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V:\Standard Offer\STDOFFER_Bid_Package\Jan 2026\8-29-25 Reply\BHD\"/>
    </mc:Choice>
  </mc:AlternateContent>
  <xr:revisionPtr revIDLastSave="0" documentId="13_ncr:1_{18D34653-D9E0-4DBB-BF06-FD12B7BEC1EB}" xr6:coauthVersionLast="47" xr6:coauthVersionMax="47" xr10:uidLastSave="{00000000-0000-0000-0000-000000000000}"/>
  <bookViews>
    <workbookView xWindow="15300" yWindow="-16005" windowWidth="21210" windowHeight="15765" tabRatio="863" firstSheet="1" activeTab="1" xr2:uid="{00000000-000D-0000-FFFF-FFFF00000000}"/>
  </bookViews>
  <sheets>
    <sheet name="Holiday Schedule" sheetId="14" state="hidden" r:id="rId1"/>
    <sheet name="Summary" sheetId="13" r:id="rId2"/>
    <sheet name="Total_StdO_Customers" sheetId="4" r:id="rId3"/>
    <sheet name="StdO_Customers_Residential" sheetId="5" r:id="rId4"/>
    <sheet name="StdO_Customers_Small_Commercial" sheetId="6" r:id="rId5"/>
    <sheet name="StdO_Customers_Lighting" sheetId="7" r:id="rId6"/>
    <sheet name="Total_All_Customers" sheetId="9" r:id="rId7"/>
    <sheet name="All_Customers_Residential" sheetId="10" r:id="rId8"/>
    <sheet name="All_Customers_Small_Commercial" sheetId="11" r:id="rId9"/>
    <sheet name="All_Customers_Lighting" sheetId="12" r:id="rId10"/>
  </sheets>
  <definedNames>
    <definedName name="_xlnm._FilterDatabase" localSheetId="2" hidden="1">Total_StdO_Customers!$A$9:$AK$647</definedName>
    <definedName name="ID" localSheetId="9" hidden="1">"a0e190c6-d168-4195-a96d-362a6bcbd31d"</definedName>
    <definedName name="ID" localSheetId="7" hidden="1">"34293bde-71bc-4b5e-a08c-5eaf37eee888"</definedName>
    <definedName name="ID" localSheetId="8" hidden="1">"3c63aff2-88b3-4bb8-8921-8e3ea819f292"</definedName>
    <definedName name="ID" localSheetId="0" hidden="1">"f3b7f84f-1864-4d1f-aa21-7e95617f189c"</definedName>
    <definedName name="ID" localSheetId="5" hidden="1">"556e9108-e7ee-4c31-93a7-3f1dd69781f4"</definedName>
    <definedName name="ID" localSheetId="3" hidden="1">"c9922e2a-d430-43ad-a9c7-9f562e85425b"</definedName>
    <definedName name="ID" localSheetId="4" hidden="1">"338c7d34-5bdb-4e72-be4b-c1f797bcf988"</definedName>
    <definedName name="ID" localSheetId="1" hidden="1">"53805e6d-b55f-46d7-9d14-51ae07f70d08"</definedName>
    <definedName name="ID" localSheetId="6" hidden="1">"3a12ec6f-a811-47ee-9a52-2ed383677868"</definedName>
    <definedName name="ID" localSheetId="2" hidden="1">"3a5fcb49-a653-4c93-941a-301d7d624c0e"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56" i="13" l="1"/>
  <c r="U57" i="13"/>
  <c r="U58" i="13"/>
  <c r="U29" i="13"/>
  <c r="U30" i="13"/>
  <c r="U31" i="13"/>
  <c r="AA10" i="12"/>
  <c r="AB10" i="12"/>
  <c r="AE10" i="12"/>
  <c r="AK10" i="12" s="1"/>
  <c r="AG10" i="12"/>
  <c r="AH10" i="12"/>
  <c r="AJ10" i="12"/>
  <c r="AA11" i="12"/>
  <c r="AB11" i="12"/>
  <c r="AC11" i="12" s="1"/>
  <c r="AE11" i="12"/>
  <c r="AG11" i="12"/>
  <c r="AH11" i="12"/>
  <c r="AJ11" i="12"/>
  <c r="AA12" i="12"/>
  <c r="AB12" i="12"/>
  <c r="AE12" i="12"/>
  <c r="AG12" i="12"/>
  <c r="AH12" i="12"/>
  <c r="AJ12" i="12"/>
  <c r="AA13" i="12"/>
  <c r="AC13" i="12" s="1"/>
  <c r="AB13" i="12"/>
  <c r="AE13" i="12"/>
  <c r="AG13" i="12"/>
  <c r="AH13" i="12"/>
  <c r="AJ13" i="12"/>
  <c r="AK13" i="12" s="1"/>
  <c r="AA14" i="12"/>
  <c r="AB14" i="12"/>
  <c r="AE14" i="12"/>
  <c r="AK14" i="12" s="1"/>
  <c r="AG14" i="12"/>
  <c r="AH14" i="12"/>
  <c r="AJ14" i="12"/>
  <c r="AA15" i="12"/>
  <c r="AB15" i="12"/>
  <c r="AE15" i="12"/>
  <c r="AG15" i="12"/>
  <c r="AH15" i="12"/>
  <c r="AJ15" i="12"/>
  <c r="AA16" i="12"/>
  <c r="AB16" i="12"/>
  <c r="AC16" i="12" s="1"/>
  <c r="AD16" i="12" s="1"/>
  <c r="AE16" i="12"/>
  <c r="AG16" i="12"/>
  <c r="AH16" i="12"/>
  <c r="AJ16" i="12"/>
  <c r="AA17" i="12"/>
  <c r="AB17" i="12"/>
  <c r="AE17" i="12"/>
  <c r="AG17" i="12"/>
  <c r="AH17" i="12"/>
  <c r="AJ17" i="12"/>
  <c r="AA18" i="12"/>
  <c r="AB18" i="12"/>
  <c r="AE18" i="12"/>
  <c r="AG18" i="12"/>
  <c r="AH18" i="12"/>
  <c r="AJ18" i="12"/>
  <c r="AK18" i="12"/>
  <c r="AA19" i="12"/>
  <c r="AB19" i="12"/>
  <c r="AE19" i="12"/>
  <c r="AK19" i="12" s="1"/>
  <c r="AG19" i="12"/>
  <c r="AH19" i="12"/>
  <c r="AJ19" i="12"/>
  <c r="AA20" i="12"/>
  <c r="AB20" i="12"/>
  <c r="AC20" i="12" s="1"/>
  <c r="AE20" i="12"/>
  <c r="AG20" i="12"/>
  <c r="AH20" i="12"/>
  <c r="AJ20" i="12"/>
  <c r="AA21" i="12"/>
  <c r="AC21" i="12" s="1"/>
  <c r="AB21" i="12"/>
  <c r="AE21" i="12"/>
  <c r="AD21" i="12" s="1"/>
  <c r="AG21" i="12"/>
  <c r="AH21" i="12"/>
  <c r="AJ21" i="12"/>
  <c r="AA22" i="12"/>
  <c r="AB22" i="12"/>
  <c r="AE22" i="12"/>
  <c r="AG22" i="12"/>
  <c r="AH22" i="12"/>
  <c r="AJ22" i="12"/>
  <c r="AK22" i="12" s="1"/>
  <c r="AA23" i="12"/>
  <c r="AB23" i="12"/>
  <c r="AE23" i="12"/>
  <c r="AK23" i="12" s="1"/>
  <c r="AG23" i="12"/>
  <c r="AH23" i="12"/>
  <c r="AJ23" i="12"/>
  <c r="AA24" i="12"/>
  <c r="AB24" i="12"/>
  <c r="AC24" i="12" s="1"/>
  <c r="AE24" i="12"/>
  <c r="AG24" i="12"/>
  <c r="AH24" i="12"/>
  <c r="AJ24" i="12"/>
  <c r="AA25" i="12"/>
  <c r="AB25" i="12"/>
  <c r="AC25" i="12" s="1"/>
  <c r="AE25" i="12"/>
  <c r="AG25" i="12"/>
  <c r="AH25" i="12"/>
  <c r="AJ25" i="12"/>
  <c r="AA26" i="12"/>
  <c r="AB26" i="12"/>
  <c r="AE26" i="12"/>
  <c r="AK26" i="12" s="1"/>
  <c r="AG26" i="12"/>
  <c r="AH26" i="12"/>
  <c r="AJ26" i="12"/>
  <c r="AA27" i="12"/>
  <c r="AB27" i="12"/>
  <c r="AC27" i="12" s="1"/>
  <c r="AD27" i="12" s="1"/>
  <c r="AE27" i="12"/>
  <c r="AG27" i="12"/>
  <c r="AH27" i="12"/>
  <c r="AJ27" i="12"/>
  <c r="AK27" i="12" s="1"/>
  <c r="AA28" i="12"/>
  <c r="AC28" i="12" s="1"/>
  <c r="AB28" i="12"/>
  <c r="AE28" i="12"/>
  <c r="AG28" i="12"/>
  <c r="AH28" i="12"/>
  <c r="AJ28" i="12"/>
  <c r="AA29" i="12"/>
  <c r="AC29" i="12" s="1"/>
  <c r="AB29" i="12"/>
  <c r="AD29" i="12"/>
  <c r="AE29" i="12"/>
  <c r="AG29" i="12"/>
  <c r="AH29" i="12"/>
  <c r="AJ29" i="12"/>
  <c r="AA30" i="12"/>
  <c r="AB30" i="12"/>
  <c r="AC30" i="12" s="1"/>
  <c r="AE30" i="12"/>
  <c r="AD30" i="12" s="1"/>
  <c r="AG30" i="12"/>
  <c r="AH30" i="12"/>
  <c r="AJ30" i="12"/>
  <c r="AK30" i="12"/>
  <c r="AA31" i="12"/>
  <c r="AB31" i="12"/>
  <c r="AE31" i="12"/>
  <c r="AG31" i="12"/>
  <c r="AH31" i="12"/>
  <c r="AJ31" i="12"/>
  <c r="AA32" i="12"/>
  <c r="AC32" i="12" s="1"/>
  <c r="AB32" i="12"/>
  <c r="AE32" i="12"/>
  <c r="AG32" i="12"/>
  <c r="AH32" i="12"/>
  <c r="AJ32" i="12"/>
  <c r="AA33" i="12"/>
  <c r="AB33" i="12"/>
  <c r="AC33" i="12" s="1"/>
  <c r="AE33" i="12"/>
  <c r="AG33" i="12"/>
  <c r="AH33" i="12"/>
  <c r="AJ33" i="12"/>
  <c r="AA34" i="12"/>
  <c r="AB34" i="12"/>
  <c r="AE34" i="12"/>
  <c r="AG34" i="12"/>
  <c r="AH34" i="12"/>
  <c r="AJ34" i="12"/>
  <c r="AA35" i="12"/>
  <c r="AB35" i="12"/>
  <c r="AC35" i="12"/>
  <c r="AE35" i="12"/>
  <c r="AK35" i="12" s="1"/>
  <c r="AG35" i="12"/>
  <c r="AH35" i="12"/>
  <c r="AJ35" i="12"/>
  <c r="AA36" i="12"/>
  <c r="AB36" i="12"/>
  <c r="AE36" i="12"/>
  <c r="AG36" i="12"/>
  <c r="AH36" i="12"/>
  <c r="AJ36" i="12"/>
  <c r="AA37" i="12"/>
  <c r="AB37" i="12"/>
  <c r="AC37" i="12" s="1"/>
  <c r="AD37" i="12" s="1"/>
  <c r="AE37" i="12"/>
  <c r="AG37" i="12"/>
  <c r="AH37" i="12"/>
  <c r="AJ37" i="12"/>
  <c r="AA38" i="12"/>
  <c r="AB38" i="12"/>
  <c r="AE38" i="12"/>
  <c r="AG38" i="12"/>
  <c r="AH38" i="12"/>
  <c r="AJ38" i="12"/>
  <c r="AK38" i="12" s="1"/>
  <c r="AA39" i="12"/>
  <c r="AB39" i="12"/>
  <c r="AC39" i="12" s="1"/>
  <c r="AE39" i="12"/>
  <c r="AG39" i="12"/>
  <c r="AH39" i="12"/>
  <c r="AJ39" i="12"/>
  <c r="AA40" i="12"/>
  <c r="AB40" i="12"/>
  <c r="AC40" i="12" s="1"/>
  <c r="AD40" i="12" s="1"/>
  <c r="AE40" i="12"/>
  <c r="AG40" i="12"/>
  <c r="AH40" i="12"/>
  <c r="AJ40" i="12"/>
  <c r="AA41" i="12"/>
  <c r="AB41" i="12"/>
  <c r="AE41" i="12"/>
  <c r="AG41" i="12"/>
  <c r="AH41" i="12"/>
  <c r="AJ41" i="12"/>
  <c r="AA42" i="12"/>
  <c r="AB42" i="12"/>
  <c r="AE42" i="12"/>
  <c r="AG42" i="12"/>
  <c r="AH42" i="12"/>
  <c r="AJ42" i="12"/>
  <c r="AK42" i="12"/>
  <c r="AA43" i="12"/>
  <c r="AB43" i="12"/>
  <c r="AE43" i="12"/>
  <c r="AG43" i="12"/>
  <c r="AH43" i="12"/>
  <c r="AJ43" i="12"/>
  <c r="AA44" i="12"/>
  <c r="AB44" i="12"/>
  <c r="AC44" i="12" s="1"/>
  <c r="AE44" i="12"/>
  <c r="AG44" i="12"/>
  <c r="AH44" i="12"/>
  <c r="AJ44" i="12"/>
  <c r="AA45" i="12"/>
  <c r="AB45" i="12"/>
  <c r="AC45" i="12" s="1"/>
  <c r="AD45" i="12" s="1"/>
  <c r="AE45" i="12"/>
  <c r="AG45" i="12"/>
  <c r="AH45" i="12"/>
  <c r="AJ45" i="12"/>
  <c r="AK45" i="12"/>
  <c r="AA46" i="12"/>
  <c r="AB46" i="12"/>
  <c r="AE46" i="12"/>
  <c r="AG46" i="12"/>
  <c r="AH46" i="12"/>
  <c r="AJ46" i="12"/>
  <c r="AK46" i="12" s="1"/>
  <c r="AA47" i="12"/>
  <c r="AB47" i="12"/>
  <c r="AE47" i="12"/>
  <c r="AG47" i="12"/>
  <c r="AH47" i="12"/>
  <c r="AJ47" i="12"/>
  <c r="AA48" i="12"/>
  <c r="AB48" i="12"/>
  <c r="AE48" i="12"/>
  <c r="AG48" i="12"/>
  <c r="AH48" i="12"/>
  <c r="AJ48" i="12"/>
  <c r="AA49" i="12"/>
  <c r="AB49" i="12"/>
  <c r="AC49" i="12" s="1"/>
  <c r="AE49" i="12"/>
  <c r="AG49" i="12"/>
  <c r="AH49" i="12"/>
  <c r="AJ49" i="12"/>
  <c r="AA50" i="12"/>
  <c r="AB50" i="12"/>
  <c r="AE50" i="12"/>
  <c r="AG50" i="12"/>
  <c r="AH50" i="12"/>
  <c r="AJ50" i="12"/>
  <c r="AK50" i="12" s="1"/>
  <c r="AA51" i="12"/>
  <c r="AC51" i="12" s="1"/>
  <c r="AB51" i="12"/>
  <c r="AE51" i="12"/>
  <c r="AG51" i="12"/>
  <c r="AH51" i="12"/>
  <c r="AJ51" i="12"/>
  <c r="AA52" i="12"/>
  <c r="AC52" i="12" s="1"/>
  <c r="AD52" i="12" s="1"/>
  <c r="AB52" i="12"/>
  <c r="AE52" i="12"/>
  <c r="AG52" i="12"/>
  <c r="AH52" i="12"/>
  <c r="AJ52" i="12"/>
  <c r="AA53" i="12"/>
  <c r="AC53" i="12" s="1"/>
  <c r="AB53" i="12"/>
  <c r="AE53" i="12"/>
  <c r="AG53" i="12"/>
  <c r="AH53" i="12"/>
  <c r="AJ53" i="12"/>
  <c r="AK53" i="12"/>
  <c r="AA54" i="12"/>
  <c r="AB54" i="12"/>
  <c r="AE54" i="12"/>
  <c r="AK54" i="12" s="1"/>
  <c r="AG54" i="12"/>
  <c r="AH54" i="12"/>
  <c r="AJ54" i="12"/>
  <c r="AA55" i="12"/>
  <c r="AB55" i="12"/>
  <c r="AC55" i="12"/>
  <c r="AE55" i="12"/>
  <c r="AG55" i="12"/>
  <c r="AH55" i="12"/>
  <c r="AJ55" i="12"/>
  <c r="AK55" i="12"/>
  <c r="AA56" i="12"/>
  <c r="AB56" i="12"/>
  <c r="AC56" i="12" s="1"/>
  <c r="AE56" i="12"/>
  <c r="AK56" i="12" s="1"/>
  <c r="AG56" i="12"/>
  <c r="AH56" i="12"/>
  <c r="AJ56" i="12"/>
  <c r="AA57" i="12"/>
  <c r="AB57" i="12"/>
  <c r="AE57" i="12"/>
  <c r="AK57" i="12" s="1"/>
  <c r="AG57" i="12"/>
  <c r="AH57" i="12"/>
  <c r="AJ57" i="12"/>
  <c r="AA58" i="12"/>
  <c r="AB58" i="12"/>
  <c r="AE58" i="12"/>
  <c r="AG58" i="12"/>
  <c r="AH58" i="12"/>
  <c r="AJ58" i="12"/>
  <c r="AA59" i="12"/>
  <c r="AC59" i="12" s="1"/>
  <c r="AB59" i="12"/>
  <c r="AE59" i="12"/>
  <c r="AG59" i="12"/>
  <c r="AH59" i="12"/>
  <c r="AJ59" i="12"/>
  <c r="AA60" i="12"/>
  <c r="AB60" i="12"/>
  <c r="AE60" i="12"/>
  <c r="AG60" i="12"/>
  <c r="AH60" i="12"/>
  <c r="AJ60" i="12"/>
  <c r="AA61" i="12"/>
  <c r="AB61" i="12"/>
  <c r="AC61" i="12" s="1"/>
  <c r="AE61" i="12"/>
  <c r="AG61" i="12"/>
  <c r="AH61" i="12"/>
  <c r="AJ61" i="12"/>
  <c r="AA62" i="12"/>
  <c r="AB62" i="12"/>
  <c r="AE62" i="12"/>
  <c r="AK62" i="12" s="1"/>
  <c r="AG62" i="12"/>
  <c r="AH62" i="12"/>
  <c r="AJ62" i="12"/>
  <c r="AA63" i="12"/>
  <c r="AB63" i="12"/>
  <c r="AE63" i="12"/>
  <c r="AG63" i="12"/>
  <c r="AH63" i="12"/>
  <c r="AJ63" i="12"/>
  <c r="AK63" i="12" s="1"/>
  <c r="AA64" i="12"/>
  <c r="AB64" i="12"/>
  <c r="AC64" i="12" s="1"/>
  <c r="AD64" i="12" s="1"/>
  <c r="AE64" i="12"/>
  <c r="AG64" i="12"/>
  <c r="AH64" i="12"/>
  <c r="AJ64" i="12"/>
  <c r="AA65" i="12"/>
  <c r="AB65" i="12"/>
  <c r="AE65" i="12"/>
  <c r="AG65" i="12"/>
  <c r="AH65" i="12"/>
  <c r="AJ65" i="12"/>
  <c r="AA66" i="12"/>
  <c r="AB66" i="12"/>
  <c r="AE66" i="12"/>
  <c r="AK66" i="12" s="1"/>
  <c r="AG66" i="12"/>
  <c r="AH66" i="12"/>
  <c r="AJ66" i="12"/>
  <c r="AA67" i="12"/>
  <c r="AB67" i="12"/>
  <c r="AC67" i="12"/>
  <c r="AE67" i="12"/>
  <c r="AG67" i="12"/>
  <c r="AH67" i="12"/>
  <c r="AJ67" i="12"/>
  <c r="AA68" i="12"/>
  <c r="AB68" i="12"/>
  <c r="AE68" i="12"/>
  <c r="AG68" i="12"/>
  <c r="AH68" i="12"/>
  <c r="AJ68" i="12"/>
  <c r="AA69" i="12"/>
  <c r="AC69" i="12" s="1"/>
  <c r="AB69" i="12"/>
  <c r="AE69" i="12"/>
  <c r="AG69" i="12"/>
  <c r="AH69" i="12"/>
  <c r="AJ69" i="12"/>
  <c r="AA70" i="12"/>
  <c r="AB70" i="12"/>
  <c r="AE70" i="12"/>
  <c r="AG70" i="12"/>
  <c r="AH70" i="12"/>
  <c r="AJ70" i="12"/>
  <c r="AK70" i="12"/>
  <c r="AA71" i="12"/>
  <c r="AB71" i="12"/>
  <c r="AC71" i="12" s="1"/>
  <c r="AD71" i="12"/>
  <c r="AE71" i="12"/>
  <c r="AK71" i="12" s="1"/>
  <c r="AG71" i="12"/>
  <c r="AH71" i="12"/>
  <c r="AJ71" i="12"/>
  <c r="AA72" i="12"/>
  <c r="AC72" i="12" s="1"/>
  <c r="AB72" i="12"/>
  <c r="AE72" i="12"/>
  <c r="AK72" i="12" s="1"/>
  <c r="AG72" i="12"/>
  <c r="AH72" i="12"/>
  <c r="AJ72" i="12"/>
  <c r="AA73" i="12"/>
  <c r="AC73" i="12" s="1"/>
  <c r="AB73" i="12"/>
  <c r="AE73" i="12"/>
  <c r="AG73" i="12"/>
  <c r="AH73" i="12"/>
  <c r="AJ73" i="12"/>
  <c r="AA74" i="12"/>
  <c r="AB74" i="12"/>
  <c r="AC74" i="12" s="1"/>
  <c r="AD74" i="12" s="1"/>
  <c r="AE74" i="12"/>
  <c r="AG74" i="12"/>
  <c r="AH74" i="12"/>
  <c r="AJ74" i="12"/>
  <c r="AK74" i="12" s="1"/>
  <c r="AA75" i="12"/>
  <c r="AB75" i="12"/>
  <c r="AC75" i="12" s="1"/>
  <c r="AE75" i="12"/>
  <c r="AG75" i="12"/>
  <c r="AH75" i="12"/>
  <c r="AJ75" i="12"/>
  <c r="AA76" i="12"/>
  <c r="AB76" i="12"/>
  <c r="AC76" i="12" s="1"/>
  <c r="AE76" i="12"/>
  <c r="AG76" i="12"/>
  <c r="AH76" i="12"/>
  <c r="AJ76" i="12"/>
  <c r="AA77" i="12"/>
  <c r="AC77" i="12" s="1"/>
  <c r="AD77" i="12" s="1"/>
  <c r="AB77" i="12"/>
  <c r="AE77" i="12"/>
  <c r="AG77" i="12"/>
  <c r="AH77" i="12"/>
  <c r="AJ77" i="12"/>
  <c r="AA78" i="12"/>
  <c r="AB78" i="12"/>
  <c r="AE78" i="12"/>
  <c r="AK78" i="12" s="1"/>
  <c r="AG78" i="12"/>
  <c r="AH78" i="12"/>
  <c r="AJ78" i="12"/>
  <c r="AA79" i="12"/>
  <c r="AB79" i="12"/>
  <c r="AE79" i="12"/>
  <c r="AK79" i="12" s="1"/>
  <c r="AG79" i="12"/>
  <c r="AH79" i="12"/>
  <c r="AJ79" i="12"/>
  <c r="AA80" i="12"/>
  <c r="AB80" i="12"/>
  <c r="AC80" i="12" s="1"/>
  <c r="AD80" i="12" s="1"/>
  <c r="AE80" i="12"/>
  <c r="AG80" i="12"/>
  <c r="AH80" i="12"/>
  <c r="AJ80" i="12"/>
  <c r="AA81" i="12"/>
  <c r="AB81" i="12"/>
  <c r="AC81" i="12" s="1"/>
  <c r="AD81" i="12" s="1"/>
  <c r="AE81" i="12"/>
  <c r="AG81" i="12"/>
  <c r="AH81" i="12"/>
  <c r="AJ81" i="12"/>
  <c r="AK81" i="12" s="1"/>
  <c r="AA82" i="12"/>
  <c r="AB82" i="12"/>
  <c r="AE82" i="12"/>
  <c r="AG82" i="12"/>
  <c r="AH82" i="12"/>
  <c r="AJ82" i="12"/>
  <c r="AK82" i="12" s="1"/>
  <c r="AA83" i="12"/>
  <c r="AB83" i="12"/>
  <c r="AC83" i="12" s="1"/>
  <c r="AD83" i="12" s="1"/>
  <c r="AE83" i="12"/>
  <c r="AG83" i="12"/>
  <c r="AH83" i="12"/>
  <c r="AJ83" i="12"/>
  <c r="AA84" i="12"/>
  <c r="AB84" i="12"/>
  <c r="AC84" i="12" s="1"/>
  <c r="AD84" i="12" s="1"/>
  <c r="AE84" i="12"/>
  <c r="AG84" i="12"/>
  <c r="AH84" i="12"/>
  <c r="AJ84" i="12"/>
  <c r="AA85" i="12"/>
  <c r="AB85" i="12"/>
  <c r="AE85" i="12"/>
  <c r="AG85" i="12"/>
  <c r="AH85" i="12"/>
  <c r="AJ85" i="12"/>
  <c r="AA86" i="12"/>
  <c r="AB86" i="12"/>
  <c r="AC86" i="12" s="1"/>
  <c r="AD86" i="12" s="1"/>
  <c r="AE86" i="12"/>
  <c r="AG86" i="12"/>
  <c r="AH86" i="12"/>
  <c r="AJ86" i="12"/>
  <c r="AK86" i="12" s="1"/>
  <c r="AA87" i="12"/>
  <c r="AB87" i="12"/>
  <c r="AE87" i="12"/>
  <c r="AK87" i="12" s="1"/>
  <c r="AG87" i="12"/>
  <c r="AH87" i="12"/>
  <c r="AJ87" i="12"/>
  <c r="AA88" i="12"/>
  <c r="AB88" i="12"/>
  <c r="AE88" i="12"/>
  <c r="AG88" i="12"/>
  <c r="AH88" i="12"/>
  <c r="AJ88" i="12"/>
  <c r="AA89" i="12"/>
  <c r="AC89" i="12" s="1"/>
  <c r="AD89" i="12" s="1"/>
  <c r="AB89" i="12"/>
  <c r="AE89" i="12"/>
  <c r="AG89" i="12"/>
  <c r="AH89" i="12"/>
  <c r="AJ89" i="12"/>
  <c r="AA90" i="12"/>
  <c r="AB90" i="12"/>
  <c r="AE90" i="12"/>
  <c r="AG90" i="12"/>
  <c r="AH90" i="12"/>
  <c r="AJ90" i="12"/>
  <c r="AA91" i="12"/>
  <c r="AB91" i="12"/>
  <c r="AE91" i="12"/>
  <c r="AG91" i="12"/>
  <c r="AH91" i="12"/>
  <c r="AJ91" i="12"/>
  <c r="AA92" i="12"/>
  <c r="AC92" i="12" s="1"/>
  <c r="AD92" i="12" s="1"/>
  <c r="AB92" i="12"/>
  <c r="AE92" i="12"/>
  <c r="AG92" i="12"/>
  <c r="AH92" i="12"/>
  <c r="AJ92" i="12"/>
  <c r="AA93" i="12"/>
  <c r="AC93" i="12" s="1"/>
  <c r="AB93" i="12"/>
  <c r="AE93" i="12"/>
  <c r="AG93" i="12"/>
  <c r="AH93" i="12"/>
  <c r="AJ93" i="12"/>
  <c r="AK93" i="12" s="1"/>
  <c r="AA94" i="12"/>
  <c r="AB94" i="12"/>
  <c r="AE94" i="12"/>
  <c r="AG94" i="12"/>
  <c r="AH94" i="12"/>
  <c r="AJ94" i="12"/>
  <c r="AK94" i="12" s="1"/>
  <c r="AA95" i="12"/>
  <c r="AB95" i="12"/>
  <c r="AC95" i="12"/>
  <c r="AD95" i="12" s="1"/>
  <c r="AE95" i="12"/>
  <c r="AK95" i="12" s="1"/>
  <c r="AG95" i="12"/>
  <c r="AH95" i="12"/>
  <c r="AJ95" i="12"/>
  <c r="AA96" i="12"/>
  <c r="AB96" i="12"/>
  <c r="AC96" i="12"/>
  <c r="AE96" i="12"/>
  <c r="AG96" i="12"/>
  <c r="AH96" i="12"/>
  <c r="AJ96" i="12"/>
  <c r="AA97" i="12"/>
  <c r="AB97" i="12"/>
  <c r="AC97" i="12" s="1"/>
  <c r="AD97" i="12" s="1"/>
  <c r="AE97" i="12"/>
  <c r="AG97" i="12"/>
  <c r="AH97" i="12"/>
  <c r="AJ97" i="12"/>
  <c r="AK97" i="12" s="1"/>
  <c r="AA98" i="12"/>
  <c r="AB98" i="12"/>
  <c r="AE98" i="12"/>
  <c r="AG98" i="12"/>
  <c r="AH98" i="12"/>
  <c r="AJ98" i="12"/>
  <c r="AA99" i="12"/>
  <c r="AC99" i="12" s="1"/>
  <c r="AB99" i="12"/>
  <c r="AE99" i="12"/>
  <c r="AK99" i="12" s="1"/>
  <c r="AG99" i="12"/>
  <c r="AH99" i="12"/>
  <c r="AJ99" i="12"/>
  <c r="AA100" i="12"/>
  <c r="AB100" i="12"/>
  <c r="AE100" i="12"/>
  <c r="AK100" i="12" s="1"/>
  <c r="AG100" i="12"/>
  <c r="AH100" i="12"/>
  <c r="AJ100" i="12"/>
  <c r="AA101" i="12"/>
  <c r="AB101" i="12"/>
  <c r="AE101" i="12"/>
  <c r="AG101" i="12"/>
  <c r="AH101" i="12"/>
  <c r="AJ101" i="12"/>
  <c r="AA102" i="12"/>
  <c r="AB102" i="12"/>
  <c r="AE102" i="12"/>
  <c r="AK102" i="12" s="1"/>
  <c r="AG102" i="12"/>
  <c r="AH102" i="12"/>
  <c r="AJ102" i="12"/>
  <c r="AA103" i="12"/>
  <c r="AB103" i="12"/>
  <c r="AE103" i="12"/>
  <c r="AK103" i="12" s="1"/>
  <c r="AG103" i="12"/>
  <c r="AH103" i="12"/>
  <c r="AJ103" i="12"/>
  <c r="AA104" i="12"/>
  <c r="AC104" i="12" s="1"/>
  <c r="AD104" i="12" s="1"/>
  <c r="AB104" i="12"/>
  <c r="AE104" i="12"/>
  <c r="AG104" i="12"/>
  <c r="AH104" i="12"/>
  <c r="AJ104" i="12"/>
  <c r="AA105" i="12"/>
  <c r="AB105" i="12"/>
  <c r="AE105" i="12"/>
  <c r="AG105" i="12"/>
  <c r="AH105" i="12"/>
  <c r="AJ105" i="12"/>
  <c r="AK105" i="12" s="1"/>
  <c r="AA106" i="12"/>
  <c r="AB106" i="12"/>
  <c r="AC106" i="12" s="1"/>
  <c r="AE106" i="12"/>
  <c r="AD106" i="12" s="1"/>
  <c r="AG106" i="12"/>
  <c r="AH106" i="12"/>
  <c r="AJ106" i="12"/>
  <c r="AA107" i="12"/>
  <c r="AB107" i="12"/>
  <c r="AC107" i="12" s="1"/>
  <c r="AE107" i="12"/>
  <c r="AG107" i="12"/>
  <c r="AH107" i="12"/>
  <c r="AJ107" i="12"/>
  <c r="AA108" i="12"/>
  <c r="AB108" i="12"/>
  <c r="AE108" i="12"/>
  <c r="AG108" i="12"/>
  <c r="AH108" i="12"/>
  <c r="AJ108" i="12"/>
  <c r="AA109" i="12"/>
  <c r="AB109" i="12"/>
  <c r="AC109" i="12" s="1"/>
  <c r="AE109" i="12"/>
  <c r="AG109" i="12"/>
  <c r="AH109" i="12"/>
  <c r="AJ109" i="12"/>
  <c r="AA110" i="12"/>
  <c r="AB110" i="12"/>
  <c r="AE110" i="12"/>
  <c r="AG110" i="12"/>
  <c r="AH110" i="12"/>
  <c r="AJ110" i="12"/>
  <c r="AA111" i="12"/>
  <c r="AC111" i="12" s="1"/>
  <c r="AD111" i="12" s="1"/>
  <c r="AB111" i="12"/>
  <c r="AE111" i="12"/>
  <c r="AK111" i="12" s="1"/>
  <c r="AG111" i="12"/>
  <c r="AH111" i="12"/>
  <c r="AJ111" i="12"/>
  <c r="AA112" i="12"/>
  <c r="AC112" i="12" s="1"/>
  <c r="AD112" i="12" s="1"/>
  <c r="AB112" i="12"/>
  <c r="AE112" i="12"/>
  <c r="AG112" i="12"/>
  <c r="AH112" i="12"/>
  <c r="AJ112" i="12"/>
  <c r="AA113" i="12"/>
  <c r="AC113" i="12" s="1"/>
  <c r="AB113" i="12"/>
  <c r="AE113" i="12"/>
  <c r="AG113" i="12"/>
  <c r="AH113" i="12"/>
  <c r="AJ113" i="12"/>
  <c r="AA114" i="12"/>
  <c r="AB114" i="12"/>
  <c r="AE114" i="12"/>
  <c r="AG114" i="12"/>
  <c r="AH114" i="12"/>
  <c r="AJ114" i="12"/>
  <c r="AK114" i="12" s="1"/>
  <c r="AA115" i="12"/>
  <c r="AB115" i="12"/>
  <c r="AE115" i="12"/>
  <c r="AG115" i="12"/>
  <c r="AH115" i="12"/>
  <c r="AJ115" i="12"/>
  <c r="AA116" i="12"/>
  <c r="AB116" i="12"/>
  <c r="AE116" i="12"/>
  <c r="AG116" i="12"/>
  <c r="AH116" i="12"/>
  <c r="AJ116" i="12"/>
  <c r="AA117" i="12"/>
  <c r="AB117" i="12"/>
  <c r="AE117" i="12"/>
  <c r="AG117" i="12"/>
  <c r="AH117" i="12"/>
  <c r="AJ117" i="12"/>
  <c r="AA118" i="12"/>
  <c r="AB118" i="12"/>
  <c r="AE118" i="12"/>
  <c r="AK118" i="12" s="1"/>
  <c r="AG118" i="12"/>
  <c r="AH118" i="12"/>
  <c r="AJ118" i="12"/>
  <c r="AA119" i="12"/>
  <c r="AB119" i="12"/>
  <c r="AE119" i="12"/>
  <c r="AK119" i="12" s="1"/>
  <c r="AG119" i="12"/>
  <c r="AH119" i="12"/>
  <c r="AJ119" i="12"/>
  <c r="AA120" i="12"/>
  <c r="AC120" i="12" s="1"/>
  <c r="AB120" i="12"/>
  <c r="AE120" i="12"/>
  <c r="AK120" i="12" s="1"/>
  <c r="AG120" i="12"/>
  <c r="AH120" i="12"/>
  <c r="AJ120" i="12"/>
  <c r="AA121" i="12"/>
  <c r="AB121" i="12"/>
  <c r="AC121" i="12"/>
  <c r="AE121" i="12"/>
  <c r="AG121" i="12"/>
  <c r="AH121" i="12"/>
  <c r="AJ121" i="12"/>
  <c r="AA122" i="12"/>
  <c r="AB122" i="12"/>
  <c r="AC122" i="12" s="1"/>
  <c r="AD122" i="12" s="1"/>
  <c r="AE122" i="12"/>
  <c r="AK122" i="12" s="1"/>
  <c r="AG122" i="12"/>
  <c r="AH122" i="12"/>
  <c r="AJ122" i="12"/>
  <c r="AA123" i="12"/>
  <c r="AB123" i="12"/>
  <c r="AC123" i="12"/>
  <c r="AD123" i="12" s="1"/>
  <c r="AE123" i="12"/>
  <c r="AG123" i="12"/>
  <c r="AH123" i="12"/>
  <c r="AJ123" i="12"/>
  <c r="AA124" i="12"/>
  <c r="AC124" i="12" s="1"/>
  <c r="AB124" i="12"/>
  <c r="AE124" i="12"/>
  <c r="AG124" i="12"/>
  <c r="AH124" i="12"/>
  <c r="AJ124" i="12"/>
  <c r="AA125" i="12"/>
  <c r="AC125" i="12" s="1"/>
  <c r="AB125" i="12"/>
  <c r="AE125" i="12"/>
  <c r="AG125" i="12"/>
  <c r="AH125" i="12"/>
  <c r="AJ125" i="12"/>
  <c r="AA126" i="12"/>
  <c r="AB126" i="12"/>
  <c r="AE126" i="12"/>
  <c r="AG126" i="12"/>
  <c r="AH126" i="12"/>
  <c r="AJ126" i="12"/>
  <c r="AA127" i="12"/>
  <c r="AB127" i="12"/>
  <c r="AE127" i="12"/>
  <c r="AG127" i="12"/>
  <c r="AH127" i="12"/>
  <c r="AJ127" i="12"/>
  <c r="AK127" i="12"/>
  <c r="AA128" i="12"/>
  <c r="AB128" i="12"/>
  <c r="AC128" i="12" s="1"/>
  <c r="AE128" i="12"/>
  <c r="AK128" i="12" s="1"/>
  <c r="AG128" i="12"/>
  <c r="AH128" i="12"/>
  <c r="AJ128" i="12"/>
  <c r="AA129" i="12"/>
  <c r="AC129" i="12" s="1"/>
  <c r="AB129" i="12"/>
  <c r="AE129" i="12"/>
  <c r="AG129" i="12"/>
  <c r="AH129" i="12"/>
  <c r="AJ129" i="12"/>
  <c r="AA130" i="12"/>
  <c r="AB130" i="12"/>
  <c r="AE130" i="12"/>
  <c r="AG130" i="12"/>
  <c r="AH130" i="12"/>
  <c r="AJ130" i="12"/>
  <c r="AA131" i="12"/>
  <c r="AB131" i="12"/>
  <c r="AE131" i="12"/>
  <c r="AK131" i="12" s="1"/>
  <c r="AG131" i="12"/>
  <c r="AH131" i="12"/>
  <c r="AJ131" i="12"/>
  <c r="AA132" i="12"/>
  <c r="AB132" i="12"/>
  <c r="AE132" i="12"/>
  <c r="AK132" i="12" s="1"/>
  <c r="AG132" i="12"/>
  <c r="AH132" i="12"/>
  <c r="AJ132" i="12"/>
  <c r="AA133" i="12"/>
  <c r="AC133" i="12" s="1"/>
  <c r="AB133" i="12"/>
  <c r="AE133" i="12"/>
  <c r="AK133" i="12" s="1"/>
  <c r="AG133" i="12"/>
  <c r="AH133" i="12"/>
  <c r="AJ133" i="12"/>
  <c r="AA134" i="12"/>
  <c r="AB134" i="12"/>
  <c r="AE134" i="12"/>
  <c r="AG134" i="12"/>
  <c r="AH134" i="12"/>
  <c r="AJ134" i="12"/>
  <c r="AA135" i="12"/>
  <c r="AB135" i="12"/>
  <c r="AC135" i="12"/>
  <c r="AD135" i="12" s="1"/>
  <c r="AE135" i="12"/>
  <c r="AK135" i="12" s="1"/>
  <c r="AG135" i="12"/>
  <c r="AH135" i="12"/>
  <c r="AJ135" i="12"/>
  <c r="AA136" i="12"/>
  <c r="AB136" i="12"/>
  <c r="AC136" i="12" s="1"/>
  <c r="AE136" i="12"/>
  <c r="AG136" i="12"/>
  <c r="AH136" i="12"/>
  <c r="AJ136" i="12"/>
  <c r="AA137" i="12"/>
  <c r="AC137" i="12" s="1"/>
  <c r="AD137" i="12" s="1"/>
  <c r="AB137" i="12"/>
  <c r="AE137" i="12"/>
  <c r="AG137" i="12"/>
  <c r="AH137" i="12"/>
  <c r="AJ137" i="12"/>
  <c r="AA138" i="12"/>
  <c r="AB138" i="12"/>
  <c r="AE138" i="12"/>
  <c r="AG138" i="12"/>
  <c r="AH138" i="12"/>
  <c r="AJ138" i="12"/>
  <c r="AK138" i="12" s="1"/>
  <c r="AA139" i="12"/>
  <c r="AB139" i="12"/>
  <c r="AC139" i="12" s="1"/>
  <c r="AE139" i="12"/>
  <c r="AG139" i="12"/>
  <c r="AH139" i="12"/>
  <c r="AJ139" i="12"/>
  <c r="AK139" i="12"/>
  <c r="AA140" i="12"/>
  <c r="AC140" i="12" s="1"/>
  <c r="AD140" i="12" s="1"/>
  <c r="AB140" i="12"/>
  <c r="AE140" i="12"/>
  <c r="AG140" i="12"/>
  <c r="AH140" i="12"/>
  <c r="AJ140" i="12"/>
  <c r="AA141" i="12"/>
  <c r="AB141" i="12"/>
  <c r="AC141" i="12" s="1"/>
  <c r="AE141" i="12"/>
  <c r="AG141" i="12"/>
  <c r="AH141" i="12"/>
  <c r="AJ141" i="12"/>
  <c r="AA142" i="12"/>
  <c r="AB142" i="12"/>
  <c r="AE142" i="12"/>
  <c r="AG142" i="12"/>
  <c r="AH142" i="12"/>
  <c r="AJ142" i="12"/>
  <c r="AA143" i="12"/>
  <c r="AC143" i="12" s="1"/>
  <c r="AB143" i="12"/>
  <c r="AE143" i="12"/>
  <c r="AK143" i="12" s="1"/>
  <c r="AG143" i="12"/>
  <c r="AH143" i="12"/>
  <c r="AJ143" i="12"/>
  <c r="AA144" i="12"/>
  <c r="AB144" i="12"/>
  <c r="AC144" i="12"/>
  <c r="AE144" i="12"/>
  <c r="AK144" i="12" s="1"/>
  <c r="AG144" i="12"/>
  <c r="AH144" i="12"/>
  <c r="AJ144" i="12"/>
  <c r="AA145" i="12"/>
  <c r="AB145" i="12"/>
  <c r="AC145" i="12" s="1"/>
  <c r="AE145" i="12"/>
  <c r="AG145" i="12"/>
  <c r="AH145" i="12"/>
  <c r="AJ145" i="12"/>
  <c r="AA146" i="12"/>
  <c r="AB146" i="12"/>
  <c r="AE146" i="12"/>
  <c r="AG146" i="12"/>
  <c r="AH146" i="12"/>
  <c r="AJ146" i="12"/>
  <c r="AK146" i="12" s="1"/>
  <c r="AA147" i="12"/>
  <c r="AB147" i="12"/>
  <c r="AE147" i="12"/>
  <c r="AK147" i="12" s="1"/>
  <c r="AG147" i="12"/>
  <c r="AH147" i="12"/>
  <c r="AJ147" i="12"/>
  <c r="AA148" i="12"/>
  <c r="AB148" i="12"/>
  <c r="AC148" i="12"/>
  <c r="AD148" i="12" s="1"/>
  <c r="AE148" i="12"/>
  <c r="AG148" i="12"/>
  <c r="AH148" i="12"/>
  <c r="AJ148" i="12"/>
  <c r="AA149" i="12"/>
  <c r="AB149" i="12"/>
  <c r="AE149" i="12"/>
  <c r="AG149" i="12"/>
  <c r="AH149" i="12"/>
  <c r="AJ149" i="12"/>
  <c r="AA150" i="12"/>
  <c r="AB150" i="12"/>
  <c r="AE150" i="12"/>
  <c r="AG150" i="12"/>
  <c r="AH150" i="12"/>
  <c r="AJ150" i="12"/>
  <c r="AK150" i="12" s="1"/>
  <c r="AA151" i="12"/>
  <c r="AC151" i="12" s="1"/>
  <c r="AD151" i="12" s="1"/>
  <c r="AB151" i="12"/>
  <c r="AE151" i="12"/>
  <c r="AG151" i="12"/>
  <c r="AH151" i="12"/>
  <c r="AJ151" i="12"/>
  <c r="AA152" i="12"/>
  <c r="AB152" i="12"/>
  <c r="AC152" i="12"/>
  <c r="AE152" i="12"/>
  <c r="AG152" i="12"/>
  <c r="AH152" i="12"/>
  <c r="AJ152" i="12"/>
  <c r="AA153" i="12"/>
  <c r="AC153" i="12" s="1"/>
  <c r="AD153" i="12" s="1"/>
  <c r="AB153" i="12"/>
  <c r="AE153" i="12"/>
  <c r="AG153" i="12"/>
  <c r="AH153" i="12"/>
  <c r="AJ153" i="12"/>
  <c r="AK153" i="12"/>
  <c r="AA154" i="12"/>
  <c r="AB154" i="12"/>
  <c r="AE154" i="12"/>
  <c r="AG154" i="12"/>
  <c r="AH154" i="12"/>
  <c r="AJ154" i="12"/>
  <c r="AK154" i="12" s="1"/>
  <c r="AA155" i="12"/>
  <c r="AB155" i="12"/>
  <c r="AE155" i="12"/>
  <c r="AG155" i="12"/>
  <c r="AH155" i="12"/>
  <c r="AJ155" i="12"/>
  <c r="AA156" i="12"/>
  <c r="AB156" i="12"/>
  <c r="AE156" i="12"/>
  <c r="AG156" i="12"/>
  <c r="AH156" i="12"/>
  <c r="AJ156" i="12"/>
  <c r="AA157" i="12"/>
  <c r="AB157" i="12"/>
  <c r="AC157" i="12" s="1"/>
  <c r="AD157" i="12" s="1"/>
  <c r="AE157" i="12"/>
  <c r="AG157" i="12"/>
  <c r="AH157" i="12"/>
  <c r="AJ157" i="12"/>
  <c r="AA158" i="12"/>
  <c r="AB158" i="12"/>
  <c r="AE158" i="12"/>
  <c r="AG158" i="12"/>
  <c r="AH158" i="12"/>
  <c r="AJ158" i="12"/>
  <c r="AA159" i="12"/>
  <c r="AB159" i="12"/>
  <c r="AC159" i="12" s="1"/>
  <c r="AD159" i="12" s="1"/>
  <c r="AE159" i="12"/>
  <c r="AK159" i="12" s="1"/>
  <c r="AG159" i="12"/>
  <c r="AH159" i="12"/>
  <c r="AJ159" i="12"/>
  <c r="AA160" i="12"/>
  <c r="AC160" i="12" s="1"/>
  <c r="AD160" i="12" s="1"/>
  <c r="AB160" i="12"/>
  <c r="AE160" i="12"/>
  <c r="AG160" i="12"/>
  <c r="AH160" i="12"/>
  <c r="AJ160" i="12"/>
  <c r="AA161" i="12"/>
  <c r="AB161" i="12"/>
  <c r="AE161" i="12"/>
  <c r="AG161" i="12"/>
  <c r="AH161" i="12"/>
  <c r="AJ161" i="12"/>
  <c r="AA162" i="12"/>
  <c r="AB162" i="12"/>
  <c r="AC162" i="12" s="1"/>
  <c r="AD162" i="12" s="1"/>
  <c r="AE162" i="12"/>
  <c r="AG162" i="12"/>
  <c r="AH162" i="12"/>
  <c r="AJ162" i="12"/>
  <c r="AK162" i="12" s="1"/>
  <c r="AA163" i="12"/>
  <c r="AB163" i="12"/>
  <c r="AC163" i="12" s="1"/>
  <c r="AE163" i="12"/>
  <c r="AG163" i="12"/>
  <c r="AH163" i="12"/>
  <c r="AJ163" i="12"/>
  <c r="AA164" i="12"/>
  <c r="AC164" i="12" s="1"/>
  <c r="AB164" i="12"/>
  <c r="AE164" i="12"/>
  <c r="AK164" i="12" s="1"/>
  <c r="AG164" i="12"/>
  <c r="AH164" i="12"/>
  <c r="AJ164" i="12"/>
  <c r="AA165" i="12"/>
  <c r="AC165" i="12" s="1"/>
  <c r="AB165" i="12"/>
  <c r="AE165" i="12"/>
  <c r="AG165" i="12"/>
  <c r="AH165" i="12"/>
  <c r="AJ165" i="12"/>
  <c r="AA166" i="12"/>
  <c r="AB166" i="12"/>
  <c r="AE166" i="12"/>
  <c r="AG166" i="12"/>
  <c r="AH166" i="12"/>
  <c r="AJ166" i="12"/>
  <c r="AA167" i="12"/>
  <c r="AB167" i="12"/>
  <c r="AE167" i="12"/>
  <c r="AG167" i="12"/>
  <c r="AH167" i="12"/>
  <c r="AJ167" i="12"/>
  <c r="AA168" i="12"/>
  <c r="AB168" i="12"/>
  <c r="AE168" i="12"/>
  <c r="AG168" i="12"/>
  <c r="AH168" i="12"/>
  <c r="AJ168" i="12"/>
  <c r="AA169" i="12"/>
  <c r="AB169" i="12"/>
  <c r="AE169" i="12"/>
  <c r="AG169" i="12"/>
  <c r="AH169" i="12"/>
  <c r="AJ169" i="12"/>
  <c r="AA170" i="12"/>
  <c r="AB170" i="12"/>
  <c r="AE170" i="12"/>
  <c r="AG170" i="12"/>
  <c r="AH170" i="12"/>
  <c r="AJ170" i="12"/>
  <c r="AA171" i="12"/>
  <c r="AB171" i="12"/>
  <c r="AE171" i="12"/>
  <c r="AK171" i="12" s="1"/>
  <c r="AG171" i="12"/>
  <c r="AH171" i="12"/>
  <c r="AJ171" i="12"/>
  <c r="AA172" i="12"/>
  <c r="AC172" i="12" s="1"/>
  <c r="AB172" i="12"/>
  <c r="AE172" i="12"/>
  <c r="AK172" i="12" s="1"/>
  <c r="AG172" i="12"/>
  <c r="AH172" i="12"/>
  <c r="AJ172" i="12"/>
  <c r="AA173" i="12"/>
  <c r="AC173" i="12" s="1"/>
  <c r="AB173" i="12"/>
  <c r="AE173" i="12"/>
  <c r="AG173" i="12"/>
  <c r="AH173" i="12"/>
  <c r="AJ173" i="12"/>
  <c r="AA174" i="12"/>
  <c r="AB174" i="12"/>
  <c r="AE174" i="12"/>
  <c r="AG174" i="12"/>
  <c r="AH174" i="12"/>
  <c r="AJ174" i="12"/>
  <c r="AK174" i="12"/>
  <c r="AA175" i="12"/>
  <c r="AB175" i="12"/>
  <c r="AE175" i="12"/>
  <c r="AG175" i="12"/>
  <c r="AH175" i="12"/>
  <c r="AJ175" i="12"/>
  <c r="AA176" i="12"/>
  <c r="AB176" i="12"/>
  <c r="AC176" i="12"/>
  <c r="AD176" i="12" s="1"/>
  <c r="AE176" i="12"/>
  <c r="AG176" i="12"/>
  <c r="AH176" i="12"/>
  <c r="AJ176" i="12"/>
  <c r="AA177" i="12"/>
  <c r="AC177" i="12" s="1"/>
  <c r="AB177" i="12"/>
  <c r="AE177" i="12"/>
  <c r="AG177" i="12"/>
  <c r="AH177" i="12"/>
  <c r="AJ177" i="12"/>
  <c r="AK177" i="12" s="1"/>
  <c r="AA178" i="12"/>
  <c r="AB178" i="12"/>
  <c r="AE178" i="12"/>
  <c r="AG178" i="12"/>
  <c r="AH178" i="12"/>
  <c r="AJ178" i="12"/>
  <c r="AA179" i="12"/>
  <c r="AB179" i="12"/>
  <c r="AC179" i="12" s="1"/>
  <c r="AE179" i="12"/>
  <c r="AK179" i="12" s="1"/>
  <c r="AG179" i="12"/>
  <c r="AH179" i="12"/>
  <c r="AJ179" i="12"/>
  <c r="AA180" i="12"/>
  <c r="AB180" i="12"/>
  <c r="AE180" i="12"/>
  <c r="AG180" i="12"/>
  <c r="AH180" i="12"/>
  <c r="AJ180" i="12"/>
  <c r="AA181" i="12"/>
  <c r="AB181" i="12"/>
  <c r="AC181" i="12"/>
  <c r="AE181" i="12"/>
  <c r="AG181" i="12"/>
  <c r="AH181" i="12"/>
  <c r="AJ181" i="12"/>
  <c r="AA182" i="12"/>
  <c r="AB182" i="12"/>
  <c r="AC182" i="12" s="1"/>
  <c r="AD182" i="12" s="1"/>
  <c r="AE182" i="12"/>
  <c r="AG182" i="12"/>
  <c r="AH182" i="12"/>
  <c r="AJ182" i="12"/>
  <c r="AA183" i="12"/>
  <c r="AB183" i="12"/>
  <c r="AE183" i="12"/>
  <c r="AG183" i="12"/>
  <c r="AH183" i="12"/>
  <c r="AJ183" i="12"/>
  <c r="AA184" i="12"/>
  <c r="AB184" i="12"/>
  <c r="AE184" i="12"/>
  <c r="AG184" i="12"/>
  <c r="AH184" i="12"/>
  <c r="AJ184" i="12"/>
  <c r="AA185" i="12"/>
  <c r="AB185" i="12"/>
  <c r="AC185" i="12" s="1"/>
  <c r="AE185" i="12"/>
  <c r="AG185" i="12"/>
  <c r="AH185" i="12"/>
  <c r="AJ185" i="12"/>
  <c r="AA186" i="12"/>
  <c r="AB186" i="12"/>
  <c r="AE186" i="12"/>
  <c r="AG186" i="12"/>
  <c r="AH186" i="12"/>
  <c r="AJ186" i="12"/>
  <c r="AA187" i="12"/>
  <c r="AB187" i="12"/>
  <c r="AC187" i="12"/>
  <c r="AE187" i="12"/>
  <c r="AD187" i="12" s="1"/>
  <c r="AG187" i="12"/>
  <c r="AH187" i="12"/>
  <c r="AJ187" i="12"/>
  <c r="AA188" i="12"/>
  <c r="AB188" i="12"/>
  <c r="AE188" i="12"/>
  <c r="AG188" i="12"/>
  <c r="AH188" i="12"/>
  <c r="AJ188" i="12"/>
  <c r="AK188" i="12" s="1"/>
  <c r="AA189" i="12"/>
  <c r="AB189" i="12"/>
  <c r="AE189" i="12"/>
  <c r="AG189" i="12"/>
  <c r="AH189" i="12"/>
  <c r="AJ189" i="12"/>
  <c r="AA190" i="12"/>
  <c r="AB190" i="12"/>
  <c r="AE190" i="12"/>
  <c r="AG190" i="12"/>
  <c r="AH190" i="12"/>
  <c r="AJ190" i="12"/>
  <c r="AA191" i="12"/>
  <c r="AB191" i="12"/>
  <c r="AC191" i="12" s="1"/>
  <c r="AE191" i="12"/>
  <c r="AG191" i="12"/>
  <c r="AH191" i="12"/>
  <c r="AJ191" i="12"/>
  <c r="AA192" i="12"/>
  <c r="AB192" i="12"/>
  <c r="AC192" i="12" s="1"/>
  <c r="AD192" i="12"/>
  <c r="AE192" i="12"/>
  <c r="AG192" i="12"/>
  <c r="AH192" i="12"/>
  <c r="AJ192" i="12"/>
  <c r="AA193" i="12"/>
  <c r="AB193" i="12"/>
  <c r="AE193" i="12"/>
  <c r="AG193" i="12"/>
  <c r="AH193" i="12"/>
  <c r="AJ193" i="12"/>
  <c r="AA194" i="12"/>
  <c r="AB194" i="12"/>
  <c r="AC194" i="12" s="1"/>
  <c r="AD194" i="12" s="1"/>
  <c r="AE194" i="12"/>
  <c r="AG194" i="12"/>
  <c r="AH194" i="12"/>
  <c r="AJ194" i="12"/>
  <c r="AA195" i="12"/>
  <c r="AB195" i="12"/>
  <c r="AE195" i="12"/>
  <c r="AG195" i="12"/>
  <c r="AH195" i="12"/>
  <c r="AJ195" i="12"/>
  <c r="AA196" i="12"/>
  <c r="AB196" i="12"/>
  <c r="AC196" i="12" s="1"/>
  <c r="AE196" i="12"/>
  <c r="AG196" i="12"/>
  <c r="AH196" i="12"/>
  <c r="AJ196" i="12"/>
  <c r="AA197" i="12"/>
  <c r="AC197" i="12" s="1"/>
  <c r="AD197" i="12" s="1"/>
  <c r="AB197" i="12"/>
  <c r="AE197" i="12"/>
  <c r="AK197" i="12" s="1"/>
  <c r="AG197" i="12"/>
  <c r="AH197" i="12"/>
  <c r="AJ197" i="12"/>
  <c r="AA198" i="12"/>
  <c r="AB198" i="12"/>
  <c r="AE198" i="12"/>
  <c r="AG198" i="12"/>
  <c r="AH198" i="12"/>
  <c r="AJ198" i="12"/>
  <c r="AA199" i="12"/>
  <c r="AC199" i="12" s="1"/>
  <c r="AB199" i="12"/>
  <c r="AE199" i="12"/>
  <c r="AG199" i="12"/>
  <c r="AH199" i="12"/>
  <c r="AJ199" i="12"/>
  <c r="AK199" i="12"/>
  <c r="AA200" i="12"/>
  <c r="AB200" i="12"/>
  <c r="AE200" i="12"/>
  <c r="AG200" i="12"/>
  <c r="AH200" i="12"/>
  <c r="AJ200" i="12"/>
  <c r="AA201" i="12"/>
  <c r="AB201" i="12"/>
  <c r="AE201" i="12"/>
  <c r="AG201" i="12"/>
  <c r="AH201" i="12"/>
  <c r="AJ201" i="12"/>
  <c r="AA202" i="12"/>
  <c r="AC202" i="12" s="1"/>
  <c r="AB202" i="12"/>
  <c r="AE202" i="12"/>
  <c r="AG202" i="12"/>
  <c r="AH202" i="12"/>
  <c r="AJ202" i="12"/>
  <c r="AA203" i="12"/>
  <c r="AB203" i="12"/>
  <c r="AC203" i="12"/>
  <c r="AE203" i="12"/>
  <c r="AG203" i="12"/>
  <c r="AH203" i="12"/>
  <c r="AJ203" i="12"/>
  <c r="AA204" i="12"/>
  <c r="AB204" i="12"/>
  <c r="AE204" i="12"/>
  <c r="AG204" i="12"/>
  <c r="AH204" i="12"/>
  <c r="AJ204" i="12"/>
  <c r="AA205" i="12"/>
  <c r="AB205" i="12"/>
  <c r="AE205" i="12"/>
  <c r="AG205" i="12"/>
  <c r="AH205" i="12"/>
  <c r="AJ205" i="12"/>
  <c r="AK205" i="12" s="1"/>
  <c r="AA206" i="12"/>
  <c r="AB206" i="12"/>
  <c r="AE206" i="12"/>
  <c r="AG206" i="12"/>
  <c r="AH206" i="12"/>
  <c r="AJ206" i="12"/>
  <c r="AA207" i="12"/>
  <c r="AC207" i="12" s="1"/>
  <c r="AB207" i="12"/>
  <c r="AE207" i="12"/>
  <c r="AG207" i="12"/>
  <c r="AH207" i="12"/>
  <c r="AJ207" i="12"/>
  <c r="AA208" i="12"/>
  <c r="AB208" i="12"/>
  <c r="AE208" i="12"/>
  <c r="AG208" i="12"/>
  <c r="AH208" i="12"/>
  <c r="AJ208" i="12"/>
  <c r="AA209" i="12"/>
  <c r="AB209" i="12"/>
  <c r="AC209" i="12" s="1"/>
  <c r="AE209" i="12"/>
  <c r="AG209" i="12"/>
  <c r="AH209" i="12"/>
  <c r="AJ209" i="12"/>
  <c r="AA210" i="12"/>
  <c r="AB210" i="12"/>
  <c r="AE210" i="12"/>
  <c r="AG210" i="12"/>
  <c r="AH210" i="12"/>
  <c r="AJ210" i="12"/>
  <c r="AA211" i="12"/>
  <c r="AB211" i="12"/>
  <c r="AC211" i="12" s="1"/>
  <c r="AE211" i="12"/>
  <c r="AK211" i="12" s="1"/>
  <c r="AG211" i="12"/>
  <c r="AH211" i="12"/>
  <c r="AJ211" i="12"/>
  <c r="AA212" i="12"/>
  <c r="AB212" i="12"/>
  <c r="AE212" i="12"/>
  <c r="AG212" i="12"/>
  <c r="AH212" i="12"/>
  <c r="AJ212" i="12"/>
  <c r="AK212" i="12"/>
  <c r="AA213" i="12"/>
  <c r="AB213" i="12"/>
  <c r="AE213" i="12"/>
  <c r="AK213" i="12" s="1"/>
  <c r="AG213" i="12"/>
  <c r="AH213" i="12"/>
  <c r="AJ213" i="12"/>
  <c r="AA214" i="12"/>
  <c r="AB214" i="12"/>
  <c r="AE214" i="12"/>
  <c r="AG214" i="12"/>
  <c r="AH214" i="12"/>
  <c r="AJ214" i="12"/>
  <c r="AA215" i="12"/>
  <c r="AB215" i="12"/>
  <c r="AE215" i="12"/>
  <c r="AG215" i="12"/>
  <c r="AH215" i="12"/>
  <c r="AJ215" i="12"/>
  <c r="AA216" i="12"/>
  <c r="AB216" i="12"/>
  <c r="AC216" i="12" s="1"/>
  <c r="AE216" i="12"/>
  <c r="AG216" i="12"/>
  <c r="AH216" i="12"/>
  <c r="AJ216" i="12"/>
  <c r="AK216" i="12"/>
  <c r="AA217" i="12"/>
  <c r="AB217" i="12"/>
  <c r="AE217" i="12"/>
  <c r="AG217" i="12"/>
  <c r="AH217" i="12"/>
  <c r="AJ217" i="12"/>
  <c r="AA218" i="12"/>
  <c r="AB218" i="12"/>
  <c r="AC218" i="12"/>
  <c r="AD218" i="12" s="1"/>
  <c r="AE218" i="12"/>
  <c r="AG218" i="12"/>
  <c r="AH218" i="12"/>
  <c r="AJ218" i="12"/>
  <c r="AA219" i="12"/>
  <c r="AB219" i="12"/>
  <c r="AC219" i="12" s="1"/>
  <c r="AD219" i="12" s="1"/>
  <c r="AE219" i="12"/>
  <c r="AG219" i="12"/>
  <c r="AH219" i="12"/>
  <c r="AJ219" i="12"/>
  <c r="AK219" i="12" s="1"/>
  <c r="AA220" i="12"/>
  <c r="AB220" i="12"/>
  <c r="AE220" i="12"/>
  <c r="AG220" i="12"/>
  <c r="AH220" i="12"/>
  <c r="AJ220" i="12"/>
  <c r="AA221" i="12"/>
  <c r="AB221" i="12"/>
  <c r="AC221" i="12" s="1"/>
  <c r="AD221" i="12"/>
  <c r="AE221" i="12"/>
  <c r="AG221" i="12"/>
  <c r="AH221" i="12"/>
  <c r="AJ221" i="12"/>
  <c r="AK221" i="12" s="1"/>
  <c r="AA222" i="12"/>
  <c r="AB222" i="12"/>
  <c r="AE222" i="12"/>
  <c r="AG222" i="12"/>
  <c r="AH222" i="12"/>
  <c r="AJ222" i="12"/>
  <c r="AA223" i="12"/>
  <c r="AB223" i="12"/>
  <c r="AC223" i="12" s="1"/>
  <c r="AE223" i="12"/>
  <c r="AG223" i="12"/>
  <c r="AH223" i="12"/>
  <c r="AJ223" i="12"/>
  <c r="AA224" i="12"/>
  <c r="AB224" i="12"/>
  <c r="AC224" i="12" s="1"/>
  <c r="AD224" i="12"/>
  <c r="AE224" i="12"/>
  <c r="AG224" i="12"/>
  <c r="AH224" i="12"/>
  <c r="AJ224" i="12"/>
  <c r="AK224" i="12"/>
  <c r="AA225" i="12"/>
  <c r="AB225" i="12"/>
  <c r="AE225" i="12"/>
  <c r="AG225" i="12"/>
  <c r="AH225" i="12"/>
  <c r="AJ225" i="12"/>
  <c r="AK225" i="12"/>
  <c r="AA226" i="12"/>
  <c r="AC226" i="12" s="1"/>
  <c r="AD226" i="12" s="1"/>
  <c r="AB226" i="12"/>
  <c r="AE226" i="12"/>
  <c r="AG226" i="12"/>
  <c r="AH226" i="12"/>
  <c r="AJ226" i="12"/>
  <c r="AA227" i="12"/>
  <c r="AB227" i="12"/>
  <c r="AE227" i="12"/>
  <c r="AG227" i="12"/>
  <c r="AH227" i="12"/>
  <c r="AJ227" i="12"/>
  <c r="AA228" i="12"/>
  <c r="AB228" i="12"/>
  <c r="AC228" i="12" s="1"/>
  <c r="AE228" i="12"/>
  <c r="AG228" i="12"/>
  <c r="AH228" i="12"/>
  <c r="AJ228" i="12"/>
  <c r="AK228" i="12"/>
  <c r="AA229" i="12"/>
  <c r="AB229" i="12"/>
  <c r="AE229" i="12"/>
  <c r="AG229" i="12"/>
  <c r="AH229" i="12"/>
  <c r="AJ229" i="12"/>
  <c r="AA230" i="12"/>
  <c r="AB230" i="12"/>
  <c r="AE230" i="12"/>
  <c r="AG230" i="12"/>
  <c r="AH230" i="12"/>
  <c r="AJ230" i="12"/>
  <c r="AA231" i="12"/>
  <c r="AB231" i="12"/>
  <c r="AE231" i="12"/>
  <c r="AG231" i="12"/>
  <c r="AH231" i="12"/>
  <c r="AJ231" i="12"/>
  <c r="AA232" i="12"/>
  <c r="AB232" i="12"/>
  <c r="AE232" i="12"/>
  <c r="AG232" i="12"/>
  <c r="AH232" i="12"/>
  <c r="AJ232" i="12"/>
  <c r="AK232" i="12" s="1"/>
  <c r="AA233" i="12"/>
  <c r="AB233" i="12"/>
  <c r="AC233" i="12"/>
  <c r="AE233" i="12"/>
  <c r="AK233" i="12" s="1"/>
  <c r="AG233" i="12"/>
  <c r="AH233" i="12"/>
  <c r="AJ233" i="12"/>
  <c r="AA234" i="12"/>
  <c r="AB234" i="12"/>
  <c r="AC234" i="12"/>
  <c r="AE234" i="12"/>
  <c r="AG234" i="12"/>
  <c r="AH234" i="12"/>
  <c r="AJ234" i="12"/>
  <c r="AA235" i="12"/>
  <c r="AB235" i="12"/>
  <c r="AC235" i="12" s="1"/>
  <c r="AD235" i="12" s="1"/>
  <c r="AE235" i="12"/>
  <c r="AG235" i="12"/>
  <c r="AH235" i="12"/>
  <c r="AJ235" i="12"/>
  <c r="AA236" i="12"/>
  <c r="AB236" i="12"/>
  <c r="AE236" i="12"/>
  <c r="AG236" i="12"/>
  <c r="AH236" i="12"/>
  <c r="AJ236" i="12"/>
  <c r="AA237" i="12"/>
  <c r="AB237" i="12"/>
  <c r="AC237" i="12" s="1"/>
  <c r="AE237" i="12"/>
  <c r="AG237" i="12"/>
  <c r="AH237" i="12"/>
  <c r="AJ237" i="12"/>
  <c r="AA238" i="12"/>
  <c r="AB238" i="12"/>
  <c r="AE238" i="12"/>
  <c r="AG238" i="12"/>
  <c r="AH238" i="12"/>
  <c r="AJ238" i="12"/>
  <c r="AA239" i="12"/>
  <c r="AB239" i="12"/>
  <c r="AE239" i="12"/>
  <c r="AG239" i="12"/>
  <c r="AH239" i="12"/>
  <c r="AJ239" i="12"/>
  <c r="AA240" i="12"/>
  <c r="AB240" i="12"/>
  <c r="AE240" i="12"/>
  <c r="AG240" i="12"/>
  <c r="AH240" i="12"/>
  <c r="AJ240" i="12"/>
  <c r="AA241" i="12"/>
  <c r="AB241" i="12"/>
  <c r="AE241" i="12"/>
  <c r="AG241" i="12"/>
  <c r="AH241" i="12"/>
  <c r="AJ241" i="12"/>
  <c r="AA242" i="12"/>
  <c r="AC242" i="12" s="1"/>
  <c r="AB242" i="12"/>
  <c r="AE242" i="12"/>
  <c r="AG242" i="12"/>
  <c r="AH242" i="12"/>
  <c r="AJ242" i="12"/>
  <c r="AA243" i="12"/>
  <c r="AB243" i="12"/>
  <c r="AE243" i="12"/>
  <c r="AG243" i="12"/>
  <c r="AH243" i="12"/>
  <c r="AJ243" i="12"/>
  <c r="AK243" i="12" s="1"/>
  <c r="AA244" i="12"/>
  <c r="AB244" i="12"/>
  <c r="AE244" i="12"/>
  <c r="AK244" i="12" s="1"/>
  <c r="AG244" i="12"/>
  <c r="AH244" i="12"/>
  <c r="AJ244" i="12"/>
  <c r="AA245" i="12"/>
  <c r="AB245" i="12"/>
  <c r="AC245" i="12" s="1"/>
  <c r="AE245" i="12"/>
  <c r="AG245" i="12"/>
  <c r="AH245" i="12"/>
  <c r="AJ245" i="12"/>
  <c r="AK245" i="12" s="1"/>
  <c r="AA246" i="12"/>
  <c r="AB246" i="12"/>
  <c r="AC246" i="12" s="1"/>
  <c r="AD246" i="12" s="1"/>
  <c r="AE246" i="12"/>
  <c r="AK246" i="12" s="1"/>
  <c r="AG246" i="12"/>
  <c r="AH246" i="12"/>
  <c r="AJ246" i="12"/>
  <c r="AA247" i="12"/>
  <c r="AC247" i="12" s="1"/>
  <c r="AD247" i="12" s="1"/>
  <c r="AB247" i="12"/>
  <c r="AE247" i="12"/>
  <c r="AG247" i="12"/>
  <c r="AH247" i="12"/>
  <c r="AJ247" i="12"/>
  <c r="AA248" i="12"/>
  <c r="AB248" i="12"/>
  <c r="AE248" i="12"/>
  <c r="AG248" i="12"/>
  <c r="AH248" i="12"/>
  <c r="AJ248" i="12"/>
  <c r="AK248" i="12"/>
  <c r="AA249" i="12"/>
  <c r="AB249" i="12"/>
  <c r="AC249" i="12"/>
  <c r="AD249" i="12" s="1"/>
  <c r="AE249" i="12"/>
  <c r="AG249" i="12"/>
  <c r="AH249" i="12"/>
  <c r="AJ249" i="12"/>
  <c r="AA250" i="12"/>
  <c r="AB250" i="12"/>
  <c r="AC250" i="12" s="1"/>
  <c r="AD250" i="12" s="1"/>
  <c r="AE250" i="12"/>
  <c r="AG250" i="12"/>
  <c r="AH250" i="12"/>
  <c r="AJ250" i="12"/>
  <c r="AA251" i="12"/>
  <c r="AC251" i="12" s="1"/>
  <c r="AB251" i="12"/>
  <c r="AE251" i="12"/>
  <c r="AG251" i="12"/>
  <c r="AH251" i="12"/>
  <c r="AJ251" i="12"/>
  <c r="AA252" i="12"/>
  <c r="AB252" i="12"/>
  <c r="AE252" i="12"/>
  <c r="AG252" i="12"/>
  <c r="AH252" i="12"/>
  <c r="AJ252" i="12"/>
  <c r="AA253" i="12"/>
  <c r="AB253" i="12"/>
  <c r="AE253" i="12"/>
  <c r="AG253" i="12"/>
  <c r="AH253" i="12"/>
  <c r="AJ253" i="12"/>
  <c r="AK253" i="12" s="1"/>
  <c r="AA254" i="12"/>
  <c r="AB254" i="12"/>
  <c r="AC254" i="12" s="1"/>
  <c r="AE254" i="12"/>
  <c r="AG254" i="12"/>
  <c r="AH254" i="12"/>
  <c r="AJ254" i="12"/>
  <c r="AA255" i="12"/>
  <c r="AB255" i="12"/>
  <c r="AE255" i="12"/>
  <c r="AG255" i="12"/>
  <c r="AH255" i="12"/>
  <c r="AJ255" i="12"/>
  <c r="AA256" i="12"/>
  <c r="AB256" i="12"/>
  <c r="AC256" i="12"/>
  <c r="AD256" i="12" s="1"/>
  <c r="AE256" i="12"/>
  <c r="AG256" i="12"/>
  <c r="AH256" i="12"/>
  <c r="AJ256" i="12"/>
  <c r="AA257" i="12"/>
  <c r="AB257" i="12"/>
  <c r="AC257" i="12" s="1"/>
  <c r="AE257" i="12"/>
  <c r="AG257" i="12"/>
  <c r="AH257" i="12"/>
  <c r="AJ257" i="12"/>
  <c r="AA258" i="12"/>
  <c r="AB258" i="12"/>
  <c r="AE258" i="12"/>
  <c r="AG258" i="12"/>
  <c r="AH258" i="12"/>
  <c r="AJ258" i="12"/>
  <c r="AA259" i="12"/>
  <c r="AB259" i="12"/>
  <c r="AC259" i="12" s="1"/>
  <c r="AE259" i="12"/>
  <c r="AG259" i="12"/>
  <c r="AH259" i="12"/>
  <c r="AJ259" i="12"/>
  <c r="AA260" i="12"/>
  <c r="AB260" i="12"/>
  <c r="AC260" i="12" s="1"/>
  <c r="AE260" i="12"/>
  <c r="AG260" i="12"/>
  <c r="AH260" i="12"/>
  <c r="AJ260" i="12"/>
  <c r="AK260" i="12" s="1"/>
  <c r="AA261" i="12"/>
  <c r="AB261" i="12"/>
  <c r="AC261" i="12" s="1"/>
  <c r="AE261" i="12"/>
  <c r="AG261" i="12"/>
  <c r="AH261" i="12"/>
  <c r="AJ261" i="12"/>
  <c r="AK261" i="12" s="1"/>
  <c r="AA262" i="12"/>
  <c r="AC262" i="12" s="1"/>
  <c r="AB262" i="12"/>
  <c r="AE262" i="12"/>
  <c r="AK262" i="12" s="1"/>
  <c r="AG262" i="12"/>
  <c r="AH262" i="12"/>
  <c r="AJ262" i="12"/>
  <c r="AA263" i="12"/>
  <c r="AB263" i="12"/>
  <c r="AC263" i="12" s="1"/>
  <c r="AD263" i="12"/>
  <c r="AE263" i="12"/>
  <c r="AG263" i="12"/>
  <c r="AH263" i="12"/>
  <c r="AJ263" i="12"/>
  <c r="AA264" i="12"/>
  <c r="AC264" i="12" s="1"/>
  <c r="AD264" i="12" s="1"/>
  <c r="AB264" i="12"/>
  <c r="AE264" i="12"/>
  <c r="AG264" i="12"/>
  <c r="AH264" i="12"/>
  <c r="AJ264" i="12"/>
  <c r="AK264" i="12" s="1"/>
  <c r="AA265" i="12"/>
  <c r="AB265" i="12"/>
  <c r="AC265" i="12" s="1"/>
  <c r="AE265" i="12"/>
  <c r="AG265" i="12"/>
  <c r="AH265" i="12"/>
  <c r="AJ265" i="12"/>
  <c r="AK265" i="12" s="1"/>
  <c r="AA266" i="12"/>
  <c r="AC266" i="12" s="1"/>
  <c r="AB266" i="12"/>
  <c r="AE266" i="12"/>
  <c r="AG266" i="12"/>
  <c r="AH266" i="12"/>
  <c r="AJ266" i="12"/>
  <c r="AA267" i="12"/>
  <c r="AB267" i="12"/>
  <c r="AC267" i="12" s="1"/>
  <c r="AE267" i="12"/>
  <c r="AG267" i="12"/>
  <c r="AH267" i="12"/>
  <c r="AJ267" i="12"/>
  <c r="AA268" i="12"/>
  <c r="AC268" i="12" s="1"/>
  <c r="AB268" i="12"/>
  <c r="AE268" i="12"/>
  <c r="AK268" i="12" s="1"/>
  <c r="AG268" i="12"/>
  <c r="AH268" i="12"/>
  <c r="AJ268" i="12"/>
  <c r="AA269" i="12"/>
  <c r="AB269" i="12"/>
  <c r="AE269" i="12"/>
  <c r="AG269" i="12"/>
  <c r="AH269" i="12"/>
  <c r="AJ269" i="12"/>
  <c r="AA270" i="12"/>
  <c r="AB270" i="12"/>
  <c r="AC270" i="12" s="1"/>
  <c r="AE270" i="12"/>
  <c r="AG270" i="12"/>
  <c r="AH270" i="12"/>
  <c r="AJ270" i="12"/>
  <c r="AA271" i="12"/>
  <c r="AB271" i="12"/>
  <c r="AE271" i="12"/>
  <c r="AG271" i="12"/>
  <c r="AH271" i="12"/>
  <c r="AJ271" i="12"/>
  <c r="AA272" i="12"/>
  <c r="AB272" i="12"/>
  <c r="AE272" i="12"/>
  <c r="AK272" i="12" s="1"/>
  <c r="AG272" i="12"/>
  <c r="AH272" i="12"/>
  <c r="AJ272" i="12"/>
  <c r="AA273" i="12"/>
  <c r="AB273" i="12"/>
  <c r="AE273" i="12"/>
  <c r="AG273" i="12"/>
  <c r="AH273" i="12"/>
  <c r="AJ273" i="12"/>
  <c r="AA274" i="12"/>
  <c r="AB274" i="12"/>
  <c r="AC274" i="12" s="1"/>
  <c r="AD274" i="12" s="1"/>
  <c r="AE274" i="12"/>
  <c r="AK274" i="12" s="1"/>
  <c r="AG274" i="12"/>
  <c r="AH274" i="12"/>
  <c r="AJ274" i="12"/>
  <c r="AA275" i="12"/>
  <c r="AB275" i="12"/>
  <c r="AE275" i="12"/>
  <c r="AG275" i="12"/>
  <c r="AH275" i="12"/>
  <c r="AJ275" i="12"/>
  <c r="AA276" i="12"/>
  <c r="AB276" i="12"/>
  <c r="AC276" i="12" s="1"/>
  <c r="AD276" i="12"/>
  <c r="AE276" i="12"/>
  <c r="AG276" i="12"/>
  <c r="AH276" i="12"/>
  <c r="AJ276" i="12"/>
  <c r="AA277" i="12"/>
  <c r="AB277" i="12"/>
  <c r="AE277" i="12"/>
  <c r="AG277" i="12"/>
  <c r="AH277" i="12"/>
  <c r="AJ277" i="12"/>
  <c r="AK277" i="12" s="1"/>
  <c r="AA278" i="12"/>
  <c r="AB278" i="12"/>
  <c r="AC278" i="12" s="1"/>
  <c r="AE278" i="12"/>
  <c r="AG278" i="12"/>
  <c r="AH278" i="12"/>
  <c r="AJ278" i="12"/>
  <c r="AK278" i="12" s="1"/>
  <c r="AA279" i="12"/>
  <c r="AB279" i="12"/>
  <c r="AE279" i="12"/>
  <c r="AG279" i="12"/>
  <c r="AH279" i="12"/>
  <c r="AJ279" i="12"/>
  <c r="AA280" i="12"/>
  <c r="AB280" i="12"/>
  <c r="AC280" i="12" s="1"/>
  <c r="AE280" i="12"/>
  <c r="AG280" i="12"/>
  <c r="AH280" i="12"/>
  <c r="AJ280" i="12"/>
  <c r="AA281" i="12"/>
  <c r="AB281" i="12"/>
  <c r="AC281" i="12" s="1"/>
  <c r="AE281" i="12"/>
  <c r="AG281" i="12"/>
  <c r="AH281" i="12"/>
  <c r="AJ281" i="12"/>
  <c r="AA282" i="12"/>
  <c r="AB282" i="12"/>
  <c r="AE282" i="12"/>
  <c r="AG282" i="12"/>
  <c r="AH282" i="12"/>
  <c r="AJ282" i="12"/>
  <c r="AA283" i="12"/>
  <c r="AB283" i="12"/>
  <c r="AE283" i="12"/>
  <c r="AG283" i="12"/>
  <c r="AH283" i="12"/>
  <c r="AJ283" i="12"/>
  <c r="AA284" i="12"/>
  <c r="AB284" i="12"/>
  <c r="AC284" i="12"/>
  <c r="AE284" i="12"/>
  <c r="AG284" i="12"/>
  <c r="AH284" i="12"/>
  <c r="AJ284" i="12"/>
  <c r="AA285" i="12"/>
  <c r="AB285" i="12"/>
  <c r="AE285" i="12"/>
  <c r="AG285" i="12"/>
  <c r="AH285" i="12"/>
  <c r="AJ285" i="12"/>
  <c r="AA286" i="12"/>
  <c r="AB286" i="12"/>
  <c r="AC286" i="12" s="1"/>
  <c r="AE286" i="12"/>
  <c r="AK286" i="12" s="1"/>
  <c r="AG286" i="12"/>
  <c r="AH286" i="12"/>
  <c r="AJ286" i="12"/>
  <c r="AA287" i="12"/>
  <c r="AB287" i="12"/>
  <c r="AC287" i="12" s="1"/>
  <c r="AE287" i="12"/>
  <c r="AK287" i="12" s="1"/>
  <c r="AG287" i="12"/>
  <c r="AH287" i="12"/>
  <c r="AJ287" i="12"/>
  <c r="AA288" i="12"/>
  <c r="AC288" i="12" s="1"/>
  <c r="AD288" i="12" s="1"/>
  <c r="AB288" i="12"/>
  <c r="AE288" i="12"/>
  <c r="AG288" i="12"/>
  <c r="AH288" i="12"/>
  <c r="AJ288" i="12"/>
  <c r="AA289" i="12"/>
  <c r="AB289" i="12"/>
  <c r="AE289" i="12"/>
  <c r="AK289" i="12" s="1"/>
  <c r="AG289" i="12"/>
  <c r="AH289" i="12"/>
  <c r="AJ289" i="12"/>
  <c r="AA290" i="12"/>
  <c r="AB290" i="12"/>
  <c r="AC290" i="12" s="1"/>
  <c r="AE290" i="12"/>
  <c r="AK290" i="12" s="1"/>
  <c r="AG290" i="12"/>
  <c r="AH290" i="12"/>
  <c r="AJ290" i="12"/>
  <c r="AA291" i="12"/>
  <c r="AB291" i="12"/>
  <c r="AC291" i="12" s="1"/>
  <c r="AE291" i="12"/>
  <c r="AG291" i="12"/>
  <c r="AH291" i="12"/>
  <c r="AJ291" i="12"/>
  <c r="AA292" i="12"/>
  <c r="AB292" i="12"/>
  <c r="AE292" i="12"/>
  <c r="AG292" i="12"/>
  <c r="AH292" i="12"/>
  <c r="AJ292" i="12"/>
  <c r="AA293" i="12"/>
  <c r="AB293" i="12"/>
  <c r="AE293" i="12"/>
  <c r="AK293" i="12" s="1"/>
  <c r="AG293" i="12"/>
  <c r="AH293" i="12"/>
  <c r="AJ293" i="12"/>
  <c r="AA294" i="12"/>
  <c r="AB294" i="12"/>
  <c r="AE294" i="12"/>
  <c r="AG294" i="12"/>
  <c r="AH294" i="12"/>
  <c r="AJ294" i="12"/>
  <c r="AA295" i="12"/>
  <c r="AC295" i="12" s="1"/>
  <c r="AB295" i="12"/>
  <c r="AE295" i="12"/>
  <c r="AG295" i="12"/>
  <c r="AH295" i="12"/>
  <c r="AJ295" i="12"/>
  <c r="AA296" i="12"/>
  <c r="AB296" i="12"/>
  <c r="AC296" i="12" s="1"/>
  <c r="AE296" i="12"/>
  <c r="AG296" i="12"/>
  <c r="AH296" i="12"/>
  <c r="AJ296" i="12"/>
  <c r="AK296" i="12" s="1"/>
  <c r="AA297" i="12"/>
  <c r="AB297" i="12"/>
  <c r="AE297" i="12"/>
  <c r="AK297" i="12" s="1"/>
  <c r="AG297" i="12"/>
  <c r="AH297" i="12"/>
  <c r="AJ297" i="12"/>
  <c r="AA298" i="12"/>
  <c r="AB298" i="12"/>
  <c r="AE298" i="12"/>
  <c r="AG298" i="12"/>
  <c r="AH298" i="12"/>
  <c r="AJ298" i="12"/>
  <c r="AA299" i="12"/>
  <c r="AB299" i="12"/>
  <c r="AE299" i="12"/>
  <c r="AK299" i="12" s="1"/>
  <c r="AG299" i="12"/>
  <c r="AH299" i="12"/>
  <c r="AJ299" i="12"/>
  <c r="AA300" i="12"/>
  <c r="AC300" i="12" s="1"/>
  <c r="AB300" i="12"/>
  <c r="AE300" i="12"/>
  <c r="AG300" i="12"/>
  <c r="AH300" i="12"/>
  <c r="AJ300" i="12"/>
  <c r="AA301" i="12"/>
  <c r="AB301" i="12"/>
  <c r="AC301" i="12" s="1"/>
  <c r="AE301" i="12"/>
  <c r="AG301" i="12"/>
  <c r="AH301" i="12"/>
  <c r="AJ301" i="12"/>
  <c r="AA302" i="12"/>
  <c r="AB302" i="12"/>
  <c r="AC302" i="12" s="1"/>
  <c r="AE302" i="12"/>
  <c r="AK302" i="12" s="1"/>
  <c r="AG302" i="12"/>
  <c r="AH302" i="12"/>
  <c r="AJ302" i="12"/>
  <c r="AA303" i="12"/>
  <c r="AB303" i="12"/>
  <c r="AE303" i="12"/>
  <c r="AG303" i="12"/>
  <c r="AH303" i="12"/>
  <c r="AJ303" i="12"/>
  <c r="AA304" i="12"/>
  <c r="AB304" i="12"/>
  <c r="AC304" i="12" s="1"/>
  <c r="AE304" i="12"/>
  <c r="AG304" i="12"/>
  <c r="AH304" i="12"/>
  <c r="AJ304" i="12"/>
  <c r="AA305" i="12"/>
  <c r="AB305" i="12"/>
  <c r="AC305" i="12" s="1"/>
  <c r="AE305" i="12"/>
  <c r="AG305" i="12"/>
  <c r="AH305" i="12"/>
  <c r="AJ305" i="12"/>
  <c r="AA306" i="12"/>
  <c r="AB306" i="12"/>
  <c r="AE306" i="12"/>
  <c r="AG306" i="12"/>
  <c r="AH306" i="12"/>
  <c r="AJ306" i="12"/>
  <c r="AA307" i="12"/>
  <c r="AB307" i="12"/>
  <c r="AC307" i="12" s="1"/>
  <c r="AE307" i="12"/>
  <c r="AG307" i="12"/>
  <c r="AH307" i="12"/>
  <c r="AJ307" i="12"/>
  <c r="AA308" i="12"/>
  <c r="AB308" i="12"/>
  <c r="AE308" i="12"/>
  <c r="AG308" i="12"/>
  <c r="AH308" i="12"/>
  <c r="AJ308" i="12"/>
  <c r="AA309" i="12"/>
  <c r="AB309" i="12"/>
  <c r="AC309" i="12" s="1"/>
  <c r="AE309" i="12"/>
  <c r="AG309" i="12"/>
  <c r="AH309" i="12"/>
  <c r="AJ309" i="12"/>
  <c r="AK309" i="12"/>
  <c r="AA310" i="12"/>
  <c r="AB310" i="12"/>
  <c r="AC310" i="12" s="1"/>
  <c r="AD310" i="12" s="1"/>
  <c r="AE310" i="12"/>
  <c r="AG310" i="12"/>
  <c r="AH310" i="12"/>
  <c r="AJ310" i="12"/>
  <c r="AK310" i="12"/>
  <c r="AA311" i="12"/>
  <c r="AB311" i="12"/>
  <c r="AE311" i="12"/>
  <c r="AG311" i="12"/>
  <c r="AH311" i="12"/>
  <c r="AJ311" i="12"/>
  <c r="AA312" i="12"/>
  <c r="AC312" i="12" s="1"/>
  <c r="AB312" i="12"/>
  <c r="AE312" i="12"/>
  <c r="AK312" i="12" s="1"/>
  <c r="AG312" i="12"/>
  <c r="AH312" i="12"/>
  <c r="AJ312" i="12"/>
  <c r="AA313" i="12"/>
  <c r="AB313" i="12"/>
  <c r="AE313" i="12"/>
  <c r="AK313" i="12" s="1"/>
  <c r="AG313" i="12"/>
  <c r="AH313" i="12"/>
  <c r="AJ313" i="12"/>
  <c r="AA314" i="12"/>
  <c r="AB314" i="12"/>
  <c r="AC314" i="12" s="1"/>
  <c r="AE314" i="12"/>
  <c r="AG314" i="12"/>
  <c r="AH314" i="12"/>
  <c r="AJ314" i="12"/>
  <c r="AA315" i="12"/>
  <c r="AB315" i="12"/>
  <c r="AC315" i="12" s="1"/>
  <c r="AE315" i="12"/>
  <c r="AG315" i="12"/>
  <c r="AH315" i="12"/>
  <c r="AJ315" i="12"/>
  <c r="AA316" i="12"/>
  <c r="AB316" i="12"/>
  <c r="AE316" i="12"/>
  <c r="AG316" i="12"/>
  <c r="AH316" i="12"/>
  <c r="AJ316" i="12"/>
  <c r="AA317" i="12"/>
  <c r="AB317" i="12"/>
  <c r="AE317" i="12"/>
  <c r="AG317" i="12"/>
  <c r="AH317" i="12"/>
  <c r="AJ317" i="12"/>
  <c r="AA318" i="12"/>
  <c r="AB318" i="12"/>
  <c r="AE318" i="12"/>
  <c r="AG318" i="12"/>
  <c r="AH318" i="12"/>
  <c r="AJ318" i="12"/>
  <c r="AA319" i="12"/>
  <c r="AB319" i="12"/>
  <c r="AE319" i="12"/>
  <c r="AG319" i="12"/>
  <c r="AH319" i="12"/>
  <c r="AJ319" i="12"/>
  <c r="AA320" i="12"/>
  <c r="AC320" i="12" s="1"/>
  <c r="AB320" i="12"/>
  <c r="AE320" i="12"/>
  <c r="AG320" i="12"/>
  <c r="AH320" i="12"/>
  <c r="AJ320" i="12"/>
  <c r="AK320" i="12" s="1"/>
  <c r="AA321" i="12"/>
  <c r="AB321" i="12"/>
  <c r="AE321" i="12"/>
  <c r="AG321" i="12"/>
  <c r="AH321" i="12"/>
  <c r="AJ321" i="12"/>
  <c r="AA322" i="12"/>
  <c r="AB322" i="12"/>
  <c r="AC322" i="12"/>
  <c r="AD322" i="12" s="1"/>
  <c r="AE322" i="12"/>
  <c r="AG322" i="12"/>
  <c r="AH322" i="12"/>
  <c r="AJ322" i="12"/>
  <c r="AK322" i="12"/>
  <c r="AA323" i="12"/>
  <c r="AB323" i="12"/>
  <c r="AE323" i="12"/>
  <c r="AK323" i="12" s="1"/>
  <c r="AG323" i="12"/>
  <c r="AH323" i="12"/>
  <c r="AJ323" i="12"/>
  <c r="AA324" i="12"/>
  <c r="AB324" i="12"/>
  <c r="AE324" i="12"/>
  <c r="AK324" i="12" s="1"/>
  <c r="AG324" i="12"/>
  <c r="AH324" i="12"/>
  <c r="AJ324" i="12"/>
  <c r="AA325" i="12"/>
  <c r="AB325" i="12"/>
  <c r="AC325" i="12" s="1"/>
  <c r="AE325" i="12"/>
  <c r="AG325" i="12"/>
  <c r="AH325" i="12"/>
  <c r="AJ325" i="12"/>
  <c r="AA326" i="12"/>
  <c r="AB326" i="12"/>
  <c r="AE326" i="12"/>
  <c r="AG326" i="12"/>
  <c r="AH326" i="12"/>
  <c r="AJ326" i="12"/>
  <c r="AA327" i="12"/>
  <c r="AB327" i="12"/>
  <c r="AC327" i="12" s="1"/>
  <c r="AE327" i="12"/>
  <c r="AG327" i="12"/>
  <c r="AH327" i="12"/>
  <c r="AJ327" i="12"/>
  <c r="AA328" i="12"/>
  <c r="AC328" i="12" s="1"/>
  <c r="AB328" i="12"/>
  <c r="AE328" i="12"/>
  <c r="AK328" i="12" s="1"/>
  <c r="AG328" i="12"/>
  <c r="AH328" i="12"/>
  <c r="AJ328" i="12"/>
  <c r="AA329" i="12"/>
  <c r="AB329" i="12"/>
  <c r="AC329" i="12" s="1"/>
  <c r="AE329" i="12"/>
  <c r="AD329" i="12" s="1"/>
  <c r="AG329" i="12"/>
  <c r="AH329" i="12"/>
  <c r="AJ329" i="12"/>
  <c r="AA330" i="12"/>
  <c r="AB330" i="12"/>
  <c r="AE330" i="12"/>
  <c r="AG330" i="12"/>
  <c r="AH330" i="12"/>
  <c r="AJ330" i="12"/>
  <c r="AA331" i="12"/>
  <c r="AB331" i="12"/>
  <c r="AC331" i="12" s="1"/>
  <c r="AE331" i="12"/>
  <c r="AG331" i="12"/>
  <c r="AH331" i="12"/>
  <c r="AJ331" i="12"/>
  <c r="AA332" i="12"/>
  <c r="AB332" i="12"/>
  <c r="AE332" i="12"/>
  <c r="AG332" i="12"/>
  <c r="AH332" i="12"/>
  <c r="AJ332" i="12"/>
  <c r="AA333" i="12"/>
  <c r="AB333" i="12"/>
  <c r="AC333" i="12" s="1"/>
  <c r="AE333" i="12"/>
  <c r="AG333" i="12"/>
  <c r="AH333" i="12"/>
  <c r="AJ333" i="12"/>
  <c r="AK333" i="12"/>
  <c r="AA334" i="12"/>
  <c r="AB334" i="12"/>
  <c r="AC334" i="12" s="1"/>
  <c r="AD334" i="12" s="1"/>
  <c r="AE334" i="12"/>
  <c r="AG334" i="12"/>
  <c r="AH334" i="12"/>
  <c r="AJ334" i="12"/>
  <c r="AK334" i="12"/>
  <c r="AA335" i="12"/>
  <c r="AB335" i="12"/>
  <c r="AE335" i="12"/>
  <c r="AG335" i="12"/>
  <c r="AH335" i="12"/>
  <c r="AJ335" i="12"/>
  <c r="AA336" i="12"/>
  <c r="AC336" i="12" s="1"/>
  <c r="AB336" i="12"/>
  <c r="AE336" i="12"/>
  <c r="AG336" i="12"/>
  <c r="AH336" i="12"/>
  <c r="AJ336" i="12"/>
  <c r="AA337" i="12"/>
  <c r="AB337" i="12"/>
  <c r="AE337" i="12"/>
  <c r="AG337" i="12"/>
  <c r="AH337" i="12"/>
  <c r="AJ337" i="12"/>
  <c r="AA338" i="12"/>
  <c r="AB338" i="12"/>
  <c r="AC338" i="12" s="1"/>
  <c r="AE338" i="12"/>
  <c r="AG338" i="12"/>
  <c r="AH338" i="12"/>
  <c r="AJ338" i="12"/>
  <c r="AA339" i="12"/>
  <c r="AC339" i="12" s="1"/>
  <c r="AB339" i="12"/>
  <c r="AE339" i="12"/>
  <c r="AG339" i="12"/>
  <c r="AH339" i="12"/>
  <c r="AJ339" i="12"/>
  <c r="AA340" i="12"/>
  <c r="AB340" i="12"/>
  <c r="AE340" i="12"/>
  <c r="AK340" i="12" s="1"/>
  <c r="AG340" i="12"/>
  <c r="AH340" i="12"/>
  <c r="AJ340" i="12"/>
  <c r="AA341" i="12"/>
  <c r="AB341" i="12"/>
  <c r="AE341" i="12"/>
  <c r="AG341" i="12"/>
  <c r="AH341" i="12"/>
  <c r="AJ341" i="12"/>
  <c r="AA342" i="12"/>
  <c r="AB342" i="12"/>
  <c r="AE342" i="12"/>
  <c r="AG342" i="12"/>
  <c r="AH342" i="12"/>
  <c r="AJ342" i="12"/>
  <c r="AA343" i="12"/>
  <c r="AB343" i="12"/>
  <c r="AC343" i="12" s="1"/>
  <c r="AE343" i="12"/>
  <c r="AG343" i="12"/>
  <c r="AH343" i="12"/>
  <c r="AJ343" i="12"/>
  <c r="AA344" i="12"/>
  <c r="AB344" i="12"/>
  <c r="AC344" i="12" s="1"/>
  <c r="AE344" i="12"/>
  <c r="AG344" i="12"/>
  <c r="AH344" i="12"/>
  <c r="AJ344" i="12"/>
  <c r="AK344" i="12" s="1"/>
  <c r="AA345" i="12"/>
  <c r="AB345" i="12"/>
  <c r="AE345" i="12"/>
  <c r="AG345" i="12"/>
  <c r="AH345" i="12"/>
  <c r="AJ345" i="12"/>
  <c r="AA346" i="12"/>
  <c r="AB346" i="12"/>
  <c r="AC346" i="12"/>
  <c r="AD346" i="12" s="1"/>
  <c r="AE346" i="12"/>
  <c r="AG346" i="12"/>
  <c r="AH346" i="12"/>
  <c r="AJ346" i="12"/>
  <c r="AK346" i="12" s="1"/>
  <c r="AA347" i="12"/>
  <c r="AC347" i="12" s="1"/>
  <c r="AB347" i="12"/>
  <c r="AE347" i="12"/>
  <c r="AK347" i="12" s="1"/>
  <c r="AG347" i="12"/>
  <c r="AH347" i="12"/>
  <c r="AJ347" i="12"/>
  <c r="AA348" i="12"/>
  <c r="AB348" i="12"/>
  <c r="AC348" i="12" s="1"/>
  <c r="AD348" i="12" s="1"/>
  <c r="AE348" i="12"/>
  <c r="AK348" i="12" s="1"/>
  <c r="AG348" i="12"/>
  <c r="AH348" i="12"/>
  <c r="AJ348" i="12"/>
  <c r="AA349" i="12"/>
  <c r="AB349" i="12"/>
  <c r="AE349" i="12"/>
  <c r="AG349" i="12"/>
  <c r="AH349" i="12"/>
  <c r="AJ349" i="12"/>
  <c r="AK349" i="12"/>
  <c r="AA350" i="12"/>
  <c r="AB350" i="12"/>
  <c r="AC350" i="12" s="1"/>
  <c r="AE350" i="12"/>
  <c r="AG350" i="12"/>
  <c r="AH350" i="12"/>
  <c r="AJ350" i="12"/>
  <c r="AA351" i="12"/>
  <c r="AB351" i="12"/>
  <c r="AC351" i="12" s="1"/>
  <c r="AE351" i="12"/>
  <c r="AG351" i="12"/>
  <c r="AH351" i="12"/>
  <c r="AJ351" i="12"/>
  <c r="AA352" i="12"/>
  <c r="AB352" i="12"/>
  <c r="AC352" i="12"/>
  <c r="AE352" i="12"/>
  <c r="AG352" i="12"/>
  <c r="AH352" i="12"/>
  <c r="AJ352" i="12"/>
  <c r="AA353" i="12"/>
  <c r="AB353" i="12"/>
  <c r="AE353" i="12"/>
  <c r="AG353" i="12"/>
  <c r="AH353" i="12"/>
  <c r="AJ353" i="12"/>
  <c r="AA354" i="12"/>
  <c r="AB354" i="12"/>
  <c r="AE354" i="12"/>
  <c r="AG354" i="12"/>
  <c r="AH354" i="12"/>
  <c r="AJ354" i="12"/>
  <c r="AA355" i="12"/>
  <c r="AB355" i="12"/>
  <c r="AE355" i="12"/>
  <c r="AK355" i="12" s="1"/>
  <c r="AG355" i="12"/>
  <c r="AH355" i="12"/>
  <c r="AJ355" i="12"/>
  <c r="AA356" i="12"/>
  <c r="AB356" i="12"/>
  <c r="AC356" i="12" s="1"/>
  <c r="AE356" i="12"/>
  <c r="AG356" i="12"/>
  <c r="AH356" i="12"/>
  <c r="AJ356" i="12"/>
  <c r="AA357" i="12"/>
  <c r="AB357" i="12"/>
  <c r="AE357" i="12"/>
  <c r="AK357" i="12" s="1"/>
  <c r="AG357" i="12"/>
  <c r="AH357" i="12"/>
  <c r="AJ357" i="12"/>
  <c r="AA358" i="12"/>
  <c r="AB358" i="12"/>
  <c r="AE358" i="12"/>
  <c r="AG358" i="12"/>
  <c r="AH358" i="12"/>
  <c r="AJ358" i="12"/>
  <c r="AA359" i="12"/>
  <c r="AB359" i="12"/>
  <c r="AE359" i="12"/>
  <c r="AG359" i="12"/>
  <c r="AH359" i="12"/>
  <c r="AJ359" i="12"/>
  <c r="AA360" i="12"/>
  <c r="AC360" i="12" s="1"/>
  <c r="AB360" i="12"/>
  <c r="AE360" i="12"/>
  <c r="AG360" i="12"/>
  <c r="AH360" i="12"/>
  <c r="AJ360" i="12"/>
  <c r="AA361" i="12"/>
  <c r="AB361" i="12"/>
  <c r="AE361" i="12"/>
  <c r="AK361" i="12" s="1"/>
  <c r="AG361" i="12"/>
  <c r="AH361" i="12"/>
  <c r="AJ361" i="12"/>
  <c r="AA362" i="12"/>
  <c r="AB362" i="12"/>
  <c r="AE362" i="12"/>
  <c r="AG362" i="12"/>
  <c r="AH362" i="12"/>
  <c r="AJ362" i="12"/>
  <c r="AA363" i="12"/>
  <c r="AB363" i="12"/>
  <c r="AC363" i="12" s="1"/>
  <c r="AE363" i="12"/>
  <c r="AG363" i="12"/>
  <c r="AH363" i="12"/>
  <c r="AJ363" i="12"/>
  <c r="AA364" i="12"/>
  <c r="AC364" i="12" s="1"/>
  <c r="AB364" i="12"/>
  <c r="AE364" i="12"/>
  <c r="AG364" i="12"/>
  <c r="AH364" i="12"/>
  <c r="AJ364" i="12"/>
  <c r="AA365" i="12"/>
  <c r="AB365" i="12"/>
  <c r="AE365" i="12"/>
  <c r="AG365" i="12"/>
  <c r="AH365" i="12"/>
  <c r="AJ365" i="12"/>
  <c r="AA366" i="12"/>
  <c r="AB366" i="12"/>
  <c r="AE366" i="12"/>
  <c r="AK366" i="12" s="1"/>
  <c r="AG366" i="12"/>
  <c r="AH366" i="12"/>
  <c r="AJ366" i="12"/>
  <c r="AA367" i="12"/>
  <c r="AB367" i="12"/>
  <c r="AC367" i="12" s="1"/>
  <c r="AE367" i="12"/>
  <c r="AK367" i="12" s="1"/>
  <c r="AG367" i="12"/>
  <c r="AH367" i="12"/>
  <c r="AJ367" i="12"/>
  <c r="AA368" i="12"/>
  <c r="AB368" i="12"/>
  <c r="AC368" i="12" s="1"/>
  <c r="AE368" i="12"/>
  <c r="AG368" i="12"/>
  <c r="AH368" i="12"/>
  <c r="AJ368" i="12"/>
  <c r="AA369" i="12"/>
  <c r="AB369" i="12"/>
  <c r="AE369" i="12"/>
  <c r="AG369" i="12"/>
  <c r="AH369" i="12"/>
  <c r="AJ369" i="12"/>
  <c r="AA370" i="12"/>
  <c r="AB370" i="12"/>
  <c r="AC370" i="12" s="1"/>
  <c r="AD370" i="12" s="1"/>
  <c r="AE370" i="12"/>
  <c r="AK370" i="12" s="1"/>
  <c r="AG370" i="12"/>
  <c r="AH370" i="12"/>
  <c r="AJ370" i="12"/>
  <c r="AA371" i="12"/>
  <c r="AC371" i="12" s="1"/>
  <c r="AB371" i="12"/>
  <c r="AE371" i="12"/>
  <c r="AG371" i="12"/>
  <c r="AH371" i="12"/>
  <c r="AJ371" i="12"/>
  <c r="AA372" i="12"/>
  <c r="AB372" i="12"/>
  <c r="AC372" i="12"/>
  <c r="AE372" i="12"/>
  <c r="AK372" i="12" s="1"/>
  <c r="AG372" i="12"/>
  <c r="AH372" i="12"/>
  <c r="AJ372" i="12"/>
  <c r="AA373" i="12"/>
  <c r="AB373" i="12"/>
  <c r="AC373" i="12" s="1"/>
  <c r="AE373" i="12"/>
  <c r="AG373" i="12"/>
  <c r="AH373" i="12"/>
  <c r="AJ373" i="12"/>
  <c r="AK373" i="12"/>
  <c r="AA374" i="12"/>
  <c r="AB374" i="12"/>
  <c r="AC374" i="12" s="1"/>
  <c r="AE374" i="12"/>
  <c r="AG374" i="12"/>
  <c r="AH374" i="12"/>
  <c r="AJ374" i="12"/>
  <c r="AK374" i="12"/>
  <c r="AA375" i="12"/>
  <c r="AB375" i="12"/>
  <c r="AC375" i="12" s="1"/>
  <c r="AE375" i="12"/>
  <c r="AG375" i="12"/>
  <c r="AH375" i="12"/>
  <c r="AJ375" i="12"/>
  <c r="AA376" i="12"/>
  <c r="AC376" i="12" s="1"/>
  <c r="AD376" i="12" s="1"/>
  <c r="AB376" i="12"/>
  <c r="AE376" i="12"/>
  <c r="AG376" i="12"/>
  <c r="AH376" i="12"/>
  <c r="AJ376" i="12"/>
  <c r="AA377" i="12"/>
  <c r="AB377" i="12"/>
  <c r="AC377" i="12" s="1"/>
  <c r="AE377" i="12"/>
  <c r="AK377" i="12" s="1"/>
  <c r="AG377" i="12"/>
  <c r="AH377" i="12"/>
  <c r="AJ377" i="12"/>
  <c r="AA378" i="12"/>
  <c r="AB378" i="12"/>
  <c r="AE378" i="12"/>
  <c r="AG378" i="12"/>
  <c r="AH378" i="12"/>
  <c r="AJ378" i="12"/>
  <c r="AA379" i="12"/>
  <c r="AB379" i="12"/>
  <c r="AC379" i="12"/>
  <c r="AE379" i="12"/>
  <c r="AG379" i="12"/>
  <c r="AH379" i="12"/>
  <c r="AJ379" i="12"/>
  <c r="AA380" i="12"/>
  <c r="AB380" i="12"/>
  <c r="AC380" i="12"/>
  <c r="AE380" i="12"/>
  <c r="AG380" i="12"/>
  <c r="AH380" i="12"/>
  <c r="AJ380" i="12"/>
  <c r="AA381" i="12"/>
  <c r="AB381" i="12"/>
  <c r="AE381" i="12"/>
  <c r="AK381" i="12" s="1"/>
  <c r="AG381" i="12"/>
  <c r="AH381" i="12"/>
  <c r="AJ381" i="12"/>
  <c r="AA382" i="12"/>
  <c r="AB382" i="12"/>
  <c r="AE382" i="12"/>
  <c r="AG382" i="12"/>
  <c r="AH382" i="12"/>
  <c r="AJ382" i="12"/>
  <c r="AK382" i="12"/>
  <c r="AA383" i="12"/>
  <c r="AB383" i="12"/>
  <c r="AC383" i="12" s="1"/>
  <c r="AE383" i="12"/>
  <c r="AK383" i="12" s="1"/>
  <c r="AG383" i="12"/>
  <c r="AH383" i="12"/>
  <c r="AJ383" i="12"/>
  <c r="AA384" i="12"/>
  <c r="AC384" i="12" s="1"/>
  <c r="AB384" i="12"/>
  <c r="AD384" i="12"/>
  <c r="AE384" i="12"/>
  <c r="AG384" i="12"/>
  <c r="AH384" i="12"/>
  <c r="AJ384" i="12"/>
  <c r="AK384" i="12"/>
  <c r="AA385" i="12"/>
  <c r="AB385" i="12"/>
  <c r="AC385" i="12" s="1"/>
  <c r="AE385" i="12"/>
  <c r="AG385" i="12"/>
  <c r="AH385" i="12"/>
  <c r="AJ385" i="12"/>
  <c r="AK385" i="12" s="1"/>
  <c r="AA386" i="12"/>
  <c r="AC386" i="12" s="1"/>
  <c r="AD386" i="12" s="1"/>
  <c r="AB386" i="12"/>
  <c r="AE386" i="12"/>
  <c r="AG386" i="12"/>
  <c r="AH386" i="12"/>
  <c r="AJ386" i="12"/>
  <c r="AA387" i="12"/>
  <c r="AB387" i="12"/>
  <c r="AC387" i="12"/>
  <c r="AE387" i="12"/>
  <c r="AG387" i="12"/>
  <c r="AH387" i="12"/>
  <c r="AJ387" i="12"/>
  <c r="AA388" i="12"/>
  <c r="AC388" i="12" s="1"/>
  <c r="AB388" i="12"/>
  <c r="AE388" i="12"/>
  <c r="AG388" i="12"/>
  <c r="AH388" i="12"/>
  <c r="AJ388" i="12"/>
  <c r="AK388" i="12" s="1"/>
  <c r="AA389" i="12"/>
  <c r="AB389" i="12"/>
  <c r="AE389" i="12"/>
  <c r="AK389" i="12" s="1"/>
  <c r="AG389" i="12"/>
  <c r="AH389" i="12"/>
  <c r="AJ389" i="12"/>
  <c r="AA390" i="12"/>
  <c r="AB390" i="12"/>
  <c r="AE390" i="12"/>
  <c r="AK390" i="12" s="1"/>
  <c r="AG390" i="12"/>
  <c r="AH390" i="12"/>
  <c r="AJ390" i="12"/>
  <c r="AA391" i="12"/>
  <c r="AC391" i="12" s="1"/>
  <c r="AD391" i="12" s="1"/>
  <c r="AB391" i="12"/>
  <c r="AE391" i="12"/>
  <c r="AG391" i="12"/>
  <c r="AH391" i="12"/>
  <c r="AJ391" i="12"/>
  <c r="AA392" i="12"/>
  <c r="AB392" i="12"/>
  <c r="AE392" i="12"/>
  <c r="AK392" i="12" s="1"/>
  <c r="AG392" i="12"/>
  <c r="AH392" i="12"/>
  <c r="AJ392" i="12"/>
  <c r="AA393" i="12"/>
  <c r="AB393" i="12"/>
  <c r="AE393" i="12"/>
  <c r="AG393" i="12"/>
  <c r="AH393" i="12"/>
  <c r="AJ393" i="12"/>
  <c r="AA394" i="12"/>
  <c r="AB394" i="12"/>
  <c r="AC394" i="12" s="1"/>
  <c r="AD394" i="12" s="1"/>
  <c r="AE394" i="12"/>
  <c r="AG394" i="12"/>
  <c r="AH394" i="12"/>
  <c r="AJ394" i="12"/>
  <c r="AK394" i="12"/>
  <c r="AA395" i="12"/>
  <c r="AC395" i="12" s="1"/>
  <c r="AB395" i="12"/>
  <c r="AE395" i="12"/>
  <c r="AK395" i="12" s="1"/>
  <c r="AG395" i="12"/>
  <c r="AH395" i="12"/>
  <c r="AJ395" i="12"/>
  <c r="AA396" i="12"/>
  <c r="AB396" i="12"/>
  <c r="AE396" i="12"/>
  <c r="AG396" i="12"/>
  <c r="AH396" i="12"/>
  <c r="AJ396" i="12"/>
  <c r="AA397" i="12"/>
  <c r="AB397" i="12"/>
  <c r="AE397" i="12"/>
  <c r="AG397" i="12"/>
  <c r="AH397" i="12"/>
  <c r="AJ397" i="12"/>
  <c r="AK397" i="12"/>
  <c r="AA398" i="12"/>
  <c r="AB398" i="12"/>
  <c r="AC398" i="12" s="1"/>
  <c r="AE398" i="12"/>
  <c r="AG398" i="12"/>
  <c r="AH398" i="12"/>
  <c r="AJ398" i="12"/>
  <c r="AA399" i="12"/>
  <c r="AB399" i="12"/>
  <c r="AC399" i="12" s="1"/>
  <c r="AE399" i="12"/>
  <c r="AG399" i="12"/>
  <c r="AH399" i="12"/>
  <c r="AJ399" i="12"/>
  <c r="AA400" i="12"/>
  <c r="AB400" i="12"/>
  <c r="AC400" i="12" s="1"/>
  <c r="AD400" i="12" s="1"/>
  <c r="AE400" i="12"/>
  <c r="AG400" i="12"/>
  <c r="AH400" i="12"/>
  <c r="AJ400" i="12"/>
  <c r="AA401" i="12"/>
  <c r="AB401" i="12"/>
  <c r="AC401" i="12" s="1"/>
  <c r="AE401" i="12"/>
  <c r="AG401" i="12"/>
  <c r="AH401" i="12"/>
  <c r="AJ401" i="12"/>
  <c r="AA402" i="12"/>
  <c r="AB402" i="12"/>
  <c r="AE402" i="12"/>
  <c r="AG402" i="12"/>
  <c r="AH402" i="12"/>
  <c r="AJ402" i="12"/>
  <c r="AA403" i="12"/>
  <c r="AB403" i="12"/>
  <c r="AC403" i="12" s="1"/>
  <c r="AE403" i="12"/>
  <c r="AG403" i="12"/>
  <c r="AH403" i="12"/>
  <c r="AJ403" i="12"/>
  <c r="AA404" i="12"/>
  <c r="AC404" i="12" s="1"/>
  <c r="AB404" i="12"/>
  <c r="AE404" i="12"/>
  <c r="AG404" i="12"/>
  <c r="AH404" i="12"/>
  <c r="AJ404" i="12"/>
  <c r="AA405" i="12"/>
  <c r="AB405" i="12"/>
  <c r="AE405" i="12"/>
  <c r="AG405" i="12"/>
  <c r="AH405" i="12"/>
  <c r="AJ405" i="12"/>
  <c r="AA406" i="12"/>
  <c r="AC406" i="12" s="1"/>
  <c r="AD406" i="12" s="1"/>
  <c r="AB406" i="12"/>
  <c r="AE406" i="12"/>
  <c r="AG406" i="12"/>
  <c r="AH406" i="12"/>
  <c r="AJ406" i="12"/>
  <c r="AK406" i="12" s="1"/>
  <c r="AA407" i="12"/>
  <c r="AC407" i="12" s="1"/>
  <c r="AB407" i="12"/>
  <c r="AD407" i="12"/>
  <c r="AE407" i="12"/>
  <c r="AK407" i="12" s="1"/>
  <c r="AG407" i="12"/>
  <c r="AH407" i="12"/>
  <c r="AJ407" i="12"/>
  <c r="AA408" i="12"/>
  <c r="AB408" i="12"/>
  <c r="AC408" i="12"/>
  <c r="AE408" i="12"/>
  <c r="AD408" i="12" s="1"/>
  <c r="AG408" i="12"/>
  <c r="AH408" i="12"/>
  <c r="AJ408" i="12"/>
  <c r="AA409" i="12"/>
  <c r="AB409" i="12"/>
  <c r="AC409" i="12" s="1"/>
  <c r="AE409" i="12"/>
  <c r="AG409" i="12"/>
  <c r="AH409" i="12"/>
  <c r="AJ409" i="12"/>
  <c r="AK409" i="12" s="1"/>
  <c r="AA410" i="12"/>
  <c r="AB410" i="12"/>
  <c r="AE410" i="12"/>
  <c r="AG410" i="12"/>
  <c r="AH410" i="12"/>
  <c r="AJ410" i="12"/>
  <c r="AA411" i="12"/>
  <c r="AB411" i="12"/>
  <c r="AE411" i="12"/>
  <c r="AG411" i="12"/>
  <c r="AH411" i="12"/>
  <c r="AJ411" i="12"/>
  <c r="AA412" i="12"/>
  <c r="AC412" i="12" s="1"/>
  <c r="AB412" i="12"/>
  <c r="AE412" i="12"/>
  <c r="AG412" i="12"/>
  <c r="AH412" i="12"/>
  <c r="AJ412" i="12"/>
  <c r="AA413" i="12"/>
  <c r="AB413" i="12"/>
  <c r="AE413" i="12"/>
  <c r="AG413" i="12"/>
  <c r="AH413" i="12"/>
  <c r="AJ413" i="12"/>
  <c r="AA414" i="12"/>
  <c r="AB414" i="12"/>
  <c r="AE414" i="12"/>
  <c r="AG414" i="12"/>
  <c r="AH414" i="12"/>
  <c r="AJ414" i="12"/>
  <c r="AA415" i="12"/>
  <c r="AB415" i="12"/>
  <c r="AC415" i="12" s="1"/>
  <c r="AE415" i="12"/>
  <c r="AG415" i="12"/>
  <c r="AH415" i="12"/>
  <c r="AJ415" i="12"/>
  <c r="AA416" i="12"/>
  <c r="AB416" i="12"/>
  <c r="AE416" i="12"/>
  <c r="AG416" i="12"/>
  <c r="AH416" i="12"/>
  <c r="AJ416" i="12"/>
  <c r="AK416" i="12" s="1"/>
  <c r="AA417" i="12"/>
  <c r="AB417" i="12"/>
  <c r="AE417" i="12"/>
  <c r="AG417" i="12"/>
  <c r="AH417" i="12"/>
  <c r="AJ417" i="12"/>
  <c r="AA418" i="12"/>
  <c r="AB418" i="12"/>
  <c r="AC418" i="12" s="1"/>
  <c r="AD418" i="12" s="1"/>
  <c r="AE418" i="12"/>
  <c r="AG418" i="12"/>
  <c r="AH418" i="12"/>
  <c r="AJ418" i="12"/>
  <c r="AK418" i="12"/>
  <c r="AA419" i="12"/>
  <c r="AC419" i="12" s="1"/>
  <c r="AB419" i="12"/>
  <c r="AE419" i="12"/>
  <c r="AG419" i="12"/>
  <c r="AH419" i="12"/>
  <c r="AJ419" i="12"/>
  <c r="AA420" i="12"/>
  <c r="AC420" i="12" s="1"/>
  <c r="AB420" i="12"/>
  <c r="AD420" i="12"/>
  <c r="AE420" i="12"/>
  <c r="AK420" i="12" s="1"/>
  <c r="AG420" i="12"/>
  <c r="AH420" i="12"/>
  <c r="AJ420" i="12"/>
  <c r="AA421" i="12"/>
  <c r="AB421" i="12"/>
  <c r="AE421" i="12"/>
  <c r="AK421" i="12" s="1"/>
  <c r="AG421" i="12"/>
  <c r="AH421" i="12"/>
  <c r="AJ421" i="12"/>
  <c r="AA422" i="12"/>
  <c r="AB422" i="12"/>
  <c r="AE422" i="12"/>
  <c r="AG422" i="12"/>
  <c r="AH422" i="12"/>
  <c r="AJ422" i="12"/>
  <c r="AK422" i="12" s="1"/>
  <c r="AA423" i="12"/>
  <c r="AB423" i="12"/>
  <c r="AC423" i="12"/>
  <c r="AE423" i="12"/>
  <c r="AG423" i="12"/>
  <c r="AH423" i="12"/>
  <c r="AJ423" i="12"/>
  <c r="AA424" i="12"/>
  <c r="AC424" i="12" s="1"/>
  <c r="AB424" i="12"/>
  <c r="AE424" i="12"/>
  <c r="AG424" i="12"/>
  <c r="AH424" i="12"/>
  <c r="AJ424" i="12"/>
  <c r="AA425" i="12"/>
  <c r="AB425" i="12"/>
  <c r="AC425" i="12" s="1"/>
  <c r="AE425" i="12"/>
  <c r="AK425" i="12" s="1"/>
  <c r="AG425" i="12"/>
  <c r="AH425" i="12"/>
  <c r="AJ425" i="12"/>
  <c r="AA426" i="12"/>
  <c r="AB426" i="12"/>
  <c r="AE426" i="12"/>
  <c r="AG426" i="12"/>
  <c r="AH426" i="12"/>
  <c r="AJ426" i="12"/>
  <c r="AA427" i="12"/>
  <c r="AB427" i="12"/>
  <c r="AE427" i="12"/>
  <c r="AG427" i="12"/>
  <c r="AH427" i="12"/>
  <c r="AJ427" i="12"/>
  <c r="AA428" i="12"/>
  <c r="AB428" i="12"/>
  <c r="AC428" i="12" s="1"/>
  <c r="AE428" i="12"/>
  <c r="AG428" i="12"/>
  <c r="AH428" i="12"/>
  <c r="AJ428" i="12"/>
  <c r="AA429" i="12"/>
  <c r="AB429" i="12"/>
  <c r="AC429" i="12" s="1"/>
  <c r="AE429" i="12"/>
  <c r="AG429" i="12"/>
  <c r="AH429" i="12"/>
  <c r="AJ429" i="12"/>
  <c r="AA430" i="12"/>
  <c r="AB430" i="12"/>
  <c r="AC430" i="12" s="1"/>
  <c r="AD430" i="12" s="1"/>
  <c r="AE430" i="12"/>
  <c r="AG430" i="12"/>
  <c r="AH430" i="12"/>
  <c r="AJ430" i="12"/>
  <c r="AK430" i="12" s="1"/>
  <c r="AA431" i="12"/>
  <c r="AB431" i="12"/>
  <c r="AC431" i="12"/>
  <c r="AE431" i="12"/>
  <c r="AK431" i="12" s="1"/>
  <c r="AG431" i="12"/>
  <c r="AH431" i="12"/>
  <c r="AJ431" i="12"/>
  <c r="AA432" i="12"/>
  <c r="AC432" i="12" s="1"/>
  <c r="AB432" i="12"/>
  <c r="AE432" i="12"/>
  <c r="AG432" i="12"/>
  <c r="AH432" i="12"/>
  <c r="AJ432" i="12"/>
  <c r="AA433" i="12"/>
  <c r="AB433" i="12"/>
  <c r="AE433" i="12"/>
  <c r="AG433" i="12"/>
  <c r="AH433" i="12"/>
  <c r="AJ433" i="12"/>
  <c r="AA434" i="12"/>
  <c r="AB434" i="12"/>
  <c r="AC434" i="12"/>
  <c r="AE434" i="12"/>
  <c r="AG434" i="12"/>
  <c r="AH434" i="12"/>
  <c r="AJ434" i="12"/>
  <c r="AA435" i="12"/>
  <c r="AC435" i="12" s="1"/>
  <c r="AB435" i="12"/>
  <c r="AE435" i="12"/>
  <c r="AG435" i="12"/>
  <c r="AH435" i="12"/>
  <c r="AJ435" i="12"/>
  <c r="AA436" i="12"/>
  <c r="AC436" i="12" s="1"/>
  <c r="AB436" i="12"/>
  <c r="AE436" i="12"/>
  <c r="AG436" i="12"/>
  <c r="AH436" i="12"/>
  <c r="AJ436" i="12"/>
  <c r="AA437" i="12"/>
  <c r="AB437" i="12"/>
  <c r="AE437" i="12"/>
  <c r="AG437" i="12"/>
  <c r="AH437" i="12"/>
  <c r="AJ437" i="12"/>
  <c r="AA438" i="12"/>
  <c r="AB438" i="12"/>
  <c r="AC438" i="12" s="1"/>
  <c r="AD438" i="12" s="1"/>
  <c r="AE438" i="12"/>
  <c r="AG438" i="12"/>
  <c r="AH438" i="12"/>
  <c r="AJ438" i="12"/>
  <c r="AA439" i="12"/>
  <c r="AC439" i="12" s="1"/>
  <c r="AD439" i="12" s="1"/>
  <c r="AB439" i="12"/>
  <c r="AE439" i="12"/>
  <c r="AG439" i="12"/>
  <c r="AH439" i="12"/>
  <c r="AJ439" i="12"/>
  <c r="AA440" i="12"/>
  <c r="AB440" i="12"/>
  <c r="AC440" i="12" s="1"/>
  <c r="AE440" i="12"/>
  <c r="AG440" i="12"/>
  <c r="AH440" i="12"/>
  <c r="AJ440" i="12"/>
  <c r="AA441" i="12"/>
  <c r="AB441" i="12"/>
  <c r="AE441" i="12"/>
  <c r="AK441" i="12" s="1"/>
  <c r="AG441" i="12"/>
  <c r="AH441" i="12"/>
  <c r="AJ441" i="12"/>
  <c r="AA442" i="12"/>
  <c r="AC442" i="12" s="1"/>
  <c r="AD442" i="12" s="1"/>
  <c r="AB442" i="12"/>
  <c r="AE442" i="12"/>
  <c r="AK442" i="12" s="1"/>
  <c r="AG442" i="12"/>
  <c r="AH442" i="12"/>
  <c r="AJ442" i="12"/>
  <c r="AA443" i="12"/>
  <c r="AB443" i="12"/>
  <c r="AC443" i="12" s="1"/>
  <c r="AE443" i="12"/>
  <c r="AG443" i="12"/>
  <c r="AH443" i="12"/>
  <c r="AJ443" i="12"/>
  <c r="AA444" i="12"/>
  <c r="AB444" i="12"/>
  <c r="AC444" i="12" s="1"/>
  <c r="AE444" i="12"/>
  <c r="AG444" i="12"/>
  <c r="AH444" i="12"/>
  <c r="AJ444" i="12"/>
  <c r="AA445" i="12"/>
  <c r="AB445" i="12"/>
  <c r="AC445" i="12" s="1"/>
  <c r="AE445" i="12"/>
  <c r="AG445" i="12"/>
  <c r="AH445" i="12"/>
  <c r="AJ445" i="12"/>
  <c r="AK445" i="12" s="1"/>
  <c r="AA446" i="12"/>
  <c r="AB446" i="12"/>
  <c r="AE446" i="12"/>
  <c r="AG446" i="12"/>
  <c r="AH446" i="12"/>
  <c r="AJ446" i="12"/>
  <c r="AA447" i="12"/>
  <c r="AB447" i="12"/>
  <c r="AC447" i="12"/>
  <c r="AE447" i="12"/>
  <c r="AG447" i="12"/>
  <c r="AH447" i="12"/>
  <c r="AJ447" i="12"/>
  <c r="AA448" i="12"/>
  <c r="AC448" i="12" s="1"/>
  <c r="AD448" i="12" s="1"/>
  <c r="AB448" i="12"/>
  <c r="AE448" i="12"/>
  <c r="AK448" i="12" s="1"/>
  <c r="AG448" i="12"/>
  <c r="AH448" i="12"/>
  <c r="AJ448" i="12"/>
  <c r="AA449" i="12"/>
  <c r="AB449" i="12"/>
  <c r="AE449" i="12"/>
  <c r="AG449" i="12"/>
  <c r="AH449" i="12"/>
  <c r="AJ449" i="12"/>
  <c r="AA450" i="12"/>
  <c r="AB450" i="12"/>
  <c r="AE450" i="12"/>
  <c r="AG450" i="12"/>
  <c r="AH450" i="12"/>
  <c r="AJ450" i="12"/>
  <c r="AA451" i="12"/>
  <c r="AB451" i="12"/>
  <c r="AE451" i="12"/>
  <c r="AG451" i="12"/>
  <c r="AH451" i="12"/>
  <c r="AJ451" i="12"/>
  <c r="AA452" i="12"/>
  <c r="AB452" i="12"/>
  <c r="AC452" i="12" s="1"/>
  <c r="AE452" i="12"/>
  <c r="AG452" i="12"/>
  <c r="AH452" i="12"/>
  <c r="AJ452" i="12"/>
  <c r="AA453" i="12"/>
  <c r="AB453" i="12"/>
  <c r="AC453" i="12" s="1"/>
  <c r="AE453" i="12"/>
  <c r="AG453" i="12"/>
  <c r="AH453" i="12"/>
  <c r="AJ453" i="12"/>
  <c r="AA454" i="12"/>
  <c r="AB454" i="12"/>
  <c r="AC454" i="12"/>
  <c r="AD454" i="12" s="1"/>
  <c r="AE454" i="12"/>
  <c r="AG454" i="12"/>
  <c r="AH454" i="12"/>
  <c r="AJ454" i="12"/>
  <c r="AK454" i="12"/>
  <c r="AA455" i="12"/>
  <c r="AB455" i="12"/>
  <c r="AC455" i="12" s="1"/>
  <c r="AE455" i="12"/>
  <c r="AG455" i="12"/>
  <c r="AH455" i="12"/>
  <c r="AJ455" i="12"/>
  <c r="AA456" i="12"/>
  <c r="AB456" i="12"/>
  <c r="AC456" i="12"/>
  <c r="AE456" i="12"/>
  <c r="AK456" i="12" s="1"/>
  <c r="AG456" i="12"/>
  <c r="AH456" i="12"/>
  <c r="AJ456" i="12"/>
  <c r="AA457" i="12"/>
  <c r="AB457" i="12"/>
  <c r="AE457" i="12"/>
  <c r="AK457" i="12" s="1"/>
  <c r="AG457" i="12"/>
  <c r="AH457" i="12"/>
  <c r="AJ457" i="12"/>
  <c r="AA458" i="12"/>
  <c r="AB458" i="12"/>
  <c r="AC458" i="12" s="1"/>
  <c r="AE458" i="12"/>
  <c r="AG458" i="12"/>
  <c r="AH458" i="12"/>
  <c r="AJ458" i="12"/>
  <c r="AA459" i="12"/>
  <c r="AB459" i="12"/>
  <c r="AC459" i="12" s="1"/>
  <c r="AE459" i="12"/>
  <c r="AG459" i="12"/>
  <c r="AH459" i="12"/>
  <c r="AJ459" i="12"/>
  <c r="AA460" i="12"/>
  <c r="AB460" i="12"/>
  <c r="AE460" i="12"/>
  <c r="AG460" i="12"/>
  <c r="AH460" i="12"/>
  <c r="AJ460" i="12"/>
  <c r="AA461" i="12"/>
  <c r="AB461" i="12"/>
  <c r="AE461" i="12"/>
  <c r="AG461" i="12"/>
  <c r="AH461" i="12"/>
  <c r="AJ461" i="12"/>
  <c r="AA462" i="12"/>
  <c r="AB462" i="12"/>
  <c r="AE462" i="12"/>
  <c r="AG462" i="12"/>
  <c r="AH462" i="12"/>
  <c r="AJ462" i="12"/>
  <c r="AK462" i="12" s="1"/>
  <c r="AA463" i="12"/>
  <c r="AB463" i="12"/>
  <c r="AC463" i="12" s="1"/>
  <c r="AE463" i="12"/>
  <c r="AG463" i="12"/>
  <c r="AH463" i="12"/>
  <c r="AJ463" i="12"/>
  <c r="AA464" i="12"/>
  <c r="AC464" i="12" s="1"/>
  <c r="AB464" i="12"/>
  <c r="AE464" i="12"/>
  <c r="AK464" i="12" s="1"/>
  <c r="AG464" i="12"/>
  <c r="AH464" i="12"/>
  <c r="AJ464" i="12"/>
  <c r="AA465" i="12"/>
  <c r="AB465" i="12"/>
  <c r="AE465" i="12"/>
  <c r="AG465" i="12"/>
  <c r="AH465" i="12"/>
  <c r="AJ465" i="12"/>
  <c r="AA466" i="12"/>
  <c r="AB466" i="12"/>
  <c r="AC466" i="12" s="1"/>
  <c r="AD466" i="12" s="1"/>
  <c r="AE466" i="12"/>
  <c r="AG466" i="12"/>
  <c r="AH466" i="12"/>
  <c r="AJ466" i="12"/>
  <c r="AK466" i="12" s="1"/>
  <c r="AA467" i="12"/>
  <c r="AC467" i="12" s="1"/>
  <c r="AB467" i="12"/>
  <c r="AE467" i="12"/>
  <c r="AK467" i="12" s="1"/>
  <c r="AG467" i="12"/>
  <c r="AH467" i="12"/>
  <c r="AJ467" i="12"/>
  <c r="AA468" i="12"/>
  <c r="AB468" i="12"/>
  <c r="AC468" i="12" s="1"/>
  <c r="AE468" i="12"/>
  <c r="AG468" i="12"/>
  <c r="AH468" i="12"/>
  <c r="AJ468" i="12"/>
  <c r="AA469" i="12"/>
  <c r="AB469" i="12"/>
  <c r="AC469" i="12" s="1"/>
  <c r="AE469" i="12"/>
  <c r="AG469" i="12"/>
  <c r="AH469" i="12"/>
  <c r="AJ469" i="12"/>
  <c r="AA470" i="12"/>
  <c r="AB470" i="12"/>
  <c r="AE470" i="12"/>
  <c r="AK470" i="12" s="1"/>
  <c r="AG470" i="12"/>
  <c r="AH470" i="12"/>
  <c r="AJ470" i="12"/>
  <c r="AA471" i="12"/>
  <c r="AC471" i="12" s="1"/>
  <c r="AB471" i="12"/>
  <c r="AE471" i="12"/>
  <c r="AG471" i="12"/>
  <c r="AH471" i="12"/>
  <c r="AJ471" i="12"/>
  <c r="AA472" i="12"/>
  <c r="AB472" i="12"/>
  <c r="AC472" i="12" s="1"/>
  <c r="AD472" i="12" s="1"/>
  <c r="AE472" i="12"/>
  <c r="AG472" i="12"/>
  <c r="AH472" i="12"/>
  <c r="AJ472" i="12"/>
  <c r="AK472" i="12"/>
  <c r="AA473" i="12"/>
  <c r="AB473" i="12"/>
  <c r="AE473" i="12"/>
  <c r="AG473" i="12"/>
  <c r="AH473" i="12"/>
  <c r="AJ473" i="12"/>
  <c r="AA474" i="12"/>
  <c r="AC474" i="12" s="1"/>
  <c r="AB474" i="12"/>
  <c r="AE474" i="12"/>
  <c r="AG474" i="12"/>
  <c r="AH474" i="12"/>
  <c r="AJ474" i="12"/>
  <c r="AA475" i="12"/>
  <c r="AB475" i="12"/>
  <c r="AC475" i="12" s="1"/>
  <c r="AE475" i="12"/>
  <c r="AG475" i="12"/>
  <c r="AH475" i="12"/>
  <c r="AJ475" i="12"/>
  <c r="AA476" i="12"/>
  <c r="AB476" i="12"/>
  <c r="AC476" i="12" s="1"/>
  <c r="AE476" i="12"/>
  <c r="AG476" i="12"/>
  <c r="AH476" i="12"/>
  <c r="AJ476" i="12"/>
  <c r="AA477" i="12"/>
  <c r="AB477" i="12"/>
  <c r="AE477" i="12"/>
  <c r="AG477" i="12"/>
  <c r="AH477" i="12"/>
  <c r="AJ477" i="12"/>
  <c r="AA478" i="12"/>
  <c r="AB478" i="12"/>
  <c r="AC478" i="12" s="1"/>
  <c r="AE478" i="12"/>
  <c r="AK478" i="12" s="1"/>
  <c r="AG478" i="12"/>
  <c r="AH478" i="12"/>
  <c r="AJ478" i="12"/>
  <c r="AA479" i="12"/>
  <c r="AB479" i="12"/>
  <c r="AE479" i="12"/>
  <c r="AG479" i="12"/>
  <c r="AH479" i="12"/>
  <c r="AJ479" i="12"/>
  <c r="AA480" i="12"/>
  <c r="AB480" i="12"/>
  <c r="AE480" i="12"/>
  <c r="AG480" i="12"/>
  <c r="AH480" i="12"/>
  <c r="AJ480" i="12"/>
  <c r="AK480" i="12"/>
  <c r="AA481" i="12"/>
  <c r="AB481" i="12"/>
  <c r="AE481" i="12"/>
  <c r="AG481" i="12"/>
  <c r="AH481" i="12"/>
  <c r="AJ481" i="12"/>
  <c r="AA482" i="12"/>
  <c r="AC482" i="12" s="1"/>
  <c r="AB482" i="12"/>
  <c r="AE482" i="12"/>
  <c r="AG482" i="12"/>
  <c r="AH482" i="12"/>
  <c r="AJ482" i="12"/>
  <c r="AA483" i="12"/>
  <c r="AB483" i="12"/>
  <c r="AE483" i="12"/>
  <c r="AG483" i="12"/>
  <c r="AH483" i="12"/>
  <c r="AJ483" i="12"/>
  <c r="AA484" i="12"/>
  <c r="AB484" i="12"/>
  <c r="AC484" i="12" s="1"/>
  <c r="AE484" i="12"/>
  <c r="AG484" i="12"/>
  <c r="AH484" i="12"/>
  <c r="AJ484" i="12"/>
  <c r="AA485" i="12"/>
  <c r="AB485" i="12"/>
  <c r="AC485" i="12" s="1"/>
  <c r="AD485" i="12" s="1"/>
  <c r="AE485" i="12"/>
  <c r="AK485" i="12" s="1"/>
  <c r="AG485" i="12"/>
  <c r="AH485" i="12"/>
  <c r="AJ485" i="12"/>
  <c r="AA486" i="12"/>
  <c r="AB486" i="12"/>
  <c r="AE486" i="12"/>
  <c r="AG486" i="12"/>
  <c r="AH486" i="12"/>
  <c r="AJ486" i="12"/>
  <c r="AA487" i="12"/>
  <c r="AB487" i="12"/>
  <c r="AC487" i="12"/>
  <c r="AE487" i="12"/>
  <c r="AG487" i="12"/>
  <c r="AH487" i="12"/>
  <c r="AJ487" i="12"/>
  <c r="AA488" i="12"/>
  <c r="AC488" i="12" s="1"/>
  <c r="AB488" i="12"/>
  <c r="AE488" i="12"/>
  <c r="AG488" i="12"/>
  <c r="AH488" i="12"/>
  <c r="AJ488" i="12"/>
  <c r="AA489" i="12"/>
  <c r="AB489" i="12"/>
  <c r="AC489" i="12" s="1"/>
  <c r="AE489" i="12"/>
  <c r="AG489" i="12"/>
  <c r="AH489" i="12"/>
  <c r="AJ489" i="12"/>
  <c r="AK489" i="12"/>
  <c r="AA490" i="12"/>
  <c r="AB490" i="12"/>
  <c r="AE490" i="12"/>
  <c r="AK490" i="12" s="1"/>
  <c r="AG490" i="12"/>
  <c r="AH490" i="12"/>
  <c r="AJ490" i="12"/>
  <c r="AA491" i="12"/>
  <c r="AB491" i="12"/>
  <c r="AE491" i="12"/>
  <c r="AG491" i="12"/>
  <c r="AH491" i="12"/>
  <c r="AJ491" i="12"/>
  <c r="AA492" i="12"/>
  <c r="AB492" i="12"/>
  <c r="AC492" i="12" s="1"/>
  <c r="AE492" i="12"/>
  <c r="AG492" i="12"/>
  <c r="AH492" i="12"/>
  <c r="AJ492" i="12"/>
  <c r="AA493" i="12"/>
  <c r="AB493" i="12"/>
  <c r="AC493" i="12" s="1"/>
  <c r="AE493" i="12"/>
  <c r="AK493" i="12" s="1"/>
  <c r="AG493" i="12"/>
  <c r="AH493" i="12"/>
  <c r="AJ493" i="12"/>
  <c r="AA494" i="12"/>
  <c r="AC494" i="12" s="1"/>
  <c r="AB494" i="12"/>
  <c r="AE494" i="12"/>
  <c r="AG494" i="12"/>
  <c r="AH494" i="12"/>
  <c r="AJ494" i="12"/>
  <c r="AA495" i="12"/>
  <c r="AB495" i="12"/>
  <c r="AC495" i="12" s="1"/>
  <c r="AE495" i="12"/>
  <c r="AD495" i="12" s="1"/>
  <c r="AG495" i="12"/>
  <c r="AH495" i="12"/>
  <c r="AJ495" i="12"/>
  <c r="AA496" i="12"/>
  <c r="AB496" i="12"/>
  <c r="AE496" i="12"/>
  <c r="AG496" i="12"/>
  <c r="AH496" i="12"/>
  <c r="AJ496" i="12"/>
  <c r="AA497" i="12"/>
  <c r="AB497" i="12"/>
  <c r="AC497" i="12"/>
  <c r="AE497" i="12"/>
  <c r="AD497" i="12" s="1"/>
  <c r="AG497" i="12"/>
  <c r="AH497" i="12"/>
  <c r="AJ497" i="12"/>
  <c r="AA498" i="12"/>
  <c r="AC498" i="12" s="1"/>
  <c r="AB498" i="12"/>
  <c r="AE498" i="12"/>
  <c r="AK498" i="12" s="1"/>
  <c r="AG498" i="12"/>
  <c r="AH498" i="12"/>
  <c r="AJ498" i="12"/>
  <c r="AA499" i="12"/>
  <c r="AB499" i="12"/>
  <c r="AE499" i="12"/>
  <c r="AG499" i="12"/>
  <c r="AH499" i="12"/>
  <c r="AJ499" i="12"/>
  <c r="AK499" i="12" s="1"/>
  <c r="AA500" i="12"/>
  <c r="AB500" i="12"/>
  <c r="AC500" i="12" s="1"/>
  <c r="AE500" i="12"/>
  <c r="AG500" i="12"/>
  <c r="AH500" i="12"/>
  <c r="AJ500" i="12"/>
  <c r="AA501" i="12"/>
  <c r="AB501" i="12"/>
  <c r="AC501" i="12"/>
  <c r="AD501" i="12" s="1"/>
  <c r="AE501" i="12"/>
  <c r="AK501" i="12" s="1"/>
  <c r="AG501" i="12"/>
  <c r="AH501" i="12"/>
  <c r="AJ501" i="12"/>
  <c r="AA502" i="12"/>
  <c r="AB502" i="12"/>
  <c r="AE502" i="12"/>
  <c r="AK502" i="12" s="1"/>
  <c r="AG502" i="12"/>
  <c r="AH502" i="12"/>
  <c r="AJ502" i="12"/>
  <c r="AA503" i="12"/>
  <c r="AB503" i="12"/>
  <c r="AC503" i="12"/>
  <c r="AD503" i="12" s="1"/>
  <c r="AE503" i="12"/>
  <c r="AG503" i="12"/>
  <c r="AH503" i="12"/>
  <c r="AJ503" i="12"/>
  <c r="AK503" i="12"/>
  <c r="AA504" i="12"/>
  <c r="AB504" i="12"/>
  <c r="AE504" i="12"/>
  <c r="AG504" i="12"/>
  <c r="AH504" i="12"/>
  <c r="AJ504" i="12"/>
  <c r="AA505" i="12"/>
  <c r="AB505" i="12"/>
  <c r="AC505" i="12"/>
  <c r="AE505" i="12"/>
  <c r="AK505" i="12" s="1"/>
  <c r="AG505" i="12"/>
  <c r="AH505" i="12"/>
  <c r="AJ505" i="12"/>
  <c r="AA506" i="12"/>
  <c r="AB506" i="12"/>
  <c r="AE506" i="12"/>
  <c r="AG506" i="12"/>
  <c r="AH506" i="12"/>
  <c r="AJ506" i="12"/>
  <c r="AA507" i="12"/>
  <c r="AB507" i="12"/>
  <c r="AC507" i="12" s="1"/>
  <c r="AD507" i="12" s="1"/>
  <c r="AE507" i="12"/>
  <c r="AG507" i="12"/>
  <c r="AH507" i="12"/>
  <c r="AJ507" i="12"/>
  <c r="AA508" i="12"/>
  <c r="AB508" i="12"/>
  <c r="AC508" i="12"/>
  <c r="AE508" i="12"/>
  <c r="AG508" i="12"/>
  <c r="AH508" i="12"/>
  <c r="AJ508" i="12"/>
  <c r="AA509" i="12"/>
  <c r="AB509" i="12"/>
  <c r="AE509" i="12"/>
  <c r="AK509" i="12" s="1"/>
  <c r="AG509" i="12"/>
  <c r="AH509" i="12"/>
  <c r="AJ509" i="12"/>
  <c r="AA510" i="12"/>
  <c r="AC510" i="12" s="1"/>
  <c r="AB510" i="12"/>
  <c r="AE510" i="12"/>
  <c r="AG510" i="12"/>
  <c r="AH510" i="12"/>
  <c r="AJ510" i="12"/>
  <c r="AA511" i="12"/>
  <c r="AB511" i="12"/>
  <c r="AC511" i="12" s="1"/>
  <c r="AE511" i="12"/>
  <c r="AG511" i="12"/>
  <c r="AH511" i="12"/>
  <c r="AJ511" i="12"/>
  <c r="AK511" i="12"/>
  <c r="AA512" i="12"/>
  <c r="AB512" i="12"/>
  <c r="AE512" i="12"/>
  <c r="AK512" i="12" s="1"/>
  <c r="AG512" i="12"/>
  <c r="AH512" i="12"/>
  <c r="AJ512" i="12"/>
  <c r="AA513" i="12"/>
  <c r="AB513" i="12"/>
  <c r="AC513" i="12" s="1"/>
  <c r="AD513" i="12" s="1"/>
  <c r="AE513" i="12"/>
  <c r="AG513" i="12"/>
  <c r="AH513" i="12"/>
  <c r="AJ513" i="12"/>
  <c r="AK513" i="12"/>
  <c r="AA514" i="12"/>
  <c r="AB514" i="12"/>
  <c r="AE514" i="12"/>
  <c r="AG514" i="12"/>
  <c r="AH514" i="12"/>
  <c r="AJ514" i="12"/>
  <c r="AK514" i="12"/>
  <c r="AA515" i="12"/>
  <c r="AB515" i="12"/>
  <c r="AC515" i="12" s="1"/>
  <c r="AD515" i="12" s="1"/>
  <c r="AE515" i="12"/>
  <c r="AG515" i="12"/>
  <c r="AH515" i="12"/>
  <c r="AJ515" i="12"/>
  <c r="AK515" i="12" s="1"/>
  <c r="AA516" i="12"/>
  <c r="AB516" i="12"/>
  <c r="AC516" i="12" s="1"/>
  <c r="AE516" i="12"/>
  <c r="AK516" i="12" s="1"/>
  <c r="AG516" i="12"/>
  <c r="AH516" i="12"/>
  <c r="AJ516" i="12"/>
  <c r="AA517" i="12"/>
  <c r="AC517" i="12" s="1"/>
  <c r="AD517" i="12" s="1"/>
  <c r="AB517" i="12"/>
  <c r="AE517" i="12"/>
  <c r="AG517" i="12"/>
  <c r="AH517" i="12"/>
  <c r="AJ517" i="12"/>
  <c r="AA518" i="12"/>
  <c r="AB518" i="12"/>
  <c r="AE518" i="12"/>
  <c r="AG518" i="12"/>
  <c r="AH518" i="12"/>
  <c r="AJ518" i="12"/>
  <c r="AA519" i="12"/>
  <c r="AB519" i="12"/>
  <c r="AC519" i="12"/>
  <c r="AE519" i="12"/>
  <c r="AG519" i="12"/>
  <c r="AH519" i="12"/>
  <c r="AJ519" i="12"/>
  <c r="AA520" i="12"/>
  <c r="AC520" i="12" s="1"/>
  <c r="AB520" i="12"/>
  <c r="AE520" i="12"/>
  <c r="AG520" i="12"/>
  <c r="AH520" i="12"/>
  <c r="AJ520" i="12"/>
  <c r="AA521" i="12"/>
  <c r="AB521" i="12"/>
  <c r="AC521" i="12" s="1"/>
  <c r="AE521" i="12"/>
  <c r="AG521" i="12"/>
  <c r="AH521" i="12"/>
  <c r="AJ521" i="12"/>
  <c r="AK521" i="12"/>
  <c r="AA522" i="12"/>
  <c r="AB522" i="12"/>
  <c r="AE522" i="12"/>
  <c r="AG522" i="12"/>
  <c r="AH522" i="12"/>
  <c r="AJ522" i="12"/>
  <c r="AA523" i="12"/>
  <c r="AB523" i="12"/>
  <c r="AE523" i="12"/>
  <c r="AG523" i="12"/>
  <c r="AH523" i="12"/>
  <c r="AJ523" i="12"/>
  <c r="AA524" i="12"/>
  <c r="AB524" i="12"/>
  <c r="AC524" i="12" s="1"/>
  <c r="AD524" i="12" s="1"/>
  <c r="AE524" i="12"/>
  <c r="AG524" i="12"/>
  <c r="AH524" i="12"/>
  <c r="AJ524" i="12"/>
  <c r="AA525" i="12"/>
  <c r="AB525" i="12"/>
  <c r="AE525" i="12"/>
  <c r="AG525" i="12"/>
  <c r="AH525" i="12"/>
  <c r="AJ525" i="12"/>
  <c r="AA526" i="12"/>
  <c r="AC526" i="12" s="1"/>
  <c r="AB526" i="12"/>
  <c r="AE526" i="12"/>
  <c r="AG526" i="12"/>
  <c r="AH526" i="12"/>
  <c r="AJ526" i="12"/>
  <c r="AA527" i="12"/>
  <c r="AB527" i="12"/>
  <c r="AC527" i="12" s="1"/>
  <c r="AE527" i="12"/>
  <c r="AG527" i="12"/>
  <c r="AH527" i="12"/>
  <c r="AJ527" i="12"/>
  <c r="AA528" i="12"/>
  <c r="AC528" i="12" s="1"/>
  <c r="AB528" i="12"/>
  <c r="AE528" i="12"/>
  <c r="AK528" i="12" s="1"/>
  <c r="AG528" i="12"/>
  <c r="AH528" i="12"/>
  <c r="AJ528" i="12"/>
  <c r="AA529" i="12"/>
  <c r="AB529" i="12"/>
  <c r="AC529" i="12" s="1"/>
  <c r="AD529" i="12" s="1"/>
  <c r="AE529" i="12"/>
  <c r="AK529" i="12" s="1"/>
  <c r="AG529" i="12"/>
  <c r="AH529" i="12"/>
  <c r="AJ529" i="12"/>
  <c r="AA530" i="12"/>
  <c r="AC530" i="12" s="1"/>
  <c r="AB530" i="12"/>
  <c r="AE530" i="12"/>
  <c r="AG530" i="12"/>
  <c r="AH530" i="12"/>
  <c r="AJ530" i="12"/>
  <c r="AA531" i="12"/>
  <c r="AB531" i="12"/>
  <c r="AE531" i="12"/>
  <c r="AG531" i="12"/>
  <c r="AH531" i="12"/>
  <c r="AJ531" i="12"/>
  <c r="AK531" i="12" s="1"/>
  <c r="AA532" i="12"/>
  <c r="AB532" i="12"/>
  <c r="AC532" i="12" s="1"/>
  <c r="AE532" i="12"/>
  <c r="AG532" i="12"/>
  <c r="AH532" i="12"/>
  <c r="AJ532" i="12"/>
  <c r="AA533" i="12"/>
  <c r="AB533" i="12"/>
  <c r="AC533" i="12"/>
  <c r="AD533" i="12" s="1"/>
  <c r="AE533" i="12"/>
  <c r="AK533" i="12" s="1"/>
  <c r="AG533" i="12"/>
  <c r="AH533" i="12"/>
  <c r="AJ533" i="12"/>
  <c r="AA534" i="12"/>
  <c r="AB534" i="12"/>
  <c r="AE534" i="12"/>
  <c r="AK534" i="12" s="1"/>
  <c r="AG534" i="12"/>
  <c r="AH534" i="12"/>
  <c r="AJ534" i="12"/>
  <c r="AA535" i="12"/>
  <c r="AB535" i="12"/>
  <c r="AC535" i="12"/>
  <c r="AD535" i="12" s="1"/>
  <c r="AE535" i="12"/>
  <c r="AG535" i="12"/>
  <c r="AH535" i="12"/>
  <c r="AJ535" i="12"/>
  <c r="AK535" i="12"/>
  <c r="AA536" i="12"/>
  <c r="AB536" i="12"/>
  <c r="AE536" i="12"/>
  <c r="AG536" i="12"/>
  <c r="AH536" i="12"/>
  <c r="AJ536" i="12"/>
  <c r="AA537" i="12"/>
  <c r="AB537" i="12"/>
  <c r="AC537" i="12"/>
  <c r="AE537" i="12"/>
  <c r="AK537" i="12" s="1"/>
  <c r="AG537" i="12"/>
  <c r="AH537" i="12"/>
  <c r="AJ537" i="12"/>
  <c r="AA538" i="12"/>
  <c r="AB538" i="12"/>
  <c r="AE538" i="12"/>
  <c r="AG538" i="12"/>
  <c r="AH538" i="12"/>
  <c r="AJ538" i="12"/>
  <c r="AA539" i="12"/>
  <c r="AB539" i="12"/>
  <c r="AC539" i="12" s="1"/>
  <c r="AD539" i="12" s="1"/>
  <c r="AE539" i="12"/>
  <c r="AG539" i="12"/>
  <c r="AH539" i="12"/>
  <c r="AJ539" i="12"/>
  <c r="AA540" i="12"/>
  <c r="AB540" i="12"/>
  <c r="AC540" i="12"/>
  <c r="AE540" i="12"/>
  <c r="AG540" i="12"/>
  <c r="AH540" i="12"/>
  <c r="AJ540" i="12"/>
  <c r="AA541" i="12"/>
  <c r="AC541" i="12" s="1"/>
  <c r="AD541" i="12" s="1"/>
  <c r="AB541" i="12"/>
  <c r="AE541" i="12"/>
  <c r="AG541" i="12"/>
  <c r="AH541" i="12"/>
  <c r="AJ541" i="12"/>
  <c r="AK541" i="12"/>
  <c r="AA542" i="12"/>
  <c r="AB542" i="12"/>
  <c r="AE542" i="12"/>
  <c r="AG542" i="12"/>
  <c r="AH542" i="12"/>
  <c r="AJ542" i="12"/>
  <c r="AA543" i="12"/>
  <c r="AB543" i="12"/>
  <c r="AC543" i="12" s="1"/>
  <c r="AD543" i="12" s="1"/>
  <c r="AE543" i="12"/>
  <c r="AG543" i="12"/>
  <c r="AH543" i="12"/>
  <c r="AJ543" i="12"/>
  <c r="AK543" i="12" s="1"/>
  <c r="AA544" i="12"/>
  <c r="AB544" i="12"/>
  <c r="AE544" i="12"/>
  <c r="AK544" i="12" s="1"/>
  <c r="AG544" i="12"/>
  <c r="AH544" i="12"/>
  <c r="AJ544" i="12"/>
  <c r="AA545" i="12"/>
  <c r="AB545" i="12"/>
  <c r="AC545" i="12" s="1"/>
  <c r="AD545" i="12"/>
  <c r="AE545" i="12"/>
  <c r="AG545" i="12"/>
  <c r="AH545" i="12"/>
  <c r="AJ545" i="12"/>
  <c r="AK545" i="12"/>
  <c r="AA546" i="12"/>
  <c r="AB546" i="12"/>
  <c r="AE546" i="12"/>
  <c r="AG546" i="12"/>
  <c r="AH546" i="12"/>
  <c r="AJ546" i="12"/>
  <c r="AK546" i="12"/>
  <c r="AA547" i="12"/>
  <c r="AB547" i="12"/>
  <c r="AE547" i="12"/>
  <c r="AG547" i="12"/>
  <c r="AH547" i="12"/>
  <c r="AJ547" i="12"/>
  <c r="AK547" i="12" s="1"/>
  <c r="AA548" i="12"/>
  <c r="AB548" i="12"/>
  <c r="AC548" i="12" s="1"/>
  <c r="AE548" i="12"/>
  <c r="AK548" i="12" s="1"/>
  <c r="AG548" i="12"/>
  <c r="AH548" i="12"/>
  <c r="AJ548" i="12"/>
  <c r="AA549" i="12"/>
  <c r="AC549" i="12" s="1"/>
  <c r="AB549" i="12"/>
  <c r="AE549" i="12"/>
  <c r="AG549" i="12"/>
  <c r="AH549" i="12"/>
  <c r="AJ549" i="12"/>
  <c r="AA550" i="12"/>
  <c r="AB550" i="12"/>
  <c r="AE550" i="12"/>
  <c r="AG550" i="12"/>
  <c r="AH550" i="12"/>
  <c r="AJ550" i="12"/>
  <c r="AA551" i="12"/>
  <c r="AB551" i="12"/>
  <c r="AC551" i="12"/>
  <c r="AD551" i="12" s="1"/>
  <c r="AE551" i="12"/>
  <c r="AG551" i="12"/>
  <c r="AH551" i="12"/>
  <c r="AJ551" i="12"/>
  <c r="AK551" i="12"/>
  <c r="AA552" i="12"/>
  <c r="AB552" i="12"/>
  <c r="AE552" i="12"/>
  <c r="AG552" i="12"/>
  <c r="AH552" i="12"/>
  <c r="AJ552" i="12"/>
  <c r="AA553" i="12"/>
  <c r="AC553" i="12" s="1"/>
  <c r="AD553" i="12" s="1"/>
  <c r="AB553" i="12"/>
  <c r="AE553" i="12"/>
  <c r="AG553" i="12"/>
  <c r="AH553" i="12"/>
  <c r="AJ553" i="12"/>
  <c r="AA554" i="12"/>
  <c r="AC554" i="12" s="1"/>
  <c r="AB554" i="12"/>
  <c r="AE554" i="12"/>
  <c r="AG554" i="12"/>
  <c r="AH554" i="12"/>
  <c r="AJ554" i="12"/>
  <c r="AA555" i="12"/>
  <c r="AB555" i="12"/>
  <c r="AE555" i="12"/>
  <c r="AG555" i="12"/>
  <c r="AH555" i="12"/>
  <c r="AJ555" i="12"/>
  <c r="AA556" i="12"/>
  <c r="AC556" i="12" s="1"/>
  <c r="AD556" i="12" s="1"/>
  <c r="AB556" i="12"/>
  <c r="AE556" i="12"/>
  <c r="AK556" i="12" s="1"/>
  <c r="AG556" i="12"/>
  <c r="AH556" i="12"/>
  <c r="AJ556" i="12"/>
  <c r="AA557" i="12"/>
  <c r="AB557" i="12"/>
  <c r="AC557" i="12"/>
  <c r="AD557" i="12" s="1"/>
  <c r="AE557" i="12"/>
  <c r="AG557" i="12"/>
  <c r="AH557" i="12"/>
  <c r="AJ557" i="12"/>
  <c r="AK557" i="12"/>
  <c r="AA558" i="12"/>
  <c r="AB558" i="12"/>
  <c r="AE558" i="12"/>
  <c r="AG558" i="12"/>
  <c r="AH558" i="12"/>
  <c r="AJ558" i="12"/>
  <c r="AA559" i="12"/>
  <c r="AB559" i="12"/>
  <c r="AC559" i="12"/>
  <c r="AE559" i="12"/>
  <c r="AK559" i="12" s="1"/>
  <c r="AG559" i="12"/>
  <c r="AH559" i="12"/>
  <c r="AJ559" i="12"/>
  <c r="AA560" i="12"/>
  <c r="AB560" i="12"/>
  <c r="AE560" i="12"/>
  <c r="AG560" i="12"/>
  <c r="AH560" i="12"/>
  <c r="AJ560" i="12"/>
  <c r="AA561" i="12"/>
  <c r="AB561" i="12"/>
  <c r="AC561" i="12"/>
  <c r="AD561" i="12" s="1"/>
  <c r="AE561" i="12"/>
  <c r="AG561" i="12"/>
  <c r="AH561" i="12"/>
  <c r="AJ561" i="12"/>
  <c r="AK561" i="12"/>
  <c r="AA562" i="12"/>
  <c r="AB562" i="12"/>
  <c r="AE562" i="12"/>
  <c r="AG562" i="12"/>
  <c r="AH562" i="12"/>
  <c r="AJ562" i="12"/>
  <c r="AA563" i="12"/>
  <c r="AB563" i="12"/>
  <c r="AE563" i="12"/>
  <c r="AG563" i="12"/>
  <c r="AH563" i="12"/>
  <c r="AJ563" i="12"/>
  <c r="AK563" i="12" s="1"/>
  <c r="AA564" i="12"/>
  <c r="AB564" i="12"/>
  <c r="AC564" i="12" s="1"/>
  <c r="AE564" i="12"/>
  <c r="AG564" i="12"/>
  <c r="AH564" i="12"/>
  <c r="AJ564" i="12"/>
  <c r="AA565" i="12"/>
  <c r="AB565" i="12"/>
  <c r="AC565" i="12" s="1"/>
  <c r="AD565" i="12" s="1"/>
  <c r="AE565" i="12"/>
  <c r="AG565" i="12"/>
  <c r="AH565" i="12"/>
  <c r="AJ565" i="12"/>
  <c r="AK565" i="12" s="1"/>
  <c r="AA566" i="12"/>
  <c r="AB566" i="12"/>
  <c r="AE566" i="12"/>
  <c r="AG566" i="12"/>
  <c r="AH566" i="12"/>
  <c r="AJ566" i="12"/>
  <c r="AA567" i="12"/>
  <c r="AB567" i="12"/>
  <c r="AC567" i="12" s="1"/>
  <c r="AD567" i="12" s="1"/>
  <c r="AE567" i="12"/>
  <c r="AG567" i="12"/>
  <c r="AH567" i="12"/>
  <c r="AJ567" i="12"/>
  <c r="AA568" i="12"/>
  <c r="AB568" i="12"/>
  <c r="AE568" i="12"/>
  <c r="AG568" i="12"/>
  <c r="AH568" i="12"/>
  <c r="AJ568" i="12"/>
  <c r="AA569" i="12"/>
  <c r="AB569" i="12"/>
  <c r="AC569" i="12"/>
  <c r="AE569" i="12"/>
  <c r="AG569" i="12"/>
  <c r="AH569" i="12"/>
  <c r="AJ569" i="12"/>
  <c r="AA570" i="12"/>
  <c r="AC570" i="12" s="1"/>
  <c r="AB570" i="12"/>
  <c r="AE570" i="12"/>
  <c r="AG570" i="12"/>
  <c r="AH570" i="12"/>
  <c r="AJ570" i="12"/>
  <c r="AA571" i="12"/>
  <c r="AB571" i="12"/>
  <c r="AC571" i="12" s="1"/>
  <c r="AD571" i="12" s="1"/>
  <c r="AE571" i="12"/>
  <c r="AG571" i="12"/>
  <c r="AH571" i="12"/>
  <c r="AJ571" i="12"/>
  <c r="AK571" i="12" s="1"/>
  <c r="AA572" i="12"/>
  <c r="AB572" i="12"/>
  <c r="AC572" i="12" s="1"/>
  <c r="AD572" i="12" s="1"/>
  <c r="AE572" i="12"/>
  <c r="AG572" i="12"/>
  <c r="AH572" i="12"/>
  <c r="AJ572" i="12"/>
  <c r="AA573" i="12"/>
  <c r="AB573" i="12"/>
  <c r="AC573" i="12" s="1"/>
  <c r="AE573" i="12"/>
  <c r="AK573" i="12" s="1"/>
  <c r="AG573" i="12"/>
  <c r="AH573" i="12"/>
  <c r="AJ573" i="12"/>
  <c r="AA574" i="12"/>
  <c r="AC574" i="12" s="1"/>
  <c r="AB574" i="12"/>
  <c r="AE574" i="12"/>
  <c r="AG574" i="12"/>
  <c r="AH574" i="12"/>
  <c r="AJ574" i="12"/>
  <c r="AA575" i="12"/>
  <c r="AB575" i="12"/>
  <c r="AC575" i="12" s="1"/>
  <c r="AD575" i="12" s="1"/>
  <c r="AE575" i="12"/>
  <c r="AG575" i="12"/>
  <c r="AH575" i="12"/>
  <c r="AJ575" i="12"/>
  <c r="AK575" i="12" s="1"/>
  <c r="AA576" i="12"/>
  <c r="AC576" i="12" s="1"/>
  <c r="AB576" i="12"/>
  <c r="AE576" i="12"/>
  <c r="AG576" i="12"/>
  <c r="AH576" i="12"/>
  <c r="AJ576" i="12"/>
  <c r="AA577" i="12"/>
  <c r="AB577" i="12"/>
  <c r="AC577" i="12" s="1"/>
  <c r="AD577" i="12" s="1"/>
  <c r="AE577" i="12"/>
  <c r="AG577" i="12"/>
  <c r="AH577" i="12"/>
  <c r="AJ577" i="12"/>
  <c r="AA578" i="12"/>
  <c r="AC578" i="12" s="1"/>
  <c r="AB578" i="12"/>
  <c r="AE578" i="12"/>
  <c r="AG578" i="12"/>
  <c r="AH578" i="12"/>
  <c r="AJ578" i="12"/>
  <c r="AA579" i="12"/>
  <c r="AB579" i="12"/>
  <c r="AE579" i="12"/>
  <c r="AG579" i="12"/>
  <c r="AH579" i="12"/>
  <c r="AJ579" i="12"/>
  <c r="AA580" i="12"/>
  <c r="AC580" i="12" s="1"/>
  <c r="AB580" i="12"/>
  <c r="AE580" i="12"/>
  <c r="AK580" i="12" s="1"/>
  <c r="AG580" i="12"/>
  <c r="AH580" i="12"/>
  <c r="AJ580" i="12"/>
  <c r="AA581" i="12"/>
  <c r="AB581" i="12"/>
  <c r="AC581" i="12" s="1"/>
  <c r="AE581" i="12"/>
  <c r="AK581" i="12" s="1"/>
  <c r="AG581" i="12"/>
  <c r="AH581" i="12"/>
  <c r="AJ581" i="12"/>
  <c r="AA582" i="12"/>
  <c r="AC582" i="12" s="1"/>
  <c r="AB582" i="12"/>
  <c r="AE582" i="12"/>
  <c r="AG582" i="12"/>
  <c r="AH582" i="12"/>
  <c r="AJ582" i="12"/>
  <c r="AA583" i="12"/>
  <c r="AB583" i="12"/>
  <c r="AC583" i="12" s="1"/>
  <c r="AD583" i="12"/>
  <c r="AE583" i="12"/>
  <c r="AG583" i="12"/>
  <c r="AH583" i="12"/>
  <c r="AJ583" i="12"/>
  <c r="AK583" i="12"/>
  <c r="AA584" i="12"/>
  <c r="AC584" i="12" s="1"/>
  <c r="AB584" i="12"/>
  <c r="AE584" i="12"/>
  <c r="AG584" i="12"/>
  <c r="AH584" i="12"/>
  <c r="AJ584" i="12"/>
  <c r="AA585" i="12"/>
  <c r="AC585" i="12" s="1"/>
  <c r="AB585" i="12"/>
  <c r="AD585" i="12"/>
  <c r="AE585" i="12"/>
  <c r="AG585" i="12"/>
  <c r="AH585" i="12"/>
  <c r="AJ585" i="12"/>
  <c r="AK585" i="12"/>
  <c r="AA586" i="12"/>
  <c r="AB586" i="12"/>
  <c r="AE586" i="12"/>
  <c r="AG586" i="12"/>
  <c r="AH586" i="12"/>
  <c r="AJ586" i="12"/>
  <c r="AK586" i="12"/>
  <c r="AA587" i="12"/>
  <c r="AB587" i="12"/>
  <c r="AC587" i="12" s="1"/>
  <c r="AD587" i="12" s="1"/>
  <c r="AE587" i="12"/>
  <c r="AG587" i="12"/>
  <c r="AH587" i="12"/>
  <c r="AJ587" i="12"/>
  <c r="AK587" i="12"/>
  <c r="AA588" i="12"/>
  <c r="AB588" i="12"/>
  <c r="AC588" i="12" s="1"/>
  <c r="AE588" i="12"/>
  <c r="AK588" i="12" s="1"/>
  <c r="AG588" i="12"/>
  <c r="AH588" i="12"/>
  <c r="AJ588" i="12"/>
  <c r="AA589" i="12"/>
  <c r="AB589" i="12"/>
  <c r="AC589" i="12"/>
  <c r="AD589" i="12" s="1"/>
  <c r="AE589" i="12"/>
  <c r="AK589" i="12" s="1"/>
  <c r="AG589" i="12"/>
  <c r="AH589" i="12"/>
  <c r="AJ589" i="12"/>
  <c r="AA590" i="12"/>
  <c r="AB590" i="12"/>
  <c r="AE590" i="12"/>
  <c r="AG590" i="12"/>
  <c r="AH590" i="12"/>
  <c r="AJ590" i="12"/>
  <c r="AA591" i="12"/>
  <c r="AB591" i="12"/>
  <c r="AC591" i="12"/>
  <c r="AE591" i="12"/>
  <c r="AG591" i="12"/>
  <c r="AH591" i="12"/>
  <c r="AJ591" i="12"/>
  <c r="AA592" i="12"/>
  <c r="AC592" i="12" s="1"/>
  <c r="AB592" i="12"/>
  <c r="AE592" i="12"/>
  <c r="AK592" i="12" s="1"/>
  <c r="AG592" i="12"/>
  <c r="AH592" i="12"/>
  <c r="AJ592" i="12"/>
  <c r="AA593" i="12"/>
  <c r="AB593" i="12"/>
  <c r="AC593" i="12" s="1"/>
  <c r="AE593" i="12"/>
  <c r="AG593" i="12"/>
  <c r="AH593" i="12"/>
  <c r="AJ593" i="12"/>
  <c r="AA594" i="12"/>
  <c r="AC594" i="12" s="1"/>
  <c r="AB594" i="12"/>
  <c r="AE594" i="12"/>
  <c r="AK594" i="12" s="1"/>
  <c r="AG594" i="12"/>
  <c r="AH594" i="12"/>
  <c r="AJ594" i="12"/>
  <c r="AA595" i="12"/>
  <c r="AB595" i="12"/>
  <c r="AE595" i="12"/>
  <c r="AK595" i="12" s="1"/>
  <c r="AG595" i="12"/>
  <c r="AH595" i="12"/>
  <c r="AJ595" i="12"/>
  <c r="AA596" i="12"/>
  <c r="AB596" i="12"/>
  <c r="AC596" i="12"/>
  <c r="AE596" i="12"/>
  <c r="AK596" i="12" s="1"/>
  <c r="AG596" i="12"/>
  <c r="AH596" i="12"/>
  <c r="AJ596" i="12"/>
  <c r="AA597" i="12"/>
  <c r="AB597" i="12"/>
  <c r="AC597" i="12" s="1"/>
  <c r="AD597" i="12" s="1"/>
  <c r="AE597" i="12"/>
  <c r="AK597" i="12" s="1"/>
  <c r="AG597" i="12"/>
  <c r="AH597" i="12"/>
  <c r="AJ597" i="12"/>
  <c r="AA598" i="12"/>
  <c r="AB598" i="12"/>
  <c r="AE598" i="12"/>
  <c r="AK598" i="12" s="1"/>
  <c r="AG598" i="12"/>
  <c r="AH598" i="12"/>
  <c r="AJ598" i="12"/>
  <c r="AA599" i="12"/>
  <c r="AB599" i="12"/>
  <c r="AC599" i="12" s="1"/>
  <c r="AD599" i="12" s="1"/>
  <c r="AE599" i="12"/>
  <c r="AG599" i="12"/>
  <c r="AH599" i="12"/>
  <c r="AJ599" i="12"/>
  <c r="AK599" i="12"/>
  <c r="AA600" i="12"/>
  <c r="AB600" i="12"/>
  <c r="AE600" i="12"/>
  <c r="AG600" i="12"/>
  <c r="AH600" i="12"/>
  <c r="AJ600" i="12"/>
  <c r="AA601" i="12"/>
  <c r="AB601" i="12"/>
  <c r="AC601" i="12"/>
  <c r="AE601" i="12"/>
  <c r="AK601" i="12" s="1"/>
  <c r="AG601" i="12"/>
  <c r="AH601" i="12"/>
  <c r="AJ601" i="12"/>
  <c r="AA602" i="12"/>
  <c r="AB602" i="12"/>
  <c r="AE602" i="12"/>
  <c r="AK602" i="12" s="1"/>
  <c r="AG602" i="12"/>
  <c r="AH602" i="12"/>
  <c r="AJ602" i="12"/>
  <c r="AA603" i="12"/>
  <c r="AB603" i="12"/>
  <c r="AC603" i="12" s="1"/>
  <c r="AD603" i="12" s="1"/>
  <c r="AE603" i="12"/>
  <c r="AG603" i="12"/>
  <c r="AH603" i="12"/>
  <c r="AJ603" i="12"/>
  <c r="AK603" i="12"/>
  <c r="AA604" i="12"/>
  <c r="AB604" i="12"/>
  <c r="AC604" i="12" s="1"/>
  <c r="AE604" i="12"/>
  <c r="AK604" i="12" s="1"/>
  <c r="AG604" i="12"/>
  <c r="AH604" i="12"/>
  <c r="AJ604" i="12"/>
  <c r="AA605" i="12"/>
  <c r="AB605" i="12"/>
  <c r="AC605" i="12" s="1"/>
  <c r="AD605" i="12" s="1"/>
  <c r="AE605" i="12"/>
  <c r="AK605" i="12" s="1"/>
  <c r="AG605" i="12"/>
  <c r="AH605" i="12"/>
  <c r="AJ605" i="12"/>
  <c r="AA606" i="12"/>
  <c r="AC606" i="12" s="1"/>
  <c r="AB606" i="12"/>
  <c r="AE606" i="12"/>
  <c r="AG606" i="12"/>
  <c r="AH606" i="12"/>
  <c r="AJ606" i="12"/>
  <c r="AA607" i="12"/>
  <c r="AB607" i="12"/>
  <c r="AC607" i="12"/>
  <c r="AE607" i="12"/>
  <c r="AG607" i="12"/>
  <c r="AH607" i="12"/>
  <c r="AJ607" i="12"/>
  <c r="AA608" i="12"/>
  <c r="AC608" i="12" s="1"/>
  <c r="AB608" i="12"/>
  <c r="AE608" i="12"/>
  <c r="AK608" i="12" s="1"/>
  <c r="AG608" i="12"/>
  <c r="AH608" i="12"/>
  <c r="AJ608" i="12"/>
  <c r="AA609" i="12"/>
  <c r="AB609" i="12"/>
  <c r="AC609" i="12" s="1"/>
  <c r="AD609" i="12"/>
  <c r="AE609" i="12"/>
  <c r="AG609" i="12"/>
  <c r="AH609" i="12"/>
  <c r="AJ609" i="12"/>
  <c r="AK609" i="12"/>
  <c r="AA610" i="12"/>
  <c r="AC610" i="12" s="1"/>
  <c r="AB610" i="12"/>
  <c r="AE610" i="12"/>
  <c r="AG610" i="12"/>
  <c r="AH610" i="12"/>
  <c r="AJ610" i="12"/>
  <c r="AK610" i="12"/>
  <c r="AA611" i="12"/>
  <c r="AB611" i="12"/>
  <c r="AC611" i="12" s="1"/>
  <c r="AE611" i="12"/>
  <c r="AK611" i="12" s="1"/>
  <c r="AG611" i="12"/>
  <c r="AH611" i="12"/>
  <c r="AJ611" i="12"/>
  <c r="AA612" i="12"/>
  <c r="AB612" i="12"/>
  <c r="AC612" i="12"/>
  <c r="AE612" i="12"/>
  <c r="AK612" i="12" s="1"/>
  <c r="AG612" i="12"/>
  <c r="AH612" i="12"/>
  <c r="AJ612" i="12"/>
  <c r="AA613" i="12"/>
  <c r="AC613" i="12" s="1"/>
  <c r="AD613" i="12" s="1"/>
  <c r="AB613" i="12"/>
  <c r="AE613" i="12"/>
  <c r="AG613" i="12"/>
  <c r="AH613" i="12"/>
  <c r="AJ613" i="12"/>
  <c r="AK613" i="12"/>
  <c r="AA614" i="12"/>
  <c r="AB614" i="12"/>
  <c r="AE614" i="12"/>
  <c r="AK614" i="12" s="1"/>
  <c r="AG614" i="12"/>
  <c r="AH614" i="12"/>
  <c r="AJ614" i="12"/>
  <c r="AA615" i="12"/>
  <c r="AB615" i="12"/>
  <c r="AC615" i="12" s="1"/>
  <c r="AD615" i="12"/>
  <c r="AE615" i="12"/>
  <c r="AK615" i="12" s="1"/>
  <c r="AG615" i="12"/>
  <c r="AH615" i="12"/>
  <c r="AJ615" i="12"/>
  <c r="AA616" i="12"/>
  <c r="AB616" i="12"/>
  <c r="AE616" i="12"/>
  <c r="AG616" i="12"/>
  <c r="AH616" i="12"/>
  <c r="AJ616" i="12"/>
  <c r="AA617" i="12"/>
  <c r="AC617" i="12" s="1"/>
  <c r="AB617" i="12"/>
  <c r="AE617" i="12"/>
  <c r="AG617" i="12"/>
  <c r="AH617" i="12"/>
  <c r="AJ617" i="12"/>
  <c r="AA618" i="12"/>
  <c r="AC618" i="12" s="1"/>
  <c r="AB618" i="12"/>
  <c r="AE618" i="12"/>
  <c r="AK618" i="12" s="1"/>
  <c r="AG618" i="12"/>
  <c r="AH618" i="12"/>
  <c r="AJ618" i="12"/>
  <c r="AA619" i="12"/>
  <c r="AB619" i="12"/>
  <c r="AE619" i="12"/>
  <c r="AK619" i="12" s="1"/>
  <c r="AG619" i="12"/>
  <c r="AH619" i="12"/>
  <c r="AJ619" i="12"/>
  <c r="AA620" i="12"/>
  <c r="AB620" i="12"/>
  <c r="AC620" i="12" s="1"/>
  <c r="AE620" i="12"/>
  <c r="AK620" i="12" s="1"/>
  <c r="AG620" i="12"/>
  <c r="AH620" i="12"/>
  <c r="AJ620" i="12"/>
  <c r="AA621" i="12"/>
  <c r="AB621" i="12"/>
  <c r="AC621" i="12" s="1"/>
  <c r="AD621" i="12" s="1"/>
  <c r="AE621" i="12"/>
  <c r="AK621" i="12" s="1"/>
  <c r="AG621" i="12"/>
  <c r="AH621" i="12"/>
  <c r="AJ621" i="12"/>
  <c r="AA622" i="12"/>
  <c r="AC622" i="12" s="1"/>
  <c r="AB622" i="12"/>
  <c r="AE622" i="12"/>
  <c r="AG622" i="12"/>
  <c r="AH622" i="12"/>
  <c r="AJ622" i="12"/>
  <c r="AA623" i="12"/>
  <c r="AB623" i="12"/>
  <c r="AC623" i="12" s="1"/>
  <c r="AE623" i="12"/>
  <c r="AG623" i="12"/>
  <c r="AH623" i="12"/>
  <c r="AJ623" i="12"/>
  <c r="AK623" i="12"/>
  <c r="AA624" i="12"/>
  <c r="AB624" i="12"/>
  <c r="AE624" i="12"/>
  <c r="AK624" i="12" s="1"/>
  <c r="AG624" i="12"/>
  <c r="AH624" i="12"/>
  <c r="AJ624" i="12"/>
  <c r="AA625" i="12"/>
  <c r="AB625" i="12"/>
  <c r="AC625" i="12" s="1"/>
  <c r="AD625" i="12" s="1"/>
  <c r="AE625" i="12"/>
  <c r="AG625" i="12"/>
  <c r="AH625" i="12"/>
  <c r="AJ625" i="12"/>
  <c r="AK625" i="12"/>
  <c r="AA626" i="12"/>
  <c r="AB626" i="12"/>
  <c r="AE626" i="12"/>
  <c r="AG626" i="12"/>
  <c r="AH626" i="12"/>
  <c r="AJ626" i="12"/>
  <c r="AK626" i="12"/>
  <c r="AA627" i="12"/>
  <c r="AB627" i="12"/>
  <c r="AC627" i="12" s="1"/>
  <c r="AD627" i="12" s="1"/>
  <c r="AE627" i="12"/>
  <c r="AG627" i="12"/>
  <c r="AH627" i="12"/>
  <c r="AJ627" i="12"/>
  <c r="AK627" i="12"/>
  <c r="AA628" i="12"/>
  <c r="AB628" i="12"/>
  <c r="AC628" i="12"/>
  <c r="AE628" i="12"/>
  <c r="AK628" i="12" s="1"/>
  <c r="AG628" i="12"/>
  <c r="AH628" i="12"/>
  <c r="AJ628" i="12"/>
  <c r="AA629" i="12"/>
  <c r="AB629" i="12"/>
  <c r="AC629" i="12"/>
  <c r="AD629" i="12" s="1"/>
  <c r="AE629" i="12"/>
  <c r="AG629" i="12"/>
  <c r="AH629" i="12"/>
  <c r="AJ629" i="12"/>
  <c r="AK629" i="12"/>
  <c r="AA630" i="12"/>
  <c r="AB630" i="12"/>
  <c r="AE630" i="12"/>
  <c r="AK630" i="12" s="1"/>
  <c r="AG630" i="12"/>
  <c r="AH630" i="12"/>
  <c r="AJ630" i="12"/>
  <c r="AA631" i="12"/>
  <c r="AC631" i="12" s="1"/>
  <c r="AD631" i="12" s="1"/>
  <c r="AB631" i="12"/>
  <c r="AE631" i="12"/>
  <c r="AK631" i="12" s="1"/>
  <c r="AG631" i="12"/>
  <c r="AH631" i="12"/>
  <c r="AJ631" i="12"/>
  <c r="AA632" i="12"/>
  <c r="AC632" i="12" s="1"/>
  <c r="AB632" i="12"/>
  <c r="AE632" i="12"/>
  <c r="AG632" i="12"/>
  <c r="AH632" i="12"/>
  <c r="AJ632" i="12"/>
  <c r="AA633" i="12"/>
  <c r="AB633" i="12"/>
  <c r="AC633" i="12"/>
  <c r="AE633" i="12"/>
  <c r="AG633" i="12"/>
  <c r="AH633" i="12"/>
  <c r="AJ633" i="12"/>
  <c r="AA634" i="12"/>
  <c r="AC634" i="12" s="1"/>
  <c r="AB634" i="12"/>
  <c r="AE634" i="12"/>
  <c r="AK634" i="12" s="1"/>
  <c r="AG634" i="12"/>
  <c r="AH634" i="12"/>
  <c r="AJ634" i="12"/>
  <c r="AA635" i="12"/>
  <c r="AB635" i="12"/>
  <c r="AE635" i="12"/>
  <c r="AK635" i="12" s="1"/>
  <c r="AG635" i="12"/>
  <c r="AH635" i="12"/>
  <c r="AJ635" i="12"/>
  <c r="AA636" i="12"/>
  <c r="AB636" i="12"/>
  <c r="AC636" i="12" s="1"/>
  <c r="AE636" i="12"/>
  <c r="AK636" i="12" s="1"/>
  <c r="AG636" i="12"/>
  <c r="AH636" i="12"/>
  <c r="AJ636" i="12"/>
  <c r="AA637" i="12"/>
  <c r="AC637" i="12" s="1"/>
  <c r="AB637" i="12"/>
  <c r="AE637" i="12"/>
  <c r="AK637" i="12" s="1"/>
  <c r="AG637" i="12"/>
  <c r="AH637" i="12"/>
  <c r="AJ637" i="12"/>
  <c r="AA638" i="12"/>
  <c r="AC638" i="12" s="1"/>
  <c r="AB638" i="12"/>
  <c r="AE638" i="12"/>
  <c r="AG638" i="12"/>
  <c r="AH638" i="12"/>
  <c r="AJ638" i="12"/>
  <c r="AA639" i="12"/>
  <c r="AB639" i="12"/>
  <c r="AC639" i="12" s="1"/>
  <c r="AD639" i="12" s="1"/>
  <c r="AE639" i="12"/>
  <c r="AG639" i="12"/>
  <c r="AH639" i="12"/>
  <c r="AJ639" i="12"/>
  <c r="AK639" i="12"/>
  <c r="AA640" i="12"/>
  <c r="AB640" i="12"/>
  <c r="AE640" i="12"/>
  <c r="AK640" i="12" s="1"/>
  <c r="AG640" i="12"/>
  <c r="AH640" i="12"/>
  <c r="AJ640" i="12"/>
  <c r="AA641" i="12"/>
  <c r="AB641" i="12"/>
  <c r="AC641" i="12" s="1"/>
  <c r="AD641" i="12"/>
  <c r="AE641" i="12"/>
  <c r="AK641" i="12" s="1"/>
  <c r="AG641" i="12"/>
  <c r="AH641" i="12"/>
  <c r="AJ641" i="12"/>
  <c r="AA642" i="12"/>
  <c r="AB642" i="12"/>
  <c r="AE642" i="12"/>
  <c r="AG642" i="12"/>
  <c r="AH642" i="12"/>
  <c r="AJ642" i="12"/>
  <c r="AK642" i="12"/>
  <c r="AA643" i="12"/>
  <c r="AB643" i="12"/>
  <c r="AC643" i="12" s="1"/>
  <c r="AD643" i="12" s="1"/>
  <c r="AE643" i="12"/>
  <c r="AG643" i="12"/>
  <c r="AH643" i="12"/>
  <c r="AJ643" i="12"/>
  <c r="AK643" i="12"/>
  <c r="AA644" i="12"/>
  <c r="AB644" i="12"/>
  <c r="AC644" i="12" s="1"/>
  <c r="AE644" i="12"/>
  <c r="AK644" i="12" s="1"/>
  <c r="AG644" i="12"/>
  <c r="AH644" i="12"/>
  <c r="AJ644" i="12"/>
  <c r="AA645" i="12"/>
  <c r="AB645" i="12"/>
  <c r="AC645" i="12" s="1"/>
  <c r="AD645" i="12" s="1"/>
  <c r="AE645" i="12"/>
  <c r="AK645" i="12" s="1"/>
  <c r="AG645" i="12"/>
  <c r="AH645" i="12"/>
  <c r="AJ645" i="12"/>
  <c r="AA646" i="12"/>
  <c r="AB646" i="12"/>
  <c r="AE646" i="12"/>
  <c r="AK646" i="12" s="1"/>
  <c r="AG646" i="12"/>
  <c r="AH646" i="12"/>
  <c r="AJ646" i="12"/>
  <c r="AA647" i="12"/>
  <c r="AB647" i="12"/>
  <c r="AC647" i="12"/>
  <c r="AE647" i="12"/>
  <c r="AG647" i="12"/>
  <c r="AH647" i="12"/>
  <c r="AJ647" i="12"/>
  <c r="AA648" i="12"/>
  <c r="AC648" i="12" s="1"/>
  <c r="AB648" i="12"/>
  <c r="AE648" i="12"/>
  <c r="AG648" i="12"/>
  <c r="AH648" i="12"/>
  <c r="AJ648" i="12"/>
  <c r="AA649" i="12"/>
  <c r="AB649" i="12"/>
  <c r="AC649" i="12" s="1"/>
  <c r="AE649" i="12"/>
  <c r="AD649" i="12" s="1"/>
  <c r="AG649" i="12"/>
  <c r="AH649" i="12"/>
  <c r="AJ649" i="12"/>
  <c r="AK649" i="12"/>
  <c r="AA650" i="12"/>
  <c r="AB650" i="12"/>
  <c r="AE650" i="12"/>
  <c r="AK650" i="12" s="1"/>
  <c r="AG650" i="12"/>
  <c r="AH650" i="12"/>
  <c r="AJ650" i="12"/>
  <c r="AA651" i="12"/>
  <c r="AB651" i="12"/>
  <c r="AE651" i="12"/>
  <c r="AK651" i="12" s="1"/>
  <c r="AG651" i="12"/>
  <c r="AH651" i="12"/>
  <c r="AJ651" i="12"/>
  <c r="AA652" i="12"/>
  <c r="AB652" i="12"/>
  <c r="AC652" i="12"/>
  <c r="AE652" i="12"/>
  <c r="AK652" i="12" s="1"/>
  <c r="AG652" i="12"/>
  <c r="AH652" i="12"/>
  <c r="AJ652" i="12"/>
  <c r="AA653" i="12"/>
  <c r="AB653" i="12"/>
  <c r="AC653" i="12"/>
  <c r="AD653" i="12" s="1"/>
  <c r="AE653" i="12"/>
  <c r="AG653" i="12"/>
  <c r="AH653" i="12"/>
  <c r="AJ653" i="12"/>
  <c r="AK653" i="12"/>
  <c r="AA654" i="12"/>
  <c r="AC654" i="12" s="1"/>
  <c r="AB654" i="12"/>
  <c r="AE654" i="12"/>
  <c r="AD654" i="12" s="1"/>
  <c r="AG654" i="12"/>
  <c r="AH654" i="12"/>
  <c r="AJ654" i="12"/>
  <c r="AK654" i="12"/>
  <c r="AA655" i="12"/>
  <c r="AB655" i="12"/>
  <c r="AC655" i="12"/>
  <c r="AE655" i="12"/>
  <c r="AG655" i="12"/>
  <c r="AH655" i="12"/>
  <c r="AJ655" i="12"/>
  <c r="AA656" i="12"/>
  <c r="AB656" i="12"/>
  <c r="AC656" i="12"/>
  <c r="AE656" i="12"/>
  <c r="AK656" i="12" s="1"/>
  <c r="AG656" i="12"/>
  <c r="AH656" i="12"/>
  <c r="AJ656" i="12"/>
  <c r="AA657" i="12"/>
  <c r="AB657" i="12"/>
  <c r="AE657" i="12"/>
  <c r="AK657" i="12" s="1"/>
  <c r="AG657" i="12"/>
  <c r="AH657" i="12"/>
  <c r="AJ657" i="12"/>
  <c r="AA658" i="12"/>
  <c r="AB658" i="12"/>
  <c r="AE658" i="12"/>
  <c r="AG658" i="12"/>
  <c r="AH658" i="12"/>
  <c r="AJ658" i="12"/>
  <c r="AA659" i="12"/>
  <c r="AB659" i="12"/>
  <c r="AC659" i="12"/>
  <c r="AD659" i="12" s="1"/>
  <c r="AE659" i="12"/>
  <c r="AG659" i="12"/>
  <c r="AH659" i="12"/>
  <c r="AJ659" i="12"/>
  <c r="AK659" i="12"/>
  <c r="AA660" i="12"/>
  <c r="AB660" i="12"/>
  <c r="AC660" i="12" s="1"/>
  <c r="AE660" i="12"/>
  <c r="AG660" i="12"/>
  <c r="AH660" i="12"/>
  <c r="AJ660" i="12"/>
  <c r="AA661" i="12"/>
  <c r="AC661" i="12" s="1"/>
  <c r="AD661" i="12" s="1"/>
  <c r="AB661" i="12"/>
  <c r="AE661" i="12"/>
  <c r="AK661" i="12" s="1"/>
  <c r="AG661" i="12"/>
  <c r="AH661" i="12"/>
  <c r="AJ661" i="12"/>
  <c r="AA662" i="12"/>
  <c r="AC662" i="12" s="1"/>
  <c r="AB662" i="12"/>
  <c r="AE662" i="12"/>
  <c r="AK662" i="12" s="1"/>
  <c r="AG662" i="12"/>
  <c r="AH662" i="12"/>
  <c r="AJ662" i="12"/>
  <c r="AA663" i="12"/>
  <c r="AB663" i="12"/>
  <c r="AC663" i="12" s="1"/>
  <c r="AD663" i="12" s="1"/>
  <c r="AE663" i="12"/>
  <c r="AG663" i="12"/>
  <c r="AH663" i="12"/>
  <c r="AJ663" i="12"/>
  <c r="AK663" i="12"/>
  <c r="AA664" i="12"/>
  <c r="AB664" i="12"/>
  <c r="AE664" i="12"/>
  <c r="AG664" i="12"/>
  <c r="AH664" i="12"/>
  <c r="AJ664" i="12"/>
  <c r="AA665" i="12"/>
  <c r="AB665" i="12"/>
  <c r="AE665" i="12"/>
  <c r="AK665" i="12" s="1"/>
  <c r="AG665" i="12"/>
  <c r="AH665" i="12"/>
  <c r="AJ665" i="12"/>
  <c r="AA666" i="12"/>
  <c r="AB666" i="12"/>
  <c r="AE666" i="12"/>
  <c r="AG666" i="12"/>
  <c r="AH666" i="12"/>
  <c r="AJ666" i="12"/>
  <c r="AA667" i="12"/>
  <c r="AB667" i="12"/>
  <c r="AE667" i="12"/>
  <c r="AG667" i="12"/>
  <c r="AH667" i="12"/>
  <c r="AJ667" i="12"/>
  <c r="AK667" i="12"/>
  <c r="AA668" i="12"/>
  <c r="AB668" i="12"/>
  <c r="AC668" i="12"/>
  <c r="AD668" i="12" s="1"/>
  <c r="AE668" i="12"/>
  <c r="AK668" i="12" s="1"/>
  <c r="AG668" i="12"/>
  <c r="AH668" i="12"/>
  <c r="AJ668" i="12"/>
  <c r="AA669" i="12"/>
  <c r="AB669" i="12"/>
  <c r="AC669" i="12" s="1"/>
  <c r="AD669" i="12"/>
  <c r="AE669" i="12"/>
  <c r="AK669" i="12" s="1"/>
  <c r="AG669" i="12"/>
  <c r="AH669" i="12"/>
  <c r="AJ669" i="12"/>
  <c r="AA670" i="12"/>
  <c r="AC670" i="12" s="1"/>
  <c r="AB670" i="12"/>
  <c r="AE670" i="12"/>
  <c r="AG670" i="12"/>
  <c r="AH670" i="12"/>
  <c r="AJ670" i="12"/>
  <c r="AK670" i="12"/>
  <c r="AA671" i="12"/>
  <c r="AC671" i="12" s="1"/>
  <c r="AD671" i="12" s="1"/>
  <c r="AB671" i="12"/>
  <c r="AE671" i="12"/>
  <c r="AK671" i="12" s="1"/>
  <c r="AG671" i="12"/>
  <c r="AH671" i="12"/>
  <c r="AJ671" i="12"/>
  <c r="AA672" i="12"/>
  <c r="AC672" i="12" s="1"/>
  <c r="AB672" i="12"/>
  <c r="AE672" i="12"/>
  <c r="AK672" i="12" s="1"/>
  <c r="AG672" i="12"/>
  <c r="AH672" i="12"/>
  <c r="AJ672" i="12"/>
  <c r="AA673" i="12"/>
  <c r="AB673" i="12"/>
  <c r="AC673" i="12" s="1"/>
  <c r="AD673" i="12"/>
  <c r="AE673" i="12"/>
  <c r="AG673" i="12"/>
  <c r="AH673" i="12"/>
  <c r="AJ673" i="12"/>
  <c r="AK673" i="12"/>
  <c r="AA674" i="12"/>
  <c r="AB674" i="12"/>
  <c r="AE674" i="12"/>
  <c r="AG674" i="12"/>
  <c r="AH674" i="12"/>
  <c r="AJ674" i="12"/>
  <c r="AK674" i="12"/>
  <c r="AA675" i="12"/>
  <c r="AB675" i="12"/>
  <c r="AC675" i="12" s="1"/>
  <c r="AD675" i="12" s="1"/>
  <c r="AE675" i="12"/>
  <c r="AK675" i="12" s="1"/>
  <c r="AG675" i="12"/>
  <c r="AH675" i="12"/>
  <c r="AJ675" i="12"/>
  <c r="AA676" i="12"/>
  <c r="AB676" i="12"/>
  <c r="AC676" i="12" s="1"/>
  <c r="AD676" i="12" s="1"/>
  <c r="AE676" i="12"/>
  <c r="AK676" i="12" s="1"/>
  <c r="AG676" i="12"/>
  <c r="AH676" i="12"/>
  <c r="AJ676" i="12"/>
  <c r="AA677" i="12"/>
  <c r="AB677" i="12"/>
  <c r="AE677" i="12"/>
  <c r="AK677" i="12" s="1"/>
  <c r="AG677" i="12"/>
  <c r="AH677" i="12"/>
  <c r="AJ677" i="12"/>
  <c r="AA678" i="12"/>
  <c r="AC678" i="12" s="1"/>
  <c r="AB678" i="12"/>
  <c r="AE678" i="12"/>
  <c r="AK678" i="12" s="1"/>
  <c r="AG678" i="12"/>
  <c r="AH678" i="12"/>
  <c r="AJ678" i="12"/>
  <c r="AA679" i="12"/>
  <c r="AB679" i="12"/>
  <c r="AC679" i="12" s="1"/>
  <c r="AD679" i="12" s="1"/>
  <c r="AE679" i="12"/>
  <c r="AG679" i="12"/>
  <c r="AH679" i="12"/>
  <c r="AJ679" i="12"/>
  <c r="AK679" i="12"/>
  <c r="AA680" i="12"/>
  <c r="AB680" i="12"/>
  <c r="AE680" i="12"/>
  <c r="AG680" i="12"/>
  <c r="AH680" i="12"/>
  <c r="AJ680" i="12"/>
  <c r="AA681" i="12"/>
  <c r="AC681" i="12" s="1"/>
  <c r="AB681" i="12"/>
  <c r="AE681" i="12"/>
  <c r="AG681" i="12"/>
  <c r="AH681" i="12"/>
  <c r="AJ681" i="12"/>
  <c r="AK681" i="12"/>
  <c r="AA682" i="12"/>
  <c r="AB682" i="12"/>
  <c r="AE682" i="12"/>
  <c r="AG682" i="12"/>
  <c r="AH682" i="12"/>
  <c r="AJ682" i="12"/>
  <c r="AA683" i="12"/>
  <c r="AC683" i="12" s="1"/>
  <c r="AD683" i="12" s="1"/>
  <c r="AB683" i="12"/>
  <c r="AE683" i="12"/>
  <c r="AG683" i="12"/>
  <c r="AH683" i="12"/>
  <c r="AJ683" i="12"/>
  <c r="AK683" i="12"/>
  <c r="AA684" i="12"/>
  <c r="AB684" i="12"/>
  <c r="AC684" i="12" s="1"/>
  <c r="AE684" i="12"/>
  <c r="AG684" i="12"/>
  <c r="AH684" i="12"/>
  <c r="AJ684" i="12"/>
  <c r="AA685" i="12"/>
  <c r="AB685" i="12"/>
  <c r="AC685" i="12"/>
  <c r="AD685" i="12" s="1"/>
  <c r="AE685" i="12"/>
  <c r="AK685" i="12" s="1"/>
  <c r="AG685" i="12"/>
  <c r="AH685" i="12"/>
  <c r="AJ685" i="12"/>
  <c r="AA686" i="12"/>
  <c r="AC686" i="12" s="1"/>
  <c r="AB686" i="12"/>
  <c r="AE686" i="12"/>
  <c r="AG686" i="12"/>
  <c r="AH686" i="12"/>
  <c r="AJ686" i="12"/>
  <c r="AK686" i="12"/>
  <c r="AA687" i="12"/>
  <c r="AC687" i="12" s="1"/>
  <c r="AD687" i="12" s="1"/>
  <c r="AB687" i="12"/>
  <c r="AE687" i="12"/>
  <c r="AG687" i="12"/>
  <c r="AH687" i="12"/>
  <c r="AJ687" i="12"/>
  <c r="AK687" i="12"/>
  <c r="AA688" i="12"/>
  <c r="AB688" i="12"/>
  <c r="AC688" i="12" s="1"/>
  <c r="AE688" i="12"/>
  <c r="AK688" i="12" s="1"/>
  <c r="AG688" i="12"/>
  <c r="AH688" i="12"/>
  <c r="AJ688" i="12"/>
  <c r="AA689" i="12"/>
  <c r="AB689" i="12"/>
  <c r="AC689" i="12" s="1"/>
  <c r="AD689" i="12" s="1"/>
  <c r="AE689" i="12"/>
  <c r="AK689" i="12" s="1"/>
  <c r="AG689" i="12"/>
  <c r="AH689" i="12"/>
  <c r="AJ689" i="12"/>
  <c r="AA690" i="12"/>
  <c r="AC690" i="12" s="1"/>
  <c r="AB690" i="12"/>
  <c r="AE690" i="12"/>
  <c r="AK690" i="12" s="1"/>
  <c r="AG690" i="12"/>
  <c r="AH690" i="12"/>
  <c r="AJ690" i="12"/>
  <c r="AA691" i="12"/>
  <c r="AB691" i="12"/>
  <c r="AC691" i="12"/>
  <c r="AD691" i="12" s="1"/>
  <c r="AE691" i="12"/>
  <c r="AG691" i="12"/>
  <c r="AH691" i="12"/>
  <c r="AJ691" i="12"/>
  <c r="AK691" i="12"/>
  <c r="AA692" i="12"/>
  <c r="AB692" i="12"/>
  <c r="AE692" i="12"/>
  <c r="AK692" i="12" s="1"/>
  <c r="AG692" i="12"/>
  <c r="AH692" i="12"/>
  <c r="AJ692" i="12"/>
  <c r="AA693" i="12"/>
  <c r="AC693" i="12" s="1"/>
  <c r="AB693" i="12"/>
  <c r="AE693" i="12"/>
  <c r="AG693" i="12"/>
  <c r="AH693" i="12"/>
  <c r="AJ693" i="12"/>
  <c r="AA694" i="12"/>
  <c r="AB694" i="12"/>
  <c r="AE694" i="12"/>
  <c r="AK694" i="12" s="1"/>
  <c r="AG694" i="12"/>
  <c r="AH694" i="12"/>
  <c r="AJ694" i="12"/>
  <c r="AA695" i="12"/>
  <c r="AB695" i="12"/>
  <c r="AE695" i="12"/>
  <c r="AG695" i="12"/>
  <c r="AH695" i="12"/>
  <c r="AJ695" i="12"/>
  <c r="AK695" i="12"/>
  <c r="AA696" i="12"/>
  <c r="AB696" i="12"/>
  <c r="AE696" i="12"/>
  <c r="AK696" i="12" s="1"/>
  <c r="AG696" i="12"/>
  <c r="AH696" i="12"/>
  <c r="AJ696" i="12"/>
  <c r="AA697" i="12"/>
  <c r="AB697" i="12"/>
  <c r="AE697" i="12"/>
  <c r="AG697" i="12"/>
  <c r="AH697" i="12"/>
  <c r="AJ697" i="12"/>
  <c r="AK697" i="12"/>
  <c r="AA698" i="12"/>
  <c r="AB698" i="12"/>
  <c r="AE698" i="12"/>
  <c r="AG698" i="12"/>
  <c r="AH698" i="12"/>
  <c r="AJ698" i="12"/>
  <c r="AA699" i="12"/>
  <c r="AB699" i="12"/>
  <c r="AE699" i="12"/>
  <c r="AK699" i="12" s="1"/>
  <c r="AG699" i="12"/>
  <c r="AH699" i="12"/>
  <c r="AJ699" i="12"/>
  <c r="AA700" i="12"/>
  <c r="AC700" i="12" s="1"/>
  <c r="AB700" i="12"/>
  <c r="AE700" i="12"/>
  <c r="AK700" i="12" s="1"/>
  <c r="AG700" i="12"/>
  <c r="AH700" i="12"/>
  <c r="AJ700" i="12"/>
  <c r="AA701" i="12"/>
  <c r="AC701" i="12" s="1"/>
  <c r="AD701" i="12" s="1"/>
  <c r="AB701" i="12"/>
  <c r="AE701" i="12"/>
  <c r="AG701" i="12"/>
  <c r="AH701" i="12"/>
  <c r="AJ701" i="12"/>
  <c r="AK701" i="12"/>
  <c r="AA702" i="12"/>
  <c r="AC702" i="12" s="1"/>
  <c r="AB702" i="12"/>
  <c r="AE702" i="12"/>
  <c r="AK702" i="12" s="1"/>
  <c r="AG702" i="12"/>
  <c r="AH702" i="12"/>
  <c r="AJ702" i="12"/>
  <c r="AA703" i="12"/>
  <c r="AC703" i="12" s="1"/>
  <c r="AD703" i="12" s="1"/>
  <c r="AB703" i="12"/>
  <c r="AE703" i="12"/>
  <c r="AG703" i="12"/>
  <c r="AH703" i="12"/>
  <c r="AJ703" i="12"/>
  <c r="AK703" i="12"/>
  <c r="AA704" i="12"/>
  <c r="AB704" i="12"/>
  <c r="AE704" i="12"/>
  <c r="AK704" i="12" s="1"/>
  <c r="AG704" i="12"/>
  <c r="AH704" i="12"/>
  <c r="AJ704" i="12"/>
  <c r="AA705" i="12"/>
  <c r="AC705" i="12" s="1"/>
  <c r="AD705" i="12" s="1"/>
  <c r="AB705" i="12"/>
  <c r="AE705" i="12"/>
  <c r="AK705" i="12" s="1"/>
  <c r="AG705" i="12"/>
  <c r="AH705" i="12"/>
  <c r="AJ705" i="12"/>
  <c r="AA706" i="12"/>
  <c r="AC706" i="12" s="1"/>
  <c r="AB706" i="12"/>
  <c r="AE706" i="12"/>
  <c r="AD706" i="12" s="1"/>
  <c r="AG706" i="12"/>
  <c r="AH706" i="12"/>
  <c r="AJ706" i="12"/>
  <c r="AA707" i="12"/>
  <c r="AB707" i="12"/>
  <c r="AE707" i="12"/>
  <c r="AG707" i="12"/>
  <c r="AH707" i="12"/>
  <c r="AJ707" i="12"/>
  <c r="AK707" i="12"/>
  <c r="AA708" i="12"/>
  <c r="AB708" i="12"/>
  <c r="AC708" i="12" s="1"/>
  <c r="AD708" i="12" s="1"/>
  <c r="AE708" i="12"/>
  <c r="AK708" i="12" s="1"/>
  <c r="AG708" i="12"/>
  <c r="AH708" i="12"/>
  <c r="AJ708" i="12"/>
  <c r="AA709" i="12"/>
  <c r="AB709" i="12"/>
  <c r="AC709" i="12" s="1"/>
  <c r="AD709" i="12" s="1"/>
  <c r="AE709" i="12"/>
  <c r="AG709" i="12"/>
  <c r="AH709" i="12"/>
  <c r="AJ709" i="12"/>
  <c r="AK709" i="12"/>
  <c r="AA710" i="12"/>
  <c r="AC710" i="12" s="1"/>
  <c r="AB710" i="12"/>
  <c r="AE710" i="12"/>
  <c r="AK710" i="12" s="1"/>
  <c r="AG710" i="12"/>
  <c r="AH710" i="12"/>
  <c r="AJ710" i="12"/>
  <c r="AA711" i="12"/>
  <c r="AB711" i="12"/>
  <c r="AE711" i="12"/>
  <c r="AG711" i="12"/>
  <c r="AH711" i="12"/>
  <c r="AJ711" i="12"/>
  <c r="AK711" i="12"/>
  <c r="AA712" i="12"/>
  <c r="AC712" i="12" s="1"/>
  <c r="AB712" i="12"/>
  <c r="AE712" i="12"/>
  <c r="AD712" i="12" s="1"/>
  <c r="AG712" i="12"/>
  <c r="AH712" i="12"/>
  <c r="AJ712" i="12"/>
  <c r="AA713" i="12"/>
  <c r="AB713" i="12"/>
  <c r="AC713" i="12" s="1"/>
  <c r="AE713" i="12"/>
  <c r="AG713" i="12"/>
  <c r="AH713" i="12"/>
  <c r="AJ713" i="12"/>
  <c r="AA714" i="12"/>
  <c r="AC714" i="12" s="1"/>
  <c r="AB714" i="12"/>
  <c r="AE714" i="12"/>
  <c r="AK714" i="12" s="1"/>
  <c r="AG714" i="12"/>
  <c r="AH714" i="12"/>
  <c r="AJ714" i="12"/>
  <c r="AA715" i="12"/>
  <c r="AB715" i="12"/>
  <c r="AC715" i="12" s="1"/>
  <c r="AD715" i="12" s="1"/>
  <c r="AE715" i="12"/>
  <c r="AK715" i="12" s="1"/>
  <c r="AG715" i="12"/>
  <c r="AH715" i="12"/>
  <c r="AJ715" i="12"/>
  <c r="AA716" i="12"/>
  <c r="AC716" i="12" s="1"/>
  <c r="AD716" i="12" s="1"/>
  <c r="AB716" i="12"/>
  <c r="AE716" i="12"/>
  <c r="AK716" i="12" s="1"/>
  <c r="AG716" i="12"/>
  <c r="AH716" i="12"/>
  <c r="AJ716" i="12"/>
  <c r="AA717" i="12"/>
  <c r="AB717" i="12"/>
  <c r="AC717" i="12" s="1"/>
  <c r="AD717" i="12" s="1"/>
  <c r="AE717" i="12"/>
  <c r="AG717" i="12"/>
  <c r="AH717" i="12"/>
  <c r="AJ717" i="12"/>
  <c r="AK717" i="12"/>
  <c r="AA718" i="12"/>
  <c r="AB718" i="12"/>
  <c r="AE718" i="12"/>
  <c r="AK718" i="12" s="1"/>
  <c r="AG718" i="12"/>
  <c r="AH718" i="12"/>
  <c r="AJ718" i="12"/>
  <c r="AA719" i="12"/>
  <c r="AB719" i="12"/>
  <c r="AE719" i="12"/>
  <c r="AK719" i="12" s="1"/>
  <c r="AG719" i="12"/>
  <c r="AH719" i="12"/>
  <c r="AJ719" i="12"/>
  <c r="AA720" i="12"/>
  <c r="AB720" i="12"/>
  <c r="AE720" i="12"/>
  <c r="AG720" i="12"/>
  <c r="AH720" i="12"/>
  <c r="AJ720" i="12"/>
  <c r="AA721" i="12"/>
  <c r="AB721" i="12"/>
  <c r="AC721" i="12" s="1"/>
  <c r="AE721" i="12"/>
  <c r="AG721" i="12"/>
  <c r="AH721" i="12"/>
  <c r="AJ721" i="12"/>
  <c r="AK721" i="12"/>
  <c r="AA722" i="12"/>
  <c r="AC722" i="12" s="1"/>
  <c r="AB722" i="12"/>
  <c r="AE722" i="12"/>
  <c r="AG722" i="12"/>
  <c r="AH722" i="12"/>
  <c r="AJ722" i="12"/>
  <c r="AK722" i="12"/>
  <c r="AA723" i="12"/>
  <c r="AB723" i="12"/>
  <c r="AE723" i="12"/>
  <c r="AG723" i="12"/>
  <c r="AH723" i="12"/>
  <c r="AJ723" i="12"/>
  <c r="AK723" i="12"/>
  <c r="AA724" i="12"/>
  <c r="AB724" i="12"/>
  <c r="AC724" i="12"/>
  <c r="AE724" i="12"/>
  <c r="AK724" i="12" s="1"/>
  <c r="AG724" i="12"/>
  <c r="AH724" i="12"/>
  <c r="AJ724" i="12"/>
  <c r="AA725" i="12"/>
  <c r="AC725" i="12" s="1"/>
  <c r="AD725" i="12" s="1"/>
  <c r="AB725" i="12"/>
  <c r="AE725" i="12"/>
  <c r="AK725" i="12" s="1"/>
  <c r="AG725" i="12"/>
  <c r="AH725" i="12"/>
  <c r="AJ725" i="12"/>
  <c r="AA726" i="12"/>
  <c r="AB726" i="12"/>
  <c r="AE726" i="12"/>
  <c r="AK726" i="12" s="1"/>
  <c r="AG726" i="12"/>
  <c r="AH726" i="12"/>
  <c r="AJ726" i="12"/>
  <c r="AA727" i="12"/>
  <c r="AB727" i="12"/>
  <c r="AE727" i="12"/>
  <c r="AG727" i="12"/>
  <c r="AH727" i="12"/>
  <c r="AJ727" i="12"/>
  <c r="AK727" i="12"/>
  <c r="AA728" i="12"/>
  <c r="AB728" i="12"/>
  <c r="AE728" i="12"/>
  <c r="AG728" i="12"/>
  <c r="AH728" i="12"/>
  <c r="AJ728" i="12"/>
  <c r="AA729" i="12"/>
  <c r="AB729" i="12"/>
  <c r="AE729" i="12"/>
  <c r="AG729" i="12"/>
  <c r="AH729" i="12"/>
  <c r="AJ729" i="12"/>
  <c r="AK729" i="12"/>
  <c r="AA730" i="12"/>
  <c r="AB730" i="12"/>
  <c r="AC730" i="12" s="1"/>
  <c r="AE730" i="12"/>
  <c r="AG730" i="12"/>
  <c r="AH730" i="12"/>
  <c r="AJ730" i="12"/>
  <c r="AA731" i="12"/>
  <c r="AB731" i="12"/>
  <c r="AC731" i="12" s="1"/>
  <c r="AE731" i="12"/>
  <c r="AK731" i="12" s="1"/>
  <c r="AG731" i="12"/>
  <c r="AH731" i="12"/>
  <c r="AJ731" i="12"/>
  <c r="AA732" i="12"/>
  <c r="AB732" i="12"/>
  <c r="AC732" i="12" s="1"/>
  <c r="AE732" i="12"/>
  <c r="AK732" i="12" s="1"/>
  <c r="AG732" i="12"/>
  <c r="AH732" i="12"/>
  <c r="AJ732" i="12"/>
  <c r="AA733" i="12"/>
  <c r="AB733" i="12"/>
  <c r="AC733" i="12" s="1"/>
  <c r="AE733" i="12"/>
  <c r="AK733" i="12" s="1"/>
  <c r="AG733" i="12"/>
  <c r="AH733" i="12"/>
  <c r="AJ733" i="12"/>
  <c r="AA734" i="12"/>
  <c r="AC734" i="12" s="1"/>
  <c r="AB734" i="12"/>
  <c r="AE734" i="12"/>
  <c r="AK734" i="12" s="1"/>
  <c r="AG734" i="12"/>
  <c r="AH734" i="12"/>
  <c r="AJ734" i="12"/>
  <c r="AA735" i="12"/>
  <c r="AB735" i="12"/>
  <c r="AE735" i="12"/>
  <c r="AK735" i="12" s="1"/>
  <c r="AG735" i="12"/>
  <c r="AH735" i="12"/>
  <c r="AJ735" i="12"/>
  <c r="AA736" i="12"/>
  <c r="AB736" i="12"/>
  <c r="AE736" i="12"/>
  <c r="AK736" i="12" s="1"/>
  <c r="AG736" i="12"/>
  <c r="AH736" i="12"/>
  <c r="AJ736" i="12"/>
  <c r="AA737" i="12"/>
  <c r="AB737" i="12"/>
  <c r="AC737" i="12" s="1"/>
  <c r="AD737" i="12" s="1"/>
  <c r="AE737" i="12"/>
  <c r="AG737" i="12"/>
  <c r="AH737" i="12"/>
  <c r="AJ737" i="12"/>
  <c r="AK737" i="12"/>
  <c r="AA738" i="12"/>
  <c r="AB738" i="12"/>
  <c r="AE738" i="12"/>
  <c r="AG738" i="12"/>
  <c r="AH738" i="12"/>
  <c r="AJ738" i="12"/>
  <c r="AK738" i="12"/>
  <c r="AA739" i="12"/>
  <c r="AB739" i="12"/>
  <c r="AE739" i="12"/>
  <c r="AK739" i="12" s="1"/>
  <c r="AG739" i="12"/>
  <c r="AH739" i="12"/>
  <c r="AJ739" i="12"/>
  <c r="AJ9" i="12"/>
  <c r="AH9" i="12"/>
  <c r="AG9" i="12"/>
  <c r="AE9" i="12"/>
  <c r="AB9" i="12"/>
  <c r="AA9" i="12"/>
  <c r="AC9" i="12" s="1"/>
  <c r="AA10" i="11"/>
  <c r="AB10" i="11"/>
  <c r="AC10" i="11" s="1"/>
  <c r="AE10" i="11"/>
  <c r="AG10" i="11"/>
  <c r="AH10" i="11"/>
  <c r="AJ10" i="11"/>
  <c r="AK10" i="11" s="1"/>
  <c r="AA11" i="11"/>
  <c r="AB11" i="11"/>
  <c r="AC11" i="11" s="1"/>
  <c r="AD11" i="11" s="1"/>
  <c r="AE11" i="11"/>
  <c r="AK11" i="11" s="1"/>
  <c r="AG11" i="11"/>
  <c r="AH11" i="11"/>
  <c r="AJ11" i="11"/>
  <c r="AA12" i="11"/>
  <c r="AB12" i="11"/>
  <c r="AC12" i="11" s="1"/>
  <c r="AE12" i="11"/>
  <c r="AG12" i="11"/>
  <c r="AH12" i="11"/>
  <c r="AJ12" i="11"/>
  <c r="AA13" i="11"/>
  <c r="AB13" i="11"/>
  <c r="AC13" i="11" s="1"/>
  <c r="AE13" i="11"/>
  <c r="AG13" i="11"/>
  <c r="AH13" i="11"/>
  <c r="AJ13" i="11"/>
  <c r="AK13" i="11" s="1"/>
  <c r="AA14" i="11"/>
  <c r="AB14" i="11"/>
  <c r="AC14" i="11"/>
  <c r="AE14" i="11"/>
  <c r="AG14" i="11"/>
  <c r="AH14" i="11"/>
  <c r="AJ14" i="11"/>
  <c r="AA15" i="11"/>
  <c r="AB15" i="11"/>
  <c r="AE15" i="11"/>
  <c r="AG15" i="11"/>
  <c r="AH15" i="11"/>
  <c r="AJ15" i="11"/>
  <c r="AK15" i="11"/>
  <c r="AA16" i="11"/>
  <c r="AB16" i="11"/>
  <c r="AC16" i="11" s="1"/>
  <c r="AE16" i="11"/>
  <c r="AG16" i="11"/>
  <c r="AH16" i="11"/>
  <c r="AJ16" i="11"/>
  <c r="AA17" i="11"/>
  <c r="AB17" i="11"/>
  <c r="AC17" i="11" s="1"/>
  <c r="AE17" i="11"/>
  <c r="AG17" i="11"/>
  <c r="AH17" i="11"/>
  <c r="AJ17" i="11"/>
  <c r="AA18" i="11"/>
  <c r="AB18" i="11"/>
  <c r="AC18" i="11" s="1"/>
  <c r="AE18" i="11"/>
  <c r="AG18" i="11"/>
  <c r="AH18" i="11"/>
  <c r="AJ18" i="11"/>
  <c r="AK18" i="11" s="1"/>
  <c r="AA19" i="11"/>
  <c r="AB19" i="11"/>
  <c r="AE19" i="11"/>
  <c r="AK19" i="11" s="1"/>
  <c r="AG19" i="11"/>
  <c r="AH19" i="11"/>
  <c r="AJ19" i="11"/>
  <c r="AA20" i="11"/>
  <c r="AB20" i="11"/>
  <c r="AC20" i="11"/>
  <c r="AD20" i="11" s="1"/>
  <c r="AE20" i="11"/>
  <c r="AG20" i="11"/>
  <c r="AH20" i="11"/>
  <c r="AJ20" i="11"/>
  <c r="AA21" i="11"/>
  <c r="AB21" i="11"/>
  <c r="AC21" i="11" s="1"/>
  <c r="AE21" i="11"/>
  <c r="AG21" i="11"/>
  <c r="AH21" i="11"/>
  <c r="AJ21" i="11"/>
  <c r="AK21" i="11" s="1"/>
  <c r="AA22" i="11"/>
  <c r="AB22" i="11"/>
  <c r="AC22" i="11" s="1"/>
  <c r="AE22" i="11"/>
  <c r="AD22" i="11" s="1"/>
  <c r="AG22" i="11"/>
  <c r="AH22" i="11"/>
  <c r="AJ22" i="11"/>
  <c r="AA23" i="11"/>
  <c r="AC23" i="11" s="1"/>
  <c r="AB23" i="11"/>
  <c r="AE23" i="11"/>
  <c r="AG23" i="11"/>
  <c r="AH23" i="11"/>
  <c r="AJ23" i="11"/>
  <c r="AK23" i="11"/>
  <c r="AA24" i="11"/>
  <c r="AB24" i="11"/>
  <c r="AC24" i="11" s="1"/>
  <c r="AE24" i="11"/>
  <c r="AG24" i="11"/>
  <c r="AH24" i="11"/>
  <c r="AJ24" i="11"/>
  <c r="AA25" i="11"/>
  <c r="AB25" i="11"/>
  <c r="AC25" i="11" s="1"/>
  <c r="AE25" i="11"/>
  <c r="AG25" i="11"/>
  <c r="AH25" i="11"/>
  <c r="AJ25" i="11"/>
  <c r="AK25" i="11" s="1"/>
  <c r="AA26" i="11"/>
  <c r="AB26" i="11"/>
  <c r="AC26" i="11" s="1"/>
  <c r="AE26" i="11"/>
  <c r="AK26" i="11" s="1"/>
  <c r="AG26" i="11"/>
  <c r="AH26" i="11"/>
  <c r="AJ26" i="11"/>
  <c r="AA27" i="11"/>
  <c r="AB27" i="11"/>
  <c r="AE27" i="11"/>
  <c r="AG27" i="11"/>
  <c r="AH27" i="11"/>
  <c r="AJ27" i="11"/>
  <c r="AK27" i="11" s="1"/>
  <c r="AA28" i="11"/>
  <c r="AB28" i="11"/>
  <c r="AE28" i="11"/>
  <c r="AG28" i="11"/>
  <c r="AH28" i="11"/>
  <c r="AJ28" i="11"/>
  <c r="AA29" i="11"/>
  <c r="AB29" i="11"/>
  <c r="AC29" i="11"/>
  <c r="AE29" i="11"/>
  <c r="AG29" i="11"/>
  <c r="AH29" i="11"/>
  <c r="AJ29" i="11"/>
  <c r="AA30" i="11"/>
  <c r="AB30" i="11"/>
  <c r="AC30" i="11"/>
  <c r="AE30" i="11"/>
  <c r="AG30" i="11"/>
  <c r="AH30" i="11"/>
  <c r="AJ30" i="11"/>
  <c r="AK30" i="11"/>
  <c r="AA31" i="11"/>
  <c r="AB31" i="11"/>
  <c r="AC31" i="11" s="1"/>
  <c r="AE31" i="11"/>
  <c r="AG31" i="11"/>
  <c r="AH31" i="11"/>
  <c r="AJ31" i="11"/>
  <c r="AK31" i="11"/>
  <c r="AA32" i="11"/>
  <c r="AB32" i="11"/>
  <c r="AC32" i="11" s="1"/>
  <c r="AE32" i="11"/>
  <c r="AK32" i="11" s="1"/>
  <c r="AG32" i="11"/>
  <c r="AH32" i="11"/>
  <c r="AJ32" i="11"/>
  <c r="AA33" i="11"/>
  <c r="AB33" i="11"/>
  <c r="AC33" i="11" s="1"/>
  <c r="AE33" i="11"/>
  <c r="AG33" i="11"/>
  <c r="AH33" i="11"/>
  <c r="AJ33" i="11"/>
  <c r="AA34" i="11"/>
  <c r="AB34" i="11"/>
  <c r="AC34" i="11" s="1"/>
  <c r="AE34" i="11"/>
  <c r="AG34" i="11"/>
  <c r="AH34" i="11"/>
  <c r="AJ34" i="11"/>
  <c r="AA35" i="11"/>
  <c r="AB35" i="11"/>
  <c r="AE35" i="11"/>
  <c r="AK35" i="11" s="1"/>
  <c r="AG35" i="11"/>
  <c r="AH35" i="11"/>
  <c r="AJ35" i="11"/>
  <c r="AA36" i="11"/>
  <c r="AC36" i="11" s="1"/>
  <c r="AD36" i="11" s="1"/>
  <c r="AB36" i="11"/>
  <c r="AE36" i="11"/>
  <c r="AG36" i="11"/>
  <c r="AH36" i="11"/>
  <c r="AJ36" i="11"/>
  <c r="AA37" i="11"/>
  <c r="AB37" i="11"/>
  <c r="AC37" i="11"/>
  <c r="AE37" i="11"/>
  <c r="AG37" i="11"/>
  <c r="AH37" i="11"/>
  <c r="AJ37" i="11"/>
  <c r="AK37" i="11" s="1"/>
  <c r="AA38" i="11"/>
  <c r="AB38" i="11"/>
  <c r="AC38" i="11" s="1"/>
  <c r="AE38" i="11"/>
  <c r="AK38" i="11" s="1"/>
  <c r="AG38" i="11"/>
  <c r="AH38" i="11"/>
  <c r="AJ38" i="11"/>
  <c r="AA39" i="11"/>
  <c r="AC39" i="11" s="1"/>
  <c r="AB39" i="11"/>
  <c r="AE39" i="11"/>
  <c r="AG39" i="11"/>
  <c r="AH39" i="11"/>
  <c r="AJ39" i="11"/>
  <c r="AK39" i="11"/>
  <c r="AA40" i="11"/>
  <c r="AB40" i="11"/>
  <c r="AC40" i="11" s="1"/>
  <c r="AE40" i="11"/>
  <c r="AG40" i="11"/>
  <c r="AH40" i="11"/>
  <c r="AJ40" i="11"/>
  <c r="AA41" i="11"/>
  <c r="AB41" i="11"/>
  <c r="AC41" i="11" s="1"/>
  <c r="AE41" i="11"/>
  <c r="AG41" i="11"/>
  <c r="AH41" i="11"/>
  <c r="AJ41" i="11"/>
  <c r="AA42" i="11"/>
  <c r="AB42" i="11"/>
  <c r="AC42" i="11" s="1"/>
  <c r="AE42" i="11"/>
  <c r="AD42" i="11" s="1"/>
  <c r="AG42" i="11"/>
  <c r="AH42" i="11"/>
  <c r="AJ42" i="11"/>
  <c r="AA43" i="11"/>
  <c r="AB43" i="11"/>
  <c r="AE43" i="11"/>
  <c r="AG43" i="11"/>
  <c r="AH43" i="11"/>
  <c r="AJ43" i="11"/>
  <c r="AK43" i="11"/>
  <c r="AA44" i="11"/>
  <c r="AB44" i="11"/>
  <c r="AC44" i="11" s="1"/>
  <c r="AD44" i="11" s="1"/>
  <c r="AE44" i="11"/>
  <c r="AK44" i="11" s="1"/>
  <c r="AG44" i="11"/>
  <c r="AH44" i="11"/>
  <c r="AJ44" i="11"/>
  <c r="AA45" i="11"/>
  <c r="AC45" i="11" s="1"/>
  <c r="AB45" i="11"/>
  <c r="AE45" i="11"/>
  <c r="AG45" i="11"/>
  <c r="AH45" i="11"/>
  <c r="AJ45" i="11"/>
  <c r="AA46" i="11"/>
  <c r="AB46" i="11"/>
  <c r="AC46" i="11" s="1"/>
  <c r="AE46" i="11"/>
  <c r="AG46" i="11"/>
  <c r="AH46" i="11"/>
  <c r="AJ46" i="11"/>
  <c r="AK46" i="11"/>
  <c r="AA47" i="11"/>
  <c r="AC47" i="11" s="1"/>
  <c r="AB47" i="11"/>
  <c r="AE47" i="11"/>
  <c r="AK47" i="11" s="1"/>
  <c r="AG47" i="11"/>
  <c r="AH47" i="11"/>
  <c r="AJ47" i="11"/>
  <c r="AA48" i="11"/>
  <c r="AB48" i="11"/>
  <c r="AC48" i="11"/>
  <c r="AE48" i="11"/>
  <c r="AG48" i="11"/>
  <c r="AH48" i="11"/>
  <c r="AJ48" i="11"/>
  <c r="AA49" i="11"/>
  <c r="AC49" i="11" s="1"/>
  <c r="AB49" i="11"/>
  <c r="AE49" i="11"/>
  <c r="AG49" i="11"/>
  <c r="AH49" i="11"/>
  <c r="AJ49" i="11"/>
  <c r="AK49" i="11"/>
  <c r="AA50" i="11"/>
  <c r="AB50" i="11"/>
  <c r="AC50" i="11"/>
  <c r="AE50" i="11"/>
  <c r="AG50" i="11"/>
  <c r="AH50" i="11"/>
  <c r="AJ50" i="11"/>
  <c r="AK50" i="11" s="1"/>
  <c r="AA51" i="11"/>
  <c r="AB51" i="11"/>
  <c r="AE51" i="11"/>
  <c r="AG51" i="11"/>
  <c r="AH51" i="11"/>
  <c r="AJ51" i="11"/>
  <c r="AK51" i="11"/>
  <c r="AA52" i="11"/>
  <c r="AB52" i="11"/>
  <c r="AC52" i="11" s="1"/>
  <c r="AE52" i="11"/>
  <c r="AG52" i="11"/>
  <c r="AH52" i="11"/>
  <c r="AJ52" i="11"/>
  <c r="AA53" i="11"/>
  <c r="AB53" i="11"/>
  <c r="AC53" i="11"/>
  <c r="AE53" i="11"/>
  <c r="AG53" i="11"/>
  <c r="AH53" i="11"/>
  <c r="AJ53" i="11"/>
  <c r="AA54" i="11"/>
  <c r="AC54" i="11" s="1"/>
  <c r="AB54" i="11"/>
  <c r="AE54" i="11"/>
  <c r="AG54" i="11"/>
  <c r="AH54" i="11"/>
  <c r="AJ54" i="11"/>
  <c r="AK54" i="11"/>
  <c r="AA55" i="11"/>
  <c r="AB55" i="11"/>
  <c r="AC55" i="11" s="1"/>
  <c r="AE55" i="11"/>
  <c r="AK55" i="11" s="1"/>
  <c r="AG55" i="11"/>
  <c r="AH55" i="11"/>
  <c r="AJ55" i="11"/>
  <c r="AA56" i="11"/>
  <c r="AB56" i="11"/>
  <c r="AC56" i="11" s="1"/>
  <c r="AE56" i="11"/>
  <c r="AG56" i="11"/>
  <c r="AH56" i="11"/>
  <c r="AJ56" i="11"/>
  <c r="AA57" i="11"/>
  <c r="AB57" i="11"/>
  <c r="AC57" i="11" s="1"/>
  <c r="AE57" i="11"/>
  <c r="AK57" i="11" s="1"/>
  <c r="AG57" i="11"/>
  <c r="AH57" i="11"/>
  <c r="AJ57" i="11"/>
  <c r="AA58" i="11"/>
  <c r="AC58" i="11" s="1"/>
  <c r="AB58" i="11"/>
  <c r="AE58" i="11"/>
  <c r="AG58" i="11"/>
  <c r="AH58" i="11"/>
  <c r="AJ58" i="11"/>
  <c r="AA59" i="11"/>
  <c r="AB59" i="11"/>
  <c r="AE59" i="11"/>
  <c r="AK59" i="11" s="1"/>
  <c r="AG59" i="11"/>
  <c r="AH59" i="11"/>
  <c r="AJ59" i="11"/>
  <c r="AA60" i="11"/>
  <c r="AB60" i="11"/>
  <c r="AC60" i="11" s="1"/>
  <c r="AE60" i="11"/>
  <c r="AG60" i="11"/>
  <c r="AH60" i="11"/>
  <c r="AJ60" i="11"/>
  <c r="AA61" i="11"/>
  <c r="AB61" i="11"/>
  <c r="AC61" i="11" s="1"/>
  <c r="AE61" i="11"/>
  <c r="AG61" i="11"/>
  <c r="AH61" i="11"/>
  <c r="AJ61" i="11"/>
  <c r="AK61" i="11" s="1"/>
  <c r="AA62" i="11"/>
  <c r="AB62" i="11"/>
  <c r="AC62" i="11" s="1"/>
  <c r="AE62" i="11"/>
  <c r="AG62" i="11"/>
  <c r="AH62" i="11"/>
  <c r="AJ62" i="11"/>
  <c r="AA63" i="11"/>
  <c r="AC63" i="11" s="1"/>
  <c r="AB63" i="11"/>
  <c r="AE63" i="11"/>
  <c r="AG63" i="11"/>
  <c r="AH63" i="11"/>
  <c r="AJ63" i="11"/>
  <c r="AA64" i="11"/>
  <c r="AB64" i="11"/>
  <c r="AE64" i="11"/>
  <c r="AG64" i="11"/>
  <c r="AH64" i="11"/>
  <c r="AJ64" i="11"/>
  <c r="AA65" i="11"/>
  <c r="AB65" i="11"/>
  <c r="AC65" i="11"/>
  <c r="AE65" i="11"/>
  <c r="AG65" i="11"/>
  <c r="AH65" i="11"/>
  <c r="AJ65" i="11"/>
  <c r="AA66" i="11"/>
  <c r="AB66" i="11"/>
  <c r="AC66" i="11" s="1"/>
  <c r="AE66" i="11"/>
  <c r="AG66" i="11"/>
  <c r="AH66" i="11"/>
  <c r="AJ66" i="11"/>
  <c r="AK66" i="11"/>
  <c r="AA67" i="11"/>
  <c r="AB67" i="11"/>
  <c r="AC67" i="11" s="1"/>
  <c r="AE67" i="11"/>
  <c r="AK67" i="11" s="1"/>
  <c r="AG67" i="11"/>
  <c r="AH67" i="11"/>
  <c r="AJ67" i="11"/>
  <c r="AA68" i="11"/>
  <c r="AB68" i="11"/>
  <c r="AC68" i="11" s="1"/>
  <c r="AD68" i="11" s="1"/>
  <c r="AE68" i="11"/>
  <c r="AK68" i="11" s="1"/>
  <c r="AG68" i="11"/>
  <c r="AH68" i="11"/>
  <c r="AJ68" i="11"/>
  <c r="AA69" i="11"/>
  <c r="AC69" i="11" s="1"/>
  <c r="AB69" i="11"/>
  <c r="AE69" i="11"/>
  <c r="AG69" i="11"/>
  <c r="AH69" i="11"/>
  <c r="AJ69" i="11"/>
  <c r="AA70" i="11"/>
  <c r="AC70" i="11" s="1"/>
  <c r="AB70" i="11"/>
  <c r="AE70" i="11"/>
  <c r="AK70" i="11" s="1"/>
  <c r="AG70" i="11"/>
  <c r="AH70" i="11"/>
  <c r="AJ70" i="11"/>
  <c r="AA71" i="11"/>
  <c r="AB71" i="11"/>
  <c r="AE71" i="11"/>
  <c r="AG71" i="11"/>
  <c r="AH71" i="11"/>
  <c r="AJ71" i="11"/>
  <c r="AK71" i="11"/>
  <c r="AA72" i="11"/>
  <c r="AB72" i="11"/>
  <c r="AC72" i="11"/>
  <c r="AE72" i="11"/>
  <c r="AK72" i="11" s="1"/>
  <c r="AG72" i="11"/>
  <c r="AH72" i="11"/>
  <c r="AJ72" i="11"/>
  <c r="AA73" i="11"/>
  <c r="AB73" i="11"/>
  <c r="AC73" i="11" s="1"/>
  <c r="AE73" i="11"/>
  <c r="AG73" i="11"/>
  <c r="AH73" i="11"/>
  <c r="AJ73" i="11"/>
  <c r="AA74" i="11"/>
  <c r="AB74" i="11"/>
  <c r="AC74" i="11" s="1"/>
  <c r="AE74" i="11"/>
  <c r="AG74" i="11"/>
  <c r="AH74" i="11"/>
  <c r="AJ74" i="11"/>
  <c r="AK74" i="11"/>
  <c r="AA75" i="11"/>
  <c r="AC75" i="11" s="1"/>
  <c r="AB75" i="11"/>
  <c r="AE75" i="11"/>
  <c r="AK75" i="11" s="1"/>
  <c r="AG75" i="11"/>
  <c r="AH75" i="11"/>
  <c r="AJ75" i="11"/>
  <c r="AA76" i="11"/>
  <c r="AB76" i="11"/>
  <c r="AE76" i="11"/>
  <c r="AG76" i="11"/>
  <c r="AH76" i="11"/>
  <c r="AJ76" i="11"/>
  <c r="AA77" i="11"/>
  <c r="AB77" i="11"/>
  <c r="AC77" i="11" s="1"/>
  <c r="AE77" i="11"/>
  <c r="AK77" i="11" s="1"/>
  <c r="AG77" i="11"/>
  <c r="AH77" i="11"/>
  <c r="AJ77" i="11"/>
  <c r="AA78" i="11"/>
  <c r="AB78" i="11"/>
  <c r="AC78" i="11" s="1"/>
  <c r="AE78" i="11"/>
  <c r="AG78" i="11"/>
  <c r="AH78" i="11"/>
  <c r="AJ78" i="11"/>
  <c r="AK78" i="11" s="1"/>
  <c r="AA79" i="11"/>
  <c r="AB79" i="11"/>
  <c r="AC79" i="11" s="1"/>
  <c r="AE79" i="11"/>
  <c r="AG79" i="11"/>
  <c r="AH79" i="11"/>
  <c r="AJ79" i="11"/>
  <c r="AK79" i="11"/>
  <c r="AA80" i="11"/>
  <c r="AB80" i="11"/>
  <c r="AC80" i="11" s="1"/>
  <c r="AE80" i="11"/>
  <c r="AK80" i="11" s="1"/>
  <c r="AG80" i="11"/>
  <c r="AH80" i="11"/>
  <c r="AJ80" i="11"/>
  <c r="AA81" i="11"/>
  <c r="AB81" i="11"/>
  <c r="AC81" i="11" s="1"/>
  <c r="AE81" i="11"/>
  <c r="AG81" i="11"/>
  <c r="AH81" i="11"/>
  <c r="AJ81" i="11"/>
  <c r="AA82" i="11"/>
  <c r="AB82" i="11"/>
  <c r="AC82" i="11" s="1"/>
  <c r="AE82" i="11"/>
  <c r="AG82" i="11"/>
  <c r="AH82" i="11"/>
  <c r="AJ82" i="11"/>
  <c r="AA83" i="11"/>
  <c r="AB83" i="11"/>
  <c r="AE83" i="11"/>
  <c r="AK83" i="11" s="1"/>
  <c r="AG83" i="11"/>
  <c r="AH83" i="11"/>
  <c r="AJ83" i="11"/>
  <c r="AA84" i="11"/>
  <c r="AC84" i="11" s="1"/>
  <c r="AD84" i="11" s="1"/>
  <c r="AB84" i="11"/>
  <c r="AE84" i="11"/>
  <c r="AG84" i="11"/>
  <c r="AH84" i="11"/>
  <c r="AJ84" i="11"/>
  <c r="AA85" i="11"/>
  <c r="AB85" i="11"/>
  <c r="AC85" i="11"/>
  <c r="AE85" i="11"/>
  <c r="AG85" i="11"/>
  <c r="AH85" i="11"/>
  <c r="AJ85" i="11"/>
  <c r="AK85" i="11" s="1"/>
  <c r="AA86" i="11"/>
  <c r="AB86" i="11"/>
  <c r="AC86" i="11" s="1"/>
  <c r="AE86" i="11"/>
  <c r="AK86" i="11" s="1"/>
  <c r="AG86" i="11"/>
  <c r="AH86" i="11"/>
  <c r="AJ86" i="11"/>
  <c r="AA87" i="11"/>
  <c r="AC87" i="11" s="1"/>
  <c r="AD87" i="11" s="1"/>
  <c r="AB87" i="11"/>
  <c r="AE87" i="11"/>
  <c r="AG87" i="11"/>
  <c r="AH87" i="11"/>
  <c r="AJ87" i="11"/>
  <c r="AK87" i="11"/>
  <c r="AA88" i="11"/>
  <c r="AB88" i="11"/>
  <c r="AC88" i="11" s="1"/>
  <c r="AE88" i="11"/>
  <c r="AG88" i="11"/>
  <c r="AH88" i="11"/>
  <c r="AJ88" i="11"/>
  <c r="AA89" i="11"/>
  <c r="AB89" i="11"/>
  <c r="AC89" i="11" s="1"/>
  <c r="AE89" i="11"/>
  <c r="AG89" i="11"/>
  <c r="AH89" i="11"/>
  <c r="AJ89" i="11"/>
  <c r="AA90" i="11"/>
  <c r="AB90" i="11"/>
  <c r="AC90" i="11" s="1"/>
  <c r="AE90" i="11"/>
  <c r="AG90" i="11"/>
  <c r="AH90" i="11"/>
  <c r="AJ90" i="11"/>
  <c r="AA91" i="11"/>
  <c r="AB91" i="11"/>
  <c r="AC91" i="11" s="1"/>
  <c r="AD91" i="11" s="1"/>
  <c r="AE91" i="11"/>
  <c r="AG91" i="11"/>
  <c r="AH91" i="11"/>
  <c r="AJ91" i="11"/>
  <c r="AK91" i="11"/>
  <c r="AA92" i="11"/>
  <c r="AB92" i="11"/>
  <c r="AC92" i="11" s="1"/>
  <c r="AD92" i="11" s="1"/>
  <c r="AE92" i="11"/>
  <c r="AK92" i="11" s="1"/>
  <c r="AG92" i="11"/>
  <c r="AH92" i="11"/>
  <c r="AJ92" i="11"/>
  <c r="AA93" i="11"/>
  <c r="AB93" i="11"/>
  <c r="AC93" i="11" s="1"/>
  <c r="AE93" i="11"/>
  <c r="AG93" i="11"/>
  <c r="AH93" i="11"/>
  <c r="AJ93" i="11"/>
  <c r="AA94" i="11"/>
  <c r="AB94" i="11"/>
  <c r="AC94" i="11" s="1"/>
  <c r="AE94" i="11"/>
  <c r="AG94" i="11"/>
  <c r="AH94" i="11"/>
  <c r="AJ94" i="11"/>
  <c r="AK94" i="11" s="1"/>
  <c r="AA95" i="11"/>
  <c r="AB95" i="11"/>
  <c r="AC95" i="11" s="1"/>
  <c r="AE95" i="11"/>
  <c r="AK95" i="11" s="1"/>
  <c r="AG95" i="11"/>
  <c r="AH95" i="11"/>
  <c r="AJ95" i="11"/>
  <c r="AA96" i="11"/>
  <c r="AB96" i="11"/>
  <c r="AC96" i="11"/>
  <c r="AE96" i="11"/>
  <c r="AK96" i="11" s="1"/>
  <c r="AG96" i="11"/>
  <c r="AH96" i="11"/>
  <c r="AJ96" i="11"/>
  <c r="AA97" i="11"/>
  <c r="AC97" i="11" s="1"/>
  <c r="AB97" i="11"/>
  <c r="AE97" i="11"/>
  <c r="AG97" i="11"/>
  <c r="AH97" i="11"/>
  <c r="AJ97" i="11"/>
  <c r="AK97" i="11"/>
  <c r="AA98" i="11"/>
  <c r="AB98" i="11"/>
  <c r="AC98" i="11" s="1"/>
  <c r="AE98" i="11"/>
  <c r="AG98" i="11"/>
  <c r="AH98" i="11"/>
  <c r="AJ98" i="11"/>
  <c r="AK98" i="11" s="1"/>
  <c r="AA99" i="11"/>
  <c r="AB99" i="11"/>
  <c r="AE99" i="11"/>
  <c r="AG99" i="11"/>
  <c r="AH99" i="11"/>
  <c r="AJ99" i="11"/>
  <c r="AK99" i="11" s="1"/>
  <c r="AA100" i="11"/>
  <c r="AB100" i="11"/>
  <c r="AC100" i="11" s="1"/>
  <c r="AE100" i="11"/>
  <c r="AK100" i="11" s="1"/>
  <c r="AG100" i="11"/>
  <c r="AH100" i="11"/>
  <c r="AJ100" i="11"/>
  <c r="AA101" i="11"/>
  <c r="AB101" i="11"/>
  <c r="AC101" i="11"/>
  <c r="AE101" i="11"/>
  <c r="AG101" i="11"/>
  <c r="AH101" i="11"/>
  <c r="AJ101" i="11"/>
  <c r="AA102" i="11"/>
  <c r="AC102" i="11" s="1"/>
  <c r="AB102" i="11"/>
  <c r="AE102" i="11"/>
  <c r="AG102" i="11"/>
  <c r="AH102" i="11"/>
  <c r="AJ102" i="11"/>
  <c r="AA103" i="11"/>
  <c r="AB103" i="11"/>
  <c r="AE103" i="11"/>
  <c r="AK103" i="11" s="1"/>
  <c r="AG103" i="11"/>
  <c r="AH103" i="11"/>
  <c r="AJ103" i="11"/>
  <c r="AA104" i="11"/>
  <c r="AB104" i="11"/>
  <c r="AE104" i="11"/>
  <c r="AG104" i="11"/>
  <c r="AH104" i="11"/>
  <c r="AJ104" i="11"/>
  <c r="AA105" i="11"/>
  <c r="AB105" i="11"/>
  <c r="AC105" i="11" s="1"/>
  <c r="AE105" i="11"/>
  <c r="AG105" i="11"/>
  <c r="AH105" i="11"/>
  <c r="AJ105" i="11"/>
  <c r="AA106" i="11"/>
  <c r="AC106" i="11" s="1"/>
  <c r="AB106" i="11"/>
  <c r="AE106" i="11"/>
  <c r="AG106" i="11"/>
  <c r="AH106" i="11"/>
  <c r="AJ106" i="11"/>
  <c r="AK106" i="11"/>
  <c r="AA107" i="11"/>
  <c r="AB107" i="11"/>
  <c r="AC107" i="11" s="1"/>
  <c r="AD107" i="11" s="1"/>
  <c r="AE107" i="11"/>
  <c r="AG107" i="11"/>
  <c r="AH107" i="11"/>
  <c r="AJ107" i="11"/>
  <c r="AK107" i="11"/>
  <c r="AA108" i="11"/>
  <c r="AB108" i="11"/>
  <c r="AC108" i="11" s="1"/>
  <c r="AE108" i="11"/>
  <c r="AG108" i="11"/>
  <c r="AH108" i="11"/>
  <c r="AJ108" i="11"/>
  <c r="AA109" i="11"/>
  <c r="AB109" i="11"/>
  <c r="AC109" i="11" s="1"/>
  <c r="AE109" i="11"/>
  <c r="AK109" i="11" s="1"/>
  <c r="AG109" i="11"/>
  <c r="AH109" i="11"/>
  <c r="AJ109" i="11"/>
  <c r="AA110" i="11"/>
  <c r="AC110" i="11" s="1"/>
  <c r="AB110" i="11"/>
  <c r="AE110" i="11"/>
  <c r="AG110" i="11"/>
  <c r="AH110" i="11"/>
  <c r="AJ110" i="11"/>
  <c r="AK110" i="11"/>
  <c r="AA111" i="11"/>
  <c r="AB111" i="11"/>
  <c r="AE111" i="11"/>
  <c r="AK111" i="11" s="1"/>
  <c r="AG111" i="11"/>
  <c r="AH111" i="11"/>
  <c r="AJ111" i="11"/>
  <c r="AA112" i="11"/>
  <c r="AB112" i="11"/>
  <c r="AE112" i="11"/>
  <c r="AG112" i="11"/>
  <c r="AH112" i="11"/>
  <c r="AJ112" i="11"/>
  <c r="AA113" i="11"/>
  <c r="AB113" i="11"/>
  <c r="AC113" i="11" s="1"/>
  <c r="AE113" i="11"/>
  <c r="AG113" i="11"/>
  <c r="AH113" i="11"/>
  <c r="AJ113" i="11"/>
  <c r="AA114" i="11"/>
  <c r="AB114" i="11"/>
  <c r="AC114" i="11" s="1"/>
  <c r="AE114" i="11"/>
  <c r="AK114" i="11" s="1"/>
  <c r="AG114" i="11"/>
  <c r="AH114" i="11"/>
  <c r="AJ114" i="11"/>
  <c r="AA115" i="11"/>
  <c r="AB115" i="11"/>
  <c r="AE115" i="11"/>
  <c r="AG115" i="11"/>
  <c r="AH115" i="11"/>
  <c r="AJ115" i="11"/>
  <c r="AA116" i="11"/>
  <c r="AB116" i="11"/>
  <c r="AC116" i="11" s="1"/>
  <c r="AD116" i="11"/>
  <c r="AE116" i="11"/>
  <c r="AK116" i="11" s="1"/>
  <c r="AG116" i="11"/>
  <c r="AH116" i="11"/>
  <c r="AJ116" i="11"/>
  <c r="AA117" i="11"/>
  <c r="AB117" i="11"/>
  <c r="AC117" i="11" s="1"/>
  <c r="AE117" i="11"/>
  <c r="AG117" i="11"/>
  <c r="AH117" i="11"/>
  <c r="AJ117" i="11"/>
  <c r="AK117" i="11"/>
  <c r="AA118" i="11"/>
  <c r="AB118" i="11"/>
  <c r="AC118" i="11"/>
  <c r="AE118" i="11"/>
  <c r="AG118" i="11"/>
  <c r="AH118" i="11"/>
  <c r="AJ118" i="11"/>
  <c r="AA119" i="11"/>
  <c r="AB119" i="11"/>
  <c r="AE119" i="11"/>
  <c r="AK119" i="11" s="1"/>
  <c r="AG119" i="11"/>
  <c r="AH119" i="11"/>
  <c r="AJ119" i="11"/>
  <c r="AA120" i="11"/>
  <c r="AC120" i="11" s="1"/>
  <c r="AB120" i="11"/>
  <c r="AE120" i="11"/>
  <c r="AK120" i="11" s="1"/>
  <c r="AG120" i="11"/>
  <c r="AH120" i="11"/>
  <c r="AJ120" i="11"/>
  <c r="AA121" i="11"/>
  <c r="AB121" i="11"/>
  <c r="AC121" i="11"/>
  <c r="AE121" i="11"/>
  <c r="AG121" i="11"/>
  <c r="AH121" i="11"/>
  <c r="AJ121" i="11"/>
  <c r="AA122" i="11"/>
  <c r="AB122" i="11"/>
  <c r="AC122" i="11" s="1"/>
  <c r="AE122" i="11"/>
  <c r="AG122" i="11"/>
  <c r="AH122" i="11"/>
  <c r="AJ122" i="11"/>
  <c r="AK122" i="11"/>
  <c r="AA123" i="11"/>
  <c r="AC123" i="11" s="1"/>
  <c r="AB123" i="11"/>
  <c r="AE123" i="11"/>
  <c r="AK123" i="11" s="1"/>
  <c r="AG123" i="11"/>
  <c r="AH123" i="11"/>
  <c r="AJ123" i="11"/>
  <c r="AA124" i="11"/>
  <c r="AB124" i="11"/>
  <c r="AE124" i="11"/>
  <c r="AG124" i="11"/>
  <c r="AH124" i="11"/>
  <c r="AJ124" i="11"/>
  <c r="AA125" i="11"/>
  <c r="AB125" i="11"/>
  <c r="AC125" i="11" s="1"/>
  <c r="AE125" i="11"/>
  <c r="AK125" i="11" s="1"/>
  <c r="AG125" i="11"/>
  <c r="AH125" i="11"/>
  <c r="AJ125" i="11"/>
  <c r="AA126" i="11"/>
  <c r="AB126" i="11"/>
  <c r="AC126" i="11"/>
  <c r="AE126" i="11"/>
  <c r="AG126" i="11"/>
  <c r="AH126" i="11"/>
  <c r="AJ126" i="11"/>
  <c r="AA127" i="11"/>
  <c r="AB127" i="11"/>
  <c r="AE127" i="11"/>
  <c r="AG127" i="11"/>
  <c r="AH127" i="11"/>
  <c r="AJ127" i="11"/>
  <c r="AK127" i="11" s="1"/>
  <c r="AA128" i="11"/>
  <c r="AB128" i="11"/>
  <c r="AC128" i="11" s="1"/>
  <c r="AE128" i="11"/>
  <c r="AG128" i="11"/>
  <c r="AH128" i="11"/>
  <c r="AJ128" i="11"/>
  <c r="AA129" i="11"/>
  <c r="AB129" i="11"/>
  <c r="AC129" i="11" s="1"/>
  <c r="AE129" i="11"/>
  <c r="AK129" i="11" s="1"/>
  <c r="AG129" i="11"/>
  <c r="AH129" i="11"/>
  <c r="AJ129" i="11"/>
  <c r="AA130" i="11"/>
  <c r="AB130" i="11"/>
  <c r="AE130" i="11"/>
  <c r="AK130" i="11" s="1"/>
  <c r="AG130" i="11"/>
  <c r="AH130" i="11"/>
  <c r="AJ130" i="11"/>
  <c r="AA131" i="11"/>
  <c r="AB131" i="11"/>
  <c r="AC131" i="11" s="1"/>
  <c r="AE131" i="11"/>
  <c r="AG131" i="11"/>
  <c r="AH131" i="11"/>
  <c r="AJ131" i="11"/>
  <c r="AK131" i="11" s="1"/>
  <c r="AA132" i="11"/>
  <c r="AB132" i="11"/>
  <c r="AC132" i="11" s="1"/>
  <c r="AD132" i="11" s="1"/>
  <c r="AE132" i="11"/>
  <c r="AK132" i="11" s="1"/>
  <c r="AG132" i="11"/>
  <c r="AH132" i="11"/>
  <c r="AJ132" i="11"/>
  <c r="AA133" i="11"/>
  <c r="AB133" i="11"/>
  <c r="AC133" i="11"/>
  <c r="AE133" i="11"/>
  <c r="AK133" i="11" s="1"/>
  <c r="AG133" i="11"/>
  <c r="AH133" i="11"/>
  <c r="AJ133" i="11"/>
  <c r="AA134" i="11"/>
  <c r="AB134" i="11"/>
  <c r="AE134" i="11"/>
  <c r="AG134" i="11"/>
  <c r="AH134" i="11"/>
  <c r="AJ134" i="11"/>
  <c r="AA135" i="11"/>
  <c r="AB135" i="11"/>
  <c r="AC135" i="11" s="1"/>
  <c r="AE135" i="11"/>
  <c r="AK135" i="11" s="1"/>
  <c r="AG135" i="11"/>
  <c r="AH135" i="11"/>
  <c r="AJ135" i="11"/>
  <c r="AA136" i="11"/>
  <c r="AB136" i="11"/>
  <c r="AE136" i="11"/>
  <c r="AG136" i="11"/>
  <c r="AH136" i="11"/>
  <c r="AJ136" i="11"/>
  <c r="AA137" i="11"/>
  <c r="AB137" i="11"/>
  <c r="AC137" i="11" s="1"/>
  <c r="AE137" i="11"/>
  <c r="AG137" i="11"/>
  <c r="AH137" i="11"/>
  <c r="AJ137" i="11"/>
  <c r="AA138" i="11"/>
  <c r="AB138" i="11"/>
  <c r="AC138" i="11" s="1"/>
  <c r="AE138" i="11"/>
  <c r="AD138" i="11" s="1"/>
  <c r="AG138" i="11"/>
  <c r="AH138" i="11"/>
  <c r="AJ138" i="11"/>
  <c r="AK138" i="11"/>
  <c r="AA139" i="11"/>
  <c r="AB139" i="11"/>
  <c r="AC139" i="11" s="1"/>
  <c r="AD139" i="11" s="1"/>
  <c r="AE139" i="11"/>
  <c r="AK139" i="11" s="1"/>
  <c r="AG139" i="11"/>
  <c r="AH139" i="11"/>
  <c r="AJ139" i="11"/>
  <c r="AA140" i="11"/>
  <c r="AB140" i="11"/>
  <c r="AC140" i="11" s="1"/>
  <c r="AE140" i="11"/>
  <c r="AG140" i="11"/>
  <c r="AH140" i="11"/>
  <c r="AJ140" i="11"/>
  <c r="AA141" i="11"/>
  <c r="AC141" i="11" s="1"/>
  <c r="AB141" i="11"/>
  <c r="AE141" i="11"/>
  <c r="AG141" i="11"/>
  <c r="AH141" i="11"/>
  <c r="AJ141" i="11"/>
  <c r="AK141" i="11" s="1"/>
  <c r="AA142" i="11"/>
  <c r="AB142" i="11"/>
  <c r="AC142" i="11" s="1"/>
  <c r="AE142" i="11"/>
  <c r="AG142" i="11"/>
  <c r="AH142" i="11"/>
  <c r="AJ142" i="11"/>
  <c r="AA143" i="11"/>
  <c r="AC143" i="11" s="1"/>
  <c r="AD143" i="11" s="1"/>
  <c r="AB143" i="11"/>
  <c r="AE143" i="11"/>
  <c r="AK143" i="11" s="1"/>
  <c r="AG143" i="11"/>
  <c r="AH143" i="11"/>
  <c r="AJ143" i="11"/>
  <c r="AA144" i="11"/>
  <c r="AB144" i="11"/>
  <c r="AE144" i="11"/>
  <c r="AK144" i="11" s="1"/>
  <c r="AG144" i="11"/>
  <c r="AH144" i="11"/>
  <c r="AJ144" i="11"/>
  <c r="AA145" i="11"/>
  <c r="AB145" i="11"/>
  <c r="AC145" i="11" s="1"/>
  <c r="AE145" i="11"/>
  <c r="AG145" i="11"/>
  <c r="AH145" i="11"/>
  <c r="AJ145" i="11"/>
  <c r="AA146" i="11"/>
  <c r="AB146" i="11"/>
  <c r="AE146" i="11"/>
  <c r="AG146" i="11"/>
  <c r="AH146" i="11"/>
  <c r="AJ146" i="11"/>
  <c r="AA147" i="11"/>
  <c r="AB147" i="11"/>
  <c r="AE147" i="11"/>
  <c r="AK147" i="11" s="1"/>
  <c r="AG147" i="11"/>
  <c r="AH147" i="11"/>
  <c r="AJ147" i="11"/>
  <c r="AA148" i="11"/>
  <c r="AB148" i="11"/>
  <c r="AC148" i="11" s="1"/>
  <c r="AE148" i="11"/>
  <c r="AG148" i="11"/>
  <c r="AH148" i="11"/>
  <c r="AJ148" i="11"/>
  <c r="AA149" i="11"/>
  <c r="AB149" i="11"/>
  <c r="AE149" i="11"/>
  <c r="AG149" i="11"/>
  <c r="AH149" i="11"/>
  <c r="AJ149" i="11"/>
  <c r="AK149" i="11" s="1"/>
  <c r="AA150" i="11"/>
  <c r="AB150" i="11"/>
  <c r="AC150" i="11" s="1"/>
  <c r="AE150" i="11"/>
  <c r="AG150" i="11"/>
  <c r="AH150" i="11"/>
  <c r="AJ150" i="11"/>
  <c r="AA151" i="11"/>
  <c r="AB151" i="11"/>
  <c r="AC151" i="11"/>
  <c r="AD151" i="11" s="1"/>
  <c r="AE151" i="11"/>
  <c r="AG151" i="11"/>
  <c r="AH151" i="11"/>
  <c r="AJ151" i="11"/>
  <c r="AK151" i="11"/>
  <c r="AA152" i="11"/>
  <c r="AB152" i="11"/>
  <c r="AC152" i="11"/>
  <c r="AE152" i="11"/>
  <c r="AG152" i="11"/>
  <c r="AH152" i="11"/>
  <c r="AJ152" i="11"/>
  <c r="AA153" i="11"/>
  <c r="AB153" i="11"/>
  <c r="AC153" i="11" s="1"/>
  <c r="AE153" i="11"/>
  <c r="AG153" i="11"/>
  <c r="AH153" i="11"/>
  <c r="AJ153" i="11"/>
  <c r="AA154" i="11"/>
  <c r="AB154" i="11"/>
  <c r="AC154" i="11" s="1"/>
  <c r="AE154" i="11"/>
  <c r="AG154" i="11"/>
  <c r="AH154" i="11"/>
  <c r="AJ154" i="11"/>
  <c r="AA155" i="11"/>
  <c r="AB155" i="11"/>
  <c r="AC155" i="11" s="1"/>
  <c r="AD155" i="11" s="1"/>
  <c r="AE155" i="11"/>
  <c r="AG155" i="11"/>
  <c r="AH155" i="11"/>
  <c r="AJ155" i="11"/>
  <c r="AK155" i="11"/>
  <c r="AA156" i="11"/>
  <c r="AB156" i="11"/>
  <c r="AE156" i="11"/>
  <c r="AG156" i="11"/>
  <c r="AH156" i="11"/>
  <c r="AJ156" i="11"/>
  <c r="AA157" i="11"/>
  <c r="AB157" i="11"/>
  <c r="AC157" i="11"/>
  <c r="AE157" i="11"/>
  <c r="AG157" i="11"/>
  <c r="AH157" i="11"/>
  <c r="AJ157" i="11"/>
  <c r="AA158" i="11"/>
  <c r="AB158" i="11"/>
  <c r="AE158" i="11"/>
  <c r="AG158" i="11"/>
  <c r="AH158" i="11"/>
  <c r="AJ158" i="11"/>
  <c r="AA159" i="11"/>
  <c r="AB159" i="11"/>
  <c r="AC159" i="11" s="1"/>
  <c r="AD159" i="11" s="1"/>
  <c r="AE159" i="11"/>
  <c r="AK159" i="11" s="1"/>
  <c r="AG159" i="11"/>
  <c r="AH159" i="11"/>
  <c r="AJ159" i="11"/>
  <c r="AA160" i="11"/>
  <c r="AC160" i="11" s="1"/>
  <c r="AB160" i="11"/>
  <c r="AE160" i="11"/>
  <c r="AK160" i="11" s="1"/>
  <c r="AG160" i="11"/>
  <c r="AH160" i="11"/>
  <c r="AJ160" i="11"/>
  <c r="AA161" i="11"/>
  <c r="AB161" i="11"/>
  <c r="AC161" i="11" s="1"/>
  <c r="AE161" i="11"/>
  <c r="AK161" i="11" s="1"/>
  <c r="AG161" i="11"/>
  <c r="AH161" i="11"/>
  <c r="AJ161" i="11"/>
  <c r="AA162" i="11"/>
  <c r="AB162" i="11"/>
  <c r="AE162" i="11"/>
  <c r="AG162" i="11"/>
  <c r="AH162" i="11"/>
  <c r="AJ162" i="11"/>
  <c r="AA163" i="11"/>
  <c r="AB163" i="11"/>
  <c r="AE163" i="11"/>
  <c r="AG163" i="11"/>
  <c r="AH163" i="11"/>
  <c r="AJ163" i="11"/>
  <c r="AK163" i="11"/>
  <c r="AA164" i="11"/>
  <c r="AB164" i="11"/>
  <c r="AC164" i="11"/>
  <c r="AE164" i="11"/>
  <c r="AG164" i="11"/>
  <c r="AH164" i="11"/>
  <c r="AJ164" i="11"/>
  <c r="AA165" i="11"/>
  <c r="AB165" i="11"/>
  <c r="AC165" i="11"/>
  <c r="AE165" i="11"/>
  <c r="AG165" i="11"/>
  <c r="AH165" i="11"/>
  <c r="AJ165" i="11"/>
  <c r="AA166" i="11"/>
  <c r="AB166" i="11"/>
  <c r="AE166" i="11"/>
  <c r="AG166" i="11"/>
  <c r="AH166" i="11"/>
  <c r="AJ166" i="11"/>
  <c r="AK166" i="11" s="1"/>
  <c r="AA167" i="11"/>
  <c r="AB167" i="11"/>
  <c r="AC167" i="11" s="1"/>
  <c r="AD167" i="11" s="1"/>
  <c r="AE167" i="11"/>
  <c r="AG167" i="11"/>
  <c r="AH167" i="11"/>
  <c r="AJ167" i="11"/>
  <c r="AA168" i="11"/>
  <c r="AB168" i="11"/>
  <c r="AE168" i="11"/>
  <c r="AG168" i="11"/>
  <c r="AH168" i="11"/>
  <c r="AJ168" i="11"/>
  <c r="AA169" i="11"/>
  <c r="AB169" i="11"/>
  <c r="AC169" i="11" s="1"/>
  <c r="AE169" i="11"/>
  <c r="AK169" i="11" s="1"/>
  <c r="AG169" i="11"/>
  <c r="AH169" i="11"/>
  <c r="AJ169" i="11"/>
  <c r="AA170" i="11"/>
  <c r="AB170" i="11"/>
  <c r="AC170" i="11" s="1"/>
  <c r="AE170" i="11"/>
  <c r="AK170" i="11" s="1"/>
  <c r="AG170" i="11"/>
  <c r="AH170" i="11"/>
  <c r="AJ170" i="11"/>
  <c r="AA171" i="11"/>
  <c r="AB171" i="11"/>
  <c r="AE171" i="11"/>
  <c r="AG171" i="11"/>
  <c r="AH171" i="11"/>
  <c r="AJ171" i="11"/>
  <c r="AA172" i="11"/>
  <c r="AB172" i="11"/>
  <c r="AC172" i="11" s="1"/>
  <c r="AD172" i="11" s="1"/>
  <c r="AE172" i="11"/>
  <c r="AG172" i="11"/>
  <c r="AH172" i="11"/>
  <c r="AJ172" i="11"/>
  <c r="AA173" i="11"/>
  <c r="AB173" i="11"/>
  <c r="AC173" i="11"/>
  <c r="AE173" i="11"/>
  <c r="AG173" i="11"/>
  <c r="AH173" i="11"/>
  <c r="AJ173" i="11"/>
  <c r="AK173" i="11" s="1"/>
  <c r="AA174" i="11"/>
  <c r="AB174" i="11"/>
  <c r="AE174" i="11"/>
  <c r="AK174" i="11" s="1"/>
  <c r="AG174" i="11"/>
  <c r="AH174" i="11"/>
  <c r="AJ174" i="11"/>
  <c r="AA175" i="11"/>
  <c r="AB175" i="11"/>
  <c r="AE175" i="11"/>
  <c r="AG175" i="11"/>
  <c r="AH175" i="11"/>
  <c r="AJ175" i="11"/>
  <c r="AK175" i="11" s="1"/>
  <c r="AA176" i="11"/>
  <c r="AB176" i="11"/>
  <c r="AC176" i="11" s="1"/>
  <c r="AD176" i="11" s="1"/>
  <c r="AE176" i="11"/>
  <c r="AK176" i="11" s="1"/>
  <c r="AG176" i="11"/>
  <c r="AH176" i="11"/>
  <c r="AJ176" i="11"/>
  <c r="AA177" i="11"/>
  <c r="AB177" i="11"/>
  <c r="AC177" i="11" s="1"/>
  <c r="AE177" i="11"/>
  <c r="AK177" i="11" s="1"/>
  <c r="AG177" i="11"/>
  <c r="AH177" i="11"/>
  <c r="AJ177" i="11"/>
  <c r="AA178" i="11"/>
  <c r="AB178" i="11"/>
  <c r="AE178" i="11"/>
  <c r="AG178" i="11"/>
  <c r="AH178" i="11"/>
  <c r="AJ178" i="11"/>
  <c r="AA179" i="11"/>
  <c r="AB179" i="11"/>
  <c r="AE179" i="11"/>
  <c r="AG179" i="11"/>
  <c r="AH179" i="11"/>
  <c r="AJ179" i="11"/>
  <c r="AK179" i="11" s="1"/>
  <c r="AA180" i="11"/>
  <c r="AB180" i="11"/>
  <c r="AC180" i="11" s="1"/>
  <c r="AD180" i="11" s="1"/>
  <c r="AE180" i="11"/>
  <c r="AG180" i="11"/>
  <c r="AH180" i="11"/>
  <c r="AJ180" i="11"/>
  <c r="AA181" i="11"/>
  <c r="AB181" i="11"/>
  <c r="AC181" i="11"/>
  <c r="AE181" i="11"/>
  <c r="AG181" i="11"/>
  <c r="AH181" i="11"/>
  <c r="AJ181" i="11"/>
  <c r="AK181" i="11"/>
  <c r="AA182" i="11"/>
  <c r="AB182" i="11"/>
  <c r="AC182" i="11" s="1"/>
  <c r="AE182" i="11"/>
  <c r="AK182" i="11" s="1"/>
  <c r="AG182" i="11"/>
  <c r="AH182" i="11"/>
  <c r="AJ182" i="11"/>
  <c r="AA183" i="11"/>
  <c r="AC183" i="11" s="1"/>
  <c r="AD183" i="11" s="1"/>
  <c r="AB183" i="11"/>
  <c r="AE183" i="11"/>
  <c r="AG183" i="11"/>
  <c r="AH183" i="11"/>
  <c r="AJ183" i="11"/>
  <c r="AA184" i="11"/>
  <c r="AB184" i="11"/>
  <c r="AC184" i="11" s="1"/>
  <c r="AE184" i="11"/>
  <c r="AK184" i="11" s="1"/>
  <c r="AG184" i="11"/>
  <c r="AH184" i="11"/>
  <c r="AJ184" i="11"/>
  <c r="AA185" i="11"/>
  <c r="AB185" i="11"/>
  <c r="AC185" i="11" s="1"/>
  <c r="AE185" i="11"/>
  <c r="AK185" i="11" s="1"/>
  <c r="AG185" i="11"/>
  <c r="AH185" i="11"/>
  <c r="AJ185" i="11"/>
  <c r="AA186" i="11"/>
  <c r="AB186" i="11"/>
  <c r="AE186" i="11"/>
  <c r="AG186" i="11"/>
  <c r="AH186" i="11"/>
  <c r="AJ186" i="11"/>
  <c r="AA187" i="11"/>
  <c r="AB187" i="11"/>
  <c r="AE187" i="11"/>
  <c r="AG187" i="11"/>
  <c r="AH187" i="11"/>
  <c r="AJ187" i="11"/>
  <c r="AK187" i="11" s="1"/>
  <c r="AA188" i="11"/>
  <c r="AB188" i="11"/>
  <c r="AC188" i="11" s="1"/>
  <c r="AD188" i="11" s="1"/>
  <c r="AE188" i="11"/>
  <c r="AK188" i="11" s="1"/>
  <c r="AG188" i="11"/>
  <c r="AH188" i="11"/>
  <c r="AJ188" i="11"/>
  <c r="AA189" i="11"/>
  <c r="AB189" i="11"/>
  <c r="AC189" i="11" s="1"/>
  <c r="AE189" i="11"/>
  <c r="AK189" i="11" s="1"/>
  <c r="AG189" i="11"/>
  <c r="AH189" i="11"/>
  <c r="AJ189" i="11"/>
  <c r="AA190" i="11"/>
  <c r="AB190" i="11"/>
  <c r="AE190" i="11"/>
  <c r="AK190" i="11" s="1"/>
  <c r="AG190" i="11"/>
  <c r="AH190" i="11"/>
  <c r="AJ190" i="11"/>
  <c r="AA191" i="11"/>
  <c r="AB191" i="11"/>
  <c r="AC191" i="11"/>
  <c r="AD191" i="11" s="1"/>
  <c r="AE191" i="11"/>
  <c r="AG191" i="11"/>
  <c r="AH191" i="11"/>
  <c r="AJ191" i="11"/>
  <c r="AA192" i="11"/>
  <c r="AB192" i="11"/>
  <c r="AE192" i="11"/>
  <c r="AG192" i="11"/>
  <c r="AH192" i="11"/>
  <c r="AJ192" i="11"/>
  <c r="AA193" i="11"/>
  <c r="AB193" i="11"/>
  <c r="AC193" i="11" s="1"/>
  <c r="AE193" i="11"/>
  <c r="AG193" i="11"/>
  <c r="AH193" i="11"/>
  <c r="AJ193" i="11"/>
  <c r="AK193" i="11"/>
  <c r="AA194" i="11"/>
  <c r="AB194" i="11"/>
  <c r="AC194" i="11" s="1"/>
  <c r="AE194" i="11"/>
  <c r="AG194" i="11"/>
  <c r="AH194" i="11"/>
  <c r="AJ194" i="11"/>
  <c r="AA195" i="11"/>
  <c r="AC195" i="11" s="1"/>
  <c r="AD195" i="11" s="1"/>
  <c r="AB195" i="11"/>
  <c r="AE195" i="11"/>
  <c r="AK195" i="11" s="1"/>
  <c r="AG195" i="11"/>
  <c r="AH195" i="11"/>
  <c r="AJ195" i="11"/>
  <c r="AA196" i="11"/>
  <c r="AB196" i="11"/>
  <c r="AE196" i="11"/>
  <c r="AK196" i="11" s="1"/>
  <c r="AG196" i="11"/>
  <c r="AH196" i="11"/>
  <c r="AJ196" i="11"/>
  <c r="AA197" i="11"/>
  <c r="AB197" i="11"/>
  <c r="AC197" i="11" s="1"/>
  <c r="AE197" i="11"/>
  <c r="AG197" i="11"/>
  <c r="AH197" i="11"/>
  <c r="AJ197" i="11"/>
  <c r="AA198" i="11"/>
  <c r="AB198" i="11"/>
  <c r="AE198" i="11"/>
  <c r="AG198" i="11"/>
  <c r="AH198" i="11"/>
  <c r="AJ198" i="11"/>
  <c r="AA199" i="11"/>
  <c r="AB199" i="11"/>
  <c r="AE199" i="11"/>
  <c r="AG199" i="11"/>
  <c r="AH199" i="11"/>
  <c r="AJ199" i="11"/>
  <c r="AK199" i="11"/>
  <c r="AA200" i="11"/>
  <c r="AB200" i="11"/>
  <c r="AC200" i="11" s="1"/>
  <c r="AE200" i="11"/>
  <c r="AG200" i="11"/>
  <c r="AH200" i="11"/>
  <c r="AJ200" i="11"/>
  <c r="AA201" i="11"/>
  <c r="AB201" i="11"/>
  <c r="AE201" i="11"/>
  <c r="AG201" i="11"/>
  <c r="AH201" i="11"/>
  <c r="AJ201" i="11"/>
  <c r="AA202" i="11"/>
  <c r="AB202" i="11"/>
  <c r="AC202" i="11" s="1"/>
  <c r="AE202" i="11"/>
  <c r="AG202" i="11"/>
  <c r="AH202" i="11"/>
  <c r="AJ202" i="11"/>
  <c r="AA203" i="11"/>
  <c r="AB203" i="11"/>
  <c r="AC203" i="11" s="1"/>
  <c r="AD203" i="11" s="1"/>
  <c r="AE203" i="11"/>
  <c r="AG203" i="11"/>
  <c r="AH203" i="11"/>
  <c r="AJ203" i="11"/>
  <c r="AK203" i="11"/>
  <c r="AA204" i="11"/>
  <c r="AB204" i="11"/>
  <c r="AC204" i="11" s="1"/>
  <c r="AE204" i="11"/>
  <c r="AK204" i="11" s="1"/>
  <c r="AG204" i="11"/>
  <c r="AH204" i="11"/>
  <c r="AJ204" i="11"/>
  <c r="AA205" i="11"/>
  <c r="AB205" i="11"/>
  <c r="AC205" i="11" s="1"/>
  <c r="AE205" i="11"/>
  <c r="AD205" i="11" s="1"/>
  <c r="AG205" i="11"/>
  <c r="AH205" i="11"/>
  <c r="AJ205" i="11"/>
  <c r="AA206" i="11"/>
  <c r="AB206" i="11"/>
  <c r="AE206" i="11"/>
  <c r="AK206" i="11" s="1"/>
  <c r="AG206" i="11"/>
  <c r="AH206" i="11"/>
  <c r="AJ206" i="11"/>
  <c r="AA207" i="11"/>
  <c r="AB207" i="11"/>
  <c r="AC207" i="11" s="1"/>
  <c r="AE207" i="11"/>
  <c r="AD207" i="11" s="1"/>
  <c r="AG207" i="11"/>
  <c r="AH207" i="11"/>
  <c r="AJ207" i="11"/>
  <c r="AK207" i="11"/>
  <c r="AA208" i="11"/>
  <c r="AB208" i="11"/>
  <c r="AE208" i="11"/>
  <c r="AG208" i="11"/>
  <c r="AH208" i="11"/>
  <c r="AJ208" i="11"/>
  <c r="AA209" i="11"/>
  <c r="AB209" i="11"/>
  <c r="AE209" i="11"/>
  <c r="AG209" i="11"/>
  <c r="AH209" i="11"/>
  <c r="AJ209" i="11"/>
  <c r="AA210" i="11"/>
  <c r="AB210" i="11"/>
  <c r="AE210" i="11"/>
  <c r="AG210" i="11"/>
  <c r="AH210" i="11"/>
  <c r="AJ210" i="11"/>
  <c r="AA211" i="11"/>
  <c r="AB211" i="11"/>
  <c r="AC211" i="11" s="1"/>
  <c r="AE211" i="11"/>
  <c r="AG211" i="11"/>
  <c r="AH211" i="11"/>
  <c r="AJ211" i="11"/>
  <c r="AA212" i="11"/>
  <c r="AB212" i="11"/>
  <c r="AC212" i="11" s="1"/>
  <c r="AE212" i="11"/>
  <c r="AG212" i="11"/>
  <c r="AH212" i="11"/>
  <c r="AJ212" i="11"/>
  <c r="AA213" i="11"/>
  <c r="AB213" i="11"/>
  <c r="AC213" i="11" s="1"/>
  <c r="AE213" i="11"/>
  <c r="AG213" i="11"/>
  <c r="AH213" i="11"/>
  <c r="AJ213" i="11"/>
  <c r="AA214" i="11"/>
  <c r="AB214" i="11"/>
  <c r="AC214" i="11" s="1"/>
  <c r="AE214" i="11"/>
  <c r="AG214" i="11"/>
  <c r="AH214" i="11"/>
  <c r="AJ214" i="11"/>
  <c r="AA215" i="11"/>
  <c r="AC215" i="11" s="1"/>
  <c r="AD215" i="11" s="1"/>
  <c r="AB215" i="11"/>
  <c r="AE215" i="11"/>
  <c r="AG215" i="11"/>
  <c r="AH215" i="11"/>
  <c r="AJ215" i="11"/>
  <c r="AA216" i="11"/>
  <c r="AB216" i="11"/>
  <c r="AC216" i="11"/>
  <c r="AD216" i="11" s="1"/>
  <c r="AE216" i="11"/>
  <c r="AG216" i="11"/>
  <c r="AH216" i="11"/>
  <c r="AJ216" i="11"/>
  <c r="AA217" i="11"/>
  <c r="AB217" i="11"/>
  <c r="AC217" i="11" s="1"/>
  <c r="AE217" i="11"/>
  <c r="AK217" i="11" s="1"/>
  <c r="AG217" i="11"/>
  <c r="AH217" i="11"/>
  <c r="AJ217" i="11"/>
  <c r="AA218" i="11"/>
  <c r="AB218" i="11"/>
  <c r="AE218" i="11"/>
  <c r="AK218" i="11" s="1"/>
  <c r="AG218" i="11"/>
  <c r="AH218" i="11"/>
  <c r="AJ218" i="11"/>
  <c r="AA219" i="11"/>
  <c r="AB219" i="11"/>
  <c r="AE219" i="11"/>
  <c r="AG219" i="11"/>
  <c r="AH219" i="11"/>
  <c r="AJ219" i="11"/>
  <c r="AA220" i="11"/>
  <c r="AB220" i="11"/>
  <c r="AE220" i="11"/>
  <c r="AG220" i="11"/>
  <c r="AH220" i="11"/>
  <c r="AJ220" i="11"/>
  <c r="AA221" i="11"/>
  <c r="AB221" i="11"/>
  <c r="AE221" i="11"/>
  <c r="AK221" i="11" s="1"/>
  <c r="AG221" i="11"/>
  <c r="AH221" i="11"/>
  <c r="AJ221" i="11"/>
  <c r="AA222" i="11"/>
  <c r="AB222" i="11"/>
  <c r="AE222" i="11"/>
  <c r="AG222" i="11"/>
  <c r="AH222" i="11"/>
  <c r="AJ222" i="11"/>
  <c r="AK222" i="11" s="1"/>
  <c r="AA223" i="11"/>
  <c r="AB223" i="11"/>
  <c r="AE223" i="11"/>
  <c r="AG223" i="11"/>
  <c r="AH223" i="11"/>
  <c r="AJ223" i="11"/>
  <c r="AK223" i="11"/>
  <c r="AA224" i="11"/>
  <c r="AB224" i="11"/>
  <c r="AC224" i="11" s="1"/>
  <c r="AE224" i="11"/>
  <c r="AK224" i="11" s="1"/>
  <c r="AG224" i="11"/>
  <c r="AH224" i="11"/>
  <c r="AJ224" i="11"/>
  <c r="AA225" i="11"/>
  <c r="AB225" i="11"/>
  <c r="AE225" i="11"/>
  <c r="AG225" i="11"/>
  <c r="AH225" i="11"/>
  <c r="AJ225" i="11"/>
  <c r="AA226" i="11"/>
  <c r="AB226" i="11"/>
  <c r="AE226" i="11"/>
  <c r="AG226" i="11"/>
  <c r="AH226" i="11"/>
  <c r="AJ226" i="11"/>
  <c r="AA227" i="11"/>
  <c r="AC227" i="11" s="1"/>
  <c r="AD227" i="11" s="1"/>
  <c r="AB227" i="11"/>
  <c r="AE227" i="11"/>
  <c r="AG227" i="11"/>
  <c r="AH227" i="11"/>
  <c r="AJ227" i="11"/>
  <c r="AA228" i="11"/>
  <c r="AC228" i="11" s="1"/>
  <c r="AB228" i="11"/>
  <c r="AE228" i="11"/>
  <c r="AK228" i="11" s="1"/>
  <c r="AG228" i="11"/>
  <c r="AH228" i="11"/>
  <c r="AJ228" i="11"/>
  <c r="AA229" i="11"/>
  <c r="AB229" i="11"/>
  <c r="AC229" i="11" s="1"/>
  <c r="AE229" i="11"/>
  <c r="AG229" i="11"/>
  <c r="AH229" i="11"/>
  <c r="AJ229" i="11"/>
  <c r="AA230" i="11"/>
  <c r="AB230" i="11"/>
  <c r="AE230" i="11"/>
  <c r="AG230" i="11"/>
  <c r="AH230" i="11"/>
  <c r="AJ230" i="11"/>
  <c r="AA231" i="11"/>
  <c r="AC231" i="11" s="1"/>
  <c r="AB231" i="11"/>
  <c r="AE231" i="11"/>
  <c r="AG231" i="11"/>
  <c r="AH231" i="11"/>
  <c r="AJ231" i="11"/>
  <c r="AA232" i="11"/>
  <c r="AB232" i="11"/>
  <c r="AC232" i="11" s="1"/>
  <c r="AD232" i="11" s="1"/>
  <c r="AE232" i="11"/>
  <c r="AG232" i="11"/>
  <c r="AH232" i="11"/>
  <c r="AJ232" i="11"/>
  <c r="AA233" i="11"/>
  <c r="AB233" i="11"/>
  <c r="AE233" i="11"/>
  <c r="AG233" i="11"/>
  <c r="AH233" i="11"/>
  <c r="AJ233" i="11"/>
  <c r="AA234" i="11"/>
  <c r="AB234" i="11"/>
  <c r="AE234" i="11"/>
  <c r="AK234" i="11" s="1"/>
  <c r="AG234" i="11"/>
  <c r="AH234" i="11"/>
  <c r="AJ234" i="11"/>
  <c r="AA235" i="11"/>
  <c r="AC235" i="11" s="1"/>
  <c r="AD235" i="11" s="1"/>
  <c r="AB235" i="11"/>
  <c r="AE235" i="11"/>
  <c r="AG235" i="11"/>
  <c r="AH235" i="11"/>
  <c r="AJ235" i="11"/>
  <c r="AA236" i="11"/>
  <c r="AB236" i="11"/>
  <c r="AE236" i="11"/>
  <c r="AK236" i="11" s="1"/>
  <c r="AG236" i="11"/>
  <c r="AH236" i="11"/>
  <c r="AJ236" i="11"/>
  <c r="AA237" i="11"/>
  <c r="AB237" i="11"/>
  <c r="AC237" i="11" s="1"/>
  <c r="AE237" i="11"/>
  <c r="AG237" i="11"/>
  <c r="AH237" i="11"/>
  <c r="AJ237" i="11"/>
  <c r="AA238" i="11"/>
  <c r="AB238" i="11"/>
  <c r="AE238" i="11"/>
  <c r="AG238" i="11"/>
  <c r="AH238" i="11"/>
  <c r="AJ238" i="11"/>
  <c r="AK238" i="11" s="1"/>
  <c r="AA239" i="11"/>
  <c r="AB239" i="11"/>
  <c r="AC239" i="11" s="1"/>
  <c r="AE239" i="11"/>
  <c r="AD239" i="11" s="1"/>
  <c r="AG239" i="11"/>
  <c r="AH239" i="11"/>
  <c r="AJ239" i="11"/>
  <c r="AA240" i="11"/>
  <c r="AB240" i="11"/>
  <c r="AE240" i="11"/>
  <c r="AK240" i="11" s="1"/>
  <c r="AG240" i="11"/>
  <c r="AH240" i="11"/>
  <c r="AJ240" i="11"/>
  <c r="AA241" i="11"/>
  <c r="AB241" i="11"/>
  <c r="AC241" i="11"/>
  <c r="AE241" i="11"/>
  <c r="AG241" i="11"/>
  <c r="AH241" i="11"/>
  <c r="AJ241" i="11"/>
  <c r="AA242" i="11"/>
  <c r="AB242" i="11"/>
  <c r="AE242" i="11"/>
  <c r="AG242" i="11"/>
  <c r="AH242" i="11"/>
  <c r="AJ242" i="11"/>
  <c r="AK242" i="11"/>
  <c r="AA243" i="11"/>
  <c r="AB243" i="11"/>
  <c r="AE243" i="11"/>
  <c r="AG243" i="11"/>
  <c r="AH243" i="11"/>
  <c r="AJ243" i="11"/>
  <c r="AA244" i="11"/>
  <c r="AC244" i="11" s="1"/>
  <c r="AB244" i="11"/>
  <c r="AE244" i="11"/>
  <c r="AG244" i="11"/>
  <c r="AH244" i="11"/>
  <c r="AJ244" i="11"/>
  <c r="AK244" i="11"/>
  <c r="AA245" i="11"/>
  <c r="AB245" i="11"/>
  <c r="AE245" i="11"/>
  <c r="AK245" i="11" s="1"/>
  <c r="AG245" i="11"/>
  <c r="AH245" i="11"/>
  <c r="AJ245" i="11"/>
  <c r="AA246" i="11"/>
  <c r="AC246" i="11" s="1"/>
  <c r="AD246" i="11" s="1"/>
  <c r="AB246" i="11"/>
  <c r="AE246" i="11"/>
  <c r="AG246" i="11"/>
  <c r="AH246" i="11"/>
  <c r="AJ246" i="11"/>
  <c r="AA247" i="11"/>
  <c r="AB247" i="11"/>
  <c r="AC247" i="11" s="1"/>
  <c r="AD247" i="11" s="1"/>
  <c r="AE247" i="11"/>
  <c r="AG247" i="11"/>
  <c r="AH247" i="11"/>
  <c r="AJ247" i="11"/>
  <c r="AK247" i="11"/>
  <c r="AA248" i="11"/>
  <c r="AB248" i="11"/>
  <c r="AC248" i="11" s="1"/>
  <c r="AE248" i="11"/>
  <c r="AG248" i="11"/>
  <c r="AH248" i="11"/>
  <c r="AJ248" i="11"/>
  <c r="AK248" i="11" s="1"/>
  <c r="AA249" i="11"/>
  <c r="AB249" i="11"/>
  <c r="AC249" i="11" s="1"/>
  <c r="AE249" i="11"/>
  <c r="AK249" i="11" s="1"/>
  <c r="AG249" i="11"/>
  <c r="AH249" i="11"/>
  <c r="AJ249" i="11"/>
  <c r="AA250" i="11"/>
  <c r="AB250" i="11"/>
  <c r="AE250" i="11"/>
  <c r="AG250" i="11"/>
  <c r="AH250" i="11"/>
  <c r="AJ250" i="11"/>
  <c r="AA251" i="11"/>
  <c r="AB251" i="11"/>
  <c r="AC251" i="11"/>
  <c r="AE251" i="11"/>
  <c r="AD251" i="11" s="1"/>
  <c r="AG251" i="11"/>
  <c r="AH251" i="11"/>
  <c r="AJ251" i="11"/>
  <c r="AK251" i="11"/>
  <c r="AA252" i="11"/>
  <c r="AB252" i="11"/>
  <c r="AC252" i="11"/>
  <c r="AD252" i="11" s="1"/>
  <c r="AE252" i="11"/>
  <c r="AG252" i="11"/>
  <c r="AH252" i="11"/>
  <c r="AJ252" i="11"/>
  <c r="AA253" i="11"/>
  <c r="AB253" i="11"/>
  <c r="AC253" i="11"/>
  <c r="AE253" i="11"/>
  <c r="AG253" i="11"/>
  <c r="AH253" i="11"/>
  <c r="AJ253" i="11"/>
  <c r="AA254" i="11"/>
  <c r="AC254" i="11" s="1"/>
  <c r="AB254" i="11"/>
  <c r="AE254" i="11"/>
  <c r="AG254" i="11"/>
  <c r="AH254" i="11"/>
  <c r="AJ254" i="11"/>
  <c r="AA255" i="11"/>
  <c r="AC255" i="11" s="1"/>
  <c r="AD255" i="11" s="1"/>
  <c r="AB255" i="11"/>
  <c r="AE255" i="11"/>
  <c r="AG255" i="11"/>
  <c r="AH255" i="11"/>
  <c r="AJ255" i="11"/>
  <c r="AA256" i="11"/>
  <c r="AB256" i="11"/>
  <c r="AC256" i="11" s="1"/>
  <c r="AD256" i="11" s="1"/>
  <c r="AE256" i="11"/>
  <c r="AG256" i="11"/>
  <c r="AH256" i="11"/>
  <c r="AJ256" i="11"/>
  <c r="AA257" i="11"/>
  <c r="AB257" i="11"/>
  <c r="AC257" i="11" s="1"/>
  <c r="AE257" i="11"/>
  <c r="AG257" i="11"/>
  <c r="AH257" i="11"/>
  <c r="AJ257" i="11"/>
  <c r="AA258" i="11"/>
  <c r="AB258" i="11"/>
  <c r="AE258" i="11"/>
  <c r="AG258" i="11"/>
  <c r="AH258" i="11"/>
  <c r="AJ258" i="11"/>
  <c r="AK258" i="11"/>
  <c r="AA259" i="11"/>
  <c r="AB259" i="11"/>
  <c r="AC259" i="11"/>
  <c r="AE259" i="11"/>
  <c r="AG259" i="11"/>
  <c r="AH259" i="11"/>
  <c r="AJ259" i="11"/>
  <c r="AA260" i="11"/>
  <c r="AB260" i="11"/>
  <c r="AC260" i="11" s="1"/>
  <c r="AE260" i="11"/>
  <c r="AG260" i="11"/>
  <c r="AH260" i="11"/>
  <c r="AJ260" i="11"/>
  <c r="AA261" i="11"/>
  <c r="AB261" i="11"/>
  <c r="AC261" i="11" s="1"/>
  <c r="AE261" i="11"/>
  <c r="AG261" i="11"/>
  <c r="AH261" i="11"/>
  <c r="AJ261" i="11"/>
  <c r="AA262" i="11"/>
  <c r="AB262" i="11"/>
  <c r="AC262" i="11" s="1"/>
  <c r="AD262" i="11" s="1"/>
  <c r="AE262" i="11"/>
  <c r="AG262" i="11"/>
  <c r="AH262" i="11"/>
  <c r="AJ262" i="11"/>
  <c r="AK262" i="11"/>
  <c r="AA263" i="11"/>
  <c r="AB263" i="11"/>
  <c r="AC263" i="11" s="1"/>
  <c r="AE263" i="11"/>
  <c r="AK263" i="11" s="1"/>
  <c r="AG263" i="11"/>
  <c r="AH263" i="11"/>
  <c r="AJ263" i="11"/>
  <c r="AA264" i="11"/>
  <c r="AB264" i="11"/>
  <c r="AC264" i="11"/>
  <c r="AD264" i="11" s="1"/>
  <c r="AE264" i="11"/>
  <c r="AK264" i="11" s="1"/>
  <c r="AG264" i="11"/>
  <c r="AH264" i="11"/>
  <c r="AJ264" i="11"/>
  <c r="AA265" i="11"/>
  <c r="AB265" i="11"/>
  <c r="AE265" i="11"/>
  <c r="AG265" i="11"/>
  <c r="AH265" i="11"/>
  <c r="AJ265" i="11"/>
  <c r="AA266" i="11"/>
  <c r="AC266" i="11" s="1"/>
  <c r="AB266" i="11"/>
  <c r="AE266" i="11"/>
  <c r="AG266" i="11"/>
  <c r="AH266" i="11"/>
  <c r="AJ266" i="11"/>
  <c r="AA267" i="11"/>
  <c r="AB267" i="11"/>
  <c r="AC267" i="11" s="1"/>
  <c r="AE267" i="11"/>
  <c r="AG267" i="11"/>
  <c r="AH267" i="11"/>
  <c r="AJ267" i="11"/>
  <c r="AA268" i="11"/>
  <c r="AB268" i="11"/>
  <c r="AE268" i="11"/>
  <c r="AG268" i="11"/>
  <c r="AH268" i="11"/>
  <c r="AJ268" i="11"/>
  <c r="AA269" i="11"/>
  <c r="AC269" i="11" s="1"/>
  <c r="AB269" i="11"/>
  <c r="AE269" i="11"/>
  <c r="AG269" i="11"/>
  <c r="AH269" i="11"/>
  <c r="AJ269" i="11"/>
  <c r="AA270" i="11"/>
  <c r="AB270" i="11"/>
  <c r="AC270" i="11" s="1"/>
  <c r="AE270" i="11"/>
  <c r="AK270" i="11" s="1"/>
  <c r="AG270" i="11"/>
  <c r="AH270" i="11"/>
  <c r="AJ270" i="11"/>
  <c r="AA271" i="11"/>
  <c r="AB271" i="11"/>
  <c r="AC271" i="11"/>
  <c r="AE271" i="11"/>
  <c r="AG271" i="11"/>
  <c r="AH271" i="11"/>
  <c r="AJ271" i="11"/>
  <c r="AA272" i="11"/>
  <c r="AB272" i="11"/>
  <c r="AE272" i="11"/>
  <c r="AG272" i="11"/>
  <c r="AH272" i="11"/>
  <c r="AJ272" i="11"/>
  <c r="AA273" i="11"/>
  <c r="AB273" i="11"/>
  <c r="AE273" i="11"/>
  <c r="AG273" i="11"/>
  <c r="AH273" i="11"/>
  <c r="AJ273" i="11"/>
  <c r="AA274" i="11"/>
  <c r="AB274" i="11"/>
  <c r="AC274" i="11" s="1"/>
  <c r="AE274" i="11"/>
  <c r="AG274" i="11"/>
  <c r="AH274" i="11"/>
  <c r="AJ274" i="11"/>
  <c r="AA275" i="11"/>
  <c r="AB275" i="11"/>
  <c r="AC275" i="11" s="1"/>
  <c r="AD275" i="11" s="1"/>
  <c r="AE275" i="11"/>
  <c r="AG275" i="11"/>
  <c r="AH275" i="11"/>
  <c r="AJ275" i="11"/>
  <c r="AK275" i="11" s="1"/>
  <c r="AA276" i="11"/>
  <c r="AB276" i="11"/>
  <c r="AC276" i="11" s="1"/>
  <c r="AE276" i="11"/>
  <c r="AD276" i="11" s="1"/>
  <c r="AG276" i="11"/>
  <c r="AH276" i="11"/>
  <c r="AJ276" i="11"/>
  <c r="AA277" i="11"/>
  <c r="AC277" i="11" s="1"/>
  <c r="AB277" i="11"/>
  <c r="AE277" i="11"/>
  <c r="AG277" i="11"/>
  <c r="AH277" i="11"/>
  <c r="AJ277" i="11"/>
  <c r="AA278" i="11"/>
  <c r="AB278" i="11"/>
  <c r="AE278" i="11"/>
  <c r="AG278" i="11"/>
  <c r="AH278" i="11"/>
  <c r="AJ278" i="11"/>
  <c r="AA279" i="11"/>
  <c r="AB279" i="11"/>
  <c r="AC279" i="11" s="1"/>
  <c r="AD279" i="11" s="1"/>
  <c r="AE279" i="11"/>
  <c r="AG279" i="11"/>
  <c r="AH279" i="11"/>
  <c r="AJ279" i="11"/>
  <c r="AA280" i="11"/>
  <c r="AB280" i="11"/>
  <c r="AC280" i="11" s="1"/>
  <c r="AE280" i="11"/>
  <c r="AK280" i="11" s="1"/>
  <c r="AG280" i="11"/>
  <c r="AH280" i="11"/>
  <c r="AJ280" i="11"/>
  <c r="AA281" i="11"/>
  <c r="AB281" i="11"/>
  <c r="AC281" i="11" s="1"/>
  <c r="AE281" i="11"/>
  <c r="AG281" i="11"/>
  <c r="AH281" i="11"/>
  <c r="AJ281" i="11"/>
  <c r="AK281" i="11" s="1"/>
  <c r="AA282" i="11"/>
  <c r="AB282" i="11"/>
  <c r="AC282" i="11" s="1"/>
  <c r="AE282" i="11"/>
  <c r="AG282" i="11"/>
  <c r="AH282" i="11"/>
  <c r="AJ282" i="11"/>
  <c r="AA283" i="11"/>
  <c r="AB283" i="11"/>
  <c r="AC283" i="11"/>
  <c r="AE283" i="11"/>
  <c r="AG283" i="11"/>
  <c r="AH283" i="11"/>
  <c r="AJ283" i="11"/>
  <c r="AA284" i="11"/>
  <c r="AB284" i="11"/>
  <c r="AC284" i="11" s="1"/>
  <c r="AE284" i="11"/>
  <c r="AG284" i="11"/>
  <c r="AH284" i="11"/>
  <c r="AJ284" i="11"/>
  <c r="AA285" i="11"/>
  <c r="AB285" i="11"/>
  <c r="AE285" i="11"/>
  <c r="AG285" i="11"/>
  <c r="AH285" i="11"/>
  <c r="AJ285" i="11"/>
  <c r="AK285" i="11" s="1"/>
  <c r="AA286" i="11"/>
  <c r="AB286" i="11"/>
  <c r="AC286" i="11" s="1"/>
  <c r="AD286" i="11" s="1"/>
  <c r="AE286" i="11"/>
  <c r="AG286" i="11"/>
  <c r="AH286" i="11"/>
  <c r="AJ286" i="11"/>
  <c r="AK286" i="11"/>
  <c r="AA287" i="11"/>
  <c r="AB287" i="11"/>
  <c r="AC287" i="11" s="1"/>
  <c r="AE287" i="11"/>
  <c r="AK287" i="11" s="1"/>
  <c r="AG287" i="11"/>
  <c r="AH287" i="11"/>
  <c r="AJ287" i="11"/>
  <c r="AA288" i="11"/>
  <c r="AC288" i="11" s="1"/>
  <c r="AB288" i="11"/>
  <c r="AE288" i="11"/>
  <c r="AK288" i="11" s="1"/>
  <c r="AG288" i="11"/>
  <c r="AH288" i="11"/>
  <c r="AJ288" i="11"/>
  <c r="AA289" i="11"/>
  <c r="AC289" i="11" s="1"/>
  <c r="AB289" i="11"/>
  <c r="AE289" i="11"/>
  <c r="AG289" i="11"/>
  <c r="AH289" i="11"/>
  <c r="AJ289" i="11"/>
  <c r="AK289" i="11"/>
  <c r="AA290" i="11"/>
  <c r="AB290" i="11"/>
  <c r="AC290" i="11"/>
  <c r="AE290" i="11"/>
  <c r="AG290" i="11"/>
  <c r="AH290" i="11"/>
  <c r="AJ290" i="11"/>
  <c r="AA291" i="11"/>
  <c r="AC291" i="11" s="1"/>
  <c r="AB291" i="11"/>
  <c r="AE291" i="11"/>
  <c r="AK291" i="11" s="1"/>
  <c r="AG291" i="11"/>
  <c r="AH291" i="11"/>
  <c r="AJ291" i="11"/>
  <c r="AA292" i="11"/>
  <c r="AB292" i="11"/>
  <c r="AC292" i="11" s="1"/>
  <c r="AE292" i="11"/>
  <c r="AG292" i="11"/>
  <c r="AH292" i="11"/>
  <c r="AJ292" i="11"/>
  <c r="AA293" i="11"/>
  <c r="AB293" i="11"/>
  <c r="AE293" i="11"/>
  <c r="AG293" i="11"/>
  <c r="AH293" i="11"/>
  <c r="AJ293" i="11"/>
  <c r="AA294" i="11"/>
  <c r="AB294" i="11"/>
  <c r="AC294" i="11" s="1"/>
  <c r="AE294" i="11"/>
  <c r="AG294" i="11"/>
  <c r="AH294" i="11"/>
  <c r="AJ294" i="11"/>
  <c r="AA295" i="11"/>
  <c r="AB295" i="11"/>
  <c r="AE295" i="11"/>
  <c r="AG295" i="11"/>
  <c r="AH295" i="11"/>
  <c r="AJ295" i="11"/>
  <c r="AK295" i="11"/>
  <c r="AA296" i="11"/>
  <c r="AB296" i="11"/>
  <c r="AC296" i="11" s="1"/>
  <c r="AE296" i="11"/>
  <c r="AG296" i="11"/>
  <c r="AH296" i="11"/>
  <c r="AJ296" i="11"/>
  <c r="AK296" i="11"/>
  <c r="AA297" i="11"/>
  <c r="AB297" i="11"/>
  <c r="AE297" i="11"/>
  <c r="AG297" i="11"/>
  <c r="AH297" i="11"/>
  <c r="AJ297" i="11"/>
  <c r="AA298" i="11"/>
  <c r="AB298" i="11"/>
  <c r="AC298" i="11" s="1"/>
  <c r="AE298" i="11"/>
  <c r="AG298" i="11"/>
  <c r="AH298" i="11"/>
  <c r="AJ298" i="11"/>
  <c r="AA299" i="11"/>
  <c r="AB299" i="11"/>
  <c r="AE299" i="11"/>
  <c r="AG299" i="11"/>
  <c r="AH299" i="11"/>
  <c r="AJ299" i="11"/>
  <c r="AA300" i="11"/>
  <c r="AC300" i="11" s="1"/>
  <c r="AD300" i="11" s="1"/>
  <c r="AB300" i="11"/>
  <c r="AE300" i="11"/>
  <c r="AG300" i="11"/>
  <c r="AH300" i="11"/>
  <c r="AJ300" i="11"/>
  <c r="AA301" i="11"/>
  <c r="AC301" i="11" s="1"/>
  <c r="AB301" i="11"/>
  <c r="AE301" i="11"/>
  <c r="AG301" i="11"/>
  <c r="AH301" i="11"/>
  <c r="AJ301" i="11"/>
  <c r="AA302" i="11"/>
  <c r="AB302" i="11"/>
  <c r="AC302" i="11" s="1"/>
  <c r="AE302" i="11"/>
  <c r="AG302" i="11"/>
  <c r="AH302" i="11"/>
  <c r="AJ302" i="11"/>
  <c r="AA303" i="11"/>
  <c r="AB303" i="11"/>
  <c r="AC303" i="11" s="1"/>
  <c r="AD303" i="11" s="1"/>
  <c r="AE303" i="11"/>
  <c r="AG303" i="11"/>
  <c r="AH303" i="11"/>
  <c r="AJ303" i="11"/>
  <c r="AK303" i="11"/>
  <c r="AA304" i="11"/>
  <c r="AB304" i="11"/>
  <c r="AC304" i="11" s="1"/>
  <c r="AE304" i="11"/>
  <c r="AG304" i="11"/>
  <c r="AH304" i="11"/>
  <c r="AJ304" i="11"/>
  <c r="AA305" i="11"/>
  <c r="AB305" i="11"/>
  <c r="AE305" i="11"/>
  <c r="AG305" i="11"/>
  <c r="AH305" i="11"/>
  <c r="AJ305" i="11"/>
  <c r="AA306" i="11"/>
  <c r="AB306" i="11"/>
  <c r="AE306" i="11"/>
  <c r="AG306" i="11"/>
  <c r="AH306" i="11"/>
  <c r="AJ306" i="11"/>
  <c r="AK306" i="11" s="1"/>
  <c r="AA307" i="11"/>
  <c r="AB307" i="11"/>
  <c r="AC307" i="11"/>
  <c r="AD307" i="11" s="1"/>
  <c r="AE307" i="11"/>
  <c r="AG307" i="11"/>
  <c r="AH307" i="11"/>
  <c r="AJ307" i="11"/>
  <c r="AA308" i="11"/>
  <c r="AB308" i="11"/>
  <c r="AE308" i="11"/>
  <c r="AG308" i="11"/>
  <c r="AH308" i="11"/>
  <c r="AJ308" i="11"/>
  <c r="AA309" i="11"/>
  <c r="AC309" i="11" s="1"/>
  <c r="AB309" i="11"/>
  <c r="AE309" i="11"/>
  <c r="AG309" i="11"/>
  <c r="AH309" i="11"/>
  <c r="AJ309" i="11"/>
  <c r="AK309" i="11" s="1"/>
  <c r="AA310" i="11"/>
  <c r="AB310" i="11"/>
  <c r="AC310" i="11" s="1"/>
  <c r="AD310" i="11" s="1"/>
  <c r="AE310" i="11"/>
  <c r="AG310" i="11"/>
  <c r="AH310" i="11"/>
  <c r="AJ310" i="11"/>
  <c r="AA311" i="11"/>
  <c r="AB311" i="11"/>
  <c r="AC311" i="11" s="1"/>
  <c r="AD311" i="11"/>
  <c r="AE311" i="11"/>
  <c r="AK311" i="11" s="1"/>
  <c r="AG311" i="11"/>
  <c r="AH311" i="11"/>
  <c r="AJ311" i="11"/>
  <c r="AA312" i="11"/>
  <c r="AB312" i="11"/>
  <c r="AC312" i="11" s="1"/>
  <c r="AE312" i="11"/>
  <c r="AD312" i="11" s="1"/>
  <c r="AG312" i="11"/>
  <c r="AH312" i="11"/>
  <c r="AJ312" i="11"/>
  <c r="AA313" i="11"/>
  <c r="AB313" i="11"/>
  <c r="AE313" i="11"/>
  <c r="AG313" i="11"/>
  <c r="AH313" i="11"/>
  <c r="AJ313" i="11"/>
  <c r="AA314" i="11"/>
  <c r="AB314" i="11"/>
  <c r="AC314" i="11" s="1"/>
  <c r="AE314" i="11"/>
  <c r="AG314" i="11"/>
  <c r="AH314" i="11"/>
  <c r="AJ314" i="11"/>
  <c r="AA315" i="11"/>
  <c r="AB315" i="11"/>
  <c r="AE315" i="11"/>
  <c r="AG315" i="11"/>
  <c r="AH315" i="11"/>
  <c r="AJ315" i="11"/>
  <c r="AA316" i="11"/>
  <c r="AB316" i="11"/>
  <c r="AC316" i="11" s="1"/>
  <c r="AE316" i="11"/>
  <c r="AG316" i="11"/>
  <c r="AH316" i="11"/>
  <c r="AJ316" i="11"/>
  <c r="AA317" i="11"/>
  <c r="AB317" i="11"/>
  <c r="AE317" i="11"/>
  <c r="AG317" i="11"/>
  <c r="AH317" i="11"/>
  <c r="AJ317" i="11"/>
  <c r="AK317" i="11"/>
  <c r="AA318" i="11"/>
  <c r="AB318" i="11"/>
  <c r="AE318" i="11"/>
  <c r="AK318" i="11" s="1"/>
  <c r="AG318" i="11"/>
  <c r="AH318" i="11"/>
  <c r="AJ318" i="11"/>
  <c r="AA319" i="11"/>
  <c r="AB319" i="11"/>
  <c r="AC319" i="11" s="1"/>
  <c r="AE319" i="11"/>
  <c r="AG319" i="11"/>
  <c r="AH319" i="11"/>
  <c r="AJ319" i="11"/>
  <c r="AA320" i="11"/>
  <c r="AB320" i="11"/>
  <c r="AE320" i="11"/>
  <c r="AK320" i="11" s="1"/>
  <c r="AG320" i="11"/>
  <c r="AH320" i="11"/>
  <c r="AJ320" i="11"/>
  <c r="AA321" i="11"/>
  <c r="AB321" i="11"/>
  <c r="AE321" i="11"/>
  <c r="AG321" i="11"/>
  <c r="AH321" i="11"/>
  <c r="AJ321" i="11"/>
  <c r="AA322" i="11"/>
  <c r="AB322" i="11"/>
  <c r="AE322" i="11"/>
  <c r="AG322" i="11"/>
  <c r="AH322" i="11"/>
  <c r="AJ322" i="11"/>
  <c r="AA323" i="11"/>
  <c r="AB323" i="11"/>
  <c r="AC323" i="11" s="1"/>
  <c r="AD323" i="11" s="1"/>
  <c r="AE323" i="11"/>
  <c r="AG323" i="11"/>
  <c r="AH323" i="11"/>
  <c r="AJ323" i="11"/>
  <c r="AK323" i="11"/>
  <c r="AA324" i="11"/>
  <c r="AC324" i="11" s="1"/>
  <c r="AD324" i="11" s="1"/>
  <c r="AB324" i="11"/>
  <c r="AE324" i="11"/>
  <c r="AG324" i="11"/>
  <c r="AH324" i="11"/>
  <c r="AJ324" i="11"/>
  <c r="AA325" i="11"/>
  <c r="AB325" i="11"/>
  <c r="AC325" i="11"/>
  <c r="AE325" i="11"/>
  <c r="AG325" i="11"/>
  <c r="AH325" i="11"/>
  <c r="AJ325" i="11"/>
  <c r="AA326" i="11"/>
  <c r="AB326" i="11"/>
  <c r="AE326" i="11"/>
  <c r="AK326" i="11" s="1"/>
  <c r="AG326" i="11"/>
  <c r="AH326" i="11"/>
  <c r="AJ326" i="11"/>
  <c r="AA327" i="11"/>
  <c r="AB327" i="11"/>
  <c r="AC327" i="11" s="1"/>
  <c r="AE327" i="11"/>
  <c r="AK327" i="11" s="1"/>
  <c r="AG327" i="11"/>
  <c r="AH327" i="11"/>
  <c r="AJ327" i="11"/>
  <c r="AA328" i="11"/>
  <c r="AB328" i="11"/>
  <c r="AC328" i="11" s="1"/>
  <c r="AE328" i="11"/>
  <c r="AG328" i="11"/>
  <c r="AH328" i="11"/>
  <c r="AJ328" i="11"/>
  <c r="AA329" i="11"/>
  <c r="AB329" i="11"/>
  <c r="AE329" i="11"/>
  <c r="AK329" i="11" s="1"/>
  <c r="AG329" i="11"/>
  <c r="AH329" i="11"/>
  <c r="AJ329" i="11"/>
  <c r="AA330" i="11"/>
  <c r="AB330" i="11"/>
  <c r="AE330" i="11"/>
  <c r="AG330" i="11"/>
  <c r="AH330" i="11"/>
  <c r="AJ330" i="11"/>
  <c r="AA331" i="11"/>
  <c r="AB331" i="11"/>
  <c r="AE331" i="11"/>
  <c r="AG331" i="11"/>
  <c r="AH331" i="11"/>
  <c r="AJ331" i="11"/>
  <c r="AA332" i="11"/>
  <c r="AB332" i="11"/>
  <c r="AC332" i="11" s="1"/>
  <c r="AD332" i="11" s="1"/>
  <c r="AE332" i="11"/>
  <c r="AG332" i="11"/>
  <c r="AH332" i="11"/>
  <c r="AJ332" i="11"/>
  <c r="AA333" i="11"/>
  <c r="AB333" i="11"/>
  <c r="AC333" i="11" s="1"/>
  <c r="AD333" i="11" s="1"/>
  <c r="AE333" i="11"/>
  <c r="AG333" i="11"/>
  <c r="AH333" i="11"/>
  <c r="AJ333" i="11"/>
  <c r="AK333" i="11" s="1"/>
  <c r="AA334" i="11"/>
  <c r="AB334" i="11"/>
  <c r="AE334" i="11"/>
  <c r="AG334" i="11"/>
  <c r="AH334" i="11"/>
  <c r="AJ334" i="11"/>
  <c r="AA335" i="11"/>
  <c r="AB335" i="11"/>
  <c r="AC335" i="11" s="1"/>
  <c r="AE335" i="11"/>
  <c r="AG335" i="11"/>
  <c r="AH335" i="11"/>
  <c r="AJ335" i="11"/>
  <c r="AA336" i="11"/>
  <c r="AB336" i="11"/>
  <c r="AC336" i="11" s="1"/>
  <c r="AE336" i="11"/>
  <c r="AG336" i="11"/>
  <c r="AH336" i="11"/>
  <c r="AJ336" i="11"/>
  <c r="AA337" i="11"/>
  <c r="AB337" i="11"/>
  <c r="AE337" i="11"/>
  <c r="AG337" i="11"/>
  <c r="AH337" i="11"/>
  <c r="AJ337" i="11"/>
  <c r="AA338" i="11"/>
  <c r="AB338" i="11"/>
  <c r="AE338" i="11"/>
  <c r="AG338" i="11"/>
  <c r="AH338" i="11"/>
  <c r="AJ338" i="11"/>
  <c r="AK338" i="11" s="1"/>
  <c r="AA339" i="11"/>
  <c r="AB339" i="11"/>
  <c r="AC339" i="11" s="1"/>
  <c r="AE339" i="11"/>
  <c r="AG339" i="11"/>
  <c r="AH339" i="11"/>
  <c r="AJ339" i="11"/>
  <c r="AA340" i="11"/>
  <c r="AC340" i="11" s="1"/>
  <c r="AB340" i="11"/>
  <c r="AE340" i="11"/>
  <c r="AG340" i="11"/>
  <c r="AH340" i="11"/>
  <c r="AJ340" i="11"/>
  <c r="AA341" i="11"/>
  <c r="AB341" i="11"/>
  <c r="AE341" i="11"/>
  <c r="AG341" i="11"/>
  <c r="AH341" i="11"/>
  <c r="AJ341" i="11"/>
  <c r="AA342" i="11"/>
  <c r="AB342" i="11"/>
  <c r="AC342" i="11"/>
  <c r="AE342" i="11"/>
  <c r="AG342" i="11"/>
  <c r="AH342" i="11"/>
  <c r="AJ342" i="11"/>
  <c r="AA343" i="11"/>
  <c r="AB343" i="11"/>
  <c r="AC343" i="11"/>
  <c r="AE343" i="11"/>
  <c r="AG343" i="11"/>
  <c r="AH343" i="11"/>
  <c r="AJ343" i="11"/>
  <c r="AA344" i="11"/>
  <c r="AB344" i="11"/>
  <c r="AC344" i="11" s="1"/>
  <c r="AD344" i="11" s="1"/>
  <c r="AE344" i="11"/>
  <c r="AG344" i="11"/>
  <c r="AH344" i="11"/>
  <c r="AJ344" i="11"/>
  <c r="AK344" i="11" s="1"/>
  <c r="AA345" i="11"/>
  <c r="AB345" i="11"/>
  <c r="AE345" i="11"/>
  <c r="AG345" i="11"/>
  <c r="AH345" i="11"/>
  <c r="AJ345" i="11"/>
  <c r="AA346" i="11"/>
  <c r="AC346" i="11" s="1"/>
  <c r="AB346" i="11"/>
  <c r="AE346" i="11"/>
  <c r="AG346" i="11"/>
  <c r="AH346" i="11"/>
  <c r="AJ346" i="11"/>
  <c r="AA347" i="11"/>
  <c r="AB347" i="11"/>
  <c r="AC347" i="11" s="1"/>
  <c r="AE347" i="11"/>
  <c r="AK347" i="11" s="1"/>
  <c r="AG347" i="11"/>
  <c r="AH347" i="11"/>
  <c r="AJ347" i="11"/>
  <c r="AA348" i="11"/>
  <c r="AB348" i="11"/>
  <c r="AC348" i="11" s="1"/>
  <c r="AE348" i="11"/>
  <c r="AG348" i="11"/>
  <c r="AH348" i="11"/>
  <c r="AJ348" i="11"/>
  <c r="AA349" i="11"/>
  <c r="AB349" i="11"/>
  <c r="AC349" i="11"/>
  <c r="AD349" i="11" s="1"/>
  <c r="AE349" i="11"/>
  <c r="AG349" i="11"/>
  <c r="AH349" i="11"/>
  <c r="AJ349" i="11"/>
  <c r="AA350" i="11"/>
  <c r="AB350" i="11"/>
  <c r="AC350" i="11" s="1"/>
  <c r="AE350" i="11"/>
  <c r="AG350" i="11"/>
  <c r="AH350" i="11"/>
  <c r="AJ350" i="11"/>
  <c r="AA351" i="11"/>
  <c r="AB351" i="11"/>
  <c r="AC351" i="11"/>
  <c r="AE351" i="11"/>
  <c r="AK351" i="11" s="1"/>
  <c r="AG351" i="11"/>
  <c r="AH351" i="11"/>
  <c r="AJ351" i="11"/>
  <c r="AA352" i="11"/>
  <c r="AB352" i="11"/>
  <c r="AE352" i="11"/>
  <c r="AG352" i="11"/>
  <c r="AH352" i="11"/>
  <c r="AJ352" i="11"/>
  <c r="AK352" i="11"/>
  <c r="AA353" i="11"/>
  <c r="AC353" i="11" s="1"/>
  <c r="AD353" i="11" s="1"/>
  <c r="AB353" i="11"/>
  <c r="AE353" i="11"/>
  <c r="AG353" i="11"/>
  <c r="AH353" i="11"/>
  <c r="AJ353" i="11"/>
  <c r="AK353" i="11"/>
  <c r="AA354" i="11"/>
  <c r="AB354" i="11"/>
  <c r="AC354" i="11"/>
  <c r="AE354" i="11"/>
  <c r="AG354" i="11"/>
  <c r="AH354" i="11"/>
  <c r="AJ354" i="11"/>
  <c r="AA355" i="11"/>
  <c r="AC355" i="11" s="1"/>
  <c r="AB355" i="11"/>
  <c r="AE355" i="11"/>
  <c r="AD355" i="11" s="1"/>
  <c r="AG355" i="11"/>
  <c r="AH355" i="11"/>
  <c r="AJ355" i="11"/>
  <c r="AK355" i="11" s="1"/>
  <c r="AA356" i="11"/>
  <c r="AB356" i="11"/>
  <c r="AE356" i="11"/>
  <c r="AK356" i="11" s="1"/>
  <c r="AG356" i="11"/>
  <c r="AH356" i="11"/>
  <c r="AJ356" i="11"/>
  <c r="AA357" i="11"/>
  <c r="AC357" i="11" s="1"/>
  <c r="AB357" i="11"/>
  <c r="AE357" i="11"/>
  <c r="AG357" i="11"/>
  <c r="AH357" i="11"/>
  <c r="AJ357" i="11"/>
  <c r="AA358" i="11"/>
  <c r="AB358" i="11"/>
  <c r="AE358" i="11"/>
  <c r="AG358" i="11"/>
  <c r="AH358" i="11"/>
  <c r="AJ358" i="11"/>
  <c r="AA359" i="11"/>
  <c r="AB359" i="11"/>
  <c r="AC359" i="11" s="1"/>
  <c r="AE359" i="11"/>
  <c r="AG359" i="11"/>
  <c r="AH359" i="11"/>
  <c r="AJ359" i="11"/>
  <c r="AA360" i="11"/>
  <c r="AB360" i="11"/>
  <c r="AE360" i="11"/>
  <c r="AG360" i="11"/>
  <c r="AH360" i="11"/>
  <c r="AJ360" i="11"/>
  <c r="AA361" i="11"/>
  <c r="AB361" i="11"/>
  <c r="AC361" i="11"/>
  <c r="AE361" i="11"/>
  <c r="AK361" i="11" s="1"/>
  <c r="AG361" i="11"/>
  <c r="AH361" i="11"/>
  <c r="AJ361" i="11"/>
  <c r="AA362" i="11"/>
  <c r="AB362" i="11"/>
  <c r="AC362" i="11" s="1"/>
  <c r="AE362" i="11"/>
  <c r="AG362" i="11"/>
  <c r="AH362" i="11"/>
  <c r="AJ362" i="11"/>
  <c r="AA363" i="11"/>
  <c r="AB363" i="11"/>
  <c r="AC363" i="11" s="1"/>
  <c r="AE363" i="11"/>
  <c r="AD363" i="11" s="1"/>
  <c r="AG363" i="11"/>
  <c r="AH363" i="11"/>
  <c r="AJ363" i="11"/>
  <c r="AA364" i="11"/>
  <c r="AC364" i="11" s="1"/>
  <c r="AD364" i="11" s="1"/>
  <c r="AB364" i="11"/>
  <c r="AE364" i="11"/>
  <c r="AG364" i="11"/>
  <c r="AH364" i="11"/>
  <c r="AJ364" i="11"/>
  <c r="AK364" i="11"/>
  <c r="AA365" i="11"/>
  <c r="AB365" i="11"/>
  <c r="AC365" i="11" s="1"/>
  <c r="AE365" i="11"/>
  <c r="AG365" i="11"/>
  <c r="AH365" i="11"/>
  <c r="AJ365" i="11"/>
  <c r="AA366" i="11"/>
  <c r="AB366" i="11"/>
  <c r="AC366" i="11"/>
  <c r="AE366" i="11"/>
  <c r="AK366" i="11" s="1"/>
  <c r="AG366" i="11"/>
  <c r="AH366" i="11"/>
  <c r="AJ366" i="11"/>
  <c r="AA367" i="11"/>
  <c r="AB367" i="11"/>
  <c r="AC367" i="11" s="1"/>
  <c r="AE367" i="11"/>
  <c r="AG367" i="11"/>
  <c r="AH367" i="11"/>
  <c r="AJ367" i="11"/>
  <c r="AA368" i="11"/>
  <c r="AC368" i="11" s="1"/>
  <c r="AB368" i="11"/>
  <c r="AE368" i="11"/>
  <c r="AG368" i="11"/>
  <c r="AH368" i="11"/>
  <c r="AJ368" i="11"/>
  <c r="AA369" i="11"/>
  <c r="AC369" i="11" s="1"/>
  <c r="AD369" i="11" s="1"/>
  <c r="AB369" i="11"/>
  <c r="AE369" i="11"/>
  <c r="AG369" i="11"/>
  <c r="AH369" i="11"/>
  <c r="AJ369" i="11"/>
  <c r="AA370" i="11"/>
  <c r="AB370" i="11"/>
  <c r="AC370" i="11"/>
  <c r="AE370" i="11"/>
  <c r="AD370" i="11" s="1"/>
  <c r="AG370" i="11"/>
  <c r="AH370" i="11"/>
  <c r="AJ370" i="11"/>
  <c r="AA371" i="11"/>
  <c r="AB371" i="11"/>
  <c r="AC371" i="11" s="1"/>
  <c r="AD371" i="11" s="1"/>
  <c r="AE371" i="11"/>
  <c r="AG371" i="11"/>
  <c r="AH371" i="11"/>
  <c r="AJ371" i="11"/>
  <c r="AA372" i="11"/>
  <c r="AB372" i="11"/>
  <c r="AE372" i="11"/>
  <c r="AG372" i="11"/>
  <c r="AH372" i="11"/>
  <c r="AJ372" i="11"/>
  <c r="AA373" i="11"/>
  <c r="AB373" i="11"/>
  <c r="AE373" i="11"/>
  <c r="AG373" i="11"/>
  <c r="AH373" i="11"/>
  <c r="AJ373" i="11"/>
  <c r="AK373" i="11"/>
  <c r="AA374" i="11"/>
  <c r="AB374" i="11"/>
  <c r="AC374" i="11" s="1"/>
  <c r="AE374" i="11"/>
  <c r="AG374" i="11"/>
  <c r="AH374" i="11"/>
  <c r="AJ374" i="11"/>
  <c r="AK374" i="11" s="1"/>
  <c r="AA375" i="11"/>
  <c r="AC375" i="11" s="1"/>
  <c r="AD375" i="11" s="1"/>
  <c r="AB375" i="11"/>
  <c r="AE375" i="11"/>
  <c r="AG375" i="11"/>
  <c r="AH375" i="11"/>
  <c r="AJ375" i="11"/>
  <c r="AA376" i="11"/>
  <c r="AB376" i="11"/>
  <c r="AE376" i="11"/>
  <c r="AG376" i="11"/>
  <c r="AH376" i="11"/>
  <c r="AJ376" i="11"/>
  <c r="AA377" i="11"/>
  <c r="AB377" i="11"/>
  <c r="AC377" i="11"/>
  <c r="AE377" i="11"/>
  <c r="AD377" i="11" s="1"/>
  <c r="AG377" i="11"/>
  <c r="AH377" i="11"/>
  <c r="AJ377" i="11"/>
  <c r="AA378" i="11"/>
  <c r="AB378" i="11"/>
  <c r="AE378" i="11"/>
  <c r="AG378" i="11"/>
  <c r="AH378" i="11"/>
  <c r="AJ378" i="11"/>
  <c r="AK378" i="11"/>
  <c r="AA379" i="11"/>
  <c r="AB379" i="11"/>
  <c r="AC379" i="11" s="1"/>
  <c r="AE379" i="11"/>
  <c r="AG379" i="11"/>
  <c r="AH379" i="11"/>
  <c r="AJ379" i="11"/>
  <c r="AA380" i="11"/>
  <c r="AC380" i="11" s="1"/>
  <c r="AB380" i="11"/>
  <c r="AE380" i="11"/>
  <c r="AG380" i="11"/>
  <c r="AH380" i="11"/>
  <c r="AJ380" i="11"/>
  <c r="AA381" i="11"/>
  <c r="AB381" i="11"/>
  <c r="AC381" i="11" s="1"/>
  <c r="AD381" i="11"/>
  <c r="AE381" i="11"/>
  <c r="AK381" i="11" s="1"/>
  <c r="AG381" i="11"/>
  <c r="AH381" i="11"/>
  <c r="AJ381" i="11"/>
  <c r="AA382" i="11"/>
  <c r="AB382" i="11"/>
  <c r="AC382" i="11" s="1"/>
  <c r="AE382" i="11"/>
  <c r="AG382" i="11"/>
  <c r="AH382" i="11"/>
  <c r="AJ382" i="11"/>
  <c r="AA383" i="11"/>
  <c r="AB383" i="11"/>
  <c r="AE383" i="11"/>
  <c r="AG383" i="11"/>
  <c r="AH383" i="11"/>
  <c r="AJ383" i="11"/>
  <c r="AA384" i="11"/>
  <c r="AB384" i="11"/>
  <c r="AC384" i="11" s="1"/>
  <c r="AE384" i="11"/>
  <c r="AG384" i="11"/>
  <c r="AH384" i="11"/>
  <c r="AJ384" i="11"/>
  <c r="AA385" i="11"/>
  <c r="AB385" i="11"/>
  <c r="AE385" i="11"/>
  <c r="AG385" i="11"/>
  <c r="AH385" i="11"/>
  <c r="AJ385" i="11"/>
  <c r="AA386" i="11"/>
  <c r="AB386" i="11"/>
  <c r="AE386" i="11"/>
  <c r="AG386" i="11"/>
  <c r="AH386" i="11"/>
  <c r="AJ386" i="11"/>
  <c r="AK386" i="11"/>
  <c r="AA387" i="11"/>
  <c r="AC387" i="11" s="1"/>
  <c r="AD387" i="11" s="1"/>
  <c r="AB387" i="11"/>
  <c r="AE387" i="11"/>
  <c r="AG387" i="11"/>
  <c r="AH387" i="11"/>
  <c r="AJ387" i="11"/>
  <c r="AA388" i="11"/>
  <c r="AB388" i="11"/>
  <c r="AC388" i="11"/>
  <c r="AE388" i="11"/>
  <c r="AD388" i="11" s="1"/>
  <c r="AG388" i="11"/>
  <c r="AH388" i="11"/>
  <c r="AJ388" i="11"/>
  <c r="AA389" i="11"/>
  <c r="AB389" i="11"/>
  <c r="AC389" i="11" s="1"/>
  <c r="AE389" i="11"/>
  <c r="AD389" i="11" s="1"/>
  <c r="AG389" i="11"/>
  <c r="AH389" i="11"/>
  <c r="AJ389" i="11"/>
  <c r="AK389" i="11"/>
  <c r="AA390" i="11"/>
  <c r="AB390" i="11"/>
  <c r="AE390" i="11"/>
  <c r="AG390" i="11"/>
  <c r="AH390" i="11"/>
  <c r="AJ390" i="11"/>
  <c r="AA391" i="11"/>
  <c r="AB391" i="11"/>
  <c r="AE391" i="11"/>
  <c r="AG391" i="11"/>
  <c r="AH391" i="11"/>
  <c r="AJ391" i="11"/>
  <c r="AA392" i="11"/>
  <c r="AB392" i="11"/>
  <c r="AC392" i="11" s="1"/>
  <c r="AD392" i="11" s="1"/>
  <c r="AE392" i="11"/>
  <c r="AK392" i="11" s="1"/>
  <c r="AG392" i="11"/>
  <c r="AH392" i="11"/>
  <c r="AJ392" i="11"/>
  <c r="AA393" i="11"/>
  <c r="AB393" i="11"/>
  <c r="AE393" i="11"/>
  <c r="AK393" i="11" s="1"/>
  <c r="AG393" i="11"/>
  <c r="AH393" i="11"/>
  <c r="AJ393" i="11"/>
  <c r="AA394" i="11"/>
  <c r="AB394" i="11"/>
  <c r="AE394" i="11"/>
  <c r="AG394" i="11"/>
  <c r="AH394" i="11"/>
  <c r="AJ394" i="11"/>
  <c r="AA395" i="11"/>
  <c r="AB395" i="11"/>
  <c r="AC395" i="11" s="1"/>
  <c r="AE395" i="11"/>
  <c r="AG395" i="11"/>
  <c r="AH395" i="11"/>
  <c r="AJ395" i="11"/>
  <c r="AA396" i="11"/>
  <c r="AB396" i="11"/>
  <c r="AE396" i="11"/>
  <c r="AG396" i="11"/>
  <c r="AH396" i="11"/>
  <c r="AJ396" i="11"/>
  <c r="AA397" i="11"/>
  <c r="AB397" i="11"/>
  <c r="AC397" i="11"/>
  <c r="AD397" i="11" s="1"/>
  <c r="AE397" i="11"/>
  <c r="AK397" i="11" s="1"/>
  <c r="AG397" i="11"/>
  <c r="AH397" i="11"/>
  <c r="AJ397" i="11"/>
  <c r="AA398" i="11"/>
  <c r="AB398" i="11"/>
  <c r="AC398" i="11" s="1"/>
  <c r="AE398" i="11"/>
  <c r="AG398" i="11"/>
  <c r="AH398" i="11"/>
  <c r="AJ398" i="11"/>
  <c r="AA399" i="11"/>
  <c r="AB399" i="11"/>
  <c r="AC399" i="11" s="1"/>
  <c r="AE399" i="11"/>
  <c r="AG399" i="11"/>
  <c r="AH399" i="11"/>
  <c r="AJ399" i="11"/>
  <c r="AA400" i="11"/>
  <c r="AB400" i="11"/>
  <c r="AE400" i="11"/>
  <c r="AG400" i="11"/>
  <c r="AH400" i="11"/>
  <c r="AJ400" i="11"/>
  <c r="AK400" i="11" s="1"/>
  <c r="AA401" i="11"/>
  <c r="AB401" i="11"/>
  <c r="AC401" i="11" s="1"/>
  <c r="AD401" i="11" s="1"/>
  <c r="AE401" i="11"/>
  <c r="AK401" i="11" s="1"/>
  <c r="AG401" i="11"/>
  <c r="AH401" i="11"/>
  <c r="AJ401" i="11"/>
  <c r="AA402" i="11"/>
  <c r="AB402" i="11"/>
  <c r="AE402" i="11"/>
  <c r="AG402" i="11"/>
  <c r="AH402" i="11"/>
  <c r="AJ402" i="11"/>
  <c r="AA403" i="11"/>
  <c r="AB403" i="11"/>
  <c r="AC403" i="11" s="1"/>
  <c r="AE403" i="11"/>
  <c r="AK403" i="11" s="1"/>
  <c r="AG403" i="11"/>
  <c r="AH403" i="11"/>
  <c r="AJ403" i="11"/>
  <c r="AA404" i="11"/>
  <c r="AB404" i="11"/>
  <c r="AC404" i="11" s="1"/>
  <c r="AE404" i="11"/>
  <c r="AK404" i="11" s="1"/>
  <c r="AG404" i="11"/>
  <c r="AH404" i="11"/>
  <c r="AJ404" i="11"/>
  <c r="AA405" i="11"/>
  <c r="AB405" i="11"/>
  <c r="AC405" i="11" s="1"/>
  <c r="AE405" i="11"/>
  <c r="AG405" i="11"/>
  <c r="AH405" i="11"/>
  <c r="AJ405" i="11"/>
  <c r="AA406" i="11"/>
  <c r="AB406" i="11"/>
  <c r="AC406" i="11"/>
  <c r="AE406" i="11"/>
  <c r="AG406" i="11"/>
  <c r="AH406" i="11"/>
  <c r="AJ406" i="11"/>
  <c r="AA407" i="11"/>
  <c r="AB407" i="11"/>
  <c r="AE407" i="11"/>
  <c r="AG407" i="11"/>
  <c r="AH407" i="11"/>
  <c r="AJ407" i="11"/>
  <c r="AA408" i="11"/>
  <c r="AB408" i="11"/>
  <c r="AC408" i="11" s="1"/>
  <c r="AD408" i="11" s="1"/>
  <c r="AE408" i="11"/>
  <c r="AG408" i="11"/>
  <c r="AH408" i="11"/>
  <c r="AJ408" i="11"/>
  <c r="AA409" i="11"/>
  <c r="AB409" i="11"/>
  <c r="AC409" i="11" s="1"/>
  <c r="AE409" i="11"/>
  <c r="AG409" i="11"/>
  <c r="AH409" i="11"/>
  <c r="AJ409" i="11"/>
  <c r="AA410" i="11"/>
  <c r="AB410" i="11"/>
  <c r="AE410" i="11"/>
  <c r="AG410" i="11"/>
  <c r="AH410" i="11"/>
  <c r="AJ410" i="11"/>
  <c r="AA411" i="11"/>
  <c r="AB411" i="11"/>
  <c r="AE411" i="11"/>
  <c r="AG411" i="11"/>
  <c r="AH411" i="11"/>
  <c r="AJ411" i="11"/>
  <c r="AK411" i="11" s="1"/>
  <c r="AA412" i="11"/>
  <c r="AC412" i="11" s="1"/>
  <c r="AD412" i="11" s="1"/>
  <c r="AB412" i="11"/>
  <c r="AE412" i="11"/>
  <c r="AG412" i="11"/>
  <c r="AH412" i="11"/>
  <c r="AJ412" i="11"/>
  <c r="AK412" i="11"/>
  <c r="AA413" i="11"/>
  <c r="AB413" i="11"/>
  <c r="AC413" i="11" s="1"/>
  <c r="AE413" i="11"/>
  <c r="AK413" i="11" s="1"/>
  <c r="AG413" i="11"/>
  <c r="AH413" i="11"/>
  <c r="AJ413" i="11"/>
  <c r="AA414" i="11"/>
  <c r="AC414" i="11" s="1"/>
  <c r="AB414" i="11"/>
  <c r="AE414" i="11"/>
  <c r="AG414" i="11"/>
  <c r="AH414" i="11"/>
  <c r="AJ414" i="11"/>
  <c r="AK414" i="11"/>
  <c r="AA415" i="11"/>
  <c r="AB415" i="11"/>
  <c r="AC415" i="11" s="1"/>
  <c r="AE415" i="11"/>
  <c r="AG415" i="11"/>
  <c r="AH415" i="11"/>
  <c r="AJ415" i="11"/>
  <c r="AK415" i="11"/>
  <c r="AA416" i="11"/>
  <c r="AB416" i="11"/>
  <c r="AC416" i="11"/>
  <c r="AE416" i="11"/>
  <c r="AG416" i="11"/>
  <c r="AH416" i="11"/>
  <c r="AJ416" i="11"/>
  <c r="AA417" i="11"/>
  <c r="AB417" i="11"/>
  <c r="AC417" i="11"/>
  <c r="AE417" i="11"/>
  <c r="AG417" i="11"/>
  <c r="AH417" i="11"/>
  <c r="AJ417" i="11"/>
  <c r="AA418" i="11"/>
  <c r="AC418" i="11" s="1"/>
  <c r="AB418" i="11"/>
  <c r="AE418" i="11"/>
  <c r="AG418" i="11"/>
  <c r="AH418" i="11"/>
  <c r="AJ418" i="11"/>
  <c r="AA419" i="11"/>
  <c r="AB419" i="11"/>
  <c r="AE419" i="11"/>
  <c r="AG419" i="11"/>
  <c r="AH419" i="11"/>
  <c r="AJ419" i="11"/>
  <c r="AA420" i="11"/>
  <c r="AB420" i="11"/>
  <c r="AE420" i="11"/>
  <c r="AK420" i="11" s="1"/>
  <c r="AG420" i="11"/>
  <c r="AH420" i="11"/>
  <c r="AJ420" i="11"/>
  <c r="AA421" i="11"/>
  <c r="AB421" i="11"/>
  <c r="AE421" i="11"/>
  <c r="AG421" i="11"/>
  <c r="AH421" i="11"/>
  <c r="AJ421" i="11"/>
  <c r="AA422" i="11"/>
  <c r="AB422" i="11"/>
  <c r="AC422" i="11" s="1"/>
  <c r="AE422" i="11"/>
  <c r="AK422" i="11" s="1"/>
  <c r="AG422" i="11"/>
  <c r="AH422" i="11"/>
  <c r="AJ422" i="11"/>
  <c r="AA423" i="11"/>
  <c r="AB423" i="11"/>
  <c r="AC423" i="11" s="1"/>
  <c r="AE423" i="11"/>
  <c r="AG423" i="11"/>
  <c r="AH423" i="11"/>
  <c r="AJ423" i="11"/>
  <c r="AK423" i="11"/>
  <c r="AA424" i="11"/>
  <c r="AC424" i="11" s="1"/>
  <c r="AB424" i="11"/>
  <c r="AE424" i="11"/>
  <c r="AK424" i="11" s="1"/>
  <c r="AG424" i="11"/>
  <c r="AH424" i="11"/>
  <c r="AJ424" i="11"/>
  <c r="AA425" i="11"/>
  <c r="AB425" i="11"/>
  <c r="AC425" i="11"/>
  <c r="AE425" i="11"/>
  <c r="AG425" i="11"/>
  <c r="AH425" i="11"/>
  <c r="AJ425" i="11"/>
  <c r="AA426" i="11"/>
  <c r="AB426" i="11"/>
  <c r="AE426" i="11"/>
  <c r="AK426" i="11" s="1"/>
  <c r="AG426" i="11"/>
  <c r="AH426" i="11"/>
  <c r="AJ426" i="11"/>
  <c r="AA427" i="11"/>
  <c r="AC427" i="11" s="1"/>
  <c r="AB427" i="11"/>
  <c r="AE427" i="11"/>
  <c r="AG427" i="11"/>
  <c r="AH427" i="11"/>
  <c r="AJ427" i="11"/>
  <c r="AA428" i="11"/>
  <c r="AB428" i="11"/>
  <c r="AE428" i="11"/>
  <c r="AK428" i="11" s="1"/>
  <c r="AG428" i="11"/>
  <c r="AH428" i="11"/>
  <c r="AJ428" i="11"/>
  <c r="AA429" i="11"/>
  <c r="AB429" i="11"/>
  <c r="AE429" i="11"/>
  <c r="AG429" i="11"/>
  <c r="AH429" i="11"/>
  <c r="AJ429" i="11"/>
  <c r="AK429" i="11"/>
  <c r="AA430" i="11"/>
  <c r="AB430" i="11"/>
  <c r="AE430" i="11"/>
  <c r="AK430" i="11" s="1"/>
  <c r="AG430" i="11"/>
  <c r="AH430" i="11"/>
  <c r="AJ430" i="11"/>
  <c r="AA431" i="11"/>
  <c r="AB431" i="11"/>
  <c r="AC431" i="11"/>
  <c r="AD431" i="11"/>
  <c r="AE431" i="11"/>
  <c r="AG431" i="11"/>
  <c r="AH431" i="11"/>
  <c r="AJ431" i="11"/>
  <c r="AA432" i="11"/>
  <c r="AB432" i="11"/>
  <c r="AE432" i="11"/>
  <c r="AG432" i="11"/>
  <c r="AH432" i="11"/>
  <c r="AJ432" i="11"/>
  <c r="AK432" i="11"/>
  <c r="AA433" i="11"/>
  <c r="AB433" i="11"/>
  <c r="AC433" i="11" s="1"/>
  <c r="AE433" i="11"/>
  <c r="AK433" i="11" s="1"/>
  <c r="AG433" i="11"/>
  <c r="AH433" i="11"/>
  <c r="AJ433" i="11"/>
  <c r="AA434" i="11"/>
  <c r="AB434" i="11"/>
  <c r="AC434" i="11"/>
  <c r="AE434" i="11"/>
  <c r="AK434" i="11" s="1"/>
  <c r="AG434" i="11"/>
  <c r="AH434" i="11"/>
  <c r="AJ434" i="11"/>
  <c r="AA435" i="11"/>
  <c r="AB435" i="11"/>
  <c r="AC435" i="11" s="1"/>
  <c r="AD435" i="11" s="1"/>
  <c r="AE435" i="11"/>
  <c r="AG435" i="11"/>
  <c r="AH435" i="11"/>
  <c r="AJ435" i="11"/>
  <c r="AA436" i="11"/>
  <c r="AB436" i="11"/>
  <c r="AC436" i="11"/>
  <c r="AE436" i="11"/>
  <c r="AK436" i="11" s="1"/>
  <c r="AG436" i="11"/>
  <c r="AH436" i="11"/>
  <c r="AJ436" i="11"/>
  <c r="AA437" i="11"/>
  <c r="AB437" i="11"/>
  <c r="AC437" i="11" s="1"/>
  <c r="AE437" i="11"/>
  <c r="AD437" i="11" s="1"/>
  <c r="AG437" i="11"/>
  <c r="AH437" i="11"/>
  <c r="AJ437" i="11"/>
  <c r="AK437" i="11"/>
  <c r="AA438" i="11"/>
  <c r="AC438" i="11" s="1"/>
  <c r="AB438" i="11"/>
  <c r="AE438" i="11"/>
  <c r="AG438" i="11"/>
  <c r="AH438" i="11"/>
  <c r="AJ438" i="11"/>
  <c r="AA439" i="11"/>
  <c r="AB439" i="11"/>
  <c r="AC439" i="11"/>
  <c r="AE439" i="11"/>
  <c r="AG439" i="11"/>
  <c r="AH439" i="11"/>
  <c r="AJ439" i="11"/>
  <c r="AA440" i="11"/>
  <c r="AB440" i="11"/>
  <c r="AC440" i="11" s="1"/>
  <c r="AE440" i="11"/>
  <c r="AG440" i="11"/>
  <c r="AH440" i="11"/>
  <c r="AJ440" i="11"/>
  <c r="AA441" i="11"/>
  <c r="AB441" i="11"/>
  <c r="AC441" i="11" s="1"/>
  <c r="AE441" i="11"/>
  <c r="AK441" i="11" s="1"/>
  <c r="AG441" i="11"/>
  <c r="AH441" i="11"/>
  <c r="AJ441" i="11"/>
  <c r="AA442" i="11"/>
  <c r="AB442" i="11"/>
  <c r="AC442" i="11"/>
  <c r="AE442" i="11"/>
  <c r="AG442" i="11"/>
  <c r="AH442" i="11"/>
  <c r="AJ442" i="11"/>
  <c r="AA443" i="11"/>
  <c r="AB443" i="11"/>
  <c r="AC443" i="11" s="1"/>
  <c r="AD443" i="11" s="1"/>
  <c r="AE443" i="11"/>
  <c r="AG443" i="11"/>
  <c r="AH443" i="11"/>
  <c r="AJ443" i="11"/>
  <c r="AK443" i="11"/>
  <c r="AA444" i="11"/>
  <c r="AB444" i="11"/>
  <c r="AE444" i="11"/>
  <c r="AK444" i="11" s="1"/>
  <c r="AG444" i="11"/>
  <c r="AH444" i="11"/>
  <c r="AJ444" i="11"/>
  <c r="AA445" i="11"/>
  <c r="AC445" i="11" s="1"/>
  <c r="AD445" i="11" s="1"/>
  <c r="AB445" i="11"/>
  <c r="AE445" i="11"/>
  <c r="AG445" i="11"/>
  <c r="AH445" i="11"/>
  <c r="AJ445" i="11"/>
  <c r="AA446" i="11"/>
  <c r="AB446" i="11"/>
  <c r="AC446" i="11"/>
  <c r="AE446" i="11"/>
  <c r="AG446" i="11"/>
  <c r="AH446" i="11"/>
  <c r="AJ446" i="11"/>
  <c r="AA447" i="11"/>
  <c r="AB447" i="11"/>
  <c r="AC447" i="11"/>
  <c r="AE447" i="11"/>
  <c r="AG447" i="11"/>
  <c r="AH447" i="11"/>
  <c r="AJ447" i="11"/>
  <c r="AK447" i="11"/>
  <c r="AA448" i="11"/>
  <c r="AB448" i="11"/>
  <c r="AE448" i="11"/>
  <c r="AG448" i="11"/>
  <c r="AH448" i="11"/>
  <c r="AJ448" i="11"/>
  <c r="AK448" i="11" s="1"/>
  <c r="AA449" i="11"/>
  <c r="AC449" i="11" s="1"/>
  <c r="AB449" i="11"/>
  <c r="AE449" i="11"/>
  <c r="AG449" i="11"/>
  <c r="AH449" i="11"/>
  <c r="AJ449" i="11"/>
  <c r="AA450" i="11"/>
  <c r="AC450" i="11" s="1"/>
  <c r="AB450" i="11"/>
  <c r="AE450" i="11"/>
  <c r="AK450" i="11" s="1"/>
  <c r="AG450" i="11"/>
  <c r="AH450" i="11"/>
  <c r="AJ450" i="11"/>
  <c r="AA451" i="11"/>
  <c r="AB451" i="11"/>
  <c r="AC451" i="11"/>
  <c r="AE451" i="11"/>
  <c r="AD451" i="11" s="1"/>
  <c r="AG451" i="11"/>
  <c r="AH451" i="11"/>
  <c r="AJ451" i="11"/>
  <c r="AA452" i="11"/>
  <c r="AB452" i="11"/>
  <c r="AE452" i="11"/>
  <c r="AG452" i="11"/>
  <c r="AH452" i="11"/>
  <c r="AJ452" i="11"/>
  <c r="AK452" i="11"/>
  <c r="AA453" i="11"/>
  <c r="AC453" i="11" s="1"/>
  <c r="AB453" i="11"/>
  <c r="AE453" i="11"/>
  <c r="AK453" i="11" s="1"/>
  <c r="AG453" i="11"/>
  <c r="AH453" i="11"/>
  <c r="AJ453" i="11"/>
  <c r="AA454" i="11"/>
  <c r="AB454" i="11"/>
  <c r="AC454" i="11" s="1"/>
  <c r="AE454" i="11"/>
  <c r="AG454" i="11"/>
  <c r="AH454" i="11"/>
  <c r="AJ454" i="11"/>
  <c r="AA455" i="11"/>
  <c r="AB455" i="11"/>
  <c r="AC455" i="11" s="1"/>
  <c r="AE455" i="11"/>
  <c r="AG455" i="11"/>
  <c r="AH455" i="11"/>
  <c r="AJ455" i="11"/>
  <c r="AK455" i="11"/>
  <c r="AA456" i="11"/>
  <c r="AB456" i="11"/>
  <c r="AC456" i="11" s="1"/>
  <c r="AE456" i="11"/>
  <c r="AG456" i="11"/>
  <c r="AH456" i="11"/>
  <c r="AJ456" i="11"/>
  <c r="AA457" i="11"/>
  <c r="AC457" i="11" s="1"/>
  <c r="AB457" i="11"/>
  <c r="AE457" i="11"/>
  <c r="AG457" i="11"/>
  <c r="AH457" i="11"/>
  <c r="AJ457" i="11"/>
  <c r="AA458" i="11"/>
  <c r="AB458" i="11"/>
  <c r="AC458" i="11" s="1"/>
  <c r="AE458" i="11"/>
  <c r="AD458" i="11" s="1"/>
  <c r="AG458" i="11"/>
  <c r="AH458" i="11"/>
  <c r="AJ458" i="11"/>
  <c r="AA459" i="11"/>
  <c r="AB459" i="11"/>
  <c r="AE459" i="11"/>
  <c r="AG459" i="11"/>
  <c r="AH459" i="11"/>
  <c r="AJ459" i="11"/>
  <c r="AK459" i="11"/>
  <c r="AA460" i="11"/>
  <c r="AB460" i="11"/>
  <c r="AC460" i="11"/>
  <c r="AE460" i="11"/>
  <c r="AG460" i="11"/>
  <c r="AH460" i="11"/>
  <c r="AJ460" i="11"/>
  <c r="AA461" i="11"/>
  <c r="AB461" i="11"/>
  <c r="AC461" i="11" s="1"/>
  <c r="AE461" i="11"/>
  <c r="AG461" i="11"/>
  <c r="AH461" i="11"/>
  <c r="AJ461" i="11"/>
  <c r="AA462" i="11"/>
  <c r="AB462" i="11"/>
  <c r="AC462" i="11" s="1"/>
  <c r="AE462" i="11"/>
  <c r="AK462" i="11" s="1"/>
  <c r="AG462" i="11"/>
  <c r="AH462" i="11"/>
  <c r="AJ462" i="11"/>
  <c r="AA463" i="11"/>
  <c r="AB463" i="11"/>
  <c r="AE463" i="11"/>
  <c r="AK463" i="11" s="1"/>
  <c r="AG463" i="11"/>
  <c r="AH463" i="11"/>
  <c r="AJ463" i="11"/>
  <c r="AA464" i="11"/>
  <c r="AC464" i="11" s="1"/>
  <c r="AB464" i="11"/>
  <c r="AE464" i="11"/>
  <c r="AK464" i="11" s="1"/>
  <c r="AG464" i="11"/>
  <c r="AH464" i="11"/>
  <c r="AJ464" i="11"/>
  <c r="AA465" i="11"/>
  <c r="AB465" i="11"/>
  <c r="AC465" i="11" s="1"/>
  <c r="AE465" i="11"/>
  <c r="AK465" i="11" s="1"/>
  <c r="AG465" i="11"/>
  <c r="AH465" i="11"/>
  <c r="AJ465" i="11"/>
  <c r="AA466" i="11"/>
  <c r="AB466" i="11"/>
  <c r="AC466" i="11" s="1"/>
  <c r="AE466" i="11"/>
  <c r="AG466" i="11"/>
  <c r="AH466" i="11"/>
  <c r="AJ466" i="11"/>
  <c r="AA467" i="11"/>
  <c r="AB467" i="11"/>
  <c r="AC467" i="11" s="1"/>
  <c r="AD467" i="11" s="1"/>
  <c r="AE467" i="11"/>
  <c r="AG467" i="11"/>
  <c r="AH467" i="11"/>
  <c r="AJ467" i="11"/>
  <c r="AA468" i="11"/>
  <c r="AB468" i="11"/>
  <c r="AC468" i="11"/>
  <c r="AE468" i="11"/>
  <c r="AG468" i="11"/>
  <c r="AH468" i="11"/>
  <c r="AJ468" i="11"/>
  <c r="AA469" i="11"/>
  <c r="AB469" i="11"/>
  <c r="AE469" i="11"/>
  <c r="AG469" i="11"/>
  <c r="AH469" i="11"/>
  <c r="AJ469" i="11"/>
  <c r="AA470" i="11"/>
  <c r="AB470" i="11"/>
  <c r="AC470" i="11" s="1"/>
  <c r="AE470" i="11"/>
  <c r="AG470" i="11"/>
  <c r="AH470" i="11"/>
  <c r="AJ470" i="11"/>
  <c r="AA471" i="11"/>
  <c r="AB471" i="11"/>
  <c r="AE471" i="11"/>
  <c r="AG471" i="11"/>
  <c r="AH471" i="11"/>
  <c r="AJ471" i="11"/>
  <c r="AK471" i="11"/>
  <c r="AA472" i="11"/>
  <c r="AB472" i="11"/>
  <c r="AC472" i="11"/>
  <c r="AE472" i="11"/>
  <c r="AG472" i="11"/>
  <c r="AH472" i="11"/>
  <c r="AJ472" i="11"/>
  <c r="AA473" i="11"/>
  <c r="AB473" i="11"/>
  <c r="AC473" i="11"/>
  <c r="AE473" i="11"/>
  <c r="AG473" i="11"/>
  <c r="AH473" i="11"/>
  <c r="AJ473" i="11"/>
  <c r="AA474" i="11"/>
  <c r="AB474" i="11"/>
  <c r="AE474" i="11"/>
  <c r="AK474" i="11" s="1"/>
  <c r="AG474" i="11"/>
  <c r="AH474" i="11"/>
  <c r="AJ474" i="11"/>
  <c r="AA475" i="11"/>
  <c r="AC475" i="11" s="1"/>
  <c r="AB475" i="11"/>
  <c r="AE475" i="11"/>
  <c r="AG475" i="11"/>
  <c r="AH475" i="11"/>
  <c r="AJ475" i="11"/>
  <c r="AA476" i="11"/>
  <c r="AB476" i="11"/>
  <c r="AC476" i="11" s="1"/>
  <c r="AE476" i="11"/>
  <c r="AK476" i="11" s="1"/>
  <c r="AG476" i="11"/>
  <c r="AH476" i="11"/>
  <c r="AJ476" i="11"/>
  <c r="AA477" i="11"/>
  <c r="AB477" i="11"/>
  <c r="AC477" i="11"/>
  <c r="AE477" i="11"/>
  <c r="AK477" i="11" s="1"/>
  <c r="AG477" i="11"/>
  <c r="AH477" i="11"/>
  <c r="AJ477" i="11"/>
  <c r="AA478" i="11"/>
  <c r="AB478" i="11"/>
  <c r="AC478" i="11" s="1"/>
  <c r="AE478" i="11"/>
  <c r="AG478" i="11"/>
  <c r="AH478" i="11"/>
  <c r="AJ478" i="11"/>
  <c r="AA479" i="11"/>
  <c r="AB479" i="11"/>
  <c r="AC479" i="11" s="1"/>
  <c r="AE479" i="11"/>
  <c r="AG479" i="11"/>
  <c r="AH479" i="11"/>
  <c r="AJ479" i="11"/>
  <c r="AA480" i="11"/>
  <c r="AB480" i="11"/>
  <c r="AC480" i="11" s="1"/>
  <c r="AE480" i="11"/>
  <c r="AG480" i="11"/>
  <c r="AH480" i="11"/>
  <c r="AJ480" i="11"/>
  <c r="AA481" i="11"/>
  <c r="AB481" i="11"/>
  <c r="AE481" i="11"/>
  <c r="AK481" i="11" s="1"/>
  <c r="AG481" i="11"/>
  <c r="AH481" i="11"/>
  <c r="AJ481" i="11"/>
  <c r="AA482" i="11"/>
  <c r="AB482" i="11"/>
  <c r="AC482" i="11"/>
  <c r="AE482" i="11"/>
  <c r="AK482" i="11" s="1"/>
  <c r="AG482" i="11"/>
  <c r="AH482" i="11"/>
  <c r="AJ482" i="11"/>
  <c r="AA483" i="11"/>
  <c r="AB483" i="11"/>
  <c r="AC483" i="11" s="1"/>
  <c r="AE483" i="11"/>
  <c r="AG483" i="11"/>
  <c r="AH483" i="11"/>
  <c r="AJ483" i="11"/>
  <c r="AA484" i="11"/>
  <c r="AB484" i="11"/>
  <c r="AC484" i="11"/>
  <c r="AE484" i="11"/>
  <c r="AG484" i="11"/>
  <c r="AH484" i="11"/>
  <c r="AJ484" i="11"/>
  <c r="AA485" i="11"/>
  <c r="AB485" i="11"/>
  <c r="AC485" i="11" s="1"/>
  <c r="AE485" i="11"/>
  <c r="AG485" i="11"/>
  <c r="AH485" i="11"/>
  <c r="AJ485" i="11"/>
  <c r="AA486" i="11"/>
  <c r="AB486" i="11"/>
  <c r="AC486" i="11" s="1"/>
  <c r="AE486" i="11"/>
  <c r="AK486" i="11" s="1"/>
  <c r="AG486" i="11"/>
  <c r="AH486" i="11"/>
  <c r="AJ486" i="11"/>
  <c r="AA487" i="11"/>
  <c r="AC487" i="11" s="1"/>
  <c r="AB487" i="11"/>
  <c r="AE487" i="11"/>
  <c r="AG487" i="11"/>
  <c r="AH487" i="11"/>
  <c r="AJ487" i="11"/>
  <c r="AA488" i="11"/>
  <c r="AC488" i="11" s="1"/>
  <c r="AD488" i="11" s="1"/>
  <c r="AB488" i="11"/>
  <c r="AE488" i="11"/>
  <c r="AG488" i="11"/>
  <c r="AH488" i="11"/>
  <c r="AJ488" i="11"/>
  <c r="AK488" i="11"/>
  <c r="AA489" i="11"/>
  <c r="AB489" i="11"/>
  <c r="AC489" i="11"/>
  <c r="AE489" i="11"/>
  <c r="AK489" i="11" s="1"/>
  <c r="AG489" i="11"/>
  <c r="AH489" i="11"/>
  <c r="AJ489" i="11"/>
  <c r="AA490" i="11"/>
  <c r="AB490" i="11"/>
  <c r="AE490" i="11"/>
  <c r="AG490" i="11"/>
  <c r="AH490" i="11"/>
  <c r="AJ490" i="11"/>
  <c r="AA491" i="11"/>
  <c r="AB491" i="11"/>
  <c r="AC491" i="11" s="1"/>
  <c r="AD491" i="11" s="1"/>
  <c r="AE491" i="11"/>
  <c r="AK491" i="11" s="1"/>
  <c r="AG491" i="11"/>
  <c r="AH491" i="11"/>
  <c r="AJ491" i="11"/>
  <c r="AA492" i="11"/>
  <c r="AB492" i="11"/>
  <c r="AE492" i="11"/>
  <c r="AG492" i="11"/>
  <c r="AH492" i="11"/>
  <c r="AJ492" i="11"/>
  <c r="AA493" i="11"/>
  <c r="AB493" i="11"/>
  <c r="AC493" i="11" s="1"/>
  <c r="AD493" i="11" s="1"/>
  <c r="AE493" i="11"/>
  <c r="AG493" i="11"/>
  <c r="AH493" i="11"/>
  <c r="AJ493" i="11"/>
  <c r="AA494" i="11"/>
  <c r="AB494" i="11"/>
  <c r="AC494" i="11" s="1"/>
  <c r="AE494" i="11"/>
  <c r="AG494" i="11"/>
  <c r="AH494" i="11"/>
  <c r="AJ494" i="11"/>
  <c r="AK494" i="11" s="1"/>
  <c r="AA495" i="11"/>
  <c r="AB495" i="11"/>
  <c r="AE495" i="11"/>
  <c r="AG495" i="11"/>
  <c r="AH495" i="11"/>
  <c r="AJ495" i="11"/>
  <c r="AA496" i="11"/>
  <c r="AB496" i="11"/>
  <c r="AC496" i="11" s="1"/>
  <c r="AE496" i="11"/>
  <c r="AG496" i="11"/>
  <c r="AH496" i="11"/>
  <c r="AJ496" i="11"/>
  <c r="AA497" i="11"/>
  <c r="AB497" i="11"/>
  <c r="AE497" i="11"/>
  <c r="AG497" i="11"/>
  <c r="AH497" i="11"/>
  <c r="AJ497" i="11"/>
  <c r="AA498" i="11"/>
  <c r="AB498" i="11"/>
  <c r="AC498" i="11"/>
  <c r="AE498" i="11"/>
  <c r="AD498" i="11" s="1"/>
  <c r="AG498" i="11"/>
  <c r="AH498" i="11"/>
  <c r="AJ498" i="11"/>
  <c r="AA499" i="11"/>
  <c r="AB499" i="11"/>
  <c r="AE499" i="11"/>
  <c r="AG499" i="11"/>
  <c r="AH499" i="11"/>
  <c r="AJ499" i="11"/>
  <c r="AK499" i="11"/>
  <c r="AA500" i="11"/>
  <c r="AB500" i="11"/>
  <c r="AC500" i="11"/>
  <c r="AD500" i="11" s="1"/>
  <c r="AE500" i="11"/>
  <c r="AG500" i="11"/>
  <c r="AH500" i="11"/>
  <c r="AJ500" i="11"/>
  <c r="AA501" i="11"/>
  <c r="AC501" i="11" s="1"/>
  <c r="AB501" i="11"/>
  <c r="AE501" i="11"/>
  <c r="AK501" i="11" s="1"/>
  <c r="AG501" i="11"/>
  <c r="AH501" i="11"/>
  <c r="AJ501" i="11"/>
  <c r="AA502" i="11"/>
  <c r="AB502" i="11"/>
  <c r="AE502" i="11"/>
  <c r="AG502" i="11"/>
  <c r="AH502" i="11"/>
  <c r="AJ502" i="11"/>
  <c r="AK502" i="11"/>
  <c r="AA503" i="11"/>
  <c r="AB503" i="11"/>
  <c r="AC503" i="11" s="1"/>
  <c r="AE503" i="11"/>
  <c r="AK503" i="11" s="1"/>
  <c r="AG503" i="11"/>
  <c r="AH503" i="11"/>
  <c r="AJ503" i="11"/>
  <c r="AA504" i="11"/>
  <c r="AB504" i="11"/>
  <c r="AE504" i="11"/>
  <c r="AG504" i="11"/>
  <c r="AH504" i="11"/>
  <c r="AJ504" i="11"/>
  <c r="AA505" i="11"/>
  <c r="AB505" i="11"/>
  <c r="AC505" i="11"/>
  <c r="AE505" i="11"/>
  <c r="AK505" i="11" s="1"/>
  <c r="AG505" i="11"/>
  <c r="AH505" i="11"/>
  <c r="AJ505" i="11"/>
  <c r="AA506" i="11"/>
  <c r="AB506" i="11"/>
  <c r="AC506" i="11" s="1"/>
  <c r="AE506" i="11"/>
  <c r="AG506" i="11"/>
  <c r="AH506" i="11"/>
  <c r="AJ506" i="11"/>
  <c r="AK506" i="11"/>
  <c r="AA507" i="11"/>
  <c r="AC507" i="11" s="1"/>
  <c r="AB507" i="11"/>
  <c r="AE507" i="11"/>
  <c r="AG507" i="11"/>
  <c r="AH507" i="11"/>
  <c r="AJ507" i="11"/>
  <c r="AA508" i="11"/>
  <c r="AC508" i="11" s="1"/>
  <c r="AB508" i="11"/>
  <c r="AE508" i="11"/>
  <c r="AG508" i="11"/>
  <c r="AH508" i="11"/>
  <c r="AJ508" i="11"/>
  <c r="AA509" i="11"/>
  <c r="AB509" i="11"/>
  <c r="AE509" i="11"/>
  <c r="AG509" i="11"/>
  <c r="AH509" i="11"/>
  <c r="AJ509" i="11"/>
  <c r="AK509" i="11"/>
  <c r="AA510" i="11"/>
  <c r="AB510" i="11"/>
  <c r="AE510" i="11"/>
  <c r="AG510" i="11"/>
  <c r="AH510" i="11"/>
  <c r="AJ510" i="11"/>
  <c r="AA511" i="11"/>
  <c r="AB511" i="11"/>
  <c r="AE511" i="11"/>
  <c r="AG511" i="11"/>
  <c r="AH511" i="11"/>
  <c r="AJ511" i="11"/>
  <c r="AK511" i="11"/>
  <c r="AA512" i="11"/>
  <c r="AB512" i="11"/>
  <c r="AC512" i="11" s="1"/>
  <c r="AE512" i="11"/>
  <c r="AG512" i="11"/>
  <c r="AH512" i="11"/>
  <c r="AJ512" i="11"/>
  <c r="AA513" i="11"/>
  <c r="AC513" i="11" s="1"/>
  <c r="AB513" i="11"/>
  <c r="AE513" i="11"/>
  <c r="AG513" i="11"/>
  <c r="AH513" i="11"/>
  <c r="AJ513" i="11"/>
  <c r="AA514" i="11"/>
  <c r="AB514" i="11"/>
  <c r="AE514" i="11"/>
  <c r="AG514" i="11"/>
  <c r="AH514" i="11"/>
  <c r="AJ514" i="11"/>
  <c r="AA515" i="11"/>
  <c r="AB515" i="11"/>
  <c r="AC515" i="11"/>
  <c r="AE515" i="11"/>
  <c r="AG515" i="11"/>
  <c r="AH515" i="11"/>
  <c r="AJ515" i="11"/>
  <c r="AA516" i="11"/>
  <c r="AB516" i="11"/>
  <c r="AE516" i="11"/>
  <c r="AG516" i="11"/>
  <c r="AH516" i="11"/>
  <c r="AJ516" i="11"/>
  <c r="AA517" i="11"/>
  <c r="AB517" i="11"/>
  <c r="AC517" i="11"/>
  <c r="AE517" i="11"/>
  <c r="AG517" i="11"/>
  <c r="AH517" i="11"/>
  <c r="AJ517" i="11"/>
  <c r="AA518" i="11"/>
  <c r="AC518" i="11" s="1"/>
  <c r="AB518" i="11"/>
  <c r="AE518" i="11"/>
  <c r="AG518" i="11"/>
  <c r="AH518" i="11"/>
  <c r="AJ518" i="11"/>
  <c r="AA519" i="11"/>
  <c r="AB519" i="11"/>
  <c r="AC519" i="11"/>
  <c r="AD519" i="11" s="1"/>
  <c r="AE519" i="11"/>
  <c r="AK519" i="11" s="1"/>
  <c r="AG519" i="11"/>
  <c r="AH519" i="11"/>
  <c r="AJ519" i="11"/>
  <c r="AA520" i="11"/>
  <c r="AB520" i="11"/>
  <c r="AE520" i="11"/>
  <c r="AG520" i="11"/>
  <c r="AH520" i="11"/>
  <c r="AJ520" i="11"/>
  <c r="AK520" i="11"/>
  <c r="AA521" i="11"/>
  <c r="AC521" i="11" s="1"/>
  <c r="AB521" i="11"/>
  <c r="AE521" i="11"/>
  <c r="AK521" i="11" s="1"/>
  <c r="AG521" i="11"/>
  <c r="AH521" i="11"/>
  <c r="AJ521" i="11"/>
  <c r="AA522" i="11"/>
  <c r="AB522" i="11"/>
  <c r="AC522" i="11"/>
  <c r="AE522" i="11"/>
  <c r="AK522" i="11" s="1"/>
  <c r="AG522" i="11"/>
  <c r="AH522" i="11"/>
  <c r="AJ522" i="11"/>
  <c r="AA523" i="11"/>
  <c r="AB523" i="11"/>
  <c r="AC523" i="11"/>
  <c r="AE523" i="11"/>
  <c r="AG523" i="11"/>
  <c r="AH523" i="11"/>
  <c r="AJ523" i="11"/>
  <c r="AK523" i="11"/>
  <c r="AA524" i="11"/>
  <c r="AB524" i="11"/>
  <c r="AE524" i="11"/>
  <c r="AG524" i="11"/>
  <c r="AH524" i="11"/>
  <c r="AJ524" i="11"/>
  <c r="AA525" i="11"/>
  <c r="AB525" i="11"/>
  <c r="AE525" i="11"/>
  <c r="AG525" i="11"/>
  <c r="AH525" i="11"/>
  <c r="AJ525" i="11"/>
  <c r="AA526" i="11"/>
  <c r="AB526" i="11"/>
  <c r="AE526" i="11"/>
  <c r="AG526" i="11"/>
  <c r="AH526" i="11"/>
  <c r="AJ526" i="11"/>
  <c r="AK526" i="11"/>
  <c r="AA527" i="11"/>
  <c r="AB527" i="11"/>
  <c r="AE527" i="11"/>
  <c r="AK527" i="11" s="1"/>
  <c r="AG527" i="11"/>
  <c r="AH527" i="11"/>
  <c r="AJ527" i="11"/>
  <c r="AA528" i="11"/>
  <c r="AB528" i="11"/>
  <c r="AE528" i="11"/>
  <c r="AG528" i="11"/>
  <c r="AH528" i="11"/>
  <c r="AJ528" i="11"/>
  <c r="AK528" i="11"/>
  <c r="AA529" i="11"/>
  <c r="AB529" i="11"/>
  <c r="AC529" i="11" s="1"/>
  <c r="AE529" i="11"/>
  <c r="AK529" i="11" s="1"/>
  <c r="AG529" i="11"/>
  <c r="AH529" i="11"/>
  <c r="AJ529" i="11"/>
  <c r="AA530" i="11"/>
  <c r="AB530" i="11"/>
  <c r="AC530" i="11"/>
  <c r="AE530" i="11"/>
  <c r="AG530" i="11"/>
  <c r="AH530" i="11"/>
  <c r="AJ530" i="11"/>
  <c r="AK530" i="11" s="1"/>
  <c r="AA531" i="11"/>
  <c r="AB531" i="11"/>
  <c r="AC531" i="11" s="1"/>
  <c r="AE531" i="11"/>
  <c r="AG531" i="11"/>
  <c r="AH531" i="11"/>
  <c r="AJ531" i="11"/>
  <c r="AA532" i="11"/>
  <c r="AB532" i="11"/>
  <c r="AE532" i="11"/>
  <c r="AG532" i="11"/>
  <c r="AH532" i="11"/>
  <c r="AJ532" i="11"/>
  <c r="AK532" i="11"/>
  <c r="AA533" i="11"/>
  <c r="AC533" i="11" s="1"/>
  <c r="AB533" i="11"/>
  <c r="AE533" i="11"/>
  <c r="AK533" i="11" s="1"/>
  <c r="AG533" i="11"/>
  <c r="AH533" i="11"/>
  <c r="AJ533" i="11"/>
  <c r="AA534" i="11"/>
  <c r="AB534" i="11"/>
  <c r="AC534" i="11"/>
  <c r="AE534" i="11"/>
  <c r="AD534" i="11" s="1"/>
  <c r="AG534" i="11"/>
  <c r="AH534" i="11"/>
  <c r="AJ534" i="11"/>
  <c r="AA535" i="11"/>
  <c r="AC535" i="11" s="1"/>
  <c r="AB535" i="11"/>
  <c r="AE535" i="11"/>
  <c r="AG535" i="11"/>
  <c r="AH535" i="11"/>
  <c r="AJ535" i="11"/>
  <c r="AA536" i="11"/>
  <c r="AB536" i="11"/>
  <c r="AE536" i="11"/>
  <c r="AG536" i="11"/>
  <c r="AH536" i="11"/>
  <c r="AJ536" i="11"/>
  <c r="AA537" i="11"/>
  <c r="AB537" i="11"/>
  <c r="AC537" i="11" s="1"/>
  <c r="AE537" i="11"/>
  <c r="AG537" i="11"/>
  <c r="AH537" i="11"/>
  <c r="AJ537" i="11"/>
  <c r="AA538" i="11"/>
  <c r="AB538" i="11"/>
  <c r="AC538" i="11"/>
  <c r="AE538" i="11"/>
  <c r="AG538" i="11"/>
  <c r="AH538" i="11"/>
  <c r="AJ538" i="11"/>
  <c r="AA539" i="11"/>
  <c r="AB539" i="11"/>
  <c r="AE539" i="11"/>
  <c r="AG539" i="11"/>
  <c r="AH539" i="11"/>
  <c r="AJ539" i="11"/>
  <c r="AK539" i="11" s="1"/>
  <c r="AA540" i="11"/>
  <c r="AB540" i="11"/>
  <c r="AC540" i="11" s="1"/>
  <c r="AE540" i="11"/>
  <c r="AD540" i="11" s="1"/>
  <c r="AG540" i="11"/>
  <c r="AH540" i="11"/>
  <c r="AJ540" i="11"/>
  <c r="AA541" i="11"/>
  <c r="AB541" i="11"/>
  <c r="AC541" i="11"/>
  <c r="AE541" i="11"/>
  <c r="AK541" i="11" s="1"/>
  <c r="AG541" i="11"/>
  <c r="AH541" i="11"/>
  <c r="AJ541" i="11"/>
  <c r="AA542" i="11"/>
  <c r="AC542" i="11" s="1"/>
  <c r="AB542" i="11"/>
  <c r="AE542" i="11"/>
  <c r="AG542" i="11"/>
  <c r="AH542" i="11"/>
  <c r="AJ542" i="11"/>
  <c r="AK542" i="11"/>
  <c r="AA543" i="11"/>
  <c r="AB543" i="11"/>
  <c r="AE543" i="11"/>
  <c r="AK543" i="11" s="1"/>
  <c r="AG543" i="11"/>
  <c r="AH543" i="11"/>
  <c r="AJ543" i="11"/>
  <c r="AA544" i="11"/>
  <c r="AC544" i="11" s="1"/>
  <c r="AD544" i="11" s="1"/>
  <c r="AB544" i="11"/>
  <c r="AE544" i="11"/>
  <c r="AG544" i="11"/>
  <c r="AH544" i="11"/>
  <c r="AJ544" i="11"/>
  <c r="AA545" i="11"/>
  <c r="AC545" i="11" s="1"/>
  <c r="AB545" i="11"/>
  <c r="AE545" i="11"/>
  <c r="AG545" i="11"/>
  <c r="AH545" i="11"/>
  <c r="AJ545" i="11"/>
  <c r="AA546" i="11"/>
  <c r="AB546" i="11"/>
  <c r="AC546" i="11" s="1"/>
  <c r="AE546" i="11"/>
  <c r="AK546" i="11" s="1"/>
  <c r="AG546" i="11"/>
  <c r="AH546" i="11"/>
  <c r="AJ546" i="11"/>
  <c r="AA547" i="11"/>
  <c r="AC547" i="11" s="1"/>
  <c r="AD547" i="11" s="1"/>
  <c r="AB547" i="11"/>
  <c r="AE547" i="11"/>
  <c r="AG547" i="11"/>
  <c r="AH547" i="11"/>
  <c r="AJ547" i="11"/>
  <c r="AK547" i="11"/>
  <c r="AA548" i="11"/>
  <c r="AB548" i="11"/>
  <c r="AC548" i="11" s="1"/>
  <c r="AE548" i="11"/>
  <c r="AG548" i="11"/>
  <c r="AH548" i="11"/>
  <c r="AJ548" i="11"/>
  <c r="AA549" i="11"/>
  <c r="AB549" i="11"/>
  <c r="AC549" i="11" s="1"/>
  <c r="AE549" i="11"/>
  <c r="AG549" i="11"/>
  <c r="AH549" i="11"/>
  <c r="AJ549" i="11"/>
  <c r="AA550" i="11"/>
  <c r="AB550" i="11"/>
  <c r="AC550" i="11" s="1"/>
  <c r="AE550" i="11"/>
  <c r="AG550" i="11"/>
  <c r="AH550" i="11"/>
  <c r="AJ550" i="11"/>
  <c r="AA551" i="11"/>
  <c r="AB551" i="11"/>
  <c r="AC551" i="11"/>
  <c r="AE551" i="11"/>
  <c r="AK551" i="11" s="1"/>
  <c r="AG551" i="11"/>
  <c r="AH551" i="11"/>
  <c r="AJ551" i="11"/>
  <c r="AA552" i="11"/>
  <c r="AB552" i="11"/>
  <c r="AC552" i="11"/>
  <c r="AE552" i="11"/>
  <c r="AG552" i="11"/>
  <c r="AH552" i="11"/>
  <c r="AJ552" i="11"/>
  <c r="AK552" i="11"/>
  <c r="AA553" i="11"/>
  <c r="AB553" i="11"/>
  <c r="AC553" i="11" s="1"/>
  <c r="AE553" i="11"/>
  <c r="AK553" i="11" s="1"/>
  <c r="AG553" i="11"/>
  <c r="AH553" i="11"/>
  <c r="AJ553" i="11"/>
  <c r="AA554" i="11"/>
  <c r="AB554" i="11"/>
  <c r="AC554" i="11"/>
  <c r="AE554" i="11"/>
  <c r="AG554" i="11"/>
  <c r="AH554" i="11"/>
  <c r="AJ554" i="11"/>
  <c r="AA555" i="11"/>
  <c r="AC555" i="11" s="1"/>
  <c r="AB555" i="11"/>
  <c r="AE555" i="11"/>
  <c r="AG555" i="11"/>
  <c r="AH555" i="11"/>
  <c r="AJ555" i="11"/>
  <c r="AA556" i="11"/>
  <c r="AB556" i="11"/>
  <c r="AC556" i="11" s="1"/>
  <c r="AE556" i="11"/>
  <c r="AK556" i="11" s="1"/>
  <c r="AG556" i="11"/>
  <c r="AH556" i="11"/>
  <c r="AJ556" i="11"/>
  <c r="AA557" i="11"/>
  <c r="AB557" i="11"/>
  <c r="AC557" i="11" s="1"/>
  <c r="AE557" i="11"/>
  <c r="AG557" i="11"/>
  <c r="AH557" i="11"/>
  <c r="AJ557" i="11"/>
  <c r="AA558" i="11"/>
  <c r="AB558" i="11"/>
  <c r="AC558" i="11" s="1"/>
  <c r="AE558" i="11"/>
  <c r="AK558" i="11" s="1"/>
  <c r="AG558" i="11"/>
  <c r="AH558" i="11"/>
  <c r="AJ558" i="11"/>
  <c r="AA559" i="11"/>
  <c r="AB559" i="11"/>
  <c r="AE559" i="11"/>
  <c r="AG559" i="11"/>
  <c r="AH559" i="11"/>
  <c r="AJ559" i="11"/>
  <c r="AK559" i="11"/>
  <c r="AA560" i="11"/>
  <c r="AB560" i="11"/>
  <c r="AC560" i="11" s="1"/>
  <c r="AE560" i="11"/>
  <c r="AG560" i="11"/>
  <c r="AH560" i="11"/>
  <c r="AJ560" i="11"/>
  <c r="AA561" i="11"/>
  <c r="AB561" i="11"/>
  <c r="AC561" i="11"/>
  <c r="AE561" i="11"/>
  <c r="AD561" i="11" s="1"/>
  <c r="AG561" i="11"/>
  <c r="AH561" i="11"/>
  <c r="AJ561" i="11"/>
  <c r="AA562" i="11"/>
  <c r="AB562" i="11"/>
  <c r="AE562" i="11"/>
  <c r="AG562" i="11"/>
  <c r="AH562" i="11"/>
  <c r="AJ562" i="11"/>
  <c r="AA563" i="11"/>
  <c r="AB563" i="11"/>
  <c r="AC563" i="11"/>
  <c r="AE563" i="11"/>
  <c r="AG563" i="11"/>
  <c r="AH563" i="11"/>
  <c r="AJ563" i="11"/>
  <c r="AA564" i="11"/>
  <c r="AC564" i="11" s="1"/>
  <c r="AB564" i="11"/>
  <c r="AE564" i="11"/>
  <c r="AD564" i="11" s="1"/>
  <c r="AG564" i="11"/>
  <c r="AH564" i="11"/>
  <c r="AJ564" i="11"/>
  <c r="AK564" i="11" s="1"/>
  <c r="AA565" i="11"/>
  <c r="AB565" i="11"/>
  <c r="AC565" i="11" s="1"/>
  <c r="AE565" i="11"/>
  <c r="AK565" i="11" s="1"/>
  <c r="AG565" i="11"/>
  <c r="AH565" i="11"/>
  <c r="AJ565" i="11"/>
  <c r="AA566" i="11"/>
  <c r="AB566" i="11"/>
  <c r="AC566" i="11" s="1"/>
  <c r="AE566" i="11"/>
  <c r="AG566" i="11"/>
  <c r="AH566" i="11"/>
  <c r="AJ566" i="11"/>
  <c r="AA567" i="11"/>
  <c r="AB567" i="11"/>
  <c r="AE567" i="11"/>
  <c r="AG567" i="11"/>
  <c r="AH567" i="11"/>
  <c r="AJ567" i="11"/>
  <c r="AK567" i="11"/>
  <c r="AA568" i="11"/>
  <c r="AB568" i="11"/>
  <c r="AE568" i="11"/>
  <c r="AK568" i="11" s="1"/>
  <c r="AG568" i="11"/>
  <c r="AH568" i="11"/>
  <c r="AJ568" i="11"/>
  <c r="AA569" i="11"/>
  <c r="AB569" i="11"/>
  <c r="AC569" i="11" s="1"/>
  <c r="AE569" i="11"/>
  <c r="AK569" i="11" s="1"/>
  <c r="AG569" i="11"/>
  <c r="AH569" i="11"/>
  <c r="AJ569" i="11"/>
  <c r="AA570" i="11"/>
  <c r="AB570" i="11"/>
  <c r="AE570" i="11"/>
  <c r="AK570" i="11" s="1"/>
  <c r="AG570" i="11"/>
  <c r="AH570" i="11"/>
  <c r="AJ570" i="11"/>
  <c r="AA571" i="11"/>
  <c r="AB571" i="11"/>
  <c r="AC571" i="11"/>
  <c r="AE571" i="11"/>
  <c r="AG571" i="11"/>
  <c r="AH571" i="11"/>
  <c r="AJ571" i="11"/>
  <c r="AK571" i="11"/>
  <c r="AA572" i="11"/>
  <c r="AB572" i="11"/>
  <c r="AC572" i="11" s="1"/>
  <c r="AE572" i="11"/>
  <c r="AG572" i="11"/>
  <c r="AH572" i="11"/>
  <c r="AJ572" i="11"/>
  <c r="AA573" i="11"/>
  <c r="AB573" i="11"/>
  <c r="AC573" i="11"/>
  <c r="AE573" i="11"/>
  <c r="AG573" i="11"/>
  <c r="AH573" i="11"/>
  <c r="AJ573" i="11"/>
  <c r="AA574" i="11"/>
  <c r="AB574" i="11"/>
  <c r="AC574" i="11" s="1"/>
  <c r="AE574" i="11"/>
  <c r="AG574" i="11"/>
  <c r="AH574" i="11"/>
  <c r="AJ574" i="11"/>
  <c r="AA575" i="11"/>
  <c r="AB575" i="11"/>
  <c r="AE575" i="11"/>
  <c r="AK575" i="11" s="1"/>
  <c r="AG575" i="11"/>
  <c r="AH575" i="11"/>
  <c r="AJ575" i="11"/>
  <c r="AA576" i="11"/>
  <c r="AC576" i="11" s="1"/>
  <c r="AD576" i="11" s="1"/>
  <c r="AB576" i="11"/>
  <c r="AE576" i="11"/>
  <c r="AG576" i="11"/>
  <c r="AH576" i="11"/>
  <c r="AJ576" i="11"/>
  <c r="AK576" i="11" s="1"/>
  <c r="AA577" i="11"/>
  <c r="AB577" i="11"/>
  <c r="AC577" i="11" s="1"/>
  <c r="AE577" i="11"/>
  <c r="AG577" i="11"/>
  <c r="AH577" i="11"/>
  <c r="AJ577" i="11"/>
  <c r="AK577" i="11"/>
  <c r="AA578" i="11"/>
  <c r="AB578" i="11"/>
  <c r="AE578" i="11"/>
  <c r="AK578" i="11" s="1"/>
  <c r="AG578" i="11"/>
  <c r="AH578" i="11"/>
  <c r="AJ578" i="11"/>
  <c r="AA579" i="11"/>
  <c r="AB579" i="11"/>
  <c r="AC579" i="11" s="1"/>
  <c r="AE579" i="11"/>
  <c r="AK579" i="11" s="1"/>
  <c r="AG579" i="11"/>
  <c r="AH579" i="11"/>
  <c r="AJ579" i="11"/>
  <c r="AA580" i="11"/>
  <c r="AB580" i="11"/>
  <c r="AC580" i="11" s="1"/>
  <c r="AE580" i="11"/>
  <c r="AD580" i="11" s="1"/>
  <c r="AG580" i="11"/>
  <c r="AH580" i="11"/>
  <c r="AJ580" i="11"/>
  <c r="AA581" i="11"/>
  <c r="AC581" i="11" s="1"/>
  <c r="AD581" i="11" s="1"/>
  <c r="AB581" i="11"/>
  <c r="AE581" i="11"/>
  <c r="AG581" i="11"/>
  <c r="AH581" i="11"/>
  <c r="AJ581" i="11"/>
  <c r="AA582" i="11"/>
  <c r="AB582" i="11"/>
  <c r="AC582" i="11" s="1"/>
  <c r="AE582" i="11"/>
  <c r="AG582" i="11"/>
  <c r="AH582" i="11"/>
  <c r="AJ582" i="11"/>
  <c r="AK582" i="11"/>
  <c r="AA583" i="11"/>
  <c r="AB583" i="11"/>
  <c r="AE583" i="11"/>
  <c r="AG583" i="11"/>
  <c r="AH583" i="11"/>
  <c r="AJ583" i="11"/>
  <c r="AA584" i="11"/>
  <c r="AB584" i="11"/>
  <c r="AE584" i="11"/>
  <c r="AG584" i="11"/>
  <c r="AH584" i="11"/>
  <c r="AJ584" i="11"/>
  <c r="AA585" i="11"/>
  <c r="AB585" i="11"/>
  <c r="AC585" i="11" s="1"/>
  <c r="AE585" i="11"/>
  <c r="AG585" i="11"/>
  <c r="AH585" i="11"/>
  <c r="AJ585" i="11"/>
  <c r="AA586" i="11"/>
  <c r="AC586" i="11" s="1"/>
  <c r="AB586" i="11"/>
  <c r="AE586" i="11"/>
  <c r="AK586" i="11" s="1"/>
  <c r="AG586" i="11"/>
  <c r="AH586" i="11"/>
  <c r="AJ586" i="11"/>
  <c r="AA587" i="11"/>
  <c r="AB587" i="11"/>
  <c r="AE587" i="11"/>
  <c r="AK587" i="11" s="1"/>
  <c r="AG587" i="11"/>
  <c r="AH587" i="11"/>
  <c r="AJ587" i="11"/>
  <c r="AA588" i="11"/>
  <c r="AB588" i="11"/>
  <c r="AC588" i="11" s="1"/>
  <c r="AD588" i="11" s="1"/>
  <c r="AE588" i="11"/>
  <c r="AK588" i="11" s="1"/>
  <c r="AG588" i="11"/>
  <c r="AH588" i="11"/>
  <c r="AJ588" i="11"/>
  <c r="AA589" i="11"/>
  <c r="AB589" i="11"/>
  <c r="AC589" i="11" s="1"/>
  <c r="AE589" i="11"/>
  <c r="AG589" i="11"/>
  <c r="AH589" i="11"/>
  <c r="AJ589" i="11"/>
  <c r="AA590" i="11"/>
  <c r="AB590" i="11"/>
  <c r="AC590" i="11"/>
  <c r="AE590" i="11"/>
  <c r="AK590" i="11" s="1"/>
  <c r="AG590" i="11"/>
  <c r="AH590" i="11"/>
  <c r="AJ590" i="11"/>
  <c r="AA591" i="11"/>
  <c r="AB591" i="11"/>
  <c r="AE591" i="11"/>
  <c r="AG591" i="11"/>
  <c r="AH591" i="11"/>
  <c r="AJ591" i="11"/>
  <c r="AK591" i="11"/>
  <c r="AA592" i="11"/>
  <c r="AB592" i="11"/>
  <c r="AC592" i="11"/>
  <c r="AE592" i="11"/>
  <c r="AK592" i="11" s="1"/>
  <c r="AG592" i="11"/>
  <c r="AH592" i="11"/>
  <c r="AJ592" i="11"/>
  <c r="AA593" i="11"/>
  <c r="AB593" i="11"/>
  <c r="AC593" i="11" s="1"/>
  <c r="AD593" i="11" s="1"/>
  <c r="AE593" i="11"/>
  <c r="AG593" i="11"/>
  <c r="AH593" i="11"/>
  <c r="AJ593" i="11"/>
  <c r="AK593" i="11"/>
  <c r="AA594" i="11"/>
  <c r="AB594" i="11"/>
  <c r="AE594" i="11"/>
  <c r="AG594" i="11"/>
  <c r="AH594" i="11"/>
  <c r="AJ594" i="11"/>
  <c r="AA595" i="11"/>
  <c r="AC595" i="11" s="1"/>
  <c r="AB595" i="11"/>
  <c r="AE595" i="11"/>
  <c r="AK595" i="11" s="1"/>
  <c r="AG595" i="11"/>
  <c r="AH595" i="11"/>
  <c r="AJ595" i="11"/>
  <c r="AA596" i="11"/>
  <c r="AB596" i="11"/>
  <c r="AE596" i="11"/>
  <c r="AK596" i="11" s="1"/>
  <c r="AG596" i="11"/>
  <c r="AH596" i="11"/>
  <c r="AJ596" i="11"/>
  <c r="AA597" i="11"/>
  <c r="AB597" i="11"/>
  <c r="AC597" i="11" s="1"/>
  <c r="AE597" i="11"/>
  <c r="AG597" i="11"/>
  <c r="AH597" i="11"/>
  <c r="AJ597" i="11"/>
  <c r="AA598" i="11"/>
  <c r="AB598" i="11"/>
  <c r="AE598" i="11"/>
  <c r="AK598" i="11" s="1"/>
  <c r="AG598" i="11"/>
  <c r="AH598" i="11"/>
  <c r="AJ598" i="11"/>
  <c r="AA599" i="11"/>
  <c r="AB599" i="11"/>
  <c r="AC599" i="11"/>
  <c r="AE599" i="11"/>
  <c r="AG599" i="11"/>
  <c r="AH599" i="11"/>
  <c r="AJ599" i="11"/>
  <c r="AA600" i="11"/>
  <c r="AB600" i="11"/>
  <c r="AC600" i="11"/>
  <c r="AE600" i="11"/>
  <c r="AG600" i="11"/>
  <c r="AH600" i="11"/>
  <c r="AJ600" i="11"/>
  <c r="AA601" i="11"/>
  <c r="AB601" i="11"/>
  <c r="AC601" i="11" s="1"/>
  <c r="AD601" i="11" s="1"/>
  <c r="AE601" i="11"/>
  <c r="AK601" i="11" s="1"/>
  <c r="AG601" i="11"/>
  <c r="AH601" i="11"/>
  <c r="AJ601" i="11"/>
  <c r="AA602" i="11"/>
  <c r="AC602" i="11" s="1"/>
  <c r="AB602" i="11"/>
  <c r="AE602" i="11"/>
  <c r="AG602" i="11"/>
  <c r="AH602" i="11"/>
  <c r="AJ602" i="11"/>
  <c r="AA603" i="11"/>
  <c r="AC603" i="11" s="1"/>
  <c r="AB603" i="11"/>
  <c r="AE603" i="11"/>
  <c r="AK603" i="11" s="1"/>
  <c r="AG603" i="11"/>
  <c r="AH603" i="11"/>
  <c r="AJ603" i="11"/>
  <c r="AA604" i="11"/>
  <c r="AB604" i="11"/>
  <c r="AC604" i="11" s="1"/>
  <c r="AE604" i="11"/>
  <c r="AK604" i="11" s="1"/>
  <c r="AG604" i="11"/>
  <c r="AH604" i="11"/>
  <c r="AJ604" i="11"/>
  <c r="AA605" i="11"/>
  <c r="AB605" i="11"/>
  <c r="AE605" i="11"/>
  <c r="AK605" i="11" s="1"/>
  <c r="AG605" i="11"/>
  <c r="AH605" i="11"/>
  <c r="AJ605" i="11"/>
  <c r="AA606" i="11"/>
  <c r="AB606" i="11"/>
  <c r="AC606" i="11" s="1"/>
  <c r="AE606" i="11"/>
  <c r="AK606" i="11" s="1"/>
  <c r="AG606" i="11"/>
  <c r="AH606" i="11"/>
  <c r="AJ606" i="11"/>
  <c r="AA607" i="11"/>
  <c r="AB607" i="11"/>
  <c r="AE607" i="11"/>
  <c r="AG607" i="11"/>
  <c r="AH607" i="11"/>
  <c r="AJ607" i="11"/>
  <c r="AK607" i="11"/>
  <c r="AA608" i="11"/>
  <c r="AB608" i="11"/>
  <c r="AC608" i="11" s="1"/>
  <c r="AE608" i="11"/>
  <c r="AK608" i="11" s="1"/>
  <c r="AG608" i="11"/>
  <c r="AH608" i="11"/>
  <c r="AJ608" i="11"/>
  <c r="AA609" i="11"/>
  <c r="AC609" i="11" s="1"/>
  <c r="AB609" i="11"/>
  <c r="AE609" i="11"/>
  <c r="AG609" i="11"/>
  <c r="AH609" i="11"/>
  <c r="AJ609" i="11"/>
  <c r="AA610" i="11"/>
  <c r="AB610" i="11"/>
  <c r="AE610" i="11"/>
  <c r="AK610" i="11" s="1"/>
  <c r="AG610" i="11"/>
  <c r="AH610" i="11"/>
  <c r="AJ610" i="11"/>
  <c r="AA611" i="11"/>
  <c r="AB611" i="11"/>
  <c r="AC611" i="11" s="1"/>
  <c r="AE611" i="11"/>
  <c r="AG611" i="11"/>
  <c r="AH611" i="11"/>
  <c r="AJ611" i="11"/>
  <c r="AA612" i="11"/>
  <c r="AB612" i="11"/>
  <c r="AE612" i="11"/>
  <c r="AK612" i="11" s="1"/>
  <c r="AG612" i="11"/>
  <c r="AH612" i="11"/>
  <c r="AJ612" i="11"/>
  <c r="AA613" i="11"/>
  <c r="AB613" i="11"/>
  <c r="AC613" i="11"/>
  <c r="AD613" i="11"/>
  <c r="AE613" i="11"/>
  <c r="AK613" i="11" s="1"/>
  <c r="AG613" i="11"/>
  <c r="AH613" i="11"/>
  <c r="AJ613" i="11"/>
  <c r="AA614" i="11"/>
  <c r="AC614" i="11" s="1"/>
  <c r="AB614" i="11"/>
  <c r="AE614" i="11"/>
  <c r="AG614" i="11"/>
  <c r="AH614" i="11"/>
  <c r="AJ614" i="11"/>
  <c r="AA615" i="11"/>
  <c r="AC615" i="11" s="1"/>
  <c r="AD615" i="11" s="1"/>
  <c r="AB615" i="11"/>
  <c r="AE615" i="11"/>
  <c r="AK615" i="11" s="1"/>
  <c r="AG615" i="11"/>
  <c r="AH615" i="11"/>
  <c r="AJ615" i="11"/>
  <c r="AA616" i="11"/>
  <c r="AB616" i="11"/>
  <c r="AC616" i="11" s="1"/>
  <c r="AE616" i="11"/>
  <c r="AD616" i="11" s="1"/>
  <c r="AG616" i="11"/>
  <c r="AH616" i="11"/>
  <c r="AJ616" i="11"/>
  <c r="AA617" i="11"/>
  <c r="AB617" i="11"/>
  <c r="AC617" i="11"/>
  <c r="AE617" i="11"/>
  <c r="AK617" i="11" s="1"/>
  <c r="AG617" i="11"/>
  <c r="AH617" i="11"/>
  <c r="AJ617" i="11"/>
  <c r="AA618" i="11"/>
  <c r="AB618" i="11"/>
  <c r="AC618" i="11"/>
  <c r="AE618" i="11"/>
  <c r="AG618" i="11"/>
  <c r="AH618" i="11"/>
  <c r="AJ618" i="11"/>
  <c r="AA619" i="11"/>
  <c r="AB619" i="11"/>
  <c r="AC619" i="11" s="1"/>
  <c r="AE619" i="11"/>
  <c r="AG619" i="11"/>
  <c r="AH619" i="11"/>
  <c r="AJ619" i="11"/>
  <c r="AK619" i="11"/>
  <c r="AA620" i="11"/>
  <c r="AB620" i="11"/>
  <c r="AE620" i="11"/>
  <c r="AG620" i="11"/>
  <c r="AH620" i="11"/>
  <c r="AJ620" i="11"/>
  <c r="AA621" i="11"/>
  <c r="AB621" i="11"/>
  <c r="AC621" i="11"/>
  <c r="AE621" i="11"/>
  <c r="AK621" i="11" s="1"/>
  <c r="AG621" i="11"/>
  <c r="AH621" i="11"/>
  <c r="AJ621" i="11"/>
  <c r="AA622" i="11"/>
  <c r="AB622" i="11"/>
  <c r="AC622" i="11" s="1"/>
  <c r="AE622" i="11"/>
  <c r="AK622" i="11" s="1"/>
  <c r="AG622" i="11"/>
  <c r="AH622" i="11"/>
  <c r="AJ622" i="11"/>
  <c r="AA623" i="11"/>
  <c r="AB623" i="11"/>
  <c r="AE623" i="11"/>
  <c r="AG623" i="11"/>
  <c r="AH623" i="11"/>
  <c r="AJ623" i="11"/>
  <c r="AA624" i="11"/>
  <c r="AB624" i="11"/>
  <c r="AC624" i="11"/>
  <c r="AD624" i="11" s="1"/>
  <c r="AE624" i="11"/>
  <c r="AG624" i="11"/>
  <c r="AH624" i="11"/>
  <c r="AJ624" i="11"/>
  <c r="AK624" i="11"/>
  <c r="AA625" i="11"/>
  <c r="AB625" i="11"/>
  <c r="AC625" i="11" s="1"/>
  <c r="AE625" i="11"/>
  <c r="AG625" i="11"/>
  <c r="AH625" i="11"/>
  <c r="AJ625" i="11"/>
  <c r="AA626" i="11"/>
  <c r="AB626" i="11"/>
  <c r="AC626" i="11"/>
  <c r="AE626" i="11"/>
  <c r="AK626" i="11" s="1"/>
  <c r="AG626" i="11"/>
  <c r="AH626" i="11"/>
  <c r="AJ626" i="11"/>
  <c r="AA627" i="11"/>
  <c r="AB627" i="11"/>
  <c r="AE627" i="11"/>
  <c r="AG627" i="11"/>
  <c r="AH627" i="11"/>
  <c r="AJ627" i="11"/>
  <c r="AK627" i="11"/>
  <c r="AA628" i="11"/>
  <c r="AB628" i="11"/>
  <c r="AC628" i="11" s="1"/>
  <c r="AE628" i="11"/>
  <c r="AK628" i="11" s="1"/>
  <c r="AG628" i="11"/>
  <c r="AH628" i="11"/>
  <c r="AJ628" i="11"/>
  <c r="AA629" i="11"/>
  <c r="AC629" i="11" s="1"/>
  <c r="AB629" i="11"/>
  <c r="AE629" i="11"/>
  <c r="AK629" i="11" s="1"/>
  <c r="AG629" i="11"/>
  <c r="AH629" i="11"/>
  <c r="AJ629" i="11"/>
  <c r="AA630" i="11"/>
  <c r="AB630" i="11"/>
  <c r="AE630" i="11"/>
  <c r="AK630" i="11" s="1"/>
  <c r="AG630" i="11"/>
  <c r="AH630" i="11"/>
  <c r="AJ630" i="11"/>
  <c r="AA631" i="11"/>
  <c r="AB631" i="11"/>
  <c r="AC631" i="11"/>
  <c r="AE631" i="11"/>
  <c r="AG631" i="11"/>
  <c r="AH631" i="11"/>
  <c r="AJ631" i="11"/>
  <c r="AA632" i="11"/>
  <c r="AB632" i="11"/>
  <c r="AC632" i="11" s="1"/>
  <c r="AD632" i="11" s="1"/>
  <c r="AE632" i="11"/>
  <c r="AG632" i="11"/>
  <c r="AH632" i="11"/>
  <c r="AJ632" i="11"/>
  <c r="AK632" i="11"/>
  <c r="AA633" i="11"/>
  <c r="AB633" i="11"/>
  <c r="AC633" i="11" s="1"/>
  <c r="AE633" i="11"/>
  <c r="AK633" i="11" s="1"/>
  <c r="AG633" i="11"/>
  <c r="AH633" i="11"/>
  <c r="AJ633" i="11"/>
  <c r="AA634" i="11"/>
  <c r="AB634" i="11"/>
  <c r="AC634" i="11"/>
  <c r="AE634" i="11"/>
  <c r="AG634" i="11"/>
  <c r="AH634" i="11"/>
  <c r="AJ634" i="11"/>
  <c r="AA635" i="11"/>
  <c r="AB635" i="11"/>
  <c r="AC635" i="11" s="1"/>
  <c r="AD635" i="11" s="1"/>
  <c r="AE635" i="11"/>
  <c r="AG635" i="11"/>
  <c r="AH635" i="11"/>
  <c r="AJ635" i="11"/>
  <c r="AK635" i="11"/>
  <c r="AA636" i="11"/>
  <c r="AB636" i="11"/>
  <c r="AE636" i="11"/>
  <c r="AG636" i="11"/>
  <c r="AH636" i="11"/>
  <c r="AJ636" i="11"/>
  <c r="AA637" i="11"/>
  <c r="AC637" i="11" s="1"/>
  <c r="AB637" i="11"/>
  <c r="AE637" i="11"/>
  <c r="AK637" i="11" s="1"/>
  <c r="AG637" i="11"/>
  <c r="AH637" i="11"/>
  <c r="AJ637" i="11"/>
  <c r="AA638" i="11"/>
  <c r="AB638" i="11"/>
  <c r="AE638" i="11"/>
  <c r="AK638" i="11" s="1"/>
  <c r="AG638" i="11"/>
  <c r="AH638" i="11"/>
  <c r="AJ638" i="11"/>
  <c r="AA639" i="11"/>
  <c r="AB639" i="11"/>
  <c r="AE639" i="11"/>
  <c r="AK639" i="11" s="1"/>
  <c r="AG639" i="11"/>
  <c r="AH639" i="11"/>
  <c r="AJ639" i="11"/>
  <c r="AA640" i="11"/>
  <c r="AB640" i="11"/>
  <c r="AC640" i="11"/>
  <c r="AD640" i="11" s="1"/>
  <c r="AE640" i="11"/>
  <c r="AK640" i="11" s="1"/>
  <c r="AG640" i="11"/>
  <c r="AH640" i="11"/>
  <c r="AJ640" i="11"/>
  <c r="AA641" i="11"/>
  <c r="AB641" i="11"/>
  <c r="AC641" i="11" s="1"/>
  <c r="AE641" i="11"/>
  <c r="AG641" i="11"/>
  <c r="AH641" i="11"/>
  <c r="AJ641" i="11"/>
  <c r="AA642" i="11"/>
  <c r="AB642" i="11"/>
  <c r="AC642" i="11" s="1"/>
  <c r="AE642" i="11"/>
  <c r="AG642" i="11"/>
  <c r="AH642" i="11"/>
  <c r="AJ642" i="11"/>
  <c r="AA643" i="11"/>
  <c r="AB643" i="11"/>
  <c r="AE643" i="11"/>
  <c r="AK643" i="11" s="1"/>
  <c r="AG643" i="11"/>
  <c r="AH643" i="11"/>
  <c r="AJ643" i="11"/>
  <c r="AA644" i="11"/>
  <c r="AB644" i="11"/>
  <c r="AE644" i="11"/>
  <c r="AG644" i="11"/>
  <c r="AH644" i="11"/>
  <c r="AJ644" i="11"/>
  <c r="AA645" i="11"/>
  <c r="AB645" i="11"/>
  <c r="AC645" i="11"/>
  <c r="AE645" i="11"/>
  <c r="AK645" i="11" s="1"/>
  <c r="AG645" i="11"/>
  <c r="AH645" i="11"/>
  <c r="AJ645" i="11"/>
  <c r="AA646" i="11"/>
  <c r="AB646" i="11"/>
  <c r="AE646" i="11"/>
  <c r="AK646" i="11" s="1"/>
  <c r="AG646" i="11"/>
  <c r="AH646" i="11"/>
  <c r="AJ646" i="11"/>
  <c r="AA647" i="11"/>
  <c r="AB647" i="11"/>
  <c r="AC647" i="11" s="1"/>
  <c r="AE647" i="11"/>
  <c r="AK647" i="11" s="1"/>
  <c r="AG647" i="11"/>
  <c r="AH647" i="11"/>
  <c r="AJ647" i="11"/>
  <c r="AA648" i="11"/>
  <c r="AB648" i="11"/>
  <c r="AE648" i="11"/>
  <c r="AG648" i="11"/>
  <c r="AH648" i="11"/>
  <c r="AJ648" i="11"/>
  <c r="AK648" i="11"/>
  <c r="AA649" i="11"/>
  <c r="AB649" i="11"/>
  <c r="AE649" i="11"/>
  <c r="AG649" i="11"/>
  <c r="AH649" i="11"/>
  <c r="AJ649" i="11"/>
  <c r="AA650" i="11"/>
  <c r="AB650" i="11"/>
  <c r="AC650" i="11"/>
  <c r="AE650" i="11"/>
  <c r="AK650" i="11" s="1"/>
  <c r="AG650" i="11"/>
  <c r="AH650" i="11"/>
  <c r="AJ650" i="11"/>
  <c r="AA651" i="11"/>
  <c r="AC651" i="11" s="1"/>
  <c r="AB651" i="11"/>
  <c r="AE651" i="11"/>
  <c r="AG651" i="11"/>
  <c r="AH651" i="11"/>
  <c r="AJ651" i="11"/>
  <c r="AA652" i="11"/>
  <c r="AB652" i="11"/>
  <c r="AC652" i="11"/>
  <c r="AD652" i="11"/>
  <c r="AE652" i="11"/>
  <c r="AK652" i="11" s="1"/>
  <c r="AG652" i="11"/>
  <c r="AH652" i="11"/>
  <c r="AJ652" i="11"/>
  <c r="AA653" i="11"/>
  <c r="AB653" i="11"/>
  <c r="AE653" i="11"/>
  <c r="AG653" i="11"/>
  <c r="AH653" i="11"/>
  <c r="AJ653" i="11"/>
  <c r="AK653" i="11"/>
  <c r="AA654" i="11"/>
  <c r="AC654" i="11" s="1"/>
  <c r="AB654" i="11"/>
  <c r="AE654" i="11"/>
  <c r="AG654" i="11"/>
  <c r="AH654" i="11"/>
  <c r="AJ654" i="11"/>
  <c r="AA655" i="11"/>
  <c r="AB655" i="11"/>
  <c r="AC655" i="11" s="1"/>
  <c r="AE655" i="11"/>
  <c r="AK655" i="11" s="1"/>
  <c r="AG655" i="11"/>
  <c r="AH655" i="11"/>
  <c r="AJ655" i="11"/>
  <c r="AA656" i="11"/>
  <c r="AB656" i="11"/>
  <c r="AE656" i="11"/>
  <c r="AG656" i="11"/>
  <c r="AH656" i="11"/>
  <c r="AJ656" i="11"/>
  <c r="AA657" i="11"/>
  <c r="AB657" i="11"/>
  <c r="AC657" i="11"/>
  <c r="AD657" i="11"/>
  <c r="AE657" i="11"/>
  <c r="AK657" i="11" s="1"/>
  <c r="AG657" i="11"/>
  <c r="AH657" i="11"/>
  <c r="AJ657" i="11"/>
  <c r="AA658" i="11"/>
  <c r="AB658" i="11"/>
  <c r="AE658" i="11"/>
  <c r="AG658" i="11"/>
  <c r="AH658" i="11"/>
  <c r="AJ658" i="11"/>
  <c r="AK658" i="11"/>
  <c r="AA659" i="11"/>
  <c r="AC659" i="11" s="1"/>
  <c r="AB659" i="11"/>
  <c r="AE659" i="11"/>
  <c r="AG659" i="11"/>
  <c r="AH659" i="11"/>
  <c r="AJ659" i="11"/>
  <c r="AA660" i="11"/>
  <c r="AB660" i="11"/>
  <c r="AC660" i="11" s="1"/>
  <c r="AE660" i="11"/>
  <c r="AG660" i="11"/>
  <c r="AH660" i="11"/>
  <c r="AJ660" i="11"/>
  <c r="AA661" i="11"/>
  <c r="AC661" i="11" s="1"/>
  <c r="AB661" i="11"/>
  <c r="AE661" i="11"/>
  <c r="AK661" i="11" s="1"/>
  <c r="AG661" i="11"/>
  <c r="AH661" i="11"/>
  <c r="AJ661" i="11"/>
  <c r="AA662" i="11"/>
  <c r="AB662" i="11"/>
  <c r="AC662" i="11"/>
  <c r="AE662" i="11"/>
  <c r="AK662" i="11" s="1"/>
  <c r="AG662" i="11"/>
  <c r="AH662" i="11"/>
  <c r="AJ662" i="11"/>
  <c r="AA663" i="11"/>
  <c r="AB663" i="11"/>
  <c r="AE663" i="11"/>
  <c r="AG663" i="11"/>
  <c r="AH663" i="11"/>
  <c r="AJ663" i="11"/>
  <c r="AK663" i="11"/>
  <c r="AA664" i="11"/>
  <c r="AC664" i="11" s="1"/>
  <c r="AB664" i="11"/>
  <c r="AE664" i="11"/>
  <c r="AG664" i="11"/>
  <c r="AH664" i="11"/>
  <c r="AJ664" i="11"/>
  <c r="AA665" i="11"/>
  <c r="AB665" i="11"/>
  <c r="AC665" i="11"/>
  <c r="AE665" i="11"/>
  <c r="AG665" i="11"/>
  <c r="AH665" i="11"/>
  <c r="AJ665" i="11"/>
  <c r="AA666" i="11"/>
  <c r="AC666" i="11" s="1"/>
  <c r="AB666" i="11"/>
  <c r="AE666" i="11"/>
  <c r="AG666" i="11"/>
  <c r="AH666" i="11"/>
  <c r="AJ666" i="11"/>
  <c r="AA667" i="11"/>
  <c r="AB667" i="11"/>
  <c r="AC667" i="11"/>
  <c r="AD667" i="11" s="1"/>
  <c r="AE667" i="11"/>
  <c r="AK667" i="11" s="1"/>
  <c r="AG667" i="11"/>
  <c r="AH667" i="11"/>
  <c r="AJ667" i="11"/>
  <c r="AA668" i="11"/>
  <c r="AB668" i="11"/>
  <c r="AC668" i="11" s="1"/>
  <c r="AE668" i="11"/>
  <c r="AK668" i="11" s="1"/>
  <c r="AG668" i="11"/>
  <c r="AH668" i="11"/>
  <c r="AJ668" i="11"/>
  <c r="AA669" i="11"/>
  <c r="AB669" i="11"/>
  <c r="AC669" i="11" s="1"/>
  <c r="AE669" i="11"/>
  <c r="AK669" i="11" s="1"/>
  <c r="AG669" i="11"/>
  <c r="AH669" i="11"/>
  <c r="AJ669" i="11"/>
  <c r="AA670" i="11"/>
  <c r="AB670" i="11"/>
  <c r="AE670" i="11"/>
  <c r="AK670" i="11" s="1"/>
  <c r="AG670" i="11"/>
  <c r="AH670" i="11"/>
  <c r="AJ670" i="11"/>
  <c r="AA671" i="11"/>
  <c r="AB671" i="11"/>
  <c r="AC671" i="11" s="1"/>
  <c r="AE671" i="11"/>
  <c r="AK671" i="11" s="1"/>
  <c r="AG671" i="11"/>
  <c r="AH671" i="11"/>
  <c r="AJ671" i="11"/>
  <c r="AA672" i="11"/>
  <c r="AB672" i="11"/>
  <c r="AC672" i="11" s="1"/>
  <c r="AE672" i="11"/>
  <c r="AK672" i="11" s="1"/>
  <c r="AG672" i="11"/>
  <c r="AH672" i="11"/>
  <c r="AJ672" i="11"/>
  <c r="AA673" i="11"/>
  <c r="AB673" i="11"/>
  <c r="AC673" i="11"/>
  <c r="AE673" i="11"/>
  <c r="AK673" i="11" s="1"/>
  <c r="AG673" i="11"/>
  <c r="AH673" i="11"/>
  <c r="AJ673" i="11"/>
  <c r="AA674" i="11"/>
  <c r="AB674" i="11"/>
  <c r="AC674" i="11" s="1"/>
  <c r="AE674" i="11"/>
  <c r="AG674" i="11"/>
  <c r="AH674" i="11"/>
  <c r="AJ674" i="11"/>
  <c r="AK674" i="11"/>
  <c r="AA675" i="11"/>
  <c r="AB675" i="11"/>
  <c r="AC675" i="11"/>
  <c r="AE675" i="11"/>
  <c r="AK675" i="11" s="1"/>
  <c r="AG675" i="11"/>
  <c r="AH675" i="11"/>
  <c r="AJ675" i="11"/>
  <c r="AA676" i="11"/>
  <c r="AB676" i="11"/>
  <c r="AC676" i="11" s="1"/>
  <c r="AE676" i="11"/>
  <c r="AG676" i="11"/>
  <c r="AH676" i="11"/>
  <c r="AJ676" i="11"/>
  <c r="AK676" i="11"/>
  <c r="AA677" i="11"/>
  <c r="AB677" i="11"/>
  <c r="AC677" i="11"/>
  <c r="AE677" i="11"/>
  <c r="AG677" i="11"/>
  <c r="AH677" i="11"/>
  <c r="AJ677" i="11"/>
  <c r="AA678" i="11"/>
  <c r="AB678" i="11"/>
  <c r="AC678" i="11" s="1"/>
  <c r="AE678" i="11"/>
  <c r="AG678" i="11"/>
  <c r="AH678" i="11"/>
  <c r="AJ678" i="11"/>
  <c r="AK678" i="11"/>
  <c r="AA679" i="11"/>
  <c r="AC679" i="11" s="1"/>
  <c r="AB679" i="11"/>
  <c r="AE679" i="11"/>
  <c r="AG679" i="11"/>
  <c r="AH679" i="11"/>
  <c r="AJ679" i="11"/>
  <c r="AA680" i="11"/>
  <c r="AC680" i="11" s="1"/>
  <c r="AB680" i="11"/>
  <c r="AE680" i="11"/>
  <c r="AD680" i="11" s="1"/>
  <c r="AG680" i="11"/>
  <c r="AH680" i="11"/>
  <c r="AJ680" i="11"/>
  <c r="AA681" i="11"/>
  <c r="AB681" i="11"/>
  <c r="AC681" i="11" s="1"/>
  <c r="AE681" i="11"/>
  <c r="AD681" i="11" s="1"/>
  <c r="AG681" i="11"/>
  <c r="AH681" i="11"/>
  <c r="AJ681" i="11"/>
  <c r="AK681" i="11"/>
  <c r="AA682" i="11"/>
  <c r="AB682" i="11"/>
  <c r="AC682" i="11"/>
  <c r="AE682" i="11"/>
  <c r="AG682" i="11"/>
  <c r="AH682" i="11"/>
  <c r="AJ682" i="11"/>
  <c r="AA683" i="11"/>
  <c r="AB683" i="11"/>
  <c r="AC683" i="11" s="1"/>
  <c r="AE683" i="11"/>
  <c r="AD683" i="11" s="1"/>
  <c r="AG683" i="11"/>
  <c r="AH683" i="11"/>
  <c r="AJ683" i="11"/>
  <c r="AA684" i="11"/>
  <c r="AB684" i="11"/>
  <c r="AC684" i="11" s="1"/>
  <c r="AE684" i="11"/>
  <c r="AK684" i="11" s="1"/>
  <c r="AG684" i="11"/>
  <c r="AH684" i="11"/>
  <c r="AJ684" i="11"/>
  <c r="AA685" i="11"/>
  <c r="AB685" i="11"/>
  <c r="AC685" i="11"/>
  <c r="AE685" i="11"/>
  <c r="AG685" i="11"/>
  <c r="AH685" i="11"/>
  <c r="AJ685" i="11"/>
  <c r="AA686" i="11"/>
  <c r="AB686" i="11"/>
  <c r="AC686" i="11" s="1"/>
  <c r="AE686" i="11"/>
  <c r="AG686" i="11"/>
  <c r="AH686" i="11"/>
  <c r="AJ686" i="11"/>
  <c r="AK686" i="11"/>
  <c r="AA687" i="11"/>
  <c r="AB687" i="11"/>
  <c r="AE687" i="11"/>
  <c r="AG687" i="11"/>
  <c r="AH687" i="11"/>
  <c r="AJ687" i="11"/>
  <c r="AA688" i="11"/>
  <c r="AB688" i="11"/>
  <c r="AE688" i="11"/>
  <c r="AG688" i="11"/>
  <c r="AH688" i="11"/>
  <c r="AJ688" i="11"/>
  <c r="AK688" i="11"/>
  <c r="AA689" i="11"/>
  <c r="AB689" i="11"/>
  <c r="AC689" i="11" s="1"/>
  <c r="AD689" i="11" s="1"/>
  <c r="AE689" i="11"/>
  <c r="AK689" i="11" s="1"/>
  <c r="AG689" i="11"/>
  <c r="AH689" i="11"/>
  <c r="AJ689" i="11"/>
  <c r="AA690" i="11"/>
  <c r="AB690" i="11"/>
  <c r="AC690" i="11"/>
  <c r="AE690" i="11"/>
  <c r="AG690" i="11"/>
  <c r="AH690" i="11"/>
  <c r="AJ690" i="11"/>
  <c r="AA691" i="11"/>
  <c r="AB691" i="11"/>
  <c r="AE691" i="11"/>
  <c r="AK691" i="11" s="1"/>
  <c r="AG691" i="11"/>
  <c r="AH691" i="11"/>
  <c r="AJ691" i="11"/>
  <c r="AA692" i="11"/>
  <c r="AB692" i="11"/>
  <c r="AC692" i="11" s="1"/>
  <c r="AE692" i="11"/>
  <c r="AK692" i="11" s="1"/>
  <c r="AG692" i="11"/>
  <c r="AH692" i="11"/>
  <c r="AJ692" i="11"/>
  <c r="AA693" i="11"/>
  <c r="AB693" i="11"/>
  <c r="AC693" i="11"/>
  <c r="AE693" i="11"/>
  <c r="AG693" i="11"/>
  <c r="AH693" i="11"/>
  <c r="AJ693" i="11"/>
  <c r="AK693" i="11"/>
  <c r="AA694" i="11"/>
  <c r="AB694" i="11"/>
  <c r="AE694" i="11"/>
  <c r="AG694" i="11"/>
  <c r="AH694" i="11"/>
  <c r="AJ694" i="11"/>
  <c r="AK694" i="11"/>
  <c r="AA695" i="11"/>
  <c r="AB695" i="11"/>
  <c r="AC695" i="11"/>
  <c r="AE695" i="11"/>
  <c r="AK695" i="11" s="1"/>
  <c r="AG695" i="11"/>
  <c r="AH695" i="11"/>
  <c r="AJ695" i="11"/>
  <c r="AA696" i="11"/>
  <c r="AB696" i="11"/>
  <c r="AE696" i="11"/>
  <c r="AK696" i="11" s="1"/>
  <c r="AG696" i="11"/>
  <c r="AH696" i="11"/>
  <c r="AJ696" i="11"/>
  <c r="AA697" i="11"/>
  <c r="AB697" i="11"/>
  <c r="AC697" i="11"/>
  <c r="AD697" i="11"/>
  <c r="AE697" i="11"/>
  <c r="AK697" i="11" s="1"/>
  <c r="AG697" i="11"/>
  <c r="AH697" i="11"/>
  <c r="AJ697" i="11"/>
  <c r="AA698" i="11"/>
  <c r="AB698" i="11"/>
  <c r="AC698" i="11" s="1"/>
  <c r="AE698" i="11"/>
  <c r="AK698" i="11" s="1"/>
  <c r="AG698" i="11"/>
  <c r="AH698" i="11"/>
  <c r="AJ698" i="11"/>
  <c r="AA699" i="11"/>
  <c r="AB699" i="11"/>
  <c r="AC699" i="11" s="1"/>
  <c r="AE699" i="11"/>
  <c r="AK699" i="11" s="1"/>
  <c r="AG699" i="11"/>
  <c r="AH699" i="11"/>
  <c r="AJ699" i="11"/>
  <c r="AA700" i="11"/>
  <c r="AB700" i="11"/>
  <c r="AC700" i="11"/>
  <c r="AD700" i="11" s="1"/>
  <c r="AE700" i="11"/>
  <c r="AK700" i="11" s="1"/>
  <c r="AG700" i="11"/>
  <c r="AH700" i="11"/>
  <c r="AJ700" i="11"/>
  <c r="AA701" i="11"/>
  <c r="AB701" i="11"/>
  <c r="AE701" i="11"/>
  <c r="AG701" i="11"/>
  <c r="AH701" i="11"/>
  <c r="AJ701" i="11"/>
  <c r="AA702" i="11"/>
  <c r="AC702" i="11" s="1"/>
  <c r="AB702" i="11"/>
  <c r="AE702" i="11"/>
  <c r="AG702" i="11"/>
  <c r="AH702" i="11"/>
  <c r="AJ702" i="11"/>
  <c r="AK702" i="11"/>
  <c r="AA703" i="11"/>
  <c r="AB703" i="11"/>
  <c r="AE703" i="11"/>
  <c r="AK703" i="11" s="1"/>
  <c r="AG703" i="11"/>
  <c r="AH703" i="11"/>
  <c r="AJ703" i="11"/>
  <c r="AA704" i="11"/>
  <c r="AB704" i="11"/>
  <c r="AE704" i="11"/>
  <c r="AG704" i="11"/>
  <c r="AH704" i="11"/>
  <c r="AJ704" i="11"/>
  <c r="AK704" i="11"/>
  <c r="AA705" i="11"/>
  <c r="AB705" i="11"/>
  <c r="AC705" i="11" s="1"/>
  <c r="AE705" i="11"/>
  <c r="AK705" i="11" s="1"/>
  <c r="AG705" i="11"/>
  <c r="AH705" i="11"/>
  <c r="AJ705" i="11"/>
  <c r="AA706" i="11"/>
  <c r="AB706" i="11"/>
  <c r="AC706" i="11"/>
  <c r="AE706" i="11"/>
  <c r="AG706" i="11"/>
  <c r="AH706" i="11"/>
  <c r="AJ706" i="11"/>
  <c r="AA707" i="11"/>
  <c r="AB707" i="11"/>
  <c r="AC707" i="11" s="1"/>
  <c r="AE707" i="11"/>
  <c r="AG707" i="11"/>
  <c r="AH707" i="11"/>
  <c r="AJ707" i="11"/>
  <c r="AA708" i="11"/>
  <c r="AB708" i="11"/>
  <c r="AC708" i="11" s="1"/>
  <c r="AD708" i="11" s="1"/>
  <c r="AE708" i="11"/>
  <c r="AK708" i="11" s="1"/>
  <c r="AG708" i="11"/>
  <c r="AH708" i="11"/>
  <c r="AJ708" i="11"/>
  <c r="AA709" i="11"/>
  <c r="AB709" i="11"/>
  <c r="AC709" i="11" s="1"/>
  <c r="AE709" i="11"/>
  <c r="AK709" i="11" s="1"/>
  <c r="AG709" i="11"/>
  <c r="AH709" i="11"/>
  <c r="AJ709" i="11"/>
  <c r="AA710" i="11"/>
  <c r="AB710" i="11"/>
  <c r="AC710" i="11" s="1"/>
  <c r="AE710" i="11"/>
  <c r="AK710" i="11" s="1"/>
  <c r="AG710" i="11"/>
  <c r="AH710" i="11"/>
  <c r="AJ710" i="11"/>
  <c r="AA711" i="11"/>
  <c r="AB711" i="11"/>
  <c r="AE711" i="11"/>
  <c r="AG711" i="11"/>
  <c r="AH711" i="11"/>
  <c r="AJ711" i="11"/>
  <c r="AK711" i="11"/>
  <c r="AA712" i="11"/>
  <c r="AB712" i="11"/>
  <c r="AC712" i="11"/>
  <c r="AE712" i="11"/>
  <c r="AD712" i="11" s="1"/>
  <c r="AG712" i="11"/>
  <c r="AH712" i="11"/>
  <c r="AJ712" i="11"/>
  <c r="AK712" i="11"/>
  <c r="AA713" i="11"/>
  <c r="AB713" i="11"/>
  <c r="AC713" i="11"/>
  <c r="AE713" i="11"/>
  <c r="AK713" i="11" s="1"/>
  <c r="AG713" i="11"/>
  <c r="AH713" i="11"/>
  <c r="AJ713" i="11"/>
  <c r="AA714" i="11"/>
  <c r="AB714" i="11"/>
  <c r="AC714" i="11" s="1"/>
  <c r="AE714" i="11"/>
  <c r="AG714" i="11"/>
  <c r="AH714" i="11"/>
  <c r="AJ714" i="11"/>
  <c r="AK714" i="11"/>
  <c r="AA715" i="11"/>
  <c r="AB715" i="11"/>
  <c r="AC715" i="11" s="1"/>
  <c r="AE715" i="11"/>
  <c r="AD715" i="11" s="1"/>
  <c r="AG715" i="11"/>
  <c r="AH715" i="11"/>
  <c r="AJ715" i="11"/>
  <c r="AA716" i="11"/>
  <c r="AB716" i="11"/>
  <c r="AC716" i="11" s="1"/>
  <c r="AE716" i="11"/>
  <c r="AK716" i="11" s="1"/>
  <c r="AG716" i="11"/>
  <c r="AH716" i="11"/>
  <c r="AJ716" i="11"/>
  <c r="AA717" i="11"/>
  <c r="AB717" i="11"/>
  <c r="AE717" i="11"/>
  <c r="AG717" i="11"/>
  <c r="AH717" i="11"/>
  <c r="AJ717" i="11"/>
  <c r="AK717" i="11"/>
  <c r="AA718" i="11"/>
  <c r="AB718" i="11"/>
  <c r="AE718" i="11"/>
  <c r="AG718" i="11"/>
  <c r="AH718" i="11"/>
  <c r="AJ718" i="11"/>
  <c r="AA719" i="11"/>
  <c r="AB719" i="11"/>
  <c r="AC719" i="11" s="1"/>
  <c r="AE719" i="11"/>
  <c r="AD719" i="11" s="1"/>
  <c r="AG719" i="11"/>
  <c r="AH719" i="11"/>
  <c r="AJ719" i="11"/>
  <c r="AK719" i="11"/>
  <c r="AA720" i="11"/>
  <c r="AB720" i="11"/>
  <c r="AC720" i="11"/>
  <c r="AE720" i="11"/>
  <c r="AK720" i="11" s="1"/>
  <c r="AG720" i="11"/>
  <c r="AH720" i="11"/>
  <c r="AJ720" i="11"/>
  <c r="AA721" i="11"/>
  <c r="AB721" i="11"/>
  <c r="AC721" i="11" s="1"/>
  <c r="AE721" i="11"/>
  <c r="AD721" i="11" s="1"/>
  <c r="AG721" i="11"/>
  <c r="AH721" i="11"/>
  <c r="AJ721" i="11"/>
  <c r="AA722" i="11"/>
  <c r="AB722" i="11"/>
  <c r="AE722" i="11"/>
  <c r="AK722" i="11" s="1"/>
  <c r="AG722" i="11"/>
  <c r="AH722" i="11"/>
  <c r="AJ722" i="11"/>
  <c r="AA723" i="11"/>
  <c r="AB723" i="11"/>
  <c r="AC723" i="11"/>
  <c r="AE723" i="11"/>
  <c r="AK723" i="11" s="1"/>
  <c r="AG723" i="11"/>
  <c r="AH723" i="11"/>
  <c r="AJ723" i="11"/>
  <c r="AA724" i="11"/>
  <c r="AB724" i="11"/>
  <c r="AE724" i="11"/>
  <c r="AK724" i="11" s="1"/>
  <c r="AG724" i="11"/>
  <c r="AH724" i="11"/>
  <c r="AJ724" i="11"/>
  <c r="AA725" i="11"/>
  <c r="AB725" i="11"/>
  <c r="AE725" i="11"/>
  <c r="AG725" i="11"/>
  <c r="AH725" i="11"/>
  <c r="AJ725" i="11"/>
  <c r="AA726" i="11"/>
  <c r="AB726" i="11"/>
  <c r="AE726" i="11"/>
  <c r="AG726" i="11"/>
  <c r="AH726" i="11"/>
  <c r="AJ726" i="11"/>
  <c r="AA727" i="11"/>
  <c r="AB727" i="11"/>
  <c r="AE727" i="11"/>
  <c r="AG727" i="11"/>
  <c r="AH727" i="11"/>
  <c r="AJ727" i="11"/>
  <c r="AA728" i="11"/>
  <c r="AC728" i="11" s="1"/>
  <c r="AD728" i="11" s="1"/>
  <c r="AB728" i="11"/>
  <c r="AE728" i="11"/>
  <c r="AK728" i="11" s="1"/>
  <c r="AG728" i="11"/>
  <c r="AH728" i="11"/>
  <c r="AJ728" i="11"/>
  <c r="AA729" i="11"/>
  <c r="AB729" i="11"/>
  <c r="AC729" i="11" s="1"/>
  <c r="AD729" i="11" s="1"/>
  <c r="AE729" i="11"/>
  <c r="AK729" i="11" s="1"/>
  <c r="AG729" i="11"/>
  <c r="AH729" i="11"/>
  <c r="AJ729" i="11"/>
  <c r="AA730" i="11"/>
  <c r="AB730" i="11"/>
  <c r="AE730" i="11"/>
  <c r="AK730" i="11" s="1"/>
  <c r="AG730" i="11"/>
  <c r="AH730" i="11"/>
  <c r="AJ730" i="11"/>
  <c r="AA731" i="11"/>
  <c r="AB731" i="11"/>
  <c r="AE731" i="11"/>
  <c r="AG731" i="11"/>
  <c r="AH731" i="11"/>
  <c r="AJ731" i="11"/>
  <c r="AK731" i="11"/>
  <c r="AA732" i="11"/>
  <c r="AB732" i="11"/>
  <c r="AE732" i="11"/>
  <c r="AG732" i="11"/>
  <c r="AH732" i="11"/>
  <c r="AJ732" i="11"/>
  <c r="AA733" i="11"/>
  <c r="AB733" i="11"/>
  <c r="AC733" i="11"/>
  <c r="AE733" i="11"/>
  <c r="AG733" i="11"/>
  <c r="AH733" i="11"/>
  <c r="AJ733" i="11"/>
  <c r="AA734" i="11"/>
  <c r="AB734" i="11"/>
  <c r="AE734" i="11"/>
  <c r="AG734" i="11"/>
  <c r="AH734" i="11"/>
  <c r="AJ734" i="11"/>
  <c r="AA735" i="11"/>
  <c r="AB735" i="11"/>
  <c r="AE735" i="11"/>
  <c r="AK735" i="11" s="1"/>
  <c r="AG735" i="11"/>
  <c r="AH735" i="11"/>
  <c r="AJ735" i="11"/>
  <c r="AA736" i="11"/>
  <c r="AB736" i="11"/>
  <c r="AC736" i="11"/>
  <c r="AE736" i="11"/>
  <c r="AK736" i="11" s="1"/>
  <c r="AG736" i="11"/>
  <c r="AH736" i="11"/>
  <c r="AJ736" i="11"/>
  <c r="AA737" i="11"/>
  <c r="AB737" i="11"/>
  <c r="AC737" i="11"/>
  <c r="AE737" i="11"/>
  <c r="AK737" i="11" s="1"/>
  <c r="AG737" i="11"/>
  <c r="AH737" i="11"/>
  <c r="AJ737" i="11"/>
  <c r="AA738" i="11"/>
  <c r="AB738" i="11"/>
  <c r="AC738" i="11" s="1"/>
  <c r="AD738" i="11" s="1"/>
  <c r="AE738" i="11"/>
  <c r="AK738" i="11" s="1"/>
  <c r="AG738" i="11"/>
  <c r="AH738" i="11"/>
  <c r="AJ738" i="11"/>
  <c r="AA739" i="11"/>
  <c r="AB739" i="11"/>
  <c r="AE739" i="11"/>
  <c r="AG739" i="11"/>
  <c r="AH739" i="11"/>
  <c r="AJ739" i="11"/>
  <c r="AK739" i="11"/>
  <c r="AJ9" i="11"/>
  <c r="AH9" i="11"/>
  <c r="AG9" i="11"/>
  <c r="K39" i="13" s="1"/>
  <c r="AE9" i="11"/>
  <c r="AB9" i="11"/>
  <c r="AA9" i="11"/>
  <c r="AA10" i="10"/>
  <c r="AB10" i="10"/>
  <c r="AC10" i="10" s="1"/>
  <c r="AE10" i="10"/>
  <c r="AK10" i="10" s="1"/>
  <c r="AG10" i="10"/>
  <c r="AH10" i="10"/>
  <c r="AJ10" i="10"/>
  <c r="AA11" i="10"/>
  <c r="AB11" i="10"/>
  <c r="AC11" i="10" s="1"/>
  <c r="AE11" i="10"/>
  <c r="AK11" i="10" s="1"/>
  <c r="AG11" i="10"/>
  <c r="AH11" i="10"/>
  <c r="AJ11" i="10"/>
  <c r="AA12" i="10"/>
  <c r="AC12" i="10" s="1"/>
  <c r="AB12" i="10"/>
  <c r="AE12" i="10"/>
  <c r="AG12" i="10"/>
  <c r="AH12" i="10"/>
  <c r="AJ12" i="10"/>
  <c r="AA13" i="10"/>
  <c r="AB13" i="10"/>
  <c r="AE13" i="10"/>
  <c r="AG13" i="10"/>
  <c r="AH13" i="10"/>
  <c r="AJ13" i="10"/>
  <c r="AK13" i="10"/>
  <c r="AA14" i="10"/>
  <c r="AB14" i="10"/>
  <c r="AC14" i="10" s="1"/>
  <c r="AE14" i="10"/>
  <c r="AG14" i="10"/>
  <c r="AH14" i="10"/>
  <c r="AJ14" i="10"/>
  <c r="AA15" i="10"/>
  <c r="AB15" i="10"/>
  <c r="AC15" i="10" s="1"/>
  <c r="AE15" i="10"/>
  <c r="AG15" i="10"/>
  <c r="AH15" i="10"/>
  <c r="AJ15" i="10"/>
  <c r="AK15" i="10" s="1"/>
  <c r="AA16" i="10"/>
  <c r="AB16" i="10"/>
  <c r="AE16" i="10"/>
  <c r="AK16" i="10" s="1"/>
  <c r="AG16" i="10"/>
  <c r="AH16" i="10"/>
  <c r="AJ16" i="10"/>
  <c r="AA17" i="10"/>
  <c r="AB17" i="10"/>
  <c r="AE17" i="10"/>
  <c r="AG17" i="10"/>
  <c r="AH17" i="10"/>
  <c r="AJ17" i="10"/>
  <c r="AA18" i="10"/>
  <c r="AB18" i="10"/>
  <c r="AE18" i="10"/>
  <c r="AG18" i="10"/>
  <c r="AH18" i="10"/>
  <c r="AJ18" i="10"/>
  <c r="AK18" i="10"/>
  <c r="AA19" i="10"/>
  <c r="AB19" i="10"/>
  <c r="AC19" i="10" s="1"/>
  <c r="AE19" i="10"/>
  <c r="AG19" i="10"/>
  <c r="AH19" i="10"/>
  <c r="AJ19" i="10"/>
  <c r="AA20" i="10"/>
  <c r="AB20" i="10"/>
  <c r="AC20" i="10" s="1"/>
  <c r="AD20" i="10" s="1"/>
  <c r="AE20" i="10"/>
  <c r="AG20" i="10"/>
  <c r="AH20" i="10"/>
  <c r="AJ20" i="10"/>
  <c r="AK20" i="10"/>
  <c r="AA21" i="10"/>
  <c r="AC21" i="10" s="1"/>
  <c r="AD21" i="10" s="1"/>
  <c r="AB21" i="10"/>
  <c r="AE21" i="10"/>
  <c r="AG21" i="10"/>
  <c r="AH21" i="10"/>
  <c r="AJ21" i="10"/>
  <c r="AK21" i="10" s="1"/>
  <c r="AA22" i="10"/>
  <c r="AC22" i="10" s="1"/>
  <c r="AB22" i="10"/>
  <c r="AE22" i="10"/>
  <c r="AK22" i="10" s="1"/>
  <c r="AG22" i="10"/>
  <c r="AH22" i="10"/>
  <c r="AJ22" i="10"/>
  <c r="AA23" i="10"/>
  <c r="AC23" i="10" s="1"/>
  <c r="AB23" i="10"/>
  <c r="AE23" i="10"/>
  <c r="AD23" i="10" s="1"/>
  <c r="AG23" i="10"/>
  <c r="AH23" i="10"/>
  <c r="AJ23" i="10"/>
  <c r="AA24" i="10"/>
  <c r="AB24" i="10"/>
  <c r="AE24" i="10"/>
  <c r="AG24" i="10"/>
  <c r="AH24" i="10"/>
  <c r="AJ24" i="10"/>
  <c r="AK24" i="10" s="1"/>
  <c r="AA25" i="10"/>
  <c r="AB25" i="10"/>
  <c r="AE25" i="10"/>
  <c r="AG25" i="10"/>
  <c r="AH25" i="10"/>
  <c r="AJ25" i="10"/>
  <c r="AA26" i="10"/>
  <c r="AB26" i="10"/>
  <c r="AE26" i="10"/>
  <c r="AG26" i="10"/>
  <c r="AH26" i="10"/>
  <c r="AJ26" i="10"/>
  <c r="AK26" i="10" s="1"/>
  <c r="AA27" i="10"/>
  <c r="AB27" i="10"/>
  <c r="AE27" i="10"/>
  <c r="AG27" i="10"/>
  <c r="AH27" i="10"/>
  <c r="AJ27" i="10"/>
  <c r="AA28" i="10"/>
  <c r="AB28" i="10"/>
  <c r="AC28" i="10" s="1"/>
  <c r="AE28" i="10"/>
  <c r="AG28" i="10"/>
  <c r="AH28" i="10"/>
  <c r="AJ28" i="10"/>
  <c r="AK28" i="10" s="1"/>
  <c r="AA29" i="10"/>
  <c r="AB29" i="10"/>
  <c r="AE29" i="10"/>
  <c r="AG29" i="10"/>
  <c r="AH29" i="10"/>
  <c r="AJ29" i="10"/>
  <c r="AK29" i="10" s="1"/>
  <c r="AA30" i="10"/>
  <c r="AB30" i="10"/>
  <c r="AC30" i="10"/>
  <c r="AD30" i="10" s="1"/>
  <c r="AE30" i="10"/>
  <c r="AG30" i="10"/>
  <c r="AH30" i="10"/>
  <c r="AJ30" i="10"/>
  <c r="AA31" i="10"/>
  <c r="AB31" i="10"/>
  <c r="AC31" i="10" s="1"/>
  <c r="AE31" i="10"/>
  <c r="AK31" i="10" s="1"/>
  <c r="AG31" i="10"/>
  <c r="AH31" i="10"/>
  <c r="AJ31" i="10"/>
  <c r="AA32" i="10"/>
  <c r="AC32" i="10" s="1"/>
  <c r="AB32" i="10"/>
  <c r="AE32" i="10"/>
  <c r="AK32" i="10" s="1"/>
  <c r="AG32" i="10"/>
  <c r="AH32" i="10"/>
  <c r="AJ32" i="10"/>
  <c r="AA33" i="10"/>
  <c r="AB33" i="10"/>
  <c r="AC33" i="10" s="1"/>
  <c r="AD33" i="10" s="1"/>
  <c r="AE33" i="10"/>
  <c r="AK33" i="10" s="1"/>
  <c r="AG33" i="10"/>
  <c r="AH33" i="10"/>
  <c r="AJ33" i="10"/>
  <c r="AA34" i="10"/>
  <c r="AB34" i="10"/>
  <c r="AC34" i="10" s="1"/>
  <c r="AE34" i="10"/>
  <c r="AK34" i="10" s="1"/>
  <c r="AG34" i="10"/>
  <c r="AH34" i="10"/>
  <c r="AJ34" i="10"/>
  <c r="AA35" i="10"/>
  <c r="AB35" i="10"/>
  <c r="AC35" i="10" s="1"/>
  <c r="AE35" i="10"/>
  <c r="AG35" i="10"/>
  <c r="AH35" i="10"/>
  <c r="AJ35" i="10"/>
  <c r="AK35" i="10" s="1"/>
  <c r="AA36" i="10"/>
  <c r="AB36" i="10"/>
  <c r="AE36" i="10"/>
  <c r="AG36" i="10"/>
  <c r="AH36" i="10"/>
  <c r="AJ36" i="10"/>
  <c r="AA37" i="10"/>
  <c r="AB37" i="10"/>
  <c r="AC37" i="10" s="1"/>
  <c r="AD37" i="10"/>
  <c r="AE37" i="10"/>
  <c r="AG37" i="10"/>
  <c r="AH37" i="10"/>
  <c r="AJ37" i="10"/>
  <c r="AK37" i="10" s="1"/>
  <c r="AA38" i="10"/>
  <c r="AC38" i="10" s="1"/>
  <c r="AB38" i="10"/>
  <c r="AE38" i="10"/>
  <c r="AG38" i="10"/>
  <c r="AH38" i="10"/>
  <c r="AJ38" i="10"/>
  <c r="AA39" i="10"/>
  <c r="AC39" i="10" s="1"/>
  <c r="AB39" i="10"/>
  <c r="AE39" i="10"/>
  <c r="AK39" i="10" s="1"/>
  <c r="AG39" i="10"/>
  <c r="AH39" i="10"/>
  <c r="AJ39" i="10"/>
  <c r="AA40" i="10"/>
  <c r="AB40" i="10"/>
  <c r="AE40" i="10"/>
  <c r="AG40" i="10"/>
  <c r="AH40" i="10"/>
  <c r="AJ40" i="10"/>
  <c r="AA41" i="10"/>
  <c r="AB41" i="10"/>
  <c r="AC41" i="10"/>
  <c r="AD41" i="10" s="1"/>
  <c r="AE41" i="10"/>
  <c r="AG41" i="10"/>
  <c r="AH41" i="10"/>
  <c r="AJ41" i="10"/>
  <c r="AK41" i="10" s="1"/>
  <c r="AA42" i="10"/>
  <c r="AB42" i="10"/>
  <c r="AC42" i="10" s="1"/>
  <c r="AE42" i="10"/>
  <c r="AG42" i="10"/>
  <c r="AH42" i="10"/>
  <c r="AJ42" i="10"/>
  <c r="AA43" i="10"/>
  <c r="AB43" i="10"/>
  <c r="AC43" i="10" s="1"/>
  <c r="AE43" i="10"/>
  <c r="AG43" i="10"/>
  <c r="AH43" i="10"/>
  <c r="AJ43" i="10"/>
  <c r="AK43" i="10"/>
  <c r="AA44" i="10"/>
  <c r="AC44" i="10" s="1"/>
  <c r="AD44" i="10" s="1"/>
  <c r="AB44" i="10"/>
  <c r="AE44" i="10"/>
  <c r="AG44" i="10"/>
  <c r="AH44" i="10"/>
  <c r="AJ44" i="10"/>
  <c r="AK44" i="10"/>
  <c r="AA45" i="10"/>
  <c r="AB45" i="10"/>
  <c r="AE45" i="10"/>
  <c r="AK45" i="10" s="1"/>
  <c r="AG45" i="10"/>
  <c r="AH45" i="10"/>
  <c r="AJ45" i="10"/>
  <c r="AA46" i="10"/>
  <c r="AB46" i="10"/>
  <c r="AC46" i="10" s="1"/>
  <c r="AD46" i="10" s="1"/>
  <c r="AE46" i="10"/>
  <c r="AK46" i="10" s="1"/>
  <c r="AG46" i="10"/>
  <c r="AH46" i="10"/>
  <c r="AJ46" i="10"/>
  <c r="AA47" i="10"/>
  <c r="AB47" i="10"/>
  <c r="AC47" i="10" s="1"/>
  <c r="AE47" i="10"/>
  <c r="AG47" i="10"/>
  <c r="AH47" i="10"/>
  <c r="AJ47" i="10"/>
  <c r="AA48" i="10"/>
  <c r="AB48" i="10"/>
  <c r="AC48" i="10" s="1"/>
  <c r="AE48" i="10"/>
  <c r="AK48" i="10" s="1"/>
  <c r="AG48" i="10"/>
  <c r="AH48" i="10"/>
  <c r="AJ48" i="10"/>
  <c r="AA49" i="10"/>
  <c r="AB49" i="10"/>
  <c r="AE49" i="10"/>
  <c r="AG49" i="10"/>
  <c r="AH49" i="10"/>
  <c r="AJ49" i="10"/>
  <c r="AK49" i="10" s="1"/>
  <c r="AA50" i="10"/>
  <c r="AB50" i="10"/>
  <c r="AC50" i="10"/>
  <c r="AE50" i="10"/>
  <c r="AG50" i="10"/>
  <c r="AH50" i="10"/>
  <c r="AJ50" i="10"/>
  <c r="AA51" i="10"/>
  <c r="AB51" i="10"/>
  <c r="AE51" i="10"/>
  <c r="AG51" i="10"/>
  <c r="AH51" i="10"/>
  <c r="AJ51" i="10"/>
  <c r="AA52" i="10"/>
  <c r="AB52" i="10"/>
  <c r="AC52" i="10" s="1"/>
  <c r="AD52" i="10" s="1"/>
  <c r="AE52" i="10"/>
  <c r="AK52" i="10" s="1"/>
  <c r="AG52" i="10"/>
  <c r="AH52" i="10"/>
  <c r="AJ52" i="10"/>
  <c r="AA53" i="10"/>
  <c r="AB53" i="10"/>
  <c r="AE53" i="10"/>
  <c r="AG53" i="10"/>
  <c r="AH53" i="10"/>
  <c r="AJ53" i="10"/>
  <c r="AK53" i="10" s="1"/>
  <c r="AA54" i="10"/>
  <c r="AC54" i="10" s="1"/>
  <c r="AB54" i="10"/>
  <c r="AE54" i="10"/>
  <c r="AK54" i="10" s="1"/>
  <c r="AG54" i="10"/>
  <c r="AH54" i="10"/>
  <c r="AJ54" i="10"/>
  <c r="AA55" i="10"/>
  <c r="AB55" i="10"/>
  <c r="AC55" i="10" s="1"/>
  <c r="AD55" i="10" s="1"/>
  <c r="AE55" i="10"/>
  <c r="AG55" i="10"/>
  <c r="AH55" i="10"/>
  <c r="AJ55" i="10"/>
  <c r="AK55" i="10" s="1"/>
  <c r="AA56" i="10"/>
  <c r="AB56" i="10"/>
  <c r="AE56" i="10"/>
  <c r="AG56" i="10"/>
  <c r="AH56" i="10"/>
  <c r="AJ56" i="10"/>
  <c r="AK56" i="10"/>
  <c r="AA57" i="10"/>
  <c r="AB57" i="10"/>
  <c r="AC57" i="10" s="1"/>
  <c r="AE57" i="10"/>
  <c r="AK57" i="10" s="1"/>
  <c r="AG57" i="10"/>
  <c r="AH57" i="10"/>
  <c r="AJ57" i="10"/>
  <c r="AA58" i="10"/>
  <c r="AC58" i="10" s="1"/>
  <c r="AB58" i="10"/>
  <c r="AE58" i="10"/>
  <c r="AG58" i="10"/>
  <c r="AH58" i="10"/>
  <c r="AJ58" i="10"/>
  <c r="AA59" i="10"/>
  <c r="AB59" i="10"/>
  <c r="AE59" i="10"/>
  <c r="AG59" i="10"/>
  <c r="AH59" i="10"/>
  <c r="AJ59" i="10"/>
  <c r="AK59" i="10" s="1"/>
  <c r="AA60" i="10"/>
  <c r="AB60" i="10"/>
  <c r="AE60" i="10"/>
  <c r="AG60" i="10"/>
  <c r="AH60" i="10"/>
  <c r="AJ60" i="10"/>
  <c r="AA61" i="10"/>
  <c r="AB61" i="10"/>
  <c r="AC61" i="10" s="1"/>
  <c r="AD61" i="10" s="1"/>
  <c r="AE61" i="10"/>
  <c r="AG61" i="10"/>
  <c r="AH61" i="10"/>
  <c r="AJ61" i="10"/>
  <c r="AK61" i="10"/>
  <c r="AA62" i="10"/>
  <c r="AB62" i="10"/>
  <c r="AC62" i="10" s="1"/>
  <c r="AE62" i="10"/>
  <c r="AG62" i="10"/>
  <c r="AH62" i="10"/>
  <c r="AJ62" i="10"/>
  <c r="AA63" i="10"/>
  <c r="AB63" i="10"/>
  <c r="AC63" i="10" s="1"/>
  <c r="AD63" i="10" s="1"/>
  <c r="AE63" i="10"/>
  <c r="AG63" i="10"/>
  <c r="AH63" i="10"/>
  <c r="AJ63" i="10"/>
  <c r="AA64" i="10"/>
  <c r="AC64" i="10" s="1"/>
  <c r="AB64" i="10"/>
  <c r="AE64" i="10"/>
  <c r="AG64" i="10"/>
  <c r="AH64" i="10"/>
  <c r="AJ64" i="10"/>
  <c r="AA65" i="10"/>
  <c r="AB65" i="10"/>
  <c r="AC65" i="10" s="1"/>
  <c r="AD65" i="10" s="1"/>
  <c r="AE65" i="10"/>
  <c r="AG65" i="10"/>
  <c r="AH65" i="10"/>
  <c r="AJ65" i="10"/>
  <c r="AA66" i="10"/>
  <c r="AB66" i="10"/>
  <c r="AC66" i="10" s="1"/>
  <c r="AE66" i="10"/>
  <c r="AG66" i="10"/>
  <c r="AH66" i="10"/>
  <c r="AJ66" i="10"/>
  <c r="AA67" i="10"/>
  <c r="AB67" i="10"/>
  <c r="AC67" i="10" s="1"/>
  <c r="AE67" i="10"/>
  <c r="AG67" i="10"/>
  <c r="AH67" i="10"/>
  <c r="AJ67" i="10"/>
  <c r="AK67" i="10"/>
  <c r="AA68" i="10"/>
  <c r="AC68" i="10" s="1"/>
  <c r="AD68" i="10" s="1"/>
  <c r="AB68" i="10"/>
  <c r="AE68" i="10"/>
  <c r="AG68" i="10"/>
  <c r="AH68" i="10"/>
  <c r="AJ68" i="10"/>
  <c r="AK68" i="10"/>
  <c r="AA69" i="10"/>
  <c r="AB69" i="10"/>
  <c r="AC69" i="10" s="1"/>
  <c r="AE69" i="10"/>
  <c r="AG69" i="10"/>
  <c r="AH69" i="10"/>
  <c r="AJ69" i="10"/>
  <c r="AA70" i="10"/>
  <c r="AC70" i="10" s="1"/>
  <c r="AD70" i="10" s="1"/>
  <c r="AB70" i="10"/>
  <c r="AE70" i="10"/>
  <c r="AG70" i="10"/>
  <c r="AH70" i="10"/>
  <c r="AJ70" i="10"/>
  <c r="AK70" i="10"/>
  <c r="AA71" i="10"/>
  <c r="AC71" i="10" s="1"/>
  <c r="AD71" i="10" s="1"/>
  <c r="AB71" i="10"/>
  <c r="AE71" i="10"/>
  <c r="AG71" i="10"/>
  <c r="AH71" i="10"/>
  <c r="AJ71" i="10"/>
  <c r="AA72" i="10"/>
  <c r="AB72" i="10"/>
  <c r="AC72" i="10" s="1"/>
  <c r="AE72" i="10"/>
  <c r="AG72" i="10"/>
  <c r="AH72" i="10"/>
  <c r="AJ72" i="10"/>
  <c r="AA73" i="10"/>
  <c r="AB73" i="10"/>
  <c r="AE73" i="10"/>
  <c r="AG73" i="10"/>
  <c r="AH73" i="10"/>
  <c r="AJ73" i="10"/>
  <c r="AA74" i="10"/>
  <c r="AB74" i="10"/>
  <c r="AC74" i="10" s="1"/>
  <c r="AE74" i="10"/>
  <c r="AG74" i="10"/>
  <c r="AH74" i="10"/>
  <c r="AJ74" i="10"/>
  <c r="AK74" i="10"/>
  <c r="AA75" i="10"/>
  <c r="AB75" i="10"/>
  <c r="AC75" i="10" s="1"/>
  <c r="AD75" i="10" s="1"/>
  <c r="AE75" i="10"/>
  <c r="AG75" i="10"/>
  <c r="AH75" i="10"/>
  <c r="AJ75" i="10"/>
  <c r="AK75" i="10" s="1"/>
  <c r="AA76" i="10"/>
  <c r="AB76" i="10"/>
  <c r="AC76" i="10"/>
  <c r="AD76" i="10" s="1"/>
  <c r="AE76" i="10"/>
  <c r="AG76" i="10"/>
  <c r="AH76" i="10"/>
  <c r="AJ76" i="10"/>
  <c r="AK76" i="10"/>
  <c r="AA77" i="10"/>
  <c r="AB77" i="10"/>
  <c r="AE77" i="10"/>
  <c r="AG77" i="10"/>
  <c r="AH77" i="10"/>
  <c r="AJ77" i="10"/>
  <c r="AA78" i="10"/>
  <c r="AB78" i="10"/>
  <c r="AC78" i="10" s="1"/>
  <c r="AE78" i="10"/>
  <c r="AG78" i="10"/>
  <c r="AH78" i="10"/>
  <c r="AJ78" i="10"/>
  <c r="AK78" i="10"/>
  <c r="AA79" i="10"/>
  <c r="AB79" i="10"/>
  <c r="AE79" i="10"/>
  <c r="AK79" i="10" s="1"/>
  <c r="AG79" i="10"/>
  <c r="AH79" i="10"/>
  <c r="AJ79" i="10"/>
  <c r="AA80" i="10"/>
  <c r="AB80" i="10"/>
  <c r="AC80" i="10"/>
  <c r="AE80" i="10"/>
  <c r="AG80" i="10"/>
  <c r="AH80" i="10"/>
  <c r="AJ80" i="10"/>
  <c r="AA81" i="10"/>
  <c r="AB81" i="10"/>
  <c r="AC81" i="10" s="1"/>
  <c r="AE81" i="10"/>
  <c r="AK81" i="10" s="1"/>
  <c r="AG81" i="10"/>
  <c r="AH81" i="10"/>
  <c r="AJ81" i="10"/>
  <c r="AA82" i="10"/>
  <c r="AC82" i="10" s="1"/>
  <c r="AB82" i="10"/>
  <c r="AD82" i="10"/>
  <c r="AE82" i="10"/>
  <c r="AG82" i="10"/>
  <c r="AH82" i="10"/>
  <c r="AJ82" i="10"/>
  <c r="AA83" i="10"/>
  <c r="AC83" i="10" s="1"/>
  <c r="AD83" i="10" s="1"/>
  <c r="AB83" i="10"/>
  <c r="AE83" i="10"/>
  <c r="AG83" i="10"/>
  <c r="AH83" i="10"/>
  <c r="AJ83" i="10"/>
  <c r="AK83" i="10" s="1"/>
  <c r="AA84" i="10"/>
  <c r="AC84" i="10" s="1"/>
  <c r="AB84" i="10"/>
  <c r="AE84" i="10"/>
  <c r="AK84" i="10" s="1"/>
  <c r="AG84" i="10"/>
  <c r="AH84" i="10"/>
  <c r="AJ84" i="10"/>
  <c r="AA85" i="10"/>
  <c r="AB85" i="10"/>
  <c r="AC85" i="10" s="1"/>
  <c r="AD85" i="10"/>
  <c r="AE85" i="10"/>
  <c r="AG85" i="10"/>
  <c r="AH85" i="10"/>
  <c r="AJ85" i="10"/>
  <c r="AK85" i="10" s="1"/>
  <c r="AA86" i="10"/>
  <c r="AB86" i="10"/>
  <c r="AC86" i="10"/>
  <c r="AE86" i="10"/>
  <c r="AG86" i="10"/>
  <c r="AH86" i="10"/>
  <c r="AJ86" i="10"/>
  <c r="AA87" i="10"/>
  <c r="AB87" i="10"/>
  <c r="AE87" i="10"/>
  <c r="AG87" i="10"/>
  <c r="AH87" i="10"/>
  <c r="AJ87" i="10"/>
  <c r="AA88" i="10"/>
  <c r="AB88" i="10"/>
  <c r="AE88" i="10"/>
  <c r="AG88" i="10"/>
  <c r="AH88" i="10"/>
  <c r="AJ88" i="10"/>
  <c r="AA89" i="10"/>
  <c r="AC89" i="10" s="1"/>
  <c r="AB89" i="10"/>
  <c r="AE89" i="10"/>
  <c r="AK89" i="10" s="1"/>
  <c r="AG89" i="10"/>
  <c r="AH89" i="10"/>
  <c r="AJ89" i="10"/>
  <c r="AA90" i="10"/>
  <c r="AC90" i="10" s="1"/>
  <c r="AB90" i="10"/>
  <c r="AE90" i="10"/>
  <c r="AG90" i="10"/>
  <c r="AH90" i="10"/>
  <c r="AJ90" i="10"/>
  <c r="AA91" i="10"/>
  <c r="AB91" i="10"/>
  <c r="AE91" i="10"/>
  <c r="AK91" i="10" s="1"/>
  <c r="AG91" i="10"/>
  <c r="AH91" i="10"/>
  <c r="AJ91" i="10"/>
  <c r="AA92" i="10"/>
  <c r="AB92" i="10"/>
  <c r="AC92" i="10"/>
  <c r="AD92" i="10" s="1"/>
  <c r="AE92" i="10"/>
  <c r="AG92" i="10"/>
  <c r="AH92" i="10"/>
  <c r="AJ92" i="10"/>
  <c r="AK92" i="10" s="1"/>
  <c r="AA93" i="10"/>
  <c r="AB93" i="10"/>
  <c r="AC93" i="10" s="1"/>
  <c r="AD93" i="10" s="1"/>
  <c r="AE93" i="10"/>
  <c r="AK93" i="10" s="1"/>
  <c r="AG93" i="10"/>
  <c r="AH93" i="10"/>
  <c r="AJ93" i="10"/>
  <c r="AA94" i="10"/>
  <c r="AB94" i="10"/>
  <c r="AC94" i="10" s="1"/>
  <c r="AE94" i="10"/>
  <c r="AG94" i="10"/>
  <c r="AH94" i="10"/>
  <c r="AJ94" i="10"/>
  <c r="AA95" i="10"/>
  <c r="AB95" i="10"/>
  <c r="AC95" i="10" s="1"/>
  <c r="AD95" i="10" s="1"/>
  <c r="AE95" i="10"/>
  <c r="AG95" i="10"/>
  <c r="AH95" i="10"/>
  <c r="AJ95" i="10"/>
  <c r="AA96" i="10"/>
  <c r="AB96" i="10"/>
  <c r="AE96" i="10"/>
  <c r="AG96" i="10"/>
  <c r="AH96" i="10"/>
  <c r="AJ96" i="10"/>
  <c r="AK96" i="10"/>
  <c r="AA97" i="10"/>
  <c r="AB97" i="10"/>
  <c r="AC97" i="10" s="1"/>
  <c r="AD97" i="10"/>
  <c r="AE97" i="10"/>
  <c r="AG97" i="10"/>
  <c r="AH97" i="10"/>
  <c r="AJ97" i="10"/>
  <c r="AK97" i="10" s="1"/>
  <c r="AA98" i="10"/>
  <c r="AC98" i="10" s="1"/>
  <c r="AB98" i="10"/>
  <c r="AE98" i="10"/>
  <c r="AG98" i="10"/>
  <c r="AH98" i="10"/>
  <c r="AJ98" i="10"/>
  <c r="AA99" i="10"/>
  <c r="AB99" i="10"/>
  <c r="AE99" i="10"/>
  <c r="AK99" i="10" s="1"/>
  <c r="AG99" i="10"/>
  <c r="AH99" i="10"/>
  <c r="AJ99" i="10"/>
  <c r="AA100" i="10"/>
  <c r="AC100" i="10" s="1"/>
  <c r="AB100" i="10"/>
  <c r="AE100" i="10"/>
  <c r="AG100" i="10"/>
  <c r="AH100" i="10"/>
  <c r="AJ100" i="10"/>
  <c r="AA101" i="10"/>
  <c r="AB101" i="10"/>
  <c r="AE101" i="10"/>
  <c r="AK101" i="10" s="1"/>
  <c r="AG101" i="10"/>
  <c r="AH101" i="10"/>
  <c r="AJ101" i="10"/>
  <c r="AA102" i="10"/>
  <c r="AB102" i="10"/>
  <c r="AC102" i="10" s="1"/>
  <c r="AE102" i="10"/>
  <c r="AG102" i="10"/>
  <c r="AH102" i="10"/>
  <c r="AJ102" i="10"/>
  <c r="AA103" i="10"/>
  <c r="AB103" i="10"/>
  <c r="AC103" i="10" s="1"/>
  <c r="AE103" i="10"/>
  <c r="AG103" i="10"/>
  <c r="AH103" i="10"/>
  <c r="AJ103" i="10"/>
  <c r="AK103" i="10"/>
  <c r="AA104" i="10"/>
  <c r="AC104" i="10" s="1"/>
  <c r="AB104" i="10"/>
  <c r="AE104" i="10"/>
  <c r="AG104" i="10"/>
  <c r="AH104" i="10"/>
  <c r="AJ104" i="10"/>
  <c r="AA105" i="10"/>
  <c r="AB105" i="10"/>
  <c r="AC105" i="10" s="1"/>
  <c r="AD105" i="10" s="1"/>
  <c r="AE105" i="10"/>
  <c r="AK105" i="10" s="1"/>
  <c r="AG105" i="10"/>
  <c r="AH105" i="10"/>
  <c r="AJ105" i="10"/>
  <c r="AA106" i="10"/>
  <c r="AB106" i="10"/>
  <c r="AC106" i="10" s="1"/>
  <c r="AD106" i="10" s="1"/>
  <c r="AE106" i="10"/>
  <c r="AG106" i="10"/>
  <c r="AH106" i="10"/>
  <c r="AJ106" i="10"/>
  <c r="AK106" i="10"/>
  <c r="AA107" i="10"/>
  <c r="AB107" i="10"/>
  <c r="AC107" i="10" s="1"/>
  <c r="AD107" i="10" s="1"/>
  <c r="AE107" i="10"/>
  <c r="AG107" i="10"/>
  <c r="AH107" i="10"/>
  <c r="AJ107" i="10"/>
  <c r="AA108" i="10"/>
  <c r="AB108" i="10"/>
  <c r="AE108" i="10"/>
  <c r="AG108" i="10"/>
  <c r="AH108" i="10"/>
  <c r="AJ108" i="10"/>
  <c r="AA109" i="10"/>
  <c r="AB109" i="10"/>
  <c r="AC109" i="10" s="1"/>
  <c r="AE109" i="10"/>
  <c r="AK109" i="10" s="1"/>
  <c r="AG109" i="10"/>
  <c r="AH109" i="10"/>
  <c r="AJ109" i="10"/>
  <c r="AA110" i="10"/>
  <c r="AC110" i="10" s="1"/>
  <c r="AB110" i="10"/>
  <c r="AE110" i="10"/>
  <c r="AG110" i="10"/>
  <c r="AH110" i="10"/>
  <c r="AJ110" i="10"/>
  <c r="AA111" i="10"/>
  <c r="AB111" i="10"/>
  <c r="AE111" i="10"/>
  <c r="AK111" i="10" s="1"/>
  <c r="AG111" i="10"/>
  <c r="AH111" i="10"/>
  <c r="AJ111" i="10"/>
  <c r="AA112" i="10"/>
  <c r="AB112" i="10"/>
  <c r="AE112" i="10"/>
  <c r="AK112" i="10" s="1"/>
  <c r="AG112" i="10"/>
  <c r="AH112" i="10"/>
  <c r="AJ112" i="10"/>
  <c r="AA113" i="10"/>
  <c r="AB113" i="10"/>
  <c r="AC113" i="10" s="1"/>
  <c r="AE113" i="10"/>
  <c r="AG113" i="10"/>
  <c r="AH113" i="10"/>
  <c r="AJ113" i="10"/>
  <c r="AK113" i="10"/>
  <c r="AA114" i="10"/>
  <c r="AC114" i="10" s="1"/>
  <c r="AB114" i="10"/>
  <c r="AE114" i="10"/>
  <c r="AK114" i="10" s="1"/>
  <c r="AG114" i="10"/>
  <c r="AH114" i="10"/>
  <c r="AJ114" i="10"/>
  <c r="AA115" i="10"/>
  <c r="AB115" i="10"/>
  <c r="AE115" i="10"/>
  <c r="AK115" i="10" s="1"/>
  <c r="AG115" i="10"/>
  <c r="AH115" i="10"/>
  <c r="AJ115" i="10"/>
  <c r="AA116" i="10"/>
  <c r="AC116" i="10" s="1"/>
  <c r="AD116" i="10" s="1"/>
  <c r="AB116" i="10"/>
  <c r="AE116" i="10"/>
  <c r="AK116" i="10" s="1"/>
  <c r="AG116" i="10"/>
  <c r="AH116" i="10"/>
  <c r="AJ116" i="10"/>
  <c r="AA117" i="10"/>
  <c r="AB117" i="10"/>
  <c r="AE117" i="10"/>
  <c r="AK117" i="10" s="1"/>
  <c r="AG117" i="10"/>
  <c r="AH117" i="10"/>
  <c r="AJ117" i="10"/>
  <c r="AA118" i="10"/>
  <c r="AB118" i="10"/>
  <c r="AC118" i="10"/>
  <c r="AD118" i="10" s="1"/>
  <c r="AE118" i="10"/>
  <c r="AG118" i="10"/>
  <c r="AH118" i="10"/>
  <c r="AJ118" i="10"/>
  <c r="AK118" i="10" s="1"/>
  <c r="AA119" i="10"/>
  <c r="AB119" i="10"/>
  <c r="AE119" i="10"/>
  <c r="AG119" i="10"/>
  <c r="AH119" i="10"/>
  <c r="AJ119" i="10"/>
  <c r="AA120" i="10"/>
  <c r="AC120" i="10" s="1"/>
  <c r="AB120" i="10"/>
  <c r="AE120" i="10"/>
  <c r="AK120" i="10" s="1"/>
  <c r="AG120" i="10"/>
  <c r="AH120" i="10"/>
  <c r="AJ120" i="10"/>
  <c r="AA121" i="10"/>
  <c r="AB121" i="10"/>
  <c r="AE121" i="10"/>
  <c r="AG121" i="10"/>
  <c r="AH121" i="10"/>
  <c r="AJ121" i="10"/>
  <c r="AA122" i="10"/>
  <c r="AB122" i="10"/>
  <c r="AC122" i="10" s="1"/>
  <c r="AD122" i="10" s="1"/>
  <c r="AE122" i="10"/>
  <c r="AK122" i="10" s="1"/>
  <c r="AG122" i="10"/>
  <c r="AH122" i="10"/>
  <c r="AJ122" i="10"/>
  <c r="AA123" i="10"/>
  <c r="AB123" i="10"/>
  <c r="AC123" i="10" s="1"/>
  <c r="AE123" i="10"/>
  <c r="AG123" i="10"/>
  <c r="AH123" i="10"/>
  <c r="AJ123" i="10"/>
  <c r="AK123" i="10" s="1"/>
  <c r="AA124" i="10"/>
  <c r="AC124" i="10" s="1"/>
  <c r="AB124" i="10"/>
  <c r="AE124" i="10"/>
  <c r="AK124" i="10" s="1"/>
  <c r="AG124" i="10"/>
  <c r="AH124" i="10"/>
  <c r="AJ124" i="10"/>
  <c r="AA125" i="10"/>
  <c r="AB125" i="10"/>
  <c r="AE125" i="10"/>
  <c r="AG125" i="10"/>
  <c r="AH125" i="10"/>
  <c r="AJ125" i="10"/>
  <c r="AK125" i="10" s="1"/>
  <c r="AA126" i="10"/>
  <c r="AB126" i="10"/>
  <c r="AC126" i="10" s="1"/>
  <c r="AE126" i="10"/>
  <c r="AK126" i="10" s="1"/>
  <c r="AG126" i="10"/>
  <c r="AH126" i="10"/>
  <c r="AJ126" i="10"/>
  <c r="AA127" i="10"/>
  <c r="AB127" i="10"/>
  <c r="AC127" i="10" s="1"/>
  <c r="AD127" i="10" s="1"/>
  <c r="AE127" i="10"/>
  <c r="AK127" i="10" s="1"/>
  <c r="AG127" i="10"/>
  <c r="AH127" i="10"/>
  <c r="AJ127" i="10"/>
  <c r="AA128" i="10"/>
  <c r="AB128" i="10"/>
  <c r="AE128" i="10"/>
  <c r="AG128" i="10"/>
  <c r="AH128" i="10"/>
  <c r="AJ128" i="10"/>
  <c r="AA129" i="10"/>
  <c r="AB129" i="10"/>
  <c r="AE129" i="10"/>
  <c r="AG129" i="10"/>
  <c r="AH129" i="10"/>
  <c r="AJ129" i="10"/>
  <c r="AA130" i="10"/>
  <c r="AB130" i="10"/>
  <c r="AC130" i="10"/>
  <c r="AD130" i="10" s="1"/>
  <c r="AE130" i="10"/>
  <c r="AG130" i="10"/>
  <c r="AH130" i="10"/>
  <c r="AJ130" i="10"/>
  <c r="AA131" i="10"/>
  <c r="AB131" i="10"/>
  <c r="AC131" i="10"/>
  <c r="AD131" i="10" s="1"/>
  <c r="AE131" i="10"/>
  <c r="AG131" i="10"/>
  <c r="AH131" i="10"/>
  <c r="AJ131" i="10"/>
  <c r="AK131" i="10" s="1"/>
  <c r="AA132" i="10"/>
  <c r="AC132" i="10" s="1"/>
  <c r="AD132" i="10" s="1"/>
  <c r="AB132" i="10"/>
  <c r="AE132" i="10"/>
  <c r="AK132" i="10" s="1"/>
  <c r="AG132" i="10"/>
  <c r="AH132" i="10"/>
  <c r="AJ132" i="10"/>
  <c r="AA133" i="10"/>
  <c r="AB133" i="10"/>
  <c r="AE133" i="10"/>
  <c r="AG133" i="10"/>
  <c r="AH133" i="10"/>
  <c r="AJ133" i="10"/>
  <c r="AK133" i="10" s="1"/>
  <c r="AA134" i="10"/>
  <c r="AB134" i="10"/>
  <c r="AC134" i="10"/>
  <c r="AD134" i="10" s="1"/>
  <c r="AE134" i="10"/>
  <c r="AK134" i="10" s="1"/>
  <c r="AG134" i="10"/>
  <c r="AH134" i="10"/>
  <c r="AJ134" i="10"/>
  <c r="AA135" i="10"/>
  <c r="AB135" i="10"/>
  <c r="AE135" i="10"/>
  <c r="AG135" i="10"/>
  <c r="AH135" i="10"/>
  <c r="AJ135" i="10"/>
  <c r="AK135" i="10" s="1"/>
  <c r="AA136" i="10"/>
  <c r="AC136" i="10" s="1"/>
  <c r="AB136" i="10"/>
  <c r="AE136" i="10"/>
  <c r="AG136" i="10"/>
  <c r="AH136" i="10"/>
  <c r="AJ136" i="10"/>
  <c r="AA137" i="10"/>
  <c r="AB137" i="10"/>
  <c r="AC137" i="10" s="1"/>
  <c r="AE137" i="10"/>
  <c r="AG137" i="10"/>
  <c r="AH137" i="10"/>
  <c r="AJ137" i="10"/>
  <c r="AK137" i="10" s="1"/>
  <c r="AA138" i="10"/>
  <c r="AC138" i="10" s="1"/>
  <c r="AB138" i="10"/>
  <c r="AE138" i="10"/>
  <c r="AK138" i="10" s="1"/>
  <c r="AG138" i="10"/>
  <c r="AH138" i="10"/>
  <c r="AJ138" i="10"/>
  <c r="AA139" i="10"/>
  <c r="AB139" i="10"/>
  <c r="AE139" i="10"/>
  <c r="AK139" i="10" s="1"/>
  <c r="AG139" i="10"/>
  <c r="AH139" i="10"/>
  <c r="AJ139" i="10"/>
  <c r="AA140" i="10"/>
  <c r="AB140" i="10"/>
  <c r="AC140" i="10" s="1"/>
  <c r="AD140" i="10" s="1"/>
  <c r="AE140" i="10"/>
  <c r="AK140" i="10" s="1"/>
  <c r="AG140" i="10"/>
  <c r="AH140" i="10"/>
  <c r="AJ140" i="10"/>
  <c r="AA141" i="10"/>
  <c r="AB141" i="10"/>
  <c r="AC141" i="10" s="1"/>
  <c r="AD141" i="10" s="1"/>
  <c r="AE141" i="10"/>
  <c r="AG141" i="10"/>
  <c r="AH141" i="10"/>
  <c r="AJ141" i="10"/>
  <c r="AK141" i="10" s="1"/>
  <c r="AA142" i="10"/>
  <c r="AB142" i="10"/>
  <c r="AC142" i="10"/>
  <c r="AD142" i="10"/>
  <c r="AE142" i="10"/>
  <c r="AG142" i="10"/>
  <c r="AH142" i="10"/>
  <c r="AJ142" i="10"/>
  <c r="AK142" i="10" s="1"/>
  <c r="AA143" i="10"/>
  <c r="AB143" i="10"/>
  <c r="AC143" i="10" s="1"/>
  <c r="AD143" i="10" s="1"/>
  <c r="AE143" i="10"/>
  <c r="AG143" i="10"/>
  <c r="AH143" i="10"/>
  <c r="AJ143" i="10"/>
  <c r="AK143" i="10" s="1"/>
  <c r="AA144" i="10"/>
  <c r="AC144" i="10" s="1"/>
  <c r="AB144" i="10"/>
  <c r="AE144" i="10"/>
  <c r="AK144" i="10" s="1"/>
  <c r="AG144" i="10"/>
  <c r="AH144" i="10"/>
  <c r="AJ144" i="10"/>
  <c r="AA145" i="10"/>
  <c r="AB145" i="10"/>
  <c r="AE145" i="10"/>
  <c r="AG145" i="10"/>
  <c r="AH145" i="10"/>
  <c r="AJ145" i="10"/>
  <c r="AK145" i="10" s="1"/>
  <c r="AA146" i="10"/>
  <c r="AB146" i="10"/>
  <c r="AC146" i="10" s="1"/>
  <c r="AD146" i="10" s="1"/>
  <c r="AE146" i="10"/>
  <c r="AK146" i="10" s="1"/>
  <c r="AG146" i="10"/>
  <c r="AH146" i="10"/>
  <c r="AJ146" i="10"/>
  <c r="AA147" i="10"/>
  <c r="AB147" i="10"/>
  <c r="AE147" i="10"/>
  <c r="AG147" i="10"/>
  <c r="AH147" i="10"/>
  <c r="AJ147" i="10"/>
  <c r="AK147" i="10" s="1"/>
  <c r="AA148" i="10"/>
  <c r="AC148" i="10" s="1"/>
  <c r="AB148" i="10"/>
  <c r="AE148" i="10"/>
  <c r="AK148" i="10" s="1"/>
  <c r="AG148" i="10"/>
  <c r="AH148" i="10"/>
  <c r="AJ148" i="10"/>
  <c r="AA149" i="10"/>
  <c r="AB149" i="10"/>
  <c r="AC149" i="10" s="1"/>
  <c r="AD149" i="10" s="1"/>
  <c r="AE149" i="10"/>
  <c r="AG149" i="10"/>
  <c r="AH149" i="10"/>
  <c r="AJ149" i="10"/>
  <c r="AK149" i="10" s="1"/>
  <c r="AA150" i="10"/>
  <c r="AB150" i="10"/>
  <c r="AC150" i="10" s="1"/>
  <c r="AE150" i="10"/>
  <c r="AK150" i="10" s="1"/>
  <c r="AG150" i="10"/>
  <c r="AH150" i="10"/>
  <c r="AJ150" i="10"/>
  <c r="AA151" i="10"/>
  <c r="AB151" i="10"/>
  <c r="AC151" i="10" s="1"/>
  <c r="AD151" i="10" s="1"/>
  <c r="AE151" i="10"/>
  <c r="AK151" i="10" s="1"/>
  <c r="AG151" i="10"/>
  <c r="AH151" i="10"/>
  <c r="AJ151" i="10"/>
  <c r="AA152" i="10"/>
  <c r="AB152" i="10"/>
  <c r="AE152" i="10"/>
  <c r="AG152" i="10"/>
  <c r="AH152" i="10"/>
  <c r="AJ152" i="10"/>
  <c r="AA153" i="10"/>
  <c r="AB153" i="10"/>
  <c r="AE153" i="10"/>
  <c r="AG153" i="10"/>
  <c r="AH153" i="10"/>
  <c r="AJ153" i="10"/>
  <c r="AA154" i="10"/>
  <c r="AB154" i="10"/>
  <c r="AC154" i="10" s="1"/>
  <c r="AD154" i="10" s="1"/>
  <c r="AE154" i="10"/>
  <c r="AK154" i="10" s="1"/>
  <c r="AG154" i="10"/>
  <c r="AH154" i="10"/>
  <c r="AJ154" i="10"/>
  <c r="AA155" i="10"/>
  <c r="AB155" i="10"/>
  <c r="AC155" i="10" s="1"/>
  <c r="AD155" i="10" s="1"/>
  <c r="AE155" i="10"/>
  <c r="AG155" i="10"/>
  <c r="AH155" i="10"/>
  <c r="AJ155" i="10"/>
  <c r="AK155" i="10" s="1"/>
  <c r="AA156" i="10"/>
  <c r="AB156" i="10"/>
  <c r="AE156" i="10"/>
  <c r="AK156" i="10" s="1"/>
  <c r="AG156" i="10"/>
  <c r="AH156" i="10"/>
  <c r="AJ156" i="10"/>
  <c r="AA157" i="10"/>
  <c r="AC157" i="10" s="1"/>
  <c r="AB157" i="10"/>
  <c r="AE157" i="10"/>
  <c r="AG157" i="10"/>
  <c r="AH157" i="10"/>
  <c r="AJ157" i="10"/>
  <c r="AA158" i="10"/>
  <c r="AB158" i="10"/>
  <c r="AC158" i="10"/>
  <c r="AE158" i="10"/>
  <c r="AG158" i="10"/>
  <c r="AH158" i="10"/>
  <c r="AJ158" i="10"/>
  <c r="AA159" i="10"/>
  <c r="AB159" i="10"/>
  <c r="AE159" i="10"/>
  <c r="AG159" i="10"/>
  <c r="AH159" i="10"/>
  <c r="AJ159" i="10"/>
  <c r="AA160" i="10"/>
  <c r="AB160" i="10"/>
  <c r="AE160" i="10"/>
  <c r="AG160" i="10"/>
  <c r="AH160" i="10"/>
  <c r="AJ160" i="10"/>
  <c r="AK160" i="10"/>
  <c r="AA161" i="10"/>
  <c r="AB161" i="10"/>
  <c r="AC161" i="10"/>
  <c r="AD161" i="10" s="1"/>
  <c r="AE161" i="10"/>
  <c r="AG161" i="10"/>
  <c r="AH161" i="10"/>
  <c r="AJ161" i="10"/>
  <c r="AK161" i="10" s="1"/>
  <c r="AA162" i="10"/>
  <c r="AC162" i="10" s="1"/>
  <c r="AD162" i="10" s="1"/>
  <c r="AB162" i="10"/>
  <c r="AE162" i="10"/>
  <c r="AG162" i="10"/>
  <c r="AH162" i="10"/>
  <c r="AJ162" i="10"/>
  <c r="AK162" i="10"/>
  <c r="AA163" i="10"/>
  <c r="AB163" i="10"/>
  <c r="AE163" i="10"/>
  <c r="AG163" i="10"/>
  <c r="AH163" i="10"/>
  <c r="AJ163" i="10"/>
  <c r="AA164" i="10"/>
  <c r="AB164" i="10"/>
  <c r="AE164" i="10"/>
  <c r="AG164" i="10"/>
  <c r="AH164" i="10"/>
  <c r="AJ164" i="10"/>
  <c r="AA165" i="10"/>
  <c r="AB165" i="10"/>
  <c r="AC165" i="10" s="1"/>
  <c r="AE165" i="10"/>
  <c r="AK165" i="10" s="1"/>
  <c r="AG165" i="10"/>
  <c r="AH165" i="10"/>
  <c r="AJ165" i="10"/>
  <c r="AA166" i="10"/>
  <c r="AC166" i="10" s="1"/>
  <c r="AB166" i="10"/>
  <c r="AD166" i="10"/>
  <c r="AE166" i="10"/>
  <c r="AK166" i="10" s="1"/>
  <c r="AG166" i="10"/>
  <c r="AH166" i="10"/>
  <c r="AJ166" i="10"/>
  <c r="AA167" i="10"/>
  <c r="AB167" i="10"/>
  <c r="AE167" i="10"/>
  <c r="AG167" i="10"/>
  <c r="AH167" i="10"/>
  <c r="AJ167" i="10"/>
  <c r="AK167" i="10" s="1"/>
  <c r="AA168" i="10"/>
  <c r="AC168" i="10" s="1"/>
  <c r="AB168" i="10"/>
  <c r="AE168" i="10"/>
  <c r="AK168" i="10" s="1"/>
  <c r="AG168" i="10"/>
  <c r="AH168" i="10"/>
  <c r="AJ168" i="10"/>
  <c r="AA169" i="10"/>
  <c r="AB169" i="10"/>
  <c r="AC169" i="10"/>
  <c r="AD169" i="10" s="1"/>
  <c r="AE169" i="10"/>
  <c r="AG169" i="10"/>
  <c r="AH169" i="10"/>
  <c r="AJ169" i="10"/>
  <c r="AK169" i="10" s="1"/>
  <c r="AA170" i="10"/>
  <c r="AB170" i="10"/>
  <c r="AC170" i="10"/>
  <c r="AD170" i="10" s="1"/>
  <c r="AE170" i="10"/>
  <c r="AG170" i="10"/>
  <c r="AH170" i="10"/>
  <c r="AJ170" i="10"/>
  <c r="AK170" i="10"/>
  <c r="AA171" i="10"/>
  <c r="AB171" i="10"/>
  <c r="AC171" i="10" s="1"/>
  <c r="AE171" i="10"/>
  <c r="AG171" i="10"/>
  <c r="AH171" i="10"/>
  <c r="AJ171" i="10"/>
  <c r="AA172" i="10"/>
  <c r="AB172" i="10"/>
  <c r="AC172" i="10" s="1"/>
  <c r="AE172" i="10"/>
  <c r="AG172" i="10"/>
  <c r="AH172" i="10"/>
  <c r="AJ172" i="10"/>
  <c r="AA173" i="10"/>
  <c r="AB173" i="10"/>
  <c r="AC173" i="10" s="1"/>
  <c r="AD173" i="10" s="1"/>
  <c r="AE173" i="10"/>
  <c r="AG173" i="10"/>
  <c r="AH173" i="10"/>
  <c r="AJ173" i="10"/>
  <c r="AK173" i="10" s="1"/>
  <c r="AA174" i="10"/>
  <c r="AC174" i="10" s="1"/>
  <c r="AD174" i="10" s="1"/>
  <c r="AB174" i="10"/>
  <c r="AE174" i="10"/>
  <c r="AG174" i="10"/>
  <c r="AH174" i="10"/>
  <c r="AJ174" i="10"/>
  <c r="AK174" i="10"/>
  <c r="AA175" i="10"/>
  <c r="AB175" i="10"/>
  <c r="AE175" i="10"/>
  <c r="AG175" i="10"/>
  <c r="AH175" i="10"/>
  <c r="AJ175" i="10"/>
  <c r="AA176" i="10"/>
  <c r="AB176" i="10"/>
  <c r="AC176" i="10"/>
  <c r="AE176" i="10"/>
  <c r="AG176" i="10"/>
  <c r="AH176" i="10"/>
  <c r="AJ176" i="10"/>
  <c r="AA177" i="10"/>
  <c r="AB177" i="10"/>
  <c r="AC177" i="10" s="1"/>
  <c r="AE177" i="10"/>
  <c r="AK177" i="10" s="1"/>
  <c r="AG177" i="10"/>
  <c r="AH177" i="10"/>
  <c r="AJ177" i="10"/>
  <c r="AA178" i="10"/>
  <c r="AC178" i="10" s="1"/>
  <c r="AB178" i="10"/>
  <c r="AD178" i="10"/>
  <c r="AE178" i="10"/>
  <c r="AK178" i="10" s="1"/>
  <c r="AG178" i="10"/>
  <c r="AH178" i="10"/>
  <c r="AJ178" i="10"/>
  <c r="AA179" i="10"/>
  <c r="AB179" i="10"/>
  <c r="AC179" i="10"/>
  <c r="AE179" i="10"/>
  <c r="AG179" i="10"/>
  <c r="AH179" i="10"/>
  <c r="AJ179" i="10"/>
  <c r="AK179" i="10" s="1"/>
  <c r="AA180" i="10"/>
  <c r="AC180" i="10" s="1"/>
  <c r="AB180" i="10"/>
  <c r="AE180" i="10"/>
  <c r="AG180" i="10"/>
  <c r="AH180" i="10"/>
  <c r="AJ180" i="10"/>
  <c r="AA181" i="10"/>
  <c r="AB181" i="10"/>
  <c r="AE181" i="10"/>
  <c r="AG181" i="10"/>
  <c r="AH181" i="10"/>
  <c r="AJ181" i="10"/>
  <c r="AA182" i="10"/>
  <c r="AB182" i="10"/>
  <c r="AC182" i="10"/>
  <c r="AD182" i="10" s="1"/>
  <c r="AE182" i="10"/>
  <c r="AG182" i="10"/>
  <c r="AH182" i="10"/>
  <c r="AJ182" i="10"/>
  <c r="AA183" i="10"/>
  <c r="AB183" i="10"/>
  <c r="AC183" i="10" s="1"/>
  <c r="AE183" i="10"/>
  <c r="AG183" i="10"/>
  <c r="AH183" i="10"/>
  <c r="AJ183" i="10"/>
  <c r="AA184" i="10"/>
  <c r="AB184" i="10"/>
  <c r="AC184" i="10" s="1"/>
  <c r="AD184" i="10" s="1"/>
  <c r="AE184" i="10"/>
  <c r="AG184" i="10"/>
  <c r="AH184" i="10"/>
  <c r="AJ184" i="10"/>
  <c r="AK184" i="10"/>
  <c r="AA185" i="10"/>
  <c r="AB185" i="10"/>
  <c r="AC185" i="10" s="1"/>
  <c r="AD185" i="10" s="1"/>
  <c r="AE185" i="10"/>
  <c r="AK185" i="10" s="1"/>
  <c r="AG185" i="10"/>
  <c r="AH185" i="10"/>
  <c r="AJ185" i="10"/>
  <c r="AA186" i="10"/>
  <c r="AB186" i="10"/>
  <c r="AC186" i="10" s="1"/>
  <c r="AE186" i="10"/>
  <c r="AK186" i="10" s="1"/>
  <c r="AG186" i="10"/>
  <c r="AH186" i="10"/>
  <c r="AJ186" i="10"/>
  <c r="AA187" i="10"/>
  <c r="AB187" i="10"/>
  <c r="AE187" i="10"/>
  <c r="AK187" i="10" s="1"/>
  <c r="AG187" i="10"/>
  <c r="AH187" i="10"/>
  <c r="AJ187" i="10"/>
  <c r="AA188" i="10"/>
  <c r="AB188" i="10"/>
  <c r="AC188" i="10" s="1"/>
  <c r="AD188" i="10" s="1"/>
  <c r="AE188" i="10"/>
  <c r="AK188" i="10" s="1"/>
  <c r="AG188" i="10"/>
  <c r="AH188" i="10"/>
  <c r="AJ188" i="10"/>
  <c r="AA189" i="10"/>
  <c r="AB189" i="10"/>
  <c r="AE189" i="10"/>
  <c r="AG189" i="10"/>
  <c r="AH189" i="10"/>
  <c r="AJ189" i="10"/>
  <c r="AK189" i="10" s="1"/>
  <c r="AA190" i="10"/>
  <c r="AB190" i="10"/>
  <c r="AC190" i="10"/>
  <c r="AD190" i="10" s="1"/>
  <c r="AE190" i="10"/>
  <c r="AK190" i="10" s="1"/>
  <c r="AG190" i="10"/>
  <c r="AH190" i="10"/>
  <c r="AJ190" i="10"/>
  <c r="AA191" i="10"/>
  <c r="AB191" i="10"/>
  <c r="AE191" i="10"/>
  <c r="AG191" i="10"/>
  <c r="AH191" i="10"/>
  <c r="AJ191" i="10"/>
  <c r="AK191" i="10" s="1"/>
  <c r="AA192" i="10"/>
  <c r="AC192" i="10" s="1"/>
  <c r="AB192" i="10"/>
  <c r="AE192" i="10"/>
  <c r="AG192" i="10"/>
  <c r="AH192" i="10"/>
  <c r="AJ192" i="10"/>
  <c r="AA193" i="10"/>
  <c r="AB193" i="10"/>
  <c r="AE193" i="10"/>
  <c r="AG193" i="10"/>
  <c r="AH193" i="10"/>
  <c r="AJ193" i="10"/>
  <c r="AK193" i="10" s="1"/>
  <c r="AA194" i="10"/>
  <c r="AC194" i="10" s="1"/>
  <c r="AB194" i="10"/>
  <c r="AE194" i="10"/>
  <c r="AG194" i="10"/>
  <c r="AH194" i="10"/>
  <c r="AJ194" i="10"/>
  <c r="AA195" i="10"/>
  <c r="AC195" i="10" s="1"/>
  <c r="AD195" i="10" s="1"/>
  <c r="AB195" i="10"/>
  <c r="AE195" i="10"/>
  <c r="AK195" i="10" s="1"/>
  <c r="AG195" i="10"/>
  <c r="AH195" i="10"/>
  <c r="AJ195" i="10"/>
  <c r="AA196" i="10"/>
  <c r="AB196" i="10"/>
  <c r="AC196" i="10"/>
  <c r="AE196" i="10"/>
  <c r="AG196" i="10"/>
  <c r="AH196" i="10"/>
  <c r="AJ196" i="10"/>
  <c r="AK196" i="10" s="1"/>
  <c r="AA197" i="10"/>
  <c r="AB197" i="10"/>
  <c r="AC197" i="10" s="1"/>
  <c r="AD197" i="10" s="1"/>
  <c r="AE197" i="10"/>
  <c r="AK197" i="10" s="1"/>
  <c r="AG197" i="10"/>
  <c r="AH197" i="10"/>
  <c r="AJ197" i="10"/>
  <c r="AA198" i="10"/>
  <c r="AB198" i="10"/>
  <c r="AC198" i="10" s="1"/>
  <c r="AD198" i="10" s="1"/>
  <c r="AE198" i="10"/>
  <c r="AK198" i="10" s="1"/>
  <c r="AG198" i="10"/>
  <c r="AH198" i="10"/>
  <c r="AJ198" i="10"/>
  <c r="AA199" i="10"/>
  <c r="AB199" i="10"/>
  <c r="AE199" i="10"/>
  <c r="AG199" i="10"/>
  <c r="AH199" i="10"/>
  <c r="AJ199" i="10"/>
  <c r="AK199" i="10" s="1"/>
  <c r="AA200" i="10"/>
  <c r="AC200" i="10" s="1"/>
  <c r="AB200" i="10"/>
  <c r="AE200" i="10"/>
  <c r="AK200" i="10" s="1"/>
  <c r="AG200" i="10"/>
  <c r="AH200" i="10"/>
  <c r="AJ200" i="10"/>
  <c r="AA201" i="10"/>
  <c r="AB201" i="10"/>
  <c r="AC201" i="10" s="1"/>
  <c r="AD201" i="10" s="1"/>
  <c r="AE201" i="10"/>
  <c r="AG201" i="10"/>
  <c r="AH201" i="10"/>
  <c r="AJ201" i="10"/>
  <c r="AK201" i="10" s="1"/>
  <c r="AA202" i="10"/>
  <c r="AB202" i="10"/>
  <c r="AC202" i="10"/>
  <c r="AD202" i="10" s="1"/>
  <c r="AE202" i="10"/>
  <c r="AG202" i="10"/>
  <c r="AH202" i="10"/>
  <c r="AJ202" i="10"/>
  <c r="AK202" i="10"/>
  <c r="AA203" i="10"/>
  <c r="AB203" i="10"/>
  <c r="AC203" i="10" s="1"/>
  <c r="AE203" i="10"/>
  <c r="AG203" i="10"/>
  <c r="AH203" i="10"/>
  <c r="AJ203" i="10"/>
  <c r="AA204" i="10"/>
  <c r="AC204" i="10" s="1"/>
  <c r="AB204" i="10"/>
  <c r="AE204" i="10"/>
  <c r="AG204" i="10"/>
  <c r="AH204" i="10"/>
  <c r="AJ204" i="10"/>
  <c r="AA205" i="10"/>
  <c r="AB205" i="10"/>
  <c r="AC205" i="10"/>
  <c r="AD205" i="10" s="1"/>
  <c r="AE205" i="10"/>
  <c r="AG205" i="10"/>
  <c r="AH205" i="10"/>
  <c r="AJ205" i="10"/>
  <c r="AK205" i="10" s="1"/>
  <c r="AA206" i="10"/>
  <c r="AC206" i="10" s="1"/>
  <c r="AB206" i="10"/>
  <c r="AE206" i="10"/>
  <c r="AG206" i="10"/>
  <c r="AH206" i="10"/>
  <c r="AJ206" i="10"/>
  <c r="AA207" i="10"/>
  <c r="AB207" i="10"/>
  <c r="AE207" i="10"/>
  <c r="AG207" i="10"/>
  <c r="AH207" i="10"/>
  <c r="AJ207" i="10"/>
  <c r="AK207" i="10" s="1"/>
  <c r="AA208" i="10"/>
  <c r="AB208" i="10"/>
  <c r="AE208" i="10"/>
  <c r="AG208" i="10"/>
  <c r="AH208" i="10"/>
  <c r="AJ208" i="10"/>
  <c r="AK208" i="10"/>
  <c r="AA209" i="10"/>
  <c r="AC209" i="10" s="1"/>
  <c r="AD209" i="10" s="1"/>
  <c r="AB209" i="10"/>
  <c r="AE209" i="10"/>
  <c r="AG209" i="10"/>
  <c r="AH209" i="10"/>
  <c r="AJ209" i="10"/>
  <c r="AK209" i="10" s="1"/>
  <c r="AA210" i="10"/>
  <c r="AC210" i="10" s="1"/>
  <c r="AD210" i="10" s="1"/>
  <c r="AB210" i="10"/>
  <c r="AE210" i="10"/>
  <c r="AK210" i="10" s="1"/>
  <c r="AG210" i="10"/>
  <c r="AH210" i="10"/>
  <c r="AJ210" i="10"/>
  <c r="AA211" i="10"/>
  <c r="AB211" i="10"/>
  <c r="AE211" i="10"/>
  <c r="AG211" i="10"/>
  <c r="AH211" i="10"/>
  <c r="AJ211" i="10"/>
  <c r="AA212" i="10"/>
  <c r="AB212" i="10"/>
  <c r="AC212" i="10" s="1"/>
  <c r="AE212" i="10"/>
  <c r="AG212" i="10"/>
  <c r="AH212" i="10"/>
  <c r="AJ212" i="10"/>
  <c r="AA213" i="10"/>
  <c r="AB213" i="10"/>
  <c r="AC213" i="10" s="1"/>
  <c r="AD213" i="10" s="1"/>
  <c r="AE213" i="10"/>
  <c r="AG213" i="10"/>
  <c r="AH213" i="10"/>
  <c r="AJ213" i="10"/>
  <c r="AK213" i="10" s="1"/>
  <c r="AA214" i="10"/>
  <c r="AB214" i="10"/>
  <c r="AC214" i="10" s="1"/>
  <c r="AE214" i="10"/>
  <c r="AG214" i="10"/>
  <c r="AH214" i="10"/>
  <c r="AJ214" i="10"/>
  <c r="AA215" i="10"/>
  <c r="AB215" i="10"/>
  <c r="AE215" i="10"/>
  <c r="AK215" i="10" s="1"/>
  <c r="AG215" i="10"/>
  <c r="AH215" i="10"/>
  <c r="AJ215" i="10"/>
  <c r="AA216" i="10"/>
  <c r="AC216" i="10" s="1"/>
  <c r="AB216" i="10"/>
  <c r="AE216" i="10"/>
  <c r="AG216" i="10"/>
  <c r="AH216" i="10"/>
  <c r="AJ216" i="10"/>
  <c r="AA217" i="10"/>
  <c r="AB217" i="10"/>
  <c r="AE217" i="10"/>
  <c r="AG217" i="10"/>
  <c r="AH217" i="10"/>
  <c r="AJ217" i="10"/>
  <c r="AA218" i="10"/>
  <c r="AB218" i="10"/>
  <c r="AC218" i="10"/>
  <c r="AE218" i="10"/>
  <c r="AG218" i="10"/>
  <c r="AH218" i="10"/>
  <c r="AJ218" i="10"/>
  <c r="AA219" i="10"/>
  <c r="AB219" i="10"/>
  <c r="AE219" i="10"/>
  <c r="AK219" i="10" s="1"/>
  <c r="AG219" i="10"/>
  <c r="AH219" i="10"/>
  <c r="AJ219" i="10"/>
  <c r="AA220" i="10"/>
  <c r="AC220" i="10" s="1"/>
  <c r="AB220" i="10"/>
  <c r="AE220" i="10"/>
  <c r="AG220" i="10"/>
  <c r="AH220" i="10"/>
  <c r="AJ220" i="10"/>
  <c r="AA221" i="10"/>
  <c r="AB221" i="10"/>
  <c r="AE221" i="10"/>
  <c r="AG221" i="10"/>
  <c r="AH221" i="10"/>
  <c r="AJ221" i="10"/>
  <c r="AK221" i="10"/>
  <c r="AA222" i="10"/>
  <c r="AB222" i="10"/>
  <c r="AC222" i="10"/>
  <c r="AD222" i="10" s="1"/>
  <c r="AE222" i="10"/>
  <c r="AK222" i="10" s="1"/>
  <c r="AG222" i="10"/>
  <c r="AH222" i="10"/>
  <c r="AJ222" i="10"/>
  <c r="AA223" i="10"/>
  <c r="AB223" i="10"/>
  <c r="AC223" i="10"/>
  <c r="AD223" i="10" s="1"/>
  <c r="AE223" i="10"/>
  <c r="AG223" i="10"/>
  <c r="AH223" i="10"/>
  <c r="AJ223" i="10"/>
  <c r="AK223" i="10" s="1"/>
  <c r="AA224" i="10"/>
  <c r="AB224" i="10"/>
  <c r="AC224" i="10"/>
  <c r="AD224" i="10" s="1"/>
  <c r="AE224" i="10"/>
  <c r="AG224" i="10"/>
  <c r="AH224" i="10"/>
  <c r="AJ224" i="10"/>
  <c r="AK224" i="10"/>
  <c r="AA225" i="10"/>
  <c r="AB225" i="10"/>
  <c r="AE225" i="10"/>
  <c r="AG225" i="10"/>
  <c r="AH225" i="10"/>
  <c r="AJ225" i="10"/>
  <c r="AA226" i="10"/>
  <c r="AB226" i="10"/>
  <c r="AC226" i="10" s="1"/>
  <c r="AD226" i="10" s="1"/>
  <c r="AE226" i="10"/>
  <c r="AG226" i="10"/>
  <c r="AH226" i="10"/>
  <c r="AJ226" i="10"/>
  <c r="AK226" i="10"/>
  <c r="AA227" i="10"/>
  <c r="AB227" i="10"/>
  <c r="AE227" i="10"/>
  <c r="AG227" i="10"/>
  <c r="AH227" i="10"/>
  <c r="AJ227" i="10"/>
  <c r="AK227" i="10" s="1"/>
  <c r="AA228" i="10"/>
  <c r="AB228" i="10"/>
  <c r="AC228" i="10"/>
  <c r="AE228" i="10"/>
  <c r="AG228" i="10"/>
  <c r="AH228" i="10"/>
  <c r="AJ228" i="10"/>
  <c r="AA229" i="10"/>
  <c r="AC229" i="10" s="1"/>
  <c r="AD229" i="10" s="1"/>
  <c r="AB229" i="10"/>
  <c r="AE229" i="10"/>
  <c r="AK229" i="10" s="1"/>
  <c r="AG229" i="10"/>
  <c r="AH229" i="10"/>
  <c r="AJ229" i="10"/>
  <c r="AA230" i="10"/>
  <c r="AC230" i="10" s="1"/>
  <c r="AB230" i="10"/>
  <c r="AD230" i="10"/>
  <c r="AE230" i="10"/>
  <c r="AK230" i="10" s="1"/>
  <c r="AG230" i="10"/>
  <c r="AH230" i="10"/>
  <c r="AJ230" i="10"/>
  <c r="AA231" i="10"/>
  <c r="AB231" i="10"/>
  <c r="AC231" i="10"/>
  <c r="AE231" i="10"/>
  <c r="AG231" i="10"/>
  <c r="AH231" i="10"/>
  <c r="AJ231" i="10"/>
  <c r="AK231" i="10" s="1"/>
  <c r="AA232" i="10"/>
  <c r="AC232" i="10" s="1"/>
  <c r="AB232" i="10"/>
  <c r="AE232" i="10"/>
  <c r="AG232" i="10"/>
  <c r="AH232" i="10"/>
  <c r="AJ232" i="10"/>
  <c r="AA233" i="10"/>
  <c r="AB233" i="10"/>
  <c r="AC233" i="10"/>
  <c r="AD233" i="10" s="1"/>
  <c r="AE233" i="10"/>
  <c r="AG233" i="10"/>
  <c r="AH233" i="10"/>
  <c r="AJ233" i="10"/>
  <c r="AK233" i="10" s="1"/>
  <c r="AA234" i="10"/>
  <c r="AB234" i="10"/>
  <c r="AC234" i="10"/>
  <c r="AE234" i="10"/>
  <c r="AG234" i="10"/>
  <c r="AH234" i="10"/>
  <c r="AJ234" i="10"/>
  <c r="AK234" i="10"/>
  <c r="AA235" i="10"/>
  <c r="AB235" i="10"/>
  <c r="AC235" i="10"/>
  <c r="AD235" i="10" s="1"/>
  <c r="AE235" i="10"/>
  <c r="AK235" i="10" s="1"/>
  <c r="AG235" i="10"/>
  <c r="AH235" i="10"/>
  <c r="AJ235" i="10"/>
  <c r="AA236" i="10"/>
  <c r="AB236" i="10"/>
  <c r="AC236" i="10"/>
  <c r="AE236" i="10"/>
  <c r="AK236" i="10" s="1"/>
  <c r="AG236" i="10"/>
  <c r="AH236" i="10"/>
  <c r="AJ236" i="10"/>
  <c r="AA237" i="10"/>
  <c r="AB237" i="10"/>
  <c r="AE237" i="10"/>
  <c r="AK237" i="10" s="1"/>
  <c r="AG237" i="10"/>
  <c r="AH237" i="10"/>
  <c r="AJ237" i="10"/>
  <c r="AA238" i="10"/>
  <c r="AC238" i="10" s="1"/>
  <c r="AD238" i="10" s="1"/>
  <c r="AB238" i="10"/>
  <c r="AE238" i="10"/>
  <c r="AK238" i="10" s="1"/>
  <c r="AG238" i="10"/>
  <c r="AH238" i="10"/>
  <c r="AJ238" i="10"/>
  <c r="AA239" i="10"/>
  <c r="AB239" i="10"/>
  <c r="AE239" i="10"/>
  <c r="AG239" i="10"/>
  <c r="AH239" i="10"/>
  <c r="AJ239" i="10"/>
  <c r="AK239" i="10" s="1"/>
  <c r="AA240" i="10"/>
  <c r="AC240" i="10" s="1"/>
  <c r="AB240" i="10"/>
  <c r="AE240" i="10"/>
  <c r="AK240" i="10" s="1"/>
  <c r="AG240" i="10"/>
  <c r="AH240" i="10"/>
  <c r="AJ240" i="10"/>
  <c r="AA241" i="10"/>
  <c r="AB241" i="10"/>
  <c r="AE241" i="10"/>
  <c r="AG241" i="10"/>
  <c r="AH241" i="10"/>
  <c r="AJ241" i="10"/>
  <c r="AA242" i="10"/>
  <c r="AB242" i="10"/>
  <c r="AC242" i="10"/>
  <c r="AD242" i="10" s="1"/>
  <c r="AE242" i="10"/>
  <c r="AG242" i="10"/>
  <c r="AH242" i="10"/>
  <c r="AJ242" i="10"/>
  <c r="AA243" i="10"/>
  <c r="AB243" i="10"/>
  <c r="AC243" i="10"/>
  <c r="AD243" i="10" s="1"/>
  <c r="AE243" i="10"/>
  <c r="AK243" i="10" s="1"/>
  <c r="AG243" i="10"/>
  <c r="AH243" i="10"/>
  <c r="AJ243" i="10"/>
  <c r="AA244" i="10"/>
  <c r="AB244" i="10"/>
  <c r="AC244" i="10"/>
  <c r="AE244" i="10"/>
  <c r="AG244" i="10"/>
  <c r="AH244" i="10"/>
  <c r="AJ244" i="10"/>
  <c r="AA245" i="10"/>
  <c r="AC245" i="10" s="1"/>
  <c r="AD245" i="10" s="1"/>
  <c r="AB245" i="10"/>
  <c r="AE245" i="10"/>
  <c r="AG245" i="10"/>
  <c r="AH245" i="10"/>
  <c r="AJ245" i="10"/>
  <c r="AA246" i="10"/>
  <c r="AB246" i="10"/>
  <c r="AC246" i="10" s="1"/>
  <c r="AE246" i="10"/>
  <c r="AK246" i="10" s="1"/>
  <c r="AG246" i="10"/>
  <c r="AH246" i="10"/>
  <c r="AJ246" i="10"/>
  <c r="AA247" i="10"/>
  <c r="AB247" i="10"/>
  <c r="AE247" i="10"/>
  <c r="AK247" i="10" s="1"/>
  <c r="AG247" i="10"/>
  <c r="AH247" i="10"/>
  <c r="AJ247" i="10"/>
  <c r="AA248" i="10"/>
  <c r="AB248" i="10"/>
  <c r="AC248" i="10" s="1"/>
  <c r="AE248" i="10"/>
  <c r="AG248" i="10"/>
  <c r="AH248" i="10"/>
  <c r="AJ248" i="10"/>
  <c r="AA249" i="10"/>
  <c r="AB249" i="10"/>
  <c r="AC249" i="10"/>
  <c r="AE249" i="10"/>
  <c r="AG249" i="10"/>
  <c r="AH249" i="10"/>
  <c r="AJ249" i="10"/>
  <c r="AK249" i="10" s="1"/>
  <c r="AA250" i="10"/>
  <c r="AC250" i="10" s="1"/>
  <c r="AD250" i="10" s="1"/>
  <c r="AB250" i="10"/>
  <c r="AE250" i="10"/>
  <c r="AG250" i="10"/>
  <c r="AH250" i="10"/>
  <c r="AJ250" i="10"/>
  <c r="AK250" i="10"/>
  <c r="AA251" i="10"/>
  <c r="AB251" i="10"/>
  <c r="AC251" i="10" s="1"/>
  <c r="AE251" i="10"/>
  <c r="AG251" i="10"/>
  <c r="AH251" i="10"/>
  <c r="AJ251" i="10"/>
  <c r="AA252" i="10"/>
  <c r="AC252" i="10" s="1"/>
  <c r="AD252" i="10" s="1"/>
  <c r="AB252" i="10"/>
  <c r="AE252" i="10"/>
  <c r="AK252" i="10" s="1"/>
  <c r="AG252" i="10"/>
  <c r="AH252" i="10"/>
  <c r="AJ252" i="10"/>
  <c r="AA253" i="10"/>
  <c r="AB253" i="10"/>
  <c r="AC253" i="10" s="1"/>
  <c r="AD253" i="10" s="1"/>
  <c r="AE253" i="10"/>
  <c r="AG253" i="10"/>
  <c r="AH253" i="10"/>
  <c r="AJ253" i="10"/>
  <c r="AK253" i="10" s="1"/>
  <c r="AA254" i="10"/>
  <c r="AC254" i="10" s="1"/>
  <c r="AB254" i="10"/>
  <c r="AE254" i="10"/>
  <c r="AG254" i="10"/>
  <c r="AH254" i="10"/>
  <c r="AJ254" i="10"/>
  <c r="AA255" i="10"/>
  <c r="AB255" i="10"/>
  <c r="AE255" i="10"/>
  <c r="AG255" i="10"/>
  <c r="AH255" i="10"/>
  <c r="AJ255" i="10"/>
  <c r="AK255" i="10" s="1"/>
  <c r="AA256" i="10"/>
  <c r="AB256" i="10"/>
  <c r="AE256" i="10"/>
  <c r="AG256" i="10"/>
  <c r="AH256" i="10"/>
  <c r="AJ256" i="10"/>
  <c r="AK256" i="10"/>
  <c r="AA257" i="10"/>
  <c r="AC257" i="10" s="1"/>
  <c r="AD257" i="10" s="1"/>
  <c r="AB257" i="10"/>
  <c r="AE257" i="10"/>
  <c r="AG257" i="10"/>
  <c r="AH257" i="10"/>
  <c r="AJ257" i="10"/>
  <c r="AK257" i="10"/>
  <c r="AA258" i="10"/>
  <c r="AB258" i="10"/>
  <c r="AC258" i="10"/>
  <c r="AE258" i="10"/>
  <c r="AK258" i="10" s="1"/>
  <c r="AG258" i="10"/>
  <c r="AH258" i="10"/>
  <c r="AJ258" i="10"/>
  <c r="AA259" i="10"/>
  <c r="AB259" i="10"/>
  <c r="AC259" i="10"/>
  <c r="AE259" i="10"/>
  <c r="AG259" i="10"/>
  <c r="AH259" i="10"/>
  <c r="AJ259" i="10"/>
  <c r="AA260" i="10"/>
  <c r="AB260" i="10"/>
  <c r="AC260" i="10"/>
  <c r="AD260" i="10" s="1"/>
  <c r="AE260" i="10"/>
  <c r="AG260" i="10"/>
  <c r="AH260" i="10"/>
  <c r="AJ260" i="10"/>
  <c r="AK260" i="10"/>
  <c r="AA261" i="10"/>
  <c r="AB261" i="10"/>
  <c r="AC261" i="10"/>
  <c r="AD261" i="10" s="1"/>
  <c r="AE261" i="10"/>
  <c r="AK261" i="10" s="1"/>
  <c r="AG261" i="10"/>
  <c r="AH261" i="10"/>
  <c r="AJ261" i="10"/>
  <c r="AA262" i="10"/>
  <c r="AB262" i="10"/>
  <c r="AC262" i="10"/>
  <c r="AD262" i="10" s="1"/>
  <c r="AE262" i="10"/>
  <c r="AG262" i="10"/>
  <c r="AH262" i="10"/>
  <c r="AJ262" i="10"/>
  <c r="AK262" i="10" s="1"/>
  <c r="AA263" i="10"/>
  <c r="AB263" i="10"/>
  <c r="AE263" i="10"/>
  <c r="AG263" i="10"/>
  <c r="AH263" i="10"/>
  <c r="AJ263" i="10"/>
  <c r="AK263" i="10" s="1"/>
  <c r="AA264" i="10"/>
  <c r="AC264" i="10" s="1"/>
  <c r="AB264" i="10"/>
  <c r="AE264" i="10"/>
  <c r="AK264" i="10" s="1"/>
  <c r="AG264" i="10"/>
  <c r="AH264" i="10"/>
  <c r="AJ264" i="10"/>
  <c r="AA265" i="10"/>
  <c r="AB265" i="10"/>
  <c r="AC265" i="10" s="1"/>
  <c r="AD265" i="10" s="1"/>
  <c r="AE265" i="10"/>
  <c r="AG265" i="10"/>
  <c r="AH265" i="10"/>
  <c r="AJ265" i="10"/>
  <c r="AK265" i="10" s="1"/>
  <c r="AA266" i="10"/>
  <c r="AC266" i="10" s="1"/>
  <c r="AB266" i="10"/>
  <c r="AE266" i="10"/>
  <c r="AG266" i="10"/>
  <c r="AH266" i="10"/>
  <c r="AJ266" i="10"/>
  <c r="AA267" i="10"/>
  <c r="AB267" i="10"/>
  <c r="AE267" i="10"/>
  <c r="AG267" i="10"/>
  <c r="AH267" i="10"/>
  <c r="AJ267" i="10"/>
  <c r="AA268" i="10"/>
  <c r="AB268" i="10"/>
  <c r="AE268" i="10"/>
  <c r="AG268" i="10"/>
  <c r="AH268" i="10"/>
  <c r="AJ268" i="10"/>
  <c r="AA269" i="10"/>
  <c r="AC269" i="10" s="1"/>
  <c r="AD269" i="10" s="1"/>
  <c r="AB269" i="10"/>
  <c r="AE269" i="10"/>
  <c r="AG269" i="10"/>
  <c r="AH269" i="10"/>
  <c r="AJ269" i="10"/>
  <c r="AK269" i="10"/>
  <c r="AA270" i="10"/>
  <c r="AC270" i="10" s="1"/>
  <c r="AD270" i="10" s="1"/>
  <c r="AB270" i="10"/>
  <c r="AE270" i="10"/>
  <c r="AG270" i="10"/>
  <c r="AH270" i="10"/>
  <c r="AJ270" i="10"/>
  <c r="AK270" i="10"/>
  <c r="AA271" i="10"/>
  <c r="AB271" i="10"/>
  <c r="AC271" i="10"/>
  <c r="AD271" i="10" s="1"/>
  <c r="AE271" i="10"/>
  <c r="AG271" i="10"/>
  <c r="AH271" i="10"/>
  <c r="AJ271" i="10"/>
  <c r="AK271" i="10" s="1"/>
  <c r="AA272" i="10"/>
  <c r="AC272" i="10" s="1"/>
  <c r="AD272" i="10" s="1"/>
  <c r="AB272" i="10"/>
  <c r="AE272" i="10"/>
  <c r="AG272" i="10"/>
  <c r="AH272" i="10"/>
  <c r="AJ272" i="10"/>
  <c r="AK272" i="10"/>
  <c r="AA273" i="10"/>
  <c r="AB273" i="10"/>
  <c r="AE273" i="10"/>
  <c r="AK273" i="10" s="1"/>
  <c r="AG273" i="10"/>
  <c r="AH273" i="10"/>
  <c r="AJ273" i="10"/>
  <c r="AA274" i="10"/>
  <c r="AB274" i="10"/>
  <c r="AC274" i="10" s="1"/>
  <c r="AE274" i="10"/>
  <c r="AG274" i="10"/>
  <c r="AH274" i="10"/>
  <c r="AJ274" i="10"/>
  <c r="AA275" i="10"/>
  <c r="AB275" i="10"/>
  <c r="AC275" i="10" s="1"/>
  <c r="AD275" i="10" s="1"/>
  <c r="AE275" i="10"/>
  <c r="AG275" i="10"/>
  <c r="AH275" i="10"/>
  <c r="AJ275" i="10"/>
  <c r="AK275" i="10"/>
  <c r="AA276" i="10"/>
  <c r="AB276" i="10"/>
  <c r="AC276" i="10"/>
  <c r="AD276" i="10" s="1"/>
  <c r="AE276" i="10"/>
  <c r="AG276" i="10"/>
  <c r="AH276" i="10"/>
  <c r="AJ276" i="10"/>
  <c r="AA277" i="10"/>
  <c r="AB277" i="10"/>
  <c r="AE277" i="10"/>
  <c r="AG277" i="10"/>
  <c r="AH277" i="10"/>
  <c r="AJ277" i="10"/>
  <c r="AK277" i="10" s="1"/>
  <c r="AA278" i="10"/>
  <c r="AB278" i="10"/>
  <c r="AC278" i="10" s="1"/>
  <c r="AE278" i="10"/>
  <c r="AG278" i="10"/>
  <c r="AH278" i="10"/>
  <c r="AJ278" i="10"/>
  <c r="AA279" i="10"/>
  <c r="AB279" i="10"/>
  <c r="AC279" i="10" s="1"/>
  <c r="AD279" i="10" s="1"/>
  <c r="AE279" i="10"/>
  <c r="AG279" i="10"/>
  <c r="AH279" i="10"/>
  <c r="AJ279" i="10"/>
  <c r="AA280" i="10"/>
  <c r="AB280" i="10"/>
  <c r="AC280" i="10" s="1"/>
  <c r="AD280" i="10" s="1"/>
  <c r="AE280" i="10"/>
  <c r="AG280" i="10"/>
  <c r="AH280" i="10"/>
  <c r="AJ280" i="10"/>
  <c r="AA281" i="10"/>
  <c r="AB281" i="10"/>
  <c r="AC281" i="10" s="1"/>
  <c r="AD281" i="10" s="1"/>
  <c r="AE281" i="10"/>
  <c r="AG281" i="10"/>
  <c r="AH281" i="10"/>
  <c r="AJ281" i="10"/>
  <c r="AK281" i="10" s="1"/>
  <c r="AA282" i="10"/>
  <c r="AB282" i="10"/>
  <c r="AC282" i="10"/>
  <c r="AE282" i="10"/>
  <c r="AG282" i="10"/>
  <c r="AH282" i="10"/>
  <c r="AJ282" i="10"/>
  <c r="AA283" i="10"/>
  <c r="AB283" i="10"/>
  <c r="AE283" i="10"/>
  <c r="AK283" i="10" s="1"/>
  <c r="AG283" i="10"/>
  <c r="AH283" i="10"/>
  <c r="AJ283" i="10"/>
  <c r="AA284" i="10"/>
  <c r="AC284" i="10" s="1"/>
  <c r="AB284" i="10"/>
  <c r="AE284" i="10"/>
  <c r="AK284" i="10" s="1"/>
  <c r="AG284" i="10"/>
  <c r="AH284" i="10"/>
  <c r="AJ284" i="10"/>
  <c r="AA285" i="10"/>
  <c r="AB285" i="10"/>
  <c r="AC285" i="10" s="1"/>
  <c r="AD285" i="10" s="1"/>
  <c r="AE285" i="10"/>
  <c r="AG285" i="10"/>
  <c r="AH285" i="10"/>
  <c r="AJ285" i="10"/>
  <c r="AK285" i="10" s="1"/>
  <c r="AA286" i="10"/>
  <c r="AB286" i="10"/>
  <c r="AC286" i="10" s="1"/>
  <c r="AD286" i="10" s="1"/>
  <c r="AE286" i="10"/>
  <c r="AK286" i="10" s="1"/>
  <c r="AG286" i="10"/>
  <c r="AH286" i="10"/>
  <c r="AJ286" i="10"/>
  <c r="AA287" i="10"/>
  <c r="AB287" i="10"/>
  <c r="AC287" i="10" s="1"/>
  <c r="AE287" i="10"/>
  <c r="AG287" i="10"/>
  <c r="AH287" i="10"/>
  <c r="AJ287" i="10"/>
  <c r="AK287" i="10" s="1"/>
  <c r="AA288" i="10"/>
  <c r="AC288" i="10" s="1"/>
  <c r="AD288" i="10" s="1"/>
  <c r="AB288" i="10"/>
  <c r="AE288" i="10"/>
  <c r="AK288" i="10" s="1"/>
  <c r="AG288" i="10"/>
  <c r="AH288" i="10"/>
  <c r="AJ288" i="10"/>
  <c r="AA289" i="10"/>
  <c r="AB289" i="10"/>
  <c r="AE289" i="10"/>
  <c r="AG289" i="10"/>
  <c r="AH289" i="10"/>
  <c r="AJ289" i="10"/>
  <c r="AK289" i="10" s="1"/>
  <c r="AA290" i="10"/>
  <c r="AB290" i="10"/>
  <c r="AC290" i="10"/>
  <c r="AD290" i="10" s="1"/>
  <c r="AE290" i="10"/>
  <c r="AG290" i="10"/>
  <c r="AH290" i="10"/>
  <c r="AJ290" i="10"/>
  <c r="AK290" i="10"/>
  <c r="AA291" i="10"/>
  <c r="AB291" i="10"/>
  <c r="AE291" i="10"/>
  <c r="AG291" i="10"/>
  <c r="AH291" i="10"/>
  <c r="AJ291" i="10"/>
  <c r="AA292" i="10"/>
  <c r="AB292" i="10"/>
  <c r="AC292" i="10" s="1"/>
  <c r="AE292" i="10"/>
  <c r="AK292" i="10" s="1"/>
  <c r="AG292" i="10"/>
  <c r="AH292" i="10"/>
  <c r="AJ292" i="10"/>
  <c r="AA293" i="10"/>
  <c r="AB293" i="10"/>
  <c r="AC293" i="10" s="1"/>
  <c r="AD293" i="10" s="1"/>
  <c r="AE293" i="10"/>
  <c r="AK293" i="10" s="1"/>
  <c r="AG293" i="10"/>
  <c r="AH293" i="10"/>
  <c r="AJ293" i="10"/>
  <c r="AA294" i="10"/>
  <c r="AB294" i="10"/>
  <c r="AC294" i="10"/>
  <c r="AE294" i="10"/>
  <c r="AG294" i="10"/>
  <c r="AH294" i="10"/>
  <c r="AJ294" i="10"/>
  <c r="AA295" i="10"/>
  <c r="AC295" i="10" s="1"/>
  <c r="AB295" i="10"/>
  <c r="AE295" i="10"/>
  <c r="AK295" i="10" s="1"/>
  <c r="AG295" i="10"/>
  <c r="AH295" i="10"/>
  <c r="AJ295" i="10"/>
  <c r="AA296" i="10"/>
  <c r="AC296" i="10" s="1"/>
  <c r="AD296" i="10" s="1"/>
  <c r="AB296" i="10"/>
  <c r="AE296" i="10"/>
  <c r="AK296" i="10" s="1"/>
  <c r="AG296" i="10"/>
  <c r="AH296" i="10"/>
  <c r="AJ296" i="10"/>
  <c r="AA297" i="10"/>
  <c r="AB297" i="10"/>
  <c r="AC297" i="10" s="1"/>
  <c r="AE297" i="10"/>
  <c r="AD297" i="10" s="1"/>
  <c r="AG297" i="10"/>
  <c r="AH297" i="10"/>
  <c r="AJ297" i="10"/>
  <c r="AA298" i="10"/>
  <c r="AB298" i="10"/>
  <c r="AE298" i="10"/>
  <c r="AG298" i="10"/>
  <c r="AH298" i="10"/>
  <c r="AJ298" i="10"/>
  <c r="AA299" i="10"/>
  <c r="AB299" i="10"/>
  <c r="AC299" i="10" s="1"/>
  <c r="AD299" i="10" s="1"/>
  <c r="AE299" i="10"/>
  <c r="AG299" i="10"/>
  <c r="AH299" i="10"/>
  <c r="AJ299" i="10"/>
  <c r="AK299" i="10" s="1"/>
  <c r="AA300" i="10"/>
  <c r="AB300" i="10"/>
  <c r="AE300" i="10"/>
  <c r="AG300" i="10"/>
  <c r="AH300" i="10"/>
  <c r="AJ300" i="10"/>
  <c r="AK300" i="10"/>
  <c r="AA301" i="10"/>
  <c r="AC301" i="10" s="1"/>
  <c r="AB301" i="10"/>
  <c r="AE301" i="10"/>
  <c r="AG301" i="10"/>
  <c r="AH301" i="10"/>
  <c r="AJ301" i="10"/>
  <c r="AA302" i="10"/>
  <c r="AB302" i="10"/>
  <c r="AC302" i="10" s="1"/>
  <c r="AD302" i="10" s="1"/>
  <c r="AE302" i="10"/>
  <c r="AG302" i="10"/>
  <c r="AH302" i="10"/>
  <c r="AJ302" i="10"/>
  <c r="AA303" i="10"/>
  <c r="AB303" i="10"/>
  <c r="AC303" i="10"/>
  <c r="AD303" i="10" s="1"/>
  <c r="AE303" i="10"/>
  <c r="AG303" i="10"/>
  <c r="AH303" i="10"/>
  <c r="AJ303" i="10"/>
  <c r="AK303" i="10" s="1"/>
  <c r="AA304" i="10"/>
  <c r="AC304" i="10" s="1"/>
  <c r="AB304" i="10"/>
  <c r="AE304" i="10"/>
  <c r="AG304" i="10"/>
  <c r="AH304" i="10"/>
  <c r="AJ304" i="10"/>
  <c r="AK304" i="10"/>
  <c r="AA305" i="10"/>
  <c r="AC305" i="10" s="1"/>
  <c r="AB305" i="10"/>
  <c r="AE305" i="10"/>
  <c r="AK305" i="10" s="1"/>
  <c r="AG305" i="10"/>
  <c r="AH305" i="10"/>
  <c r="AJ305" i="10"/>
  <c r="AA306" i="10"/>
  <c r="AB306" i="10"/>
  <c r="AC306" i="10"/>
  <c r="AD306" i="10" s="1"/>
  <c r="AE306" i="10"/>
  <c r="AG306" i="10"/>
  <c r="AH306" i="10"/>
  <c r="AJ306" i="10"/>
  <c r="AK306" i="10"/>
  <c r="AA307" i="10"/>
  <c r="AB307" i="10"/>
  <c r="AE307" i="10"/>
  <c r="AG307" i="10"/>
  <c r="AH307" i="10"/>
  <c r="AJ307" i="10"/>
  <c r="AA308" i="10"/>
  <c r="AC308" i="10" s="1"/>
  <c r="AB308" i="10"/>
  <c r="AD308" i="10"/>
  <c r="AE308" i="10"/>
  <c r="AK308" i="10" s="1"/>
  <c r="AG308" i="10"/>
  <c r="AH308" i="10"/>
  <c r="AJ308" i="10"/>
  <c r="AA309" i="10"/>
  <c r="AB309" i="10"/>
  <c r="AC309" i="10" s="1"/>
  <c r="AD309" i="10" s="1"/>
  <c r="AE309" i="10"/>
  <c r="AG309" i="10"/>
  <c r="AH309" i="10"/>
  <c r="AJ309" i="10"/>
  <c r="AK309" i="10" s="1"/>
  <c r="AA310" i="10"/>
  <c r="AB310" i="10"/>
  <c r="AC310" i="10"/>
  <c r="AD310" i="10" s="1"/>
  <c r="AE310" i="10"/>
  <c r="AG310" i="10"/>
  <c r="AH310" i="10"/>
  <c r="AJ310" i="10"/>
  <c r="AA311" i="10"/>
  <c r="AC311" i="10" s="1"/>
  <c r="AB311" i="10"/>
  <c r="AE311" i="10"/>
  <c r="AG311" i="10"/>
  <c r="AH311" i="10"/>
  <c r="AJ311" i="10"/>
  <c r="AA312" i="10"/>
  <c r="AB312" i="10"/>
  <c r="AE312" i="10"/>
  <c r="AG312" i="10"/>
  <c r="AH312" i="10"/>
  <c r="AJ312" i="10"/>
  <c r="AA313" i="10"/>
  <c r="AB313" i="10"/>
  <c r="AC313" i="10"/>
  <c r="AD313" i="10"/>
  <c r="AE313" i="10"/>
  <c r="AG313" i="10"/>
  <c r="AH313" i="10"/>
  <c r="AJ313" i="10"/>
  <c r="AA314" i="10"/>
  <c r="AC314" i="10" s="1"/>
  <c r="AB314" i="10"/>
  <c r="AE314" i="10"/>
  <c r="AG314" i="10"/>
  <c r="AH314" i="10"/>
  <c r="AJ314" i="10"/>
  <c r="AK314" i="10"/>
  <c r="AA315" i="10"/>
  <c r="AB315" i="10"/>
  <c r="AE315" i="10"/>
  <c r="AG315" i="10"/>
  <c r="AH315" i="10"/>
  <c r="AJ315" i="10"/>
  <c r="AA316" i="10"/>
  <c r="AB316" i="10"/>
  <c r="AE316" i="10"/>
  <c r="AK316" i="10" s="1"/>
  <c r="AG316" i="10"/>
  <c r="AH316" i="10"/>
  <c r="AJ316" i="10"/>
  <c r="AA317" i="10"/>
  <c r="AB317" i="10"/>
  <c r="AE317" i="10"/>
  <c r="AG317" i="10"/>
  <c r="AH317" i="10"/>
  <c r="AJ317" i="10"/>
  <c r="AA318" i="10"/>
  <c r="AB318" i="10"/>
  <c r="AC318" i="10" s="1"/>
  <c r="AE318" i="10"/>
  <c r="AD318" i="10" s="1"/>
  <c r="AG318" i="10"/>
  <c r="AH318" i="10"/>
  <c r="AJ318" i="10"/>
  <c r="AK318" i="10"/>
  <c r="AA319" i="10"/>
  <c r="AB319" i="10"/>
  <c r="AE319" i="10"/>
  <c r="AG319" i="10"/>
  <c r="AH319" i="10"/>
  <c r="AJ319" i="10"/>
  <c r="AA320" i="10"/>
  <c r="AB320" i="10"/>
  <c r="AC320" i="10"/>
  <c r="AE320" i="10"/>
  <c r="AG320" i="10"/>
  <c r="AH320" i="10"/>
  <c r="AJ320" i="10"/>
  <c r="AA321" i="10"/>
  <c r="AB321" i="10"/>
  <c r="AC321" i="10" s="1"/>
  <c r="AE321" i="10"/>
  <c r="AK321" i="10" s="1"/>
  <c r="AG321" i="10"/>
  <c r="AH321" i="10"/>
  <c r="AJ321" i="10"/>
  <c r="AA322" i="10"/>
  <c r="AB322" i="10"/>
  <c r="AC322" i="10"/>
  <c r="AE322" i="10"/>
  <c r="AD322" i="10" s="1"/>
  <c r="AG322" i="10"/>
  <c r="AH322" i="10"/>
  <c r="AJ322" i="10"/>
  <c r="AK322" i="10"/>
  <c r="AA323" i="10"/>
  <c r="AC323" i="10" s="1"/>
  <c r="AD323" i="10" s="1"/>
  <c r="AB323" i="10"/>
  <c r="AE323" i="10"/>
  <c r="AG323" i="10"/>
  <c r="AH323" i="10"/>
  <c r="AJ323" i="10"/>
  <c r="AK323" i="10"/>
  <c r="AA324" i="10"/>
  <c r="AC324" i="10" s="1"/>
  <c r="AB324" i="10"/>
  <c r="AE324" i="10"/>
  <c r="AG324" i="10"/>
  <c r="AH324" i="10"/>
  <c r="AJ324" i="10"/>
  <c r="AA325" i="10"/>
  <c r="AB325" i="10"/>
  <c r="AC325" i="10"/>
  <c r="AE325" i="10"/>
  <c r="AD325" i="10" s="1"/>
  <c r="AG325" i="10"/>
  <c r="AH325" i="10"/>
  <c r="AJ325" i="10"/>
  <c r="AK325" i="10" s="1"/>
  <c r="AA326" i="10"/>
  <c r="AC326" i="10" s="1"/>
  <c r="AB326" i="10"/>
  <c r="AE326" i="10"/>
  <c r="AG326" i="10"/>
  <c r="AH326" i="10"/>
  <c r="AJ326" i="10"/>
  <c r="AK326" i="10" s="1"/>
  <c r="AA327" i="10"/>
  <c r="AC327" i="10" s="1"/>
  <c r="AD327" i="10" s="1"/>
  <c r="AB327" i="10"/>
  <c r="AE327" i="10"/>
  <c r="AG327" i="10"/>
  <c r="AH327" i="10"/>
  <c r="AJ327" i="10"/>
  <c r="AK327" i="10"/>
  <c r="AA328" i="10"/>
  <c r="AB328" i="10"/>
  <c r="AC328" i="10"/>
  <c r="AE328" i="10"/>
  <c r="AK328" i="10" s="1"/>
  <c r="AG328" i="10"/>
  <c r="AH328" i="10"/>
  <c r="AJ328" i="10"/>
  <c r="AA329" i="10"/>
  <c r="AC329" i="10" s="1"/>
  <c r="AD329" i="10" s="1"/>
  <c r="AB329" i="10"/>
  <c r="AE329" i="10"/>
  <c r="AG329" i="10"/>
  <c r="AH329" i="10"/>
  <c r="AJ329" i="10"/>
  <c r="AK329" i="10" s="1"/>
  <c r="AA330" i="10"/>
  <c r="AB330" i="10"/>
  <c r="AC330" i="10"/>
  <c r="AE330" i="10"/>
  <c r="AK330" i="10" s="1"/>
  <c r="AG330" i="10"/>
  <c r="AH330" i="10"/>
  <c r="AJ330" i="10"/>
  <c r="AA331" i="10"/>
  <c r="AB331" i="10"/>
  <c r="AC331" i="10" s="1"/>
  <c r="AE331" i="10"/>
  <c r="AK331" i="10" s="1"/>
  <c r="AG331" i="10"/>
  <c r="AH331" i="10"/>
  <c r="AJ331" i="10"/>
  <c r="AA332" i="10"/>
  <c r="AC332" i="10" s="1"/>
  <c r="AD332" i="10" s="1"/>
  <c r="AB332" i="10"/>
  <c r="AE332" i="10"/>
  <c r="AG332" i="10"/>
  <c r="AH332" i="10"/>
  <c r="AJ332" i="10"/>
  <c r="AK332" i="10"/>
  <c r="AA333" i="10"/>
  <c r="AC333" i="10" s="1"/>
  <c r="AD333" i="10" s="1"/>
  <c r="AB333" i="10"/>
  <c r="AE333" i="10"/>
  <c r="AG333" i="10"/>
  <c r="AH333" i="10"/>
  <c r="AJ333" i="10"/>
  <c r="AA334" i="10"/>
  <c r="AB334" i="10"/>
  <c r="AC334" i="10" s="1"/>
  <c r="AE334" i="10"/>
  <c r="AK334" i="10" s="1"/>
  <c r="AG334" i="10"/>
  <c r="AH334" i="10"/>
  <c r="AJ334" i="10"/>
  <c r="AA335" i="10"/>
  <c r="AB335" i="10"/>
  <c r="AE335" i="10"/>
  <c r="AG335" i="10"/>
  <c r="AH335" i="10"/>
  <c r="AJ335" i="10"/>
  <c r="AK335" i="10" s="1"/>
  <c r="AA336" i="10"/>
  <c r="AC336" i="10" s="1"/>
  <c r="AB336" i="10"/>
  <c r="AE336" i="10"/>
  <c r="AG336" i="10"/>
  <c r="AH336" i="10"/>
  <c r="AJ336" i="10"/>
  <c r="AK336" i="10"/>
  <c r="AA337" i="10"/>
  <c r="AB337" i="10"/>
  <c r="AE337" i="10"/>
  <c r="AG337" i="10"/>
  <c r="AH337" i="10"/>
  <c r="AJ337" i="10"/>
  <c r="AA338" i="10"/>
  <c r="AB338" i="10"/>
  <c r="AC338" i="10"/>
  <c r="AE338" i="10"/>
  <c r="AG338" i="10"/>
  <c r="AH338" i="10"/>
  <c r="AJ338" i="10"/>
  <c r="AK338" i="10"/>
  <c r="AA339" i="10"/>
  <c r="AB339" i="10"/>
  <c r="AE339" i="10"/>
  <c r="AG339" i="10"/>
  <c r="AH339" i="10"/>
  <c r="AJ339" i="10"/>
  <c r="AK339" i="10" s="1"/>
  <c r="AA340" i="10"/>
  <c r="AB340" i="10"/>
  <c r="AC340" i="10"/>
  <c r="AD340" i="10"/>
  <c r="AE340" i="10"/>
  <c r="AG340" i="10"/>
  <c r="AH340" i="10"/>
  <c r="AJ340" i="10"/>
  <c r="AK340" i="10" s="1"/>
  <c r="AA341" i="10"/>
  <c r="AB341" i="10"/>
  <c r="AE341" i="10"/>
  <c r="AG341" i="10"/>
  <c r="AH341" i="10"/>
  <c r="AJ341" i="10"/>
  <c r="AK341" i="10" s="1"/>
  <c r="AA342" i="10"/>
  <c r="AB342" i="10"/>
  <c r="AC342" i="10"/>
  <c r="AE342" i="10"/>
  <c r="AG342" i="10"/>
  <c r="AH342" i="10"/>
  <c r="AJ342" i="10"/>
  <c r="AA343" i="10"/>
  <c r="AB343" i="10"/>
  <c r="AC343" i="10" s="1"/>
  <c r="AD343" i="10" s="1"/>
  <c r="AE343" i="10"/>
  <c r="AG343" i="10"/>
  <c r="AH343" i="10"/>
  <c r="AJ343" i="10"/>
  <c r="AK343" i="10" s="1"/>
  <c r="AA344" i="10"/>
  <c r="AB344" i="10"/>
  <c r="AC344" i="10"/>
  <c r="AD344" i="10" s="1"/>
  <c r="AE344" i="10"/>
  <c r="AG344" i="10"/>
  <c r="AH344" i="10"/>
  <c r="AJ344" i="10"/>
  <c r="AK344" i="10"/>
  <c r="AA345" i="10"/>
  <c r="AB345" i="10"/>
  <c r="AE345" i="10"/>
  <c r="AG345" i="10"/>
  <c r="AH345" i="10"/>
  <c r="AJ345" i="10"/>
  <c r="AK345" i="10"/>
  <c r="AA346" i="10"/>
  <c r="AB346" i="10"/>
  <c r="AC346" i="10" s="1"/>
  <c r="AE346" i="10"/>
  <c r="AG346" i="10"/>
  <c r="AH346" i="10"/>
  <c r="AJ346" i="10"/>
  <c r="AK346" i="10"/>
  <c r="AA347" i="10"/>
  <c r="AB347" i="10"/>
  <c r="AC347" i="10"/>
  <c r="AD347" i="10" s="1"/>
  <c r="AE347" i="10"/>
  <c r="AG347" i="10"/>
  <c r="AH347" i="10"/>
  <c r="AJ347" i="10"/>
  <c r="AA348" i="10"/>
  <c r="AC348" i="10" s="1"/>
  <c r="AB348" i="10"/>
  <c r="AE348" i="10"/>
  <c r="AG348" i="10"/>
  <c r="AH348" i="10"/>
  <c r="AJ348" i="10"/>
  <c r="AA349" i="10"/>
  <c r="AB349" i="10"/>
  <c r="AC349" i="10" s="1"/>
  <c r="AD349" i="10" s="1"/>
  <c r="AE349" i="10"/>
  <c r="AG349" i="10"/>
  <c r="AH349" i="10"/>
  <c r="AJ349" i="10"/>
  <c r="AK349" i="10"/>
  <c r="AA350" i="10"/>
  <c r="AB350" i="10"/>
  <c r="AE350" i="10"/>
  <c r="AG350" i="10"/>
  <c r="AH350" i="10"/>
  <c r="AJ350" i="10"/>
  <c r="AA351" i="10"/>
  <c r="AB351" i="10"/>
  <c r="AC351" i="10" s="1"/>
  <c r="AE351" i="10"/>
  <c r="AD351" i="10" s="1"/>
  <c r="AG351" i="10"/>
  <c r="AH351" i="10"/>
  <c r="AJ351" i="10"/>
  <c r="AK351" i="10" s="1"/>
  <c r="AA352" i="10"/>
  <c r="AC352" i="10" s="1"/>
  <c r="AB352" i="10"/>
  <c r="AE352" i="10"/>
  <c r="AG352" i="10"/>
  <c r="AH352" i="10"/>
  <c r="AJ352" i="10"/>
  <c r="AA353" i="10"/>
  <c r="AC353" i="10" s="1"/>
  <c r="AD353" i="10" s="1"/>
  <c r="AB353" i="10"/>
  <c r="AE353" i="10"/>
  <c r="AG353" i="10"/>
  <c r="AH353" i="10"/>
  <c r="AJ353" i="10"/>
  <c r="AA354" i="10"/>
  <c r="AB354" i="10"/>
  <c r="AE354" i="10"/>
  <c r="AK354" i="10" s="1"/>
  <c r="AG354" i="10"/>
  <c r="AH354" i="10"/>
  <c r="AJ354" i="10"/>
  <c r="AA355" i="10"/>
  <c r="AB355" i="10"/>
  <c r="AE355" i="10"/>
  <c r="AG355" i="10"/>
  <c r="AH355" i="10"/>
  <c r="AJ355" i="10"/>
  <c r="AA356" i="10"/>
  <c r="AB356" i="10"/>
  <c r="AE356" i="10"/>
  <c r="AK356" i="10" s="1"/>
  <c r="AG356" i="10"/>
  <c r="AH356" i="10"/>
  <c r="AJ356" i="10"/>
  <c r="AA357" i="10"/>
  <c r="AB357" i="10"/>
  <c r="AC357" i="10"/>
  <c r="AE357" i="10"/>
  <c r="AG357" i="10"/>
  <c r="AH357" i="10"/>
  <c r="AJ357" i="10"/>
  <c r="AK357" i="10"/>
  <c r="AA358" i="10"/>
  <c r="AC358" i="10" s="1"/>
  <c r="AB358" i="10"/>
  <c r="AE358" i="10"/>
  <c r="AG358" i="10"/>
  <c r="AH358" i="10"/>
  <c r="AJ358" i="10"/>
  <c r="AA359" i="10"/>
  <c r="AB359" i="10"/>
  <c r="AC359" i="10" s="1"/>
  <c r="AE359" i="10"/>
  <c r="AK359" i="10" s="1"/>
  <c r="AG359" i="10"/>
  <c r="AH359" i="10"/>
  <c r="AJ359" i="10"/>
  <c r="AA360" i="10"/>
  <c r="AC360" i="10" s="1"/>
  <c r="AD360" i="10" s="1"/>
  <c r="AB360" i="10"/>
  <c r="AE360" i="10"/>
  <c r="AG360" i="10"/>
  <c r="AH360" i="10"/>
  <c r="AJ360" i="10"/>
  <c r="AA361" i="10"/>
  <c r="AB361" i="10"/>
  <c r="AC361" i="10" s="1"/>
  <c r="AE361" i="10"/>
  <c r="AK361" i="10" s="1"/>
  <c r="AG361" i="10"/>
  <c r="AH361" i="10"/>
  <c r="AJ361" i="10"/>
  <c r="AA362" i="10"/>
  <c r="AB362" i="10"/>
  <c r="AC362" i="10"/>
  <c r="AD362" i="10" s="1"/>
  <c r="AE362" i="10"/>
  <c r="AG362" i="10"/>
  <c r="AH362" i="10"/>
  <c r="AJ362" i="10"/>
  <c r="AA363" i="10"/>
  <c r="AB363" i="10"/>
  <c r="AC363" i="10" s="1"/>
  <c r="AE363" i="10"/>
  <c r="AG363" i="10"/>
  <c r="AH363" i="10"/>
  <c r="AJ363" i="10"/>
  <c r="AA364" i="10"/>
  <c r="AB364" i="10"/>
  <c r="AE364" i="10"/>
  <c r="AK364" i="10" s="1"/>
  <c r="AG364" i="10"/>
  <c r="AH364" i="10"/>
  <c r="AJ364" i="10"/>
  <c r="AA365" i="10"/>
  <c r="AB365" i="10"/>
  <c r="AC365" i="10" s="1"/>
  <c r="AD365" i="10" s="1"/>
  <c r="AE365" i="10"/>
  <c r="AG365" i="10"/>
  <c r="AH365" i="10"/>
  <c r="AJ365" i="10"/>
  <c r="AK365" i="10"/>
  <c r="AA366" i="10"/>
  <c r="AB366" i="10"/>
  <c r="AC366" i="10"/>
  <c r="AE366" i="10"/>
  <c r="AK366" i="10" s="1"/>
  <c r="AG366" i="10"/>
  <c r="AH366" i="10"/>
  <c r="AJ366" i="10"/>
  <c r="AA367" i="10"/>
  <c r="AB367" i="10"/>
  <c r="AC367" i="10" s="1"/>
  <c r="AD367" i="10" s="1"/>
  <c r="AE367" i="10"/>
  <c r="AG367" i="10"/>
  <c r="AH367" i="10"/>
  <c r="AJ367" i="10"/>
  <c r="AK367" i="10" s="1"/>
  <c r="AA368" i="10"/>
  <c r="AB368" i="10"/>
  <c r="AE368" i="10"/>
  <c r="AG368" i="10"/>
  <c r="AH368" i="10"/>
  <c r="AJ368" i="10"/>
  <c r="AK368" i="10"/>
  <c r="AA369" i="10"/>
  <c r="AB369" i="10"/>
  <c r="AE369" i="10"/>
  <c r="AG369" i="10"/>
  <c r="AH369" i="10"/>
  <c r="AJ369" i="10"/>
  <c r="AK369" i="10"/>
  <c r="AA370" i="10"/>
  <c r="AB370" i="10"/>
  <c r="AC370" i="10" s="1"/>
  <c r="AE370" i="10"/>
  <c r="AG370" i="10"/>
  <c r="AH370" i="10"/>
  <c r="AJ370" i="10"/>
  <c r="AA371" i="10"/>
  <c r="AB371" i="10"/>
  <c r="AE371" i="10"/>
  <c r="AK371" i="10" s="1"/>
  <c r="AG371" i="10"/>
  <c r="AH371" i="10"/>
  <c r="AJ371" i="10"/>
  <c r="AA372" i="10"/>
  <c r="AB372" i="10"/>
  <c r="AE372" i="10"/>
  <c r="AK372" i="10" s="1"/>
  <c r="AG372" i="10"/>
  <c r="AH372" i="10"/>
  <c r="AJ372" i="10"/>
  <c r="AA373" i="10"/>
  <c r="AB373" i="10"/>
  <c r="AC373" i="10" s="1"/>
  <c r="AE373" i="10"/>
  <c r="AK373" i="10" s="1"/>
  <c r="AG373" i="10"/>
  <c r="AH373" i="10"/>
  <c r="AJ373" i="10"/>
  <c r="AA374" i="10"/>
  <c r="AC374" i="10" s="1"/>
  <c r="AB374" i="10"/>
  <c r="AE374" i="10"/>
  <c r="AG374" i="10"/>
  <c r="AH374" i="10"/>
  <c r="AJ374" i="10"/>
  <c r="AA375" i="10"/>
  <c r="AB375" i="10"/>
  <c r="AC375" i="10"/>
  <c r="AE375" i="10"/>
  <c r="AG375" i="10"/>
  <c r="AH375" i="10"/>
  <c r="AJ375" i="10"/>
  <c r="AA376" i="10"/>
  <c r="AB376" i="10"/>
  <c r="AE376" i="10"/>
  <c r="AG376" i="10"/>
  <c r="AH376" i="10"/>
  <c r="AJ376" i="10"/>
  <c r="AA377" i="10"/>
  <c r="AB377" i="10"/>
  <c r="AC377" i="10"/>
  <c r="AE377" i="10"/>
  <c r="AG377" i="10"/>
  <c r="AH377" i="10"/>
  <c r="AJ377" i="10"/>
  <c r="AA378" i="10"/>
  <c r="AC378" i="10" s="1"/>
  <c r="AB378" i="10"/>
  <c r="AE378" i="10"/>
  <c r="AK378" i="10" s="1"/>
  <c r="AG378" i="10"/>
  <c r="AH378" i="10"/>
  <c r="AJ378" i="10"/>
  <c r="AA379" i="10"/>
  <c r="AB379" i="10"/>
  <c r="AE379" i="10"/>
  <c r="AG379" i="10"/>
  <c r="AH379" i="10"/>
  <c r="AJ379" i="10"/>
  <c r="AA380" i="10"/>
  <c r="AC380" i="10" s="1"/>
  <c r="AB380" i="10"/>
  <c r="AE380" i="10"/>
  <c r="AG380" i="10"/>
  <c r="AH380" i="10"/>
  <c r="AJ380" i="10"/>
  <c r="AK380" i="10"/>
  <c r="AA381" i="10"/>
  <c r="AC381" i="10" s="1"/>
  <c r="AD381" i="10" s="1"/>
  <c r="AB381" i="10"/>
  <c r="AE381" i="10"/>
  <c r="AG381" i="10"/>
  <c r="AH381" i="10"/>
  <c r="AJ381" i="10"/>
  <c r="AA382" i="10"/>
  <c r="AB382" i="10"/>
  <c r="AC382" i="10" s="1"/>
  <c r="AE382" i="10"/>
  <c r="AG382" i="10"/>
  <c r="AH382" i="10"/>
  <c r="AJ382" i="10"/>
  <c r="AK382" i="10"/>
  <c r="AA383" i="10"/>
  <c r="AB383" i="10"/>
  <c r="AE383" i="10"/>
  <c r="AG383" i="10"/>
  <c r="AH383" i="10"/>
  <c r="AJ383" i="10"/>
  <c r="AA384" i="10"/>
  <c r="AB384" i="10"/>
  <c r="AC384" i="10"/>
  <c r="AE384" i="10"/>
  <c r="AK384" i="10" s="1"/>
  <c r="AG384" i="10"/>
  <c r="AH384" i="10"/>
  <c r="AJ384" i="10"/>
  <c r="AA385" i="10"/>
  <c r="AB385" i="10"/>
  <c r="AC385" i="10" s="1"/>
  <c r="AD385" i="10" s="1"/>
  <c r="AE385" i="10"/>
  <c r="AK385" i="10" s="1"/>
  <c r="AG385" i="10"/>
  <c r="AH385" i="10"/>
  <c r="AJ385" i="10"/>
  <c r="AA386" i="10"/>
  <c r="AB386" i="10"/>
  <c r="AE386" i="10"/>
  <c r="AG386" i="10"/>
  <c r="AH386" i="10"/>
  <c r="AJ386" i="10"/>
  <c r="AK386" i="10"/>
  <c r="AA387" i="10"/>
  <c r="AB387" i="10"/>
  <c r="AE387" i="10"/>
  <c r="AG387" i="10"/>
  <c r="AH387" i="10"/>
  <c r="AJ387" i="10"/>
  <c r="AK387" i="10" s="1"/>
  <c r="AA388" i="10"/>
  <c r="AB388" i="10"/>
  <c r="AC388" i="10" s="1"/>
  <c r="AE388" i="10"/>
  <c r="AG388" i="10"/>
  <c r="AH388" i="10"/>
  <c r="AJ388" i="10"/>
  <c r="AK388" i="10"/>
  <c r="AA389" i="10"/>
  <c r="AB389" i="10"/>
  <c r="AC389" i="10" s="1"/>
  <c r="AD389" i="10" s="1"/>
  <c r="AE389" i="10"/>
  <c r="AG389" i="10"/>
  <c r="AH389" i="10"/>
  <c r="AJ389" i="10"/>
  <c r="AA390" i="10"/>
  <c r="AB390" i="10"/>
  <c r="AE390" i="10"/>
  <c r="AG390" i="10"/>
  <c r="AH390" i="10"/>
  <c r="AJ390" i="10"/>
  <c r="AK390" i="10"/>
  <c r="AA391" i="10"/>
  <c r="AB391" i="10"/>
  <c r="AE391" i="10"/>
  <c r="AK391" i="10" s="1"/>
  <c r="AG391" i="10"/>
  <c r="AH391" i="10"/>
  <c r="AJ391" i="10"/>
  <c r="AA392" i="10"/>
  <c r="AB392" i="10"/>
  <c r="AC392" i="10"/>
  <c r="AE392" i="10"/>
  <c r="AK392" i="10" s="1"/>
  <c r="AG392" i="10"/>
  <c r="AH392" i="10"/>
  <c r="AJ392" i="10"/>
  <c r="AA393" i="10"/>
  <c r="AB393" i="10"/>
  <c r="AC393" i="10" s="1"/>
  <c r="AD393" i="10" s="1"/>
  <c r="AE393" i="10"/>
  <c r="AG393" i="10"/>
  <c r="AH393" i="10"/>
  <c r="AJ393" i="10"/>
  <c r="AA394" i="10"/>
  <c r="AC394" i="10" s="1"/>
  <c r="AB394" i="10"/>
  <c r="AE394" i="10"/>
  <c r="AG394" i="10"/>
  <c r="AH394" i="10"/>
  <c r="AJ394" i="10"/>
  <c r="AA395" i="10"/>
  <c r="AB395" i="10"/>
  <c r="AC395" i="10"/>
  <c r="AD395" i="10" s="1"/>
  <c r="AE395" i="10"/>
  <c r="AG395" i="10"/>
  <c r="AH395" i="10"/>
  <c r="AJ395" i="10"/>
  <c r="AK395" i="10" s="1"/>
  <c r="AA396" i="10"/>
  <c r="AB396" i="10"/>
  <c r="AE396" i="10"/>
  <c r="AG396" i="10"/>
  <c r="AH396" i="10"/>
  <c r="AJ396" i="10"/>
  <c r="AK396" i="10"/>
  <c r="AA397" i="10"/>
  <c r="AB397" i="10"/>
  <c r="AE397" i="10"/>
  <c r="AG397" i="10"/>
  <c r="AH397" i="10"/>
  <c r="AJ397" i="10"/>
  <c r="AK397" i="10"/>
  <c r="AA398" i="10"/>
  <c r="AB398" i="10"/>
  <c r="AE398" i="10"/>
  <c r="AG398" i="10"/>
  <c r="AH398" i="10"/>
  <c r="AJ398" i="10"/>
  <c r="AA399" i="10"/>
  <c r="AB399" i="10"/>
  <c r="AC399" i="10" s="1"/>
  <c r="AD399" i="10" s="1"/>
  <c r="AE399" i="10"/>
  <c r="AG399" i="10"/>
  <c r="AH399" i="10"/>
  <c r="AJ399" i="10"/>
  <c r="AK399" i="10" s="1"/>
  <c r="AA400" i="10"/>
  <c r="AB400" i="10"/>
  <c r="AE400" i="10"/>
  <c r="AG400" i="10"/>
  <c r="AH400" i="10"/>
  <c r="AJ400" i="10"/>
  <c r="AA401" i="10"/>
  <c r="AB401" i="10"/>
  <c r="AC401" i="10" s="1"/>
  <c r="AE401" i="10"/>
  <c r="AG401" i="10"/>
  <c r="AH401" i="10"/>
  <c r="AJ401" i="10"/>
  <c r="AK401" i="10" s="1"/>
  <c r="AA402" i="10"/>
  <c r="AB402" i="10"/>
  <c r="AE402" i="10"/>
  <c r="AG402" i="10"/>
  <c r="AH402" i="10"/>
  <c r="AJ402" i="10"/>
  <c r="AA403" i="10"/>
  <c r="AB403" i="10"/>
  <c r="AC403" i="10"/>
  <c r="AE403" i="10"/>
  <c r="AG403" i="10"/>
  <c r="AH403" i="10"/>
  <c r="AJ403" i="10"/>
  <c r="AA404" i="10"/>
  <c r="AB404" i="10"/>
  <c r="AC404" i="10" s="1"/>
  <c r="AD404" i="10" s="1"/>
  <c r="AE404" i="10"/>
  <c r="AG404" i="10"/>
  <c r="AH404" i="10"/>
  <c r="AJ404" i="10"/>
  <c r="AK404" i="10"/>
  <c r="AA405" i="10"/>
  <c r="AB405" i="10"/>
  <c r="AC405" i="10"/>
  <c r="AD405" i="10" s="1"/>
  <c r="AE405" i="10"/>
  <c r="AK405" i="10" s="1"/>
  <c r="AG405" i="10"/>
  <c r="AH405" i="10"/>
  <c r="AJ405" i="10"/>
  <c r="AA406" i="10"/>
  <c r="AB406" i="10"/>
  <c r="AE406" i="10"/>
  <c r="AK406" i="10" s="1"/>
  <c r="AG406" i="10"/>
  <c r="AH406" i="10"/>
  <c r="AJ406" i="10"/>
  <c r="AA407" i="10"/>
  <c r="AB407" i="10"/>
  <c r="AC407" i="10" s="1"/>
  <c r="AE407" i="10"/>
  <c r="AK407" i="10" s="1"/>
  <c r="AG407" i="10"/>
  <c r="AH407" i="10"/>
  <c r="AJ407" i="10"/>
  <c r="AA408" i="10"/>
  <c r="AB408" i="10"/>
  <c r="AE408" i="10"/>
  <c r="AK408" i="10" s="1"/>
  <c r="AG408" i="10"/>
  <c r="AH408" i="10"/>
  <c r="AJ408" i="10"/>
  <c r="AA409" i="10"/>
  <c r="AC409" i="10" s="1"/>
  <c r="AD409" i="10" s="1"/>
  <c r="AB409" i="10"/>
  <c r="AE409" i="10"/>
  <c r="AG409" i="10"/>
  <c r="AH409" i="10"/>
  <c r="AJ409" i="10"/>
  <c r="AK409" i="10" s="1"/>
  <c r="AA410" i="10"/>
  <c r="AC410" i="10" s="1"/>
  <c r="AB410" i="10"/>
  <c r="AE410" i="10"/>
  <c r="AD410" i="10" s="1"/>
  <c r="AG410" i="10"/>
  <c r="AH410" i="10"/>
  <c r="AJ410" i="10"/>
  <c r="AA411" i="10"/>
  <c r="AB411" i="10"/>
  <c r="AE411" i="10"/>
  <c r="AG411" i="10"/>
  <c r="AH411" i="10"/>
  <c r="AJ411" i="10"/>
  <c r="AA412" i="10"/>
  <c r="AB412" i="10"/>
  <c r="AE412" i="10"/>
  <c r="AK412" i="10" s="1"/>
  <c r="AG412" i="10"/>
  <c r="AH412" i="10"/>
  <c r="AJ412" i="10"/>
  <c r="AA413" i="10"/>
  <c r="AB413" i="10"/>
  <c r="AC413" i="10" s="1"/>
  <c r="AD413" i="10" s="1"/>
  <c r="AE413" i="10"/>
  <c r="AG413" i="10"/>
  <c r="AH413" i="10"/>
  <c r="AJ413" i="10"/>
  <c r="AK413" i="10" s="1"/>
  <c r="AA414" i="10"/>
  <c r="AB414" i="10"/>
  <c r="AC414" i="10" s="1"/>
  <c r="AE414" i="10"/>
  <c r="AK414" i="10" s="1"/>
  <c r="AG414" i="10"/>
  <c r="AH414" i="10"/>
  <c r="AJ414" i="10"/>
  <c r="AA415" i="10"/>
  <c r="AB415" i="10"/>
  <c r="AE415" i="10"/>
  <c r="AG415" i="10"/>
  <c r="AH415" i="10"/>
  <c r="AJ415" i="10"/>
  <c r="AA416" i="10"/>
  <c r="AB416" i="10"/>
  <c r="AC416" i="10" s="1"/>
  <c r="AE416" i="10"/>
  <c r="AG416" i="10"/>
  <c r="AH416" i="10"/>
  <c r="AJ416" i="10"/>
  <c r="AA417" i="10"/>
  <c r="AB417" i="10"/>
  <c r="AC417" i="10" s="1"/>
  <c r="AE417" i="10"/>
  <c r="AG417" i="10"/>
  <c r="AH417" i="10"/>
  <c r="AJ417" i="10"/>
  <c r="AK417" i="10"/>
  <c r="AA418" i="10"/>
  <c r="AB418" i="10"/>
  <c r="AC418" i="10" s="1"/>
  <c r="AE418" i="10"/>
  <c r="AG418" i="10"/>
  <c r="AH418" i="10"/>
  <c r="AJ418" i="10"/>
  <c r="AA419" i="10"/>
  <c r="AB419" i="10"/>
  <c r="AE419" i="10"/>
  <c r="AG419" i="10"/>
  <c r="AH419" i="10"/>
  <c r="AJ419" i="10"/>
  <c r="AK419" i="10"/>
  <c r="AA420" i="10"/>
  <c r="AC420" i="10" s="1"/>
  <c r="AB420" i="10"/>
  <c r="AE420" i="10"/>
  <c r="AG420" i="10"/>
  <c r="AH420" i="10"/>
  <c r="AJ420" i="10"/>
  <c r="AA421" i="10"/>
  <c r="AB421" i="10"/>
  <c r="AC421" i="10"/>
  <c r="AD421" i="10"/>
  <c r="AE421" i="10"/>
  <c r="AG421" i="10"/>
  <c r="AH421" i="10"/>
  <c r="AJ421" i="10"/>
  <c r="AK421" i="10"/>
  <c r="AA422" i="10"/>
  <c r="AB422" i="10"/>
  <c r="AE422" i="10"/>
  <c r="AG422" i="10"/>
  <c r="AH422" i="10"/>
  <c r="AJ422" i="10"/>
  <c r="AA423" i="10"/>
  <c r="AB423" i="10"/>
  <c r="AE423" i="10"/>
  <c r="AG423" i="10"/>
  <c r="AH423" i="10"/>
  <c r="AJ423" i="10"/>
  <c r="AA424" i="10"/>
  <c r="AB424" i="10"/>
  <c r="AE424" i="10"/>
  <c r="AG424" i="10"/>
  <c r="AH424" i="10"/>
  <c r="AJ424" i="10"/>
  <c r="AA425" i="10"/>
  <c r="AC425" i="10" s="1"/>
  <c r="AD425" i="10" s="1"/>
  <c r="AB425" i="10"/>
  <c r="AE425" i="10"/>
  <c r="AG425" i="10"/>
  <c r="AH425" i="10"/>
  <c r="AJ425" i="10"/>
  <c r="AK425" i="10"/>
  <c r="AA426" i="10"/>
  <c r="AB426" i="10"/>
  <c r="AE426" i="10"/>
  <c r="AK426" i="10" s="1"/>
  <c r="AG426" i="10"/>
  <c r="AH426" i="10"/>
  <c r="AJ426" i="10"/>
  <c r="AA427" i="10"/>
  <c r="AB427" i="10"/>
  <c r="AC427" i="10" s="1"/>
  <c r="AE427" i="10"/>
  <c r="AK427" i="10" s="1"/>
  <c r="AG427" i="10"/>
  <c r="AH427" i="10"/>
  <c r="AJ427" i="10"/>
  <c r="AA428" i="10"/>
  <c r="AB428" i="10"/>
  <c r="AC428" i="10" s="1"/>
  <c r="AE428" i="10"/>
  <c r="AG428" i="10"/>
  <c r="AH428" i="10"/>
  <c r="AJ428" i="10"/>
  <c r="AA429" i="10"/>
  <c r="AC429" i="10" s="1"/>
  <c r="AB429" i="10"/>
  <c r="AE429" i="10"/>
  <c r="AG429" i="10"/>
  <c r="AH429" i="10"/>
  <c r="AJ429" i="10"/>
  <c r="AA430" i="10"/>
  <c r="AC430" i="10" s="1"/>
  <c r="AB430" i="10"/>
  <c r="AE430" i="10"/>
  <c r="AG430" i="10"/>
  <c r="AH430" i="10"/>
  <c r="AJ430" i="10"/>
  <c r="AA431" i="10"/>
  <c r="AB431" i="10"/>
  <c r="AC431" i="10" s="1"/>
  <c r="AD431" i="10" s="1"/>
  <c r="AE431" i="10"/>
  <c r="AG431" i="10"/>
  <c r="AH431" i="10"/>
  <c r="AJ431" i="10"/>
  <c r="AA432" i="10"/>
  <c r="AB432" i="10"/>
  <c r="AC432" i="10" s="1"/>
  <c r="AD432" i="10" s="1"/>
  <c r="AE432" i="10"/>
  <c r="AG432" i="10"/>
  <c r="AH432" i="10"/>
  <c r="AJ432" i="10"/>
  <c r="AK432" i="10" s="1"/>
  <c r="AA433" i="10"/>
  <c r="AB433" i="10"/>
  <c r="AC433" i="10" s="1"/>
  <c r="AD433" i="10"/>
  <c r="AE433" i="10"/>
  <c r="AG433" i="10"/>
  <c r="AH433" i="10"/>
  <c r="AJ433" i="10"/>
  <c r="AK433" i="10"/>
  <c r="AA434" i="10"/>
  <c r="AB434" i="10"/>
  <c r="AE434" i="10"/>
  <c r="AG434" i="10"/>
  <c r="AH434" i="10"/>
  <c r="AJ434" i="10"/>
  <c r="AK434" i="10"/>
  <c r="AA435" i="10"/>
  <c r="AB435" i="10"/>
  <c r="AC435" i="10" s="1"/>
  <c r="AE435" i="10"/>
  <c r="AK435" i="10" s="1"/>
  <c r="AG435" i="10"/>
  <c r="AH435" i="10"/>
  <c r="AJ435" i="10"/>
  <c r="AA436" i="10"/>
  <c r="AB436" i="10"/>
  <c r="AC436" i="10" s="1"/>
  <c r="AE436" i="10"/>
  <c r="AG436" i="10"/>
  <c r="AH436" i="10"/>
  <c r="AJ436" i="10"/>
  <c r="AK436" i="10"/>
  <c r="AA437" i="10"/>
  <c r="AB437" i="10"/>
  <c r="AE437" i="10"/>
  <c r="AG437" i="10"/>
  <c r="AH437" i="10"/>
  <c r="AJ437" i="10"/>
  <c r="AK437" i="10" s="1"/>
  <c r="AA438" i="10"/>
  <c r="AB438" i="10"/>
  <c r="AE438" i="10"/>
  <c r="AK438" i="10" s="1"/>
  <c r="AG438" i="10"/>
  <c r="AH438" i="10"/>
  <c r="AJ438" i="10"/>
  <c r="AA439" i="10"/>
  <c r="AB439" i="10"/>
  <c r="AC439" i="10"/>
  <c r="AE439" i="10"/>
  <c r="AD439" i="10" s="1"/>
  <c r="AG439" i="10"/>
  <c r="AH439" i="10"/>
  <c r="AJ439" i="10"/>
  <c r="AA440" i="10"/>
  <c r="AB440" i="10"/>
  <c r="AC440" i="10" s="1"/>
  <c r="AD440" i="10" s="1"/>
  <c r="AE440" i="10"/>
  <c r="AG440" i="10"/>
  <c r="AH440" i="10"/>
  <c r="AJ440" i="10"/>
  <c r="AK440" i="10"/>
  <c r="AA441" i="10"/>
  <c r="AC441" i="10" s="1"/>
  <c r="AD441" i="10" s="1"/>
  <c r="AB441" i="10"/>
  <c r="AE441" i="10"/>
  <c r="AG441" i="10"/>
  <c r="AH441" i="10"/>
  <c r="AJ441" i="10"/>
  <c r="AA442" i="10"/>
  <c r="AB442" i="10"/>
  <c r="AE442" i="10"/>
  <c r="AG442" i="10"/>
  <c r="AH442" i="10"/>
  <c r="AJ442" i="10"/>
  <c r="AA443" i="10"/>
  <c r="AB443" i="10"/>
  <c r="AC443" i="10"/>
  <c r="AD443" i="10"/>
  <c r="AE443" i="10"/>
  <c r="AG443" i="10"/>
  <c r="AH443" i="10"/>
  <c r="AJ443" i="10"/>
  <c r="AK443" i="10"/>
  <c r="AA444" i="10"/>
  <c r="AB444" i="10"/>
  <c r="AE444" i="10"/>
  <c r="AG444" i="10"/>
  <c r="AH444" i="10"/>
  <c r="AJ444" i="10"/>
  <c r="AA445" i="10"/>
  <c r="AC445" i="10" s="1"/>
  <c r="AD445" i="10" s="1"/>
  <c r="AB445" i="10"/>
  <c r="AE445" i="10"/>
  <c r="AG445" i="10"/>
  <c r="AH445" i="10"/>
  <c r="AJ445" i="10"/>
  <c r="AK445" i="10" s="1"/>
  <c r="AA446" i="10"/>
  <c r="AC446" i="10" s="1"/>
  <c r="AB446" i="10"/>
  <c r="AE446" i="10"/>
  <c r="AG446" i="10"/>
  <c r="AH446" i="10"/>
  <c r="AJ446" i="10"/>
  <c r="AA447" i="10"/>
  <c r="AB447" i="10"/>
  <c r="AC447" i="10" s="1"/>
  <c r="AE447" i="10"/>
  <c r="AG447" i="10"/>
  <c r="AH447" i="10"/>
  <c r="AJ447" i="10"/>
  <c r="AA448" i="10"/>
  <c r="AC448" i="10" s="1"/>
  <c r="AB448" i="10"/>
  <c r="AE448" i="10"/>
  <c r="AG448" i="10"/>
  <c r="AH448" i="10"/>
  <c r="AJ448" i="10"/>
  <c r="AA449" i="10"/>
  <c r="AB449" i="10"/>
  <c r="AC449" i="10"/>
  <c r="AD449" i="10" s="1"/>
  <c r="AE449" i="10"/>
  <c r="AG449" i="10"/>
  <c r="AH449" i="10"/>
  <c r="AJ449" i="10"/>
  <c r="AK449" i="10" s="1"/>
  <c r="AA450" i="10"/>
  <c r="AB450" i="10"/>
  <c r="AC450" i="10" s="1"/>
  <c r="AE450" i="10"/>
  <c r="AD450" i="10" s="1"/>
  <c r="AG450" i="10"/>
  <c r="AH450" i="10"/>
  <c r="AJ450" i="10"/>
  <c r="AA451" i="10"/>
  <c r="AB451" i="10"/>
  <c r="AC451" i="10" s="1"/>
  <c r="AE451" i="10"/>
  <c r="AD451" i="10" s="1"/>
  <c r="AG451" i="10"/>
  <c r="AH451" i="10"/>
  <c r="AJ451" i="10"/>
  <c r="AK451" i="10"/>
  <c r="AA452" i="10"/>
  <c r="AB452" i="10"/>
  <c r="AE452" i="10"/>
  <c r="AG452" i="10"/>
  <c r="AH452" i="10"/>
  <c r="AJ452" i="10"/>
  <c r="AK452" i="10" s="1"/>
  <c r="AA453" i="10"/>
  <c r="AB453" i="10"/>
  <c r="AC453" i="10" s="1"/>
  <c r="AE453" i="10"/>
  <c r="AK453" i="10" s="1"/>
  <c r="AG453" i="10"/>
  <c r="AH453" i="10"/>
  <c r="AJ453" i="10"/>
  <c r="AA454" i="10"/>
  <c r="AB454" i="10"/>
  <c r="AC454" i="10" s="1"/>
  <c r="AE454" i="10"/>
  <c r="AK454" i="10" s="1"/>
  <c r="AG454" i="10"/>
  <c r="AH454" i="10"/>
  <c r="AJ454" i="10"/>
  <c r="AA455" i="10"/>
  <c r="AB455" i="10"/>
  <c r="AC455" i="10" s="1"/>
  <c r="AE455" i="10"/>
  <c r="AG455" i="10"/>
  <c r="AH455" i="10"/>
  <c r="AJ455" i="10"/>
  <c r="AA456" i="10"/>
  <c r="AB456" i="10"/>
  <c r="AC456" i="10"/>
  <c r="AD456" i="10" s="1"/>
  <c r="AE456" i="10"/>
  <c r="AK456" i="10" s="1"/>
  <c r="AG456" i="10"/>
  <c r="AH456" i="10"/>
  <c r="AJ456" i="10"/>
  <c r="AA457" i="10"/>
  <c r="AB457" i="10"/>
  <c r="AE457" i="10"/>
  <c r="AG457" i="10"/>
  <c r="AH457" i="10"/>
  <c r="AJ457" i="10"/>
  <c r="AK457" i="10"/>
  <c r="AA458" i="10"/>
  <c r="AB458" i="10"/>
  <c r="AC458" i="10"/>
  <c r="AE458" i="10"/>
  <c r="AG458" i="10"/>
  <c r="AH458" i="10"/>
  <c r="AJ458" i="10"/>
  <c r="AA459" i="10"/>
  <c r="AC459" i="10" s="1"/>
  <c r="AD459" i="10" s="1"/>
  <c r="AB459" i="10"/>
  <c r="AE459" i="10"/>
  <c r="AG459" i="10"/>
  <c r="AH459" i="10"/>
  <c r="AJ459" i="10"/>
  <c r="AK459" i="10" s="1"/>
  <c r="AA460" i="10"/>
  <c r="AB460" i="10"/>
  <c r="AC460" i="10" s="1"/>
  <c r="AD460" i="10" s="1"/>
  <c r="AE460" i="10"/>
  <c r="AG460" i="10"/>
  <c r="AH460" i="10"/>
  <c r="AJ460" i="10"/>
  <c r="AK460" i="10" s="1"/>
  <c r="AA461" i="10"/>
  <c r="AB461" i="10"/>
  <c r="AC461" i="10" s="1"/>
  <c r="AD461" i="10" s="1"/>
  <c r="AE461" i="10"/>
  <c r="AK461" i="10" s="1"/>
  <c r="AG461" i="10"/>
  <c r="AH461" i="10"/>
  <c r="AJ461" i="10"/>
  <c r="AA462" i="10"/>
  <c r="AB462" i="10"/>
  <c r="AC462" i="10" s="1"/>
  <c r="AE462" i="10"/>
  <c r="AK462" i="10" s="1"/>
  <c r="AG462" i="10"/>
  <c r="AH462" i="10"/>
  <c r="AJ462" i="10"/>
  <c r="AA463" i="10"/>
  <c r="AB463" i="10"/>
  <c r="AC463" i="10" s="1"/>
  <c r="AD463" i="10" s="1"/>
  <c r="AE463" i="10"/>
  <c r="AG463" i="10"/>
  <c r="AH463" i="10"/>
  <c r="AJ463" i="10"/>
  <c r="AA464" i="10"/>
  <c r="AB464" i="10"/>
  <c r="AE464" i="10"/>
  <c r="AG464" i="10"/>
  <c r="AH464" i="10"/>
  <c r="AJ464" i="10"/>
  <c r="AA465" i="10"/>
  <c r="AB465" i="10"/>
  <c r="AE465" i="10"/>
  <c r="AG465" i="10"/>
  <c r="AH465" i="10"/>
  <c r="AJ465" i="10"/>
  <c r="AK465" i="10"/>
  <c r="AA466" i="10"/>
  <c r="AB466" i="10"/>
  <c r="AE466" i="10"/>
  <c r="AG466" i="10"/>
  <c r="AH466" i="10"/>
  <c r="AJ466" i="10"/>
  <c r="AA467" i="10"/>
  <c r="AB467" i="10"/>
  <c r="AC467" i="10"/>
  <c r="AE467" i="10"/>
  <c r="AG467" i="10"/>
  <c r="AH467" i="10"/>
  <c r="AJ467" i="10"/>
  <c r="AA468" i="10"/>
  <c r="AB468" i="10"/>
  <c r="AC468" i="10"/>
  <c r="AD468" i="10" s="1"/>
  <c r="AE468" i="10"/>
  <c r="AG468" i="10"/>
  <c r="AH468" i="10"/>
  <c r="AJ468" i="10"/>
  <c r="AK468" i="10"/>
  <c r="AA469" i="10"/>
  <c r="AB469" i="10"/>
  <c r="AC469" i="10" s="1"/>
  <c r="AE469" i="10"/>
  <c r="AG469" i="10"/>
  <c r="AH469" i="10"/>
  <c r="AJ469" i="10"/>
  <c r="AK469" i="10"/>
  <c r="AA470" i="10"/>
  <c r="AB470" i="10"/>
  <c r="AC470" i="10" s="1"/>
  <c r="AE470" i="10"/>
  <c r="AG470" i="10"/>
  <c r="AH470" i="10"/>
  <c r="AJ470" i="10"/>
  <c r="AA471" i="10"/>
  <c r="AB471" i="10"/>
  <c r="AC471" i="10" s="1"/>
  <c r="AE471" i="10"/>
  <c r="AK471" i="10" s="1"/>
  <c r="AG471" i="10"/>
  <c r="AH471" i="10"/>
  <c r="AJ471" i="10"/>
  <c r="AA472" i="10"/>
  <c r="AB472" i="10"/>
  <c r="AE472" i="10"/>
  <c r="AK472" i="10" s="1"/>
  <c r="AG472" i="10"/>
  <c r="AH472" i="10"/>
  <c r="AJ472" i="10"/>
  <c r="AA473" i="10"/>
  <c r="AB473" i="10"/>
  <c r="AC473" i="10" s="1"/>
  <c r="AD473" i="10" s="1"/>
  <c r="AE473" i="10"/>
  <c r="AG473" i="10"/>
  <c r="AH473" i="10"/>
  <c r="AJ473" i="10"/>
  <c r="AK473" i="10"/>
  <c r="AA474" i="10"/>
  <c r="AC474" i="10" s="1"/>
  <c r="AB474" i="10"/>
  <c r="AE474" i="10"/>
  <c r="AG474" i="10"/>
  <c r="AH474" i="10"/>
  <c r="AJ474" i="10"/>
  <c r="AA475" i="10"/>
  <c r="AC475" i="10" s="1"/>
  <c r="AD475" i="10" s="1"/>
  <c r="AB475" i="10"/>
  <c r="AE475" i="10"/>
  <c r="AG475" i="10"/>
  <c r="AH475" i="10"/>
  <c r="AJ475" i="10"/>
  <c r="AK475" i="10" s="1"/>
  <c r="AA476" i="10"/>
  <c r="AB476" i="10"/>
  <c r="AC476" i="10"/>
  <c r="AD476" i="10" s="1"/>
  <c r="AE476" i="10"/>
  <c r="AG476" i="10"/>
  <c r="AH476" i="10"/>
  <c r="AJ476" i="10"/>
  <c r="AA477" i="10"/>
  <c r="AC477" i="10" s="1"/>
  <c r="AD477" i="10" s="1"/>
  <c r="AB477" i="10"/>
  <c r="AE477" i="10"/>
  <c r="AG477" i="10"/>
  <c r="AH477" i="10"/>
  <c r="AJ477" i="10"/>
  <c r="AK477" i="10"/>
  <c r="AA478" i="10"/>
  <c r="AB478" i="10"/>
  <c r="AC478" i="10" s="1"/>
  <c r="AE478" i="10"/>
  <c r="AG478" i="10"/>
  <c r="AH478" i="10"/>
  <c r="AJ478" i="10"/>
  <c r="AK478" i="10"/>
  <c r="AA479" i="10"/>
  <c r="AB479" i="10"/>
  <c r="AC479" i="10" s="1"/>
  <c r="AE479" i="10"/>
  <c r="AK479" i="10" s="1"/>
  <c r="AG479" i="10"/>
  <c r="AH479" i="10"/>
  <c r="AJ479" i="10"/>
  <c r="AA480" i="10"/>
  <c r="AB480" i="10"/>
  <c r="AC480" i="10"/>
  <c r="AD480" i="10" s="1"/>
  <c r="AE480" i="10"/>
  <c r="AK480" i="10" s="1"/>
  <c r="AG480" i="10"/>
  <c r="AH480" i="10"/>
  <c r="AJ480" i="10"/>
  <c r="AA481" i="10"/>
  <c r="AB481" i="10"/>
  <c r="AC481" i="10" s="1"/>
  <c r="AD481" i="10" s="1"/>
  <c r="AE481" i="10"/>
  <c r="AG481" i="10"/>
  <c r="AH481" i="10"/>
  <c r="AJ481" i="10"/>
  <c r="AK481" i="10"/>
  <c r="AA482" i="10"/>
  <c r="AB482" i="10"/>
  <c r="AC482" i="10"/>
  <c r="AE482" i="10"/>
  <c r="AG482" i="10"/>
  <c r="AH482" i="10"/>
  <c r="AJ482" i="10"/>
  <c r="AA483" i="10"/>
  <c r="AB483" i="10"/>
  <c r="AC483" i="10" s="1"/>
  <c r="AE483" i="10"/>
  <c r="AG483" i="10"/>
  <c r="AH483" i="10"/>
  <c r="AJ483" i="10"/>
  <c r="AK483" i="10" s="1"/>
  <c r="AA484" i="10"/>
  <c r="AB484" i="10"/>
  <c r="AC484" i="10"/>
  <c r="AD484" i="10" s="1"/>
  <c r="AE484" i="10"/>
  <c r="AG484" i="10"/>
  <c r="AH484" i="10"/>
  <c r="AJ484" i="10"/>
  <c r="AA485" i="10"/>
  <c r="AC485" i="10" s="1"/>
  <c r="AD485" i="10" s="1"/>
  <c r="AB485" i="10"/>
  <c r="AE485" i="10"/>
  <c r="AG485" i="10"/>
  <c r="AH485" i="10"/>
  <c r="AJ485" i="10"/>
  <c r="AA486" i="10"/>
  <c r="AB486" i="10"/>
  <c r="AE486" i="10"/>
  <c r="AG486" i="10"/>
  <c r="AH486" i="10"/>
  <c r="AJ486" i="10"/>
  <c r="AK486" i="10"/>
  <c r="AA487" i="10"/>
  <c r="AB487" i="10"/>
  <c r="AC487" i="10"/>
  <c r="AE487" i="10"/>
  <c r="AK487" i="10" s="1"/>
  <c r="AG487" i="10"/>
  <c r="AH487" i="10"/>
  <c r="AJ487" i="10"/>
  <c r="AA488" i="10"/>
  <c r="AB488" i="10"/>
  <c r="AE488" i="10"/>
  <c r="AK488" i="10" s="1"/>
  <c r="AG488" i="10"/>
  <c r="AH488" i="10"/>
  <c r="AJ488" i="10"/>
  <c r="AA489" i="10"/>
  <c r="AB489" i="10"/>
  <c r="AC489" i="10" s="1"/>
  <c r="AD489" i="10" s="1"/>
  <c r="AE489" i="10"/>
  <c r="AG489" i="10"/>
  <c r="AH489" i="10"/>
  <c r="AJ489" i="10"/>
  <c r="AK489" i="10"/>
  <c r="AA490" i="10"/>
  <c r="AB490" i="10"/>
  <c r="AC490" i="10"/>
  <c r="AE490" i="10"/>
  <c r="AG490" i="10"/>
  <c r="AH490" i="10"/>
  <c r="AJ490" i="10"/>
  <c r="AA491" i="10"/>
  <c r="AB491" i="10"/>
  <c r="AC491" i="10" s="1"/>
  <c r="AE491" i="10"/>
  <c r="AG491" i="10"/>
  <c r="AH491" i="10"/>
  <c r="AJ491" i="10"/>
  <c r="AA492" i="10"/>
  <c r="AB492" i="10"/>
  <c r="AC492" i="10" s="1"/>
  <c r="AD492" i="10" s="1"/>
  <c r="AE492" i="10"/>
  <c r="AG492" i="10"/>
  <c r="AH492" i="10"/>
  <c r="AJ492" i="10"/>
  <c r="AA493" i="10"/>
  <c r="AB493" i="10"/>
  <c r="AC493" i="10"/>
  <c r="AD493" i="10" s="1"/>
  <c r="AE493" i="10"/>
  <c r="AK493" i="10" s="1"/>
  <c r="AG493" i="10"/>
  <c r="AH493" i="10"/>
  <c r="AJ493" i="10"/>
  <c r="AA494" i="10"/>
  <c r="AB494" i="10"/>
  <c r="AC494" i="10" s="1"/>
  <c r="AE494" i="10"/>
  <c r="AG494" i="10"/>
  <c r="AH494" i="10"/>
  <c r="AJ494" i="10"/>
  <c r="AA495" i="10"/>
  <c r="AC495" i="10" s="1"/>
  <c r="AB495" i="10"/>
  <c r="AE495" i="10"/>
  <c r="AG495" i="10"/>
  <c r="AH495" i="10"/>
  <c r="AJ495" i="10"/>
  <c r="AK495" i="10" s="1"/>
  <c r="AA496" i="10"/>
  <c r="AC496" i="10" s="1"/>
  <c r="AD496" i="10" s="1"/>
  <c r="AB496" i="10"/>
  <c r="AE496" i="10"/>
  <c r="AK496" i="10" s="1"/>
  <c r="AG496" i="10"/>
  <c r="AH496" i="10"/>
  <c r="AJ496" i="10"/>
  <c r="AA497" i="10"/>
  <c r="AB497" i="10"/>
  <c r="AC497" i="10" s="1"/>
  <c r="AE497" i="10"/>
  <c r="AG497" i="10"/>
  <c r="AH497" i="10"/>
  <c r="AJ497" i="10"/>
  <c r="AA498" i="10"/>
  <c r="AB498" i="10"/>
  <c r="AE498" i="10"/>
  <c r="AK498" i="10" s="1"/>
  <c r="AG498" i="10"/>
  <c r="AH498" i="10"/>
  <c r="AJ498" i="10"/>
  <c r="AA499" i="10"/>
  <c r="AB499" i="10"/>
  <c r="AE499" i="10"/>
  <c r="AG499" i="10"/>
  <c r="AH499" i="10"/>
  <c r="AJ499" i="10"/>
  <c r="AA500" i="10"/>
  <c r="AB500" i="10"/>
  <c r="AC500" i="10"/>
  <c r="AD500" i="10" s="1"/>
  <c r="AE500" i="10"/>
  <c r="AG500" i="10"/>
  <c r="AH500" i="10"/>
  <c r="AJ500" i="10"/>
  <c r="AA501" i="10"/>
  <c r="AC501" i="10" s="1"/>
  <c r="AD501" i="10" s="1"/>
  <c r="AB501" i="10"/>
  <c r="AE501" i="10"/>
  <c r="AG501" i="10"/>
  <c r="AH501" i="10"/>
  <c r="AJ501" i="10"/>
  <c r="AK501" i="10" s="1"/>
  <c r="AA502" i="10"/>
  <c r="AB502" i="10"/>
  <c r="AC502" i="10" s="1"/>
  <c r="AE502" i="10"/>
  <c r="AG502" i="10"/>
  <c r="AH502" i="10"/>
  <c r="AJ502" i="10"/>
  <c r="AK502" i="10"/>
  <c r="AA503" i="10"/>
  <c r="AB503" i="10"/>
  <c r="AC503" i="10"/>
  <c r="AE503" i="10"/>
  <c r="AG503" i="10"/>
  <c r="AH503" i="10"/>
  <c r="AJ503" i="10"/>
  <c r="AA504" i="10"/>
  <c r="AB504" i="10"/>
  <c r="AE504" i="10"/>
  <c r="AG504" i="10"/>
  <c r="AH504" i="10"/>
  <c r="AJ504" i="10"/>
  <c r="AK504" i="10"/>
  <c r="AA505" i="10"/>
  <c r="AB505" i="10"/>
  <c r="AE505" i="10"/>
  <c r="AG505" i="10"/>
  <c r="AH505" i="10"/>
  <c r="AJ505" i="10"/>
  <c r="AK505" i="10"/>
  <c r="AA506" i="10"/>
  <c r="AB506" i="10"/>
  <c r="AC506" i="10"/>
  <c r="AE506" i="10"/>
  <c r="AG506" i="10"/>
  <c r="AH506" i="10"/>
  <c r="AJ506" i="10"/>
  <c r="AA507" i="10"/>
  <c r="AB507" i="10"/>
  <c r="AC507" i="10" s="1"/>
  <c r="AD507" i="10" s="1"/>
  <c r="AE507" i="10"/>
  <c r="AG507" i="10"/>
  <c r="AH507" i="10"/>
  <c r="AJ507" i="10"/>
  <c r="AA508" i="10"/>
  <c r="AC508" i="10" s="1"/>
  <c r="AD508" i="10" s="1"/>
  <c r="AB508" i="10"/>
  <c r="AE508" i="10"/>
  <c r="AG508" i="10"/>
  <c r="AH508" i="10"/>
  <c r="AJ508" i="10"/>
  <c r="AK508" i="10" s="1"/>
  <c r="AA509" i="10"/>
  <c r="AC509" i="10" s="1"/>
  <c r="AB509" i="10"/>
  <c r="AE509" i="10"/>
  <c r="AD509" i="10" s="1"/>
  <c r="AG509" i="10"/>
  <c r="AH509" i="10"/>
  <c r="AJ509" i="10"/>
  <c r="AK509" i="10"/>
  <c r="AA510" i="10"/>
  <c r="AB510" i="10"/>
  <c r="AE510" i="10"/>
  <c r="AK510" i="10" s="1"/>
  <c r="AG510" i="10"/>
  <c r="AH510" i="10"/>
  <c r="AJ510" i="10"/>
  <c r="AA511" i="10"/>
  <c r="AB511" i="10"/>
  <c r="AC511" i="10" s="1"/>
  <c r="AE511" i="10"/>
  <c r="AK511" i="10" s="1"/>
  <c r="AG511" i="10"/>
  <c r="AH511" i="10"/>
  <c r="AJ511" i="10"/>
  <c r="AA512" i="10"/>
  <c r="AB512" i="10"/>
  <c r="AE512" i="10"/>
  <c r="AG512" i="10"/>
  <c r="AH512" i="10"/>
  <c r="AJ512" i="10"/>
  <c r="AK512" i="10"/>
  <c r="AA513" i="10"/>
  <c r="AB513" i="10"/>
  <c r="AC513" i="10" s="1"/>
  <c r="AE513" i="10"/>
  <c r="AG513" i="10"/>
  <c r="AH513" i="10"/>
  <c r="AJ513" i="10"/>
  <c r="AK513" i="10"/>
  <c r="AA514" i="10"/>
  <c r="AB514" i="10"/>
  <c r="AC514" i="10" s="1"/>
  <c r="AE514" i="10"/>
  <c r="AG514" i="10"/>
  <c r="AH514" i="10"/>
  <c r="AJ514" i="10"/>
  <c r="AK514" i="10"/>
  <c r="AA515" i="10"/>
  <c r="AB515" i="10"/>
  <c r="AC515" i="10" s="1"/>
  <c r="AE515" i="10"/>
  <c r="AK515" i="10" s="1"/>
  <c r="AG515" i="10"/>
  <c r="AH515" i="10"/>
  <c r="AJ515" i="10"/>
  <c r="AA516" i="10"/>
  <c r="AB516" i="10"/>
  <c r="AC516" i="10"/>
  <c r="AD516" i="10" s="1"/>
  <c r="AE516" i="10"/>
  <c r="AK516" i="10" s="1"/>
  <c r="AG516" i="10"/>
  <c r="AH516" i="10"/>
  <c r="AJ516" i="10"/>
  <c r="AA517" i="10"/>
  <c r="AB517" i="10"/>
  <c r="AC517" i="10" s="1"/>
  <c r="AD517" i="10" s="1"/>
  <c r="AE517" i="10"/>
  <c r="AG517" i="10"/>
  <c r="AH517" i="10"/>
  <c r="AJ517" i="10"/>
  <c r="AK517" i="10"/>
  <c r="AA518" i="10"/>
  <c r="AB518" i="10"/>
  <c r="AC518" i="10" s="1"/>
  <c r="AE518" i="10"/>
  <c r="AG518" i="10"/>
  <c r="AH518" i="10"/>
  <c r="AJ518" i="10"/>
  <c r="AA519" i="10"/>
  <c r="AC519" i="10" s="1"/>
  <c r="AB519" i="10"/>
  <c r="AE519" i="10"/>
  <c r="AG519" i="10"/>
  <c r="AH519" i="10"/>
  <c r="AJ519" i="10"/>
  <c r="AK519" i="10" s="1"/>
  <c r="AA520" i="10"/>
  <c r="AB520" i="10"/>
  <c r="AE520" i="10"/>
  <c r="AK520" i="10" s="1"/>
  <c r="AG520" i="10"/>
  <c r="AH520" i="10"/>
  <c r="AJ520" i="10"/>
  <c r="AA521" i="10"/>
  <c r="AB521" i="10"/>
  <c r="AC521" i="10" s="1"/>
  <c r="AD521" i="10" s="1"/>
  <c r="AE521" i="10"/>
  <c r="AK521" i="10" s="1"/>
  <c r="AG521" i="10"/>
  <c r="AH521" i="10"/>
  <c r="AJ521" i="10"/>
  <c r="AA522" i="10"/>
  <c r="AB522" i="10"/>
  <c r="AC522" i="10"/>
  <c r="AE522" i="10"/>
  <c r="AG522" i="10"/>
  <c r="AH522" i="10"/>
  <c r="AJ522" i="10"/>
  <c r="AA523" i="10"/>
  <c r="AC523" i="10" s="1"/>
  <c r="AD523" i="10" s="1"/>
  <c r="AB523" i="10"/>
  <c r="AE523" i="10"/>
  <c r="AK523" i="10" s="1"/>
  <c r="AG523" i="10"/>
  <c r="AH523" i="10"/>
  <c r="AJ523" i="10"/>
  <c r="AA524" i="10"/>
  <c r="AC524" i="10" s="1"/>
  <c r="AD524" i="10" s="1"/>
  <c r="AB524" i="10"/>
  <c r="AE524" i="10"/>
  <c r="AG524" i="10"/>
  <c r="AH524" i="10"/>
  <c r="AJ524" i="10"/>
  <c r="AK524" i="10"/>
  <c r="AA525" i="10"/>
  <c r="AB525" i="10"/>
  <c r="AC525" i="10"/>
  <c r="AD525" i="10"/>
  <c r="AE525" i="10"/>
  <c r="AG525" i="10"/>
  <c r="AH525" i="10"/>
  <c r="AJ525" i="10"/>
  <c r="AK525" i="10"/>
  <c r="AA526" i="10"/>
  <c r="AB526" i="10"/>
  <c r="AE526" i="10"/>
  <c r="AG526" i="10"/>
  <c r="AH526" i="10"/>
  <c r="AJ526" i="10"/>
  <c r="AA527" i="10"/>
  <c r="AC527" i="10" s="1"/>
  <c r="AB527" i="10"/>
  <c r="AE527" i="10"/>
  <c r="AG527" i="10"/>
  <c r="AH527" i="10"/>
  <c r="AJ527" i="10"/>
  <c r="AK527" i="10" s="1"/>
  <c r="AA528" i="10"/>
  <c r="AB528" i="10"/>
  <c r="AC528" i="10" s="1"/>
  <c r="AD528" i="10" s="1"/>
  <c r="AE528" i="10"/>
  <c r="AG528" i="10"/>
  <c r="AH528" i="10"/>
  <c r="AJ528" i="10"/>
  <c r="AA529" i="10"/>
  <c r="AB529" i="10"/>
  <c r="AC529" i="10"/>
  <c r="AE529" i="10"/>
  <c r="AD529" i="10" s="1"/>
  <c r="AG529" i="10"/>
  <c r="AH529" i="10"/>
  <c r="AJ529" i="10"/>
  <c r="AK529" i="10"/>
  <c r="AA530" i="10"/>
  <c r="AB530" i="10"/>
  <c r="AE530" i="10"/>
  <c r="AK530" i="10" s="1"/>
  <c r="AG530" i="10"/>
  <c r="AH530" i="10"/>
  <c r="AJ530" i="10"/>
  <c r="AA531" i="10"/>
  <c r="AB531" i="10"/>
  <c r="AE531" i="10"/>
  <c r="AG531" i="10"/>
  <c r="AH531" i="10"/>
  <c r="AJ531" i="10"/>
  <c r="AA532" i="10"/>
  <c r="AB532" i="10"/>
  <c r="AC532" i="10" s="1"/>
  <c r="AD532" i="10" s="1"/>
  <c r="AE532" i="10"/>
  <c r="AK532" i="10" s="1"/>
  <c r="AG532" i="10"/>
  <c r="AH532" i="10"/>
  <c r="AJ532" i="10"/>
  <c r="AA533" i="10"/>
  <c r="AB533" i="10"/>
  <c r="AC533" i="10" s="1"/>
  <c r="AD533" i="10" s="1"/>
  <c r="AE533" i="10"/>
  <c r="AK533" i="10" s="1"/>
  <c r="AG533" i="10"/>
  <c r="AH533" i="10"/>
  <c r="AJ533" i="10"/>
  <c r="AA534" i="10"/>
  <c r="AB534" i="10"/>
  <c r="AC534" i="10" s="1"/>
  <c r="AE534" i="10"/>
  <c r="AG534" i="10"/>
  <c r="AH534" i="10"/>
  <c r="AJ534" i="10"/>
  <c r="AK534" i="10"/>
  <c r="AA535" i="10"/>
  <c r="AC535" i="10" s="1"/>
  <c r="AB535" i="10"/>
  <c r="AE535" i="10"/>
  <c r="AD535" i="10" s="1"/>
  <c r="AG535" i="10"/>
  <c r="AH535" i="10"/>
  <c r="AJ535" i="10"/>
  <c r="AA536" i="10"/>
  <c r="AB536" i="10"/>
  <c r="AC536" i="10"/>
  <c r="AE536" i="10"/>
  <c r="AG536" i="10"/>
  <c r="AH536" i="10"/>
  <c r="AJ536" i="10"/>
  <c r="AA537" i="10"/>
  <c r="AB537" i="10"/>
  <c r="AC537" i="10" s="1"/>
  <c r="AE537" i="10"/>
  <c r="AG537" i="10"/>
  <c r="AH537" i="10"/>
  <c r="AJ537" i="10"/>
  <c r="AK537" i="10"/>
  <c r="AA538" i="10"/>
  <c r="AB538" i="10"/>
  <c r="AC538" i="10" s="1"/>
  <c r="AE538" i="10"/>
  <c r="AG538" i="10"/>
  <c r="AH538" i="10"/>
  <c r="AJ538" i="10"/>
  <c r="AK538" i="10"/>
  <c r="AA539" i="10"/>
  <c r="AC539" i="10" s="1"/>
  <c r="AB539" i="10"/>
  <c r="AE539" i="10"/>
  <c r="AG539" i="10"/>
  <c r="AH539" i="10"/>
  <c r="AJ539" i="10"/>
  <c r="AK539" i="10"/>
  <c r="AA540" i="10"/>
  <c r="AB540" i="10"/>
  <c r="AC540" i="10"/>
  <c r="AE540" i="10"/>
  <c r="AD540" i="10" s="1"/>
  <c r="AG540" i="10"/>
  <c r="AH540" i="10"/>
  <c r="AJ540" i="10"/>
  <c r="AK540" i="10"/>
  <c r="AA541" i="10"/>
  <c r="AC541" i="10" s="1"/>
  <c r="AD541" i="10" s="1"/>
  <c r="AB541" i="10"/>
  <c r="AE541" i="10"/>
  <c r="AG541" i="10"/>
  <c r="AH541" i="10"/>
  <c r="AJ541" i="10"/>
  <c r="AK541" i="10"/>
  <c r="AA542" i="10"/>
  <c r="AB542" i="10"/>
  <c r="AC542" i="10" s="1"/>
  <c r="AE542" i="10"/>
  <c r="AG542" i="10"/>
  <c r="AH542" i="10"/>
  <c r="AJ542" i="10"/>
  <c r="AA543" i="10"/>
  <c r="AB543" i="10"/>
  <c r="AE543" i="10"/>
  <c r="AG543" i="10"/>
  <c r="AH543" i="10"/>
  <c r="AJ543" i="10"/>
  <c r="AA544" i="10"/>
  <c r="AB544" i="10"/>
  <c r="AE544" i="10"/>
  <c r="AK544" i="10" s="1"/>
  <c r="AG544" i="10"/>
  <c r="AH544" i="10"/>
  <c r="AJ544" i="10"/>
  <c r="AA545" i="10"/>
  <c r="AC545" i="10" s="1"/>
  <c r="AD545" i="10" s="1"/>
  <c r="AB545" i="10"/>
  <c r="AE545" i="10"/>
  <c r="AK545" i="10" s="1"/>
  <c r="AG545" i="10"/>
  <c r="AH545" i="10"/>
  <c r="AJ545" i="10"/>
  <c r="AA546" i="10"/>
  <c r="AB546" i="10"/>
  <c r="AC546" i="10" s="1"/>
  <c r="AE546" i="10"/>
  <c r="AK546" i="10" s="1"/>
  <c r="AG546" i="10"/>
  <c r="AH546" i="10"/>
  <c r="AJ546" i="10"/>
  <c r="AA547" i="10"/>
  <c r="AB547" i="10"/>
  <c r="AE547" i="10"/>
  <c r="AG547" i="10"/>
  <c r="AH547" i="10"/>
  <c r="AJ547" i="10"/>
  <c r="AA548" i="10"/>
  <c r="AC548" i="10" s="1"/>
  <c r="AD548" i="10" s="1"/>
  <c r="AB548" i="10"/>
  <c r="AE548" i="10"/>
  <c r="AG548" i="10"/>
  <c r="AH548" i="10"/>
  <c r="AJ548" i="10"/>
  <c r="AA549" i="10"/>
  <c r="AB549" i="10"/>
  <c r="AC549" i="10" s="1"/>
  <c r="AD549" i="10" s="1"/>
  <c r="AE549" i="10"/>
  <c r="AK549" i="10" s="1"/>
  <c r="AG549" i="10"/>
  <c r="AH549" i="10"/>
  <c r="AJ549" i="10"/>
  <c r="AA550" i="10"/>
  <c r="AB550" i="10"/>
  <c r="AC550" i="10"/>
  <c r="AE550" i="10"/>
  <c r="AG550" i="10"/>
  <c r="AH550" i="10"/>
  <c r="AJ550" i="10"/>
  <c r="AK550" i="10"/>
  <c r="AA551" i="10"/>
  <c r="AB551" i="10"/>
  <c r="AE551" i="10"/>
  <c r="AG551" i="10"/>
  <c r="AH551" i="10"/>
  <c r="AJ551" i="10"/>
  <c r="AA552" i="10"/>
  <c r="AC552" i="10" s="1"/>
  <c r="AD552" i="10" s="1"/>
  <c r="AB552" i="10"/>
  <c r="AE552" i="10"/>
  <c r="AG552" i="10"/>
  <c r="AH552" i="10"/>
  <c r="AJ552" i="10"/>
  <c r="AK552" i="10" s="1"/>
  <c r="AA553" i="10"/>
  <c r="AB553" i="10"/>
  <c r="AC553" i="10" s="1"/>
  <c r="AE553" i="10"/>
  <c r="AK553" i="10" s="1"/>
  <c r="AG553" i="10"/>
  <c r="AH553" i="10"/>
  <c r="AJ553" i="10"/>
  <c r="AA554" i="10"/>
  <c r="AB554" i="10"/>
  <c r="AC554" i="10" s="1"/>
  <c r="AE554" i="10"/>
  <c r="AK554" i="10" s="1"/>
  <c r="AG554" i="10"/>
  <c r="AH554" i="10"/>
  <c r="AJ554" i="10"/>
  <c r="AA555" i="10"/>
  <c r="AB555" i="10"/>
  <c r="AE555" i="10"/>
  <c r="AG555" i="10"/>
  <c r="AH555" i="10"/>
  <c r="AJ555" i="10"/>
  <c r="AK555" i="10"/>
  <c r="AA556" i="10"/>
  <c r="AB556" i="10"/>
  <c r="AC556" i="10"/>
  <c r="AD556" i="10" s="1"/>
  <c r="AE556" i="10"/>
  <c r="AG556" i="10"/>
  <c r="AH556" i="10"/>
  <c r="AJ556" i="10"/>
  <c r="AK556" i="10"/>
  <c r="AA557" i="10"/>
  <c r="AB557" i="10"/>
  <c r="AC557" i="10"/>
  <c r="AD557" i="10" s="1"/>
  <c r="AE557" i="10"/>
  <c r="AK557" i="10" s="1"/>
  <c r="AG557" i="10"/>
  <c r="AH557" i="10"/>
  <c r="AJ557" i="10"/>
  <c r="AA558" i="10"/>
  <c r="AB558" i="10"/>
  <c r="AC558" i="10" s="1"/>
  <c r="AE558" i="10"/>
  <c r="AG558" i="10"/>
  <c r="AH558" i="10"/>
  <c r="AJ558" i="10"/>
  <c r="AA559" i="10"/>
  <c r="AB559" i="10"/>
  <c r="AE559" i="10"/>
  <c r="AG559" i="10"/>
  <c r="AH559" i="10"/>
  <c r="AJ559" i="10"/>
  <c r="AA560" i="10"/>
  <c r="AB560" i="10"/>
  <c r="AE560" i="10"/>
  <c r="AG560" i="10"/>
  <c r="AH560" i="10"/>
  <c r="AJ560" i="10"/>
  <c r="AK560" i="10"/>
  <c r="AA561" i="10"/>
  <c r="AB561" i="10"/>
  <c r="AC561" i="10" s="1"/>
  <c r="AE561" i="10"/>
  <c r="AG561" i="10"/>
  <c r="AH561" i="10"/>
  <c r="AJ561" i="10"/>
  <c r="AA562" i="10"/>
  <c r="AC562" i="10" s="1"/>
  <c r="AB562" i="10"/>
  <c r="AE562" i="10"/>
  <c r="AG562" i="10"/>
  <c r="AH562" i="10"/>
  <c r="AJ562" i="10"/>
  <c r="AK562" i="10"/>
  <c r="AA563" i="10"/>
  <c r="AB563" i="10"/>
  <c r="AE563" i="10"/>
  <c r="AG563" i="10"/>
  <c r="AH563" i="10"/>
  <c r="AJ563" i="10"/>
  <c r="AK563" i="10"/>
  <c r="AA564" i="10"/>
  <c r="AB564" i="10"/>
  <c r="AC564" i="10" s="1"/>
  <c r="AE564" i="10"/>
  <c r="AG564" i="10"/>
  <c r="AH564" i="10"/>
  <c r="AJ564" i="10"/>
  <c r="AA565" i="10"/>
  <c r="AC565" i="10" s="1"/>
  <c r="AD565" i="10" s="1"/>
  <c r="AB565" i="10"/>
  <c r="AE565" i="10"/>
  <c r="AG565" i="10"/>
  <c r="AH565" i="10"/>
  <c r="AJ565" i="10"/>
  <c r="AK565" i="10"/>
  <c r="AA566" i="10"/>
  <c r="AB566" i="10"/>
  <c r="AC566" i="10" s="1"/>
  <c r="AE566" i="10"/>
  <c r="AG566" i="10"/>
  <c r="AH566" i="10"/>
  <c r="AJ566" i="10"/>
  <c r="AK566" i="10"/>
  <c r="AA567" i="10"/>
  <c r="AC567" i="10" s="1"/>
  <c r="AB567" i="10"/>
  <c r="AE567" i="10"/>
  <c r="AD567" i="10" s="1"/>
  <c r="AG567" i="10"/>
  <c r="AH567" i="10"/>
  <c r="AJ567" i="10"/>
  <c r="AA568" i="10"/>
  <c r="AB568" i="10"/>
  <c r="AC568" i="10"/>
  <c r="AD568" i="10" s="1"/>
  <c r="AE568" i="10"/>
  <c r="AG568" i="10"/>
  <c r="AH568" i="10"/>
  <c r="AJ568" i="10"/>
  <c r="AK568" i="10" s="1"/>
  <c r="AA569" i="10"/>
  <c r="AB569" i="10"/>
  <c r="AC569" i="10"/>
  <c r="AE569" i="10"/>
  <c r="AK569" i="10" s="1"/>
  <c r="AG569" i="10"/>
  <c r="AH569" i="10"/>
  <c r="AJ569" i="10"/>
  <c r="AA570" i="10"/>
  <c r="AB570" i="10"/>
  <c r="AC570" i="10" s="1"/>
  <c r="AE570" i="10"/>
  <c r="AG570" i="10"/>
  <c r="AH570" i="10"/>
  <c r="AJ570" i="10"/>
  <c r="AA571" i="10"/>
  <c r="AC571" i="10" s="1"/>
  <c r="AB571" i="10"/>
  <c r="AE571" i="10"/>
  <c r="AG571" i="10"/>
  <c r="AH571" i="10"/>
  <c r="AJ571" i="10"/>
  <c r="AK571" i="10"/>
  <c r="AA572" i="10"/>
  <c r="AB572" i="10"/>
  <c r="AC572" i="10"/>
  <c r="AD572" i="10"/>
  <c r="AE572" i="10"/>
  <c r="AG572" i="10"/>
  <c r="AH572" i="10"/>
  <c r="AJ572" i="10"/>
  <c r="AK572" i="10"/>
  <c r="AA573" i="10"/>
  <c r="AB573" i="10"/>
  <c r="AC573" i="10"/>
  <c r="AD573" i="10" s="1"/>
  <c r="AE573" i="10"/>
  <c r="AG573" i="10"/>
  <c r="AH573" i="10"/>
  <c r="AJ573" i="10"/>
  <c r="AA574" i="10"/>
  <c r="AB574" i="10"/>
  <c r="AC574" i="10" s="1"/>
  <c r="AE574" i="10"/>
  <c r="AK574" i="10" s="1"/>
  <c r="AG574" i="10"/>
  <c r="AH574" i="10"/>
  <c r="AJ574" i="10"/>
  <c r="AA575" i="10"/>
  <c r="AB575" i="10"/>
  <c r="AE575" i="10"/>
  <c r="AG575" i="10"/>
  <c r="AH575" i="10"/>
  <c r="AJ575" i="10"/>
  <c r="AA576" i="10"/>
  <c r="AB576" i="10"/>
  <c r="AE576" i="10"/>
  <c r="AK576" i="10" s="1"/>
  <c r="AG576" i="10"/>
  <c r="AH576" i="10"/>
  <c r="AJ576" i="10"/>
  <c r="AA577" i="10"/>
  <c r="AB577" i="10"/>
  <c r="AC577" i="10" s="1"/>
  <c r="AD577" i="10" s="1"/>
  <c r="AE577" i="10"/>
  <c r="AG577" i="10"/>
  <c r="AH577" i="10"/>
  <c r="AJ577" i="10"/>
  <c r="AK577" i="10"/>
  <c r="AA578" i="10"/>
  <c r="AB578" i="10"/>
  <c r="AC578" i="10" s="1"/>
  <c r="AE578" i="10"/>
  <c r="AK578" i="10" s="1"/>
  <c r="AG578" i="10"/>
  <c r="AH578" i="10"/>
  <c r="AJ578" i="10"/>
  <c r="AA579" i="10"/>
  <c r="AB579" i="10"/>
  <c r="AE579" i="10"/>
  <c r="AK579" i="10" s="1"/>
  <c r="AG579" i="10"/>
  <c r="AH579" i="10"/>
  <c r="AJ579" i="10"/>
  <c r="AA580" i="10"/>
  <c r="AB580" i="10"/>
  <c r="AC580" i="10" s="1"/>
  <c r="AD580" i="10" s="1"/>
  <c r="AE580" i="10"/>
  <c r="AG580" i="10"/>
  <c r="AH580" i="10"/>
  <c r="AJ580" i="10"/>
  <c r="AK580" i="10"/>
  <c r="AA581" i="10"/>
  <c r="AB581" i="10"/>
  <c r="AC581" i="10" s="1"/>
  <c r="AD581" i="10" s="1"/>
  <c r="AE581" i="10"/>
  <c r="AK581" i="10" s="1"/>
  <c r="AG581" i="10"/>
  <c r="AH581" i="10"/>
  <c r="AJ581" i="10"/>
  <c r="AA582" i="10"/>
  <c r="AB582" i="10"/>
  <c r="AC582" i="10" s="1"/>
  <c r="AE582" i="10"/>
  <c r="AG582" i="10"/>
  <c r="AH582" i="10"/>
  <c r="AJ582" i="10"/>
  <c r="AK582" i="10"/>
  <c r="AA583" i="10"/>
  <c r="AC583" i="10" s="1"/>
  <c r="AB583" i="10"/>
  <c r="AE583" i="10"/>
  <c r="AG583" i="10"/>
  <c r="AH583" i="10"/>
  <c r="AJ583" i="10"/>
  <c r="AA584" i="10"/>
  <c r="AB584" i="10"/>
  <c r="AC584" i="10"/>
  <c r="AD584" i="10" s="1"/>
  <c r="AE584" i="10"/>
  <c r="AG584" i="10"/>
  <c r="AH584" i="10"/>
  <c r="AJ584" i="10"/>
  <c r="AK584" i="10" s="1"/>
  <c r="AA585" i="10"/>
  <c r="AB585" i="10"/>
  <c r="AC585" i="10" s="1"/>
  <c r="AE585" i="10"/>
  <c r="AG585" i="10"/>
  <c r="AH585" i="10"/>
  <c r="AJ585" i="10"/>
  <c r="AA586" i="10"/>
  <c r="AB586" i="10"/>
  <c r="AC586" i="10" s="1"/>
  <c r="AE586" i="10"/>
  <c r="AK586" i="10" s="1"/>
  <c r="AG586" i="10"/>
  <c r="AH586" i="10"/>
  <c r="AJ586" i="10"/>
  <c r="AA587" i="10"/>
  <c r="AC587" i="10" s="1"/>
  <c r="AB587" i="10"/>
  <c r="AE587" i="10"/>
  <c r="AG587" i="10"/>
  <c r="AH587" i="10"/>
  <c r="AJ587" i="10"/>
  <c r="AK587" i="10"/>
  <c r="AA588" i="10"/>
  <c r="AC588" i="10" s="1"/>
  <c r="AB588" i="10"/>
  <c r="AE588" i="10"/>
  <c r="AD588" i="10" s="1"/>
  <c r="AG588" i="10"/>
  <c r="AH588" i="10"/>
  <c r="AJ588" i="10"/>
  <c r="AK588" i="10"/>
  <c r="AA589" i="10"/>
  <c r="AB589" i="10"/>
  <c r="AC589" i="10"/>
  <c r="AE589" i="10"/>
  <c r="AK589" i="10" s="1"/>
  <c r="AG589" i="10"/>
  <c r="AH589" i="10"/>
  <c r="AJ589" i="10"/>
  <c r="AA590" i="10"/>
  <c r="AC590" i="10" s="1"/>
  <c r="AB590" i="10"/>
  <c r="AE590" i="10"/>
  <c r="AG590" i="10"/>
  <c r="AH590" i="10"/>
  <c r="AJ590" i="10"/>
  <c r="AK590" i="10"/>
  <c r="AA591" i="10"/>
  <c r="AB591" i="10"/>
  <c r="AE591" i="10"/>
  <c r="AG591" i="10"/>
  <c r="AH591" i="10"/>
  <c r="AJ591" i="10"/>
  <c r="AA592" i="10"/>
  <c r="AB592" i="10"/>
  <c r="AE592" i="10"/>
  <c r="AK592" i="10" s="1"/>
  <c r="AG592" i="10"/>
  <c r="AH592" i="10"/>
  <c r="AJ592" i="10"/>
  <c r="AA593" i="10"/>
  <c r="AC593" i="10" s="1"/>
  <c r="AD593" i="10" s="1"/>
  <c r="AB593" i="10"/>
  <c r="AE593" i="10"/>
  <c r="AK593" i="10" s="1"/>
  <c r="AG593" i="10"/>
  <c r="AH593" i="10"/>
  <c r="AJ593" i="10"/>
  <c r="AA594" i="10"/>
  <c r="AB594" i="10"/>
  <c r="AC594" i="10" s="1"/>
  <c r="AE594" i="10"/>
  <c r="AK594" i="10" s="1"/>
  <c r="AG594" i="10"/>
  <c r="AH594" i="10"/>
  <c r="AJ594" i="10"/>
  <c r="AA595" i="10"/>
  <c r="AB595" i="10"/>
  <c r="AE595" i="10"/>
  <c r="AK595" i="10" s="1"/>
  <c r="AG595" i="10"/>
  <c r="AH595" i="10"/>
  <c r="AJ595" i="10"/>
  <c r="AA596" i="10"/>
  <c r="AC596" i="10" s="1"/>
  <c r="AD596" i="10" s="1"/>
  <c r="AB596" i="10"/>
  <c r="AE596" i="10"/>
  <c r="AK596" i="10" s="1"/>
  <c r="AG596" i="10"/>
  <c r="AH596" i="10"/>
  <c r="AJ596" i="10"/>
  <c r="AA597" i="10"/>
  <c r="AB597" i="10"/>
  <c r="AC597" i="10" s="1"/>
  <c r="AD597" i="10" s="1"/>
  <c r="AE597" i="10"/>
  <c r="AK597" i="10" s="1"/>
  <c r="AG597" i="10"/>
  <c r="AH597" i="10"/>
  <c r="AJ597" i="10"/>
  <c r="AA598" i="10"/>
  <c r="AB598" i="10"/>
  <c r="AC598" i="10" s="1"/>
  <c r="AE598" i="10"/>
  <c r="AG598" i="10"/>
  <c r="AH598" i="10"/>
  <c r="AJ598" i="10"/>
  <c r="AK598" i="10"/>
  <c r="AA599" i="10"/>
  <c r="AC599" i="10" s="1"/>
  <c r="AB599" i="10"/>
  <c r="AE599" i="10"/>
  <c r="AD599" i="10" s="1"/>
  <c r="AG599" i="10"/>
  <c r="AH599" i="10"/>
  <c r="AJ599" i="10"/>
  <c r="AA600" i="10"/>
  <c r="AB600" i="10"/>
  <c r="AC600" i="10"/>
  <c r="AE600" i="10"/>
  <c r="AK600" i="10" s="1"/>
  <c r="AG600" i="10"/>
  <c r="AH600" i="10"/>
  <c r="AJ600" i="10"/>
  <c r="AA601" i="10"/>
  <c r="AC601" i="10" s="1"/>
  <c r="AD601" i="10" s="1"/>
  <c r="AB601" i="10"/>
  <c r="AE601" i="10"/>
  <c r="AK601" i="10" s="1"/>
  <c r="AG601" i="10"/>
  <c r="AH601" i="10"/>
  <c r="AJ601" i="10"/>
  <c r="AA602" i="10"/>
  <c r="AB602" i="10"/>
  <c r="AE602" i="10"/>
  <c r="AG602" i="10"/>
  <c r="AH602" i="10"/>
  <c r="AJ602" i="10"/>
  <c r="AK602" i="10"/>
  <c r="AA603" i="10"/>
  <c r="AC603" i="10" s="1"/>
  <c r="AB603" i="10"/>
  <c r="AE603" i="10"/>
  <c r="AK603" i="10" s="1"/>
  <c r="AG603" i="10"/>
  <c r="AH603" i="10"/>
  <c r="AJ603" i="10"/>
  <c r="AA604" i="10"/>
  <c r="AB604" i="10"/>
  <c r="AC604" i="10" s="1"/>
  <c r="AE604" i="10"/>
  <c r="AD604" i="10" s="1"/>
  <c r="AG604" i="10"/>
  <c r="AH604" i="10"/>
  <c r="AJ604" i="10"/>
  <c r="AK604" i="10"/>
  <c r="AA605" i="10"/>
  <c r="AB605" i="10"/>
  <c r="AC605" i="10" s="1"/>
  <c r="AD605" i="10" s="1"/>
  <c r="AE605" i="10"/>
  <c r="AG605" i="10"/>
  <c r="AH605" i="10"/>
  <c r="AJ605" i="10"/>
  <c r="AK605" i="10"/>
  <c r="AA606" i="10"/>
  <c r="AB606" i="10"/>
  <c r="AC606" i="10"/>
  <c r="AE606" i="10"/>
  <c r="AG606" i="10"/>
  <c r="AH606" i="10"/>
  <c r="AJ606" i="10"/>
  <c r="AA607" i="10"/>
  <c r="AC607" i="10" s="1"/>
  <c r="AB607" i="10"/>
  <c r="AE607" i="10"/>
  <c r="AG607" i="10"/>
  <c r="AH607" i="10"/>
  <c r="AJ607" i="10"/>
  <c r="AA608" i="10"/>
  <c r="AB608" i="10"/>
  <c r="AE608" i="10"/>
  <c r="AG608" i="10"/>
  <c r="AH608" i="10"/>
  <c r="AJ608" i="10"/>
  <c r="AK608" i="10"/>
  <c r="AA609" i="10"/>
  <c r="AB609" i="10"/>
  <c r="AC609" i="10"/>
  <c r="AD609" i="10" s="1"/>
  <c r="AE609" i="10"/>
  <c r="AG609" i="10"/>
  <c r="AH609" i="10"/>
  <c r="AJ609" i="10"/>
  <c r="AK609" i="10"/>
  <c r="AA610" i="10"/>
  <c r="AB610" i="10"/>
  <c r="AC610" i="10"/>
  <c r="AE610" i="10"/>
  <c r="AK610" i="10" s="1"/>
  <c r="AG610" i="10"/>
  <c r="AH610" i="10"/>
  <c r="AJ610" i="10"/>
  <c r="AA611" i="10"/>
  <c r="AB611" i="10"/>
  <c r="AE611" i="10"/>
  <c r="AG611" i="10"/>
  <c r="AH611" i="10"/>
  <c r="AJ611" i="10"/>
  <c r="AK611" i="10"/>
  <c r="AA612" i="10"/>
  <c r="AB612" i="10"/>
  <c r="AC612" i="10"/>
  <c r="AD612" i="10" s="1"/>
  <c r="AE612" i="10"/>
  <c r="AG612" i="10"/>
  <c r="AH612" i="10"/>
  <c r="AJ612" i="10"/>
  <c r="AK612" i="10"/>
  <c r="AA613" i="10"/>
  <c r="AB613" i="10"/>
  <c r="AC613" i="10"/>
  <c r="AD613" i="10" s="1"/>
  <c r="AE613" i="10"/>
  <c r="AK613" i="10" s="1"/>
  <c r="AG613" i="10"/>
  <c r="AH613" i="10"/>
  <c r="AJ613" i="10"/>
  <c r="AA614" i="10"/>
  <c r="AB614" i="10"/>
  <c r="AC614" i="10" s="1"/>
  <c r="AE614" i="10"/>
  <c r="AG614" i="10"/>
  <c r="AH614" i="10"/>
  <c r="AJ614" i="10"/>
  <c r="AA615" i="10"/>
  <c r="AB615" i="10"/>
  <c r="AE615" i="10"/>
  <c r="AG615" i="10"/>
  <c r="AH615" i="10"/>
  <c r="AJ615" i="10"/>
  <c r="AA616" i="10"/>
  <c r="AB616" i="10"/>
  <c r="AC616" i="10" s="1"/>
  <c r="AD616" i="10" s="1"/>
  <c r="AE616" i="10"/>
  <c r="AG616" i="10"/>
  <c r="AH616" i="10"/>
  <c r="AJ616" i="10"/>
  <c r="AK616" i="10"/>
  <c r="AA617" i="10"/>
  <c r="AB617" i="10"/>
  <c r="AC617" i="10"/>
  <c r="AD617" i="10"/>
  <c r="AE617" i="10"/>
  <c r="AG617" i="10"/>
  <c r="AH617" i="10"/>
  <c r="AJ617" i="10"/>
  <c r="AK617" i="10"/>
  <c r="AA618" i="10"/>
  <c r="AB618" i="10"/>
  <c r="AC618" i="10" s="1"/>
  <c r="AE618" i="10"/>
  <c r="AG618" i="10"/>
  <c r="AH618" i="10"/>
  <c r="AJ618" i="10"/>
  <c r="AK618" i="10"/>
  <c r="AA619" i="10"/>
  <c r="AB619" i="10"/>
  <c r="AE619" i="10"/>
  <c r="AG619" i="10"/>
  <c r="AH619" i="10"/>
  <c r="AJ619" i="10"/>
  <c r="AK619" i="10"/>
  <c r="AA620" i="10"/>
  <c r="AB620" i="10"/>
  <c r="AC620" i="10" s="1"/>
  <c r="AE620" i="10"/>
  <c r="AG620" i="10"/>
  <c r="AH620" i="10"/>
  <c r="AJ620" i="10"/>
  <c r="AA621" i="10"/>
  <c r="AC621" i="10" s="1"/>
  <c r="AD621" i="10" s="1"/>
  <c r="AB621" i="10"/>
  <c r="AE621" i="10"/>
  <c r="AG621" i="10"/>
  <c r="AH621" i="10"/>
  <c r="AJ621" i="10"/>
  <c r="AK621" i="10"/>
  <c r="AA622" i="10"/>
  <c r="AB622" i="10"/>
  <c r="AC622" i="10" s="1"/>
  <c r="AE622" i="10"/>
  <c r="AG622" i="10"/>
  <c r="AH622" i="10"/>
  <c r="AJ622" i="10"/>
  <c r="AK622" i="10"/>
  <c r="AA623" i="10"/>
  <c r="AC623" i="10" s="1"/>
  <c r="AB623" i="10"/>
  <c r="AE623" i="10"/>
  <c r="AD623" i="10" s="1"/>
  <c r="AG623" i="10"/>
  <c r="AH623" i="10"/>
  <c r="AJ623" i="10"/>
  <c r="AA624" i="10"/>
  <c r="AC624" i="10" s="1"/>
  <c r="AB624" i="10"/>
  <c r="AE624" i="10"/>
  <c r="AK624" i="10" s="1"/>
  <c r="AG624" i="10"/>
  <c r="AH624" i="10"/>
  <c r="AJ624" i="10"/>
  <c r="AA625" i="10"/>
  <c r="AB625" i="10"/>
  <c r="AC625" i="10" s="1"/>
  <c r="AE625" i="10"/>
  <c r="AK625" i="10" s="1"/>
  <c r="AG625" i="10"/>
  <c r="AH625" i="10"/>
  <c r="AJ625" i="10"/>
  <c r="AA626" i="10"/>
  <c r="AB626" i="10"/>
  <c r="AC626" i="10" s="1"/>
  <c r="AE626" i="10"/>
  <c r="AG626" i="10"/>
  <c r="AH626" i="10"/>
  <c r="AJ626" i="10"/>
  <c r="AK626" i="10"/>
  <c r="AA627" i="10"/>
  <c r="AC627" i="10" s="1"/>
  <c r="AB627" i="10"/>
  <c r="AE627" i="10"/>
  <c r="AD627" i="10" s="1"/>
  <c r="AG627" i="10"/>
  <c r="AH627" i="10"/>
  <c r="AJ627" i="10"/>
  <c r="AA628" i="10"/>
  <c r="AB628" i="10"/>
  <c r="AC628" i="10" s="1"/>
  <c r="AE628" i="10"/>
  <c r="AK628" i="10" s="1"/>
  <c r="AG628" i="10"/>
  <c r="AH628" i="10"/>
  <c r="AJ628" i="10"/>
  <c r="AA629" i="10"/>
  <c r="AB629" i="10"/>
  <c r="AC629" i="10" s="1"/>
  <c r="AD629" i="10" s="1"/>
  <c r="AE629" i="10"/>
  <c r="AG629" i="10"/>
  <c r="AH629" i="10"/>
  <c r="AJ629" i="10"/>
  <c r="AK629" i="10"/>
  <c r="AA630" i="10"/>
  <c r="AB630" i="10"/>
  <c r="AC630" i="10"/>
  <c r="AE630" i="10"/>
  <c r="AK630" i="10" s="1"/>
  <c r="AG630" i="10"/>
  <c r="AH630" i="10"/>
  <c r="AJ630" i="10"/>
  <c r="AA631" i="10"/>
  <c r="AC631" i="10" s="1"/>
  <c r="AB631" i="10"/>
  <c r="AE631" i="10"/>
  <c r="AG631" i="10"/>
  <c r="AH631" i="10"/>
  <c r="AJ631" i="10"/>
  <c r="AA632" i="10"/>
  <c r="AC632" i="10" s="1"/>
  <c r="AD632" i="10" s="1"/>
  <c r="AB632" i="10"/>
  <c r="AE632" i="10"/>
  <c r="AG632" i="10"/>
  <c r="AH632" i="10"/>
  <c r="AJ632" i="10"/>
  <c r="AK632" i="10"/>
  <c r="AA633" i="10"/>
  <c r="AB633" i="10"/>
  <c r="AC633" i="10" s="1"/>
  <c r="AE633" i="10"/>
  <c r="AG633" i="10"/>
  <c r="AH633" i="10"/>
  <c r="AJ633" i="10"/>
  <c r="AA634" i="10"/>
  <c r="AB634" i="10"/>
  <c r="AC634" i="10" s="1"/>
  <c r="AE634" i="10"/>
  <c r="AK634" i="10" s="1"/>
  <c r="AG634" i="10"/>
  <c r="AH634" i="10"/>
  <c r="AJ634" i="10"/>
  <c r="AA635" i="10"/>
  <c r="AC635" i="10" s="1"/>
  <c r="AB635" i="10"/>
  <c r="AE635" i="10"/>
  <c r="AG635" i="10"/>
  <c r="AH635" i="10"/>
  <c r="AJ635" i="10"/>
  <c r="AK635" i="10"/>
  <c r="AA636" i="10"/>
  <c r="AC636" i="10" s="1"/>
  <c r="AD636" i="10" s="1"/>
  <c r="AB636" i="10"/>
  <c r="AE636" i="10"/>
  <c r="AG636" i="10"/>
  <c r="AH636" i="10"/>
  <c r="AJ636" i="10"/>
  <c r="AK636" i="10"/>
  <c r="AA637" i="10"/>
  <c r="AB637" i="10"/>
  <c r="AC637" i="10"/>
  <c r="AE637" i="10"/>
  <c r="AK637" i="10" s="1"/>
  <c r="AG637" i="10"/>
  <c r="AH637" i="10"/>
  <c r="AJ637" i="10"/>
  <c r="AA638" i="10"/>
  <c r="AC638" i="10" s="1"/>
  <c r="AB638" i="10"/>
  <c r="AE638" i="10"/>
  <c r="AG638" i="10"/>
  <c r="AH638" i="10"/>
  <c r="AJ638" i="10"/>
  <c r="AK638" i="10"/>
  <c r="AA639" i="10"/>
  <c r="AB639" i="10"/>
  <c r="AE639" i="10"/>
  <c r="AG639" i="10"/>
  <c r="AH639" i="10"/>
  <c r="AJ639" i="10"/>
  <c r="AA640" i="10"/>
  <c r="AB640" i="10"/>
  <c r="AE640" i="10"/>
  <c r="AK640" i="10" s="1"/>
  <c r="AG640" i="10"/>
  <c r="AH640" i="10"/>
  <c r="AJ640" i="10"/>
  <c r="AA641" i="10"/>
  <c r="AB641" i="10"/>
  <c r="AC641" i="10" s="1"/>
  <c r="AD641" i="10" s="1"/>
  <c r="AE641" i="10"/>
  <c r="AK641" i="10" s="1"/>
  <c r="AG641" i="10"/>
  <c r="AH641" i="10"/>
  <c r="AJ641" i="10"/>
  <c r="AA642" i="10"/>
  <c r="AB642" i="10"/>
  <c r="AC642" i="10" s="1"/>
  <c r="AE642" i="10"/>
  <c r="AK642" i="10" s="1"/>
  <c r="AG642" i="10"/>
  <c r="AH642" i="10"/>
  <c r="AJ642" i="10"/>
  <c r="AA643" i="10"/>
  <c r="AB643" i="10"/>
  <c r="AE643" i="10"/>
  <c r="AK643" i="10" s="1"/>
  <c r="AG643" i="10"/>
  <c r="AH643" i="10"/>
  <c r="AJ643" i="10"/>
  <c r="AA644" i="10"/>
  <c r="AB644" i="10"/>
  <c r="AC644" i="10" s="1"/>
  <c r="AD644" i="10" s="1"/>
  <c r="AE644" i="10"/>
  <c r="AK644" i="10" s="1"/>
  <c r="AG644" i="10"/>
  <c r="AH644" i="10"/>
  <c r="AJ644" i="10"/>
  <c r="AA645" i="10"/>
  <c r="AB645" i="10"/>
  <c r="AC645" i="10" s="1"/>
  <c r="AD645" i="10" s="1"/>
  <c r="AE645" i="10"/>
  <c r="AK645" i="10" s="1"/>
  <c r="AG645" i="10"/>
  <c r="AH645" i="10"/>
  <c r="AJ645" i="10"/>
  <c r="AA646" i="10"/>
  <c r="AB646" i="10"/>
  <c r="AC646" i="10" s="1"/>
  <c r="AE646" i="10"/>
  <c r="AG646" i="10"/>
  <c r="AH646" i="10"/>
  <c r="AJ646" i="10"/>
  <c r="AK646" i="10"/>
  <c r="AA647" i="10"/>
  <c r="AC647" i="10" s="1"/>
  <c r="AB647" i="10"/>
  <c r="AE647" i="10"/>
  <c r="AD647" i="10" s="1"/>
  <c r="AG647" i="10"/>
  <c r="AH647" i="10"/>
  <c r="AJ647" i="10"/>
  <c r="AA648" i="10"/>
  <c r="AB648" i="10"/>
  <c r="AC648" i="10"/>
  <c r="AD648" i="10" s="1"/>
  <c r="AE648" i="10"/>
  <c r="AK648" i="10" s="1"/>
  <c r="AG648" i="10"/>
  <c r="AH648" i="10"/>
  <c r="AJ648" i="10"/>
  <c r="AA649" i="10"/>
  <c r="AC649" i="10" s="1"/>
  <c r="AD649" i="10" s="1"/>
  <c r="AB649" i="10"/>
  <c r="AE649" i="10"/>
  <c r="AK649" i="10" s="1"/>
  <c r="AG649" i="10"/>
  <c r="AH649" i="10"/>
  <c r="AJ649" i="10"/>
  <c r="AA650" i="10"/>
  <c r="AB650" i="10"/>
  <c r="AE650" i="10"/>
  <c r="AG650" i="10"/>
  <c r="AH650" i="10"/>
  <c r="AJ650" i="10"/>
  <c r="AK650" i="10"/>
  <c r="AA651" i="10"/>
  <c r="AC651" i="10" s="1"/>
  <c r="AB651" i="10"/>
  <c r="AE651" i="10"/>
  <c r="AK651" i="10" s="1"/>
  <c r="AG651" i="10"/>
  <c r="AH651" i="10"/>
  <c r="AJ651" i="10"/>
  <c r="AA652" i="10"/>
  <c r="AB652" i="10"/>
  <c r="AC652" i="10" s="1"/>
  <c r="AE652" i="10"/>
  <c r="AD652" i="10" s="1"/>
  <c r="AG652" i="10"/>
  <c r="AH652" i="10"/>
  <c r="AJ652" i="10"/>
  <c r="AK652" i="10"/>
  <c r="AA653" i="10"/>
  <c r="AB653" i="10"/>
  <c r="AC653" i="10" s="1"/>
  <c r="AD653" i="10" s="1"/>
  <c r="AE653" i="10"/>
  <c r="AG653" i="10"/>
  <c r="AH653" i="10"/>
  <c r="AJ653" i="10"/>
  <c r="AK653" i="10"/>
  <c r="AA654" i="10"/>
  <c r="AB654" i="10"/>
  <c r="AC654" i="10"/>
  <c r="AE654" i="10"/>
  <c r="AG654" i="10"/>
  <c r="AH654" i="10"/>
  <c r="AJ654" i="10"/>
  <c r="AA655" i="10"/>
  <c r="AC655" i="10" s="1"/>
  <c r="AB655" i="10"/>
  <c r="AE655" i="10"/>
  <c r="AG655" i="10"/>
  <c r="AH655" i="10"/>
  <c r="AJ655" i="10"/>
  <c r="AA656" i="10"/>
  <c r="AB656" i="10"/>
  <c r="AE656" i="10"/>
  <c r="AG656" i="10"/>
  <c r="AH656" i="10"/>
  <c r="AJ656" i="10"/>
  <c r="AK656" i="10"/>
  <c r="AA657" i="10"/>
  <c r="AB657" i="10"/>
  <c r="AC657" i="10"/>
  <c r="AD657" i="10" s="1"/>
  <c r="AE657" i="10"/>
  <c r="AG657" i="10"/>
  <c r="AH657" i="10"/>
  <c r="AJ657" i="10"/>
  <c r="AK657" i="10"/>
  <c r="AA658" i="10"/>
  <c r="AB658" i="10"/>
  <c r="AC658" i="10"/>
  <c r="AE658" i="10"/>
  <c r="AK658" i="10" s="1"/>
  <c r="AG658" i="10"/>
  <c r="AH658" i="10"/>
  <c r="AJ658" i="10"/>
  <c r="AA659" i="10"/>
  <c r="AB659" i="10"/>
  <c r="AE659" i="10"/>
  <c r="AG659" i="10"/>
  <c r="AH659" i="10"/>
  <c r="AJ659" i="10"/>
  <c r="AK659" i="10"/>
  <c r="AA660" i="10"/>
  <c r="AB660" i="10"/>
  <c r="AC660" i="10"/>
  <c r="AD660" i="10" s="1"/>
  <c r="AE660" i="10"/>
  <c r="AG660" i="10"/>
  <c r="AH660" i="10"/>
  <c r="AJ660" i="10"/>
  <c r="AK660" i="10"/>
  <c r="AA661" i="10"/>
  <c r="AB661" i="10"/>
  <c r="AC661" i="10"/>
  <c r="AD661" i="10" s="1"/>
  <c r="AE661" i="10"/>
  <c r="AK661" i="10" s="1"/>
  <c r="AG661" i="10"/>
  <c r="AH661" i="10"/>
  <c r="AJ661" i="10"/>
  <c r="AA662" i="10"/>
  <c r="AB662" i="10"/>
  <c r="AC662" i="10" s="1"/>
  <c r="AE662" i="10"/>
  <c r="AG662" i="10"/>
  <c r="AH662" i="10"/>
  <c r="AJ662" i="10"/>
  <c r="AA663" i="10"/>
  <c r="AB663" i="10"/>
  <c r="AE663" i="10"/>
  <c r="AG663" i="10"/>
  <c r="AH663" i="10"/>
  <c r="AJ663" i="10"/>
  <c r="AA664" i="10"/>
  <c r="AB664" i="10"/>
  <c r="AC664" i="10" s="1"/>
  <c r="AD664" i="10" s="1"/>
  <c r="AE664" i="10"/>
  <c r="AG664" i="10"/>
  <c r="AH664" i="10"/>
  <c r="AJ664" i="10"/>
  <c r="AK664" i="10"/>
  <c r="AA665" i="10"/>
  <c r="AB665" i="10"/>
  <c r="AC665" i="10"/>
  <c r="AD665" i="10" s="1"/>
  <c r="AE665" i="10"/>
  <c r="AG665" i="10"/>
  <c r="AH665" i="10"/>
  <c r="AJ665" i="10"/>
  <c r="AK665" i="10"/>
  <c r="AA666" i="10"/>
  <c r="AB666" i="10"/>
  <c r="AC666" i="10" s="1"/>
  <c r="AE666" i="10"/>
  <c r="AG666" i="10"/>
  <c r="AH666" i="10"/>
  <c r="AJ666" i="10"/>
  <c r="AK666" i="10"/>
  <c r="AA667" i="10"/>
  <c r="AB667" i="10"/>
  <c r="AE667" i="10"/>
  <c r="AG667" i="10"/>
  <c r="AH667" i="10"/>
  <c r="AJ667" i="10"/>
  <c r="AK667" i="10"/>
  <c r="AA668" i="10"/>
  <c r="AB668" i="10"/>
  <c r="AC668" i="10" s="1"/>
  <c r="AD668" i="10" s="1"/>
  <c r="AE668" i="10"/>
  <c r="AK668" i="10" s="1"/>
  <c r="AG668" i="10"/>
  <c r="AH668" i="10"/>
  <c r="AJ668" i="10"/>
  <c r="AA669" i="10"/>
  <c r="AC669" i="10" s="1"/>
  <c r="AD669" i="10" s="1"/>
  <c r="AB669" i="10"/>
  <c r="AE669" i="10"/>
  <c r="AG669" i="10"/>
  <c r="AH669" i="10"/>
  <c r="AJ669" i="10"/>
  <c r="AK669" i="10"/>
  <c r="AA670" i="10"/>
  <c r="AB670" i="10"/>
  <c r="AC670" i="10" s="1"/>
  <c r="AE670" i="10"/>
  <c r="AG670" i="10"/>
  <c r="AH670" i="10"/>
  <c r="AJ670" i="10"/>
  <c r="AK670" i="10"/>
  <c r="AA671" i="10"/>
  <c r="AC671" i="10" s="1"/>
  <c r="AB671" i="10"/>
  <c r="AE671" i="10"/>
  <c r="AD671" i="10" s="1"/>
  <c r="AG671" i="10"/>
  <c r="AH671" i="10"/>
  <c r="AJ671" i="10"/>
  <c r="AA672" i="10"/>
  <c r="AC672" i="10" s="1"/>
  <c r="AB672" i="10"/>
  <c r="AE672" i="10"/>
  <c r="AK672" i="10" s="1"/>
  <c r="AG672" i="10"/>
  <c r="AH672" i="10"/>
  <c r="AJ672" i="10"/>
  <c r="AA673" i="10"/>
  <c r="AB673" i="10"/>
  <c r="AC673" i="10"/>
  <c r="AE673" i="10"/>
  <c r="AK673" i="10" s="1"/>
  <c r="AG673" i="10"/>
  <c r="AH673" i="10"/>
  <c r="AJ673" i="10"/>
  <c r="AA674" i="10"/>
  <c r="AB674" i="10"/>
  <c r="AC674" i="10" s="1"/>
  <c r="AE674" i="10"/>
  <c r="AG674" i="10"/>
  <c r="AH674" i="10"/>
  <c r="AJ674" i="10"/>
  <c r="AK674" i="10"/>
  <c r="AA675" i="10"/>
  <c r="AC675" i="10" s="1"/>
  <c r="AB675" i="10"/>
  <c r="AE675" i="10"/>
  <c r="AD675" i="10" s="1"/>
  <c r="AG675" i="10"/>
  <c r="AH675" i="10"/>
  <c r="AJ675" i="10"/>
  <c r="AA676" i="10"/>
  <c r="AB676" i="10"/>
  <c r="AC676" i="10"/>
  <c r="AE676" i="10"/>
  <c r="AK676" i="10" s="1"/>
  <c r="AG676" i="10"/>
  <c r="AH676" i="10"/>
  <c r="AJ676" i="10"/>
  <c r="AA677" i="10"/>
  <c r="AB677" i="10"/>
  <c r="AC677" i="10" s="1"/>
  <c r="AD677" i="10" s="1"/>
  <c r="AE677" i="10"/>
  <c r="AG677" i="10"/>
  <c r="AH677" i="10"/>
  <c r="AJ677" i="10"/>
  <c r="AK677" i="10"/>
  <c r="AA678" i="10"/>
  <c r="AB678" i="10"/>
  <c r="AC678" i="10"/>
  <c r="AE678" i="10"/>
  <c r="AK678" i="10" s="1"/>
  <c r="AG678" i="10"/>
  <c r="AH678" i="10"/>
  <c r="AJ678" i="10"/>
  <c r="AA679" i="10"/>
  <c r="AC679" i="10" s="1"/>
  <c r="AB679" i="10"/>
  <c r="AE679" i="10"/>
  <c r="AG679" i="10"/>
  <c r="AH679" i="10"/>
  <c r="AJ679" i="10"/>
  <c r="AA680" i="10"/>
  <c r="AC680" i="10" s="1"/>
  <c r="AD680" i="10" s="1"/>
  <c r="AB680" i="10"/>
  <c r="AE680" i="10"/>
  <c r="AG680" i="10"/>
  <c r="AH680" i="10"/>
  <c r="AJ680" i="10"/>
  <c r="AK680" i="10"/>
  <c r="AA681" i="10"/>
  <c r="AB681" i="10"/>
  <c r="AC681" i="10" s="1"/>
  <c r="AE681" i="10"/>
  <c r="AD681" i="10" s="1"/>
  <c r="AG681" i="10"/>
  <c r="AH681" i="10"/>
  <c r="AJ681" i="10"/>
  <c r="AA682" i="10"/>
  <c r="AB682" i="10"/>
  <c r="AC682" i="10" s="1"/>
  <c r="AE682" i="10"/>
  <c r="AK682" i="10" s="1"/>
  <c r="AG682" i="10"/>
  <c r="AH682" i="10"/>
  <c r="AJ682" i="10"/>
  <c r="AA683" i="10"/>
  <c r="AC683" i="10" s="1"/>
  <c r="AB683" i="10"/>
  <c r="AE683" i="10"/>
  <c r="AG683" i="10"/>
  <c r="AH683" i="10"/>
  <c r="AJ683" i="10"/>
  <c r="AK683" i="10"/>
  <c r="AA684" i="10"/>
  <c r="AC684" i="10" s="1"/>
  <c r="AD684" i="10" s="1"/>
  <c r="AB684" i="10"/>
  <c r="AE684" i="10"/>
  <c r="AG684" i="10"/>
  <c r="AH684" i="10"/>
  <c r="AJ684" i="10"/>
  <c r="AK684" i="10"/>
  <c r="AA685" i="10"/>
  <c r="AB685" i="10"/>
  <c r="AC685" i="10"/>
  <c r="AD685" i="10" s="1"/>
  <c r="AE685" i="10"/>
  <c r="AK685" i="10" s="1"/>
  <c r="AG685" i="10"/>
  <c r="AH685" i="10"/>
  <c r="AJ685" i="10"/>
  <c r="AA686" i="10"/>
  <c r="AC686" i="10" s="1"/>
  <c r="AB686" i="10"/>
  <c r="AE686" i="10"/>
  <c r="AG686" i="10"/>
  <c r="AH686" i="10"/>
  <c r="AJ686" i="10"/>
  <c r="AK686" i="10"/>
  <c r="AA687" i="10"/>
  <c r="AB687" i="10"/>
  <c r="AE687" i="10"/>
  <c r="AG687" i="10"/>
  <c r="AH687" i="10"/>
  <c r="AJ687" i="10"/>
  <c r="AA688" i="10"/>
  <c r="AB688" i="10"/>
  <c r="AE688" i="10"/>
  <c r="AK688" i="10" s="1"/>
  <c r="AG688" i="10"/>
  <c r="AH688" i="10"/>
  <c r="AJ688" i="10"/>
  <c r="AA689" i="10"/>
  <c r="AB689" i="10"/>
  <c r="AC689" i="10" s="1"/>
  <c r="AD689" i="10" s="1"/>
  <c r="AE689" i="10"/>
  <c r="AK689" i="10" s="1"/>
  <c r="AG689" i="10"/>
  <c r="AH689" i="10"/>
  <c r="AJ689" i="10"/>
  <c r="AA690" i="10"/>
  <c r="AB690" i="10"/>
  <c r="AE690" i="10"/>
  <c r="AK690" i="10" s="1"/>
  <c r="AG690" i="10"/>
  <c r="AH690" i="10"/>
  <c r="AJ690" i="10"/>
  <c r="AA691" i="10"/>
  <c r="AB691" i="10"/>
  <c r="AE691" i="10"/>
  <c r="AK691" i="10" s="1"/>
  <c r="AG691" i="10"/>
  <c r="AH691" i="10"/>
  <c r="AJ691" i="10"/>
  <c r="AA692" i="10"/>
  <c r="AB692" i="10"/>
  <c r="AC692" i="10" s="1"/>
  <c r="AD692" i="10" s="1"/>
  <c r="AE692" i="10"/>
  <c r="AK692" i="10" s="1"/>
  <c r="AG692" i="10"/>
  <c r="AH692" i="10"/>
  <c r="AJ692" i="10"/>
  <c r="AA693" i="10"/>
  <c r="AB693" i="10"/>
  <c r="AE693" i="10"/>
  <c r="AK693" i="10" s="1"/>
  <c r="AG693" i="10"/>
  <c r="AH693" i="10"/>
  <c r="AJ693" i="10"/>
  <c r="AA694" i="10"/>
  <c r="AB694" i="10"/>
  <c r="AC694" i="10" s="1"/>
  <c r="AE694" i="10"/>
  <c r="AG694" i="10"/>
  <c r="AH694" i="10"/>
  <c r="AJ694" i="10"/>
  <c r="AK694" i="10"/>
  <c r="AA695" i="10"/>
  <c r="AC695" i="10" s="1"/>
  <c r="AB695" i="10"/>
  <c r="AE695" i="10"/>
  <c r="AD695" i="10" s="1"/>
  <c r="AG695" i="10"/>
  <c r="AH695" i="10"/>
  <c r="AJ695" i="10"/>
  <c r="AA696" i="10"/>
  <c r="AB696" i="10"/>
  <c r="AC696" i="10"/>
  <c r="AE696" i="10"/>
  <c r="AK696" i="10" s="1"/>
  <c r="AG696" i="10"/>
  <c r="AH696" i="10"/>
  <c r="AJ696" i="10"/>
  <c r="AA697" i="10"/>
  <c r="AC697" i="10" s="1"/>
  <c r="AD697" i="10" s="1"/>
  <c r="AB697" i="10"/>
  <c r="AE697" i="10"/>
  <c r="AK697" i="10" s="1"/>
  <c r="AG697" i="10"/>
  <c r="AH697" i="10"/>
  <c r="AJ697" i="10"/>
  <c r="AA698" i="10"/>
  <c r="AB698" i="10"/>
  <c r="AE698" i="10"/>
  <c r="AG698" i="10"/>
  <c r="AH698" i="10"/>
  <c r="AJ698" i="10"/>
  <c r="AK698" i="10"/>
  <c r="AA699" i="10"/>
  <c r="AC699" i="10" s="1"/>
  <c r="AB699" i="10"/>
  <c r="AE699" i="10"/>
  <c r="AK699" i="10" s="1"/>
  <c r="AG699" i="10"/>
  <c r="AH699" i="10"/>
  <c r="AJ699" i="10"/>
  <c r="AA700" i="10"/>
  <c r="AB700" i="10"/>
  <c r="AC700" i="10" s="1"/>
  <c r="AE700" i="10"/>
  <c r="AG700" i="10"/>
  <c r="AH700" i="10"/>
  <c r="AJ700" i="10"/>
  <c r="AK700" i="10"/>
  <c r="AA701" i="10"/>
  <c r="AB701" i="10"/>
  <c r="AC701" i="10" s="1"/>
  <c r="AD701" i="10" s="1"/>
  <c r="AE701" i="10"/>
  <c r="AG701" i="10"/>
  <c r="AH701" i="10"/>
  <c r="AJ701" i="10"/>
  <c r="AK701" i="10"/>
  <c r="AA702" i="10"/>
  <c r="AB702" i="10"/>
  <c r="AC702" i="10"/>
  <c r="AE702" i="10"/>
  <c r="AG702" i="10"/>
  <c r="AH702" i="10"/>
  <c r="AJ702" i="10"/>
  <c r="AA703" i="10"/>
  <c r="AC703" i="10" s="1"/>
  <c r="AB703" i="10"/>
  <c r="AE703" i="10"/>
  <c r="AG703" i="10"/>
  <c r="AH703" i="10"/>
  <c r="AJ703" i="10"/>
  <c r="AA704" i="10"/>
  <c r="AC704" i="10" s="1"/>
  <c r="AD704" i="10" s="1"/>
  <c r="AB704" i="10"/>
  <c r="AE704" i="10"/>
  <c r="AG704" i="10"/>
  <c r="AH704" i="10"/>
  <c r="AJ704" i="10"/>
  <c r="AK704" i="10"/>
  <c r="AA705" i="10"/>
  <c r="AB705" i="10"/>
  <c r="AC705" i="10"/>
  <c r="AD705" i="10" s="1"/>
  <c r="AE705" i="10"/>
  <c r="AG705" i="10"/>
  <c r="AH705" i="10"/>
  <c r="AJ705" i="10"/>
  <c r="AK705" i="10"/>
  <c r="AA706" i="10"/>
  <c r="AB706" i="10"/>
  <c r="AC706" i="10"/>
  <c r="AE706" i="10"/>
  <c r="AK706" i="10" s="1"/>
  <c r="AG706" i="10"/>
  <c r="AH706" i="10"/>
  <c r="AJ706" i="10"/>
  <c r="AA707" i="10"/>
  <c r="AC707" i="10" s="1"/>
  <c r="AB707" i="10"/>
  <c r="AE707" i="10"/>
  <c r="AG707" i="10"/>
  <c r="AH707" i="10"/>
  <c r="AJ707" i="10"/>
  <c r="AA708" i="10"/>
  <c r="AC708" i="10" s="1"/>
  <c r="AD708" i="10" s="1"/>
  <c r="AB708" i="10"/>
  <c r="AE708" i="10"/>
  <c r="AK708" i="10" s="1"/>
  <c r="AG708" i="10"/>
  <c r="AH708" i="10"/>
  <c r="AJ708" i="10"/>
  <c r="AA709" i="10"/>
  <c r="AB709" i="10"/>
  <c r="AC709" i="10" s="1"/>
  <c r="AD709" i="10" s="1"/>
  <c r="AE709" i="10"/>
  <c r="AK709" i="10" s="1"/>
  <c r="AG709" i="10"/>
  <c r="AH709" i="10"/>
  <c r="AJ709" i="10"/>
  <c r="AA710" i="10"/>
  <c r="AB710" i="10"/>
  <c r="AC710" i="10"/>
  <c r="AE710" i="10"/>
  <c r="AG710" i="10"/>
  <c r="AH710" i="10"/>
  <c r="AJ710" i="10"/>
  <c r="AK710" i="10"/>
  <c r="AA711" i="10"/>
  <c r="AB711" i="10"/>
  <c r="AE711" i="10"/>
  <c r="AG711" i="10"/>
  <c r="AH711" i="10"/>
  <c r="AJ711" i="10"/>
  <c r="AK711" i="10"/>
  <c r="AA712" i="10"/>
  <c r="AB712" i="10"/>
  <c r="AE712" i="10"/>
  <c r="AG712" i="10"/>
  <c r="AH712" i="10"/>
  <c r="AJ712" i="10"/>
  <c r="AK712" i="10"/>
  <c r="AA713" i="10"/>
  <c r="AB713" i="10"/>
  <c r="AC713" i="10" s="1"/>
  <c r="AD713" i="10"/>
  <c r="AE713" i="10"/>
  <c r="AK713" i="10" s="1"/>
  <c r="AG713" i="10"/>
  <c r="AH713" i="10"/>
  <c r="AJ713" i="10"/>
  <c r="AA714" i="10"/>
  <c r="AC714" i="10" s="1"/>
  <c r="AB714" i="10"/>
  <c r="AE714" i="10"/>
  <c r="AG714" i="10"/>
  <c r="AH714" i="10"/>
  <c r="AJ714" i="10"/>
  <c r="AK714" i="10"/>
  <c r="AA715" i="10"/>
  <c r="AB715" i="10"/>
  <c r="AE715" i="10"/>
  <c r="AK715" i="10" s="1"/>
  <c r="AG715" i="10"/>
  <c r="AH715" i="10"/>
  <c r="AJ715" i="10"/>
  <c r="AA716" i="10"/>
  <c r="AB716" i="10"/>
  <c r="AC716" i="10" s="1"/>
  <c r="AD716" i="10" s="1"/>
  <c r="AE716" i="10"/>
  <c r="AG716" i="10"/>
  <c r="AH716" i="10"/>
  <c r="AJ716" i="10"/>
  <c r="AK716" i="10"/>
  <c r="AA717" i="10"/>
  <c r="AB717" i="10"/>
  <c r="AC717" i="10"/>
  <c r="AE717" i="10"/>
  <c r="AD717" i="10" s="1"/>
  <c r="AG717" i="10"/>
  <c r="AH717" i="10"/>
  <c r="AJ717" i="10"/>
  <c r="AK717" i="10"/>
  <c r="AA718" i="10"/>
  <c r="AB718" i="10"/>
  <c r="AE718" i="10"/>
  <c r="AK718" i="10" s="1"/>
  <c r="AG718" i="10"/>
  <c r="AH718" i="10"/>
  <c r="AJ718" i="10"/>
  <c r="AA719" i="10"/>
  <c r="AB719" i="10"/>
  <c r="AE719" i="10"/>
  <c r="AK719" i="10" s="1"/>
  <c r="AG719" i="10"/>
  <c r="AH719" i="10"/>
  <c r="AJ719" i="10"/>
  <c r="AA720" i="10"/>
  <c r="AB720" i="10"/>
  <c r="AC720" i="10" s="1"/>
  <c r="AE720" i="10"/>
  <c r="AG720" i="10"/>
  <c r="AH720" i="10"/>
  <c r="AJ720" i="10"/>
  <c r="AA721" i="10"/>
  <c r="AB721" i="10"/>
  <c r="AC721" i="10" s="1"/>
  <c r="AE721" i="10"/>
  <c r="AK721" i="10" s="1"/>
  <c r="AG721" i="10"/>
  <c r="AH721" i="10"/>
  <c r="AJ721" i="10"/>
  <c r="AA722" i="10"/>
  <c r="AB722" i="10"/>
  <c r="AC722" i="10" s="1"/>
  <c r="AE722" i="10"/>
  <c r="AG722" i="10"/>
  <c r="AH722" i="10"/>
  <c r="AJ722" i="10"/>
  <c r="AK722" i="10"/>
  <c r="AA723" i="10"/>
  <c r="AC723" i="10" s="1"/>
  <c r="AB723" i="10"/>
  <c r="AD723" i="10"/>
  <c r="AE723" i="10"/>
  <c r="AK723" i="10" s="1"/>
  <c r="AG723" i="10"/>
  <c r="AH723" i="10"/>
  <c r="AJ723" i="10"/>
  <c r="AA724" i="10"/>
  <c r="AB724" i="10"/>
  <c r="AE724" i="10"/>
  <c r="AG724" i="10"/>
  <c r="AH724" i="10"/>
  <c r="AJ724" i="10"/>
  <c r="AK724" i="10"/>
  <c r="AA725" i="10"/>
  <c r="AB725" i="10"/>
  <c r="AC725" i="10" s="1"/>
  <c r="AD725" i="10" s="1"/>
  <c r="AE725" i="10"/>
  <c r="AK725" i="10" s="1"/>
  <c r="AG725" i="10"/>
  <c r="AH725" i="10"/>
  <c r="AJ725" i="10"/>
  <c r="AA726" i="10"/>
  <c r="AB726" i="10"/>
  <c r="AC726" i="10" s="1"/>
  <c r="AE726" i="10"/>
  <c r="AK726" i="10" s="1"/>
  <c r="AG726" i="10"/>
  <c r="AH726" i="10"/>
  <c r="AJ726" i="10"/>
  <c r="AA727" i="10"/>
  <c r="AB727" i="10"/>
  <c r="AE727" i="10"/>
  <c r="AK727" i="10" s="1"/>
  <c r="AG727" i="10"/>
  <c r="AH727" i="10"/>
  <c r="AJ727" i="10"/>
  <c r="AA728" i="10"/>
  <c r="AC728" i="10" s="1"/>
  <c r="AD728" i="10" s="1"/>
  <c r="AB728" i="10"/>
  <c r="AE728" i="10"/>
  <c r="AG728" i="10"/>
  <c r="AH728" i="10"/>
  <c r="AJ728" i="10"/>
  <c r="AK728" i="10"/>
  <c r="AA729" i="10"/>
  <c r="AC729" i="10" s="1"/>
  <c r="AD729" i="10" s="1"/>
  <c r="AB729" i="10"/>
  <c r="AE729" i="10"/>
  <c r="AG729" i="10"/>
  <c r="AH729" i="10"/>
  <c r="AJ729" i="10"/>
  <c r="AK729" i="10"/>
  <c r="AA730" i="10"/>
  <c r="AB730" i="10"/>
  <c r="AC730" i="10"/>
  <c r="AE730" i="10"/>
  <c r="AK730" i="10" s="1"/>
  <c r="AG730" i="10"/>
  <c r="AH730" i="10"/>
  <c r="AJ730" i="10"/>
  <c r="AA731" i="10"/>
  <c r="AC731" i="10" s="1"/>
  <c r="AB731" i="10"/>
  <c r="AE731" i="10"/>
  <c r="AG731" i="10"/>
  <c r="AH731" i="10"/>
  <c r="AJ731" i="10"/>
  <c r="AA732" i="10"/>
  <c r="AB732" i="10"/>
  <c r="AE732" i="10"/>
  <c r="AG732" i="10"/>
  <c r="AH732" i="10"/>
  <c r="AJ732" i="10"/>
  <c r="AK732" i="10"/>
  <c r="AA733" i="10"/>
  <c r="AB733" i="10"/>
  <c r="AC733" i="10" s="1"/>
  <c r="AD733" i="10" s="1"/>
  <c r="AE733" i="10"/>
  <c r="AK733" i="10" s="1"/>
  <c r="AG733" i="10"/>
  <c r="AH733" i="10"/>
  <c r="AJ733" i="10"/>
  <c r="AA734" i="10"/>
  <c r="AB734" i="10"/>
  <c r="AC734" i="10" s="1"/>
  <c r="AE734" i="10"/>
  <c r="AG734" i="10"/>
  <c r="AH734" i="10"/>
  <c r="AJ734" i="10"/>
  <c r="AK734" i="10"/>
  <c r="AA735" i="10"/>
  <c r="AC735" i="10" s="1"/>
  <c r="AD735" i="10" s="1"/>
  <c r="AB735" i="10"/>
  <c r="AE735" i="10"/>
  <c r="AK735" i="10" s="1"/>
  <c r="AG735" i="10"/>
  <c r="AH735" i="10"/>
  <c r="AJ735" i="10"/>
  <c r="AA736" i="10"/>
  <c r="AB736" i="10"/>
  <c r="AE736" i="10"/>
  <c r="AK736" i="10" s="1"/>
  <c r="AG736" i="10"/>
  <c r="AH736" i="10"/>
  <c r="AJ736" i="10"/>
  <c r="AA737" i="10"/>
  <c r="AB737" i="10"/>
  <c r="AC737" i="10" s="1"/>
  <c r="AD737" i="10" s="1"/>
  <c r="AE737" i="10"/>
  <c r="AK737" i="10" s="1"/>
  <c r="AG737" i="10"/>
  <c r="AH737" i="10"/>
  <c r="AJ737" i="10"/>
  <c r="AA738" i="10"/>
  <c r="AB738" i="10"/>
  <c r="AE738" i="10"/>
  <c r="AG738" i="10"/>
  <c r="AH738" i="10"/>
  <c r="AJ738" i="10"/>
  <c r="AA739" i="10"/>
  <c r="AB739" i="10"/>
  <c r="AE739" i="10"/>
  <c r="AK739" i="10" s="1"/>
  <c r="AG739" i="10"/>
  <c r="AH739" i="10"/>
  <c r="AJ739" i="10"/>
  <c r="AJ9" i="10"/>
  <c r="AH9" i="10"/>
  <c r="AG9" i="10"/>
  <c r="AE9" i="10"/>
  <c r="AC9" i="10"/>
  <c r="AD9" i="10" s="1"/>
  <c r="AB9" i="10"/>
  <c r="AA9" i="10"/>
  <c r="AA678" i="9"/>
  <c r="AB678" i="9"/>
  <c r="AE678" i="9"/>
  <c r="AG678" i="9"/>
  <c r="AH678" i="9"/>
  <c r="AJ678" i="9"/>
  <c r="AA679" i="9"/>
  <c r="AB679" i="9"/>
  <c r="AC679" i="9" s="1"/>
  <c r="AD679" i="9" s="1"/>
  <c r="AE679" i="9"/>
  <c r="AK679" i="9" s="1"/>
  <c r="AG679" i="9"/>
  <c r="AH679" i="9"/>
  <c r="AJ679" i="9"/>
  <c r="AA680" i="9"/>
  <c r="AB680" i="9"/>
  <c r="AC680" i="9" s="1"/>
  <c r="AE680" i="9"/>
  <c r="AK680" i="9" s="1"/>
  <c r="AG680" i="9"/>
  <c r="AH680" i="9"/>
  <c r="AJ680" i="9"/>
  <c r="AA681" i="9"/>
  <c r="AB681" i="9"/>
  <c r="AC681" i="9" s="1"/>
  <c r="AE681" i="9"/>
  <c r="AK681" i="9" s="1"/>
  <c r="AG681" i="9"/>
  <c r="AH681" i="9"/>
  <c r="AJ681" i="9"/>
  <c r="AA682" i="9"/>
  <c r="AB682" i="9"/>
  <c r="AE682" i="9"/>
  <c r="AG682" i="9"/>
  <c r="AH682" i="9"/>
  <c r="AJ682" i="9"/>
  <c r="AA683" i="9"/>
  <c r="AB683" i="9"/>
  <c r="AC683" i="9"/>
  <c r="AD683" i="9" s="1"/>
  <c r="AE683" i="9"/>
  <c r="AG683" i="9"/>
  <c r="AH683" i="9"/>
  <c r="AJ683" i="9"/>
  <c r="AK683" i="9"/>
  <c r="AA684" i="9"/>
  <c r="AB684" i="9"/>
  <c r="AC684" i="9"/>
  <c r="AE684" i="9"/>
  <c r="AK684" i="9" s="1"/>
  <c r="AG684" i="9"/>
  <c r="AH684" i="9"/>
  <c r="AJ684" i="9"/>
  <c r="AA685" i="9"/>
  <c r="AB685" i="9"/>
  <c r="AC685" i="9" s="1"/>
  <c r="AE685" i="9"/>
  <c r="AG685" i="9"/>
  <c r="AH685" i="9"/>
  <c r="AJ685" i="9"/>
  <c r="AK685" i="9"/>
  <c r="AA686" i="9"/>
  <c r="AC686" i="9" s="1"/>
  <c r="AB686" i="9"/>
  <c r="AE686" i="9"/>
  <c r="AG686" i="9"/>
  <c r="AH686" i="9"/>
  <c r="AJ686" i="9"/>
  <c r="AA687" i="9"/>
  <c r="AB687" i="9"/>
  <c r="AC687" i="9"/>
  <c r="AD687" i="9" s="1"/>
  <c r="AE687" i="9"/>
  <c r="AG687" i="9"/>
  <c r="AH687" i="9"/>
  <c r="AJ687" i="9"/>
  <c r="AK687" i="9"/>
  <c r="AA688" i="9"/>
  <c r="AB688" i="9"/>
  <c r="AC688" i="9" s="1"/>
  <c r="AE688" i="9"/>
  <c r="AK688" i="9" s="1"/>
  <c r="AG688" i="9"/>
  <c r="AH688" i="9"/>
  <c r="AJ688" i="9"/>
  <c r="AA689" i="9"/>
  <c r="AB689" i="9"/>
  <c r="AC689" i="9"/>
  <c r="AE689" i="9"/>
  <c r="AD689" i="9" s="1"/>
  <c r="AG689" i="9"/>
  <c r="AH689" i="9"/>
  <c r="AJ689" i="9"/>
  <c r="AA690" i="9"/>
  <c r="AC690" i="9" s="1"/>
  <c r="AB690" i="9"/>
  <c r="AE690" i="9"/>
  <c r="AG690" i="9"/>
  <c r="AH690" i="9"/>
  <c r="AJ690" i="9"/>
  <c r="AA691" i="9"/>
  <c r="AB691" i="9"/>
  <c r="AC691" i="9" s="1"/>
  <c r="AD691" i="9" s="1"/>
  <c r="AE691" i="9"/>
  <c r="AK691" i="9" s="1"/>
  <c r="AG691" i="9"/>
  <c r="AH691" i="9"/>
  <c r="AJ691" i="9"/>
  <c r="AA692" i="9"/>
  <c r="AB692" i="9"/>
  <c r="AC692" i="9" s="1"/>
  <c r="AE692" i="9"/>
  <c r="AK692" i="9" s="1"/>
  <c r="AG692" i="9"/>
  <c r="AH692" i="9"/>
  <c r="AJ692" i="9"/>
  <c r="AA693" i="9"/>
  <c r="AB693" i="9"/>
  <c r="AC693" i="9" s="1"/>
  <c r="AE693" i="9"/>
  <c r="AK693" i="9" s="1"/>
  <c r="AG693" i="9"/>
  <c r="AH693" i="9"/>
  <c r="AJ693" i="9"/>
  <c r="AA694" i="9"/>
  <c r="AB694" i="9"/>
  <c r="AE694" i="9"/>
  <c r="AG694" i="9"/>
  <c r="AH694" i="9"/>
  <c r="AJ694" i="9"/>
  <c r="AA695" i="9"/>
  <c r="AB695" i="9"/>
  <c r="AC695" i="9" s="1"/>
  <c r="AD695" i="9" s="1"/>
  <c r="AE695" i="9"/>
  <c r="AG695" i="9"/>
  <c r="AH695" i="9"/>
  <c r="AJ695" i="9"/>
  <c r="AK695" i="9"/>
  <c r="AA696" i="9"/>
  <c r="AC696" i="9" s="1"/>
  <c r="AB696" i="9"/>
  <c r="AE696" i="9"/>
  <c r="AK696" i="9" s="1"/>
  <c r="AG696" i="9"/>
  <c r="AH696" i="9"/>
  <c r="AJ696" i="9"/>
  <c r="AA697" i="9"/>
  <c r="AB697" i="9"/>
  <c r="AC697" i="9" s="1"/>
  <c r="AE697" i="9"/>
  <c r="AG697" i="9"/>
  <c r="AH697" i="9"/>
  <c r="AJ697" i="9"/>
  <c r="AK697" i="9"/>
  <c r="AA698" i="9"/>
  <c r="AC698" i="9" s="1"/>
  <c r="AB698" i="9"/>
  <c r="AE698" i="9"/>
  <c r="AG698" i="9"/>
  <c r="AH698" i="9"/>
  <c r="AJ698" i="9"/>
  <c r="AA699" i="9"/>
  <c r="AB699" i="9"/>
  <c r="AC699" i="9"/>
  <c r="AE699" i="9"/>
  <c r="AK699" i="9" s="1"/>
  <c r="AG699" i="9"/>
  <c r="AH699" i="9"/>
  <c r="AJ699" i="9"/>
  <c r="AA700" i="9"/>
  <c r="AC700" i="9" s="1"/>
  <c r="AB700" i="9"/>
  <c r="AE700" i="9"/>
  <c r="AK700" i="9" s="1"/>
  <c r="AG700" i="9"/>
  <c r="AH700" i="9"/>
  <c r="AJ700" i="9"/>
  <c r="AA701" i="9"/>
  <c r="AC701" i="9" s="1"/>
  <c r="AB701" i="9"/>
  <c r="AE701" i="9"/>
  <c r="AK701" i="9" s="1"/>
  <c r="AG701" i="9"/>
  <c r="AH701" i="9"/>
  <c r="AJ701" i="9"/>
  <c r="AA702" i="9"/>
  <c r="AC702" i="9" s="1"/>
  <c r="AB702" i="9"/>
  <c r="AE702" i="9"/>
  <c r="AG702" i="9"/>
  <c r="AH702" i="9"/>
  <c r="AJ702" i="9"/>
  <c r="AA703" i="9"/>
  <c r="AB703" i="9"/>
  <c r="AC703" i="9" s="1"/>
  <c r="AD703" i="9" s="1"/>
  <c r="AE703" i="9"/>
  <c r="AK703" i="9" s="1"/>
  <c r="AG703" i="9"/>
  <c r="AH703" i="9"/>
  <c r="AJ703" i="9"/>
  <c r="AA704" i="9"/>
  <c r="AB704" i="9"/>
  <c r="AC704" i="9"/>
  <c r="AE704" i="9"/>
  <c r="AK704" i="9" s="1"/>
  <c r="AG704" i="9"/>
  <c r="AH704" i="9"/>
  <c r="AJ704" i="9"/>
  <c r="AA705" i="9"/>
  <c r="AC705" i="9" s="1"/>
  <c r="AB705" i="9"/>
  <c r="AE705" i="9"/>
  <c r="AG705" i="9"/>
  <c r="AH705" i="9"/>
  <c r="AJ705" i="9"/>
  <c r="AK705" i="9"/>
  <c r="AA706" i="9"/>
  <c r="AB706" i="9"/>
  <c r="AE706" i="9"/>
  <c r="AG706" i="9"/>
  <c r="AH706" i="9"/>
  <c r="AJ706" i="9"/>
  <c r="AA707" i="9"/>
  <c r="AB707" i="9"/>
  <c r="AC707" i="9" s="1"/>
  <c r="AD707" i="9" s="1"/>
  <c r="AE707" i="9"/>
  <c r="AG707" i="9"/>
  <c r="AH707" i="9"/>
  <c r="AJ707" i="9"/>
  <c r="AK707" i="9"/>
  <c r="AA708" i="9"/>
  <c r="AC708" i="9" s="1"/>
  <c r="AB708" i="9"/>
  <c r="AE708" i="9"/>
  <c r="AK708" i="9" s="1"/>
  <c r="AG708" i="9"/>
  <c r="AH708" i="9"/>
  <c r="AJ708" i="9"/>
  <c r="AA709" i="9"/>
  <c r="AB709" i="9"/>
  <c r="AC709" i="9"/>
  <c r="AE709" i="9"/>
  <c r="AG709" i="9"/>
  <c r="AH709" i="9"/>
  <c r="AJ709" i="9"/>
  <c r="AK709" i="9"/>
  <c r="AA710" i="9"/>
  <c r="AC710" i="9" s="1"/>
  <c r="AB710" i="9"/>
  <c r="AE710" i="9"/>
  <c r="AG710" i="9"/>
  <c r="AH710" i="9"/>
  <c r="AJ710" i="9"/>
  <c r="AA711" i="9"/>
  <c r="AC711" i="9" s="1"/>
  <c r="AD711" i="9" s="1"/>
  <c r="AB711" i="9"/>
  <c r="AE711" i="9"/>
  <c r="AK711" i="9" s="1"/>
  <c r="AG711" i="9"/>
  <c r="AH711" i="9"/>
  <c r="AJ711" i="9"/>
  <c r="AA712" i="9"/>
  <c r="AC712" i="9" s="1"/>
  <c r="AB712" i="9"/>
  <c r="AE712" i="9"/>
  <c r="AK712" i="9" s="1"/>
  <c r="AG712" i="9"/>
  <c r="AH712" i="9"/>
  <c r="AJ712" i="9"/>
  <c r="AA713" i="9"/>
  <c r="AC713" i="9" s="1"/>
  <c r="AB713" i="9"/>
  <c r="AE713" i="9"/>
  <c r="AG713" i="9"/>
  <c r="AH713" i="9"/>
  <c r="AJ713" i="9"/>
  <c r="AK713" i="9"/>
  <c r="AA714" i="9"/>
  <c r="AB714" i="9"/>
  <c r="AE714" i="9"/>
  <c r="AG714" i="9"/>
  <c r="AH714" i="9"/>
  <c r="AJ714" i="9"/>
  <c r="AA715" i="9"/>
  <c r="AB715" i="9"/>
  <c r="AC715" i="9" s="1"/>
  <c r="AD715" i="9" s="1"/>
  <c r="AE715" i="9"/>
  <c r="AG715" i="9"/>
  <c r="AH715" i="9"/>
  <c r="AJ715" i="9"/>
  <c r="AK715" i="9"/>
  <c r="AA716" i="9"/>
  <c r="AB716" i="9"/>
  <c r="AC716" i="9"/>
  <c r="AE716" i="9"/>
  <c r="AK716" i="9" s="1"/>
  <c r="AG716" i="9"/>
  <c r="AH716" i="9"/>
  <c r="AJ716" i="9"/>
  <c r="AA717" i="9"/>
  <c r="AC717" i="9" s="1"/>
  <c r="AB717" i="9"/>
  <c r="AE717" i="9"/>
  <c r="AG717" i="9"/>
  <c r="AH717" i="9"/>
  <c r="AJ717" i="9"/>
  <c r="AA718" i="9"/>
  <c r="AB718" i="9"/>
  <c r="AE718" i="9"/>
  <c r="AG718" i="9"/>
  <c r="AH718" i="9"/>
  <c r="AJ718" i="9"/>
  <c r="AA719" i="9"/>
  <c r="AB719" i="9"/>
  <c r="AC719" i="9"/>
  <c r="AD719" i="9" s="1"/>
  <c r="AE719" i="9"/>
  <c r="AG719" i="9"/>
  <c r="AH719" i="9"/>
  <c r="AJ719" i="9"/>
  <c r="AK719" i="9"/>
  <c r="AA720" i="9"/>
  <c r="AB720" i="9"/>
  <c r="AC720" i="9"/>
  <c r="AE720" i="9"/>
  <c r="AK720" i="9" s="1"/>
  <c r="AG720" i="9"/>
  <c r="AH720" i="9"/>
  <c r="AJ720" i="9"/>
  <c r="AA721" i="9"/>
  <c r="AB721" i="9"/>
  <c r="AC721" i="9"/>
  <c r="AE721" i="9"/>
  <c r="AG721" i="9"/>
  <c r="AH721" i="9"/>
  <c r="AJ721" i="9"/>
  <c r="AK721" i="9"/>
  <c r="AA722" i="9"/>
  <c r="AB722" i="9"/>
  <c r="AE722" i="9"/>
  <c r="AG722" i="9"/>
  <c r="AH722" i="9"/>
  <c r="AJ722" i="9"/>
  <c r="AA723" i="9"/>
  <c r="AC723" i="9" s="1"/>
  <c r="AD723" i="9" s="1"/>
  <c r="AB723" i="9"/>
  <c r="AE723" i="9"/>
  <c r="AG723" i="9"/>
  <c r="AH723" i="9"/>
  <c r="AJ723" i="9"/>
  <c r="AK723" i="9"/>
  <c r="AA724" i="9"/>
  <c r="AB724" i="9"/>
  <c r="AC724" i="9" s="1"/>
  <c r="AE724" i="9"/>
  <c r="AK724" i="9" s="1"/>
  <c r="AG724" i="9"/>
  <c r="AH724" i="9"/>
  <c r="AJ724" i="9"/>
  <c r="AA725" i="9"/>
  <c r="AB725" i="9"/>
  <c r="AC725" i="9"/>
  <c r="AE725" i="9"/>
  <c r="AG725" i="9"/>
  <c r="AH725" i="9"/>
  <c r="AJ725" i="9"/>
  <c r="AK725" i="9"/>
  <c r="AA726" i="9"/>
  <c r="AB726" i="9"/>
  <c r="AE726" i="9"/>
  <c r="AG726" i="9"/>
  <c r="AH726" i="9"/>
  <c r="AJ726" i="9"/>
  <c r="AA727" i="9"/>
  <c r="AB727" i="9"/>
  <c r="AC727" i="9"/>
  <c r="AE727" i="9"/>
  <c r="AK727" i="9" s="1"/>
  <c r="AG727" i="9"/>
  <c r="AH727" i="9"/>
  <c r="AJ727" i="9"/>
  <c r="AA728" i="9"/>
  <c r="AB728" i="9"/>
  <c r="AC728" i="9" s="1"/>
  <c r="AE728" i="9"/>
  <c r="AK728" i="9" s="1"/>
  <c r="AG728" i="9"/>
  <c r="AH728" i="9"/>
  <c r="AJ728" i="9"/>
  <c r="AA729" i="9"/>
  <c r="AB729" i="9"/>
  <c r="AC729" i="9" s="1"/>
  <c r="AE729" i="9"/>
  <c r="AK729" i="9" s="1"/>
  <c r="AG729" i="9"/>
  <c r="AH729" i="9"/>
  <c r="AJ729" i="9"/>
  <c r="AA730" i="9"/>
  <c r="AB730" i="9"/>
  <c r="AE730" i="9"/>
  <c r="AG730" i="9"/>
  <c r="AH730" i="9"/>
  <c r="AJ730" i="9"/>
  <c r="AA731" i="9"/>
  <c r="AB731" i="9"/>
  <c r="AC731" i="9"/>
  <c r="AD731" i="9" s="1"/>
  <c r="AE731" i="9"/>
  <c r="AK731" i="9" s="1"/>
  <c r="AG731" i="9"/>
  <c r="AH731" i="9"/>
  <c r="AJ731" i="9"/>
  <c r="AA732" i="9"/>
  <c r="AB732" i="9"/>
  <c r="AC732" i="9"/>
  <c r="AE732" i="9"/>
  <c r="AK732" i="9" s="1"/>
  <c r="AG732" i="9"/>
  <c r="AH732" i="9"/>
  <c r="AJ732" i="9"/>
  <c r="AA733" i="9"/>
  <c r="AB733" i="9"/>
  <c r="AC733" i="9" s="1"/>
  <c r="AE733" i="9"/>
  <c r="AG733" i="9"/>
  <c r="AH733" i="9"/>
  <c r="AJ733" i="9"/>
  <c r="AK733" i="9"/>
  <c r="AA734" i="9"/>
  <c r="AC734" i="9" s="1"/>
  <c r="AB734" i="9"/>
  <c r="AE734" i="9"/>
  <c r="AG734" i="9"/>
  <c r="AH734" i="9"/>
  <c r="AJ734" i="9"/>
  <c r="AA735" i="9"/>
  <c r="AB735" i="9"/>
  <c r="AC735" i="9"/>
  <c r="AD735" i="9" s="1"/>
  <c r="AE735" i="9"/>
  <c r="AG735" i="9"/>
  <c r="AH735" i="9"/>
  <c r="AJ735" i="9"/>
  <c r="AK735" i="9"/>
  <c r="AA736" i="9"/>
  <c r="AB736" i="9"/>
  <c r="AC736" i="9" s="1"/>
  <c r="AE736" i="9"/>
  <c r="AK736" i="9" s="1"/>
  <c r="AG736" i="9"/>
  <c r="AH736" i="9"/>
  <c r="AJ736" i="9"/>
  <c r="AA737" i="9"/>
  <c r="AB737" i="9"/>
  <c r="AC737" i="9"/>
  <c r="AE737" i="9"/>
  <c r="AD737" i="9" s="1"/>
  <c r="AG737" i="9"/>
  <c r="AH737" i="9"/>
  <c r="AJ737" i="9"/>
  <c r="AA738" i="9"/>
  <c r="AC738" i="9" s="1"/>
  <c r="AB738" i="9"/>
  <c r="AE738" i="9"/>
  <c r="AG738" i="9"/>
  <c r="AH738" i="9"/>
  <c r="AJ738" i="9"/>
  <c r="AA739" i="9"/>
  <c r="AB739" i="9"/>
  <c r="AC739" i="9" s="1"/>
  <c r="AD739" i="9" s="1"/>
  <c r="AE739" i="9"/>
  <c r="AK739" i="9" s="1"/>
  <c r="AG739" i="9"/>
  <c r="AH739" i="9"/>
  <c r="AJ739" i="9"/>
  <c r="AA10" i="9"/>
  <c r="AB10" i="9"/>
  <c r="AG10" i="9"/>
  <c r="AH10" i="9"/>
  <c r="AA11" i="9"/>
  <c r="AB11" i="9"/>
  <c r="AG11" i="9"/>
  <c r="AH11" i="9"/>
  <c r="AA12" i="9"/>
  <c r="AB12" i="9"/>
  <c r="AG12" i="9"/>
  <c r="AH12" i="9"/>
  <c r="AA13" i="9"/>
  <c r="AB13" i="9"/>
  <c r="AG13" i="9"/>
  <c r="AH13" i="9"/>
  <c r="AA14" i="9"/>
  <c r="AB14" i="9"/>
  <c r="AC14" i="9" s="1"/>
  <c r="AG14" i="9"/>
  <c r="AH14" i="9"/>
  <c r="AA15" i="9"/>
  <c r="AB15" i="9"/>
  <c r="AG15" i="9"/>
  <c r="AH15" i="9"/>
  <c r="AA16" i="9"/>
  <c r="AB16" i="9"/>
  <c r="AG16" i="9"/>
  <c r="AH16" i="9"/>
  <c r="AA17" i="9"/>
  <c r="AB17" i="9"/>
  <c r="AG17" i="9"/>
  <c r="AH17" i="9"/>
  <c r="AA18" i="9"/>
  <c r="AB18" i="9"/>
  <c r="AG18" i="9"/>
  <c r="AH18" i="9"/>
  <c r="AA19" i="9"/>
  <c r="AB19" i="9"/>
  <c r="AG19" i="9"/>
  <c r="AH19" i="9"/>
  <c r="AA20" i="9"/>
  <c r="AB20" i="9"/>
  <c r="AG20" i="9"/>
  <c r="AH20" i="9"/>
  <c r="AA21" i="9"/>
  <c r="AB21" i="9"/>
  <c r="AG21" i="9"/>
  <c r="AH21" i="9"/>
  <c r="AA22" i="9"/>
  <c r="AB22" i="9"/>
  <c r="AC22" i="9" s="1"/>
  <c r="AG22" i="9"/>
  <c r="AH22" i="9"/>
  <c r="AA23" i="9"/>
  <c r="AB23" i="9"/>
  <c r="AG23" i="9"/>
  <c r="AH23" i="9"/>
  <c r="AA24" i="9"/>
  <c r="AB24" i="9"/>
  <c r="AG24" i="9"/>
  <c r="AH24" i="9"/>
  <c r="AA25" i="9"/>
  <c r="AB25" i="9"/>
  <c r="AG25" i="9"/>
  <c r="AH25" i="9"/>
  <c r="AA26" i="9"/>
  <c r="AB26" i="9"/>
  <c r="AG26" i="9"/>
  <c r="AH26" i="9"/>
  <c r="AA27" i="9"/>
  <c r="AB27" i="9"/>
  <c r="AG27" i="9"/>
  <c r="AH27" i="9"/>
  <c r="AA28" i="9"/>
  <c r="AB28" i="9"/>
  <c r="AC28" i="9" s="1"/>
  <c r="AG28" i="9"/>
  <c r="AH28" i="9"/>
  <c r="AA29" i="9"/>
  <c r="AB29" i="9"/>
  <c r="AC29" i="9" s="1"/>
  <c r="AG29" i="9"/>
  <c r="AH29" i="9"/>
  <c r="AA30" i="9"/>
  <c r="AB30" i="9"/>
  <c r="AG30" i="9"/>
  <c r="AH30" i="9"/>
  <c r="AA31" i="9"/>
  <c r="AB31" i="9"/>
  <c r="AG31" i="9"/>
  <c r="AH31" i="9"/>
  <c r="AA32" i="9"/>
  <c r="AB32" i="9"/>
  <c r="AG32" i="9"/>
  <c r="AH32" i="9"/>
  <c r="AA33" i="9"/>
  <c r="AB33" i="9"/>
  <c r="AG33" i="9"/>
  <c r="AH33" i="9"/>
  <c r="AA34" i="9"/>
  <c r="AB34" i="9"/>
  <c r="AG34" i="9"/>
  <c r="AH34" i="9"/>
  <c r="AA35" i="9"/>
  <c r="AB35" i="9"/>
  <c r="AC35" i="9" s="1"/>
  <c r="AG35" i="9"/>
  <c r="AH35" i="9"/>
  <c r="AA36" i="9"/>
  <c r="AB36" i="9"/>
  <c r="AC36" i="9" s="1"/>
  <c r="AG36" i="9"/>
  <c r="AH36" i="9"/>
  <c r="AA37" i="9"/>
  <c r="AB37" i="9"/>
  <c r="AG37" i="9"/>
  <c r="AH37" i="9"/>
  <c r="AA38" i="9"/>
  <c r="AB38" i="9"/>
  <c r="AG38" i="9"/>
  <c r="AH38" i="9"/>
  <c r="AA39" i="9"/>
  <c r="AB39" i="9"/>
  <c r="AG39" i="9"/>
  <c r="AH39" i="9"/>
  <c r="AA40" i="9"/>
  <c r="AB40" i="9"/>
  <c r="AG40" i="9"/>
  <c r="AH40" i="9"/>
  <c r="AA41" i="9"/>
  <c r="AB41" i="9"/>
  <c r="AG41" i="9"/>
  <c r="AH41" i="9"/>
  <c r="AA42" i="9"/>
  <c r="AB42" i="9"/>
  <c r="AG42" i="9"/>
  <c r="AH42" i="9"/>
  <c r="AA43" i="9"/>
  <c r="AB43" i="9"/>
  <c r="AG43" i="9"/>
  <c r="AH43" i="9"/>
  <c r="AA44" i="9"/>
  <c r="AB44" i="9"/>
  <c r="AG44" i="9"/>
  <c r="AH44" i="9"/>
  <c r="AA45" i="9"/>
  <c r="AB45" i="9"/>
  <c r="AG45" i="9"/>
  <c r="AH45" i="9"/>
  <c r="AA46" i="9"/>
  <c r="AB46" i="9"/>
  <c r="AG46" i="9"/>
  <c r="AH46" i="9"/>
  <c r="AA47" i="9"/>
  <c r="AB47" i="9"/>
  <c r="AG47" i="9"/>
  <c r="AH47" i="9"/>
  <c r="AA48" i="9"/>
  <c r="AB48" i="9"/>
  <c r="AG48" i="9"/>
  <c r="AH48" i="9"/>
  <c r="AA49" i="9"/>
  <c r="AB49" i="9"/>
  <c r="AC49" i="9" s="1"/>
  <c r="AG49" i="9"/>
  <c r="AH49" i="9"/>
  <c r="AA50" i="9"/>
  <c r="AB50" i="9"/>
  <c r="AC50" i="9" s="1"/>
  <c r="AG50" i="9"/>
  <c r="AH50" i="9"/>
  <c r="AA51" i="9"/>
  <c r="AB51" i="9"/>
  <c r="AG51" i="9"/>
  <c r="AH51" i="9"/>
  <c r="AA52" i="9"/>
  <c r="AB52" i="9"/>
  <c r="AG52" i="9"/>
  <c r="AH52" i="9"/>
  <c r="AA53" i="9"/>
  <c r="AB53" i="9"/>
  <c r="AG53" i="9"/>
  <c r="AH53" i="9"/>
  <c r="AA54" i="9"/>
  <c r="AB54" i="9"/>
  <c r="AG54" i="9"/>
  <c r="AH54" i="9"/>
  <c r="AA55" i="9"/>
  <c r="AB55" i="9"/>
  <c r="AG55" i="9"/>
  <c r="AH55" i="9"/>
  <c r="AA56" i="9"/>
  <c r="AB56" i="9"/>
  <c r="AC56" i="9" s="1"/>
  <c r="AG56" i="9"/>
  <c r="AH56" i="9"/>
  <c r="AA57" i="9"/>
  <c r="AB57" i="9"/>
  <c r="AG57" i="9"/>
  <c r="AH57" i="9"/>
  <c r="AA58" i="9"/>
  <c r="AB58" i="9"/>
  <c r="AC58" i="9" s="1"/>
  <c r="AG58" i="9"/>
  <c r="AH58" i="9"/>
  <c r="AA59" i="9"/>
  <c r="AB59" i="9"/>
  <c r="AG59" i="9"/>
  <c r="AH59" i="9"/>
  <c r="AA60" i="9"/>
  <c r="AB60" i="9"/>
  <c r="AG60" i="9"/>
  <c r="AH60" i="9"/>
  <c r="AA61" i="9"/>
  <c r="AB61" i="9"/>
  <c r="AG61" i="9"/>
  <c r="AH61" i="9"/>
  <c r="AA62" i="9"/>
  <c r="AB62" i="9"/>
  <c r="AG62" i="9"/>
  <c r="AH62" i="9"/>
  <c r="AA63" i="9"/>
  <c r="AB63" i="9"/>
  <c r="AG63" i="9"/>
  <c r="AH63" i="9"/>
  <c r="AA64" i="9"/>
  <c r="AB64" i="9"/>
  <c r="AG64" i="9"/>
  <c r="AH64" i="9"/>
  <c r="AA65" i="9"/>
  <c r="AB65" i="9"/>
  <c r="AG65" i="9"/>
  <c r="AH65" i="9"/>
  <c r="AA66" i="9"/>
  <c r="AB66" i="9"/>
  <c r="AG66" i="9"/>
  <c r="AH66" i="9"/>
  <c r="AA67" i="9"/>
  <c r="AB67" i="9"/>
  <c r="AG67" i="9"/>
  <c r="AH67" i="9"/>
  <c r="AA68" i="9"/>
  <c r="AB68" i="9"/>
  <c r="AG68" i="9"/>
  <c r="AH68" i="9"/>
  <c r="AA69" i="9"/>
  <c r="AB69" i="9"/>
  <c r="AG69" i="9"/>
  <c r="AH69" i="9"/>
  <c r="AA70" i="9"/>
  <c r="AB70" i="9"/>
  <c r="AC70" i="9" s="1"/>
  <c r="AG70" i="9"/>
  <c r="AH70" i="9"/>
  <c r="AA71" i="9"/>
  <c r="AB71" i="9"/>
  <c r="AC71" i="9" s="1"/>
  <c r="AG71" i="9"/>
  <c r="AH71" i="9"/>
  <c r="AA72" i="9"/>
  <c r="AB72" i="9"/>
  <c r="AG72" i="9"/>
  <c r="AH72" i="9"/>
  <c r="AA73" i="9"/>
  <c r="AB73" i="9"/>
  <c r="AG73" i="9"/>
  <c r="AH73" i="9"/>
  <c r="AA74" i="9"/>
  <c r="AB74" i="9"/>
  <c r="AG74" i="9"/>
  <c r="AH74" i="9"/>
  <c r="AA75" i="9"/>
  <c r="AB75" i="9"/>
  <c r="AG75" i="9"/>
  <c r="AH75" i="9"/>
  <c r="AA76" i="9"/>
  <c r="AB76" i="9"/>
  <c r="AG76" i="9"/>
  <c r="AH76" i="9"/>
  <c r="AA77" i="9"/>
  <c r="AB77" i="9"/>
  <c r="AC77" i="9" s="1"/>
  <c r="AG77" i="9"/>
  <c r="AH77" i="9"/>
  <c r="AA78" i="9"/>
  <c r="AB78" i="9"/>
  <c r="AG78" i="9"/>
  <c r="AH78" i="9"/>
  <c r="AA79" i="9"/>
  <c r="AB79" i="9"/>
  <c r="AG79" i="9"/>
  <c r="AH79" i="9"/>
  <c r="AA80" i="9"/>
  <c r="AB80" i="9"/>
  <c r="AG80" i="9"/>
  <c r="AH80" i="9"/>
  <c r="AA81" i="9"/>
  <c r="AB81" i="9"/>
  <c r="AG81" i="9"/>
  <c r="AH81" i="9"/>
  <c r="AA82" i="9"/>
  <c r="AB82" i="9"/>
  <c r="AG82" i="9"/>
  <c r="AH82" i="9"/>
  <c r="AA83" i="9"/>
  <c r="AB83" i="9"/>
  <c r="AG83" i="9"/>
  <c r="AH83" i="9"/>
  <c r="AA84" i="9"/>
  <c r="AB84" i="9"/>
  <c r="AC84" i="9" s="1"/>
  <c r="AG84" i="9"/>
  <c r="AH84" i="9"/>
  <c r="AA85" i="9"/>
  <c r="AB85" i="9"/>
  <c r="AC85" i="9" s="1"/>
  <c r="AG85" i="9"/>
  <c r="AH85" i="9"/>
  <c r="AA86" i="9"/>
  <c r="AB86" i="9"/>
  <c r="AG86" i="9"/>
  <c r="AH86" i="9"/>
  <c r="AA87" i="9"/>
  <c r="AB87" i="9"/>
  <c r="AG87" i="9"/>
  <c r="AH87" i="9"/>
  <c r="AA88" i="9"/>
  <c r="AB88" i="9"/>
  <c r="AG88" i="9"/>
  <c r="AH88" i="9"/>
  <c r="AA89" i="9"/>
  <c r="AB89" i="9"/>
  <c r="AG89" i="9"/>
  <c r="AH89" i="9"/>
  <c r="AA90" i="9"/>
  <c r="AB90" i="9"/>
  <c r="AG90" i="9"/>
  <c r="AH90" i="9"/>
  <c r="AA91" i="9"/>
  <c r="AB91" i="9"/>
  <c r="AC91" i="9"/>
  <c r="AG91" i="9"/>
  <c r="AH91" i="9"/>
  <c r="AA92" i="9"/>
  <c r="AC92" i="9" s="1"/>
  <c r="AB92" i="9"/>
  <c r="AG92" i="9"/>
  <c r="AH92" i="9"/>
  <c r="AA93" i="9"/>
  <c r="AB93" i="9"/>
  <c r="AG93" i="9"/>
  <c r="AH93" i="9"/>
  <c r="AA94" i="9"/>
  <c r="AB94" i="9"/>
  <c r="AG94" i="9"/>
  <c r="AH94" i="9"/>
  <c r="AA95" i="9"/>
  <c r="AB95" i="9"/>
  <c r="AG95" i="9"/>
  <c r="AH95" i="9"/>
  <c r="AA96" i="9"/>
  <c r="AB96" i="9"/>
  <c r="AG96" i="9"/>
  <c r="AH96" i="9"/>
  <c r="AA97" i="9"/>
  <c r="AB97" i="9"/>
  <c r="AG97" i="9"/>
  <c r="AH97" i="9"/>
  <c r="AA98" i="9"/>
  <c r="AB98" i="9"/>
  <c r="AC98" i="9" s="1"/>
  <c r="AG98" i="9"/>
  <c r="AH98" i="9"/>
  <c r="AA99" i="9"/>
  <c r="AB99" i="9"/>
  <c r="AC99" i="9"/>
  <c r="AG99" i="9"/>
  <c r="AH99" i="9"/>
  <c r="AA100" i="9"/>
  <c r="AB100" i="9"/>
  <c r="AG100" i="9"/>
  <c r="AH100" i="9"/>
  <c r="AA101" i="9"/>
  <c r="AB101" i="9"/>
  <c r="AG101" i="9"/>
  <c r="AH101" i="9"/>
  <c r="AA102" i="9"/>
  <c r="AB102" i="9"/>
  <c r="AG102" i="9"/>
  <c r="AH102" i="9"/>
  <c r="AA103" i="9"/>
  <c r="AB103" i="9"/>
  <c r="AG103" i="9"/>
  <c r="AH103" i="9"/>
  <c r="AA104" i="9"/>
  <c r="AB104" i="9"/>
  <c r="AG104" i="9"/>
  <c r="AH104" i="9"/>
  <c r="AA105" i="9"/>
  <c r="AB105" i="9"/>
  <c r="AG105" i="9"/>
  <c r="AH105" i="9"/>
  <c r="AA106" i="9"/>
  <c r="AB106" i="9"/>
  <c r="AC106" i="9" s="1"/>
  <c r="AG106" i="9"/>
  <c r="AH106" i="9"/>
  <c r="AA107" i="9"/>
  <c r="AB107" i="9"/>
  <c r="AG107" i="9"/>
  <c r="AH107" i="9"/>
  <c r="AA108" i="9"/>
  <c r="AB108" i="9"/>
  <c r="AG108" i="9"/>
  <c r="AH108" i="9"/>
  <c r="AA109" i="9"/>
  <c r="AB109" i="9"/>
  <c r="AG109" i="9"/>
  <c r="AH109" i="9"/>
  <c r="AA110" i="9"/>
  <c r="AB110" i="9"/>
  <c r="AG110" i="9"/>
  <c r="AH110" i="9"/>
  <c r="AA111" i="9"/>
  <c r="AB111" i="9"/>
  <c r="AG111" i="9"/>
  <c r="AH111" i="9"/>
  <c r="AA112" i="9"/>
  <c r="AB112" i="9"/>
  <c r="AC112" i="9" s="1"/>
  <c r="AG112" i="9"/>
  <c r="AH112" i="9"/>
  <c r="AA113" i="9"/>
  <c r="AB113" i="9"/>
  <c r="AG113" i="9"/>
  <c r="AH113" i="9"/>
  <c r="AA114" i="9"/>
  <c r="AB114" i="9"/>
  <c r="AC114" i="9" s="1"/>
  <c r="AG114" i="9"/>
  <c r="AH114" i="9"/>
  <c r="AA115" i="9"/>
  <c r="AB115" i="9"/>
  <c r="AG115" i="9"/>
  <c r="AH115" i="9"/>
  <c r="AA116" i="9"/>
  <c r="AB116" i="9"/>
  <c r="AG116" i="9"/>
  <c r="AH116" i="9"/>
  <c r="AA117" i="9"/>
  <c r="AB117" i="9"/>
  <c r="AG117" i="9"/>
  <c r="AH117" i="9"/>
  <c r="AA118" i="9"/>
  <c r="AB118" i="9"/>
  <c r="AG118" i="9"/>
  <c r="AH118" i="9"/>
  <c r="AA119" i="9"/>
  <c r="AB119" i="9"/>
  <c r="AC119" i="9" s="1"/>
  <c r="AG119" i="9"/>
  <c r="AH119" i="9"/>
  <c r="AA120" i="9"/>
  <c r="AB120" i="9"/>
  <c r="AC120" i="9" s="1"/>
  <c r="AG120" i="9"/>
  <c r="AH120" i="9"/>
  <c r="AA121" i="9"/>
  <c r="AB121" i="9"/>
  <c r="AG121" i="9"/>
  <c r="AH121" i="9"/>
  <c r="AA122" i="9"/>
  <c r="AB122" i="9"/>
  <c r="AG122" i="9"/>
  <c r="AH122" i="9"/>
  <c r="AA123" i="9"/>
  <c r="AB123" i="9"/>
  <c r="AG123" i="9"/>
  <c r="AH123" i="9"/>
  <c r="AA124" i="9"/>
  <c r="AB124" i="9"/>
  <c r="AG124" i="9"/>
  <c r="AH124" i="9"/>
  <c r="AA125" i="9"/>
  <c r="AB125" i="9"/>
  <c r="AG125" i="9"/>
  <c r="AH125" i="9"/>
  <c r="AA126" i="9"/>
  <c r="AB126" i="9"/>
  <c r="AC126" i="9" s="1"/>
  <c r="AG126" i="9"/>
  <c r="AH126" i="9"/>
  <c r="AA127" i="9"/>
  <c r="AB127" i="9"/>
  <c r="AG127" i="9"/>
  <c r="AH127" i="9"/>
  <c r="AA128" i="9"/>
  <c r="AB128" i="9"/>
  <c r="AG128" i="9"/>
  <c r="AH128" i="9"/>
  <c r="AA129" i="9"/>
  <c r="AB129" i="9"/>
  <c r="AG129" i="9"/>
  <c r="AH129" i="9"/>
  <c r="AA130" i="9"/>
  <c r="AB130" i="9"/>
  <c r="AG130" i="9"/>
  <c r="AH130" i="9"/>
  <c r="AA131" i="9"/>
  <c r="AB131" i="9"/>
  <c r="AG131" i="9"/>
  <c r="AH131" i="9"/>
  <c r="AA132" i="9"/>
  <c r="AB132" i="9"/>
  <c r="AG132" i="9"/>
  <c r="AH132" i="9"/>
  <c r="AA133" i="9"/>
  <c r="AB133" i="9"/>
  <c r="AC133" i="9" s="1"/>
  <c r="AG133" i="9"/>
  <c r="AH133" i="9"/>
  <c r="AA134" i="9"/>
  <c r="AB134" i="9"/>
  <c r="AG134" i="9"/>
  <c r="AH134" i="9"/>
  <c r="AA135" i="9"/>
  <c r="AB135" i="9"/>
  <c r="AG135" i="9"/>
  <c r="AH135" i="9"/>
  <c r="AA136" i="9"/>
  <c r="AB136" i="9"/>
  <c r="AG136" i="9"/>
  <c r="AH136" i="9"/>
  <c r="AA137" i="9"/>
  <c r="AB137" i="9"/>
  <c r="AG137" i="9"/>
  <c r="AH137" i="9"/>
  <c r="AA138" i="9"/>
  <c r="AB138" i="9"/>
  <c r="AG138" i="9"/>
  <c r="AH138" i="9"/>
  <c r="AA139" i="9"/>
  <c r="AB139" i="9"/>
  <c r="AG139" i="9"/>
  <c r="AH139" i="9"/>
  <c r="AA140" i="9"/>
  <c r="AB140" i="9"/>
  <c r="AG140" i="9"/>
  <c r="AH140" i="9"/>
  <c r="AA141" i="9"/>
  <c r="AB141" i="9"/>
  <c r="AC141" i="9" s="1"/>
  <c r="AG141" i="9"/>
  <c r="AH141" i="9"/>
  <c r="AA142" i="9"/>
  <c r="AB142" i="9"/>
  <c r="AG142" i="9"/>
  <c r="AH142" i="9"/>
  <c r="AA143" i="9"/>
  <c r="AB143" i="9"/>
  <c r="AG143" i="9"/>
  <c r="AH143" i="9"/>
  <c r="AA144" i="9"/>
  <c r="AB144" i="9"/>
  <c r="AG144" i="9"/>
  <c r="AH144" i="9"/>
  <c r="AA145" i="9"/>
  <c r="AB145" i="9"/>
  <c r="AG145" i="9"/>
  <c r="AH145" i="9"/>
  <c r="AA146" i="9"/>
  <c r="AB146" i="9"/>
  <c r="AG146" i="9"/>
  <c r="AH146" i="9"/>
  <c r="AA147" i="9"/>
  <c r="AB147" i="9"/>
  <c r="AC147" i="9" s="1"/>
  <c r="AG147" i="9"/>
  <c r="AH147" i="9"/>
  <c r="AA148" i="9"/>
  <c r="AB148" i="9"/>
  <c r="AC148" i="9" s="1"/>
  <c r="AG148" i="9"/>
  <c r="AH148" i="9"/>
  <c r="AA149" i="9"/>
  <c r="AB149" i="9"/>
  <c r="AG149" i="9"/>
  <c r="AH149" i="9"/>
  <c r="AA150" i="9"/>
  <c r="AB150" i="9"/>
  <c r="AG150" i="9"/>
  <c r="AH150" i="9"/>
  <c r="AA151" i="9"/>
  <c r="AB151" i="9"/>
  <c r="AG151" i="9"/>
  <c r="AH151" i="9"/>
  <c r="AA152" i="9"/>
  <c r="AB152" i="9"/>
  <c r="AG152" i="9"/>
  <c r="AH152" i="9"/>
  <c r="AA153" i="9"/>
  <c r="AB153" i="9"/>
  <c r="AG153" i="9"/>
  <c r="AH153" i="9"/>
  <c r="AA154" i="9"/>
  <c r="AB154" i="9"/>
  <c r="AG154" i="9"/>
  <c r="AH154" i="9"/>
  <c r="AA155" i="9"/>
  <c r="AC155" i="9" s="1"/>
  <c r="AB155" i="9"/>
  <c r="AG155" i="9"/>
  <c r="AH155" i="9"/>
  <c r="AA156" i="9"/>
  <c r="AB156" i="9"/>
  <c r="AG156" i="9"/>
  <c r="AH156" i="9"/>
  <c r="AA157" i="9"/>
  <c r="AB157" i="9"/>
  <c r="AG157" i="9"/>
  <c r="AH157" i="9"/>
  <c r="AA158" i="9"/>
  <c r="AB158" i="9"/>
  <c r="AG158" i="9"/>
  <c r="AH158" i="9"/>
  <c r="AA159" i="9"/>
  <c r="AB159" i="9"/>
  <c r="AG159" i="9"/>
  <c r="AH159" i="9"/>
  <c r="AA160" i="9"/>
  <c r="AB160" i="9"/>
  <c r="AG160" i="9"/>
  <c r="AH160" i="9"/>
  <c r="AA161" i="9"/>
  <c r="AB161" i="9"/>
  <c r="AG161" i="9"/>
  <c r="AH161" i="9"/>
  <c r="AA162" i="9"/>
  <c r="AC162" i="9" s="1"/>
  <c r="AB162" i="9"/>
  <c r="AG162" i="9"/>
  <c r="AH162" i="9"/>
  <c r="AA163" i="9"/>
  <c r="AB163" i="9"/>
  <c r="AG163" i="9"/>
  <c r="AH163" i="9"/>
  <c r="AA164" i="9"/>
  <c r="AB164" i="9"/>
  <c r="AG164" i="9"/>
  <c r="AH164" i="9"/>
  <c r="AA165" i="9"/>
  <c r="AB165" i="9"/>
  <c r="AG165" i="9"/>
  <c r="AH165" i="9"/>
  <c r="AA166" i="9"/>
  <c r="AB166" i="9"/>
  <c r="AG166" i="9"/>
  <c r="AH166" i="9"/>
  <c r="AA167" i="9"/>
  <c r="AB167" i="9"/>
  <c r="AG167" i="9"/>
  <c r="AH167" i="9"/>
  <c r="AA168" i="9"/>
  <c r="AB168" i="9"/>
  <c r="AC168" i="9"/>
  <c r="AG168" i="9"/>
  <c r="AH168" i="9"/>
  <c r="AA169" i="9"/>
  <c r="AB169" i="9"/>
  <c r="AG169" i="9"/>
  <c r="AH169" i="9"/>
  <c r="AA170" i="9"/>
  <c r="AB170" i="9"/>
  <c r="AG170" i="9"/>
  <c r="AH170" i="9"/>
  <c r="AA171" i="9"/>
  <c r="AB171" i="9"/>
  <c r="AG171" i="9"/>
  <c r="AH171" i="9"/>
  <c r="AA172" i="9"/>
  <c r="AB172" i="9"/>
  <c r="AG172" i="9"/>
  <c r="AH172" i="9"/>
  <c r="AA173" i="9"/>
  <c r="AB173" i="9"/>
  <c r="AG173" i="9"/>
  <c r="AH173" i="9"/>
  <c r="AA174" i="9"/>
  <c r="AB174" i="9"/>
  <c r="AG174" i="9"/>
  <c r="AH174" i="9"/>
  <c r="AA175" i="9"/>
  <c r="AB175" i="9"/>
  <c r="AG175" i="9"/>
  <c r="AH175" i="9"/>
  <c r="AA176" i="9"/>
  <c r="AB176" i="9"/>
  <c r="AC176" i="9" s="1"/>
  <c r="AG176" i="9"/>
  <c r="AH176" i="9"/>
  <c r="AA177" i="9"/>
  <c r="AB177" i="9"/>
  <c r="AG177" i="9"/>
  <c r="AH177" i="9"/>
  <c r="AA178" i="9"/>
  <c r="AB178" i="9"/>
  <c r="AG178" i="9"/>
  <c r="AH178" i="9"/>
  <c r="AA179" i="9"/>
  <c r="AB179" i="9"/>
  <c r="AG179" i="9"/>
  <c r="AH179" i="9"/>
  <c r="AA180" i="9"/>
  <c r="AB180" i="9"/>
  <c r="AG180" i="9"/>
  <c r="AH180" i="9"/>
  <c r="AA181" i="9"/>
  <c r="AB181" i="9"/>
  <c r="AG181" i="9"/>
  <c r="AH181" i="9"/>
  <c r="AA182" i="9"/>
  <c r="AB182" i="9"/>
  <c r="AC182" i="9"/>
  <c r="AG182" i="9"/>
  <c r="AH182" i="9"/>
  <c r="AA183" i="9"/>
  <c r="AB183" i="9"/>
  <c r="AG183" i="9"/>
  <c r="AH183" i="9"/>
  <c r="AA184" i="9"/>
  <c r="AB184" i="9"/>
  <c r="AG184" i="9"/>
  <c r="AH184" i="9"/>
  <c r="AA185" i="9"/>
  <c r="AB185" i="9"/>
  <c r="AG185" i="9"/>
  <c r="AH185" i="9"/>
  <c r="AA186" i="9"/>
  <c r="AB186" i="9"/>
  <c r="AG186" i="9"/>
  <c r="AH186" i="9"/>
  <c r="AA187" i="9"/>
  <c r="AB187" i="9"/>
  <c r="AG187" i="9"/>
  <c r="AH187" i="9"/>
  <c r="AA188" i="9"/>
  <c r="AB188" i="9"/>
  <c r="AG188" i="9"/>
  <c r="AH188" i="9"/>
  <c r="AA189" i="9"/>
  <c r="AB189" i="9"/>
  <c r="AG189" i="9"/>
  <c r="AH189" i="9"/>
  <c r="AA190" i="9"/>
  <c r="AB190" i="9"/>
  <c r="AC190" i="9" s="1"/>
  <c r="AG190" i="9"/>
  <c r="AH190" i="9"/>
  <c r="AA191" i="9"/>
  <c r="AB191" i="9"/>
  <c r="AG191" i="9"/>
  <c r="AH191" i="9"/>
  <c r="AA192" i="9"/>
  <c r="AB192" i="9"/>
  <c r="AG192" i="9"/>
  <c r="AH192" i="9"/>
  <c r="AA193" i="9"/>
  <c r="AB193" i="9"/>
  <c r="AG193" i="9"/>
  <c r="AH193" i="9"/>
  <c r="AA194" i="9"/>
  <c r="AC194" i="9" s="1"/>
  <c r="AB194" i="9"/>
  <c r="AG194" i="9"/>
  <c r="AH194" i="9"/>
  <c r="AA195" i="9"/>
  <c r="AB195" i="9"/>
  <c r="AG195" i="9"/>
  <c r="AH195" i="9"/>
  <c r="AA196" i="9"/>
  <c r="AB196" i="9"/>
  <c r="AC196" i="9"/>
  <c r="AG196" i="9"/>
  <c r="AH196" i="9"/>
  <c r="AA197" i="9"/>
  <c r="AB197" i="9"/>
  <c r="AG197" i="9"/>
  <c r="AH197" i="9"/>
  <c r="AA198" i="9"/>
  <c r="AB198" i="9"/>
  <c r="AG198" i="9"/>
  <c r="AH198" i="9"/>
  <c r="AA199" i="9"/>
  <c r="AB199" i="9"/>
  <c r="AG199" i="9"/>
  <c r="AH199" i="9"/>
  <c r="AA200" i="9"/>
  <c r="AB200" i="9"/>
  <c r="AG200" i="9"/>
  <c r="AH200" i="9"/>
  <c r="AA201" i="9"/>
  <c r="AB201" i="9"/>
  <c r="AG201" i="9"/>
  <c r="AH201" i="9"/>
  <c r="AA202" i="9"/>
  <c r="AB202" i="9"/>
  <c r="AG202" i="9"/>
  <c r="AH202" i="9"/>
  <c r="AA203" i="9"/>
  <c r="AB203" i="9"/>
  <c r="AC203" i="9" s="1"/>
  <c r="AG203" i="9"/>
  <c r="AH203" i="9"/>
  <c r="AA204" i="9"/>
  <c r="AB204" i="9"/>
  <c r="AG204" i="9"/>
  <c r="AH204" i="9"/>
  <c r="AA205" i="9"/>
  <c r="AB205" i="9"/>
  <c r="AG205" i="9"/>
  <c r="AH205" i="9"/>
  <c r="AA206" i="9"/>
  <c r="AB206" i="9"/>
  <c r="AG206" i="9"/>
  <c r="AH206" i="9"/>
  <c r="AA207" i="9"/>
  <c r="AB207" i="9"/>
  <c r="AG207" i="9"/>
  <c r="AH207" i="9"/>
  <c r="AA208" i="9"/>
  <c r="AB208" i="9"/>
  <c r="AG208" i="9"/>
  <c r="AH208" i="9"/>
  <c r="AA209" i="9"/>
  <c r="AB209" i="9"/>
  <c r="AG209" i="9"/>
  <c r="AH209" i="9"/>
  <c r="AA210" i="9"/>
  <c r="AC210" i="9" s="1"/>
  <c r="AB210" i="9"/>
  <c r="AG210" i="9"/>
  <c r="AH210" i="9"/>
  <c r="AA211" i="9"/>
  <c r="AB211" i="9"/>
  <c r="AG211" i="9"/>
  <c r="AH211" i="9"/>
  <c r="AA212" i="9"/>
  <c r="AB212" i="9"/>
  <c r="AG212" i="9"/>
  <c r="AH212" i="9"/>
  <c r="AA213" i="9"/>
  <c r="AB213" i="9"/>
  <c r="AG213" i="9"/>
  <c r="AH213" i="9"/>
  <c r="AA214" i="9"/>
  <c r="AB214" i="9"/>
  <c r="AG214" i="9"/>
  <c r="AH214" i="9"/>
  <c r="AA215" i="9"/>
  <c r="AB215" i="9"/>
  <c r="AG215" i="9"/>
  <c r="AH215" i="9"/>
  <c r="AA216" i="9"/>
  <c r="AB216" i="9"/>
  <c r="AG216" i="9"/>
  <c r="AH216" i="9"/>
  <c r="AA217" i="9"/>
  <c r="AB217" i="9"/>
  <c r="AG217" i="9"/>
  <c r="AH217" i="9"/>
  <c r="AA218" i="9"/>
  <c r="AC218" i="9" s="1"/>
  <c r="AB218" i="9"/>
  <c r="AG218" i="9"/>
  <c r="AH218" i="9"/>
  <c r="AA219" i="9"/>
  <c r="AB219" i="9"/>
  <c r="AG219" i="9"/>
  <c r="AH219" i="9"/>
  <c r="AA220" i="9"/>
  <c r="AB220" i="9"/>
  <c r="AG220" i="9"/>
  <c r="AH220" i="9"/>
  <c r="AA221" i="9"/>
  <c r="AB221" i="9"/>
  <c r="AG221" i="9"/>
  <c r="AH221" i="9"/>
  <c r="AA222" i="9"/>
  <c r="AB222" i="9"/>
  <c r="AG222" i="9"/>
  <c r="AH222" i="9"/>
  <c r="AA223" i="9"/>
  <c r="AB223" i="9"/>
  <c r="AG223" i="9"/>
  <c r="AH223" i="9"/>
  <c r="AA224" i="9"/>
  <c r="AB224" i="9"/>
  <c r="AC224" i="9" s="1"/>
  <c r="AG224" i="9"/>
  <c r="AH224" i="9"/>
  <c r="AA225" i="9"/>
  <c r="AB225" i="9"/>
  <c r="AG225" i="9"/>
  <c r="AH225" i="9"/>
  <c r="AA226" i="9"/>
  <c r="AB226" i="9"/>
  <c r="AG226" i="9"/>
  <c r="AH226" i="9"/>
  <c r="AA227" i="9"/>
  <c r="AB227" i="9"/>
  <c r="AG227" i="9"/>
  <c r="AH227" i="9"/>
  <c r="AA228" i="9"/>
  <c r="AB228" i="9"/>
  <c r="AG228" i="9"/>
  <c r="AH228" i="9"/>
  <c r="AA229" i="9"/>
  <c r="AB229" i="9"/>
  <c r="AG229" i="9"/>
  <c r="AH229" i="9"/>
  <c r="AA230" i="9"/>
  <c r="AB230" i="9"/>
  <c r="AG230" i="9"/>
  <c r="AH230" i="9"/>
  <c r="AA231" i="9"/>
  <c r="AB231" i="9"/>
  <c r="AG231" i="9"/>
  <c r="AH231" i="9"/>
  <c r="AA232" i="9"/>
  <c r="AC232" i="9" s="1"/>
  <c r="AB232" i="9"/>
  <c r="AG232" i="9"/>
  <c r="AH232" i="9"/>
  <c r="AA233" i="9"/>
  <c r="AB233" i="9"/>
  <c r="AG233" i="9"/>
  <c r="AH233" i="9"/>
  <c r="AA234" i="9"/>
  <c r="AB234" i="9"/>
  <c r="AG234" i="9"/>
  <c r="AH234" i="9"/>
  <c r="AA235" i="9"/>
  <c r="AB235" i="9"/>
  <c r="AG235" i="9"/>
  <c r="AH235" i="9"/>
  <c r="AA236" i="9"/>
  <c r="AB236" i="9"/>
  <c r="AG236" i="9"/>
  <c r="AH236" i="9"/>
  <c r="AA237" i="9"/>
  <c r="AB237" i="9"/>
  <c r="AG237" i="9"/>
  <c r="AH237" i="9"/>
  <c r="AA238" i="9"/>
  <c r="AB238" i="9"/>
  <c r="AC238" i="9"/>
  <c r="AG238" i="9"/>
  <c r="AH238" i="9"/>
  <c r="AA239" i="9"/>
  <c r="AC239" i="9" s="1"/>
  <c r="AB239" i="9"/>
  <c r="AG239" i="9"/>
  <c r="AH239" i="9"/>
  <c r="AA240" i="9"/>
  <c r="AB240" i="9"/>
  <c r="AG240" i="9"/>
  <c r="AH240" i="9"/>
  <c r="AA241" i="9"/>
  <c r="AB241" i="9"/>
  <c r="AG241" i="9"/>
  <c r="AH241" i="9"/>
  <c r="AA242" i="9"/>
  <c r="AB242" i="9"/>
  <c r="AG242" i="9"/>
  <c r="AH242" i="9"/>
  <c r="AA243" i="9"/>
  <c r="AB243" i="9"/>
  <c r="AG243" i="9"/>
  <c r="AH243" i="9"/>
  <c r="AA244" i="9"/>
  <c r="AB244" i="9"/>
  <c r="AG244" i="9"/>
  <c r="AH244" i="9"/>
  <c r="AA245" i="9"/>
  <c r="AB245" i="9"/>
  <c r="AG245" i="9"/>
  <c r="AH245" i="9"/>
  <c r="AA246" i="9"/>
  <c r="AB246" i="9"/>
  <c r="AC246" i="9" s="1"/>
  <c r="AG246" i="9"/>
  <c r="AH246" i="9"/>
  <c r="AA247" i="9"/>
  <c r="AB247" i="9"/>
  <c r="AG247" i="9"/>
  <c r="AH247" i="9"/>
  <c r="AA248" i="9"/>
  <c r="AB248" i="9"/>
  <c r="AG248" i="9"/>
  <c r="AH248" i="9"/>
  <c r="AA249" i="9"/>
  <c r="AB249" i="9"/>
  <c r="AG249" i="9"/>
  <c r="AH249" i="9"/>
  <c r="AA250" i="9"/>
  <c r="AB250" i="9"/>
  <c r="AG250" i="9"/>
  <c r="AH250" i="9"/>
  <c r="AA251" i="9"/>
  <c r="AB251" i="9"/>
  <c r="AG251" i="9"/>
  <c r="AH251" i="9"/>
  <c r="AA252" i="9"/>
  <c r="AB252" i="9"/>
  <c r="AG252" i="9"/>
  <c r="AH252" i="9"/>
  <c r="AA253" i="9"/>
  <c r="AB253" i="9"/>
  <c r="AC253" i="9" s="1"/>
  <c r="AG253" i="9"/>
  <c r="AH253" i="9"/>
  <c r="AA254" i="9"/>
  <c r="AB254" i="9"/>
  <c r="AC254" i="9"/>
  <c r="AG254" i="9"/>
  <c r="AH254" i="9"/>
  <c r="AA255" i="9"/>
  <c r="AB255" i="9"/>
  <c r="AG255" i="9"/>
  <c r="AH255" i="9"/>
  <c r="AA256" i="9"/>
  <c r="AB256" i="9"/>
  <c r="AG256" i="9"/>
  <c r="AH256" i="9"/>
  <c r="AA257" i="9"/>
  <c r="AB257" i="9"/>
  <c r="AG257" i="9"/>
  <c r="AH257" i="9"/>
  <c r="AA258" i="9"/>
  <c r="AB258" i="9"/>
  <c r="AG258" i="9"/>
  <c r="AH258" i="9"/>
  <c r="AA259" i="9"/>
  <c r="AB259" i="9"/>
  <c r="AG259" i="9"/>
  <c r="AH259" i="9"/>
  <c r="AA260" i="9"/>
  <c r="AB260" i="9"/>
  <c r="AG260" i="9"/>
  <c r="AH260" i="9"/>
  <c r="AA261" i="9"/>
  <c r="AB261" i="9"/>
  <c r="AG261" i="9"/>
  <c r="AH261" i="9"/>
  <c r="AA262" i="9"/>
  <c r="AB262" i="9"/>
  <c r="AG262" i="9"/>
  <c r="AH262" i="9"/>
  <c r="AA263" i="9"/>
  <c r="AB263" i="9"/>
  <c r="AG263" i="9"/>
  <c r="AH263" i="9"/>
  <c r="AA264" i="9"/>
  <c r="AB264" i="9"/>
  <c r="AG264" i="9"/>
  <c r="AH264" i="9"/>
  <c r="AA265" i="9"/>
  <c r="AB265" i="9"/>
  <c r="AG265" i="9"/>
  <c r="AH265" i="9"/>
  <c r="AA266" i="9"/>
  <c r="AB266" i="9"/>
  <c r="AC266" i="9"/>
  <c r="AG266" i="9"/>
  <c r="AH266" i="9"/>
  <c r="AA267" i="9"/>
  <c r="AB267" i="9"/>
  <c r="AG267" i="9"/>
  <c r="AH267" i="9"/>
  <c r="AA268" i="9"/>
  <c r="AB268" i="9"/>
  <c r="AG268" i="9"/>
  <c r="AH268" i="9"/>
  <c r="AA269" i="9"/>
  <c r="AB269" i="9"/>
  <c r="AG269" i="9"/>
  <c r="AH269" i="9"/>
  <c r="AA270" i="9"/>
  <c r="AB270" i="9"/>
  <c r="AG270" i="9"/>
  <c r="AH270" i="9"/>
  <c r="AA271" i="9"/>
  <c r="AB271" i="9"/>
  <c r="AG271" i="9"/>
  <c r="AH271" i="9"/>
  <c r="AA272" i="9"/>
  <c r="AB272" i="9"/>
  <c r="AG272" i="9"/>
  <c r="AH272" i="9"/>
  <c r="AA273" i="9"/>
  <c r="AB273" i="9"/>
  <c r="AC273" i="9" s="1"/>
  <c r="AG273" i="9"/>
  <c r="AH273" i="9"/>
  <c r="AA274" i="9"/>
  <c r="AB274" i="9"/>
  <c r="AG274" i="9"/>
  <c r="AH274" i="9"/>
  <c r="AA275" i="9"/>
  <c r="AB275" i="9"/>
  <c r="AG275" i="9"/>
  <c r="AH275" i="9"/>
  <c r="AA276" i="9"/>
  <c r="AB276" i="9"/>
  <c r="AG276" i="9"/>
  <c r="AH276" i="9"/>
  <c r="AA277" i="9"/>
  <c r="AB277" i="9"/>
  <c r="AG277" i="9"/>
  <c r="AH277" i="9"/>
  <c r="AA278" i="9"/>
  <c r="AB278" i="9"/>
  <c r="AG278" i="9"/>
  <c r="AH278" i="9"/>
  <c r="AA279" i="9"/>
  <c r="AB279" i="9"/>
  <c r="AG279" i="9"/>
  <c r="AH279" i="9"/>
  <c r="AA280" i="9"/>
  <c r="AC280" i="9" s="1"/>
  <c r="AB280" i="9"/>
  <c r="AG280" i="9"/>
  <c r="AH280" i="9"/>
  <c r="AA281" i="9"/>
  <c r="AB281" i="9"/>
  <c r="AC281" i="9" s="1"/>
  <c r="AG281" i="9"/>
  <c r="AH281" i="9"/>
  <c r="AA282" i="9"/>
  <c r="AB282" i="9"/>
  <c r="AG282" i="9"/>
  <c r="AH282" i="9"/>
  <c r="AA283" i="9"/>
  <c r="AB283" i="9"/>
  <c r="AG283" i="9"/>
  <c r="AH283" i="9"/>
  <c r="AA284" i="9"/>
  <c r="AB284" i="9"/>
  <c r="AG284" i="9"/>
  <c r="AH284" i="9"/>
  <c r="AA285" i="9"/>
  <c r="AB285" i="9"/>
  <c r="AG285" i="9"/>
  <c r="AH285" i="9"/>
  <c r="AA286" i="9"/>
  <c r="AB286" i="9"/>
  <c r="AG286" i="9"/>
  <c r="AH286" i="9"/>
  <c r="AA287" i="9"/>
  <c r="AB287" i="9"/>
  <c r="AC287" i="9" s="1"/>
  <c r="AG287" i="9"/>
  <c r="AH287" i="9"/>
  <c r="AA288" i="9"/>
  <c r="AB288" i="9"/>
  <c r="AC288" i="9" s="1"/>
  <c r="AG288" i="9"/>
  <c r="AH288" i="9"/>
  <c r="AA289" i="9"/>
  <c r="AB289" i="9"/>
  <c r="AG289" i="9"/>
  <c r="AH289" i="9"/>
  <c r="AA290" i="9"/>
  <c r="AB290" i="9"/>
  <c r="AG290" i="9"/>
  <c r="AH290" i="9"/>
  <c r="AA291" i="9"/>
  <c r="AB291" i="9"/>
  <c r="AG291" i="9"/>
  <c r="AH291" i="9"/>
  <c r="AA292" i="9"/>
  <c r="AB292" i="9"/>
  <c r="AG292" i="9"/>
  <c r="AH292" i="9"/>
  <c r="AA293" i="9"/>
  <c r="AB293" i="9"/>
  <c r="AG293" i="9"/>
  <c r="AH293" i="9"/>
  <c r="AA294" i="9"/>
  <c r="AB294" i="9"/>
  <c r="AC294" i="9" s="1"/>
  <c r="AG294" i="9"/>
  <c r="AH294" i="9"/>
  <c r="AA295" i="9"/>
  <c r="AB295" i="9"/>
  <c r="AC295" i="9" s="1"/>
  <c r="AG295" i="9"/>
  <c r="AH295" i="9"/>
  <c r="AA296" i="9"/>
  <c r="AB296" i="9"/>
  <c r="AC296" i="9" s="1"/>
  <c r="AG296" i="9"/>
  <c r="AH296" i="9"/>
  <c r="AA297" i="9"/>
  <c r="AB297" i="9"/>
  <c r="AG297" i="9"/>
  <c r="AH297" i="9"/>
  <c r="AA298" i="9"/>
  <c r="AB298" i="9"/>
  <c r="AG298" i="9"/>
  <c r="AH298" i="9"/>
  <c r="AA299" i="9"/>
  <c r="AB299" i="9"/>
  <c r="AG299" i="9"/>
  <c r="AH299" i="9"/>
  <c r="AA300" i="9"/>
  <c r="AB300" i="9"/>
  <c r="AG300" i="9"/>
  <c r="AH300" i="9"/>
  <c r="AA301" i="9"/>
  <c r="AB301" i="9"/>
  <c r="AC301" i="9" s="1"/>
  <c r="AG301" i="9"/>
  <c r="AH301" i="9"/>
  <c r="AA302" i="9"/>
  <c r="AB302" i="9"/>
  <c r="AC302" i="9" s="1"/>
  <c r="AG302" i="9"/>
  <c r="AH302" i="9"/>
  <c r="AA303" i="9"/>
  <c r="AB303" i="9"/>
  <c r="AG303" i="9"/>
  <c r="AH303" i="9"/>
  <c r="AA304" i="9"/>
  <c r="AB304" i="9"/>
  <c r="AG304" i="9"/>
  <c r="AH304" i="9"/>
  <c r="AA305" i="9"/>
  <c r="AB305" i="9"/>
  <c r="AG305" i="9"/>
  <c r="AH305" i="9"/>
  <c r="AA306" i="9"/>
  <c r="AB306" i="9"/>
  <c r="AG306" i="9"/>
  <c r="AH306" i="9"/>
  <c r="AA307" i="9"/>
  <c r="AB307" i="9"/>
  <c r="AG307" i="9"/>
  <c r="AH307" i="9"/>
  <c r="AA308" i="9"/>
  <c r="AC308" i="9" s="1"/>
  <c r="AB308" i="9"/>
  <c r="AG308" i="9"/>
  <c r="AH308" i="9"/>
  <c r="AA309" i="9"/>
  <c r="AB309" i="9"/>
  <c r="AG309" i="9"/>
  <c r="AH309" i="9"/>
  <c r="AA310" i="9"/>
  <c r="AB310" i="9"/>
  <c r="AG310" i="9"/>
  <c r="AH310" i="9"/>
  <c r="AA311" i="9"/>
  <c r="AB311" i="9"/>
  <c r="AG311" i="9"/>
  <c r="AH311" i="9"/>
  <c r="AA312" i="9"/>
  <c r="AB312" i="9"/>
  <c r="AG312" i="9"/>
  <c r="AH312" i="9"/>
  <c r="AA313" i="9"/>
  <c r="AB313" i="9"/>
  <c r="AG313" i="9"/>
  <c r="AH313" i="9"/>
  <c r="AA314" i="9"/>
  <c r="AB314" i="9"/>
  <c r="AG314" i="9"/>
  <c r="AH314" i="9"/>
  <c r="AA315" i="9"/>
  <c r="AC315" i="9" s="1"/>
  <c r="AB315" i="9"/>
  <c r="AG315" i="9"/>
  <c r="AH315" i="9"/>
  <c r="AA316" i="9"/>
  <c r="AB316" i="9"/>
  <c r="AC316" i="9" s="1"/>
  <c r="AG316" i="9"/>
  <c r="AH316" i="9"/>
  <c r="AA317" i="9"/>
  <c r="AB317" i="9"/>
  <c r="AG317" i="9"/>
  <c r="AH317" i="9"/>
  <c r="AA318" i="9"/>
  <c r="AB318" i="9"/>
  <c r="AG318" i="9"/>
  <c r="AH318" i="9"/>
  <c r="AA319" i="9"/>
  <c r="AB319" i="9"/>
  <c r="AG319" i="9"/>
  <c r="AH319" i="9"/>
  <c r="AA320" i="9"/>
  <c r="AB320" i="9"/>
  <c r="AG320" i="9"/>
  <c r="AH320" i="9"/>
  <c r="AA321" i="9"/>
  <c r="AB321" i="9"/>
  <c r="AG321" i="9"/>
  <c r="AH321" i="9"/>
  <c r="AA322" i="9"/>
  <c r="AB322" i="9"/>
  <c r="AC322" i="9" s="1"/>
  <c r="AG322" i="9"/>
  <c r="AH322" i="9"/>
  <c r="AA323" i="9"/>
  <c r="AB323" i="9"/>
  <c r="AG323" i="9"/>
  <c r="AH323" i="9"/>
  <c r="AA324" i="9"/>
  <c r="AB324" i="9"/>
  <c r="AG324" i="9"/>
  <c r="AH324" i="9"/>
  <c r="AA325" i="9"/>
  <c r="AB325" i="9"/>
  <c r="AG325" i="9"/>
  <c r="AH325" i="9"/>
  <c r="AA326" i="9"/>
  <c r="AB326" i="9"/>
  <c r="AG326" i="9"/>
  <c r="AH326" i="9"/>
  <c r="AA327" i="9"/>
  <c r="AB327" i="9"/>
  <c r="AG327" i="9"/>
  <c r="AH327" i="9"/>
  <c r="AA328" i="9"/>
  <c r="AB328" i="9"/>
  <c r="AG328" i="9"/>
  <c r="AH328" i="9"/>
  <c r="AA329" i="9"/>
  <c r="AB329" i="9"/>
  <c r="AG329" i="9"/>
  <c r="AH329" i="9"/>
  <c r="AA330" i="9"/>
  <c r="AC330" i="9" s="1"/>
  <c r="AB330" i="9"/>
  <c r="AG330" i="9"/>
  <c r="AH330" i="9"/>
  <c r="AA331" i="9"/>
  <c r="AB331" i="9"/>
  <c r="AG331" i="9"/>
  <c r="AH331" i="9"/>
  <c r="AA332" i="9"/>
  <c r="AB332" i="9"/>
  <c r="AG332" i="9"/>
  <c r="AH332" i="9"/>
  <c r="AA333" i="9"/>
  <c r="AB333" i="9"/>
  <c r="AG333" i="9"/>
  <c r="AH333" i="9"/>
  <c r="AA334" i="9"/>
  <c r="AB334" i="9"/>
  <c r="AG334" i="9"/>
  <c r="AH334" i="9"/>
  <c r="AA335" i="9"/>
  <c r="AB335" i="9"/>
  <c r="AG335" i="9"/>
  <c r="AH335" i="9"/>
  <c r="AA336" i="9"/>
  <c r="AB336" i="9"/>
  <c r="AC336" i="9" s="1"/>
  <c r="AG336" i="9"/>
  <c r="AH336" i="9"/>
  <c r="AA337" i="9"/>
  <c r="AB337" i="9"/>
  <c r="AG337" i="9"/>
  <c r="AH337" i="9"/>
  <c r="AA338" i="9"/>
  <c r="AB338" i="9"/>
  <c r="AG338" i="9"/>
  <c r="AH338" i="9"/>
  <c r="AA339" i="9"/>
  <c r="AB339" i="9"/>
  <c r="AG339" i="9"/>
  <c r="AH339" i="9"/>
  <c r="AA340" i="9"/>
  <c r="AB340" i="9"/>
  <c r="AG340" i="9"/>
  <c r="AH340" i="9"/>
  <c r="AA341" i="9"/>
  <c r="AB341" i="9"/>
  <c r="AG341" i="9"/>
  <c r="AH341" i="9"/>
  <c r="AA342" i="9"/>
  <c r="AB342" i="9"/>
  <c r="AC342" i="9"/>
  <c r="AG342" i="9"/>
  <c r="AH342" i="9"/>
  <c r="AA343" i="9"/>
  <c r="AB343" i="9"/>
  <c r="AC343" i="9" s="1"/>
  <c r="AG343" i="9"/>
  <c r="AH343" i="9"/>
  <c r="AA344" i="9"/>
  <c r="AB344" i="9"/>
  <c r="AG344" i="9"/>
  <c r="AH344" i="9"/>
  <c r="AA345" i="9"/>
  <c r="AB345" i="9"/>
  <c r="AG345" i="9"/>
  <c r="AH345" i="9"/>
  <c r="AA346" i="9"/>
  <c r="AB346" i="9"/>
  <c r="AG346" i="9"/>
  <c r="AH346" i="9"/>
  <c r="AA347" i="9"/>
  <c r="AB347" i="9"/>
  <c r="AG347" i="9"/>
  <c r="AH347" i="9"/>
  <c r="AA348" i="9"/>
  <c r="AB348" i="9"/>
  <c r="AG348" i="9"/>
  <c r="AH348" i="9"/>
  <c r="AA349" i="9"/>
  <c r="AB349" i="9"/>
  <c r="AG349" i="9"/>
  <c r="AH349" i="9"/>
  <c r="AA350" i="9"/>
  <c r="AC350" i="9" s="1"/>
  <c r="AB350" i="9"/>
  <c r="AG350" i="9"/>
  <c r="AH350" i="9"/>
  <c r="AA351" i="9"/>
  <c r="AB351" i="9"/>
  <c r="AC351" i="9" s="1"/>
  <c r="AG351" i="9"/>
  <c r="AH351" i="9"/>
  <c r="AA352" i="9"/>
  <c r="AB352" i="9"/>
  <c r="AG352" i="9"/>
  <c r="AH352" i="9"/>
  <c r="AA353" i="9"/>
  <c r="AB353" i="9"/>
  <c r="AG353" i="9"/>
  <c r="AH353" i="9"/>
  <c r="AA354" i="9"/>
  <c r="AB354" i="9"/>
  <c r="AG354" i="9"/>
  <c r="AH354" i="9"/>
  <c r="AA355" i="9"/>
  <c r="AB355" i="9"/>
  <c r="AG355" i="9"/>
  <c r="AH355" i="9"/>
  <c r="AA356" i="9"/>
  <c r="AB356" i="9"/>
  <c r="AG356" i="9"/>
  <c r="AH356" i="9"/>
  <c r="AA357" i="9"/>
  <c r="AB357" i="9"/>
  <c r="AC357" i="9" s="1"/>
  <c r="AG357" i="9"/>
  <c r="AH357" i="9"/>
  <c r="AA358" i="9"/>
  <c r="AB358" i="9"/>
  <c r="AG358" i="9"/>
  <c r="AH358" i="9"/>
  <c r="AA359" i="9"/>
  <c r="AB359" i="9"/>
  <c r="AG359" i="9"/>
  <c r="AH359" i="9"/>
  <c r="AA360" i="9"/>
  <c r="AB360" i="9"/>
  <c r="AG360" i="9"/>
  <c r="AH360" i="9"/>
  <c r="AA361" i="9"/>
  <c r="AB361" i="9"/>
  <c r="AG361" i="9"/>
  <c r="AH361" i="9"/>
  <c r="AA362" i="9"/>
  <c r="AB362" i="9"/>
  <c r="AG362" i="9"/>
  <c r="AH362" i="9"/>
  <c r="AA363" i="9"/>
  <c r="AB363" i="9"/>
  <c r="AG363" i="9"/>
  <c r="AH363" i="9"/>
  <c r="AA364" i="9"/>
  <c r="AB364" i="9"/>
  <c r="AC364" i="9"/>
  <c r="AG364" i="9"/>
  <c r="AH364" i="9"/>
  <c r="AA365" i="9"/>
  <c r="AB365" i="9"/>
  <c r="AG365" i="9"/>
  <c r="AH365" i="9"/>
  <c r="AA366" i="9"/>
  <c r="AB366" i="9"/>
  <c r="AG366" i="9"/>
  <c r="AH366" i="9"/>
  <c r="AA367" i="9"/>
  <c r="AB367" i="9"/>
  <c r="AG367" i="9"/>
  <c r="AH367" i="9"/>
  <c r="AA368" i="9"/>
  <c r="AB368" i="9"/>
  <c r="AC368" i="9" s="1"/>
  <c r="AG368" i="9"/>
  <c r="AH368" i="9"/>
  <c r="AA369" i="9"/>
  <c r="AB369" i="9"/>
  <c r="AG369" i="9"/>
  <c r="AH369" i="9"/>
  <c r="AA370" i="9"/>
  <c r="AB370" i="9"/>
  <c r="AG370" i="9"/>
  <c r="AH370" i="9"/>
  <c r="AA371" i="9"/>
  <c r="AB371" i="9"/>
  <c r="AG371" i="9"/>
  <c r="AH371" i="9"/>
  <c r="AA372" i="9"/>
  <c r="AB372" i="9"/>
  <c r="AC372" i="9" s="1"/>
  <c r="AG372" i="9"/>
  <c r="AH372" i="9"/>
  <c r="AA373" i="9"/>
  <c r="AB373" i="9"/>
  <c r="AG373" i="9"/>
  <c r="AH373" i="9"/>
  <c r="AA374" i="9"/>
  <c r="AB374" i="9"/>
  <c r="AG374" i="9"/>
  <c r="AH374" i="9"/>
  <c r="AA375" i="9"/>
  <c r="AB375" i="9"/>
  <c r="AC375" i="9" s="1"/>
  <c r="AG375" i="9"/>
  <c r="AH375" i="9"/>
  <c r="AA376" i="9"/>
  <c r="AB376" i="9"/>
  <c r="AG376" i="9"/>
  <c r="AH376" i="9"/>
  <c r="AA377" i="9"/>
  <c r="AB377" i="9"/>
  <c r="AG377" i="9"/>
  <c r="AH377" i="9"/>
  <c r="AA378" i="9"/>
  <c r="AB378" i="9"/>
  <c r="AG378" i="9"/>
  <c r="AH378" i="9"/>
  <c r="AA379" i="9"/>
  <c r="AB379" i="9"/>
  <c r="AG379" i="9"/>
  <c r="AH379" i="9"/>
  <c r="AA380" i="9"/>
  <c r="AB380" i="9"/>
  <c r="AG380" i="9"/>
  <c r="AH380" i="9"/>
  <c r="AA381" i="9"/>
  <c r="AB381" i="9"/>
  <c r="AG381" i="9"/>
  <c r="AH381" i="9"/>
  <c r="AA382" i="9"/>
  <c r="AB382" i="9"/>
  <c r="AG382" i="9"/>
  <c r="AH382" i="9"/>
  <c r="AA383" i="9"/>
  <c r="AB383" i="9"/>
  <c r="AG383" i="9"/>
  <c r="AH383" i="9"/>
  <c r="AA384" i="9"/>
  <c r="AB384" i="9"/>
  <c r="AG384" i="9"/>
  <c r="AH384" i="9"/>
  <c r="AA385" i="9"/>
  <c r="AB385" i="9"/>
  <c r="AC385" i="9" s="1"/>
  <c r="AG385" i="9"/>
  <c r="AH385" i="9"/>
  <c r="AA386" i="9"/>
  <c r="AB386" i="9"/>
  <c r="AG386" i="9"/>
  <c r="AH386" i="9"/>
  <c r="AA387" i="9"/>
  <c r="AB387" i="9"/>
  <c r="AG387" i="9"/>
  <c r="AH387" i="9"/>
  <c r="AA388" i="9"/>
  <c r="AB388" i="9"/>
  <c r="AG388" i="9"/>
  <c r="AH388" i="9"/>
  <c r="AA389" i="9"/>
  <c r="AB389" i="9"/>
  <c r="AG389" i="9"/>
  <c r="AH389" i="9"/>
  <c r="AA390" i="9"/>
  <c r="AB390" i="9"/>
  <c r="AG390" i="9"/>
  <c r="AH390" i="9"/>
  <c r="AA391" i="9"/>
  <c r="AB391" i="9"/>
  <c r="AG391" i="9"/>
  <c r="AH391" i="9"/>
  <c r="AA392" i="9"/>
  <c r="AB392" i="9"/>
  <c r="AG392" i="9"/>
  <c r="AH392" i="9"/>
  <c r="AA393" i="9"/>
  <c r="AB393" i="9"/>
  <c r="AG393" i="9"/>
  <c r="AH393" i="9"/>
  <c r="AA394" i="9"/>
  <c r="AB394" i="9"/>
  <c r="AG394" i="9"/>
  <c r="AH394" i="9"/>
  <c r="AA395" i="9"/>
  <c r="AB395" i="9"/>
  <c r="AG395" i="9"/>
  <c r="AH395" i="9"/>
  <c r="AA396" i="9"/>
  <c r="AB396" i="9"/>
  <c r="AG396" i="9"/>
  <c r="AH396" i="9"/>
  <c r="AA397" i="9"/>
  <c r="AB397" i="9"/>
  <c r="AG397" i="9"/>
  <c r="AH397" i="9"/>
  <c r="AA398" i="9"/>
  <c r="AB398" i="9"/>
  <c r="AG398" i="9"/>
  <c r="AH398" i="9"/>
  <c r="AA399" i="9"/>
  <c r="AC399" i="9" s="1"/>
  <c r="AB399" i="9"/>
  <c r="AG399" i="9"/>
  <c r="AH399" i="9"/>
  <c r="AA400" i="9"/>
  <c r="AB400" i="9"/>
  <c r="AG400" i="9"/>
  <c r="AH400" i="9"/>
  <c r="AA401" i="9"/>
  <c r="AB401" i="9"/>
  <c r="AG401" i="9"/>
  <c r="AH401" i="9"/>
  <c r="AA402" i="9"/>
  <c r="AB402" i="9"/>
  <c r="AG402" i="9"/>
  <c r="AH402" i="9"/>
  <c r="AA403" i="9"/>
  <c r="AB403" i="9"/>
  <c r="AG403" i="9"/>
  <c r="AH403" i="9"/>
  <c r="AA404" i="9"/>
  <c r="AB404" i="9"/>
  <c r="AG404" i="9"/>
  <c r="AH404" i="9"/>
  <c r="AA405" i="9"/>
  <c r="AB405" i="9"/>
  <c r="AG405" i="9"/>
  <c r="AH405" i="9"/>
  <c r="AA406" i="9"/>
  <c r="AB406" i="9"/>
  <c r="AC406" i="9" s="1"/>
  <c r="AG406" i="9"/>
  <c r="AH406" i="9"/>
  <c r="AA407" i="9"/>
  <c r="AB407" i="9"/>
  <c r="AG407" i="9"/>
  <c r="AH407" i="9"/>
  <c r="AA408" i="9"/>
  <c r="AB408" i="9"/>
  <c r="AG408" i="9"/>
  <c r="AH408" i="9"/>
  <c r="AA409" i="9"/>
  <c r="AB409" i="9"/>
  <c r="AG409" i="9"/>
  <c r="AH409" i="9"/>
  <c r="AA410" i="9"/>
  <c r="AB410" i="9"/>
  <c r="AG410" i="9"/>
  <c r="AH410" i="9"/>
  <c r="AA411" i="9"/>
  <c r="AB411" i="9"/>
  <c r="AG411" i="9"/>
  <c r="AH411" i="9"/>
  <c r="AA412" i="9"/>
  <c r="AB412" i="9"/>
  <c r="AG412" i="9"/>
  <c r="AH412" i="9"/>
  <c r="AA413" i="9"/>
  <c r="AB413" i="9"/>
  <c r="AG413" i="9"/>
  <c r="AH413" i="9"/>
  <c r="AA414" i="9"/>
  <c r="AB414" i="9"/>
  <c r="AC414" i="9" s="1"/>
  <c r="AG414" i="9"/>
  <c r="AH414" i="9"/>
  <c r="AA415" i="9"/>
  <c r="AB415" i="9"/>
  <c r="AG415" i="9"/>
  <c r="AH415" i="9"/>
  <c r="AA416" i="9"/>
  <c r="AB416" i="9"/>
  <c r="AG416" i="9"/>
  <c r="AH416" i="9"/>
  <c r="AA417" i="9"/>
  <c r="AB417" i="9"/>
  <c r="AG417" i="9"/>
  <c r="AH417" i="9"/>
  <c r="AA418" i="9"/>
  <c r="AB418" i="9"/>
  <c r="AG418" i="9"/>
  <c r="AH418" i="9"/>
  <c r="AA419" i="9"/>
  <c r="AB419" i="9"/>
  <c r="AG419" i="9"/>
  <c r="AH419" i="9"/>
  <c r="AA420" i="9"/>
  <c r="AB420" i="9"/>
  <c r="AG420" i="9"/>
  <c r="AH420" i="9"/>
  <c r="AA421" i="9"/>
  <c r="AB421" i="9"/>
  <c r="AG421" i="9"/>
  <c r="AH421" i="9"/>
  <c r="AA422" i="9"/>
  <c r="AB422" i="9"/>
  <c r="AC422" i="9"/>
  <c r="AG422" i="9"/>
  <c r="AH422" i="9"/>
  <c r="AA423" i="9"/>
  <c r="AB423" i="9"/>
  <c r="AG423" i="9"/>
  <c r="AH423" i="9"/>
  <c r="AA424" i="9"/>
  <c r="AB424" i="9"/>
  <c r="AG424" i="9"/>
  <c r="AH424" i="9"/>
  <c r="AA425" i="9"/>
  <c r="AB425" i="9"/>
  <c r="AG425" i="9"/>
  <c r="AH425" i="9"/>
  <c r="AA426" i="9"/>
  <c r="AB426" i="9"/>
  <c r="AG426" i="9"/>
  <c r="AH426" i="9"/>
  <c r="AA427" i="9"/>
  <c r="AB427" i="9"/>
  <c r="AG427" i="9"/>
  <c r="AH427" i="9"/>
  <c r="AA428" i="9"/>
  <c r="AB428" i="9"/>
  <c r="AC428" i="9" s="1"/>
  <c r="AG428" i="9"/>
  <c r="AH428" i="9"/>
  <c r="AA429" i="9"/>
  <c r="AB429" i="9"/>
  <c r="AG429" i="9"/>
  <c r="AH429" i="9"/>
  <c r="AA430" i="9"/>
  <c r="AB430" i="9"/>
  <c r="AG430" i="9"/>
  <c r="AH430" i="9"/>
  <c r="AA431" i="9"/>
  <c r="AB431" i="9"/>
  <c r="AG431" i="9"/>
  <c r="AH431" i="9"/>
  <c r="AA432" i="9"/>
  <c r="AB432" i="9"/>
  <c r="AG432" i="9"/>
  <c r="AH432" i="9"/>
  <c r="AA433" i="9"/>
  <c r="AB433" i="9"/>
  <c r="AG433" i="9"/>
  <c r="AH433" i="9"/>
  <c r="AA434" i="9"/>
  <c r="AB434" i="9"/>
  <c r="AC434" i="9" s="1"/>
  <c r="AG434" i="9"/>
  <c r="AH434" i="9"/>
  <c r="AA435" i="9"/>
  <c r="AC435" i="9" s="1"/>
  <c r="AB435" i="9"/>
  <c r="AG435" i="9"/>
  <c r="AH435" i="9"/>
  <c r="AA436" i="9"/>
  <c r="AB436" i="9"/>
  <c r="AG436" i="9"/>
  <c r="AH436" i="9"/>
  <c r="AA437" i="9"/>
  <c r="AB437" i="9"/>
  <c r="AG437" i="9"/>
  <c r="AH437" i="9"/>
  <c r="AA438" i="9"/>
  <c r="AB438" i="9"/>
  <c r="AG438" i="9"/>
  <c r="AH438" i="9"/>
  <c r="AA439" i="9"/>
  <c r="AB439" i="9"/>
  <c r="AG439" i="9"/>
  <c r="AH439" i="9"/>
  <c r="AA440" i="9"/>
  <c r="AB440" i="9"/>
  <c r="AG440" i="9"/>
  <c r="AH440" i="9"/>
  <c r="AA441" i="9"/>
  <c r="AB441" i="9"/>
  <c r="AG441" i="9"/>
  <c r="AH441" i="9"/>
  <c r="AA442" i="9"/>
  <c r="AB442" i="9"/>
  <c r="AG442" i="9"/>
  <c r="AH442" i="9"/>
  <c r="AA443" i="9"/>
  <c r="AB443" i="9"/>
  <c r="AG443" i="9"/>
  <c r="AH443" i="9"/>
  <c r="AA444" i="9"/>
  <c r="AB444" i="9"/>
  <c r="AG444" i="9"/>
  <c r="AH444" i="9"/>
  <c r="AA445" i="9"/>
  <c r="AB445" i="9"/>
  <c r="AG445" i="9"/>
  <c r="AH445" i="9"/>
  <c r="AA446" i="9"/>
  <c r="AB446" i="9"/>
  <c r="AG446" i="9"/>
  <c r="AH446" i="9"/>
  <c r="AA447" i="9"/>
  <c r="AB447" i="9"/>
  <c r="AG447" i="9"/>
  <c r="AH447" i="9"/>
  <c r="AA448" i="9"/>
  <c r="AB448" i="9"/>
  <c r="AG448" i="9"/>
  <c r="AH448" i="9"/>
  <c r="AA449" i="9"/>
  <c r="AB449" i="9"/>
  <c r="AG449" i="9"/>
  <c r="AH449" i="9"/>
  <c r="AA450" i="9"/>
  <c r="AB450" i="9"/>
  <c r="AG450" i="9"/>
  <c r="AH450" i="9"/>
  <c r="AA451" i="9"/>
  <c r="AB451" i="9"/>
  <c r="AG451" i="9"/>
  <c r="AH451" i="9"/>
  <c r="AA452" i="9"/>
  <c r="AB452" i="9"/>
  <c r="AG452" i="9"/>
  <c r="AH452" i="9"/>
  <c r="AA453" i="9"/>
  <c r="AB453" i="9"/>
  <c r="AG453" i="9"/>
  <c r="AH453" i="9"/>
  <c r="AA454" i="9"/>
  <c r="AB454" i="9"/>
  <c r="AG454" i="9"/>
  <c r="AH454" i="9"/>
  <c r="AA455" i="9"/>
  <c r="AB455" i="9"/>
  <c r="AG455" i="9"/>
  <c r="AH455" i="9"/>
  <c r="AA456" i="9"/>
  <c r="AB456" i="9"/>
  <c r="AC456" i="9" s="1"/>
  <c r="AG456" i="9"/>
  <c r="AH456" i="9"/>
  <c r="AA457" i="9"/>
  <c r="AB457" i="9"/>
  <c r="AG457" i="9"/>
  <c r="AH457" i="9"/>
  <c r="AA458" i="9"/>
  <c r="AB458" i="9"/>
  <c r="AG458" i="9"/>
  <c r="AH458" i="9"/>
  <c r="AA459" i="9"/>
  <c r="AB459" i="9"/>
  <c r="AG459" i="9"/>
  <c r="AH459" i="9"/>
  <c r="AA460" i="9"/>
  <c r="AB460" i="9"/>
  <c r="AG460" i="9"/>
  <c r="AH460" i="9"/>
  <c r="AA461" i="9"/>
  <c r="AB461" i="9"/>
  <c r="AG461" i="9"/>
  <c r="AH461" i="9"/>
  <c r="AA462" i="9"/>
  <c r="AB462" i="9"/>
  <c r="AC462" i="9" s="1"/>
  <c r="AG462" i="9"/>
  <c r="AH462" i="9"/>
  <c r="AA463" i="9"/>
  <c r="AB463" i="9"/>
  <c r="AG463" i="9"/>
  <c r="AH463" i="9"/>
  <c r="AA464" i="9"/>
  <c r="AB464" i="9"/>
  <c r="AG464" i="9"/>
  <c r="AH464" i="9"/>
  <c r="AA465" i="9"/>
  <c r="AB465" i="9"/>
  <c r="AG465" i="9"/>
  <c r="AH465" i="9"/>
  <c r="AA466" i="9"/>
  <c r="AB466" i="9"/>
  <c r="AG466" i="9"/>
  <c r="AH466" i="9"/>
  <c r="AA467" i="9"/>
  <c r="AB467" i="9"/>
  <c r="AG467" i="9"/>
  <c r="AH467" i="9"/>
  <c r="AA468" i="9"/>
  <c r="AB468" i="9"/>
  <c r="AG468" i="9"/>
  <c r="AH468" i="9"/>
  <c r="AA469" i="9"/>
  <c r="AB469" i="9"/>
  <c r="AG469" i="9"/>
  <c r="AH469" i="9"/>
  <c r="AA470" i="9"/>
  <c r="AB470" i="9"/>
  <c r="AC470" i="9"/>
  <c r="AG470" i="9"/>
  <c r="AH470" i="9"/>
  <c r="AA471" i="9"/>
  <c r="AB471" i="9"/>
  <c r="AG471" i="9"/>
  <c r="AH471" i="9"/>
  <c r="AA472" i="9"/>
  <c r="AB472" i="9"/>
  <c r="AG472" i="9"/>
  <c r="AH472" i="9"/>
  <c r="AA473" i="9"/>
  <c r="AB473" i="9"/>
  <c r="AG473" i="9"/>
  <c r="AH473" i="9"/>
  <c r="AA474" i="9"/>
  <c r="AB474" i="9"/>
  <c r="AG474" i="9"/>
  <c r="AH474" i="9"/>
  <c r="AA475" i="9"/>
  <c r="AB475" i="9"/>
  <c r="AG475" i="9"/>
  <c r="AH475" i="9"/>
  <c r="AA476" i="9"/>
  <c r="AB476" i="9"/>
  <c r="AC476" i="9" s="1"/>
  <c r="AG476" i="9"/>
  <c r="AH476" i="9"/>
  <c r="AA477" i="9"/>
  <c r="AB477" i="9"/>
  <c r="AC477" i="9" s="1"/>
  <c r="AG477" i="9"/>
  <c r="AH477" i="9"/>
  <c r="AA478" i="9"/>
  <c r="AB478" i="9"/>
  <c r="AG478" i="9"/>
  <c r="AH478" i="9"/>
  <c r="AA479" i="9"/>
  <c r="AB479" i="9"/>
  <c r="AG479" i="9"/>
  <c r="AH479" i="9"/>
  <c r="AA480" i="9"/>
  <c r="AB480" i="9"/>
  <c r="AG480" i="9"/>
  <c r="AH480" i="9"/>
  <c r="AA481" i="9"/>
  <c r="AB481" i="9"/>
  <c r="AG481" i="9"/>
  <c r="AH481" i="9"/>
  <c r="AA482" i="9"/>
  <c r="AB482" i="9"/>
  <c r="AG482" i="9"/>
  <c r="AH482" i="9"/>
  <c r="AA483" i="9"/>
  <c r="AB483" i="9"/>
  <c r="AG483" i="9"/>
  <c r="AH483" i="9"/>
  <c r="AA484" i="9"/>
  <c r="AB484" i="9"/>
  <c r="AC484" i="9" s="1"/>
  <c r="AG484" i="9"/>
  <c r="AH484" i="9"/>
  <c r="AA485" i="9"/>
  <c r="AB485" i="9"/>
  <c r="AG485" i="9"/>
  <c r="AH485" i="9"/>
  <c r="AA486" i="9"/>
  <c r="AB486" i="9"/>
  <c r="AG486" i="9"/>
  <c r="AH486" i="9"/>
  <c r="AA487" i="9"/>
  <c r="AB487" i="9"/>
  <c r="AG487" i="9"/>
  <c r="AH487" i="9"/>
  <c r="AA488" i="9"/>
  <c r="AB488" i="9"/>
  <c r="AG488" i="9"/>
  <c r="AH488" i="9"/>
  <c r="AA489" i="9"/>
  <c r="AB489" i="9"/>
  <c r="AG489" i="9"/>
  <c r="AH489" i="9"/>
  <c r="AA490" i="9"/>
  <c r="AB490" i="9"/>
  <c r="AC490" i="9" s="1"/>
  <c r="AG490" i="9"/>
  <c r="AH490" i="9"/>
  <c r="AA491" i="9"/>
  <c r="AB491" i="9"/>
  <c r="AC491" i="9" s="1"/>
  <c r="AG491" i="9"/>
  <c r="AH491" i="9"/>
  <c r="AA492" i="9"/>
  <c r="AB492" i="9"/>
  <c r="AG492" i="9"/>
  <c r="AH492" i="9"/>
  <c r="AA493" i="9"/>
  <c r="AB493" i="9"/>
  <c r="AG493" i="9"/>
  <c r="AH493" i="9"/>
  <c r="AA494" i="9"/>
  <c r="AB494" i="9"/>
  <c r="AG494" i="9"/>
  <c r="AH494" i="9"/>
  <c r="AA495" i="9"/>
  <c r="AB495" i="9"/>
  <c r="AG495" i="9"/>
  <c r="AH495" i="9"/>
  <c r="AA496" i="9"/>
  <c r="AB496" i="9"/>
  <c r="AG496" i="9"/>
  <c r="AH496" i="9"/>
  <c r="AA497" i="9"/>
  <c r="AB497" i="9"/>
  <c r="AG497" i="9"/>
  <c r="AH497" i="9"/>
  <c r="AA498" i="9"/>
  <c r="AB498" i="9"/>
  <c r="AG498" i="9"/>
  <c r="AH498" i="9"/>
  <c r="AA499" i="9"/>
  <c r="AB499" i="9"/>
  <c r="AG499" i="9"/>
  <c r="AH499" i="9"/>
  <c r="AA500" i="9"/>
  <c r="AB500" i="9"/>
  <c r="AG500" i="9"/>
  <c r="AH500" i="9"/>
  <c r="AA501" i="9"/>
  <c r="AB501" i="9"/>
  <c r="AG501" i="9"/>
  <c r="AH501" i="9"/>
  <c r="AA502" i="9"/>
  <c r="AB502" i="9"/>
  <c r="AG502" i="9"/>
  <c r="AH502" i="9"/>
  <c r="AA503" i="9"/>
  <c r="AB503" i="9"/>
  <c r="AG503" i="9"/>
  <c r="AH503" i="9"/>
  <c r="AA504" i="9"/>
  <c r="AB504" i="9"/>
  <c r="AC504" i="9"/>
  <c r="AG504" i="9"/>
  <c r="AH504" i="9"/>
  <c r="AA505" i="9"/>
  <c r="AB505" i="9"/>
  <c r="AC505" i="9"/>
  <c r="AG505" i="9"/>
  <c r="AH505" i="9"/>
  <c r="AA506" i="9"/>
  <c r="AB506" i="9"/>
  <c r="AG506" i="9"/>
  <c r="AH506" i="9"/>
  <c r="AA507" i="9"/>
  <c r="AB507" i="9"/>
  <c r="AG507" i="9"/>
  <c r="AH507" i="9"/>
  <c r="AA508" i="9"/>
  <c r="AB508" i="9"/>
  <c r="AG508" i="9"/>
  <c r="AH508" i="9"/>
  <c r="AA509" i="9"/>
  <c r="AB509" i="9"/>
  <c r="AG509" i="9"/>
  <c r="AH509" i="9"/>
  <c r="AA510" i="9"/>
  <c r="AB510" i="9"/>
  <c r="AG510" i="9"/>
  <c r="AH510" i="9"/>
  <c r="AA511" i="9"/>
  <c r="AB511" i="9"/>
  <c r="AC511" i="9" s="1"/>
  <c r="AG511" i="9"/>
  <c r="AH511" i="9"/>
  <c r="AA512" i="9"/>
  <c r="AB512" i="9"/>
  <c r="AG512" i="9"/>
  <c r="AH512" i="9"/>
  <c r="AA513" i="9"/>
  <c r="AB513" i="9"/>
  <c r="AG513" i="9"/>
  <c r="AH513" i="9"/>
  <c r="AA514" i="9"/>
  <c r="AB514" i="9"/>
  <c r="AG514" i="9"/>
  <c r="AH514" i="9"/>
  <c r="AA515" i="9"/>
  <c r="AB515" i="9"/>
  <c r="AG515" i="9"/>
  <c r="AH515" i="9"/>
  <c r="AA516" i="9"/>
  <c r="AB516" i="9"/>
  <c r="AG516" i="9"/>
  <c r="AH516" i="9"/>
  <c r="AA517" i="9"/>
  <c r="AB517" i="9"/>
  <c r="AG517" i="9"/>
  <c r="AH517" i="9"/>
  <c r="AA518" i="9"/>
  <c r="AB518" i="9"/>
  <c r="AC518" i="9" s="1"/>
  <c r="AG518" i="9"/>
  <c r="AH518" i="9"/>
  <c r="AA519" i="9"/>
  <c r="AB519" i="9"/>
  <c r="AC519" i="9" s="1"/>
  <c r="AG519" i="9"/>
  <c r="AH519" i="9"/>
  <c r="AA520" i="9"/>
  <c r="AB520" i="9"/>
  <c r="AC520" i="9" s="1"/>
  <c r="AG520" i="9"/>
  <c r="AH520" i="9"/>
  <c r="AA521" i="9"/>
  <c r="AB521" i="9"/>
  <c r="AG521" i="9"/>
  <c r="AH521" i="9"/>
  <c r="AA522" i="9"/>
  <c r="AB522" i="9"/>
  <c r="AG522" i="9"/>
  <c r="AH522" i="9"/>
  <c r="AA523" i="9"/>
  <c r="AB523" i="9"/>
  <c r="AG523" i="9"/>
  <c r="AH523" i="9"/>
  <c r="AA524" i="9"/>
  <c r="AB524" i="9"/>
  <c r="AG524" i="9"/>
  <c r="AH524" i="9"/>
  <c r="AA525" i="9"/>
  <c r="AB525" i="9"/>
  <c r="AG525" i="9"/>
  <c r="AH525" i="9"/>
  <c r="AA526" i="9"/>
  <c r="AB526" i="9"/>
  <c r="AC526" i="9" s="1"/>
  <c r="AG526" i="9"/>
  <c r="AH526" i="9"/>
  <c r="AA527" i="9"/>
  <c r="AB527" i="9"/>
  <c r="AG527" i="9"/>
  <c r="AH527" i="9"/>
  <c r="AA528" i="9"/>
  <c r="AB528" i="9"/>
  <c r="AG528" i="9"/>
  <c r="AH528" i="9"/>
  <c r="AA529" i="9"/>
  <c r="AB529" i="9"/>
  <c r="AG529" i="9"/>
  <c r="AH529" i="9"/>
  <c r="AA530" i="9"/>
  <c r="AB530" i="9"/>
  <c r="AG530" i="9"/>
  <c r="AH530" i="9"/>
  <c r="AA531" i="9"/>
  <c r="AB531" i="9"/>
  <c r="AG531" i="9"/>
  <c r="AH531" i="9"/>
  <c r="AA532" i="9"/>
  <c r="AB532" i="9"/>
  <c r="AC532" i="9" s="1"/>
  <c r="AG532" i="9"/>
  <c r="AH532" i="9"/>
  <c r="AA533" i="9"/>
  <c r="AB533" i="9"/>
  <c r="AG533" i="9"/>
  <c r="AH533" i="9"/>
  <c r="AA534" i="9"/>
  <c r="AB534" i="9"/>
  <c r="AG534" i="9"/>
  <c r="AH534" i="9"/>
  <c r="AA535" i="9"/>
  <c r="AB535" i="9"/>
  <c r="AG535" i="9"/>
  <c r="AH535" i="9"/>
  <c r="AA536" i="9"/>
  <c r="AB536" i="9"/>
  <c r="AG536" i="9"/>
  <c r="AH536" i="9"/>
  <c r="AA537" i="9"/>
  <c r="AB537" i="9"/>
  <c r="AG537" i="9"/>
  <c r="AH537" i="9"/>
  <c r="AA538" i="9"/>
  <c r="AB538" i="9"/>
  <c r="AG538" i="9"/>
  <c r="AH538" i="9"/>
  <c r="AA539" i="9"/>
  <c r="AB539" i="9"/>
  <c r="AG539" i="9"/>
  <c r="AH539" i="9"/>
  <c r="AA540" i="9"/>
  <c r="AC540" i="9" s="1"/>
  <c r="AB540" i="9"/>
  <c r="AG540" i="9"/>
  <c r="AH540" i="9"/>
  <c r="AA541" i="9"/>
  <c r="AB541" i="9"/>
  <c r="AG541" i="9"/>
  <c r="AH541" i="9"/>
  <c r="AA542" i="9"/>
  <c r="AB542" i="9"/>
  <c r="AG542" i="9"/>
  <c r="AH542" i="9"/>
  <c r="AA543" i="9"/>
  <c r="AB543" i="9"/>
  <c r="AG543" i="9"/>
  <c r="AH543" i="9"/>
  <c r="AA544" i="9"/>
  <c r="AB544" i="9"/>
  <c r="AG544" i="9"/>
  <c r="AH544" i="9"/>
  <c r="AA545" i="9"/>
  <c r="AB545" i="9"/>
  <c r="AG545" i="9"/>
  <c r="AH545" i="9"/>
  <c r="AA546" i="9"/>
  <c r="AB546" i="9"/>
  <c r="AC546" i="9" s="1"/>
  <c r="AG546" i="9"/>
  <c r="AH546" i="9"/>
  <c r="AA547" i="9"/>
  <c r="AB547" i="9"/>
  <c r="AC547" i="9" s="1"/>
  <c r="AG547" i="9"/>
  <c r="AH547" i="9"/>
  <c r="AA548" i="9"/>
  <c r="AB548" i="9"/>
  <c r="AG548" i="9"/>
  <c r="AH548" i="9"/>
  <c r="AA549" i="9"/>
  <c r="AB549" i="9"/>
  <c r="AG549" i="9"/>
  <c r="AH549" i="9"/>
  <c r="AA550" i="9"/>
  <c r="AB550" i="9"/>
  <c r="AG550" i="9"/>
  <c r="AH550" i="9"/>
  <c r="AA551" i="9"/>
  <c r="AB551" i="9"/>
  <c r="AG551" i="9"/>
  <c r="AH551" i="9"/>
  <c r="AA552" i="9"/>
  <c r="AB552" i="9"/>
  <c r="AG552" i="9"/>
  <c r="AH552" i="9"/>
  <c r="AA553" i="9"/>
  <c r="AC553" i="9" s="1"/>
  <c r="AB553" i="9"/>
  <c r="AG553" i="9"/>
  <c r="AH553" i="9"/>
  <c r="AA554" i="9"/>
  <c r="AB554" i="9"/>
  <c r="AG554" i="9"/>
  <c r="AH554" i="9"/>
  <c r="AA555" i="9"/>
  <c r="AB555" i="9"/>
  <c r="AG555" i="9"/>
  <c r="AH555" i="9"/>
  <c r="AA556" i="9"/>
  <c r="AB556" i="9"/>
  <c r="AG556" i="9"/>
  <c r="AH556" i="9"/>
  <c r="AA557" i="9"/>
  <c r="AB557" i="9"/>
  <c r="AG557" i="9"/>
  <c r="AH557" i="9"/>
  <c r="AA558" i="9"/>
  <c r="AB558" i="9"/>
  <c r="AG558" i="9"/>
  <c r="AH558" i="9"/>
  <c r="AA559" i="9"/>
  <c r="AB559" i="9"/>
  <c r="AG559" i="9"/>
  <c r="AH559" i="9"/>
  <c r="AA560" i="9"/>
  <c r="AB560" i="9"/>
  <c r="AG560" i="9"/>
  <c r="AH560" i="9"/>
  <c r="AA561" i="9"/>
  <c r="AC561" i="9" s="1"/>
  <c r="AB561" i="9"/>
  <c r="AG561" i="9"/>
  <c r="AH561" i="9"/>
  <c r="AA562" i="9"/>
  <c r="AB562" i="9"/>
  <c r="AG562" i="9"/>
  <c r="AH562" i="9"/>
  <c r="AA563" i="9"/>
  <c r="AB563" i="9"/>
  <c r="AG563" i="9"/>
  <c r="AH563" i="9"/>
  <c r="AA564" i="9"/>
  <c r="AB564" i="9"/>
  <c r="AG564" i="9"/>
  <c r="AH564" i="9"/>
  <c r="AA565" i="9"/>
  <c r="AB565" i="9"/>
  <c r="AG565" i="9"/>
  <c r="AH565" i="9"/>
  <c r="AA566" i="9"/>
  <c r="AB566" i="9"/>
  <c r="AG566" i="9"/>
  <c r="AH566" i="9"/>
  <c r="AA567" i="9"/>
  <c r="AB567" i="9"/>
  <c r="AC567" i="9" s="1"/>
  <c r="AG567" i="9"/>
  <c r="AH567" i="9"/>
  <c r="AA568" i="9"/>
  <c r="AB568" i="9"/>
  <c r="AC568" i="9" s="1"/>
  <c r="AG568" i="9"/>
  <c r="AH568" i="9"/>
  <c r="AA569" i="9"/>
  <c r="AB569" i="9"/>
  <c r="AG569" i="9"/>
  <c r="AH569" i="9"/>
  <c r="AA570" i="9"/>
  <c r="AB570" i="9"/>
  <c r="AG570" i="9"/>
  <c r="AH570" i="9"/>
  <c r="AA571" i="9"/>
  <c r="AB571" i="9"/>
  <c r="AG571" i="9"/>
  <c r="AH571" i="9"/>
  <c r="AA572" i="9"/>
  <c r="AB572" i="9"/>
  <c r="AG572" i="9"/>
  <c r="AH572" i="9"/>
  <c r="AA573" i="9"/>
  <c r="AB573" i="9"/>
  <c r="AG573" i="9"/>
  <c r="AH573" i="9"/>
  <c r="AA574" i="9"/>
  <c r="AB574" i="9"/>
  <c r="AC574" i="9"/>
  <c r="AG574" i="9"/>
  <c r="AH574" i="9"/>
  <c r="AA575" i="9"/>
  <c r="AB575" i="9"/>
  <c r="AC575" i="9" s="1"/>
  <c r="AG575" i="9"/>
  <c r="AH575" i="9"/>
  <c r="AA576" i="9"/>
  <c r="AB576" i="9"/>
  <c r="AG576" i="9"/>
  <c r="AH576" i="9"/>
  <c r="AA577" i="9"/>
  <c r="AB577" i="9"/>
  <c r="AG577" i="9"/>
  <c r="AH577" i="9"/>
  <c r="AA578" i="9"/>
  <c r="AB578" i="9"/>
  <c r="AG578" i="9"/>
  <c r="AH578" i="9"/>
  <c r="AA579" i="9"/>
  <c r="AB579" i="9"/>
  <c r="AG579" i="9"/>
  <c r="AH579" i="9"/>
  <c r="AA580" i="9"/>
  <c r="AB580" i="9"/>
  <c r="AG580" i="9"/>
  <c r="AH580" i="9"/>
  <c r="AA581" i="9"/>
  <c r="AB581" i="9"/>
  <c r="AG581" i="9"/>
  <c r="AH581" i="9"/>
  <c r="AA582" i="9"/>
  <c r="AB582" i="9"/>
  <c r="AG582" i="9"/>
  <c r="AH582" i="9"/>
  <c r="AA583" i="9"/>
  <c r="AB583" i="9"/>
  <c r="AG583" i="9"/>
  <c r="AH583" i="9"/>
  <c r="AA584" i="9"/>
  <c r="AB584" i="9"/>
  <c r="AG584" i="9"/>
  <c r="AH584" i="9"/>
  <c r="AA585" i="9"/>
  <c r="AB585" i="9"/>
  <c r="AG585" i="9"/>
  <c r="AH585" i="9"/>
  <c r="AA586" i="9"/>
  <c r="AB586" i="9"/>
  <c r="AG586" i="9"/>
  <c r="AH586" i="9"/>
  <c r="AA587" i="9"/>
  <c r="AB587" i="9"/>
  <c r="AG587" i="9"/>
  <c r="AH587" i="9"/>
  <c r="AA588" i="9"/>
  <c r="AB588" i="9"/>
  <c r="AG588" i="9"/>
  <c r="AH588" i="9"/>
  <c r="AA589" i="9"/>
  <c r="AB589" i="9"/>
  <c r="AC589" i="9"/>
  <c r="AG589" i="9"/>
  <c r="AH589" i="9"/>
  <c r="AA590" i="9"/>
  <c r="AB590" i="9"/>
  <c r="AG590" i="9"/>
  <c r="AH590" i="9"/>
  <c r="AA591" i="9"/>
  <c r="AB591" i="9"/>
  <c r="AG591" i="9"/>
  <c r="AH591" i="9"/>
  <c r="AA592" i="9"/>
  <c r="AB592" i="9"/>
  <c r="AG592" i="9"/>
  <c r="AH592" i="9"/>
  <c r="AA593" i="9"/>
  <c r="AB593" i="9"/>
  <c r="AG593" i="9"/>
  <c r="AH593" i="9"/>
  <c r="AA594" i="9"/>
  <c r="AB594" i="9"/>
  <c r="AG594" i="9"/>
  <c r="AH594" i="9"/>
  <c r="AA595" i="9"/>
  <c r="AB595" i="9"/>
  <c r="AC595" i="9" s="1"/>
  <c r="AG595" i="9"/>
  <c r="AH595" i="9"/>
  <c r="AA596" i="9"/>
  <c r="AB596" i="9"/>
  <c r="AG596" i="9"/>
  <c r="AH596" i="9"/>
  <c r="AA597" i="9"/>
  <c r="AB597" i="9"/>
  <c r="AG597" i="9"/>
  <c r="AH597" i="9"/>
  <c r="AA598" i="9"/>
  <c r="AB598" i="9"/>
  <c r="AG598" i="9"/>
  <c r="AH598" i="9"/>
  <c r="AA599" i="9"/>
  <c r="AB599" i="9"/>
  <c r="AG599" i="9"/>
  <c r="AH599" i="9"/>
  <c r="AA600" i="9"/>
  <c r="AB600" i="9"/>
  <c r="AG600" i="9"/>
  <c r="AH600" i="9"/>
  <c r="AA601" i="9"/>
  <c r="AB601" i="9"/>
  <c r="AG601" i="9"/>
  <c r="AH601" i="9"/>
  <c r="AA602" i="9"/>
  <c r="AB602" i="9"/>
  <c r="AG602" i="9"/>
  <c r="AH602" i="9"/>
  <c r="AA603" i="9"/>
  <c r="AB603" i="9"/>
  <c r="AC603" i="9" s="1"/>
  <c r="AG603" i="9"/>
  <c r="AH603" i="9"/>
  <c r="AA604" i="9"/>
  <c r="AB604" i="9"/>
  <c r="AG604" i="9"/>
  <c r="AH604" i="9"/>
  <c r="AA605" i="9"/>
  <c r="AB605" i="9"/>
  <c r="AG605" i="9"/>
  <c r="AH605" i="9"/>
  <c r="AA606" i="9"/>
  <c r="AB606" i="9"/>
  <c r="AG606" i="9"/>
  <c r="AH606" i="9"/>
  <c r="AA607" i="9"/>
  <c r="AB607" i="9"/>
  <c r="AG607" i="9"/>
  <c r="AH607" i="9"/>
  <c r="AA608" i="9"/>
  <c r="AB608" i="9"/>
  <c r="AG608" i="9"/>
  <c r="AH608" i="9"/>
  <c r="AA609" i="9"/>
  <c r="AB609" i="9"/>
  <c r="AG609" i="9"/>
  <c r="AH609" i="9"/>
  <c r="AA610" i="9"/>
  <c r="AC610" i="9" s="1"/>
  <c r="AB610" i="9"/>
  <c r="AG610" i="9"/>
  <c r="AH610" i="9"/>
  <c r="AA611" i="9"/>
  <c r="AB611" i="9"/>
  <c r="AG611" i="9"/>
  <c r="AH611" i="9"/>
  <c r="AA612" i="9"/>
  <c r="AB612" i="9"/>
  <c r="AG612" i="9"/>
  <c r="AH612" i="9"/>
  <c r="AA613" i="9"/>
  <c r="AB613" i="9"/>
  <c r="AG613" i="9"/>
  <c r="AH613" i="9"/>
  <c r="AA614" i="9"/>
  <c r="AB614" i="9"/>
  <c r="AG614" i="9"/>
  <c r="AH614" i="9"/>
  <c r="AA615" i="9"/>
  <c r="AB615" i="9"/>
  <c r="AG615" i="9"/>
  <c r="AH615" i="9"/>
  <c r="AA616" i="9"/>
  <c r="AB616" i="9"/>
  <c r="AC616" i="9" s="1"/>
  <c r="AG616" i="9"/>
  <c r="AH616" i="9"/>
  <c r="AA617" i="9"/>
  <c r="AB617" i="9"/>
  <c r="AC617" i="9" s="1"/>
  <c r="AG617" i="9"/>
  <c r="AH617" i="9"/>
  <c r="AA618" i="9"/>
  <c r="AB618" i="9"/>
  <c r="AC618" i="9" s="1"/>
  <c r="AG618" i="9"/>
  <c r="AH618" i="9"/>
  <c r="AA619" i="9"/>
  <c r="AB619" i="9"/>
  <c r="AG619" i="9"/>
  <c r="AH619" i="9"/>
  <c r="AA620" i="9"/>
  <c r="AB620" i="9"/>
  <c r="AG620" i="9"/>
  <c r="AH620" i="9"/>
  <c r="AA621" i="9"/>
  <c r="AB621" i="9"/>
  <c r="AG621" i="9"/>
  <c r="AH621" i="9"/>
  <c r="AA622" i="9"/>
  <c r="AB622" i="9"/>
  <c r="AG622" i="9"/>
  <c r="AH622" i="9"/>
  <c r="AA623" i="9"/>
  <c r="AB623" i="9"/>
  <c r="AC623" i="9" s="1"/>
  <c r="AG623" i="9"/>
  <c r="AH623" i="9"/>
  <c r="AA624" i="9"/>
  <c r="AB624" i="9"/>
  <c r="AC624" i="9" s="1"/>
  <c r="AG624" i="9"/>
  <c r="AH624" i="9"/>
  <c r="AA625" i="9"/>
  <c r="AB625" i="9"/>
  <c r="AG625" i="9"/>
  <c r="AH625" i="9"/>
  <c r="AA626" i="9"/>
  <c r="AB626" i="9"/>
  <c r="AG626" i="9"/>
  <c r="AH626" i="9"/>
  <c r="AA627" i="9"/>
  <c r="AB627" i="9"/>
  <c r="AG627" i="9"/>
  <c r="AH627" i="9"/>
  <c r="AA628" i="9"/>
  <c r="AB628" i="9"/>
  <c r="AG628" i="9"/>
  <c r="AH628" i="9"/>
  <c r="AA629" i="9"/>
  <c r="AB629" i="9"/>
  <c r="AG629" i="9"/>
  <c r="AH629" i="9"/>
  <c r="AA630" i="9"/>
  <c r="AB630" i="9"/>
  <c r="AG630" i="9"/>
  <c r="AH630" i="9"/>
  <c r="AA631" i="9"/>
  <c r="AB631" i="9"/>
  <c r="AC631" i="9" s="1"/>
  <c r="AG631" i="9"/>
  <c r="AH631" i="9"/>
  <c r="AA632" i="9"/>
  <c r="AB632" i="9"/>
  <c r="AG632" i="9"/>
  <c r="AH632" i="9"/>
  <c r="AA633" i="9"/>
  <c r="AB633" i="9"/>
  <c r="AG633" i="9"/>
  <c r="AH633" i="9"/>
  <c r="AA634" i="9"/>
  <c r="AB634" i="9"/>
  <c r="AG634" i="9"/>
  <c r="AH634" i="9"/>
  <c r="AA635" i="9"/>
  <c r="AB635" i="9"/>
  <c r="AG635" i="9"/>
  <c r="AH635" i="9"/>
  <c r="AA636" i="9"/>
  <c r="AB636" i="9"/>
  <c r="AG636" i="9"/>
  <c r="AH636" i="9"/>
  <c r="AA637" i="9"/>
  <c r="AB637" i="9"/>
  <c r="AC637" i="9" s="1"/>
  <c r="AG637" i="9"/>
  <c r="AH637" i="9"/>
  <c r="AA638" i="9"/>
  <c r="AB638" i="9"/>
  <c r="AC638" i="9" s="1"/>
  <c r="AG638" i="9"/>
  <c r="AH638" i="9"/>
  <c r="AA639" i="9"/>
  <c r="AB639" i="9"/>
  <c r="AG639" i="9"/>
  <c r="AH639" i="9"/>
  <c r="AA640" i="9"/>
  <c r="AB640" i="9"/>
  <c r="AG640" i="9"/>
  <c r="AH640" i="9"/>
  <c r="AA641" i="9"/>
  <c r="AB641" i="9"/>
  <c r="AG641" i="9"/>
  <c r="AH641" i="9"/>
  <c r="AA642" i="9"/>
  <c r="AB642" i="9"/>
  <c r="AG642" i="9"/>
  <c r="AH642" i="9"/>
  <c r="AA643" i="9"/>
  <c r="AB643" i="9"/>
  <c r="AG643" i="9"/>
  <c r="AH643" i="9"/>
  <c r="AA644" i="9"/>
  <c r="AB644" i="9"/>
  <c r="AC644" i="9" s="1"/>
  <c r="AG644" i="9"/>
  <c r="AH644" i="9"/>
  <c r="AA645" i="9"/>
  <c r="AB645" i="9"/>
  <c r="AG645" i="9"/>
  <c r="AH645" i="9"/>
  <c r="AA646" i="9"/>
  <c r="AB646" i="9"/>
  <c r="AG646" i="9"/>
  <c r="AH646" i="9"/>
  <c r="AA647" i="9"/>
  <c r="AB647" i="9"/>
  <c r="AG647" i="9"/>
  <c r="AH647" i="9"/>
  <c r="AA648" i="9"/>
  <c r="AB648" i="9"/>
  <c r="AG648" i="9"/>
  <c r="AH648" i="9"/>
  <c r="AA649" i="9"/>
  <c r="AB649" i="9"/>
  <c r="AG649" i="9"/>
  <c r="AH649" i="9"/>
  <c r="AA650" i="9"/>
  <c r="AB650" i="9"/>
  <c r="AG650" i="9"/>
  <c r="AH650" i="9"/>
  <c r="AA651" i="9"/>
  <c r="AB651" i="9"/>
  <c r="AC651" i="9" s="1"/>
  <c r="AG651" i="9"/>
  <c r="AH651" i="9"/>
  <c r="AA652" i="9"/>
  <c r="AB652" i="9"/>
  <c r="AC652" i="9" s="1"/>
  <c r="AG652" i="9"/>
  <c r="AH652" i="9"/>
  <c r="AA653" i="9"/>
  <c r="AB653" i="9"/>
  <c r="AG653" i="9"/>
  <c r="AH653" i="9"/>
  <c r="AA654" i="9"/>
  <c r="AB654" i="9"/>
  <c r="AG654" i="9"/>
  <c r="AH654" i="9"/>
  <c r="AA655" i="9"/>
  <c r="AB655" i="9"/>
  <c r="AG655" i="9"/>
  <c r="AH655" i="9"/>
  <c r="AA656" i="9"/>
  <c r="AB656" i="9"/>
  <c r="AG656" i="9"/>
  <c r="AH656" i="9"/>
  <c r="AA657" i="9"/>
  <c r="AB657" i="9"/>
  <c r="AG657" i="9"/>
  <c r="AH657" i="9"/>
  <c r="AA658" i="9"/>
  <c r="AB658" i="9"/>
  <c r="AC658" i="9"/>
  <c r="AG658" i="9"/>
  <c r="AH658" i="9"/>
  <c r="AA659" i="9"/>
  <c r="AB659" i="9"/>
  <c r="AC659" i="9" s="1"/>
  <c r="AG659" i="9"/>
  <c r="AH659" i="9"/>
  <c r="AA660" i="9"/>
  <c r="AB660" i="9"/>
  <c r="AC660" i="9" s="1"/>
  <c r="AG660" i="9"/>
  <c r="AH660" i="9"/>
  <c r="AA661" i="9"/>
  <c r="AB661" i="9"/>
  <c r="AG661" i="9"/>
  <c r="AH661" i="9"/>
  <c r="AA662" i="9"/>
  <c r="AB662" i="9"/>
  <c r="AG662" i="9"/>
  <c r="AH662" i="9"/>
  <c r="AA663" i="9"/>
  <c r="AB663" i="9"/>
  <c r="AG663" i="9"/>
  <c r="AH663" i="9"/>
  <c r="AA664" i="9"/>
  <c r="AB664" i="9"/>
  <c r="AG664" i="9"/>
  <c r="AH664" i="9"/>
  <c r="AA665" i="9"/>
  <c r="AB665" i="9"/>
  <c r="AC665" i="9" s="1"/>
  <c r="AG665" i="9"/>
  <c r="AH665" i="9"/>
  <c r="AA666" i="9"/>
  <c r="AB666" i="9"/>
  <c r="AG666" i="9"/>
  <c r="AH666" i="9"/>
  <c r="AA667" i="9"/>
  <c r="AB667" i="9"/>
  <c r="AG667" i="9"/>
  <c r="AH667" i="9"/>
  <c r="AA668" i="9"/>
  <c r="AB668" i="9"/>
  <c r="AG668" i="9"/>
  <c r="AH668" i="9"/>
  <c r="AA669" i="9"/>
  <c r="AB669" i="9"/>
  <c r="AG669" i="9"/>
  <c r="AH669" i="9"/>
  <c r="AA670" i="9"/>
  <c r="AB670" i="9"/>
  <c r="AG670" i="9"/>
  <c r="AH670" i="9"/>
  <c r="AA671" i="9"/>
  <c r="AB671" i="9"/>
  <c r="AG671" i="9"/>
  <c r="AH671" i="9"/>
  <c r="AA672" i="9"/>
  <c r="AB672" i="9"/>
  <c r="AC672" i="9" s="1"/>
  <c r="AG672" i="9"/>
  <c r="AH672" i="9"/>
  <c r="AA673" i="9"/>
  <c r="AC673" i="9" s="1"/>
  <c r="AB673" i="9"/>
  <c r="AG673" i="9"/>
  <c r="AH673" i="9"/>
  <c r="AA674" i="9"/>
  <c r="AB674" i="9"/>
  <c r="AG674" i="9"/>
  <c r="AH674" i="9"/>
  <c r="AA675" i="9"/>
  <c r="AB675" i="9"/>
  <c r="AG675" i="9"/>
  <c r="AH675" i="9"/>
  <c r="AA676" i="9"/>
  <c r="AB676" i="9"/>
  <c r="AG676" i="9"/>
  <c r="AH676" i="9"/>
  <c r="AA677" i="9"/>
  <c r="AB677" i="9"/>
  <c r="AG677" i="9"/>
  <c r="AH677" i="9"/>
  <c r="AH9" i="9"/>
  <c r="AG9" i="9"/>
  <c r="AB9" i="9"/>
  <c r="AC9" i="9" s="1"/>
  <c r="AA9" i="9"/>
  <c r="AA10" i="7"/>
  <c r="AB10" i="7"/>
  <c r="AC10" i="7" s="1"/>
  <c r="AD10" i="7" s="1"/>
  <c r="AE10" i="7"/>
  <c r="AG10" i="7"/>
  <c r="AH10" i="7"/>
  <c r="AJ10" i="7"/>
  <c r="AK10" i="7"/>
  <c r="AA11" i="7"/>
  <c r="AB11" i="7"/>
  <c r="AC11" i="7"/>
  <c r="AE11" i="7"/>
  <c r="AG11" i="7"/>
  <c r="AH11" i="7"/>
  <c r="AJ11" i="7"/>
  <c r="AA12" i="7"/>
  <c r="AB12" i="7"/>
  <c r="AE12" i="7"/>
  <c r="AG12" i="7"/>
  <c r="AH12" i="7"/>
  <c r="AJ12" i="7"/>
  <c r="AA13" i="7"/>
  <c r="AB13" i="7"/>
  <c r="AE13" i="7"/>
  <c r="AG13" i="7"/>
  <c r="AH13" i="7"/>
  <c r="AJ13" i="7"/>
  <c r="AK13" i="7" s="1"/>
  <c r="AA14" i="7"/>
  <c r="AB14" i="7"/>
  <c r="AE14" i="7"/>
  <c r="AG14" i="7"/>
  <c r="AH14" i="7"/>
  <c r="AJ14" i="7"/>
  <c r="AK14" i="7" s="1"/>
  <c r="AA15" i="7"/>
  <c r="AB15" i="7"/>
  <c r="AE15" i="7"/>
  <c r="AG15" i="7"/>
  <c r="AH15" i="7"/>
  <c r="AJ15" i="7"/>
  <c r="AK15" i="7" s="1"/>
  <c r="AA16" i="7"/>
  <c r="AB16" i="7"/>
  <c r="AE16" i="7"/>
  <c r="AG16" i="7"/>
  <c r="AH16" i="7"/>
  <c r="AJ16" i="7"/>
  <c r="AA17" i="7"/>
  <c r="AC17" i="7" s="1"/>
  <c r="AB17" i="7"/>
  <c r="AE17" i="7"/>
  <c r="AK17" i="7" s="1"/>
  <c r="AG17" i="7"/>
  <c r="AH17" i="7"/>
  <c r="AJ17" i="7"/>
  <c r="AA18" i="7"/>
  <c r="AB18" i="7"/>
  <c r="AE18" i="7"/>
  <c r="AK18" i="7" s="1"/>
  <c r="AG18" i="7"/>
  <c r="AH18" i="7"/>
  <c r="AJ18" i="7"/>
  <c r="AA19" i="7"/>
  <c r="AB19" i="7"/>
  <c r="AE19" i="7"/>
  <c r="AK19" i="7" s="1"/>
  <c r="AG19" i="7"/>
  <c r="AH19" i="7"/>
  <c r="AJ19" i="7"/>
  <c r="AA20" i="7"/>
  <c r="AC20" i="7" s="1"/>
  <c r="AB20" i="7"/>
  <c r="AE20" i="7"/>
  <c r="AK20" i="7" s="1"/>
  <c r="AG20" i="7"/>
  <c r="AH20" i="7"/>
  <c r="AJ20" i="7"/>
  <c r="AA21" i="7"/>
  <c r="AC21" i="7" s="1"/>
  <c r="AB21" i="7"/>
  <c r="AE21" i="7"/>
  <c r="AG21" i="7"/>
  <c r="AH21" i="7"/>
  <c r="AJ21" i="7"/>
  <c r="AA22" i="7"/>
  <c r="AB22" i="7"/>
  <c r="AE22" i="7"/>
  <c r="AK22" i="7" s="1"/>
  <c r="AG22" i="7"/>
  <c r="AH22" i="7"/>
  <c r="AJ22" i="7"/>
  <c r="AA23" i="7"/>
  <c r="AB23" i="7"/>
  <c r="AE23" i="7"/>
  <c r="AG23" i="7"/>
  <c r="AH23" i="7"/>
  <c r="AJ23" i="7"/>
  <c r="AK23" i="7" s="1"/>
  <c r="AA24" i="7"/>
  <c r="AB24" i="7"/>
  <c r="AC24" i="7" s="1"/>
  <c r="AE24" i="7"/>
  <c r="AG24" i="7"/>
  <c r="AH24" i="7"/>
  <c r="AJ24" i="7"/>
  <c r="AA25" i="7"/>
  <c r="AB25" i="7"/>
  <c r="AC25" i="7" s="1"/>
  <c r="AE25" i="7"/>
  <c r="AD25" i="7" s="1"/>
  <c r="AG25" i="7"/>
  <c r="AH25" i="7"/>
  <c r="AJ25" i="7"/>
  <c r="AA26" i="7"/>
  <c r="AB26" i="7"/>
  <c r="AE26" i="7"/>
  <c r="AG26" i="7"/>
  <c r="AH26" i="7"/>
  <c r="AJ26" i="7"/>
  <c r="AK26" i="7" s="1"/>
  <c r="AA27" i="7"/>
  <c r="AB27" i="7"/>
  <c r="AE27" i="7"/>
  <c r="AG27" i="7"/>
  <c r="AH27" i="7"/>
  <c r="AJ27" i="7"/>
  <c r="AA28" i="7"/>
  <c r="AB28" i="7"/>
  <c r="AE28" i="7"/>
  <c r="AG28" i="7"/>
  <c r="AH28" i="7"/>
  <c r="AJ28" i="7"/>
  <c r="AA29" i="7"/>
  <c r="AB29" i="7"/>
  <c r="AC29" i="7"/>
  <c r="AD29" i="7" s="1"/>
  <c r="AE29" i="7"/>
  <c r="AK29" i="7" s="1"/>
  <c r="AG29" i="7"/>
  <c r="AH29" i="7"/>
  <c r="AJ29" i="7"/>
  <c r="AA30" i="7"/>
  <c r="AB30" i="7"/>
  <c r="AE30" i="7"/>
  <c r="AG30" i="7"/>
  <c r="AH30" i="7"/>
  <c r="AJ30" i="7"/>
  <c r="AK30" i="7"/>
  <c r="AA31" i="7"/>
  <c r="AC31" i="7" s="1"/>
  <c r="AB31" i="7"/>
  <c r="AE31" i="7"/>
  <c r="AK31" i="7" s="1"/>
  <c r="AG31" i="7"/>
  <c r="AH31" i="7"/>
  <c r="AJ31" i="7"/>
  <c r="AA32" i="7"/>
  <c r="AB32" i="7"/>
  <c r="AC32" i="7" s="1"/>
  <c r="AD32" i="7" s="1"/>
  <c r="AE32" i="7"/>
  <c r="AG32" i="7"/>
  <c r="AH32" i="7"/>
  <c r="AJ32" i="7"/>
  <c r="AA33" i="7"/>
  <c r="AB33" i="7"/>
  <c r="AC33" i="7" s="1"/>
  <c r="AE33" i="7"/>
  <c r="AG33" i="7"/>
  <c r="AH33" i="7"/>
  <c r="AJ33" i="7"/>
  <c r="AK33" i="7" s="1"/>
  <c r="AA34" i="7"/>
  <c r="AB34" i="7"/>
  <c r="AC34" i="7" s="1"/>
  <c r="AE34" i="7"/>
  <c r="AK34" i="7" s="1"/>
  <c r="AG34" i="7"/>
  <c r="AH34" i="7"/>
  <c r="AJ34" i="7"/>
  <c r="AA35" i="7"/>
  <c r="AB35" i="7"/>
  <c r="AE35" i="7"/>
  <c r="AG35" i="7"/>
  <c r="AH35" i="7"/>
  <c r="AJ35" i="7"/>
  <c r="AK35" i="7"/>
  <c r="AA36" i="7"/>
  <c r="AB36" i="7"/>
  <c r="AE36" i="7"/>
  <c r="AK36" i="7" s="1"/>
  <c r="AG36" i="7"/>
  <c r="AH36" i="7"/>
  <c r="AJ36" i="7"/>
  <c r="AA37" i="7"/>
  <c r="AB37" i="7"/>
  <c r="AC37" i="7" s="1"/>
  <c r="AE37" i="7"/>
  <c r="AG37" i="7"/>
  <c r="AH37" i="7"/>
  <c r="AJ37" i="7"/>
  <c r="AK37" i="7" s="1"/>
  <c r="AA38" i="7"/>
  <c r="AB38" i="7"/>
  <c r="AE38" i="7"/>
  <c r="AG38" i="7"/>
  <c r="AH38" i="7"/>
  <c r="AJ38" i="7"/>
  <c r="AK38" i="7" s="1"/>
  <c r="AA39" i="7"/>
  <c r="AB39" i="7"/>
  <c r="AE39" i="7"/>
  <c r="AG39" i="7"/>
  <c r="AH39" i="7"/>
  <c r="AJ39" i="7"/>
  <c r="AA40" i="7"/>
  <c r="AB40" i="7"/>
  <c r="AE40" i="7"/>
  <c r="AG40" i="7"/>
  <c r="AH40" i="7"/>
  <c r="AJ40" i="7"/>
  <c r="AA41" i="7"/>
  <c r="AB41" i="7"/>
  <c r="AC41" i="7"/>
  <c r="AE41" i="7"/>
  <c r="AK41" i="7" s="1"/>
  <c r="AG41" i="7"/>
  <c r="AH41" i="7"/>
  <c r="AJ41" i="7"/>
  <c r="AA42" i="7"/>
  <c r="AB42" i="7"/>
  <c r="AE42" i="7"/>
  <c r="AG42" i="7"/>
  <c r="AH42" i="7"/>
  <c r="AJ42" i="7"/>
  <c r="AK42" i="7"/>
  <c r="AA43" i="7"/>
  <c r="AC43" i="7" s="1"/>
  <c r="AB43" i="7"/>
  <c r="AE43" i="7"/>
  <c r="AK43" i="7" s="1"/>
  <c r="AG43" i="7"/>
  <c r="AH43" i="7"/>
  <c r="AJ43" i="7"/>
  <c r="AA44" i="7"/>
  <c r="AB44" i="7"/>
  <c r="AC44" i="7" s="1"/>
  <c r="AE44" i="7"/>
  <c r="AG44" i="7"/>
  <c r="AH44" i="7"/>
  <c r="AJ44" i="7"/>
  <c r="AA45" i="7"/>
  <c r="AB45" i="7"/>
  <c r="AC45" i="7" s="1"/>
  <c r="AD45" i="7" s="1"/>
  <c r="AE45" i="7"/>
  <c r="AG45" i="7"/>
  <c r="AH45" i="7"/>
  <c r="AJ45" i="7"/>
  <c r="AA46" i="7"/>
  <c r="AB46" i="7"/>
  <c r="AC46" i="7" s="1"/>
  <c r="AD46" i="7" s="1"/>
  <c r="AE46" i="7"/>
  <c r="AK46" i="7" s="1"/>
  <c r="AG46" i="7"/>
  <c r="AH46" i="7"/>
  <c r="AJ46" i="7"/>
  <c r="AA47" i="7"/>
  <c r="AC47" i="7" s="1"/>
  <c r="AB47" i="7"/>
  <c r="AE47" i="7"/>
  <c r="AG47" i="7"/>
  <c r="AH47" i="7"/>
  <c r="AJ47" i="7"/>
  <c r="AK47" i="7"/>
  <c r="AA48" i="7"/>
  <c r="AB48" i="7"/>
  <c r="AE48" i="7"/>
  <c r="AG48" i="7"/>
  <c r="AH48" i="7"/>
  <c r="AJ48" i="7"/>
  <c r="AA49" i="7"/>
  <c r="AB49" i="7"/>
  <c r="AC49" i="7"/>
  <c r="AE49" i="7"/>
  <c r="AG49" i="7"/>
  <c r="AH49" i="7"/>
  <c r="AJ49" i="7"/>
  <c r="AK49" i="7" s="1"/>
  <c r="AA50" i="7"/>
  <c r="AB50" i="7"/>
  <c r="AE50" i="7"/>
  <c r="AG50" i="7"/>
  <c r="AH50" i="7"/>
  <c r="AJ50" i="7"/>
  <c r="AA51" i="7"/>
  <c r="AB51" i="7"/>
  <c r="AC51" i="7" s="1"/>
  <c r="AE51" i="7"/>
  <c r="AG51" i="7"/>
  <c r="AH51" i="7"/>
  <c r="AJ51" i="7"/>
  <c r="AK51" i="7" s="1"/>
  <c r="AA52" i="7"/>
  <c r="AB52" i="7"/>
  <c r="AE52" i="7"/>
  <c r="AG52" i="7"/>
  <c r="AH52" i="7"/>
  <c r="AJ52" i="7"/>
  <c r="AA53" i="7"/>
  <c r="AB53" i="7"/>
  <c r="AC53" i="7" s="1"/>
  <c r="AE53" i="7"/>
  <c r="AG53" i="7"/>
  <c r="AH53" i="7"/>
  <c r="AJ53" i="7"/>
  <c r="AA54" i="7"/>
  <c r="AB54" i="7"/>
  <c r="AC54" i="7" s="1"/>
  <c r="AD54" i="7" s="1"/>
  <c r="AE54" i="7"/>
  <c r="AG54" i="7"/>
  <c r="AH54" i="7"/>
  <c r="AJ54" i="7"/>
  <c r="AK54" i="7" s="1"/>
  <c r="AA55" i="7"/>
  <c r="AC55" i="7" s="1"/>
  <c r="AB55" i="7"/>
  <c r="AE55" i="7"/>
  <c r="AK55" i="7" s="1"/>
  <c r="AG55" i="7"/>
  <c r="AH55" i="7"/>
  <c r="AJ55" i="7"/>
  <c r="AA56" i="7"/>
  <c r="AB56" i="7"/>
  <c r="AE56" i="7"/>
  <c r="AG56" i="7"/>
  <c r="AH56" i="7"/>
  <c r="AJ56" i="7"/>
  <c r="AA57" i="7"/>
  <c r="AB57" i="7"/>
  <c r="AE57" i="7"/>
  <c r="AG57" i="7"/>
  <c r="AH57" i="7"/>
  <c r="AJ57" i="7"/>
  <c r="AA58" i="7"/>
  <c r="AB58" i="7"/>
  <c r="AC58" i="7" s="1"/>
  <c r="AD58" i="7" s="1"/>
  <c r="AE58" i="7"/>
  <c r="AG58" i="7"/>
  <c r="AH58" i="7"/>
  <c r="AJ58" i="7"/>
  <c r="AK58" i="7" s="1"/>
  <c r="AA59" i="7"/>
  <c r="AB59" i="7"/>
  <c r="AE59" i="7"/>
  <c r="AG59" i="7"/>
  <c r="AH59" i="7"/>
  <c r="AJ59" i="7"/>
  <c r="AK59" i="7"/>
  <c r="AA60" i="7"/>
  <c r="AB60" i="7"/>
  <c r="AE60" i="7"/>
  <c r="AG60" i="7"/>
  <c r="AH60" i="7"/>
  <c r="AJ60" i="7"/>
  <c r="AA61" i="7"/>
  <c r="AC61" i="7" s="1"/>
  <c r="AB61" i="7"/>
  <c r="AE61" i="7"/>
  <c r="AG61" i="7"/>
  <c r="AH61" i="7"/>
  <c r="AJ61" i="7"/>
  <c r="AK61" i="7" s="1"/>
  <c r="AA62" i="7"/>
  <c r="AB62" i="7"/>
  <c r="AC62" i="7" s="1"/>
  <c r="AE62" i="7"/>
  <c r="AG62" i="7"/>
  <c r="AH62" i="7"/>
  <c r="AJ62" i="7"/>
  <c r="AA63" i="7"/>
  <c r="AB63" i="7"/>
  <c r="AC63" i="7" s="1"/>
  <c r="AE63" i="7"/>
  <c r="AG63" i="7"/>
  <c r="AH63" i="7"/>
  <c r="AJ63" i="7"/>
  <c r="AK63" i="7" s="1"/>
  <c r="AA64" i="7"/>
  <c r="AB64" i="7"/>
  <c r="AE64" i="7"/>
  <c r="AK64" i="7" s="1"/>
  <c r="AG64" i="7"/>
  <c r="AH64" i="7"/>
  <c r="AJ64" i="7"/>
  <c r="AA65" i="7"/>
  <c r="AB65" i="7"/>
  <c r="AC65" i="7"/>
  <c r="AD65" i="7"/>
  <c r="AE65" i="7"/>
  <c r="AG65" i="7"/>
  <c r="AH65" i="7"/>
  <c r="AJ65" i="7"/>
  <c r="AA66" i="7"/>
  <c r="AB66" i="7"/>
  <c r="AE66" i="7"/>
  <c r="AG66" i="7"/>
  <c r="AH66" i="7"/>
  <c r="AJ66" i="7"/>
  <c r="AA67" i="7"/>
  <c r="AB67" i="7"/>
  <c r="AE67" i="7"/>
  <c r="AG67" i="7"/>
  <c r="AH67" i="7"/>
  <c r="AJ67" i="7"/>
  <c r="AK67" i="7" s="1"/>
  <c r="AA68" i="7"/>
  <c r="AB68" i="7"/>
  <c r="AC68" i="7" s="1"/>
  <c r="AE68" i="7"/>
  <c r="AG68" i="7"/>
  <c r="AH68" i="7"/>
  <c r="AJ68" i="7"/>
  <c r="AA69" i="7"/>
  <c r="AB69" i="7"/>
  <c r="AC69" i="7"/>
  <c r="AE69" i="7"/>
  <c r="AG69" i="7"/>
  <c r="AH69" i="7"/>
  <c r="AJ69" i="7"/>
  <c r="AA70" i="7"/>
  <c r="AB70" i="7"/>
  <c r="AE70" i="7"/>
  <c r="AG70" i="7"/>
  <c r="AH70" i="7"/>
  <c r="AJ70" i="7"/>
  <c r="AK70" i="7"/>
  <c r="AA71" i="7"/>
  <c r="AB71" i="7"/>
  <c r="AC71" i="7" s="1"/>
  <c r="AE71" i="7"/>
  <c r="AK71" i="7" s="1"/>
  <c r="AG71" i="7"/>
  <c r="AH71" i="7"/>
  <c r="AJ71" i="7"/>
  <c r="AA72" i="7"/>
  <c r="AB72" i="7"/>
  <c r="AC72" i="7" s="1"/>
  <c r="AD72" i="7" s="1"/>
  <c r="AE72" i="7"/>
  <c r="AG72" i="7"/>
  <c r="AH72" i="7"/>
  <c r="AJ72" i="7"/>
  <c r="AA73" i="7"/>
  <c r="AB73" i="7"/>
  <c r="AC73" i="7" s="1"/>
  <c r="AE73" i="7"/>
  <c r="AG73" i="7"/>
  <c r="AH73" i="7"/>
  <c r="AJ73" i="7"/>
  <c r="AK73" i="7" s="1"/>
  <c r="AA74" i="7"/>
  <c r="AB74" i="7"/>
  <c r="AC74" i="7" s="1"/>
  <c r="AD74" i="7" s="1"/>
  <c r="AE74" i="7"/>
  <c r="AG74" i="7"/>
  <c r="AH74" i="7"/>
  <c r="AJ74" i="7"/>
  <c r="AA75" i="7"/>
  <c r="AB75" i="7"/>
  <c r="AC75" i="7" s="1"/>
  <c r="AE75" i="7"/>
  <c r="AG75" i="7"/>
  <c r="AH75" i="7"/>
  <c r="AJ75" i="7"/>
  <c r="AK75" i="7" s="1"/>
  <c r="AA76" i="7"/>
  <c r="AB76" i="7"/>
  <c r="AE76" i="7"/>
  <c r="AK76" i="7" s="1"/>
  <c r="AG76" i="7"/>
  <c r="AH76" i="7"/>
  <c r="AJ76" i="7"/>
  <c r="AA77" i="7"/>
  <c r="AB77" i="7"/>
  <c r="AC77" i="7"/>
  <c r="AE77" i="7"/>
  <c r="AG77" i="7"/>
  <c r="AH77" i="7"/>
  <c r="AJ77" i="7"/>
  <c r="AA78" i="7"/>
  <c r="AB78" i="7"/>
  <c r="AE78" i="7"/>
  <c r="AG78" i="7"/>
  <c r="AH78" i="7"/>
  <c r="AJ78" i="7"/>
  <c r="AA79" i="7"/>
  <c r="AB79" i="7"/>
  <c r="AE79" i="7"/>
  <c r="AG79" i="7"/>
  <c r="AH79" i="7"/>
  <c r="AJ79" i="7"/>
  <c r="AK79" i="7"/>
  <c r="AA80" i="7"/>
  <c r="AC80" i="7" s="1"/>
  <c r="AD80" i="7" s="1"/>
  <c r="AB80" i="7"/>
  <c r="AE80" i="7"/>
  <c r="AK80" i="7" s="1"/>
  <c r="AG80" i="7"/>
  <c r="AH80" i="7"/>
  <c r="AJ80" i="7"/>
  <c r="AA81" i="7"/>
  <c r="AB81" i="7"/>
  <c r="AC81" i="7" s="1"/>
  <c r="AE81" i="7"/>
  <c r="AG81" i="7"/>
  <c r="AH81" i="7"/>
  <c r="AJ81" i="7"/>
  <c r="AA82" i="7"/>
  <c r="AB82" i="7"/>
  <c r="AE82" i="7"/>
  <c r="AG82" i="7"/>
  <c r="AH82" i="7"/>
  <c r="AJ82" i="7"/>
  <c r="AK82" i="7" s="1"/>
  <c r="AA83" i="7"/>
  <c r="AB83" i="7"/>
  <c r="AE83" i="7"/>
  <c r="AK83" i="7" s="1"/>
  <c r="AG83" i="7"/>
  <c r="AH83" i="7"/>
  <c r="AJ83" i="7"/>
  <c r="AA84" i="7"/>
  <c r="AB84" i="7"/>
  <c r="AE84" i="7"/>
  <c r="AG84" i="7"/>
  <c r="AH84" i="7"/>
  <c r="AJ84" i="7"/>
  <c r="AA85" i="7"/>
  <c r="AC85" i="7" s="1"/>
  <c r="AB85" i="7"/>
  <c r="AE85" i="7"/>
  <c r="AG85" i="7"/>
  <c r="AH85" i="7"/>
  <c r="AJ85" i="7"/>
  <c r="AA86" i="7"/>
  <c r="AB86" i="7"/>
  <c r="AC86" i="7" s="1"/>
  <c r="AE86" i="7"/>
  <c r="AG86" i="7"/>
  <c r="AH86" i="7"/>
  <c r="AJ86" i="7"/>
  <c r="AK86" i="7" s="1"/>
  <c r="AA87" i="7"/>
  <c r="AB87" i="7"/>
  <c r="AC87" i="7" s="1"/>
  <c r="AE87" i="7"/>
  <c r="AK87" i="7" s="1"/>
  <c r="AG87" i="7"/>
  <c r="AH87" i="7"/>
  <c r="AJ87" i="7"/>
  <c r="AA88" i="7"/>
  <c r="AB88" i="7"/>
  <c r="AC88" i="7" s="1"/>
  <c r="AE88" i="7"/>
  <c r="AG88" i="7"/>
  <c r="AH88" i="7"/>
  <c r="AJ88" i="7"/>
  <c r="AA89" i="7"/>
  <c r="AB89" i="7"/>
  <c r="AC89" i="7" s="1"/>
  <c r="AE89" i="7"/>
  <c r="AG89" i="7"/>
  <c r="AH89" i="7"/>
  <c r="AJ89" i="7"/>
  <c r="AA90" i="7"/>
  <c r="AB90" i="7"/>
  <c r="AE90" i="7"/>
  <c r="AG90" i="7"/>
  <c r="AH90" i="7"/>
  <c r="AJ90" i="7"/>
  <c r="AA91" i="7"/>
  <c r="AB91" i="7"/>
  <c r="AC91" i="7" s="1"/>
  <c r="AE91" i="7"/>
  <c r="AG91" i="7"/>
  <c r="AH91" i="7"/>
  <c r="AJ91" i="7"/>
  <c r="AK91" i="7" s="1"/>
  <c r="AA92" i="7"/>
  <c r="AB92" i="7"/>
  <c r="AE92" i="7"/>
  <c r="AK92" i="7" s="1"/>
  <c r="AG92" i="7"/>
  <c r="AH92" i="7"/>
  <c r="AJ92" i="7"/>
  <c r="AA93" i="7"/>
  <c r="AB93" i="7"/>
  <c r="AC93" i="7"/>
  <c r="AE93" i="7"/>
  <c r="AG93" i="7"/>
  <c r="AH93" i="7"/>
  <c r="AJ93" i="7"/>
  <c r="AA94" i="7"/>
  <c r="AB94" i="7"/>
  <c r="AE94" i="7"/>
  <c r="AG94" i="7"/>
  <c r="AH94" i="7"/>
  <c r="AJ94" i="7"/>
  <c r="AA95" i="7"/>
  <c r="AB95" i="7"/>
  <c r="AE95" i="7"/>
  <c r="AG95" i="7"/>
  <c r="AH95" i="7"/>
  <c r="AJ95" i="7"/>
  <c r="AK95" i="7"/>
  <c r="AA96" i="7"/>
  <c r="AB96" i="7"/>
  <c r="AC96" i="7" s="1"/>
  <c r="AE96" i="7"/>
  <c r="AG96" i="7"/>
  <c r="AH96" i="7"/>
  <c r="AJ96" i="7"/>
  <c r="AA97" i="7"/>
  <c r="AC97" i="7" s="1"/>
  <c r="AB97" i="7"/>
  <c r="AE97" i="7"/>
  <c r="AD97" i="7" s="1"/>
  <c r="AG97" i="7"/>
  <c r="AH97" i="7"/>
  <c r="AJ97" i="7"/>
  <c r="AA98" i="7"/>
  <c r="AB98" i="7"/>
  <c r="AC98" i="7" s="1"/>
  <c r="AD98" i="7" s="1"/>
  <c r="AE98" i="7"/>
  <c r="AG98" i="7"/>
  <c r="AH98" i="7"/>
  <c r="AJ98" i="7"/>
  <c r="AK98" i="7" s="1"/>
  <c r="AA99" i="7"/>
  <c r="AB99" i="7"/>
  <c r="AE99" i="7"/>
  <c r="AK99" i="7" s="1"/>
  <c r="AG99" i="7"/>
  <c r="AH99" i="7"/>
  <c r="AJ99" i="7"/>
  <c r="AA100" i="7"/>
  <c r="AB100" i="7"/>
  <c r="AC100" i="7"/>
  <c r="AE100" i="7"/>
  <c r="AG100" i="7"/>
  <c r="AH100" i="7"/>
  <c r="AJ100" i="7"/>
  <c r="AA101" i="7"/>
  <c r="AB101" i="7"/>
  <c r="AE101" i="7"/>
  <c r="AK101" i="7" s="1"/>
  <c r="AG101" i="7"/>
  <c r="AH101" i="7"/>
  <c r="AJ101" i="7"/>
  <c r="AA102" i="7"/>
  <c r="AB102" i="7"/>
  <c r="AC102" i="7" s="1"/>
  <c r="AD102" i="7" s="1"/>
  <c r="AE102" i="7"/>
  <c r="AG102" i="7"/>
  <c r="AH102" i="7"/>
  <c r="AJ102" i="7"/>
  <c r="AK102" i="7" s="1"/>
  <c r="AA103" i="7"/>
  <c r="AB103" i="7"/>
  <c r="AC103" i="7" s="1"/>
  <c r="AE103" i="7"/>
  <c r="AG103" i="7"/>
  <c r="AH103" i="7"/>
  <c r="AJ103" i="7"/>
  <c r="AK103" i="7"/>
  <c r="AA104" i="7"/>
  <c r="AC104" i="7" s="1"/>
  <c r="AB104" i="7"/>
  <c r="AE104" i="7"/>
  <c r="AK104" i="7" s="1"/>
  <c r="AG104" i="7"/>
  <c r="AH104" i="7"/>
  <c r="AJ104" i="7"/>
  <c r="AA105" i="7"/>
  <c r="AC105" i="7" s="1"/>
  <c r="AB105" i="7"/>
  <c r="AE105" i="7"/>
  <c r="AG105" i="7"/>
  <c r="AH105" i="7"/>
  <c r="AJ105" i="7"/>
  <c r="AA106" i="7"/>
  <c r="AB106" i="7"/>
  <c r="AE106" i="7"/>
  <c r="AK106" i="7" s="1"/>
  <c r="AG106" i="7"/>
  <c r="AH106" i="7"/>
  <c r="AJ106" i="7"/>
  <c r="AA107" i="7"/>
  <c r="AB107" i="7"/>
  <c r="AE107" i="7"/>
  <c r="AG107" i="7"/>
  <c r="AH107" i="7"/>
  <c r="AJ107" i="7"/>
  <c r="AK107" i="7"/>
  <c r="AA108" i="7"/>
  <c r="AB108" i="7"/>
  <c r="AE108" i="7"/>
  <c r="AK108" i="7" s="1"/>
  <c r="AG108" i="7"/>
  <c r="AH108" i="7"/>
  <c r="AJ108" i="7"/>
  <c r="AA109" i="7"/>
  <c r="AB109" i="7"/>
  <c r="AE109" i="7"/>
  <c r="AG109" i="7"/>
  <c r="AH109" i="7"/>
  <c r="AJ109" i="7"/>
  <c r="AA110" i="7"/>
  <c r="AB110" i="7"/>
  <c r="AE110" i="7"/>
  <c r="AG110" i="7"/>
  <c r="AH110" i="7"/>
  <c r="AJ110" i="7"/>
  <c r="AK110" i="7"/>
  <c r="AA111" i="7"/>
  <c r="AB111" i="7"/>
  <c r="AC111" i="7"/>
  <c r="AE111" i="7"/>
  <c r="AK111" i="7" s="1"/>
  <c r="AG111" i="7"/>
  <c r="AH111" i="7"/>
  <c r="AJ111" i="7"/>
  <c r="AA112" i="7"/>
  <c r="AB112" i="7"/>
  <c r="AE112" i="7"/>
  <c r="AK112" i="7" s="1"/>
  <c r="AG112" i="7"/>
  <c r="AH112" i="7"/>
  <c r="AJ112" i="7"/>
  <c r="AA113" i="7"/>
  <c r="AC113" i="7" s="1"/>
  <c r="AD113" i="7" s="1"/>
  <c r="AB113" i="7"/>
  <c r="AE113" i="7"/>
  <c r="AK113" i="7" s="1"/>
  <c r="AG113" i="7"/>
  <c r="AH113" i="7"/>
  <c r="AJ113" i="7"/>
  <c r="AA114" i="7"/>
  <c r="AB114" i="7"/>
  <c r="AC114" i="7" s="1"/>
  <c r="AD114" i="7" s="1"/>
  <c r="AE114" i="7"/>
  <c r="AG114" i="7"/>
  <c r="AH114" i="7"/>
  <c r="AJ114" i="7"/>
  <c r="AK114" i="7" s="1"/>
  <c r="AA115" i="7"/>
  <c r="AC115" i="7" s="1"/>
  <c r="AB115" i="7"/>
  <c r="AE115" i="7"/>
  <c r="AG115" i="7"/>
  <c r="AH115" i="7"/>
  <c r="AJ115" i="7"/>
  <c r="AA116" i="7"/>
  <c r="AB116" i="7"/>
  <c r="AC116" i="7" s="1"/>
  <c r="AE116" i="7"/>
  <c r="AG116" i="7"/>
  <c r="AH116" i="7"/>
  <c r="AJ116" i="7"/>
  <c r="AA117" i="7"/>
  <c r="AC117" i="7" s="1"/>
  <c r="AD117" i="7" s="1"/>
  <c r="AB117" i="7"/>
  <c r="AE117" i="7"/>
  <c r="AG117" i="7"/>
  <c r="AH117" i="7"/>
  <c r="AJ117" i="7"/>
  <c r="AK117" i="7" s="1"/>
  <c r="AA118" i="7"/>
  <c r="AB118" i="7"/>
  <c r="AC118" i="7" s="1"/>
  <c r="AE118" i="7"/>
  <c r="AD118" i="7" s="1"/>
  <c r="AG118" i="7"/>
  <c r="AH118" i="7"/>
  <c r="AJ118" i="7"/>
  <c r="AA119" i="7"/>
  <c r="AB119" i="7"/>
  <c r="AE119" i="7"/>
  <c r="AG119" i="7"/>
  <c r="AH119" i="7"/>
  <c r="AJ119" i="7"/>
  <c r="AA120" i="7"/>
  <c r="AC120" i="7" s="1"/>
  <c r="AB120" i="7"/>
  <c r="AE120" i="7"/>
  <c r="AG120" i="7"/>
  <c r="AH120" i="7"/>
  <c r="AJ120" i="7"/>
  <c r="AA121" i="7"/>
  <c r="AB121" i="7"/>
  <c r="AE121" i="7"/>
  <c r="AG121" i="7"/>
  <c r="AH121" i="7"/>
  <c r="AJ121" i="7"/>
  <c r="AA122" i="7"/>
  <c r="AB122" i="7"/>
  <c r="AE122" i="7"/>
  <c r="AG122" i="7"/>
  <c r="AH122" i="7"/>
  <c r="AJ122" i="7"/>
  <c r="AK122" i="7"/>
  <c r="AA123" i="7"/>
  <c r="AB123" i="7"/>
  <c r="AE123" i="7"/>
  <c r="AK123" i="7" s="1"/>
  <c r="AG123" i="7"/>
  <c r="AH123" i="7"/>
  <c r="AJ123" i="7"/>
  <c r="AA124" i="7"/>
  <c r="AB124" i="7"/>
  <c r="AC124" i="7" s="1"/>
  <c r="AD124" i="7" s="1"/>
  <c r="AE124" i="7"/>
  <c r="AG124" i="7"/>
  <c r="AH124" i="7"/>
  <c r="AJ124" i="7"/>
  <c r="AA125" i="7"/>
  <c r="AB125" i="7"/>
  <c r="AE125" i="7"/>
  <c r="AG125" i="7"/>
  <c r="AH125" i="7"/>
  <c r="AJ125" i="7"/>
  <c r="AA126" i="7"/>
  <c r="AB126" i="7"/>
  <c r="AC126" i="7" s="1"/>
  <c r="AE126" i="7"/>
  <c r="AD126" i="7" s="1"/>
  <c r="AG126" i="7"/>
  <c r="AH126" i="7"/>
  <c r="AJ126" i="7"/>
  <c r="AA127" i="7"/>
  <c r="AB127" i="7"/>
  <c r="AE127" i="7"/>
  <c r="AK127" i="7" s="1"/>
  <c r="AG127" i="7"/>
  <c r="AH127" i="7"/>
  <c r="AJ127" i="7"/>
  <c r="AA128" i="7"/>
  <c r="AB128" i="7"/>
  <c r="AC128" i="7"/>
  <c r="AE128" i="7"/>
  <c r="AG128" i="7"/>
  <c r="AH128" i="7"/>
  <c r="AJ128" i="7"/>
  <c r="AA129" i="7"/>
  <c r="AC129" i="7" s="1"/>
  <c r="AD129" i="7" s="1"/>
  <c r="AB129" i="7"/>
  <c r="AE129" i="7"/>
  <c r="AG129" i="7"/>
  <c r="AH129" i="7"/>
  <c r="AJ129" i="7"/>
  <c r="AA130" i="7"/>
  <c r="AB130" i="7"/>
  <c r="AC130" i="7" s="1"/>
  <c r="AD130" i="7" s="1"/>
  <c r="AE130" i="7"/>
  <c r="AG130" i="7"/>
  <c r="AH130" i="7"/>
  <c r="AJ130" i="7"/>
  <c r="AK130" i="7" s="1"/>
  <c r="AA131" i="7"/>
  <c r="AB131" i="7"/>
  <c r="AE131" i="7"/>
  <c r="AK131" i="7" s="1"/>
  <c r="AG131" i="7"/>
  <c r="AH131" i="7"/>
  <c r="AJ131" i="7"/>
  <c r="AA132" i="7"/>
  <c r="AB132" i="7"/>
  <c r="AC132" i="7" s="1"/>
  <c r="AE132" i="7"/>
  <c r="AG132" i="7"/>
  <c r="AH132" i="7"/>
  <c r="AJ132" i="7"/>
  <c r="AA133" i="7"/>
  <c r="AB133" i="7"/>
  <c r="AE133" i="7"/>
  <c r="AG133" i="7"/>
  <c r="AH133" i="7"/>
  <c r="AJ133" i="7"/>
  <c r="AK133" i="7" s="1"/>
  <c r="AA134" i="7"/>
  <c r="AB134" i="7"/>
  <c r="AC134" i="7" s="1"/>
  <c r="AD134" i="7" s="1"/>
  <c r="AE134" i="7"/>
  <c r="AG134" i="7"/>
  <c r="AH134" i="7"/>
  <c r="AJ134" i="7"/>
  <c r="AA135" i="7"/>
  <c r="AB135" i="7"/>
  <c r="AC135" i="7" s="1"/>
  <c r="AE135" i="7"/>
  <c r="AG135" i="7"/>
  <c r="AH135" i="7"/>
  <c r="AJ135" i="7"/>
  <c r="AA136" i="7"/>
  <c r="AB136" i="7"/>
  <c r="AC136" i="7" s="1"/>
  <c r="AE136" i="7"/>
  <c r="AG136" i="7"/>
  <c r="AH136" i="7"/>
  <c r="AJ136" i="7"/>
  <c r="AA137" i="7"/>
  <c r="AB137" i="7"/>
  <c r="AE137" i="7"/>
  <c r="AG137" i="7"/>
  <c r="AH137" i="7"/>
  <c r="AJ137" i="7"/>
  <c r="AA138" i="7"/>
  <c r="AB138" i="7"/>
  <c r="AC138" i="7" s="1"/>
  <c r="AE138" i="7"/>
  <c r="AK138" i="7" s="1"/>
  <c r="AG138" i="7"/>
  <c r="AH138" i="7"/>
  <c r="AJ138" i="7"/>
  <c r="AA139" i="7"/>
  <c r="AB139" i="7"/>
  <c r="AE139" i="7"/>
  <c r="AG139" i="7"/>
  <c r="AH139" i="7"/>
  <c r="AJ139" i="7"/>
  <c r="AK139" i="7"/>
  <c r="AA140" i="7"/>
  <c r="AC140" i="7" s="1"/>
  <c r="AB140" i="7"/>
  <c r="AE140" i="7"/>
  <c r="AG140" i="7"/>
  <c r="AH140" i="7"/>
  <c r="AJ140" i="7"/>
  <c r="AA141" i="7"/>
  <c r="AB141" i="7"/>
  <c r="AC141" i="7" s="1"/>
  <c r="AE141" i="7"/>
  <c r="AG141" i="7"/>
  <c r="AH141" i="7"/>
  <c r="AJ141" i="7"/>
  <c r="AA142" i="7"/>
  <c r="AB142" i="7"/>
  <c r="AE142" i="7"/>
  <c r="AG142" i="7"/>
  <c r="AH142" i="7"/>
  <c r="AJ142" i="7"/>
  <c r="AK142" i="7" s="1"/>
  <c r="AA143" i="7"/>
  <c r="AB143" i="7"/>
  <c r="AE143" i="7"/>
  <c r="AG143" i="7"/>
  <c r="AH143" i="7"/>
  <c r="AJ143" i="7"/>
  <c r="AA144" i="7"/>
  <c r="AB144" i="7"/>
  <c r="AE144" i="7"/>
  <c r="AK144" i="7" s="1"/>
  <c r="AG144" i="7"/>
  <c r="AH144" i="7"/>
  <c r="AJ144" i="7"/>
  <c r="AA145" i="7"/>
  <c r="AB145" i="7"/>
  <c r="AE145" i="7"/>
  <c r="AK145" i="7" s="1"/>
  <c r="AG145" i="7"/>
  <c r="AH145" i="7"/>
  <c r="AJ145" i="7"/>
  <c r="AA146" i="7"/>
  <c r="AB146" i="7"/>
  <c r="AC146" i="7" s="1"/>
  <c r="AD146" i="7"/>
  <c r="AE146" i="7"/>
  <c r="AG146" i="7"/>
  <c r="AH146" i="7"/>
  <c r="AJ146" i="7"/>
  <c r="AK146" i="7" s="1"/>
  <c r="AA147" i="7"/>
  <c r="AC147" i="7" s="1"/>
  <c r="AB147" i="7"/>
  <c r="AE147" i="7"/>
  <c r="AG147" i="7"/>
  <c r="AH147" i="7"/>
  <c r="AJ147" i="7"/>
  <c r="AK147" i="7"/>
  <c r="AA148" i="7"/>
  <c r="AB148" i="7"/>
  <c r="AC148" i="7"/>
  <c r="AE148" i="7"/>
  <c r="AG148" i="7"/>
  <c r="AH148" i="7"/>
  <c r="AJ148" i="7"/>
  <c r="AA149" i="7"/>
  <c r="AB149" i="7"/>
  <c r="AC149" i="7" s="1"/>
  <c r="AE149" i="7"/>
  <c r="AD149" i="7" s="1"/>
  <c r="AG149" i="7"/>
  <c r="AH149" i="7"/>
  <c r="AJ149" i="7"/>
  <c r="AK149" i="7"/>
  <c r="AA150" i="7"/>
  <c r="AB150" i="7"/>
  <c r="AE150" i="7"/>
  <c r="AG150" i="7"/>
  <c r="AH150" i="7"/>
  <c r="AJ150" i="7"/>
  <c r="AK150" i="7" s="1"/>
  <c r="AA151" i="7"/>
  <c r="AB151" i="7"/>
  <c r="AE151" i="7"/>
  <c r="AG151" i="7"/>
  <c r="AH151" i="7"/>
  <c r="AJ151" i="7"/>
  <c r="AA152" i="7"/>
  <c r="AB152" i="7"/>
  <c r="AC152" i="7" s="1"/>
  <c r="AE152" i="7"/>
  <c r="AG152" i="7"/>
  <c r="AH152" i="7"/>
  <c r="AJ152" i="7"/>
  <c r="AA153" i="7"/>
  <c r="AC153" i="7" s="1"/>
  <c r="AB153" i="7"/>
  <c r="AE153" i="7"/>
  <c r="AK153" i="7" s="1"/>
  <c r="AG153" i="7"/>
  <c r="AH153" i="7"/>
  <c r="AJ153" i="7"/>
  <c r="AA154" i="7"/>
  <c r="AB154" i="7"/>
  <c r="AE154" i="7"/>
  <c r="AG154" i="7"/>
  <c r="AH154" i="7"/>
  <c r="AJ154" i="7"/>
  <c r="AK154" i="7" s="1"/>
  <c r="AA155" i="7"/>
  <c r="AB155" i="7"/>
  <c r="AC155" i="7" s="1"/>
  <c r="AE155" i="7"/>
  <c r="AK155" i="7" s="1"/>
  <c r="AG155" i="7"/>
  <c r="AH155" i="7"/>
  <c r="AJ155" i="7"/>
  <c r="AA156" i="7"/>
  <c r="AB156" i="7"/>
  <c r="AE156" i="7"/>
  <c r="AK156" i="7" s="1"/>
  <c r="AG156" i="7"/>
  <c r="AH156" i="7"/>
  <c r="AJ156" i="7"/>
  <c r="AA157" i="7"/>
  <c r="AB157" i="7"/>
  <c r="AC157" i="7" s="1"/>
  <c r="AE157" i="7"/>
  <c r="AK157" i="7" s="1"/>
  <c r="AG157" i="7"/>
  <c r="AH157" i="7"/>
  <c r="AJ157" i="7"/>
  <c r="AA158" i="7"/>
  <c r="AB158" i="7"/>
  <c r="AC158" i="7" s="1"/>
  <c r="AD158" i="7"/>
  <c r="AE158" i="7"/>
  <c r="AG158" i="7"/>
  <c r="AH158" i="7"/>
  <c r="AJ158" i="7"/>
  <c r="AK158" i="7" s="1"/>
  <c r="AA159" i="7"/>
  <c r="AC159" i="7" s="1"/>
  <c r="AB159" i="7"/>
  <c r="AE159" i="7"/>
  <c r="AG159" i="7"/>
  <c r="AH159" i="7"/>
  <c r="AJ159" i="7"/>
  <c r="AK159" i="7"/>
  <c r="AA160" i="7"/>
  <c r="AB160" i="7"/>
  <c r="AE160" i="7"/>
  <c r="AG160" i="7"/>
  <c r="AH160" i="7"/>
  <c r="AJ160" i="7"/>
  <c r="AA161" i="7"/>
  <c r="AB161" i="7"/>
  <c r="AE161" i="7"/>
  <c r="AG161" i="7"/>
  <c r="AH161" i="7"/>
  <c r="AJ161" i="7"/>
  <c r="AK161" i="7" s="1"/>
  <c r="AA162" i="7"/>
  <c r="AB162" i="7"/>
  <c r="AE162" i="7"/>
  <c r="AG162" i="7"/>
  <c r="AH162" i="7"/>
  <c r="AJ162" i="7"/>
  <c r="AA163" i="7"/>
  <c r="AB163" i="7"/>
  <c r="AE163" i="7"/>
  <c r="AG163" i="7"/>
  <c r="AH163" i="7"/>
  <c r="AJ163" i="7"/>
  <c r="AA164" i="7"/>
  <c r="AB164" i="7"/>
  <c r="AC164" i="7"/>
  <c r="AE164" i="7"/>
  <c r="AG164" i="7"/>
  <c r="AH164" i="7"/>
  <c r="AJ164" i="7"/>
  <c r="AA165" i="7"/>
  <c r="AB165" i="7"/>
  <c r="AE165" i="7"/>
  <c r="AG165" i="7"/>
  <c r="AH165" i="7"/>
  <c r="AJ165" i="7"/>
  <c r="AK165" i="7" s="1"/>
  <c r="AA166" i="7"/>
  <c r="AB166" i="7"/>
  <c r="AC166" i="7" s="1"/>
  <c r="AD166" i="7" s="1"/>
  <c r="AE166" i="7"/>
  <c r="AG166" i="7"/>
  <c r="AH166" i="7"/>
  <c r="AJ166" i="7"/>
  <c r="AA167" i="7"/>
  <c r="AB167" i="7"/>
  <c r="AC167" i="7" s="1"/>
  <c r="AE167" i="7"/>
  <c r="AD167" i="7" s="1"/>
  <c r="AG167" i="7"/>
  <c r="AH167" i="7"/>
  <c r="AJ167" i="7"/>
  <c r="AK167" i="7"/>
  <c r="AA168" i="7"/>
  <c r="AB168" i="7"/>
  <c r="AE168" i="7"/>
  <c r="AG168" i="7"/>
  <c r="AH168" i="7"/>
  <c r="AJ168" i="7"/>
  <c r="AA169" i="7"/>
  <c r="AB169" i="7"/>
  <c r="AE169" i="7"/>
  <c r="AG169" i="7"/>
  <c r="AH169" i="7"/>
  <c r="AJ169" i="7"/>
  <c r="AA170" i="7"/>
  <c r="AB170" i="7"/>
  <c r="AE170" i="7"/>
  <c r="AG170" i="7"/>
  <c r="AH170" i="7"/>
  <c r="AJ170" i="7"/>
  <c r="AK170" i="7" s="1"/>
  <c r="AA171" i="7"/>
  <c r="AB171" i="7"/>
  <c r="AE171" i="7"/>
  <c r="AG171" i="7"/>
  <c r="AH171" i="7"/>
  <c r="AJ171" i="7"/>
  <c r="AA172" i="7"/>
  <c r="AC172" i="7" s="1"/>
  <c r="AB172" i="7"/>
  <c r="AE172" i="7"/>
  <c r="AG172" i="7"/>
  <c r="AH172" i="7"/>
  <c r="AJ172" i="7"/>
  <c r="AA173" i="7"/>
  <c r="AB173" i="7"/>
  <c r="AE173" i="7"/>
  <c r="AK173" i="7" s="1"/>
  <c r="AG173" i="7"/>
  <c r="AH173" i="7"/>
  <c r="AJ173" i="7"/>
  <c r="AA174" i="7"/>
  <c r="AB174" i="7"/>
  <c r="AE174" i="7"/>
  <c r="AG174" i="7"/>
  <c r="AH174" i="7"/>
  <c r="AJ174" i="7"/>
  <c r="AK174" i="7" s="1"/>
  <c r="AA175" i="7"/>
  <c r="AB175" i="7"/>
  <c r="AC175" i="7" s="1"/>
  <c r="AE175" i="7"/>
  <c r="AG175" i="7"/>
  <c r="AH175" i="7"/>
  <c r="AJ175" i="7"/>
  <c r="AA176" i="7"/>
  <c r="AB176" i="7"/>
  <c r="AC176" i="7" s="1"/>
  <c r="AE176" i="7"/>
  <c r="AG176" i="7"/>
  <c r="AH176" i="7"/>
  <c r="AJ176" i="7"/>
  <c r="AA177" i="7"/>
  <c r="AC177" i="7" s="1"/>
  <c r="AB177" i="7"/>
  <c r="AE177" i="7"/>
  <c r="AD177" i="7" s="1"/>
  <c r="AG177" i="7"/>
  <c r="AH177" i="7"/>
  <c r="AJ177" i="7"/>
  <c r="AK177" i="7" s="1"/>
  <c r="AA178" i="7"/>
  <c r="AB178" i="7"/>
  <c r="AC178" i="7" s="1"/>
  <c r="AD178" i="7" s="1"/>
  <c r="AE178" i="7"/>
  <c r="AG178" i="7"/>
  <c r="AH178" i="7"/>
  <c r="AJ178" i="7"/>
  <c r="AA179" i="7"/>
  <c r="AC179" i="7" s="1"/>
  <c r="AB179" i="7"/>
  <c r="AE179" i="7"/>
  <c r="AG179" i="7"/>
  <c r="AH179" i="7"/>
  <c r="AJ179" i="7"/>
  <c r="AK179" i="7"/>
  <c r="AA180" i="7"/>
  <c r="AB180" i="7"/>
  <c r="AE180" i="7"/>
  <c r="AG180" i="7"/>
  <c r="AH180" i="7"/>
  <c r="AJ180" i="7"/>
  <c r="AA181" i="7"/>
  <c r="AB181" i="7"/>
  <c r="AE181" i="7"/>
  <c r="AG181" i="7"/>
  <c r="AH181" i="7"/>
  <c r="AJ181" i="7"/>
  <c r="AA182" i="7"/>
  <c r="AB182" i="7"/>
  <c r="AE182" i="7"/>
  <c r="AG182" i="7"/>
  <c r="AH182" i="7"/>
  <c r="AJ182" i="7"/>
  <c r="AK182" i="7"/>
  <c r="AA183" i="7"/>
  <c r="AB183" i="7"/>
  <c r="AE183" i="7"/>
  <c r="AG183" i="7"/>
  <c r="AH183" i="7"/>
  <c r="AJ183" i="7"/>
  <c r="AA184" i="7"/>
  <c r="AB184" i="7"/>
  <c r="AE184" i="7"/>
  <c r="AG184" i="7"/>
  <c r="AH184" i="7"/>
  <c r="AJ184" i="7"/>
  <c r="AK184" i="7" s="1"/>
  <c r="AA185" i="7"/>
  <c r="AC185" i="7" s="1"/>
  <c r="AB185" i="7"/>
  <c r="AE185" i="7"/>
  <c r="AK185" i="7" s="1"/>
  <c r="AG185" i="7"/>
  <c r="AH185" i="7"/>
  <c r="AJ185" i="7"/>
  <c r="AA186" i="7"/>
  <c r="AB186" i="7"/>
  <c r="AC186" i="7" s="1"/>
  <c r="AD186" i="7" s="1"/>
  <c r="AE186" i="7"/>
  <c r="AG186" i="7"/>
  <c r="AH186" i="7"/>
  <c r="AJ186" i="7"/>
  <c r="AK186" i="7" s="1"/>
  <c r="AA187" i="7"/>
  <c r="AC187" i="7" s="1"/>
  <c r="AB187" i="7"/>
  <c r="AE187" i="7"/>
  <c r="AG187" i="7"/>
  <c r="AH187" i="7"/>
  <c r="AJ187" i="7"/>
  <c r="AA188" i="7"/>
  <c r="AB188" i="7"/>
  <c r="AC188" i="7" s="1"/>
  <c r="AE188" i="7"/>
  <c r="AG188" i="7"/>
  <c r="AH188" i="7"/>
  <c r="AJ188" i="7"/>
  <c r="AA189" i="7"/>
  <c r="AB189" i="7"/>
  <c r="AE189" i="7"/>
  <c r="AG189" i="7"/>
  <c r="AH189" i="7"/>
  <c r="AJ189" i="7"/>
  <c r="AA190" i="7"/>
  <c r="AB190" i="7"/>
  <c r="AC190" i="7" s="1"/>
  <c r="AD190" i="7" s="1"/>
  <c r="AE190" i="7"/>
  <c r="AG190" i="7"/>
  <c r="AH190" i="7"/>
  <c r="AJ190" i="7"/>
  <c r="AA191" i="7"/>
  <c r="AB191" i="7"/>
  <c r="AC191" i="7" s="1"/>
  <c r="AE191" i="7"/>
  <c r="AG191" i="7"/>
  <c r="AH191" i="7"/>
  <c r="AJ191" i="7"/>
  <c r="AA192" i="7"/>
  <c r="AB192" i="7"/>
  <c r="AE192" i="7"/>
  <c r="AG192" i="7"/>
  <c r="AH192" i="7"/>
  <c r="AJ192" i="7"/>
  <c r="AA193" i="7"/>
  <c r="AB193" i="7"/>
  <c r="AC193" i="7" s="1"/>
  <c r="AE193" i="7"/>
  <c r="AG193" i="7"/>
  <c r="AH193" i="7"/>
  <c r="AJ193" i="7"/>
  <c r="AA194" i="7"/>
  <c r="AB194" i="7"/>
  <c r="AE194" i="7"/>
  <c r="AG194" i="7"/>
  <c r="AH194" i="7"/>
  <c r="AJ194" i="7"/>
  <c r="AA195" i="7"/>
  <c r="AB195" i="7"/>
  <c r="AE195" i="7"/>
  <c r="AG195" i="7"/>
  <c r="AH195" i="7"/>
  <c r="AJ195" i="7"/>
  <c r="AA196" i="7"/>
  <c r="AB196" i="7"/>
  <c r="AC196" i="7" s="1"/>
  <c r="AD196" i="7" s="1"/>
  <c r="AE196" i="7"/>
  <c r="AG196" i="7"/>
  <c r="AH196" i="7"/>
  <c r="AJ196" i="7"/>
  <c r="AK196" i="7" s="1"/>
  <c r="AA197" i="7"/>
  <c r="AB197" i="7"/>
  <c r="AE197" i="7"/>
  <c r="AG197" i="7"/>
  <c r="AH197" i="7"/>
  <c r="AJ197" i="7"/>
  <c r="AA198" i="7"/>
  <c r="AB198" i="7"/>
  <c r="AC198" i="7"/>
  <c r="AE198" i="7"/>
  <c r="AG198" i="7"/>
  <c r="AH198" i="7"/>
  <c r="AJ198" i="7"/>
  <c r="AA199" i="7"/>
  <c r="AB199" i="7"/>
  <c r="AE199" i="7"/>
  <c r="AG199" i="7"/>
  <c r="AH199" i="7"/>
  <c r="AJ199" i="7"/>
  <c r="AK199" i="7" s="1"/>
  <c r="AA200" i="7"/>
  <c r="AB200" i="7"/>
  <c r="AE200" i="7"/>
  <c r="AK200" i="7" s="1"/>
  <c r="AG200" i="7"/>
  <c r="AH200" i="7"/>
  <c r="AJ200" i="7"/>
  <c r="AA201" i="7"/>
  <c r="AB201" i="7"/>
  <c r="AE201" i="7"/>
  <c r="AG201" i="7"/>
  <c r="AH201" i="7"/>
  <c r="AJ201" i="7"/>
  <c r="AA202" i="7"/>
  <c r="AB202" i="7"/>
  <c r="AE202" i="7"/>
  <c r="AK202" i="7" s="1"/>
  <c r="AG202" i="7"/>
  <c r="AH202" i="7"/>
  <c r="AJ202" i="7"/>
  <c r="AA203" i="7"/>
  <c r="AB203" i="7"/>
  <c r="AE203" i="7"/>
  <c r="AG203" i="7"/>
  <c r="AH203" i="7"/>
  <c r="AJ203" i="7"/>
  <c r="AA204" i="7"/>
  <c r="AC204" i="7" s="1"/>
  <c r="AB204" i="7"/>
  <c r="AE204" i="7"/>
  <c r="AG204" i="7"/>
  <c r="AH204" i="7"/>
  <c r="AJ204" i="7"/>
  <c r="AK204" i="7" s="1"/>
  <c r="AA205" i="7"/>
  <c r="AB205" i="7"/>
  <c r="AC205" i="7" s="1"/>
  <c r="AE205" i="7"/>
  <c r="AG205" i="7"/>
  <c r="AH205" i="7"/>
  <c r="AJ205" i="7"/>
  <c r="AA206" i="7"/>
  <c r="AC206" i="7" s="1"/>
  <c r="AB206" i="7"/>
  <c r="AE206" i="7"/>
  <c r="AG206" i="7"/>
  <c r="AH206" i="7"/>
  <c r="AJ206" i="7"/>
  <c r="AA207" i="7"/>
  <c r="AB207" i="7"/>
  <c r="AE207" i="7"/>
  <c r="AK207" i="7" s="1"/>
  <c r="AG207" i="7"/>
  <c r="AH207" i="7"/>
  <c r="AJ207" i="7"/>
  <c r="AA208" i="7"/>
  <c r="AB208" i="7"/>
  <c r="AE208" i="7"/>
  <c r="AG208" i="7"/>
  <c r="AH208" i="7"/>
  <c r="AJ208" i="7"/>
  <c r="AA209" i="7"/>
  <c r="AB209" i="7"/>
  <c r="AE209" i="7"/>
  <c r="AG209" i="7"/>
  <c r="AH209" i="7"/>
  <c r="AJ209" i="7"/>
  <c r="AA210" i="7"/>
  <c r="AB210" i="7"/>
  <c r="AC210" i="7"/>
  <c r="AE210" i="7"/>
  <c r="AG210" i="7"/>
  <c r="AH210" i="7"/>
  <c r="AJ210" i="7"/>
  <c r="AA211" i="7"/>
  <c r="AB211" i="7"/>
  <c r="AE211" i="7"/>
  <c r="AG211" i="7"/>
  <c r="AH211" i="7"/>
  <c r="AJ211" i="7"/>
  <c r="AA212" i="7"/>
  <c r="AB212" i="7"/>
  <c r="AE212" i="7"/>
  <c r="AK212" i="7" s="1"/>
  <c r="AG212" i="7"/>
  <c r="AH212" i="7"/>
  <c r="AJ212" i="7"/>
  <c r="AA213" i="7"/>
  <c r="AB213" i="7"/>
  <c r="AE213" i="7"/>
  <c r="AK213" i="7" s="1"/>
  <c r="AG213" i="7"/>
  <c r="AH213" i="7"/>
  <c r="AJ213" i="7"/>
  <c r="AA214" i="7"/>
  <c r="AB214" i="7"/>
  <c r="AC214" i="7" s="1"/>
  <c r="AD214" i="7"/>
  <c r="AE214" i="7"/>
  <c r="AG214" i="7"/>
  <c r="AH214" i="7"/>
  <c r="AJ214" i="7"/>
  <c r="AK214" i="7" s="1"/>
  <c r="AA215" i="7"/>
  <c r="AB215" i="7"/>
  <c r="AE215" i="7"/>
  <c r="AG215" i="7"/>
  <c r="AH215" i="7"/>
  <c r="AJ215" i="7"/>
  <c r="AA216" i="7"/>
  <c r="AB216" i="7"/>
  <c r="AE216" i="7"/>
  <c r="AG216" i="7"/>
  <c r="AH216" i="7"/>
  <c r="AJ216" i="7"/>
  <c r="AA217" i="7"/>
  <c r="AB217" i="7"/>
  <c r="AE217" i="7"/>
  <c r="AG217" i="7"/>
  <c r="AH217" i="7"/>
  <c r="AJ217" i="7"/>
  <c r="AK217" i="7" s="1"/>
  <c r="AA218" i="7"/>
  <c r="AB218" i="7"/>
  <c r="AC218" i="7"/>
  <c r="AE218" i="7"/>
  <c r="AK218" i="7" s="1"/>
  <c r="AG218" i="7"/>
  <c r="AH218" i="7"/>
  <c r="AJ218" i="7"/>
  <c r="AA219" i="7"/>
  <c r="AB219" i="7"/>
  <c r="AE219" i="7"/>
  <c r="AG219" i="7"/>
  <c r="AH219" i="7"/>
  <c r="AJ219" i="7"/>
  <c r="AA220" i="7"/>
  <c r="AB220" i="7"/>
  <c r="AE220" i="7"/>
  <c r="AK220" i="7" s="1"/>
  <c r="AG220" i="7"/>
  <c r="AH220" i="7"/>
  <c r="AJ220" i="7"/>
  <c r="AA221" i="7"/>
  <c r="AB221" i="7"/>
  <c r="AE221" i="7"/>
  <c r="AG221" i="7"/>
  <c r="AH221" i="7"/>
  <c r="AJ221" i="7"/>
  <c r="AK221" i="7" s="1"/>
  <c r="AA222" i="7"/>
  <c r="AB222" i="7"/>
  <c r="AC222" i="7" s="1"/>
  <c r="AD222" i="7" s="1"/>
  <c r="AE222" i="7"/>
  <c r="AG222" i="7"/>
  <c r="AH222" i="7"/>
  <c r="AJ222" i="7"/>
  <c r="AK222" i="7" s="1"/>
  <c r="AA223" i="7"/>
  <c r="AB223" i="7"/>
  <c r="AC223" i="7" s="1"/>
  <c r="AE223" i="7"/>
  <c r="AG223" i="7"/>
  <c r="AH223" i="7"/>
  <c r="AJ223" i="7"/>
  <c r="AA224" i="7"/>
  <c r="AB224" i="7"/>
  <c r="AE224" i="7"/>
  <c r="AK224" i="7" s="1"/>
  <c r="AG224" i="7"/>
  <c r="AH224" i="7"/>
  <c r="AJ224" i="7"/>
  <c r="AA225" i="7"/>
  <c r="AB225" i="7"/>
  <c r="AC225" i="7" s="1"/>
  <c r="AE225" i="7"/>
  <c r="AG225" i="7"/>
  <c r="AH225" i="7"/>
  <c r="AJ225" i="7"/>
  <c r="AA226" i="7"/>
  <c r="AB226" i="7"/>
  <c r="AE226" i="7"/>
  <c r="AG226" i="7"/>
  <c r="AH226" i="7"/>
  <c r="AJ226" i="7"/>
  <c r="AA227" i="7"/>
  <c r="AB227" i="7"/>
  <c r="AE227" i="7"/>
  <c r="AG227" i="7"/>
  <c r="AH227" i="7"/>
  <c r="AJ227" i="7"/>
  <c r="AK227" i="7" s="1"/>
  <c r="AA228" i="7"/>
  <c r="AB228" i="7"/>
  <c r="AE228" i="7"/>
  <c r="AG228" i="7"/>
  <c r="AH228" i="7"/>
  <c r="AJ228" i="7"/>
  <c r="AK228" i="7"/>
  <c r="AA229" i="7"/>
  <c r="AB229" i="7"/>
  <c r="AC229" i="7" s="1"/>
  <c r="AE229" i="7"/>
  <c r="AG229" i="7"/>
  <c r="AH229" i="7"/>
  <c r="AJ229" i="7"/>
  <c r="AA230" i="7"/>
  <c r="AB230" i="7"/>
  <c r="AC230" i="7"/>
  <c r="AE230" i="7"/>
  <c r="AG230" i="7"/>
  <c r="AH230" i="7"/>
  <c r="AJ230" i="7"/>
  <c r="AA231" i="7"/>
  <c r="AB231" i="7"/>
  <c r="AC231" i="7" s="1"/>
  <c r="AE231" i="7"/>
  <c r="AG231" i="7"/>
  <c r="AH231" i="7"/>
  <c r="AJ231" i="7"/>
  <c r="AA232" i="7"/>
  <c r="AC232" i="7" s="1"/>
  <c r="AD232" i="7" s="1"/>
  <c r="AB232" i="7"/>
  <c r="AE232" i="7"/>
  <c r="AG232" i="7"/>
  <c r="AH232" i="7"/>
  <c r="AJ232" i="7"/>
  <c r="AA233" i="7"/>
  <c r="AB233" i="7"/>
  <c r="AC233" i="7" s="1"/>
  <c r="AD233" i="7" s="1"/>
  <c r="AE233" i="7"/>
  <c r="AG233" i="7"/>
  <c r="AH233" i="7"/>
  <c r="AJ233" i="7"/>
  <c r="AK233" i="7" s="1"/>
  <c r="AA234" i="7"/>
  <c r="AB234" i="7"/>
  <c r="AE234" i="7"/>
  <c r="AG234" i="7"/>
  <c r="AH234" i="7"/>
  <c r="AJ234" i="7"/>
  <c r="AK234" i="7"/>
  <c r="AA235" i="7"/>
  <c r="AB235" i="7"/>
  <c r="AE235" i="7"/>
  <c r="AK235" i="7" s="1"/>
  <c r="AG235" i="7"/>
  <c r="AH235" i="7"/>
  <c r="AJ235" i="7"/>
  <c r="AA236" i="7"/>
  <c r="AB236" i="7"/>
  <c r="AE236" i="7"/>
  <c r="AK236" i="7" s="1"/>
  <c r="AG236" i="7"/>
  <c r="AH236" i="7"/>
  <c r="AJ236" i="7"/>
  <c r="AA237" i="7"/>
  <c r="AB237" i="7"/>
  <c r="AE237" i="7"/>
  <c r="AG237" i="7"/>
  <c r="AH237" i="7"/>
  <c r="AJ237" i="7"/>
  <c r="AA238" i="7"/>
  <c r="AB238" i="7"/>
  <c r="AC238" i="7"/>
  <c r="AE238" i="7"/>
  <c r="AD238" i="7" s="1"/>
  <c r="AG238" i="7"/>
  <c r="AH238" i="7"/>
  <c r="AJ238" i="7"/>
  <c r="AA239" i="7"/>
  <c r="AB239" i="7"/>
  <c r="AE239" i="7"/>
  <c r="AG239" i="7"/>
  <c r="AH239" i="7"/>
  <c r="AJ239" i="7"/>
  <c r="AA240" i="7"/>
  <c r="AB240" i="7"/>
  <c r="AE240" i="7"/>
  <c r="AG240" i="7"/>
  <c r="AH240" i="7"/>
  <c r="AJ240" i="7"/>
  <c r="AK240" i="7" s="1"/>
  <c r="AA241" i="7"/>
  <c r="AB241" i="7"/>
  <c r="AE241" i="7"/>
  <c r="AG241" i="7"/>
  <c r="AH241" i="7"/>
  <c r="AJ241" i="7"/>
  <c r="AK241" i="7"/>
  <c r="AA242" i="7"/>
  <c r="AB242" i="7"/>
  <c r="AE242" i="7"/>
  <c r="AK242" i="7" s="1"/>
  <c r="AG242" i="7"/>
  <c r="AH242" i="7"/>
  <c r="AJ242" i="7"/>
  <c r="AA243" i="7"/>
  <c r="AC243" i="7" s="1"/>
  <c r="AB243" i="7"/>
  <c r="AE243" i="7"/>
  <c r="AG243" i="7"/>
  <c r="AH243" i="7"/>
  <c r="AJ243" i="7"/>
  <c r="AK243" i="7" s="1"/>
  <c r="AA244" i="7"/>
  <c r="AB244" i="7"/>
  <c r="AC244" i="7" s="1"/>
  <c r="AE244" i="7"/>
  <c r="AG244" i="7"/>
  <c r="AH244" i="7"/>
  <c r="AJ244" i="7"/>
  <c r="AA245" i="7"/>
  <c r="AB245" i="7"/>
  <c r="AC245" i="7" s="1"/>
  <c r="AE245" i="7"/>
  <c r="AG245" i="7"/>
  <c r="AH245" i="7"/>
  <c r="AJ245" i="7"/>
  <c r="AA246" i="7"/>
  <c r="AB246" i="7"/>
  <c r="AC246" i="7"/>
  <c r="AE246" i="7"/>
  <c r="AG246" i="7"/>
  <c r="AH246" i="7"/>
  <c r="AJ246" i="7"/>
  <c r="AA247" i="7"/>
  <c r="AB247" i="7"/>
  <c r="AE247" i="7"/>
  <c r="AG247" i="7"/>
  <c r="AH247" i="7"/>
  <c r="AJ247" i="7"/>
  <c r="AK247" i="7" s="1"/>
  <c r="AA248" i="7"/>
  <c r="AC248" i="7" s="1"/>
  <c r="AB248" i="7"/>
  <c r="AE248" i="7"/>
  <c r="AG248" i="7"/>
  <c r="AH248" i="7"/>
  <c r="AJ248" i="7"/>
  <c r="AA249" i="7"/>
  <c r="AB249" i="7"/>
  <c r="AC249" i="7"/>
  <c r="AE249" i="7"/>
  <c r="AK249" i="7" s="1"/>
  <c r="AG249" i="7"/>
  <c r="AH249" i="7"/>
  <c r="AJ249" i="7"/>
  <c r="AA250" i="7"/>
  <c r="AB250" i="7"/>
  <c r="AE250" i="7"/>
  <c r="AG250" i="7"/>
  <c r="AH250" i="7"/>
  <c r="AJ250" i="7"/>
  <c r="AK250" i="7" s="1"/>
  <c r="AA251" i="7"/>
  <c r="AB251" i="7"/>
  <c r="AE251" i="7"/>
  <c r="AK251" i="7" s="1"/>
  <c r="AG251" i="7"/>
  <c r="AH251" i="7"/>
  <c r="AJ251" i="7"/>
  <c r="AA252" i="7"/>
  <c r="AB252" i="7"/>
  <c r="AC252" i="7"/>
  <c r="AD252" i="7"/>
  <c r="AE252" i="7"/>
  <c r="AG252" i="7"/>
  <c r="AH252" i="7"/>
  <c r="AJ252" i="7"/>
  <c r="AA253" i="7"/>
  <c r="AB253" i="7"/>
  <c r="AC253" i="7"/>
  <c r="AE253" i="7"/>
  <c r="AG253" i="7"/>
  <c r="AH253" i="7"/>
  <c r="AJ253" i="7"/>
  <c r="AA254" i="7"/>
  <c r="AC254" i="7" s="1"/>
  <c r="AB254" i="7"/>
  <c r="AE254" i="7"/>
  <c r="AG254" i="7"/>
  <c r="AH254" i="7"/>
  <c r="AJ254" i="7"/>
  <c r="AA255" i="7"/>
  <c r="AB255" i="7"/>
  <c r="AE255" i="7"/>
  <c r="AG255" i="7"/>
  <c r="AH255" i="7"/>
  <c r="AJ255" i="7"/>
  <c r="AK255" i="7" s="1"/>
  <c r="AA256" i="7"/>
  <c r="AB256" i="7"/>
  <c r="AE256" i="7"/>
  <c r="AG256" i="7"/>
  <c r="AH256" i="7"/>
  <c r="AJ256" i="7"/>
  <c r="AA257" i="7"/>
  <c r="AB257" i="7"/>
  <c r="AC257" i="7" s="1"/>
  <c r="AE257" i="7"/>
  <c r="AD257" i="7" s="1"/>
  <c r="AG257" i="7"/>
  <c r="AH257" i="7"/>
  <c r="AJ257" i="7"/>
  <c r="AA258" i="7"/>
  <c r="AB258" i="7"/>
  <c r="AE258" i="7"/>
  <c r="AG258" i="7"/>
  <c r="AH258" i="7"/>
  <c r="AJ258" i="7"/>
  <c r="AA259" i="7"/>
  <c r="AB259" i="7"/>
  <c r="AE259" i="7"/>
  <c r="AG259" i="7"/>
  <c r="AH259" i="7"/>
  <c r="AJ259" i="7"/>
  <c r="AA260" i="7"/>
  <c r="AB260" i="7"/>
  <c r="AC260" i="7" s="1"/>
  <c r="AE260" i="7"/>
  <c r="AG260" i="7"/>
  <c r="AH260" i="7"/>
  <c r="AJ260" i="7"/>
  <c r="AA261" i="7"/>
  <c r="AB261" i="7"/>
  <c r="AC261" i="7" s="1"/>
  <c r="AE261" i="7"/>
  <c r="AG261" i="7"/>
  <c r="AH261" i="7"/>
  <c r="AJ261" i="7"/>
  <c r="AA262" i="7"/>
  <c r="AB262" i="7"/>
  <c r="AC262" i="7" s="1"/>
  <c r="AE262" i="7"/>
  <c r="AG262" i="7"/>
  <c r="AH262" i="7"/>
  <c r="AJ262" i="7"/>
  <c r="AK262" i="7" s="1"/>
  <c r="AA263" i="7"/>
  <c r="AB263" i="7"/>
  <c r="AC263" i="7"/>
  <c r="AD263" i="7" s="1"/>
  <c r="AE263" i="7"/>
  <c r="AK263" i="7" s="1"/>
  <c r="AG263" i="7"/>
  <c r="AH263" i="7"/>
  <c r="AJ263" i="7"/>
  <c r="AA264" i="7"/>
  <c r="AB264" i="7"/>
  <c r="AC264" i="7" s="1"/>
  <c r="AE264" i="7"/>
  <c r="AK264" i="7" s="1"/>
  <c r="AG264" i="7"/>
  <c r="AH264" i="7"/>
  <c r="AJ264" i="7"/>
  <c r="AA265" i="7"/>
  <c r="AC265" i="7" s="1"/>
  <c r="AB265" i="7"/>
  <c r="AE265" i="7"/>
  <c r="AG265" i="7"/>
  <c r="AH265" i="7"/>
  <c r="AJ265" i="7"/>
  <c r="AK265" i="7"/>
  <c r="AA266" i="7"/>
  <c r="AC266" i="7" s="1"/>
  <c r="AB266" i="7"/>
  <c r="AE266" i="7"/>
  <c r="AG266" i="7"/>
  <c r="AH266" i="7"/>
  <c r="AJ266" i="7"/>
  <c r="AK266" i="7"/>
  <c r="AA267" i="7"/>
  <c r="AB267" i="7"/>
  <c r="AE267" i="7"/>
  <c r="AG267" i="7"/>
  <c r="AH267" i="7"/>
  <c r="AJ267" i="7"/>
  <c r="AA268" i="7"/>
  <c r="AC268" i="7" s="1"/>
  <c r="AB268" i="7"/>
  <c r="AE268" i="7"/>
  <c r="AG268" i="7"/>
  <c r="AH268" i="7"/>
  <c r="AJ268" i="7"/>
  <c r="AA269" i="7"/>
  <c r="AB269" i="7"/>
  <c r="AC269" i="7" s="1"/>
  <c r="AD269" i="7" s="1"/>
  <c r="AE269" i="7"/>
  <c r="AK269" i="7" s="1"/>
  <c r="AG269" i="7"/>
  <c r="AH269" i="7"/>
  <c r="AJ269" i="7"/>
  <c r="AA270" i="7"/>
  <c r="AB270" i="7"/>
  <c r="AC270" i="7" s="1"/>
  <c r="AE270" i="7"/>
  <c r="AG270" i="7"/>
  <c r="AH270" i="7"/>
  <c r="AJ270" i="7"/>
  <c r="AA271" i="7"/>
  <c r="AB271" i="7"/>
  <c r="AE271" i="7"/>
  <c r="AK271" i="7" s="1"/>
  <c r="AG271" i="7"/>
  <c r="AH271" i="7"/>
  <c r="AJ271" i="7"/>
  <c r="AA272" i="7"/>
  <c r="AB272" i="7"/>
  <c r="AC272" i="7" s="1"/>
  <c r="AE272" i="7"/>
  <c r="AG272" i="7"/>
  <c r="AH272" i="7"/>
  <c r="AJ272" i="7"/>
  <c r="AA273" i="7"/>
  <c r="AB273" i="7"/>
  <c r="AE273" i="7"/>
  <c r="AK273" i="7" s="1"/>
  <c r="AG273" i="7"/>
  <c r="AH273" i="7"/>
  <c r="AJ273" i="7"/>
  <c r="AA274" i="7"/>
  <c r="AB274" i="7"/>
  <c r="AE274" i="7"/>
  <c r="AG274" i="7"/>
  <c r="AH274" i="7"/>
  <c r="AJ274" i="7"/>
  <c r="AK274" i="7" s="1"/>
  <c r="AA275" i="7"/>
  <c r="AB275" i="7"/>
  <c r="AC275" i="7" s="1"/>
  <c r="AE275" i="7"/>
  <c r="AK275" i="7" s="1"/>
  <c r="AG275" i="7"/>
  <c r="AH275" i="7"/>
  <c r="AJ275" i="7"/>
  <c r="AA276" i="7"/>
  <c r="AB276" i="7"/>
  <c r="AC276" i="7"/>
  <c r="AE276" i="7"/>
  <c r="AK276" i="7" s="1"/>
  <c r="AG276" i="7"/>
  <c r="AH276" i="7"/>
  <c r="AJ276" i="7"/>
  <c r="AA277" i="7"/>
  <c r="AB277" i="7"/>
  <c r="AC277" i="7"/>
  <c r="AE277" i="7"/>
  <c r="AG277" i="7"/>
  <c r="AH277" i="7"/>
  <c r="AJ277" i="7"/>
  <c r="AK277" i="7" s="1"/>
  <c r="AA278" i="7"/>
  <c r="AB278" i="7"/>
  <c r="AC278" i="7" s="1"/>
  <c r="AE278" i="7"/>
  <c r="AG278" i="7"/>
  <c r="AH278" i="7"/>
  <c r="AJ278" i="7"/>
  <c r="AA279" i="7"/>
  <c r="AC279" i="7" s="1"/>
  <c r="AB279" i="7"/>
  <c r="AE279" i="7"/>
  <c r="AG279" i="7"/>
  <c r="AH279" i="7"/>
  <c r="AJ279" i="7"/>
  <c r="AA280" i="7"/>
  <c r="AB280" i="7"/>
  <c r="AE280" i="7"/>
  <c r="AG280" i="7"/>
  <c r="AH280" i="7"/>
  <c r="AJ280" i="7"/>
  <c r="AA281" i="7"/>
  <c r="AB281" i="7"/>
  <c r="AE281" i="7"/>
  <c r="AG281" i="7"/>
  <c r="AH281" i="7"/>
  <c r="AJ281" i="7"/>
  <c r="AK281" i="7" s="1"/>
  <c r="AA282" i="7"/>
  <c r="AB282" i="7"/>
  <c r="AE282" i="7"/>
  <c r="AG282" i="7"/>
  <c r="AH282" i="7"/>
  <c r="AJ282" i="7"/>
  <c r="AA283" i="7"/>
  <c r="AB283" i="7"/>
  <c r="AE283" i="7"/>
  <c r="AK283" i="7" s="1"/>
  <c r="AG283" i="7"/>
  <c r="AH283" i="7"/>
  <c r="AJ283" i="7"/>
  <c r="AA284" i="7"/>
  <c r="AB284" i="7"/>
  <c r="AC284" i="7" s="1"/>
  <c r="AE284" i="7"/>
  <c r="AK284" i="7" s="1"/>
  <c r="AG284" i="7"/>
  <c r="AH284" i="7"/>
  <c r="AJ284" i="7"/>
  <c r="AA285" i="7"/>
  <c r="AB285" i="7"/>
  <c r="AC285" i="7" s="1"/>
  <c r="AE285" i="7"/>
  <c r="AG285" i="7"/>
  <c r="AH285" i="7"/>
  <c r="AJ285" i="7"/>
  <c r="AA286" i="7"/>
  <c r="AB286" i="7"/>
  <c r="AC286" i="7" s="1"/>
  <c r="AE286" i="7"/>
  <c r="AK286" i="7" s="1"/>
  <c r="AG286" i="7"/>
  <c r="AH286" i="7"/>
  <c r="AJ286" i="7"/>
  <c r="AA287" i="7"/>
  <c r="AB287" i="7"/>
  <c r="AC287" i="7" s="1"/>
  <c r="AE287" i="7"/>
  <c r="AK287" i="7" s="1"/>
  <c r="AG287" i="7"/>
  <c r="AH287" i="7"/>
  <c r="AJ287" i="7"/>
  <c r="AA288" i="7"/>
  <c r="AC288" i="7" s="1"/>
  <c r="AB288" i="7"/>
  <c r="AE288" i="7"/>
  <c r="AG288" i="7"/>
  <c r="AH288" i="7"/>
  <c r="AJ288" i="7"/>
  <c r="AK288" i="7" s="1"/>
  <c r="AA289" i="7"/>
  <c r="AB289" i="7"/>
  <c r="AE289" i="7"/>
  <c r="AK289" i="7" s="1"/>
  <c r="AG289" i="7"/>
  <c r="AH289" i="7"/>
  <c r="AJ289" i="7"/>
  <c r="AA290" i="7"/>
  <c r="AB290" i="7"/>
  <c r="AC290" i="7" s="1"/>
  <c r="AE290" i="7"/>
  <c r="AG290" i="7"/>
  <c r="AH290" i="7"/>
  <c r="AJ290" i="7"/>
  <c r="AA291" i="7"/>
  <c r="AB291" i="7"/>
  <c r="AE291" i="7"/>
  <c r="AG291" i="7"/>
  <c r="AH291" i="7"/>
  <c r="AJ291" i="7"/>
  <c r="AK291" i="7" s="1"/>
  <c r="AA292" i="7"/>
  <c r="AB292" i="7"/>
  <c r="AE292" i="7"/>
  <c r="AK292" i="7" s="1"/>
  <c r="AG292" i="7"/>
  <c r="AH292" i="7"/>
  <c r="AJ292" i="7"/>
  <c r="AA293" i="7"/>
  <c r="AB293" i="7"/>
  <c r="AC293" i="7" s="1"/>
  <c r="AD293" i="7" s="1"/>
  <c r="AE293" i="7"/>
  <c r="AG293" i="7"/>
  <c r="AH293" i="7"/>
  <c r="AJ293" i="7"/>
  <c r="AA294" i="7"/>
  <c r="AB294" i="7"/>
  <c r="AC294" i="7" s="1"/>
  <c r="AE294" i="7"/>
  <c r="AG294" i="7"/>
  <c r="AH294" i="7"/>
  <c r="AJ294" i="7"/>
  <c r="AA295" i="7"/>
  <c r="AB295" i="7"/>
  <c r="AE295" i="7"/>
  <c r="AG295" i="7"/>
  <c r="AH295" i="7"/>
  <c r="AJ295" i="7"/>
  <c r="AA296" i="7"/>
  <c r="AC296" i="7" s="1"/>
  <c r="AB296" i="7"/>
  <c r="AE296" i="7"/>
  <c r="AG296" i="7"/>
  <c r="AH296" i="7"/>
  <c r="AJ296" i="7"/>
  <c r="AA297" i="7"/>
  <c r="AB297" i="7"/>
  <c r="AC297" i="7" s="1"/>
  <c r="AE297" i="7"/>
  <c r="AG297" i="7"/>
  <c r="AH297" i="7"/>
  <c r="AJ297" i="7"/>
  <c r="AA298" i="7"/>
  <c r="AB298" i="7"/>
  <c r="AC298" i="7" s="1"/>
  <c r="AE298" i="7"/>
  <c r="AG298" i="7"/>
  <c r="AH298" i="7"/>
  <c r="AJ298" i="7"/>
  <c r="AK298" i="7"/>
  <c r="AA299" i="7"/>
  <c r="AB299" i="7"/>
  <c r="AC299" i="7" s="1"/>
  <c r="AE299" i="7"/>
  <c r="AG299" i="7"/>
  <c r="AH299" i="7"/>
  <c r="AJ299" i="7"/>
  <c r="AA300" i="7"/>
  <c r="AC300" i="7" s="1"/>
  <c r="AD300" i="7" s="1"/>
  <c r="AB300" i="7"/>
  <c r="AE300" i="7"/>
  <c r="AG300" i="7"/>
  <c r="AH300" i="7"/>
  <c r="AJ300" i="7"/>
  <c r="AK300" i="7"/>
  <c r="AA301" i="7"/>
  <c r="AB301" i="7"/>
  <c r="AC301" i="7" s="1"/>
  <c r="AE301" i="7"/>
  <c r="AG301" i="7"/>
  <c r="AH301" i="7"/>
  <c r="AJ301" i="7"/>
  <c r="AA302" i="7"/>
  <c r="AB302" i="7"/>
  <c r="AC302" i="7"/>
  <c r="AE302" i="7"/>
  <c r="AK302" i="7" s="1"/>
  <c r="AG302" i="7"/>
  <c r="AH302" i="7"/>
  <c r="AJ302" i="7"/>
  <c r="AA303" i="7"/>
  <c r="AB303" i="7"/>
  <c r="AE303" i="7"/>
  <c r="AG303" i="7"/>
  <c r="AH303" i="7"/>
  <c r="AJ303" i="7"/>
  <c r="AK303" i="7"/>
  <c r="AA304" i="7"/>
  <c r="AC304" i="7" s="1"/>
  <c r="AB304" i="7"/>
  <c r="AE304" i="7"/>
  <c r="AK304" i="7" s="1"/>
  <c r="AG304" i="7"/>
  <c r="AH304" i="7"/>
  <c r="AJ304" i="7"/>
  <c r="AA305" i="7"/>
  <c r="AC305" i="7" s="1"/>
  <c r="AB305" i="7"/>
  <c r="AE305" i="7"/>
  <c r="AG305" i="7"/>
  <c r="AH305" i="7"/>
  <c r="AJ305" i="7"/>
  <c r="AA306" i="7"/>
  <c r="AC306" i="7" s="1"/>
  <c r="AB306" i="7"/>
  <c r="AE306" i="7"/>
  <c r="AG306" i="7"/>
  <c r="AH306" i="7"/>
  <c r="AJ306" i="7"/>
  <c r="AA307" i="7"/>
  <c r="AB307" i="7"/>
  <c r="AC307" i="7" s="1"/>
  <c r="AD307" i="7" s="1"/>
  <c r="AE307" i="7"/>
  <c r="AG307" i="7"/>
  <c r="AH307" i="7"/>
  <c r="AJ307" i="7"/>
  <c r="AA308" i="7"/>
  <c r="AC308" i="7" s="1"/>
  <c r="AB308" i="7"/>
  <c r="AE308" i="7"/>
  <c r="AG308" i="7"/>
  <c r="AH308" i="7"/>
  <c r="AJ308" i="7"/>
  <c r="AA309" i="7"/>
  <c r="AB309" i="7"/>
  <c r="AC309" i="7" s="1"/>
  <c r="AE309" i="7"/>
  <c r="AG309" i="7"/>
  <c r="AH309" i="7"/>
  <c r="AJ309" i="7"/>
  <c r="AA310" i="7"/>
  <c r="AB310" i="7"/>
  <c r="AE310" i="7"/>
  <c r="AG310" i="7"/>
  <c r="AH310" i="7"/>
  <c r="AJ310" i="7"/>
  <c r="AA311" i="7"/>
  <c r="AB311" i="7"/>
  <c r="AC311" i="7" s="1"/>
  <c r="AD311" i="7" s="1"/>
  <c r="AE311" i="7"/>
  <c r="AG311" i="7"/>
  <c r="AH311" i="7"/>
  <c r="AJ311" i="7"/>
  <c r="AK311" i="7"/>
  <c r="AA312" i="7"/>
  <c r="AB312" i="7"/>
  <c r="AC312" i="7" s="1"/>
  <c r="AE312" i="7"/>
  <c r="AG312" i="7"/>
  <c r="AH312" i="7"/>
  <c r="AJ312" i="7"/>
  <c r="AK312" i="7" s="1"/>
  <c r="AA313" i="7"/>
  <c r="AB313" i="7"/>
  <c r="AC313" i="7"/>
  <c r="AE313" i="7"/>
  <c r="AG313" i="7"/>
  <c r="AH313" i="7"/>
  <c r="AJ313" i="7"/>
  <c r="AA314" i="7"/>
  <c r="AB314" i="7"/>
  <c r="AE314" i="7"/>
  <c r="AG314" i="7"/>
  <c r="AH314" i="7"/>
  <c r="AJ314" i="7"/>
  <c r="AK314" i="7"/>
  <c r="AA315" i="7"/>
  <c r="AB315" i="7"/>
  <c r="AE315" i="7"/>
  <c r="AK315" i="7" s="1"/>
  <c r="AG315" i="7"/>
  <c r="AH315" i="7"/>
  <c r="AJ315" i="7"/>
  <c r="AA316" i="7"/>
  <c r="AB316" i="7"/>
  <c r="AC316" i="7"/>
  <c r="AE316" i="7"/>
  <c r="AG316" i="7"/>
  <c r="AH316" i="7"/>
  <c r="AJ316" i="7"/>
  <c r="AA317" i="7"/>
  <c r="AB317" i="7"/>
  <c r="AC317" i="7" s="1"/>
  <c r="AD317" i="7" s="1"/>
  <c r="AE317" i="7"/>
  <c r="AG317" i="7"/>
  <c r="AH317" i="7"/>
  <c r="AJ317" i="7"/>
  <c r="AK317" i="7" s="1"/>
  <c r="AA318" i="7"/>
  <c r="AB318" i="7"/>
  <c r="AC318" i="7"/>
  <c r="AE318" i="7"/>
  <c r="AG318" i="7"/>
  <c r="AH318" i="7"/>
  <c r="AJ318" i="7"/>
  <c r="AA319" i="7"/>
  <c r="AC319" i="7" s="1"/>
  <c r="AB319" i="7"/>
  <c r="AE319" i="7"/>
  <c r="AG319" i="7"/>
  <c r="AH319" i="7"/>
  <c r="AJ319" i="7"/>
  <c r="AA320" i="7"/>
  <c r="AB320" i="7"/>
  <c r="AC320" i="7" s="1"/>
  <c r="AD320" i="7"/>
  <c r="AE320" i="7"/>
  <c r="AK320" i="7" s="1"/>
  <c r="AG320" i="7"/>
  <c r="AH320" i="7"/>
  <c r="AJ320" i="7"/>
  <c r="AA321" i="7"/>
  <c r="AB321" i="7"/>
  <c r="AE321" i="7"/>
  <c r="AK321" i="7" s="1"/>
  <c r="AG321" i="7"/>
  <c r="AH321" i="7"/>
  <c r="AJ321" i="7"/>
  <c r="AA322" i="7"/>
  <c r="AB322" i="7"/>
  <c r="AE322" i="7"/>
  <c r="AG322" i="7"/>
  <c r="AH322" i="7"/>
  <c r="AJ322" i="7"/>
  <c r="AA323" i="7"/>
  <c r="AB323" i="7"/>
  <c r="AC323" i="7" s="1"/>
  <c r="AE323" i="7"/>
  <c r="AG323" i="7"/>
  <c r="AH323" i="7"/>
  <c r="AJ323" i="7"/>
  <c r="AA324" i="7"/>
  <c r="AC324" i="7" s="1"/>
  <c r="AB324" i="7"/>
  <c r="AE324" i="7"/>
  <c r="AG324" i="7"/>
  <c r="AH324" i="7"/>
  <c r="AJ324" i="7"/>
  <c r="AA325" i="7"/>
  <c r="AB325" i="7"/>
  <c r="AC325" i="7" s="1"/>
  <c r="AE325" i="7"/>
  <c r="AG325" i="7"/>
  <c r="AH325" i="7"/>
  <c r="AJ325" i="7"/>
  <c r="AA326" i="7"/>
  <c r="AB326" i="7"/>
  <c r="AC326" i="7" s="1"/>
  <c r="AE326" i="7"/>
  <c r="AG326" i="7"/>
  <c r="AH326" i="7"/>
  <c r="AJ326" i="7"/>
  <c r="AA327" i="7"/>
  <c r="AB327" i="7"/>
  <c r="AC327" i="7"/>
  <c r="AD327" i="7" s="1"/>
  <c r="AE327" i="7"/>
  <c r="AG327" i="7"/>
  <c r="AH327" i="7"/>
  <c r="AJ327" i="7"/>
  <c r="AA328" i="7"/>
  <c r="AB328" i="7"/>
  <c r="AE328" i="7"/>
  <c r="AG328" i="7"/>
  <c r="AH328" i="7"/>
  <c r="AJ328" i="7"/>
  <c r="AA329" i="7"/>
  <c r="AB329" i="7"/>
  <c r="AC329" i="7" s="1"/>
  <c r="AD329" i="7" s="1"/>
  <c r="AE329" i="7"/>
  <c r="AG329" i="7"/>
  <c r="AH329" i="7"/>
  <c r="AJ329" i="7"/>
  <c r="AK329" i="7" s="1"/>
  <c r="AA330" i="7"/>
  <c r="AB330" i="7"/>
  <c r="AE330" i="7"/>
  <c r="AG330" i="7"/>
  <c r="AH330" i="7"/>
  <c r="AJ330" i="7"/>
  <c r="AA331" i="7"/>
  <c r="AB331" i="7"/>
  <c r="AE331" i="7"/>
  <c r="AG331" i="7"/>
  <c r="AH331" i="7"/>
  <c r="AJ331" i="7"/>
  <c r="AA332" i="7"/>
  <c r="AB332" i="7"/>
  <c r="AE332" i="7"/>
  <c r="AK332" i="7" s="1"/>
  <c r="AG332" i="7"/>
  <c r="AH332" i="7"/>
  <c r="AJ332" i="7"/>
  <c r="AA333" i="7"/>
  <c r="AB333" i="7"/>
  <c r="AC333" i="7"/>
  <c r="AE333" i="7"/>
  <c r="AK333" i="7" s="1"/>
  <c r="AG333" i="7"/>
  <c r="AH333" i="7"/>
  <c r="AJ333" i="7"/>
  <c r="AA334" i="7"/>
  <c r="AB334" i="7"/>
  <c r="AC334" i="7" s="1"/>
  <c r="AE334" i="7"/>
  <c r="AD334" i="7" s="1"/>
  <c r="AG334" i="7"/>
  <c r="AH334" i="7"/>
  <c r="AJ334" i="7"/>
  <c r="AA335" i="7"/>
  <c r="AC335" i="7" s="1"/>
  <c r="AB335" i="7"/>
  <c r="AE335" i="7"/>
  <c r="AG335" i="7"/>
  <c r="AH335" i="7"/>
  <c r="AJ335" i="7"/>
  <c r="AK335" i="7"/>
  <c r="AA336" i="7"/>
  <c r="AB336" i="7"/>
  <c r="AE336" i="7"/>
  <c r="AG336" i="7"/>
  <c r="AH336" i="7"/>
  <c r="AJ336" i="7"/>
  <c r="AK336" i="7"/>
  <c r="AA337" i="7"/>
  <c r="AB337" i="7"/>
  <c r="AC337" i="7" s="1"/>
  <c r="AE337" i="7"/>
  <c r="AG337" i="7"/>
  <c r="AH337" i="7"/>
  <c r="AJ337" i="7"/>
  <c r="AA338" i="7"/>
  <c r="AB338" i="7"/>
  <c r="AC338" i="7" s="1"/>
  <c r="AE338" i="7"/>
  <c r="AG338" i="7"/>
  <c r="AH338" i="7"/>
  <c r="AJ338" i="7"/>
  <c r="AK338" i="7" s="1"/>
  <c r="AA339" i="7"/>
  <c r="AC339" i="7" s="1"/>
  <c r="AD339" i="7" s="1"/>
  <c r="AB339" i="7"/>
  <c r="AE339" i="7"/>
  <c r="AG339" i="7"/>
  <c r="AH339" i="7"/>
  <c r="AJ339" i="7"/>
  <c r="AA340" i="7"/>
  <c r="AB340" i="7"/>
  <c r="AC340" i="7" s="1"/>
  <c r="AD340" i="7"/>
  <c r="AE340" i="7"/>
  <c r="AK340" i="7" s="1"/>
  <c r="AG340" i="7"/>
  <c r="AH340" i="7"/>
  <c r="AJ340" i="7"/>
  <c r="AA341" i="7"/>
  <c r="AB341" i="7"/>
  <c r="AC341" i="7" s="1"/>
  <c r="AE341" i="7"/>
  <c r="AG341" i="7"/>
  <c r="AH341" i="7"/>
  <c r="AJ341" i="7"/>
  <c r="AA342" i="7"/>
  <c r="AC342" i="7" s="1"/>
  <c r="AB342" i="7"/>
  <c r="AE342" i="7"/>
  <c r="AG342" i="7"/>
  <c r="AH342" i="7"/>
  <c r="AJ342" i="7"/>
  <c r="AA343" i="7"/>
  <c r="AB343" i="7"/>
  <c r="AE343" i="7"/>
  <c r="AG343" i="7"/>
  <c r="AH343" i="7"/>
  <c r="AJ343" i="7"/>
  <c r="AK343" i="7" s="1"/>
  <c r="AA344" i="7"/>
  <c r="AB344" i="7"/>
  <c r="AE344" i="7"/>
  <c r="AG344" i="7"/>
  <c r="AH344" i="7"/>
  <c r="AJ344" i="7"/>
  <c r="AA345" i="7"/>
  <c r="AB345" i="7"/>
  <c r="AC345" i="7" s="1"/>
  <c r="AE345" i="7"/>
  <c r="AG345" i="7"/>
  <c r="AH345" i="7"/>
  <c r="AJ345" i="7"/>
  <c r="AA346" i="7"/>
  <c r="AB346" i="7"/>
  <c r="AE346" i="7"/>
  <c r="AG346" i="7"/>
  <c r="AH346" i="7"/>
  <c r="AJ346" i="7"/>
  <c r="AA347" i="7"/>
  <c r="AB347" i="7"/>
  <c r="AC347" i="7" s="1"/>
  <c r="AE347" i="7"/>
  <c r="AD347" i="7" s="1"/>
  <c r="AG347" i="7"/>
  <c r="AH347" i="7"/>
  <c r="AJ347" i="7"/>
  <c r="AK347" i="7"/>
  <c r="AA348" i="7"/>
  <c r="AB348" i="7"/>
  <c r="AC348" i="7" s="1"/>
  <c r="AE348" i="7"/>
  <c r="AK348" i="7" s="1"/>
  <c r="AG348" i="7"/>
  <c r="AH348" i="7"/>
  <c r="AJ348" i="7"/>
  <c r="AA349" i="7"/>
  <c r="AB349" i="7"/>
  <c r="AC349" i="7"/>
  <c r="AE349" i="7"/>
  <c r="AG349" i="7"/>
  <c r="AH349" i="7"/>
  <c r="AJ349" i="7"/>
  <c r="AA350" i="7"/>
  <c r="AB350" i="7"/>
  <c r="AE350" i="7"/>
  <c r="AK350" i="7" s="1"/>
  <c r="AG350" i="7"/>
  <c r="AH350" i="7"/>
  <c r="AJ350" i="7"/>
  <c r="AA351" i="7"/>
  <c r="AC351" i="7" s="1"/>
  <c r="AD351" i="7" s="1"/>
  <c r="AB351" i="7"/>
  <c r="AE351" i="7"/>
  <c r="AG351" i="7"/>
  <c r="AH351" i="7"/>
  <c r="AJ351" i="7"/>
  <c r="AK351" i="7"/>
  <c r="AA352" i="7"/>
  <c r="AB352" i="7"/>
  <c r="AC352" i="7"/>
  <c r="AE352" i="7"/>
  <c r="AG352" i="7"/>
  <c r="AH352" i="7"/>
  <c r="AJ352" i="7"/>
  <c r="AA353" i="7"/>
  <c r="AB353" i="7"/>
  <c r="AC353" i="7" s="1"/>
  <c r="AE353" i="7"/>
  <c r="AG353" i="7"/>
  <c r="AH353" i="7"/>
  <c r="AJ353" i="7"/>
  <c r="AK353" i="7"/>
  <c r="AA354" i="7"/>
  <c r="AB354" i="7"/>
  <c r="AE354" i="7"/>
  <c r="AG354" i="7"/>
  <c r="AH354" i="7"/>
  <c r="AJ354" i="7"/>
  <c r="AA355" i="7"/>
  <c r="AB355" i="7"/>
  <c r="AC355" i="7"/>
  <c r="AE355" i="7"/>
  <c r="AG355" i="7"/>
  <c r="AH355" i="7"/>
  <c r="AJ355" i="7"/>
  <c r="AA356" i="7"/>
  <c r="AC356" i="7" s="1"/>
  <c r="AB356" i="7"/>
  <c r="AE356" i="7"/>
  <c r="AK356" i="7" s="1"/>
  <c r="AG356" i="7"/>
  <c r="AH356" i="7"/>
  <c r="AJ356" i="7"/>
  <c r="AA357" i="7"/>
  <c r="AB357" i="7"/>
  <c r="AC357" i="7" s="1"/>
  <c r="AD357" i="7" s="1"/>
  <c r="AE357" i="7"/>
  <c r="AG357" i="7"/>
  <c r="AH357" i="7"/>
  <c r="AJ357" i="7"/>
  <c r="AA358" i="7"/>
  <c r="AB358" i="7"/>
  <c r="AE358" i="7"/>
  <c r="AK358" i="7" s="1"/>
  <c r="AG358" i="7"/>
  <c r="AH358" i="7"/>
  <c r="AJ358" i="7"/>
  <c r="AA359" i="7"/>
  <c r="AB359" i="7"/>
  <c r="AE359" i="7"/>
  <c r="AG359" i="7"/>
  <c r="AH359" i="7"/>
  <c r="AJ359" i="7"/>
  <c r="AK359" i="7"/>
  <c r="AA360" i="7"/>
  <c r="AB360" i="7"/>
  <c r="AC360" i="7" s="1"/>
  <c r="AD360" i="7" s="1"/>
  <c r="AE360" i="7"/>
  <c r="AG360" i="7"/>
  <c r="AH360" i="7"/>
  <c r="AJ360" i="7"/>
  <c r="AA361" i="7"/>
  <c r="AB361" i="7"/>
  <c r="AC361" i="7"/>
  <c r="AE361" i="7"/>
  <c r="AK361" i="7" s="1"/>
  <c r="AG361" i="7"/>
  <c r="AH361" i="7"/>
  <c r="AJ361" i="7"/>
  <c r="AA362" i="7"/>
  <c r="AB362" i="7"/>
  <c r="AC362" i="7" s="1"/>
  <c r="AE362" i="7"/>
  <c r="AG362" i="7"/>
  <c r="AH362" i="7"/>
  <c r="AJ362" i="7"/>
  <c r="AK362" i="7"/>
  <c r="AA363" i="7"/>
  <c r="AC363" i="7" s="1"/>
  <c r="AB363" i="7"/>
  <c r="AE363" i="7"/>
  <c r="AK363" i="7" s="1"/>
  <c r="AG363" i="7"/>
  <c r="AH363" i="7"/>
  <c r="AJ363" i="7"/>
  <c r="AA364" i="7"/>
  <c r="AC364" i="7" s="1"/>
  <c r="AB364" i="7"/>
  <c r="AE364" i="7"/>
  <c r="AG364" i="7"/>
  <c r="AH364" i="7"/>
  <c r="AJ364" i="7"/>
  <c r="AA365" i="7"/>
  <c r="AB365" i="7"/>
  <c r="AC365" i="7" s="1"/>
  <c r="AD365" i="7" s="1"/>
  <c r="AE365" i="7"/>
  <c r="AG365" i="7"/>
  <c r="AH365" i="7"/>
  <c r="AJ365" i="7"/>
  <c r="AK365" i="7"/>
  <c r="AA366" i="7"/>
  <c r="AB366" i="7"/>
  <c r="AC366" i="7" s="1"/>
  <c r="AE366" i="7"/>
  <c r="AG366" i="7"/>
  <c r="AH366" i="7"/>
  <c r="AJ366" i="7"/>
  <c r="AA367" i="7"/>
  <c r="AB367" i="7"/>
  <c r="AC367" i="7"/>
  <c r="AD367" i="7" s="1"/>
  <c r="AE367" i="7"/>
  <c r="AG367" i="7"/>
  <c r="AH367" i="7"/>
  <c r="AJ367" i="7"/>
  <c r="AA368" i="7"/>
  <c r="AB368" i="7"/>
  <c r="AC368" i="7" s="1"/>
  <c r="AD368" i="7" s="1"/>
  <c r="AE368" i="7"/>
  <c r="AG368" i="7"/>
  <c r="AH368" i="7"/>
  <c r="AJ368" i="7"/>
  <c r="AK368" i="7" s="1"/>
  <c r="AA369" i="7"/>
  <c r="AB369" i="7"/>
  <c r="AC369" i="7" s="1"/>
  <c r="AE369" i="7"/>
  <c r="AD369" i="7" s="1"/>
  <c r="AG369" i="7"/>
  <c r="AH369" i="7"/>
  <c r="AJ369" i="7"/>
  <c r="AK369" i="7" s="1"/>
  <c r="AA370" i="7"/>
  <c r="AB370" i="7"/>
  <c r="AE370" i="7"/>
  <c r="AG370" i="7"/>
  <c r="AH370" i="7"/>
  <c r="AJ370" i="7"/>
  <c r="AK370" i="7"/>
  <c r="AA371" i="7"/>
  <c r="AB371" i="7"/>
  <c r="AC371" i="7" s="1"/>
  <c r="AD371" i="7" s="1"/>
  <c r="AE371" i="7"/>
  <c r="AG371" i="7"/>
  <c r="AH371" i="7"/>
  <c r="AJ371" i="7"/>
  <c r="AK371" i="7"/>
  <c r="AA372" i="7"/>
  <c r="AC372" i="7" s="1"/>
  <c r="AB372" i="7"/>
  <c r="AE372" i="7"/>
  <c r="AG372" i="7"/>
  <c r="AH372" i="7"/>
  <c r="AJ372" i="7"/>
  <c r="AK372" i="7" s="1"/>
  <c r="AA373" i="7"/>
  <c r="AC373" i="7" s="1"/>
  <c r="AB373" i="7"/>
  <c r="AE373" i="7"/>
  <c r="AG373" i="7"/>
  <c r="AH373" i="7"/>
  <c r="AJ373" i="7"/>
  <c r="AK373" i="7" s="1"/>
  <c r="AA374" i="7"/>
  <c r="AB374" i="7"/>
  <c r="AC374" i="7"/>
  <c r="AE374" i="7"/>
  <c r="AG374" i="7"/>
  <c r="AH374" i="7"/>
  <c r="AJ374" i="7"/>
  <c r="AA375" i="7"/>
  <c r="AC375" i="7" s="1"/>
  <c r="AB375" i="7"/>
  <c r="AD375" i="7"/>
  <c r="AE375" i="7"/>
  <c r="AG375" i="7"/>
  <c r="AH375" i="7"/>
  <c r="AJ375" i="7"/>
  <c r="AK375" i="7"/>
  <c r="AA376" i="7"/>
  <c r="AB376" i="7"/>
  <c r="AE376" i="7"/>
  <c r="AG376" i="7"/>
  <c r="AH376" i="7"/>
  <c r="AJ376" i="7"/>
  <c r="AA377" i="7"/>
  <c r="AB377" i="7"/>
  <c r="AC377" i="7" s="1"/>
  <c r="AD377" i="7" s="1"/>
  <c r="AE377" i="7"/>
  <c r="AG377" i="7"/>
  <c r="AH377" i="7"/>
  <c r="AJ377" i="7"/>
  <c r="AK377" i="7"/>
  <c r="AA378" i="7"/>
  <c r="AB378" i="7"/>
  <c r="AE378" i="7"/>
  <c r="AG378" i="7"/>
  <c r="AH378" i="7"/>
  <c r="AJ378" i="7"/>
  <c r="AA379" i="7"/>
  <c r="AB379" i="7"/>
  <c r="AC379" i="7" s="1"/>
  <c r="AE379" i="7"/>
  <c r="AG379" i="7"/>
  <c r="AH379" i="7"/>
  <c r="AJ379" i="7"/>
  <c r="AA380" i="7"/>
  <c r="AB380" i="7"/>
  <c r="AE380" i="7"/>
  <c r="AG380" i="7"/>
  <c r="AH380" i="7"/>
  <c r="AJ380" i="7"/>
  <c r="AA381" i="7"/>
  <c r="AB381" i="7"/>
  <c r="AC381" i="7"/>
  <c r="AD381" i="7"/>
  <c r="AE381" i="7"/>
  <c r="AG381" i="7"/>
  <c r="AH381" i="7"/>
  <c r="AJ381" i="7"/>
  <c r="AA382" i="7"/>
  <c r="AB382" i="7"/>
  <c r="AC382" i="7"/>
  <c r="AE382" i="7"/>
  <c r="AG382" i="7"/>
  <c r="AH382" i="7"/>
  <c r="AJ382" i="7"/>
  <c r="AA383" i="7"/>
  <c r="AC383" i="7" s="1"/>
  <c r="AB383" i="7"/>
  <c r="AE383" i="7"/>
  <c r="AG383" i="7"/>
  <c r="AH383" i="7"/>
  <c r="AJ383" i="7"/>
  <c r="AK383" i="7"/>
  <c r="AA384" i="7"/>
  <c r="AC384" i="7" s="1"/>
  <c r="AB384" i="7"/>
  <c r="AE384" i="7"/>
  <c r="AG384" i="7"/>
  <c r="AH384" i="7"/>
  <c r="AJ384" i="7"/>
  <c r="AK384" i="7" s="1"/>
  <c r="AA385" i="7"/>
  <c r="AB385" i="7"/>
  <c r="AE385" i="7"/>
  <c r="AK385" i="7" s="1"/>
  <c r="AG385" i="7"/>
  <c r="AH385" i="7"/>
  <c r="AJ385" i="7"/>
  <c r="AA386" i="7"/>
  <c r="AC386" i="7" s="1"/>
  <c r="AB386" i="7"/>
  <c r="AE386" i="7"/>
  <c r="AG386" i="7"/>
  <c r="AH386" i="7"/>
  <c r="AJ386" i="7"/>
  <c r="AA387" i="7"/>
  <c r="AB387" i="7"/>
  <c r="AE387" i="7"/>
  <c r="AK387" i="7" s="1"/>
  <c r="AG387" i="7"/>
  <c r="AH387" i="7"/>
  <c r="AJ387" i="7"/>
  <c r="AA388" i="7"/>
  <c r="AB388" i="7"/>
  <c r="AE388" i="7"/>
  <c r="AK388" i="7" s="1"/>
  <c r="AG388" i="7"/>
  <c r="AH388" i="7"/>
  <c r="AJ388" i="7"/>
  <c r="AA389" i="7"/>
  <c r="AB389" i="7"/>
  <c r="AC389" i="7"/>
  <c r="AD389" i="7" s="1"/>
  <c r="AE389" i="7"/>
  <c r="AG389" i="7"/>
  <c r="AH389" i="7"/>
  <c r="AJ389" i="7"/>
  <c r="AA390" i="7"/>
  <c r="AB390" i="7"/>
  <c r="AE390" i="7"/>
  <c r="AG390" i="7"/>
  <c r="AH390" i="7"/>
  <c r="AJ390" i="7"/>
  <c r="AK390" i="7"/>
  <c r="AA391" i="7"/>
  <c r="AB391" i="7"/>
  <c r="AE391" i="7"/>
  <c r="AG391" i="7"/>
  <c r="AH391" i="7"/>
  <c r="AJ391" i="7"/>
  <c r="AA392" i="7"/>
  <c r="AB392" i="7"/>
  <c r="AC392" i="7"/>
  <c r="AE392" i="7"/>
  <c r="AG392" i="7"/>
  <c r="AH392" i="7"/>
  <c r="AJ392" i="7"/>
  <c r="AA393" i="7"/>
  <c r="AB393" i="7"/>
  <c r="AC393" i="7" s="1"/>
  <c r="AE393" i="7"/>
  <c r="AG393" i="7"/>
  <c r="AH393" i="7"/>
  <c r="AJ393" i="7"/>
  <c r="AA394" i="7"/>
  <c r="AB394" i="7"/>
  <c r="AC394" i="7" s="1"/>
  <c r="AE394" i="7"/>
  <c r="AG394" i="7"/>
  <c r="AH394" i="7"/>
  <c r="AJ394" i="7"/>
  <c r="AA395" i="7"/>
  <c r="AB395" i="7"/>
  <c r="AC395" i="7"/>
  <c r="AE395" i="7"/>
  <c r="AG395" i="7"/>
  <c r="AH395" i="7"/>
  <c r="AJ395" i="7"/>
  <c r="AA396" i="7"/>
  <c r="AB396" i="7"/>
  <c r="AC396" i="7"/>
  <c r="AD396" i="7" s="1"/>
  <c r="AE396" i="7"/>
  <c r="AG396" i="7"/>
  <c r="AH396" i="7"/>
  <c r="AJ396" i="7"/>
  <c r="AK396" i="7"/>
  <c r="AA397" i="7"/>
  <c r="AB397" i="7"/>
  <c r="AC397" i="7" s="1"/>
  <c r="AE397" i="7"/>
  <c r="AG397" i="7"/>
  <c r="AH397" i="7"/>
  <c r="AJ397" i="7"/>
  <c r="AA398" i="7"/>
  <c r="AB398" i="7"/>
  <c r="AC398" i="7" s="1"/>
  <c r="AE398" i="7"/>
  <c r="AG398" i="7"/>
  <c r="AH398" i="7"/>
  <c r="AJ398" i="7"/>
  <c r="AA399" i="7"/>
  <c r="AB399" i="7"/>
  <c r="AE399" i="7"/>
  <c r="AK399" i="7" s="1"/>
  <c r="AG399" i="7"/>
  <c r="AH399" i="7"/>
  <c r="AJ399" i="7"/>
  <c r="AA400" i="7"/>
  <c r="AB400" i="7"/>
  <c r="AC400" i="7"/>
  <c r="AE400" i="7"/>
  <c r="AG400" i="7"/>
  <c r="AH400" i="7"/>
  <c r="AJ400" i="7"/>
  <c r="AA401" i="7"/>
  <c r="AB401" i="7"/>
  <c r="AC401" i="7" s="1"/>
  <c r="AE401" i="7"/>
  <c r="AK401" i="7" s="1"/>
  <c r="AG401" i="7"/>
  <c r="AH401" i="7"/>
  <c r="AJ401" i="7"/>
  <c r="AA402" i="7"/>
  <c r="AC402" i="7" s="1"/>
  <c r="AD402" i="7" s="1"/>
  <c r="AB402" i="7"/>
  <c r="AE402" i="7"/>
  <c r="AG402" i="7"/>
  <c r="AH402" i="7"/>
  <c r="AJ402" i="7"/>
  <c r="AK402" i="7"/>
  <c r="AA403" i="7"/>
  <c r="AC403" i="7" s="1"/>
  <c r="AB403" i="7"/>
  <c r="AE403" i="7"/>
  <c r="AG403" i="7"/>
  <c r="AH403" i="7"/>
  <c r="AJ403" i="7"/>
  <c r="AA404" i="7"/>
  <c r="AB404" i="7"/>
  <c r="AC404" i="7"/>
  <c r="AE404" i="7"/>
  <c r="AK404" i="7" s="1"/>
  <c r="AG404" i="7"/>
  <c r="AH404" i="7"/>
  <c r="AJ404" i="7"/>
  <c r="AA405" i="7"/>
  <c r="AC405" i="7" s="1"/>
  <c r="AB405" i="7"/>
  <c r="AE405" i="7"/>
  <c r="AK405" i="7" s="1"/>
  <c r="AG405" i="7"/>
  <c r="AH405" i="7"/>
  <c r="AJ405" i="7"/>
  <c r="AA406" i="7"/>
  <c r="AC406" i="7" s="1"/>
  <c r="AD406" i="7" s="1"/>
  <c r="AB406" i="7"/>
  <c r="AE406" i="7"/>
  <c r="AG406" i="7"/>
  <c r="AH406" i="7"/>
  <c r="AJ406" i="7"/>
  <c r="AA407" i="7"/>
  <c r="AB407" i="7"/>
  <c r="AC407" i="7" s="1"/>
  <c r="AD407" i="7" s="1"/>
  <c r="AE407" i="7"/>
  <c r="AK407" i="7" s="1"/>
  <c r="AG407" i="7"/>
  <c r="AH407" i="7"/>
  <c r="AJ407" i="7"/>
  <c r="AA408" i="7"/>
  <c r="AB408" i="7"/>
  <c r="AC408" i="7"/>
  <c r="AE408" i="7"/>
  <c r="AG408" i="7"/>
  <c r="AH408" i="7"/>
  <c r="AJ408" i="7"/>
  <c r="AA409" i="7"/>
  <c r="AB409" i="7"/>
  <c r="AC409" i="7" s="1"/>
  <c r="AD409" i="7" s="1"/>
  <c r="AE409" i="7"/>
  <c r="AG409" i="7"/>
  <c r="AH409" i="7"/>
  <c r="AJ409" i="7"/>
  <c r="AA410" i="7"/>
  <c r="AB410" i="7"/>
  <c r="AE410" i="7"/>
  <c r="AG410" i="7"/>
  <c r="AH410" i="7"/>
  <c r="AJ410" i="7"/>
  <c r="AA411" i="7"/>
  <c r="AB411" i="7"/>
  <c r="AC411" i="7" s="1"/>
  <c r="AD411" i="7" s="1"/>
  <c r="AE411" i="7"/>
  <c r="AG411" i="7"/>
  <c r="AH411" i="7"/>
  <c r="AJ411" i="7"/>
  <c r="AK411" i="7" s="1"/>
  <c r="AA412" i="7"/>
  <c r="AB412" i="7"/>
  <c r="AE412" i="7"/>
  <c r="AK412" i="7" s="1"/>
  <c r="AG412" i="7"/>
  <c r="AH412" i="7"/>
  <c r="AJ412" i="7"/>
  <c r="AA413" i="7"/>
  <c r="AC413" i="7" s="1"/>
  <c r="AB413" i="7"/>
  <c r="AE413" i="7"/>
  <c r="AG413" i="7"/>
  <c r="AH413" i="7"/>
  <c r="AJ413" i="7"/>
  <c r="AA414" i="7"/>
  <c r="AC414" i="7" s="1"/>
  <c r="AB414" i="7"/>
  <c r="AE414" i="7"/>
  <c r="AK414" i="7" s="1"/>
  <c r="AG414" i="7"/>
  <c r="AH414" i="7"/>
  <c r="AJ414" i="7"/>
  <c r="AA415" i="7"/>
  <c r="AB415" i="7"/>
  <c r="AE415" i="7"/>
  <c r="AG415" i="7"/>
  <c r="AH415" i="7"/>
  <c r="AJ415" i="7"/>
  <c r="AK415" i="7" s="1"/>
  <c r="AA416" i="7"/>
  <c r="AB416" i="7"/>
  <c r="AC416" i="7" s="1"/>
  <c r="AD416" i="7" s="1"/>
  <c r="AE416" i="7"/>
  <c r="AK416" i="7" s="1"/>
  <c r="AG416" i="7"/>
  <c r="AH416" i="7"/>
  <c r="AJ416" i="7"/>
  <c r="AA417" i="7"/>
  <c r="AC417" i="7" s="1"/>
  <c r="AB417" i="7"/>
  <c r="AE417" i="7"/>
  <c r="AG417" i="7"/>
  <c r="AH417" i="7"/>
  <c r="AJ417" i="7"/>
  <c r="AA418" i="7"/>
  <c r="AC418" i="7" s="1"/>
  <c r="AD418" i="7" s="1"/>
  <c r="AB418" i="7"/>
  <c r="AE418" i="7"/>
  <c r="AG418" i="7"/>
  <c r="AH418" i="7"/>
  <c r="AJ418" i="7"/>
  <c r="AK418" i="7" s="1"/>
  <c r="AA419" i="7"/>
  <c r="AB419" i="7"/>
  <c r="AC419" i="7"/>
  <c r="AD419" i="7" s="1"/>
  <c r="AE419" i="7"/>
  <c r="AK419" i="7" s="1"/>
  <c r="AG419" i="7"/>
  <c r="AH419" i="7"/>
  <c r="AJ419" i="7"/>
  <c r="AA420" i="7"/>
  <c r="AB420" i="7"/>
  <c r="AC420" i="7"/>
  <c r="AE420" i="7"/>
  <c r="AG420" i="7"/>
  <c r="AH420" i="7"/>
  <c r="AJ420" i="7"/>
  <c r="AA421" i="7"/>
  <c r="AB421" i="7"/>
  <c r="AC421" i="7"/>
  <c r="AD421" i="7" s="1"/>
  <c r="AE421" i="7"/>
  <c r="AG421" i="7"/>
  <c r="AH421" i="7"/>
  <c r="AJ421" i="7"/>
  <c r="AK421" i="7" s="1"/>
  <c r="AA422" i="7"/>
  <c r="AC422" i="7" s="1"/>
  <c r="AB422" i="7"/>
  <c r="AE422" i="7"/>
  <c r="AG422" i="7"/>
  <c r="AH422" i="7"/>
  <c r="AJ422" i="7"/>
  <c r="AA423" i="7"/>
  <c r="AB423" i="7"/>
  <c r="AE423" i="7"/>
  <c r="AG423" i="7"/>
  <c r="AH423" i="7"/>
  <c r="AJ423" i="7"/>
  <c r="AK423" i="7" s="1"/>
  <c r="AA424" i="7"/>
  <c r="AB424" i="7"/>
  <c r="AE424" i="7"/>
  <c r="AG424" i="7"/>
  <c r="AH424" i="7"/>
  <c r="AJ424" i="7"/>
  <c r="AA425" i="7"/>
  <c r="AB425" i="7"/>
  <c r="AE425" i="7"/>
  <c r="AG425" i="7"/>
  <c r="AH425" i="7"/>
  <c r="AJ425" i="7"/>
  <c r="AA426" i="7"/>
  <c r="AB426" i="7"/>
  <c r="AE426" i="7"/>
  <c r="AG426" i="7"/>
  <c r="AH426" i="7"/>
  <c r="AJ426" i="7"/>
  <c r="AK426" i="7" s="1"/>
  <c r="AA427" i="7"/>
  <c r="AB427" i="7"/>
  <c r="AE427" i="7"/>
  <c r="AK427" i="7" s="1"/>
  <c r="AG427" i="7"/>
  <c r="AH427" i="7"/>
  <c r="AJ427" i="7"/>
  <c r="AA428" i="7"/>
  <c r="AB428" i="7"/>
  <c r="AE428" i="7"/>
  <c r="AG428" i="7"/>
  <c r="AH428" i="7"/>
  <c r="AJ428" i="7"/>
  <c r="AA429" i="7"/>
  <c r="AB429" i="7"/>
  <c r="AC429" i="7" s="1"/>
  <c r="AD429" i="7" s="1"/>
  <c r="AE429" i="7"/>
  <c r="AG429" i="7"/>
  <c r="AH429" i="7"/>
  <c r="AJ429" i="7"/>
  <c r="AK429" i="7"/>
  <c r="AA430" i="7"/>
  <c r="AB430" i="7"/>
  <c r="AE430" i="7"/>
  <c r="AG430" i="7"/>
  <c r="AH430" i="7"/>
  <c r="AJ430" i="7"/>
  <c r="AK430" i="7"/>
  <c r="AA431" i="7"/>
  <c r="AC431" i="7" s="1"/>
  <c r="AD431" i="7" s="1"/>
  <c r="AB431" i="7"/>
  <c r="AE431" i="7"/>
  <c r="AG431" i="7"/>
  <c r="AH431" i="7"/>
  <c r="AJ431" i="7"/>
  <c r="AK431" i="7"/>
  <c r="AA432" i="7"/>
  <c r="AB432" i="7"/>
  <c r="AC432" i="7" s="1"/>
  <c r="AD432" i="7" s="1"/>
  <c r="AE432" i="7"/>
  <c r="AK432" i="7" s="1"/>
  <c r="AG432" i="7"/>
  <c r="AH432" i="7"/>
  <c r="AJ432" i="7"/>
  <c r="AA433" i="7"/>
  <c r="AB433" i="7"/>
  <c r="AC433" i="7"/>
  <c r="AE433" i="7"/>
  <c r="AG433" i="7"/>
  <c r="AH433" i="7"/>
  <c r="AJ433" i="7"/>
  <c r="AA434" i="7"/>
  <c r="AC434" i="7" s="1"/>
  <c r="AB434" i="7"/>
  <c r="AD434" i="7"/>
  <c r="AE434" i="7"/>
  <c r="AG434" i="7"/>
  <c r="AH434" i="7"/>
  <c r="AJ434" i="7"/>
  <c r="AA435" i="7"/>
  <c r="AB435" i="7"/>
  <c r="AE435" i="7"/>
  <c r="AK435" i="7" s="1"/>
  <c r="AG435" i="7"/>
  <c r="AH435" i="7"/>
  <c r="AJ435" i="7"/>
  <c r="AA436" i="7"/>
  <c r="AB436" i="7"/>
  <c r="AE436" i="7"/>
  <c r="AG436" i="7"/>
  <c r="AH436" i="7"/>
  <c r="AJ436" i="7"/>
  <c r="AA437" i="7"/>
  <c r="AB437" i="7"/>
  <c r="AE437" i="7"/>
  <c r="AG437" i="7"/>
  <c r="AH437" i="7"/>
  <c r="AJ437" i="7"/>
  <c r="AA438" i="7"/>
  <c r="AC438" i="7" s="1"/>
  <c r="AD438" i="7" s="1"/>
  <c r="AB438" i="7"/>
  <c r="AE438" i="7"/>
  <c r="AG438" i="7"/>
  <c r="AH438" i="7"/>
  <c r="AJ438" i="7"/>
  <c r="AK438" i="7" s="1"/>
  <c r="AA439" i="7"/>
  <c r="AC439" i="7" s="1"/>
  <c r="AB439" i="7"/>
  <c r="AE439" i="7"/>
  <c r="AK439" i="7" s="1"/>
  <c r="AG439" i="7"/>
  <c r="AH439" i="7"/>
  <c r="AJ439" i="7"/>
  <c r="AA440" i="7"/>
  <c r="AB440" i="7"/>
  <c r="AC440" i="7"/>
  <c r="AD440" i="7"/>
  <c r="AE440" i="7"/>
  <c r="AG440" i="7"/>
  <c r="AH440" i="7"/>
  <c r="AJ440" i="7"/>
  <c r="AA441" i="7"/>
  <c r="AC441" i="7" s="1"/>
  <c r="AB441" i="7"/>
  <c r="AE441" i="7"/>
  <c r="AK441" i="7" s="1"/>
  <c r="AG441" i="7"/>
  <c r="AH441" i="7"/>
  <c r="AJ441" i="7"/>
  <c r="AA442" i="7"/>
  <c r="AC442" i="7" s="1"/>
  <c r="AD442" i="7" s="1"/>
  <c r="AB442" i="7"/>
  <c r="AE442" i="7"/>
  <c r="AK442" i="7" s="1"/>
  <c r="AG442" i="7"/>
  <c r="AH442" i="7"/>
  <c r="AJ442" i="7"/>
  <c r="AA443" i="7"/>
  <c r="AB443" i="7"/>
  <c r="AC443" i="7" s="1"/>
  <c r="AD443" i="7" s="1"/>
  <c r="AE443" i="7"/>
  <c r="AG443" i="7"/>
  <c r="AH443" i="7"/>
  <c r="AJ443" i="7"/>
  <c r="AK443" i="7"/>
  <c r="AA444" i="7"/>
  <c r="AB444" i="7"/>
  <c r="AC444" i="7" s="1"/>
  <c r="AE444" i="7"/>
  <c r="AG444" i="7"/>
  <c r="AH444" i="7"/>
  <c r="AJ444" i="7"/>
  <c r="AA445" i="7"/>
  <c r="AB445" i="7"/>
  <c r="AE445" i="7"/>
  <c r="AK445" i="7" s="1"/>
  <c r="AG445" i="7"/>
  <c r="AH445" i="7"/>
  <c r="AJ445" i="7"/>
  <c r="AA446" i="7"/>
  <c r="AC446" i="7" s="1"/>
  <c r="AB446" i="7"/>
  <c r="AE446" i="7"/>
  <c r="AG446" i="7"/>
  <c r="AH446" i="7"/>
  <c r="AJ446" i="7"/>
  <c r="AA447" i="7"/>
  <c r="AB447" i="7"/>
  <c r="AC447" i="7" s="1"/>
  <c r="AE447" i="7"/>
  <c r="AK447" i="7" s="1"/>
  <c r="AG447" i="7"/>
  <c r="AH447" i="7"/>
  <c r="AJ447" i="7"/>
  <c r="AA448" i="7"/>
  <c r="AB448" i="7"/>
  <c r="AE448" i="7"/>
  <c r="AG448" i="7"/>
  <c r="AH448" i="7"/>
  <c r="AJ448" i="7"/>
  <c r="AA449" i="7"/>
  <c r="AB449" i="7"/>
  <c r="AC449" i="7" s="1"/>
  <c r="AE449" i="7"/>
  <c r="AK449" i="7" s="1"/>
  <c r="AG449" i="7"/>
  <c r="AH449" i="7"/>
  <c r="AJ449" i="7"/>
  <c r="AA450" i="7"/>
  <c r="AC450" i="7" s="1"/>
  <c r="AB450" i="7"/>
  <c r="AE450" i="7"/>
  <c r="AD450" i="7" s="1"/>
  <c r="AG450" i="7"/>
  <c r="AH450" i="7"/>
  <c r="AJ450" i="7"/>
  <c r="AK450" i="7" s="1"/>
  <c r="AA451" i="7"/>
  <c r="AB451" i="7"/>
  <c r="AE451" i="7"/>
  <c r="AK451" i="7" s="1"/>
  <c r="AG451" i="7"/>
  <c r="AH451" i="7"/>
  <c r="AJ451" i="7"/>
  <c r="AA452" i="7"/>
  <c r="AB452" i="7"/>
  <c r="AC452" i="7" s="1"/>
  <c r="AD452" i="7" s="1"/>
  <c r="AE452" i="7"/>
  <c r="AK452" i="7" s="1"/>
  <c r="AG452" i="7"/>
  <c r="AH452" i="7"/>
  <c r="AJ452" i="7"/>
  <c r="AA453" i="7"/>
  <c r="AB453" i="7"/>
  <c r="AE453" i="7"/>
  <c r="AK453" i="7" s="1"/>
  <c r="AG453" i="7"/>
  <c r="AH453" i="7"/>
  <c r="AJ453" i="7"/>
  <c r="AA454" i="7"/>
  <c r="AC454" i="7" s="1"/>
  <c r="AD454" i="7" s="1"/>
  <c r="AB454" i="7"/>
  <c r="AE454" i="7"/>
  <c r="AG454" i="7"/>
  <c r="AH454" i="7"/>
  <c r="AJ454" i="7"/>
  <c r="AK454" i="7"/>
  <c r="AA455" i="7"/>
  <c r="AC455" i="7" s="1"/>
  <c r="AD455" i="7" s="1"/>
  <c r="AB455" i="7"/>
  <c r="AE455" i="7"/>
  <c r="AG455" i="7"/>
  <c r="AH455" i="7"/>
  <c r="AJ455" i="7"/>
  <c r="AK455" i="7" s="1"/>
  <c r="AA456" i="7"/>
  <c r="AB456" i="7"/>
  <c r="AE456" i="7"/>
  <c r="AK456" i="7" s="1"/>
  <c r="AG456" i="7"/>
  <c r="AH456" i="7"/>
  <c r="AJ456" i="7"/>
  <c r="AA457" i="7"/>
  <c r="AB457" i="7"/>
  <c r="AC457" i="7"/>
  <c r="AE457" i="7"/>
  <c r="AG457" i="7"/>
  <c r="AH457" i="7"/>
  <c r="AJ457" i="7"/>
  <c r="AA458" i="7"/>
  <c r="AC458" i="7" s="1"/>
  <c r="AB458" i="7"/>
  <c r="AE458" i="7"/>
  <c r="AK458" i="7" s="1"/>
  <c r="AG458" i="7"/>
  <c r="AH458" i="7"/>
  <c r="AJ458" i="7"/>
  <c r="AA459" i="7"/>
  <c r="AC459" i="7" s="1"/>
  <c r="AD459" i="7" s="1"/>
  <c r="AB459" i="7"/>
  <c r="AE459" i="7"/>
  <c r="AG459" i="7"/>
  <c r="AH459" i="7"/>
  <c r="AJ459" i="7"/>
  <c r="AK459" i="7"/>
  <c r="AA460" i="7"/>
  <c r="AC460" i="7" s="1"/>
  <c r="AB460" i="7"/>
  <c r="AE460" i="7"/>
  <c r="AG460" i="7"/>
  <c r="AH460" i="7"/>
  <c r="AJ460" i="7"/>
  <c r="AA461" i="7"/>
  <c r="AB461" i="7"/>
  <c r="AE461" i="7"/>
  <c r="AK461" i="7" s="1"/>
  <c r="AG461" i="7"/>
  <c r="AH461" i="7"/>
  <c r="AJ461" i="7"/>
  <c r="AA462" i="7"/>
  <c r="AB462" i="7"/>
  <c r="AE462" i="7"/>
  <c r="AG462" i="7"/>
  <c r="AH462" i="7"/>
  <c r="AJ462" i="7"/>
  <c r="AA463" i="7"/>
  <c r="AB463" i="7"/>
  <c r="AC463" i="7"/>
  <c r="AE463" i="7"/>
  <c r="AD463" i="7" s="1"/>
  <c r="AG463" i="7"/>
  <c r="AH463" i="7"/>
  <c r="AJ463" i="7"/>
  <c r="AK463" i="7"/>
  <c r="AA464" i="7"/>
  <c r="AB464" i="7"/>
  <c r="AC464" i="7" s="1"/>
  <c r="AE464" i="7"/>
  <c r="AG464" i="7"/>
  <c r="AH464" i="7"/>
  <c r="AJ464" i="7"/>
  <c r="AA465" i="7"/>
  <c r="AB465" i="7"/>
  <c r="AE465" i="7"/>
  <c r="AK465" i="7" s="1"/>
  <c r="AG465" i="7"/>
  <c r="AH465" i="7"/>
  <c r="AJ465" i="7"/>
  <c r="AA466" i="7"/>
  <c r="AC466" i="7" s="1"/>
  <c r="AB466" i="7"/>
  <c r="AE466" i="7"/>
  <c r="AK466" i="7" s="1"/>
  <c r="AG466" i="7"/>
  <c r="AH466" i="7"/>
  <c r="AJ466" i="7"/>
  <c r="AA467" i="7"/>
  <c r="AB467" i="7"/>
  <c r="AE467" i="7"/>
  <c r="AG467" i="7"/>
  <c r="AH467" i="7"/>
  <c r="AJ467" i="7"/>
  <c r="AK467" i="7"/>
  <c r="AA468" i="7"/>
  <c r="AC468" i="7" s="1"/>
  <c r="AB468" i="7"/>
  <c r="AE468" i="7"/>
  <c r="AG468" i="7"/>
  <c r="AH468" i="7"/>
  <c r="AJ468" i="7"/>
  <c r="AA469" i="7"/>
  <c r="AB469" i="7"/>
  <c r="AC469" i="7"/>
  <c r="AD469" i="7" s="1"/>
  <c r="AE469" i="7"/>
  <c r="AK469" i="7" s="1"/>
  <c r="AG469" i="7"/>
  <c r="AH469" i="7"/>
  <c r="AJ469" i="7"/>
  <c r="AA470" i="7"/>
  <c r="AC470" i="7" s="1"/>
  <c r="AB470" i="7"/>
  <c r="AD470" i="7"/>
  <c r="AE470" i="7"/>
  <c r="AG470" i="7"/>
  <c r="AH470" i="7"/>
  <c r="AJ470" i="7"/>
  <c r="AK470" i="7" s="1"/>
  <c r="AA471" i="7"/>
  <c r="AB471" i="7"/>
  <c r="AC471" i="7"/>
  <c r="AD471" i="7"/>
  <c r="AE471" i="7"/>
  <c r="AG471" i="7"/>
  <c r="AH471" i="7"/>
  <c r="AJ471" i="7"/>
  <c r="AK471" i="7" s="1"/>
  <c r="AA472" i="7"/>
  <c r="AB472" i="7"/>
  <c r="AE472" i="7"/>
  <c r="AK472" i="7" s="1"/>
  <c r="AG472" i="7"/>
  <c r="AH472" i="7"/>
  <c r="AJ472" i="7"/>
  <c r="AA473" i="7"/>
  <c r="AC473" i="7" s="1"/>
  <c r="AB473" i="7"/>
  <c r="AE473" i="7"/>
  <c r="AG473" i="7"/>
  <c r="AH473" i="7"/>
  <c r="AJ473" i="7"/>
  <c r="AA474" i="7"/>
  <c r="AB474" i="7"/>
  <c r="AE474" i="7"/>
  <c r="AK474" i="7" s="1"/>
  <c r="AG474" i="7"/>
  <c r="AH474" i="7"/>
  <c r="AJ474" i="7"/>
  <c r="AA475" i="7"/>
  <c r="AB475" i="7"/>
  <c r="AE475" i="7"/>
  <c r="AG475" i="7"/>
  <c r="AH475" i="7"/>
  <c r="AJ475" i="7"/>
  <c r="AK475" i="7"/>
  <c r="AA476" i="7"/>
  <c r="AB476" i="7"/>
  <c r="AC476" i="7"/>
  <c r="AE476" i="7"/>
  <c r="AK476" i="7" s="1"/>
  <c r="AG476" i="7"/>
  <c r="AH476" i="7"/>
  <c r="AJ476" i="7"/>
  <c r="AA477" i="7"/>
  <c r="AC477" i="7" s="1"/>
  <c r="AB477" i="7"/>
  <c r="AE477" i="7"/>
  <c r="AG477" i="7"/>
  <c r="AH477" i="7"/>
  <c r="AJ477" i="7"/>
  <c r="AA478" i="7"/>
  <c r="AB478" i="7"/>
  <c r="AE478" i="7"/>
  <c r="AG478" i="7"/>
  <c r="AH478" i="7"/>
  <c r="AJ478" i="7"/>
  <c r="AK478" i="7"/>
  <c r="AA479" i="7"/>
  <c r="AB479" i="7"/>
  <c r="AC479" i="7" s="1"/>
  <c r="AD479" i="7" s="1"/>
  <c r="AE479" i="7"/>
  <c r="AK479" i="7" s="1"/>
  <c r="AG479" i="7"/>
  <c r="AH479" i="7"/>
  <c r="AJ479" i="7"/>
  <c r="AA480" i="7"/>
  <c r="AB480" i="7"/>
  <c r="AC480" i="7" s="1"/>
  <c r="AE480" i="7"/>
  <c r="AG480" i="7"/>
  <c r="AH480" i="7"/>
  <c r="AJ480" i="7"/>
  <c r="AA481" i="7"/>
  <c r="AB481" i="7"/>
  <c r="AC481" i="7"/>
  <c r="AE481" i="7"/>
  <c r="AD481" i="7" s="1"/>
  <c r="AG481" i="7"/>
  <c r="AH481" i="7"/>
  <c r="AJ481" i="7"/>
  <c r="AK481" i="7"/>
  <c r="AA482" i="7"/>
  <c r="AB482" i="7"/>
  <c r="AE482" i="7"/>
  <c r="AG482" i="7"/>
  <c r="AH482" i="7"/>
  <c r="AJ482" i="7"/>
  <c r="AK482" i="7"/>
  <c r="AA483" i="7"/>
  <c r="AC483" i="7" s="1"/>
  <c r="AD483" i="7" s="1"/>
  <c r="AB483" i="7"/>
  <c r="AE483" i="7"/>
  <c r="AG483" i="7"/>
  <c r="AH483" i="7"/>
  <c r="AJ483" i="7"/>
  <c r="AK483" i="7" s="1"/>
  <c r="AA484" i="7"/>
  <c r="AC484" i="7" s="1"/>
  <c r="AD484" i="7" s="1"/>
  <c r="AB484" i="7"/>
  <c r="AE484" i="7"/>
  <c r="AK484" i="7" s="1"/>
  <c r="AG484" i="7"/>
  <c r="AH484" i="7"/>
  <c r="AJ484" i="7"/>
  <c r="AA485" i="7"/>
  <c r="AC485" i="7" s="1"/>
  <c r="AB485" i="7"/>
  <c r="AE485" i="7"/>
  <c r="AG485" i="7"/>
  <c r="AH485" i="7"/>
  <c r="AJ485" i="7"/>
  <c r="AA486" i="7"/>
  <c r="AC486" i="7" s="1"/>
  <c r="AB486" i="7"/>
  <c r="AE486" i="7"/>
  <c r="AD486" i="7" s="1"/>
  <c r="AG486" i="7"/>
  <c r="AH486" i="7"/>
  <c r="AJ486" i="7"/>
  <c r="AA487" i="7"/>
  <c r="AB487" i="7"/>
  <c r="AE487" i="7"/>
  <c r="AK487" i="7" s="1"/>
  <c r="AG487" i="7"/>
  <c r="AH487" i="7"/>
  <c r="AJ487" i="7"/>
  <c r="AA488" i="7"/>
  <c r="AB488" i="7"/>
  <c r="AC488" i="7" s="1"/>
  <c r="AE488" i="7"/>
  <c r="AG488" i="7"/>
  <c r="AH488" i="7"/>
  <c r="AJ488" i="7"/>
  <c r="AA489" i="7"/>
  <c r="AC489" i="7" s="1"/>
  <c r="AB489" i="7"/>
  <c r="AE489" i="7"/>
  <c r="AG489" i="7"/>
  <c r="AH489" i="7"/>
  <c r="AJ489" i="7"/>
  <c r="AA490" i="7"/>
  <c r="AB490" i="7"/>
  <c r="AE490" i="7"/>
  <c r="AG490" i="7"/>
  <c r="AH490" i="7"/>
  <c r="AJ490" i="7"/>
  <c r="AK490" i="7"/>
  <c r="AA491" i="7"/>
  <c r="AB491" i="7"/>
  <c r="AE491" i="7"/>
  <c r="AG491" i="7"/>
  <c r="AH491" i="7"/>
  <c r="AJ491" i="7"/>
  <c r="AK491" i="7"/>
  <c r="AA492" i="7"/>
  <c r="AB492" i="7"/>
  <c r="AE492" i="7"/>
  <c r="AG492" i="7"/>
  <c r="AH492" i="7"/>
  <c r="AJ492" i="7"/>
  <c r="AA493" i="7"/>
  <c r="AB493" i="7"/>
  <c r="AC493" i="7" s="1"/>
  <c r="AD493" i="7" s="1"/>
  <c r="AE493" i="7"/>
  <c r="AG493" i="7"/>
  <c r="AH493" i="7"/>
  <c r="AJ493" i="7"/>
  <c r="AK493" i="7" s="1"/>
  <c r="AA494" i="7"/>
  <c r="AC494" i="7" s="1"/>
  <c r="AB494" i="7"/>
  <c r="AE494" i="7"/>
  <c r="AD494" i="7" s="1"/>
  <c r="AG494" i="7"/>
  <c r="AH494" i="7"/>
  <c r="AJ494" i="7"/>
  <c r="AA495" i="7"/>
  <c r="AB495" i="7"/>
  <c r="AC495" i="7" s="1"/>
  <c r="AD495" i="7" s="1"/>
  <c r="AE495" i="7"/>
  <c r="AG495" i="7"/>
  <c r="AH495" i="7"/>
  <c r="AJ495" i="7"/>
  <c r="AK495" i="7"/>
  <c r="AA496" i="7"/>
  <c r="AB496" i="7"/>
  <c r="AE496" i="7"/>
  <c r="AG496" i="7"/>
  <c r="AH496" i="7"/>
  <c r="AJ496" i="7"/>
  <c r="AA497" i="7"/>
  <c r="AB497" i="7"/>
  <c r="AC497" i="7"/>
  <c r="AE497" i="7"/>
  <c r="AG497" i="7"/>
  <c r="AH497" i="7"/>
  <c r="AJ497" i="7"/>
  <c r="AA498" i="7"/>
  <c r="AB498" i="7"/>
  <c r="AE498" i="7"/>
  <c r="AG498" i="7"/>
  <c r="AH498" i="7"/>
  <c r="AJ498" i="7"/>
  <c r="AK498" i="7" s="1"/>
  <c r="AA499" i="7"/>
  <c r="AB499" i="7"/>
  <c r="AE499" i="7"/>
  <c r="AK499" i="7" s="1"/>
  <c r="AG499" i="7"/>
  <c r="AH499" i="7"/>
  <c r="AJ499" i="7"/>
  <c r="AA500" i="7"/>
  <c r="AB500" i="7"/>
  <c r="AC500" i="7" s="1"/>
  <c r="AD500" i="7" s="1"/>
  <c r="AE500" i="7"/>
  <c r="AK500" i="7" s="1"/>
  <c r="AG500" i="7"/>
  <c r="AH500" i="7"/>
  <c r="AJ500" i="7"/>
  <c r="AA501" i="7"/>
  <c r="AB501" i="7"/>
  <c r="AC501" i="7"/>
  <c r="AE501" i="7"/>
  <c r="AG501" i="7"/>
  <c r="AH501" i="7"/>
  <c r="AJ501" i="7"/>
  <c r="AA502" i="7"/>
  <c r="AC502" i="7" s="1"/>
  <c r="AB502" i="7"/>
  <c r="AD502" i="7"/>
  <c r="AE502" i="7"/>
  <c r="AK502" i="7" s="1"/>
  <c r="AG502" i="7"/>
  <c r="AH502" i="7"/>
  <c r="AJ502" i="7"/>
  <c r="AA503" i="7"/>
  <c r="AB503" i="7"/>
  <c r="AC503" i="7"/>
  <c r="AD503" i="7" s="1"/>
  <c r="AE503" i="7"/>
  <c r="AK503" i="7" s="1"/>
  <c r="AG503" i="7"/>
  <c r="AH503" i="7"/>
  <c r="AJ503" i="7"/>
  <c r="AA504" i="7"/>
  <c r="AB504" i="7"/>
  <c r="AC504" i="7"/>
  <c r="AE504" i="7"/>
  <c r="AG504" i="7"/>
  <c r="AH504" i="7"/>
  <c r="AJ504" i="7"/>
  <c r="AA505" i="7"/>
  <c r="AB505" i="7"/>
  <c r="AC505" i="7"/>
  <c r="AE505" i="7"/>
  <c r="AK505" i="7" s="1"/>
  <c r="AG505" i="7"/>
  <c r="AH505" i="7"/>
  <c r="AJ505" i="7"/>
  <c r="AA506" i="7"/>
  <c r="AC506" i="7" s="1"/>
  <c r="AB506" i="7"/>
  <c r="AE506" i="7"/>
  <c r="AG506" i="7"/>
  <c r="AH506" i="7"/>
  <c r="AJ506" i="7"/>
  <c r="AK506" i="7"/>
  <c r="AA507" i="7"/>
  <c r="AB507" i="7"/>
  <c r="AC507" i="7"/>
  <c r="AD507" i="7"/>
  <c r="AE507" i="7"/>
  <c r="AG507" i="7"/>
  <c r="AH507" i="7"/>
  <c r="AJ507" i="7"/>
  <c r="AK507" i="7" s="1"/>
  <c r="AA508" i="7"/>
  <c r="AC508" i="7" s="1"/>
  <c r="AB508" i="7"/>
  <c r="AE508" i="7"/>
  <c r="AK508" i="7" s="1"/>
  <c r="AG508" i="7"/>
  <c r="AH508" i="7"/>
  <c r="AJ508" i="7"/>
  <c r="AA509" i="7"/>
  <c r="AC509" i="7" s="1"/>
  <c r="AB509" i="7"/>
  <c r="AE509" i="7"/>
  <c r="AG509" i="7"/>
  <c r="AH509" i="7"/>
  <c r="AJ509" i="7"/>
  <c r="AK509" i="7"/>
  <c r="AA510" i="7"/>
  <c r="AB510" i="7"/>
  <c r="AE510" i="7"/>
  <c r="AK510" i="7" s="1"/>
  <c r="AG510" i="7"/>
  <c r="AH510" i="7"/>
  <c r="AJ510" i="7"/>
  <c r="AA511" i="7"/>
  <c r="AB511" i="7"/>
  <c r="AC511" i="7" s="1"/>
  <c r="AD511" i="7" s="1"/>
  <c r="AE511" i="7"/>
  <c r="AK511" i="7" s="1"/>
  <c r="AG511" i="7"/>
  <c r="AH511" i="7"/>
  <c r="AJ511" i="7"/>
  <c r="AA512" i="7"/>
  <c r="AB512" i="7"/>
  <c r="AC512" i="7"/>
  <c r="AE512" i="7"/>
  <c r="AG512" i="7"/>
  <c r="AH512" i="7"/>
  <c r="AJ512" i="7"/>
  <c r="AA513" i="7"/>
  <c r="AB513" i="7"/>
  <c r="AE513" i="7"/>
  <c r="AG513" i="7"/>
  <c r="AH513" i="7"/>
  <c r="AJ513" i="7"/>
  <c r="AK513" i="7"/>
  <c r="AA514" i="7"/>
  <c r="AC514" i="7" s="1"/>
  <c r="AD514" i="7" s="1"/>
  <c r="AB514" i="7"/>
  <c r="AE514" i="7"/>
  <c r="AG514" i="7"/>
  <c r="AH514" i="7"/>
  <c r="AJ514" i="7"/>
  <c r="AK514" i="7" s="1"/>
  <c r="AA515" i="7"/>
  <c r="AB515" i="7"/>
  <c r="AE515" i="7"/>
  <c r="AK515" i="7" s="1"/>
  <c r="AG515" i="7"/>
  <c r="AH515" i="7"/>
  <c r="AJ515" i="7"/>
  <c r="AA516" i="7"/>
  <c r="AB516" i="7"/>
  <c r="AE516" i="7"/>
  <c r="AG516" i="7"/>
  <c r="AH516" i="7"/>
  <c r="AJ516" i="7"/>
  <c r="AA517" i="7"/>
  <c r="AB517" i="7"/>
  <c r="AC517" i="7"/>
  <c r="AE517" i="7"/>
  <c r="AG517" i="7"/>
  <c r="AH517" i="7"/>
  <c r="AJ517" i="7"/>
  <c r="AK517" i="7"/>
  <c r="AA518" i="7"/>
  <c r="AB518" i="7"/>
  <c r="AE518" i="7"/>
  <c r="AG518" i="7"/>
  <c r="AH518" i="7"/>
  <c r="AJ518" i="7"/>
  <c r="AA519" i="7"/>
  <c r="AC519" i="7" s="1"/>
  <c r="AB519" i="7"/>
  <c r="AE519" i="7"/>
  <c r="AG519" i="7"/>
  <c r="AH519" i="7"/>
  <c r="AJ519" i="7"/>
  <c r="AK519" i="7"/>
  <c r="AA520" i="7"/>
  <c r="AB520" i="7"/>
  <c r="AE520" i="7"/>
  <c r="AK520" i="7" s="1"/>
  <c r="AG520" i="7"/>
  <c r="AH520" i="7"/>
  <c r="AJ520" i="7"/>
  <c r="AA521" i="7"/>
  <c r="AB521" i="7"/>
  <c r="AC521" i="7" s="1"/>
  <c r="AE521" i="7"/>
  <c r="AK521" i="7" s="1"/>
  <c r="AG521" i="7"/>
  <c r="AH521" i="7"/>
  <c r="AJ521" i="7"/>
  <c r="AA522" i="7"/>
  <c r="AB522" i="7"/>
  <c r="AE522" i="7"/>
  <c r="AG522" i="7"/>
  <c r="AH522" i="7"/>
  <c r="AJ522" i="7"/>
  <c r="AK522" i="7"/>
  <c r="AA523" i="7"/>
  <c r="AB523" i="7"/>
  <c r="AC523" i="7" s="1"/>
  <c r="AD523" i="7" s="1"/>
  <c r="AE523" i="7"/>
  <c r="AG523" i="7"/>
  <c r="AH523" i="7"/>
  <c r="AJ523" i="7"/>
  <c r="AK523" i="7"/>
  <c r="AA524" i="7"/>
  <c r="AC524" i="7" s="1"/>
  <c r="AB524" i="7"/>
  <c r="AE524" i="7"/>
  <c r="AG524" i="7"/>
  <c r="AH524" i="7"/>
  <c r="AJ524" i="7"/>
  <c r="AA525" i="7"/>
  <c r="AC525" i="7" s="1"/>
  <c r="AD525" i="7" s="1"/>
  <c r="AB525" i="7"/>
  <c r="AE525" i="7"/>
  <c r="AG525" i="7"/>
  <c r="AH525" i="7"/>
  <c r="AJ525" i="7"/>
  <c r="AA526" i="7"/>
  <c r="AB526" i="7"/>
  <c r="AE526" i="7"/>
  <c r="AK526" i="7" s="1"/>
  <c r="AG526" i="7"/>
  <c r="AH526" i="7"/>
  <c r="AJ526" i="7"/>
  <c r="AA527" i="7"/>
  <c r="AB527" i="7"/>
  <c r="AC527" i="7"/>
  <c r="AD527" i="7" s="1"/>
  <c r="AE527" i="7"/>
  <c r="AG527" i="7"/>
  <c r="AH527" i="7"/>
  <c r="AJ527" i="7"/>
  <c r="AA528" i="7"/>
  <c r="AB528" i="7"/>
  <c r="AC528" i="7" s="1"/>
  <c r="AE528" i="7"/>
  <c r="AK528" i="7" s="1"/>
  <c r="AG528" i="7"/>
  <c r="AH528" i="7"/>
  <c r="AJ528" i="7"/>
  <c r="AA529" i="7"/>
  <c r="AC529" i="7" s="1"/>
  <c r="AB529" i="7"/>
  <c r="AE529" i="7"/>
  <c r="AG529" i="7"/>
  <c r="AH529" i="7"/>
  <c r="AJ529" i="7"/>
  <c r="AA530" i="7"/>
  <c r="AB530" i="7"/>
  <c r="AE530" i="7"/>
  <c r="AK530" i="7" s="1"/>
  <c r="AG530" i="7"/>
  <c r="AH530" i="7"/>
  <c r="AJ530" i="7"/>
  <c r="AA531" i="7"/>
  <c r="AC531" i="7" s="1"/>
  <c r="AB531" i="7"/>
  <c r="AE531" i="7"/>
  <c r="AK531" i="7" s="1"/>
  <c r="AG531" i="7"/>
  <c r="AH531" i="7"/>
  <c r="AJ531" i="7"/>
  <c r="AA532" i="7"/>
  <c r="AB532" i="7"/>
  <c r="AC532" i="7" s="1"/>
  <c r="AE532" i="7"/>
  <c r="AK532" i="7" s="1"/>
  <c r="AG532" i="7"/>
  <c r="AH532" i="7"/>
  <c r="AJ532" i="7"/>
  <c r="AA533" i="7"/>
  <c r="AB533" i="7"/>
  <c r="AE533" i="7"/>
  <c r="AG533" i="7"/>
  <c r="AH533" i="7"/>
  <c r="AJ533" i="7"/>
  <c r="AA534" i="7"/>
  <c r="AB534" i="7"/>
  <c r="AC534" i="7" s="1"/>
  <c r="AE534" i="7"/>
  <c r="AG534" i="7"/>
  <c r="AH534" i="7"/>
  <c r="AJ534" i="7"/>
  <c r="AK534" i="7"/>
  <c r="AA535" i="7"/>
  <c r="AB535" i="7"/>
  <c r="AC535" i="7" s="1"/>
  <c r="AD535" i="7" s="1"/>
  <c r="AE535" i="7"/>
  <c r="AG535" i="7"/>
  <c r="AH535" i="7"/>
  <c r="AJ535" i="7"/>
  <c r="AA536" i="7"/>
  <c r="AB536" i="7"/>
  <c r="AC536" i="7" s="1"/>
  <c r="AE536" i="7"/>
  <c r="AG536" i="7"/>
  <c r="AH536" i="7"/>
  <c r="AJ536" i="7"/>
  <c r="AA537" i="7"/>
  <c r="AC537" i="7" s="1"/>
  <c r="AB537" i="7"/>
  <c r="AE537" i="7"/>
  <c r="AK537" i="7" s="1"/>
  <c r="AG537" i="7"/>
  <c r="AH537" i="7"/>
  <c r="AJ537" i="7"/>
  <c r="AA538" i="7"/>
  <c r="AB538" i="7"/>
  <c r="AE538" i="7"/>
  <c r="AG538" i="7"/>
  <c r="AH538" i="7"/>
  <c r="AJ538" i="7"/>
  <c r="AA539" i="7"/>
  <c r="AB539" i="7"/>
  <c r="AC539" i="7" s="1"/>
  <c r="AE539" i="7"/>
  <c r="AD539" i="7" s="1"/>
  <c r="AG539" i="7"/>
  <c r="AH539" i="7"/>
  <c r="AJ539" i="7"/>
  <c r="AA540" i="7"/>
  <c r="AC540" i="7" s="1"/>
  <c r="AB540" i="7"/>
  <c r="AE540" i="7"/>
  <c r="AG540" i="7"/>
  <c r="AH540" i="7"/>
  <c r="AJ540" i="7"/>
  <c r="AA541" i="7"/>
  <c r="AB541" i="7"/>
  <c r="AC541" i="7" s="1"/>
  <c r="AD541" i="7" s="1"/>
  <c r="AE541" i="7"/>
  <c r="AG541" i="7"/>
  <c r="AH541" i="7"/>
  <c r="AJ541" i="7"/>
  <c r="AK541" i="7" s="1"/>
  <c r="AA542" i="7"/>
  <c r="AB542" i="7"/>
  <c r="AE542" i="7"/>
  <c r="AG542" i="7"/>
  <c r="AH542" i="7"/>
  <c r="AJ542" i="7"/>
  <c r="AA543" i="7"/>
  <c r="AB543" i="7"/>
  <c r="AC543" i="7" s="1"/>
  <c r="AD543" i="7" s="1"/>
  <c r="AE543" i="7"/>
  <c r="AG543" i="7"/>
  <c r="AH543" i="7"/>
  <c r="AJ543" i="7"/>
  <c r="AK543" i="7"/>
  <c r="AA544" i="7"/>
  <c r="AB544" i="7"/>
  <c r="AC544" i="7" s="1"/>
  <c r="AE544" i="7"/>
  <c r="AG544" i="7"/>
  <c r="AH544" i="7"/>
  <c r="AJ544" i="7"/>
  <c r="AA545" i="7"/>
  <c r="AC545" i="7" s="1"/>
  <c r="AB545" i="7"/>
  <c r="AE545" i="7"/>
  <c r="AK545" i="7" s="1"/>
  <c r="AG545" i="7"/>
  <c r="AH545" i="7"/>
  <c r="AJ545" i="7"/>
  <c r="AA546" i="7"/>
  <c r="AB546" i="7"/>
  <c r="AC546" i="7" s="1"/>
  <c r="AD546" i="7" s="1"/>
  <c r="AE546" i="7"/>
  <c r="AG546" i="7"/>
  <c r="AH546" i="7"/>
  <c r="AJ546" i="7"/>
  <c r="AK546" i="7"/>
  <c r="AA547" i="7"/>
  <c r="AB547" i="7"/>
  <c r="AC547" i="7" s="1"/>
  <c r="AE547" i="7"/>
  <c r="AG547" i="7"/>
  <c r="AH547" i="7"/>
  <c r="AJ547" i="7"/>
  <c r="AK547" i="7"/>
  <c r="AA548" i="7"/>
  <c r="AB548" i="7"/>
  <c r="AC548" i="7"/>
  <c r="AE548" i="7"/>
  <c r="AK548" i="7" s="1"/>
  <c r="AG548" i="7"/>
  <c r="AH548" i="7"/>
  <c r="AJ548" i="7"/>
  <c r="AA549" i="7"/>
  <c r="AB549" i="7"/>
  <c r="AC549" i="7"/>
  <c r="AE549" i="7"/>
  <c r="AG549" i="7"/>
  <c r="AH549" i="7"/>
  <c r="AJ549" i="7"/>
  <c r="AA550" i="7"/>
  <c r="AB550" i="7"/>
  <c r="AC550" i="7" s="1"/>
  <c r="AE550" i="7"/>
  <c r="AG550" i="7"/>
  <c r="AH550" i="7"/>
  <c r="AJ550" i="7"/>
  <c r="AA551" i="7"/>
  <c r="AB551" i="7"/>
  <c r="AE551" i="7"/>
  <c r="AK551" i="7" s="1"/>
  <c r="AG551" i="7"/>
  <c r="AH551" i="7"/>
  <c r="AJ551" i="7"/>
  <c r="AA552" i="7"/>
  <c r="AB552" i="7"/>
  <c r="AC552" i="7" s="1"/>
  <c r="AE552" i="7"/>
  <c r="AK552" i="7" s="1"/>
  <c r="AG552" i="7"/>
  <c r="AH552" i="7"/>
  <c r="AJ552" i="7"/>
  <c r="AA553" i="7"/>
  <c r="AB553" i="7"/>
  <c r="AC553" i="7" s="1"/>
  <c r="AE553" i="7"/>
  <c r="AG553" i="7"/>
  <c r="AH553" i="7"/>
  <c r="AJ553" i="7"/>
  <c r="AA554" i="7"/>
  <c r="AB554" i="7"/>
  <c r="AE554" i="7"/>
  <c r="AG554" i="7"/>
  <c r="AH554" i="7"/>
  <c r="AJ554" i="7"/>
  <c r="AK554" i="7"/>
  <c r="AA555" i="7"/>
  <c r="AB555" i="7"/>
  <c r="AC555" i="7" s="1"/>
  <c r="AD555" i="7" s="1"/>
  <c r="AE555" i="7"/>
  <c r="AK555" i="7" s="1"/>
  <c r="AG555" i="7"/>
  <c r="AH555" i="7"/>
  <c r="AJ555" i="7"/>
  <c r="AA556" i="7"/>
  <c r="AB556" i="7"/>
  <c r="AC556" i="7"/>
  <c r="AE556" i="7"/>
  <c r="AG556" i="7"/>
  <c r="AH556" i="7"/>
  <c r="AJ556" i="7"/>
  <c r="AA557" i="7"/>
  <c r="AC557" i="7" s="1"/>
  <c r="AB557" i="7"/>
  <c r="AE557" i="7"/>
  <c r="AG557" i="7"/>
  <c r="AH557" i="7"/>
  <c r="AJ557" i="7"/>
  <c r="AA558" i="7"/>
  <c r="AB558" i="7"/>
  <c r="AE558" i="7"/>
  <c r="AK558" i="7" s="1"/>
  <c r="AG558" i="7"/>
  <c r="AH558" i="7"/>
  <c r="AJ558" i="7"/>
  <c r="AA559" i="7"/>
  <c r="AB559" i="7"/>
  <c r="AC559" i="7"/>
  <c r="AE559" i="7"/>
  <c r="AG559" i="7"/>
  <c r="AH559" i="7"/>
  <c r="AJ559" i="7"/>
  <c r="AA560" i="7"/>
  <c r="AB560" i="7"/>
  <c r="AC560" i="7" s="1"/>
  <c r="AE560" i="7"/>
  <c r="AG560" i="7"/>
  <c r="AH560" i="7"/>
  <c r="AJ560" i="7"/>
  <c r="AA561" i="7"/>
  <c r="AB561" i="7"/>
  <c r="AE561" i="7"/>
  <c r="AG561" i="7"/>
  <c r="AH561" i="7"/>
  <c r="AJ561" i="7"/>
  <c r="AK561" i="7"/>
  <c r="AA562" i="7"/>
  <c r="AB562" i="7"/>
  <c r="AC562" i="7" s="1"/>
  <c r="AD562" i="7" s="1"/>
  <c r="AE562" i="7"/>
  <c r="AG562" i="7"/>
  <c r="AH562" i="7"/>
  <c r="AJ562" i="7"/>
  <c r="AA563" i="7"/>
  <c r="AB563" i="7"/>
  <c r="AC563" i="7" s="1"/>
  <c r="AE563" i="7"/>
  <c r="AK563" i="7" s="1"/>
  <c r="AG563" i="7"/>
  <c r="AH563" i="7"/>
  <c r="AJ563" i="7"/>
  <c r="AA564" i="7"/>
  <c r="AB564" i="7"/>
  <c r="AE564" i="7"/>
  <c r="AG564" i="7"/>
  <c r="AH564" i="7"/>
  <c r="AJ564" i="7"/>
  <c r="AA565" i="7"/>
  <c r="AB565" i="7"/>
  <c r="AE565" i="7"/>
  <c r="AG565" i="7"/>
  <c r="AH565" i="7"/>
  <c r="AJ565" i="7"/>
  <c r="AK565" i="7"/>
  <c r="AA566" i="7"/>
  <c r="AB566" i="7"/>
  <c r="AC566" i="7" s="1"/>
  <c r="AD566" i="7" s="1"/>
  <c r="AE566" i="7"/>
  <c r="AG566" i="7"/>
  <c r="AH566" i="7"/>
  <c r="AJ566" i="7"/>
  <c r="AK566" i="7" s="1"/>
  <c r="AA567" i="7"/>
  <c r="AB567" i="7"/>
  <c r="AC567" i="7"/>
  <c r="AD567" i="7" s="1"/>
  <c r="AE567" i="7"/>
  <c r="AG567" i="7"/>
  <c r="AH567" i="7"/>
  <c r="AJ567" i="7"/>
  <c r="AA568" i="7"/>
  <c r="AB568" i="7"/>
  <c r="AC568" i="7" s="1"/>
  <c r="AE568" i="7"/>
  <c r="AG568" i="7"/>
  <c r="AH568" i="7"/>
  <c r="AJ568" i="7"/>
  <c r="AA569" i="7"/>
  <c r="AC569" i="7" s="1"/>
  <c r="AB569" i="7"/>
  <c r="AE569" i="7"/>
  <c r="AK569" i="7" s="1"/>
  <c r="AG569" i="7"/>
  <c r="AH569" i="7"/>
  <c r="AJ569" i="7"/>
  <c r="AA570" i="7"/>
  <c r="AB570" i="7"/>
  <c r="AC570" i="7" s="1"/>
  <c r="AD570" i="7" s="1"/>
  <c r="AE570" i="7"/>
  <c r="AG570" i="7"/>
  <c r="AH570" i="7"/>
  <c r="AJ570" i="7"/>
  <c r="AA571" i="7"/>
  <c r="AB571" i="7"/>
  <c r="AE571" i="7"/>
  <c r="AG571" i="7"/>
  <c r="AH571" i="7"/>
  <c r="AJ571" i="7"/>
  <c r="AK571" i="7"/>
  <c r="AA572" i="7"/>
  <c r="AB572" i="7"/>
  <c r="AC572" i="7" s="1"/>
  <c r="AD572" i="7" s="1"/>
  <c r="AE572" i="7"/>
  <c r="AK572" i="7" s="1"/>
  <c r="AG572" i="7"/>
  <c r="AH572" i="7"/>
  <c r="AJ572" i="7"/>
  <c r="AA573" i="7"/>
  <c r="AB573" i="7"/>
  <c r="AC573" i="7"/>
  <c r="AE573" i="7"/>
  <c r="AG573" i="7"/>
  <c r="AH573" i="7"/>
  <c r="AJ573" i="7"/>
  <c r="AA574" i="7"/>
  <c r="AB574" i="7"/>
  <c r="AE574" i="7"/>
  <c r="AG574" i="7"/>
  <c r="AH574" i="7"/>
  <c r="AJ574" i="7"/>
  <c r="AK574" i="7"/>
  <c r="AA575" i="7"/>
  <c r="AB575" i="7"/>
  <c r="AC575" i="7"/>
  <c r="AD575" i="7" s="1"/>
  <c r="AE575" i="7"/>
  <c r="AG575" i="7"/>
  <c r="AH575" i="7"/>
  <c r="AJ575" i="7"/>
  <c r="AA576" i="7"/>
  <c r="AC576" i="7" s="1"/>
  <c r="AB576" i="7"/>
  <c r="AE576" i="7"/>
  <c r="AK576" i="7" s="1"/>
  <c r="AG576" i="7"/>
  <c r="AH576" i="7"/>
  <c r="AJ576" i="7"/>
  <c r="AA577" i="7"/>
  <c r="AB577" i="7"/>
  <c r="AC577" i="7" s="1"/>
  <c r="AE577" i="7"/>
  <c r="AK577" i="7" s="1"/>
  <c r="AG577" i="7"/>
  <c r="AH577" i="7"/>
  <c r="AJ577" i="7"/>
  <c r="AA578" i="7"/>
  <c r="AB578" i="7"/>
  <c r="AE578" i="7"/>
  <c r="AG578" i="7"/>
  <c r="AH578" i="7"/>
  <c r="AJ578" i="7"/>
  <c r="AA579" i="7"/>
  <c r="AB579" i="7"/>
  <c r="AE579" i="7"/>
  <c r="AK579" i="7" s="1"/>
  <c r="AG579" i="7"/>
  <c r="AH579" i="7"/>
  <c r="AJ579" i="7"/>
  <c r="AA580" i="7"/>
  <c r="AB580" i="7"/>
  <c r="AE580" i="7"/>
  <c r="AG580" i="7"/>
  <c r="AH580" i="7"/>
  <c r="AJ580" i="7"/>
  <c r="AA581" i="7"/>
  <c r="AC581" i="7" s="1"/>
  <c r="AB581" i="7"/>
  <c r="AE581" i="7"/>
  <c r="AG581" i="7"/>
  <c r="AH581" i="7"/>
  <c r="AJ581" i="7"/>
  <c r="AA582" i="7"/>
  <c r="AB582" i="7"/>
  <c r="AE582" i="7"/>
  <c r="AG582" i="7"/>
  <c r="AH582" i="7"/>
  <c r="AJ582" i="7"/>
  <c r="AK582" i="7"/>
  <c r="AA583" i="7"/>
  <c r="AB583" i="7"/>
  <c r="AC583" i="7" s="1"/>
  <c r="AE583" i="7"/>
  <c r="AG583" i="7"/>
  <c r="AH583" i="7"/>
  <c r="AJ583" i="7"/>
  <c r="AA584" i="7"/>
  <c r="AC584" i="7" s="1"/>
  <c r="AB584" i="7"/>
  <c r="AE584" i="7"/>
  <c r="AG584" i="7"/>
  <c r="AH584" i="7"/>
  <c r="AJ584" i="7"/>
  <c r="AA585" i="7"/>
  <c r="AC585" i="7" s="1"/>
  <c r="AB585" i="7"/>
  <c r="AE585" i="7"/>
  <c r="AG585" i="7"/>
  <c r="AH585" i="7"/>
  <c r="AJ585" i="7"/>
  <c r="AA586" i="7"/>
  <c r="AB586" i="7"/>
  <c r="AC586" i="7" s="1"/>
  <c r="AE586" i="7"/>
  <c r="AK586" i="7" s="1"/>
  <c r="AG586" i="7"/>
  <c r="AH586" i="7"/>
  <c r="AJ586" i="7"/>
  <c r="AA587" i="7"/>
  <c r="AB587" i="7"/>
  <c r="AC587" i="7" s="1"/>
  <c r="AE587" i="7"/>
  <c r="AK587" i="7" s="1"/>
  <c r="AG587" i="7"/>
  <c r="AH587" i="7"/>
  <c r="AJ587" i="7"/>
  <c r="AA588" i="7"/>
  <c r="AB588" i="7"/>
  <c r="AE588" i="7"/>
  <c r="AG588" i="7"/>
  <c r="AH588" i="7"/>
  <c r="AJ588" i="7"/>
  <c r="AA589" i="7"/>
  <c r="AB589" i="7"/>
  <c r="AC589" i="7"/>
  <c r="AE589" i="7"/>
  <c r="AK589" i="7" s="1"/>
  <c r="AG589" i="7"/>
  <c r="AH589" i="7"/>
  <c r="AJ589" i="7"/>
  <c r="AA590" i="7"/>
  <c r="AB590" i="7"/>
  <c r="AE590" i="7"/>
  <c r="AG590" i="7"/>
  <c r="AH590" i="7"/>
  <c r="AJ590" i="7"/>
  <c r="AK590" i="7"/>
  <c r="AA591" i="7"/>
  <c r="AB591" i="7"/>
  <c r="AC591" i="7"/>
  <c r="AE591" i="7"/>
  <c r="AK591" i="7" s="1"/>
  <c r="AG591" i="7"/>
  <c r="AH591" i="7"/>
  <c r="AJ591" i="7"/>
  <c r="AA592" i="7"/>
  <c r="AB592" i="7"/>
  <c r="AC592" i="7" s="1"/>
  <c r="AE592" i="7"/>
  <c r="AK592" i="7" s="1"/>
  <c r="AG592" i="7"/>
  <c r="AH592" i="7"/>
  <c r="AJ592" i="7"/>
  <c r="AA593" i="7"/>
  <c r="AB593" i="7"/>
  <c r="AE593" i="7"/>
  <c r="AK593" i="7" s="1"/>
  <c r="AG593" i="7"/>
  <c r="AH593" i="7"/>
  <c r="AJ593" i="7"/>
  <c r="AA594" i="7"/>
  <c r="AB594" i="7"/>
  <c r="AC594" i="7" s="1"/>
  <c r="AE594" i="7"/>
  <c r="AK594" i="7" s="1"/>
  <c r="AG594" i="7"/>
  <c r="AH594" i="7"/>
  <c r="AJ594" i="7"/>
  <c r="AA595" i="7"/>
  <c r="AB595" i="7"/>
  <c r="AE595" i="7"/>
  <c r="AG595" i="7"/>
  <c r="AH595" i="7"/>
  <c r="AJ595" i="7"/>
  <c r="AA596" i="7"/>
  <c r="AB596" i="7"/>
  <c r="AC596" i="7" s="1"/>
  <c r="AE596" i="7"/>
  <c r="AK596" i="7" s="1"/>
  <c r="AG596" i="7"/>
  <c r="AH596" i="7"/>
  <c r="AJ596" i="7"/>
  <c r="AA597" i="7"/>
  <c r="AC597" i="7" s="1"/>
  <c r="AB597" i="7"/>
  <c r="AE597" i="7"/>
  <c r="AG597" i="7"/>
  <c r="AH597" i="7"/>
  <c r="AJ597" i="7"/>
  <c r="AA598" i="7"/>
  <c r="AB598" i="7"/>
  <c r="AE598" i="7"/>
  <c r="AG598" i="7"/>
  <c r="AH598" i="7"/>
  <c r="AJ598" i="7"/>
  <c r="AK598" i="7"/>
  <c r="AA599" i="7"/>
  <c r="AB599" i="7"/>
  <c r="AC599" i="7" s="1"/>
  <c r="AE599" i="7"/>
  <c r="AK599" i="7" s="1"/>
  <c r="AG599" i="7"/>
  <c r="AH599" i="7"/>
  <c r="AJ599" i="7"/>
  <c r="AA600" i="7"/>
  <c r="AC600" i="7" s="1"/>
  <c r="AD600" i="7" s="1"/>
  <c r="AB600" i="7"/>
  <c r="AE600" i="7"/>
  <c r="AK600" i="7" s="1"/>
  <c r="AG600" i="7"/>
  <c r="AH600" i="7"/>
  <c r="AJ600" i="7"/>
  <c r="AA601" i="7"/>
  <c r="AB601" i="7"/>
  <c r="AC601" i="7"/>
  <c r="AE601" i="7"/>
  <c r="AG601" i="7"/>
  <c r="AH601" i="7"/>
  <c r="AJ601" i="7"/>
  <c r="AA602" i="7"/>
  <c r="AB602" i="7"/>
  <c r="AC602" i="7" s="1"/>
  <c r="AD602" i="7" s="1"/>
  <c r="AE602" i="7"/>
  <c r="AG602" i="7"/>
  <c r="AH602" i="7"/>
  <c r="AJ602" i="7"/>
  <c r="AK602" i="7"/>
  <c r="AA603" i="7"/>
  <c r="AB603" i="7"/>
  <c r="AC603" i="7" s="1"/>
  <c r="AE603" i="7"/>
  <c r="AK603" i="7" s="1"/>
  <c r="AG603" i="7"/>
  <c r="AH603" i="7"/>
  <c r="AJ603" i="7"/>
  <c r="AA604" i="7"/>
  <c r="AB604" i="7"/>
  <c r="AC604" i="7"/>
  <c r="AE604" i="7"/>
  <c r="AK604" i="7" s="1"/>
  <c r="AG604" i="7"/>
  <c r="AH604" i="7"/>
  <c r="AJ604" i="7"/>
  <c r="AA605" i="7"/>
  <c r="AC605" i="7" s="1"/>
  <c r="AB605" i="7"/>
  <c r="AE605" i="7"/>
  <c r="AG605" i="7"/>
  <c r="AH605" i="7"/>
  <c r="AJ605" i="7"/>
  <c r="AK605" i="7"/>
  <c r="AA606" i="7"/>
  <c r="AB606" i="7"/>
  <c r="AE606" i="7"/>
  <c r="AG606" i="7"/>
  <c r="AH606" i="7"/>
  <c r="AJ606" i="7"/>
  <c r="AA607" i="7"/>
  <c r="AC607" i="7" s="1"/>
  <c r="AB607" i="7"/>
  <c r="AE607" i="7"/>
  <c r="AG607" i="7"/>
  <c r="AH607" i="7"/>
  <c r="AJ607" i="7"/>
  <c r="AA608" i="7"/>
  <c r="AB608" i="7"/>
  <c r="AC608" i="7"/>
  <c r="AE608" i="7"/>
  <c r="AG608" i="7"/>
  <c r="AH608" i="7"/>
  <c r="AJ608" i="7"/>
  <c r="AA609" i="7"/>
  <c r="AB609" i="7"/>
  <c r="AC609" i="7"/>
  <c r="AE609" i="7"/>
  <c r="AG609" i="7"/>
  <c r="AH609" i="7"/>
  <c r="AJ609" i="7"/>
  <c r="AK609" i="7"/>
  <c r="AA610" i="7"/>
  <c r="AB610" i="7"/>
  <c r="AE610" i="7"/>
  <c r="AK610" i="7" s="1"/>
  <c r="AG610" i="7"/>
  <c r="AH610" i="7"/>
  <c r="AJ610" i="7"/>
  <c r="AA611" i="7"/>
  <c r="AB611" i="7"/>
  <c r="AE611" i="7"/>
  <c r="AG611" i="7"/>
  <c r="AH611" i="7"/>
  <c r="AJ611" i="7"/>
  <c r="AK611" i="7"/>
  <c r="AA612" i="7"/>
  <c r="AB612" i="7"/>
  <c r="AE612" i="7"/>
  <c r="AK612" i="7" s="1"/>
  <c r="AG612" i="7"/>
  <c r="AH612" i="7"/>
  <c r="AJ612" i="7"/>
  <c r="AA613" i="7"/>
  <c r="AB613" i="7"/>
  <c r="AC613" i="7"/>
  <c r="AE613" i="7"/>
  <c r="AG613" i="7"/>
  <c r="AH613" i="7"/>
  <c r="AJ613" i="7"/>
  <c r="AK613" i="7"/>
  <c r="AA614" i="7"/>
  <c r="AB614" i="7"/>
  <c r="AC614" i="7" s="1"/>
  <c r="AD614" i="7" s="1"/>
  <c r="AE614" i="7"/>
  <c r="AK614" i="7" s="1"/>
  <c r="AG614" i="7"/>
  <c r="AH614" i="7"/>
  <c r="AJ614" i="7"/>
  <c r="AA615" i="7"/>
  <c r="AB615" i="7"/>
  <c r="AC615" i="7" s="1"/>
  <c r="AD615" i="7" s="1"/>
  <c r="AE615" i="7"/>
  <c r="AG615" i="7"/>
  <c r="AH615" i="7"/>
  <c r="AJ615" i="7"/>
  <c r="AK615" i="7"/>
  <c r="AA616" i="7"/>
  <c r="AB616" i="7"/>
  <c r="AC616" i="7" s="1"/>
  <c r="AE616" i="7"/>
  <c r="AK616" i="7" s="1"/>
  <c r="AG616" i="7"/>
  <c r="AH616" i="7"/>
  <c r="AJ616" i="7"/>
  <c r="AA617" i="7"/>
  <c r="AB617" i="7"/>
  <c r="AC617" i="7" s="1"/>
  <c r="AE617" i="7"/>
  <c r="AK617" i="7" s="1"/>
  <c r="AG617" i="7"/>
  <c r="AH617" i="7"/>
  <c r="AJ617" i="7"/>
  <c r="AA618" i="7"/>
  <c r="AB618" i="7"/>
  <c r="AC618" i="7" s="1"/>
  <c r="AE618" i="7"/>
  <c r="AG618" i="7"/>
  <c r="AH618" i="7"/>
  <c r="AJ618" i="7"/>
  <c r="AK618" i="7"/>
  <c r="AA619" i="7"/>
  <c r="AB619" i="7"/>
  <c r="AE619" i="7"/>
  <c r="AK619" i="7" s="1"/>
  <c r="AG619" i="7"/>
  <c r="AH619" i="7"/>
  <c r="AJ619" i="7"/>
  <c r="AA620" i="7"/>
  <c r="AB620" i="7"/>
  <c r="AE620" i="7"/>
  <c r="AK620" i="7" s="1"/>
  <c r="AG620" i="7"/>
  <c r="AH620" i="7"/>
  <c r="AJ620" i="7"/>
  <c r="AA621" i="7"/>
  <c r="AB621" i="7"/>
  <c r="AC621" i="7"/>
  <c r="AD621" i="7"/>
  <c r="AE621" i="7"/>
  <c r="AK621" i="7" s="1"/>
  <c r="AG621" i="7"/>
  <c r="AH621" i="7"/>
  <c r="AJ621" i="7"/>
  <c r="AA622" i="7"/>
  <c r="AB622" i="7"/>
  <c r="AE622" i="7"/>
  <c r="AG622" i="7"/>
  <c r="AH622" i="7"/>
  <c r="AJ622" i="7"/>
  <c r="AK622" i="7"/>
  <c r="AA623" i="7"/>
  <c r="AC623" i="7" s="1"/>
  <c r="AB623" i="7"/>
  <c r="AE623" i="7"/>
  <c r="AK623" i="7" s="1"/>
  <c r="AG623" i="7"/>
  <c r="AH623" i="7"/>
  <c r="AJ623" i="7"/>
  <c r="AA624" i="7"/>
  <c r="AB624" i="7"/>
  <c r="AC624" i="7" s="1"/>
  <c r="AE624" i="7"/>
  <c r="AK624" i="7" s="1"/>
  <c r="AG624" i="7"/>
  <c r="AH624" i="7"/>
  <c r="AJ624" i="7"/>
  <c r="AA625" i="7"/>
  <c r="AB625" i="7"/>
  <c r="AC625" i="7" s="1"/>
  <c r="AE625" i="7"/>
  <c r="AG625" i="7"/>
  <c r="AH625" i="7"/>
  <c r="AJ625" i="7"/>
  <c r="AA626" i="7"/>
  <c r="AB626" i="7"/>
  <c r="AE626" i="7"/>
  <c r="AK626" i="7" s="1"/>
  <c r="AG626" i="7"/>
  <c r="AH626" i="7"/>
  <c r="AJ626" i="7"/>
  <c r="AA627" i="7"/>
  <c r="AC627" i="7" s="1"/>
  <c r="AB627" i="7"/>
  <c r="AE627" i="7"/>
  <c r="AK627" i="7" s="1"/>
  <c r="AG627" i="7"/>
  <c r="AH627" i="7"/>
  <c r="AJ627" i="7"/>
  <c r="AA628" i="7"/>
  <c r="AB628" i="7"/>
  <c r="AE628" i="7"/>
  <c r="AK628" i="7" s="1"/>
  <c r="AG628" i="7"/>
  <c r="AH628" i="7"/>
  <c r="AJ628" i="7"/>
  <c r="AA629" i="7"/>
  <c r="AC629" i="7" s="1"/>
  <c r="AB629" i="7"/>
  <c r="AE629" i="7"/>
  <c r="AG629" i="7"/>
  <c r="AH629" i="7"/>
  <c r="AJ629" i="7"/>
  <c r="AA630" i="7"/>
  <c r="AB630" i="7"/>
  <c r="AE630" i="7"/>
  <c r="AG630" i="7"/>
  <c r="AH630" i="7"/>
  <c r="AJ630" i="7"/>
  <c r="AK630" i="7"/>
  <c r="AA631" i="7"/>
  <c r="AB631" i="7"/>
  <c r="AC631" i="7" s="1"/>
  <c r="AE631" i="7"/>
  <c r="AK631" i="7" s="1"/>
  <c r="AG631" i="7"/>
  <c r="AH631" i="7"/>
  <c r="AJ631" i="7"/>
  <c r="AA632" i="7"/>
  <c r="AB632" i="7"/>
  <c r="AC632" i="7"/>
  <c r="AE632" i="7"/>
  <c r="AG632" i="7"/>
  <c r="AH632" i="7"/>
  <c r="AJ632" i="7"/>
  <c r="AA633" i="7"/>
  <c r="AB633" i="7"/>
  <c r="AC633" i="7"/>
  <c r="AE633" i="7"/>
  <c r="AG633" i="7"/>
  <c r="AH633" i="7"/>
  <c r="AJ633" i="7"/>
  <c r="AK633" i="7"/>
  <c r="AA634" i="7"/>
  <c r="AB634" i="7"/>
  <c r="AE634" i="7"/>
  <c r="AG634" i="7"/>
  <c r="AH634" i="7"/>
  <c r="AJ634" i="7"/>
  <c r="AK634" i="7"/>
  <c r="AA635" i="7"/>
  <c r="AB635" i="7"/>
  <c r="AE635" i="7"/>
  <c r="AG635" i="7"/>
  <c r="AH635" i="7"/>
  <c r="AJ635" i="7"/>
  <c r="AA636" i="7"/>
  <c r="AC636" i="7" s="1"/>
  <c r="AB636" i="7"/>
  <c r="AE636" i="7"/>
  <c r="AG636" i="7"/>
  <c r="AH636" i="7"/>
  <c r="AJ636" i="7"/>
  <c r="AA637" i="7"/>
  <c r="AC637" i="7" s="1"/>
  <c r="AB637" i="7"/>
  <c r="AE637" i="7"/>
  <c r="AK637" i="7" s="1"/>
  <c r="AG637" i="7"/>
  <c r="AH637" i="7"/>
  <c r="AJ637" i="7"/>
  <c r="AA638" i="7"/>
  <c r="AB638" i="7"/>
  <c r="AE638" i="7"/>
  <c r="AK638" i="7" s="1"/>
  <c r="AG638" i="7"/>
  <c r="AH638" i="7"/>
  <c r="AJ638" i="7"/>
  <c r="AA639" i="7"/>
  <c r="AB639" i="7"/>
  <c r="AC639" i="7"/>
  <c r="AE639" i="7"/>
  <c r="AG639" i="7"/>
  <c r="AH639" i="7"/>
  <c r="AJ639" i="7"/>
  <c r="AA640" i="7"/>
  <c r="AB640" i="7"/>
  <c r="AE640" i="7"/>
  <c r="AG640" i="7"/>
  <c r="AH640" i="7"/>
  <c r="AJ640" i="7"/>
  <c r="AA641" i="7"/>
  <c r="AB641" i="7"/>
  <c r="AE641" i="7"/>
  <c r="AG641" i="7"/>
  <c r="AH641" i="7"/>
  <c r="AJ641" i="7"/>
  <c r="AA642" i="7"/>
  <c r="AB642" i="7"/>
  <c r="AE642" i="7"/>
  <c r="AG642" i="7"/>
  <c r="AH642" i="7"/>
  <c r="AJ642" i="7"/>
  <c r="AK642" i="7"/>
  <c r="AA643" i="7"/>
  <c r="AB643" i="7"/>
  <c r="AE643" i="7"/>
  <c r="AK643" i="7" s="1"/>
  <c r="AG643" i="7"/>
  <c r="AH643" i="7"/>
  <c r="AJ643" i="7"/>
  <c r="AA644" i="7"/>
  <c r="AB644" i="7"/>
  <c r="AC644" i="7" s="1"/>
  <c r="AE644" i="7"/>
  <c r="AK644" i="7" s="1"/>
  <c r="AG644" i="7"/>
  <c r="AH644" i="7"/>
  <c r="AJ644" i="7"/>
  <c r="AA645" i="7"/>
  <c r="AB645" i="7"/>
  <c r="AC645" i="7"/>
  <c r="AE645" i="7"/>
  <c r="AK645" i="7" s="1"/>
  <c r="AG645" i="7"/>
  <c r="AH645" i="7"/>
  <c r="AJ645" i="7"/>
  <c r="AA646" i="7"/>
  <c r="AB646" i="7"/>
  <c r="AC646" i="7" s="1"/>
  <c r="AD646" i="7" s="1"/>
  <c r="AE646" i="7"/>
  <c r="AG646" i="7"/>
  <c r="AH646" i="7"/>
  <c r="AJ646" i="7"/>
  <c r="AK646" i="7"/>
  <c r="AA647" i="7"/>
  <c r="AB647" i="7"/>
  <c r="AE647" i="7"/>
  <c r="AK647" i="7" s="1"/>
  <c r="AG647" i="7"/>
  <c r="AH647" i="7"/>
  <c r="AJ647" i="7"/>
  <c r="AA648" i="7"/>
  <c r="AC648" i="7" s="1"/>
  <c r="AB648" i="7"/>
  <c r="AE648" i="7"/>
  <c r="AK648" i="7" s="1"/>
  <c r="AG648" i="7"/>
  <c r="AH648" i="7"/>
  <c r="AJ648" i="7"/>
  <c r="AA649" i="7"/>
  <c r="AB649" i="7"/>
  <c r="AE649" i="7"/>
  <c r="AG649" i="7"/>
  <c r="AH649" i="7"/>
  <c r="AJ649" i="7"/>
  <c r="AA650" i="7"/>
  <c r="AB650" i="7"/>
  <c r="AE650" i="7"/>
  <c r="AK650" i="7" s="1"/>
  <c r="AG650" i="7"/>
  <c r="AH650" i="7"/>
  <c r="AJ650" i="7"/>
  <c r="AA651" i="7"/>
  <c r="AB651" i="7"/>
  <c r="AC651" i="7"/>
  <c r="AE651" i="7"/>
  <c r="AK651" i="7" s="1"/>
  <c r="AG651" i="7"/>
  <c r="AH651" i="7"/>
  <c r="AJ651" i="7"/>
  <c r="AA652" i="7"/>
  <c r="AB652" i="7"/>
  <c r="AC652" i="7"/>
  <c r="AE652" i="7"/>
  <c r="AK652" i="7" s="1"/>
  <c r="AG652" i="7"/>
  <c r="AH652" i="7"/>
  <c r="AJ652" i="7"/>
  <c r="AA653" i="7"/>
  <c r="AC653" i="7" s="1"/>
  <c r="AB653" i="7"/>
  <c r="AE653" i="7"/>
  <c r="AG653" i="7"/>
  <c r="AH653" i="7"/>
  <c r="AJ653" i="7"/>
  <c r="AK653" i="7"/>
  <c r="AA654" i="7"/>
  <c r="AB654" i="7"/>
  <c r="AE654" i="7"/>
  <c r="AG654" i="7"/>
  <c r="AH654" i="7"/>
  <c r="AJ654" i="7"/>
  <c r="AK654" i="7"/>
  <c r="AA655" i="7"/>
  <c r="AB655" i="7"/>
  <c r="AC655" i="7"/>
  <c r="AE655" i="7"/>
  <c r="AK655" i="7" s="1"/>
  <c r="AG655" i="7"/>
  <c r="AH655" i="7"/>
  <c r="AJ655" i="7"/>
  <c r="AA656" i="7"/>
  <c r="AB656" i="7"/>
  <c r="AC656" i="7"/>
  <c r="AE656" i="7"/>
  <c r="AG656" i="7"/>
  <c r="AH656" i="7"/>
  <c r="AJ656" i="7"/>
  <c r="AA657" i="7"/>
  <c r="AB657" i="7"/>
  <c r="AC657" i="7" s="1"/>
  <c r="AE657" i="7"/>
  <c r="AG657" i="7"/>
  <c r="AH657" i="7"/>
  <c r="AJ657" i="7"/>
  <c r="AA658" i="7"/>
  <c r="AB658" i="7"/>
  <c r="AE658" i="7"/>
  <c r="AG658" i="7"/>
  <c r="AH658" i="7"/>
  <c r="AJ658" i="7"/>
  <c r="AK658" i="7"/>
  <c r="AA659" i="7"/>
  <c r="AB659" i="7"/>
  <c r="AE659" i="7"/>
  <c r="AG659" i="7"/>
  <c r="AH659" i="7"/>
  <c r="AJ659" i="7"/>
  <c r="AA660" i="7"/>
  <c r="AB660" i="7"/>
  <c r="AC660" i="7" s="1"/>
  <c r="AD660" i="7" s="1"/>
  <c r="AE660" i="7"/>
  <c r="AK660" i="7" s="1"/>
  <c r="AG660" i="7"/>
  <c r="AH660" i="7"/>
  <c r="AJ660" i="7"/>
  <c r="AA661" i="7"/>
  <c r="AB661" i="7"/>
  <c r="AC661" i="7"/>
  <c r="AE661" i="7"/>
  <c r="AG661" i="7"/>
  <c r="AH661" i="7"/>
  <c r="AJ661" i="7"/>
  <c r="AK661" i="7"/>
  <c r="AA662" i="7"/>
  <c r="AB662" i="7"/>
  <c r="AC662" i="7" s="1"/>
  <c r="AE662" i="7"/>
  <c r="AK662" i="7" s="1"/>
  <c r="AG662" i="7"/>
  <c r="AH662" i="7"/>
  <c r="AJ662" i="7"/>
  <c r="AA663" i="7"/>
  <c r="AB663" i="7"/>
  <c r="AC663" i="7"/>
  <c r="AD663" i="7" s="1"/>
  <c r="AE663" i="7"/>
  <c r="AG663" i="7"/>
  <c r="AH663" i="7"/>
  <c r="AJ663" i="7"/>
  <c r="AK663" i="7"/>
  <c r="AA664" i="7"/>
  <c r="AB664" i="7"/>
  <c r="AC664" i="7"/>
  <c r="AE664" i="7"/>
  <c r="AG664" i="7"/>
  <c r="AH664" i="7"/>
  <c r="AJ664" i="7"/>
  <c r="AA665" i="7"/>
  <c r="AB665" i="7"/>
  <c r="AC665" i="7"/>
  <c r="AE665" i="7"/>
  <c r="AG665" i="7"/>
  <c r="AH665" i="7"/>
  <c r="AJ665" i="7"/>
  <c r="AK665" i="7"/>
  <c r="AA666" i="7"/>
  <c r="AB666" i="7"/>
  <c r="AC666" i="7" s="1"/>
  <c r="AD666" i="7" s="1"/>
  <c r="AE666" i="7"/>
  <c r="AG666" i="7"/>
  <c r="AH666" i="7"/>
  <c r="AJ666" i="7"/>
  <c r="AK666" i="7"/>
  <c r="AA667" i="7"/>
  <c r="AC667" i="7" s="1"/>
  <c r="AB667" i="7"/>
  <c r="AE667" i="7"/>
  <c r="AK667" i="7" s="1"/>
  <c r="AG667" i="7"/>
  <c r="AH667" i="7"/>
  <c r="AJ667" i="7"/>
  <c r="AA668" i="7"/>
  <c r="AB668" i="7"/>
  <c r="AE668" i="7"/>
  <c r="AK668" i="7" s="1"/>
  <c r="AG668" i="7"/>
  <c r="AH668" i="7"/>
  <c r="AJ668" i="7"/>
  <c r="AA669" i="7"/>
  <c r="AB669" i="7"/>
  <c r="AE669" i="7"/>
  <c r="AG669" i="7"/>
  <c r="AH669" i="7"/>
  <c r="AJ669" i="7"/>
  <c r="AA670" i="7"/>
  <c r="AB670" i="7"/>
  <c r="AC670" i="7" s="1"/>
  <c r="AD670" i="7" s="1"/>
  <c r="AE670" i="7"/>
  <c r="AK670" i="7" s="1"/>
  <c r="AG670" i="7"/>
  <c r="AH670" i="7"/>
  <c r="AJ670" i="7"/>
  <c r="AA671" i="7"/>
  <c r="AB671" i="7"/>
  <c r="AC671" i="7" s="1"/>
  <c r="AE671" i="7"/>
  <c r="AK671" i="7" s="1"/>
  <c r="AG671" i="7"/>
  <c r="AH671" i="7"/>
  <c r="AJ671" i="7"/>
  <c r="AA672" i="7"/>
  <c r="AB672" i="7"/>
  <c r="AC672" i="7" s="1"/>
  <c r="AE672" i="7"/>
  <c r="AD672" i="7" s="1"/>
  <c r="AG672" i="7"/>
  <c r="AH672" i="7"/>
  <c r="AJ672" i="7"/>
  <c r="AA673" i="7"/>
  <c r="AC673" i="7" s="1"/>
  <c r="AB673" i="7"/>
  <c r="AE673" i="7"/>
  <c r="AK673" i="7" s="1"/>
  <c r="AG673" i="7"/>
  <c r="AH673" i="7"/>
  <c r="AJ673" i="7"/>
  <c r="AA674" i="7"/>
  <c r="AB674" i="7"/>
  <c r="AC674" i="7" s="1"/>
  <c r="AE674" i="7"/>
  <c r="AK674" i="7" s="1"/>
  <c r="AG674" i="7"/>
  <c r="AH674" i="7"/>
  <c r="AJ674" i="7"/>
  <c r="AA675" i="7"/>
  <c r="AB675" i="7"/>
  <c r="AC675" i="7" s="1"/>
  <c r="AE675" i="7"/>
  <c r="AK675" i="7" s="1"/>
  <c r="AG675" i="7"/>
  <c r="AH675" i="7"/>
  <c r="AJ675" i="7"/>
  <c r="AA676" i="7"/>
  <c r="AB676" i="7"/>
  <c r="AC676" i="7" s="1"/>
  <c r="AD676" i="7" s="1"/>
  <c r="AE676" i="7"/>
  <c r="AG676" i="7"/>
  <c r="AH676" i="7"/>
  <c r="AJ676" i="7"/>
  <c r="AK676" i="7"/>
  <c r="AA677" i="7"/>
  <c r="AC677" i="7" s="1"/>
  <c r="AB677" i="7"/>
  <c r="AE677" i="7"/>
  <c r="AK677" i="7" s="1"/>
  <c r="AG677" i="7"/>
  <c r="AH677" i="7"/>
  <c r="AJ677" i="7"/>
  <c r="AA678" i="7"/>
  <c r="AB678" i="7"/>
  <c r="AE678" i="7"/>
  <c r="AG678" i="7"/>
  <c r="AH678" i="7"/>
  <c r="AJ678" i="7"/>
  <c r="AK678" i="7"/>
  <c r="AA679" i="7"/>
  <c r="AB679" i="7"/>
  <c r="AE679" i="7"/>
  <c r="AK679" i="7" s="1"/>
  <c r="AG679" i="7"/>
  <c r="AH679" i="7"/>
  <c r="AJ679" i="7"/>
  <c r="AA680" i="7"/>
  <c r="AB680" i="7"/>
  <c r="AC680" i="7" s="1"/>
  <c r="AD680" i="7" s="1"/>
  <c r="AE680" i="7"/>
  <c r="AK680" i="7" s="1"/>
  <c r="AG680" i="7"/>
  <c r="AH680" i="7"/>
  <c r="AJ680" i="7"/>
  <c r="AA681" i="7"/>
  <c r="AC681" i="7" s="1"/>
  <c r="AB681" i="7"/>
  <c r="AE681" i="7"/>
  <c r="AG681" i="7"/>
  <c r="AH681" i="7"/>
  <c r="AJ681" i="7"/>
  <c r="AA682" i="7"/>
  <c r="AC682" i="7" s="1"/>
  <c r="AD682" i="7" s="1"/>
  <c r="AB682" i="7"/>
  <c r="AE682" i="7"/>
  <c r="AG682" i="7"/>
  <c r="AH682" i="7"/>
  <c r="AJ682" i="7"/>
  <c r="AK682" i="7"/>
  <c r="AA683" i="7"/>
  <c r="AB683" i="7"/>
  <c r="AC683" i="7" s="1"/>
  <c r="AD683" i="7" s="1"/>
  <c r="AE683" i="7"/>
  <c r="AK683" i="7" s="1"/>
  <c r="AG683" i="7"/>
  <c r="AH683" i="7"/>
  <c r="AJ683" i="7"/>
  <c r="AA684" i="7"/>
  <c r="AC684" i="7" s="1"/>
  <c r="AB684" i="7"/>
  <c r="AE684" i="7"/>
  <c r="AK684" i="7" s="1"/>
  <c r="AG684" i="7"/>
  <c r="AH684" i="7"/>
  <c r="AJ684" i="7"/>
  <c r="AA685" i="7"/>
  <c r="AB685" i="7"/>
  <c r="AE685" i="7"/>
  <c r="AG685" i="7"/>
  <c r="AH685" i="7"/>
  <c r="AJ685" i="7"/>
  <c r="AK685" i="7"/>
  <c r="AA686" i="7"/>
  <c r="AB686" i="7"/>
  <c r="AC686" i="7" s="1"/>
  <c r="AD686" i="7" s="1"/>
  <c r="AE686" i="7"/>
  <c r="AG686" i="7"/>
  <c r="AH686" i="7"/>
  <c r="AJ686" i="7"/>
  <c r="AK686" i="7"/>
  <c r="AA687" i="7"/>
  <c r="AB687" i="7"/>
  <c r="AC687" i="7" s="1"/>
  <c r="AE687" i="7"/>
  <c r="AK687" i="7" s="1"/>
  <c r="AG687" i="7"/>
  <c r="AH687" i="7"/>
  <c r="AJ687" i="7"/>
  <c r="AA688" i="7"/>
  <c r="AC688" i="7" s="1"/>
  <c r="AB688" i="7"/>
  <c r="AE688" i="7"/>
  <c r="AG688" i="7"/>
  <c r="AH688" i="7"/>
  <c r="AJ688" i="7"/>
  <c r="AK688" i="7"/>
  <c r="AA689" i="7"/>
  <c r="AC689" i="7" s="1"/>
  <c r="AB689" i="7"/>
  <c r="AE689" i="7"/>
  <c r="AG689" i="7"/>
  <c r="AH689" i="7"/>
  <c r="AJ689" i="7"/>
  <c r="AA690" i="7"/>
  <c r="AB690" i="7"/>
  <c r="AC690" i="7" s="1"/>
  <c r="AD690" i="7" s="1"/>
  <c r="AE690" i="7"/>
  <c r="AK690" i="7" s="1"/>
  <c r="AG690" i="7"/>
  <c r="AH690" i="7"/>
  <c r="AJ690" i="7"/>
  <c r="AA691" i="7"/>
  <c r="AC691" i="7" s="1"/>
  <c r="AB691" i="7"/>
  <c r="AE691" i="7"/>
  <c r="AK691" i="7" s="1"/>
  <c r="AG691" i="7"/>
  <c r="AH691" i="7"/>
  <c r="AJ691" i="7"/>
  <c r="AA692" i="7"/>
  <c r="AB692" i="7"/>
  <c r="AC692" i="7"/>
  <c r="AE692" i="7"/>
  <c r="AG692" i="7"/>
  <c r="AH692" i="7"/>
  <c r="AJ692" i="7"/>
  <c r="AK692" i="7"/>
  <c r="AA693" i="7"/>
  <c r="AC693" i="7" s="1"/>
  <c r="AB693" i="7"/>
  <c r="AE693" i="7"/>
  <c r="AD693" i="7" s="1"/>
  <c r="AG693" i="7"/>
  <c r="AH693" i="7"/>
  <c r="AJ693" i="7"/>
  <c r="AK693" i="7"/>
  <c r="AA694" i="7"/>
  <c r="AB694" i="7"/>
  <c r="AC694" i="7"/>
  <c r="AD694" i="7"/>
  <c r="AE694" i="7"/>
  <c r="AK694" i="7" s="1"/>
  <c r="AG694" i="7"/>
  <c r="AH694" i="7"/>
  <c r="AJ694" i="7"/>
  <c r="AA695" i="7"/>
  <c r="AB695" i="7"/>
  <c r="AC695" i="7"/>
  <c r="AE695" i="7"/>
  <c r="AK695" i="7" s="1"/>
  <c r="AG695" i="7"/>
  <c r="AH695" i="7"/>
  <c r="AJ695" i="7"/>
  <c r="AA696" i="7"/>
  <c r="AB696" i="7"/>
  <c r="AE696" i="7"/>
  <c r="AG696" i="7"/>
  <c r="AH696" i="7"/>
  <c r="AJ696" i="7"/>
  <c r="AA697" i="7"/>
  <c r="AB697" i="7"/>
  <c r="AE697" i="7"/>
  <c r="AK697" i="7" s="1"/>
  <c r="AG697" i="7"/>
  <c r="AH697" i="7"/>
  <c r="AJ697" i="7"/>
  <c r="AA698" i="7"/>
  <c r="AB698" i="7"/>
  <c r="AE698" i="7"/>
  <c r="AG698" i="7"/>
  <c r="AH698" i="7"/>
  <c r="AJ698" i="7"/>
  <c r="AK698" i="7"/>
  <c r="AA699" i="7"/>
  <c r="AB699" i="7"/>
  <c r="AE699" i="7"/>
  <c r="AK699" i="7" s="1"/>
  <c r="AG699" i="7"/>
  <c r="AH699" i="7"/>
  <c r="AJ699" i="7"/>
  <c r="AA700" i="7"/>
  <c r="AB700" i="7"/>
  <c r="AC700" i="7"/>
  <c r="AE700" i="7"/>
  <c r="AD700" i="7" s="1"/>
  <c r="AG700" i="7"/>
  <c r="AH700" i="7"/>
  <c r="AJ700" i="7"/>
  <c r="AK700" i="7"/>
  <c r="AA701" i="7"/>
  <c r="AB701" i="7"/>
  <c r="AE701" i="7"/>
  <c r="AK701" i="7" s="1"/>
  <c r="AG701" i="7"/>
  <c r="AH701" i="7"/>
  <c r="AJ701" i="7"/>
  <c r="AA702" i="7"/>
  <c r="AB702" i="7"/>
  <c r="AC702" i="7" s="1"/>
  <c r="AD702" i="7" s="1"/>
  <c r="AE702" i="7"/>
  <c r="AG702" i="7"/>
  <c r="AH702" i="7"/>
  <c r="AJ702" i="7"/>
  <c r="AK702" i="7"/>
  <c r="AA703" i="7"/>
  <c r="AB703" i="7"/>
  <c r="AE703" i="7"/>
  <c r="AK703" i="7" s="1"/>
  <c r="AG703" i="7"/>
  <c r="AH703" i="7"/>
  <c r="AJ703" i="7"/>
  <c r="AA704" i="7"/>
  <c r="AB704" i="7"/>
  <c r="AC704" i="7"/>
  <c r="AE704" i="7"/>
  <c r="AG704" i="7"/>
  <c r="AH704" i="7"/>
  <c r="AJ704" i="7"/>
  <c r="AA705" i="7"/>
  <c r="AB705" i="7"/>
  <c r="AE705" i="7"/>
  <c r="AK705" i="7" s="1"/>
  <c r="AG705" i="7"/>
  <c r="AH705" i="7"/>
  <c r="AJ705" i="7"/>
  <c r="AA706" i="7"/>
  <c r="AB706" i="7"/>
  <c r="AE706" i="7"/>
  <c r="AG706" i="7"/>
  <c r="AH706" i="7"/>
  <c r="AJ706" i="7"/>
  <c r="AK706" i="7"/>
  <c r="AA707" i="7"/>
  <c r="AB707" i="7"/>
  <c r="AC707" i="7" s="1"/>
  <c r="AD707" i="7" s="1"/>
  <c r="AE707" i="7"/>
  <c r="AK707" i="7" s="1"/>
  <c r="AG707" i="7"/>
  <c r="AH707" i="7"/>
  <c r="AJ707" i="7"/>
  <c r="AA708" i="7"/>
  <c r="AC708" i="7" s="1"/>
  <c r="AB708" i="7"/>
  <c r="AE708" i="7"/>
  <c r="AK708" i="7" s="1"/>
  <c r="AG708" i="7"/>
  <c r="AH708" i="7"/>
  <c r="AJ708" i="7"/>
  <c r="AA709" i="7"/>
  <c r="AB709" i="7"/>
  <c r="AE709" i="7"/>
  <c r="AG709" i="7"/>
  <c r="AH709" i="7"/>
  <c r="AJ709" i="7"/>
  <c r="AK709" i="7"/>
  <c r="AA710" i="7"/>
  <c r="AB710" i="7"/>
  <c r="AC710" i="7" s="1"/>
  <c r="AE710" i="7"/>
  <c r="AK710" i="7" s="1"/>
  <c r="AG710" i="7"/>
  <c r="AH710" i="7"/>
  <c r="AJ710" i="7"/>
  <c r="AA711" i="7"/>
  <c r="AB711" i="7"/>
  <c r="AC711" i="7"/>
  <c r="AE711" i="7"/>
  <c r="AK711" i="7" s="1"/>
  <c r="AG711" i="7"/>
  <c r="AH711" i="7"/>
  <c r="AJ711" i="7"/>
  <c r="AA712" i="7"/>
  <c r="AB712" i="7"/>
  <c r="AC712" i="7"/>
  <c r="AE712" i="7"/>
  <c r="AG712" i="7"/>
  <c r="AH712" i="7"/>
  <c r="AJ712" i="7"/>
  <c r="AK712" i="7"/>
  <c r="AA713" i="7"/>
  <c r="AB713" i="7"/>
  <c r="AE713" i="7"/>
  <c r="AG713" i="7"/>
  <c r="AH713" i="7"/>
  <c r="AJ713" i="7"/>
  <c r="AA714" i="7"/>
  <c r="AC714" i="7" s="1"/>
  <c r="AD714" i="7" s="1"/>
  <c r="AB714" i="7"/>
  <c r="AE714" i="7"/>
  <c r="AG714" i="7"/>
  <c r="AH714" i="7"/>
  <c r="AJ714" i="7"/>
  <c r="AK714" i="7"/>
  <c r="AA715" i="7"/>
  <c r="AB715" i="7"/>
  <c r="AE715" i="7"/>
  <c r="AK715" i="7" s="1"/>
  <c r="AG715" i="7"/>
  <c r="AH715" i="7"/>
  <c r="AJ715" i="7"/>
  <c r="AA716" i="7"/>
  <c r="AB716" i="7"/>
  <c r="AC716" i="7"/>
  <c r="AE716" i="7"/>
  <c r="AG716" i="7"/>
  <c r="AH716" i="7"/>
  <c r="AJ716" i="7"/>
  <c r="AA717" i="7"/>
  <c r="AB717" i="7"/>
  <c r="AE717" i="7"/>
  <c r="AG717" i="7"/>
  <c r="AH717" i="7"/>
  <c r="AJ717" i="7"/>
  <c r="AK717" i="7"/>
  <c r="AA718" i="7"/>
  <c r="AB718" i="7"/>
  <c r="AC718" i="7" s="1"/>
  <c r="AE718" i="7"/>
  <c r="AK718" i="7" s="1"/>
  <c r="AG718" i="7"/>
  <c r="AH718" i="7"/>
  <c r="AJ718" i="7"/>
  <c r="AA719" i="7"/>
  <c r="AC719" i="7" s="1"/>
  <c r="AB719" i="7"/>
  <c r="AE719" i="7"/>
  <c r="AK719" i="7" s="1"/>
  <c r="AG719" i="7"/>
  <c r="AH719" i="7"/>
  <c r="AJ719" i="7"/>
  <c r="AA720" i="7"/>
  <c r="AB720" i="7"/>
  <c r="AE720" i="7"/>
  <c r="AG720" i="7"/>
  <c r="AH720" i="7"/>
  <c r="AJ720" i="7"/>
  <c r="AA721" i="7"/>
  <c r="AB721" i="7"/>
  <c r="AE721" i="7"/>
  <c r="AK721" i="7" s="1"/>
  <c r="AG721" i="7"/>
  <c r="AH721" i="7"/>
  <c r="AJ721" i="7"/>
  <c r="AA722" i="7"/>
  <c r="AB722" i="7"/>
  <c r="AE722" i="7"/>
  <c r="AK722" i="7" s="1"/>
  <c r="AG722" i="7"/>
  <c r="AH722" i="7"/>
  <c r="AJ722" i="7"/>
  <c r="AA723" i="7"/>
  <c r="AB723" i="7"/>
  <c r="AC723" i="7" s="1"/>
  <c r="AE723" i="7"/>
  <c r="AK723" i="7" s="1"/>
  <c r="AG723" i="7"/>
  <c r="AH723" i="7"/>
  <c r="AJ723" i="7"/>
  <c r="AA724" i="7"/>
  <c r="AB724" i="7"/>
  <c r="AC724" i="7" s="1"/>
  <c r="AD724" i="7" s="1"/>
  <c r="AE724" i="7"/>
  <c r="AK724" i="7" s="1"/>
  <c r="AG724" i="7"/>
  <c r="AH724" i="7"/>
  <c r="AJ724" i="7"/>
  <c r="AA725" i="7"/>
  <c r="AB725" i="7"/>
  <c r="AE725" i="7"/>
  <c r="AK725" i="7" s="1"/>
  <c r="AG725" i="7"/>
  <c r="AH725" i="7"/>
  <c r="AJ725" i="7"/>
  <c r="AA726" i="7"/>
  <c r="AB726" i="7"/>
  <c r="AC726" i="7" s="1"/>
  <c r="AD726" i="7" s="1"/>
  <c r="AE726" i="7"/>
  <c r="AG726" i="7"/>
  <c r="AH726" i="7"/>
  <c r="AJ726" i="7"/>
  <c r="AK726" i="7"/>
  <c r="AA727" i="7"/>
  <c r="AB727" i="7"/>
  <c r="AC727" i="7" s="1"/>
  <c r="AE727" i="7"/>
  <c r="AK727" i="7" s="1"/>
  <c r="AG727" i="7"/>
  <c r="AH727" i="7"/>
  <c r="AJ727" i="7"/>
  <c r="AA728" i="7"/>
  <c r="AC728" i="7" s="1"/>
  <c r="AB728" i="7"/>
  <c r="AE728" i="7"/>
  <c r="AK728" i="7" s="1"/>
  <c r="AG728" i="7"/>
  <c r="AH728" i="7"/>
  <c r="AJ728" i="7"/>
  <c r="AA729" i="7"/>
  <c r="AC729" i="7" s="1"/>
  <c r="AB729" i="7"/>
  <c r="AE729" i="7"/>
  <c r="AK729" i="7" s="1"/>
  <c r="AG729" i="7"/>
  <c r="AH729" i="7"/>
  <c r="AJ729" i="7"/>
  <c r="AA730" i="7"/>
  <c r="AC730" i="7" s="1"/>
  <c r="AD730" i="7" s="1"/>
  <c r="AB730" i="7"/>
  <c r="AE730" i="7"/>
  <c r="AG730" i="7"/>
  <c r="AH730" i="7"/>
  <c r="AJ730" i="7"/>
  <c r="AK730" i="7"/>
  <c r="AA731" i="7"/>
  <c r="AB731" i="7"/>
  <c r="AC731" i="7" s="1"/>
  <c r="AD731" i="7" s="1"/>
  <c r="AE731" i="7"/>
  <c r="AK731" i="7" s="1"/>
  <c r="AG731" i="7"/>
  <c r="AH731" i="7"/>
  <c r="AJ731" i="7"/>
  <c r="AA732" i="7"/>
  <c r="AB732" i="7"/>
  <c r="AE732" i="7"/>
  <c r="AK732" i="7" s="1"/>
  <c r="AG732" i="7"/>
  <c r="AH732" i="7"/>
  <c r="AJ732" i="7"/>
  <c r="AA733" i="7"/>
  <c r="AC733" i="7" s="1"/>
  <c r="AB733" i="7"/>
  <c r="AE733" i="7"/>
  <c r="AG733" i="7"/>
  <c r="AH733" i="7"/>
  <c r="AJ733" i="7"/>
  <c r="AA734" i="7"/>
  <c r="AB734" i="7"/>
  <c r="AE734" i="7"/>
  <c r="AG734" i="7"/>
  <c r="AH734" i="7"/>
  <c r="AJ734" i="7"/>
  <c r="AK734" i="7"/>
  <c r="AA735" i="7"/>
  <c r="AB735" i="7"/>
  <c r="AC735" i="7" s="1"/>
  <c r="AE735" i="7"/>
  <c r="AK735" i="7" s="1"/>
  <c r="AG735" i="7"/>
  <c r="AH735" i="7"/>
  <c r="AJ735" i="7"/>
  <c r="AA736" i="7"/>
  <c r="AB736" i="7"/>
  <c r="AC736" i="7" s="1"/>
  <c r="AE736" i="7"/>
  <c r="AK736" i="7" s="1"/>
  <c r="AG736" i="7"/>
  <c r="AH736" i="7"/>
  <c r="AJ736" i="7"/>
  <c r="AA737" i="7"/>
  <c r="AC737" i="7" s="1"/>
  <c r="AB737" i="7"/>
  <c r="AE737" i="7"/>
  <c r="AG737" i="7"/>
  <c r="AH737" i="7"/>
  <c r="AJ737" i="7"/>
  <c r="AA738" i="7"/>
  <c r="AB738" i="7"/>
  <c r="AC738" i="7"/>
  <c r="AE738" i="7"/>
  <c r="AD738" i="7" s="1"/>
  <c r="AG738" i="7"/>
  <c r="AH738" i="7"/>
  <c r="AJ738" i="7"/>
  <c r="AK738" i="7"/>
  <c r="AA739" i="7"/>
  <c r="AB739" i="7"/>
  <c r="AE739" i="7"/>
  <c r="AK739" i="7" s="1"/>
  <c r="AG739" i="7"/>
  <c r="AH739" i="7"/>
  <c r="AJ739" i="7"/>
  <c r="AJ9" i="7"/>
  <c r="AK9" i="7" s="1"/>
  <c r="AH9" i="7"/>
  <c r="AG9" i="7"/>
  <c r="AE9" i="7"/>
  <c r="AB9" i="7"/>
  <c r="AA9" i="7"/>
  <c r="AA10" i="6"/>
  <c r="AB10" i="6"/>
  <c r="AC10" i="6"/>
  <c r="AE10" i="6"/>
  <c r="AG10" i="6"/>
  <c r="AH10" i="6"/>
  <c r="AJ10" i="6"/>
  <c r="AA11" i="6"/>
  <c r="AB11" i="6"/>
  <c r="AC11" i="6"/>
  <c r="AE11" i="6"/>
  <c r="AG11" i="6"/>
  <c r="AH11" i="6"/>
  <c r="AJ11" i="6"/>
  <c r="AK11" i="6"/>
  <c r="AA12" i="6"/>
  <c r="AB12" i="6"/>
  <c r="AC12" i="6" s="1"/>
  <c r="AE12" i="6"/>
  <c r="AG12" i="6"/>
  <c r="AH12" i="6"/>
  <c r="AJ12" i="6"/>
  <c r="AA13" i="6"/>
  <c r="AB13" i="6"/>
  <c r="AC13" i="6" s="1"/>
  <c r="AE13" i="6"/>
  <c r="AK13" i="6" s="1"/>
  <c r="AG13" i="6"/>
  <c r="AH13" i="6"/>
  <c r="AJ13" i="6"/>
  <c r="AA14" i="6"/>
  <c r="AB14" i="6"/>
  <c r="AC14" i="6" s="1"/>
  <c r="AE14" i="6"/>
  <c r="AG14" i="6"/>
  <c r="AH14" i="6"/>
  <c r="AJ14" i="6"/>
  <c r="AA15" i="6"/>
  <c r="AB15" i="6"/>
  <c r="AC15" i="6" s="1"/>
  <c r="AE15" i="6"/>
  <c r="AG15" i="6"/>
  <c r="AH15" i="6"/>
  <c r="AJ15" i="6"/>
  <c r="AK15" i="6" s="1"/>
  <c r="AA16" i="6"/>
  <c r="AB16" i="6"/>
  <c r="AC16" i="6" s="1"/>
  <c r="AE16" i="6"/>
  <c r="AG16" i="6"/>
  <c r="AH16" i="6"/>
  <c r="AJ16" i="6"/>
  <c r="AA17" i="6"/>
  <c r="AB17" i="6"/>
  <c r="AC17" i="6"/>
  <c r="AE17" i="6"/>
  <c r="AG17" i="6"/>
  <c r="AH17" i="6"/>
  <c r="AJ17" i="6"/>
  <c r="AK17" i="6"/>
  <c r="AA18" i="6"/>
  <c r="AB18" i="6"/>
  <c r="AC18" i="6"/>
  <c r="AE18" i="6"/>
  <c r="AD18" i="6" s="1"/>
  <c r="AG18" i="6"/>
  <c r="AH18" i="6"/>
  <c r="AJ18" i="6"/>
  <c r="AA19" i="6"/>
  <c r="AC19" i="6" s="1"/>
  <c r="AB19" i="6"/>
  <c r="AE19" i="6"/>
  <c r="AG19" i="6"/>
  <c r="AH19" i="6"/>
  <c r="AJ19" i="6"/>
  <c r="AA20" i="6"/>
  <c r="AB20" i="6"/>
  <c r="AC20" i="6" s="1"/>
  <c r="AE20" i="6"/>
  <c r="AG20" i="6"/>
  <c r="AH20" i="6"/>
  <c r="AJ20" i="6"/>
  <c r="AA21" i="6"/>
  <c r="AB21" i="6"/>
  <c r="AC21" i="6" s="1"/>
  <c r="AE21" i="6"/>
  <c r="AK21" i="6" s="1"/>
  <c r="AG21" i="6"/>
  <c r="AH21" i="6"/>
  <c r="AJ21" i="6"/>
  <c r="AA22" i="6"/>
  <c r="AB22" i="6"/>
  <c r="AC22" i="6" s="1"/>
  <c r="AE22" i="6"/>
  <c r="AG22" i="6"/>
  <c r="AH22" i="6"/>
  <c r="AJ22" i="6"/>
  <c r="AA23" i="6"/>
  <c r="AB23" i="6"/>
  <c r="AC23" i="6"/>
  <c r="AE23" i="6"/>
  <c r="AG23" i="6"/>
  <c r="AH23" i="6"/>
  <c r="AJ23" i="6"/>
  <c r="AK23" i="6" s="1"/>
  <c r="AA24" i="6"/>
  <c r="AB24" i="6"/>
  <c r="AC24" i="6" s="1"/>
  <c r="AE24" i="6"/>
  <c r="AK24" i="6" s="1"/>
  <c r="AG24" i="6"/>
  <c r="AH24" i="6"/>
  <c r="AJ24" i="6"/>
  <c r="AA25" i="6"/>
  <c r="AB25" i="6"/>
  <c r="AC25" i="6" s="1"/>
  <c r="AE25" i="6"/>
  <c r="AG25" i="6"/>
  <c r="AH25" i="6"/>
  <c r="AJ25" i="6"/>
  <c r="AK25" i="6" s="1"/>
  <c r="AA26" i="6"/>
  <c r="AC26" i="6" s="1"/>
  <c r="AB26" i="6"/>
  <c r="AE26" i="6"/>
  <c r="AG26" i="6"/>
  <c r="AH26" i="6"/>
  <c r="AJ26" i="6"/>
  <c r="AA27" i="6"/>
  <c r="AC27" i="6" s="1"/>
  <c r="AB27" i="6"/>
  <c r="AE27" i="6"/>
  <c r="AG27" i="6"/>
  <c r="AH27" i="6"/>
  <c r="AJ27" i="6"/>
  <c r="AK27" i="6"/>
  <c r="AA28" i="6"/>
  <c r="AB28" i="6"/>
  <c r="AC28" i="6"/>
  <c r="AE28" i="6"/>
  <c r="AK28" i="6" s="1"/>
  <c r="AG28" i="6"/>
  <c r="AH28" i="6"/>
  <c r="AJ28" i="6"/>
  <c r="AA29" i="6"/>
  <c r="AB29" i="6"/>
  <c r="AC29" i="6" s="1"/>
  <c r="AE29" i="6"/>
  <c r="AG29" i="6"/>
  <c r="AH29" i="6"/>
  <c r="AJ29" i="6"/>
  <c r="AA30" i="6"/>
  <c r="AC30" i="6" s="1"/>
  <c r="AB30" i="6"/>
  <c r="AE30" i="6"/>
  <c r="AD30" i="6" s="1"/>
  <c r="AG30" i="6"/>
  <c r="AH30" i="6"/>
  <c r="AJ30" i="6"/>
  <c r="AK30" i="6" s="1"/>
  <c r="AA31" i="6"/>
  <c r="AB31" i="6"/>
  <c r="AE31" i="6"/>
  <c r="AG31" i="6"/>
  <c r="AH31" i="6"/>
  <c r="AJ31" i="6"/>
  <c r="AK31" i="6" s="1"/>
  <c r="AA32" i="6"/>
  <c r="AB32" i="6"/>
  <c r="AC32" i="6"/>
  <c r="AE32" i="6"/>
  <c r="AG32" i="6"/>
  <c r="AH32" i="6"/>
  <c r="AJ32" i="6"/>
  <c r="AA33" i="6"/>
  <c r="AB33" i="6"/>
  <c r="AE33" i="6"/>
  <c r="AG33" i="6"/>
  <c r="AH33" i="6"/>
  <c r="AJ33" i="6"/>
  <c r="AA34" i="6"/>
  <c r="AB34" i="6"/>
  <c r="AC34" i="6" s="1"/>
  <c r="AD34" i="6" s="1"/>
  <c r="AE34" i="6"/>
  <c r="AK34" i="6" s="1"/>
  <c r="AG34" i="6"/>
  <c r="AH34" i="6"/>
  <c r="AJ34" i="6"/>
  <c r="AA35" i="6"/>
  <c r="AB35" i="6"/>
  <c r="AE35" i="6"/>
  <c r="AG35" i="6"/>
  <c r="AH35" i="6"/>
  <c r="AJ35" i="6"/>
  <c r="AK35" i="6" s="1"/>
  <c r="AA36" i="6"/>
  <c r="AB36" i="6"/>
  <c r="AE36" i="6"/>
  <c r="AG36" i="6"/>
  <c r="AH36" i="6"/>
  <c r="AJ36" i="6"/>
  <c r="AA37" i="6"/>
  <c r="AC37" i="6" s="1"/>
  <c r="AB37" i="6"/>
  <c r="AE37" i="6"/>
  <c r="AG37" i="6"/>
  <c r="AH37" i="6"/>
  <c r="AJ37" i="6"/>
  <c r="AK37" i="6" s="1"/>
  <c r="AA38" i="6"/>
  <c r="AB38" i="6"/>
  <c r="AC38" i="6" s="1"/>
  <c r="AE38" i="6"/>
  <c r="AG38" i="6"/>
  <c r="AH38" i="6"/>
  <c r="AJ38" i="6"/>
  <c r="AA39" i="6"/>
  <c r="AB39" i="6"/>
  <c r="AC39" i="6" s="1"/>
  <c r="AE39" i="6"/>
  <c r="AK39" i="6" s="1"/>
  <c r="AG39" i="6"/>
  <c r="AH39" i="6"/>
  <c r="AJ39" i="6"/>
  <c r="AA40" i="6"/>
  <c r="AC40" i="6" s="1"/>
  <c r="AB40" i="6"/>
  <c r="AE40" i="6"/>
  <c r="AG40" i="6"/>
  <c r="AH40" i="6"/>
  <c r="AJ40" i="6"/>
  <c r="AK40" i="6"/>
  <c r="AA41" i="6"/>
  <c r="AB41" i="6"/>
  <c r="AC41" i="6"/>
  <c r="AE41" i="6"/>
  <c r="AK41" i="6" s="1"/>
  <c r="AG41" i="6"/>
  <c r="AH41" i="6"/>
  <c r="AJ41" i="6"/>
  <c r="AA42" i="6"/>
  <c r="AB42" i="6"/>
  <c r="AC42" i="6" s="1"/>
  <c r="AD42" i="6" s="1"/>
  <c r="AE42" i="6"/>
  <c r="AK42" i="6" s="1"/>
  <c r="AG42" i="6"/>
  <c r="AH42" i="6"/>
  <c r="AJ42" i="6"/>
  <c r="AA43" i="6"/>
  <c r="AC43" i="6" s="1"/>
  <c r="AB43" i="6"/>
  <c r="AE43" i="6"/>
  <c r="AG43" i="6"/>
  <c r="AH43" i="6"/>
  <c r="AJ43" i="6"/>
  <c r="AK43" i="6" s="1"/>
  <c r="AA44" i="6"/>
  <c r="AB44" i="6"/>
  <c r="AC44" i="6" s="1"/>
  <c r="AE44" i="6"/>
  <c r="AG44" i="6"/>
  <c r="AH44" i="6"/>
  <c r="AJ44" i="6"/>
  <c r="AA45" i="6"/>
  <c r="AB45" i="6"/>
  <c r="AC45" i="6" s="1"/>
  <c r="AE45" i="6"/>
  <c r="AG45" i="6"/>
  <c r="AH45" i="6"/>
  <c r="AJ45" i="6"/>
  <c r="AK45" i="6" s="1"/>
  <c r="AA46" i="6"/>
  <c r="AB46" i="6"/>
  <c r="AC46" i="6" s="1"/>
  <c r="AE46" i="6"/>
  <c r="AK46" i="6" s="1"/>
  <c r="AG46" i="6"/>
  <c r="AH46" i="6"/>
  <c r="AJ46" i="6"/>
  <c r="AA47" i="6"/>
  <c r="AB47" i="6"/>
  <c r="AE47" i="6"/>
  <c r="AG47" i="6"/>
  <c r="AH47" i="6"/>
  <c r="AJ47" i="6"/>
  <c r="AA48" i="6"/>
  <c r="AB48" i="6"/>
  <c r="AC48" i="6" s="1"/>
  <c r="AD48" i="6" s="1"/>
  <c r="AE48" i="6"/>
  <c r="AK48" i="6" s="1"/>
  <c r="AG48" i="6"/>
  <c r="AH48" i="6"/>
  <c r="AJ48" i="6"/>
  <c r="AA49" i="6"/>
  <c r="AB49" i="6"/>
  <c r="AE49" i="6"/>
  <c r="AK49" i="6" s="1"/>
  <c r="AG49" i="6"/>
  <c r="AH49" i="6"/>
  <c r="AJ49" i="6"/>
  <c r="AA50" i="6"/>
  <c r="AB50" i="6"/>
  <c r="AC50" i="6" s="1"/>
  <c r="AE50" i="6"/>
  <c r="AG50" i="6"/>
  <c r="AH50" i="6"/>
  <c r="AJ50" i="6"/>
  <c r="AA51" i="6"/>
  <c r="AB51" i="6"/>
  <c r="AE51" i="6"/>
  <c r="AK51" i="6" s="1"/>
  <c r="AG51" i="6"/>
  <c r="AH51" i="6"/>
  <c r="AJ51" i="6"/>
  <c r="AA52" i="6"/>
  <c r="AB52" i="6"/>
  <c r="AC52" i="6"/>
  <c r="AE52" i="6"/>
  <c r="AG52" i="6"/>
  <c r="AH52" i="6"/>
  <c r="AJ52" i="6"/>
  <c r="AK52" i="6"/>
  <c r="AA53" i="6"/>
  <c r="AB53" i="6"/>
  <c r="AC53" i="6" s="1"/>
  <c r="AE53" i="6"/>
  <c r="AG53" i="6"/>
  <c r="AH53" i="6"/>
  <c r="AJ53" i="6"/>
  <c r="AK53" i="6" s="1"/>
  <c r="AA54" i="6"/>
  <c r="AB54" i="6"/>
  <c r="AC54" i="6" s="1"/>
  <c r="AD54" i="6" s="1"/>
  <c r="AE54" i="6"/>
  <c r="AK54" i="6" s="1"/>
  <c r="AG54" i="6"/>
  <c r="AH54" i="6"/>
  <c r="AJ54" i="6"/>
  <c r="AA55" i="6"/>
  <c r="AB55" i="6"/>
  <c r="AE55" i="6"/>
  <c r="AG55" i="6"/>
  <c r="AH55" i="6"/>
  <c r="AJ55" i="6"/>
  <c r="AA56" i="6"/>
  <c r="AC56" i="6" s="1"/>
  <c r="AB56" i="6"/>
  <c r="AE56" i="6"/>
  <c r="AK56" i="6" s="1"/>
  <c r="AG56" i="6"/>
  <c r="AH56" i="6"/>
  <c r="AJ56" i="6"/>
  <c r="AA57" i="6"/>
  <c r="AB57" i="6"/>
  <c r="AE57" i="6"/>
  <c r="AG57" i="6"/>
  <c r="AH57" i="6"/>
  <c r="AJ57" i="6"/>
  <c r="AA58" i="6"/>
  <c r="AB58" i="6"/>
  <c r="AC58" i="6" s="1"/>
  <c r="AD58" i="6" s="1"/>
  <c r="AE58" i="6"/>
  <c r="AG58" i="6"/>
  <c r="AH58" i="6"/>
  <c r="AJ58" i="6"/>
  <c r="AK58" i="6"/>
  <c r="AA59" i="6"/>
  <c r="AB59" i="6"/>
  <c r="AE59" i="6"/>
  <c r="AG59" i="6"/>
  <c r="AH59" i="6"/>
  <c r="AJ59" i="6"/>
  <c r="AA60" i="6"/>
  <c r="AC60" i="6" s="1"/>
  <c r="AD60" i="6" s="1"/>
  <c r="AB60" i="6"/>
  <c r="AE60" i="6"/>
  <c r="AK60" i="6" s="1"/>
  <c r="AG60" i="6"/>
  <c r="AH60" i="6"/>
  <c r="AJ60" i="6"/>
  <c r="AA61" i="6"/>
  <c r="AB61" i="6"/>
  <c r="AE61" i="6"/>
  <c r="AG61" i="6"/>
  <c r="AH61" i="6"/>
  <c r="AJ61" i="6"/>
  <c r="AA62" i="6"/>
  <c r="AB62" i="6"/>
  <c r="AC62" i="6" s="1"/>
  <c r="AE62" i="6"/>
  <c r="AG62" i="6"/>
  <c r="AH62" i="6"/>
  <c r="AJ62" i="6"/>
  <c r="AA63" i="6"/>
  <c r="AB63" i="6"/>
  <c r="AC63" i="6" s="1"/>
  <c r="AE63" i="6"/>
  <c r="AG63" i="6"/>
  <c r="AH63" i="6"/>
  <c r="AJ63" i="6"/>
  <c r="AK63" i="6"/>
  <c r="AA64" i="6"/>
  <c r="AB64" i="6"/>
  <c r="AC64" i="6" s="1"/>
  <c r="AE64" i="6"/>
  <c r="AK64" i="6" s="1"/>
  <c r="AG64" i="6"/>
  <c r="AH64" i="6"/>
  <c r="AJ64" i="6"/>
  <c r="AA65" i="6"/>
  <c r="AC65" i="6" s="1"/>
  <c r="AB65" i="6"/>
  <c r="AE65" i="6"/>
  <c r="AG65" i="6"/>
  <c r="AH65" i="6"/>
  <c r="AJ65" i="6"/>
  <c r="AA66" i="6"/>
  <c r="AC66" i="6" s="1"/>
  <c r="AD66" i="6" s="1"/>
  <c r="AB66" i="6"/>
  <c r="AE66" i="6"/>
  <c r="AG66" i="6"/>
  <c r="AH66" i="6"/>
  <c r="AJ66" i="6"/>
  <c r="AK66" i="6" s="1"/>
  <c r="AA67" i="6"/>
  <c r="AC67" i="6" s="1"/>
  <c r="AB67" i="6"/>
  <c r="AE67" i="6"/>
  <c r="AG67" i="6"/>
  <c r="AH67" i="6"/>
  <c r="AJ67" i="6"/>
  <c r="AK67" i="6" s="1"/>
  <c r="AA68" i="6"/>
  <c r="AB68" i="6"/>
  <c r="AE68" i="6"/>
  <c r="AG68" i="6"/>
  <c r="AH68" i="6"/>
  <c r="AJ68" i="6"/>
  <c r="AA69" i="6"/>
  <c r="AB69" i="6"/>
  <c r="AE69" i="6"/>
  <c r="AG69" i="6"/>
  <c r="AH69" i="6"/>
  <c r="AJ69" i="6"/>
  <c r="AK69" i="6" s="1"/>
  <c r="AA70" i="6"/>
  <c r="AB70" i="6"/>
  <c r="AC70" i="6" s="1"/>
  <c r="AE70" i="6"/>
  <c r="AG70" i="6"/>
  <c r="AH70" i="6"/>
  <c r="AJ70" i="6"/>
  <c r="AA71" i="6"/>
  <c r="AB71" i="6"/>
  <c r="AE71" i="6"/>
  <c r="AG71" i="6"/>
  <c r="AH71" i="6"/>
  <c r="AJ71" i="6"/>
  <c r="AA72" i="6"/>
  <c r="AB72" i="6"/>
  <c r="AC72" i="6" s="1"/>
  <c r="AE72" i="6"/>
  <c r="AG72" i="6"/>
  <c r="AH72" i="6"/>
  <c r="AJ72" i="6"/>
  <c r="AA73" i="6"/>
  <c r="AB73" i="6"/>
  <c r="AC73" i="6" s="1"/>
  <c r="AE73" i="6"/>
  <c r="AG73" i="6"/>
  <c r="AH73" i="6"/>
  <c r="AJ73" i="6"/>
  <c r="AA74" i="6"/>
  <c r="AB74" i="6"/>
  <c r="AE74" i="6"/>
  <c r="AK74" i="6" s="1"/>
  <c r="AG74" i="6"/>
  <c r="AH74" i="6"/>
  <c r="AJ74" i="6"/>
  <c r="AA75" i="6"/>
  <c r="AB75" i="6"/>
  <c r="AC75" i="6" s="1"/>
  <c r="AE75" i="6"/>
  <c r="AG75" i="6"/>
  <c r="AH75" i="6"/>
  <c r="AJ75" i="6"/>
  <c r="AK75" i="6"/>
  <c r="AA76" i="6"/>
  <c r="AB76" i="6"/>
  <c r="AC76" i="6"/>
  <c r="AE76" i="6"/>
  <c r="AK76" i="6" s="1"/>
  <c r="AG76" i="6"/>
  <c r="AH76" i="6"/>
  <c r="AJ76" i="6"/>
  <c r="AA77" i="6"/>
  <c r="AB77" i="6"/>
  <c r="AC77" i="6" s="1"/>
  <c r="AE77" i="6"/>
  <c r="AG77" i="6"/>
  <c r="AH77" i="6"/>
  <c r="AJ77" i="6"/>
  <c r="AA78" i="6"/>
  <c r="AB78" i="6"/>
  <c r="AC78" i="6" s="1"/>
  <c r="AD78" i="6" s="1"/>
  <c r="AE78" i="6"/>
  <c r="AG78" i="6"/>
  <c r="AH78" i="6"/>
  <c r="AJ78" i="6"/>
  <c r="AK78" i="6" s="1"/>
  <c r="AA79" i="6"/>
  <c r="AC79" i="6" s="1"/>
  <c r="AB79" i="6"/>
  <c r="AE79" i="6"/>
  <c r="AG79" i="6"/>
  <c r="AH79" i="6"/>
  <c r="AJ79" i="6"/>
  <c r="AA80" i="6"/>
  <c r="AB80" i="6"/>
  <c r="AC80" i="6" s="1"/>
  <c r="AE80" i="6"/>
  <c r="AG80" i="6"/>
  <c r="AH80" i="6"/>
  <c r="AJ80" i="6"/>
  <c r="AA81" i="6"/>
  <c r="AB81" i="6"/>
  <c r="AE81" i="6"/>
  <c r="AG81" i="6"/>
  <c r="AH81" i="6"/>
  <c r="AJ81" i="6"/>
  <c r="AA82" i="6"/>
  <c r="AC82" i="6" s="1"/>
  <c r="AB82" i="6"/>
  <c r="AE82" i="6"/>
  <c r="AG82" i="6"/>
  <c r="AH82" i="6"/>
  <c r="AJ82" i="6"/>
  <c r="AA83" i="6"/>
  <c r="AB83" i="6"/>
  <c r="AE83" i="6"/>
  <c r="AK83" i="6" s="1"/>
  <c r="AG83" i="6"/>
  <c r="AH83" i="6"/>
  <c r="AJ83" i="6"/>
  <c r="AA84" i="6"/>
  <c r="AB84" i="6"/>
  <c r="AC84" i="6"/>
  <c r="AD84" i="6" s="1"/>
  <c r="AE84" i="6"/>
  <c r="AG84" i="6"/>
  <c r="AH84" i="6"/>
  <c r="AJ84" i="6"/>
  <c r="AA85" i="6"/>
  <c r="AB85" i="6"/>
  <c r="AE85" i="6"/>
  <c r="AG85" i="6"/>
  <c r="AH85" i="6"/>
  <c r="AJ85" i="6"/>
  <c r="AK85" i="6"/>
  <c r="AA86" i="6"/>
  <c r="AB86" i="6"/>
  <c r="AE86" i="6"/>
  <c r="AG86" i="6"/>
  <c r="AH86" i="6"/>
  <c r="AJ86" i="6"/>
  <c r="AA87" i="6"/>
  <c r="AB87" i="6"/>
  <c r="AE87" i="6"/>
  <c r="AG87" i="6"/>
  <c r="AH87" i="6"/>
  <c r="AJ87" i="6"/>
  <c r="AK87" i="6" s="1"/>
  <c r="AA88" i="6"/>
  <c r="AB88" i="6"/>
  <c r="AC88" i="6" s="1"/>
  <c r="AE88" i="6"/>
  <c r="AG88" i="6"/>
  <c r="AH88" i="6"/>
  <c r="AJ88" i="6"/>
  <c r="AA89" i="6"/>
  <c r="AB89" i="6"/>
  <c r="AC89" i="6" s="1"/>
  <c r="AE89" i="6"/>
  <c r="AG89" i="6"/>
  <c r="AH89" i="6"/>
  <c r="AJ89" i="6"/>
  <c r="AA90" i="6"/>
  <c r="AB90" i="6"/>
  <c r="AE90" i="6"/>
  <c r="AG90" i="6"/>
  <c r="AH90" i="6"/>
  <c r="AJ90" i="6"/>
  <c r="AK90" i="6" s="1"/>
  <c r="AA91" i="6"/>
  <c r="AC91" i="6" s="1"/>
  <c r="AB91" i="6"/>
  <c r="AE91" i="6"/>
  <c r="AG91" i="6"/>
  <c r="AH91" i="6"/>
  <c r="AJ91" i="6"/>
  <c r="AA92" i="6"/>
  <c r="AB92" i="6"/>
  <c r="AC92" i="6" s="1"/>
  <c r="AE92" i="6"/>
  <c r="AG92" i="6"/>
  <c r="AH92" i="6"/>
  <c r="AJ92" i="6"/>
  <c r="AA93" i="6"/>
  <c r="AB93" i="6"/>
  <c r="AE93" i="6"/>
  <c r="AK93" i="6" s="1"/>
  <c r="AG93" i="6"/>
  <c r="AH93" i="6"/>
  <c r="AJ93" i="6"/>
  <c r="AA94" i="6"/>
  <c r="AB94" i="6"/>
  <c r="AC94" i="6" s="1"/>
  <c r="AE94" i="6"/>
  <c r="AK94" i="6" s="1"/>
  <c r="AG94" i="6"/>
  <c r="AH94" i="6"/>
  <c r="AJ94" i="6"/>
  <c r="AA95" i="6"/>
  <c r="AB95" i="6"/>
  <c r="AC95" i="6" s="1"/>
  <c r="AE95" i="6"/>
  <c r="AK95" i="6" s="1"/>
  <c r="AG95" i="6"/>
  <c r="AH95" i="6"/>
  <c r="AJ95" i="6"/>
  <c r="AA96" i="6"/>
  <c r="AC96" i="6" s="1"/>
  <c r="AB96" i="6"/>
  <c r="AE96" i="6"/>
  <c r="AK96" i="6" s="1"/>
  <c r="AG96" i="6"/>
  <c r="AH96" i="6"/>
  <c r="AJ96" i="6"/>
  <c r="AA97" i="6"/>
  <c r="AB97" i="6"/>
  <c r="AE97" i="6"/>
  <c r="AG97" i="6"/>
  <c r="AH97" i="6"/>
  <c r="AJ97" i="6"/>
  <c r="AK97" i="6"/>
  <c r="AA98" i="6"/>
  <c r="AB98" i="6"/>
  <c r="AE98" i="6"/>
  <c r="AK98" i="6" s="1"/>
  <c r="AG98" i="6"/>
  <c r="AH98" i="6"/>
  <c r="AJ98" i="6"/>
  <c r="AA99" i="6"/>
  <c r="AB99" i="6"/>
  <c r="AE99" i="6"/>
  <c r="AG99" i="6"/>
  <c r="AH99" i="6"/>
  <c r="AJ99" i="6"/>
  <c r="AK99" i="6" s="1"/>
  <c r="AA100" i="6"/>
  <c r="AB100" i="6"/>
  <c r="AC100" i="6" s="1"/>
  <c r="AE100" i="6"/>
  <c r="AG100" i="6"/>
  <c r="AH100" i="6"/>
  <c r="AJ100" i="6"/>
  <c r="AA101" i="6"/>
  <c r="AB101" i="6"/>
  <c r="AC101" i="6" s="1"/>
  <c r="AE101" i="6"/>
  <c r="AG101" i="6"/>
  <c r="AH101" i="6"/>
  <c r="AJ101" i="6"/>
  <c r="AA102" i="6"/>
  <c r="AB102" i="6"/>
  <c r="AE102" i="6"/>
  <c r="AK102" i="6" s="1"/>
  <c r="AG102" i="6"/>
  <c r="AH102" i="6"/>
  <c r="AJ102" i="6"/>
  <c r="AA103" i="6"/>
  <c r="AC103" i="6" s="1"/>
  <c r="AB103" i="6"/>
  <c r="AE103" i="6"/>
  <c r="AG103" i="6"/>
  <c r="AH103" i="6"/>
  <c r="AJ103" i="6"/>
  <c r="AA104" i="6"/>
  <c r="AB104" i="6"/>
  <c r="AC104" i="6" s="1"/>
  <c r="AE104" i="6"/>
  <c r="AG104" i="6"/>
  <c r="AH104" i="6"/>
  <c r="AJ104" i="6"/>
  <c r="AA105" i="6"/>
  <c r="AB105" i="6"/>
  <c r="AE105" i="6"/>
  <c r="AG105" i="6"/>
  <c r="AH105" i="6"/>
  <c r="AJ105" i="6"/>
  <c r="AA106" i="6"/>
  <c r="AB106" i="6"/>
  <c r="AC106" i="6" s="1"/>
  <c r="AE106" i="6"/>
  <c r="AG106" i="6"/>
  <c r="AH106" i="6"/>
  <c r="AJ106" i="6"/>
  <c r="AA107" i="6"/>
  <c r="AB107" i="6"/>
  <c r="AE107" i="6"/>
  <c r="AG107" i="6"/>
  <c r="AH107" i="6"/>
  <c r="AJ107" i="6"/>
  <c r="AA108" i="6"/>
  <c r="AB108" i="6"/>
  <c r="AC108" i="6"/>
  <c r="AE108" i="6"/>
  <c r="AK108" i="6" s="1"/>
  <c r="AG108" i="6"/>
  <c r="AH108" i="6"/>
  <c r="AJ108" i="6"/>
  <c r="AA109" i="6"/>
  <c r="AB109" i="6"/>
  <c r="AC109" i="6" s="1"/>
  <c r="AE109" i="6"/>
  <c r="AG109" i="6"/>
  <c r="AH109" i="6"/>
  <c r="AJ109" i="6"/>
  <c r="AA110" i="6"/>
  <c r="AB110" i="6"/>
  <c r="AC110" i="6" s="1"/>
  <c r="AE110" i="6"/>
  <c r="AG110" i="6"/>
  <c r="AH110" i="6"/>
  <c r="AJ110" i="6"/>
  <c r="AA111" i="6"/>
  <c r="AB111" i="6"/>
  <c r="AE111" i="6"/>
  <c r="AK111" i="6" s="1"/>
  <c r="AG111" i="6"/>
  <c r="AH111" i="6"/>
  <c r="AJ111" i="6"/>
  <c r="AA112" i="6"/>
  <c r="AB112" i="6"/>
  <c r="AC112" i="6" s="1"/>
  <c r="AE112" i="6"/>
  <c r="AK112" i="6" s="1"/>
  <c r="AG112" i="6"/>
  <c r="AH112" i="6"/>
  <c r="AJ112" i="6"/>
  <c r="AA113" i="6"/>
  <c r="AB113" i="6"/>
  <c r="AC113" i="6" s="1"/>
  <c r="AE113" i="6"/>
  <c r="AG113" i="6"/>
  <c r="AH113" i="6"/>
  <c r="AJ113" i="6"/>
  <c r="AA114" i="6"/>
  <c r="AB114" i="6"/>
  <c r="AC114" i="6" s="1"/>
  <c r="AD114" i="6" s="1"/>
  <c r="AE114" i="6"/>
  <c r="AK114" i="6" s="1"/>
  <c r="AG114" i="6"/>
  <c r="AH114" i="6"/>
  <c r="AJ114" i="6"/>
  <c r="AA115" i="6"/>
  <c r="AB115" i="6"/>
  <c r="AC115" i="6"/>
  <c r="AE115" i="6"/>
  <c r="AG115" i="6"/>
  <c r="AH115" i="6"/>
  <c r="AJ115" i="6"/>
  <c r="AA116" i="6"/>
  <c r="AB116" i="6"/>
  <c r="AC116" i="6" s="1"/>
  <c r="AE116" i="6"/>
  <c r="AK116" i="6" s="1"/>
  <c r="AG116" i="6"/>
  <c r="AH116" i="6"/>
  <c r="AJ116" i="6"/>
  <c r="AA117" i="6"/>
  <c r="AB117" i="6"/>
  <c r="AE117" i="6"/>
  <c r="AG117" i="6"/>
  <c r="AH117" i="6"/>
  <c r="AJ117" i="6"/>
  <c r="AK117" i="6"/>
  <c r="AA118" i="6"/>
  <c r="AB118" i="6"/>
  <c r="AC118" i="6" s="1"/>
  <c r="AD118" i="6" s="1"/>
  <c r="AE118" i="6"/>
  <c r="AK118" i="6" s="1"/>
  <c r="AG118" i="6"/>
  <c r="AH118" i="6"/>
  <c r="AJ118" i="6"/>
  <c r="AA119" i="6"/>
  <c r="AC119" i="6" s="1"/>
  <c r="AB119" i="6"/>
  <c r="AE119" i="6"/>
  <c r="AG119" i="6"/>
  <c r="AH119" i="6"/>
  <c r="AJ119" i="6"/>
  <c r="AK119" i="6"/>
  <c r="AA120" i="6"/>
  <c r="AB120" i="6"/>
  <c r="AC120" i="6" s="1"/>
  <c r="AE120" i="6"/>
  <c r="AG120" i="6"/>
  <c r="AH120" i="6"/>
  <c r="AJ120" i="6"/>
  <c r="AA121" i="6"/>
  <c r="AC121" i="6" s="1"/>
  <c r="AB121" i="6"/>
  <c r="AE121" i="6"/>
  <c r="AG121" i="6"/>
  <c r="AH121" i="6"/>
  <c r="AJ121" i="6"/>
  <c r="AA122" i="6"/>
  <c r="AB122" i="6"/>
  <c r="AC122" i="6" s="1"/>
  <c r="AE122" i="6"/>
  <c r="AG122" i="6"/>
  <c r="AH122" i="6"/>
  <c r="AJ122" i="6"/>
  <c r="AA123" i="6"/>
  <c r="AB123" i="6"/>
  <c r="AC123" i="6" s="1"/>
  <c r="AE123" i="6"/>
  <c r="AG123" i="6"/>
  <c r="AH123" i="6"/>
  <c r="AJ123" i="6"/>
  <c r="AK123" i="6" s="1"/>
  <c r="AA124" i="6"/>
  <c r="AB124" i="6"/>
  <c r="AE124" i="6"/>
  <c r="AG124" i="6"/>
  <c r="AH124" i="6"/>
  <c r="AJ124" i="6"/>
  <c r="AK124" i="6" s="1"/>
  <c r="AA125" i="6"/>
  <c r="AB125" i="6"/>
  <c r="AC125" i="6" s="1"/>
  <c r="AE125" i="6"/>
  <c r="AG125" i="6"/>
  <c r="AH125" i="6"/>
  <c r="AJ125" i="6"/>
  <c r="AA126" i="6"/>
  <c r="AB126" i="6"/>
  <c r="AC126" i="6"/>
  <c r="AD126" i="6" s="1"/>
  <c r="AE126" i="6"/>
  <c r="AK126" i="6" s="1"/>
  <c r="AG126" i="6"/>
  <c r="AH126" i="6"/>
  <c r="AJ126" i="6"/>
  <c r="AA127" i="6"/>
  <c r="AB127" i="6"/>
  <c r="AE127" i="6"/>
  <c r="AG127" i="6"/>
  <c r="AH127" i="6"/>
  <c r="AJ127" i="6"/>
  <c r="AA128" i="6"/>
  <c r="AB128" i="6"/>
  <c r="AE128" i="6"/>
  <c r="AG128" i="6"/>
  <c r="AH128" i="6"/>
  <c r="AJ128" i="6"/>
  <c r="AA129" i="6"/>
  <c r="AB129" i="6"/>
  <c r="AC129" i="6" s="1"/>
  <c r="AE129" i="6"/>
  <c r="AG129" i="6"/>
  <c r="AH129" i="6"/>
  <c r="AJ129" i="6"/>
  <c r="AA130" i="6"/>
  <c r="AB130" i="6"/>
  <c r="AE130" i="6"/>
  <c r="AK130" i="6" s="1"/>
  <c r="AG130" i="6"/>
  <c r="AH130" i="6"/>
  <c r="AJ130" i="6"/>
  <c r="AA131" i="6"/>
  <c r="AB131" i="6"/>
  <c r="AE131" i="6"/>
  <c r="AG131" i="6"/>
  <c r="AH131" i="6"/>
  <c r="AJ131" i="6"/>
  <c r="AA132" i="6"/>
  <c r="AB132" i="6"/>
  <c r="AC132" i="6" s="1"/>
  <c r="AD132" i="6" s="1"/>
  <c r="AE132" i="6"/>
  <c r="AG132" i="6"/>
  <c r="AH132" i="6"/>
  <c r="AJ132" i="6"/>
  <c r="AK132" i="6" s="1"/>
  <c r="AA133" i="6"/>
  <c r="AB133" i="6"/>
  <c r="AE133" i="6"/>
  <c r="AG133" i="6"/>
  <c r="AH133" i="6"/>
  <c r="AJ133" i="6"/>
  <c r="AA134" i="6"/>
  <c r="AB134" i="6"/>
  <c r="AE134" i="6"/>
  <c r="AG134" i="6"/>
  <c r="AH134" i="6"/>
  <c r="AJ134" i="6"/>
  <c r="AA135" i="6"/>
  <c r="AB135" i="6"/>
  <c r="AC135" i="6"/>
  <c r="AE135" i="6"/>
  <c r="AG135" i="6"/>
  <c r="AH135" i="6"/>
  <c r="AJ135" i="6"/>
  <c r="AA136" i="6"/>
  <c r="AB136" i="6"/>
  <c r="AC136" i="6" s="1"/>
  <c r="AE136" i="6"/>
  <c r="AK136" i="6" s="1"/>
  <c r="AG136" i="6"/>
  <c r="AH136" i="6"/>
  <c r="AJ136" i="6"/>
  <c r="AA137" i="6"/>
  <c r="AB137" i="6"/>
  <c r="AE137" i="6"/>
  <c r="AK137" i="6" s="1"/>
  <c r="AG137" i="6"/>
  <c r="AH137" i="6"/>
  <c r="AJ137" i="6"/>
  <c r="AA138" i="6"/>
  <c r="AB138" i="6"/>
  <c r="AC138" i="6"/>
  <c r="AD138" i="6" s="1"/>
  <c r="AE138" i="6"/>
  <c r="AG138" i="6"/>
  <c r="AH138" i="6"/>
  <c r="AJ138" i="6"/>
  <c r="AK138" i="6" s="1"/>
  <c r="AA139" i="6"/>
  <c r="AB139" i="6"/>
  <c r="AC139" i="6"/>
  <c r="AE139" i="6"/>
  <c r="AG139" i="6"/>
  <c r="AH139" i="6"/>
  <c r="AJ139" i="6"/>
  <c r="AA140" i="6"/>
  <c r="AB140" i="6"/>
  <c r="AC140" i="6" s="1"/>
  <c r="AE140" i="6"/>
  <c r="AG140" i="6"/>
  <c r="AH140" i="6"/>
  <c r="AJ140" i="6"/>
  <c r="AA141" i="6"/>
  <c r="AB141" i="6"/>
  <c r="AE141" i="6"/>
  <c r="AG141" i="6"/>
  <c r="AH141" i="6"/>
  <c r="AJ141" i="6"/>
  <c r="AK141" i="6"/>
  <c r="AA142" i="6"/>
  <c r="AB142" i="6"/>
  <c r="AC142" i="6" s="1"/>
  <c r="AE142" i="6"/>
  <c r="AK142" i="6" s="1"/>
  <c r="AG142" i="6"/>
  <c r="AH142" i="6"/>
  <c r="AJ142" i="6"/>
  <c r="AA143" i="6"/>
  <c r="AB143" i="6"/>
  <c r="AC143" i="6"/>
  <c r="AE143" i="6"/>
  <c r="AG143" i="6"/>
  <c r="AH143" i="6"/>
  <c r="AJ143" i="6"/>
  <c r="AK143" i="6"/>
  <c r="AA144" i="6"/>
  <c r="AB144" i="6"/>
  <c r="AC144" i="6" s="1"/>
  <c r="AD144" i="6" s="1"/>
  <c r="AE144" i="6"/>
  <c r="AG144" i="6"/>
  <c r="AH144" i="6"/>
  <c r="AJ144" i="6"/>
  <c r="AK144" i="6" s="1"/>
  <c r="AA145" i="6"/>
  <c r="AB145" i="6"/>
  <c r="AC145" i="6" s="1"/>
  <c r="AE145" i="6"/>
  <c r="AG145" i="6"/>
  <c r="AH145" i="6"/>
  <c r="AJ145" i="6"/>
  <c r="AA146" i="6"/>
  <c r="AB146" i="6"/>
  <c r="AC146" i="6" s="1"/>
  <c r="AE146" i="6"/>
  <c r="AK146" i="6" s="1"/>
  <c r="AG146" i="6"/>
  <c r="AH146" i="6"/>
  <c r="AJ146" i="6"/>
  <c r="AA147" i="6"/>
  <c r="AB147" i="6"/>
  <c r="AC147" i="6" s="1"/>
  <c r="AE147" i="6"/>
  <c r="AG147" i="6"/>
  <c r="AH147" i="6"/>
  <c r="AJ147" i="6"/>
  <c r="AA148" i="6"/>
  <c r="AB148" i="6"/>
  <c r="AC148" i="6" s="1"/>
  <c r="AE148" i="6"/>
  <c r="AG148" i="6"/>
  <c r="AH148" i="6"/>
  <c r="AJ148" i="6"/>
  <c r="AA149" i="6"/>
  <c r="AC149" i="6" s="1"/>
  <c r="AB149" i="6"/>
  <c r="AE149" i="6"/>
  <c r="AG149" i="6"/>
  <c r="AH149" i="6"/>
  <c r="AJ149" i="6"/>
  <c r="AA150" i="6"/>
  <c r="AB150" i="6"/>
  <c r="AC150" i="6"/>
  <c r="AD150" i="6" s="1"/>
  <c r="AE150" i="6"/>
  <c r="AG150" i="6"/>
  <c r="AH150" i="6"/>
  <c r="AJ150" i="6"/>
  <c r="AK150" i="6"/>
  <c r="AA151" i="6"/>
  <c r="AB151" i="6"/>
  <c r="AC151" i="6" s="1"/>
  <c r="AE151" i="6"/>
  <c r="AG151" i="6"/>
  <c r="AH151" i="6"/>
  <c r="AJ151" i="6"/>
  <c r="AA152" i="6"/>
  <c r="AB152" i="6"/>
  <c r="AC152" i="6"/>
  <c r="AE152" i="6"/>
  <c r="AG152" i="6"/>
  <c r="AH152" i="6"/>
  <c r="AJ152" i="6"/>
  <c r="AA153" i="6"/>
  <c r="AC153" i="6" s="1"/>
  <c r="AB153" i="6"/>
  <c r="AE153" i="6"/>
  <c r="AG153" i="6"/>
  <c r="AH153" i="6"/>
  <c r="AJ153" i="6"/>
  <c r="AA154" i="6"/>
  <c r="AB154" i="6"/>
  <c r="AE154" i="6"/>
  <c r="AG154" i="6"/>
  <c r="AH154" i="6"/>
  <c r="AJ154" i="6"/>
  <c r="AK154" i="6" s="1"/>
  <c r="AA155" i="6"/>
  <c r="AB155" i="6"/>
  <c r="AE155" i="6"/>
  <c r="AG155" i="6"/>
  <c r="AH155" i="6"/>
  <c r="AJ155" i="6"/>
  <c r="AA156" i="6"/>
  <c r="AB156" i="6"/>
  <c r="AE156" i="6"/>
  <c r="AG156" i="6"/>
  <c r="AH156" i="6"/>
  <c r="AJ156" i="6"/>
  <c r="AA157" i="6"/>
  <c r="AB157" i="6"/>
  <c r="AE157" i="6"/>
  <c r="AG157" i="6"/>
  <c r="AH157" i="6"/>
  <c r="AJ157" i="6"/>
  <c r="AA158" i="6"/>
  <c r="AB158" i="6"/>
  <c r="AC158" i="6" s="1"/>
  <c r="AE158" i="6"/>
  <c r="AG158" i="6"/>
  <c r="AH158" i="6"/>
  <c r="AJ158" i="6"/>
  <c r="AA159" i="6"/>
  <c r="AB159" i="6"/>
  <c r="AE159" i="6"/>
  <c r="AK159" i="6" s="1"/>
  <c r="AG159" i="6"/>
  <c r="AH159" i="6"/>
  <c r="AJ159" i="6"/>
  <c r="AA160" i="6"/>
  <c r="AC160" i="6" s="1"/>
  <c r="AD160" i="6" s="1"/>
  <c r="AB160" i="6"/>
  <c r="AE160" i="6"/>
  <c r="AG160" i="6"/>
  <c r="AH160" i="6"/>
  <c r="AJ160" i="6"/>
  <c r="AK160" i="6" s="1"/>
  <c r="AA161" i="6"/>
  <c r="AB161" i="6"/>
  <c r="AC161" i="6"/>
  <c r="AE161" i="6"/>
  <c r="AG161" i="6"/>
  <c r="AH161" i="6"/>
  <c r="AJ161" i="6"/>
  <c r="AA162" i="6"/>
  <c r="AB162" i="6"/>
  <c r="AC162" i="6" s="1"/>
  <c r="AE162" i="6"/>
  <c r="AK162" i="6" s="1"/>
  <c r="AG162" i="6"/>
  <c r="AH162" i="6"/>
  <c r="AJ162" i="6"/>
  <c r="AA163" i="6"/>
  <c r="AB163" i="6"/>
  <c r="AE163" i="6"/>
  <c r="AG163" i="6"/>
  <c r="AH163" i="6"/>
  <c r="AJ163" i="6"/>
  <c r="AA164" i="6"/>
  <c r="AB164" i="6"/>
  <c r="AC164" i="6" s="1"/>
  <c r="AD164" i="6" s="1"/>
  <c r="AE164" i="6"/>
  <c r="AG164" i="6"/>
  <c r="AH164" i="6"/>
  <c r="AJ164" i="6"/>
  <c r="AA165" i="6"/>
  <c r="AB165" i="6"/>
  <c r="AE165" i="6"/>
  <c r="AG165" i="6"/>
  <c r="AH165" i="6"/>
  <c r="AJ165" i="6"/>
  <c r="AK165" i="6" s="1"/>
  <c r="AA166" i="6"/>
  <c r="AB166" i="6"/>
  <c r="AE166" i="6"/>
  <c r="AG166" i="6"/>
  <c r="AH166" i="6"/>
  <c r="AJ166" i="6"/>
  <c r="AA167" i="6"/>
  <c r="AB167" i="6"/>
  <c r="AE167" i="6"/>
  <c r="AG167" i="6"/>
  <c r="AH167" i="6"/>
  <c r="AJ167" i="6"/>
  <c r="AA168" i="6"/>
  <c r="AB168" i="6"/>
  <c r="AC168" i="6" s="1"/>
  <c r="AE168" i="6"/>
  <c r="AG168" i="6"/>
  <c r="AH168" i="6"/>
  <c r="AJ168" i="6"/>
  <c r="AA169" i="6"/>
  <c r="AB169" i="6"/>
  <c r="AC169" i="6" s="1"/>
  <c r="AE169" i="6"/>
  <c r="AK169" i="6" s="1"/>
  <c r="AG169" i="6"/>
  <c r="AH169" i="6"/>
  <c r="AJ169" i="6"/>
  <c r="AA170" i="6"/>
  <c r="AB170" i="6"/>
  <c r="AE170" i="6"/>
  <c r="AG170" i="6"/>
  <c r="AH170" i="6"/>
  <c r="AJ170" i="6"/>
  <c r="AA171" i="6"/>
  <c r="AC171" i="6" s="1"/>
  <c r="AD171" i="6" s="1"/>
  <c r="AB171" i="6"/>
  <c r="AE171" i="6"/>
  <c r="AG171" i="6"/>
  <c r="AH171" i="6"/>
  <c r="AJ171" i="6"/>
  <c r="AA172" i="6"/>
  <c r="AB172" i="6"/>
  <c r="AC172" i="6" s="1"/>
  <c r="AE172" i="6"/>
  <c r="AG172" i="6"/>
  <c r="AH172" i="6"/>
  <c r="AJ172" i="6"/>
  <c r="AK172" i="6"/>
  <c r="AA173" i="6"/>
  <c r="AB173" i="6"/>
  <c r="AE173" i="6"/>
  <c r="AG173" i="6"/>
  <c r="AH173" i="6"/>
  <c r="AJ173" i="6"/>
  <c r="AK173" i="6"/>
  <c r="AA174" i="6"/>
  <c r="AB174" i="6"/>
  <c r="AC174" i="6"/>
  <c r="AE174" i="6"/>
  <c r="AG174" i="6"/>
  <c r="AH174" i="6"/>
  <c r="AJ174" i="6"/>
  <c r="AA175" i="6"/>
  <c r="AB175" i="6"/>
  <c r="AC175" i="6" s="1"/>
  <c r="AE175" i="6"/>
  <c r="AG175" i="6"/>
  <c r="AH175" i="6"/>
  <c r="AJ175" i="6"/>
  <c r="AA176" i="6"/>
  <c r="AB176" i="6"/>
  <c r="AE176" i="6"/>
  <c r="AG176" i="6"/>
  <c r="AH176" i="6"/>
  <c r="AJ176" i="6"/>
  <c r="AK176" i="6" s="1"/>
  <c r="AA177" i="6"/>
  <c r="AC177" i="6" s="1"/>
  <c r="AB177" i="6"/>
  <c r="AE177" i="6"/>
  <c r="AG177" i="6"/>
  <c r="AH177" i="6"/>
  <c r="AJ177" i="6"/>
  <c r="AA178" i="6"/>
  <c r="AB178" i="6"/>
  <c r="AE178" i="6"/>
  <c r="AG178" i="6"/>
  <c r="AH178" i="6"/>
  <c r="AJ178" i="6"/>
  <c r="AK178" i="6"/>
  <c r="AA179" i="6"/>
  <c r="AB179" i="6"/>
  <c r="AE179" i="6"/>
  <c r="AG179" i="6"/>
  <c r="AH179" i="6"/>
  <c r="AJ179" i="6"/>
  <c r="AA180" i="6"/>
  <c r="AB180" i="6"/>
  <c r="AC180" i="6"/>
  <c r="AD180" i="6"/>
  <c r="AE180" i="6"/>
  <c r="AG180" i="6"/>
  <c r="AH180" i="6"/>
  <c r="AJ180" i="6"/>
  <c r="AA181" i="6"/>
  <c r="AB181" i="6"/>
  <c r="AE181" i="6"/>
  <c r="AK181" i="6" s="1"/>
  <c r="AG181" i="6"/>
  <c r="AH181" i="6"/>
  <c r="AJ181" i="6"/>
  <c r="AA182" i="6"/>
  <c r="AB182" i="6"/>
  <c r="AC182" i="6"/>
  <c r="AD182" i="6" s="1"/>
  <c r="AE182" i="6"/>
  <c r="AG182" i="6"/>
  <c r="AH182" i="6"/>
  <c r="AJ182" i="6"/>
  <c r="AA183" i="6"/>
  <c r="AC183" i="6" s="1"/>
  <c r="AB183" i="6"/>
  <c r="AE183" i="6"/>
  <c r="AG183" i="6"/>
  <c r="AH183" i="6"/>
  <c r="AJ183" i="6"/>
  <c r="AA184" i="6"/>
  <c r="AB184" i="6"/>
  <c r="AC184" i="6" s="1"/>
  <c r="AE184" i="6"/>
  <c r="AK184" i="6" s="1"/>
  <c r="AG184" i="6"/>
  <c r="AH184" i="6"/>
  <c r="AJ184" i="6"/>
  <c r="AA185" i="6"/>
  <c r="AB185" i="6"/>
  <c r="AE185" i="6"/>
  <c r="AG185" i="6"/>
  <c r="AH185" i="6"/>
  <c r="AJ185" i="6"/>
  <c r="AK185" i="6" s="1"/>
  <c r="AA186" i="6"/>
  <c r="AC186" i="6" s="1"/>
  <c r="AB186" i="6"/>
  <c r="AE186" i="6"/>
  <c r="AG186" i="6"/>
  <c r="AH186" i="6"/>
  <c r="AJ186" i="6"/>
  <c r="AA187" i="6"/>
  <c r="AB187" i="6"/>
  <c r="AC187" i="6" s="1"/>
  <c r="AE187" i="6"/>
  <c r="AD187" i="6" s="1"/>
  <c r="AG187" i="6"/>
  <c r="AH187" i="6"/>
  <c r="AJ187" i="6"/>
  <c r="AA188" i="6"/>
  <c r="AB188" i="6"/>
  <c r="AC188" i="6" s="1"/>
  <c r="AD188" i="6" s="1"/>
  <c r="AE188" i="6"/>
  <c r="AK188" i="6" s="1"/>
  <c r="AG188" i="6"/>
  <c r="AH188" i="6"/>
  <c r="AJ188" i="6"/>
  <c r="AA189" i="6"/>
  <c r="AB189" i="6"/>
  <c r="AE189" i="6"/>
  <c r="AG189" i="6"/>
  <c r="AH189" i="6"/>
  <c r="AJ189" i="6"/>
  <c r="AA190" i="6"/>
  <c r="AB190" i="6"/>
  <c r="AC190" i="6" s="1"/>
  <c r="AD190" i="6" s="1"/>
  <c r="AE190" i="6"/>
  <c r="AG190" i="6"/>
  <c r="AH190" i="6"/>
  <c r="AJ190" i="6"/>
  <c r="AA191" i="6"/>
  <c r="AB191" i="6"/>
  <c r="AE191" i="6"/>
  <c r="AG191" i="6"/>
  <c r="AH191" i="6"/>
  <c r="AJ191" i="6"/>
  <c r="AA192" i="6"/>
  <c r="AB192" i="6"/>
  <c r="AC192" i="6" s="1"/>
  <c r="AD192" i="6" s="1"/>
  <c r="AE192" i="6"/>
  <c r="AG192" i="6"/>
  <c r="AH192" i="6"/>
  <c r="AJ192" i="6"/>
  <c r="AA193" i="6"/>
  <c r="AB193" i="6"/>
  <c r="AC193" i="6" s="1"/>
  <c r="AE193" i="6"/>
  <c r="AG193" i="6"/>
  <c r="AH193" i="6"/>
  <c r="AJ193" i="6"/>
  <c r="AA194" i="6"/>
  <c r="AB194" i="6"/>
  <c r="AE194" i="6"/>
  <c r="AG194" i="6"/>
  <c r="AH194" i="6"/>
  <c r="AJ194" i="6"/>
  <c r="AK194" i="6" s="1"/>
  <c r="AA195" i="6"/>
  <c r="AB195" i="6"/>
  <c r="AC195" i="6" s="1"/>
  <c r="AD195" i="6" s="1"/>
  <c r="AE195" i="6"/>
  <c r="AG195" i="6"/>
  <c r="AH195" i="6"/>
  <c r="AJ195" i="6"/>
  <c r="AK195" i="6" s="1"/>
  <c r="AA196" i="6"/>
  <c r="AB196" i="6"/>
  <c r="AC196" i="6" s="1"/>
  <c r="AE196" i="6"/>
  <c r="AG196" i="6"/>
  <c r="AH196" i="6"/>
  <c r="AJ196" i="6"/>
  <c r="AA197" i="6"/>
  <c r="AB197" i="6"/>
  <c r="AE197" i="6"/>
  <c r="AK197" i="6" s="1"/>
  <c r="AG197" i="6"/>
  <c r="AH197" i="6"/>
  <c r="AJ197" i="6"/>
  <c r="AA198" i="6"/>
  <c r="AB198" i="6"/>
  <c r="AC198" i="6"/>
  <c r="AD198" i="6" s="1"/>
  <c r="AE198" i="6"/>
  <c r="AG198" i="6"/>
  <c r="AH198" i="6"/>
  <c r="AJ198" i="6"/>
  <c r="AK198" i="6"/>
  <c r="AA199" i="6"/>
  <c r="AB199" i="6"/>
  <c r="AC199" i="6" s="1"/>
  <c r="AD199" i="6" s="1"/>
  <c r="AE199" i="6"/>
  <c r="AG199" i="6"/>
  <c r="AH199" i="6"/>
  <c r="AJ199" i="6"/>
  <c r="AK199" i="6" s="1"/>
  <c r="AA200" i="6"/>
  <c r="AB200" i="6"/>
  <c r="AC200" i="6" s="1"/>
  <c r="AD200" i="6" s="1"/>
  <c r="AE200" i="6"/>
  <c r="AK200" i="6" s="1"/>
  <c r="AG200" i="6"/>
  <c r="AH200" i="6"/>
  <c r="AJ200" i="6"/>
  <c r="AA201" i="6"/>
  <c r="AB201" i="6"/>
  <c r="AC201" i="6"/>
  <c r="AE201" i="6"/>
  <c r="AG201" i="6"/>
  <c r="AH201" i="6"/>
  <c r="AJ201" i="6"/>
  <c r="AA202" i="6"/>
  <c r="AC202" i="6" s="1"/>
  <c r="AB202" i="6"/>
  <c r="AE202" i="6"/>
  <c r="AG202" i="6"/>
  <c r="AH202" i="6"/>
  <c r="AJ202" i="6"/>
  <c r="AK202" i="6"/>
  <c r="AA203" i="6"/>
  <c r="AB203" i="6"/>
  <c r="AC203" i="6" s="1"/>
  <c r="AE203" i="6"/>
  <c r="AG203" i="6"/>
  <c r="AH203" i="6"/>
  <c r="AJ203" i="6"/>
  <c r="AA204" i="6"/>
  <c r="AB204" i="6"/>
  <c r="AC204" i="6" s="1"/>
  <c r="AE204" i="6"/>
  <c r="AG204" i="6"/>
  <c r="AH204" i="6"/>
  <c r="AJ204" i="6"/>
  <c r="AA205" i="6"/>
  <c r="AB205" i="6"/>
  <c r="AE205" i="6"/>
  <c r="AG205" i="6"/>
  <c r="AH205" i="6"/>
  <c r="AJ205" i="6"/>
  <c r="AK205" i="6" s="1"/>
  <c r="AA206" i="6"/>
  <c r="AC206" i="6" s="1"/>
  <c r="AB206" i="6"/>
  <c r="AE206" i="6"/>
  <c r="AG206" i="6"/>
  <c r="AH206" i="6"/>
  <c r="AJ206" i="6"/>
  <c r="AA207" i="6"/>
  <c r="AB207" i="6"/>
  <c r="AE207" i="6"/>
  <c r="AK207" i="6" s="1"/>
  <c r="AG207" i="6"/>
  <c r="AH207" i="6"/>
  <c r="AJ207" i="6"/>
  <c r="AA208" i="6"/>
  <c r="AB208" i="6"/>
  <c r="AC208" i="6" s="1"/>
  <c r="AE208" i="6"/>
  <c r="AG208" i="6"/>
  <c r="AH208" i="6"/>
  <c r="AJ208" i="6"/>
  <c r="AA209" i="6"/>
  <c r="AB209" i="6"/>
  <c r="AC209" i="6" s="1"/>
  <c r="AE209" i="6"/>
  <c r="AG209" i="6"/>
  <c r="AH209" i="6"/>
  <c r="AJ209" i="6"/>
  <c r="AA210" i="6"/>
  <c r="AB210" i="6"/>
  <c r="AC210" i="6" s="1"/>
  <c r="AD210" i="6"/>
  <c r="AE210" i="6"/>
  <c r="AG210" i="6"/>
  <c r="AH210" i="6"/>
  <c r="AJ210" i="6"/>
  <c r="AK210" i="6"/>
  <c r="AA211" i="6"/>
  <c r="AB211" i="6"/>
  <c r="AE211" i="6"/>
  <c r="AG211" i="6"/>
  <c r="AH211" i="6"/>
  <c r="AJ211" i="6"/>
  <c r="AK211" i="6" s="1"/>
  <c r="AA212" i="6"/>
  <c r="AB212" i="6"/>
  <c r="AE212" i="6"/>
  <c r="AK212" i="6" s="1"/>
  <c r="AG212" i="6"/>
  <c r="AH212" i="6"/>
  <c r="AJ212" i="6"/>
  <c r="AA213" i="6"/>
  <c r="AB213" i="6"/>
  <c r="AC213" i="6" s="1"/>
  <c r="AE213" i="6"/>
  <c r="AK213" i="6" s="1"/>
  <c r="AG213" i="6"/>
  <c r="AH213" i="6"/>
  <c r="AJ213" i="6"/>
  <c r="AA214" i="6"/>
  <c r="AB214" i="6"/>
  <c r="AE214" i="6"/>
  <c r="AK214" i="6" s="1"/>
  <c r="AG214" i="6"/>
  <c r="AH214" i="6"/>
  <c r="AJ214" i="6"/>
  <c r="AA215" i="6"/>
  <c r="AC215" i="6" s="1"/>
  <c r="AB215" i="6"/>
  <c r="AE215" i="6"/>
  <c r="AG215" i="6"/>
  <c r="AH215" i="6"/>
  <c r="AJ215" i="6"/>
  <c r="AK215" i="6"/>
  <c r="AA216" i="6"/>
  <c r="AB216" i="6"/>
  <c r="AE216" i="6"/>
  <c r="AG216" i="6"/>
  <c r="AH216" i="6"/>
  <c r="AJ216" i="6"/>
  <c r="AA217" i="6"/>
  <c r="AC217" i="6" s="1"/>
  <c r="AB217" i="6"/>
  <c r="AE217" i="6"/>
  <c r="AG217" i="6"/>
  <c r="AH217" i="6"/>
  <c r="AJ217" i="6"/>
  <c r="AA218" i="6"/>
  <c r="AC218" i="6" s="1"/>
  <c r="AB218" i="6"/>
  <c r="AE218" i="6"/>
  <c r="AG218" i="6"/>
  <c r="AH218" i="6"/>
  <c r="AJ218" i="6"/>
  <c r="AA219" i="6"/>
  <c r="AB219" i="6"/>
  <c r="AC219" i="6"/>
  <c r="AE219" i="6"/>
  <c r="AK219" i="6" s="1"/>
  <c r="AG219" i="6"/>
  <c r="AH219" i="6"/>
  <c r="AJ219" i="6"/>
  <c r="AA220" i="6"/>
  <c r="AB220" i="6"/>
  <c r="AC220" i="6" s="1"/>
  <c r="AE220" i="6"/>
  <c r="AG220" i="6"/>
  <c r="AH220" i="6"/>
  <c r="AJ220" i="6"/>
  <c r="AA221" i="6"/>
  <c r="AB221" i="6"/>
  <c r="AC221" i="6" s="1"/>
  <c r="AE221" i="6"/>
  <c r="AG221" i="6"/>
  <c r="AH221" i="6"/>
  <c r="AJ221" i="6"/>
  <c r="AA222" i="6"/>
  <c r="AB222" i="6"/>
  <c r="AE222" i="6"/>
  <c r="AG222" i="6"/>
  <c r="AH222" i="6"/>
  <c r="AJ222" i="6"/>
  <c r="AA223" i="6"/>
  <c r="AB223" i="6"/>
  <c r="AC223" i="6" s="1"/>
  <c r="AE223" i="6"/>
  <c r="AG223" i="6"/>
  <c r="AH223" i="6"/>
  <c r="AJ223" i="6"/>
  <c r="AA224" i="6"/>
  <c r="AB224" i="6"/>
  <c r="AE224" i="6"/>
  <c r="AG224" i="6"/>
  <c r="AH224" i="6"/>
  <c r="AJ224" i="6"/>
  <c r="AA225" i="6"/>
  <c r="AB225" i="6"/>
  <c r="AE225" i="6"/>
  <c r="AG225" i="6"/>
  <c r="AH225" i="6"/>
  <c r="AJ225" i="6"/>
  <c r="AA226" i="6"/>
  <c r="AB226" i="6"/>
  <c r="AC226" i="6" s="1"/>
  <c r="AE226" i="6"/>
  <c r="AK226" i="6" s="1"/>
  <c r="AG226" i="6"/>
  <c r="AH226" i="6"/>
  <c r="AJ226" i="6"/>
  <c r="AA227" i="6"/>
  <c r="AB227" i="6"/>
  <c r="AE227" i="6"/>
  <c r="AG227" i="6"/>
  <c r="AH227" i="6"/>
  <c r="AJ227" i="6"/>
  <c r="AA228" i="6"/>
  <c r="AB228" i="6"/>
  <c r="AE228" i="6"/>
  <c r="AK228" i="6" s="1"/>
  <c r="AG228" i="6"/>
  <c r="AH228" i="6"/>
  <c r="AJ228" i="6"/>
  <c r="AA229" i="6"/>
  <c r="AB229" i="6"/>
  <c r="AC229" i="6" s="1"/>
  <c r="AE229" i="6"/>
  <c r="AG229" i="6"/>
  <c r="AH229" i="6"/>
  <c r="AJ229" i="6"/>
  <c r="AA230" i="6"/>
  <c r="AB230" i="6"/>
  <c r="AE230" i="6"/>
  <c r="AK230" i="6" s="1"/>
  <c r="AG230" i="6"/>
  <c r="AH230" i="6"/>
  <c r="AJ230" i="6"/>
  <c r="AA231" i="6"/>
  <c r="AB231" i="6"/>
  <c r="AC231" i="6" s="1"/>
  <c r="AE231" i="6"/>
  <c r="AG231" i="6"/>
  <c r="AH231" i="6"/>
  <c r="AJ231" i="6"/>
  <c r="AK231" i="6"/>
  <c r="AA232" i="6"/>
  <c r="AB232" i="6"/>
  <c r="AC232" i="6" s="1"/>
  <c r="AE232" i="6"/>
  <c r="AG232" i="6"/>
  <c r="AH232" i="6"/>
  <c r="AJ232" i="6"/>
  <c r="AA233" i="6"/>
  <c r="AB233" i="6"/>
  <c r="AC233" i="6" s="1"/>
  <c r="AE233" i="6"/>
  <c r="AG233" i="6"/>
  <c r="AH233" i="6"/>
  <c r="AJ233" i="6"/>
  <c r="AA234" i="6"/>
  <c r="AC234" i="6" s="1"/>
  <c r="AD234" i="6" s="1"/>
  <c r="AB234" i="6"/>
  <c r="AE234" i="6"/>
  <c r="AG234" i="6"/>
  <c r="AH234" i="6"/>
  <c r="AJ234" i="6"/>
  <c r="AK234" i="6" s="1"/>
  <c r="AA235" i="6"/>
  <c r="AB235" i="6"/>
  <c r="AE235" i="6"/>
  <c r="AG235" i="6"/>
  <c r="AH235" i="6"/>
  <c r="AJ235" i="6"/>
  <c r="AK235" i="6" s="1"/>
  <c r="AA236" i="6"/>
  <c r="AB236" i="6"/>
  <c r="AC236" i="6"/>
  <c r="AE236" i="6"/>
  <c r="AK236" i="6" s="1"/>
  <c r="AG236" i="6"/>
  <c r="AH236" i="6"/>
  <c r="AJ236" i="6"/>
  <c r="AA237" i="6"/>
  <c r="AB237" i="6"/>
  <c r="AC237" i="6" s="1"/>
  <c r="AE237" i="6"/>
  <c r="AK237" i="6" s="1"/>
  <c r="AG237" i="6"/>
  <c r="AH237" i="6"/>
  <c r="AJ237" i="6"/>
  <c r="AA238" i="6"/>
  <c r="AB238" i="6"/>
  <c r="AE238" i="6"/>
  <c r="AG238" i="6"/>
  <c r="AH238" i="6"/>
  <c r="AJ238" i="6"/>
  <c r="AA239" i="6"/>
  <c r="AB239" i="6"/>
  <c r="AE239" i="6"/>
  <c r="AG239" i="6"/>
  <c r="AH239" i="6"/>
  <c r="AJ239" i="6"/>
  <c r="AA240" i="6"/>
  <c r="AB240" i="6"/>
  <c r="AE240" i="6"/>
  <c r="AG240" i="6"/>
  <c r="AH240" i="6"/>
  <c r="AJ240" i="6"/>
  <c r="AA241" i="6"/>
  <c r="AB241" i="6"/>
  <c r="AC241" i="6" s="1"/>
  <c r="AE241" i="6"/>
  <c r="AG241" i="6"/>
  <c r="AH241" i="6"/>
  <c r="AJ241" i="6"/>
  <c r="AK241" i="6" s="1"/>
  <c r="AA242" i="6"/>
  <c r="AC242" i="6" s="1"/>
  <c r="AB242" i="6"/>
  <c r="AE242" i="6"/>
  <c r="AG242" i="6"/>
  <c r="AH242" i="6"/>
  <c r="AJ242" i="6"/>
  <c r="AA243" i="6"/>
  <c r="AB243" i="6"/>
  <c r="AE243" i="6"/>
  <c r="AG243" i="6"/>
  <c r="AH243" i="6"/>
  <c r="AJ243" i="6"/>
  <c r="AK243" i="6" s="1"/>
  <c r="AA244" i="6"/>
  <c r="AB244" i="6"/>
  <c r="AC244" i="6" s="1"/>
  <c r="AE244" i="6"/>
  <c r="AG244" i="6"/>
  <c r="AH244" i="6"/>
  <c r="AJ244" i="6"/>
  <c r="AA245" i="6"/>
  <c r="AB245" i="6"/>
  <c r="AC245" i="6" s="1"/>
  <c r="AE245" i="6"/>
  <c r="AG245" i="6"/>
  <c r="AH245" i="6"/>
  <c r="AJ245" i="6"/>
  <c r="AA246" i="6"/>
  <c r="AB246" i="6"/>
  <c r="AC246" i="6" s="1"/>
  <c r="AE246" i="6"/>
  <c r="AG246" i="6"/>
  <c r="AH246" i="6"/>
  <c r="AJ246" i="6"/>
  <c r="AK246" i="6"/>
  <c r="AA247" i="6"/>
  <c r="AC247" i="6" s="1"/>
  <c r="AB247" i="6"/>
  <c r="AE247" i="6"/>
  <c r="AK247" i="6" s="1"/>
  <c r="AG247" i="6"/>
  <c r="AH247" i="6"/>
  <c r="AJ247" i="6"/>
  <c r="AA248" i="6"/>
  <c r="AB248" i="6"/>
  <c r="AC248" i="6" s="1"/>
  <c r="AD248" i="6"/>
  <c r="AE248" i="6"/>
  <c r="AG248" i="6"/>
  <c r="AH248" i="6"/>
  <c r="AJ248" i="6"/>
  <c r="AK248" i="6"/>
  <c r="AA249" i="6"/>
  <c r="AB249" i="6"/>
  <c r="AE249" i="6"/>
  <c r="AG249" i="6"/>
  <c r="AH249" i="6"/>
  <c r="AJ249" i="6"/>
  <c r="AA250" i="6"/>
  <c r="AC250" i="6" s="1"/>
  <c r="AB250" i="6"/>
  <c r="AE250" i="6"/>
  <c r="AG250" i="6"/>
  <c r="AH250" i="6"/>
  <c r="AJ250" i="6"/>
  <c r="AA251" i="6"/>
  <c r="AB251" i="6"/>
  <c r="AC251" i="6" s="1"/>
  <c r="AD251" i="6" s="1"/>
  <c r="AE251" i="6"/>
  <c r="AG251" i="6"/>
  <c r="AH251" i="6"/>
  <c r="AJ251" i="6"/>
  <c r="AA252" i="6"/>
  <c r="AB252" i="6"/>
  <c r="AC252" i="6" s="1"/>
  <c r="AD252" i="6" s="1"/>
  <c r="AE252" i="6"/>
  <c r="AG252" i="6"/>
  <c r="AH252" i="6"/>
  <c r="AJ252" i="6"/>
  <c r="AA253" i="6"/>
  <c r="AB253" i="6"/>
  <c r="AE253" i="6"/>
  <c r="AG253" i="6"/>
  <c r="AH253" i="6"/>
  <c r="AJ253" i="6"/>
  <c r="AK253" i="6" s="1"/>
  <c r="AA254" i="6"/>
  <c r="AB254" i="6"/>
  <c r="AE254" i="6"/>
  <c r="AK254" i="6" s="1"/>
  <c r="AG254" i="6"/>
  <c r="AH254" i="6"/>
  <c r="AJ254" i="6"/>
  <c r="AA255" i="6"/>
  <c r="AB255" i="6"/>
  <c r="AC255" i="6" s="1"/>
  <c r="AE255" i="6"/>
  <c r="AK255" i="6" s="1"/>
  <c r="AG255" i="6"/>
  <c r="AH255" i="6"/>
  <c r="AJ255" i="6"/>
  <c r="AA256" i="6"/>
  <c r="AB256" i="6"/>
  <c r="AE256" i="6"/>
  <c r="AK256" i="6" s="1"/>
  <c r="AG256" i="6"/>
  <c r="AH256" i="6"/>
  <c r="AJ256" i="6"/>
  <c r="AA257" i="6"/>
  <c r="AC257" i="6" s="1"/>
  <c r="AB257" i="6"/>
  <c r="AE257" i="6"/>
  <c r="AG257" i="6"/>
  <c r="AH257" i="6"/>
  <c r="AJ257" i="6"/>
  <c r="AA258" i="6"/>
  <c r="AB258" i="6"/>
  <c r="AC258" i="6" s="1"/>
  <c r="AE258" i="6"/>
  <c r="AG258" i="6"/>
  <c r="AH258" i="6"/>
  <c r="AJ258" i="6"/>
  <c r="AK258" i="6"/>
  <c r="AA259" i="6"/>
  <c r="AB259" i="6"/>
  <c r="AE259" i="6"/>
  <c r="AK259" i="6" s="1"/>
  <c r="AG259" i="6"/>
  <c r="AH259" i="6"/>
  <c r="AJ259" i="6"/>
  <c r="AA260" i="6"/>
  <c r="AB260" i="6"/>
  <c r="AC260" i="6"/>
  <c r="AE260" i="6"/>
  <c r="AG260" i="6"/>
  <c r="AH260" i="6"/>
  <c r="AJ260" i="6"/>
  <c r="AK260" i="6"/>
  <c r="AA261" i="6"/>
  <c r="AB261" i="6"/>
  <c r="AE261" i="6"/>
  <c r="AG261" i="6"/>
  <c r="AH261" i="6"/>
  <c r="AJ261" i="6"/>
  <c r="AA262" i="6"/>
  <c r="AB262" i="6"/>
  <c r="AE262" i="6"/>
  <c r="AG262" i="6"/>
  <c r="AH262" i="6"/>
  <c r="AJ262" i="6"/>
  <c r="AA263" i="6"/>
  <c r="AB263" i="6"/>
  <c r="AC263" i="6" s="1"/>
  <c r="AE263" i="6"/>
  <c r="AG263" i="6"/>
  <c r="AH263" i="6"/>
  <c r="AJ263" i="6"/>
  <c r="AK263" i="6" s="1"/>
  <c r="AA264" i="6"/>
  <c r="AB264" i="6"/>
  <c r="AE264" i="6"/>
  <c r="AG264" i="6"/>
  <c r="AH264" i="6"/>
  <c r="AJ264" i="6"/>
  <c r="AA265" i="6"/>
  <c r="AC265" i="6" s="1"/>
  <c r="AB265" i="6"/>
  <c r="AE265" i="6"/>
  <c r="AG265" i="6"/>
  <c r="AH265" i="6"/>
  <c r="AJ265" i="6"/>
  <c r="AA266" i="6"/>
  <c r="AB266" i="6"/>
  <c r="AC266" i="6" s="1"/>
  <c r="AE266" i="6"/>
  <c r="AG266" i="6"/>
  <c r="AH266" i="6"/>
  <c r="AJ266" i="6"/>
  <c r="AA267" i="6"/>
  <c r="AB267" i="6"/>
  <c r="AC267" i="6"/>
  <c r="AE267" i="6"/>
  <c r="AK267" i="6" s="1"/>
  <c r="AG267" i="6"/>
  <c r="AH267" i="6"/>
  <c r="AJ267" i="6"/>
  <c r="AA268" i="6"/>
  <c r="AB268" i="6"/>
  <c r="AE268" i="6"/>
  <c r="AG268" i="6"/>
  <c r="AH268" i="6"/>
  <c r="AJ268" i="6"/>
  <c r="AA269" i="6"/>
  <c r="AB269" i="6"/>
  <c r="AC269" i="6" s="1"/>
  <c r="AE269" i="6"/>
  <c r="AG269" i="6"/>
  <c r="AH269" i="6"/>
  <c r="AJ269" i="6"/>
  <c r="AA270" i="6"/>
  <c r="AC270" i="6" s="1"/>
  <c r="AD270" i="6" s="1"/>
  <c r="AB270" i="6"/>
  <c r="AE270" i="6"/>
  <c r="AG270" i="6"/>
  <c r="AH270" i="6"/>
  <c r="AJ270" i="6"/>
  <c r="AA271" i="6"/>
  <c r="AC271" i="6" s="1"/>
  <c r="AD271" i="6" s="1"/>
  <c r="AB271" i="6"/>
  <c r="AE271" i="6"/>
  <c r="AG271" i="6"/>
  <c r="AH271" i="6"/>
  <c r="AJ271" i="6"/>
  <c r="AA272" i="6"/>
  <c r="AC272" i="6" s="1"/>
  <c r="AD272" i="6" s="1"/>
  <c r="AB272" i="6"/>
  <c r="AE272" i="6"/>
  <c r="AG272" i="6"/>
  <c r="AH272" i="6"/>
  <c r="AJ272" i="6"/>
  <c r="AK272" i="6" s="1"/>
  <c r="AA273" i="6"/>
  <c r="AB273" i="6"/>
  <c r="AC273" i="6"/>
  <c r="AE273" i="6"/>
  <c r="AG273" i="6"/>
  <c r="AH273" i="6"/>
  <c r="AJ273" i="6"/>
  <c r="AA274" i="6"/>
  <c r="AB274" i="6"/>
  <c r="AC274" i="6"/>
  <c r="AE274" i="6"/>
  <c r="AG274" i="6"/>
  <c r="AH274" i="6"/>
  <c r="AJ274" i="6"/>
  <c r="AA275" i="6"/>
  <c r="AB275" i="6"/>
  <c r="AC275" i="6" s="1"/>
  <c r="AD275" i="6" s="1"/>
  <c r="AE275" i="6"/>
  <c r="AG275" i="6"/>
  <c r="AH275" i="6"/>
  <c r="AJ275" i="6"/>
  <c r="AA276" i="6"/>
  <c r="AB276" i="6"/>
  <c r="AC276" i="6" s="1"/>
  <c r="AD276" i="6" s="1"/>
  <c r="AE276" i="6"/>
  <c r="AG276" i="6"/>
  <c r="AH276" i="6"/>
  <c r="AJ276" i="6"/>
  <c r="AA277" i="6"/>
  <c r="AB277" i="6"/>
  <c r="AE277" i="6"/>
  <c r="AG277" i="6"/>
  <c r="AH277" i="6"/>
  <c r="AJ277" i="6"/>
  <c r="AA278" i="6"/>
  <c r="AB278" i="6"/>
  <c r="AC278" i="6" s="1"/>
  <c r="AD278" i="6" s="1"/>
  <c r="AE278" i="6"/>
  <c r="AG278" i="6"/>
  <c r="AH278" i="6"/>
  <c r="AJ278" i="6"/>
  <c r="AK278" i="6" s="1"/>
  <c r="AA279" i="6"/>
  <c r="AB279" i="6"/>
  <c r="AE279" i="6"/>
  <c r="AG279" i="6"/>
  <c r="AH279" i="6"/>
  <c r="AJ279" i="6"/>
  <c r="AK279" i="6" s="1"/>
  <c r="AA280" i="6"/>
  <c r="AB280" i="6"/>
  <c r="AC280" i="6"/>
  <c r="AE280" i="6"/>
  <c r="AG280" i="6"/>
  <c r="AH280" i="6"/>
  <c r="AJ280" i="6"/>
  <c r="AA281" i="6"/>
  <c r="AB281" i="6"/>
  <c r="AE281" i="6"/>
  <c r="AK281" i="6" s="1"/>
  <c r="AG281" i="6"/>
  <c r="AH281" i="6"/>
  <c r="AJ281" i="6"/>
  <c r="AA282" i="6"/>
  <c r="AC282" i="6" s="1"/>
  <c r="AB282" i="6"/>
  <c r="AE282" i="6"/>
  <c r="AK282" i="6" s="1"/>
  <c r="AG282" i="6"/>
  <c r="AH282" i="6"/>
  <c r="AJ282" i="6"/>
  <c r="AA283" i="6"/>
  <c r="AB283" i="6"/>
  <c r="AC283" i="6" s="1"/>
  <c r="AE283" i="6"/>
  <c r="AK283" i="6" s="1"/>
  <c r="AG283" i="6"/>
  <c r="AH283" i="6"/>
  <c r="AJ283" i="6"/>
  <c r="AA284" i="6"/>
  <c r="AB284" i="6"/>
  <c r="AC284" i="6" s="1"/>
  <c r="AE284" i="6"/>
  <c r="AG284" i="6"/>
  <c r="AH284" i="6"/>
  <c r="AJ284" i="6"/>
  <c r="AA285" i="6"/>
  <c r="AB285" i="6"/>
  <c r="AC285" i="6" s="1"/>
  <c r="AE285" i="6"/>
  <c r="AG285" i="6"/>
  <c r="AH285" i="6"/>
  <c r="AJ285" i="6"/>
  <c r="AA286" i="6"/>
  <c r="AB286" i="6"/>
  <c r="AC286" i="6" s="1"/>
  <c r="AE286" i="6"/>
  <c r="AD286" i="6" s="1"/>
  <c r="AG286" i="6"/>
  <c r="AH286" i="6"/>
  <c r="AJ286" i="6"/>
  <c r="AA287" i="6"/>
  <c r="AB287" i="6"/>
  <c r="AC287" i="6" s="1"/>
  <c r="AD287" i="6" s="1"/>
  <c r="AE287" i="6"/>
  <c r="AG287" i="6"/>
  <c r="AH287" i="6"/>
  <c r="AJ287" i="6"/>
  <c r="AA288" i="6"/>
  <c r="AB288" i="6"/>
  <c r="AC288" i="6" s="1"/>
  <c r="AD288" i="6"/>
  <c r="AE288" i="6"/>
  <c r="AK288" i="6" s="1"/>
  <c r="AG288" i="6"/>
  <c r="AH288" i="6"/>
  <c r="AJ288" i="6"/>
  <c r="AA289" i="6"/>
  <c r="AC289" i="6" s="1"/>
  <c r="AB289" i="6"/>
  <c r="AE289" i="6"/>
  <c r="AG289" i="6"/>
  <c r="AH289" i="6"/>
  <c r="AJ289" i="6"/>
  <c r="AK289" i="6"/>
  <c r="AA290" i="6"/>
  <c r="AB290" i="6"/>
  <c r="AC290" i="6" s="1"/>
  <c r="AE290" i="6"/>
  <c r="AG290" i="6"/>
  <c r="AH290" i="6"/>
  <c r="AJ290" i="6"/>
  <c r="AK290" i="6" s="1"/>
  <c r="AA291" i="6"/>
  <c r="AB291" i="6"/>
  <c r="AC291" i="6"/>
  <c r="AD291" i="6"/>
  <c r="AE291" i="6"/>
  <c r="AK291" i="6" s="1"/>
  <c r="AG291" i="6"/>
  <c r="AH291" i="6"/>
  <c r="AJ291" i="6"/>
  <c r="AA292" i="6"/>
  <c r="AB292" i="6"/>
  <c r="AE292" i="6"/>
  <c r="AK292" i="6" s="1"/>
  <c r="AG292" i="6"/>
  <c r="AH292" i="6"/>
  <c r="AJ292" i="6"/>
  <c r="AA293" i="6"/>
  <c r="AB293" i="6"/>
  <c r="AE293" i="6"/>
  <c r="AG293" i="6"/>
  <c r="AH293" i="6"/>
  <c r="AJ293" i="6"/>
  <c r="AA294" i="6"/>
  <c r="AB294" i="6"/>
  <c r="AE294" i="6"/>
  <c r="AG294" i="6"/>
  <c r="AH294" i="6"/>
  <c r="AJ294" i="6"/>
  <c r="AK294" i="6"/>
  <c r="AA295" i="6"/>
  <c r="AB295" i="6"/>
  <c r="AE295" i="6"/>
  <c r="AG295" i="6"/>
  <c r="AH295" i="6"/>
  <c r="AJ295" i="6"/>
  <c r="AK295" i="6"/>
  <c r="AA296" i="6"/>
  <c r="AB296" i="6"/>
  <c r="AE296" i="6"/>
  <c r="AG296" i="6"/>
  <c r="AH296" i="6"/>
  <c r="AJ296" i="6"/>
  <c r="AK296" i="6" s="1"/>
  <c r="AA297" i="6"/>
  <c r="AB297" i="6"/>
  <c r="AE297" i="6"/>
  <c r="AG297" i="6"/>
  <c r="AH297" i="6"/>
  <c r="AJ297" i="6"/>
  <c r="AA298" i="6"/>
  <c r="AB298" i="6"/>
  <c r="AC298" i="6"/>
  <c r="AD298" i="6"/>
  <c r="AE298" i="6"/>
  <c r="AG298" i="6"/>
  <c r="AH298" i="6"/>
  <c r="AJ298" i="6"/>
  <c r="AK298" i="6"/>
  <c r="AA299" i="6"/>
  <c r="AB299" i="6"/>
  <c r="AE299" i="6"/>
  <c r="AG299" i="6"/>
  <c r="AH299" i="6"/>
  <c r="AJ299" i="6"/>
  <c r="AA300" i="6"/>
  <c r="AC300" i="6" s="1"/>
  <c r="AD300" i="6" s="1"/>
  <c r="AB300" i="6"/>
  <c r="AE300" i="6"/>
  <c r="AG300" i="6"/>
  <c r="AH300" i="6"/>
  <c r="AJ300" i="6"/>
  <c r="AA301" i="6"/>
  <c r="AB301" i="6"/>
  <c r="AE301" i="6"/>
  <c r="AG301" i="6"/>
  <c r="AH301" i="6"/>
  <c r="AJ301" i="6"/>
  <c r="AK301" i="6"/>
  <c r="AA302" i="6"/>
  <c r="AB302" i="6"/>
  <c r="AE302" i="6"/>
  <c r="AG302" i="6"/>
  <c r="AH302" i="6"/>
  <c r="AJ302" i="6"/>
  <c r="AA303" i="6"/>
  <c r="AB303" i="6"/>
  <c r="AC303" i="6"/>
  <c r="AE303" i="6"/>
  <c r="AG303" i="6"/>
  <c r="AH303" i="6"/>
  <c r="AJ303" i="6"/>
  <c r="AA304" i="6"/>
  <c r="AB304" i="6"/>
  <c r="AC304" i="6" s="1"/>
  <c r="AE304" i="6"/>
  <c r="AK304" i="6" s="1"/>
  <c r="AG304" i="6"/>
  <c r="AH304" i="6"/>
  <c r="AJ304" i="6"/>
  <c r="AA305" i="6"/>
  <c r="AB305" i="6"/>
  <c r="AC305" i="6" s="1"/>
  <c r="AE305" i="6"/>
  <c r="AG305" i="6"/>
  <c r="AH305" i="6"/>
  <c r="AJ305" i="6"/>
  <c r="AK305" i="6"/>
  <c r="AA306" i="6"/>
  <c r="AB306" i="6"/>
  <c r="AE306" i="6"/>
  <c r="AG306" i="6"/>
  <c r="AH306" i="6"/>
  <c r="AJ306" i="6"/>
  <c r="AK306" i="6"/>
  <c r="AA307" i="6"/>
  <c r="AB307" i="6"/>
  <c r="AE307" i="6"/>
  <c r="AG307" i="6"/>
  <c r="AH307" i="6"/>
  <c r="AJ307" i="6"/>
  <c r="AK307" i="6"/>
  <c r="AA308" i="6"/>
  <c r="AC308" i="6" s="1"/>
  <c r="AB308" i="6"/>
  <c r="AE308" i="6"/>
  <c r="AG308" i="6"/>
  <c r="AH308" i="6"/>
  <c r="AJ308" i="6"/>
  <c r="AA309" i="6"/>
  <c r="AC309" i="6" s="1"/>
  <c r="AB309" i="6"/>
  <c r="AE309" i="6"/>
  <c r="AG309" i="6"/>
  <c r="AH309" i="6"/>
  <c r="AJ309" i="6"/>
  <c r="AA310" i="6"/>
  <c r="AB310" i="6"/>
  <c r="AC310" i="6" s="1"/>
  <c r="AD310" i="6" s="1"/>
  <c r="AE310" i="6"/>
  <c r="AK310" i="6" s="1"/>
  <c r="AG310" i="6"/>
  <c r="AH310" i="6"/>
  <c r="AJ310" i="6"/>
  <c r="AA311" i="6"/>
  <c r="AC311" i="6" s="1"/>
  <c r="AD311" i="6" s="1"/>
  <c r="AB311" i="6"/>
  <c r="AE311" i="6"/>
  <c r="AG311" i="6"/>
  <c r="AH311" i="6"/>
  <c r="AJ311" i="6"/>
  <c r="AK311" i="6" s="1"/>
  <c r="AA312" i="6"/>
  <c r="AB312" i="6"/>
  <c r="AC312" i="6" s="1"/>
  <c r="AD312" i="6" s="1"/>
  <c r="AE312" i="6"/>
  <c r="AG312" i="6"/>
  <c r="AH312" i="6"/>
  <c r="AJ312" i="6"/>
  <c r="AA313" i="6"/>
  <c r="AC313" i="6" s="1"/>
  <c r="AB313" i="6"/>
  <c r="AE313" i="6"/>
  <c r="AG313" i="6"/>
  <c r="AH313" i="6"/>
  <c r="AJ313" i="6"/>
  <c r="AA314" i="6"/>
  <c r="AB314" i="6"/>
  <c r="AC314" i="6"/>
  <c r="AE314" i="6"/>
  <c r="AG314" i="6"/>
  <c r="AH314" i="6"/>
  <c r="AJ314" i="6"/>
  <c r="AA315" i="6"/>
  <c r="AB315" i="6"/>
  <c r="AC315" i="6" s="1"/>
  <c r="AE315" i="6"/>
  <c r="AK315" i="6" s="1"/>
  <c r="AG315" i="6"/>
  <c r="AH315" i="6"/>
  <c r="AJ315" i="6"/>
  <c r="AA316" i="6"/>
  <c r="AB316" i="6"/>
  <c r="AC316" i="6" s="1"/>
  <c r="AE316" i="6"/>
  <c r="AG316" i="6"/>
  <c r="AH316" i="6"/>
  <c r="AJ316" i="6"/>
  <c r="AA317" i="6"/>
  <c r="AB317" i="6"/>
  <c r="AC317" i="6" s="1"/>
  <c r="AE317" i="6"/>
  <c r="AK317" i="6" s="1"/>
  <c r="AG317" i="6"/>
  <c r="AH317" i="6"/>
  <c r="AJ317" i="6"/>
  <c r="AA318" i="6"/>
  <c r="AC318" i="6" s="1"/>
  <c r="AD318" i="6" s="1"/>
  <c r="AB318" i="6"/>
  <c r="AE318" i="6"/>
  <c r="AG318" i="6"/>
  <c r="AH318" i="6"/>
  <c r="AJ318" i="6"/>
  <c r="AK318" i="6" s="1"/>
  <c r="AA319" i="6"/>
  <c r="AC319" i="6" s="1"/>
  <c r="AB319" i="6"/>
  <c r="AE319" i="6"/>
  <c r="AG319" i="6"/>
  <c r="AH319" i="6"/>
  <c r="AJ319" i="6"/>
  <c r="AA320" i="6"/>
  <c r="AB320" i="6"/>
  <c r="AC320" i="6"/>
  <c r="AE320" i="6"/>
  <c r="AG320" i="6"/>
  <c r="AH320" i="6"/>
  <c r="AJ320" i="6"/>
  <c r="AA321" i="6"/>
  <c r="AB321" i="6"/>
  <c r="AC321" i="6" s="1"/>
  <c r="AE321" i="6"/>
  <c r="AG321" i="6"/>
  <c r="AH321" i="6"/>
  <c r="AJ321" i="6"/>
  <c r="AA322" i="6"/>
  <c r="AB322" i="6"/>
  <c r="AE322" i="6"/>
  <c r="AG322" i="6"/>
  <c r="AH322" i="6"/>
  <c r="AJ322" i="6"/>
  <c r="AA323" i="6"/>
  <c r="AB323" i="6"/>
  <c r="AC323" i="6" s="1"/>
  <c r="AE323" i="6"/>
  <c r="AK323" i="6" s="1"/>
  <c r="AG323" i="6"/>
  <c r="AH323" i="6"/>
  <c r="AJ323" i="6"/>
  <c r="AA324" i="6"/>
  <c r="AB324" i="6"/>
  <c r="AC324" i="6" s="1"/>
  <c r="AE324" i="6"/>
  <c r="AD324" i="6" s="1"/>
  <c r="AG324" i="6"/>
  <c r="AH324" i="6"/>
  <c r="AJ324" i="6"/>
  <c r="AA325" i="6"/>
  <c r="AB325" i="6"/>
  <c r="AE325" i="6"/>
  <c r="AK325" i="6" s="1"/>
  <c r="AG325" i="6"/>
  <c r="AH325" i="6"/>
  <c r="AJ325" i="6"/>
  <c r="AA326" i="6"/>
  <c r="AB326" i="6"/>
  <c r="AE326" i="6"/>
  <c r="AG326" i="6"/>
  <c r="AH326" i="6"/>
  <c r="AJ326" i="6"/>
  <c r="AA327" i="6"/>
  <c r="AB327" i="6"/>
  <c r="AC327" i="6" s="1"/>
  <c r="AE327" i="6"/>
  <c r="AG327" i="6"/>
  <c r="AH327" i="6"/>
  <c r="AJ327" i="6"/>
  <c r="AA328" i="6"/>
  <c r="AC328" i="6" s="1"/>
  <c r="AB328" i="6"/>
  <c r="AE328" i="6"/>
  <c r="AG328" i="6"/>
  <c r="AH328" i="6"/>
  <c r="AJ328" i="6"/>
  <c r="AK328" i="6" s="1"/>
  <c r="AA329" i="6"/>
  <c r="AB329" i="6"/>
  <c r="AC329" i="6" s="1"/>
  <c r="AE329" i="6"/>
  <c r="AK329" i="6" s="1"/>
  <c r="AG329" i="6"/>
  <c r="AH329" i="6"/>
  <c r="AJ329" i="6"/>
  <c r="AA330" i="6"/>
  <c r="AB330" i="6"/>
  <c r="AC330" i="6"/>
  <c r="AD330" i="6" s="1"/>
  <c r="AE330" i="6"/>
  <c r="AG330" i="6"/>
  <c r="AH330" i="6"/>
  <c r="AJ330" i="6"/>
  <c r="AK330" i="6" s="1"/>
  <c r="AA331" i="6"/>
  <c r="AB331" i="6"/>
  <c r="AE331" i="6"/>
  <c r="AG331" i="6"/>
  <c r="AH331" i="6"/>
  <c r="AJ331" i="6"/>
  <c r="AK331" i="6" s="1"/>
  <c r="AA332" i="6"/>
  <c r="AB332" i="6"/>
  <c r="AC332" i="6"/>
  <c r="AE332" i="6"/>
  <c r="AK332" i="6" s="1"/>
  <c r="AG332" i="6"/>
  <c r="AH332" i="6"/>
  <c r="AJ332" i="6"/>
  <c r="AA333" i="6"/>
  <c r="AB333" i="6"/>
  <c r="AC333" i="6" s="1"/>
  <c r="AE333" i="6"/>
  <c r="AG333" i="6"/>
  <c r="AH333" i="6"/>
  <c r="AJ333" i="6"/>
  <c r="AA334" i="6"/>
  <c r="AB334" i="6"/>
  <c r="AE334" i="6"/>
  <c r="AG334" i="6"/>
  <c r="AH334" i="6"/>
  <c r="AJ334" i="6"/>
  <c r="AA335" i="6"/>
  <c r="AB335" i="6"/>
  <c r="AC335" i="6" s="1"/>
  <c r="AE335" i="6"/>
  <c r="AG335" i="6"/>
  <c r="AH335" i="6"/>
  <c r="AJ335" i="6"/>
  <c r="AA336" i="6"/>
  <c r="AB336" i="6"/>
  <c r="AE336" i="6"/>
  <c r="AG336" i="6"/>
  <c r="AH336" i="6"/>
  <c r="AJ336" i="6"/>
  <c r="AA337" i="6"/>
  <c r="AB337" i="6"/>
  <c r="AE337" i="6"/>
  <c r="AG337" i="6"/>
  <c r="AH337" i="6"/>
  <c r="AJ337" i="6"/>
  <c r="AK337" i="6"/>
  <c r="AA338" i="6"/>
  <c r="AC338" i="6" s="1"/>
  <c r="AB338" i="6"/>
  <c r="AE338" i="6"/>
  <c r="AG338" i="6"/>
  <c r="AH338" i="6"/>
  <c r="AJ338" i="6"/>
  <c r="AA339" i="6"/>
  <c r="AB339" i="6"/>
  <c r="AE339" i="6"/>
  <c r="AK339" i="6" s="1"/>
  <c r="AG339" i="6"/>
  <c r="AH339" i="6"/>
  <c r="AJ339" i="6"/>
  <c r="AA340" i="6"/>
  <c r="AB340" i="6"/>
  <c r="AC340" i="6"/>
  <c r="AE340" i="6"/>
  <c r="AG340" i="6"/>
  <c r="AH340" i="6"/>
  <c r="AJ340" i="6"/>
  <c r="AA341" i="6"/>
  <c r="AB341" i="6"/>
  <c r="AE341" i="6"/>
  <c r="AG341" i="6"/>
  <c r="AH341" i="6"/>
  <c r="AJ341" i="6"/>
  <c r="AA342" i="6"/>
  <c r="AB342" i="6"/>
  <c r="AE342" i="6"/>
  <c r="AG342" i="6"/>
  <c r="AH342" i="6"/>
  <c r="AJ342" i="6"/>
  <c r="AA343" i="6"/>
  <c r="AB343" i="6"/>
  <c r="AC343" i="6"/>
  <c r="AD343" i="6" s="1"/>
  <c r="AE343" i="6"/>
  <c r="AG343" i="6"/>
  <c r="AH343" i="6"/>
  <c r="AJ343" i="6"/>
  <c r="AK343" i="6" s="1"/>
  <c r="AA344" i="6"/>
  <c r="AB344" i="6"/>
  <c r="AE344" i="6"/>
  <c r="AG344" i="6"/>
  <c r="AH344" i="6"/>
  <c r="AJ344" i="6"/>
  <c r="AK344" i="6" s="1"/>
  <c r="AA345" i="6"/>
  <c r="AB345" i="6"/>
  <c r="AE345" i="6"/>
  <c r="AG345" i="6"/>
  <c r="AH345" i="6"/>
  <c r="AJ345" i="6"/>
  <c r="AA346" i="6"/>
  <c r="AB346" i="6"/>
  <c r="AE346" i="6"/>
  <c r="AK346" i="6" s="1"/>
  <c r="AG346" i="6"/>
  <c r="AH346" i="6"/>
  <c r="AJ346" i="6"/>
  <c r="AA347" i="6"/>
  <c r="AB347" i="6"/>
  <c r="AC347" i="6" s="1"/>
  <c r="AE347" i="6"/>
  <c r="AG347" i="6"/>
  <c r="AH347" i="6"/>
  <c r="AJ347" i="6"/>
  <c r="AA348" i="6"/>
  <c r="AB348" i="6"/>
  <c r="AC348" i="6"/>
  <c r="AE348" i="6"/>
  <c r="AK348" i="6" s="1"/>
  <c r="AG348" i="6"/>
  <c r="AH348" i="6"/>
  <c r="AJ348" i="6"/>
  <c r="AA349" i="6"/>
  <c r="AB349" i="6"/>
  <c r="AC349" i="6" s="1"/>
  <c r="AE349" i="6"/>
  <c r="AG349" i="6"/>
  <c r="AH349" i="6"/>
  <c r="AJ349" i="6"/>
  <c r="AA350" i="6"/>
  <c r="AB350" i="6"/>
  <c r="AE350" i="6"/>
  <c r="AG350" i="6"/>
  <c r="AH350" i="6"/>
  <c r="AJ350" i="6"/>
  <c r="AA351" i="6"/>
  <c r="AB351" i="6"/>
  <c r="AE351" i="6"/>
  <c r="AG351" i="6"/>
  <c r="AH351" i="6"/>
  <c r="AJ351" i="6"/>
  <c r="AK351" i="6"/>
  <c r="AA352" i="6"/>
  <c r="AB352" i="6"/>
  <c r="AC352" i="6"/>
  <c r="AE352" i="6"/>
  <c r="AG352" i="6"/>
  <c r="AH352" i="6"/>
  <c r="AJ352" i="6"/>
  <c r="AA353" i="6"/>
  <c r="AB353" i="6"/>
  <c r="AE353" i="6"/>
  <c r="AG353" i="6"/>
  <c r="AH353" i="6"/>
  <c r="AJ353" i="6"/>
  <c r="AA354" i="6"/>
  <c r="AB354" i="6"/>
  <c r="AC354" i="6" s="1"/>
  <c r="AE354" i="6"/>
  <c r="AG354" i="6"/>
  <c r="AH354" i="6"/>
  <c r="AJ354" i="6"/>
  <c r="AA355" i="6"/>
  <c r="AB355" i="6"/>
  <c r="AC355" i="6" s="1"/>
  <c r="AE355" i="6"/>
  <c r="AG355" i="6"/>
  <c r="AH355" i="6"/>
  <c r="AJ355" i="6"/>
  <c r="AK355" i="6"/>
  <c r="AA356" i="6"/>
  <c r="AB356" i="6"/>
  <c r="AC356" i="6"/>
  <c r="AE356" i="6"/>
  <c r="AD356" i="6" s="1"/>
  <c r="AG356" i="6"/>
  <c r="AH356" i="6"/>
  <c r="AJ356" i="6"/>
  <c r="AK356" i="6" s="1"/>
  <c r="AA357" i="6"/>
  <c r="AB357" i="6"/>
  <c r="AC357" i="6" s="1"/>
  <c r="AE357" i="6"/>
  <c r="AK357" i="6" s="1"/>
  <c r="AG357" i="6"/>
  <c r="AH357" i="6"/>
  <c r="AJ357" i="6"/>
  <c r="AA358" i="6"/>
  <c r="AB358" i="6"/>
  <c r="AE358" i="6"/>
  <c r="AG358" i="6"/>
  <c r="AH358" i="6"/>
  <c r="AJ358" i="6"/>
  <c r="AA359" i="6"/>
  <c r="AC359" i="6" s="1"/>
  <c r="AB359" i="6"/>
  <c r="AE359" i="6"/>
  <c r="AG359" i="6"/>
  <c r="AH359" i="6"/>
  <c r="AJ359" i="6"/>
  <c r="AA360" i="6"/>
  <c r="AB360" i="6"/>
  <c r="AC360" i="6" s="1"/>
  <c r="AE360" i="6"/>
  <c r="AG360" i="6"/>
  <c r="AH360" i="6"/>
  <c r="AJ360" i="6"/>
  <c r="AA361" i="6"/>
  <c r="AB361" i="6"/>
  <c r="AE361" i="6"/>
  <c r="AG361" i="6"/>
  <c r="AH361" i="6"/>
  <c r="AJ361" i="6"/>
  <c r="AA362" i="6"/>
  <c r="AB362" i="6"/>
  <c r="AC362" i="6" s="1"/>
  <c r="AE362" i="6"/>
  <c r="AG362" i="6"/>
  <c r="AH362" i="6"/>
  <c r="AJ362" i="6"/>
  <c r="AA363" i="6"/>
  <c r="AB363" i="6"/>
  <c r="AC363" i="6" s="1"/>
  <c r="AE363" i="6"/>
  <c r="AG363" i="6"/>
  <c r="AH363" i="6"/>
  <c r="AJ363" i="6"/>
  <c r="AK363" i="6"/>
  <c r="AA364" i="6"/>
  <c r="AB364" i="6"/>
  <c r="AC364" i="6" s="1"/>
  <c r="AE364" i="6"/>
  <c r="AK364" i="6" s="1"/>
  <c r="AG364" i="6"/>
  <c r="AH364" i="6"/>
  <c r="AJ364" i="6"/>
  <c r="AA365" i="6"/>
  <c r="AC365" i="6" s="1"/>
  <c r="AB365" i="6"/>
  <c r="AE365" i="6"/>
  <c r="AG365" i="6"/>
  <c r="AH365" i="6"/>
  <c r="AJ365" i="6"/>
  <c r="AK365" i="6"/>
  <c r="AA366" i="6"/>
  <c r="AB366" i="6"/>
  <c r="AE366" i="6"/>
  <c r="AG366" i="6"/>
  <c r="AH366" i="6"/>
  <c r="AJ366" i="6"/>
  <c r="AA367" i="6"/>
  <c r="AB367" i="6"/>
  <c r="AE367" i="6"/>
  <c r="AG367" i="6"/>
  <c r="AH367" i="6"/>
  <c r="AJ367" i="6"/>
  <c r="AA368" i="6"/>
  <c r="AB368" i="6"/>
  <c r="AC368" i="6" s="1"/>
  <c r="AE368" i="6"/>
  <c r="AG368" i="6"/>
  <c r="AH368" i="6"/>
  <c r="AJ368" i="6"/>
  <c r="AK368" i="6"/>
  <c r="AA369" i="6"/>
  <c r="AB369" i="6"/>
  <c r="AC369" i="6" s="1"/>
  <c r="AE369" i="6"/>
  <c r="AG369" i="6"/>
  <c r="AH369" i="6"/>
  <c r="AJ369" i="6"/>
  <c r="AA370" i="6"/>
  <c r="AB370" i="6"/>
  <c r="AE370" i="6"/>
  <c r="AG370" i="6"/>
  <c r="AH370" i="6"/>
  <c r="AJ370" i="6"/>
  <c r="AA371" i="6"/>
  <c r="AC371" i="6" s="1"/>
  <c r="AB371" i="6"/>
  <c r="AE371" i="6"/>
  <c r="AG371" i="6"/>
  <c r="AH371" i="6"/>
  <c r="AJ371" i="6"/>
  <c r="AA372" i="6"/>
  <c r="AB372" i="6"/>
  <c r="AC372" i="6" s="1"/>
  <c r="AD372" i="6" s="1"/>
  <c r="AE372" i="6"/>
  <c r="AK372" i="6" s="1"/>
  <c r="AG372" i="6"/>
  <c r="AH372" i="6"/>
  <c r="AJ372" i="6"/>
  <c r="AA373" i="6"/>
  <c r="AC373" i="6" s="1"/>
  <c r="AB373" i="6"/>
  <c r="AE373" i="6"/>
  <c r="AG373" i="6"/>
  <c r="AH373" i="6"/>
  <c r="AJ373" i="6"/>
  <c r="AA374" i="6"/>
  <c r="AB374" i="6"/>
  <c r="AE374" i="6"/>
  <c r="AK374" i="6" s="1"/>
  <c r="AG374" i="6"/>
  <c r="AH374" i="6"/>
  <c r="AJ374" i="6"/>
  <c r="AA375" i="6"/>
  <c r="AB375" i="6"/>
  <c r="AC375" i="6" s="1"/>
  <c r="AE375" i="6"/>
  <c r="AD375" i="6" s="1"/>
  <c r="AG375" i="6"/>
  <c r="AH375" i="6"/>
  <c r="AJ375" i="6"/>
  <c r="AA376" i="6"/>
  <c r="AB376" i="6"/>
  <c r="AC376" i="6"/>
  <c r="AE376" i="6"/>
  <c r="AG376" i="6"/>
  <c r="AH376" i="6"/>
  <c r="AJ376" i="6"/>
  <c r="AA377" i="6"/>
  <c r="AB377" i="6"/>
  <c r="AC377" i="6" s="1"/>
  <c r="AE377" i="6"/>
  <c r="AG377" i="6"/>
  <c r="AH377" i="6"/>
  <c r="AJ377" i="6"/>
  <c r="AK377" i="6"/>
  <c r="AA378" i="6"/>
  <c r="AB378" i="6"/>
  <c r="AC378" i="6" s="1"/>
  <c r="AE378" i="6"/>
  <c r="AG378" i="6"/>
  <c r="AH378" i="6"/>
  <c r="AJ378" i="6"/>
  <c r="AA379" i="6"/>
  <c r="AB379" i="6"/>
  <c r="AC379" i="6" s="1"/>
  <c r="AE379" i="6"/>
  <c r="AG379" i="6"/>
  <c r="AH379" i="6"/>
  <c r="AJ379" i="6"/>
  <c r="AA380" i="6"/>
  <c r="AB380" i="6"/>
  <c r="AE380" i="6"/>
  <c r="AG380" i="6"/>
  <c r="AH380" i="6"/>
  <c r="AJ380" i="6"/>
  <c r="AK380" i="6" s="1"/>
  <c r="AA381" i="6"/>
  <c r="AB381" i="6"/>
  <c r="AE381" i="6"/>
  <c r="AG381" i="6"/>
  <c r="AH381" i="6"/>
  <c r="AJ381" i="6"/>
  <c r="AA382" i="6"/>
  <c r="AB382" i="6"/>
  <c r="AC382" i="6"/>
  <c r="AE382" i="6"/>
  <c r="AG382" i="6"/>
  <c r="AH382" i="6"/>
  <c r="AJ382" i="6"/>
  <c r="AA383" i="6"/>
  <c r="AB383" i="6"/>
  <c r="AE383" i="6"/>
  <c r="AK383" i="6" s="1"/>
  <c r="AG383" i="6"/>
  <c r="AH383" i="6"/>
  <c r="AJ383" i="6"/>
  <c r="AA384" i="6"/>
  <c r="AB384" i="6"/>
  <c r="AC384" i="6"/>
  <c r="AE384" i="6"/>
  <c r="AG384" i="6"/>
  <c r="AH384" i="6"/>
  <c r="AJ384" i="6"/>
  <c r="AK384" i="6"/>
  <c r="AA385" i="6"/>
  <c r="AB385" i="6"/>
  <c r="AE385" i="6"/>
  <c r="AG385" i="6"/>
  <c r="AH385" i="6"/>
  <c r="AJ385" i="6"/>
  <c r="AA386" i="6"/>
  <c r="AB386" i="6"/>
  <c r="AE386" i="6"/>
  <c r="AG386" i="6"/>
  <c r="AH386" i="6"/>
  <c r="AJ386" i="6"/>
  <c r="AA387" i="6"/>
  <c r="AB387" i="6"/>
  <c r="AC387" i="6" s="1"/>
  <c r="AE387" i="6"/>
  <c r="AG387" i="6"/>
  <c r="AH387" i="6"/>
  <c r="AJ387" i="6"/>
  <c r="AK387" i="6"/>
  <c r="AA388" i="6"/>
  <c r="AB388" i="6"/>
  <c r="AC388" i="6" s="1"/>
  <c r="AD388" i="6" s="1"/>
  <c r="AE388" i="6"/>
  <c r="AK388" i="6" s="1"/>
  <c r="AG388" i="6"/>
  <c r="AH388" i="6"/>
  <c r="AJ388" i="6"/>
  <c r="AA389" i="6"/>
  <c r="AB389" i="6"/>
  <c r="AC389" i="6"/>
  <c r="AE389" i="6"/>
  <c r="AG389" i="6"/>
  <c r="AH389" i="6"/>
  <c r="AJ389" i="6"/>
  <c r="AA390" i="6"/>
  <c r="AB390" i="6"/>
  <c r="AE390" i="6"/>
  <c r="AK390" i="6" s="1"/>
  <c r="AG390" i="6"/>
  <c r="AH390" i="6"/>
  <c r="AJ390" i="6"/>
  <c r="AA391" i="6"/>
  <c r="AB391" i="6"/>
  <c r="AC391" i="6" s="1"/>
  <c r="AE391" i="6"/>
  <c r="AK391" i="6" s="1"/>
  <c r="AG391" i="6"/>
  <c r="AH391" i="6"/>
  <c r="AJ391" i="6"/>
  <c r="AA392" i="6"/>
  <c r="AB392" i="6"/>
  <c r="AE392" i="6"/>
  <c r="AG392" i="6"/>
  <c r="AH392" i="6"/>
  <c r="AJ392" i="6"/>
  <c r="AK392" i="6" s="1"/>
  <c r="AA393" i="6"/>
  <c r="AB393" i="6"/>
  <c r="AC393" i="6" s="1"/>
  <c r="AE393" i="6"/>
  <c r="AG393" i="6"/>
  <c r="AH393" i="6"/>
  <c r="AJ393" i="6"/>
  <c r="AA394" i="6"/>
  <c r="AB394" i="6"/>
  <c r="AC394" i="6"/>
  <c r="AE394" i="6"/>
  <c r="AD394" i="6" s="1"/>
  <c r="AG394" i="6"/>
  <c r="AH394" i="6"/>
  <c r="AJ394" i="6"/>
  <c r="AK394" i="6" s="1"/>
  <c r="AA395" i="6"/>
  <c r="AC395" i="6" s="1"/>
  <c r="AB395" i="6"/>
  <c r="AE395" i="6"/>
  <c r="AK395" i="6" s="1"/>
  <c r="AG395" i="6"/>
  <c r="AH395" i="6"/>
  <c r="AJ395" i="6"/>
  <c r="AA396" i="6"/>
  <c r="AB396" i="6"/>
  <c r="AC396" i="6" s="1"/>
  <c r="AD396" i="6" s="1"/>
  <c r="AE396" i="6"/>
  <c r="AG396" i="6"/>
  <c r="AH396" i="6"/>
  <c r="AJ396" i="6"/>
  <c r="AK396" i="6" s="1"/>
  <c r="AA397" i="6"/>
  <c r="AC397" i="6" s="1"/>
  <c r="AB397" i="6"/>
  <c r="AE397" i="6"/>
  <c r="AK397" i="6" s="1"/>
  <c r="AG397" i="6"/>
  <c r="AH397" i="6"/>
  <c r="AJ397" i="6"/>
  <c r="AA398" i="6"/>
  <c r="AB398" i="6"/>
  <c r="AC398" i="6" s="1"/>
  <c r="AE398" i="6"/>
  <c r="AG398" i="6"/>
  <c r="AH398" i="6"/>
  <c r="AJ398" i="6"/>
  <c r="AA399" i="6"/>
  <c r="AB399" i="6"/>
  <c r="AC399" i="6" s="1"/>
  <c r="AE399" i="6"/>
  <c r="AG399" i="6"/>
  <c r="AH399" i="6"/>
  <c r="AJ399" i="6"/>
  <c r="AA400" i="6"/>
  <c r="AB400" i="6"/>
  <c r="AE400" i="6"/>
  <c r="AK400" i="6" s="1"/>
  <c r="AG400" i="6"/>
  <c r="AH400" i="6"/>
  <c r="AJ400" i="6"/>
  <c r="AA401" i="6"/>
  <c r="AB401" i="6"/>
  <c r="AE401" i="6"/>
  <c r="AG401" i="6"/>
  <c r="AH401" i="6"/>
  <c r="AJ401" i="6"/>
  <c r="AA402" i="6"/>
  <c r="AB402" i="6"/>
  <c r="AC402" i="6" s="1"/>
  <c r="AE402" i="6"/>
  <c r="AG402" i="6"/>
  <c r="AH402" i="6"/>
  <c r="AJ402" i="6"/>
  <c r="AA403" i="6"/>
  <c r="AC403" i="6" s="1"/>
  <c r="AB403" i="6"/>
  <c r="AE403" i="6"/>
  <c r="AG403" i="6"/>
  <c r="AH403" i="6"/>
  <c r="AJ403" i="6"/>
  <c r="AK403" i="6" s="1"/>
  <c r="AA404" i="6"/>
  <c r="AB404" i="6"/>
  <c r="AC404" i="6" s="1"/>
  <c r="AD404" i="6" s="1"/>
  <c r="AE404" i="6"/>
  <c r="AG404" i="6"/>
  <c r="AH404" i="6"/>
  <c r="AJ404" i="6"/>
  <c r="AA405" i="6"/>
  <c r="AB405" i="6"/>
  <c r="AC405" i="6" s="1"/>
  <c r="AE405" i="6"/>
  <c r="AG405" i="6"/>
  <c r="AH405" i="6"/>
  <c r="AJ405" i="6"/>
  <c r="AA406" i="6"/>
  <c r="AB406" i="6"/>
  <c r="AE406" i="6"/>
  <c r="AK406" i="6" s="1"/>
  <c r="AG406" i="6"/>
  <c r="AH406" i="6"/>
  <c r="AJ406" i="6"/>
  <c r="AA407" i="6"/>
  <c r="AB407" i="6"/>
  <c r="AC407" i="6" s="1"/>
  <c r="AE407" i="6"/>
  <c r="AK407" i="6" s="1"/>
  <c r="AG407" i="6"/>
  <c r="AH407" i="6"/>
  <c r="AJ407" i="6"/>
  <c r="AA408" i="6"/>
  <c r="AB408" i="6"/>
  <c r="AC408" i="6" s="1"/>
  <c r="AE408" i="6"/>
  <c r="AG408" i="6"/>
  <c r="AH408" i="6"/>
  <c r="AJ408" i="6"/>
  <c r="AK408" i="6"/>
  <c r="AA409" i="6"/>
  <c r="AB409" i="6"/>
  <c r="AC409" i="6"/>
  <c r="AE409" i="6"/>
  <c r="AG409" i="6"/>
  <c r="AH409" i="6"/>
  <c r="AJ409" i="6"/>
  <c r="AA410" i="6"/>
  <c r="AC410" i="6" s="1"/>
  <c r="AB410" i="6"/>
  <c r="AE410" i="6"/>
  <c r="AD410" i="6" s="1"/>
  <c r="AG410" i="6"/>
  <c r="AH410" i="6"/>
  <c r="AJ410" i="6"/>
  <c r="AA411" i="6"/>
  <c r="AB411" i="6"/>
  <c r="AC411" i="6" s="1"/>
  <c r="AD411" i="6" s="1"/>
  <c r="AE411" i="6"/>
  <c r="AK411" i="6" s="1"/>
  <c r="AG411" i="6"/>
  <c r="AH411" i="6"/>
  <c r="AJ411" i="6"/>
  <c r="AA412" i="6"/>
  <c r="AB412" i="6"/>
  <c r="AC412" i="6" s="1"/>
  <c r="AE412" i="6"/>
  <c r="AK412" i="6" s="1"/>
  <c r="AG412" i="6"/>
  <c r="AH412" i="6"/>
  <c r="AJ412" i="6"/>
  <c r="AA413" i="6"/>
  <c r="AB413" i="6"/>
  <c r="AC413" i="6" s="1"/>
  <c r="AE413" i="6"/>
  <c r="AK413" i="6" s="1"/>
  <c r="AG413" i="6"/>
  <c r="AH413" i="6"/>
  <c r="AJ413" i="6"/>
  <c r="AA414" i="6"/>
  <c r="AB414" i="6"/>
  <c r="AE414" i="6"/>
  <c r="AG414" i="6"/>
  <c r="AH414" i="6"/>
  <c r="AJ414" i="6"/>
  <c r="AA415" i="6"/>
  <c r="AB415" i="6"/>
  <c r="AC415" i="6"/>
  <c r="AE415" i="6"/>
  <c r="AD415" i="6" s="1"/>
  <c r="AG415" i="6"/>
  <c r="AH415" i="6"/>
  <c r="AJ415" i="6"/>
  <c r="AK415" i="6" s="1"/>
  <c r="AA416" i="6"/>
  <c r="AC416" i="6" s="1"/>
  <c r="AB416" i="6"/>
  <c r="AE416" i="6"/>
  <c r="AG416" i="6"/>
  <c r="AH416" i="6"/>
  <c r="AJ416" i="6"/>
  <c r="AA417" i="6"/>
  <c r="AB417" i="6"/>
  <c r="AC417" i="6"/>
  <c r="AE417" i="6"/>
  <c r="AG417" i="6"/>
  <c r="AH417" i="6"/>
  <c r="AJ417" i="6"/>
  <c r="AK417" i="6"/>
  <c r="AA418" i="6"/>
  <c r="AB418" i="6"/>
  <c r="AE418" i="6"/>
  <c r="AG418" i="6"/>
  <c r="AH418" i="6"/>
  <c r="AJ418" i="6"/>
  <c r="AA419" i="6"/>
  <c r="AB419" i="6"/>
  <c r="AC419" i="6" s="1"/>
  <c r="AD419" i="6" s="1"/>
  <c r="AE419" i="6"/>
  <c r="AK419" i="6" s="1"/>
  <c r="AG419" i="6"/>
  <c r="AH419" i="6"/>
  <c r="AJ419" i="6"/>
  <c r="AA420" i="6"/>
  <c r="AB420" i="6"/>
  <c r="AE420" i="6"/>
  <c r="AG420" i="6"/>
  <c r="AH420" i="6"/>
  <c r="AJ420" i="6"/>
  <c r="AK420" i="6" s="1"/>
  <c r="AA421" i="6"/>
  <c r="AB421" i="6"/>
  <c r="AE421" i="6"/>
  <c r="AG421" i="6"/>
  <c r="AH421" i="6"/>
  <c r="AJ421" i="6"/>
  <c r="AA422" i="6"/>
  <c r="AB422" i="6"/>
  <c r="AC422" i="6" s="1"/>
  <c r="AE422" i="6"/>
  <c r="AG422" i="6"/>
  <c r="AH422" i="6"/>
  <c r="AJ422" i="6"/>
  <c r="AK422" i="6"/>
  <c r="AA423" i="6"/>
  <c r="AB423" i="6"/>
  <c r="AE423" i="6"/>
  <c r="AK423" i="6" s="1"/>
  <c r="AG423" i="6"/>
  <c r="AH423" i="6"/>
  <c r="AJ423" i="6"/>
  <c r="AA424" i="6"/>
  <c r="AB424" i="6"/>
  <c r="AC424" i="6"/>
  <c r="AD424" i="6" s="1"/>
  <c r="AE424" i="6"/>
  <c r="AG424" i="6"/>
  <c r="AH424" i="6"/>
  <c r="AJ424" i="6"/>
  <c r="AK424" i="6"/>
  <c r="AA425" i="6"/>
  <c r="AB425" i="6"/>
  <c r="AE425" i="6"/>
  <c r="AG425" i="6"/>
  <c r="AH425" i="6"/>
  <c r="AJ425" i="6"/>
  <c r="AA426" i="6"/>
  <c r="AB426" i="6"/>
  <c r="AC426" i="6" s="1"/>
  <c r="AE426" i="6"/>
  <c r="AK426" i="6" s="1"/>
  <c r="AG426" i="6"/>
  <c r="AH426" i="6"/>
  <c r="AJ426" i="6"/>
  <c r="AA427" i="6"/>
  <c r="AB427" i="6"/>
  <c r="AC427" i="6" s="1"/>
  <c r="AE427" i="6"/>
  <c r="AG427" i="6"/>
  <c r="AH427" i="6"/>
  <c r="AJ427" i="6"/>
  <c r="AA428" i="6"/>
  <c r="AB428" i="6"/>
  <c r="AC428" i="6"/>
  <c r="AD428" i="6" s="1"/>
  <c r="AE428" i="6"/>
  <c r="AK428" i="6" s="1"/>
  <c r="AG428" i="6"/>
  <c r="AH428" i="6"/>
  <c r="AJ428" i="6"/>
  <c r="AA429" i="6"/>
  <c r="AB429" i="6"/>
  <c r="AC429" i="6" s="1"/>
  <c r="AE429" i="6"/>
  <c r="AG429" i="6"/>
  <c r="AH429" i="6"/>
  <c r="AJ429" i="6"/>
  <c r="AK429" i="6" s="1"/>
  <c r="AA430" i="6"/>
  <c r="AC430" i="6" s="1"/>
  <c r="AB430" i="6"/>
  <c r="AE430" i="6"/>
  <c r="AK430" i="6" s="1"/>
  <c r="AG430" i="6"/>
  <c r="AH430" i="6"/>
  <c r="AJ430" i="6"/>
  <c r="AA431" i="6"/>
  <c r="AB431" i="6"/>
  <c r="AC431" i="6" s="1"/>
  <c r="AE431" i="6"/>
  <c r="AG431" i="6"/>
  <c r="AH431" i="6"/>
  <c r="AJ431" i="6"/>
  <c r="AK431" i="6" s="1"/>
  <c r="AA432" i="6"/>
  <c r="AB432" i="6"/>
  <c r="AC432" i="6" s="1"/>
  <c r="AE432" i="6"/>
  <c r="AG432" i="6"/>
  <c r="AH432" i="6"/>
  <c r="AJ432" i="6"/>
  <c r="AA433" i="6"/>
  <c r="AB433" i="6"/>
  <c r="AC433" i="6"/>
  <c r="AE433" i="6"/>
  <c r="AG433" i="6"/>
  <c r="AH433" i="6"/>
  <c r="AJ433" i="6"/>
  <c r="AK433" i="6"/>
  <c r="AA434" i="6"/>
  <c r="AB434" i="6"/>
  <c r="AE434" i="6"/>
  <c r="AG434" i="6"/>
  <c r="AH434" i="6"/>
  <c r="AJ434" i="6"/>
  <c r="AA435" i="6"/>
  <c r="AB435" i="6"/>
  <c r="AE435" i="6"/>
  <c r="AG435" i="6"/>
  <c r="AH435" i="6"/>
  <c r="AJ435" i="6"/>
  <c r="AA436" i="6"/>
  <c r="AB436" i="6"/>
  <c r="AC436" i="6" s="1"/>
  <c r="AE436" i="6"/>
  <c r="AG436" i="6"/>
  <c r="AH436" i="6"/>
  <c r="AJ436" i="6"/>
  <c r="AA437" i="6"/>
  <c r="AC437" i="6" s="1"/>
  <c r="AB437" i="6"/>
  <c r="AE437" i="6"/>
  <c r="AK437" i="6" s="1"/>
  <c r="AG437" i="6"/>
  <c r="AH437" i="6"/>
  <c r="AJ437" i="6"/>
  <c r="AA438" i="6"/>
  <c r="AB438" i="6"/>
  <c r="AC438" i="6" s="1"/>
  <c r="AE438" i="6"/>
  <c r="AG438" i="6"/>
  <c r="AH438" i="6"/>
  <c r="AJ438" i="6"/>
  <c r="AA439" i="6"/>
  <c r="AB439" i="6"/>
  <c r="AC439" i="6" s="1"/>
  <c r="AD439" i="6" s="1"/>
  <c r="AE439" i="6"/>
  <c r="AK439" i="6" s="1"/>
  <c r="AG439" i="6"/>
  <c r="AH439" i="6"/>
  <c r="AJ439" i="6"/>
  <c r="AA440" i="6"/>
  <c r="AB440" i="6"/>
  <c r="AC440" i="6" s="1"/>
  <c r="AE440" i="6"/>
  <c r="AK440" i="6" s="1"/>
  <c r="AG440" i="6"/>
  <c r="AH440" i="6"/>
  <c r="AJ440" i="6"/>
  <c r="AA441" i="6"/>
  <c r="AC441" i="6" s="1"/>
  <c r="AB441" i="6"/>
  <c r="AE441" i="6"/>
  <c r="AG441" i="6"/>
  <c r="AH441" i="6"/>
  <c r="AJ441" i="6"/>
  <c r="AA442" i="6"/>
  <c r="AB442" i="6"/>
  <c r="AC442" i="6" s="1"/>
  <c r="AE442" i="6"/>
  <c r="AG442" i="6"/>
  <c r="AH442" i="6"/>
  <c r="AJ442" i="6"/>
  <c r="AK442" i="6"/>
  <c r="AA443" i="6"/>
  <c r="AB443" i="6"/>
  <c r="AC443" i="6" s="1"/>
  <c r="AE443" i="6"/>
  <c r="AG443" i="6"/>
  <c r="AH443" i="6"/>
  <c r="AJ443" i="6"/>
  <c r="AK443" i="6" s="1"/>
  <c r="AA444" i="6"/>
  <c r="AB444" i="6"/>
  <c r="AE444" i="6"/>
  <c r="AG444" i="6"/>
  <c r="AH444" i="6"/>
  <c r="AJ444" i="6"/>
  <c r="AA445" i="6"/>
  <c r="AB445" i="6"/>
  <c r="AC445" i="6"/>
  <c r="AE445" i="6"/>
  <c r="AG445" i="6"/>
  <c r="AH445" i="6"/>
  <c r="AJ445" i="6"/>
  <c r="AA446" i="6"/>
  <c r="AC446" i="6" s="1"/>
  <c r="AD446" i="6" s="1"/>
  <c r="AB446" i="6"/>
  <c r="AE446" i="6"/>
  <c r="AK446" i="6" s="1"/>
  <c r="AG446" i="6"/>
  <c r="AH446" i="6"/>
  <c r="AJ446" i="6"/>
  <c r="AA447" i="6"/>
  <c r="AB447" i="6"/>
  <c r="AE447" i="6"/>
  <c r="AG447" i="6"/>
  <c r="AH447" i="6"/>
  <c r="AJ447" i="6"/>
  <c r="AA448" i="6"/>
  <c r="AB448" i="6"/>
  <c r="AC448" i="6" s="1"/>
  <c r="AD448" i="6" s="1"/>
  <c r="AE448" i="6"/>
  <c r="AG448" i="6"/>
  <c r="AH448" i="6"/>
  <c r="AJ448" i="6"/>
  <c r="AK448" i="6" s="1"/>
  <c r="AA449" i="6"/>
  <c r="AC449" i="6" s="1"/>
  <c r="AB449" i="6"/>
  <c r="AE449" i="6"/>
  <c r="AG449" i="6"/>
  <c r="AH449" i="6"/>
  <c r="AJ449" i="6"/>
  <c r="AA450" i="6"/>
  <c r="AB450" i="6"/>
  <c r="AE450" i="6"/>
  <c r="AG450" i="6"/>
  <c r="AH450" i="6"/>
  <c r="AJ450" i="6"/>
  <c r="AK450" i="6"/>
  <c r="AA451" i="6"/>
  <c r="AB451" i="6"/>
  <c r="AE451" i="6"/>
  <c r="AG451" i="6"/>
  <c r="AH451" i="6"/>
  <c r="AJ451" i="6"/>
  <c r="AA452" i="6"/>
  <c r="AB452" i="6"/>
  <c r="AC452" i="6" s="1"/>
  <c r="AE452" i="6"/>
  <c r="AG452" i="6"/>
  <c r="AH452" i="6"/>
  <c r="AJ452" i="6"/>
  <c r="AA453" i="6"/>
  <c r="AB453" i="6"/>
  <c r="AE453" i="6"/>
  <c r="AG453" i="6"/>
  <c r="AH453" i="6"/>
  <c r="AJ453" i="6"/>
  <c r="AA454" i="6"/>
  <c r="AB454" i="6"/>
  <c r="AC454" i="6" s="1"/>
  <c r="AE454" i="6"/>
  <c r="AD454" i="6" s="1"/>
  <c r="AG454" i="6"/>
  <c r="AH454" i="6"/>
  <c r="AJ454" i="6"/>
  <c r="AK454" i="6" s="1"/>
  <c r="AA455" i="6"/>
  <c r="AB455" i="6"/>
  <c r="AE455" i="6"/>
  <c r="AG455" i="6"/>
  <c r="AH455" i="6"/>
  <c r="AJ455" i="6"/>
  <c r="AA456" i="6"/>
  <c r="AB456" i="6"/>
  <c r="AC456" i="6" s="1"/>
  <c r="AE456" i="6"/>
  <c r="AK456" i="6" s="1"/>
  <c r="AG456" i="6"/>
  <c r="AH456" i="6"/>
  <c r="AJ456" i="6"/>
  <c r="AA457" i="6"/>
  <c r="AB457" i="6"/>
  <c r="AE457" i="6"/>
  <c r="AG457" i="6"/>
  <c r="AH457" i="6"/>
  <c r="AJ457" i="6"/>
  <c r="AK457" i="6" s="1"/>
  <c r="AA458" i="6"/>
  <c r="AB458" i="6"/>
  <c r="AE458" i="6"/>
  <c r="AG458" i="6"/>
  <c r="AH458" i="6"/>
  <c r="AJ458" i="6"/>
  <c r="AA459" i="6"/>
  <c r="AB459" i="6"/>
  <c r="AC459" i="6"/>
  <c r="AE459" i="6"/>
  <c r="AD459" i="6" s="1"/>
  <c r="AG459" i="6"/>
  <c r="AH459" i="6"/>
  <c r="AJ459" i="6"/>
  <c r="AK459" i="6" s="1"/>
  <c r="AA460" i="6"/>
  <c r="AB460" i="6"/>
  <c r="AC460" i="6" s="1"/>
  <c r="AE460" i="6"/>
  <c r="AK460" i="6" s="1"/>
  <c r="AG460" i="6"/>
  <c r="AH460" i="6"/>
  <c r="AJ460" i="6"/>
  <c r="AA461" i="6"/>
  <c r="AB461" i="6"/>
  <c r="AC461" i="6" s="1"/>
  <c r="AE461" i="6"/>
  <c r="AG461" i="6"/>
  <c r="AH461" i="6"/>
  <c r="AJ461" i="6"/>
  <c r="AA462" i="6"/>
  <c r="AB462" i="6"/>
  <c r="AE462" i="6"/>
  <c r="AK462" i="6" s="1"/>
  <c r="AG462" i="6"/>
  <c r="AH462" i="6"/>
  <c r="AJ462" i="6"/>
  <c r="AA463" i="6"/>
  <c r="AB463" i="6"/>
  <c r="AC463" i="6" s="1"/>
  <c r="AE463" i="6"/>
  <c r="AK463" i="6" s="1"/>
  <c r="AG463" i="6"/>
  <c r="AH463" i="6"/>
  <c r="AJ463" i="6"/>
  <c r="AA464" i="6"/>
  <c r="AB464" i="6"/>
  <c r="AE464" i="6"/>
  <c r="AG464" i="6"/>
  <c r="AH464" i="6"/>
  <c r="AJ464" i="6"/>
  <c r="AA465" i="6"/>
  <c r="AB465" i="6"/>
  <c r="AC465" i="6"/>
  <c r="AE465" i="6"/>
  <c r="AG465" i="6"/>
  <c r="AH465" i="6"/>
  <c r="AJ465" i="6"/>
  <c r="AA466" i="6"/>
  <c r="AB466" i="6"/>
  <c r="AC466" i="6" s="1"/>
  <c r="AE466" i="6"/>
  <c r="AD466" i="6" s="1"/>
  <c r="AG466" i="6"/>
  <c r="AH466" i="6"/>
  <c r="AJ466" i="6"/>
  <c r="AK466" i="6"/>
  <c r="AA467" i="6"/>
  <c r="AB467" i="6"/>
  <c r="AC467" i="6" s="1"/>
  <c r="AD467" i="6" s="1"/>
  <c r="AE467" i="6"/>
  <c r="AG467" i="6"/>
  <c r="AH467" i="6"/>
  <c r="AJ467" i="6"/>
  <c r="AA468" i="6"/>
  <c r="AB468" i="6"/>
  <c r="AC468" i="6" s="1"/>
  <c r="AE468" i="6"/>
  <c r="AG468" i="6"/>
  <c r="AH468" i="6"/>
  <c r="AJ468" i="6"/>
  <c r="AK468" i="6" s="1"/>
  <c r="AA469" i="6"/>
  <c r="AB469" i="6"/>
  <c r="AE469" i="6"/>
  <c r="AG469" i="6"/>
  <c r="AH469" i="6"/>
  <c r="AJ469" i="6"/>
  <c r="AA470" i="6"/>
  <c r="AB470" i="6"/>
  <c r="AC470" i="6"/>
  <c r="AE470" i="6"/>
  <c r="AG470" i="6"/>
  <c r="AH470" i="6"/>
  <c r="AJ470" i="6"/>
  <c r="AA471" i="6"/>
  <c r="AB471" i="6"/>
  <c r="AE471" i="6"/>
  <c r="AG471" i="6"/>
  <c r="AH471" i="6"/>
  <c r="AJ471" i="6"/>
  <c r="AA472" i="6"/>
  <c r="AB472" i="6"/>
  <c r="AC472" i="6" s="1"/>
  <c r="AE472" i="6"/>
  <c r="AG472" i="6"/>
  <c r="AH472" i="6"/>
  <c r="AJ472" i="6"/>
  <c r="AA473" i="6"/>
  <c r="AB473" i="6"/>
  <c r="AE473" i="6"/>
  <c r="AK473" i="6" s="1"/>
  <c r="AG473" i="6"/>
  <c r="AH473" i="6"/>
  <c r="AJ473" i="6"/>
  <c r="AA474" i="6"/>
  <c r="AB474" i="6"/>
  <c r="AC474" i="6"/>
  <c r="AE474" i="6"/>
  <c r="AK474" i="6" s="1"/>
  <c r="AG474" i="6"/>
  <c r="AH474" i="6"/>
  <c r="AJ474" i="6"/>
  <c r="AA475" i="6"/>
  <c r="AB475" i="6"/>
  <c r="AC475" i="6" s="1"/>
  <c r="AE475" i="6"/>
  <c r="AG475" i="6"/>
  <c r="AH475" i="6"/>
  <c r="AJ475" i="6"/>
  <c r="AA476" i="6"/>
  <c r="AB476" i="6"/>
  <c r="AC476" i="6" s="1"/>
  <c r="AE476" i="6"/>
  <c r="AG476" i="6"/>
  <c r="AH476" i="6"/>
  <c r="AJ476" i="6"/>
  <c r="AA477" i="6"/>
  <c r="AB477" i="6"/>
  <c r="AE477" i="6"/>
  <c r="AG477" i="6"/>
  <c r="AH477" i="6"/>
  <c r="AJ477" i="6"/>
  <c r="AK477" i="6"/>
  <c r="AA478" i="6"/>
  <c r="AB478" i="6"/>
  <c r="AE478" i="6"/>
  <c r="AG478" i="6"/>
  <c r="AH478" i="6"/>
  <c r="AJ478" i="6"/>
  <c r="AA479" i="6"/>
  <c r="AB479" i="6"/>
  <c r="AC479" i="6" s="1"/>
  <c r="AE479" i="6"/>
  <c r="AG479" i="6"/>
  <c r="AH479" i="6"/>
  <c r="AJ479" i="6"/>
  <c r="AA480" i="6"/>
  <c r="AB480" i="6"/>
  <c r="AC480" i="6" s="1"/>
  <c r="AE480" i="6"/>
  <c r="AG480" i="6"/>
  <c r="AH480" i="6"/>
  <c r="AJ480" i="6"/>
  <c r="AA481" i="6"/>
  <c r="AB481" i="6"/>
  <c r="AC481" i="6"/>
  <c r="AE481" i="6"/>
  <c r="AK481" i="6" s="1"/>
  <c r="AG481" i="6"/>
  <c r="AH481" i="6"/>
  <c r="AJ481" i="6"/>
  <c r="AA482" i="6"/>
  <c r="AC482" i="6" s="1"/>
  <c r="AB482" i="6"/>
  <c r="AE482" i="6"/>
  <c r="AK482" i="6" s="1"/>
  <c r="AG482" i="6"/>
  <c r="AH482" i="6"/>
  <c r="AJ482" i="6"/>
  <c r="AA483" i="6"/>
  <c r="AB483" i="6"/>
  <c r="AC483" i="6" s="1"/>
  <c r="AD483" i="6" s="1"/>
  <c r="AE483" i="6"/>
  <c r="AG483" i="6"/>
  <c r="AH483" i="6"/>
  <c r="AJ483" i="6"/>
  <c r="AK483" i="6"/>
  <c r="AA484" i="6"/>
  <c r="AB484" i="6"/>
  <c r="AC484" i="6" s="1"/>
  <c r="AE484" i="6"/>
  <c r="AG484" i="6"/>
  <c r="AH484" i="6"/>
  <c r="AJ484" i="6"/>
  <c r="AA485" i="6"/>
  <c r="AC485" i="6" s="1"/>
  <c r="AB485" i="6"/>
  <c r="AE485" i="6"/>
  <c r="AG485" i="6"/>
  <c r="AH485" i="6"/>
  <c r="AJ485" i="6"/>
  <c r="AK485" i="6"/>
  <c r="AA486" i="6"/>
  <c r="AB486" i="6"/>
  <c r="AE486" i="6"/>
  <c r="AG486" i="6"/>
  <c r="AH486" i="6"/>
  <c r="AJ486" i="6"/>
  <c r="AA487" i="6"/>
  <c r="AB487" i="6"/>
  <c r="AC487" i="6"/>
  <c r="AD487" i="6" s="1"/>
  <c r="AE487" i="6"/>
  <c r="AG487" i="6"/>
  <c r="AH487" i="6"/>
  <c r="AJ487" i="6"/>
  <c r="AA488" i="6"/>
  <c r="AB488" i="6"/>
  <c r="AC488" i="6" s="1"/>
  <c r="AE488" i="6"/>
  <c r="AK488" i="6" s="1"/>
  <c r="AG488" i="6"/>
  <c r="AH488" i="6"/>
  <c r="AJ488" i="6"/>
  <c r="AA489" i="6"/>
  <c r="AB489" i="6"/>
  <c r="AE489" i="6"/>
  <c r="AG489" i="6"/>
  <c r="AH489" i="6"/>
  <c r="AJ489" i="6"/>
  <c r="AA490" i="6"/>
  <c r="AB490" i="6"/>
  <c r="AC490" i="6"/>
  <c r="AE490" i="6"/>
  <c r="AG490" i="6"/>
  <c r="AH490" i="6"/>
  <c r="AJ490" i="6"/>
  <c r="AK490" i="6" s="1"/>
  <c r="AA491" i="6"/>
  <c r="AB491" i="6"/>
  <c r="AE491" i="6"/>
  <c r="AK491" i="6" s="1"/>
  <c r="AG491" i="6"/>
  <c r="AH491" i="6"/>
  <c r="AJ491" i="6"/>
  <c r="AA492" i="6"/>
  <c r="AB492" i="6"/>
  <c r="AC492" i="6" s="1"/>
  <c r="AE492" i="6"/>
  <c r="AG492" i="6"/>
  <c r="AH492" i="6"/>
  <c r="AJ492" i="6"/>
  <c r="AK492" i="6" s="1"/>
  <c r="AA493" i="6"/>
  <c r="AB493" i="6"/>
  <c r="AC493" i="6"/>
  <c r="AE493" i="6"/>
  <c r="AG493" i="6"/>
  <c r="AH493" i="6"/>
  <c r="AJ493" i="6"/>
  <c r="AA494" i="6"/>
  <c r="AB494" i="6"/>
  <c r="AC494" i="6" s="1"/>
  <c r="AE494" i="6"/>
  <c r="AG494" i="6"/>
  <c r="AH494" i="6"/>
  <c r="AJ494" i="6"/>
  <c r="AK494" i="6" s="1"/>
  <c r="AA495" i="6"/>
  <c r="AB495" i="6"/>
  <c r="AE495" i="6"/>
  <c r="AG495" i="6"/>
  <c r="AH495" i="6"/>
  <c r="AJ495" i="6"/>
  <c r="AA496" i="6"/>
  <c r="AB496" i="6"/>
  <c r="AC496" i="6"/>
  <c r="AE496" i="6"/>
  <c r="AG496" i="6"/>
  <c r="AH496" i="6"/>
  <c r="AJ496" i="6"/>
  <c r="AA497" i="6"/>
  <c r="AC497" i="6" s="1"/>
  <c r="AB497" i="6"/>
  <c r="AE497" i="6"/>
  <c r="AG497" i="6"/>
  <c r="AH497" i="6"/>
  <c r="AJ497" i="6"/>
  <c r="AA498" i="6"/>
  <c r="AB498" i="6"/>
  <c r="AC498" i="6"/>
  <c r="AE498" i="6"/>
  <c r="AG498" i="6"/>
  <c r="AH498" i="6"/>
  <c r="AJ498" i="6"/>
  <c r="AA499" i="6"/>
  <c r="AB499" i="6"/>
  <c r="AE499" i="6"/>
  <c r="AK499" i="6" s="1"/>
  <c r="AG499" i="6"/>
  <c r="AH499" i="6"/>
  <c r="AJ499" i="6"/>
  <c r="AA500" i="6"/>
  <c r="AB500" i="6"/>
  <c r="AC500" i="6" s="1"/>
  <c r="AD500" i="6" s="1"/>
  <c r="AE500" i="6"/>
  <c r="AG500" i="6"/>
  <c r="AH500" i="6"/>
  <c r="AJ500" i="6"/>
  <c r="AK500" i="6" s="1"/>
  <c r="AA501" i="6"/>
  <c r="AB501" i="6"/>
  <c r="AE501" i="6"/>
  <c r="AG501" i="6"/>
  <c r="AH501" i="6"/>
  <c r="AJ501" i="6"/>
  <c r="AK501" i="6" s="1"/>
  <c r="AA502" i="6"/>
  <c r="AB502" i="6"/>
  <c r="AC502" i="6" s="1"/>
  <c r="AD502" i="6" s="1"/>
  <c r="AE502" i="6"/>
  <c r="AK502" i="6" s="1"/>
  <c r="AG502" i="6"/>
  <c r="AH502" i="6"/>
  <c r="AJ502" i="6"/>
  <c r="AA503" i="6"/>
  <c r="AB503" i="6"/>
  <c r="AC503" i="6"/>
  <c r="AE503" i="6"/>
  <c r="AD503" i="6" s="1"/>
  <c r="AG503" i="6"/>
  <c r="AH503" i="6"/>
  <c r="AJ503" i="6"/>
  <c r="AA504" i="6"/>
  <c r="AC504" i="6" s="1"/>
  <c r="AB504" i="6"/>
  <c r="AE504" i="6"/>
  <c r="AK504" i="6" s="1"/>
  <c r="AG504" i="6"/>
  <c r="AH504" i="6"/>
  <c r="AJ504" i="6"/>
  <c r="AA505" i="6"/>
  <c r="AB505" i="6"/>
  <c r="AC505" i="6" s="1"/>
  <c r="AE505" i="6"/>
  <c r="AG505" i="6"/>
  <c r="AH505" i="6"/>
  <c r="AJ505" i="6"/>
  <c r="AK505" i="6" s="1"/>
  <c r="AA506" i="6"/>
  <c r="AB506" i="6"/>
  <c r="AE506" i="6"/>
  <c r="AG506" i="6"/>
  <c r="AH506" i="6"/>
  <c r="AJ506" i="6"/>
  <c r="AA507" i="6"/>
  <c r="AB507" i="6"/>
  <c r="AC507" i="6" s="1"/>
  <c r="AD507" i="6" s="1"/>
  <c r="AE507" i="6"/>
  <c r="AG507" i="6"/>
  <c r="AH507" i="6"/>
  <c r="AJ507" i="6"/>
  <c r="AK507" i="6" s="1"/>
  <c r="AA508" i="6"/>
  <c r="AC508" i="6" s="1"/>
  <c r="AB508" i="6"/>
  <c r="AE508" i="6"/>
  <c r="AG508" i="6"/>
  <c r="AH508" i="6"/>
  <c r="AJ508" i="6"/>
  <c r="AA509" i="6"/>
  <c r="AB509" i="6"/>
  <c r="AC509" i="6"/>
  <c r="AE509" i="6"/>
  <c r="AG509" i="6"/>
  <c r="AH509" i="6"/>
  <c r="AJ509" i="6"/>
  <c r="AA510" i="6"/>
  <c r="AB510" i="6"/>
  <c r="AC510" i="6" s="1"/>
  <c r="AE510" i="6"/>
  <c r="AK510" i="6" s="1"/>
  <c r="AG510" i="6"/>
  <c r="AH510" i="6"/>
  <c r="AJ510" i="6"/>
  <c r="AA511" i="6"/>
  <c r="AB511" i="6"/>
  <c r="AC511" i="6" s="1"/>
  <c r="AD511" i="6" s="1"/>
  <c r="AE511" i="6"/>
  <c r="AG511" i="6"/>
  <c r="AH511" i="6"/>
  <c r="AJ511" i="6"/>
  <c r="AK511" i="6"/>
  <c r="AA512" i="6"/>
  <c r="AB512" i="6"/>
  <c r="AE512" i="6"/>
  <c r="AG512" i="6"/>
  <c r="AH512" i="6"/>
  <c r="AJ512" i="6"/>
  <c r="AA513" i="6"/>
  <c r="AC513" i="6" s="1"/>
  <c r="AB513" i="6"/>
  <c r="AE513" i="6"/>
  <c r="AG513" i="6"/>
  <c r="AH513" i="6"/>
  <c r="AJ513" i="6"/>
  <c r="AA514" i="6"/>
  <c r="AB514" i="6"/>
  <c r="AC514" i="6" s="1"/>
  <c r="AE514" i="6"/>
  <c r="AG514" i="6"/>
  <c r="AH514" i="6"/>
  <c r="AJ514" i="6"/>
  <c r="AA515" i="6"/>
  <c r="AB515" i="6"/>
  <c r="AC515" i="6"/>
  <c r="AE515" i="6"/>
  <c r="AG515" i="6"/>
  <c r="AH515" i="6"/>
  <c r="AJ515" i="6"/>
  <c r="AA516" i="6"/>
  <c r="AB516" i="6"/>
  <c r="AE516" i="6"/>
  <c r="AG516" i="6"/>
  <c r="AH516" i="6"/>
  <c r="AJ516" i="6"/>
  <c r="AA517" i="6"/>
  <c r="AB517" i="6"/>
  <c r="AC517" i="6" s="1"/>
  <c r="AE517" i="6"/>
  <c r="AG517" i="6"/>
  <c r="AH517" i="6"/>
  <c r="AJ517" i="6"/>
  <c r="AA518" i="6"/>
  <c r="AB518" i="6"/>
  <c r="AC518" i="6"/>
  <c r="AD518" i="6" s="1"/>
  <c r="AE518" i="6"/>
  <c r="AG518" i="6"/>
  <c r="AH518" i="6"/>
  <c r="AJ518" i="6"/>
  <c r="AK518" i="6" s="1"/>
  <c r="AA519" i="6"/>
  <c r="AB519" i="6"/>
  <c r="AE519" i="6"/>
  <c r="AG519" i="6"/>
  <c r="AH519" i="6"/>
  <c r="AJ519" i="6"/>
  <c r="AA520" i="6"/>
  <c r="AC520" i="6" s="1"/>
  <c r="AB520" i="6"/>
  <c r="AE520" i="6"/>
  <c r="AG520" i="6"/>
  <c r="AH520" i="6"/>
  <c r="AJ520" i="6"/>
  <c r="AA521" i="6"/>
  <c r="AB521" i="6"/>
  <c r="AE521" i="6"/>
  <c r="AK521" i="6" s="1"/>
  <c r="AG521" i="6"/>
  <c r="AH521" i="6"/>
  <c r="AJ521" i="6"/>
  <c r="AA522" i="6"/>
  <c r="AB522" i="6"/>
  <c r="AC522" i="6"/>
  <c r="AD522" i="6"/>
  <c r="AE522" i="6"/>
  <c r="AG522" i="6"/>
  <c r="AH522" i="6"/>
  <c r="AJ522" i="6"/>
  <c r="AK522" i="6" s="1"/>
  <c r="AA523" i="6"/>
  <c r="AB523" i="6"/>
  <c r="AE523" i="6"/>
  <c r="AG523" i="6"/>
  <c r="AH523" i="6"/>
  <c r="AJ523" i="6"/>
  <c r="AA524" i="6"/>
  <c r="AB524" i="6"/>
  <c r="AC524" i="6" s="1"/>
  <c r="AE524" i="6"/>
  <c r="AG524" i="6"/>
  <c r="AH524" i="6"/>
  <c r="AJ524" i="6"/>
  <c r="AA525" i="6"/>
  <c r="AB525" i="6"/>
  <c r="AE525" i="6"/>
  <c r="AG525" i="6"/>
  <c r="AH525" i="6"/>
  <c r="AJ525" i="6"/>
  <c r="AK525" i="6" s="1"/>
  <c r="AA526" i="6"/>
  <c r="AB526" i="6"/>
  <c r="AC526" i="6"/>
  <c r="AE526" i="6"/>
  <c r="AK526" i="6" s="1"/>
  <c r="AG526" i="6"/>
  <c r="AH526" i="6"/>
  <c r="AJ526" i="6"/>
  <c r="AA527" i="6"/>
  <c r="AB527" i="6"/>
  <c r="AE527" i="6"/>
  <c r="AG527" i="6"/>
  <c r="AH527" i="6"/>
  <c r="AJ527" i="6"/>
  <c r="AK527" i="6" s="1"/>
  <c r="AA528" i="6"/>
  <c r="AB528" i="6"/>
  <c r="AC528" i="6" s="1"/>
  <c r="AE528" i="6"/>
  <c r="AK528" i="6" s="1"/>
  <c r="AG528" i="6"/>
  <c r="AH528" i="6"/>
  <c r="AJ528" i="6"/>
  <c r="AA529" i="6"/>
  <c r="AB529" i="6"/>
  <c r="AC529" i="6"/>
  <c r="AE529" i="6"/>
  <c r="AG529" i="6"/>
  <c r="AH529" i="6"/>
  <c r="AJ529" i="6"/>
  <c r="AK529" i="6"/>
  <c r="AA530" i="6"/>
  <c r="AC530" i="6" s="1"/>
  <c r="AD530" i="6" s="1"/>
  <c r="AB530" i="6"/>
  <c r="AE530" i="6"/>
  <c r="AK530" i="6" s="1"/>
  <c r="AG530" i="6"/>
  <c r="AH530" i="6"/>
  <c r="AJ530" i="6"/>
  <c r="AA531" i="6"/>
  <c r="AB531" i="6"/>
  <c r="AC531" i="6"/>
  <c r="AD531" i="6" s="1"/>
  <c r="AE531" i="6"/>
  <c r="AG531" i="6"/>
  <c r="AH531" i="6"/>
  <c r="AJ531" i="6"/>
  <c r="AK531" i="6" s="1"/>
  <c r="AA532" i="6"/>
  <c r="AB532" i="6"/>
  <c r="AC532" i="6" s="1"/>
  <c r="AE532" i="6"/>
  <c r="AG532" i="6"/>
  <c r="AH532" i="6"/>
  <c r="AJ532" i="6"/>
  <c r="AA533" i="6"/>
  <c r="AB533" i="6"/>
  <c r="AE533" i="6"/>
  <c r="AG533" i="6"/>
  <c r="AH533" i="6"/>
  <c r="AJ533" i="6"/>
  <c r="AK533" i="6" s="1"/>
  <c r="AA534" i="6"/>
  <c r="AB534" i="6"/>
  <c r="AE534" i="6"/>
  <c r="AG534" i="6"/>
  <c r="AH534" i="6"/>
  <c r="AJ534" i="6"/>
  <c r="AA535" i="6"/>
  <c r="AB535" i="6"/>
  <c r="AC535" i="6"/>
  <c r="AE535" i="6"/>
  <c r="AG535" i="6"/>
  <c r="AH535" i="6"/>
  <c r="AJ535" i="6"/>
  <c r="AA536" i="6"/>
  <c r="AB536" i="6"/>
  <c r="AC536" i="6" s="1"/>
  <c r="AE536" i="6"/>
  <c r="AG536" i="6"/>
  <c r="AH536" i="6"/>
  <c r="AJ536" i="6"/>
  <c r="AA537" i="6"/>
  <c r="AB537" i="6"/>
  <c r="AC537" i="6" s="1"/>
  <c r="AE537" i="6"/>
  <c r="AG537" i="6"/>
  <c r="AH537" i="6"/>
  <c r="AJ537" i="6"/>
  <c r="AA538" i="6"/>
  <c r="AB538" i="6"/>
  <c r="AE538" i="6"/>
  <c r="AG538" i="6"/>
  <c r="AH538" i="6"/>
  <c r="AJ538" i="6"/>
  <c r="AA539" i="6"/>
  <c r="AB539" i="6"/>
  <c r="AC539" i="6" s="1"/>
  <c r="AE539" i="6"/>
  <c r="AK539" i="6" s="1"/>
  <c r="AG539" i="6"/>
  <c r="AH539" i="6"/>
  <c r="AJ539" i="6"/>
  <c r="AA540" i="6"/>
  <c r="AB540" i="6"/>
  <c r="AC540" i="6"/>
  <c r="AE540" i="6"/>
  <c r="AG540" i="6"/>
  <c r="AH540" i="6"/>
  <c r="AJ540" i="6"/>
  <c r="AA541" i="6"/>
  <c r="AB541" i="6"/>
  <c r="AC541" i="6" s="1"/>
  <c r="AE541" i="6"/>
  <c r="AK541" i="6" s="1"/>
  <c r="AG541" i="6"/>
  <c r="AH541" i="6"/>
  <c r="AJ541" i="6"/>
  <c r="AA542" i="6"/>
  <c r="AC542" i="6" s="1"/>
  <c r="AD542" i="6" s="1"/>
  <c r="AB542" i="6"/>
  <c r="AE542" i="6"/>
  <c r="AG542" i="6"/>
  <c r="AH542" i="6"/>
  <c r="AJ542" i="6"/>
  <c r="AK542" i="6" s="1"/>
  <c r="AA543" i="6"/>
  <c r="AB543" i="6"/>
  <c r="AE543" i="6"/>
  <c r="AG543" i="6"/>
  <c r="AH543" i="6"/>
  <c r="AJ543" i="6"/>
  <c r="AA544" i="6"/>
  <c r="AB544" i="6"/>
  <c r="AE544" i="6"/>
  <c r="AK544" i="6" s="1"/>
  <c r="AG544" i="6"/>
  <c r="AH544" i="6"/>
  <c r="AJ544" i="6"/>
  <c r="AA545" i="6"/>
  <c r="AB545" i="6"/>
  <c r="AE545" i="6"/>
  <c r="AG545" i="6"/>
  <c r="AH545" i="6"/>
  <c r="AJ545" i="6"/>
  <c r="AA546" i="6"/>
  <c r="AB546" i="6"/>
  <c r="AC546" i="6"/>
  <c r="AD546" i="6"/>
  <c r="AE546" i="6"/>
  <c r="AK546" i="6" s="1"/>
  <c r="AG546" i="6"/>
  <c r="AH546" i="6"/>
  <c r="AJ546" i="6"/>
  <c r="AA547" i="6"/>
  <c r="AB547" i="6"/>
  <c r="AE547" i="6"/>
  <c r="AG547" i="6"/>
  <c r="AH547" i="6"/>
  <c r="AJ547" i="6"/>
  <c r="AA548" i="6"/>
  <c r="AB548" i="6"/>
  <c r="AE548" i="6"/>
  <c r="AG548" i="6"/>
  <c r="AH548" i="6"/>
  <c r="AJ548" i="6"/>
  <c r="AA549" i="6"/>
  <c r="AB549" i="6"/>
  <c r="AE549" i="6"/>
  <c r="AG549" i="6"/>
  <c r="AH549" i="6"/>
  <c r="AJ549" i="6"/>
  <c r="AK549" i="6" s="1"/>
  <c r="AA550" i="6"/>
  <c r="AB550" i="6"/>
  <c r="AE550" i="6"/>
  <c r="AG550" i="6"/>
  <c r="AH550" i="6"/>
  <c r="AJ550" i="6"/>
  <c r="AK550" i="6"/>
  <c r="AA551" i="6"/>
  <c r="AB551" i="6"/>
  <c r="AC551" i="6" s="1"/>
  <c r="AE551" i="6"/>
  <c r="AG551" i="6"/>
  <c r="AH551" i="6"/>
  <c r="AJ551" i="6"/>
  <c r="AA552" i="6"/>
  <c r="AB552" i="6"/>
  <c r="AC552" i="6"/>
  <c r="AE552" i="6"/>
  <c r="AD552" i="6" s="1"/>
  <c r="AG552" i="6"/>
  <c r="AH552" i="6"/>
  <c r="AJ552" i="6"/>
  <c r="AA553" i="6"/>
  <c r="AB553" i="6"/>
  <c r="AE553" i="6"/>
  <c r="AG553" i="6"/>
  <c r="AH553" i="6"/>
  <c r="AJ553" i="6"/>
  <c r="AK553" i="6"/>
  <c r="AA554" i="6"/>
  <c r="AB554" i="6"/>
  <c r="AC554" i="6" s="1"/>
  <c r="AE554" i="6"/>
  <c r="AG554" i="6"/>
  <c r="AH554" i="6"/>
  <c r="AJ554" i="6"/>
  <c r="AA555" i="6"/>
  <c r="AC555" i="6" s="1"/>
  <c r="AD555" i="6" s="1"/>
  <c r="AB555" i="6"/>
  <c r="AE555" i="6"/>
  <c r="AG555" i="6"/>
  <c r="AH555" i="6"/>
  <c r="AJ555" i="6"/>
  <c r="AK555" i="6" s="1"/>
  <c r="AA556" i="6"/>
  <c r="AB556" i="6"/>
  <c r="AC556" i="6" s="1"/>
  <c r="AD556" i="6" s="1"/>
  <c r="AE556" i="6"/>
  <c r="AG556" i="6"/>
  <c r="AH556" i="6"/>
  <c r="AJ556" i="6"/>
  <c r="AA557" i="6"/>
  <c r="AC557" i="6" s="1"/>
  <c r="AB557" i="6"/>
  <c r="AE557" i="6"/>
  <c r="AG557" i="6"/>
  <c r="AH557" i="6"/>
  <c r="AJ557" i="6"/>
  <c r="AA558" i="6"/>
  <c r="AB558" i="6"/>
  <c r="AE558" i="6"/>
  <c r="AG558" i="6"/>
  <c r="AH558" i="6"/>
  <c r="AJ558" i="6"/>
  <c r="AA559" i="6"/>
  <c r="AB559" i="6"/>
  <c r="AC559" i="6" s="1"/>
  <c r="AD559" i="6" s="1"/>
  <c r="AE559" i="6"/>
  <c r="AK559" i="6" s="1"/>
  <c r="AG559" i="6"/>
  <c r="AH559" i="6"/>
  <c r="AJ559" i="6"/>
  <c r="AA560" i="6"/>
  <c r="AB560" i="6"/>
  <c r="AC560" i="6" s="1"/>
  <c r="AE560" i="6"/>
  <c r="AG560" i="6"/>
  <c r="AH560" i="6"/>
  <c r="AJ560" i="6"/>
  <c r="AA561" i="6"/>
  <c r="AB561" i="6"/>
  <c r="AC561" i="6" s="1"/>
  <c r="AE561" i="6"/>
  <c r="AG561" i="6"/>
  <c r="AH561" i="6"/>
  <c r="AJ561" i="6"/>
  <c r="AA562" i="6"/>
  <c r="AB562" i="6"/>
  <c r="AC562" i="6" s="1"/>
  <c r="AE562" i="6"/>
  <c r="AG562" i="6"/>
  <c r="AH562" i="6"/>
  <c r="AJ562" i="6"/>
  <c r="AK562" i="6" s="1"/>
  <c r="AA563" i="6"/>
  <c r="AB563" i="6"/>
  <c r="AC563" i="6" s="1"/>
  <c r="AE563" i="6"/>
  <c r="AG563" i="6"/>
  <c r="AH563" i="6"/>
  <c r="AJ563" i="6"/>
  <c r="AA564" i="6"/>
  <c r="AB564" i="6"/>
  <c r="AC564" i="6" s="1"/>
  <c r="AE564" i="6"/>
  <c r="AG564" i="6"/>
  <c r="AH564" i="6"/>
  <c r="AJ564" i="6"/>
  <c r="AA565" i="6"/>
  <c r="AB565" i="6"/>
  <c r="AC565" i="6" s="1"/>
  <c r="AE565" i="6"/>
  <c r="AG565" i="6"/>
  <c r="AH565" i="6"/>
  <c r="AJ565" i="6"/>
  <c r="AA566" i="6"/>
  <c r="AB566" i="6"/>
  <c r="AC566" i="6" s="1"/>
  <c r="AD566" i="6" s="1"/>
  <c r="AE566" i="6"/>
  <c r="AK566" i="6" s="1"/>
  <c r="AG566" i="6"/>
  <c r="AH566" i="6"/>
  <c r="AJ566" i="6"/>
  <c r="AA567" i="6"/>
  <c r="AB567" i="6"/>
  <c r="AE567" i="6"/>
  <c r="AG567" i="6"/>
  <c r="AH567" i="6"/>
  <c r="AJ567" i="6"/>
  <c r="AA568" i="6"/>
  <c r="AB568" i="6"/>
  <c r="AC568" i="6" s="1"/>
  <c r="AD568" i="6" s="1"/>
  <c r="AE568" i="6"/>
  <c r="AG568" i="6"/>
  <c r="AH568" i="6"/>
  <c r="AJ568" i="6"/>
  <c r="AK568" i="6" s="1"/>
  <c r="AA569" i="6"/>
  <c r="AC569" i="6" s="1"/>
  <c r="AB569" i="6"/>
  <c r="AE569" i="6"/>
  <c r="AK569" i="6" s="1"/>
  <c r="AG569" i="6"/>
  <c r="AH569" i="6"/>
  <c r="AJ569" i="6"/>
  <c r="AA570" i="6"/>
  <c r="AB570" i="6"/>
  <c r="AE570" i="6"/>
  <c r="AG570" i="6"/>
  <c r="AH570" i="6"/>
  <c r="AJ570" i="6"/>
  <c r="AK570" i="6" s="1"/>
  <c r="AA571" i="6"/>
  <c r="AB571" i="6"/>
  <c r="AE571" i="6"/>
  <c r="AG571" i="6"/>
  <c r="AH571" i="6"/>
  <c r="AJ571" i="6"/>
  <c r="AA572" i="6"/>
  <c r="AB572" i="6"/>
  <c r="AC572" i="6"/>
  <c r="AE572" i="6"/>
  <c r="AD572" i="6" s="1"/>
  <c r="AG572" i="6"/>
  <c r="AH572" i="6"/>
  <c r="AJ572" i="6"/>
  <c r="AA573" i="6"/>
  <c r="AB573" i="6"/>
  <c r="AE573" i="6"/>
  <c r="AG573" i="6"/>
  <c r="AH573" i="6"/>
  <c r="AJ573" i="6"/>
  <c r="AA574" i="6"/>
  <c r="AB574" i="6"/>
  <c r="AC574" i="6"/>
  <c r="AE574" i="6"/>
  <c r="AG574" i="6"/>
  <c r="AH574" i="6"/>
  <c r="AJ574" i="6"/>
  <c r="AA575" i="6"/>
  <c r="AB575" i="6"/>
  <c r="AC575" i="6" s="1"/>
  <c r="AE575" i="6"/>
  <c r="AG575" i="6"/>
  <c r="AH575" i="6"/>
  <c r="AJ575" i="6"/>
  <c r="AK575" i="6"/>
  <c r="AA576" i="6"/>
  <c r="AB576" i="6"/>
  <c r="AE576" i="6"/>
  <c r="AG576" i="6"/>
  <c r="AH576" i="6"/>
  <c r="AJ576" i="6"/>
  <c r="AA577" i="6"/>
  <c r="AB577" i="6"/>
  <c r="AC577" i="6" s="1"/>
  <c r="AE577" i="6"/>
  <c r="AG577" i="6"/>
  <c r="AH577" i="6"/>
  <c r="AJ577" i="6"/>
  <c r="AK577" i="6" s="1"/>
  <c r="AA578" i="6"/>
  <c r="AC578" i="6" s="1"/>
  <c r="AB578" i="6"/>
  <c r="AE578" i="6"/>
  <c r="AK578" i="6" s="1"/>
  <c r="AG578" i="6"/>
  <c r="AH578" i="6"/>
  <c r="AJ578" i="6"/>
  <c r="AA579" i="6"/>
  <c r="AB579" i="6"/>
  <c r="AE579" i="6"/>
  <c r="AK579" i="6" s="1"/>
  <c r="AG579" i="6"/>
  <c r="AH579" i="6"/>
  <c r="AJ579" i="6"/>
  <c r="AA580" i="6"/>
  <c r="AC580" i="6" s="1"/>
  <c r="AB580" i="6"/>
  <c r="AE580" i="6"/>
  <c r="AG580" i="6"/>
  <c r="AH580" i="6"/>
  <c r="AJ580" i="6"/>
  <c r="AA581" i="6"/>
  <c r="AB581" i="6"/>
  <c r="AC581" i="6" s="1"/>
  <c r="AE581" i="6"/>
  <c r="AK581" i="6" s="1"/>
  <c r="AG581" i="6"/>
  <c r="AH581" i="6"/>
  <c r="AJ581" i="6"/>
  <c r="AA582" i="6"/>
  <c r="AB582" i="6"/>
  <c r="AE582" i="6"/>
  <c r="AG582" i="6"/>
  <c r="AH582" i="6"/>
  <c r="AJ582" i="6"/>
  <c r="AA583" i="6"/>
  <c r="AC583" i="6" s="1"/>
  <c r="AB583" i="6"/>
  <c r="AE583" i="6"/>
  <c r="AG583" i="6"/>
  <c r="AH583" i="6"/>
  <c r="AJ583" i="6"/>
  <c r="AA584" i="6"/>
  <c r="AB584" i="6"/>
  <c r="AE584" i="6"/>
  <c r="AG584" i="6"/>
  <c r="AH584" i="6"/>
  <c r="AJ584" i="6"/>
  <c r="AA585" i="6"/>
  <c r="AB585" i="6"/>
  <c r="AC585" i="6" s="1"/>
  <c r="AE585" i="6"/>
  <c r="AG585" i="6"/>
  <c r="AH585" i="6"/>
  <c r="AJ585" i="6"/>
  <c r="AA586" i="6"/>
  <c r="AB586" i="6"/>
  <c r="AE586" i="6"/>
  <c r="AG586" i="6"/>
  <c r="AH586" i="6"/>
  <c r="AJ586" i="6"/>
  <c r="AK586" i="6" s="1"/>
  <c r="AA587" i="6"/>
  <c r="AB587" i="6"/>
  <c r="AC587" i="6" s="1"/>
  <c r="AE587" i="6"/>
  <c r="AG587" i="6"/>
  <c r="AH587" i="6"/>
  <c r="AJ587" i="6"/>
  <c r="AA588" i="6"/>
  <c r="AB588" i="6"/>
  <c r="AE588" i="6"/>
  <c r="AK588" i="6" s="1"/>
  <c r="AG588" i="6"/>
  <c r="AH588" i="6"/>
  <c r="AJ588" i="6"/>
  <c r="AA589" i="6"/>
  <c r="AC589" i="6" s="1"/>
  <c r="AB589" i="6"/>
  <c r="AE589" i="6"/>
  <c r="AG589" i="6"/>
  <c r="AH589" i="6"/>
  <c r="AJ589" i="6"/>
  <c r="AA590" i="6"/>
  <c r="AB590" i="6"/>
  <c r="AC590" i="6" s="1"/>
  <c r="AE590" i="6"/>
  <c r="AK590" i="6" s="1"/>
  <c r="AG590" i="6"/>
  <c r="AH590" i="6"/>
  <c r="AJ590" i="6"/>
  <c r="AA591" i="6"/>
  <c r="AB591" i="6"/>
  <c r="AE591" i="6"/>
  <c r="AK591" i="6" s="1"/>
  <c r="AG591" i="6"/>
  <c r="AH591" i="6"/>
  <c r="AJ591" i="6"/>
  <c r="AA592" i="6"/>
  <c r="AB592" i="6"/>
  <c r="AE592" i="6"/>
  <c r="AG592" i="6"/>
  <c r="AH592" i="6"/>
  <c r="AJ592" i="6"/>
  <c r="AK592" i="6"/>
  <c r="AA593" i="6"/>
  <c r="AB593" i="6"/>
  <c r="AC593" i="6" s="1"/>
  <c r="AE593" i="6"/>
  <c r="AK593" i="6" s="1"/>
  <c r="AG593" i="6"/>
  <c r="AH593" i="6"/>
  <c r="AJ593" i="6"/>
  <c r="AA594" i="6"/>
  <c r="AB594" i="6"/>
  <c r="AC594" i="6"/>
  <c r="AE594" i="6"/>
  <c r="AG594" i="6"/>
  <c r="AH594" i="6"/>
  <c r="AJ594" i="6"/>
  <c r="AA595" i="6"/>
  <c r="AB595" i="6"/>
  <c r="AC595" i="6" s="1"/>
  <c r="AE595" i="6"/>
  <c r="AD595" i="6" s="1"/>
  <c r="AG595" i="6"/>
  <c r="AH595" i="6"/>
  <c r="AJ595" i="6"/>
  <c r="AK595" i="6"/>
  <c r="AA596" i="6"/>
  <c r="AB596" i="6"/>
  <c r="AC596" i="6" s="1"/>
  <c r="AE596" i="6"/>
  <c r="AG596" i="6"/>
  <c r="AH596" i="6"/>
  <c r="AJ596" i="6"/>
  <c r="AA597" i="6"/>
  <c r="AB597" i="6"/>
  <c r="AC597" i="6" s="1"/>
  <c r="AD597" i="6" s="1"/>
  <c r="AE597" i="6"/>
  <c r="AK597" i="6" s="1"/>
  <c r="AG597" i="6"/>
  <c r="AH597" i="6"/>
  <c r="AJ597" i="6"/>
  <c r="AA598" i="6"/>
  <c r="AB598" i="6"/>
  <c r="AE598" i="6"/>
  <c r="AG598" i="6"/>
  <c r="AH598" i="6"/>
  <c r="AJ598" i="6"/>
  <c r="AK598" i="6"/>
  <c r="AA599" i="6"/>
  <c r="AB599" i="6"/>
  <c r="AE599" i="6"/>
  <c r="AG599" i="6"/>
  <c r="AH599" i="6"/>
  <c r="AJ599" i="6"/>
  <c r="AA600" i="6"/>
  <c r="AB600" i="6"/>
  <c r="AC600" i="6" s="1"/>
  <c r="AE600" i="6"/>
  <c r="AG600" i="6"/>
  <c r="AH600" i="6"/>
  <c r="AJ600" i="6"/>
  <c r="AK600" i="6"/>
  <c r="AA601" i="6"/>
  <c r="AB601" i="6"/>
  <c r="AC601" i="6" s="1"/>
  <c r="AE601" i="6"/>
  <c r="AG601" i="6"/>
  <c r="AH601" i="6"/>
  <c r="AJ601" i="6"/>
  <c r="AA602" i="6"/>
  <c r="AB602" i="6"/>
  <c r="AC602" i="6" s="1"/>
  <c r="AE602" i="6"/>
  <c r="AD602" i="6" s="1"/>
  <c r="AG602" i="6"/>
  <c r="AH602" i="6"/>
  <c r="AJ602" i="6"/>
  <c r="AK602" i="6"/>
  <c r="AA603" i="6"/>
  <c r="AB603" i="6"/>
  <c r="AC603" i="6" s="1"/>
  <c r="AE603" i="6"/>
  <c r="AG603" i="6"/>
  <c r="AH603" i="6"/>
  <c r="AJ603" i="6"/>
  <c r="AK603" i="6"/>
  <c r="AA604" i="6"/>
  <c r="AB604" i="6"/>
  <c r="AE604" i="6"/>
  <c r="AG604" i="6"/>
  <c r="AH604" i="6"/>
  <c r="AJ604" i="6"/>
  <c r="AK604" i="6"/>
  <c r="AA605" i="6"/>
  <c r="AB605" i="6"/>
  <c r="AC605" i="6" s="1"/>
  <c r="AE605" i="6"/>
  <c r="AK605" i="6" s="1"/>
  <c r="AG605" i="6"/>
  <c r="AH605" i="6"/>
  <c r="AJ605" i="6"/>
  <c r="AA606" i="6"/>
  <c r="AB606" i="6"/>
  <c r="AE606" i="6"/>
  <c r="AK606" i="6" s="1"/>
  <c r="AG606" i="6"/>
  <c r="AH606" i="6"/>
  <c r="AJ606" i="6"/>
  <c r="AA607" i="6"/>
  <c r="AB607" i="6"/>
  <c r="AE607" i="6"/>
  <c r="AK607" i="6" s="1"/>
  <c r="AG607" i="6"/>
  <c r="AH607" i="6"/>
  <c r="AJ607" i="6"/>
  <c r="AA608" i="6"/>
  <c r="AB608" i="6"/>
  <c r="AE608" i="6"/>
  <c r="AG608" i="6"/>
  <c r="AH608" i="6"/>
  <c r="AJ608" i="6"/>
  <c r="AA609" i="6"/>
  <c r="AB609" i="6"/>
  <c r="AC609" i="6"/>
  <c r="AD609" i="6" s="1"/>
  <c r="AE609" i="6"/>
  <c r="AK609" i="6" s="1"/>
  <c r="AG609" i="6"/>
  <c r="AH609" i="6"/>
  <c r="AJ609" i="6"/>
  <c r="AA610" i="6"/>
  <c r="AB610" i="6"/>
  <c r="AE610" i="6"/>
  <c r="AG610" i="6"/>
  <c r="AH610" i="6"/>
  <c r="AJ610" i="6"/>
  <c r="AK610" i="6"/>
  <c r="AA611" i="6"/>
  <c r="AB611" i="6"/>
  <c r="AE611" i="6"/>
  <c r="AG611" i="6"/>
  <c r="AH611" i="6"/>
  <c r="AJ611" i="6"/>
  <c r="AA612" i="6"/>
  <c r="AB612" i="6"/>
  <c r="AC612" i="6" s="1"/>
  <c r="AE612" i="6"/>
  <c r="AG612" i="6"/>
  <c r="AH612" i="6"/>
  <c r="AJ612" i="6"/>
  <c r="AK612" i="6"/>
  <c r="AA613" i="6"/>
  <c r="AB613" i="6"/>
  <c r="AC613" i="6" s="1"/>
  <c r="AE613" i="6"/>
  <c r="AG613" i="6"/>
  <c r="AH613" i="6"/>
  <c r="AJ613" i="6"/>
  <c r="AA614" i="6"/>
  <c r="AB614" i="6"/>
  <c r="AC614" i="6" s="1"/>
  <c r="AE614" i="6"/>
  <c r="AD614" i="6" s="1"/>
  <c r="AG614" i="6"/>
  <c r="AH614" i="6"/>
  <c r="AJ614" i="6"/>
  <c r="AK614" i="6"/>
  <c r="AA615" i="6"/>
  <c r="AB615" i="6"/>
  <c r="AC615" i="6" s="1"/>
  <c r="AE615" i="6"/>
  <c r="AG615" i="6"/>
  <c r="AH615" i="6"/>
  <c r="AJ615" i="6"/>
  <c r="AK615" i="6"/>
  <c r="AA616" i="6"/>
  <c r="AB616" i="6"/>
  <c r="AE616" i="6"/>
  <c r="AG616" i="6"/>
  <c r="AH616" i="6"/>
  <c r="AJ616" i="6"/>
  <c r="AK616" i="6"/>
  <c r="AA617" i="6"/>
  <c r="AB617" i="6"/>
  <c r="AC617" i="6" s="1"/>
  <c r="AE617" i="6"/>
  <c r="AK617" i="6" s="1"/>
  <c r="AG617" i="6"/>
  <c r="AH617" i="6"/>
  <c r="AJ617" i="6"/>
  <c r="AA618" i="6"/>
  <c r="AB618" i="6"/>
  <c r="AC618" i="6"/>
  <c r="AE618" i="6"/>
  <c r="AG618" i="6"/>
  <c r="AH618" i="6"/>
  <c r="AJ618" i="6"/>
  <c r="AA619" i="6"/>
  <c r="AB619" i="6"/>
  <c r="AC619" i="6" s="1"/>
  <c r="AE619" i="6"/>
  <c r="AG619" i="6"/>
  <c r="AH619" i="6"/>
  <c r="AJ619" i="6"/>
  <c r="AK619" i="6"/>
  <c r="AA620" i="6"/>
  <c r="AB620" i="6"/>
  <c r="AC620" i="6" s="1"/>
  <c r="AE620" i="6"/>
  <c r="AG620" i="6"/>
  <c r="AH620" i="6"/>
  <c r="AJ620" i="6"/>
  <c r="AA621" i="6"/>
  <c r="AB621" i="6"/>
  <c r="AC621" i="6" s="1"/>
  <c r="AD621" i="6" s="1"/>
  <c r="AE621" i="6"/>
  <c r="AK621" i="6" s="1"/>
  <c r="AG621" i="6"/>
  <c r="AH621" i="6"/>
  <c r="AJ621" i="6"/>
  <c r="AA622" i="6"/>
  <c r="AB622" i="6"/>
  <c r="AE622" i="6"/>
  <c r="AG622" i="6"/>
  <c r="AH622" i="6"/>
  <c r="AJ622" i="6"/>
  <c r="AK622" i="6"/>
  <c r="AA623" i="6"/>
  <c r="AB623" i="6"/>
  <c r="AE623" i="6"/>
  <c r="AG623" i="6"/>
  <c r="AH623" i="6"/>
  <c r="AJ623" i="6"/>
  <c r="AA624" i="6"/>
  <c r="AB624" i="6"/>
  <c r="AC624" i="6" s="1"/>
  <c r="AE624" i="6"/>
  <c r="AG624" i="6"/>
  <c r="AH624" i="6"/>
  <c r="AJ624" i="6"/>
  <c r="AA625" i="6"/>
  <c r="AB625" i="6"/>
  <c r="AC625" i="6" s="1"/>
  <c r="AE625" i="6"/>
  <c r="AG625" i="6"/>
  <c r="AH625" i="6"/>
  <c r="AJ625" i="6"/>
  <c r="AA626" i="6"/>
  <c r="AB626" i="6"/>
  <c r="AC626" i="6" s="1"/>
  <c r="AE626" i="6"/>
  <c r="AG626" i="6"/>
  <c r="AH626" i="6"/>
  <c r="AJ626" i="6"/>
  <c r="AK626" i="6"/>
  <c r="AA627" i="6"/>
  <c r="AB627" i="6"/>
  <c r="AC627" i="6" s="1"/>
  <c r="AE627" i="6"/>
  <c r="AK627" i="6" s="1"/>
  <c r="AG627" i="6"/>
  <c r="AH627" i="6"/>
  <c r="AJ627" i="6"/>
  <c r="AA628" i="6"/>
  <c r="AB628" i="6"/>
  <c r="AC628" i="6" s="1"/>
  <c r="AE628" i="6"/>
  <c r="AK628" i="6" s="1"/>
  <c r="AG628" i="6"/>
  <c r="AH628" i="6"/>
  <c r="AJ628" i="6"/>
  <c r="AA629" i="6"/>
  <c r="AC629" i="6" s="1"/>
  <c r="AD629" i="6" s="1"/>
  <c r="AB629" i="6"/>
  <c r="AE629" i="6"/>
  <c r="AK629" i="6" s="1"/>
  <c r="AG629" i="6"/>
  <c r="AH629" i="6"/>
  <c r="AJ629" i="6"/>
  <c r="AA630" i="6"/>
  <c r="AB630" i="6"/>
  <c r="AC630" i="6"/>
  <c r="AE630" i="6"/>
  <c r="AK630" i="6" s="1"/>
  <c r="AG630" i="6"/>
  <c r="AH630" i="6"/>
  <c r="AJ630" i="6"/>
  <c r="AA631" i="6"/>
  <c r="AB631" i="6"/>
  <c r="AC631" i="6" s="1"/>
  <c r="AE631" i="6"/>
  <c r="AD631" i="6" s="1"/>
  <c r="AG631" i="6"/>
  <c r="AH631" i="6"/>
  <c r="AJ631" i="6"/>
  <c r="AK631" i="6"/>
  <c r="AA632" i="6"/>
  <c r="AB632" i="6"/>
  <c r="AC632" i="6" s="1"/>
  <c r="AE632" i="6"/>
  <c r="AG632" i="6"/>
  <c r="AH632" i="6"/>
  <c r="AJ632" i="6"/>
  <c r="AA633" i="6"/>
  <c r="AB633" i="6"/>
  <c r="AC633" i="6" s="1"/>
  <c r="AD633" i="6" s="1"/>
  <c r="AE633" i="6"/>
  <c r="AK633" i="6" s="1"/>
  <c r="AG633" i="6"/>
  <c r="AH633" i="6"/>
  <c r="AJ633" i="6"/>
  <c r="AA634" i="6"/>
  <c r="AB634" i="6"/>
  <c r="AC634" i="6" s="1"/>
  <c r="AE634" i="6"/>
  <c r="AG634" i="6"/>
  <c r="AH634" i="6"/>
  <c r="AJ634" i="6"/>
  <c r="AK634" i="6"/>
  <c r="AA635" i="6"/>
  <c r="AB635" i="6"/>
  <c r="AE635" i="6"/>
  <c r="AG635" i="6"/>
  <c r="AH635" i="6"/>
  <c r="AJ635" i="6"/>
  <c r="AA636" i="6"/>
  <c r="AB636" i="6"/>
  <c r="AC636" i="6"/>
  <c r="AE636" i="6"/>
  <c r="AD636" i="6" s="1"/>
  <c r="AG636" i="6"/>
  <c r="AH636" i="6"/>
  <c r="AJ636" i="6"/>
  <c r="AA637" i="6"/>
  <c r="AC637" i="6" s="1"/>
  <c r="AB637" i="6"/>
  <c r="AE637" i="6"/>
  <c r="AK637" i="6" s="1"/>
  <c r="AG637" i="6"/>
  <c r="AH637" i="6"/>
  <c r="AJ637" i="6"/>
  <c r="AA638" i="6"/>
  <c r="AB638" i="6"/>
  <c r="AE638" i="6"/>
  <c r="AG638" i="6"/>
  <c r="AH638" i="6"/>
  <c r="AJ638" i="6"/>
  <c r="AK638" i="6"/>
  <c r="AA639" i="6"/>
  <c r="AB639" i="6"/>
  <c r="AC639" i="6" s="1"/>
  <c r="AE639" i="6"/>
  <c r="AG639" i="6"/>
  <c r="AH639" i="6"/>
  <c r="AJ639" i="6"/>
  <c r="AK639" i="6"/>
  <c r="AA640" i="6"/>
  <c r="AB640" i="6"/>
  <c r="AE640" i="6"/>
  <c r="AG640" i="6"/>
  <c r="AH640" i="6"/>
  <c r="AJ640" i="6"/>
  <c r="AA641" i="6"/>
  <c r="AB641" i="6"/>
  <c r="AC641" i="6" s="1"/>
  <c r="AE641" i="6"/>
  <c r="AK641" i="6" s="1"/>
  <c r="AG641" i="6"/>
  <c r="AH641" i="6"/>
  <c r="AJ641" i="6"/>
  <c r="AA642" i="6"/>
  <c r="AB642" i="6"/>
  <c r="AC642" i="6" s="1"/>
  <c r="AE642" i="6"/>
  <c r="AK642" i="6" s="1"/>
  <c r="AG642" i="6"/>
  <c r="AH642" i="6"/>
  <c r="AJ642" i="6"/>
  <c r="AA643" i="6"/>
  <c r="AB643" i="6"/>
  <c r="AC643" i="6" s="1"/>
  <c r="AE643" i="6"/>
  <c r="AD643" i="6" s="1"/>
  <c r="AG643" i="6"/>
  <c r="AH643" i="6"/>
  <c r="AJ643" i="6"/>
  <c r="AA644" i="6"/>
  <c r="AB644" i="6"/>
  <c r="AE644" i="6"/>
  <c r="AG644" i="6"/>
  <c r="AH644" i="6"/>
  <c r="AJ644" i="6"/>
  <c r="AA645" i="6"/>
  <c r="AB645" i="6"/>
  <c r="AC645" i="6"/>
  <c r="AD645" i="6" s="1"/>
  <c r="AE645" i="6"/>
  <c r="AK645" i="6" s="1"/>
  <c r="AG645" i="6"/>
  <c r="AH645" i="6"/>
  <c r="AJ645" i="6"/>
  <c r="AA646" i="6"/>
  <c r="AB646" i="6"/>
  <c r="AE646" i="6"/>
  <c r="AG646" i="6"/>
  <c r="AH646" i="6"/>
  <c r="AJ646" i="6"/>
  <c r="AK646" i="6"/>
  <c r="AA647" i="6"/>
  <c r="AB647" i="6"/>
  <c r="AE647" i="6"/>
  <c r="AG647" i="6"/>
  <c r="AH647" i="6"/>
  <c r="AJ647" i="6"/>
  <c r="AK647" i="6"/>
  <c r="AA648" i="6"/>
  <c r="AC648" i="6" s="1"/>
  <c r="AB648" i="6"/>
  <c r="AE648" i="6"/>
  <c r="AK648" i="6" s="1"/>
  <c r="AG648" i="6"/>
  <c r="AH648" i="6"/>
  <c r="AJ648" i="6"/>
  <c r="AA649" i="6"/>
  <c r="AB649" i="6"/>
  <c r="AC649" i="6"/>
  <c r="AE649" i="6"/>
  <c r="AK649" i="6" s="1"/>
  <c r="AG649" i="6"/>
  <c r="AH649" i="6"/>
  <c r="AJ649" i="6"/>
  <c r="AA650" i="6"/>
  <c r="AB650" i="6"/>
  <c r="AE650" i="6"/>
  <c r="AK650" i="6" s="1"/>
  <c r="AG650" i="6"/>
  <c r="AH650" i="6"/>
  <c r="AJ650" i="6"/>
  <c r="AA651" i="6"/>
  <c r="AB651" i="6"/>
  <c r="AE651" i="6"/>
  <c r="AK651" i="6" s="1"/>
  <c r="AG651" i="6"/>
  <c r="AH651" i="6"/>
  <c r="AJ651" i="6"/>
  <c r="AA652" i="6"/>
  <c r="AB652" i="6"/>
  <c r="AC652" i="6" s="1"/>
  <c r="AE652" i="6"/>
  <c r="AD652" i="6" s="1"/>
  <c r="AG652" i="6"/>
  <c r="AH652" i="6"/>
  <c r="AJ652" i="6"/>
  <c r="AA653" i="6"/>
  <c r="AC653" i="6" s="1"/>
  <c r="AB653" i="6"/>
  <c r="AE653" i="6"/>
  <c r="AK653" i="6" s="1"/>
  <c r="AG653" i="6"/>
  <c r="AH653" i="6"/>
  <c r="AJ653" i="6"/>
  <c r="AA654" i="6"/>
  <c r="AB654" i="6"/>
  <c r="AC654" i="6" s="1"/>
  <c r="AE654" i="6"/>
  <c r="AG654" i="6"/>
  <c r="AH654" i="6"/>
  <c r="AJ654" i="6"/>
  <c r="AK654" i="6"/>
  <c r="AA655" i="6"/>
  <c r="AB655" i="6"/>
  <c r="AE655" i="6"/>
  <c r="AG655" i="6"/>
  <c r="AH655" i="6"/>
  <c r="AJ655" i="6"/>
  <c r="AK655" i="6"/>
  <c r="AA656" i="6"/>
  <c r="AB656" i="6"/>
  <c r="AC656" i="6" s="1"/>
  <c r="AE656" i="6"/>
  <c r="AG656" i="6"/>
  <c r="AH656" i="6"/>
  <c r="AJ656" i="6"/>
  <c r="AA657" i="6"/>
  <c r="AB657" i="6"/>
  <c r="AC657" i="6"/>
  <c r="AD657" i="6"/>
  <c r="AE657" i="6"/>
  <c r="AK657" i="6" s="1"/>
  <c r="AG657" i="6"/>
  <c r="AH657" i="6"/>
  <c r="AJ657" i="6"/>
  <c r="AA658" i="6"/>
  <c r="AB658" i="6"/>
  <c r="AC658" i="6" s="1"/>
  <c r="AE658" i="6"/>
  <c r="AG658" i="6"/>
  <c r="AH658" i="6"/>
  <c r="AJ658" i="6"/>
  <c r="AK658" i="6"/>
  <c r="AA659" i="6"/>
  <c r="AB659" i="6"/>
  <c r="AE659" i="6"/>
  <c r="AG659" i="6"/>
  <c r="AH659" i="6"/>
  <c r="AJ659" i="6"/>
  <c r="AK659" i="6"/>
  <c r="AA660" i="6"/>
  <c r="AB660" i="6"/>
  <c r="AC660" i="6" s="1"/>
  <c r="AE660" i="6"/>
  <c r="AG660" i="6"/>
  <c r="AH660" i="6"/>
  <c r="AJ660" i="6"/>
  <c r="AA661" i="6"/>
  <c r="AB661" i="6"/>
  <c r="AC661" i="6"/>
  <c r="AE661" i="6"/>
  <c r="AK661" i="6" s="1"/>
  <c r="AG661" i="6"/>
  <c r="AH661" i="6"/>
  <c r="AJ661" i="6"/>
  <c r="AA662" i="6"/>
  <c r="AB662" i="6"/>
  <c r="AC662" i="6" s="1"/>
  <c r="AE662" i="6"/>
  <c r="AD662" i="6" s="1"/>
  <c r="AG662" i="6"/>
  <c r="AH662" i="6"/>
  <c r="AJ662" i="6"/>
  <c r="AK662" i="6"/>
  <c r="AA663" i="6"/>
  <c r="AB663" i="6"/>
  <c r="AC663" i="6" s="1"/>
  <c r="AE663" i="6"/>
  <c r="AG663" i="6"/>
  <c r="AH663" i="6"/>
  <c r="AJ663" i="6"/>
  <c r="AK663" i="6"/>
  <c r="AA664" i="6"/>
  <c r="AB664" i="6"/>
  <c r="AE664" i="6"/>
  <c r="AG664" i="6"/>
  <c r="AH664" i="6"/>
  <c r="AJ664" i="6"/>
  <c r="AA665" i="6"/>
  <c r="AC665" i="6" s="1"/>
  <c r="AB665" i="6"/>
  <c r="AE665" i="6"/>
  <c r="AK665" i="6" s="1"/>
  <c r="AG665" i="6"/>
  <c r="AH665" i="6"/>
  <c r="AJ665" i="6"/>
  <c r="AA666" i="6"/>
  <c r="AB666" i="6"/>
  <c r="AE666" i="6"/>
  <c r="AG666" i="6"/>
  <c r="AH666" i="6"/>
  <c r="AJ666" i="6"/>
  <c r="AK666" i="6"/>
  <c r="AA667" i="6"/>
  <c r="AB667" i="6"/>
  <c r="AE667" i="6"/>
  <c r="AG667" i="6"/>
  <c r="AH667" i="6"/>
  <c r="AJ667" i="6"/>
  <c r="AA668" i="6"/>
  <c r="AB668" i="6"/>
  <c r="AE668" i="6"/>
  <c r="AG668" i="6"/>
  <c r="AH668" i="6"/>
  <c r="AJ668" i="6"/>
  <c r="AA669" i="6"/>
  <c r="AB669" i="6"/>
  <c r="AC669" i="6" s="1"/>
  <c r="AE669" i="6"/>
  <c r="AK669" i="6" s="1"/>
  <c r="AG669" i="6"/>
  <c r="AH669" i="6"/>
  <c r="AJ669" i="6"/>
  <c r="AA670" i="6"/>
  <c r="AB670" i="6"/>
  <c r="AE670" i="6"/>
  <c r="AG670" i="6"/>
  <c r="AH670" i="6"/>
  <c r="AJ670" i="6"/>
  <c r="AA671" i="6"/>
  <c r="AB671" i="6"/>
  <c r="AC671" i="6" s="1"/>
  <c r="AE671" i="6"/>
  <c r="AK671" i="6" s="1"/>
  <c r="AG671" i="6"/>
  <c r="AH671" i="6"/>
  <c r="AJ671" i="6"/>
  <c r="AA672" i="6"/>
  <c r="AC672" i="6" s="1"/>
  <c r="AB672" i="6"/>
  <c r="AE672" i="6"/>
  <c r="AG672" i="6"/>
  <c r="AH672" i="6"/>
  <c r="AJ672" i="6"/>
  <c r="AA673" i="6"/>
  <c r="AB673" i="6"/>
  <c r="AC673" i="6" s="1"/>
  <c r="AE673" i="6"/>
  <c r="AK673" i="6" s="1"/>
  <c r="AG673" i="6"/>
  <c r="AH673" i="6"/>
  <c r="AJ673" i="6"/>
  <c r="AA674" i="6"/>
  <c r="AB674" i="6"/>
  <c r="AC674" i="6" s="1"/>
  <c r="AE674" i="6"/>
  <c r="AG674" i="6"/>
  <c r="AH674" i="6"/>
  <c r="AJ674" i="6"/>
  <c r="AK674" i="6"/>
  <c r="AA675" i="6"/>
  <c r="AB675" i="6"/>
  <c r="AE675" i="6"/>
  <c r="AK675" i="6" s="1"/>
  <c r="AG675" i="6"/>
  <c r="AH675" i="6"/>
  <c r="AJ675" i="6"/>
  <c r="AA676" i="6"/>
  <c r="AB676" i="6"/>
  <c r="AE676" i="6"/>
  <c r="AG676" i="6"/>
  <c r="AH676" i="6"/>
  <c r="AJ676" i="6"/>
  <c r="AA677" i="6"/>
  <c r="AB677" i="6"/>
  <c r="AC677" i="6"/>
  <c r="AE677" i="6"/>
  <c r="AK677" i="6" s="1"/>
  <c r="AG677" i="6"/>
  <c r="AH677" i="6"/>
  <c r="AJ677" i="6"/>
  <c r="AA678" i="6"/>
  <c r="AB678" i="6"/>
  <c r="AC678" i="6"/>
  <c r="AE678" i="6"/>
  <c r="AK678" i="6" s="1"/>
  <c r="AG678" i="6"/>
  <c r="AH678" i="6"/>
  <c r="AJ678" i="6"/>
  <c r="AA679" i="6"/>
  <c r="AB679" i="6"/>
  <c r="AE679" i="6"/>
  <c r="AG679" i="6"/>
  <c r="AH679" i="6"/>
  <c r="AJ679" i="6"/>
  <c r="AK679" i="6"/>
  <c r="AA680" i="6"/>
  <c r="AB680" i="6"/>
  <c r="AE680" i="6"/>
  <c r="AG680" i="6"/>
  <c r="AH680" i="6"/>
  <c r="AJ680" i="6"/>
  <c r="AA681" i="6"/>
  <c r="AB681" i="6"/>
  <c r="AC681" i="6" s="1"/>
  <c r="AE681" i="6"/>
  <c r="AK681" i="6" s="1"/>
  <c r="AG681" i="6"/>
  <c r="AH681" i="6"/>
  <c r="AJ681" i="6"/>
  <c r="AA682" i="6"/>
  <c r="AB682" i="6"/>
  <c r="AC682" i="6" s="1"/>
  <c r="AE682" i="6"/>
  <c r="AK682" i="6" s="1"/>
  <c r="AG682" i="6"/>
  <c r="AH682" i="6"/>
  <c r="AJ682" i="6"/>
  <c r="AA683" i="6"/>
  <c r="AB683" i="6"/>
  <c r="AC683" i="6" s="1"/>
  <c r="AE683" i="6"/>
  <c r="AD683" i="6" s="1"/>
  <c r="AG683" i="6"/>
  <c r="AH683" i="6"/>
  <c r="AJ683" i="6"/>
  <c r="AK683" i="6"/>
  <c r="AA684" i="6"/>
  <c r="AB684" i="6"/>
  <c r="AC684" i="6" s="1"/>
  <c r="AE684" i="6"/>
  <c r="AG684" i="6"/>
  <c r="AH684" i="6"/>
  <c r="AJ684" i="6"/>
  <c r="AA685" i="6"/>
  <c r="AB685" i="6"/>
  <c r="AC685" i="6" s="1"/>
  <c r="AE685" i="6"/>
  <c r="AK685" i="6" s="1"/>
  <c r="AG685" i="6"/>
  <c r="AH685" i="6"/>
  <c r="AJ685" i="6"/>
  <c r="AA686" i="6"/>
  <c r="AB686" i="6"/>
  <c r="AE686" i="6"/>
  <c r="AG686" i="6"/>
  <c r="AH686" i="6"/>
  <c r="AJ686" i="6"/>
  <c r="AK686" i="6"/>
  <c r="AA687" i="6"/>
  <c r="AB687" i="6"/>
  <c r="AC687" i="6" s="1"/>
  <c r="AE687" i="6"/>
  <c r="AG687" i="6"/>
  <c r="AH687" i="6"/>
  <c r="AJ687" i="6"/>
  <c r="AA688" i="6"/>
  <c r="AB688" i="6"/>
  <c r="AC688" i="6" s="1"/>
  <c r="AE688" i="6"/>
  <c r="AD688" i="6" s="1"/>
  <c r="AG688" i="6"/>
  <c r="AH688" i="6"/>
  <c r="AJ688" i="6"/>
  <c r="AA689" i="6"/>
  <c r="AC689" i="6" s="1"/>
  <c r="AB689" i="6"/>
  <c r="AE689" i="6"/>
  <c r="AG689" i="6"/>
  <c r="AH689" i="6"/>
  <c r="AJ689" i="6"/>
  <c r="AK689" i="6"/>
  <c r="AA690" i="6"/>
  <c r="AC690" i="6" s="1"/>
  <c r="AB690" i="6"/>
  <c r="AE690" i="6"/>
  <c r="AG690" i="6"/>
  <c r="AH690" i="6"/>
  <c r="AJ690" i="6"/>
  <c r="AK690" i="6"/>
  <c r="AA691" i="6"/>
  <c r="AB691" i="6"/>
  <c r="AC691" i="6" s="1"/>
  <c r="AE691" i="6"/>
  <c r="AK691" i="6" s="1"/>
  <c r="AG691" i="6"/>
  <c r="AH691" i="6"/>
  <c r="AJ691" i="6"/>
  <c r="AA692" i="6"/>
  <c r="AB692" i="6"/>
  <c r="AC692" i="6"/>
  <c r="AE692" i="6"/>
  <c r="AG692" i="6"/>
  <c r="AH692" i="6"/>
  <c r="AJ692" i="6"/>
  <c r="AA693" i="6"/>
  <c r="AB693" i="6"/>
  <c r="AC693" i="6"/>
  <c r="AD693" i="6" s="1"/>
  <c r="AE693" i="6"/>
  <c r="AK693" i="6" s="1"/>
  <c r="AG693" i="6"/>
  <c r="AH693" i="6"/>
  <c r="AJ693" i="6"/>
  <c r="AA694" i="6"/>
  <c r="AB694" i="6"/>
  <c r="AE694" i="6"/>
  <c r="AG694" i="6"/>
  <c r="AH694" i="6"/>
  <c r="AJ694" i="6"/>
  <c r="AK694" i="6"/>
  <c r="AA695" i="6"/>
  <c r="AB695" i="6"/>
  <c r="AC695" i="6" s="1"/>
  <c r="AE695" i="6"/>
  <c r="AG695" i="6"/>
  <c r="AH695" i="6"/>
  <c r="AJ695" i="6"/>
  <c r="AK695" i="6"/>
  <c r="AA696" i="6"/>
  <c r="AB696" i="6"/>
  <c r="AE696" i="6"/>
  <c r="AG696" i="6"/>
  <c r="AH696" i="6"/>
  <c r="AJ696" i="6"/>
  <c r="AK696" i="6"/>
  <c r="AA697" i="6"/>
  <c r="AB697" i="6"/>
  <c r="AC697" i="6" s="1"/>
  <c r="AD697" i="6" s="1"/>
  <c r="AE697" i="6"/>
  <c r="AG697" i="6"/>
  <c r="AH697" i="6"/>
  <c r="AJ697" i="6"/>
  <c r="AK697" i="6"/>
  <c r="AA698" i="6"/>
  <c r="AB698" i="6"/>
  <c r="AC698" i="6" s="1"/>
  <c r="AE698" i="6"/>
  <c r="AG698" i="6"/>
  <c r="AH698" i="6"/>
  <c r="AJ698" i="6"/>
  <c r="AK698" i="6"/>
  <c r="AA699" i="6"/>
  <c r="AB699" i="6"/>
  <c r="AC699" i="6" s="1"/>
  <c r="AE699" i="6"/>
  <c r="AK699" i="6" s="1"/>
  <c r="AG699" i="6"/>
  <c r="AH699" i="6"/>
  <c r="AJ699" i="6"/>
  <c r="AA700" i="6"/>
  <c r="AB700" i="6"/>
  <c r="AE700" i="6"/>
  <c r="AK700" i="6" s="1"/>
  <c r="AG700" i="6"/>
  <c r="AH700" i="6"/>
  <c r="AJ700" i="6"/>
  <c r="AA701" i="6"/>
  <c r="AB701" i="6"/>
  <c r="AC701" i="6"/>
  <c r="AE701" i="6"/>
  <c r="AK701" i="6" s="1"/>
  <c r="AG701" i="6"/>
  <c r="AH701" i="6"/>
  <c r="AJ701" i="6"/>
  <c r="AA702" i="6"/>
  <c r="AB702" i="6"/>
  <c r="AE702" i="6"/>
  <c r="AG702" i="6"/>
  <c r="AH702" i="6"/>
  <c r="AJ702" i="6"/>
  <c r="AK702" i="6"/>
  <c r="AA703" i="6"/>
  <c r="AB703" i="6"/>
  <c r="AE703" i="6"/>
  <c r="AK703" i="6" s="1"/>
  <c r="AG703" i="6"/>
  <c r="AH703" i="6"/>
  <c r="AJ703" i="6"/>
  <c r="AA704" i="6"/>
  <c r="AB704" i="6"/>
  <c r="AC704" i="6" s="1"/>
  <c r="AD704" i="6" s="1"/>
  <c r="AE704" i="6"/>
  <c r="AG704" i="6"/>
  <c r="AH704" i="6"/>
  <c r="AJ704" i="6"/>
  <c r="AK704" i="6"/>
  <c r="AA705" i="6"/>
  <c r="AB705" i="6"/>
  <c r="AC705" i="6" s="1"/>
  <c r="AE705" i="6"/>
  <c r="AK705" i="6" s="1"/>
  <c r="AG705" i="6"/>
  <c r="AH705" i="6"/>
  <c r="AJ705" i="6"/>
  <c r="AA706" i="6"/>
  <c r="AB706" i="6"/>
  <c r="AC706" i="6" s="1"/>
  <c r="AE706" i="6"/>
  <c r="AG706" i="6"/>
  <c r="AH706" i="6"/>
  <c r="AJ706" i="6"/>
  <c r="AK706" i="6"/>
  <c r="AA707" i="6"/>
  <c r="AB707" i="6"/>
  <c r="AC707" i="6" s="1"/>
  <c r="AE707" i="6"/>
  <c r="AG707" i="6"/>
  <c r="AH707" i="6"/>
  <c r="AJ707" i="6"/>
  <c r="AA708" i="6"/>
  <c r="AB708" i="6"/>
  <c r="AC708" i="6" s="1"/>
  <c r="AD708" i="6" s="1"/>
  <c r="AE708" i="6"/>
  <c r="AG708" i="6"/>
  <c r="AH708" i="6"/>
  <c r="AJ708" i="6"/>
  <c r="AK708" i="6"/>
  <c r="AA709" i="6"/>
  <c r="AB709" i="6"/>
  <c r="AC709" i="6" s="1"/>
  <c r="AE709" i="6"/>
  <c r="AK709" i="6" s="1"/>
  <c r="AG709" i="6"/>
  <c r="AH709" i="6"/>
  <c r="AJ709" i="6"/>
  <c r="AA710" i="6"/>
  <c r="AB710" i="6"/>
  <c r="AC710" i="6" s="1"/>
  <c r="AE710" i="6"/>
  <c r="AG710" i="6"/>
  <c r="AH710" i="6"/>
  <c r="AJ710" i="6"/>
  <c r="AA711" i="6"/>
  <c r="AB711" i="6"/>
  <c r="AC711" i="6" s="1"/>
  <c r="AD711" i="6" s="1"/>
  <c r="AE711" i="6"/>
  <c r="AK711" i="6" s="1"/>
  <c r="AG711" i="6"/>
  <c r="AH711" i="6"/>
  <c r="AJ711" i="6"/>
  <c r="AA712" i="6"/>
  <c r="AB712" i="6"/>
  <c r="AC712" i="6" s="1"/>
  <c r="AD712" i="6" s="1"/>
  <c r="AE712" i="6"/>
  <c r="AG712" i="6"/>
  <c r="AH712" i="6"/>
  <c r="AJ712" i="6"/>
  <c r="AK712" i="6"/>
  <c r="AA713" i="6"/>
  <c r="AB713" i="6"/>
  <c r="AC713" i="6"/>
  <c r="AE713" i="6"/>
  <c r="AK713" i="6" s="1"/>
  <c r="AG713" i="6"/>
  <c r="AH713" i="6"/>
  <c r="AJ713" i="6"/>
  <c r="AA714" i="6"/>
  <c r="AB714" i="6"/>
  <c r="AC714" i="6"/>
  <c r="AE714" i="6"/>
  <c r="AD714" i="6" s="1"/>
  <c r="AG714" i="6"/>
  <c r="AH714" i="6"/>
  <c r="AJ714" i="6"/>
  <c r="AK714" i="6"/>
  <c r="AA715" i="6"/>
  <c r="AB715" i="6"/>
  <c r="AC715" i="6" s="1"/>
  <c r="AD715" i="6" s="1"/>
  <c r="AE715" i="6"/>
  <c r="AG715" i="6"/>
  <c r="AH715" i="6"/>
  <c r="AJ715" i="6"/>
  <c r="AK715" i="6"/>
  <c r="AA716" i="6"/>
  <c r="AB716" i="6"/>
  <c r="AC716" i="6" s="1"/>
  <c r="AE716" i="6"/>
  <c r="AK716" i="6" s="1"/>
  <c r="AG716" i="6"/>
  <c r="AH716" i="6"/>
  <c r="AJ716" i="6"/>
  <c r="AA717" i="6"/>
  <c r="AB717" i="6"/>
  <c r="AC717" i="6" s="1"/>
  <c r="AE717" i="6"/>
  <c r="AG717" i="6"/>
  <c r="AH717" i="6"/>
  <c r="AJ717" i="6"/>
  <c r="AA718" i="6"/>
  <c r="AB718" i="6"/>
  <c r="AC718" i="6" s="1"/>
  <c r="AE718" i="6"/>
  <c r="AG718" i="6"/>
  <c r="AH718" i="6"/>
  <c r="AJ718" i="6"/>
  <c r="AA719" i="6"/>
  <c r="AB719" i="6"/>
  <c r="AE719" i="6"/>
  <c r="AG719" i="6"/>
  <c r="AH719" i="6"/>
  <c r="AJ719" i="6"/>
  <c r="AK719" i="6"/>
  <c r="AA720" i="6"/>
  <c r="AB720" i="6"/>
  <c r="AC720" i="6" s="1"/>
  <c r="AD720" i="6" s="1"/>
  <c r="AE720" i="6"/>
  <c r="AK720" i="6" s="1"/>
  <c r="AG720" i="6"/>
  <c r="AH720" i="6"/>
  <c r="AJ720" i="6"/>
  <c r="AA721" i="6"/>
  <c r="AB721" i="6"/>
  <c r="AC721" i="6" s="1"/>
  <c r="AD721" i="6" s="1"/>
  <c r="AE721" i="6"/>
  <c r="AK721" i="6" s="1"/>
  <c r="AG721" i="6"/>
  <c r="AH721" i="6"/>
  <c r="AJ721" i="6"/>
  <c r="AA722" i="6"/>
  <c r="AB722" i="6"/>
  <c r="AE722" i="6"/>
  <c r="AK722" i="6" s="1"/>
  <c r="AG722" i="6"/>
  <c r="AH722" i="6"/>
  <c r="AJ722" i="6"/>
  <c r="AA723" i="6"/>
  <c r="AB723" i="6"/>
  <c r="AC723" i="6" s="1"/>
  <c r="AE723" i="6"/>
  <c r="AK723" i="6" s="1"/>
  <c r="AG723" i="6"/>
  <c r="AH723" i="6"/>
  <c r="AJ723" i="6"/>
  <c r="AA724" i="6"/>
  <c r="AB724" i="6"/>
  <c r="AC724" i="6" s="1"/>
  <c r="AD724" i="6"/>
  <c r="AE724" i="6"/>
  <c r="AK724" i="6" s="1"/>
  <c r="AG724" i="6"/>
  <c r="AH724" i="6"/>
  <c r="AJ724" i="6"/>
  <c r="AA725" i="6"/>
  <c r="AC725" i="6" s="1"/>
  <c r="AB725" i="6"/>
  <c r="AE725" i="6"/>
  <c r="AG725" i="6"/>
  <c r="AH725" i="6"/>
  <c r="AJ725" i="6"/>
  <c r="AK725" i="6"/>
  <c r="AA726" i="6"/>
  <c r="AB726" i="6"/>
  <c r="AC726" i="6"/>
  <c r="AE726" i="6"/>
  <c r="AK726" i="6" s="1"/>
  <c r="AG726" i="6"/>
  <c r="AH726" i="6"/>
  <c r="AJ726" i="6"/>
  <c r="AA727" i="6"/>
  <c r="AB727" i="6"/>
  <c r="AC727" i="6" s="1"/>
  <c r="AE727" i="6"/>
  <c r="AK727" i="6" s="1"/>
  <c r="AG727" i="6"/>
  <c r="AH727" i="6"/>
  <c r="AJ727" i="6"/>
  <c r="AA728" i="6"/>
  <c r="AC728" i="6" s="1"/>
  <c r="AB728" i="6"/>
  <c r="AE728" i="6"/>
  <c r="AG728" i="6"/>
  <c r="AH728" i="6"/>
  <c r="AJ728" i="6"/>
  <c r="AK728" i="6"/>
  <c r="AA729" i="6"/>
  <c r="AB729" i="6"/>
  <c r="AE729" i="6"/>
  <c r="AG729" i="6"/>
  <c r="AH729" i="6"/>
  <c r="AJ729" i="6"/>
  <c r="AK729" i="6"/>
  <c r="AA730" i="6"/>
  <c r="AB730" i="6"/>
  <c r="AE730" i="6"/>
  <c r="AG730" i="6"/>
  <c r="AH730" i="6"/>
  <c r="AJ730" i="6"/>
  <c r="AA731" i="6"/>
  <c r="AB731" i="6"/>
  <c r="AC731" i="6"/>
  <c r="AE731" i="6"/>
  <c r="AK731" i="6" s="1"/>
  <c r="AG731" i="6"/>
  <c r="AH731" i="6"/>
  <c r="AJ731" i="6"/>
  <c r="AA732" i="6"/>
  <c r="AB732" i="6"/>
  <c r="AC732" i="6"/>
  <c r="AE732" i="6"/>
  <c r="AG732" i="6"/>
  <c r="AH732" i="6"/>
  <c r="AJ732" i="6"/>
  <c r="AK732" i="6"/>
  <c r="AA733" i="6"/>
  <c r="AB733" i="6"/>
  <c r="AC733" i="6" s="1"/>
  <c r="AE733" i="6"/>
  <c r="AG733" i="6"/>
  <c r="AH733" i="6"/>
  <c r="AJ733" i="6"/>
  <c r="AA734" i="6"/>
  <c r="AB734" i="6"/>
  <c r="AC734" i="6" s="1"/>
  <c r="AE734" i="6"/>
  <c r="AG734" i="6"/>
  <c r="AH734" i="6"/>
  <c r="AJ734" i="6"/>
  <c r="AK734" i="6"/>
  <c r="AA735" i="6"/>
  <c r="AB735" i="6"/>
  <c r="AC735" i="6" s="1"/>
  <c r="AD735" i="6" s="1"/>
  <c r="AE735" i="6"/>
  <c r="AG735" i="6"/>
  <c r="AH735" i="6"/>
  <c r="AJ735" i="6"/>
  <c r="AK735" i="6"/>
  <c r="AA736" i="6"/>
  <c r="AB736" i="6"/>
  <c r="AC736" i="6" s="1"/>
  <c r="AE736" i="6"/>
  <c r="AK736" i="6" s="1"/>
  <c r="AG736" i="6"/>
  <c r="AH736" i="6"/>
  <c r="AJ736" i="6"/>
  <c r="AA737" i="6"/>
  <c r="AB737" i="6"/>
  <c r="AC737" i="6"/>
  <c r="AD737" i="6" s="1"/>
  <c r="AE737" i="6"/>
  <c r="AK737" i="6" s="1"/>
  <c r="AG737" i="6"/>
  <c r="AH737" i="6"/>
  <c r="AJ737" i="6"/>
  <c r="AA738" i="6"/>
  <c r="AB738" i="6"/>
  <c r="AC738" i="6" s="1"/>
  <c r="AE738" i="6"/>
  <c r="AG738" i="6"/>
  <c r="AH738" i="6"/>
  <c r="AJ738" i="6"/>
  <c r="AA739" i="6"/>
  <c r="AB739" i="6"/>
  <c r="AC739" i="6" s="1"/>
  <c r="AE739" i="6"/>
  <c r="AG739" i="6"/>
  <c r="AH739" i="6"/>
  <c r="AJ739" i="6"/>
  <c r="AK739" i="6"/>
  <c r="AJ9" i="6"/>
  <c r="AH9" i="6"/>
  <c r="AG9" i="6"/>
  <c r="AE9" i="6"/>
  <c r="AK9" i="6" s="1"/>
  <c r="AB9" i="6"/>
  <c r="AC9" i="6" s="1"/>
  <c r="AD9" i="6" s="1"/>
  <c r="AA9" i="6"/>
  <c r="AK19" i="4"/>
  <c r="AK683" i="4"/>
  <c r="AK695" i="4"/>
  <c r="AK20" i="5"/>
  <c r="AK21" i="5"/>
  <c r="AK33" i="5"/>
  <c r="AK44" i="5"/>
  <c r="AK56" i="5"/>
  <c r="AK57" i="5"/>
  <c r="AK68" i="5"/>
  <c r="AK69" i="5"/>
  <c r="AK80" i="5"/>
  <c r="AK92" i="5"/>
  <c r="AK104" i="5"/>
  <c r="AK105" i="5"/>
  <c r="AK116" i="5"/>
  <c r="AK128" i="5"/>
  <c r="AK141" i="5"/>
  <c r="AA10" i="5"/>
  <c r="AB10" i="5"/>
  <c r="AE10" i="5"/>
  <c r="AG10" i="5"/>
  <c r="AH10" i="5"/>
  <c r="AJ10" i="5"/>
  <c r="AA11" i="5"/>
  <c r="AB11" i="5"/>
  <c r="AC11" i="5" s="1"/>
  <c r="AD11" i="5" s="1"/>
  <c r="AE11" i="5"/>
  <c r="AK11" i="5" s="1"/>
  <c r="AG11" i="5"/>
  <c r="AH11" i="5"/>
  <c r="AJ11" i="5"/>
  <c r="AA12" i="5"/>
  <c r="AB12" i="5"/>
  <c r="AE12" i="5"/>
  <c r="AK12" i="5" s="1"/>
  <c r="AG12" i="5"/>
  <c r="AH12" i="5"/>
  <c r="AJ12" i="5"/>
  <c r="AA13" i="5"/>
  <c r="AB13" i="5"/>
  <c r="AE13" i="5"/>
  <c r="AK13" i="5" s="1"/>
  <c r="AG13" i="5"/>
  <c r="AH13" i="5"/>
  <c r="AJ13" i="5"/>
  <c r="AA14" i="5"/>
  <c r="AB14" i="5"/>
  <c r="AE14" i="5"/>
  <c r="AK14" i="5" s="1"/>
  <c r="AG14" i="5"/>
  <c r="AH14" i="5"/>
  <c r="AJ14" i="5"/>
  <c r="AA15" i="5"/>
  <c r="AC15" i="5" s="1"/>
  <c r="AB15" i="5"/>
  <c r="AD15" i="5"/>
  <c r="AE15" i="5"/>
  <c r="AK15" i="5" s="1"/>
  <c r="AG15" i="5"/>
  <c r="AH15" i="5"/>
  <c r="AJ15" i="5"/>
  <c r="AA16" i="5"/>
  <c r="AB16" i="5"/>
  <c r="AE16" i="5"/>
  <c r="AG16" i="5"/>
  <c r="AH16" i="5"/>
  <c r="AJ16" i="5"/>
  <c r="AA17" i="5"/>
  <c r="AB17" i="5"/>
  <c r="AE17" i="5"/>
  <c r="AK17" i="5" s="1"/>
  <c r="AG17" i="5"/>
  <c r="AH17" i="5"/>
  <c r="AJ17" i="5"/>
  <c r="AA18" i="5"/>
  <c r="AB18" i="5"/>
  <c r="AE18" i="5"/>
  <c r="AK18" i="5" s="1"/>
  <c r="AG18" i="5"/>
  <c r="AH18" i="5"/>
  <c r="AJ18" i="5"/>
  <c r="AA19" i="5"/>
  <c r="AB19" i="5"/>
  <c r="AE19" i="5"/>
  <c r="AK19" i="5" s="1"/>
  <c r="AG19" i="5"/>
  <c r="AH19" i="5"/>
  <c r="AJ19" i="5"/>
  <c r="AA20" i="5"/>
  <c r="AB20" i="5"/>
  <c r="AE20" i="5"/>
  <c r="AG20" i="5"/>
  <c r="AH20" i="5"/>
  <c r="AJ20" i="5"/>
  <c r="AA21" i="5"/>
  <c r="AB21" i="5"/>
  <c r="AE21" i="5"/>
  <c r="AG21" i="5"/>
  <c r="AH21" i="5"/>
  <c r="AJ21" i="5"/>
  <c r="AA22" i="5"/>
  <c r="AC22" i="5" s="1"/>
  <c r="AD22" i="5" s="1"/>
  <c r="AB22" i="5"/>
  <c r="AE22" i="5"/>
  <c r="AG22" i="5"/>
  <c r="AH22" i="5"/>
  <c r="AJ22" i="5"/>
  <c r="AA23" i="5"/>
  <c r="AB23" i="5"/>
  <c r="AC23" i="5" s="1"/>
  <c r="AD23" i="5" s="1"/>
  <c r="AE23" i="5"/>
  <c r="AK23" i="5" s="1"/>
  <c r="AG23" i="5"/>
  <c r="AH23" i="5"/>
  <c r="AJ23" i="5"/>
  <c r="AA24" i="5"/>
  <c r="AB24" i="5"/>
  <c r="AE24" i="5"/>
  <c r="AK24" i="5" s="1"/>
  <c r="AG24" i="5"/>
  <c r="AH24" i="5"/>
  <c r="AJ24" i="5"/>
  <c r="AA25" i="5"/>
  <c r="AB25" i="5"/>
  <c r="AE25" i="5"/>
  <c r="AG25" i="5"/>
  <c r="AH25" i="5"/>
  <c r="AJ25" i="5"/>
  <c r="AA26" i="5"/>
  <c r="AC26" i="5" s="1"/>
  <c r="AB26" i="5"/>
  <c r="AE26" i="5"/>
  <c r="AK26" i="5" s="1"/>
  <c r="AG26" i="5"/>
  <c r="AH26" i="5"/>
  <c r="AJ26" i="5"/>
  <c r="AA27" i="5"/>
  <c r="AB27" i="5"/>
  <c r="AE27" i="5"/>
  <c r="AK27" i="5" s="1"/>
  <c r="AG27" i="5"/>
  <c r="AH27" i="5"/>
  <c r="AJ27" i="5"/>
  <c r="AA28" i="5"/>
  <c r="AB28" i="5"/>
  <c r="AE28" i="5"/>
  <c r="AK28" i="5" s="1"/>
  <c r="AG28" i="5"/>
  <c r="AH28" i="5"/>
  <c r="AJ28" i="5"/>
  <c r="AA29" i="5"/>
  <c r="AB29" i="5"/>
  <c r="AE29" i="5"/>
  <c r="AK29" i="5" s="1"/>
  <c r="AG29" i="5"/>
  <c r="AH29" i="5"/>
  <c r="AJ29" i="5"/>
  <c r="AA30" i="5"/>
  <c r="AC30" i="5" s="1"/>
  <c r="AB30" i="5"/>
  <c r="AE30" i="5"/>
  <c r="AK30" i="5" s="1"/>
  <c r="AG30" i="5"/>
  <c r="AH30" i="5"/>
  <c r="AJ30" i="5"/>
  <c r="AA31" i="5"/>
  <c r="AB31" i="5"/>
  <c r="AE31" i="5"/>
  <c r="AK31" i="5" s="1"/>
  <c r="AG31" i="5"/>
  <c r="AH31" i="5"/>
  <c r="AJ31" i="5"/>
  <c r="AA32" i="5"/>
  <c r="AB32" i="5"/>
  <c r="AC32" i="5"/>
  <c r="AE32" i="5"/>
  <c r="AG32" i="5"/>
  <c r="AH32" i="5"/>
  <c r="AJ32" i="5"/>
  <c r="AA33" i="5"/>
  <c r="AB33" i="5"/>
  <c r="AE33" i="5"/>
  <c r="AG33" i="5"/>
  <c r="AH33" i="5"/>
  <c r="AJ33" i="5"/>
  <c r="AA34" i="5"/>
  <c r="AB34" i="5"/>
  <c r="AC34" i="5" s="1"/>
  <c r="AE34" i="5"/>
  <c r="AG34" i="5"/>
  <c r="AH34" i="5"/>
  <c r="AJ34" i="5"/>
  <c r="AA35" i="5"/>
  <c r="AC35" i="5" s="1"/>
  <c r="AD35" i="5" s="1"/>
  <c r="AB35" i="5"/>
  <c r="AE35" i="5"/>
  <c r="AK35" i="5" s="1"/>
  <c r="AG35" i="5"/>
  <c r="AH35" i="5"/>
  <c r="AJ35" i="5"/>
  <c r="AA36" i="5"/>
  <c r="AB36" i="5"/>
  <c r="AE36" i="5"/>
  <c r="AK36" i="5" s="1"/>
  <c r="AG36" i="5"/>
  <c r="AH36" i="5"/>
  <c r="AJ36" i="5"/>
  <c r="AA37" i="5"/>
  <c r="AB37" i="5"/>
  <c r="AE37" i="5"/>
  <c r="AK37" i="5" s="1"/>
  <c r="AG37" i="5"/>
  <c r="AH37" i="5"/>
  <c r="AJ37" i="5"/>
  <c r="AA38" i="5"/>
  <c r="AB38" i="5"/>
  <c r="AE38" i="5"/>
  <c r="AK38" i="5" s="1"/>
  <c r="AG38" i="5"/>
  <c r="AH38" i="5"/>
  <c r="AJ38" i="5"/>
  <c r="AA39" i="5"/>
  <c r="AB39" i="5"/>
  <c r="AE39" i="5"/>
  <c r="AK39" i="5" s="1"/>
  <c r="AG39" i="5"/>
  <c r="AH39" i="5"/>
  <c r="AJ39" i="5"/>
  <c r="AA40" i="5"/>
  <c r="AB40" i="5"/>
  <c r="AE40" i="5"/>
  <c r="AK40" i="5" s="1"/>
  <c r="AG40" i="5"/>
  <c r="AH40" i="5"/>
  <c r="AJ40" i="5"/>
  <c r="AA41" i="5"/>
  <c r="AB41" i="5"/>
  <c r="AE41" i="5"/>
  <c r="AK41" i="5" s="1"/>
  <c r="AG41" i="5"/>
  <c r="AH41" i="5"/>
  <c r="AJ41" i="5"/>
  <c r="AA42" i="5"/>
  <c r="AB42" i="5"/>
  <c r="AE42" i="5"/>
  <c r="AK42" i="5" s="1"/>
  <c r="AG42" i="5"/>
  <c r="AH42" i="5"/>
  <c r="AJ42" i="5"/>
  <c r="AA43" i="5"/>
  <c r="AB43" i="5"/>
  <c r="AE43" i="5"/>
  <c r="AG43" i="5"/>
  <c r="AH43" i="5"/>
  <c r="AJ43" i="5"/>
  <c r="AA44" i="5"/>
  <c r="AB44" i="5"/>
  <c r="AE44" i="5"/>
  <c r="AG44" i="5"/>
  <c r="AH44" i="5"/>
  <c r="AJ44" i="5"/>
  <c r="AA45" i="5"/>
  <c r="AB45" i="5"/>
  <c r="AE45" i="5"/>
  <c r="AG45" i="5"/>
  <c r="AH45" i="5"/>
  <c r="AJ45" i="5"/>
  <c r="AK45" i="5" s="1"/>
  <c r="AA46" i="5"/>
  <c r="AC46" i="5" s="1"/>
  <c r="AD46" i="5" s="1"/>
  <c r="AB46" i="5"/>
  <c r="AE46" i="5"/>
  <c r="AK46" i="5" s="1"/>
  <c r="AG46" i="5"/>
  <c r="AH46" i="5"/>
  <c r="AJ46" i="5"/>
  <c r="AA47" i="5"/>
  <c r="AB47" i="5"/>
  <c r="AE47" i="5"/>
  <c r="AK47" i="5" s="1"/>
  <c r="AG47" i="5"/>
  <c r="AH47" i="5"/>
  <c r="AJ47" i="5"/>
  <c r="AA48" i="5"/>
  <c r="AB48" i="5"/>
  <c r="AE48" i="5"/>
  <c r="AK48" i="5" s="1"/>
  <c r="AG48" i="5"/>
  <c r="AH48" i="5"/>
  <c r="AJ48" i="5"/>
  <c r="AA49" i="5"/>
  <c r="AB49" i="5"/>
  <c r="AE49" i="5"/>
  <c r="AK49" i="5" s="1"/>
  <c r="AG49" i="5"/>
  <c r="AH49" i="5"/>
  <c r="AJ49" i="5"/>
  <c r="AA50" i="5"/>
  <c r="AB50" i="5"/>
  <c r="AC50" i="5" s="1"/>
  <c r="AE50" i="5"/>
  <c r="AK50" i="5" s="1"/>
  <c r="AG50" i="5"/>
  <c r="AH50" i="5"/>
  <c r="AJ50" i="5"/>
  <c r="AA51" i="5"/>
  <c r="AB51" i="5"/>
  <c r="AC51" i="5" s="1"/>
  <c r="AE51" i="5"/>
  <c r="AK51" i="5" s="1"/>
  <c r="AG51" i="5"/>
  <c r="AH51" i="5"/>
  <c r="AJ51" i="5"/>
  <c r="AA52" i="5"/>
  <c r="AB52" i="5"/>
  <c r="AE52" i="5"/>
  <c r="AK52" i="5" s="1"/>
  <c r="AG52" i="5"/>
  <c r="AH52" i="5"/>
  <c r="AJ52" i="5"/>
  <c r="AA53" i="5"/>
  <c r="AB53" i="5"/>
  <c r="AE53" i="5"/>
  <c r="AK53" i="5" s="1"/>
  <c r="AG53" i="5"/>
  <c r="AH53" i="5"/>
  <c r="AJ53" i="5"/>
  <c r="AA54" i="5"/>
  <c r="AB54" i="5"/>
  <c r="AC54" i="5" s="1"/>
  <c r="AE54" i="5"/>
  <c r="AK54" i="5" s="1"/>
  <c r="AG54" i="5"/>
  <c r="AH54" i="5"/>
  <c r="AJ54" i="5"/>
  <c r="AA55" i="5"/>
  <c r="AB55" i="5"/>
  <c r="AE55" i="5"/>
  <c r="AK55" i="5" s="1"/>
  <c r="AG55" i="5"/>
  <c r="AH55" i="5"/>
  <c r="AJ55" i="5"/>
  <c r="AA56" i="5"/>
  <c r="AB56" i="5"/>
  <c r="AE56" i="5"/>
  <c r="AG56" i="5"/>
  <c r="AH56" i="5"/>
  <c r="AJ56" i="5"/>
  <c r="AA57" i="5"/>
  <c r="AB57" i="5"/>
  <c r="AE57" i="5"/>
  <c r="AG57" i="5"/>
  <c r="AH57" i="5"/>
  <c r="AJ57" i="5"/>
  <c r="AA58" i="5"/>
  <c r="AB58" i="5"/>
  <c r="AC58" i="5" s="1"/>
  <c r="AE58" i="5"/>
  <c r="AG58" i="5"/>
  <c r="AH58" i="5"/>
  <c r="AJ58" i="5"/>
  <c r="AA59" i="5"/>
  <c r="AB59" i="5"/>
  <c r="AE59" i="5"/>
  <c r="AK59" i="5" s="1"/>
  <c r="AG59" i="5"/>
  <c r="AH59" i="5"/>
  <c r="AJ59" i="5"/>
  <c r="AA60" i="5"/>
  <c r="AB60" i="5"/>
  <c r="AE60" i="5"/>
  <c r="AG60" i="5"/>
  <c r="AH60" i="5"/>
  <c r="AJ60" i="5"/>
  <c r="AA61" i="5"/>
  <c r="AB61" i="5"/>
  <c r="AE61" i="5"/>
  <c r="AK61" i="5" s="1"/>
  <c r="AG61" i="5"/>
  <c r="AH61" i="5"/>
  <c r="AJ61" i="5"/>
  <c r="AA62" i="5"/>
  <c r="AB62" i="5"/>
  <c r="AE62" i="5"/>
  <c r="AG62" i="5"/>
  <c r="AH62" i="5"/>
  <c r="AJ62" i="5"/>
  <c r="AA63" i="5"/>
  <c r="AB63" i="5"/>
  <c r="AC63" i="5" s="1"/>
  <c r="AE63" i="5"/>
  <c r="AK63" i="5" s="1"/>
  <c r="AG63" i="5"/>
  <c r="AH63" i="5"/>
  <c r="AJ63" i="5"/>
  <c r="AA64" i="5"/>
  <c r="AB64" i="5"/>
  <c r="AC64" i="5" s="1"/>
  <c r="AE64" i="5"/>
  <c r="AK64" i="5" s="1"/>
  <c r="AG64" i="5"/>
  <c r="AH64" i="5"/>
  <c r="AJ64" i="5"/>
  <c r="AA65" i="5"/>
  <c r="AB65" i="5"/>
  <c r="AE65" i="5"/>
  <c r="AK65" i="5" s="1"/>
  <c r="AG65" i="5"/>
  <c r="AH65" i="5"/>
  <c r="AJ65" i="5"/>
  <c r="AA66" i="5"/>
  <c r="AB66" i="5"/>
  <c r="AE66" i="5"/>
  <c r="AK66" i="5" s="1"/>
  <c r="AG66" i="5"/>
  <c r="AH66" i="5"/>
  <c r="AJ66" i="5"/>
  <c r="AA67" i="5"/>
  <c r="AB67" i="5"/>
  <c r="AE67" i="5"/>
  <c r="AK67" i="5" s="1"/>
  <c r="AG67" i="5"/>
  <c r="AH67" i="5"/>
  <c r="AJ67" i="5"/>
  <c r="AA68" i="5"/>
  <c r="AB68" i="5"/>
  <c r="AE68" i="5"/>
  <c r="AG68" i="5"/>
  <c r="AH68" i="5"/>
  <c r="AJ68" i="5"/>
  <c r="AA69" i="5"/>
  <c r="AB69" i="5"/>
  <c r="AE69" i="5"/>
  <c r="AG69" i="5"/>
  <c r="AH69" i="5"/>
  <c r="AJ69" i="5"/>
  <c r="AA70" i="5"/>
  <c r="AC70" i="5" s="1"/>
  <c r="AD70" i="5" s="1"/>
  <c r="AB70" i="5"/>
  <c r="AE70" i="5"/>
  <c r="AK70" i="5" s="1"/>
  <c r="AG70" i="5"/>
  <c r="AH70" i="5"/>
  <c r="AJ70" i="5"/>
  <c r="AA71" i="5"/>
  <c r="AB71" i="5"/>
  <c r="AE71" i="5"/>
  <c r="AK71" i="5" s="1"/>
  <c r="AG71" i="5"/>
  <c r="AH71" i="5"/>
  <c r="AJ71" i="5"/>
  <c r="AA72" i="5"/>
  <c r="AB72" i="5"/>
  <c r="AE72" i="5"/>
  <c r="AK72" i="5" s="1"/>
  <c r="AG72" i="5"/>
  <c r="AH72" i="5"/>
  <c r="AJ72" i="5"/>
  <c r="AA73" i="5"/>
  <c r="AB73" i="5"/>
  <c r="AE73" i="5"/>
  <c r="AK73" i="5" s="1"/>
  <c r="AG73" i="5"/>
  <c r="AH73" i="5"/>
  <c r="AJ73" i="5"/>
  <c r="AA74" i="5"/>
  <c r="AB74" i="5"/>
  <c r="AC74" i="5"/>
  <c r="AE74" i="5"/>
  <c r="AK74" i="5" s="1"/>
  <c r="AG74" i="5"/>
  <c r="AH74" i="5"/>
  <c r="AJ74" i="5"/>
  <c r="AA75" i="5"/>
  <c r="AB75" i="5"/>
  <c r="AC75" i="5" s="1"/>
  <c r="AD75" i="5" s="1"/>
  <c r="AE75" i="5"/>
  <c r="AK75" i="5" s="1"/>
  <c r="AG75" i="5"/>
  <c r="AH75" i="5"/>
  <c r="AJ75" i="5"/>
  <c r="AA76" i="5"/>
  <c r="AB76" i="5"/>
  <c r="AC76" i="5"/>
  <c r="AD76" i="5" s="1"/>
  <c r="AE76" i="5"/>
  <c r="AK76" i="5" s="1"/>
  <c r="AG76" i="5"/>
  <c r="AH76" i="5"/>
  <c r="AJ76" i="5"/>
  <c r="AA77" i="5"/>
  <c r="AB77" i="5"/>
  <c r="AE77" i="5"/>
  <c r="AK77" i="5" s="1"/>
  <c r="AG77" i="5"/>
  <c r="AH77" i="5"/>
  <c r="AJ77" i="5"/>
  <c r="AA78" i="5"/>
  <c r="AB78" i="5"/>
  <c r="AC78" i="5" s="1"/>
  <c r="AE78" i="5"/>
  <c r="AK78" i="5" s="1"/>
  <c r="AG78" i="5"/>
  <c r="AH78" i="5"/>
  <c r="AJ78" i="5"/>
  <c r="AA79" i="5"/>
  <c r="AB79" i="5"/>
  <c r="AE79" i="5"/>
  <c r="AG79" i="5"/>
  <c r="AH79" i="5"/>
  <c r="AJ79" i="5"/>
  <c r="AA80" i="5"/>
  <c r="AB80" i="5"/>
  <c r="AE80" i="5"/>
  <c r="AG80" i="5"/>
  <c r="AH80" i="5"/>
  <c r="AJ80" i="5"/>
  <c r="AA81" i="5"/>
  <c r="AB81" i="5"/>
  <c r="AE81" i="5"/>
  <c r="AG81" i="5"/>
  <c r="AH81" i="5"/>
  <c r="AJ81" i="5"/>
  <c r="AK81" i="5" s="1"/>
  <c r="AA82" i="5"/>
  <c r="AC82" i="5" s="1"/>
  <c r="AB82" i="5"/>
  <c r="AE82" i="5"/>
  <c r="AG82" i="5"/>
  <c r="AH82" i="5"/>
  <c r="AJ82" i="5"/>
  <c r="AA83" i="5"/>
  <c r="AB83" i="5"/>
  <c r="AC83" i="5" s="1"/>
  <c r="AD83" i="5" s="1"/>
  <c r="AE83" i="5"/>
  <c r="AG83" i="5"/>
  <c r="AH83" i="5"/>
  <c r="AJ83" i="5"/>
  <c r="AA84" i="5"/>
  <c r="AB84" i="5"/>
  <c r="AC84" i="5" s="1"/>
  <c r="AE84" i="5"/>
  <c r="AK84" i="5" s="1"/>
  <c r="AG84" i="5"/>
  <c r="AH84" i="5"/>
  <c r="AJ84" i="5"/>
  <c r="AA85" i="5"/>
  <c r="AB85" i="5"/>
  <c r="AE85" i="5"/>
  <c r="AG85" i="5"/>
  <c r="AH85" i="5"/>
  <c r="AJ85" i="5"/>
  <c r="AA86" i="5"/>
  <c r="AB86" i="5"/>
  <c r="AE86" i="5"/>
  <c r="AK86" i="5" s="1"/>
  <c r="AG86" i="5"/>
  <c r="AH86" i="5"/>
  <c r="AJ86" i="5"/>
  <c r="AA87" i="5"/>
  <c r="AB87" i="5"/>
  <c r="AC87" i="5" s="1"/>
  <c r="AE87" i="5"/>
  <c r="AG87" i="5"/>
  <c r="AH87" i="5"/>
  <c r="AJ87" i="5"/>
  <c r="AA88" i="5"/>
  <c r="AB88" i="5"/>
  <c r="AE88" i="5"/>
  <c r="AK88" i="5" s="1"/>
  <c r="AG88" i="5"/>
  <c r="AH88" i="5"/>
  <c r="AJ88" i="5"/>
  <c r="AA89" i="5"/>
  <c r="AB89" i="5"/>
  <c r="AE89" i="5"/>
  <c r="AK89" i="5" s="1"/>
  <c r="AG89" i="5"/>
  <c r="AH89" i="5"/>
  <c r="AJ89" i="5"/>
  <c r="AA90" i="5"/>
  <c r="AB90" i="5"/>
  <c r="AE90" i="5"/>
  <c r="AK90" i="5" s="1"/>
  <c r="AG90" i="5"/>
  <c r="AH90" i="5"/>
  <c r="AJ90" i="5"/>
  <c r="AA91" i="5"/>
  <c r="AB91" i="5"/>
  <c r="AC91" i="5" s="1"/>
  <c r="AE91" i="5"/>
  <c r="AG91" i="5"/>
  <c r="AH91" i="5"/>
  <c r="AJ91" i="5"/>
  <c r="AA92" i="5"/>
  <c r="AB92" i="5"/>
  <c r="AC92" i="5" s="1"/>
  <c r="AD92" i="5" s="1"/>
  <c r="AE92" i="5"/>
  <c r="AG92" i="5"/>
  <c r="AH92" i="5"/>
  <c r="AJ92" i="5"/>
  <c r="AA93" i="5"/>
  <c r="AB93" i="5"/>
  <c r="AE93" i="5"/>
  <c r="AK93" i="5" s="1"/>
  <c r="AG93" i="5"/>
  <c r="AH93" i="5"/>
  <c r="AJ93" i="5"/>
  <c r="AA94" i="5"/>
  <c r="AB94" i="5"/>
  <c r="AC94" i="5" s="1"/>
  <c r="AE94" i="5"/>
  <c r="AG94" i="5"/>
  <c r="AH94" i="5"/>
  <c r="AJ94" i="5"/>
  <c r="AA95" i="5"/>
  <c r="AB95" i="5"/>
  <c r="AE95" i="5"/>
  <c r="AG95" i="5"/>
  <c r="AH95" i="5"/>
  <c r="AJ95" i="5"/>
  <c r="AA96" i="5"/>
  <c r="AB96" i="5"/>
  <c r="AE96" i="5"/>
  <c r="AG96" i="5"/>
  <c r="AH96" i="5"/>
  <c r="AJ96" i="5"/>
  <c r="AA97" i="5"/>
  <c r="AB97" i="5"/>
  <c r="AE97" i="5"/>
  <c r="AK97" i="5" s="1"/>
  <c r="AG97" i="5"/>
  <c r="AH97" i="5"/>
  <c r="AJ97" i="5"/>
  <c r="AA98" i="5"/>
  <c r="AC98" i="5" s="1"/>
  <c r="AB98" i="5"/>
  <c r="AE98" i="5"/>
  <c r="AG98" i="5"/>
  <c r="AH98" i="5"/>
  <c r="AJ98" i="5"/>
  <c r="AA99" i="5"/>
  <c r="AB99" i="5"/>
  <c r="AE99" i="5"/>
  <c r="AK99" i="5" s="1"/>
  <c r="AG99" i="5"/>
  <c r="AH99" i="5"/>
  <c r="AJ99" i="5"/>
  <c r="AA100" i="5"/>
  <c r="AB100" i="5"/>
  <c r="AE100" i="5"/>
  <c r="AG100" i="5"/>
  <c r="AH100" i="5"/>
  <c r="AJ100" i="5"/>
  <c r="AA101" i="5"/>
  <c r="AB101" i="5"/>
  <c r="AE101" i="5"/>
  <c r="AK101" i="5" s="1"/>
  <c r="AG101" i="5"/>
  <c r="AH101" i="5"/>
  <c r="AJ101" i="5"/>
  <c r="AA102" i="5"/>
  <c r="AB102" i="5"/>
  <c r="AC102" i="5"/>
  <c r="AE102" i="5"/>
  <c r="AG102" i="5"/>
  <c r="AH102" i="5"/>
  <c r="AJ102" i="5"/>
  <c r="AA103" i="5"/>
  <c r="AB103" i="5"/>
  <c r="AE103" i="5"/>
  <c r="AK103" i="5" s="1"/>
  <c r="AG103" i="5"/>
  <c r="AH103" i="5"/>
  <c r="AJ103" i="5"/>
  <c r="AA104" i="5"/>
  <c r="AB104" i="5"/>
  <c r="AC104" i="5" s="1"/>
  <c r="AE104" i="5"/>
  <c r="AG104" i="5"/>
  <c r="AH104" i="5"/>
  <c r="AJ104" i="5"/>
  <c r="AA105" i="5"/>
  <c r="AB105" i="5"/>
  <c r="AE105" i="5"/>
  <c r="AG105" i="5"/>
  <c r="AH105" i="5"/>
  <c r="AJ105" i="5"/>
  <c r="AA106" i="5"/>
  <c r="AB106" i="5"/>
  <c r="AC106" i="5"/>
  <c r="AE106" i="5"/>
  <c r="AG106" i="5"/>
  <c r="AH106" i="5"/>
  <c r="AJ106" i="5"/>
  <c r="AA107" i="5"/>
  <c r="AC107" i="5" s="1"/>
  <c r="AB107" i="5"/>
  <c r="AE107" i="5"/>
  <c r="AK107" i="5" s="1"/>
  <c r="AG107" i="5"/>
  <c r="AH107" i="5"/>
  <c r="AJ107" i="5"/>
  <c r="AA108" i="5"/>
  <c r="AB108" i="5"/>
  <c r="AC108" i="5" s="1"/>
  <c r="AE108" i="5"/>
  <c r="AK108" i="5" s="1"/>
  <c r="AG108" i="5"/>
  <c r="AH108" i="5"/>
  <c r="AJ108" i="5"/>
  <c r="AA109" i="5"/>
  <c r="AB109" i="5"/>
  <c r="AE109" i="5"/>
  <c r="AK109" i="5" s="1"/>
  <c r="AG109" i="5"/>
  <c r="AH109" i="5"/>
  <c r="AJ109" i="5"/>
  <c r="AA110" i="5"/>
  <c r="AB110" i="5"/>
  <c r="AC110" i="5" s="1"/>
  <c r="AE110" i="5"/>
  <c r="AG110" i="5"/>
  <c r="AH110" i="5"/>
  <c r="AJ110" i="5"/>
  <c r="AA111" i="5"/>
  <c r="AB111" i="5"/>
  <c r="AE111" i="5"/>
  <c r="AK111" i="5" s="1"/>
  <c r="AG111" i="5"/>
  <c r="AH111" i="5"/>
  <c r="AJ111" i="5"/>
  <c r="AA112" i="5"/>
  <c r="AB112" i="5"/>
  <c r="AC112" i="5" s="1"/>
  <c r="AE112" i="5"/>
  <c r="AK112" i="5" s="1"/>
  <c r="AG112" i="5"/>
  <c r="AH112" i="5"/>
  <c r="AJ112" i="5"/>
  <c r="AA113" i="5"/>
  <c r="AB113" i="5"/>
  <c r="AE113" i="5"/>
  <c r="AK113" i="5" s="1"/>
  <c r="AG113" i="5"/>
  <c r="AH113" i="5"/>
  <c r="AJ113" i="5"/>
  <c r="AA114" i="5"/>
  <c r="AB114" i="5"/>
  <c r="AC114" i="5"/>
  <c r="AD114" i="5"/>
  <c r="AE114" i="5"/>
  <c r="AK114" i="5" s="1"/>
  <c r="AG114" i="5"/>
  <c r="AH114" i="5"/>
  <c r="AJ114" i="5"/>
  <c r="AA115" i="5"/>
  <c r="AB115" i="5"/>
  <c r="AE115" i="5"/>
  <c r="AG115" i="5"/>
  <c r="AH115" i="5"/>
  <c r="AJ115" i="5"/>
  <c r="AA116" i="5"/>
  <c r="AB116" i="5"/>
  <c r="AE116" i="5"/>
  <c r="AG116" i="5"/>
  <c r="AH116" i="5"/>
  <c r="AJ116" i="5"/>
  <c r="AA117" i="5"/>
  <c r="AB117" i="5"/>
  <c r="AE117" i="5"/>
  <c r="AG117" i="5"/>
  <c r="AH117" i="5"/>
  <c r="AJ117" i="5"/>
  <c r="AK117" i="5" s="1"/>
  <c r="AA118" i="5"/>
  <c r="AC118" i="5" s="1"/>
  <c r="AD118" i="5" s="1"/>
  <c r="AB118" i="5"/>
  <c r="AE118" i="5"/>
  <c r="AK118" i="5" s="1"/>
  <c r="AG118" i="5"/>
  <c r="AH118" i="5"/>
  <c r="AJ118" i="5"/>
  <c r="AA119" i="5"/>
  <c r="AB119" i="5"/>
  <c r="AE119" i="5"/>
  <c r="AK119" i="5" s="1"/>
  <c r="AG119" i="5"/>
  <c r="AH119" i="5"/>
  <c r="AJ119" i="5"/>
  <c r="AA120" i="5"/>
  <c r="AB120" i="5"/>
  <c r="AC120" i="5" s="1"/>
  <c r="AD120" i="5" s="1"/>
  <c r="AE120" i="5"/>
  <c r="AK120" i="5" s="1"/>
  <c r="AG120" i="5"/>
  <c r="AH120" i="5"/>
  <c r="AJ120" i="5"/>
  <c r="AA121" i="5"/>
  <c r="AB121" i="5"/>
  <c r="AE121" i="5"/>
  <c r="AK121" i="5" s="1"/>
  <c r="AG121" i="5"/>
  <c r="AH121" i="5"/>
  <c r="AJ121" i="5"/>
  <c r="AA122" i="5"/>
  <c r="AB122" i="5"/>
  <c r="AE122" i="5"/>
  <c r="AK122" i="5" s="1"/>
  <c r="AG122" i="5"/>
  <c r="AH122" i="5"/>
  <c r="AJ122" i="5"/>
  <c r="AA123" i="5"/>
  <c r="AB123" i="5"/>
  <c r="AE123" i="5"/>
  <c r="AG123" i="5"/>
  <c r="AH123" i="5"/>
  <c r="AJ123" i="5"/>
  <c r="AA124" i="5"/>
  <c r="AB124" i="5"/>
  <c r="AE124" i="5"/>
  <c r="AK124" i="5" s="1"/>
  <c r="AG124" i="5"/>
  <c r="AH124" i="5"/>
  <c r="AJ124" i="5"/>
  <c r="AA125" i="5"/>
  <c r="AB125" i="5"/>
  <c r="AE125" i="5"/>
  <c r="AK125" i="5" s="1"/>
  <c r="AG125" i="5"/>
  <c r="AH125" i="5"/>
  <c r="AJ125" i="5"/>
  <c r="AA126" i="5"/>
  <c r="AB126" i="5"/>
  <c r="AC126" i="5"/>
  <c r="AE126" i="5"/>
  <c r="AK126" i="5" s="1"/>
  <c r="AG126" i="5"/>
  <c r="AH126" i="5"/>
  <c r="AJ126" i="5"/>
  <c r="AA127" i="5"/>
  <c r="AB127" i="5"/>
  <c r="AE127" i="5"/>
  <c r="AK127" i="5" s="1"/>
  <c r="AG127" i="5"/>
  <c r="AH127" i="5"/>
  <c r="AJ127" i="5"/>
  <c r="AA128" i="5"/>
  <c r="AB128" i="5"/>
  <c r="AC128" i="5" s="1"/>
  <c r="AE128" i="5"/>
  <c r="AG128" i="5"/>
  <c r="AH128" i="5"/>
  <c r="AJ128" i="5"/>
  <c r="AA129" i="5"/>
  <c r="AB129" i="5"/>
  <c r="AE129" i="5"/>
  <c r="AK129" i="5" s="1"/>
  <c r="AG129" i="5"/>
  <c r="AH129" i="5"/>
  <c r="AJ129" i="5"/>
  <c r="AA130" i="5"/>
  <c r="AB130" i="5"/>
  <c r="AC130" i="5" s="1"/>
  <c r="AE130" i="5"/>
  <c r="AG130" i="5"/>
  <c r="AH130" i="5"/>
  <c r="AJ130" i="5"/>
  <c r="AA131" i="5"/>
  <c r="AB131" i="5"/>
  <c r="AC131" i="5" s="1"/>
  <c r="AD131" i="5" s="1"/>
  <c r="AE131" i="5"/>
  <c r="AK131" i="5" s="1"/>
  <c r="AG131" i="5"/>
  <c r="AH131" i="5"/>
  <c r="AJ131" i="5"/>
  <c r="AA132" i="5"/>
  <c r="AB132" i="5"/>
  <c r="AE132" i="5"/>
  <c r="AK132" i="5" s="1"/>
  <c r="AG132" i="5"/>
  <c r="AH132" i="5"/>
  <c r="AJ132" i="5"/>
  <c r="AA133" i="5"/>
  <c r="AB133" i="5"/>
  <c r="AE133" i="5"/>
  <c r="AK133" i="5" s="1"/>
  <c r="AG133" i="5"/>
  <c r="AH133" i="5"/>
  <c r="AJ133" i="5"/>
  <c r="AA134" i="5"/>
  <c r="AB134" i="5"/>
  <c r="AE134" i="5"/>
  <c r="AK134" i="5" s="1"/>
  <c r="AG134" i="5"/>
  <c r="AH134" i="5"/>
  <c r="AJ134" i="5"/>
  <c r="AA135" i="5"/>
  <c r="AB135" i="5"/>
  <c r="AE135" i="5"/>
  <c r="AG135" i="5"/>
  <c r="AH135" i="5"/>
  <c r="AJ135" i="5"/>
  <c r="AA136" i="5"/>
  <c r="AB136" i="5"/>
  <c r="AC136" i="5" s="1"/>
  <c r="AE136" i="5"/>
  <c r="AK136" i="5" s="1"/>
  <c r="AG136" i="5"/>
  <c r="AH136" i="5"/>
  <c r="AJ136" i="5"/>
  <c r="AA137" i="5"/>
  <c r="AB137" i="5"/>
  <c r="AE137" i="5"/>
  <c r="AK137" i="5" s="1"/>
  <c r="AG137" i="5"/>
  <c r="AH137" i="5"/>
  <c r="AJ137" i="5"/>
  <c r="AA138" i="5"/>
  <c r="AB138" i="5"/>
  <c r="AC138" i="5"/>
  <c r="AE138" i="5"/>
  <c r="AK138" i="5" s="1"/>
  <c r="AG138" i="5"/>
  <c r="AH138" i="5"/>
  <c r="AJ138" i="5"/>
  <c r="AA139" i="5"/>
  <c r="AB139" i="5"/>
  <c r="AE139" i="5"/>
  <c r="AG139" i="5"/>
  <c r="AH139" i="5"/>
  <c r="AJ139" i="5"/>
  <c r="AA140" i="5"/>
  <c r="AB140" i="5"/>
  <c r="AC140" i="5" s="1"/>
  <c r="AE140" i="5"/>
  <c r="AD140" i="5" s="1"/>
  <c r="AG140" i="5"/>
  <c r="AH140" i="5"/>
  <c r="AJ140" i="5"/>
  <c r="AA141" i="5"/>
  <c r="AB141" i="5"/>
  <c r="AE141" i="5"/>
  <c r="AG141" i="5"/>
  <c r="AH141" i="5"/>
  <c r="AJ141" i="5"/>
  <c r="AA142" i="5"/>
  <c r="AB142" i="5"/>
  <c r="AE142" i="5"/>
  <c r="AK142" i="5" s="1"/>
  <c r="AG142" i="5"/>
  <c r="AH142" i="5"/>
  <c r="AJ142" i="5"/>
  <c r="AA143" i="5"/>
  <c r="AB143" i="5"/>
  <c r="AC143" i="5" s="1"/>
  <c r="AD143" i="5" s="1"/>
  <c r="AE143" i="5"/>
  <c r="AK143" i="5" s="1"/>
  <c r="AG143" i="5"/>
  <c r="AH143" i="5"/>
  <c r="AJ143" i="5"/>
  <c r="AA144" i="5"/>
  <c r="AB144" i="5"/>
  <c r="AC144" i="5" s="1"/>
  <c r="AD144" i="5" s="1"/>
  <c r="AE144" i="5"/>
  <c r="AK144" i="5" s="1"/>
  <c r="AG144" i="5"/>
  <c r="AH144" i="5"/>
  <c r="AJ144" i="5"/>
  <c r="AA145" i="5"/>
  <c r="AB145" i="5"/>
  <c r="AE145" i="5"/>
  <c r="AG145" i="5"/>
  <c r="AH145" i="5"/>
  <c r="AJ145" i="5"/>
  <c r="AA146" i="5"/>
  <c r="AC146" i="5" s="1"/>
  <c r="AB146" i="5"/>
  <c r="AE146" i="5"/>
  <c r="AG146" i="5"/>
  <c r="AH146" i="5"/>
  <c r="AJ146" i="5"/>
  <c r="AA147" i="5"/>
  <c r="AB147" i="5"/>
  <c r="AE147" i="5"/>
  <c r="AG147" i="5"/>
  <c r="AH147" i="5"/>
  <c r="AJ147" i="5"/>
  <c r="AA148" i="5"/>
  <c r="AC148" i="5" s="1"/>
  <c r="AD148" i="5" s="1"/>
  <c r="AB148" i="5"/>
  <c r="AE148" i="5"/>
  <c r="AG148" i="5"/>
  <c r="AH148" i="5"/>
  <c r="AJ148" i="5"/>
  <c r="AA149" i="5"/>
  <c r="AB149" i="5"/>
  <c r="AE149" i="5"/>
  <c r="AG149" i="5"/>
  <c r="AH149" i="5"/>
  <c r="AJ149" i="5"/>
  <c r="AA150" i="5"/>
  <c r="AC150" i="5" s="1"/>
  <c r="AB150" i="5"/>
  <c r="AE150" i="5"/>
  <c r="AG150" i="5"/>
  <c r="AH150" i="5"/>
  <c r="AJ150" i="5"/>
  <c r="AA151" i="5"/>
  <c r="AB151" i="5"/>
  <c r="AE151" i="5"/>
  <c r="AG151" i="5"/>
  <c r="AH151" i="5"/>
  <c r="AJ151" i="5"/>
  <c r="AA152" i="5"/>
  <c r="AB152" i="5"/>
  <c r="AE152" i="5"/>
  <c r="AK152" i="5" s="1"/>
  <c r="AG152" i="5"/>
  <c r="AH152" i="5"/>
  <c r="AJ152" i="5"/>
  <c r="AA153" i="5"/>
  <c r="AB153" i="5"/>
  <c r="AE153" i="5"/>
  <c r="AG153" i="5"/>
  <c r="AH153" i="5"/>
  <c r="AJ153" i="5"/>
  <c r="AK153" i="5" s="1"/>
  <c r="AA154" i="5"/>
  <c r="AC154" i="5" s="1"/>
  <c r="AB154" i="5"/>
  <c r="AE154" i="5"/>
  <c r="AG154" i="5"/>
  <c r="AH154" i="5"/>
  <c r="AJ154" i="5"/>
  <c r="AA155" i="5"/>
  <c r="AB155" i="5"/>
  <c r="AE155" i="5"/>
  <c r="AG155" i="5"/>
  <c r="AH155" i="5"/>
  <c r="AJ155" i="5"/>
  <c r="AA156" i="5"/>
  <c r="AB156" i="5"/>
  <c r="AC156" i="5" s="1"/>
  <c r="AD156" i="5"/>
  <c r="AE156" i="5"/>
  <c r="AK156" i="5" s="1"/>
  <c r="AG156" i="5"/>
  <c r="AH156" i="5"/>
  <c r="AJ156" i="5"/>
  <c r="AA157" i="5"/>
  <c r="AB157" i="5"/>
  <c r="AE157" i="5"/>
  <c r="AK157" i="5" s="1"/>
  <c r="AG157" i="5"/>
  <c r="AH157" i="5"/>
  <c r="AJ157" i="5"/>
  <c r="AA158" i="5"/>
  <c r="AB158" i="5"/>
  <c r="AE158" i="5"/>
  <c r="AK158" i="5" s="1"/>
  <c r="AG158" i="5"/>
  <c r="AH158" i="5"/>
  <c r="AJ158" i="5"/>
  <c r="AA159" i="5"/>
  <c r="AB159" i="5"/>
  <c r="AC159" i="5"/>
  <c r="AE159" i="5"/>
  <c r="AK159" i="5" s="1"/>
  <c r="AG159" i="5"/>
  <c r="AH159" i="5"/>
  <c r="AJ159" i="5"/>
  <c r="AA160" i="5"/>
  <c r="AB160" i="5"/>
  <c r="AE160" i="5"/>
  <c r="AK160" i="5" s="1"/>
  <c r="AG160" i="5"/>
  <c r="AH160" i="5"/>
  <c r="AJ160" i="5"/>
  <c r="AA161" i="5"/>
  <c r="AB161" i="5"/>
  <c r="AE161" i="5"/>
  <c r="AK161" i="5" s="1"/>
  <c r="AG161" i="5"/>
  <c r="AH161" i="5"/>
  <c r="AJ161" i="5"/>
  <c r="AA162" i="5"/>
  <c r="AB162" i="5"/>
  <c r="AE162" i="5"/>
  <c r="AK162" i="5" s="1"/>
  <c r="AG162" i="5"/>
  <c r="AH162" i="5"/>
  <c r="AJ162" i="5"/>
  <c r="AA163" i="5"/>
  <c r="AB163" i="5"/>
  <c r="AC163" i="5" s="1"/>
  <c r="AE163" i="5"/>
  <c r="AG163" i="5"/>
  <c r="AH163" i="5"/>
  <c r="AJ163" i="5"/>
  <c r="AA164" i="5"/>
  <c r="AB164" i="5"/>
  <c r="AE164" i="5"/>
  <c r="AK164" i="5" s="1"/>
  <c r="AG164" i="5"/>
  <c r="AH164" i="5"/>
  <c r="AJ164" i="5"/>
  <c r="AA165" i="5"/>
  <c r="AB165" i="5"/>
  <c r="AC165" i="5" s="1"/>
  <c r="AD165" i="5" s="1"/>
  <c r="AE165" i="5"/>
  <c r="AK165" i="5" s="1"/>
  <c r="AG165" i="5"/>
  <c r="AH165" i="5"/>
  <c r="AJ165" i="5"/>
  <c r="AA166" i="5"/>
  <c r="AB166" i="5"/>
  <c r="AC166" i="5"/>
  <c r="AD166" i="5" s="1"/>
  <c r="AE166" i="5"/>
  <c r="AK166" i="5" s="1"/>
  <c r="AG166" i="5"/>
  <c r="AH166" i="5"/>
  <c r="AJ166" i="5"/>
  <c r="AA167" i="5"/>
  <c r="AB167" i="5"/>
  <c r="AE167" i="5"/>
  <c r="AG167" i="5"/>
  <c r="AH167" i="5"/>
  <c r="AJ167" i="5"/>
  <c r="AA168" i="5"/>
  <c r="AB168" i="5"/>
  <c r="AE168" i="5"/>
  <c r="AG168" i="5"/>
  <c r="AH168" i="5"/>
  <c r="AJ168" i="5"/>
  <c r="AA169" i="5"/>
  <c r="AB169" i="5"/>
  <c r="AE169" i="5"/>
  <c r="AG169" i="5"/>
  <c r="AH169" i="5"/>
  <c r="AJ169" i="5"/>
  <c r="AA170" i="5"/>
  <c r="AC170" i="5" s="1"/>
  <c r="AB170" i="5"/>
  <c r="AE170" i="5"/>
  <c r="AG170" i="5"/>
  <c r="AH170" i="5"/>
  <c r="AJ170" i="5"/>
  <c r="AA171" i="5"/>
  <c r="AB171" i="5"/>
  <c r="AC171" i="5" s="1"/>
  <c r="AD171" i="5" s="1"/>
  <c r="AE171" i="5"/>
  <c r="AG171" i="5"/>
  <c r="AH171" i="5"/>
  <c r="AJ171" i="5"/>
  <c r="AA172" i="5"/>
  <c r="AB172" i="5"/>
  <c r="AE172" i="5"/>
  <c r="AG172" i="5"/>
  <c r="AH172" i="5"/>
  <c r="AJ172" i="5"/>
  <c r="AA173" i="5"/>
  <c r="AB173" i="5"/>
  <c r="AE173" i="5"/>
  <c r="AG173" i="5"/>
  <c r="AH173" i="5"/>
  <c r="AJ173" i="5"/>
  <c r="AA174" i="5"/>
  <c r="AB174" i="5"/>
  <c r="AE174" i="5"/>
  <c r="AG174" i="5"/>
  <c r="AH174" i="5"/>
  <c r="AJ174" i="5"/>
  <c r="AA175" i="5"/>
  <c r="AB175" i="5"/>
  <c r="AC175" i="5" s="1"/>
  <c r="AD175" i="5" s="1"/>
  <c r="AE175" i="5"/>
  <c r="AG175" i="5"/>
  <c r="AH175" i="5"/>
  <c r="AJ175" i="5"/>
  <c r="AA176" i="5"/>
  <c r="AB176" i="5"/>
  <c r="AE176" i="5"/>
  <c r="AG176" i="5"/>
  <c r="AH176" i="5"/>
  <c r="AJ176" i="5"/>
  <c r="AK176" i="5" s="1"/>
  <c r="AA177" i="5"/>
  <c r="AB177" i="5"/>
  <c r="AE177" i="5"/>
  <c r="AK177" i="5" s="1"/>
  <c r="AG177" i="5"/>
  <c r="AH177" i="5"/>
  <c r="AJ177" i="5"/>
  <c r="AA178" i="5"/>
  <c r="AB178" i="5"/>
  <c r="AC178" i="5"/>
  <c r="AE178" i="5"/>
  <c r="AG178" i="5"/>
  <c r="AH178" i="5"/>
  <c r="AJ178" i="5"/>
  <c r="AA179" i="5"/>
  <c r="AB179" i="5"/>
  <c r="AE179" i="5"/>
  <c r="AK179" i="5" s="1"/>
  <c r="AG179" i="5"/>
  <c r="AH179" i="5"/>
  <c r="AJ179" i="5"/>
  <c r="AA180" i="5"/>
  <c r="AB180" i="5"/>
  <c r="AC180" i="5" s="1"/>
  <c r="AE180" i="5"/>
  <c r="AG180" i="5"/>
  <c r="AH180" i="5"/>
  <c r="AJ180" i="5"/>
  <c r="AA181" i="5"/>
  <c r="AC181" i="5" s="1"/>
  <c r="AB181" i="5"/>
  <c r="AE181" i="5"/>
  <c r="AK181" i="5" s="1"/>
  <c r="AG181" i="5"/>
  <c r="AH181" i="5"/>
  <c r="AJ181" i="5"/>
  <c r="AA182" i="5"/>
  <c r="AB182" i="5"/>
  <c r="AC182" i="5" s="1"/>
  <c r="AD182" i="5" s="1"/>
  <c r="AE182" i="5"/>
  <c r="AG182" i="5"/>
  <c r="AH182" i="5"/>
  <c r="AJ182" i="5"/>
  <c r="AA183" i="5"/>
  <c r="AB183" i="5"/>
  <c r="AE183" i="5"/>
  <c r="AK183" i="5" s="1"/>
  <c r="AG183" i="5"/>
  <c r="AH183" i="5"/>
  <c r="AJ183" i="5"/>
  <c r="AA184" i="5"/>
  <c r="AB184" i="5"/>
  <c r="AC184" i="5" s="1"/>
  <c r="AE184" i="5"/>
  <c r="AG184" i="5"/>
  <c r="AH184" i="5"/>
  <c r="AJ184" i="5"/>
  <c r="AA185" i="5"/>
  <c r="AC185" i="5" s="1"/>
  <c r="AB185" i="5"/>
  <c r="AE185" i="5"/>
  <c r="AK185" i="5" s="1"/>
  <c r="AG185" i="5"/>
  <c r="AH185" i="5"/>
  <c r="AJ185" i="5"/>
  <c r="AA186" i="5"/>
  <c r="AB186" i="5"/>
  <c r="AE186" i="5"/>
  <c r="AG186" i="5"/>
  <c r="AH186" i="5"/>
  <c r="AJ186" i="5"/>
  <c r="AA187" i="5"/>
  <c r="AB187" i="5"/>
  <c r="AE187" i="5"/>
  <c r="AK187" i="5" s="1"/>
  <c r="AG187" i="5"/>
  <c r="AH187" i="5"/>
  <c r="AJ187" i="5"/>
  <c r="AA188" i="5"/>
  <c r="AB188" i="5"/>
  <c r="AE188" i="5"/>
  <c r="AK188" i="5" s="1"/>
  <c r="AG188" i="5"/>
  <c r="AH188" i="5"/>
  <c r="AJ188" i="5"/>
  <c r="AA189" i="5"/>
  <c r="AB189" i="5"/>
  <c r="AC189" i="5"/>
  <c r="AE189" i="5"/>
  <c r="AK189" i="5" s="1"/>
  <c r="AG189" i="5"/>
  <c r="AH189" i="5"/>
  <c r="AJ189" i="5"/>
  <c r="AA190" i="5"/>
  <c r="AB190" i="5"/>
  <c r="AE190" i="5"/>
  <c r="AK190" i="5" s="1"/>
  <c r="AG190" i="5"/>
  <c r="AH190" i="5"/>
  <c r="AJ190" i="5"/>
  <c r="AA191" i="5"/>
  <c r="AB191" i="5"/>
  <c r="AC191" i="5" s="1"/>
  <c r="AD191" i="5" s="1"/>
  <c r="AE191" i="5"/>
  <c r="AK191" i="5" s="1"/>
  <c r="AG191" i="5"/>
  <c r="AH191" i="5"/>
  <c r="AJ191" i="5"/>
  <c r="AA192" i="5"/>
  <c r="AB192" i="5"/>
  <c r="AC192" i="5" s="1"/>
  <c r="AD192" i="5"/>
  <c r="AE192" i="5"/>
  <c r="AK192" i="5" s="1"/>
  <c r="AG192" i="5"/>
  <c r="AH192" i="5"/>
  <c r="AJ192" i="5"/>
  <c r="AA193" i="5"/>
  <c r="AB193" i="5"/>
  <c r="AE193" i="5"/>
  <c r="AK193" i="5" s="1"/>
  <c r="AG193" i="5"/>
  <c r="AH193" i="5"/>
  <c r="AJ193" i="5"/>
  <c r="AA194" i="5"/>
  <c r="AB194" i="5"/>
  <c r="AC194" i="5" s="1"/>
  <c r="AD194" i="5" s="1"/>
  <c r="AE194" i="5"/>
  <c r="AK194" i="5" s="1"/>
  <c r="AG194" i="5"/>
  <c r="AH194" i="5"/>
  <c r="AJ194" i="5"/>
  <c r="AA195" i="5"/>
  <c r="AB195" i="5"/>
  <c r="AE195" i="5"/>
  <c r="AK195" i="5" s="1"/>
  <c r="AG195" i="5"/>
  <c r="AH195" i="5"/>
  <c r="AJ195" i="5"/>
  <c r="AA196" i="5"/>
  <c r="AB196" i="5"/>
  <c r="AC196" i="5" s="1"/>
  <c r="AD196" i="5" s="1"/>
  <c r="AE196" i="5"/>
  <c r="AK196" i="5" s="1"/>
  <c r="AG196" i="5"/>
  <c r="AH196" i="5"/>
  <c r="AJ196" i="5"/>
  <c r="AA197" i="5"/>
  <c r="AC197" i="5" s="1"/>
  <c r="AB197" i="5"/>
  <c r="AE197" i="5"/>
  <c r="AK197" i="5" s="1"/>
  <c r="AG197" i="5"/>
  <c r="AH197" i="5"/>
  <c r="AJ197" i="5"/>
  <c r="AA198" i="5"/>
  <c r="AB198" i="5"/>
  <c r="AE198" i="5"/>
  <c r="AK198" i="5" s="1"/>
  <c r="AG198" i="5"/>
  <c r="AH198" i="5"/>
  <c r="AJ198" i="5"/>
  <c r="AA199" i="5"/>
  <c r="AB199" i="5"/>
  <c r="AE199" i="5"/>
  <c r="AK199" i="5" s="1"/>
  <c r="AG199" i="5"/>
  <c r="AH199" i="5"/>
  <c r="AJ199" i="5"/>
  <c r="AA200" i="5"/>
  <c r="AB200" i="5"/>
  <c r="AC200" i="5" s="1"/>
  <c r="AE200" i="5"/>
  <c r="AD200" i="5" s="1"/>
  <c r="AG200" i="5"/>
  <c r="AH200" i="5"/>
  <c r="AJ200" i="5"/>
  <c r="AA201" i="5"/>
  <c r="AB201" i="5"/>
  <c r="AE201" i="5"/>
  <c r="AG201" i="5"/>
  <c r="AH201" i="5"/>
  <c r="AJ201" i="5"/>
  <c r="AK201" i="5" s="1"/>
  <c r="AA202" i="5"/>
  <c r="AB202" i="5"/>
  <c r="AE202" i="5"/>
  <c r="AK202" i="5" s="1"/>
  <c r="AG202" i="5"/>
  <c r="AH202" i="5"/>
  <c r="AJ202" i="5"/>
  <c r="AA203" i="5"/>
  <c r="AB203" i="5"/>
  <c r="AC203" i="5" s="1"/>
  <c r="AD203" i="5" s="1"/>
  <c r="AE203" i="5"/>
  <c r="AG203" i="5"/>
  <c r="AH203" i="5"/>
  <c r="AJ203" i="5"/>
  <c r="AA204" i="5"/>
  <c r="AB204" i="5"/>
  <c r="AE204" i="5"/>
  <c r="AK204" i="5" s="1"/>
  <c r="AG204" i="5"/>
  <c r="AH204" i="5"/>
  <c r="AJ204" i="5"/>
  <c r="AA205" i="5"/>
  <c r="AB205" i="5"/>
  <c r="AE205" i="5"/>
  <c r="AG205" i="5"/>
  <c r="AH205" i="5"/>
  <c r="AJ205" i="5"/>
  <c r="AA206" i="5"/>
  <c r="AB206" i="5"/>
  <c r="AE206" i="5"/>
  <c r="AK206" i="5" s="1"/>
  <c r="AG206" i="5"/>
  <c r="AH206" i="5"/>
  <c r="AJ206" i="5"/>
  <c r="AA207" i="5"/>
  <c r="AB207" i="5"/>
  <c r="AC207" i="5" s="1"/>
  <c r="AD207" i="5" s="1"/>
  <c r="AE207" i="5"/>
  <c r="AG207" i="5"/>
  <c r="AH207" i="5"/>
  <c r="AJ207" i="5"/>
  <c r="AA208" i="5"/>
  <c r="AB208" i="5"/>
  <c r="AE208" i="5"/>
  <c r="AG208" i="5"/>
  <c r="AH208" i="5"/>
  <c r="AJ208" i="5"/>
  <c r="AA209" i="5"/>
  <c r="AB209" i="5"/>
  <c r="AC209" i="5" s="1"/>
  <c r="AE209" i="5"/>
  <c r="AG209" i="5"/>
  <c r="AH209" i="5"/>
  <c r="AJ209" i="5"/>
  <c r="AA210" i="5"/>
  <c r="AB210" i="5"/>
  <c r="AE210" i="5"/>
  <c r="AK210" i="5" s="1"/>
  <c r="AG210" i="5"/>
  <c r="AH210" i="5"/>
  <c r="AJ210" i="5"/>
  <c r="AA211" i="5"/>
  <c r="AC211" i="5" s="1"/>
  <c r="AB211" i="5"/>
  <c r="AE211" i="5"/>
  <c r="AG211" i="5"/>
  <c r="AH211" i="5"/>
  <c r="AJ211" i="5"/>
  <c r="AA212" i="5"/>
  <c r="AB212" i="5"/>
  <c r="AE212" i="5"/>
  <c r="AG212" i="5"/>
  <c r="AH212" i="5"/>
  <c r="AJ212" i="5"/>
  <c r="AK212" i="5" s="1"/>
  <c r="AA213" i="5"/>
  <c r="AC213" i="5" s="1"/>
  <c r="AB213" i="5"/>
  <c r="AE213" i="5"/>
  <c r="AK213" i="5" s="1"/>
  <c r="AG213" i="5"/>
  <c r="AH213" i="5"/>
  <c r="AJ213" i="5"/>
  <c r="AA214" i="5"/>
  <c r="AB214" i="5"/>
  <c r="AE214" i="5"/>
  <c r="AG214" i="5"/>
  <c r="AH214" i="5"/>
  <c r="AJ214" i="5"/>
  <c r="AA215" i="5"/>
  <c r="AB215" i="5"/>
  <c r="AE215" i="5"/>
  <c r="AG215" i="5"/>
  <c r="AH215" i="5"/>
  <c r="AJ215" i="5"/>
  <c r="AA216" i="5"/>
  <c r="AB216" i="5"/>
  <c r="AE216" i="5"/>
  <c r="AG216" i="5"/>
  <c r="AH216" i="5"/>
  <c r="AJ216" i="5"/>
  <c r="AA217" i="5"/>
  <c r="AC217" i="5" s="1"/>
  <c r="AB217" i="5"/>
  <c r="AE217" i="5"/>
  <c r="AG217" i="5"/>
  <c r="AH217" i="5"/>
  <c r="AJ217" i="5"/>
  <c r="AA218" i="5"/>
  <c r="AB218" i="5"/>
  <c r="AE218" i="5"/>
  <c r="AG218" i="5"/>
  <c r="AH218" i="5"/>
  <c r="AJ218" i="5"/>
  <c r="AA219" i="5"/>
  <c r="AC219" i="5" s="1"/>
  <c r="AD219" i="5" s="1"/>
  <c r="AB219" i="5"/>
  <c r="AE219" i="5"/>
  <c r="AG219" i="5"/>
  <c r="AH219" i="5"/>
  <c r="AJ219" i="5"/>
  <c r="AA220" i="5"/>
  <c r="AB220" i="5"/>
  <c r="AC220" i="5" s="1"/>
  <c r="AE220" i="5"/>
  <c r="AG220" i="5"/>
  <c r="AH220" i="5"/>
  <c r="AJ220" i="5"/>
  <c r="AA221" i="5"/>
  <c r="AC221" i="5" s="1"/>
  <c r="AB221" i="5"/>
  <c r="AE221" i="5"/>
  <c r="AG221" i="5"/>
  <c r="AH221" i="5"/>
  <c r="AJ221" i="5"/>
  <c r="AA222" i="5"/>
  <c r="AB222" i="5"/>
  <c r="AE222" i="5"/>
  <c r="AG222" i="5"/>
  <c r="AH222" i="5"/>
  <c r="AJ222" i="5"/>
  <c r="AA223" i="5"/>
  <c r="AC223" i="5" s="1"/>
  <c r="AB223" i="5"/>
  <c r="AE223" i="5"/>
  <c r="AK223" i="5" s="1"/>
  <c r="AG223" i="5"/>
  <c r="AH223" i="5"/>
  <c r="AJ223" i="5"/>
  <c r="AA224" i="5"/>
  <c r="AB224" i="5"/>
  <c r="AC224" i="5" s="1"/>
  <c r="AD224" i="5" s="1"/>
  <c r="AE224" i="5"/>
  <c r="AK224" i="5" s="1"/>
  <c r="AG224" i="5"/>
  <c r="AH224" i="5"/>
  <c r="AJ224" i="5"/>
  <c r="AA225" i="5"/>
  <c r="AB225" i="5"/>
  <c r="AC225" i="5"/>
  <c r="AE225" i="5"/>
  <c r="AG225" i="5"/>
  <c r="AH225" i="5"/>
  <c r="AJ225" i="5"/>
  <c r="AA226" i="5"/>
  <c r="AB226" i="5"/>
  <c r="AE226" i="5"/>
  <c r="AK226" i="5" s="1"/>
  <c r="AG226" i="5"/>
  <c r="AH226" i="5"/>
  <c r="AJ226" i="5"/>
  <c r="AA227" i="5"/>
  <c r="AB227" i="5"/>
  <c r="AC227" i="5" s="1"/>
  <c r="AD227" i="5" s="1"/>
  <c r="AE227" i="5"/>
  <c r="AK227" i="5" s="1"/>
  <c r="AG227" i="5"/>
  <c r="AH227" i="5"/>
  <c r="AJ227" i="5"/>
  <c r="AA228" i="5"/>
  <c r="AB228" i="5"/>
  <c r="AE228" i="5"/>
  <c r="AG228" i="5"/>
  <c r="AH228" i="5"/>
  <c r="AJ228" i="5"/>
  <c r="AA229" i="5"/>
  <c r="AB229" i="5"/>
  <c r="AE229" i="5"/>
  <c r="AK229" i="5" s="1"/>
  <c r="AG229" i="5"/>
  <c r="AH229" i="5"/>
  <c r="AJ229" i="5"/>
  <c r="AA230" i="5"/>
  <c r="AB230" i="5"/>
  <c r="AE230" i="5"/>
  <c r="AG230" i="5"/>
  <c r="AH230" i="5"/>
  <c r="AJ230" i="5"/>
  <c r="AA231" i="5"/>
  <c r="AB231" i="5"/>
  <c r="AE231" i="5"/>
  <c r="AK231" i="5" s="1"/>
  <c r="AG231" i="5"/>
  <c r="AH231" i="5"/>
  <c r="AJ231" i="5"/>
  <c r="AA232" i="5"/>
  <c r="AB232" i="5"/>
  <c r="AC232" i="5" s="1"/>
  <c r="AE232" i="5"/>
  <c r="AG232" i="5"/>
  <c r="AH232" i="5"/>
  <c r="AJ232" i="5"/>
  <c r="AA233" i="5"/>
  <c r="AC233" i="5" s="1"/>
  <c r="AB233" i="5"/>
  <c r="AE233" i="5"/>
  <c r="AK233" i="5" s="1"/>
  <c r="AG233" i="5"/>
  <c r="AH233" i="5"/>
  <c r="AJ233" i="5"/>
  <c r="AA234" i="5"/>
  <c r="AB234" i="5"/>
  <c r="AE234" i="5"/>
  <c r="AG234" i="5"/>
  <c r="AH234" i="5"/>
  <c r="AJ234" i="5"/>
  <c r="AA235" i="5"/>
  <c r="AB235" i="5"/>
  <c r="AC235" i="5" s="1"/>
  <c r="AD235" i="5" s="1"/>
  <c r="AE235" i="5"/>
  <c r="AK235" i="5" s="1"/>
  <c r="AG235" i="5"/>
  <c r="AH235" i="5"/>
  <c r="AJ235" i="5"/>
  <c r="AA236" i="5"/>
  <c r="AB236" i="5"/>
  <c r="AE236" i="5"/>
  <c r="AK236" i="5" s="1"/>
  <c r="AG236" i="5"/>
  <c r="AH236" i="5"/>
  <c r="AJ236" i="5"/>
  <c r="AA237" i="5"/>
  <c r="AB237" i="5"/>
  <c r="AC237" i="5" s="1"/>
  <c r="AE237" i="5"/>
  <c r="AK237" i="5" s="1"/>
  <c r="AG237" i="5"/>
  <c r="AH237" i="5"/>
  <c r="AJ237" i="5"/>
  <c r="AA238" i="5"/>
  <c r="AB238" i="5"/>
  <c r="AE238" i="5"/>
  <c r="AG238" i="5"/>
  <c r="AH238" i="5"/>
  <c r="AJ238" i="5"/>
  <c r="AA239" i="5"/>
  <c r="AB239" i="5"/>
  <c r="AE239" i="5"/>
  <c r="AG239" i="5"/>
  <c r="AH239" i="5"/>
  <c r="AJ239" i="5"/>
  <c r="AA240" i="5"/>
  <c r="AB240" i="5"/>
  <c r="AE240" i="5"/>
  <c r="AG240" i="5"/>
  <c r="AH240" i="5"/>
  <c r="AJ240" i="5"/>
  <c r="AA241" i="5"/>
  <c r="AB241" i="5"/>
  <c r="AC241" i="5"/>
  <c r="AE241" i="5"/>
  <c r="AK241" i="5" s="1"/>
  <c r="AG241" i="5"/>
  <c r="AH241" i="5"/>
  <c r="AJ241" i="5"/>
  <c r="AA242" i="5"/>
  <c r="AB242" i="5"/>
  <c r="AC242" i="5" s="1"/>
  <c r="AE242" i="5"/>
  <c r="AK242" i="5" s="1"/>
  <c r="AG242" i="5"/>
  <c r="AH242" i="5"/>
  <c r="AJ242" i="5"/>
  <c r="AA243" i="5"/>
  <c r="AB243" i="5"/>
  <c r="AE243" i="5"/>
  <c r="AK243" i="5" s="1"/>
  <c r="AG243" i="5"/>
  <c r="AH243" i="5"/>
  <c r="AJ243" i="5"/>
  <c r="AA244" i="5"/>
  <c r="AB244" i="5"/>
  <c r="AC244" i="5" s="1"/>
  <c r="AE244" i="5"/>
  <c r="AK244" i="5" s="1"/>
  <c r="AG244" i="5"/>
  <c r="AH244" i="5"/>
  <c r="AJ244" i="5"/>
  <c r="AA245" i="5"/>
  <c r="AB245" i="5"/>
  <c r="AE245" i="5"/>
  <c r="AK245" i="5" s="1"/>
  <c r="AG245" i="5"/>
  <c r="AH245" i="5"/>
  <c r="AJ245" i="5"/>
  <c r="AA246" i="5"/>
  <c r="AB246" i="5"/>
  <c r="AE246" i="5"/>
  <c r="AK246" i="5" s="1"/>
  <c r="AG246" i="5"/>
  <c r="AH246" i="5"/>
  <c r="AJ246" i="5"/>
  <c r="AA247" i="5"/>
  <c r="AB247" i="5"/>
  <c r="AC247" i="5" s="1"/>
  <c r="AD247" i="5" s="1"/>
  <c r="AE247" i="5"/>
  <c r="AK247" i="5" s="1"/>
  <c r="AG247" i="5"/>
  <c r="AH247" i="5"/>
  <c r="AJ247" i="5"/>
  <c r="AA248" i="5"/>
  <c r="AB248" i="5"/>
  <c r="AC248" i="5" s="1"/>
  <c r="AE248" i="5"/>
  <c r="AK248" i="5" s="1"/>
  <c r="AG248" i="5"/>
  <c r="AH248" i="5"/>
  <c r="AJ248" i="5"/>
  <c r="AA249" i="5"/>
  <c r="AB249" i="5"/>
  <c r="AE249" i="5"/>
  <c r="AK249" i="5" s="1"/>
  <c r="AG249" i="5"/>
  <c r="AH249" i="5"/>
  <c r="AJ249" i="5"/>
  <c r="AA250" i="5"/>
  <c r="AB250" i="5"/>
  <c r="AE250" i="5"/>
  <c r="AK250" i="5" s="1"/>
  <c r="AG250" i="5"/>
  <c r="AH250" i="5"/>
  <c r="AJ250" i="5"/>
  <c r="AA251" i="5"/>
  <c r="AB251" i="5"/>
  <c r="AC251" i="5" s="1"/>
  <c r="AE251" i="5"/>
  <c r="AG251" i="5"/>
  <c r="AH251" i="5"/>
  <c r="AJ251" i="5"/>
  <c r="AA252" i="5"/>
  <c r="AB252" i="5"/>
  <c r="AE252" i="5"/>
  <c r="AK252" i="5" s="1"/>
  <c r="AG252" i="5"/>
  <c r="AH252" i="5"/>
  <c r="AJ252" i="5"/>
  <c r="AA253" i="5"/>
  <c r="AB253" i="5"/>
  <c r="AC253" i="5" s="1"/>
  <c r="AE253" i="5"/>
  <c r="AG253" i="5"/>
  <c r="AH253" i="5"/>
  <c r="AJ253" i="5"/>
  <c r="AA254" i="5"/>
  <c r="AB254" i="5"/>
  <c r="AC254" i="5" s="1"/>
  <c r="AD254" i="5" s="1"/>
  <c r="AE254" i="5"/>
  <c r="AG254" i="5"/>
  <c r="AH254" i="5"/>
  <c r="AJ254" i="5"/>
  <c r="AA255" i="5"/>
  <c r="AB255" i="5"/>
  <c r="AE255" i="5"/>
  <c r="AG255" i="5"/>
  <c r="AH255" i="5"/>
  <c r="AJ255" i="5"/>
  <c r="AA256" i="5"/>
  <c r="AB256" i="5"/>
  <c r="AC256" i="5" s="1"/>
  <c r="AE256" i="5"/>
  <c r="AG256" i="5"/>
  <c r="AH256" i="5"/>
  <c r="AJ256" i="5"/>
  <c r="AA257" i="5"/>
  <c r="AB257" i="5"/>
  <c r="AC257" i="5"/>
  <c r="AE257" i="5"/>
  <c r="AG257" i="5"/>
  <c r="AH257" i="5"/>
  <c r="AJ257" i="5"/>
  <c r="AA258" i="5"/>
  <c r="AB258" i="5"/>
  <c r="AE258" i="5"/>
  <c r="AK258" i="5" s="1"/>
  <c r="AG258" i="5"/>
  <c r="AH258" i="5"/>
  <c r="AJ258" i="5"/>
  <c r="AA259" i="5"/>
  <c r="AB259" i="5"/>
  <c r="AC259" i="5" s="1"/>
  <c r="AE259" i="5"/>
  <c r="AK259" i="5" s="1"/>
  <c r="AG259" i="5"/>
  <c r="AH259" i="5"/>
  <c r="AJ259" i="5"/>
  <c r="AA260" i="5"/>
  <c r="AB260" i="5"/>
  <c r="AC260" i="5" s="1"/>
  <c r="AE260" i="5"/>
  <c r="AK260" i="5" s="1"/>
  <c r="AG260" i="5"/>
  <c r="AH260" i="5"/>
  <c r="AJ260" i="5"/>
  <c r="AA261" i="5"/>
  <c r="AB261" i="5"/>
  <c r="AC261" i="5" s="1"/>
  <c r="AE261" i="5"/>
  <c r="AK261" i="5" s="1"/>
  <c r="AG261" i="5"/>
  <c r="AH261" i="5"/>
  <c r="AJ261" i="5"/>
  <c r="AA262" i="5"/>
  <c r="AB262" i="5"/>
  <c r="AE262" i="5"/>
  <c r="AG262" i="5"/>
  <c r="AH262" i="5"/>
  <c r="AJ262" i="5"/>
  <c r="AA263" i="5"/>
  <c r="AC263" i="5" s="1"/>
  <c r="AB263" i="5"/>
  <c r="AE263" i="5"/>
  <c r="AG263" i="5"/>
  <c r="AH263" i="5"/>
  <c r="AJ263" i="5"/>
  <c r="AA264" i="5"/>
  <c r="AB264" i="5"/>
  <c r="AE264" i="5"/>
  <c r="AG264" i="5"/>
  <c r="AH264" i="5"/>
  <c r="AJ264" i="5"/>
  <c r="AA265" i="5"/>
  <c r="AB265" i="5"/>
  <c r="AC265" i="5" s="1"/>
  <c r="AE265" i="5"/>
  <c r="AK265" i="5" s="1"/>
  <c r="AG265" i="5"/>
  <c r="AH265" i="5"/>
  <c r="AJ265" i="5"/>
  <c r="AA266" i="5"/>
  <c r="AB266" i="5"/>
  <c r="AE266" i="5"/>
  <c r="AG266" i="5"/>
  <c r="AH266" i="5"/>
  <c r="AJ266" i="5"/>
  <c r="AA267" i="5"/>
  <c r="AB267" i="5"/>
  <c r="AE267" i="5"/>
  <c r="AK267" i="5" s="1"/>
  <c r="AG267" i="5"/>
  <c r="AH267" i="5"/>
  <c r="AJ267" i="5"/>
  <c r="AA268" i="5"/>
  <c r="AC268" i="5" s="1"/>
  <c r="AD268" i="5" s="1"/>
  <c r="AB268" i="5"/>
  <c r="AE268" i="5"/>
  <c r="AG268" i="5"/>
  <c r="AH268" i="5"/>
  <c r="AJ268" i="5"/>
  <c r="AA269" i="5"/>
  <c r="AC269" i="5" s="1"/>
  <c r="AB269" i="5"/>
  <c r="AE269" i="5"/>
  <c r="AG269" i="5"/>
  <c r="AH269" i="5"/>
  <c r="AJ269" i="5"/>
  <c r="AA270" i="5"/>
  <c r="AB270" i="5"/>
  <c r="AC270" i="5" s="1"/>
  <c r="AE270" i="5"/>
  <c r="AG270" i="5"/>
  <c r="AH270" i="5"/>
  <c r="AJ270" i="5"/>
  <c r="AA271" i="5"/>
  <c r="AC271" i="5" s="1"/>
  <c r="AB271" i="5"/>
  <c r="AE271" i="5"/>
  <c r="AG271" i="5"/>
  <c r="AH271" i="5"/>
  <c r="AJ271" i="5"/>
  <c r="AA272" i="5"/>
  <c r="AB272" i="5"/>
  <c r="AC272" i="5"/>
  <c r="AE272" i="5"/>
  <c r="AD272" i="5" s="1"/>
  <c r="AG272" i="5"/>
  <c r="AH272" i="5"/>
  <c r="AJ272" i="5"/>
  <c r="AA273" i="5"/>
  <c r="AB273" i="5"/>
  <c r="AC273" i="5" s="1"/>
  <c r="AE273" i="5"/>
  <c r="AK273" i="5" s="1"/>
  <c r="AG273" i="5"/>
  <c r="AH273" i="5"/>
  <c r="AJ273" i="5"/>
  <c r="AA274" i="5"/>
  <c r="AC274" i="5" s="1"/>
  <c r="AB274" i="5"/>
  <c r="AE274" i="5"/>
  <c r="AG274" i="5"/>
  <c r="AH274" i="5"/>
  <c r="AJ274" i="5"/>
  <c r="AA275" i="5"/>
  <c r="AB275" i="5"/>
  <c r="AC275" i="5"/>
  <c r="AD275" i="5" s="1"/>
  <c r="AE275" i="5"/>
  <c r="AG275" i="5"/>
  <c r="AH275" i="5"/>
  <c r="AJ275" i="5"/>
  <c r="AA276" i="5"/>
  <c r="AB276" i="5"/>
  <c r="AC276" i="5"/>
  <c r="AE276" i="5"/>
  <c r="AG276" i="5"/>
  <c r="AH276" i="5"/>
  <c r="AJ276" i="5"/>
  <c r="AA277" i="5"/>
  <c r="AC277" i="5" s="1"/>
  <c r="AB277" i="5"/>
  <c r="AE277" i="5"/>
  <c r="AK277" i="5" s="1"/>
  <c r="AG277" i="5"/>
  <c r="AH277" i="5"/>
  <c r="AJ277" i="5"/>
  <c r="AA278" i="5"/>
  <c r="AB278" i="5"/>
  <c r="AC278" i="5" s="1"/>
  <c r="AD278" i="5" s="1"/>
  <c r="AE278" i="5"/>
  <c r="AK278" i="5" s="1"/>
  <c r="AG278" i="5"/>
  <c r="AH278" i="5"/>
  <c r="AJ278" i="5"/>
  <c r="AA279" i="5"/>
  <c r="AB279" i="5"/>
  <c r="AC279" i="5"/>
  <c r="AE279" i="5"/>
  <c r="AG279" i="5"/>
  <c r="AH279" i="5"/>
  <c r="AJ279" i="5"/>
  <c r="AA280" i="5"/>
  <c r="AC280" i="5" s="1"/>
  <c r="AD280" i="5" s="1"/>
  <c r="AB280" i="5"/>
  <c r="AE280" i="5"/>
  <c r="AK280" i="5" s="1"/>
  <c r="AG280" i="5"/>
  <c r="AH280" i="5"/>
  <c r="AJ280" i="5"/>
  <c r="AA281" i="5"/>
  <c r="AB281" i="5"/>
  <c r="AE281" i="5"/>
  <c r="AG281" i="5"/>
  <c r="AH281" i="5"/>
  <c r="AJ281" i="5"/>
  <c r="AA282" i="5"/>
  <c r="AB282" i="5"/>
  <c r="AC282" i="5" s="1"/>
  <c r="AE282" i="5"/>
  <c r="AG282" i="5"/>
  <c r="AH282" i="5"/>
  <c r="AJ282" i="5"/>
  <c r="AA283" i="5"/>
  <c r="AB283" i="5"/>
  <c r="AC283" i="5" s="1"/>
  <c r="AD283" i="5" s="1"/>
  <c r="AE283" i="5"/>
  <c r="AG283" i="5"/>
  <c r="AH283" i="5"/>
  <c r="AJ283" i="5"/>
  <c r="AA284" i="5"/>
  <c r="AB284" i="5"/>
  <c r="AC284" i="5" s="1"/>
  <c r="AD284" i="5"/>
  <c r="AE284" i="5"/>
  <c r="AK284" i="5" s="1"/>
  <c r="AG284" i="5"/>
  <c r="AH284" i="5"/>
  <c r="AJ284" i="5"/>
  <c r="AA285" i="5"/>
  <c r="AB285" i="5"/>
  <c r="AC285" i="5"/>
  <c r="AE285" i="5"/>
  <c r="AK285" i="5" s="1"/>
  <c r="AG285" i="5"/>
  <c r="AH285" i="5"/>
  <c r="AJ285" i="5"/>
  <c r="AA286" i="5"/>
  <c r="AB286" i="5"/>
  <c r="AE286" i="5"/>
  <c r="AK286" i="5" s="1"/>
  <c r="AG286" i="5"/>
  <c r="AH286" i="5"/>
  <c r="AJ286" i="5"/>
  <c r="AA287" i="5"/>
  <c r="AB287" i="5"/>
  <c r="AC287" i="5" s="1"/>
  <c r="AE287" i="5"/>
  <c r="AK287" i="5" s="1"/>
  <c r="AG287" i="5"/>
  <c r="AH287" i="5"/>
  <c r="AJ287" i="5"/>
  <c r="AA288" i="5"/>
  <c r="AB288" i="5"/>
  <c r="AC288" i="5"/>
  <c r="AE288" i="5"/>
  <c r="AG288" i="5"/>
  <c r="AH288" i="5"/>
  <c r="AJ288" i="5"/>
  <c r="AA289" i="5"/>
  <c r="AC289" i="5" s="1"/>
  <c r="AB289" i="5"/>
  <c r="AE289" i="5"/>
  <c r="AK289" i="5" s="1"/>
  <c r="AG289" i="5"/>
  <c r="AH289" i="5"/>
  <c r="AJ289" i="5"/>
  <c r="AA290" i="5"/>
  <c r="AB290" i="5"/>
  <c r="AE290" i="5"/>
  <c r="AG290" i="5"/>
  <c r="AH290" i="5"/>
  <c r="AJ290" i="5"/>
  <c r="AA291" i="5"/>
  <c r="AC291" i="5" s="1"/>
  <c r="AB291" i="5"/>
  <c r="AE291" i="5"/>
  <c r="AG291" i="5"/>
  <c r="AH291" i="5"/>
  <c r="AJ291" i="5"/>
  <c r="AA292" i="5"/>
  <c r="AB292" i="5"/>
  <c r="AE292" i="5"/>
  <c r="AG292" i="5"/>
  <c r="AH292" i="5"/>
  <c r="AJ292" i="5"/>
  <c r="AA293" i="5"/>
  <c r="AB293" i="5"/>
  <c r="AC293" i="5" s="1"/>
  <c r="AE293" i="5"/>
  <c r="AK293" i="5" s="1"/>
  <c r="AG293" i="5"/>
  <c r="AH293" i="5"/>
  <c r="AJ293" i="5"/>
  <c r="AA294" i="5"/>
  <c r="AC294" i="5" s="1"/>
  <c r="AB294" i="5"/>
  <c r="AE294" i="5"/>
  <c r="AG294" i="5"/>
  <c r="AH294" i="5"/>
  <c r="AJ294" i="5"/>
  <c r="AA295" i="5"/>
  <c r="AB295" i="5"/>
  <c r="AE295" i="5"/>
  <c r="AG295" i="5"/>
  <c r="AH295" i="5"/>
  <c r="AJ295" i="5"/>
  <c r="AA296" i="5"/>
  <c r="AB296" i="5"/>
  <c r="AC296" i="5" s="1"/>
  <c r="AE296" i="5"/>
  <c r="AG296" i="5"/>
  <c r="AH296" i="5"/>
  <c r="AJ296" i="5"/>
  <c r="AA297" i="5"/>
  <c r="AB297" i="5"/>
  <c r="AC297" i="5" s="1"/>
  <c r="AE297" i="5"/>
  <c r="AK297" i="5" s="1"/>
  <c r="AG297" i="5"/>
  <c r="AH297" i="5"/>
  <c r="AJ297" i="5"/>
  <c r="AA298" i="5"/>
  <c r="AB298" i="5"/>
  <c r="AE298" i="5"/>
  <c r="AG298" i="5"/>
  <c r="AH298" i="5"/>
  <c r="AJ298" i="5"/>
  <c r="AA299" i="5"/>
  <c r="AB299" i="5"/>
  <c r="AC299" i="5"/>
  <c r="AE299" i="5"/>
  <c r="AG299" i="5"/>
  <c r="AH299" i="5"/>
  <c r="AJ299" i="5"/>
  <c r="AA300" i="5"/>
  <c r="AB300" i="5"/>
  <c r="AC300" i="5"/>
  <c r="AD300" i="5" s="1"/>
  <c r="AE300" i="5"/>
  <c r="AK300" i="5" s="1"/>
  <c r="AG300" i="5"/>
  <c r="AH300" i="5"/>
  <c r="AJ300" i="5"/>
  <c r="AA301" i="5"/>
  <c r="AB301" i="5"/>
  <c r="AE301" i="5"/>
  <c r="AK301" i="5" s="1"/>
  <c r="AG301" i="5"/>
  <c r="AH301" i="5"/>
  <c r="AJ301" i="5"/>
  <c r="AA302" i="5"/>
  <c r="AB302" i="5"/>
  <c r="AE302" i="5"/>
  <c r="AK302" i="5" s="1"/>
  <c r="AG302" i="5"/>
  <c r="AH302" i="5"/>
  <c r="AJ302" i="5"/>
  <c r="AA303" i="5"/>
  <c r="AB303" i="5"/>
  <c r="AE303" i="5"/>
  <c r="AK303" i="5" s="1"/>
  <c r="AG303" i="5"/>
  <c r="AH303" i="5"/>
  <c r="AJ303" i="5"/>
  <c r="AA304" i="5"/>
  <c r="AB304" i="5"/>
  <c r="AC304" i="5" s="1"/>
  <c r="AD304" i="5" s="1"/>
  <c r="AE304" i="5"/>
  <c r="AK304" i="5" s="1"/>
  <c r="AG304" i="5"/>
  <c r="AH304" i="5"/>
  <c r="AJ304" i="5"/>
  <c r="AA305" i="5"/>
  <c r="AB305" i="5"/>
  <c r="AE305" i="5"/>
  <c r="AK305" i="5" s="1"/>
  <c r="AG305" i="5"/>
  <c r="AH305" i="5"/>
  <c r="AJ305" i="5"/>
  <c r="AA306" i="5"/>
  <c r="AB306" i="5"/>
  <c r="AC306" i="5" s="1"/>
  <c r="AE306" i="5"/>
  <c r="AG306" i="5"/>
  <c r="AH306" i="5"/>
  <c r="AJ306" i="5"/>
  <c r="AA307" i="5"/>
  <c r="AB307" i="5"/>
  <c r="AE307" i="5"/>
  <c r="AK307" i="5" s="1"/>
  <c r="AG307" i="5"/>
  <c r="AH307" i="5"/>
  <c r="AJ307" i="5"/>
  <c r="AA308" i="5"/>
  <c r="AB308" i="5"/>
  <c r="AC308" i="5" s="1"/>
  <c r="AE308" i="5"/>
  <c r="AK308" i="5" s="1"/>
  <c r="AG308" i="5"/>
  <c r="AH308" i="5"/>
  <c r="AJ308" i="5"/>
  <c r="AA309" i="5"/>
  <c r="AB309" i="5"/>
  <c r="AE309" i="5"/>
  <c r="AG309" i="5"/>
  <c r="AH309" i="5"/>
  <c r="AJ309" i="5"/>
  <c r="AA310" i="5"/>
  <c r="AB310" i="5"/>
  <c r="AE310" i="5"/>
  <c r="AK310" i="5" s="1"/>
  <c r="AG310" i="5"/>
  <c r="AH310" i="5"/>
  <c r="AJ310" i="5"/>
  <c r="AA311" i="5"/>
  <c r="AB311" i="5"/>
  <c r="AC311" i="5"/>
  <c r="AE311" i="5"/>
  <c r="AG311" i="5"/>
  <c r="AH311" i="5"/>
  <c r="AJ311" i="5"/>
  <c r="AA312" i="5"/>
  <c r="AB312" i="5"/>
  <c r="AC312" i="5" s="1"/>
  <c r="AD312" i="5" s="1"/>
  <c r="AE312" i="5"/>
  <c r="AG312" i="5"/>
  <c r="AH312" i="5"/>
  <c r="AJ312" i="5"/>
  <c r="AA313" i="5"/>
  <c r="AB313" i="5"/>
  <c r="AC313" i="5" s="1"/>
  <c r="AE313" i="5"/>
  <c r="AG313" i="5"/>
  <c r="AH313" i="5"/>
  <c r="AJ313" i="5"/>
  <c r="AA314" i="5"/>
  <c r="AB314" i="5"/>
  <c r="AE314" i="5"/>
  <c r="AG314" i="5"/>
  <c r="AH314" i="5"/>
  <c r="AJ314" i="5"/>
  <c r="AA315" i="5"/>
  <c r="AB315" i="5"/>
  <c r="AE315" i="5"/>
  <c r="AG315" i="5"/>
  <c r="AH315" i="5"/>
  <c r="AJ315" i="5"/>
  <c r="AA316" i="5"/>
  <c r="AB316" i="5"/>
  <c r="AE316" i="5"/>
  <c r="AG316" i="5"/>
  <c r="AH316" i="5"/>
  <c r="AJ316" i="5"/>
  <c r="AA317" i="5"/>
  <c r="AB317" i="5"/>
  <c r="AC317" i="5" s="1"/>
  <c r="AE317" i="5"/>
  <c r="AG317" i="5"/>
  <c r="AH317" i="5"/>
  <c r="AJ317" i="5"/>
  <c r="AA318" i="5"/>
  <c r="AB318" i="5"/>
  <c r="AC318" i="5"/>
  <c r="AE318" i="5"/>
  <c r="AG318" i="5"/>
  <c r="AH318" i="5"/>
  <c r="AJ318" i="5"/>
  <c r="AA319" i="5"/>
  <c r="AB319" i="5"/>
  <c r="AC319" i="5" s="1"/>
  <c r="AE319" i="5"/>
  <c r="AK319" i="5" s="1"/>
  <c r="AG319" i="5"/>
  <c r="AH319" i="5"/>
  <c r="AJ319" i="5"/>
  <c r="AA320" i="5"/>
  <c r="AB320" i="5"/>
  <c r="AC320" i="5" s="1"/>
  <c r="AD320" i="5" s="1"/>
  <c r="AE320" i="5"/>
  <c r="AK320" i="5" s="1"/>
  <c r="AG320" i="5"/>
  <c r="AH320" i="5"/>
  <c r="AJ320" i="5"/>
  <c r="AA321" i="5"/>
  <c r="AB321" i="5"/>
  <c r="AC321" i="5" s="1"/>
  <c r="AE321" i="5"/>
  <c r="AD321" i="5" s="1"/>
  <c r="AG321" i="5"/>
  <c r="AH321" i="5"/>
  <c r="AJ321" i="5"/>
  <c r="AA322" i="5"/>
  <c r="AB322" i="5"/>
  <c r="AE322" i="5"/>
  <c r="AG322" i="5"/>
  <c r="AH322" i="5"/>
  <c r="AJ322" i="5"/>
  <c r="AA323" i="5"/>
  <c r="AB323" i="5"/>
  <c r="AE323" i="5"/>
  <c r="AK323" i="5" s="1"/>
  <c r="AG323" i="5"/>
  <c r="AH323" i="5"/>
  <c r="AJ323" i="5"/>
  <c r="AA324" i="5"/>
  <c r="AB324" i="5"/>
  <c r="AC324" i="5" s="1"/>
  <c r="AD324" i="5" s="1"/>
  <c r="AE324" i="5"/>
  <c r="AK324" i="5" s="1"/>
  <c r="AG324" i="5"/>
  <c r="AH324" i="5"/>
  <c r="AJ324" i="5"/>
  <c r="AA325" i="5"/>
  <c r="AB325" i="5"/>
  <c r="AC325" i="5" s="1"/>
  <c r="AE325" i="5"/>
  <c r="AK325" i="5" s="1"/>
  <c r="AG325" i="5"/>
  <c r="AH325" i="5"/>
  <c r="AJ325" i="5"/>
  <c r="AA326" i="5"/>
  <c r="AB326" i="5"/>
  <c r="AE326" i="5"/>
  <c r="AG326" i="5"/>
  <c r="AH326" i="5"/>
  <c r="AJ326" i="5"/>
  <c r="AA327" i="5"/>
  <c r="AC327" i="5" s="1"/>
  <c r="AB327" i="5"/>
  <c r="AE327" i="5"/>
  <c r="AK327" i="5" s="1"/>
  <c r="AG327" i="5"/>
  <c r="AH327" i="5"/>
  <c r="AJ327" i="5"/>
  <c r="AA328" i="5"/>
  <c r="AB328" i="5"/>
  <c r="AC328" i="5" s="1"/>
  <c r="AE328" i="5"/>
  <c r="AG328" i="5"/>
  <c r="AH328" i="5"/>
  <c r="AJ328" i="5"/>
  <c r="AA329" i="5"/>
  <c r="AB329" i="5"/>
  <c r="AE329" i="5"/>
  <c r="AK329" i="5" s="1"/>
  <c r="AG329" i="5"/>
  <c r="AH329" i="5"/>
  <c r="AJ329" i="5"/>
  <c r="AA330" i="5"/>
  <c r="AC330" i="5" s="1"/>
  <c r="AB330" i="5"/>
  <c r="AE330" i="5"/>
  <c r="AG330" i="5"/>
  <c r="AH330" i="5"/>
  <c r="AJ330" i="5"/>
  <c r="AA331" i="5"/>
  <c r="AB331" i="5"/>
  <c r="AE331" i="5"/>
  <c r="AG331" i="5"/>
  <c r="AH331" i="5"/>
  <c r="AJ331" i="5"/>
  <c r="AA332" i="5"/>
  <c r="AB332" i="5"/>
  <c r="AC332" i="5" s="1"/>
  <c r="AE332" i="5"/>
  <c r="AK332" i="5" s="1"/>
  <c r="AG332" i="5"/>
  <c r="AH332" i="5"/>
  <c r="AJ332" i="5"/>
  <c r="AA333" i="5"/>
  <c r="AC333" i="5" s="1"/>
  <c r="AB333" i="5"/>
  <c r="AE333" i="5"/>
  <c r="AK333" i="5" s="1"/>
  <c r="AG333" i="5"/>
  <c r="AH333" i="5"/>
  <c r="AJ333" i="5"/>
  <c r="AA334" i="5"/>
  <c r="AB334" i="5"/>
  <c r="AE334" i="5"/>
  <c r="AK334" i="5" s="1"/>
  <c r="AG334" i="5"/>
  <c r="AH334" i="5"/>
  <c r="AJ334" i="5"/>
  <c r="AA335" i="5"/>
  <c r="AB335" i="5"/>
  <c r="AC335" i="5" s="1"/>
  <c r="AD335" i="5" s="1"/>
  <c r="AE335" i="5"/>
  <c r="AG335" i="5"/>
  <c r="AH335" i="5"/>
  <c r="AJ335" i="5"/>
  <c r="AA336" i="5"/>
  <c r="AB336" i="5"/>
  <c r="AC336" i="5"/>
  <c r="AE336" i="5"/>
  <c r="AG336" i="5"/>
  <c r="AH336" i="5"/>
  <c r="AJ336" i="5"/>
  <c r="AA337" i="5"/>
  <c r="AB337" i="5"/>
  <c r="AC337" i="5"/>
  <c r="AE337" i="5"/>
  <c r="AG337" i="5"/>
  <c r="AH337" i="5"/>
  <c r="AJ337" i="5"/>
  <c r="AA338" i="5"/>
  <c r="AB338" i="5"/>
  <c r="AE338" i="5"/>
  <c r="AK338" i="5" s="1"/>
  <c r="AG338" i="5"/>
  <c r="AH338" i="5"/>
  <c r="AJ338" i="5"/>
  <c r="AA339" i="5"/>
  <c r="AB339" i="5"/>
  <c r="AE339" i="5"/>
  <c r="AG339" i="5"/>
  <c r="AH339" i="5"/>
  <c r="AJ339" i="5"/>
  <c r="AA340" i="5"/>
  <c r="AB340" i="5"/>
  <c r="AC340" i="5" s="1"/>
  <c r="AE340" i="5"/>
  <c r="AG340" i="5"/>
  <c r="AH340" i="5"/>
  <c r="AJ340" i="5"/>
  <c r="AA341" i="5"/>
  <c r="AB341" i="5"/>
  <c r="AC341" i="5" s="1"/>
  <c r="AE341" i="5"/>
  <c r="AG341" i="5"/>
  <c r="AH341" i="5"/>
  <c r="AJ341" i="5"/>
  <c r="AA342" i="5"/>
  <c r="AB342" i="5"/>
  <c r="AE342" i="5"/>
  <c r="AG342" i="5"/>
  <c r="AH342" i="5"/>
  <c r="AJ342" i="5"/>
  <c r="AA343" i="5"/>
  <c r="AB343" i="5"/>
  <c r="AC343" i="5" s="1"/>
  <c r="AE343" i="5"/>
  <c r="AG343" i="5"/>
  <c r="AH343" i="5"/>
  <c r="AJ343" i="5"/>
  <c r="AA344" i="5"/>
  <c r="AB344" i="5"/>
  <c r="AC344" i="5" s="1"/>
  <c r="AE344" i="5"/>
  <c r="AK344" i="5" s="1"/>
  <c r="AG344" i="5"/>
  <c r="AH344" i="5"/>
  <c r="AJ344" i="5"/>
  <c r="AA345" i="5"/>
  <c r="AB345" i="5"/>
  <c r="AE345" i="5"/>
  <c r="AK345" i="5" s="1"/>
  <c r="AG345" i="5"/>
  <c r="AH345" i="5"/>
  <c r="AJ345" i="5"/>
  <c r="AA346" i="5"/>
  <c r="AB346" i="5"/>
  <c r="AC346" i="5"/>
  <c r="AE346" i="5"/>
  <c r="AG346" i="5"/>
  <c r="AH346" i="5"/>
  <c r="AJ346" i="5"/>
  <c r="AA347" i="5"/>
  <c r="AB347" i="5"/>
  <c r="AE347" i="5"/>
  <c r="AK347" i="5" s="1"/>
  <c r="AG347" i="5"/>
  <c r="AH347" i="5"/>
  <c r="AJ347" i="5"/>
  <c r="AA348" i="5"/>
  <c r="AB348" i="5"/>
  <c r="AC348" i="5" s="1"/>
  <c r="AD348" i="5" s="1"/>
  <c r="AE348" i="5"/>
  <c r="AG348" i="5"/>
  <c r="AH348" i="5"/>
  <c r="AJ348" i="5"/>
  <c r="AA349" i="5"/>
  <c r="AB349" i="5"/>
  <c r="AE349" i="5"/>
  <c r="AK349" i="5" s="1"/>
  <c r="AG349" i="5"/>
  <c r="AH349" i="5"/>
  <c r="AJ349" i="5"/>
  <c r="AA350" i="5"/>
  <c r="AB350" i="5"/>
  <c r="AE350" i="5"/>
  <c r="AG350" i="5"/>
  <c r="AH350" i="5"/>
  <c r="AJ350" i="5"/>
  <c r="AA351" i="5"/>
  <c r="AB351" i="5"/>
  <c r="AE351" i="5"/>
  <c r="AK351" i="5" s="1"/>
  <c r="AG351" i="5"/>
  <c r="AH351" i="5"/>
  <c r="AJ351" i="5"/>
  <c r="AA352" i="5"/>
  <c r="AB352" i="5"/>
  <c r="AC352" i="5" s="1"/>
  <c r="AE352" i="5"/>
  <c r="AG352" i="5"/>
  <c r="AH352" i="5"/>
  <c r="AJ352" i="5"/>
  <c r="AA353" i="5"/>
  <c r="AB353" i="5"/>
  <c r="AE353" i="5"/>
  <c r="AG353" i="5"/>
  <c r="AH353" i="5"/>
  <c r="AJ353" i="5"/>
  <c r="AA354" i="5"/>
  <c r="AB354" i="5"/>
  <c r="AE354" i="5"/>
  <c r="AG354" i="5"/>
  <c r="AH354" i="5"/>
  <c r="AJ354" i="5"/>
  <c r="AA355" i="5"/>
  <c r="AB355" i="5"/>
  <c r="AC355" i="5" s="1"/>
  <c r="AE355" i="5"/>
  <c r="AK355" i="5" s="1"/>
  <c r="AG355" i="5"/>
  <c r="AH355" i="5"/>
  <c r="AJ355" i="5"/>
  <c r="AA356" i="5"/>
  <c r="AB356" i="5"/>
  <c r="AE356" i="5"/>
  <c r="AK356" i="5" s="1"/>
  <c r="AG356" i="5"/>
  <c r="AH356" i="5"/>
  <c r="AJ356" i="5"/>
  <c r="AA357" i="5"/>
  <c r="AB357" i="5"/>
  <c r="AC357" i="5" s="1"/>
  <c r="AE357" i="5"/>
  <c r="AK357" i="5" s="1"/>
  <c r="AG357" i="5"/>
  <c r="AH357" i="5"/>
  <c r="AJ357" i="5"/>
  <c r="AA358" i="5"/>
  <c r="AC358" i="5" s="1"/>
  <c r="AB358" i="5"/>
  <c r="AE358" i="5"/>
  <c r="AG358" i="5"/>
  <c r="AH358" i="5"/>
  <c r="AJ358" i="5"/>
  <c r="AA359" i="5"/>
  <c r="AC359" i="5" s="1"/>
  <c r="AD359" i="5" s="1"/>
  <c r="AB359" i="5"/>
  <c r="AE359" i="5"/>
  <c r="AG359" i="5"/>
  <c r="AH359" i="5"/>
  <c r="AJ359" i="5"/>
  <c r="AA360" i="5"/>
  <c r="AB360" i="5"/>
  <c r="AC360" i="5" s="1"/>
  <c r="AD360" i="5" s="1"/>
  <c r="AE360" i="5"/>
  <c r="AG360" i="5"/>
  <c r="AH360" i="5"/>
  <c r="AJ360" i="5"/>
  <c r="AA361" i="5"/>
  <c r="AC361" i="5" s="1"/>
  <c r="AB361" i="5"/>
  <c r="AE361" i="5"/>
  <c r="AK361" i="5" s="1"/>
  <c r="AG361" i="5"/>
  <c r="AH361" i="5"/>
  <c r="AJ361" i="5"/>
  <c r="AA362" i="5"/>
  <c r="AB362" i="5"/>
  <c r="AE362" i="5"/>
  <c r="AG362" i="5"/>
  <c r="AH362" i="5"/>
  <c r="AJ362" i="5"/>
  <c r="AA363" i="5"/>
  <c r="AB363" i="5"/>
  <c r="AE363" i="5"/>
  <c r="AK363" i="5" s="1"/>
  <c r="AG363" i="5"/>
  <c r="AH363" i="5"/>
  <c r="AJ363" i="5"/>
  <c r="AA364" i="5"/>
  <c r="AB364" i="5"/>
  <c r="AE364" i="5"/>
  <c r="AG364" i="5"/>
  <c r="AH364" i="5"/>
  <c r="AJ364" i="5"/>
  <c r="AA365" i="5"/>
  <c r="AB365" i="5"/>
  <c r="AE365" i="5"/>
  <c r="AK365" i="5" s="1"/>
  <c r="AG365" i="5"/>
  <c r="AH365" i="5"/>
  <c r="AJ365" i="5"/>
  <c r="AA366" i="5"/>
  <c r="AB366" i="5"/>
  <c r="AE366" i="5"/>
  <c r="AG366" i="5"/>
  <c r="AH366" i="5"/>
  <c r="AJ366" i="5"/>
  <c r="AA367" i="5"/>
  <c r="AB367" i="5"/>
  <c r="AC367" i="5" s="1"/>
  <c r="AE367" i="5"/>
  <c r="AK367" i="5" s="1"/>
  <c r="AG367" i="5"/>
  <c r="AH367" i="5"/>
  <c r="AJ367" i="5"/>
  <c r="AA368" i="5"/>
  <c r="AB368" i="5"/>
  <c r="AE368" i="5"/>
  <c r="AK368" i="5" s="1"/>
  <c r="AG368" i="5"/>
  <c r="AH368" i="5"/>
  <c r="AJ368" i="5"/>
  <c r="AA369" i="5"/>
  <c r="AB369" i="5"/>
  <c r="AC369" i="5" s="1"/>
  <c r="AE369" i="5"/>
  <c r="AK369" i="5" s="1"/>
  <c r="AG369" i="5"/>
  <c r="AH369" i="5"/>
  <c r="AJ369" i="5"/>
  <c r="AA370" i="5"/>
  <c r="AB370" i="5"/>
  <c r="AC370" i="5"/>
  <c r="AE370" i="5"/>
  <c r="AK370" i="5" s="1"/>
  <c r="AG370" i="5"/>
  <c r="AH370" i="5"/>
  <c r="AJ370" i="5"/>
  <c r="AA371" i="5"/>
  <c r="AB371" i="5"/>
  <c r="AE371" i="5"/>
  <c r="AG371" i="5"/>
  <c r="AH371" i="5"/>
  <c r="AJ371" i="5"/>
  <c r="AA372" i="5"/>
  <c r="AB372" i="5"/>
  <c r="AC372" i="5"/>
  <c r="AD372" i="5" s="1"/>
  <c r="AE372" i="5"/>
  <c r="AK372" i="5" s="1"/>
  <c r="AG372" i="5"/>
  <c r="AH372" i="5"/>
  <c r="AJ372" i="5"/>
  <c r="AA373" i="5"/>
  <c r="AB373" i="5"/>
  <c r="AC373" i="5"/>
  <c r="AE373" i="5"/>
  <c r="AG373" i="5"/>
  <c r="AH373" i="5"/>
  <c r="AJ373" i="5"/>
  <c r="AA374" i="5"/>
  <c r="AB374" i="5"/>
  <c r="AE374" i="5"/>
  <c r="AK374" i="5" s="1"/>
  <c r="AG374" i="5"/>
  <c r="AH374" i="5"/>
  <c r="AJ374" i="5"/>
  <c r="AA375" i="5"/>
  <c r="AB375" i="5"/>
  <c r="AE375" i="5"/>
  <c r="AG375" i="5"/>
  <c r="AH375" i="5"/>
  <c r="AJ375" i="5"/>
  <c r="AA376" i="5"/>
  <c r="AC376" i="5" s="1"/>
  <c r="AB376" i="5"/>
  <c r="AE376" i="5"/>
  <c r="AK376" i="5" s="1"/>
  <c r="AG376" i="5"/>
  <c r="AH376" i="5"/>
  <c r="AJ376" i="5"/>
  <c r="AA377" i="5"/>
  <c r="AB377" i="5"/>
  <c r="AE377" i="5"/>
  <c r="AG377" i="5"/>
  <c r="AH377" i="5"/>
  <c r="AJ377" i="5"/>
  <c r="AA378" i="5"/>
  <c r="AB378" i="5"/>
  <c r="AC378" i="5" s="1"/>
  <c r="AE378" i="5"/>
  <c r="AK378" i="5" s="1"/>
  <c r="AG378" i="5"/>
  <c r="AH378" i="5"/>
  <c r="AJ378" i="5"/>
  <c r="AA379" i="5"/>
  <c r="AC379" i="5" s="1"/>
  <c r="AB379" i="5"/>
  <c r="AE379" i="5"/>
  <c r="AG379" i="5"/>
  <c r="AH379" i="5"/>
  <c r="AJ379" i="5"/>
  <c r="AA380" i="5"/>
  <c r="AB380" i="5"/>
  <c r="AE380" i="5"/>
  <c r="AK380" i="5" s="1"/>
  <c r="AG380" i="5"/>
  <c r="AH380" i="5"/>
  <c r="AJ380" i="5"/>
  <c r="AA381" i="5"/>
  <c r="AB381" i="5"/>
  <c r="AC381" i="5" s="1"/>
  <c r="AE381" i="5"/>
  <c r="AK381" i="5" s="1"/>
  <c r="AG381" i="5"/>
  <c r="AH381" i="5"/>
  <c r="AJ381" i="5"/>
  <c r="AA382" i="5"/>
  <c r="AB382" i="5"/>
  <c r="AC382" i="5" s="1"/>
  <c r="AD382" i="5" s="1"/>
  <c r="AE382" i="5"/>
  <c r="AG382" i="5"/>
  <c r="AH382" i="5"/>
  <c r="AJ382" i="5"/>
  <c r="AA383" i="5"/>
  <c r="AB383" i="5"/>
  <c r="AC383" i="5" s="1"/>
  <c r="AE383" i="5"/>
  <c r="AG383" i="5"/>
  <c r="AH383" i="5"/>
  <c r="AJ383" i="5"/>
  <c r="AA384" i="5"/>
  <c r="AB384" i="5"/>
  <c r="AC384" i="5" s="1"/>
  <c r="AE384" i="5"/>
  <c r="AK384" i="5" s="1"/>
  <c r="AG384" i="5"/>
  <c r="AH384" i="5"/>
  <c r="AJ384" i="5"/>
  <c r="AA385" i="5"/>
  <c r="AB385" i="5"/>
  <c r="AC385" i="5" s="1"/>
  <c r="AE385" i="5"/>
  <c r="AG385" i="5"/>
  <c r="AH385" i="5"/>
  <c r="AJ385" i="5"/>
  <c r="AA386" i="5"/>
  <c r="AB386" i="5"/>
  <c r="AC386" i="5" s="1"/>
  <c r="AD386" i="5" s="1"/>
  <c r="AE386" i="5"/>
  <c r="AG386" i="5"/>
  <c r="AH386" i="5"/>
  <c r="AJ386" i="5"/>
  <c r="AA387" i="5"/>
  <c r="AB387" i="5"/>
  <c r="AC387" i="5" s="1"/>
  <c r="AD387" i="5" s="1"/>
  <c r="AE387" i="5"/>
  <c r="AK387" i="5" s="1"/>
  <c r="AG387" i="5"/>
  <c r="AH387" i="5"/>
  <c r="AJ387" i="5"/>
  <c r="AA388" i="5"/>
  <c r="AB388" i="5"/>
  <c r="AE388" i="5"/>
  <c r="AK388" i="5" s="1"/>
  <c r="AG388" i="5"/>
  <c r="AH388" i="5"/>
  <c r="AJ388" i="5"/>
  <c r="AA389" i="5"/>
  <c r="AB389" i="5"/>
  <c r="AE389" i="5"/>
  <c r="AG389" i="5"/>
  <c r="AH389" i="5"/>
  <c r="AJ389" i="5"/>
  <c r="AA390" i="5"/>
  <c r="AB390" i="5"/>
  <c r="AC390" i="5"/>
  <c r="AE390" i="5"/>
  <c r="AG390" i="5"/>
  <c r="AH390" i="5"/>
  <c r="AJ390" i="5"/>
  <c r="AA391" i="5"/>
  <c r="AB391" i="5"/>
  <c r="AE391" i="5"/>
  <c r="AG391" i="5"/>
  <c r="AH391" i="5"/>
  <c r="AJ391" i="5"/>
  <c r="AA392" i="5"/>
  <c r="AB392" i="5"/>
  <c r="AE392" i="5"/>
  <c r="AK392" i="5" s="1"/>
  <c r="AG392" i="5"/>
  <c r="AH392" i="5"/>
  <c r="AJ392" i="5"/>
  <c r="AA393" i="5"/>
  <c r="AB393" i="5"/>
  <c r="AC393" i="5" s="1"/>
  <c r="AE393" i="5"/>
  <c r="AK393" i="5" s="1"/>
  <c r="AG393" i="5"/>
  <c r="AH393" i="5"/>
  <c r="AJ393" i="5"/>
  <c r="AA394" i="5"/>
  <c r="AB394" i="5"/>
  <c r="AC394" i="5" s="1"/>
  <c r="AD394" i="5" s="1"/>
  <c r="AE394" i="5"/>
  <c r="AK394" i="5" s="1"/>
  <c r="AG394" i="5"/>
  <c r="AH394" i="5"/>
  <c r="AJ394" i="5"/>
  <c r="AA395" i="5"/>
  <c r="AC395" i="5" s="1"/>
  <c r="AB395" i="5"/>
  <c r="AE395" i="5"/>
  <c r="AG395" i="5"/>
  <c r="AH395" i="5"/>
  <c r="AJ395" i="5"/>
  <c r="AA396" i="5"/>
  <c r="AB396" i="5"/>
  <c r="AC396" i="5" s="1"/>
  <c r="AD396" i="5" s="1"/>
  <c r="AE396" i="5"/>
  <c r="AK396" i="5" s="1"/>
  <c r="AG396" i="5"/>
  <c r="AH396" i="5"/>
  <c r="AJ396" i="5"/>
  <c r="AA397" i="5"/>
  <c r="AB397" i="5"/>
  <c r="AC397" i="5"/>
  <c r="AE397" i="5"/>
  <c r="AK397" i="5" s="1"/>
  <c r="AG397" i="5"/>
  <c r="AH397" i="5"/>
  <c r="AJ397" i="5"/>
  <c r="AA398" i="5"/>
  <c r="AB398" i="5"/>
  <c r="AC398" i="5" s="1"/>
  <c r="AE398" i="5"/>
  <c r="AG398" i="5"/>
  <c r="AH398" i="5"/>
  <c r="AJ398" i="5"/>
  <c r="AA399" i="5"/>
  <c r="AB399" i="5"/>
  <c r="AC399" i="5" s="1"/>
  <c r="AD399" i="5" s="1"/>
  <c r="AE399" i="5"/>
  <c r="AK399" i="5" s="1"/>
  <c r="AG399" i="5"/>
  <c r="AH399" i="5"/>
  <c r="AJ399" i="5"/>
  <c r="AA400" i="5"/>
  <c r="AB400" i="5"/>
  <c r="AE400" i="5"/>
  <c r="AG400" i="5"/>
  <c r="AH400" i="5"/>
  <c r="AJ400" i="5"/>
  <c r="AA401" i="5"/>
  <c r="AB401" i="5"/>
  <c r="AC401" i="5" s="1"/>
  <c r="AE401" i="5"/>
  <c r="AK401" i="5" s="1"/>
  <c r="AG401" i="5"/>
  <c r="AH401" i="5"/>
  <c r="AJ401" i="5"/>
  <c r="AA402" i="5"/>
  <c r="AB402" i="5"/>
  <c r="AC402" i="5" s="1"/>
  <c r="AE402" i="5"/>
  <c r="AG402" i="5"/>
  <c r="AH402" i="5"/>
  <c r="AJ402" i="5"/>
  <c r="AA403" i="5"/>
  <c r="AB403" i="5"/>
  <c r="AC403" i="5" s="1"/>
  <c r="AE403" i="5"/>
  <c r="AK403" i="5" s="1"/>
  <c r="AG403" i="5"/>
  <c r="AH403" i="5"/>
  <c r="AJ403" i="5"/>
  <c r="AA404" i="5"/>
  <c r="AC404" i="5" s="1"/>
  <c r="AB404" i="5"/>
  <c r="AE404" i="5"/>
  <c r="AK404" i="5" s="1"/>
  <c r="AG404" i="5"/>
  <c r="AH404" i="5"/>
  <c r="AJ404" i="5"/>
  <c r="AA405" i="5"/>
  <c r="AB405" i="5"/>
  <c r="AE405" i="5"/>
  <c r="AG405" i="5"/>
  <c r="AH405" i="5"/>
  <c r="AJ405" i="5"/>
  <c r="AA406" i="5"/>
  <c r="AB406" i="5"/>
  <c r="AE406" i="5"/>
  <c r="AG406" i="5"/>
  <c r="AH406" i="5"/>
  <c r="AJ406" i="5"/>
  <c r="AA407" i="5"/>
  <c r="AC407" i="5" s="1"/>
  <c r="AB407" i="5"/>
  <c r="AE407" i="5"/>
  <c r="AK407" i="5" s="1"/>
  <c r="AG407" i="5"/>
  <c r="AH407" i="5"/>
  <c r="AJ407" i="5"/>
  <c r="AA408" i="5"/>
  <c r="AB408" i="5"/>
  <c r="AE408" i="5"/>
  <c r="AK408" i="5" s="1"/>
  <c r="AG408" i="5"/>
  <c r="AH408" i="5"/>
  <c r="AJ408" i="5"/>
  <c r="AA409" i="5"/>
  <c r="AB409" i="5"/>
  <c r="AC409" i="5" s="1"/>
  <c r="AE409" i="5"/>
  <c r="AG409" i="5"/>
  <c r="AH409" i="5"/>
  <c r="AJ409" i="5"/>
  <c r="AA410" i="5"/>
  <c r="AB410" i="5"/>
  <c r="AE410" i="5"/>
  <c r="AK410" i="5" s="1"/>
  <c r="AG410" i="5"/>
  <c r="AH410" i="5"/>
  <c r="AJ410" i="5"/>
  <c r="AA411" i="5"/>
  <c r="AB411" i="5"/>
  <c r="AC411" i="5" s="1"/>
  <c r="AE411" i="5"/>
  <c r="AG411" i="5"/>
  <c r="AH411" i="5"/>
  <c r="AJ411" i="5"/>
  <c r="AA412" i="5"/>
  <c r="AB412" i="5"/>
  <c r="AC412" i="5"/>
  <c r="AD412" i="5" s="1"/>
  <c r="AE412" i="5"/>
  <c r="AK412" i="5" s="1"/>
  <c r="AG412" i="5"/>
  <c r="AH412" i="5"/>
  <c r="AJ412" i="5"/>
  <c r="AA413" i="5"/>
  <c r="AB413" i="5"/>
  <c r="AC413" i="5"/>
  <c r="AE413" i="5"/>
  <c r="AG413" i="5"/>
  <c r="AH413" i="5"/>
  <c r="AJ413" i="5"/>
  <c r="AA414" i="5"/>
  <c r="AB414" i="5"/>
  <c r="AE414" i="5"/>
  <c r="AK414" i="5" s="1"/>
  <c r="AG414" i="5"/>
  <c r="AH414" i="5"/>
  <c r="AJ414" i="5"/>
  <c r="AA415" i="5"/>
  <c r="AB415" i="5"/>
  <c r="AE415" i="5"/>
  <c r="AG415" i="5"/>
  <c r="AH415" i="5"/>
  <c r="AJ415" i="5"/>
  <c r="AA416" i="5"/>
  <c r="AC416" i="5" s="1"/>
  <c r="AB416" i="5"/>
  <c r="AE416" i="5"/>
  <c r="AK416" i="5" s="1"/>
  <c r="AG416" i="5"/>
  <c r="AH416" i="5"/>
  <c r="AJ416" i="5"/>
  <c r="AA417" i="5"/>
  <c r="AC417" i="5" s="1"/>
  <c r="AB417" i="5"/>
  <c r="AE417" i="5"/>
  <c r="AK417" i="5" s="1"/>
  <c r="AG417" i="5"/>
  <c r="AH417" i="5"/>
  <c r="AJ417" i="5"/>
  <c r="AA418" i="5"/>
  <c r="AC418" i="5" s="1"/>
  <c r="AD418" i="5" s="1"/>
  <c r="AB418" i="5"/>
  <c r="AE418" i="5"/>
  <c r="AG418" i="5"/>
  <c r="AH418" i="5"/>
  <c r="AJ418" i="5"/>
  <c r="AA419" i="5"/>
  <c r="AB419" i="5"/>
  <c r="AC419" i="5" s="1"/>
  <c r="AD419" i="5" s="1"/>
  <c r="AE419" i="5"/>
  <c r="AG419" i="5"/>
  <c r="AH419" i="5"/>
  <c r="AJ419" i="5"/>
  <c r="AA420" i="5"/>
  <c r="AB420" i="5"/>
  <c r="AE420" i="5"/>
  <c r="AG420" i="5"/>
  <c r="AH420" i="5"/>
  <c r="AJ420" i="5"/>
  <c r="AA421" i="5"/>
  <c r="AB421" i="5"/>
  <c r="AE421" i="5"/>
  <c r="AG421" i="5"/>
  <c r="AH421" i="5"/>
  <c r="AJ421" i="5"/>
  <c r="AA422" i="5"/>
  <c r="AB422" i="5"/>
  <c r="AE422" i="5"/>
  <c r="AG422" i="5"/>
  <c r="AH422" i="5"/>
  <c r="AJ422" i="5"/>
  <c r="AA423" i="5"/>
  <c r="AB423" i="5"/>
  <c r="AC423" i="5" s="1"/>
  <c r="AE423" i="5"/>
  <c r="AG423" i="5"/>
  <c r="AH423" i="5"/>
  <c r="AJ423" i="5"/>
  <c r="AA424" i="5"/>
  <c r="AB424" i="5"/>
  <c r="AC424" i="5" s="1"/>
  <c r="AD424" i="5"/>
  <c r="AE424" i="5"/>
  <c r="AG424" i="5"/>
  <c r="AH424" i="5"/>
  <c r="AJ424" i="5"/>
  <c r="AA425" i="5"/>
  <c r="AB425" i="5"/>
  <c r="AC425" i="5" s="1"/>
  <c r="AE425" i="5"/>
  <c r="AG425" i="5"/>
  <c r="AH425" i="5"/>
  <c r="AJ425" i="5"/>
  <c r="AA426" i="5"/>
  <c r="AB426" i="5"/>
  <c r="AE426" i="5"/>
  <c r="AG426" i="5"/>
  <c r="AH426" i="5"/>
  <c r="AJ426" i="5"/>
  <c r="AA427" i="5"/>
  <c r="AB427" i="5"/>
  <c r="AE427" i="5"/>
  <c r="AK427" i="5" s="1"/>
  <c r="AG427" i="5"/>
  <c r="AH427" i="5"/>
  <c r="AJ427" i="5"/>
  <c r="AA428" i="5"/>
  <c r="AB428" i="5"/>
  <c r="AC428" i="5" s="1"/>
  <c r="AD428" i="5" s="1"/>
  <c r="AE428" i="5"/>
  <c r="AK428" i="5" s="1"/>
  <c r="AG428" i="5"/>
  <c r="AH428" i="5"/>
  <c r="AJ428" i="5"/>
  <c r="AA429" i="5"/>
  <c r="AB429" i="5"/>
  <c r="AC429" i="5" s="1"/>
  <c r="AE429" i="5"/>
  <c r="AK429" i="5" s="1"/>
  <c r="AG429" i="5"/>
  <c r="AH429" i="5"/>
  <c r="AJ429" i="5"/>
  <c r="AA430" i="5"/>
  <c r="AB430" i="5"/>
  <c r="AC430" i="5" s="1"/>
  <c r="AD430" i="5" s="1"/>
  <c r="AE430" i="5"/>
  <c r="AG430" i="5"/>
  <c r="AH430" i="5"/>
  <c r="AJ430" i="5"/>
  <c r="AA431" i="5"/>
  <c r="AC431" i="5" s="1"/>
  <c r="AB431" i="5"/>
  <c r="AE431" i="5"/>
  <c r="AG431" i="5"/>
  <c r="AH431" i="5"/>
  <c r="AJ431" i="5"/>
  <c r="AA432" i="5"/>
  <c r="AB432" i="5"/>
  <c r="AC432" i="5" s="1"/>
  <c r="AE432" i="5"/>
  <c r="AG432" i="5"/>
  <c r="AH432" i="5"/>
  <c r="AJ432" i="5"/>
  <c r="AA433" i="5"/>
  <c r="AB433" i="5"/>
  <c r="AC433" i="5"/>
  <c r="AE433" i="5"/>
  <c r="AG433" i="5"/>
  <c r="AH433" i="5"/>
  <c r="AJ433" i="5"/>
  <c r="AA434" i="5"/>
  <c r="AB434" i="5"/>
  <c r="AC434" i="5" s="1"/>
  <c r="AD434" i="5"/>
  <c r="AE434" i="5"/>
  <c r="AK434" i="5" s="1"/>
  <c r="AG434" i="5"/>
  <c r="AH434" i="5"/>
  <c r="AJ434" i="5"/>
  <c r="AA435" i="5"/>
  <c r="AB435" i="5"/>
  <c r="AC435" i="5"/>
  <c r="AE435" i="5"/>
  <c r="AG435" i="5"/>
  <c r="AH435" i="5"/>
  <c r="AJ435" i="5"/>
  <c r="AA436" i="5"/>
  <c r="AB436" i="5"/>
  <c r="AE436" i="5"/>
  <c r="AK436" i="5" s="1"/>
  <c r="AG436" i="5"/>
  <c r="AH436" i="5"/>
  <c r="AJ436" i="5"/>
  <c r="AA437" i="5"/>
  <c r="AB437" i="5"/>
  <c r="AE437" i="5"/>
  <c r="AG437" i="5"/>
  <c r="AH437" i="5"/>
  <c r="AJ437" i="5"/>
  <c r="AA438" i="5"/>
  <c r="AB438" i="5"/>
  <c r="AC438" i="5" s="1"/>
  <c r="AD438" i="5" s="1"/>
  <c r="AE438" i="5"/>
  <c r="AK438" i="5" s="1"/>
  <c r="AG438" i="5"/>
  <c r="AH438" i="5"/>
  <c r="AJ438" i="5"/>
  <c r="AA439" i="5"/>
  <c r="AC439" i="5" s="1"/>
  <c r="AB439" i="5"/>
  <c r="AE439" i="5"/>
  <c r="AG439" i="5"/>
  <c r="AH439" i="5"/>
  <c r="AJ439" i="5"/>
  <c r="AA440" i="5"/>
  <c r="AC440" i="5" s="1"/>
  <c r="AB440" i="5"/>
  <c r="AE440" i="5"/>
  <c r="AK440" i="5" s="1"/>
  <c r="AG440" i="5"/>
  <c r="AH440" i="5"/>
  <c r="AJ440" i="5"/>
  <c r="AA441" i="5"/>
  <c r="AB441" i="5"/>
  <c r="AC441" i="5"/>
  <c r="AE441" i="5"/>
  <c r="AK441" i="5" s="1"/>
  <c r="AG441" i="5"/>
  <c r="AH441" i="5"/>
  <c r="AJ441" i="5"/>
  <c r="AA442" i="5"/>
  <c r="AB442" i="5"/>
  <c r="AC442" i="5" s="1"/>
  <c r="AE442" i="5"/>
  <c r="AG442" i="5"/>
  <c r="AH442" i="5"/>
  <c r="AJ442" i="5"/>
  <c r="AA443" i="5"/>
  <c r="AB443" i="5"/>
  <c r="AE443" i="5"/>
  <c r="AK443" i="5" s="1"/>
  <c r="AG443" i="5"/>
  <c r="AH443" i="5"/>
  <c r="AJ443" i="5"/>
  <c r="AA444" i="5"/>
  <c r="AB444" i="5"/>
  <c r="AC444" i="5" s="1"/>
  <c r="AD444" i="5" s="1"/>
  <c r="AE444" i="5"/>
  <c r="AG444" i="5"/>
  <c r="AH444" i="5"/>
  <c r="AJ444" i="5"/>
  <c r="AA445" i="5"/>
  <c r="AC445" i="5" s="1"/>
  <c r="AB445" i="5"/>
  <c r="AE445" i="5"/>
  <c r="AK445" i="5" s="1"/>
  <c r="AG445" i="5"/>
  <c r="AH445" i="5"/>
  <c r="AJ445" i="5"/>
  <c r="AA446" i="5"/>
  <c r="AB446" i="5"/>
  <c r="AE446" i="5"/>
  <c r="AG446" i="5"/>
  <c r="AH446" i="5"/>
  <c r="AJ446" i="5"/>
  <c r="AA447" i="5"/>
  <c r="AB447" i="5"/>
  <c r="AE447" i="5"/>
  <c r="AK447" i="5" s="1"/>
  <c r="AG447" i="5"/>
  <c r="AH447" i="5"/>
  <c r="AJ447" i="5"/>
  <c r="AA448" i="5"/>
  <c r="AB448" i="5"/>
  <c r="AE448" i="5"/>
  <c r="AG448" i="5"/>
  <c r="AH448" i="5"/>
  <c r="AJ448" i="5"/>
  <c r="AA449" i="5"/>
  <c r="AB449" i="5"/>
  <c r="AE449" i="5"/>
  <c r="AG449" i="5"/>
  <c r="AH449" i="5"/>
  <c r="AJ449" i="5"/>
  <c r="AA450" i="5"/>
  <c r="AB450" i="5"/>
  <c r="AC450" i="5" s="1"/>
  <c r="AE450" i="5"/>
  <c r="AG450" i="5"/>
  <c r="AH450" i="5"/>
  <c r="AJ450" i="5"/>
  <c r="AA451" i="5"/>
  <c r="AC451" i="5" s="1"/>
  <c r="AB451" i="5"/>
  <c r="AE451" i="5"/>
  <c r="AK451" i="5" s="1"/>
  <c r="AG451" i="5"/>
  <c r="AH451" i="5"/>
  <c r="AJ451" i="5"/>
  <c r="AA452" i="5"/>
  <c r="AB452" i="5"/>
  <c r="AC452" i="5"/>
  <c r="AE452" i="5"/>
  <c r="AG452" i="5"/>
  <c r="AH452" i="5"/>
  <c r="AJ452" i="5"/>
  <c r="AA453" i="5"/>
  <c r="AB453" i="5"/>
  <c r="AC453" i="5" s="1"/>
  <c r="AE453" i="5"/>
  <c r="AK453" i="5" s="1"/>
  <c r="AG453" i="5"/>
  <c r="AH453" i="5"/>
  <c r="AJ453" i="5"/>
  <c r="AA454" i="5"/>
  <c r="AB454" i="5"/>
  <c r="AC454" i="5"/>
  <c r="AE454" i="5"/>
  <c r="AG454" i="5"/>
  <c r="AH454" i="5"/>
  <c r="AJ454" i="5"/>
  <c r="AA455" i="5"/>
  <c r="AC455" i="5" s="1"/>
  <c r="AB455" i="5"/>
  <c r="AE455" i="5"/>
  <c r="AG455" i="5"/>
  <c r="AH455" i="5"/>
  <c r="AJ455" i="5"/>
  <c r="AA456" i="5"/>
  <c r="AB456" i="5"/>
  <c r="AC456" i="5" s="1"/>
  <c r="AD456" i="5" s="1"/>
  <c r="AE456" i="5"/>
  <c r="AK456" i="5" s="1"/>
  <c r="AG456" i="5"/>
  <c r="AH456" i="5"/>
  <c r="AJ456" i="5"/>
  <c r="AA457" i="5"/>
  <c r="AC457" i="5" s="1"/>
  <c r="AB457" i="5"/>
  <c r="AE457" i="5"/>
  <c r="AG457" i="5"/>
  <c r="AH457" i="5"/>
  <c r="AJ457" i="5"/>
  <c r="AA458" i="5"/>
  <c r="AB458" i="5"/>
  <c r="AE458" i="5"/>
  <c r="AK458" i="5" s="1"/>
  <c r="AG458" i="5"/>
  <c r="AH458" i="5"/>
  <c r="AJ458" i="5"/>
  <c r="AA459" i="5"/>
  <c r="AB459" i="5"/>
  <c r="AE459" i="5"/>
  <c r="AG459" i="5"/>
  <c r="AH459" i="5"/>
  <c r="AJ459" i="5"/>
  <c r="AA460" i="5"/>
  <c r="AB460" i="5"/>
  <c r="AC460" i="5" s="1"/>
  <c r="AE460" i="5"/>
  <c r="AK460" i="5" s="1"/>
  <c r="AG460" i="5"/>
  <c r="AH460" i="5"/>
  <c r="AJ460" i="5"/>
  <c r="AA461" i="5"/>
  <c r="AB461" i="5"/>
  <c r="AC461" i="5"/>
  <c r="AE461" i="5"/>
  <c r="AK461" i="5" s="1"/>
  <c r="AG461" i="5"/>
  <c r="AH461" i="5"/>
  <c r="AJ461" i="5"/>
  <c r="AA462" i="5"/>
  <c r="AB462" i="5"/>
  <c r="AE462" i="5"/>
  <c r="AG462" i="5"/>
  <c r="AH462" i="5"/>
  <c r="AJ462" i="5"/>
  <c r="AA463" i="5"/>
  <c r="AB463" i="5"/>
  <c r="AE463" i="5"/>
  <c r="AK463" i="5" s="1"/>
  <c r="AG463" i="5"/>
  <c r="AH463" i="5"/>
  <c r="AJ463" i="5"/>
  <c r="AA464" i="5"/>
  <c r="AB464" i="5"/>
  <c r="AC464" i="5" s="1"/>
  <c r="AD464" i="5" s="1"/>
  <c r="AE464" i="5"/>
  <c r="AK464" i="5" s="1"/>
  <c r="AG464" i="5"/>
  <c r="AH464" i="5"/>
  <c r="AJ464" i="5"/>
  <c r="AA465" i="5"/>
  <c r="AB465" i="5"/>
  <c r="AC465" i="5"/>
  <c r="AE465" i="5"/>
  <c r="AK465" i="5" s="1"/>
  <c r="AG465" i="5"/>
  <c r="AH465" i="5"/>
  <c r="AJ465" i="5"/>
  <c r="AA466" i="5"/>
  <c r="AB466" i="5"/>
  <c r="AE466" i="5"/>
  <c r="AK466" i="5" s="1"/>
  <c r="AG466" i="5"/>
  <c r="AH466" i="5"/>
  <c r="AJ466" i="5"/>
  <c r="AA467" i="5"/>
  <c r="AB467" i="5"/>
  <c r="AC467" i="5" s="1"/>
  <c r="AD467" i="5" s="1"/>
  <c r="AE467" i="5"/>
  <c r="AK467" i="5" s="1"/>
  <c r="AG467" i="5"/>
  <c r="AH467" i="5"/>
  <c r="AJ467" i="5"/>
  <c r="AA468" i="5"/>
  <c r="AB468" i="5"/>
  <c r="AE468" i="5"/>
  <c r="AG468" i="5"/>
  <c r="AH468" i="5"/>
  <c r="AJ468" i="5"/>
  <c r="AA469" i="5"/>
  <c r="AB469" i="5"/>
  <c r="AC469" i="5" s="1"/>
  <c r="AE469" i="5"/>
  <c r="AG469" i="5"/>
  <c r="AH469" i="5"/>
  <c r="AJ469" i="5"/>
  <c r="AA470" i="5"/>
  <c r="AB470" i="5"/>
  <c r="AC470" i="5" s="1"/>
  <c r="AD470" i="5" s="1"/>
  <c r="AE470" i="5"/>
  <c r="AG470" i="5"/>
  <c r="AH470" i="5"/>
  <c r="AJ470" i="5"/>
  <c r="AA471" i="5"/>
  <c r="AB471" i="5"/>
  <c r="AC471" i="5"/>
  <c r="AE471" i="5"/>
  <c r="AG471" i="5"/>
  <c r="AH471" i="5"/>
  <c r="AJ471" i="5"/>
  <c r="AA472" i="5"/>
  <c r="AB472" i="5"/>
  <c r="AC472" i="5" s="1"/>
  <c r="AE472" i="5"/>
  <c r="AG472" i="5"/>
  <c r="AH472" i="5"/>
  <c r="AJ472" i="5"/>
  <c r="AA473" i="5"/>
  <c r="AB473" i="5"/>
  <c r="AC473" i="5" s="1"/>
  <c r="AE473" i="5"/>
  <c r="AG473" i="5"/>
  <c r="AH473" i="5"/>
  <c r="AJ473" i="5"/>
  <c r="AA474" i="5"/>
  <c r="AB474" i="5"/>
  <c r="AC474" i="5"/>
  <c r="AE474" i="5"/>
  <c r="AG474" i="5"/>
  <c r="AH474" i="5"/>
  <c r="AJ474" i="5"/>
  <c r="AA475" i="5"/>
  <c r="AB475" i="5"/>
  <c r="AE475" i="5"/>
  <c r="AG475" i="5"/>
  <c r="AH475" i="5"/>
  <c r="AJ475" i="5"/>
  <c r="AA476" i="5"/>
  <c r="AB476" i="5"/>
  <c r="AE476" i="5"/>
  <c r="AK476" i="5" s="1"/>
  <c r="AG476" i="5"/>
  <c r="AH476" i="5"/>
  <c r="AJ476" i="5"/>
  <c r="AA477" i="5"/>
  <c r="AB477" i="5"/>
  <c r="AC477" i="5" s="1"/>
  <c r="AE477" i="5"/>
  <c r="AK477" i="5" s="1"/>
  <c r="AG477" i="5"/>
  <c r="AH477" i="5"/>
  <c r="AJ477" i="5"/>
  <c r="AA478" i="5"/>
  <c r="AC478" i="5" s="1"/>
  <c r="AB478" i="5"/>
  <c r="AE478" i="5"/>
  <c r="AG478" i="5"/>
  <c r="AH478" i="5"/>
  <c r="AJ478" i="5"/>
  <c r="AA479" i="5"/>
  <c r="AB479" i="5"/>
  <c r="AC479" i="5" s="1"/>
  <c r="AE479" i="5"/>
  <c r="AG479" i="5"/>
  <c r="AH479" i="5"/>
  <c r="AJ479" i="5"/>
  <c r="AA480" i="5"/>
  <c r="AB480" i="5"/>
  <c r="AC480" i="5" s="1"/>
  <c r="AE480" i="5"/>
  <c r="AG480" i="5"/>
  <c r="AH480" i="5"/>
  <c r="AJ480" i="5"/>
  <c r="AA481" i="5"/>
  <c r="AB481" i="5"/>
  <c r="AC481" i="5" s="1"/>
  <c r="AE481" i="5"/>
  <c r="AG481" i="5"/>
  <c r="AH481" i="5"/>
  <c r="AJ481" i="5"/>
  <c r="AA482" i="5"/>
  <c r="AC482" i="5" s="1"/>
  <c r="AB482" i="5"/>
  <c r="AE482" i="5"/>
  <c r="AK482" i="5" s="1"/>
  <c r="AG482" i="5"/>
  <c r="AH482" i="5"/>
  <c r="AJ482" i="5"/>
  <c r="AA483" i="5"/>
  <c r="AB483" i="5"/>
  <c r="AE483" i="5"/>
  <c r="AG483" i="5"/>
  <c r="AH483" i="5"/>
  <c r="AJ483" i="5"/>
  <c r="AA484" i="5"/>
  <c r="AB484" i="5"/>
  <c r="AC484" i="5" s="1"/>
  <c r="AE484" i="5"/>
  <c r="AG484" i="5"/>
  <c r="AH484" i="5"/>
  <c r="AJ484" i="5"/>
  <c r="AA485" i="5"/>
  <c r="AB485" i="5"/>
  <c r="AC485" i="5"/>
  <c r="AE485" i="5"/>
  <c r="AK485" i="5" s="1"/>
  <c r="AG485" i="5"/>
  <c r="AH485" i="5"/>
  <c r="AJ485" i="5"/>
  <c r="AA486" i="5"/>
  <c r="AB486" i="5"/>
  <c r="AC486" i="5" s="1"/>
  <c r="AD486" i="5" s="1"/>
  <c r="AE486" i="5"/>
  <c r="AK486" i="5" s="1"/>
  <c r="AG486" i="5"/>
  <c r="AH486" i="5"/>
  <c r="AJ486" i="5"/>
  <c r="AA487" i="5"/>
  <c r="AB487" i="5"/>
  <c r="AC487" i="5" s="1"/>
  <c r="AD487" i="5" s="1"/>
  <c r="AE487" i="5"/>
  <c r="AK487" i="5" s="1"/>
  <c r="AG487" i="5"/>
  <c r="AH487" i="5"/>
  <c r="AJ487" i="5"/>
  <c r="AA488" i="5"/>
  <c r="AB488" i="5"/>
  <c r="AC488" i="5" s="1"/>
  <c r="AE488" i="5"/>
  <c r="AK488" i="5" s="1"/>
  <c r="AG488" i="5"/>
  <c r="AH488" i="5"/>
  <c r="AJ488" i="5"/>
  <c r="AA489" i="5"/>
  <c r="AB489" i="5"/>
  <c r="AE489" i="5"/>
  <c r="AK489" i="5" s="1"/>
  <c r="AG489" i="5"/>
  <c r="AH489" i="5"/>
  <c r="AJ489" i="5"/>
  <c r="AA490" i="5"/>
  <c r="AB490" i="5"/>
  <c r="AC490" i="5" s="1"/>
  <c r="AE490" i="5"/>
  <c r="AG490" i="5"/>
  <c r="AH490" i="5"/>
  <c r="AJ490" i="5"/>
  <c r="AA491" i="5"/>
  <c r="AC491" i="5" s="1"/>
  <c r="AB491" i="5"/>
  <c r="AD491" i="5"/>
  <c r="AE491" i="5"/>
  <c r="AK491" i="5" s="1"/>
  <c r="AG491" i="5"/>
  <c r="AH491" i="5"/>
  <c r="AJ491" i="5"/>
  <c r="AA492" i="5"/>
  <c r="AB492" i="5"/>
  <c r="AE492" i="5"/>
  <c r="AG492" i="5"/>
  <c r="AH492" i="5"/>
  <c r="AJ492" i="5"/>
  <c r="AA493" i="5"/>
  <c r="AB493" i="5"/>
  <c r="AC493" i="5" s="1"/>
  <c r="AE493" i="5"/>
  <c r="AG493" i="5"/>
  <c r="AH493" i="5"/>
  <c r="AJ493" i="5"/>
  <c r="AA494" i="5"/>
  <c r="AB494" i="5"/>
  <c r="AC494" i="5" s="1"/>
  <c r="AE494" i="5"/>
  <c r="AG494" i="5"/>
  <c r="AH494" i="5"/>
  <c r="AJ494" i="5"/>
  <c r="AA495" i="5"/>
  <c r="AC495" i="5" s="1"/>
  <c r="AD495" i="5" s="1"/>
  <c r="AB495" i="5"/>
  <c r="AE495" i="5"/>
  <c r="AG495" i="5"/>
  <c r="AH495" i="5"/>
  <c r="AJ495" i="5"/>
  <c r="AA496" i="5"/>
  <c r="AB496" i="5"/>
  <c r="AC496" i="5" s="1"/>
  <c r="AE496" i="5"/>
  <c r="AG496" i="5"/>
  <c r="AH496" i="5"/>
  <c r="AJ496" i="5"/>
  <c r="AA497" i="5"/>
  <c r="AB497" i="5"/>
  <c r="AC497" i="5" s="1"/>
  <c r="AE497" i="5"/>
  <c r="AK497" i="5" s="1"/>
  <c r="AG497" i="5"/>
  <c r="AH497" i="5"/>
  <c r="AJ497" i="5"/>
  <c r="AA498" i="5"/>
  <c r="AB498" i="5"/>
  <c r="AE498" i="5"/>
  <c r="AK498" i="5" s="1"/>
  <c r="AG498" i="5"/>
  <c r="AH498" i="5"/>
  <c r="AJ498" i="5"/>
  <c r="AA499" i="5"/>
  <c r="AC499" i="5" s="1"/>
  <c r="AB499" i="5"/>
  <c r="AE499" i="5"/>
  <c r="AG499" i="5"/>
  <c r="AH499" i="5"/>
  <c r="AJ499" i="5"/>
  <c r="AA500" i="5"/>
  <c r="AB500" i="5"/>
  <c r="AC500" i="5"/>
  <c r="AE500" i="5"/>
  <c r="AD500" i="5" s="1"/>
  <c r="AG500" i="5"/>
  <c r="AH500" i="5"/>
  <c r="AJ500" i="5"/>
  <c r="AA501" i="5"/>
  <c r="AB501" i="5"/>
  <c r="AC501" i="5" s="1"/>
  <c r="AE501" i="5"/>
  <c r="AK501" i="5" s="1"/>
  <c r="AG501" i="5"/>
  <c r="AH501" i="5"/>
  <c r="AJ501" i="5"/>
  <c r="AA502" i="5"/>
  <c r="AB502" i="5"/>
  <c r="AE502" i="5"/>
  <c r="AG502" i="5"/>
  <c r="AH502" i="5"/>
  <c r="AJ502" i="5"/>
  <c r="AA503" i="5"/>
  <c r="AB503" i="5"/>
  <c r="AE503" i="5"/>
  <c r="AG503" i="5"/>
  <c r="AH503" i="5"/>
  <c r="AJ503" i="5"/>
  <c r="AA504" i="5"/>
  <c r="AB504" i="5"/>
  <c r="AE504" i="5"/>
  <c r="AK504" i="5" s="1"/>
  <c r="AG504" i="5"/>
  <c r="AH504" i="5"/>
  <c r="AJ504" i="5"/>
  <c r="AA505" i="5"/>
  <c r="AB505" i="5"/>
  <c r="AC505" i="5"/>
  <c r="AE505" i="5"/>
  <c r="AG505" i="5"/>
  <c r="AH505" i="5"/>
  <c r="AJ505" i="5"/>
  <c r="AA506" i="5"/>
  <c r="AB506" i="5"/>
  <c r="AE506" i="5"/>
  <c r="AG506" i="5"/>
  <c r="AH506" i="5"/>
  <c r="AJ506" i="5"/>
  <c r="AA507" i="5"/>
  <c r="AB507" i="5"/>
  <c r="AE507" i="5"/>
  <c r="AK507" i="5" s="1"/>
  <c r="AG507" i="5"/>
  <c r="AH507" i="5"/>
  <c r="AJ507" i="5"/>
  <c r="AA508" i="5"/>
  <c r="AB508" i="5"/>
  <c r="AC508" i="5" s="1"/>
  <c r="AD508" i="5" s="1"/>
  <c r="AE508" i="5"/>
  <c r="AK508" i="5" s="1"/>
  <c r="AG508" i="5"/>
  <c r="AH508" i="5"/>
  <c r="AJ508" i="5"/>
  <c r="AA509" i="5"/>
  <c r="AB509" i="5"/>
  <c r="AC509" i="5" s="1"/>
  <c r="AE509" i="5"/>
  <c r="AG509" i="5"/>
  <c r="AH509" i="5"/>
  <c r="AJ509" i="5"/>
  <c r="AA510" i="5"/>
  <c r="AB510" i="5"/>
  <c r="AE510" i="5"/>
  <c r="AK510" i="5" s="1"/>
  <c r="AG510" i="5"/>
  <c r="AH510" i="5"/>
  <c r="AJ510" i="5"/>
  <c r="AA511" i="5"/>
  <c r="AB511" i="5"/>
  <c r="AC511" i="5" s="1"/>
  <c r="AE511" i="5"/>
  <c r="AK511" i="5" s="1"/>
  <c r="AG511" i="5"/>
  <c r="AH511" i="5"/>
  <c r="AJ511" i="5"/>
  <c r="AA512" i="5"/>
  <c r="AB512" i="5"/>
  <c r="AE512" i="5"/>
  <c r="AK512" i="5" s="1"/>
  <c r="AG512" i="5"/>
  <c r="AH512" i="5"/>
  <c r="AJ512" i="5"/>
  <c r="AA513" i="5"/>
  <c r="AB513" i="5"/>
  <c r="AE513" i="5"/>
  <c r="AG513" i="5"/>
  <c r="AH513" i="5"/>
  <c r="AJ513" i="5"/>
  <c r="AA514" i="5"/>
  <c r="AB514" i="5"/>
  <c r="AC514" i="5" s="1"/>
  <c r="AE514" i="5"/>
  <c r="AG514" i="5"/>
  <c r="AH514" i="5"/>
  <c r="AJ514" i="5"/>
  <c r="AA515" i="5"/>
  <c r="AC515" i="5" s="1"/>
  <c r="AB515" i="5"/>
  <c r="AE515" i="5"/>
  <c r="AG515" i="5"/>
  <c r="AH515" i="5"/>
  <c r="AJ515" i="5"/>
  <c r="AA516" i="5"/>
  <c r="AB516" i="5"/>
  <c r="AC516" i="5" s="1"/>
  <c r="AD516" i="5" s="1"/>
  <c r="AE516" i="5"/>
  <c r="AG516" i="5"/>
  <c r="AH516" i="5"/>
  <c r="AJ516" i="5"/>
  <c r="AA517" i="5"/>
  <c r="AC517" i="5" s="1"/>
  <c r="AB517" i="5"/>
  <c r="AE517" i="5"/>
  <c r="AK517" i="5" s="1"/>
  <c r="AG517" i="5"/>
  <c r="AH517" i="5"/>
  <c r="AJ517" i="5"/>
  <c r="AA518" i="5"/>
  <c r="AB518" i="5"/>
  <c r="AE518" i="5"/>
  <c r="AG518" i="5"/>
  <c r="AH518" i="5"/>
  <c r="AJ518" i="5"/>
  <c r="AA519" i="5"/>
  <c r="AB519" i="5"/>
  <c r="AC519" i="5"/>
  <c r="AE519" i="5"/>
  <c r="AG519" i="5"/>
  <c r="AH519" i="5"/>
  <c r="AJ519" i="5"/>
  <c r="AA520" i="5"/>
  <c r="AB520" i="5"/>
  <c r="AC520" i="5" s="1"/>
  <c r="AE520" i="5"/>
  <c r="AK520" i="5" s="1"/>
  <c r="AG520" i="5"/>
  <c r="AH520" i="5"/>
  <c r="AJ520" i="5"/>
  <c r="AA521" i="5"/>
  <c r="AB521" i="5"/>
  <c r="AC521" i="5" s="1"/>
  <c r="AD521" i="5" s="1"/>
  <c r="AE521" i="5"/>
  <c r="AG521" i="5"/>
  <c r="AH521" i="5"/>
  <c r="AJ521" i="5"/>
  <c r="AA522" i="5"/>
  <c r="AB522" i="5"/>
  <c r="AE522" i="5"/>
  <c r="AG522" i="5"/>
  <c r="AH522" i="5"/>
  <c r="AJ522" i="5"/>
  <c r="AA523" i="5"/>
  <c r="AB523" i="5"/>
  <c r="AE523" i="5"/>
  <c r="AG523" i="5"/>
  <c r="AH523" i="5"/>
  <c r="AJ523" i="5"/>
  <c r="AA524" i="5"/>
  <c r="AB524" i="5"/>
  <c r="AC524" i="5" s="1"/>
  <c r="AE524" i="5"/>
  <c r="AG524" i="5"/>
  <c r="AH524" i="5"/>
  <c r="AJ524" i="5"/>
  <c r="AA525" i="5"/>
  <c r="AB525" i="5"/>
  <c r="AC525" i="5"/>
  <c r="AE525" i="5"/>
  <c r="AG525" i="5"/>
  <c r="AH525" i="5"/>
  <c r="AJ525" i="5"/>
  <c r="AA526" i="5"/>
  <c r="AB526" i="5"/>
  <c r="AC526" i="5" s="1"/>
  <c r="AE526" i="5"/>
  <c r="AG526" i="5"/>
  <c r="AH526" i="5"/>
  <c r="AJ526" i="5"/>
  <c r="AA527" i="5"/>
  <c r="AB527" i="5"/>
  <c r="AC527" i="5"/>
  <c r="AE527" i="5"/>
  <c r="AG527" i="5"/>
  <c r="AH527" i="5"/>
  <c r="AJ527" i="5"/>
  <c r="AA528" i="5"/>
  <c r="AB528" i="5"/>
  <c r="AC528" i="5" s="1"/>
  <c r="AD528" i="5" s="1"/>
  <c r="AE528" i="5"/>
  <c r="AG528" i="5"/>
  <c r="AH528" i="5"/>
  <c r="AJ528" i="5"/>
  <c r="AA529" i="5"/>
  <c r="AB529" i="5"/>
  <c r="AE529" i="5"/>
  <c r="AG529" i="5"/>
  <c r="AH529" i="5"/>
  <c r="AJ529" i="5"/>
  <c r="AA530" i="5"/>
  <c r="AB530" i="5"/>
  <c r="AC530" i="5" s="1"/>
  <c r="AE530" i="5"/>
  <c r="AG530" i="5"/>
  <c r="AH530" i="5"/>
  <c r="AJ530" i="5"/>
  <c r="AA531" i="5"/>
  <c r="AC531" i="5" s="1"/>
  <c r="AB531" i="5"/>
  <c r="AE531" i="5"/>
  <c r="AG531" i="5"/>
  <c r="AH531" i="5"/>
  <c r="AJ531" i="5"/>
  <c r="AA532" i="5"/>
  <c r="AB532" i="5"/>
  <c r="AC532" i="5"/>
  <c r="AE532" i="5"/>
  <c r="AK532" i="5" s="1"/>
  <c r="AG532" i="5"/>
  <c r="AH532" i="5"/>
  <c r="AJ532" i="5"/>
  <c r="AA533" i="5"/>
  <c r="AB533" i="5"/>
  <c r="AC533" i="5" s="1"/>
  <c r="AE533" i="5"/>
  <c r="AG533" i="5"/>
  <c r="AH533" i="5"/>
  <c r="AJ533" i="5"/>
  <c r="AA534" i="5"/>
  <c r="AB534" i="5"/>
  <c r="AE534" i="5"/>
  <c r="AK534" i="5" s="1"/>
  <c r="AG534" i="5"/>
  <c r="AH534" i="5"/>
  <c r="AJ534" i="5"/>
  <c r="AA535" i="5"/>
  <c r="AC535" i="5" s="1"/>
  <c r="AB535" i="5"/>
  <c r="AE535" i="5"/>
  <c r="AG535" i="5"/>
  <c r="AH535" i="5"/>
  <c r="AJ535" i="5"/>
  <c r="AA536" i="5"/>
  <c r="AB536" i="5"/>
  <c r="AC536" i="5" s="1"/>
  <c r="AE536" i="5"/>
  <c r="AG536" i="5"/>
  <c r="AH536" i="5"/>
  <c r="AJ536" i="5"/>
  <c r="AA537" i="5"/>
  <c r="AB537" i="5"/>
  <c r="AC537" i="5" s="1"/>
  <c r="AE537" i="5"/>
  <c r="AK537" i="5" s="1"/>
  <c r="AG537" i="5"/>
  <c r="AH537" i="5"/>
  <c r="AJ537" i="5"/>
  <c r="AA538" i="5"/>
  <c r="AB538" i="5"/>
  <c r="AE538" i="5"/>
  <c r="AG538" i="5"/>
  <c r="AH538" i="5"/>
  <c r="AJ538" i="5"/>
  <c r="AA539" i="5"/>
  <c r="AC539" i="5" s="1"/>
  <c r="AD539" i="5" s="1"/>
  <c r="AB539" i="5"/>
  <c r="AE539" i="5"/>
  <c r="AG539" i="5"/>
  <c r="AH539" i="5"/>
  <c r="AJ539" i="5"/>
  <c r="AA540" i="5"/>
  <c r="AB540" i="5"/>
  <c r="AC540" i="5" s="1"/>
  <c r="AD540" i="5" s="1"/>
  <c r="AE540" i="5"/>
  <c r="AG540" i="5"/>
  <c r="AH540" i="5"/>
  <c r="AJ540" i="5"/>
  <c r="AA541" i="5"/>
  <c r="AB541" i="5"/>
  <c r="AC541" i="5" s="1"/>
  <c r="AE541" i="5"/>
  <c r="AG541" i="5"/>
  <c r="AH541" i="5"/>
  <c r="AJ541" i="5"/>
  <c r="AA542" i="5"/>
  <c r="AB542" i="5"/>
  <c r="AE542" i="5"/>
  <c r="AG542" i="5"/>
  <c r="AH542" i="5"/>
  <c r="AJ542" i="5"/>
  <c r="AA543" i="5"/>
  <c r="AB543" i="5"/>
  <c r="AC543" i="5" s="1"/>
  <c r="AD543" i="5" s="1"/>
  <c r="AE543" i="5"/>
  <c r="AG543" i="5"/>
  <c r="AH543" i="5"/>
  <c r="AJ543" i="5"/>
  <c r="AA544" i="5"/>
  <c r="AB544" i="5"/>
  <c r="AE544" i="5"/>
  <c r="AK544" i="5" s="1"/>
  <c r="AG544" i="5"/>
  <c r="AH544" i="5"/>
  <c r="AJ544" i="5"/>
  <c r="AA545" i="5"/>
  <c r="AB545" i="5"/>
  <c r="AC545" i="5"/>
  <c r="AE545" i="5"/>
  <c r="AK545" i="5" s="1"/>
  <c r="AG545" i="5"/>
  <c r="AH545" i="5"/>
  <c r="AJ545" i="5"/>
  <c r="AA546" i="5"/>
  <c r="AB546" i="5"/>
  <c r="AC546" i="5"/>
  <c r="AE546" i="5"/>
  <c r="AG546" i="5"/>
  <c r="AH546" i="5"/>
  <c r="AJ546" i="5"/>
  <c r="AA547" i="5"/>
  <c r="AB547" i="5"/>
  <c r="AC547" i="5" s="1"/>
  <c r="AE547" i="5"/>
  <c r="AG547" i="5"/>
  <c r="AH547" i="5"/>
  <c r="AJ547" i="5"/>
  <c r="AA548" i="5"/>
  <c r="AB548" i="5"/>
  <c r="AC548" i="5" s="1"/>
  <c r="AD548" i="5" s="1"/>
  <c r="AE548" i="5"/>
  <c r="AK548" i="5" s="1"/>
  <c r="AG548" i="5"/>
  <c r="AH548" i="5"/>
  <c r="AJ548" i="5"/>
  <c r="AA549" i="5"/>
  <c r="AC549" i="5" s="1"/>
  <c r="AB549" i="5"/>
  <c r="AE549" i="5"/>
  <c r="AG549" i="5"/>
  <c r="AH549" i="5"/>
  <c r="AJ549" i="5"/>
  <c r="AA550" i="5"/>
  <c r="AB550" i="5"/>
  <c r="AE550" i="5"/>
  <c r="AG550" i="5"/>
  <c r="AH550" i="5"/>
  <c r="AJ550" i="5"/>
  <c r="AA551" i="5"/>
  <c r="AB551" i="5"/>
  <c r="AE551" i="5"/>
  <c r="AG551" i="5"/>
  <c r="AH551" i="5"/>
  <c r="AJ551" i="5"/>
  <c r="AA552" i="5"/>
  <c r="AB552" i="5"/>
  <c r="AE552" i="5"/>
  <c r="AG552" i="5"/>
  <c r="AH552" i="5"/>
  <c r="AJ552" i="5"/>
  <c r="AA553" i="5"/>
  <c r="AB553" i="5"/>
  <c r="AC553" i="5" s="1"/>
  <c r="AE553" i="5"/>
  <c r="AG553" i="5"/>
  <c r="AH553" i="5"/>
  <c r="AJ553" i="5"/>
  <c r="AA554" i="5"/>
  <c r="AC554" i="5" s="1"/>
  <c r="AB554" i="5"/>
  <c r="AE554" i="5"/>
  <c r="AG554" i="5"/>
  <c r="AH554" i="5"/>
  <c r="AJ554" i="5"/>
  <c r="AA555" i="5"/>
  <c r="AB555" i="5"/>
  <c r="AE555" i="5"/>
  <c r="AG555" i="5"/>
  <c r="AH555" i="5"/>
  <c r="AJ555" i="5"/>
  <c r="AA556" i="5"/>
  <c r="AB556" i="5"/>
  <c r="AC556" i="5"/>
  <c r="AE556" i="5"/>
  <c r="AK556" i="5" s="1"/>
  <c r="AG556" i="5"/>
  <c r="AH556" i="5"/>
  <c r="AJ556" i="5"/>
  <c r="AA557" i="5"/>
  <c r="AC557" i="5" s="1"/>
  <c r="AB557" i="5"/>
  <c r="AE557" i="5"/>
  <c r="AG557" i="5"/>
  <c r="AH557" i="5"/>
  <c r="AJ557" i="5"/>
  <c r="AA558" i="5"/>
  <c r="AB558" i="5"/>
  <c r="AC558" i="5" s="1"/>
  <c r="AE558" i="5"/>
  <c r="AG558" i="5"/>
  <c r="AH558" i="5"/>
  <c r="AJ558" i="5"/>
  <c r="AA559" i="5"/>
  <c r="AB559" i="5"/>
  <c r="AC559" i="5" s="1"/>
  <c r="AD559" i="5" s="1"/>
  <c r="AE559" i="5"/>
  <c r="AG559" i="5"/>
  <c r="AH559" i="5"/>
  <c r="AJ559" i="5"/>
  <c r="AA560" i="5"/>
  <c r="AC560" i="5" s="1"/>
  <c r="AD560" i="5" s="1"/>
  <c r="AB560" i="5"/>
  <c r="AE560" i="5"/>
  <c r="AK560" i="5" s="1"/>
  <c r="AG560" i="5"/>
  <c r="AH560" i="5"/>
  <c r="AJ560" i="5"/>
  <c r="AA561" i="5"/>
  <c r="AB561" i="5"/>
  <c r="AC561" i="5" s="1"/>
  <c r="AE561" i="5"/>
  <c r="AK561" i="5" s="1"/>
  <c r="AG561" i="5"/>
  <c r="AH561" i="5"/>
  <c r="AJ561" i="5"/>
  <c r="AA562" i="5"/>
  <c r="AB562" i="5"/>
  <c r="AC562" i="5" s="1"/>
  <c r="AE562" i="5"/>
  <c r="AG562" i="5"/>
  <c r="AH562" i="5"/>
  <c r="AJ562" i="5"/>
  <c r="AA563" i="5"/>
  <c r="AB563" i="5"/>
  <c r="AC563" i="5" s="1"/>
  <c r="AD563" i="5" s="1"/>
  <c r="AE563" i="5"/>
  <c r="AK563" i="5" s="1"/>
  <c r="AG563" i="5"/>
  <c r="AH563" i="5"/>
  <c r="AJ563" i="5"/>
  <c r="AA564" i="5"/>
  <c r="AB564" i="5"/>
  <c r="AE564" i="5"/>
  <c r="AG564" i="5"/>
  <c r="AH564" i="5"/>
  <c r="AJ564" i="5"/>
  <c r="AA565" i="5"/>
  <c r="AB565" i="5"/>
  <c r="AE565" i="5"/>
  <c r="AG565" i="5"/>
  <c r="AH565" i="5"/>
  <c r="AJ565" i="5"/>
  <c r="AA566" i="5"/>
  <c r="AB566" i="5"/>
  <c r="AC566" i="5" s="1"/>
  <c r="AE566" i="5"/>
  <c r="AG566" i="5"/>
  <c r="AH566" i="5"/>
  <c r="AJ566" i="5"/>
  <c r="AA567" i="5"/>
  <c r="AB567" i="5"/>
  <c r="AC567" i="5"/>
  <c r="AE567" i="5"/>
  <c r="AG567" i="5"/>
  <c r="AH567" i="5"/>
  <c r="AJ567" i="5"/>
  <c r="AA568" i="5"/>
  <c r="AB568" i="5"/>
  <c r="AC568" i="5"/>
  <c r="AD568" i="5" s="1"/>
  <c r="AE568" i="5"/>
  <c r="AK568" i="5" s="1"/>
  <c r="AG568" i="5"/>
  <c r="AH568" i="5"/>
  <c r="AJ568" i="5"/>
  <c r="AA569" i="5"/>
  <c r="AB569" i="5"/>
  <c r="AE569" i="5"/>
  <c r="AG569" i="5"/>
  <c r="AH569" i="5"/>
  <c r="AJ569" i="5"/>
  <c r="AA570" i="5"/>
  <c r="AC570" i="5" s="1"/>
  <c r="AB570" i="5"/>
  <c r="AE570" i="5"/>
  <c r="AK570" i="5" s="1"/>
  <c r="AG570" i="5"/>
  <c r="AH570" i="5"/>
  <c r="AJ570" i="5"/>
  <c r="AA571" i="5"/>
  <c r="AC571" i="5" s="1"/>
  <c r="AB571" i="5"/>
  <c r="AE571" i="5"/>
  <c r="AG571" i="5"/>
  <c r="AH571" i="5"/>
  <c r="AJ571" i="5"/>
  <c r="AA572" i="5"/>
  <c r="AB572" i="5"/>
  <c r="AE572" i="5"/>
  <c r="AG572" i="5"/>
  <c r="AH572" i="5"/>
  <c r="AJ572" i="5"/>
  <c r="AA573" i="5"/>
  <c r="AB573" i="5"/>
  <c r="AC573" i="5" s="1"/>
  <c r="AE573" i="5"/>
  <c r="AG573" i="5"/>
  <c r="AH573" i="5"/>
  <c r="AJ573" i="5"/>
  <c r="AA574" i="5"/>
  <c r="AB574" i="5"/>
  <c r="AC574" i="5"/>
  <c r="AE574" i="5"/>
  <c r="AG574" i="5"/>
  <c r="AH574" i="5"/>
  <c r="AJ574" i="5"/>
  <c r="AA575" i="5"/>
  <c r="AB575" i="5"/>
  <c r="AE575" i="5"/>
  <c r="AG575" i="5"/>
  <c r="AH575" i="5"/>
  <c r="AJ575" i="5"/>
  <c r="AA576" i="5"/>
  <c r="AB576" i="5"/>
  <c r="AC576" i="5" s="1"/>
  <c r="AD576" i="5" s="1"/>
  <c r="AE576" i="5"/>
  <c r="AG576" i="5"/>
  <c r="AH576" i="5"/>
  <c r="AJ576" i="5"/>
  <c r="AA577" i="5"/>
  <c r="AB577" i="5"/>
  <c r="AC577" i="5" s="1"/>
  <c r="AE577" i="5"/>
  <c r="AK577" i="5" s="1"/>
  <c r="AG577" i="5"/>
  <c r="AH577" i="5"/>
  <c r="AJ577" i="5"/>
  <c r="AA578" i="5"/>
  <c r="AB578" i="5"/>
  <c r="AE578" i="5"/>
  <c r="AG578" i="5"/>
  <c r="AH578" i="5"/>
  <c r="AJ578" i="5"/>
  <c r="AA579" i="5"/>
  <c r="AB579" i="5"/>
  <c r="AC579" i="5" s="1"/>
  <c r="AE579" i="5"/>
  <c r="AK579" i="5" s="1"/>
  <c r="AG579" i="5"/>
  <c r="AH579" i="5"/>
  <c r="AJ579" i="5"/>
  <c r="AA580" i="5"/>
  <c r="AB580" i="5"/>
  <c r="AE580" i="5"/>
  <c r="AK580" i="5" s="1"/>
  <c r="AG580" i="5"/>
  <c r="AH580" i="5"/>
  <c r="AJ580" i="5"/>
  <c r="AA581" i="5"/>
  <c r="AB581" i="5"/>
  <c r="AE581" i="5"/>
  <c r="AK581" i="5" s="1"/>
  <c r="AG581" i="5"/>
  <c r="AH581" i="5"/>
  <c r="AJ581" i="5"/>
  <c r="AA582" i="5"/>
  <c r="AC582" i="5" s="1"/>
  <c r="AB582" i="5"/>
  <c r="AE582" i="5"/>
  <c r="AG582" i="5"/>
  <c r="AH582" i="5"/>
  <c r="AJ582" i="5"/>
  <c r="AA583" i="5"/>
  <c r="AB583" i="5"/>
  <c r="AE583" i="5"/>
  <c r="AK583" i="5" s="1"/>
  <c r="AG583" i="5"/>
  <c r="AH583" i="5"/>
  <c r="AJ583" i="5"/>
  <c r="AA584" i="5"/>
  <c r="AC584" i="5" s="1"/>
  <c r="AD584" i="5" s="1"/>
  <c r="AB584" i="5"/>
  <c r="AE584" i="5"/>
  <c r="AK584" i="5" s="1"/>
  <c r="AG584" i="5"/>
  <c r="AH584" i="5"/>
  <c r="AJ584" i="5"/>
  <c r="AA585" i="5"/>
  <c r="AB585" i="5"/>
  <c r="AE585" i="5"/>
  <c r="AG585" i="5"/>
  <c r="AH585" i="5"/>
  <c r="AJ585" i="5"/>
  <c r="AA586" i="5"/>
  <c r="AB586" i="5"/>
  <c r="AC586" i="5"/>
  <c r="AE586" i="5"/>
  <c r="AK586" i="5" s="1"/>
  <c r="AG586" i="5"/>
  <c r="AH586" i="5"/>
  <c r="AJ586" i="5"/>
  <c r="AA587" i="5"/>
  <c r="AB587" i="5"/>
  <c r="AE587" i="5"/>
  <c r="AK587" i="5" s="1"/>
  <c r="AG587" i="5"/>
  <c r="AH587" i="5"/>
  <c r="AJ587" i="5"/>
  <c r="AA588" i="5"/>
  <c r="AB588" i="5"/>
  <c r="AC588" i="5" s="1"/>
  <c r="AD588" i="5" s="1"/>
  <c r="AE588" i="5"/>
  <c r="AK588" i="5" s="1"/>
  <c r="AG588" i="5"/>
  <c r="AH588" i="5"/>
  <c r="AJ588" i="5"/>
  <c r="AA589" i="5"/>
  <c r="AB589" i="5"/>
  <c r="AC589" i="5" s="1"/>
  <c r="AE589" i="5"/>
  <c r="AG589" i="5"/>
  <c r="AH589" i="5"/>
  <c r="AJ589" i="5"/>
  <c r="AA590" i="5"/>
  <c r="AB590" i="5"/>
  <c r="AC590" i="5" s="1"/>
  <c r="AE590" i="5"/>
  <c r="AG590" i="5"/>
  <c r="AH590" i="5"/>
  <c r="AJ590" i="5"/>
  <c r="AA591" i="5"/>
  <c r="AC591" i="5" s="1"/>
  <c r="AB591" i="5"/>
  <c r="AE591" i="5"/>
  <c r="AG591" i="5"/>
  <c r="AH591" i="5"/>
  <c r="AJ591" i="5"/>
  <c r="AA592" i="5"/>
  <c r="AB592" i="5"/>
  <c r="AE592" i="5"/>
  <c r="AK592" i="5" s="1"/>
  <c r="AG592" i="5"/>
  <c r="AH592" i="5"/>
  <c r="AJ592" i="5"/>
  <c r="AA593" i="5"/>
  <c r="AB593" i="5"/>
  <c r="AC593" i="5"/>
  <c r="AE593" i="5"/>
  <c r="AG593" i="5"/>
  <c r="AH593" i="5"/>
  <c r="AJ593" i="5"/>
  <c r="AA594" i="5"/>
  <c r="AC594" i="5" s="1"/>
  <c r="AB594" i="5"/>
  <c r="AE594" i="5"/>
  <c r="AK594" i="5" s="1"/>
  <c r="AG594" i="5"/>
  <c r="AH594" i="5"/>
  <c r="AJ594" i="5"/>
  <c r="AA595" i="5"/>
  <c r="AB595" i="5"/>
  <c r="AC595" i="5" s="1"/>
  <c r="AE595" i="5"/>
  <c r="AG595" i="5"/>
  <c r="AH595" i="5"/>
  <c r="AJ595" i="5"/>
  <c r="AA596" i="5"/>
  <c r="AB596" i="5"/>
  <c r="AC596" i="5"/>
  <c r="AD596" i="5" s="1"/>
  <c r="AE596" i="5"/>
  <c r="AK596" i="5" s="1"/>
  <c r="AG596" i="5"/>
  <c r="AH596" i="5"/>
  <c r="AJ596" i="5"/>
  <c r="AA597" i="5"/>
  <c r="AB597" i="5"/>
  <c r="AC597" i="5" s="1"/>
  <c r="AE597" i="5"/>
  <c r="AG597" i="5"/>
  <c r="AH597" i="5"/>
  <c r="AJ597" i="5"/>
  <c r="AA598" i="5"/>
  <c r="AB598" i="5"/>
  <c r="AC598" i="5" s="1"/>
  <c r="AE598" i="5"/>
  <c r="AG598" i="5"/>
  <c r="AH598" i="5"/>
  <c r="AJ598" i="5"/>
  <c r="AA599" i="5"/>
  <c r="AB599" i="5"/>
  <c r="AC599" i="5"/>
  <c r="AE599" i="5"/>
  <c r="AG599" i="5"/>
  <c r="AH599" i="5"/>
  <c r="AJ599" i="5"/>
  <c r="AA600" i="5"/>
  <c r="AB600" i="5"/>
  <c r="AE600" i="5"/>
  <c r="AK600" i="5" s="1"/>
  <c r="AG600" i="5"/>
  <c r="AH600" i="5"/>
  <c r="AJ600" i="5"/>
  <c r="AA601" i="5"/>
  <c r="AB601" i="5"/>
  <c r="AC601" i="5" s="1"/>
  <c r="AE601" i="5"/>
  <c r="AG601" i="5"/>
  <c r="AH601" i="5"/>
  <c r="AJ601" i="5"/>
  <c r="AA602" i="5"/>
  <c r="AB602" i="5"/>
  <c r="AE602" i="5"/>
  <c r="AK602" i="5" s="1"/>
  <c r="AG602" i="5"/>
  <c r="AH602" i="5"/>
  <c r="AJ602" i="5"/>
  <c r="AA603" i="5"/>
  <c r="AC603" i="5" s="1"/>
  <c r="AB603" i="5"/>
  <c r="AE603" i="5"/>
  <c r="AK603" i="5" s="1"/>
  <c r="AG603" i="5"/>
  <c r="AH603" i="5"/>
  <c r="AJ603" i="5"/>
  <c r="AA604" i="5"/>
  <c r="AC604" i="5" s="1"/>
  <c r="AD604" i="5" s="1"/>
  <c r="AB604" i="5"/>
  <c r="AE604" i="5"/>
  <c r="AK604" i="5" s="1"/>
  <c r="AG604" i="5"/>
  <c r="AH604" i="5"/>
  <c r="AJ604" i="5"/>
  <c r="AA605" i="5"/>
  <c r="AB605" i="5"/>
  <c r="AC605" i="5" s="1"/>
  <c r="AE605" i="5"/>
  <c r="AG605" i="5"/>
  <c r="AH605" i="5"/>
  <c r="AJ605" i="5"/>
  <c r="AA606" i="5"/>
  <c r="AB606" i="5"/>
  <c r="AC606" i="5" s="1"/>
  <c r="AE606" i="5"/>
  <c r="AK606" i="5" s="1"/>
  <c r="AG606" i="5"/>
  <c r="AH606" i="5"/>
  <c r="AJ606" i="5"/>
  <c r="AA607" i="5"/>
  <c r="AC607" i="5" s="1"/>
  <c r="AB607" i="5"/>
  <c r="AE607" i="5"/>
  <c r="AK607" i="5" s="1"/>
  <c r="AG607" i="5"/>
  <c r="AH607" i="5"/>
  <c r="AJ607" i="5"/>
  <c r="AA608" i="5"/>
  <c r="AB608" i="5"/>
  <c r="AC608" i="5" s="1"/>
  <c r="AD608" i="5"/>
  <c r="AE608" i="5"/>
  <c r="AK608" i="5" s="1"/>
  <c r="AG608" i="5"/>
  <c r="AH608" i="5"/>
  <c r="AJ608" i="5"/>
  <c r="AA609" i="5"/>
  <c r="AB609" i="5"/>
  <c r="AE609" i="5"/>
  <c r="AK609" i="5" s="1"/>
  <c r="AG609" i="5"/>
  <c r="AH609" i="5"/>
  <c r="AJ609" i="5"/>
  <c r="AA610" i="5"/>
  <c r="AB610" i="5"/>
  <c r="AE610" i="5"/>
  <c r="AK610" i="5" s="1"/>
  <c r="AG610" i="5"/>
  <c r="AH610" i="5"/>
  <c r="AJ610" i="5"/>
  <c r="AA611" i="5"/>
  <c r="AB611" i="5"/>
  <c r="AC611" i="5"/>
  <c r="AE611" i="5"/>
  <c r="AG611" i="5"/>
  <c r="AH611" i="5"/>
  <c r="AJ611" i="5"/>
  <c r="AA612" i="5"/>
  <c r="AB612" i="5"/>
  <c r="AC612" i="5" s="1"/>
  <c r="AE612" i="5"/>
  <c r="AG612" i="5"/>
  <c r="AH612" i="5"/>
  <c r="AJ612" i="5"/>
  <c r="AA613" i="5"/>
  <c r="AB613" i="5"/>
  <c r="AC613" i="5" s="1"/>
  <c r="AE613" i="5"/>
  <c r="AK613" i="5" s="1"/>
  <c r="AG613" i="5"/>
  <c r="AH613" i="5"/>
  <c r="AJ613" i="5"/>
  <c r="AA614" i="5"/>
  <c r="AB614" i="5"/>
  <c r="AE614" i="5"/>
  <c r="AK614" i="5" s="1"/>
  <c r="AG614" i="5"/>
  <c r="AH614" i="5"/>
  <c r="AJ614" i="5"/>
  <c r="AA615" i="5"/>
  <c r="AB615" i="5"/>
  <c r="AC615" i="5" s="1"/>
  <c r="AE615" i="5"/>
  <c r="AG615" i="5"/>
  <c r="AH615" i="5"/>
  <c r="AJ615" i="5"/>
  <c r="AA616" i="5"/>
  <c r="AB616" i="5"/>
  <c r="AE616" i="5"/>
  <c r="AK616" i="5" s="1"/>
  <c r="AG616" i="5"/>
  <c r="AH616" i="5"/>
  <c r="AJ616" i="5"/>
  <c r="AA617" i="5"/>
  <c r="AB617" i="5"/>
  <c r="AC617" i="5" s="1"/>
  <c r="AD617" i="5" s="1"/>
  <c r="AE617" i="5"/>
  <c r="AK617" i="5" s="1"/>
  <c r="AG617" i="5"/>
  <c r="AH617" i="5"/>
  <c r="AJ617" i="5"/>
  <c r="AA618" i="5"/>
  <c r="AB618" i="5"/>
  <c r="AC618" i="5" s="1"/>
  <c r="AE618" i="5"/>
  <c r="AK618" i="5" s="1"/>
  <c r="AG618" i="5"/>
  <c r="AH618" i="5"/>
  <c r="AJ618" i="5"/>
  <c r="AA619" i="5"/>
  <c r="AB619" i="5"/>
  <c r="AE619" i="5"/>
  <c r="AK619" i="5" s="1"/>
  <c r="AG619" i="5"/>
  <c r="AH619" i="5"/>
  <c r="AJ619" i="5"/>
  <c r="AA620" i="5"/>
  <c r="AB620" i="5"/>
  <c r="AE620" i="5"/>
  <c r="AK620" i="5" s="1"/>
  <c r="AG620" i="5"/>
  <c r="AH620" i="5"/>
  <c r="AJ620" i="5"/>
  <c r="AA621" i="5"/>
  <c r="AB621" i="5"/>
  <c r="AC621" i="5" s="1"/>
  <c r="AD621" i="5"/>
  <c r="AE621" i="5"/>
  <c r="AK621" i="5" s="1"/>
  <c r="AG621" i="5"/>
  <c r="AH621" i="5"/>
  <c r="AJ621" i="5"/>
  <c r="AA622" i="5"/>
  <c r="AB622" i="5"/>
  <c r="AC622" i="5" s="1"/>
  <c r="AE622" i="5"/>
  <c r="AK622" i="5" s="1"/>
  <c r="AG622" i="5"/>
  <c r="AH622" i="5"/>
  <c r="AJ622" i="5"/>
  <c r="AA623" i="5"/>
  <c r="AB623" i="5"/>
  <c r="AE623" i="5"/>
  <c r="AK623" i="5" s="1"/>
  <c r="AG623" i="5"/>
  <c r="AH623" i="5"/>
  <c r="AJ623" i="5"/>
  <c r="AA624" i="5"/>
  <c r="AB624" i="5"/>
  <c r="AC624" i="5" s="1"/>
  <c r="AD624" i="5" s="1"/>
  <c r="AE624" i="5"/>
  <c r="AK624" i="5" s="1"/>
  <c r="AG624" i="5"/>
  <c r="AH624" i="5"/>
  <c r="AJ624" i="5"/>
  <c r="AA625" i="5"/>
  <c r="AB625" i="5"/>
  <c r="AE625" i="5"/>
  <c r="AK625" i="5" s="1"/>
  <c r="AG625" i="5"/>
  <c r="AH625" i="5"/>
  <c r="AJ625" i="5"/>
  <c r="AA626" i="5"/>
  <c r="AB626" i="5"/>
  <c r="AE626" i="5"/>
  <c r="AK626" i="5" s="1"/>
  <c r="AG626" i="5"/>
  <c r="AH626" i="5"/>
  <c r="AJ626" i="5"/>
  <c r="AA627" i="5"/>
  <c r="AC627" i="5" s="1"/>
  <c r="AB627" i="5"/>
  <c r="AE627" i="5"/>
  <c r="AK627" i="5" s="1"/>
  <c r="AG627" i="5"/>
  <c r="AH627" i="5"/>
  <c r="AJ627" i="5"/>
  <c r="AA628" i="5"/>
  <c r="AB628" i="5"/>
  <c r="AE628" i="5"/>
  <c r="AK628" i="5" s="1"/>
  <c r="AG628" i="5"/>
  <c r="AH628" i="5"/>
  <c r="AJ628" i="5"/>
  <c r="AA629" i="5"/>
  <c r="AB629" i="5"/>
  <c r="AC629" i="5"/>
  <c r="AE629" i="5"/>
  <c r="AK629" i="5" s="1"/>
  <c r="AG629" i="5"/>
  <c r="AH629" i="5"/>
  <c r="AJ629" i="5"/>
  <c r="AA630" i="5"/>
  <c r="AB630" i="5"/>
  <c r="AC630" i="5" s="1"/>
  <c r="AE630" i="5"/>
  <c r="AG630" i="5"/>
  <c r="AH630" i="5"/>
  <c r="AJ630" i="5"/>
  <c r="AA631" i="5"/>
  <c r="AC631" i="5" s="1"/>
  <c r="AB631" i="5"/>
  <c r="AD631" i="5"/>
  <c r="AE631" i="5"/>
  <c r="AK631" i="5" s="1"/>
  <c r="AG631" i="5"/>
  <c r="AH631" i="5"/>
  <c r="AJ631" i="5"/>
  <c r="AA632" i="5"/>
  <c r="AB632" i="5"/>
  <c r="AC632" i="5" s="1"/>
  <c r="AD632" i="5" s="1"/>
  <c r="AE632" i="5"/>
  <c r="AK632" i="5" s="1"/>
  <c r="AG632" i="5"/>
  <c r="AH632" i="5"/>
  <c r="AJ632" i="5"/>
  <c r="AA633" i="5"/>
  <c r="AB633" i="5"/>
  <c r="AC633" i="5" s="1"/>
  <c r="AE633" i="5"/>
  <c r="AK633" i="5" s="1"/>
  <c r="AG633" i="5"/>
  <c r="AH633" i="5"/>
  <c r="AJ633" i="5"/>
  <c r="AA634" i="5"/>
  <c r="AB634" i="5"/>
  <c r="AE634" i="5"/>
  <c r="AK634" i="5" s="1"/>
  <c r="AG634" i="5"/>
  <c r="AH634" i="5"/>
  <c r="AJ634" i="5"/>
  <c r="AA635" i="5"/>
  <c r="AC635" i="5" s="1"/>
  <c r="AB635" i="5"/>
  <c r="AE635" i="5"/>
  <c r="AK635" i="5" s="1"/>
  <c r="AG635" i="5"/>
  <c r="AH635" i="5"/>
  <c r="AJ635" i="5"/>
  <c r="AA636" i="5"/>
  <c r="AB636" i="5"/>
  <c r="AE636" i="5"/>
  <c r="AK636" i="5" s="1"/>
  <c r="AG636" i="5"/>
  <c r="AH636" i="5"/>
  <c r="AJ636" i="5"/>
  <c r="AA637" i="5"/>
  <c r="AB637" i="5"/>
  <c r="AC637" i="5" s="1"/>
  <c r="AE637" i="5"/>
  <c r="AK637" i="5" s="1"/>
  <c r="AG637" i="5"/>
  <c r="AH637" i="5"/>
  <c r="AJ637" i="5"/>
  <c r="AA638" i="5"/>
  <c r="AB638" i="5"/>
  <c r="AC638" i="5" s="1"/>
  <c r="AE638" i="5"/>
  <c r="AK638" i="5" s="1"/>
  <c r="AG638" i="5"/>
  <c r="AH638" i="5"/>
  <c r="AJ638" i="5"/>
  <c r="AA639" i="5"/>
  <c r="AB639" i="5"/>
  <c r="AE639" i="5"/>
  <c r="AK639" i="5" s="1"/>
  <c r="AG639" i="5"/>
  <c r="AH639" i="5"/>
  <c r="AJ639" i="5"/>
  <c r="AA640" i="5"/>
  <c r="AB640" i="5"/>
  <c r="AC640" i="5" s="1"/>
  <c r="AD640" i="5" s="1"/>
  <c r="AE640" i="5"/>
  <c r="AK640" i="5" s="1"/>
  <c r="AG640" i="5"/>
  <c r="AH640" i="5"/>
  <c r="AJ640" i="5"/>
  <c r="AA641" i="5"/>
  <c r="AB641" i="5"/>
  <c r="AC641" i="5" s="1"/>
  <c r="AE641" i="5"/>
  <c r="AG641" i="5"/>
  <c r="AH641" i="5"/>
  <c r="AJ641" i="5"/>
  <c r="AA642" i="5"/>
  <c r="AC642" i="5" s="1"/>
  <c r="AB642" i="5"/>
  <c r="AE642" i="5"/>
  <c r="AK642" i="5" s="1"/>
  <c r="AG642" i="5"/>
  <c r="AH642" i="5"/>
  <c r="AJ642" i="5"/>
  <c r="AA643" i="5"/>
  <c r="AB643" i="5"/>
  <c r="AE643" i="5"/>
  <c r="AK643" i="5" s="1"/>
  <c r="AG643" i="5"/>
  <c r="AH643" i="5"/>
  <c r="AJ643" i="5"/>
  <c r="AA644" i="5"/>
  <c r="AB644" i="5"/>
  <c r="AC644" i="5"/>
  <c r="AE644" i="5"/>
  <c r="AD644" i="5" s="1"/>
  <c r="AG644" i="5"/>
  <c r="AH644" i="5"/>
  <c r="AJ644" i="5"/>
  <c r="AA645" i="5"/>
  <c r="AB645" i="5"/>
  <c r="AC645" i="5" s="1"/>
  <c r="AE645" i="5"/>
  <c r="AG645" i="5"/>
  <c r="AH645" i="5"/>
  <c r="AJ645" i="5"/>
  <c r="AA646" i="5"/>
  <c r="AB646" i="5"/>
  <c r="AE646" i="5"/>
  <c r="AK646" i="5" s="1"/>
  <c r="AG646" i="5"/>
  <c r="AH646" i="5"/>
  <c r="AJ646" i="5"/>
  <c r="AA647" i="5"/>
  <c r="AC647" i="5" s="1"/>
  <c r="AB647" i="5"/>
  <c r="AE647" i="5"/>
  <c r="AG647" i="5"/>
  <c r="AH647" i="5"/>
  <c r="AJ647" i="5"/>
  <c r="AA648" i="5"/>
  <c r="AB648" i="5"/>
  <c r="AC648" i="5" s="1"/>
  <c r="AE648" i="5"/>
  <c r="AK648" i="5" s="1"/>
  <c r="AG648" i="5"/>
  <c r="AH648" i="5"/>
  <c r="AJ648" i="5"/>
  <c r="AA649" i="5"/>
  <c r="AB649" i="5"/>
  <c r="AC649" i="5" s="1"/>
  <c r="AE649" i="5"/>
  <c r="AG649" i="5"/>
  <c r="AH649" i="5"/>
  <c r="AJ649" i="5"/>
  <c r="AA650" i="5"/>
  <c r="AC650" i="5" s="1"/>
  <c r="AB650" i="5"/>
  <c r="AE650" i="5"/>
  <c r="AK650" i="5" s="1"/>
  <c r="AG650" i="5"/>
  <c r="AH650" i="5"/>
  <c r="AJ650" i="5"/>
  <c r="AA651" i="5"/>
  <c r="AB651" i="5"/>
  <c r="AE651" i="5"/>
  <c r="AG651" i="5"/>
  <c r="AH651" i="5"/>
  <c r="AJ651" i="5"/>
  <c r="AA652" i="5"/>
  <c r="AC652" i="5" s="1"/>
  <c r="AD652" i="5" s="1"/>
  <c r="AB652" i="5"/>
  <c r="AE652" i="5"/>
  <c r="AK652" i="5" s="1"/>
  <c r="AG652" i="5"/>
  <c r="AH652" i="5"/>
  <c r="AJ652" i="5"/>
  <c r="AA653" i="5"/>
  <c r="AB653" i="5"/>
  <c r="AC653" i="5" s="1"/>
  <c r="AE653" i="5"/>
  <c r="AK653" i="5" s="1"/>
  <c r="AG653" i="5"/>
  <c r="AH653" i="5"/>
  <c r="AJ653" i="5"/>
  <c r="AA654" i="5"/>
  <c r="AB654" i="5"/>
  <c r="AE654" i="5"/>
  <c r="AK654" i="5" s="1"/>
  <c r="AG654" i="5"/>
  <c r="AH654" i="5"/>
  <c r="AJ654" i="5"/>
  <c r="AA655" i="5"/>
  <c r="AB655" i="5"/>
  <c r="AE655" i="5"/>
  <c r="AG655" i="5"/>
  <c r="AH655" i="5"/>
  <c r="AJ655" i="5"/>
  <c r="AA656" i="5"/>
  <c r="AC656" i="5" s="1"/>
  <c r="AB656" i="5"/>
  <c r="AE656" i="5"/>
  <c r="AK656" i="5" s="1"/>
  <c r="AG656" i="5"/>
  <c r="AH656" i="5"/>
  <c r="AJ656" i="5"/>
  <c r="AA657" i="5"/>
  <c r="AB657" i="5"/>
  <c r="AC657" i="5" s="1"/>
  <c r="AE657" i="5"/>
  <c r="AK657" i="5" s="1"/>
  <c r="AG657" i="5"/>
  <c r="AH657" i="5"/>
  <c r="AJ657" i="5"/>
  <c r="AA658" i="5"/>
  <c r="AB658" i="5"/>
  <c r="AC658" i="5"/>
  <c r="AE658" i="5"/>
  <c r="AK658" i="5" s="1"/>
  <c r="AG658" i="5"/>
  <c r="AH658" i="5"/>
  <c r="AJ658" i="5"/>
  <c r="AA659" i="5"/>
  <c r="AB659" i="5"/>
  <c r="AE659" i="5"/>
  <c r="AK659" i="5" s="1"/>
  <c r="AG659" i="5"/>
  <c r="AH659" i="5"/>
  <c r="AJ659" i="5"/>
  <c r="AA660" i="5"/>
  <c r="AB660" i="5"/>
  <c r="AE660" i="5"/>
  <c r="AK660" i="5" s="1"/>
  <c r="AG660" i="5"/>
  <c r="AH660" i="5"/>
  <c r="AJ660" i="5"/>
  <c r="AA661" i="5"/>
  <c r="AB661" i="5"/>
  <c r="AC661" i="5" s="1"/>
  <c r="AE661" i="5"/>
  <c r="AG661" i="5"/>
  <c r="AH661" i="5"/>
  <c r="AJ661" i="5"/>
  <c r="AA662" i="5"/>
  <c r="AB662" i="5"/>
  <c r="AC662" i="5" s="1"/>
  <c r="AE662" i="5"/>
  <c r="AK662" i="5" s="1"/>
  <c r="AG662" i="5"/>
  <c r="AH662" i="5"/>
  <c r="AJ662" i="5"/>
  <c r="AA663" i="5"/>
  <c r="AB663" i="5"/>
  <c r="AC663" i="5"/>
  <c r="AE663" i="5"/>
  <c r="AG663" i="5"/>
  <c r="AH663" i="5"/>
  <c r="AJ663" i="5"/>
  <c r="AA664" i="5"/>
  <c r="AB664" i="5"/>
  <c r="AC664" i="5" s="1"/>
  <c r="AD664" i="5" s="1"/>
  <c r="AE664" i="5"/>
  <c r="AK664" i="5" s="1"/>
  <c r="AG664" i="5"/>
  <c r="AH664" i="5"/>
  <c r="AJ664" i="5"/>
  <c r="AA665" i="5"/>
  <c r="AC665" i="5" s="1"/>
  <c r="AB665" i="5"/>
  <c r="AE665" i="5"/>
  <c r="AG665" i="5"/>
  <c r="AH665" i="5"/>
  <c r="AJ665" i="5"/>
  <c r="AA666" i="5"/>
  <c r="AC666" i="5" s="1"/>
  <c r="AB666" i="5"/>
  <c r="AE666" i="5"/>
  <c r="AK666" i="5" s="1"/>
  <c r="AG666" i="5"/>
  <c r="AH666" i="5"/>
  <c r="AJ666" i="5"/>
  <c r="AA667" i="5"/>
  <c r="AB667" i="5"/>
  <c r="AE667" i="5"/>
  <c r="AG667" i="5"/>
  <c r="AH667" i="5"/>
  <c r="AJ667" i="5"/>
  <c r="AA668" i="5"/>
  <c r="AC668" i="5" s="1"/>
  <c r="AB668" i="5"/>
  <c r="AD668" i="5"/>
  <c r="AE668" i="5"/>
  <c r="AK668" i="5" s="1"/>
  <c r="AG668" i="5"/>
  <c r="AH668" i="5"/>
  <c r="AJ668" i="5"/>
  <c r="AA669" i="5"/>
  <c r="AB669" i="5"/>
  <c r="AC669" i="5" s="1"/>
  <c r="AD669" i="5" s="1"/>
  <c r="AE669" i="5"/>
  <c r="AK669" i="5" s="1"/>
  <c r="AG669" i="5"/>
  <c r="AH669" i="5"/>
  <c r="AJ669" i="5"/>
  <c r="AA670" i="5"/>
  <c r="AB670" i="5"/>
  <c r="AC670" i="5" s="1"/>
  <c r="AE670" i="5"/>
  <c r="AK670" i="5" s="1"/>
  <c r="AG670" i="5"/>
  <c r="AH670" i="5"/>
  <c r="AJ670" i="5"/>
  <c r="AA671" i="5"/>
  <c r="AB671" i="5"/>
  <c r="AE671" i="5"/>
  <c r="AK671" i="5" s="1"/>
  <c r="AG671" i="5"/>
  <c r="AH671" i="5"/>
  <c r="AJ671" i="5"/>
  <c r="AA672" i="5"/>
  <c r="AC672" i="5" s="1"/>
  <c r="AD672" i="5" s="1"/>
  <c r="AB672" i="5"/>
  <c r="AE672" i="5"/>
  <c r="AK672" i="5" s="1"/>
  <c r="AG672" i="5"/>
  <c r="AH672" i="5"/>
  <c r="AJ672" i="5"/>
  <c r="AA673" i="5"/>
  <c r="AB673" i="5"/>
  <c r="AC673" i="5" s="1"/>
  <c r="AE673" i="5"/>
  <c r="AK673" i="5" s="1"/>
  <c r="AG673" i="5"/>
  <c r="AH673" i="5"/>
  <c r="AJ673" i="5"/>
  <c r="AA674" i="5"/>
  <c r="AB674" i="5"/>
  <c r="AC674" i="5" s="1"/>
  <c r="AE674" i="5"/>
  <c r="AK674" i="5" s="1"/>
  <c r="AG674" i="5"/>
  <c r="AH674" i="5"/>
  <c r="AJ674" i="5"/>
  <c r="AA675" i="5"/>
  <c r="AC675" i="5" s="1"/>
  <c r="AB675" i="5"/>
  <c r="AE675" i="5"/>
  <c r="AG675" i="5"/>
  <c r="AH675" i="5"/>
  <c r="AJ675" i="5"/>
  <c r="AA676" i="5"/>
  <c r="AB676" i="5"/>
  <c r="AC676" i="5"/>
  <c r="AD676" i="5" s="1"/>
  <c r="AE676" i="5"/>
  <c r="AK676" i="5" s="1"/>
  <c r="AG676" i="5"/>
  <c r="AH676" i="5"/>
  <c r="AJ676" i="5"/>
  <c r="AA677" i="5"/>
  <c r="AB677" i="5"/>
  <c r="AE677" i="5"/>
  <c r="AK677" i="5" s="1"/>
  <c r="AG677" i="5"/>
  <c r="AH677" i="5"/>
  <c r="AJ677" i="5"/>
  <c r="AA678" i="5"/>
  <c r="AB678" i="5"/>
  <c r="AC678" i="5" s="1"/>
  <c r="AE678" i="5"/>
  <c r="AG678" i="5"/>
  <c r="AH678" i="5"/>
  <c r="AJ678" i="5"/>
  <c r="AA679" i="5"/>
  <c r="AB679" i="5"/>
  <c r="AC679" i="5" s="1"/>
  <c r="AE679" i="5"/>
  <c r="AK679" i="5" s="1"/>
  <c r="AG679" i="5"/>
  <c r="AH679" i="5"/>
  <c r="AJ679" i="5"/>
  <c r="AA680" i="5"/>
  <c r="AC680" i="5" s="1"/>
  <c r="AD680" i="5" s="1"/>
  <c r="AB680" i="5"/>
  <c r="AE680" i="5"/>
  <c r="AK680" i="5" s="1"/>
  <c r="AG680" i="5"/>
  <c r="AH680" i="5"/>
  <c r="AJ680" i="5"/>
  <c r="AA681" i="5"/>
  <c r="AB681" i="5"/>
  <c r="AC681" i="5"/>
  <c r="AE681" i="5"/>
  <c r="AK681" i="5" s="1"/>
  <c r="AG681" i="5"/>
  <c r="AH681" i="5"/>
  <c r="AJ681" i="5"/>
  <c r="AA682" i="5"/>
  <c r="AB682" i="5"/>
  <c r="AC682" i="5"/>
  <c r="AE682" i="5"/>
  <c r="AG682" i="5"/>
  <c r="AH682" i="5"/>
  <c r="AJ682" i="5"/>
  <c r="AA683" i="5"/>
  <c r="AB683" i="5"/>
  <c r="AC683" i="5"/>
  <c r="AD683" i="5"/>
  <c r="AE683" i="5"/>
  <c r="AK683" i="5" s="1"/>
  <c r="AG683" i="5"/>
  <c r="AH683" i="5"/>
  <c r="AJ683" i="5"/>
  <c r="AA684" i="5"/>
  <c r="AB684" i="5"/>
  <c r="AC684" i="5" s="1"/>
  <c r="AD684" i="5" s="1"/>
  <c r="AE684" i="5"/>
  <c r="AK684" i="5" s="1"/>
  <c r="AG684" i="5"/>
  <c r="AH684" i="5"/>
  <c r="AJ684" i="5"/>
  <c r="AA685" i="5"/>
  <c r="AB685" i="5"/>
  <c r="AC685" i="5" s="1"/>
  <c r="AE685" i="5"/>
  <c r="AG685" i="5"/>
  <c r="AH685" i="5"/>
  <c r="AJ685" i="5"/>
  <c r="AA686" i="5"/>
  <c r="AB686" i="5"/>
  <c r="AC686" i="5" s="1"/>
  <c r="AE686" i="5"/>
  <c r="AK686" i="5" s="1"/>
  <c r="AG686" i="5"/>
  <c r="AH686" i="5"/>
  <c r="AJ686" i="5"/>
  <c r="AA687" i="5"/>
  <c r="AC687" i="5" s="1"/>
  <c r="AB687" i="5"/>
  <c r="AE687" i="5"/>
  <c r="AK687" i="5" s="1"/>
  <c r="AG687" i="5"/>
  <c r="AH687" i="5"/>
  <c r="AJ687" i="5"/>
  <c r="AA688" i="5"/>
  <c r="AB688" i="5"/>
  <c r="AC688" i="5" s="1"/>
  <c r="AE688" i="5"/>
  <c r="AK688" i="5" s="1"/>
  <c r="AG688" i="5"/>
  <c r="AH688" i="5"/>
  <c r="AJ688" i="5"/>
  <c r="AA689" i="5"/>
  <c r="AB689" i="5"/>
  <c r="AE689" i="5"/>
  <c r="AG689" i="5"/>
  <c r="AH689" i="5"/>
  <c r="AJ689" i="5"/>
  <c r="AA690" i="5"/>
  <c r="AB690" i="5"/>
  <c r="AC690" i="5" s="1"/>
  <c r="AE690" i="5"/>
  <c r="AK690" i="5" s="1"/>
  <c r="AG690" i="5"/>
  <c r="AH690" i="5"/>
  <c r="AJ690" i="5"/>
  <c r="AA691" i="5"/>
  <c r="AC691" i="5" s="1"/>
  <c r="AB691" i="5"/>
  <c r="AE691" i="5"/>
  <c r="AK691" i="5" s="1"/>
  <c r="AG691" i="5"/>
  <c r="AH691" i="5"/>
  <c r="AJ691" i="5"/>
  <c r="AA692" i="5"/>
  <c r="AB692" i="5"/>
  <c r="AC692" i="5"/>
  <c r="AE692" i="5"/>
  <c r="AK692" i="5" s="1"/>
  <c r="AG692" i="5"/>
  <c r="AH692" i="5"/>
  <c r="AJ692" i="5"/>
  <c r="AA693" i="5"/>
  <c r="AB693" i="5"/>
  <c r="AC693" i="5"/>
  <c r="AE693" i="5"/>
  <c r="AG693" i="5"/>
  <c r="AH693" i="5"/>
  <c r="AJ693" i="5"/>
  <c r="AA694" i="5"/>
  <c r="AB694" i="5"/>
  <c r="AC694" i="5"/>
  <c r="AE694" i="5"/>
  <c r="AK694" i="5" s="1"/>
  <c r="AG694" i="5"/>
  <c r="AH694" i="5"/>
  <c r="AJ694" i="5"/>
  <c r="AA695" i="5"/>
  <c r="AB695" i="5"/>
  <c r="AC695" i="5" s="1"/>
  <c r="AE695" i="5"/>
  <c r="AK695" i="5" s="1"/>
  <c r="AG695" i="5"/>
  <c r="AH695" i="5"/>
  <c r="AJ695" i="5"/>
  <c r="AA696" i="5"/>
  <c r="AC696" i="5" s="1"/>
  <c r="AD696" i="5" s="1"/>
  <c r="AB696" i="5"/>
  <c r="AE696" i="5"/>
  <c r="AK696" i="5" s="1"/>
  <c r="AG696" i="5"/>
  <c r="AH696" i="5"/>
  <c r="AJ696" i="5"/>
  <c r="AA697" i="5"/>
  <c r="AB697" i="5"/>
  <c r="AC697" i="5" s="1"/>
  <c r="AE697" i="5"/>
  <c r="AG697" i="5"/>
  <c r="AH697" i="5"/>
  <c r="AJ697" i="5"/>
  <c r="AA698" i="5"/>
  <c r="AC698" i="5" s="1"/>
  <c r="AB698" i="5"/>
  <c r="AE698" i="5"/>
  <c r="AK698" i="5" s="1"/>
  <c r="AG698" i="5"/>
  <c r="AH698" i="5"/>
  <c r="AJ698" i="5"/>
  <c r="AA699" i="5"/>
  <c r="AB699" i="5"/>
  <c r="AC699" i="5" s="1"/>
  <c r="AE699" i="5"/>
  <c r="AG699" i="5"/>
  <c r="AH699" i="5"/>
  <c r="AJ699" i="5"/>
  <c r="AA700" i="5"/>
  <c r="AB700" i="5"/>
  <c r="AC700" i="5"/>
  <c r="AD700" i="5" s="1"/>
  <c r="AE700" i="5"/>
  <c r="AK700" i="5" s="1"/>
  <c r="AG700" i="5"/>
  <c r="AH700" i="5"/>
  <c r="AJ700" i="5"/>
  <c r="AA701" i="5"/>
  <c r="AB701" i="5"/>
  <c r="AC701" i="5"/>
  <c r="AE701" i="5"/>
  <c r="AG701" i="5"/>
  <c r="AH701" i="5"/>
  <c r="AJ701" i="5"/>
  <c r="AA702" i="5"/>
  <c r="AC702" i="5" s="1"/>
  <c r="AB702" i="5"/>
  <c r="AE702" i="5"/>
  <c r="AK702" i="5" s="1"/>
  <c r="AG702" i="5"/>
  <c r="AH702" i="5"/>
  <c r="AJ702" i="5"/>
  <c r="AA703" i="5"/>
  <c r="AB703" i="5"/>
  <c r="AE703" i="5"/>
  <c r="AG703" i="5"/>
  <c r="AH703" i="5"/>
  <c r="AJ703" i="5"/>
  <c r="AA704" i="5"/>
  <c r="AB704" i="5"/>
  <c r="AC704" i="5" s="1"/>
  <c r="AD704" i="5" s="1"/>
  <c r="AE704" i="5"/>
  <c r="AK704" i="5" s="1"/>
  <c r="AG704" i="5"/>
  <c r="AH704" i="5"/>
  <c r="AJ704" i="5"/>
  <c r="AA705" i="5"/>
  <c r="AB705" i="5"/>
  <c r="AC705" i="5" s="1"/>
  <c r="AD705" i="5" s="1"/>
  <c r="AE705" i="5"/>
  <c r="AK705" i="5" s="1"/>
  <c r="AG705" i="5"/>
  <c r="AH705" i="5"/>
  <c r="AJ705" i="5"/>
  <c r="AA706" i="5"/>
  <c r="AB706" i="5"/>
  <c r="AC706" i="5" s="1"/>
  <c r="AE706" i="5"/>
  <c r="AK706" i="5" s="1"/>
  <c r="AG706" i="5"/>
  <c r="AH706" i="5"/>
  <c r="AJ706" i="5"/>
  <c r="AA707" i="5"/>
  <c r="AC707" i="5" s="1"/>
  <c r="AB707" i="5"/>
  <c r="AE707" i="5"/>
  <c r="AK707" i="5" s="1"/>
  <c r="AG707" i="5"/>
  <c r="AH707" i="5"/>
  <c r="AJ707" i="5"/>
  <c r="AA708" i="5"/>
  <c r="AB708" i="5"/>
  <c r="AE708" i="5"/>
  <c r="AK708" i="5" s="1"/>
  <c r="AG708" i="5"/>
  <c r="AH708" i="5"/>
  <c r="AJ708" i="5"/>
  <c r="AA709" i="5"/>
  <c r="AB709" i="5"/>
  <c r="AE709" i="5"/>
  <c r="AK709" i="5" s="1"/>
  <c r="AG709" i="5"/>
  <c r="AH709" i="5"/>
  <c r="AJ709" i="5"/>
  <c r="AA710" i="5"/>
  <c r="AB710" i="5"/>
  <c r="AE710" i="5"/>
  <c r="AG710" i="5"/>
  <c r="AH710" i="5"/>
  <c r="AJ710" i="5"/>
  <c r="AA711" i="5"/>
  <c r="AB711" i="5"/>
  <c r="AC711" i="5"/>
  <c r="AD711" i="5" s="1"/>
  <c r="AE711" i="5"/>
  <c r="AK711" i="5" s="1"/>
  <c r="AG711" i="5"/>
  <c r="AH711" i="5"/>
  <c r="AJ711" i="5"/>
  <c r="AA712" i="5"/>
  <c r="AB712" i="5"/>
  <c r="AE712" i="5"/>
  <c r="AK712" i="5" s="1"/>
  <c r="AG712" i="5"/>
  <c r="AH712" i="5"/>
  <c r="AJ712" i="5"/>
  <c r="AA713" i="5"/>
  <c r="AB713" i="5"/>
  <c r="AC713" i="5" s="1"/>
  <c r="AE713" i="5"/>
  <c r="AG713" i="5"/>
  <c r="AH713" i="5"/>
  <c r="AJ713" i="5"/>
  <c r="AA714" i="5"/>
  <c r="AB714" i="5"/>
  <c r="AC714" i="5" s="1"/>
  <c r="AE714" i="5"/>
  <c r="AK714" i="5" s="1"/>
  <c r="AG714" i="5"/>
  <c r="AH714" i="5"/>
  <c r="AJ714" i="5"/>
  <c r="AA715" i="5"/>
  <c r="AC715" i="5" s="1"/>
  <c r="AB715" i="5"/>
  <c r="AE715" i="5"/>
  <c r="AK715" i="5" s="1"/>
  <c r="AG715" i="5"/>
  <c r="AH715" i="5"/>
  <c r="AJ715" i="5"/>
  <c r="AA716" i="5"/>
  <c r="AB716" i="5"/>
  <c r="AC716" i="5" s="1"/>
  <c r="AD716" i="5" s="1"/>
  <c r="AE716" i="5"/>
  <c r="AK716" i="5" s="1"/>
  <c r="AG716" i="5"/>
  <c r="AH716" i="5"/>
  <c r="AJ716" i="5"/>
  <c r="AA717" i="5"/>
  <c r="AB717" i="5"/>
  <c r="AC717" i="5" s="1"/>
  <c r="AE717" i="5"/>
  <c r="AK717" i="5" s="1"/>
  <c r="AG717" i="5"/>
  <c r="AH717" i="5"/>
  <c r="AJ717" i="5"/>
  <c r="AA718" i="5"/>
  <c r="AB718" i="5"/>
  <c r="AC718" i="5"/>
  <c r="AE718" i="5"/>
  <c r="AK718" i="5" s="1"/>
  <c r="AG718" i="5"/>
  <c r="AH718" i="5"/>
  <c r="AJ718" i="5"/>
  <c r="AA719" i="5"/>
  <c r="AB719" i="5"/>
  <c r="AE719" i="5"/>
  <c r="AG719" i="5"/>
  <c r="AH719" i="5"/>
  <c r="AJ719" i="5"/>
  <c r="AA720" i="5"/>
  <c r="AB720" i="5"/>
  <c r="AC720" i="5" s="1"/>
  <c r="AE720" i="5"/>
  <c r="AK720" i="5" s="1"/>
  <c r="AG720" i="5"/>
  <c r="AH720" i="5"/>
  <c r="AJ720" i="5"/>
  <c r="AA721" i="5"/>
  <c r="AB721" i="5"/>
  <c r="AC721" i="5" s="1"/>
  <c r="AE721" i="5"/>
  <c r="AK721" i="5" s="1"/>
  <c r="AG721" i="5"/>
  <c r="AH721" i="5"/>
  <c r="AJ721" i="5"/>
  <c r="AA722" i="5"/>
  <c r="AB722" i="5"/>
  <c r="AC722" i="5" s="1"/>
  <c r="AE722" i="5"/>
  <c r="AK722" i="5" s="1"/>
  <c r="AG722" i="5"/>
  <c r="AH722" i="5"/>
  <c r="AJ722" i="5"/>
  <c r="AA723" i="5"/>
  <c r="AC723" i="5" s="1"/>
  <c r="AB723" i="5"/>
  <c r="AE723" i="5"/>
  <c r="AK723" i="5" s="1"/>
  <c r="AG723" i="5"/>
  <c r="AH723" i="5"/>
  <c r="AJ723" i="5"/>
  <c r="AA724" i="5"/>
  <c r="AB724" i="5"/>
  <c r="AC724" i="5"/>
  <c r="AD724" i="5" s="1"/>
  <c r="AE724" i="5"/>
  <c r="AK724" i="5" s="1"/>
  <c r="AG724" i="5"/>
  <c r="AH724" i="5"/>
  <c r="AJ724" i="5"/>
  <c r="AA725" i="5"/>
  <c r="AB725" i="5"/>
  <c r="AC725" i="5" s="1"/>
  <c r="AD725" i="5" s="1"/>
  <c r="AE725" i="5"/>
  <c r="AK725" i="5" s="1"/>
  <c r="AG725" i="5"/>
  <c r="AH725" i="5"/>
  <c r="AJ725" i="5"/>
  <c r="AA726" i="5"/>
  <c r="AB726" i="5"/>
  <c r="AC726" i="5" s="1"/>
  <c r="AE726" i="5"/>
  <c r="AK726" i="5" s="1"/>
  <c r="AG726" i="5"/>
  <c r="AH726" i="5"/>
  <c r="AJ726" i="5"/>
  <c r="AA727" i="5"/>
  <c r="AB727" i="5"/>
  <c r="AC727" i="5" s="1"/>
  <c r="AE727" i="5"/>
  <c r="AK727" i="5" s="1"/>
  <c r="AG727" i="5"/>
  <c r="AH727" i="5"/>
  <c r="AJ727" i="5"/>
  <c r="AA728" i="5"/>
  <c r="AB728" i="5"/>
  <c r="AC728" i="5" s="1"/>
  <c r="AD728" i="5" s="1"/>
  <c r="AE728" i="5"/>
  <c r="AK728" i="5" s="1"/>
  <c r="AG728" i="5"/>
  <c r="AH728" i="5"/>
  <c r="AJ728" i="5"/>
  <c r="AA729" i="5"/>
  <c r="AB729" i="5"/>
  <c r="AE729" i="5"/>
  <c r="AG729" i="5"/>
  <c r="AH729" i="5"/>
  <c r="AJ729" i="5"/>
  <c r="AA730" i="5"/>
  <c r="AB730" i="5"/>
  <c r="AC730" i="5" s="1"/>
  <c r="AE730" i="5"/>
  <c r="AG730" i="5"/>
  <c r="AH730" i="5"/>
  <c r="AJ730" i="5"/>
  <c r="AA731" i="5"/>
  <c r="AB731" i="5"/>
  <c r="AE731" i="5"/>
  <c r="AK731" i="5" s="1"/>
  <c r="AG731" i="5"/>
  <c r="AH731" i="5"/>
  <c r="AJ731" i="5"/>
  <c r="AA732" i="5"/>
  <c r="AB732" i="5"/>
  <c r="AC732" i="5" s="1"/>
  <c r="AD732" i="5" s="1"/>
  <c r="AE732" i="5"/>
  <c r="AK732" i="5" s="1"/>
  <c r="AG732" i="5"/>
  <c r="AH732" i="5"/>
  <c r="AJ732" i="5"/>
  <c r="AA733" i="5"/>
  <c r="AC733" i="5" s="1"/>
  <c r="AB733" i="5"/>
  <c r="AE733" i="5"/>
  <c r="AK733" i="5" s="1"/>
  <c r="AG733" i="5"/>
  <c r="AH733" i="5"/>
  <c r="AJ733" i="5"/>
  <c r="AA734" i="5"/>
  <c r="AB734" i="5"/>
  <c r="AE734" i="5"/>
  <c r="AG734" i="5"/>
  <c r="AH734" i="5"/>
  <c r="AJ734" i="5"/>
  <c r="AA735" i="5"/>
  <c r="AB735" i="5"/>
  <c r="AC735" i="5"/>
  <c r="AE735" i="5"/>
  <c r="AG735" i="5"/>
  <c r="AH735" i="5"/>
  <c r="AJ735" i="5"/>
  <c r="AA736" i="5"/>
  <c r="AC736" i="5" s="1"/>
  <c r="AD736" i="5" s="1"/>
  <c r="AB736" i="5"/>
  <c r="AE736" i="5"/>
  <c r="AK736" i="5" s="1"/>
  <c r="AG736" i="5"/>
  <c r="AH736" i="5"/>
  <c r="AJ736" i="5"/>
  <c r="AA737" i="5"/>
  <c r="AB737" i="5"/>
  <c r="AE737" i="5"/>
  <c r="AK737" i="5" s="1"/>
  <c r="AG737" i="5"/>
  <c r="AH737" i="5"/>
  <c r="AJ737" i="5"/>
  <c r="AA738" i="5"/>
  <c r="AB738" i="5"/>
  <c r="AC738" i="5" s="1"/>
  <c r="AE738" i="5"/>
  <c r="AK738" i="5" s="1"/>
  <c r="AG738" i="5"/>
  <c r="AH738" i="5"/>
  <c r="AJ738" i="5"/>
  <c r="AA739" i="5"/>
  <c r="AC739" i="5" s="1"/>
  <c r="AD739" i="5" s="1"/>
  <c r="AB739" i="5"/>
  <c r="AE739" i="5"/>
  <c r="AK739" i="5" s="1"/>
  <c r="AG739" i="5"/>
  <c r="AH739" i="5"/>
  <c r="AJ739" i="5"/>
  <c r="AA9" i="5"/>
  <c r="AJ9" i="5"/>
  <c r="AH9" i="5"/>
  <c r="AG9" i="5"/>
  <c r="AE9" i="5"/>
  <c r="AK9" i="5" s="1"/>
  <c r="AB9" i="5"/>
  <c r="AC9" i="5" s="1"/>
  <c r="AD9" i="5" s="1"/>
  <c r="AE22" i="4"/>
  <c r="AK22" i="4" s="1"/>
  <c r="AE23" i="4"/>
  <c r="AK23" i="4" s="1"/>
  <c r="AE24" i="4"/>
  <c r="AK24" i="4" s="1"/>
  <c r="AE25" i="4"/>
  <c r="AK25" i="4" s="1"/>
  <c r="AE26" i="4"/>
  <c r="AK26" i="4" s="1"/>
  <c r="AE27" i="4"/>
  <c r="AK27" i="4" s="1"/>
  <c r="AE28" i="4"/>
  <c r="AK28" i="4" s="1"/>
  <c r="AE29" i="4"/>
  <c r="AK29" i="4" s="1"/>
  <c r="AE30" i="4"/>
  <c r="AK30" i="4" s="1"/>
  <c r="AE31" i="4"/>
  <c r="AK31" i="4" s="1"/>
  <c r="AE32" i="4"/>
  <c r="AK32" i="4" s="1"/>
  <c r="AE33" i="4"/>
  <c r="AK33" i="4" s="1"/>
  <c r="AE34" i="4"/>
  <c r="AK34" i="4" s="1"/>
  <c r="AE35" i="4"/>
  <c r="AK35" i="4" s="1"/>
  <c r="AE36" i="4"/>
  <c r="AK36" i="4" s="1"/>
  <c r="AE37" i="4"/>
  <c r="AK37" i="4" s="1"/>
  <c r="AE38" i="4"/>
  <c r="AK38" i="4" s="1"/>
  <c r="AE39" i="4"/>
  <c r="AK39" i="4" s="1"/>
  <c r="AE40" i="4"/>
  <c r="AK40" i="4" s="1"/>
  <c r="AE41" i="4"/>
  <c r="AK41" i="4" s="1"/>
  <c r="AE42" i="4"/>
  <c r="AK42" i="4" s="1"/>
  <c r="AE43" i="4"/>
  <c r="AK43" i="4" s="1"/>
  <c r="AE44" i="4"/>
  <c r="AK44" i="4" s="1"/>
  <c r="AE45" i="4"/>
  <c r="AK45" i="4" s="1"/>
  <c r="AE46" i="4"/>
  <c r="AK46" i="4" s="1"/>
  <c r="AE47" i="4"/>
  <c r="AK47" i="4" s="1"/>
  <c r="AE48" i="4"/>
  <c r="AK48" i="4" s="1"/>
  <c r="AE49" i="4"/>
  <c r="AK49" i="4" s="1"/>
  <c r="AE50" i="4"/>
  <c r="AK50" i="4" s="1"/>
  <c r="AE51" i="4"/>
  <c r="AK51" i="4" s="1"/>
  <c r="AE52" i="4"/>
  <c r="AK52" i="4" s="1"/>
  <c r="AE53" i="4"/>
  <c r="AK53" i="4" s="1"/>
  <c r="AE54" i="4"/>
  <c r="AK54" i="4" s="1"/>
  <c r="AE55" i="4"/>
  <c r="AK55" i="4" s="1"/>
  <c r="AE56" i="4"/>
  <c r="AK56" i="4" s="1"/>
  <c r="AE57" i="4"/>
  <c r="AK57" i="4" s="1"/>
  <c r="AE58" i="4"/>
  <c r="AK58" i="4" s="1"/>
  <c r="AE59" i="4"/>
  <c r="AK59" i="4" s="1"/>
  <c r="AE60" i="4"/>
  <c r="AK60" i="4" s="1"/>
  <c r="AE61" i="4"/>
  <c r="AK61" i="4" s="1"/>
  <c r="AE62" i="4"/>
  <c r="AK62" i="4" s="1"/>
  <c r="AE63" i="4"/>
  <c r="AK63" i="4" s="1"/>
  <c r="AE64" i="4"/>
  <c r="AK64" i="4" s="1"/>
  <c r="AE65" i="4"/>
  <c r="AK65" i="4" s="1"/>
  <c r="AE66" i="4"/>
  <c r="AK66" i="4" s="1"/>
  <c r="AE67" i="4"/>
  <c r="AK67" i="4" s="1"/>
  <c r="AE68" i="4"/>
  <c r="AK68" i="4" s="1"/>
  <c r="AE69" i="4"/>
  <c r="AK69" i="4" s="1"/>
  <c r="AE70" i="4"/>
  <c r="AK70" i="4" s="1"/>
  <c r="AE71" i="4"/>
  <c r="AK71" i="4" s="1"/>
  <c r="AE72" i="4"/>
  <c r="AK72" i="4" s="1"/>
  <c r="AE73" i="4"/>
  <c r="AK73" i="4" s="1"/>
  <c r="AE74" i="4"/>
  <c r="AK74" i="4" s="1"/>
  <c r="AE75" i="4"/>
  <c r="AK75" i="4" s="1"/>
  <c r="AE76" i="4"/>
  <c r="AK76" i="4" s="1"/>
  <c r="AE77" i="4"/>
  <c r="AK77" i="4" s="1"/>
  <c r="AE78" i="4"/>
  <c r="AK78" i="4" s="1"/>
  <c r="AE79" i="4"/>
  <c r="AK79" i="4" s="1"/>
  <c r="AE80" i="4"/>
  <c r="AK80" i="4" s="1"/>
  <c r="AE81" i="4"/>
  <c r="AK81" i="4" s="1"/>
  <c r="AE82" i="4"/>
  <c r="AK82" i="4" s="1"/>
  <c r="AE83" i="4"/>
  <c r="AK83" i="4" s="1"/>
  <c r="AE84" i="4"/>
  <c r="AK84" i="4" s="1"/>
  <c r="AE85" i="4"/>
  <c r="AK85" i="4" s="1"/>
  <c r="AE86" i="4"/>
  <c r="AK86" i="4" s="1"/>
  <c r="AE87" i="4"/>
  <c r="AK87" i="4" s="1"/>
  <c r="AE88" i="4"/>
  <c r="AK88" i="4" s="1"/>
  <c r="AE89" i="4"/>
  <c r="AK89" i="4" s="1"/>
  <c r="AE90" i="4"/>
  <c r="AK90" i="4" s="1"/>
  <c r="AE91" i="4"/>
  <c r="AK91" i="4" s="1"/>
  <c r="AE92" i="4"/>
  <c r="AK92" i="4" s="1"/>
  <c r="AE93" i="4"/>
  <c r="AK93" i="4" s="1"/>
  <c r="AE94" i="4"/>
  <c r="AK94" i="4" s="1"/>
  <c r="AE95" i="4"/>
  <c r="AK95" i="4" s="1"/>
  <c r="AE96" i="4"/>
  <c r="AK96" i="4" s="1"/>
  <c r="AE97" i="4"/>
  <c r="AK97" i="4" s="1"/>
  <c r="AE98" i="4"/>
  <c r="AK98" i="4" s="1"/>
  <c r="AE99" i="4"/>
  <c r="AK99" i="4" s="1"/>
  <c r="AE100" i="4"/>
  <c r="AK100" i="4" s="1"/>
  <c r="AE101" i="4"/>
  <c r="AK101" i="4" s="1"/>
  <c r="AE102" i="4"/>
  <c r="AK102" i="4" s="1"/>
  <c r="AE103" i="4"/>
  <c r="AK103" i="4" s="1"/>
  <c r="AE104" i="4"/>
  <c r="AK104" i="4" s="1"/>
  <c r="AE105" i="4"/>
  <c r="AK105" i="4" s="1"/>
  <c r="AE106" i="4"/>
  <c r="AK106" i="4" s="1"/>
  <c r="AE107" i="4"/>
  <c r="AK107" i="4" s="1"/>
  <c r="AE108" i="4"/>
  <c r="AK108" i="4" s="1"/>
  <c r="AE109" i="4"/>
  <c r="AK109" i="4" s="1"/>
  <c r="AE110" i="4"/>
  <c r="AK110" i="4" s="1"/>
  <c r="AE111" i="4"/>
  <c r="AK111" i="4" s="1"/>
  <c r="AE112" i="4"/>
  <c r="AK112" i="4" s="1"/>
  <c r="AE113" i="4"/>
  <c r="AK113" i="4" s="1"/>
  <c r="AE114" i="4"/>
  <c r="AK114" i="4" s="1"/>
  <c r="AE115" i="4"/>
  <c r="AK115" i="4" s="1"/>
  <c r="AE116" i="4"/>
  <c r="AK116" i="4" s="1"/>
  <c r="AE117" i="4"/>
  <c r="AK117" i="4" s="1"/>
  <c r="AE118" i="4"/>
  <c r="AK118" i="4" s="1"/>
  <c r="AE119" i="4"/>
  <c r="AK119" i="4" s="1"/>
  <c r="AE120" i="4"/>
  <c r="AK120" i="4" s="1"/>
  <c r="AE121" i="4"/>
  <c r="AK121" i="4" s="1"/>
  <c r="AE122" i="4"/>
  <c r="AK122" i="4" s="1"/>
  <c r="AE123" i="4"/>
  <c r="AK123" i="4" s="1"/>
  <c r="AE124" i="4"/>
  <c r="AK124" i="4" s="1"/>
  <c r="AE125" i="4"/>
  <c r="AK125" i="4" s="1"/>
  <c r="AE126" i="4"/>
  <c r="AK126" i="4" s="1"/>
  <c r="AE127" i="4"/>
  <c r="AK127" i="4" s="1"/>
  <c r="AE128" i="4"/>
  <c r="AK128" i="4" s="1"/>
  <c r="AE129" i="4"/>
  <c r="AK129" i="4" s="1"/>
  <c r="AE130" i="4"/>
  <c r="AK130" i="4" s="1"/>
  <c r="AE131" i="4"/>
  <c r="AK131" i="4" s="1"/>
  <c r="AE132" i="4"/>
  <c r="AK132" i="4" s="1"/>
  <c r="AE133" i="4"/>
  <c r="AK133" i="4" s="1"/>
  <c r="AE134" i="4"/>
  <c r="AK134" i="4" s="1"/>
  <c r="AE135" i="4"/>
  <c r="AK135" i="4" s="1"/>
  <c r="AE136" i="4"/>
  <c r="AK136" i="4" s="1"/>
  <c r="AE137" i="4"/>
  <c r="AK137" i="4" s="1"/>
  <c r="AE138" i="4"/>
  <c r="AK138" i="4" s="1"/>
  <c r="AE139" i="4"/>
  <c r="AK139" i="4" s="1"/>
  <c r="AE140" i="4"/>
  <c r="AK140" i="4" s="1"/>
  <c r="AE141" i="4"/>
  <c r="AK141" i="4" s="1"/>
  <c r="AE142" i="4"/>
  <c r="AK142" i="4" s="1"/>
  <c r="AE143" i="4"/>
  <c r="AK143" i="4" s="1"/>
  <c r="AE144" i="4"/>
  <c r="AK144" i="4" s="1"/>
  <c r="AE145" i="4"/>
  <c r="AK145" i="4" s="1"/>
  <c r="AE146" i="4"/>
  <c r="AK146" i="4" s="1"/>
  <c r="AE147" i="4"/>
  <c r="AK147" i="4" s="1"/>
  <c r="AE148" i="4"/>
  <c r="AK148" i="4" s="1"/>
  <c r="AE149" i="4"/>
  <c r="AK149" i="4" s="1"/>
  <c r="AE150" i="4"/>
  <c r="AK150" i="4" s="1"/>
  <c r="AE151" i="4"/>
  <c r="AK151" i="4" s="1"/>
  <c r="AE152" i="4"/>
  <c r="AK152" i="4" s="1"/>
  <c r="AE153" i="4"/>
  <c r="AK153" i="4" s="1"/>
  <c r="AE154" i="4"/>
  <c r="AK154" i="4" s="1"/>
  <c r="AE155" i="4"/>
  <c r="AK155" i="4" s="1"/>
  <c r="AE156" i="4"/>
  <c r="AK156" i="4" s="1"/>
  <c r="AE157" i="4"/>
  <c r="AK157" i="4" s="1"/>
  <c r="AE158" i="4"/>
  <c r="AK158" i="4" s="1"/>
  <c r="AE159" i="4"/>
  <c r="AK159" i="4" s="1"/>
  <c r="AE160" i="4"/>
  <c r="AK160" i="4" s="1"/>
  <c r="AE161" i="4"/>
  <c r="AK161" i="4" s="1"/>
  <c r="AE162" i="4"/>
  <c r="AK162" i="4" s="1"/>
  <c r="AE163" i="4"/>
  <c r="AK163" i="4" s="1"/>
  <c r="AE164" i="4"/>
  <c r="AK164" i="4" s="1"/>
  <c r="AE165" i="4"/>
  <c r="AK165" i="4" s="1"/>
  <c r="AE166" i="4"/>
  <c r="AK166" i="4" s="1"/>
  <c r="AE167" i="4"/>
  <c r="AK167" i="4" s="1"/>
  <c r="AE168" i="4"/>
  <c r="AK168" i="4" s="1"/>
  <c r="AE169" i="4"/>
  <c r="AK169" i="4" s="1"/>
  <c r="AE170" i="4"/>
  <c r="AK170" i="4" s="1"/>
  <c r="AE171" i="4"/>
  <c r="AK171" i="4" s="1"/>
  <c r="AE172" i="4"/>
  <c r="AK172" i="4" s="1"/>
  <c r="AE173" i="4"/>
  <c r="AK173" i="4" s="1"/>
  <c r="AE174" i="4"/>
  <c r="AK174" i="4" s="1"/>
  <c r="AE175" i="4"/>
  <c r="AK175" i="4" s="1"/>
  <c r="AE176" i="4"/>
  <c r="AK176" i="4" s="1"/>
  <c r="AE177" i="4"/>
  <c r="AK177" i="4" s="1"/>
  <c r="AE178" i="4"/>
  <c r="AK178" i="4" s="1"/>
  <c r="AE179" i="4"/>
  <c r="AK179" i="4" s="1"/>
  <c r="AE180" i="4"/>
  <c r="AK180" i="4" s="1"/>
  <c r="AE181" i="4"/>
  <c r="AK181" i="4" s="1"/>
  <c r="AE182" i="4"/>
  <c r="AK182" i="4" s="1"/>
  <c r="AE183" i="4"/>
  <c r="AK183" i="4" s="1"/>
  <c r="AE184" i="4"/>
  <c r="AK184" i="4" s="1"/>
  <c r="AE185" i="4"/>
  <c r="AK185" i="4" s="1"/>
  <c r="AE186" i="4"/>
  <c r="AK186" i="4" s="1"/>
  <c r="AE187" i="4"/>
  <c r="AK187" i="4" s="1"/>
  <c r="AE188" i="4"/>
  <c r="AK188" i="4" s="1"/>
  <c r="AE189" i="4"/>
  <c r="AK189" i="4" s="1"/>
  <c r="AE190" i="4"/>
  <c r="AK190" i="4" s="1"/>
  <c r="AE191" i="4"/>
  <c r="AK191" i="4" s="1"/>
  <c r="AE192" i="4"/>
  <c r="AK192" i="4" s="1"/>
  <c r="AE193" i="4"/>
  <c r="AK193" i="4" s="1"/>
  <c r="AE194" i="4"/>
  <c r="AK194" i="4" s="1"/>
  <c r="AE195" i="4"/>
  <c r="AK195" i="4" s="1"/>
  <c r="AE196" i="4"/>
  <c r="AK196" i="4" s="1"/>
  <c r="AE197" i="4"/>
  <c r="AK197" i="4" s="1"/>
  <c r="AE198" i="4"/>
  <c r="AK198" i="4" s="1"/>
  <c r="AE199" i="4"/>
  <c r="AK199" i="4" s="1"/>
  <c r="AE200" i="4"/>
  <c r="AK200" i="4" s="1"/>
  <c r="AE201" i="4"/>
  <c r="AK201" i="4" s="1"/>
  <c r="AE202" i="4"/>
  <c r="AK202" i="4" s="1"/>
  <c r="AE203" i="4"/>
  <c r="AK203" i="4" s="1"/>
  <c r="AE204" i="4"/>
  <c r="AK204" i="4" s="1"/>
  <c r="AE205" i="4"/>
  <c r="AK205" i="4" s="1"/>
  <c r="AE206" i="4"/>
  <c r="AK206" i="4" s="1"/>
  <c r="AE207" i="4"/>
  <c r="AK207" i="4" s="1"/>
  <c r="AE208" i="4"/>
  <c r="AK208" i="4" s="1"/>
  <c r="AE209" i="4"/>
  <c r="AK209" i="4" s="1"/>
  <c r="AE210" i="4"/>
  <c r="AK210" i="4" s="1"/>
  <c r="AE211" i="4"/>
  <c r="AK211" i="4" s="1"/>
  <c r="AE212" i="4"/>
  <c r="AK212" i="4" s="1"/>
  <c r="AE213" i="4"/>
  <c r="AK213" i="4" s="1"/>
  <c r="AE214" i="4"/>
  <c r="AK214" i="4" s="1"/>
  <c r="AE215" i="4"/>
  <c r="AK215" i="4" s="1"/>
  <c r="AE216" i="4"/>
  <c r="AK216" i="4" s="1"/>
  <c r="AE217" i="4"/>
  <c r="AK217" i="4" s="1"/>
  <c r="AE218" i="4"/>
  <c r="AK218" i="4" s="1"/>
  <c r="AE219" i="4"/>
  <c r="AK219" i="4" s="1"/>
  <c r="AE220" i="4"/>
  <c r="AK220" i="4" s="1"/>
  <c r="AE221" i="4"/>
  <c r="AK221" i="4" s="1"/>
  <c r="AE222" i="4"/>
  <c r="AK222" i="4" s="1"/>
  <c r="AE223" i="4"/>
  <c r="AK223" i="4" s="1"/>
  <c r="AE224" i="4"/>
  <c r="AK224" i="4" s="1"/>
  <c r="AE225" i="4"/>
  <c r="AK225" i="4" s="1"/>
  <c r="AE226" i="4"/>
  <c r="AK226" i="4" s="1"/>
  <c r="AE227" i="4"/>
  <c r="AK227" i="4" s="1"/>
  <c r="AE228" i="4"/>
  <c r="AK228" i="4" s="1"/>
  <c r="AE229" i="4"/>
  <c r="AK229" i="4" s="1"/>
  <c r="AE230" i="4"/>
  <c r="AK230" i="4" s="1"/>
  <c r="AE231" i="4"/>
  <c r="AK231" i="4" s="1"/>
  <c r="AE232" i="4"/>
  <c r="AK232" i="4" s="1"/>
  <c r="AE233" i="4"/>
  <c r="AK233" i="4" s="1"/>
  <c r="AE234" i="4"/>
  <c r="AK234" i="4" s="1"/>
  <c r="AE235" i="4"/>
  <c r="AK235" i="4" s="1"/>
  <c r="AE236" i="4"/>
  <c r="AK236" i="4" s="1"/>
  <c r="AE237" i="4"/>
  <c r="AK237" i="4" s="1"/>
  <c r="AE238" i="4"/>
  <c r="AK238" i="4" s="1"/>
  <c r="AE239" i="4"/>
  <c r="AK239" i="4" s="1"/>
  <c r="AE240" i="4"/>
  <c r="AK240" i="4" s="1"/>
  <c r="AE241" i="4"/>
  <c r="AK241" i="4" s="1"/>
  <c r="AE242" i="4"/>
  <c r="AK242" i="4" s="1"/>
  <c r="AE243" i="4"/>
  <c r="AK243" i="4" s="1"/>
  <c r="AE244" i="4"/>
  <c r="AK244" i="4" s="1"/>
  <c r="AE245" i="4"/>
  <c r="AK245" i="4" s="1"/>
  <c r="AE246" i="4"/>
  <c r="AK246" i="4" s="1"/>
  <c r="AE247" i="4"/>
  <c r="AK247" i="4" s="1"/>
  <c r="AE248" i="4"/>
  <c r="AK248" i="4" s="1"/>
  <c r="AE249" i="4"/>
  <c r="AK249" i="4" s="1"/>
  <c r="AE250" i="4"/>
  <c r="AK250" i="4" s="1"/>
  <c r="AE251" i="4"/>
  <c r="AK251" i="4" s="1"/>
  <c r="AE252" i="4"/>
  <c r="AK252" i="4" s="1"/>
  <c r="AE253" i="4"/>
  <c r="AK253" i="4" s="1"/>
  <c r="AE254" i="4"/>
  <c r="AK254" i="4" s="1"/>
  <c r="AE255" i="4"/>
  <c r="AK255" i="4" s="1"/>
  <c r="AE256" i="4"/>
  <c r="AK256" i="4" s="1"/>
  <c r="AE257" i="4"/>
  <c r="AK257" i="4" s="1"/>
  <c r="AE258" i="4"/>
  <c r="AK258" i="4" s="1"/>
  <c r="AE259" i="4"/>
  <c r="AK259" i="4" s="1"/>
  <c r="AE260" i="4"/>
  <c r="AK260" i="4" s="1"/>
  <c r="AE261" i="4"/>
  <c r="AK261" i="4" s="1"/>
  <c r="AE262" i="4"/>
  <c r="AK262" i="4" s="1"/>
  <c r="AE263" i="4"/>
  <c r="AK263" i="4" s="1"/>
  <c r="AE264" i="4"/>
  <c r="AK264" i="4" s="1"/>
  <c r="AE265" i="4"/>
  <c r="AK265" i="4" s="1"/>
  <c r="AE266" i="4"/>
  <c r="AK266" i="4" s="1"/>
  <c r="AE267" i="4"/>
  <c r="AK267" i="4" s="1"/>
  <c r="AE268" i="4"/>
  <c r="AK268" i="4" s="1"/>
  <c r="AE269" i="4"/>
  <c r="AK269" i="4" s="1"/>
  <c r="AE270" i="4"/>
  <c r="AK270" i="4" s="1"/>
  <c r="AE271" i="4"/>
  <c r="AK271" i="4" s="1"/>
  <c r="AE272" i="4"/>
  <c r="AK272" i="4" s="1"/>
  <c r="AE273" i="4"/>
  <c r="AK273" i="4" s="1"/>
  <c r="AE274" i="4"/>
  <c r="AK274" i="4" s="1"/>
  <c r="AE275" i="4"/>
  <c r="AK275" i="4" s="1"/>
  <c r="AE276" i="4"/>
  <c r="AK276" i="4" s="1"/>
  <c r="AE277" i="4"/>
  <c r="AK277" i="4" s="1"/>
  <c r="AE278" i="4"/>
  <c r="AK278" i="4" s="1"/>
  <c r="AE279" i="4"/>
  <c r="AK279" i="4" s="1"/>
  <c r="AE280" i="4"/>
  <c r="AK280" i="4" s="1"/>
  <c r="AE281" i="4"/>
  <c r="AK281" i="4" s="1"/>
  <c r="AE282" i="4"/>
  <c r="AK282" i="4" s="1"/>
  <c r="AE587" i="4"/>
  <c r="AK587" i="4" s="1"/>
  <c r="AE588" i="4"/>
  <c r="AK588" i="4" s="1"/>
  <c r="AE589" i="4"/>
  <c r="AK589" i="4" s="1"/>
  <c r="AE590" i="4"/>
  <c r="AK590" i="4" s="1"/>
  <c r="AE591" i="4"/>
  <c r="AK591" i="4" s="1"/>
  <c r="AE592" i="4"/>
  <c r="AK592" i="4" s="1"/>
  <c r="AE593" i="4"/>
  <c r="AK593" i="4" s="1"/>
  <c r="AE594" i="4"/>
  <c r="AK594" i="4" s="1"/>
  <c r="AE595" i="4"/>
  <c r="AK595" i="4" s="1"/>
  <c r="AE596" i="4"/>
  <c r="AK596" i="4" s="1"/>
  <c r="AE597" i="4"/>
  <c r="AK597" i="4" s="1"/>
  <c r="AE598" i="4"/>
  <c r="AK598" i="4" s="1"/>
  <c r="AE599" i="4"/>
  <c r="AK599" i="4" s="1"/>
  <c r="AE600" i="4"/>
  <c r="AK600" i="4" s="1"/>
  <c r="AE601" i="4"/>
  <c r="AK601" i="4" s="1"/>
  <c r="AE602" i="4"/>
  <c r="AK602" i="4" s="1"/>
  <c r="AE603" i="4"/>
  <c r="AK603" i="4" s="1"/>
  <c r="AE604" i="4"/>
  <c r="AK604" i="4" s="1"/>
  <c r="AE605" i="4"/>
  <c r="AK605" i="4" s="1"/>
  <c r="AE606" i="4"/>
  <c r="AK606" i="4" s="1"/>
  <c r="AE607" i="4"/>
  <c r="AK607" i="4" s="1"/>
  <c r="AE608" i="4"/>
  <c r="AK608" i="4" s="1"/>
  <c r="AE609" i="4"/>
  <c r="AK609" i="4" s="1"/>
  <c r="AE610" i="4"/>
  <c r="AK610" i="4" s="1"/>
  <c r="AE611" i="4"/>
  <c r="AK611" i="4" s="1"/>
  <c r="AE612" i="4"/>
  <c r="AK612" i="4" s="1"/>
  <c r="AE613" i="4"/>
  <c r="AK613" i="4" s="1"/>
  <c r="AE614" i="4"/>
  <c r="AK614" i="4" s="1"/>
  <c r="AE615" i="4"/>
  <c r="AK615" i="4" s="1"/>
  <c r="AE616" i="4"/>
  <c r="AK616" i="4" s="1"/>
  <c r="AE617" i="4"/>
  <c r="AK617" i="4" s="1"/>
  <c r="AE618" i="4"/>
  <c r="AK618" i="4" s="1"/>
  <c r="AE619" i="4"/>
  <c r="AK619" i="4" s="1"/>
  <c r="AE620" i="4"/>
  <c r="AK620" i="4" s="1"/>
  <c r="AE621" i="4"/>
  <c r="AK621" i="4" s="1"/>
  <c r="AE622" i="4"/>
  <c r="AK622" i="4" s="1"/>
  <c r="AE623" i="4"/>
  <c r="AK623" i="4" s="1"/>
  <c r="AE624" i="4"/>
  <c r="AK624" i="4" s="1"/>
  <c r="AE625" i="4"/>
  <c r="AK625" i="4" s="1"/>
  <c r="AE626" i="4"/>
  <c r="AK626" i="4" s="1"/>
  <c r="AE627" i="4"/>
  <c r="AK627" i="4" s="1"/>
  <c r="AE628" i="4"/>
  <c r="AK628" i="4" s="1"/>
  <c r="AE629" i="4"/>
  <c r="AK629" i="4" s="1"/>
  <c r="AE630" i="4"/>
  <c r="AK630" i="4" s="1"/>
  <c r="AE631" i="4"/>
  <c r="AK631" i="4" s="1"/>
  <c r="AE632" i="4"/>
  <c r="AK632" i="4" s="1"/>
  <c r="AE633" i="4"/>
  <c r="AK633" i="4" s="1"/>
  <c r="AE634" i="4"/>
  <c r="AK634" i="4" s="1"/>
  <c r="AE635" i="4"/>
  <c r="AK635" i="4" s="1"/>
  <c r="AE636" i="4"/>
  <c r="AK636" i="4" s="1"/>
  <c r="AE637" i="4"/>
  <c r="AK637" i="4" s="1"/>
  <c r="AE638" i="4"/>
  <c r="AK638" i="4" s="1"/>
  <c r="AE639" i="4"/>
  <c r="AK639" i="4" s="1"/>
  <c r="AE640" i="4"/>
  <c r="AK640" i="4" s="1"/>
  <c r="AE641" i="4"/>
  <c r="AK641" i="4" s="1"/>
  <c r="AE642" i="4"/>
  <c r="AK642" i="4" s="1"/>
  <c r="AE643" i="4"/>
  <c r="AK643" i="4" s="1"/>
  <c r="AE644" i="4"/>
  <c r="AK644" i="4" s="1"/>
  <c r="AE645" i="4"/>
  <c r="AK645" i="4" s="1"/>
  <c r="AE646" i="4"/>
  <c r="AK646" i="4" s="1"/>
  <c r="AE647" i="4"/>
  <c r="AK647" i="4" s="1"/>
  <c r="AE648" i="4"/>
  <c r="AK648" i="4" s="1"/>
  <c r="AE649" i="4"/>
  <c r="AK649" i="4" s="1"/>
  <c r="AE650" i="4"/>
  <c r="AK650" i="4" s="1"/>
  <c r="AE651" i="4"/>
  <c r="AK651" i="4" s="1"/>
  <c r="AE652" i="4"/>
  <c r="AK652" i="4" s="1"/>
  <c r="AE653" i="4"/>
  <c r="AK653" i="4" s="1"/>
  <c r="AE654" i="4"/>
  <c r="AK654" i="4" s="1"/>
  <c r="AE655" i="4"/>
  <c r="AK655" i="4" s="1"/>
  <c r="AE656" i="4"/>
  <c r="AK656" i="4" s="1"/>
  <c r="AE657" i="4"/>
  <c r="AK657" i="4" s="1"/>
  <c r="AE658" i="4"/>
  <c r="AK658" i="4" s="1"/>
  <c r="AE659" i="4"/>
  <c r="AK659" i="4" s="1"/>
  <c r="AE660" i="4"/>
  <c r="AK660" i="4" s="1"/>
  <c r="AE661" i="4"/>
  <c r="AK661" i="4" s="1"/>
  <c r="AE662" i="4"/>
  <c r="AK662" i="4" s="1"/>
  <c r="AE663" i="4"/>
  <c r="AK663" i="4" s="1"/>
  <c r="AE664" i="4"/>
  <c r="AK664" i="4" s="1"/>
  <c r="AE665" i="4"/>
  <c r="AK665" i="4" s="1"/>
  <c r="AE666" i="4"/>
  <c r="AK666" i="4" s="1"/>
  <c r="AE667" i="4"/>
  <c r="AK667" i="4" s="1"/>
  <c r="AE668" i="4"/>
  <c r="AK668" i="4" s="1"/>
  <c r="AE669" i="4"/>
  <c r="AK669" i="4" s="1"/>
  <c r="AE670" i="4"/>
  <c r="AK670" i="4" s="1"/>
  <c r="AE671" i="4"/>
  <c r="AK671" i="4" s="1"/>
  <c r="AE672" i="4"/>
  <c r="AK672" i="4" s="1"/>
  <c r="AE673" i="4"/>
  <c r="AK673" i="4" s="1"/>
  <c r="AE674" i="4"/>
  <c r="AK674" i="4" s="1"/>
  <c r="AE675" i="4"/>
  <c r="AK675" i="4" s="1"/>
  <c r="AE676" i="4"/>
  <c r="AK676" i="4" s="1"/>
  <c r="AE677" i="4"/>
  <c r="AK677" i="4" s="1"/>
  <c r="AE678" i="4"/>
  <c r="AK678" i="4" s="1"/>
  <c r="AE679" i="4"/>
  <c r="AK679" i="4" s="1"/>
  <c r="AE680" i="4"/>
  <c r="AK680" i="4" s="1"/>
  <c r="AE681" i="4"/>
  <c r="AK681" i="4" s="1"/>
  <c r="AE682" i="4"/>
  <c r="AK682" i="4" s="1"/>
  <c r="AE683" i="4"/>
  <c r="AE684" i="4"/>
  <c r="AK684" i="4" s="1"/>
  <c r="AE685" i="4"/>
  <c r="AK685" i="4" s="1"/>
  <c r="AE686" i="4"/>
  <c r="AK686" i="4" s="1"/>
  <c r="AE687" i="4"/>
  <c r="AK687" i="4" s="1"/>
  <c r="AE688" i="4"/>
  <c r="AK688" i="4" s="1"/>
  <c r="AE689" i="4"/>
  <c r="AK689" i="4" s="1"/>
  <c r="AE690" i="4"/>
  <c r="AK690" i="4" s="1"/>
  <c r="AE691" i="4"/>
  <c r="AK691" i="4" s="1"/>
  <c r="AE692" i="4"/>
  <c r="AK692" i="4" s="1"/>
  <c r="AE693" i="4"/>
  <c r="AK693" i="4" s="1"/>
  <c r="AE694" i="4"/>
  <c r="AK694" i="4" s="1"/>
  <c r="AE695" i="4"/>
  <c r="AE696" i="4"/>
  <c r="AK696" i="4" s="1"/>
  <c r="AE697" i="4"/>
  <c r="AK697" i="4" s="1"/>
  <c r="AE698" i="4"/>
  <c r="AK698" i="4" s="1"/>
  <c r="AE699" i="4"/>
  <c r="AK699" i="4" s="1"/>
  <c r="AE700" i="4"/>
  <c r="AK700" i="4" s="1"/>
  <c r="AE701" i="4"/>
  <c r="AK701" i="4" s="1"/>
  <c r="AE702" i="4"/>
  <c r="AK702" i="4" s="1"/>
  <c r="AE703" i="4"/>
  <c r="AK703" i="4" s="1"/>
  <c r="AE704" i="4"/>
  <c r="AK704" i="4" s="1"/>
  <c r="AE705" i="4"/>
  <c r="AK705" i="4" s="1"/>
  <c r="AE706" i="4"/>
  <c r="AK706" i="4" s="1"/>
  <c r="AE707" i="4"/>
  <c r="AK707" i="4" s="1"/>
  <c r="AE708" i="4"/>
  <c r="AK708" i="4" s="1"/>
  <c r="AE709" i="4"/>
  <c r="AK709" i="4" s="1"/>
  <c r="AE710" i="4"/>
  <c r="AK710" i="4" s="1"/>
  <c r="AE711" i="4"/>
  <c r="AK711" i="4" s="1"/>
  <c r="AE712" i="4"/>
  <c r="AK712" i="4" s="1"/>
  <c r="AE713" i="4"/>
  <c r="AK713" i="4" s="1"/>
  <c r="AE714" i="4"/>
  <c r="AK714" i="4" s="1"/>
  <c r="AE715" i="4"/>
  <c r="AK715" i="4" s="1"/>
  <c r="AE716" i="4"/>
  <c r="AK716" i="4" s="1"/>
  <c r="AE717" i="4"/>
  <c r="AK717" i="4" s="1"/>
  <c r="AE718" i="4"/>
  <c r="AK718" i="4" s="1"/>
  <c r="AE719" i="4"/>
  <c r="AK719" i="4" s="1"/>
  <c r="AE720" i="4"/>
  <c r="AK720" i="4" s="1"/>
  <c r="AE721" i="4"/>
  <c r="AK721" i="4" s="1"/>
  <c r="AE722" i="4"/>
  <c r="AK722" i="4" s="1"/>
  <c r="AE723" i="4"/>
  <c r="AK723" i="4" s="1"/>
  <c r="AE724" i="4"/>
  <c r="AK724" i="4" s="1"/>
  <c r="AE725" i="4"/>
  <c r="AK725" i="4" s="1"/>
  <c r="AE726" i="4"/>
  <c r="AK726" i="4" s="1"/>
  <c r="AE727" i="4"/>
  <c r="AK727" i="4" s="1"/>
  <c r="AE728" i="4"/>
  <c r="AK728" i="4" s="1"/>
  <c r="AE729" i="4"/>
  <c r="AK729" i="4" s="1"/>
  <c r="AE730" i="4"/>
  <c r="AK730" i="4" s="1"/>
  <c r="AE731" i="4"/>
  <c r="AK731" i="4" s="1"/>
  <c r="AE732" i="4"/>
  <c r="AK732" i="4" s="1"/>
  <c r="AE733" i="4"/>
  <c r="AK733" i="4" s="1"/>
  <c r="AE734" i="4"/>
  <c r="AK734" i="4" s="1"/>
  <c r="AE735" i="4"/>
  <c r="AK735" i="4" s="1"/>
  <c r="AE736" i="4"/>
  <c r="AK736" i="4" s="1"/>
  <c r="AE737" i="4"/>
  <c r="AK737" i="4" s="1"/>
  <c r="AE738" i="4"/>
  <c r="AK738" i="4" s="1"/>
  <c r="AE739" i="4"/>
  <c r="AK739" i="4" s="1"/>
  <c r="AE10" i="4"/>
  <c r="AK10" i="4" s="1"/>
  <c r="AG10" i="4"/>
  <c r="AH10" i="4"/>
  <c r="AJ10" i="4"/>
  <c r="AE11" i="4"/>
  <c r="AK11" i="4" s="1"/>
  <c r="AG11" i="4"/>
  <c r="AH11" i="4"/>
  <c r="AJ11" i="4"/>
  <c r="AE12" i="4"/>
  <c r="AK12" i="4" s="1"/>
  <c r="AG12" i="4"/>
  <c r="AH12" i="4"/>
  <c r="AJ12" i="4"/>
  <c r="AE13" i="4"/>
  <c r="AG13" i="4"/>
  <c r="AH13" i="4"/>
  <c r="AJ13" i="4"/>
  <c r="AK13" i="4" s="1"/>
  <c r="AE14" i="4"/>
  <c r="AK14" i="4" s="1"/>
  <c r="AG14" i="4"/>
  <c r="AH14" i="4"/>
  <c r="AJ14" i="4"/>
  <c r="AE15" i="4"/>
  <c r="AK15" i="4" s="1"/>
  <c r="AG15" i="4"/>
  <c r="AH15" i="4"/>
  <c r="AJ15" i="4"/>
  <c r="AE16" i="4"/>
  <c r="AK16" i="4" s="1"/>
  <c r="AG16" i="4"/>
  <c r="AH16" i="4"/>
  <c r="AJ16" i="4"/>
  <c r="AE17" i="4"/>
  <c r="AK17" i="4" s="1"/>
  <c r="AG17" i="4"/>
  <c r="AH17" i="4"/>
  <c r="AJ17" i="4"/>
  <c r="AE18" i="4"/>
  <c r="AK18" i="4" s="1"/>
  <c r="AG18" i="4"/>
  <c r="AH18" i="4"/>
  <c r="AJ18" i="4"/>
  <c r="AE19" i="4"/>
  <c r="AG19" i="4"/>
  <c r="AH19" i="4"/>
  <c r="AJ19" i="4"/>
  <c r="AE20" i="4"/>
  <c r="AK20" i="4" s="1"/>
  <c r="AG20" i="4"/>
  <c r="AH20" i="4"/>
  <c r="AJ20" i="4"/>
  <c r="AE21" i="4"/>
  <c r="AK21" i="4" s="1"/>
  <c r="AG21" i="4"/>
  <c r="AH21" i="4"/>
  <c r="AJ21" i="4"/>
  <c r="AG22" i="4"/>
  <c r="AH22" i="4"/>
  <c r="AJ22" i="4"/>
  <c r="AG23" i="4"/>
  <c r="AH23" i="4"/>
  <c r="AJ23" i="4"/>
  <c r="AG24" i="4"/>
  <c r="AH24" i="4"/>
  <c r="AJ24" i="4"/>
  <c r="AG25" i="4"/>
  <c r="AH25" i="4"/>
  <c r="AJ25" i="4"/>
  <c r="AG26" i="4"/>
  <c r="AH26" i="4"/>
  <c r="AJ26" i="4"/>
  <c r="AG27" i="4"/>
  <c r="AH27" i="4"/>
  <c r="AJ27" i="4"/>
  <c r="AG28" i="4"/>
  <c r="AH28" i="4"/>
  <c r="AJ28" i="4"/>
  <c r="AG29" i="4"/>
  <c r="AH29" i="4"/>
  <c r="AJ29" i="4"/>
  <c r="AG30" i="4"/>
  <c r="AH30" i="4"/>
  <c r="AJ30" i="4"/>
  <c r="AG31" i="4"/>
  <c r="AH31" i="4"/>
  <c r="AJ31" i="4"/>
  <c r="AG32" i="4"/>
  <c r="AH32" i="4"/>
  <c r="AJ32" i="4"/>
  <c r="AG33" i="4"/>
  <c r="AH33" i="4"/>
  <c r="AJ33" i="4"/>
  <c r="AG34" i="4"/>
  <c r="AH34" i="4"/>
  <c r="AJ34" i="4"/>
  <c r="AG35" i="4"/>
  <c r="AH35" i="4"/>
  <c r="AJ35" i="4"/>
  <c r="AG36" i="4"/>
  <c r="AH36" i="4"/>
  <c r="AJ36" i="4"/>
  <c r="AG37" i="4"/>
  <c r="AH37" i="4"/>
  <c r="AJ37" i="4"/>
  <c r="AG38" i="4"/>
  <c r="AH38" i="4"/>
  <c r="AJ38" i="4"/>
  <c r="AG39" i="4"/>
  <c r="AH39" i="4"/>
  <c r="AJ39" i="4"/>
  <c r="AG40" i="4"/>
  <c r="AH40" i="4"/>
  <c r="AJ40" i="4"/>
  <c r="AG41" i="4"/>
  <c r="AH41" i="4"/>
  <c r="AJ41" i="4"/>
  <c r="AG42" i="4"/>
  <c r="AH42" i="4"/>
  <c r="AJ42" i="4"/>
  <c r="AG43" i="4"/>
  <c r="AH43" i="4"/>
  <c r="AJ43" i="4"/>
  <c r="AG44" i="4"/>
  <c r="AH44" i="4"/>
  <c r="AJ44" i="4"/>
  <c r="AG45" i="4"/>
  <c r="AH45" i="4"/>
  <c r="AJ45" i="4"/>
  <c r="AG46" i="4"/>
  <c r="AH46" i="4"/>
  <c r="AJ46" i="4"/>
  <c r="AG47" i="4"/>
  <c r="AH47" i="4"/>
  <c r="AJ47" i="4"/>
  <c r="AG48" i="4"/>
  <c r="AH48" i="4"/>
  <c r="AJ48" i="4"/>
  <c r="AG49" i="4"/>
  <c r="AH49" i="4"/>
  <c r="AJ49" i="4"/>
  <c r="AG50" i="4"/>
  <c r="AH50" i="4"/>
  <c r="AJ50" i="4"/>
  <c r="AG51" i="4"/>
  <c r="AH51" i="4"/>
  <c r="AJ51" i="4"/>
  <c r="AG52" i="4"/>
  <c r="AH52" i="4"/>
  <c r="AJ52" i="4"/>
  <c r="AG53" i="4"/>
  <c r="AH53" i="4"/>
  <c r="AJ53" i="4"/>
  <c r="AG54" i="4"/>
  <c r="AH54" i="4"/>
  <c r="AJ54" i="4"/>
  <c r="AG55" i="4"/>
  <c r="AH55" i="4"/>
  <c r="AJ55" i="4"/>
  <c r="AG56" i="4"/>
  <c r="AH56" i="4"/>
  <c r="AJ56" i="4"/>
  <c r="AG57" i="4"/>
  <c r="AH57" i="4"/>
  <c r="AJ57" i="4"/>
  <c r="AG58" i="4"/>
  <c r="AH58" i="4"/>
  <c r="AJ58" i="4"/>
  <c r="AG59" i="4"/>
  <c r="AH59" i="4"/>
  <c r="AJ59" i="4"/>
  <c r="AG60" i="4"/>
  <c r="AH60" i="4"/>
  <c r="AJ60" i="4"/>
  <c r="AG61" i="4"/>
  <c r="AH61" i="4"/>
  <c r="AJ61" i="4"/>
  <c r="AG62" i="4"/>
  <c r="AH62" i="4"/>
  <c r="AJ62" i="4"/>
  <c r="AG63" i="4"/>
  <c r="AH63" i="4"/>
  <c r="AJ63" i="4"/>
  <c r="AG64" i="4"/>
  <c r="AH64" i="4"/>
  <c r="AJ64" i="4"/>
  <c r="AG65" i="4"/>
  <c r="AH65" i="4"/>
  <c r="AJ65" i="4"/>
  <c r="AG66" i="4"/>
  <c r="AH66" i="4"/>
  <c r="AJ66" i="4"/>
  <c r="AG67" i="4"/>
  <c r="AH67" i="4"/>
  <c r="AJ67" i="4"/>
  <c r="AG68" i="4"/>
  <c r="AH68" i="4"/>
  <c r="AJ68" i="4"/>
  <c r="AG69" i="4"/>
  <c r="AH69" i="4"/>
  <c r="AJ69" i="4"/>
  <c r="AG70" i="4"/>
  <c r="AH70" i="4"/>
  <c r="AJ70" i="4"/>
  <c r="AG71" i="4"/>
  <c r="AH71" i="4"/>
  <c r="AJ71" i="4"/>
  <c r="AG72" i="4"/>
  <c r="AH72" i="4"/>
  <c r="AJ72" i="4"/>
  <c r="AG73" i="4"/>
  <c r="AH73" i="4"/>
  <c r="AJ73" i="4"/>
  <c r="AG74" i="4"/>
  <c r="AH74" i="4"/>
  <c r="AJ74" i="4"/>
  <c r="AG75" i="4"/>
  <c r="AH75" i="4"/>
  <c r="AJ75" i="4"/>
  <c r="AG76" i="4"/>
  <c r="AH76" i="4"/>
  <c r="AJ76" i="4"/>
  <c r="AG77" i="4"/>
  <c r="AH77" i="4"/>
  <c r="AJ77" i="4"/>
  <c r="AG78" i="4"/>
  <c r="AH78" i="4"/>
  <c r="AJ78" i="4"/>
  <c r="AG79" i="4"/>
  <c r="AH79" i="4"/>
  <c r="AJ79" i="4"/>
  <c r="AG80" i="4"/>
  <c r="AH80" i="4"/>
  <c r="AJ80" i="4"/>
  <c r="AG81" i="4"/>
  <c r="AH81" i="4"/>
  <c r="AJ81" i="4"/>
  <c r="AG82" i="4"/>
  <c r="AH82" i="4"/>
  <c r="AJ82" i="4"/>
  <c r="AG83" i="4"/>
  <c r="AH83" i="4"/>
  <c r="AJ83" i="4"/>
  <c r="AG84" i="4"/>
  <c r="AH84" i="4"/>
  <c r="AJ84" i="4"/>
  <c r="AG85" i="4"/>
  <c r="AH85" i="4"/>
  <c r="AJ85" i="4"/>
  <c r="AG86" i="4"/>
  <c r="AH86" i="4"/>
  <c r="AJ86" i="4"/>
  <c r="AG87" i="4"/>
  <c r="AH87" i="4"/>
  <c r="AJ87" i="4"/>
  <c r="AG88" i="4"/>
  <c r="AH88" i="4"/>
  <c r="AJ88" i="4"/>
  <c r="AG89" i="4"/>
  <c r="AH89" i="4"/>
  <c r="AJ89" i="4"/>
  <c r="AG90" i="4"/>
  <c r="AH90" i="4"/>
  <c r="AJ90" i="4"/>
  <c r="AG91" i="4"/>
  <c r="AH91" i="4"/>
  <c r="AJ91" i="4"/>
  <c r="AG92" i="4"/>
  <c r="AH92" i="4"/>
  <c r="AJ92" i="4"/>
  <c r="AG93" i="4"/>
  <c r="AH93" i="4"/>
  <c r="AJ93" i="4"/>
  <c r="AG94" i="4"/>
  <c r="AH94" i="4"/>
  <c r="AJ94" i="4"/>
  <c r="AG95" i="4"/>
  <c r="AH95" i="4"/>
  <c r="AJ95" i="4"/>
  <c r="AG96" i="4"/>
  <c r="AH96" i="4"/>
  <c r="AJ96" i="4"/>
  <c r="AG97" i="4"/>
  <c r="AH97" i="4"/>
  <c r="AJ97" i="4"/>
  <c r="AG98" i="4"/>
  <c r="AH98" i="4"/>
  <c r="AJ98" i="4"/>
  <c r="AG99" i="4"/>
  <c r="AH99" i="4"/>
  <c r="AJ99" i="4"/>
  <c r="AG100" i="4"/>
  <c r="AH100" i="4"/>
  <c r="AJ100" i="4"/>
  <c r="AG101" i="4"/>
  <c r="AH101" i="4"/>
  <c r="AJ101" i="4"/>
  <c r="AG102" i="4"/>
  <c r="AH102" i="4"/>
  <c r="AJ102" i="4"/>
  <c r="AG103" i="4"/>
  <c r="AH103" i="4"/>
  <c r="AJ103" i="4"/>
  <c r="AG104" i="4"/>
  <c r="AH104" i="4"/>
  <c r="AJ104" i="4"/>
  <c r="AG105" i="4"/>
  <c r="AH105" i="4"/>
  <c r="AJ105" i="4"/>
  <c r="AG106" i="4"/>
  <c r="AH106" i="4"/>
  <c r="AJ106" i="4"/>
  <c r="AG107" i="4"/>
  <c r="AH107" i="4"/>
  <c r="AJ107" i="4"/>
  <c r="AG108" i="4"/>
  <c r="AH108" i="4"/>
  <c r="AJ108" i="4"/>
  <c r="AG109" i="4"/>
  <c r="AH109" i="4"/>
  <c r="AJ109" i="4"/>
  <c r="AG110" i="4"/>
  <c r="AH110" i="4"/>
  <c r="AJ110" i="4"/>
  <c r="AG111" i="4"/>
  <c r="AH111" i="4"/>
  <c r="AJ111" i="4"/>
  <c r="AG112" i="4"/>
  <c r="AH112" i="4"/>
  <c r="AJ112" i="4"/>
  <c r="AG113" i="4"/>
  <c r="AH113" i="4"/>
  <c r="AJ113" i="4"/>
  <c r="AG114" i="4"/>
  <c r="AH114" i="4"/>
  <c r="AJ114" i="4"/>
  <c r="AG115" i="4"/>
  <c r="AH115" i="4"/>
  <c r="AJ115" i="4"/>
  <c r="AG116" i="4"/>
  <c r="AH116" i="4"/>
  <c r="AJ116" i="4"/>
  <c r="AG117" i="4"/>
  <c r="AH117" i="4"/>
  <c r="AJ117" i="4"/>
  <c r="AG118" i="4"/>
  <c r="AH118" i="4"/>
  <c r="AJ118" i="4"/>
  <c r="AG119" i="4"/>
  <c r="AH119" i="4"/>
  <c r="AJ119" i="4"/>
  <c r="AG120" i="4"/>
  <c r="AH120" i="4"/>
  <c r="AJ120" i="4"/>
  <c r="AG121" i="4"/>
  <c r="AH121" i="4"/>
  <c r="AJ121" i="4"/>
  <c r="AG122" i="4"/>
  <c r="AH122" i="4"/>
  <c r="AJ122" i="4"/>
  <c r="AG123" i="4"/>
  <c r="AH123" i="4"/>
  <c r="AJ123" i="4"/>
  <c r="AG124" i="4"/>
  <c r="AH124" i="4"/>
  <c r="AJ124" i="4"/>
  <c r="AG125" i="4"/>
  <c r="AH125" i="4"/>
  <c r="AJ125" i="4"/>
  <c r="AG126" i="4"/>
  <c r="AH126" i="4"/>
  <c r="AJ126" i="4"/>
  <c r="AG127" i="4"/>
  <c r="AH127" i="4"/>
  <c r="AJ127" i="4"/>
  <c r="AG128" i="4"/>
  <c r="AH128" i="4"/>
  <c r="AJ128" i="4"/>
  <c r="AG129" i="4"/>
  <c r="AH129" i="4"/>
  <c r="AJ129" i="4"/>
  <c r="AG130" i="4"/>
  <c r="AH130" i="4"/>
  <c r="AJ130" i="4"/>
  <c r="AG131" i="4"/>
  <c r="AH131" i="4"/>
  <c r="AJ131" i="4"/>
  <c r="AG132" i="4"/>
  <c r="AH132" i="4"/>
  <c r="AJ132" i="4"/>
  <c r="AG133" i="4"/>
  <c r="AH133" i="4"/>
  <c r="AJ133" i="4"/>
  <c r="AG134" i="4"/>
  <c r="AH134" i="4"/>
  <c r="AJ134" i="4"/>
  <c r="AG135" i="4"/>
  <c r="AH135" i="4"/>
  <c r="AJ135" i="4"/>
  <c r="AG136" i="4"/>
  <c r="AH136" i="4"/>
  <c r="AJ136" i="4"/>
  <c r="AG137" i="4"/>
  <c r="AH137" i="4"/>
  <c r="AJ137" i="4"/>
  <c r="AG138" i="4"/>
  <c r="AH138" i="4"/>
  <c r="AJ138" i="4"/>
  <c r="AG139" i="4"/>
  <c r="AH139" i="4"/>
  <c r="AJ139" i="4"/>
  <c r="AG140" i="4"/>
  <c r="AH140" i="4"/>
  <c r="AJ140" i="4"/>
  <c r="AG141" i="4"/>
  <c r="AH141" i="4"/>
  <c r="AJ141" i="4"/>
  <c r="AG142" i="4"/>
  <c r="AH142" i="4"/>
  <c r="AJ142" i="4"/>
  <c r="AG143" i="4"/>
  <c r="AH143" i="4"/>
  <c r="AJ143" i="4"/>
  <c r="AG144" i="4"/>
  <c r="AH144" i="4"/>
  <c r="AJ144" i="4"/>
  <c r="AG145" i="4"/>
  <c r="AH145" i="4"/>
  <c r="AJ145" i="4"/>
  <c r="AG146" i="4"/>
  <c r="AH146" i="4"/>
  <c r="AJ146" i="4"/>
  <c r="AG147" i="4"/>
  <c r="AH147" i="4"/>
  <c r="AJ147" i="4"/>
  <c r="AG148" i="4"/>
  <c r="AH148" i="4"/>
  <c r="AJ148" i="4"/>
  <c r="AG149" i="4"/>
  <c r="AH149" i="4"/>
  <c r="AJ149" i="4"/>
  <c r="AG150" i="4"/>
  <c r="AH150" i="4"/>
  <c r="AJ150" i="4"/>
  <c r="AG151" i="4"/>
  <c r="AH151" i="4"/>
  <c r="AJ151" i="4"/>
  <c r="AG152" i="4"/>
  <c r="AH152" i="4"/>
  <c r="AJ152" i="4"/>
  <c r="AG153" i="4"/>
  <c r="AH153" i="4"/>
  <c r="AJ153" i="4"/>
  <c r="AG154" i="4"/>
  <c r="AH154" i="4"/>
  <c r="AJ154" i="4"/>
  <c r="AG155" i="4"/>
  <c r="AH155" i="4"/>
  <c r="AJ155" i="4"/>
  <c r="AG156" i="4"/>
  <c r="AH156" i="4"/>
  <c r="AJ156" i="4"/>
  <c r="AG157" i="4"/>
  <c r="AH157" i="4"/>
  <c r="AJ157" i="4"/>
  <c r="AG158" i="4"/>
  <c r="AH158" i="4"/>
  <c r="AJ158" i="4"/>
  <c r="AG159" i="4"/>
  <c r="AH159" i="4"/>
  <c r="AJ159" i="4"/>
  <c r="AG160" i="4"/>
  <c r="AH160" i="4"/>
  <c r="AJ160" i="4"/>
  <c r="AG161" i="4"/>
  <c r="AH161" i="4"/>
  <c r="AJ161" i="4"/>
  <c r="AG162" i="4"/>
  <c r="AH162" i="4"/>
  <c r="AJ162" i="4"/>
  <c r="AG163" i="4"/>
  <c r="AH163" i="4"/>
  <c r="AJ163" i="4"/>
  <c r="AG164" i="4"/>
  <c r="AH164" i="4"/>
  <c r="AJ164" i="4"/>
  <c r="AG165" i="4"/>
  <c r="AH165" i="4"/>
  <c r="AJ165" i="4"/>
  <c r="AG166" i="4"/>
  <c r="AH166" i="4"/>
  <c r="AJ166" i="4"/>
  <c r="AG167" i="4"/>
  <c r="AH167" i="4"/>
  <c r="AJ167" i="4"/>
  <c r="AG168" i="4"/>
  <c r="AH168" i="4"/>
  <c r="AJ168" i="4"/>
  <c r="AG169" i="4"/>
  <c r="AH169" i="4"/>
  <c r="AJ169" i="4"/>
  <c r="AG170" i="4"/>
  <c r="AH170" i="4"/>
  <c r="AJ170" i="4"/>
  <c r="AG171" i="4"/>
  <c r="AH171" i="4"/>
  <c r="AJ171" i="4"/>
  <c r="AG172" i="4"/>
  <c r="AH172" i="4"/>
  <c r="AJ172" i="4"/>
  <c r="AG173" i="4"/>
  <c r="AH173" i="4"/>
  <c r="AJ173" i="4"/>
  <c r="AG174" i="4"/>
  <c r="AH174" i="4"/>
  <c r="AJ174" i="4"/>
  <c r="AG175" i="4"/>
  <c r="AH175" i="4"/>
  <c r="AJ175" i="4"/>
  <c r="AG176" i="4"/>
  <c r="AH176" i="4"/>
  <c r="AJ176" i="4"/>
  <c r="AG177" i="4"/>
  <c r="AH177" i="4"/>
  <c r="AJ177" i="4"/>
  <c r="AG178" i="4"/>
  <c r="AH178" i="4"/>
  <c r="AJ178" i="4"/>
  <c r="AG179" i="4"/>
  <c r="AH179" i="4"/>
  <c r="AJ179" i="4"/>
  <c r="AG180" i="4"/>
  <c r="AH180" i="4"/>
  <c r="AJ180" i="4"/>
  <c r="AG181" i="4"/>
  <c r="AH181" i="4"/>
  <c r="AJ181" i="4"/>
  <c r="AG182" i="4"/>
  <c r="AH182" i="4"/>
  <c r="AJ182" i="4"/>
  <c r="AG183" i="4"/>
  <c r="AH183" i="4"/>
  <c r="AJ183" i="4"/>
  <c r="AG184" i="4"/>
  <c r="AH184" i="4"/>
  <c r="AJ184" i="4"/>
  <c r="AG185" i="4"/>
  <c r="AH185" i="4"/>
  <c r="AJ185" i="4"/>
  <c r="AG186" i="4"/>
  <c r="AH186" i="4"/>
  <c r="AJ186" i="4"/>
  <c r="AG187" i="4"/>
  <c r="AH187" i="4"/>
  <c r="AJ187" i="4"/>
  <c r="AG188" i="4"/>
  <c r="AH188" i="4"/>
  <c r="AJ188" i="4"/>
  <c r="AG189" i="4"/>
  <c r="AH189" i="4"/>
  <c r="AJ189" i="4"/>
  <c r="AG190" i="4"/>
  <c r="AH190" i="4"/>
  <c r="AJ190" i="4"/>
  <c r="AG191" i="4"/>
  <c r="AH191" i="4"/>
  <c r="AJ191" i="4"/>
  <c r="AG192" i="4"/>
  <c r="AH192" i="4"/>
  <c r="AJ192" i="4"/>
  <c r="AG193" i="4"/>
  <c r="AH193" i="4"/>
  <c r="AJ193" i="4"/>
  <c r="AG194" i="4"/>
  <c r="AH194" i="4"/>
  <c r="AJ194" i="4"/>
  <c r="AG195" i="4"/>
  <c r="AH195" i="4"/>
  <c r="AJ195" i="4"/>
  <c r="AG196" i="4"/>
  <c r="AH196" i="4"/>
  <c r="AJ196" i="4"/>
  <c r="AG197" i="4"/>
  <c r="AH197" i="4"/>
  <c r="AJ197" i="4"/>
  <c r="AG198" i="4"/>
  <c r="AH198" i="4"/>
  <c r="AJ198" i="4"/>
  <c r="AG199" i="4"/>
  <c r="AH199" i="4"/>
  <c r="AJ199" i="4"/>
  <c r="AG200" i="4"/>
  <c r="AH200" i="4"/>
  <c r="AJ200" i="4"/>
  <c r="AG201" i="4"/>
  <c r="AH201" i="4"/>
  <c r="AJ201" i="4"/>
  <c r="AG202" i="4"/>
  <c r="AH202" i="4"/>
  <c r="AJ202" i="4"/>
  <c r="AG203" i="4"/>
  <c r="AH203" i="4"/>
  <c r="AJ203" i="4"/>
  <c r="AG204" i="4"/>
  <c r="AH204" i="4"/>
  <c r="AJ204" i="4"/>
  <c r="AG205" i="4"/>
  <c r="AH205" i="4"/>
  <c r="AJ205" i="4"/>
  <c r="AG206" i="4"/>
  <c r="AH206" i="4"/>
  <c r="AJ206" i="4"/>
  <c r="AG207" i="4"/>
  <c r="AH207" i="4"/>
  <c r="AJ207" i="4"/>
  <c r="AG208" i="4"/>
  <c r="AH208" i="4"/>
  <c r="AJ208" i="4"/>
  <c r="AG209" i="4"/>
  <c r="AH209" i="4"/>
  <c r="AJ209" i="4"/>
  <c r="AG210" i="4"/>
  <c r="AH210" i="4"/>
  <c r="AJ210" i="4"/>
  <c r="AG211" i="4"/>
  <c r="AH211" i="4"/>
  <c r="AJ211" i="4"/>
  <c r="AG212" i="4"/>
  <c r="AH212" i="4"/>
  <c r="AJ212" i="4"/>
  <c r="AG213" i="4"/>
  <c r="AH213" i="4"/>
  <c r="AJ213" i="4"/>
  <c r="AG214" i="4"/>
  <c r="AH214" i="4"/>
  <c r="AJ214" i="4"/>
  <c r="AG215" i="4"/>
  <c r="AH215" i="4"/>
  <c r="AJ215" i="4"/>
  <c r="AG216" i="4"/>
  <c r="AH216" i="4"/>
  <c r="AJ216" i="4"/>
  <c r="AG217" i="4"/>
  <c r="AH217" i="4"/>
  <c r="AJ217" i="4"/>
  <c r="AG218" i="4"/>
  <c r="AH218" i="4"/>
  <c r="AJ218" i="4"/>
  <c r="AG219" i="4"/>
  <c r="AH219" i="4"/>
  <c r="AJ219" i="4"/>
  <c r="AG220" i="4"/>
  <c r="AH220" i="4"/>
  <c r="AJ220" i="4"/>
  <c r="AG221" i="4"/>
  <c r="AH221" i="4"/>
  <c r="AJ221" i="4"/>
  <c r="AG222" i="4"/>
  <c r="AH222" i="4"/>
  <c r="AJ222" i="4"/>
  <c r="AG223" i="4"/>
  <c r="AH223" i="4"/>
  <c r="AJ223" i="4"/>
  <c r="AG224" i="4"/>
  <c r="AH224" i="4"/>
  <c r="AJ224" i="4"/>
  <c r="AG225" i="4"/>
  <c r="AH225" i="4"/>
  <c r="AJ225" i="4"/>
  <c r="AG226" i="4"/>
  <c r="AH226" i="4"/>
  <c r="AJ226" i="4"/>
  <c r="AG227" i="4"/>
  <c r="AH227" i="4"/>
  <c r="AJ227" i="4"/>
  <c r="AG228" i="4"/>
  <c r="AH228" i="4"/>
  <c r="AJ228" i="4"/>
  <c r="AG229" i="4"/>
  <c r="AH229" i="4"/>
  <c r="AJ229" i="4"/>
  <c r="AG230" i="4"/>
  <c r="AH230" i="4"/>
  <c r="AJ230" i="4"/>
  <c r="AG231" i="4"/>
  <c r="AH231" i="4"/>
  <c r="AJ231" i="4"/>
  <c r="AG232" i="4"/>
  <c r="AH232" i="4"/>
  <c r="AJ232" i="4"/>
  <c r="AG233" i="4"/>
  <c r="AH233" i="4"/>
  <c r="AJ233" i="4"/>
  <c r="AG234" i="4"/>
  <c r="AH234" i="4"/>
  <c r="AJ234" i="4"/>
  <c r="AG235" i="4"/>
  <c r="AH235" i="4"/>
  <c r="AJ235" i="4"/>
  <c r="AG236" i="4"/>
  <c r="AH236" i="4"/>
  <c r="AJ236" i="4"/>
  <c r="AG237" i="4"/>
  <c r="AH237" i="4"/>
  <c r="AJ237" i="4"/>
  <c r="AG238" i="4"/>
  <c r="AH238" i="4"/>
  <c r="AJ238" i="4"/>
  <c r="AG239" i="4"/>
  <c r="AH239" i="4"/>
  <c r="AJ239" i="4"/>
  <c r="AG240" i="4"/>
  <c r="AH240" i="4"/>
  <c r="AJ240" i="4"/>
  <c r="AG241" i="4"/>
  <c r="AH241" i="4"/>
  <c r="AJ241" i="4"/>
  <c r="AG242" i="4"/>
  <c r="AH242" i="4"/>
  <c r="AJ242" i="4"/>
  <c r="AG243" i="4"/>
  <c r="AH243" i="4"/>
  <c r="AJ243" i="4"/>
  <c r="AG244" i="4"/>
  <c r="AH244" i="4"/>
  <c r="AJ244" i="4"/>
  <c r="AG245" i="4"/>
  <c r="AH245" i="4"/>
  <c r="AJ245" i="4"/>
  <c r="AG246" i="4"/>
  <c r="AH246" i="4"/>
  <c r="AJ246" i="4"/>
  <c r="AG247" i="4"/>
  <c r="AH247" i="4"/>
  <c r="AJ247" i="4"/>
  <c r="AG248" i="4"/>
  <c r="AH248" i="4"/>
  <c r="AJ248" i="4"/>
  <c r="AG249" i="4"/>
  <c r="AH249" i="4"/>
  <c r="AJ249" i="4"/>
  <c r="AG250" i="4"/>
  <c r="AH250" i="4"/>
  <c r="AJ250" i="4"/>
  <c r="AG251" i="4"/>
  <c r="AH251" i="4"/>
  <c r="AJ251" i="4"/>
  <c r="AG252" i="4"/>
  <c r="AH252" i="4"/>
  <c r="AJ252" i="4"/>
  <c r="AG253" i="4"/>
  <c r="AH253" i="4"/>
  <c r="AJ253" i="4"/>
  <c r="AG254" i="4"/>
  <c r="AH254" i="4"/>
  <c r="AJ254" i="4"/>
  <c r="AG255" i="4"/>
  <c r="AH255" i="4"/>
  <c r="AJ255" i="4"/>
  <c r="AG256" i="4"/>
  <c r="AH256" i="4"/>
  <c r="AJ256" i="4"/>
  <c r="AG257" i="4"/>
  <c r="AH257" i="4"/>
  <c r="AJ257" i="4"/>
  <c r="AG258" i="4"/>
  <c r="AH258" i="4"/>
  <c r="AJ258" i="4"/>
  <c r="AG259" i="4"/>
  <c r="AH259" i="4"/>
  <c r="AJ259" i="4"/>
  <c r="AG260" i="4"/>
  <c r="AH260" i="4"/>
  <c r="AJ260" i="4"/>
  <c r="AG261" i="4"/>
  <c r="AH261" i="4"/>
  <c r="AJ261" i="4"/>
  <c r="AG262" i="4"/>
  <c r="AH262" i="4"/>
  <c r="AJ262" i="4"/>
  <c r="AG263" i="4"/>
  <c r="AH263" i="4"/>
  <c r="AJ263" i="4"/>
  <c r="AG264" i="4"/>
  <c r="AH264" i="4"/>
  <c r="AJ264" i="4"/>
  <c r="AG265" i="4"/>
  <c r="AH265" i="4"/>
  <c r="AJ265" i="4"/>
  <c r="AG266" i="4"/>
  <c r="AH266" i="4"/>
  <c r="AJ266" i="4"/>
  <c r="AG267" i="4"/>
  <c r="AH267" i="4"/>
  <c r="AJ267" i="4"/>
  <c r="AG268" i="4"/>
  <c r="AH268" i="4"/>
  <c r="AJ268" i="4"/>
  <c r="AG269" i="4"/>
  <c r="AH269" i="4"/>
  <c r="AJ269" i="4"/>
  <c r="AG270" i="4"/>
  <c r="AH270" i="4"/>
  <c r="AJ270" i="4"/>
  <c r="AG271" i="4"/>
  <c r="AH271" i="4"/>
  <c r="AJ271" i="4"/>
  <c r="AG272" i="4"/>
  <c r="AH272" i="4"/>
  <c r="AJ272" i="4"/>
  <c r="AG273" i="4"/>
  <c r="AH273" i="4"/>
  <c r="AJ273" i="4"/>
  <c r="AG274" i="4"/>
  <c r="AH274" i="4"/>
  <c r="AJ274" i="4"/>
  <c r="AG275" i="4"/>
  <c r="AH275" i="4"/>
  <c r="AJ275" i="4"/>
  <c r="AG276" i="4"/>
  <c r="AH276" i="4"/>
  <c r="AJ276" i="4"/>
  <c r="AG277" i="4"/>
  <c r="AH277" i="4"/>
  <c r="AJ277" i="4"/>
  <c r="AG278" i="4"/>
  <c r="AH278" i="4"/>
  <c r="AJ278" i="4"/>
  <c r="AG279" i="4"/>
  <c r="AH279" i="4"/>
  <c r="AJ279" i="4"/>
  <c r="AG280" i="4"/>
  <c r="AH280" i="4"/>
  <c r="AJ280" i="4"/>
  <c r="AG281" i="4"/>
  <c r="AH281" i="4"/>
  <c r="AJ281" i="4"/>
  <c r="AG282" i="4"/>
  <c r="AH282" i="4"/>
  <c r="AJ282" i="4"/>
  <c r="AG283" i="4"/>
  <c r="AH283" i="4"/>
  <c r="AG284" i="4"/>
  <c r="AH284" i="4"/>
  <c r="AG285" i="4"/>
  <c r="AH285" i="4"/>
  <c r="AG286" i="4"/>
  <c r="AH286" i="4"/>
  <c r="AG287" i="4"/>
  <c r="AH287" i="4"/>
  <c r="AG288" i="4"/>
  <c r="AH288" i="4"/>
  <c r="AG289" i="4"/>
  <c r="AH289" i="4"/>
  <c r="AG290" i="4"/>
  <c r="AH290" i="4"/>
  <c r="AG291" i="4"/>
  <c r="AH291" i="4"/>
  <c r="AG292" i="4"/>
  <c r="AH292" i="4"/>
  <c r="AG293" i="4"/>
  <c r="AH293" i="4"/>
  <c r="AG294" i="4"/>
  <c r="AH294" i="4"/>
  <c r="AG295" i="4"/>
  <c r="AH295" i="4"/>
  <c r="AG296" i="4"/>
  <c r="AH296" i="4"/>
  <c r="AG297" i="4"/>
  <c r="AH297" i="4"/>
  <c r="AG298" i="4"/>
  <c r="AH298" i="4"/>
  <c r="AG299" i="4"/>
  <c r="AH299" i="4"/>
  <c r="AG300" i="4"/>
  <c r="AH300" i="4"/>
  <c r="AG301" i="4"/>
  <c r="AH301" i="4"/>
  <c r="AG302" i="4"/>
  <c r="AH302" i="4"/>
  <c r="AG303" i="4"/>
  <c r="AH303" i="4"/>
  <c r="AG304" i="4"/>
  <c r="AH304" i="4"/>
  <c r="AG305" i="4"/>
  <c r="AH305" i="4"/>
  <c r="AG306" i="4"/>
  <c r="AH306" i="4"/>
  <c r="AG307" i="4"/>
  <c r="AH307" i="4"/>
  <c r="AG308" i="4"/>
  <c r="AH308" i="4"/>
  <c r="AG309" i="4"/>
  <c r="AH309" i="4"/>
  <c r="AG310" i="4"/>
  <c r="AH310" i="4"/>
  <c r="AG311" i="4"/>
  <c r="AH311" i="4"/>
  <c r="AG312" i="4"/>
  <c r="AH312" i="4"/>
  <c r="AG313" i="4"/>
  <c r="AH313" i="4"/>
  <c r="AG314" i="4"/>
  <c r="AH314" i="4"/>
  <c r="AG315" i="4"/>
  <c r="AH315" i="4"/>
  <c r="AG316" i="4"/>
  <c r="AH316" i="4"/>
  <c r="AG317" i="4"/>
  <c r="AH317" i="4"/>
  <c r="AG318" i="4"/>
  <c r="AH318" i="4"/>
  <c r="AG319" i="4"/>
  <c r="AH319" i="4"/>
  <c r="AG320" i="4"/>
  <c r="AH320" i="4"/>
  <c r="AG321" i="4"/>
  <c r="AH321" i="4"/>
  <c r="AG322" i="4"/>
  <c r="AH322" i="4"/>
  <c r="AG323" i="4"/>
  <c r="AH323" i="4"/>
  <c r="AG324" i="4"/>
  <c r="AH324" i="4"/>
  <c r="AG325" i="4"/>
  <c r="AH325" i="4"/>
  <c r="AG326" i="4"/>
  <c r="AH326" i="4"/>
  <c r="AG327" i="4"/>
  <c r="AH327" i="4"/>
  <c r="AG328" i="4"/>
  <c r="AH328" i="4"/>
  <c r="AG329" i="4"/>
  <c r="AH329" i="4"/>
  <c r="AG330" i="4"/>
  <c r="AH330" i="4"/>
  <c r="AG331" i="4"/>
  <c r="AH331" i="4"/>
  <c r="AG332" i="4"/>
  <c r="AH332" i="4"/>
  <c r="AG333" i="4"/>
  <c r="AH333" i="4"/>
  <c r="AG334" i="4"/>
  <c r="AH334" i="4"/>
  <c r="AG335" i="4"/>
  <c r="AH335" i="4"/>
  <c r="AG336" i="4"/>
  <c r="AH336" i="4"/>
  <c r="AG337" i="4"/>
  <c r="AH337" i="4"/>
  <c r="AG338" i="4"/>
  <c r="AH338" i="4"/>
  <c r="AG339" i="4"/>
  <c r="AH339" i="4"/>
  <c r="AG340" i="4"/>
  <c r="AH340" i="4"/>
  <c r="AG341" i="4"/>
  <c r="AH341" i="4"/>
  <c r="AG342" i="4"/>
  <c r="AH342" i="4"/>
  <c r="AG343" i="4"/>
  <c r="AH343" i="4"/>
  <c r="AG344" i="4"/>
  <c r="AH344" i="4"/>
  <c r="AG345" i="4"/>
  <c r="AH345" i="4"/>
  <c r="AG346" i="4"/>
  <c r="AH346" i="4"/>
  <c r="AG347" i="4"/>
  <c r="AH347" i="4"/>
  <c r="AG348" i="4"/>
  <c r="AH348" i="4"/>
  <c r="AG349" i="4"/>
  <c r="AH349" i="4"/>
  <c r="AG350" i="4"/>
  <c r="AH350" i="4"/>
  <c r="AG351" i="4"/>
  <c r="AH351" i="4"/>
  <c r="AG352" i="4"/>
  <c r="AH352" i="4"/>
  <c r="AG353" i="4"/>
  <c r="AH353" i="4"/>
  <c r="AG354" i="4"/>
  <c r="AH354" i="4"/>
  <c r="AG355" i="4"/>
  <c r="AH355" i="4"/>
  <c r="AG356" i="4"/>
  <c r="AH356" i="4"/>
  <c r="AG357" i="4"/>
  <c r="AH357" i="4"/>
  <c r="AG358" i="4"/>
  <c r="AH358" i="4"/>
  <c r="AG359" i="4"/>
  <c r="AH359" i="4"/>
  <c r="AG360" i="4"/>
  <c r="AH360" i="4"/>
  <c r="AG361" i="4"/>
  <c r="AH361" i="4"/>
  <c r="AG362" i="4"/>
  <c r="AH362" i="4"/>
  <c r="AG363" i="4"/>
  <c r="AH363" i="4"/>
  <c r="AG364" i="4"/>
  <c r="AH364" i="4"/>
  <c r="AG365" i="4"/>
  <c r="AH365" i="4"/>
  <c r="AG366" i="4"/>
  <c r="AH366" i="4"/>
  <c r="AG367" i="4"/>
  <c r="AH367" i="4"/>
  <c r="AG368" i="4"/>
  <c r="AH368" i="4"/>
  <c r="AG369" i="4"/>
  <c r="AH369" i="4"/>
  <c r="AG370" i="4"/>
  <c r="AH370" i="4"/>
  <c r="AG371" i="4"/>
  <c r="AH371" i="4"/>
  <c r="AG372" i="4"/>
  <c r="AH372" i="4"/>
  <c r="AG373" i="4"/>
  <c r="AH373" i="4"/>
  <c r="AG374" i="4"/>
  <c r="AH374" i="4"/>
  <c r="AG375" i="4"/>
  <c r="AH375" i="4"/>
  <c r="AG376" i="4"/>
  <c r="AH376" i="4"/>
  <c r="AG377" i="4"/>
  <c r="AH377" i="4"/>
  <c r="AG378" i="4"/>
  <c r="AH378" i="4"/>
  <c r="AG379" i="4"/>
  <c r="AH379" i="4"/>
  <c r="AG380" i="4"/>
  <c r="AH380" i="4"/>
  <c r="AG381" i="4"/>
  <c r="AH381" i="4"/>
  <c r="AG382" i="4"/>
  <c r="AH382" i="4"/>
  <c r="AG383" i="4"/>
  <c r="AH383" i="4"/>
  <c r="AG384" i="4"/>
  <c r="AH384" i="4"/>
  <c r="AG385" i="4"/>
  <c r="AH385" i="4"/>
  <c r="AG386" i="4"/>
  <c r="AH386" i="4"/>
  <c r="AG387" i="4"/>
  <c r="AH387" i="4"/>
  <c r="AG388" i="4"/>
  <c r="AH388" i="4"/>
  <c r="AG389" i="4"/>
  <c r="AH389" i="4"/>
  <c r="AG390" i="4"/>
  <c r="AH390" i="4"/>
  <c r="AG391" i="4"/>
  <c r="AH391" i="4"/>
  <c r="AG392" i="4"/>
  <c r="AH392" i="4"/>
  <c r="AG393" i="4"/>
  <c r="AH393" i="4"/>
  <c r="AG394" i="4"/>
  <c r="AH394" i="4"/>
  <c r="AG395" i="4"/>
  <c r="AH395" i="4"/>
  <c r="AG396" i="4"/>
  <c r="AH396" i="4"/>
  <c r="AG397" i="4"/>
  <c r="AH397" i="4"/>
  <c r="AG398" i="4"/>
  <c r="AH398" i="4"/>
  <c r="AG399" i="4"/>
  <c r="AH399" i="4"/>
  <c r="AG400" i="4"/>
  <c r="AH400" i="4"/>
  <c r="AG401" i="4"/>
  <c r="AH401" i="4"/>
  <c r="AG402" i="4"/>
  <c r="AH402" i="4"/>
  <c r="AG403" i="4"/>
  <c r="AH403" i="4"/>
  <c r="AG404" i="4"/>
  <c r="AH404" i="4"/>
  <c r="AG405" i="4"/>
  <c r="AH405" i="4"/>
  <c r="AG406" i="4"/>
  <c r="AH406" i="4"/>
  <c r="AG407" i="4"/>
  <c r="AH407" i="4"/>
  <c r="AG408" i="4"/>
  <c r="AH408" i="4"/>
  <c r="AG409" i="4"/>
  <c r="AH409" i="4"/>
  <c r="AG410" i="4"/>
  <c r="AH410" i="4"/>
  <c r="AG411" i="4"/>
  <c r="AH411" i="4"/>
  <c r="AG412" i="4"/>
  <c r="AH412" i="4"/>
  <c r="AG413" i="4"/>
  <c r="AH413" i="4"/>
  <c r="AG414" i="4"/>
  <c r="AH414" i="4"/>
  <c r="AG415" i="4"/>
  <c r="AH415" i="4"/>
  <c r="AG416" i="4"/>
  <c r="AH416" i="4"/>
  <c r="AG417" i="4"/>
  <c r="AH417" i="4"/>
  <c r="AG418" i="4"/>
  <c r="AH418" i="4"/>
  <c r="AG419" i="4"/>
  <c r="AH419" i="4"/>
  <c r="AG420" i="4"/>
  <c r="AH420" i="4"/>
  <c r="AG421" i="4"/>
  <c r="AH421" i="4"/>
  <c r="AG422" i="4"/>
  <c r="AH422" i="4"/>
  <c r="AG423" i="4"/>
  <c r="AH423" i="4"/>
  <c r="AG424" i="4"/>
  <c r="AH424" i="4"/>
  <c r="AG425" i="4"/>
  <c r="AH425" i="4"/>
  <c r="AG426" i="4"/>
  <c r="AH426" i="4"/>
  <c r="AG427" i="4"/>
  <c r="AH427" i="4"/>
  <c r="AG428" i="4"/>
  <c r="AH428" i="4"/>
  <c r="AG429" i="4"/>
  <c r="AH429" i="4"/>
  <c r="AG430" i="4"/>
  <c r="AH430" i="4"/>
  <c r="AG431" i="4"/>
  <c r="AH431" i="4"/>
  <c r="AG432" i="4"/>
  <c r="AH432" i="4"/>
  <c r="AG433" i="4"/>
  <c r="AH433" i="4"/>
  <c r="AG434" i="4"/>
  <c r="AH434" i="4"/>
  <c r="AG435" i="4"/>
  <c r="AH435" i="4"/>
  <c r="AG436" i="4"/>
  <c r="AH436" i="4"/>
  <c r="AG437" i="4"/>
  <c r="AH437" i="4"/>
  <c r="AG438" i="4"/>
  <c r="AH438" i="4"/>
  <c r="AG439" i="4"/>
  <c r="AH439" i="4"/>
  <c r="AG440" i="4"/>
  <c r="AH440" i="4"/>
  <c r="AG441" i="4"/>
  <c r="AH441" i="4"/>
  <c r="AG442" i="4"/>
  <c r="AH442" i="4"/>
  <c r="AG443" i="4"/>
  <c r="AH443" i="4"/>
  <c r="AG444" i="4"/>
  <c r="AH444" i="4"/>
  <c r="AG445" i="4"/>
  <c r="AH445" i="4"/>
  <c r="AG446" i="4"/>
  <c r="AH446" i="4"/>
  <c r="AG447" i="4"/>
  <c r="AH447" i="4"/>
  <c r="AG448" i="4"/>
  <c r="AH448" i="4"/>
  <c r="AG449" i="4"/>
  <c r="AH449" i="4"/>
  <c r="AG450" i="4"/>
  <c r="AH450" i="4"/>
  <c r="AG451" i="4"/>
  <c r="AH451" i="4"/>
  <c r="AG452" i="4"/>
  <c r="AH452" i="4"/>
  <c r="AG453" i="4"/>
  <c r="AH453" i="4"/>
  <c r="AG454" i="4"/>
  <c r="AH454" i="4"/>
  <c r="AG455" i="4"/>
  <c r="AH455" i="4"/>
  <c r="AG456" i="4"/>
  <c r="AH456" i="4"/>
  <c r="AG457" i="4"/>
  <c r="AH457" i="4"/>
  <c r="AG458" i="4"/>
  <c r="AH458" i="4"/>
  <c r="AG459" i="4"/>
  <c r="AH459" i="4"/>
  <c r="AG460" i="4"/>
  <c r="AH460" i="4"/>
  <c r="AG461" i="4"/>
  <c r="AH461" i="4"/>
  <c r="AG462" i="4"/>
  <c r="AH462" i="4"/>
  <c r="AG463" i="4"/>
  <c r="AH463" i="4"/>
  <c r="AG464" i="4"/>
  <c r="AH464" i="4"/>
  <c r="AG465" i="4"/>
  <c r="AH465" i="4"/>
  <c r="AG466" i="4"/>
  <c r="AH466" i="4"/>
  <c r="AG467" i="4"/>
  <c r="AH467" i="4"/>
  <c r="AG468" i="4"/>
  <c r="AH468" i="4"/>
  <c r="AG469" i="4"/>
  <c r="AH469" i="4"/>
  <c r="AG470" i="4"/>
  <c r="AH470" i="4"/>
  <c r="AG471" i="4"/>
  <c r="AH471" i="4"/>
  <c r="AG472" i="4"/>
  <c r="AH472" i="4"/>
  <c r="AG473" i="4"/>
  <c r="AH473" i="4"/>
  <c r="AG474" i="4"/>
  <c r="AH474" i="4"/>
  <c r="AG475" i="4"/>
  <c r="AH475" i="4"/>
  <c r="AG476" i="4"/>
  <c r="AH476" i="4"/>
  <c r="AG477" i="4"/>
  <c r="AH477" i="4"/>
  <c r="AG478" i="4"/>
  <c r="AH478" i="4"/>
  <c r="AG479" i="4"/>
  <c r="AH479" i="4"/>
  <c r="AG480" i="4"/>
  <c r="AH480" i="4"/>
  <c r="AG481" i="4"/>
  <c r="AH481" i="4"/>
  <c r="AG482" i="4"/>
  <c r="AH482" i="4"/>
  <c r="AG483" i="4"/>
  <c r="AH483" i="4"/>
  <c r="AG484" i="4"/>
  <c r="AH484" i="4"/>
  <c r="AG485" i="4"/>
  <c r="AH485" i="4"/>
  <c r="AG486" i="4"/>
  <c r="AH486" i="4"/>
  <c r="AG487" i="4"/>
  <c r="AH487" i="4"/>
  <c r="AG488" i="4"/>
  <c r="AH488" i="4"/>
  <c r="AG489" i="4"/>
  <c r="AH489" i="4"/>
  <c r="AG490" i="4"/>
  <c r="AH490" i="4"/>
  <c r="AG491" i="4"/>
  <c r="AH491" i="4"/>
  <c r="AG492" i="4"/>
  <c r="AH492" i="4"/>
  <c r="AG493" i="4"/>
  <c r="AH493" i="4"/>
  <c r="AG494" i="4"/>
  <c r="AH494" i="4"/>
  <c r="AG495" i="4"/>
  <c r="AH495" i="4"/>
  <c r="AG496" i="4"/>
  <c r="AH496" i="4"/>
  <c r="AG497" i="4"/>
  <c r="AH497" i="4"/>
  <c r="AG498" i="4"/>
  <c r="AH498" i="4"/>
  <c r="AG499" i="4"/>
  <c r="AH499" i="4"/>
  <c r="AG500" i="4"/>
  <c r="AH500" i="4"/>
  <c r="AG501" i="4"/>
  <c r="AH501" i="4"/>
  <c r="AG502" i="4"/>
  <c r="AH502" i="4"/>
  <c r="AG503" i="4"/>
  <c r="AH503" i="4"/>
  <c r="AG504" i="4"/>
  <c r="AH504" i="4"/>
  <c r="AG505" i="4"/>
  <c r="AH505" i="4"/>
  <c r="AG506" i="4"/>
  <c r="AH506" i="4"/>
  <c r="AG507" i="4"/>
  <c r="AH507" i="4"/>
  <c r="AG508" i="4"/>
  <c r="AH508" i="4"/>
  <c r="AG509" i="4"/>
  <c r="AH509" i="4"/>
  <c r="AG510" i="4"/>
  <c r="AH510" i="4"/>
  <c r="AG511" i="4"/>
  <c r="AH511" i="4"/>
  <c r="AG512" i="4"/>
  <c r="AH512" i="4"/>
  <c r="AG513" i="4"/>
  <c r="AH513" i="4"/>
  <c r="AG514" i="4"/>
  <c r="AH514" i="4"/>
  <c r="AG515" i="4"/>
  <c r="AH515" i="4"/>
  <c r="AG516" i="4"/>
  <c r="AH516" i="4"/>
  <c r="AG517" i="4"/>
  <c r="AH517" i="4"/>
  <c r="AG518" i="4"/>
  <c r="AH518" i="4"/>
  <c r="AG519" i="4"/>
  <c r="AH519" i="4"/>
  <c r="AG520" i="4"/>
  <c r="AH520" i="4"/>
  <c r="AG521" i="4"/>
  <c r="AH521" i="4"/>
  <c r="AG522" i="4"/>
  <c r="AH522" i="4"/>
  <c r="AG523" i="4"/>
  <c r="AH523" i="4"/>
  <c r="AG524" i="4"/>
  <c r="AH524" i="4"/>
  <c r="AG525" i="4"/>
  <c r="AH525" i="4"/>
  <c r="AG526" i="4"/>
  <c r="AH526" i="4"/>
  <c r="AG527" i="4"/>
  <c r="AH527" i="4"/>
  <c r="AG528" i="4"/>
  <c r="AH528" i="4"/>
  <c r="AG529" i="4"/>
  <c r="AH529" i="4"/>
  <c r="AG530" i="4"/>
  <c r="AH530" i="4"/>
  <c r="AG531" i="4"/>
  <c r="AH531" i="4"/>
  <c r="AG532" i="4"/>
  <c r="AH532" i="4"/>
  <c r="AG533" i="4"/>
  <c r="AH533" i="4"/>
  <c r="AG534" i="4"/>
  <c r="AH534" i="4"/>
  <c r="AG535" i="4"/>
  <c r="AH535" i="4"/>
  <c r="AG536" i="4"/>
  <c r="AH536" i="4"/>
  <c r="AG537" i="4"/>
  <c r="AH537" i="4"/>
  <c r="AG538" i="4"/>
  <c r="AH538" i="4"/>
  <c r="AG539" i="4"/>
  <c r="AH539" i="4"/>
  <c r="AG540" i="4"/>
  <c r="AH540" i="4"/>
  <c r="AG541" i="4"/>
  <c r="AH541" i="4"/>
  <c r="AG542" i="4"/>
  <c r="AH542" i="4"/>
  <c r="AG543" i="4"/>
  <c r="AH543" i="4"/>
  <c r="AG544" i="4"/>
  <c r="AH544" i="4"/>
  <c r="AG545" i="4"/>
  <c r="AH545" i="4"/>
  <c r="AG546" i="4"/>
  <c r="AH546" i="4"/>
  <c r="AG547" i="4"/>
  <c r="AH547" i="4"/>
  <c r="AG548" i="4"/>
  <c r="AH548" i="4"/>
  <c r="AG549" i="4"/>
  <c r="AH549" i="4"/>
  <c r="AG550" i="4"/>
  <c r="AH550" i="4"/>
  <c r="AG551" i="4"/>
  <c r="AH551" i="4"/>
  <c r="AG552" i="4"/>
  <c r="AH552" i="4"/>
  <c r="AG553" i="4"/>
  <c r="AH553" i="4"/>
  <c r="AG554" i="4"/>
  <c r="AH554" i="4"/>
  <c r="AG555" i="4"/>
  <c r="AH555" i="4"/>
  <c r="AG556" i="4"/>
  <c r="AH556" i="4"/>
  <c r="AG557" i="4"/>
  <c r="AH557" i="4"/>
  <c r="AG558" i="4"/>
  <c r="AH558" i="4"/>
  <c r="AG559" i="4"/>
  <c r="AH559" i="4"/>
  <c r="AG560" i="4"/>
  <c r="AH560" i="4"/>
  <c r="AG561" i="4"/>
  <c r="AH561" i="4"/>
  <c r="AG562" i="4"/>
  <c r="AH562" i="4"/>
  <c r="AG563" i="4"/>
  <c r="AH563" i="4"/>
  <c r="AG564" i="4"/>
  <c r="AH564" i="4"/>
  <c r="AG565" i="4"/>
  <c r="AH565" i="4"/>
  <c r="AG566" i="4"/>
  <c r="AH566" i="4"/>
  <c r="AG567" i="4"/>
  <c r="AH567" i="4"/>
  <c r="AG568" i="4"/>
  <c r="AH568" i="4"/>
  <c r="AG569" i="4"/>
  <c r="AH569" i="4"/>
  <c r="AG570" i="4"/>
  <c r="AH570" i="4"/>
  <c r="AG571" i="4"/>
  <c r="AH571" i="4"/>
  <c r="AG572" i="4"/>
  <c r="AH572" i="4"/>
  <c r="AG573" i="4"/>
  <c r="AH573" i="4"/>
  <c r="AG574" i="4"/>
  <c r="AH574" i="4"/>
  <c r="AG575" i="4"/>
  <c r="AH575" i="4"/>
  <c r="AG576" i="4"/>
  <c r="AH576" i="4"/>
  <c r="AG577" i="4"/>
  <c r="AH577" i="4"/>
  <c r="AG578" i="4"/>
  <c r="AH578" i="4"/>
  <c r="AG579" i="4"/>
  <c r="AH579" i="4"/>
  <c r="AG580" i="4"/>
  <c r="AH580" i="4"/>
  <c r="AG581" i="4"/>
  <c r="AH581" i="4"/>
  <c r="AG582" i="4"/>
  <c r="AH582" i="4"/>
  <c r="AG583" i="4"/>
  <c r="AH583" i="4"/>
  <c r="AG584" i="4"/>
  <c r="AH584" i="4"/>
  <c r="AG585" i="4"/>
  <c r="AH585" i="4"/>
  <c r="AG586" i="4"/>
  <c r="AH586" i="4"/>
  <c r="AG587" i="4"/>
  <c r="AH587" i="4"/>
  <c r="AJ587" i="4"/>
  <c r="AG588" i="4"/>
  <c r="AH588" i="4"/>
  <c r="AJ588" i="4"/>
  <c r="AG589" i="4"/>
  <c r="AH589" i="4"/>
  <c r="AJ589" i="4"/>
  <c r="AG590" i="4"/>
  <c r="AH590" i="4"/>
  <c r="AJ590" i="4"/>
  <c r="AG591" i="4"/>
  <c r="AH591" i="4"/>
  <c r="AJ591" i="4"/>
  <c r="AG592" i="4"/>
  <c r="AH592" i="4"/>
  <c r="AJ592" i="4"/>
  <c r="AG593" i="4"/>
  <c r="AH593" i="4"/>
  <c r="AJ593" i="4"/>
  <c r="AG594" i="4"/>
  <c r="AH594" i="4"/>
  <c r="AJ594" i="4"/>
  <c r="AG595" i="4"/>
  <c r="AH595" i="4"/>
  <c r="AJ595" i="4"/>
  <c r="AG596" i="4"/>
  <c r="AH596" i="4"/>
  <c r="AJ596" i="4"/>
  <c r="AG597" i="4"/>
  <c r="AH597" i="4"/>
  <c r="AJ597" i="4"/>
  <c r="AG598" i="4"/>
  <c r="AH598" i="4"/>
  <c r="AJ598" i="4"/>
  <c r="AG599" i="4"/>
  <c r="AH599" i="4"/>
  <c r="AJ599" i="4"/>
  <c r="AG600" i="4"/>
  <c r="AH600" i="4"/>
  <c r="AJ600" i="4"/>
  <c r="AG601" i="4"/>
  <c r="AH601" i="4"/>
  <c r="AJ601" i="4"/>
  <c r="AG602" i="4"/>
  <c r="AH602" i="4"/>
  <c r="AJ602" i="4"/>
  <c r="AG603" i="4"/>
  <c r="AH603" i="4"/>
  <c r="AJ603" i="4"/>
  <c r="AG604" i="4"/>
  <c r="AH604" i="4"/>
  <c r="AJ604" i="4"/>
  <c r="AG605" i="4"/>
  <c r="AH605" i="4"/>
  <c r="AJ605" i="4"/>
  <c r="AG606" i="4"/>
  <c r="AH606" i="4"/>
  <c r="AJ606" i="4"/>
  <c r="AG607" i="4"/>
  <c r="AH607" i="4"/>
  <c r="AJ607" i="4"/>
  <c r="AG608" i="4"/>
  <c r="AH608" i="4"/>
  <c r="AJ608" i="4"/>
  <c r="AG609" i="4"/>
  <c r="AH609" i="4"/>
  <c r="AJ609" i="4"/>
  <c r="AG610" i="4"/>
  <c r="AH610" i="4"/>
  <c r="AJ610" i="4"/>
  <c r="AG611" i="4"/>
  <c r="AH611" i="4"/>
  <c r="AJ611" i="4"/>
  <c r="AG612" i="4"/>
  <c r="AH612" i="4"/>
  <c r="AJ612" i="4"/>
  <c r="AG613" i="4"/>
  <c r="AH613" i="4"/>
  <c r="AJ613" i="4"/>
  <c r="AG614" i="4"/>
  <c r="AH614" i="4"/>
  <c r="AJ614" i="4"/>
  <c r="AG615" i="4"/>
  <c r="AH615" i="4"/>
  <c r="AJ615" i="4"/>
  <c r="AG616" i="4"/>
  <c r="AH616" i="4"/>
  <c r="AJ616" i="4"/>
  <c r="AG617" i="4"/>
  <c r="AH617" i="4"/>
  <c r="AJ617" i="4"/>
  <c r="AG618" i="4"/>
  <c r="AH618" i="4"/>
  <c r="AJ618" i="4"/>
  <c r="AG619" i="4"/>
  <c r="AH619" i="4"/>
  <c r="AJ619" i="4"/>
  <c r="AG620" i="4"/>
  <c r="AH620" i="4"/>
  <c r="AJ620" i="4"/>
  <c r="AG621" i="4"/>
  <c r="AH621" i="4"/>
  <c r="AJ621" i="4"/>
  <c r="AG622" i="4"/>
  <c r="AH622" i="4"/>
  <c r="AJ622" i="4"/>
  <c r="AG623" i="4"/>
  <c r="AH623" i="4"/>
  <c r="AJ623" i="4"/>
  <c r="AG624" i="4"/>
  <c r="AH624" i="4"/>
  <c r="AJ624" i="4"/>
  <c r="AG625" i="4"/>
  <c r="AH625" i="4"/>
  <c r="AJ625" i="4"/>
  <c r="AG626" i="4"/>
  <c r="AH626" i="4"/>
  <c r="AJ626" i="4"/>
  <c r="AG627" i="4"/>
  <c r="AH627" i="4"/>
  <c r="AJ627" i="4"/>
  <c r="AG628" i="4"/>
  <c r="AH628" i="4"/>
  <c r="AJ628" i="4"/>
  <c r="AG629" i="4"/>
  <c r="AH629" i="4"/>
  <c r="AJ629" i="4"/>
  <c r="AG630" i="4"/>
  <c r="AH630" i="4"/>
  <c r="AJ630" i="4"/>
  <c r="AG631" i="4"/>
  <c r="AH631" i="4"/>
  <c r="AJ631" i="4"/>
  <c r="AG632" i="4"/>
  <c r="AH632" i="4"/>
  <c r="AJ632" i="4"/>
  <c r="AG633" i="4"/>
  <c r="AH633" i="4"/>
  <c r="AJ633" i="4"/>
  <c r="AG634" i="4"/>
  <c r="AH634" i="4"/>
  <c r="AJ634" i="4"/>
  <c r="AG635" i="4"/>
  <c r="AH635" i="4"/>
  <c r="AJ635" i="4"/>
  <c r="AG636" i="4"/>
  <c r="AH636" i="4"/>
  <c r="AJ636" i="4"/>
  <c r="AG637" i="4"/>
  <c r="AH637" i="4"/>
  <c r="AJ637" i="4"/>
  <c r="AG638" i="4"/>
  <c r="AH638" i="4"/>
  <c r="AJ638" i="4"/>
  <c r="AG639" i="4"/>
  <c r="AH639" i="4"/>
  <c r="AJ639" i="4"/>
  <c r="AG640" i="4"/>
  <c r="AH640" i="4"/>
  <c r="AJ640" i="4"/>
  <c r="AG641" i="4"/>
  <c r="AH641" i="4"/>
  <c r="AJ641" i="4"/>
  <c r="AG642" i="4"/>
  <c r="AH642" i="4"/>
  <c r="AJ642" i="4"/>
  <c r="AG643" i="4"/>
  <c r="AH643" i="4"/>
  <c r="AJ643" i="4"/>
  <c r="AG644" i="4"/>
  <c r="AH644" i="4"/>
  <c r="AJ644" i="4"/>
  <c r="AG645" i="4"/>
  <c r="AH645" i="4"/>
  <c r="AJ645" i="4"/>
  <c r="AG646" i="4"/>
  <c r="AH646" i="4"/>
  <c r="AJ646" i="4"/>
  <c r="AG647" i="4"/>
  <c r="AH647" i="4"/>
  <c r="AJ647" i="4"/>
  <c r="AG648" i="4"/>
  <c r="AH648" i="4"/>
  <c r="AJ648" i="4"/>
  <c r="AG649" i="4"/>
  <c r="AH649" i="4"/>
  <c r="AJ649" i="4"/>
  <c r="AG650" i="4"/>
  <c r="AH650" i="4"/>
  <c r="AJ650" i="4"/>
  <c r="AG651" i="4"/>
  <c r="AH651" i="4"/>
  <c r="AJ651" i="4"/>
  <c r="AG652" i="4"/>
  <c r="AH652" i="4"/>
  <c r="AJ652" i="4"/>
  <c r="AG653" i="4"/>
  <c r="AH653" i="4"/>
  <c r="AJ653" i="4"/>
  <c r="AG654" i="4"/>
  <c r="AH654" i="4"/>
  <c r="AJ654" i="4"/>
  <c r="AG655" i="4"/>
  <c r="AH655" i="4"/>
  <c r="AJ655" i="4"/>
  <c r="AG656" i="4"/>
  <c r="AH656" i="4"/>
  <c r="AJ656" i="4"/>
  <c r="AG657" i="4"/>
  <c r="AH657" i="4"/>
  <c r="AJ657" i="4"/>
  <c r="AG658" i="4"/>
  <c r="AH658" i="4"/>
  <c r="AJ658" i="4"/>
  <c r="AG659" i="4"/>
  <c r="AH659" i="4"/>
  <c r="AJ659" i="4"/>
  <c r="AG660" i="4"/>
  <c r="AH660" i="4"/>
  <c r="AJ660" i="4"/>
  <c r="AG661" i="4"/>
  <c r="AH661" i="4"/>
  <c r="AJ661" i="4"/>
  <c r="AG662" i="4"/>
  <c r="AH662" i="4"/>
  <c r="AJ662" i="4"/>
  <c r="AG663" i="4"/>
  <c r="AH663" i="4"/>
  <c r="AJ663" i="4"/>
  <c r="AG664" i="4"/>
  <c r="AH664" i="4"/>
  <c r="AJ664" i="4"/>
  <c r="AG665" i="4"/>
  <c r="AH665" i="4"/>
  <c r="AJ665" i="4"/>
  <c r="AG666" i="4"/>
  <c r="AH666" i="4"/>
  <c r="AJ666" i="4"/>
  <c r="AG667" i="4"/>
  <c r="AH667" i="4"/>
  <c r="AJ667" i="4"/>
  <c r="AG668" i="4"/>
  <c r="AH668" i="4"/>
  <c r="AJ668" i="4"/>
  <c r="AG669" i="4"/>
  <c r="AH669" i="4"/>
  <c r="AJ669" i="4"/>
  <c r="AG670" i="4"/>
  <c r="AH670" i="4"/>
  <c r="AJ670" i="4"/>
  <c r="AG671" i="4"/>
  <c r="AH671" i="4"/>
  <c r="AJ671" i="4"/>
  <c r="AG672" i="4"/>
  <c r="AH672" i="4"/>
  <c r="AJ672" i="4"/>
  <c r="AG673" i="4"/>
  <c r="AH673" i="4"/>
  <c r="AJ673" i="4"/>
  <c r="AG674" i="4"/>
  <c r="AH674" i="4"/>
  <c r="AJ674" i="4"/>
  <c r="AG675" i="4"/>
  <c r="AH675" i="4"/>
  <c r="AJ675" i="4"/>
  <c r="AG676" i="4"/>
  <c r="AH676" i="4"/>
  <c r="AJ676" i="4"/>
  <c r="AG677" i="4"/>
  <c r="AH677" i="4"/>
  <c r="AJ677" i="4"/>
  <c r="AG678" i="4"/>
  <c r="AH678" i="4"/>
  <c r="AJ678" i="4"/>
  <c r="AG679" i="4"/>
  <c r="AH679" i="4"/>
  <c r="AJ679" i="4"/>
  <c r="AG680" i="4"/>
  <c r="AH680" i="4"/>
  <c r="AJ680" i="4"/>
  <c r="AG681" i="4"/>
  <c r="AH681" i="4"/>
  <c r="AJ681" i="4"/>
  <c r="AG682" i="4"/>
  <c r="AH682" i="4"/>
  <c r="AJ682" i="4"/>
  <c r="AG683" i="4"/>
  <c r="AH683" i="4"/>
  <c r="AJ683" i="4"/>
  <c r="AG684" i="4"/>
  <c r="AH684" i="4"/>
  <c r="AJ684" i="4"/>
  <c r="AG685" i="4"/>
  <c r="AH685" i="4"/>
  <c r="AJ685" i="4"/>
  <c r="AG686" i="4"/>
  <c r="AH686" i="4"/>
  <c r="AJ686" i="4"/>
  <c r="AG687" i="4"/>
  <c r="AH687" i="4"/>
  <c r="AJ687" i="4"/>
  <c r="AG688" i="4"/>
  <c r="AH688" i="4"/>
  <c r="AJ688" i="4"/>
  <c r="AG689" i="4"/>
  <c r="AH689" i="4"/>
  <c r="AJ689" i="4"/>
  <c r="AG690" i="4"/>
  <c r="AH690" i="4"/>
  <c r="AJ690" i="4"/>
  <c r="AG691" i="4"/>
  <c r="AH691" i="4"/>
  <c r="AJ691" i="4"/>
  <c r="AG692" i="4"/>
  <c r="AH692" i="4"/>
  <c r="AJ692" i="4"/>
  <c r="AG693" i="4"/>
  <c r="AH693" i="4"/>
  <c r="AJ693" i="4"/>
  <c r="AG694" i="4"/>
  <c r="AH694" i="4"/>
  <c r="AJ694" i="4"/>
  <c r="AG695" i="4"/>
  <c r="AH695" i="4"/>
  <c r="AJ695" i="4"/>
  <c r="AG696" i="4"/>
  <c r="AH696" i="4"/>
  <c r="AJ696" i="4"/>
  <c r="AG697" i="4"/>
  <c r="AH697" i="4"/>
  <c r="AJ697" i="4"/>
  <c r="AG698" i="4"/>
  <c r="AH698" i="4"/>
  <c r="AJ698" i="4"/>
  <c r="AG699" i="4"/>
  <c r="AH699" i="4"/>
  <c r="AJ699" i="4"/>
  <c r="AG700" i="4"/>
  <c r="AH700" i="4"/>
  <c r="AJ700" i="4"/>
  <c r="AG701" i="4"/>
  <c r="AH701" i="4"/>
  <c r="AJ701" i="4"/>
  <c r="AG702" i="4"/>
  <c r="AH702" i="4"/>
  <c r="AJ702" i="4"/>
  <c r="AG703" i="4"/>
  <c r="AH703" i="4"/>
  <c r="AJ703" i="4"/>
  <c r="AG704" i="4"/>
  <c r="AH704" i="4"/>
  <c r="AJ704" i="4"/>
  <c r="AG705" i="4"/>
  <c r="AH705" i="4"/>
  <c r="AJ705" i="4"/>
  <c r="AG706" i="4"/>
  <c r="AH706" i="4"/>
  <c r="AJ706" i="4"/>
  <c r="AG707" i="4"/>
  <c r="AH707" i="4"/>
  <c r="AJ707" i="4"/>
  <c r="AG708" i="4"/>
  <c r="AH708" i="4"/>
  <c r="AJ708" i="4"/>
  <c r="AG709" i="4"/>
  <c r="AH709" i="4"/>
  <c r="AJ709" i="4"/>
  <c r="AG710" i="4"/>
  <c r="AH710" i="4"/>
  <c r="AJ710" i="4"/>
  <c r="AG711" i="4"/>
  <c r="AH711" i="4"/>
  <c r="AJ711" i="4"/>
  <c r="AG712" i="4"/>
  <c r="AH712" i="4"/>
  <c r="AJ712" i="4"/>
  <c r="AG713" i="4"/>
  <c r="AH713" i="4"/>
  <c r="AJ713" i="4"/>
  <c r="AG714" i="4"/>
  <c r="AH714" i="4"/>
  <c r="AJ714" i="4"/>
  <c r="AG715" i="4"/>
  <c r="AH715" i="4"/>
  <c r="AJ715" i="4"/>
  <c r="AG716" i="4"/>
  <c r="AH716" i="4"/>
  <c r="AJ716" i="4"/>
  <c r="AG717" i="4"/>
  <c r="AH717" i="4"/>
  <c r="AJ717" i="4"/>
  <c r="AG718" i="4"/>
  <c r="AH718" i="4"/>
  <c r="AJ718" i="4"/>
  <c r="AG719" i="4"/>
  <c r="AH719" i="4"/>
  <c r="AJ719" i="4"/>
  <c r="AG720" i="4"/>
  <c r="AH720" i="4"/>
  <c r="AJ720" i="4"/>
  <c r="AG721" i="4"/>
  <c r="AH721" i="4"/>
  <c r="AJ721" i="4"/>
  <c r="AG722" i="4"/>
  <c r="AH722" i="4"/>
  <c r="AJ722" i="4"/>
  <c r="AG723" i="4"/>
  <c r="AH723" i="4"/>
  <c r="AJ723" i="4"/>
  <c r="AG724" i="4"/>
  <c r="AH724" i="4"/>
  <c r="AJ724" i="4"/>
  <c r="AG725" i="4"/>
  <c r="AH725" i="4"/>
  <c r="AJ725" i="4"/>
  <c r="AG726" i="4"/>
  <c r="AH726" i="4"/>
  <c r="AJ726" i="4"/>
  <c r="AG727" i="4"/>
  <c r="AH727" i="4"/>
  <c r="AJ727" i="4"/>
  <c r="AG728" i="4"/>
  <c r="AH728" i="4"/>
  <c r="AJ728" i="4"/>
  <c r="AG729" i="4"/>
  <c r="AH729" i="4"/>
  <c r="AJ729" i="4"/>
  <c r="AG730" i="4"/>
  <c r="AH730" i="4"/>
  <c r="AJ730" i="4"/>
  <c r="AG731" i="4"/>
  <c r="AH731" i="4"/>
  <c r="AJ731" i="4"/>
  <c r="AG732" i="4"/>
  <c r="AH732" i="4"/>
  <c r="AJ732" i="4"/>
  <c r="AG733" i="4"/>
  <c r="AH733" i="4"/>
  <c r="AJ733" i="4"/>
  <c r="AG734" i="4"/>
  <c r="AH734" i="4"/>
  <c r="AJ734" i="4"/>
  <c r="AG735" i="4"/>
  <c r="AH735" i="4"/>
  <c r="AJ735" i="4"/>
  <c r="AG736" i="4"/>
  <c r="AH736" i="4"/>
  <c r="AJ736" i="4"/>
  <c r="AG737" i="4"/>
  <c r="AH737" i="4"/>
  <c r="AJ737" i="4"/>
  <c r="AG738" i="4"/>
  <c r="AH738" i="4"/>
  <c r="AJ738" i="4"/>
  <c r="AG739" i="4"/>
  <c r="AH739" i="4"/>
  <c r="AJ739" i="4"/>
  <c r="AJ9" i="4"/>
  <c r="AH9" i="4"/>
  <c r="AG9" i="4"/>
  <c r="E64" i="13" s="1"/>
  <c r="G64" i="13" s="1"/>
  <c r="AE9" i="4"/>
  <c r="AK9" i="4" s="1"/>
  <c r="AA9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648" i="4"/>
  <c r="AA649" i="4"/>
  <c r="AA650" i="4"/>
  <c r="AA651" i="4"/>
  <c r="AA652" i="4"/>
  <c r="AA653" i="4"/>
  <c r="AA654" i="4"/>
  <c r="AA655" i="4"/>
  <c r="AA656" i="4"/>
  <c r="AA657" i="4"/>
  <c r="AA658" i="4"/>
  <c r="AA659" i="4"/>
  <c r="AA660" i="4"/>
  <c r="AA661" i="4"/>
  <c r="AA662" i="4"/>
  <c r="AA663" i="4"/>
  <c r="AA664" i="4"/>
  <c r="AA665" i="4"/>
  <c r="AA666" i="4"/>
  <c r="AA667" i="4"/>
  <c r="AA668" i="4"/>
  <c r="AA669" i="4"/>
  <c r="AA670" i="4"/>
  <c r="AA671" i="4"/>
  <c r="AA672" i="4"/>
  <c r="AA673" i="4"/>
  <c r="AA674" i="4"/>
  <c r="AA675" i="4"/>
  <c r="AA676" i="4"/>
  <c r="AA677" i="4"/>
  <c r="AA678" i="4"/>
  <c r="AA679" i="4"/>
  <c r="AA680" i="4"/>
  <c r="AA681" i="4"/>
  <c r="AA682" i="4"/>
  <c r="AA683" i="4"/>
  <c r="AA684" i="4"/>
  <c r="AA685" i="4"/>
  <c r="AA686" i="4"/>
  <c r="AA687" i="4"/>
  <c r="AA688" i="4"/>
  <c r="AA689" i="4"/>
  <c r="AA690" i="4"/>
  <c r="AA691" i="4"/>
  <c r="AA692" i="4"/>
  <c r="AA693" i="4"/>
  <c r="AA694" i="4"/>
  <c r="AA695" i="4"/>
  <c r="AA696" i="4"/>
  <c r="AA697" i="4"/>
  <c r="AA698" i="4"/>
  <c r="AA699" i="4"/>
  <c r="AA700" i="4"/>
  <c r="AA701" i="4"/>
  <c r="AA702" i="4"/>
  <c r="AA703" i="4"/>
  <c r="AA704" i="4"/>
  <c r="AA705" i="4"/>
  <c r="AA706" i="4"/>
  <c r="AA707" i="4"/>
  <c r="AA708" i="4"/>
  <c r="AA709" i="4"/>
  <c r="AA710" i="4"/>
  <c r="AA711" i="4"/>
  <c r="AA712" i="4"/>
  <c r="AA713" i="4"/>
  <c r="AA714" i="4"/>
  <c r="AA715" i="4"/>
  <c r="AA716" i="4"/>
  <c r="AA717" i="4"/>
  <c r="AA718" i="4"/>
  <c r="AA719" i="4"/>
  <c r="AA720" i="4"/>
  <c r="AA721" i="4"/>
  <c r="AA722" i="4"/>
  <c r="AA723" i="4"/>
  <c r="AA724" i="4"/>
  <c r="AA725" i="4"/>
  <c r="AA726" i="4"/>
  <c r="AA727" i="4"/>
  <c r="AA728" i="4"/>
  <c r="AA729" i="4"/>
  <c r="AA730" i="4"/>
  <c r="AA731" i="4"/>
  <c r="AA732" i="4"/>
  <c r="AA733" i="4"/>
  <c r="AA734" i="4"/>
  <c r="AA735" i="4"/>
  <c r="AA736" i="4"/>
  <c r="AA737" i="4"/>
  <c r="AA738" i="4"/>
  <c r="AA739" i="4"/>
  <c r="AA10" i="4"/>
  <c r="S16" i="13" l="1"/>
  <c r="S12" i="13"/>
  <c r="E72" i="13"/>
  <c r="G72" i="13" s="1"/>
  <c r="E71" i="13"/>
  <c r="F71" i="13" s="1"/>
  <c r="S15" i="13"/>
  <c r="S11" i="13"/>
  <c r="E70" i="13"/>
  <c r="G70" i="13" s="1"/>
  <c r="S10" i="13"/>
  <c r="E69" i="13"/>
  <c r="F69" i="13" s="1"/>
  <c r="E68" i="13"/>
  <c r="F68" i="13" s="1"/>
  <c r="S18" i="13"/>
  <c r="S14" i="13"/>
  <c r="E67" i="13"/>
  <c r="F67" i="13" s="1"/>
  <c r="E66" i="13"/>
  <c r="F66" i="13" s="1"/>
  <c r="E65" i="13"/>
  <c r="G65" i="13" s="1"/>
  <c r="S17" i="13"/>
  <c r="S13" i="13"/>
  <c r="G12" i="13"/>
  <c r="U12" i="13" s="1"/>
  <c r="G16" i="13"/>
  <c r="G20" i="13"/>
  <c r="G24" i="13"/>
  <c r="G28" i="13"/>
  <c r="G10" i="13"/>
  <c r="G13" i="13"/>
  <c r="G17" i="13"/>
  <c r="G21" i="13"/>
  <c r="G25" i="13"/>
  <c r="G14" i="13"/>
  <c r="G18" i="13"/>
  <c r="G22" i="13"/>
  <c r="G26" i="13"/>
  <c r="E27" i="13"/>
  <c r="G11" i="13"/>
  <c r="G15" i="13"/>
  <c r="G19" i="13"/>
  <c r="G23" i="13"/>
  <c r="G27" i="13"/>
  <c r="AC719" i="5"/>
  <c r="AD717" i="5"/>
  <c r="AC710" i="5"/>
  <c r="AD692" i="5"/>
  <c r="AD681" i="5"/>
  <c r="AC655" i="5"/>
  <c r="AD655" i="5" s="1"/>
  <c r="AD611" i="5"/>
  <c r="AK611" i="5"/>
  <c r="AC602" i="5"/>
  <c r="AD598" i="5"/>
  <c r="AK598" i="5"/>
  <c r="AD589" i="5"/>
  <c r="AK589" i="5"/>
  <c r="AC565" i="5"/>
  <c r="AD697" i="5"/>
  <c r="AK697" i="5"/>
  <c r="AK651" i="5"/>
  <c r="AD649" i="5"/>
  <c r="AK649" i="5"/>
  <c r="AD647" i="5"/>
  <c r="AK647" i="5"/>
  <c r="AD630" i="5"/>
  <c r="AK630" i="5"/>
  <c r="AK572" i="5"/>
  <c r="AD472" i="5"/>
  <c r="AK472" i="5"/>
  <c r="AD729" i="5"/>
  <c r="AK729" i="5"/>
  <c r="AD713" i="5"/>
  <c r="AK713" i="5"/>
  <c r="AD695" i="5"/>
  <c r="AD688" i="5"/>
  <c r="AD679" i="5"/>
  <c r="AD645" i="5"/>
  <c r="AK645" i="5"/>
  <c r="AD515" i="5"/>
  <c r="AK515" i="5"/>
  <c r="AD513" i="5"/>
  <c r="AK513" i="5"/>
  <c r="AD505" i="5"/>
  <c r="AK505" i="5"/>
  <c r="AD734" i="5"/>
  <c r="AK734" i="5"/>
  <c r="AC731" i="5"/>
  <c r="AD731" i="5" s="1"/>
  <c r="AC729" i="5"/>
  <c r="AD727" i="5"/>
  <c r="AD720" i="5"/>
  <c r="AC677" i="5"/>
  <c r="AD675" i="5"/>
  <c r="AK675" i="5"/>
  <c r="AC651" i="5"/>
  <c r="AD651" i="5" s="1"/>
  <c r="AC609" i="5"/>
  <c r="AD609" i="5" s="1"/>
  <c r="AK585" i="5"/>
  <c r="AD585" i="5"/>
  <c r="AK536" i="5"/>
  <c r="AD536" i="5"/>
  <c r="AD511" i="5"/>
  <c r="AC734" i="5"/>
  <c r="AD693" i="5"/>
  <c r="AK693" i="5"/>
  <c r="AC628" i="5"/>
  <c r="AD628" i="5" s="1"/>
  <c r="AC626" i="5"/>
  <c r="AD626" i="5" s="1"/>
  <c r="AD605" i="5"/>
  <c r="AK605" i="5"/>
  <c r="AC585" i="5"/>
  <c r="AD641" i="5"/>
  <c r="AK641" i="5"/>
  <c r="AK601" i="5"/>
  <c r="AD601" i="5"/>
  <c r="AD555" i="5"/>
  <c r="AK555" i="5"/>
  <c r="AD553" i="5"/>
  <c r="AK553" i="5"/>
  <c r="AK551" i="5"/>
  <c r="AD549" i="5"/>
  <c r="AK549" i="5"/>
  <c r="AD452" i="5"/>
  <c r="AK452" i="5"/>
  <c r="AC709" i="5"/>
  <c r="AD709" i="5" s="1"/>
  <c r="AD707" i="5"/>
  <c r="AK612" i="5"/>
  <c r="AD612" i="5"/>
  <c r="AD597" i="5"/>
  <c r="AK597" i="5"/>
  <c r="AC583" i="5"/>
  <c r="AD583" i="5" s="1"/>
  <c r="AC581" i="5"/>
  <c r="AD581" i="5" s="1"/>
  <c r="AD575" i="5"/>
  <c r="AK575" i="5"/>
  <c r="AK524" i="5"/>
  <c r="AD524" i="5"/>
  <c r="AK522" i="5"/>
  <c r="AD730" i="5"/>
  <c r="AK730" i="5"/>
  <c r="AK689" i="5"/>
  <c r="AD678" i="5"/>
  <c r="AK678" i="5"/>
  <c r="AK667" i="5"/>
  <c r="AD665" i="5"/>
  <c r="AK665" i="5"/>
  <c r="AD656" i="5"/>
  <c r="AD603" i="5"/>
  <c r="AD573" i="5"/>
  <c r="AK573" i="5"/>
  <c r="AD562" i="5"/>
  <c r="AK562" i="5"/>
  <c r="AC737" i="5"/>
  <c r="AD735" i="5"/>
  <c r="AK735" i="5"/>
  <c r="AD721" i="5"/>
  <c r="AC689" i="5"/>
  <c r="AD689" i="5" s="1"/>
  <c r="AC671" i="5"/>
  <c r="AD671" i="5" s="1"/>
  <c r="AD648" i="5"/>
  <c r="AD629" i="5"/>
  <c r="AK558" i="5"/>
  <c r="AD545" i="5"/>
  <c r="AK703" i="5"/>
  <c r="AD701" i="5"/>
  <c r="AK701" i="5"/>
  <c r="AD593" i="5"/>
  <c r="AK593" i="5"/>
  <c r="AD535" i="5"/>
  <c r="AK535" i="5"/>
  <c r="AD533" i="5"/>
  <c r="AK533" i="5"/>
  <c r="AD733" i="5"/>
  <c r="AD719" i="5"/>
  <c r="AK719" i="5"/>
  <c r="AD661" i="5"/>
  <c r="AK661" i="5"/>
  <c r="AD556" i="5"/>
  <c r="F28" i="13" s="1"/>
  <c r="AD531" i="5"/>
  <c r="AK531" i="5"/>
  <c r="AK527" i="5"/>
  <c r="AD527" i="5"/>
  <c r="AK496" i="5"/>
  <c r="AD496" i="5"/>
  <c r="AC712" i="5"/>
  <c r="AD712" i="5" s="1"/>
  <c r="AD710" i="5"/>
  <c r="AK710" i="5"/>
  <c r="AC703" i="5"/>
  <c r="AD703" i="5" s="1"/>
  <c r="AD699" i="5"/>
  <c r="AK699" i="5"/>
  <c r="AK655" i="5"/>
  <c r="AK591" i="5"/>
  <c r="AD591" i="5"/>
  <c r="AD525" i="5"/>
  <c r="AK525" i="5"/>
  <c r="AK400" i="5"/>
  <c r="AD398" i="5"/>
  <c r="AK398" i="5"/>
  <c r="AD309" i="5"/>
  <c r="AD228" i="5"/>
  <c r="AK228" i="5"/>
  <c r="AK644" i="5"/>
  <c r="AK500" i="5"/>
  <c r="AK140" i="5"/>
  <c r="AD682" i="5"/>
  <c r="AK682" i="5"/>
  <c r="AC643" i="5"/>
  <c r="AC623" i="5"/>
  <c r="AD623" i="5" s="1"/>
  <c r="AC610" i="5"/>
  <c r="AD599" i="5"/>
  <c r="AK599" i="5"/>
  <c r="AC580" i="5"/>
  <c r="AD580" i="5" s="1"/>
  <c r="AK578" i="5"/>
  <c r="AK576" i="5"/>
  <c r="AK574" i="5"/>
  <c r="AC569" i="5"/>
  <c r="AD569" i="5" s="1"/>
  <c r="AD567" i="5"/>
  <c r="AK567" i="5"/>
  <c r="AK526" i="5"/>
  <c r="AC523" i="5"/>
  <c r="AD519" i="5"/>
  <c r="AK519" i="5"/>
  <c r="AC512" i="5"/>
  <c r="AD512" i="5" s="1"/>
  <c r="AC510" i="5"/>
  <c r="AK506" i="5"/>
  <c r="AD497" i="5"/>
  <c r="AC475" i="5"/>
  <c r="AD475" i="5" s="1"/>
  <c r="AK473" i="5"/>
  <c r="AD471" i="5"/>
  <c r="AK471" i="5"/>
  <c r="AK462" i="5"/>
  <c r="AD442" i="5"/>
  <c r="AK442" i="5"/>
  <c r="AK433" i="5"/>
  <c r="AK426" i="5"/>
  <c r="AK424" i="5"/>
  <c r="AC415" i="5"/>
  <c r="AK411" i="5"/>
  <c r="AK409" i="5"/>
  <c r="AC400" i="5"/>
  <c r="AD400" i="5" s="1"/>
  <c r="AC391" i="5"/>
  <c r="AD391" i="5" s="1"/>
  <c r="AK389" i="5"/>
  <c r="AK382" i="5"/>
  <c r="AC375" i="5"/>
  <c r="AD375" i="5" s="1"/>
  <c r="AK371" i="5"/>
  <c r="AC350" i="5"/>
  <c r="AD350" i="5" s="1"/>
  <c r="AD346" i="5"/>
  <c r="AK346" i="5"/>
  <c r="AC339" i="5"/>
  <c r="AK335" i="5"/>
  <c r="AK322" i="5"/>
  <c r="AK318" i="5"/>
  <c r="AC309" i="5"/>
  <c r="AC307" i="5"/>
  <c r="AC305" i="5"/>
  <c r="AC301" i="5"/>
  <c r="AK299" i="5"/>
  <c r="AC286" i="5"/>
  <c r="AD286" i="5" s="1"/>
  <c r="AK275" i="5"/>
  <c r="AC249" i="5"/>
  <c r="AC230" i="5"/>
  <c r="AD230" i="5" s="1"/>
  <c r="AC228" i="5"/>
  <c r="AC199" i="5"/>
  <c r="AD199" i="5" s="1"/>
  <c r="AC193" i="5"/>
  <c r="AC164" i="5"/>
  <c r="AD164" i="5" s="1"/>
  <c r="AK123" i="5"/>
  <c r="AK62" i="5"/>
  <c r="AK60" i="5"/>
  <c r="AD484" i="5"/>
  <c r="AK484" i="5"/>
  <c r="AD154" i="5"/>
  <c r="AK154" i="5"/>
  <c r="AK272" i="5"/>
  <c r="AK200" i="5"/>
  <c r="AC659" i="5"/>
  <c r="AD659" i="5" s="1"/>
  <c r="AD657" i="5"/>
  <c r="AD637" i="5"/>
  <c r="AD633" i="5"/>
  <c r="AC619" i="5"/>
  <c r="AD619" i="5" s="1"/>
  <c r="AD615" i="5"/>
  <c r="AK615" i="5"/>
  <c r="AC592" i="5"/>
  <c r="AD592" i="5" s="1"/>
  <c r="AC587" i="5"/>
  <c r="AC578" i="5"/>
  <c r="AD565" i="5"/>
  <c r="AK565" i="5"/>
  <c r="AK547" i="5"/>
  <c r="AK542" i="5"/>
  <c r="AK540" i="5"/>
  <c r="AD529" i="5"/>
  <c r="AK529" i="5"/>
  <c r="AK502" i="5"/>
  <c r="AK495" i="5"/>
  <c r="AD493" i="5"/>
  <c r="AK493" i="5"/>
  <c r="AD480" i="5"/>
  <c r="AK480" i="5"/>
  <c r="AK469" i="5"/>
  <c r="AK449" i="5"/>
  <c r="AK431" i="5"/>
  <c r="AK422" i="5"/>
  <c r="AD420" i="5"/>
  <c r="AK420" i="5"/>
  <c r="AK418" i="5"/>
  <c r="AD407" i="5"/>
  <c r="AK359" i="5"/>
  <c r="AK342" i="5"/>
  <c r="AK340" i="5"/>
  <c r="AK331" i="5"/>
  <c r="AC322" i="5"/>
  <c r="AD322" i="5" s="1"/>
  <c r="AK316" i="5"/>
  <c r="AK314" i="5"/>
  <c r="AK312" i="5"/>
  <c r="AK295" i="5"/>
  <c r="AK282" i="5"/>
  <c r="AK271" i="5"/>
  <c r="AK269" i="5"/>
  <c r="AK256" i="5"/>
  <c r="AC245" i="5"/>
  <c r="AK239" i="5"/>
  <c r="AK222" i="5"/>
  <c r="AD220" i="5"/>
  <c r="AK220" i="5"/>
  <c r="AK218" i="5"/>
  <c r="AK216" i="5"/>
  <c r="AD216" i="5"/>
  <c r="AK214" i="5"/>
  <c r="AK150" i="5"/>
  <c r="AK148" i="5"/>
  <c r="AK146" i="5"/>
  <c r="AC42" i="5"/>
  <c r="AD42" i="5" s="1"/>
  <c r="AC40" i="5"/>
  <c r="AD40" i="5" s="1"/>
  <c r="AC38" i="5"/>
  <c r="AC36" i="5"/>
  <c r="AD36" i="5" s="1"/>
  <c r="AD32" i="5"/>
  <c r="AK405" i="5"/>
  <c r="AD685" i="5"/>
  <c r="AK685" i="5"/>
  <c r="AD673" i="5"/>
  <c r="AC639" i="5"/>
  <c r="AD639" i="5" s="1"/>
  <c r="AD595" i="5"/>
  <c r="AK595" i="5"/>
  <c r="AD590" i="5"/>
  <c r="AK590" i="5"/>
  <c r="AC555" i="5"/>
  <c r="AC551" i="5"/>
  <c r="AD551" i="5" s="1"/>
  <c r="AD547" i="5"/>
  <c r="AC544" i="5"/>
  <c r="AD544" i="5" s="1"/>
  <c r="AC542" i="5"/>
  <c r="AD542" i="5" s="1"/>
  <c r="AK538" i="5"/>
  <c r="AC529" i="5"/>
  <c r="AC504" i="5"/>
  <c r="AD504" i="5" s="1"/>
  <c r="AC458" i="5"/>
  <c r="AD458" i="5" s="1"/>
  <c r="AC449" i="5"/>
  <c r="AD431" i="5"/>
  <c r="AC420" i="5"/>
  <c r="AD416" i="5"/>
  <c r="AC405" i="5"/>
  <c r="AD405" i="5" s="1"/>
  <c r="AC380" i="5"/>
  <c r="AD380" i="5" s="1"/>
  <c r="AC365" i="5"/>
  <c r="AK353" i="5"/>
  <c r="AC342" i="5"/>
  <c r="AD342" i="5" s="1"/>
  <c r="AD340" i="5"/>
  <c r="AC331" i="5"/>
  <c r="AC316" i="5"/>
  <c r="AC314" i="5"/>
  <c r="AD314" i="5" s="1"/>
  <c r="AC295" i="5"/>
  <c r="AD295" i="5" s="1"/>
  <c r="AD291" i="5"/>
  <c r="AK291" i="5"/>
  <c r="AK263" i="5"/>
  <c r="AD256" i="5"/>
  <c r="AK254" i="5"/>
  <c r="AC239" i="5"/>
  <c r="AD239" i="5" s="1"/>
  <c r="AC212" i="5"/>
  <c r="AD212" i="5" s="1"/>
  <c r="AC210" i="5"/>
  <c r="AD210" i="5" s="1"/>
  <c r="AK208" i="5"/>
  <c r="AC183" i="5"/>
  <c r="AD183" i="5" s="1"/>
  <c r="AC179" i="5"/>
  <c r="AD179" i="5" s="1"/>
  <c r="AK175" i="5"/>
  <c r="AK173" i="5"/>
  <c r="AK171" i="5"/>
  <c r="AK169" i="5"/>
  <c r="AK167" i="5"/>
  <c r="AK22" i="5"/>
  <c r="AD16" i="5"/>
  <c r="AD478" i="5"/>
  <c r="AK478" i="5"/>
  <c r="AD385" i="5"/>
  <c r="AK385" i="5"/>
  <c r="AD261" i="5"/>
  <c r="AD91" i="5"/>
  <c r="AK91" i="5"/>
  <c r="AK87" i="5"/>
  <c r="AD87" i="5"/>
  <c r="AK85" i="5"/>
  <c r="AK83" i="5"/>
  <c r="AK79" i="5"/>
  <c r="AK321" i="5"/>
  <c r="AC522" i="5"/>
  <c r="AD522" i="5" s="1"/>
  <c r="AC513" i="5"/>
  <c r="AD509" i="5"/>
  <c r="AK509" i="5"/>
  <c r="AC489" i="5"/>
  <c r="AC476" i="5"/>
  <c r="AD476" i="5" s="1"/>
  <c r="AD474" i="5"/>
  <c r="AK474" i="5"/>
  <c r="AD465" i="5"/>
  <c r="AD454" i="5"/>
  <c r="AK454" i="5"/>
  <c r="AC436" i="5"/>
  <c r="AD436" i="5" s="1"/>
  <c r="AC414" i="5"/>
  <c r="AC392" i="5"/>
  <c r="AD390" i="5"/>
  <c r="AK390" i="5"/>
  <c r="AC349" i="5"/>
  <c r="AD336" i="5"/>
  <c r="AK336" i="5"/>
  <c r="AD306" i="5"/>
  <c r="AK306" i="5"/>
  <c r="AD276" i="5"/>
  <c r="AK276" i="5"/>
  <c r="AC252" i="5"/>
  <c r="AD252" i="5" s="1"/>
  <c r="AC250" i="5"/>
  <c r="AD250" i="5" s="1"/>
  <c r="AD248" i="5"/>
  <c r="AD225" i="5"/>
  <c r="AC208" i="5"/>
  <c r="AD208" i="5" s="1"/>
  <c r="AC206" i="5"/>
  <c r="AD206" i="5" s="1"/>
  <c r="AC204" i="5"/>
  <c r="AD204" i="5" s="1"/>
  <c r="AC202" i="5"/>
  <c r="AD202" i="5" s="1"/>
  <c r="AC167" i="5"/>
  <c r="AD167" i="5" s="1"/>
  <c r="AD163" i="5"/>
  <c r="AK163" i="5"/>
  <c r="AC95" i="5"/>
  <c r="AD95" i="5" s="1"/>
  <c r="AC10" i="5"/>
  <c r="E10" i="13" s="1"/>
  <c r="AK32" i="5"/>
  <c r="AD425" i="5"/>
  <c r="AK425" i="5"/>
  <c r="AD383" i="5"/>
  <c r="AK383" i="5"/>
  <c r="AK309" i="5"/>
  <c r="AK566" i="5"/>
  <c r="AD561" i="5"/>
  <c r="AK554" i="5"/>
  <c r="AK552" i="5"/>
  <c r="AK550" i="5"/>
  <c r="AK543" i="5"/>
  <c r="AD532" i="5"/>
  <c r="AD520" i="5"/>
  <c r="AK518" i="5"/>
  <c r="AK483" i="5"/>
  <c r="AK470" i="5"/>
  <c r="AK459" i="5"/>
  <c r="AD432" i="5"/>
  <c r="AK432" i="5"/>
  <c r="AD423" i="5"/>
  <c r="AK423" i="5"/>
  <c r="AD370" i="5"/>
  <c r="AK366" i="5"/>
  <c r="AK364" i="5"/>
  <c r="AK362" i="5"/>
  <c r="AK343" i="5"/>
  <c r="AD334" i="5"/>
  <c r="AD317" i="5"/>
  <c r="AK317" i="5"/>
  <c r="AC310" i="5"/>
  <c r="AC302" i="5"/>
  <c r="AD302" i="5" s="1"/>
  <c r="AK298" i="5"/>
  <c r="AD296" i="5"/>
  <c r="AK283" i="5"/>
  <c r="AK274" i="5"/>
  <c r="AD259" i="5"/>
  <c r="AK257" i="5"/>
  <c r="AD244" i="5"/>
  <c r="AD242" i="5"/>
  <c r="AK240" i="5"/>
  <c r="AC229" i="5"/>
  <c r="AD223" i="5"/>
  <c r="AD188" i="5"/>
  <c r="AK186" i="5"/>
  <c r="AK155" i="5"/>
  <c r="AD51" i="5"/>
  <c r="AC575" i="5"/>
  <c r="AD571" i="5"/>
  <c r="AK571" i="5"/>
  <c r="AK559" i="5"/>
  <c r="AC552" i="5"/>
  <c r="AD552" i="5" s="1"/>
  <c r="AC550" i="5"/>
  <c r="AD541" i="5"/>
  <c r="AK541" i="5"/>
  <c r="AD530" i="5"/>
  <c r="AK530" i="5"/>
  <c r="AK528" i="5"/>
  <c r="AK516" i="5"/>
  <c r="AC507" i="5"/>
  <c r="AD507" i="5" s="1"/>
  <c r="AK503" i="5"/>
  <c r="AK494" i="5"/>
  <c r="AC483" i="5"/>
  <c r="AD483" i="5" s="1"/>
  <c r="AK481" i="5"/>
  <c r="AC463" i="5"/>
  <c r="AD463" i="5" s="1"/>
  <c r="AC459" i="5"/>
  <c r="AK457" i="5"/>
  <c r="AD450" i="5"/>
  <c r="AK450" i="5"/>
  <c r="AK448" i="5"/>
  <c r="AC443" i="5"/>
  <c r="AD439" i="5"/>
  <c r="AK439" i="5"/>
  <c r="AC427" i="5"/>
  <c r="AD427" i="5" s="1"/>
  <c r="AK421" i="5"/>
  <c r="AK419" i="5"/>
  <c r="AC408" i="5"/>
  <c r="AD408" i="5" s="1"/>
  <c r="AK406" i="5"/>
  <c r="AD395" i="5"/>
  <c r="AK395" i="5"/>
  <c r="AC388" i="5"/>
  <c r="AD388" i="5" s="1"/>
  <c r="AK386" i="5"/>
  <c r="AD379" i="5"/>
  <c r="AK379" i="5"/>
  <c r="AC368" i="5"/>
  <c r="AD368" i="5" s="1"/>
  <c r="AC366" i="5"/>
  <c r="AC364" i="5"/>
  <c r="AK360" i="5"/>
  <c r="AD358" i="5"/>
  <c r="AK358" i="5"/>
  <c r="AC347" i="5"/>
  <c r="AC345" i="5"/>
  <c r="E21" i="13" s="1"/>
  <c r="AD343" i="5"/>
  <c r="AK341" i="5"/>
  <c r="AC334" i="5"/>
  <c r="AD332" i="5"/>
  <c r="AK330" i="5"/>
  <c r="AC323" i="5"/>
  <c r="AD323" i="5" s="1"/>
  <c r="AK315" i="5"/>
  <c r="AK313" i="5"/>
  <c r="AC298" i="5"/>
  <c r="AD298" i="5" s="1"/>
  <c r="AD294" i="5"/>
  <c r="AK294" i="5"/>
  <c r="AD270" i="5"/>
  <c r="AK270" i="5"/>
  <c r="AK268" i="5"/>
  <c r="AK238" i="5"/>
  <c r="AK221" i="5"/>
  <c r="AK219" i="5"/>
  <c r="AK217" i="5"/>
  <c r="AK215" i="5"/>
  <c r="AK211" i="5"/>
  <c r="AK209" i="5"/>
  <c r="AK182" i="5"/>
  <c r="AK180" i="5"/>
  <c r="AK178" i="5"/>
  <c r="AK151" i="5"/>
  <c r="AK149" i="5"/>
  <c r="AK147" i="5"/>
  <c r="AK145" i="5"/>
  <c r="AD110" i="5"/>
  <c r="AK110" i="5"/>
  <c r="AD106" i="5"/>
  <c r="AK106" i="5"/>
  <c r="AK225" i="5"/>
  <c r="AK564" i="5"/>
  <c r="AK539" i="5"/>
  <c r="AD537" i="5"/>
  <c r="AK523" i="5"/>
  <c r="AK492" i="5"/>
  <c r="AK479" i="5"/>
  <c r="AK468" i="5"/>
  <c r="AK455" i="5"/>
  <c r="AK446" i="5"/>
  <c r="AK437" i="5"/>
  <c r="AK402" i="5"/>
  <c r="AK377" i="5"/>
  <c r="AD354" i="5"/>
  <c r="AK354" i="5"/>
  <c r="AK352" i="5"/>
  <c r="AK339" i="5"/>
  <c r="AD328" i="5"/>
  <c r="AK328" i="5"/>
  <c r="AK311" i="5"/>
  <c r="AK292" i="5"/>
  <c r="AK281" i="5"/>
  <c r="AD274" i="5"/>
  <c r="AK266" i="5"/>
  <c r="AK264" i="5"/>
  <c r="AK255" i="5"/>
  <c r="AK253" i="5"/>
  <c r="AC240" i="5"/>
  <c r="AD240" i="5" s="1"/>
  <c r="AC238" i="5"/>
  <c r="AD238" i="5" s="1"/>
  <c r="AK234" i="5"/>
  <c r="AK174" i="5"/>
  <c r="AK172" i="5"/>
  <c r="AK170" i="5"/>
  <c r="AK168" i="5"/>
  <c r="AK102" i="5"/>
  <c r="AK296" i="5"/>
  <c r="AC667" i="5"/>
  <c r="AD667" i="5" s="1"/>
  <c r="AD663" i="5"/>
  <c r="AK663" i="5"/>
  <c r="AC654" i="5"/>
  <c r="AC634" i="5"/>
  <c r="AC625" i="5"/>
  <c r="AD625" i="5" s="1"/>
  <c r="AC616" i="5"/>
  <c r="AD616" i="5" s="1"/>
  <c r="AC614" i="5"/>
  <c r="AD582" i="5"/>
  <c r="AK582" i="5"/>
  <c r="AK569" i="5"/>
  <c r="AC564" i="5"/>
  <c r="AD564" i="5" s="1"/>
  <c r="AD557" i="5"/>
  <c r="AK557" i="5"/>
  <c r="AK546" i="5"/>
  <c r="AD523" i="5"/>
  <c r="AK521" i="5"/>
  <c r="AK514" i="5"/>
  <c r="AC503" i="5"/>
  <c r="AD499" i="5"/>
  <c r="AK499" i="5"/>
  <c r="AC492" i="5"/>
  <c r="AD492" i="5" s="1"/>
  <c r="AK490" i="5"/>
  <c r="AD488" i="5"/>
  <c r="AD479" i="5"/>
  <c r="AK475" i="5"/>
  <c r="AC468" i="5"/>
  <c r="AD468" i="5" s="1"/>
  <c r="AD455" i="5"/>
  <c r="AC448" i="5"/>
  <c r="AD448" i="5" s="1"/>
  <c r="AK444" i="5"/>
  <c r="AC437" i="5"/>
  <c r="AD435" i="5"/>
  <c r="AK435" i="5"/>
  <c r="AK430" i="5"/>
  <c r="AC421" i="5"/>
  <c r="AK415" i="5"/>
  <c r="AD413" i="5"/>
  <c r="AK413" i="5"/>
  <c r="AC406" i="5"/>
  <c r="E23" i="13" s="1"/>
  <c r="AD402" i="5"/>
  <c r="AK391" i="5"/>
  <c r="AK375" i="5"/>
  <c r="AK373" i="5"/>
  <c r="AC356" i="5"/>
  <c r="AD356" i="5" s="1"/>
  <c r="AC354" i="5"/>
  <c r="AD352" i="5"/>
  <c r="AK350" i="5"/>
  <c r="AK348" i="5"/>
  <c r="AD339" i="5"/>
  <c r="AD337" i="5"/>
  <c r="AK337" i="5"/>
  <c r="AK326" i="5"/>
  <c r="AD311" i="5"/>
  <c r="AC292" i="5"/>
  <c r="AD292" i="5" s="1"/>
  <c r="AK290" i="5"/>
  <c r="AD288" i="5"/>
  <c r="AK288" i="5"/>
  <c r="AC281" i="5"/>
  <c r="AD279" i="5"/>
  <c r="AK279" i="5"/>
  <c r="AC264" i="5"/>
  <c r="AK262" i="5"/>
  <c r="AC255" i="5"/>
  <c r="AD255" i="5" s="1"/>
  <c r="AK251" i="5"/>
  <c r="AC236" i="5"/>
  <c r="AD236" i="5" s="1"/>
  <c r="AD232" i="5"/>
  <c r="AK232" i="5"/>
  <c r="AK230" i="5"/>
  <c r="AK207" i="5"/>
  <c r="AK203" i="5"/>
  <c r="AC174" i="5"/>
  <c r="AK139" i="5"/>
  <c r="AK100" i="5"/>
  <c r="AK98" i="5"/>
  <c r="AK96" i="5"/>
  <c r="AC19" i="5"/>
  <c r="AC142" i="5"/>
  <c r="AD142" i="5" s="1"/>
  <c r="AD138" i="5"/>
  <c r="AD112" i="5"/>
  <c r="AD108" i="5"/>
  <c r="AK115" i="5"/>
  <c r="AK43" i="5"/>
  <c r="AD205" i="5"/>
  <c r="AC188" i="5"/>
  <c r="AC186" i="5"/>
  <c r="AD186" i="5" s="1"/>
  <c r="AD184" i="5"/>
  <c r="AD136" i="5"/>
  <c r="AC123" i="5"/>
  <c r="AD123" i="5" s="1"/>
  <c r="AC119" i="5"/>
  <c r="AD119" i="5" s="1"/>
  <c r="AC68" i="5"/>
  <c r="AD68" i="5" s="1"/>
  <c r="AC66" i="5"/>
  <c r="AD66" i="5" s="1"/>
  <c r="AD64" i="5"/>
  <c r="AC47" i="5"/>
  <c r="AD47" i="5" s="1"/>
  <c r="AC28" i="5"/>
  <c r="AD28" i="5" s="1"/>
  <c r="AD58" i="5"/>
  <c r="AC205" i="5"/>
  <c r="AC201" i="5"/>
  <c r="AC176" i="5"/>
  <c r="AD176" i="5" s="1"/>
  <c r="AC147" i="5"/>
  <c r="AD147" i="5" s="1"/>
  <c r="AD145" i="5"/>
  <c r="AD130" i="5"/>
  <c r="AC117" i="5"/>
  <c r="AD117" i="5" s="1"/>
  <c r="AC100" i="5"/>
  <c r="AD100" i="5" s="1"/>
  <c r="AD94" i="5"/>
  <c r="AC79" i="5"/>
  <c r="AD79" i="5" s="1"/>
  <c r="AC60" i="5"/>
  <c r="AD60" i="5" s="1"/>
  <c r="AC45" i="5"/>
  <c r="AD45" i="5" s="1"/>
  <c r="AK184" i="5"/>
  <c r="AK16" i="5"/>
  <c r="AC216" i="5"/>
  <c r="AC195" i="5"/>
  <c r="AD195" i="5" s="1"/>
  <c r="AC172" i="5"/>
  <c r="AD172" i="5" s="1"/>
  <c r="AC145" i="5"/>
  <c r="AC132" i="5"/>
  <c r="E14" i="13" s="1"/>
  <c r="AD128" i="5"/>
  <c r="AC115" i="5"/>
  <c r="AD115" i="5" s="1"/>
  <c r="AC56" i="5"/>
  <c r="AC43" i="5"/>
  <c r="AD43" i="5" s="1"/>
  <c r="AC39" i="5"/>
  <c r="AD39" i="5" s="1"/>
  <c r="AC20" i="5"/>
  <c r="AD20" i="5" s="1"/>
  <c r="AC18" i="5"/>
  <c r="AD18" i="5" s="1"/>
  <c r="AK135" i="5"/>
  <c r="AC16" i="5"/>
  <c r="AC162" i="5"/>
  <c r="AD162" i="5" s="1"/>
  <c r="AC160" i="5"/>
  <c r="AD160" i="5" s="1"/>
  <c r="AC139" i="5"/>
  <c r="AD139" i="5" s="1"/>
  <c r="AC124" i="5"/>
  <c r="AD124" i="5" s="1"/>
  <c r="AC111" i="5"/>
  <c r="AD111" i="5" s="1"/>
  <c r="AC88" i="5"/>
  <c r="AD88" i="5" s="1"/>
  <c r="AC73" i="5"/>
  <c r="AD73" i="5" s="1"/>
  <c r="AK205" i="5"/>
  <c r="AK25" i="5"/>
  <c r="AD107" i="5"/>
  <c r="AD82" i="5"/>
  <c r="AC71" i="5"/>
  <c r="AD71" i="5" s="1"/>
  <c r="F12" i="13" s="1"/>
  <c r="AC69" i="5"/>
  <c r="AD69" i="5" s="1"/>
  <c r="AC67" i="5"/>
  <c r="AD67" i="5" s="1"/>
  <c r="AD63" i="5"/>
  <c r="AC48" i="5"/>
  <c r="AD48" i="5" s="1"/>
  <c r="AC27" i="5"/>
  <c r="AD27" i="5" s="1"/>
  <c r="AC25" i="5"/>
  <c r="AD25" i="5" s="1"/>
  <c r="AC12" i="5"/>
  <c r="AC122" i="5"/>
  <c r="AK95" i="5"/>
  <c r="AC152" i="5"/>
  <c r="AC135" i="5"/>
  <c r="AD135" i="5" s="1"/>
  <c r="AC116" i="5"/>
  <c r="AD116" i="5" s="1"/>
  <c r="AC99" i="5"/>
  <c r="AD99" i="5" s="1"/>
  <c r="AC97" i="5"/>
  <c r="AC80" i="5"/>
  <c r="AD80" i="5" s="1"/>
  <c r="AC59" i="5"/>
  <c r="AD59" i="5" s="1"/>
  <c r="AC44" i="5"/>
  <c r="AD44" i="5" s="1"/>
  <c r="AD38" i="5"/>
  <c r="AD34" i="5"/>
  <c r="AD19" i="5"/>
  <c r="AK130" i="5"/>
  <c r="AK94" i="5"/>
  <c r="AK82" i="5"/>
  <c r="AK58" i="5"/>
  <c r="AK34" i="5"/>
  <c r="AK10" i="5"/>
  <c r="AD710" i="6"/>
  <c r="AD564" i="6"/>
  <c r="AK471" i="6"/>
  <c r="AD718" i="6"/>
  <c r="AC700" i="6"/>
  <c r="AD700" i="6" s="1"/>
  <c r="AC694" i="6"/>
  <c r="AD692" i="6"/>
  <c r="AD687" i="6"/>
  <c r="AD677" i="6"/>
  <c r="AC670" i="6"/>
  <c r="AD670" i="6" s="1"/>
  <c r="AD661" i="6"/>
  <c r="AD656" i="6"/>
  <c r="AC651" i="6"/>
  <c r="AC644" i="6"/>
  <c r="AD644" i="6" s="1"/>
  <c r="AD618" i="6"/>
  <c r="AC608" i="6"/>
  <c r="AD594" i="6"/>
  <c r="AC506" i="6"/>
  <c r="AC423" i="6"/>
  <c r="AC421" i="6"/>
  <c r="AC385" i="6"/>
  <c r="AC374" i="6"/>
  <c r="AD374" i="6" s="1"/>
  <c r="AC297" i="6"/>
  <c r="AD274" i="6"/>
  <c r="AD246" i="6"/>
  <c r="AD319" i="6"/>
  <c r="AK319" i="6"/>
  <c r="AK167" i="6"/>
  <c r="AD65" i="6"/>
  <c r="AK65" i="6"/>
  <c r="AD698" i="6"/>
  <c r="AD695" i="6"/>
  <c r="AD685" i="6"/>
  <c r="AC675" i="6"/>
  <c r="AC668" i="6"/>
  <c r="AD668" i="6" s="1"/>
  <c r="AC640" i="6"/>
  <c r="AC635" i="6"/>
  <c r="AC623" i="6"/>
  <c r="AC606" i="6"/>
  <c r="AD578" i="6"/>
  <c r="AK576" i="6"/>
  <c r="AK572" i="6"/>
  <c r="AC516" i="6"/>
  <c r="AD514" i="6"/>
  <c r="AK503" i="6"/>
  <c r="AK496" i="6"/>
  <c r="AC495" i="6"/>
  <c r="AC491" i="6"/>
  <c r="AD491" i="6" s="1"/>
  <c r="AK487" i="6"/>
  <c r="AK470" i="6"/>
  <c r="AC462" i="6"/>
  <c r="AD462" i="6" s="1"/>
  <c r="AC455" i="6"/>
  <c r="AK453" i="6"/>
  <c r="AK451" i="6"/>
  <c r="AC444" i="6"/>
  <c r="AC435" i="6"/>
  <c r="AD435" i="6" s="1"/>
  <c r="AC414" i="6"/>
  <c r="AD395" i="6"/>
  <c r="AC381" i="6"/>
  <c r="AK375" i="6"/>
  <c r="AK370" i="6"/>
  <c r="AK224" i="6"/>
  <c r="AD455" i="6"/>
  <c r="AK455" i="6"/>
  <c r="AD444" i="6"/>
  <c r="AD734" i="6"/>
  <c r="AC703" i="6"/>
  <c r="AC680" i="6"/>
  <c r="AD680" i="6" s="1"/>
  <c r="AC666" i="6"/>
  <c r="AD664" i="6"/>
  <c r="AC647" i="6"/>
  <c r="AD647" i="6" s="1"/>
  <c r="AC611" i="6"/>
  <c r="AC599" i="6"/>
  <c r="AK583" i="6"/>
  <c r="AC576" i="6"/>
  <c r="AD576" i="6" s="1"/>
  <c r="AC489" i="6"/>
  <c r="AC478" i="6"/>
  <c r="AC453" i="6"/>
  <c r="AC451" i="6"/>
  <c r="AD451" i="6" s="1"/>
  <c r="AK382" i="6"/>
  <c r="AK189" i="6"/>
  <c r="AD140" i="6"/>
  <c r="AC36" i="6"/>
  <c r="AC729" i="6"/>
  <c r="AD729" i="6" s="1"/>
  <c r="AD701" i="6"/>
  <c r="AD671" i="6"/>
  <c r="AC664" i="6"/>
  <c r="AC659" i="6"/>
  <c r="AD659" i="6" s="1"/>
  <c r="AC638" i="6"/>
  <c r="AD638" i="6" s="1"/>
  <c r="AC616" i="6"/>
  <c r="AC604" i="6"/>
  <c r="AC592" i="6"/>
  <c r="AD590" i="6"/>
  <c r="AK574" i="6"/>
  <c r="AC548" i="6"/>
  <c r="AK519" i="6"/>
  <c r="AC512" i="6"/>
  <c r="AD465" i="6"/>
  <c r="AK465" i="6"/>
  <c r="AK262" i="6"/>
  <c r="AD174" i="6"/>
  <c r="AD82" i="6"/>
  <c r="AK82" i="6"/>
  <c r="AD619" i="6"/>
  <c r="AD535" i="6"/>
  <c r="AK535" i="6"/>
  <c r="AD717" i="6"/>
  <c r="AD699" i="6"/>
  <c r="AD669" i="6"/>
  <c r="AD624" i="6"/>
  <c r="AC521" i="6"/>
  <c r="AC519" i="6"/>
  <c r="AD519" i="6" s="1"/>
  <c r="AD472" i="6"/>
  <c r="AD470" i="6"/>
  <c r="AD463" i="6"/>
  <c r="AC458" i="6"/>
  <c r="AD456" i="6"/>
  <c r="AC447" i="6"/>
  <c r="AD398" i="6"/>
  <c r="AD391" i="6"/>
  <c r="AD384" i="6"/>
  <c r="AD360" i="6"/>
  <c r="AK360" i="6"/>
  <c r="AK322" i="6"/>
  <c r="AK320" i="6"/>
  <c r="AD320" i="6"/>
  <c r="AD283" i="6"/>
  <c r="AD732" i="6"/>
  <c r="K12" i="13"/>
  <c r="K16" i="13"/>
  <c r="K20" i="13"/>
  <c r="K24" i="13"/>
  <c r="K28" i="13"/>
  <c r="K10" i="13"/>
  <c r="K13" i="13"/>
  <c r="U13" i="13" s="1"/>
  <c r="K17" i="13"/>
  <c r="K21" i="13"/>
  <c r="K25" i="13"/>
  <c r="K14" i="13"/>
  <c r="K18" i="13"/>
  <c r="K22" i="13"/>
  <c r="K26" i="13"/>
  <c r="K11" i="13"/>
  <c r="K15" i="13"/>
  <c r="U15" i="13" s="1"/>
  <c r="K19" i="13"/>
  <c r="K23" i="13"/>
  <c r="K27" i="13"/>
  <c r="AC722" i="6"/>
  <c r="AC719" i="6"/>
  <c r="AD719" i="6" s="1"/>
  <c r="AK710" i="6"/>
  <c r="AD681" i="6"/>
  <c r="AD676" i="6"/>
  <c r="AK670" i="6"/>
  <c r="AD660" i="6"/>
  <c r="AC650" i="6"/>
  <c r="AC607" i="6"/>
  <c r="AD607" i="6" s="1"/>
  <c r="AD600" i="6"/>
  <c r="AK564" i="6"/>
  <c r="AC544" i="6"/>
  <c r="AD544" i="6" s="1"/>
  <c r="AK540" i="6"/>
  <c r="AK520" i="6"/>
  <c r="AK515" i="6"/>
  <c r="AD510" i="6"/>
  <c r="AK508" i="6"/>
  <c r="AD508" i="6"/>
  <c r="AC420" i="6"/>
  <c r="AK405" i="6"/>
  <c r="AC400" i="6"/>
  <c r="AD400" i="6" s="1"/>
  <c r="AK358" i="6"/>
  <c r="AC322" i="6"/>
  <c r="AD322" i="6" s="1"/>
  <c r="AC212" i="6"/>
  <c r="AD212" i="6" s="1"/>
  <c r="AK122" i="6"/>
  <c r="AD122" i="6"/>
  <c r="AK120" i="6"/>
  <c r="AD120" i="6"/>
  <c r="AC107" i="6"/>
  <c r="AK70" i="6"/>
  <c r="AD70" i="6"/>
  <c r="AC51" i="6"/>
  <c r="AD51" i="6" s="1"/>
  <c r="AD635" i="6"/>
  <c r="AC730" i="6"/>
  <c r="AD725" i="6"/>
  <c r="AK718" i="6"/>
  <c r="AC696" i="6"/>
  <c r="AK692" i="6"/>
  <c r="AK687" i="6"/>
  <c r="AC686" i="6"/>
  <c r="AD686" i="6" s="1"/>
  <c r="AC676" i="6"/>
  <c r="AC667" i="6"/>
  <c r="AD667" i="6" s="1"/>
  <c r="AC655" i="6"/>
  <c r="AD655" i="6" s="1"/>
  <c r="AD639" i="6"/>
  <c r="AK618" i="6"/>
  <c r="AK594" i="6"/>
  <c r="AC586" i="6"/>
  <c r="AK584" i="6"/>
  <c r="AC570" i="6"/>
  <c r="AK538" i="6"/>
  <c r="AC533" i="6"/>
  <c r="AK479" i="6"/>
  <c r="AK308" i="6"/>
  <c r="AD308" i="6"/>
  <c r="AD89" i="6"/>
  <c r="AK89" i="6"/>
  <c r="AD684" i="6"/>
  <c r="AD679" i="6"/>
  <c r="AK635" i="6"/>
  <c r="AD561" i="6"/>
  <c r="AD488" i="6"/>
  <c r="AK444" i="6"/>
  <c r="AK367" i="6"/>
  <c r="AK158" i="6"/>
  <c r="AD158" i="6"/>
  <c r="AD152" i="6"/>
  <c r="AK131" i="6"/>
  <c r="AD640" i="6"/>
  <c r="AD733" i="6"/>
  <c r="AD728" i="6"/>
  <c r="AD707" i="6"/>
  <c r="AC702" i="6"/>
  <c r="AD689" i="6"/>
  <c r="AC679" i="6"/>
  <c r="AD663" i="6"/>
  <c r="AD653" i="6"/>
  <c r="AC646" i="6"/>
  <c r="AD646" i="6" s="1"/>
  <c r="AD637" i="6"/>
  <c r="AD632" i="6"/>
  <c r="AD615" i="6"/>
  <c r="AC610" i="6"/>
  <c r="AD603" i="6"/>
  <c r="AC598" i="6"/>
  <c r="AC591" i="6"/>
  <c r="AC584" i="6"/>
  <c r="AD584" i="6" s="1"/>
  <c r="AD520" i="6"/>
  <c r="AC450" i="6"/>
  <c r="AD450" i="6" s="1"/>
  <c r="AK435" i="6"/>
  <c r="AC434" i="6"/>
  <c r="AD434" i="6" s="1"/>
  <c r="J24" i="13" s="1"/>
  <c r="AC425" i="6"/>
  <c r="AC418" i="6"/>
  <c r="AD418" i="6" s="1"/>
  <c r="AC367" i="6"/>
  <c r="AD335" i="6"/>
  <c r="AK335" i="6"/>
  <c r="AC254" i="6"/>
  <c r="AD254" i="6" s="1"/>
  <c r="AD175" i="6"/>
  <c r="AK175" i="6"/>
  <c r="AK163" i="6"/>
  <c r="AD29" i="6"/>
  <c r="AD19" i="6"/>
  <c r="AD16" i="6"/>
  <c r="AC358" i="6"/>
  <c r="AD358" i="6" s="1"/>
  <c r="AC353" i="6"/>
  <c r="AC307" i="6"/>
  <c r="AD307" i="6" s="1"/>
  <c r="AC295" i="6"/>
  <c r="AD295" i="6" s="1"/>
  <c r="AC293" i="6"/>
  <c r="AC240" i="6"/>
  <c r="AC191" i="6"/>
  <c r="AD191" i="6" s="1"/>
  <c r="J16" i="13" s="1"/>
  <c r="AC189" i="6"/>
  <c r="AK180" i="6"/>
  <c r="AC163" i="6"/>
  <c r="AD163" i="6" s="1"/>
  <c r="AC131" i="6"/>
  <c r="AC74" i="6"/>
  <c r="AD74" i="6" s="1"/>
  <c r="AC49" i="6"/>
  <c r="AD536" i="6"/>
  <c r="AK513" i="6"/>
  <c r="AD496" i="6"/>
  <c r="AK478" i="6"/>
  <c r="AK452" i="6"/>
  <c r="AD440" i="6"/>
  <c r="AD403" i="6"/>
  <c r="AD382" i="6"/>
  <c r="AC351" i="6"/>
  <c r="AC342" i="6"/>
  <c r="AD342" i="6" s="1"/>
  <c r="AK324" i="6"/>
  <c r="AD315" i="6"/>
  <c r="AK270" i="6"/>
  <c r="AD208" i="6"/>
  <c r="AC170" i="6"/>
  <c r="AD168" i="6"/>
  <c r="AK152" i="6"/>
  <c r="AK151" i="6"/>
  <c r="AC127" i="6"/>
  <c r="AD108" i="6"/>
  <c r="AD94" i="6"/>
  <c r="AK92" i="6"/>
  <c r="AK73" i="6"/>
  <c r="AC55" i="6"/>
  <c r="AD22" i="6"/>
  <c r="AK18" i="6"/>
  <c r="AC567" i="6"/>
  <c r="AK548" i="6"/>
  <c r="AC545" i="6"/>
  <c r="AK516" i="6"/>
  <c r="AD494" i="6"/>
  <c r="AD492" i="6"/>
  <c r="AD478" i="6"/>
  <c r="AC473" i="6"/>
  <c r="AD422" i="6"/>
  <c r="AK418" i="6"/>
  <c r="AK401" i="6"/>
  <c r="AD387" i="6"/>
  <c r="AC370" i="6"/>
  <c r="AD370" i="6" s="1"/>
  <c r="AC361" i="6"/>
  <c r="AD258" i="6"/>
  <c r="AK244" i="6"/>
  <c r="AC225" i="6"/>
  <c r="AK223" i="6"/>
  <c r="AK209" i="6"/>
  <c r="AK174" i="6"/>
  <c r="AK164" i="6"/>
  <c r="AK156" i="6"/>
  <c r="AK147" i="6"/>
  <c r="AK140" i="6"/>
  <c r="AK106" i="6"/>
  <c r="AK100" i="6"/>
  <c r="AC99" i="6"/>
  <c r="AC87" i="6"/>
  <c r="AD75" i="6"/>
  <c r="AK71" i="6"/>
  <c r="AK61" i="6"/>
  <c r="AC47" i="6"/>
  <c r="I11" i="13" s="1"/>
  <c r="AK33" i="6"/>
  <c r="AD27" i="6"/>
  <c r="AD17" i="6"/>
  <c r="AC588" i="6"/>
  <c r="AC579" i="6"/>
  <c r="AD579" i="6" s="1"/>
  <c r="AD570" i="6"/>
  <c r="AK563" i="6"/>
  <c r="AC558" i="6"/>
  <c r="AD558" i="6" s="1"/>
  <c r="AK556" i="6"/>
  <c r="AC550" i="6"/>
  <c r="AD550" i="6" s="1"/>
  <c r="AC543" i="6"/>
  <c r="AC534" i="6"/>
  <c r="AC525" i="6"/>
  <c r="AK514" i="6"/>
  <c r="AC501" i="6"/>
  <c r="AK472" i="6"/>
  <c r="AC471" i="6"/>
  <c r="AD471" i="6" s="1"/>
  <c r="AC469" i="6"/>
  <c r="I25" i="13" s="1"/>
  <c r="AK467" i="6"/>
  <c r="AC464" i="6"/>
  <c r="AC457" i="6"/>
  <c r="AK434" i="6"/>
  <c r="AC392" i="6"/>
  <c r="AC380" i="6"/>
  <c r="I22" i="13" s="1"/>
  <c r="AC345" i="6"/>
  <c r="AC331" i="6"/>
  <c r="AD331" i="6" s="1"/>
  <c r="AC301" i="6"/>
  <c r="AC296" i="6"/>
  <c r="AD296" i="6" s="1"/>
  <c r="AC279" i="6"/>
  <c r="AK251" i="6"/>
  <c r="AC243" i="6"/>
  <c r="AD243" i="6" s="1"/>
  <c r="AC216" i="6"/>
  <c r="AC178" i="6"/>
  <c r="AC173" i="6"/>
  <c r="AK171" i="6"/>
  <c r="AC156" i="6"/>
  <c r="AC134" i="6"/>
  <c r="AD134" i="6" s="1"/>
  <c r="AC97" i="6"/>
  <c r="AC68" i="6"/>
  <c r="AD53" i="6"/>
  <c r="AK20" i="6"/>
  <c r="AK12" i="6"/>
  <c r="AC336" i="6"/>
  <c r="AC326" i="6"/>
  <c r="AD289" i="6"/>
  <c r="AK266" i="6"/>
  <c r="AC194" i="6"/>
  <c r="AC185" i="6"/>
  <c r="AC176" i="6"/>
  <c r="AD176" i="6" s="1"/>
  <c r="AK107" i="6"/>
  <c r="AC90" i="6"/>
  <c r="AD90" i="6" s="1"/>
  <c r="AK81" i="6"/>
  <c r="AD63" i="6"/>
  <c r="AK59" i="6"/>
  <c r="AD25" i="6"/>
  <c r="AD162" i="6"/>
  <c r="AC350" i="6"/>
  <c r="AD348" i="6"/>
  <c r="AC341" i="6"/>
  <c r="AC306" i="6"/>
  <c r="AD306" i="6" s="1"/>
  <c r="AD304" i="6"/>
  <c r="AC294" i="6"/>
  <c r="AD294" i="6" s="1"/>
  <c r="AC292" i="6"/>
  <c r="AK276" i="6"/>
  <c r="AC268" i="6"/>
  <c r="AC261" i="6"/>
  <c r="AK257" i="6"/>
  <c r="AC256" i="6"/>
  <c r="AD256" i="6" s="1"/>
  <c r="AK252" i="6"/>
  <c r="AC249" i="6"/>
  <c r="AC239" i="6"/>
  <c r="AK233" i="6"/>
  <c r="AC230" i="6"/>
  <c r="AC228" i="6"/>
  <c r="AD228" i="6" s="1"/>
  <c r="AK222" i="6"/>
  <c r="AD219" i="6"/>
  <c r="AC214" i="6"/>
  <c r="AD214" i="6" s="1"/>
  <c r="AK182" i="6"/>
  <c r="AC181" i="6"/>
  <c r="AC159" i="6"/>
  <c r="AC154" i="6"/>
  <c r="AD154" i="6" s="1"/>
  <c r="AC137" i="6"/>
  <c r="AC130" i="6"/>
  <c r="I14" i="13" s="1"/>
  <c r="AC128" i="6"/>
  <c r="AD116" i="6"/>
  <c r="AK105" i="6"/>
  <c r="AC102" i="6"/>
  <c r="AD102" i="6" s="1"/>
  <c r="AC83" i="6"/>
  <c r="AC71" i="6"/>
  <c r="AC61" i="6"/>
  <c r="AC33" i="6"/>
  <c r="AK29" i="6"/>
  <c r="AK16" i="6"/>
  <c r="AD10" i="6"/>
  <c r="AK57" i="6"/>
  <c r="AK19" i="6"/>
  <c r="AC383" i="6"/>
  <c r="AD383" i="6" s="1"/>
  <c r="AK379" i="6"/>
  <c r="AC346" i="6"/>
  <c r="AK342" i="6"/>
  <c r="AC339" i="6"/>
  <c r="AD339" i="6" s="1"/>
  <c r="AK333" i="6"/>
  <c r="AC302" i="6"/>
  <c r="AD302" i="6" s="1"/>
  <c r="AK300" i="6"/>
  <c r="AK271" i="6"/>
  <c r="AK264" i="6"/>
  <c r="AC259" i="6"/>
  <c r="AD259" i="6" s="1"/>
  <c r="AC207" i="6"/>
  <c r="AC197" i="6"/>
  <c r="AC179" i="6"/>
  <c r="AD179" i="6" s="1"/>
  <c r="AC167" i="6"/>
  <c r="AD167" i="6" s="1"/>
  <c r="AC111" i="6"/>
  <c r="AC98" i="6"/>
  <c r="AC86" i="6"/>
  <c r="AK84" i="6"/>
  <c r="AC81" i="6"/>
  <c r="AC59" i="6"/>
  <c r="AK55" i="6"/>
  <c r="AC31" i="6"/>
  <c r="I10" i="13" s="1"/>
  <c r="AD13" i="6"/>
  <c r="F70" i="13"/>
  <c r="AC344" i="6"/>
  <c r="AD344" i="6" s="1"/>
  <c r="J21" i="13" s="1"/>
  <c r="AC264" i="6"/>
  <c r="AD247" i="6"/>
  <c r="AC235" i="6"/>
  <c r="AD235" i="6" s="1"/>
  <c r="AC224" i="6"/>
  <c r="AD224" i="6" s="1"/>
  <c r="AD215" i="6"/>
  <c r="AK208" i="6"/>
  <c r="AC205" i="6"/>
  <c r="AK187" i="6"/>
  <c r="AK161" i="6"/>
  <c r="AC157" i="6"/>
  <c r="AC133" i="6"/>
  <c r="AC124" i="6"/>
  <c r="AD96" i="6"/>
  <c r="AK47" i="6"/>
  <c r="AC697" i="7"/>
  <c r="AD674" i="7"/>
  <c r="AC649" i="7"/>
  <c r="AK585" i="7"/>
  <c r="AK570" i="7"/>
  <c r="AD542" i="7"/>
  <c r="AK538" i="7"/>
  <c r="AD649" i="7"/>
  <c r="AD557" i="7"/>
  <c r="AK557" i="7"/>
  <c r="AD688" i="7"/>
  <c r="AD681" i="7"/>
  <c r="AK681" i="7"/>
  <c r="AD625" i="7"/>
  <c r="AK625" i="7"/>
  <c r="AD519" i="7"/>
  <c r="O11" i="13"/>
  <c r="U11" i="13" s="1"/>
  <c r="O15" i="13"/>
  <c r="O19" i="13"/>
  <c r="O23" i="13"/>
  <c r="O27" i="13"/>
  <c r="M10" i="13"/>
  <c r="O12" i="13"/>
  <c r="O16" i="13"/>
  <c r="U16" i="13" s="1"/>
  <c r="O20" i="13"/>
  <c r="O24" i="13"/>
  <c r="O28" i="13"/>
  <c r="O10" i="13"/>
  <c r="U10" i="13" s="1"/>
  <c r="O13" i="13"/>
  <c r="O17" i="13"/>
  <c r="O21" i="13"/>
  <c r="O25" i="13"/>
  <c r="O14" i="13"/>
  <c r="O18" i="13"/>
  <c r="O22" i="13"/>
  <c r="O26" i="13"/>
  <c r="M27" i="13"/>
  <c r="AC721" i="7"/>
  <c r="AD721" i="7" s="1"/>
  <c r="AD712" i="7"/>
  <c r="AC709" i="7"/>
  <c r="AD709" i="7" s="1"/>
  <c r="AC647" i="7"/>
  <c r="AD647" i="7" s="1"/>
  <c r="AD645" i="7"/>
  <c r="AK562" i="7"/>
  <c r="AC551" i="7"/>
  <c r="AD551" i="7" s="1"/>
  <c r="AK462" i="7"/>
  <c r="AK403" i="7"/>
  <c r="AD403" i="7"/>
  <c r="AD225" i="7"/>
  <c r="AK225" i="7"/>
  <c r="AD733" i="7"/>
  <c r="AK733" i="7"/>
  <c r="AD639" i="7"/>
  <c r="AK639" i="7"/>
  <c r="AK524" i="7"/>
  <c r="AD524" i="7"/>
  <c r="AD478" i="7"/>
  <c r="AC424" i="7"/>
  <c r="AD491" i="7"/>
  <c r="AD736" i="7"/>
  <c r="AD729" i="7"/>
  <c r="AC722" i="7"/>
  <c r="AD722" i="7" s="1"/>
  <c r="AD720" i="7"/>
  <c r="AC717" i="7"/>
  <c r="AD717" i="7" s="1"/>
  <c r="AD689" i="7"/>
  <c r="AC669" i="7"/>
  <c r="AD669" i="7" s="1"/>
  <c r="AD662" i="7"/>
  <c r="AK567" i="7"/>
  <c r="AD489" i="7"/>
  <c r="AK489" i="7"/>
  <c r="AD446" i="7"/>
  <c r="AK408" i="7"/>
  <c r="AD408" i="7"/>
  <c r="AD395" i="7"/>
  <c r="AK395" i="7"/>
  <c r="AC720" i="7"/>
  <c r="AD665" i="7"/>
  <c r="AK649" i="7"/>
  <c r="AC628" i="7"/>
  <c r="AK578" i="7"/>
  <c r="AD550" i="7"/>
  <c r="AK550" i="7"/>
  <c r="AD718" i="7"/>
  <c r="AC701" i="7"/>
  <c r="AD595" i="7"/>
  <c r="AK595" i="7"/>
  <c r="AC713" i="7"/>
  <c r="AK559" i="7"/>
  <c r="AD559" i="7"/>
  <c r="AK53" i="7"/>
  <c r="AD53" i="7"/>
  <c r="AC739" i="7"/>
  <c r="AC734" i="7"/>
  <c r="AD734" i="7" s="1"/>
  <c r="AC725" i="7"/>
  <c r="AD716" i="7"/>
  <c r="AK716" i="7"/>
  <c r="AK704" i="7"/>
  <c r="AD704" i="7"/>
  <c r="AC699" i="7"/>
  <c r="AD692" i="7"/>
  <c r="AD653" i="7"/>
  <c r="AD611" i="7"/>
  <c r="AD295" i="7"/>
  <c r="AK295" i="7"/>
  <c r="AD553" i="7"/>
  <c r="AD439" i="7"/>
  <c r="AD422" i="7"/>
  <c r="AD414" i="7"/>
  <c r="AD162" i="7"/>
  <c r="AD661" i="7"/>
  <c r="AC620" i="7"/>
  <c r="AC612" i="7"/>
  <c r="AD612" i="7" s="1"/>
  <c r="AC593" i="7"/>
  <c r="AD593" i="7" s="1"/>
  <c r="AD591" i="7"/>
  <c r="AC588" i="7"/>
  <c r="AD588" i="7" s="1"/>
  <c r="AD586" i="7"/>
  <c r="AK575" i="7"/>
  <c r="AK568" i="7"/>
  <c r="AC565" i="7"/>
  <c r="AD565" i="7" s="1"/>
  <c r="AD563" i="7"/>
  <c r="AD548" i="7"/>
  <c r="AK539" i="7"/>
  <c r="AC518" i="7"/>
  <c r="AD518" i="7" s="1"/>
  <c r="AC513" i="7"/>
  <c r="AD513" i="7" s="1"/>
  <c r="AC492" i="7"/>
  <c r="AC487" i="7"/>
  <c r="AD487" i="7" s="1"/>
  <c r="AC482" i="7"/>
  <c r="AD482" i="7" s="1"/>
  <c r="AK480" i="7"/>
  <c r="AC467" i="7"/>
  <c r="AD467" i="7" s="1"/>
  <c r="AD447" i="7"/>
  <c r="AK440" i="7"/>
  <c r="AC437" i="7"/>
  <c r="AC435" i="7"/>
  <c r="AD435" i="7" s="1"/>
  <c r="N24" i="13" s="1"/>
  <c r="AK433" i="7"/>
  <c r="AC430" i="7"/>
  <c r="AD430" i="7" s="1"/>
  <c r="AD425" i="7"/>
  <c r="AC390" i="7"/>
  <c r="AC376" i="7"/>
  <c r="AD376" i="7" s="1"/>
  <c r="N22" i="13" s="1"/>
  <c r="AC358" i="7"/>
  <c r="AD349" i="7"/>
  <c r="AD333" i="7"/>
  <c r="AC322" i="7"/>
  <c r="AC315" i="7"/>
  <c r="AC274" i="7"/>
  <c r="AK252" i="7"/>
  <c r="AD249" i="7"/>
  <c r="AC220" i="7"/>
  <c r="AD220" i="7" s="1"/>
  <c r="AC216" i="7"/>
  <c r="AD216" i="7" s="1"/>
  <c r="AC189" i="7"/>
  <c r="AC92" i="7"/>
  <c r="AD92" i="7" s="1"/>
  <c r="AC9" i="7"/>
  <c r="AD9" i="7" s="1"/>
  <c r="AC732" i="7"/>
  <c r="AD710" i="7"/>
  <c r="AC705" i="7"/>
  <c r="AD705" i="7" s="1"/>
  <c r="AD696" i="7"/>
  <c r="AC685" i="7"/>
  <c r="AD685" i="7" s="1"/>
  <c r="AC678" i="7"/>
  <c r="AD678" i="7" s="1"/>
  <c r="AC635" i="7"/>
  <c r="AD635" i="7" s="1"/>
  <c r="AC630" i="7"/>
  <c r="AD630" i="7" s="1"/>
  <c r="AD618" i="7"/>
  <c r="AK606" i="7"/>
  <c r="AD605" i="7"/>
  <c r="AC598" i="7"/>
  <c r="AD598" i="7" s="1"/>
  <c r="AC533" i="7"/>
  <c r="AD533" i="7" s="1"/>
  <c r="AC526" i="7"/>
  <c r="AD526" i="7" s="1"/>
  <c r="AC516" i="7"/>
  <c r="AK486" i="7"/>
  <c r="AC475" i="7"/>
  <c r="AD475" i="7" s="1"/>
  <c r="AK473" i="7"/>
  <c r="AK460" i="7"/>
  <c r="AK434" i="7"/>
  <c r="AC425" i="7"/>
  <c r="AC410" i="7"/>
  <c r="M23" i="13" s="1"/>
  <c r="AC354" i="7"/>
  <c r="AK325" i="7"/>
  <c r="AK323" i="7"/>
  <c r="AK280" i="7"/>
  <c r="AK268" i="7"/>
  <c r="AD210" i="7"/>
  <c r="AC145" i="7"/>
  <c r="AD145" i="7" s="1"/>
  <c r="AC143" i="7"/>
  <c r="AD133" i="7"/>
  <c r="AC101" i="7"/>
  <c r="AD101" i="7" s="1"/>
  <c r="AC78" i="7"/>
  <c r="AD78" i="7" s="1"/>
  <c r="AC57" i="7"/>
  <c r="AD34" i="7"/>
  <c r="AC715" i="7"/>
  <c r="AD715" i="7" s="1"/>
  <c r="AC703" i="7"/>
  <c r="AD703" i="7" s="1"/>
  <c r="AC698" i="7"/>
  <c r="AD698" i="7" s="1"/>
  <c r="AC696" i="7"/>
  <c r="AC654" i="7"/>
  <c r="AD654" i="7" s="1"/>
  <c r="AC642" i="7"/>
  <c r="AD642" i="7" s="1"/>
  <c r="AC640" i="7"/>
  <c r="AD640" i="7" s="1"/>
  <c r="AD637" i="7"/>
  <c r="AD633" i="7"/>
  <c r="AD623" i="7"/>
  <c r="AD613" i="7"/>
  <c r="AC558" i="7"/>
  <c r="AD558" i="7" s="1"/>
  <c r="AK544" i="7"/>
  <c r="AK542" i="7"/>
  <c r="AD531" i="7"/>
  <c r="AD509" i="7"/>
  <c r="AD506" i="7"/>
  <c r="AK504" i="7"/>
  <c r="AK501" i="7"/>
  <c r="AK496" i="7"/>
  <c r="AK494" i="7"/>
  <c r="AC465" i="7"/>
  <c r="M25" i="13" s="1"/>
  <c r="AC462" i="7"/>
  <c r="AD462" i="7" s="1"/>
  <c r="AK446" i="7"/>
  <c r="AC445" i="7"/>
  <c r="AD445" i="7" s="1"/>
  <c r="AC428" i="7"/>
  <c r="AK398" i="7"/>
  <c r="AC388" i="7"/>
  <c r="AD388" i="7" s="1"/>
  <c r="AD379" i="7"/>
  <c r="AC259" i="7"/>
  <c r="AC247" i="7"/>
  <c r="AD247" i="7" s="1"/>
  <c r="AK527" i="7"/>
  <c r="AD504" i="7"/>
  <c r="AD501" i="7"/>
  <c r="AC498" i="7"/>
  <c r="AD498" i="7" s="1"/>
  <c r="AC496" i="7"/>
  <c r="AD496" i="7" s="1"/>
  <c r="N26" i="13" s="1"/>
  <c r="AC490" i="7"/>
  <c r="AD490" i="7" s="1"/>
  <c r="AK448" i="7"/>
  <c r="AK436" i="7"/>
  <c r="AC423" i="7"/>
  <c r="AD423" i="7" s="1"/>
  <c r="AK406" i="7"/>
  <c r="AK389" i="7"/>
  <c r="AK367" i="7"/>
  <c r="AD230" i="7"/>
  <c r="AC202" i="7"/>
  <c r="AD202" i="7" s="1"/>
  <c r="AC200" i="7"/>
  <c r="AD200" i="7" s="1"/>
  <c r="AC127" i="7"/>
  <c r="AC108" i="7"/>
  <c r="AD108" i="7" s="1"/>
  <c r="AC76" i="7"/>
  <c r="AD76" i="7" s="1"/>
  <c r="AD594" i="7"/>
  <c r="AC580" i="7"/>
  <c r="AD580" i="7" s="1"/>
  <c r="AC561" i="7"/>
  <c r="AC436" i="7"/>
  <c r="AD436" i="7" s="1"/>
  <c r="AC282" i="7"/>
  <c r="AD282" i="7" s="1"/>
  <c r="AD599" i="7"/>
  <c r="AC564" i="7"/>
  <c r="AD534" i="7"/>
  <c r="AK518" i="7"/>
  <c r="AD517" i="7"/>
  <c r="AC478" i="7"/>
  <c r="AD476" i="7"/>
  <c r="AK422" i="7"/>
  <c r="AD401" i="7"/>
  <c r="AK346" i="7"/>
  <c r="AK328" i="7"/>
  <c r="AD323" i="7"/>
  <c r="AK299" i="7"/>
  <c r="AD264" i="7"/>
  <c r="AC221" i="7"/>
  <c r="AD221" i="7" s="1"/>
  <c r="AK81" i="7"/>
  <c r="AD81" i="7"/>
  <c r="AK39" i="7"/>
  <c r="AC706" i="7"/>
  <c r="AD706" i="7" s="1"/>
  <c r="AC679" i="7"/>
  <c r="AC638" i="7"/>
  <c r="AD638" i="7" s="1"/>
  <c r="AD629" i="7"/>
  <c r="AC619" i="7"/>
  <c r="AC611" i="7"/>
  <c r="AD597" i="7"/>
  <c r="AD537" i="7"/>
  <c r="AC522" i="7"/>
  <c r="AD522" i="7" s="1"/>
  <c r="AC520" i="7"/>
  <c r="AC491" i="7"/>
  <c r="AC453" i="7"/>
  <c r="AC426" i="7"/>
  <c r="AD426" i="7" s="1"/>
  <c r="AC350" i="7"/>
  <c r="AC321" i="7"/>
  <c r="AD321" i="7" s="1"/>
  <c r="AK319" i="7"/>
  <c r="AD319" i="7"/>
  <c r="AC303" i="7"/>
  <c r="AD303" i="7" s="1"/>
  <c r="AC291" i="7"/>
  <c r="AD291" i="7" s="1"/>
  <c r="AD289" i="7"/>
  <c r="AC280" i="7"/>
  <c r="AD280" i="7" s="1"/>
  <c r="AC273" i="7"/>
  <c r="AC271" i="7"/>
  <c r="AD271" i="7" s="1"/>
  <c r="AC228" i="7"/>
  <c r="AC182" i="7"/>
  <c r="AD182" i="7" s="1"/>
  <c r="AC180" i="7"/>
  <c r="AD180" i="7" s="1"/>
  <c r="AD62" i="7"/>
  <c r="AD609" i="7"/>
  <c r="AC606" i="7"/>
  <c r="AD606" i="7" s="1"/>
  <c r="AK583" i="7"/>
  <c r="AD569" i="7"/>
  <c r="AD547" i="7"/>
  <c r="AC542" i="7"/>
  <c r="AK535" i="7"/>
  <c r="AK533" i="7"/>
  <c r="AC515" i="7"/>
  <c r="AD515" i="7" s="1"/>
  <c r="AD505" i="7"/>
  <c r="AC499" i="7"/>
  <c r="AD499" i="7" s="1"/>
  <c r="AK497" i="7"/>
  <c r="AD466" i="7"/>
  <c r="AD461" i="7"/>
  <c r="AD458" i="7"/>
  <c r="AC456" i="7"/>
  <c r="AC451" i="7"/>
  <c r="AD451" i="7" s="1"/>
  <c r="AK425" i="7"/>
  <c r="AK410" i="7"/>
  <c r="AD394" i="7"/>
  <c r="AD380" i="7"/>
  <c r="AK337" i="7"/>
  <c r="AC330" i="7"/>
  <c r="AD301" i="7"/>
  <c r="AK301" i="7"/>
  <c r="AC289" i="7"/>
  <c r="AD276" i="7"/>
  <c r="AC239" i="7"/>
  <c r="AC213" i="7"/>
  <c r="AC211" i="7"/>
  <c r="AD205" i="7"/>
  <c r="AD138" i="7"/>
  <c r="AC64" i="7"/>
  <c r="AD64" i="7" s="1"/>
  <c r="AD287" i="7"/>
  <c r="AD69" i="7"/>
  <c r="AK69" i="7"/>
  <c r="AK27" i="7"/>
  <c r="AD11" i="7"/>
  <c r="AK11" i="7"/>
  <c r="AC668" i="7"/>
  <c r="AD668" i="7" s="1"/>
  <c r="AC658" i="7"/>
  <c r="AD658" i="7" s="1"/>
  <c r="AC641" i="7"/>
  <c r="AD641" i="7" s="1"/>
  <c r="AC622" i="7"/>
  <c r="AD622" i="7" s="1"/>
  <c r="AC595" i="7"/>
  <c r="AC590" i="7"/>
  <c r="AD590" i="7" s="1"/>
  <c r="AC579" i="7"/>
  <c r="AC574" i="7"/>
  <c r="AD574" i="7" s="1"/>
  <c r="AC510" i="7"/>
  <c r="AD510" i="7" s="1"/>
  <c r="AC474" i="7"/>
  <c r="AD474" i="7" s="1"/>
  <c r="AC472" i="7"/>
  <c r="AC461" i="7"/>
  <c r="AC427" i="7"/>
  <c r="AD427" i="7" s="1"/>
  <c r="AC412" i="7"/>
  <c r="AD412" i="7" s="1"/>
  <c r="AC399" i="7"/>
  <c r="AD399" i="7" s="1"/>
  <c r="AC385" i="7"/>
  <c r="AD385" i="7" s="1"/>
  <c r="AD363" i="7"/>
  <c r="AC346" i="7"/>
  <c r="AD346" i="7" s="1"/>
  <c r="AC344" i="7"/>
  <c r="AD344" i="7" s="1"/>
  <c r="AD335" i="7"/>
  <c r="AC292" i="7"/>
  <c r="AD292" i="7" s="1"/>
  <c r="AC251" i="7"/>
  <c r="AD244" i="7"/>
  <c r="AK244" i="7"/>
  <c r="AC237" i="7"/>
  <c r="AD237" i="7" s="1"/>
  <c r="AK210" i="7"/>
  <c r="AC209" i="7"/>
  <c r="AC94" i="7"/>
  <c r="AD94" i="7" s="1"/>
  <c r="AC13" i="7"/>
  <c r="AC226" i="7"/>
  <c r="AD185" i="7"/>
  <c r="AC183" i="7"/>
  <c r="AK169" i="7"/>
  <c r="AC162" i="7"/>
  <c r="AC160" i="7"/>
  <c r="AC151" i="7"/>
  <c r="AK128" i="7"/>
  <c r="AK121" i="7"/>
  <c r="AK109" i="7"/>
  <c r="AK65" i="7"/>
  <c r="AD49" i="7"/>
  <c r="AK16" i="7"/>
  <c r="G71" i="13"/>
  <c r="AC194" i="7"/>
  <c r="AK190" i="7"/>
  <c r="AK77" i="7"/>
  <c r="AK56" i="7"/>
  <c r="AK21" i="7"/>
  <c r="AC169" i="7"/>
  <c r="AC109" i="7"/>
  <c r="AD109" i="7" s="1"/>
  <c r="AC95" i="7"/>
  <c r="AD86" i="7"/>
  <c r="AC67" i="7"/>
  <c r="AC23" i="7"/>
  <c r="AC16" i="7"/>
  <c r="AC14" i="7"/>
  <c r="AD14" i="7" s="1"/>
  <c r="AK376" i="7"/>
  <c r="AD373" i="7"/>
  <c r="AK357" i="7"/>
  <c r="AK345" i="7"/>
  <c r="AK331" i="7"/>
  <c r="AC328" i="7"/>
  <c r="AD328" i="7" s="1"/>
  <c r="AC295" i="7"/>
  <c r="AK293" i="7"/>
  <c r="AC283" i="7"/>
  <c r="M19" i="13" s="1"/>
  <c r="AK260" i="7"/>
  <c r="AK254" i="7"/>
  <c r="AC250" i="7"/>
  <c r="AD250" i="7" s="1"/>
  <c r="AC240" i="7"/>
  <c r="AD240" i="7" s="1"/>
  <c r="AC236" i="7"/>
  <c r="AK232" i="7"/>
  <c r="AK230" i="7"/>
  <c r="AC208" i="7"/>
  <c r="AC201" i="7"/>
  <c r="AD201" i="7" s="1"/>
  <c r="AK195" i="7"/>
  <c r="AC181" i="7"/>
  <c r="AC174" i="7"/>
  <c r="AD174" i="7" s="1"/>
  <c r="AC144" i="7"/>
  <c r="AK137" i="7"/>
  <c r="AK129" i="7"/>
  <c r="AK124" i="7"/>
  <c r="AC121" i="7"/>
  <c r="AD121" i="7" s="1"/>
  <c r="AC119" i="7"/>
  <c r="AC112" i="7"/>
  <c r="AD112" i="7" s="1"/>
  <c r="AC107" i="7"/>
  <c r="AD107" i="7" s="1"/>
  <c r="AK94" i="7"/>
  <c r="AC84" i="7"/>
  <c r="AC79" i="7"/>
  <c r="AC70" i="7"/>
  <c r="AD70" i="7" s="1"/>
  <c r="AK66" i="7"/>
  <c r="AD63" i="7"/>
  <c r="AD61" i="7"/>
  <c r="AC56" i="7"/>
  <c r="AD56" i="7" s="1"/>
  <c r="AK50" i="7"/>
  <c r="AK45" i="7"/>
  <c r="AC42" i="7"/>
  <c r="AD42" i="7" s="1"/>
  <c r="AK40" i="7"/>
  <c r="AC35" i="7"/>
  <c r="AD35" i="7" s="1"/>
  <c r="AC30" i="7"/>
  <c r="AD30" i="7" s="1"/>
  <c r="AK28" i="7"/>
  <c r="AC12" i="7"/>
  <c r="G68" i="13"/>
  <c r="AK339" i="7"/>
  <c r="AK310" i="7"/>
  <c r="AK197" i="7"/>
  <c r="AK191" i="7"/>
  <c r="AK166" i="7"/>
  <c r="AK105" i="7"/>
  <c r="AK96" i="7"/>
  <c r="AK85" i="7"/>
  <c r="AK78" i="7"/>
  <c r="AD73" i="7"/>
  <c r="AK68" i="7"/>
  <c r="AD33" i="7"/>
  <c r="G67" i="13"/>
  <c r="AD390" i="7"/>
  <c r="AC387" i="7"/>
  <c r="AD387" i="7" s="1"/>
  <c r="AC380" i="7"/>
  <c r="AC370" i="7"/>
  <c r="AD370" i="7" s="1"/>
  <c r="AK360" i="7"/>
  <c r="AD353" i="7"/>
  <c r="AC343" i="7"/>
  <c r="AK341" i="7"/>
  <c r="AC336" i="7"/>
  <c r="AD336" i="7" s="1"/>
  <c r="AC331" i="7"/>
  <c r="AD331" i="7" s="1"/>
  <c r="AC281" i="7"/>
  <c r="AD281" i="7" s="1"/>
  <c r="AC267" i="7"/>
  <c r="AD265" i="7"/>
  <c r="AC258" i="7"/>
  <c r="AD258" i="7" s="1"/>
  <c r="AK256" i="7"/>
  <c r="AK246" i="7"/>
  <c r="AC234" i="7"/>
  <c r="AC217" i="7"/>
  <c r="AK215" i="7"/>
  <c r="AC199" i="7"/>
  <c r="AC197" i="7"/>
  <c r="AK178" i="7"/>
  <c r="AC165" i="7"/>
  <c r="AD165" i="7" s="1"/>
  <c r="AC163" i="7"/>
  <c r="AC154" i="7"/>
  <c r="AD154" i="7" s="1"/>
  <c r="AC142" i="7"/>
  <c r="AD142" i="7" s="1"/>
  <c r="AC137" i="7"/>
  <c r="AK118" i="7"/>
  <c r="AD103" i="7"/>
  <c r="AC82" i="7"/>
  <c r="AD82" i="7" s="1"/>
  <c r="AD68" i="7"/>
  <c r="AK52" i="7"/>
  <c r="AC40" i="7"/>
  <c r="M11" i="13" s="1"/>
  <c r="AC38" i="7"/>
  <c r="AD38" i="7" s="1"/>
  <c r="AC28" i="7"/>
  <c r="AC26" i="7"/>
  <c r="AD26" i="7" s="1"/>
  <c r="AC19" i="7"/>
  <c r="AD17" i="7"/>
  <c r="G66" i="13"/>
  <c r="AK134" i="7"/>
  <c r="AK97" i="7"/>
  <c r="AK90" i="7"/>
  <c r="AK74" i="7"/>
  <c r="AK62" i="7"/>
  <c r="AC227" i="7"/>
  <c r="AK205" i="7"/>
  <c r="AC195" i="7"/>
  <c r="AC184" i="7"/>
  <c r="AD184" i="7" s="1"/>
  <c r="AD175" i="7"/>
  <c r="AC170" i="7"/>
  <c r="AD170" i="7" s="1"/>
  <c r="AK162" i="7"/>
  <c r="AC161" i="7"/>
  <c r="AD161" i="7" s="1"/>
  <c r="AC150" i="7"/>
  <c r="AD150" i="7" s="1"/>
  <c r="AC133" i="7"/>
  <c r="AC122" i="7"/>
  <c r="AD122" i="7" s="1"/>
  <c r="AC110" i="7"/>
  <c r="AD110" i="7" s="1"/>
  <c r="AD85" i="7"/>
  <c r="AD71" i="7"/>
  <c r="AC66" i="7"/>
  <c r="AD66" i="7" s="1"/>
  <c r="AC59" i="7"/>
  <c r="AD59" i="7" s="1"/>
  <c r="AC52" i="7"/>
  <c r="AC50" i="7"/>
  <c r="AD50" i="7" s="1"/>
  <c r="AD36" i="7"/>
  <c r="AK25" i="7"/>
  <c r="AD13" i="7"/>
  <c r="AC48" i="7"/>
  <c r="AC36" i="7"/>
  <c r="AC22" i="7"/>
  <c r="AD22" i="7" s="1"/>
  <c r="AC15" i="7"/>
  <c r="F64" i="13"/>
  <c r="AC242" i="7"/>
  <c r="AD242" i="7" s="1"/>
  <c r="AC235" i="7"/>
  <c r="AD235" i="7" s="1"/>
  <c r="N17" i="13" s="1"/>
  <c r="AK226" i="7"/>
  <c r="AC207" i="7"/>
  <c r="AC173" i="7"/>
  <c r="AD173" i="7" s="1"/>
  <c r="AK160" i="7"/>
  <c r="AK126" i="7"/>
  <c r="AC125" i="7"/>
  <c r="AC123" i="7"/>
  <c r="AC106" i="7"/>
  <c r="AD106" i="7" s="1"/>
  <c r="AC90" i="7"/>
  <c r="AD90" i="7" s="1"/>
  <c r="AK88" i="7"/>
  <c r="AC83" i="7"/>
  <c r="AK72" i="7"/>
  <c r="AC60" i="7"/>
  <c r="AK44" i="7"/>
  <c r="AC39" i="7"/>
  <c r="AD39" i="7" s="1"/>
  <c r="AD37" i="7"/>
  <c r="AK32" i="7"/>
  <c r="AC27" i="7"/>
  <c r="AD27" i="7" s="1"/>
  <c r="AC18" i="7"/>
  <c r="AD18" i="7" s="1"/>
  <c r="AC554" i="9"/>
  <c r="AD717" i="9"/>
  <c r="AC714" i="9"/>
  <c r="AD699" i="9"/>
  <c r="AD727" i="9"/>
  <c r="AD702" i="9"/>
  <c r="AD697" i="9"/>
  <c r="AC694" i="9"/>
  <c r="AC609" i="9"/>
  <c r="AC539" i="9"/>
  <c r="AC498" i="9"/>
  <c r="AC463" i="9"/>
  <c r="AC448" i="9"/>
  <c r="AC442" i="9"/>
  <c r="AC392" i="9"/>
  <c r="AC260" i="9"/>
  <c r="AC231" i="9"/>
  <c r="AC225" i="9"/>
  <c r="AC161" i="9"/>
  <c r="AC43" i="9"/>
  <c r="AD725" i="9"/>
  <c r="AC722" i="9"/>
  <c r="AD722" i="9" s="1"/>
  <c r="AC559" i="9"/>
  <c r="AC483" i="9"/>
  <c r="AC427" i="9"/>
  <c r="AC371" i="9"/>
  <c r="AC309" i="9"/>
  <c r="AD705" i="9"/>
  <c r="AC588" i="9"/>
  <c r="AC582" i="9"/>
  <c r="AC512" i="9"/>
  <c r="AC134" i="9"/>
  <c r="AD738" i="9"/>
  <c r="AD733" i="9"/>
  <c r="AC730" i="9"/>
  <c r="AD690" i="9"/>
  <c r="AD685" i="9"/>
  <c r="AC682" i="9"/>
  <c r="AC400" i="9"/>
  <c r="AC344" i="9"/>
  <c r="AC113" i="9"/>
  <c r="AC78" i="9"/>
  <c r="AC42" i="9"/>
  <c r="AD713" i="9"/>
  <c r="AD698" i="9"/>
  <c r="AD693" i="9"/>
  <c r="AD694" i="9"/>
  <c r="AC596" i="9"/>
  <c r="AC485" i="9"/>
  <c r="AC323" i="9"/>
  <c r="AC189" i="9"/>
  <c r="AC183" i="9"/>
  <c r="AC154" i="9"/>
  <c r="AK737" i="9"/>
  <c r="AD721" i="9"/>
  <c r="AC718" i="9"/>
  <c r="AD718" i="9" s="1"/>
  <c r="AK689" i="9"/>
  <c r="AK717" i="9"/>
  <c r="AD701" i="9"/>
  <c r="AC645" i="9"/>
  <c r="AC267" i="9"/>
  <c r="AC127" i="9"/>
  <c r="AD729" i="9"/>
  <c r="AC726" i="9"/>
  <c r="AD681" i="9"/>
  <c r="AC678" i="9"/>
  <c r="AC630" i="9"/>
  <c r="AC525" i="9"/>
  <c r="AC455" i="9"/>
  <c r="AC393" i="9"/>
  <c r="AC378" i="9"/>
  <c r="AC358" i="9"/>
  <c r="AC156" i="9"/>
  <c r="AD714" i="9"/>
  <c r="AD709" i="9"/>
  <c r="AC706" i="9"/>
  <c r="AC724" i="10"/>
  <c r="AD724" i="10" s="1"/>
  <c r="AD654" i="10"/>
  <c r="AK654" i="10"/>
  <c r="AD585" i="10"/>
  <c r="AD346" i="10"/>
  <c r="AD720" i="10"/>
  <c r="AC656" i="10"/>
  <c r="AD656" i="10" s="1"/>
  <c r="AD637" i="10"/>
  <c r="AK324" i="10"/>
  <c r="AD324" i="10"/>
  <c r="AD702" i="10"/>
  <c r="AK702" i="10"/>
  <c r="AK570" i="10"/>
  <c r="AK561" i="10"/>
  <c r="AD561" i="10"/>
  <c r="AK497" i="10"/>
  <c r="AD497" i="10"/>
  <c r="AK464" i="10"/>
  <c r="AD458" i="10"/>
  <c r="AK458" i="10"/>
  <c r="AC693" i="10"/>
  <c r="AD693" i="10" s="1"/>
  <c r="AC659" i="10"/>
  <c r="AD633" i="10"/>
  <c r="AD575" i="10"/>
  <c r="AK573" i="10"/>
  <c r="AK548" i="10"/>
  <c r="AD537" i="10"/>
  <c r="AC499" i="10"/>
  <c r="AC738" i="10"/>
  <c r="AC727" i="10"/>
  <c r="AD700" i="10"/>
  <c r="AK620" i="10"/>
  <c r="AD620" i="10"/>
  <c r="AK531" i="10"/>
  <c r="AK379" i="10"/>
  <c r="AD379" i="10"/>
  <c r="AK564" i="10"/>
  <c r="AD564" i="10"/>
  <c r="AC732" i="10"/>
  <c r="AD732" i="10" s="1"/>
  <c r="AD696" i="10"/>
  <c r="AD606" i="10"/>
  <c r="AK606" i="10"/>
  <c r="AD527" i="10"/>
  <c r="AK500" i="10"/>
  <c r="AK485" i="10"/>
  <c r="AD401" i="10"/>
  <c r="AD483" i="10"/>
  <c r="AK352" i="10"/>
  <c r="AD352" i="10"/>
  <c r="AC690" i="10"/>
  <c r="AD547" i="10"/>
  <c r="AK547" i="10"/>
  <c r="AD738" i="10"/>
  <c r="AD662" i="10"/>
  <c r="AD614" i="10"/>
  <c r="AD583" i="10"/>
  <c r="AD558" i="10"/>
  <c r="AK528" i="10"/>
  <c r="AD499" i="10"/>
  <c r="AK492" i="10"/>
  <c r="AK455" i="10"/>
  <c r="AK441" i="10"/>
  <c r="AK416" i="10"/>
  <c r="AD416" i="10"/>
  <c r="AK377" i="10"/>
  <c r="AK374" i="10"/>
  <c r="AD374" i="10"/>
  <c r="AK294" i="10"/>
  <c r="AD721" i="10"/>
  <c r="AC718" i="10"/>
  <c r="AC715" i="10"/>
  <c r="AC712" i="10"/>
  <c r="AD712" i="10" s="1"/>
  <c r="AD710" i="10"/>
  <c r="AD707" i="10"/>
  <c r="AC687" i="10"/>
  <c r="AD679" i="10"/>
  <c r="AD676" i="10"/>
  <c r="AD673" i="10"/>
  <c r="AC667" i="10"/>
  <c r="AD659" i="10"/>
  <c r="AC639" i="10"/>
  <c r="AD631" i="10"/>
  <c r="AD628" i="10"/>
  <c r="AD625" i="10"/>
  <c r="AC619" i="10"/>
  <c r="AD611" i="10"/>
  <c r="AC591" i="10"/>
  <c r="AD569" i="10"/>
  <c r="AC563" i="10"/>
  <c r="AC560" i="10"/>
  <c r="AD560" i="10" s="1"/>
  <c r="AD550" i="10"/>
  <c r="AC530" i="10"/>
  <c r="AC504" i="10"/>
  <c r="AD504" i="10" s="1"/>
  <c r="AC452" i="10"/>
  <c r="AD452" i="10" s="1"/>
  <c r="AD428" i="10"/>
  <c r="AD407" i="10"/>
  <c r="AC376" i="10"/>
  <c r="AD376" i="10" s="1"/>
  <c r="AC339" i="10"/>
  <c r="AD339" i="10" s="1"/>
  <c r="AD314" i="10"/>
  <c r="AC298" i="10"/>
  <c r="AD298" i="10" s="1"/>
  <c r="AD600" i="10"/>
  <c r="AD542" i="10"/>
  <c r="AD536" i="10"/>
  <c r="AC512" i="10"/>
  <c r="AD512" i="10" s="1"/>
  <c r="AD487" i="10"/>
  <c r="AC386" i="10"/>
  <c r="AD384" i="10"/>
  <c r="AD363" i="10"/>
  <c r="AC356" i="10"/>
  <c r="AC354" i="10"/>
  <c r="AD354" i="10" s="1"/>
  <c r="AK69" i="10"/>
  <c r="AD69" i="10"/>
  <c r="AC611" i="10"/>
  <c r="AC555" i="10"/>
  <c r="AD722" i="10"/>
  <c r="AD694" i="10"/>
  <c r="AD646" i="10"/>
  <c r="AD598" i="10"/>
  <c r="AC575" i="10"/>
  <c r="AD553" i="10"/>
  <c r="AC547" i="10"/>
  <c r="AC544" i="10"/>
  <c r="AD544" i="10" s="1"/>
  <c r="AD534" i="10"/>
  <c r="AC510" i="10"/>
  <c r="AD474" i="10"/>
  <c r="AC466" i="10"/>
  <c r="AD453" i="10"/>
  <c r="AD436" i="10"/>
  <c r="AC400" i="10"/>
  <c r="AC398" i="10"/>
  <c r="AC379" i="10"/>
  <c r="AD377" i="10"/>
  <c r="AD361" i="10"/>
  <c r="AK355" i="10"/>
  <c r="AK353" i="10"/>
  <c r="AC335" i="10"/>
  <c r="AD335" i="10" s="1"/>
  <c r="AK313" i="10"/>
  <c r="AK282" i="10"/>
  <c r="AD212" i="10"/>
  <c r="AK720" i="10"/>
  <c r="AD691" i="10"/>
  <c r="AK681" i="10"/>
  <c r="AK675" i="10"/>
  <c r="AD643" i="10"/>
  <c r="AK633" i="10"/>
  <c r="AK627" i="10"/>
  <c r="AD595" i="10"/>
  <c r="AK585" i="10"/>
  <c r="AD559" i="10"/>
  <c r="F55" i="13" s="1"/>
  <c r="AD531" i="10"/>
  <c r="AC505" i="10"/>
  <c r="AD505" i="10" s="1"/>
  <c r="AK503" i="10"/>
  <c r="AD490" i="10"/>
  <c r="AD482" i="10"/>
  <c r="AD375" i="10"/>
  <c r="AK350" i="10"/>
  <c r="AD305" i="10"/>
  <c r="AK280" i="10"/>
  <c r="AK278" i="10"/>
  <c r="AD278" i="10"/>
  <c r="AK40" i="10"/>
  <c r="AD714" i="10"/>
  <c r="AD686" i="10"/>
  <c r="AD638" i="10"/>
  <c r="AD590" i="10"/>
  <c r="AK444" i="10"/>
  <c r="AD429" i="10"/>
  <c r="AD403" i="10"/>
  <c r="AC368" i="10"/>
  <c r="AD368" i="10" s="1"/>
  <c r="AD366" i="10"/>
  <c r="AD359" i="10"/>
  <c r="AK241" i="10"/>
  <c r="AK181" i="10"/>
  <c r="AK157" i="10"/>
  <c r="AK30" i="10"/>
  <c r="AC739" i="10"/>
  <c r="AC736" i="10"/>
  <c r="AD736" i="10" s="1"/>
  <c r="AD734" i="10"/>
  <c r="AD731" i="10"/>
  <c r="AC719" i="10"/>
  <c r="AD703" i="10"/>
  <c r="AC691" i="10"/>
  <c r="AC688" i="10"/>
  <c r="AD688" i="10" s="1"/>
  <c r="AC663" i="10"/>
  <c r="AD663" i="10" s="1"/>
  <c r="AD655" i="10"/>
  <c r="AC643" i="10"/>
  <c r="AC640" i="10"/>
  <c r="AD640" i="10" s="1"/>
  <c r="AC615" i="10"/>
  <c r="AD615" i="10" s="1"/>
  <c r="AD607" i="10"/>
  <c r="AC595" i="10"/>
  <c r="AC592" i="10"/>
  <c r="AD592" i="10" s="1"/>
  <c r="AD582" i="10"/>
  <c r="AC559" i="10"/>
  <c r="AC531" i="10"/>
  <c r="AC520" i="10"/>
  <c r="AD520" i="10" s="1"/>
  <c r="AD513" i="10"/>
  <c r="AD469" i="10"/>
  <c r="AC464" i="10"/>
  <c r="AD464" i="10" s="1"/>
  <c r="AD417" i="10"/>
  <c r="AC408" i="10"/>
  <c r="AD408" i="10" s="1"/>
  <c r="AC396" i="10"/>
  <c r="AD396" i="10" s="1"/>
  <c r="AD373" i="10"/>
  <c r="AD357" i="10"/>
  <c r="AD338" i="10"/>
  <c r="AD301" i="10"/>
  <c r="AK738" i="10"/>
  <c r="AC711" i="10"/>
  <c r="AD711" i="10" s="1"/>
  <c r="AD678" i="10"/>
  <c r="AK662" i="10"/>
  <c r="AD630" i="10"/>
  <c r="AK614" i="10"/>
  <c r="AK558" i="10"/>
  <c r="AC551" i="10"/>
  <c r="AD551" i="10" s="1"/>
  <c r="AD543" i="10"/>
  <c r="AC526" i="10"/>
  <c r="AD526" i="10" s="1"/>
  <c r="F54" i="13" s="1"/>
  <c r="AD506" i="10"/>
  <c r="AK467" i="10"/>
  <c r="AC444" i="10"/>
  <c r="AD444" i="10" s="1"/>
  <c r="AC424" i="10"/>
  <c r="AC415" i="10"/>
  <c r="AD415" i="10" s="1"/>
  <c r="AD364" i="10"/>
  <c r="AD295" i="10"/>
  <c r="AK164" i="10"/>
  <c r="AD89" i="10"/>
  <c r="AD74" i="10"/>
  <c r="AK72" i="10"/>
  <c r="AD72" i="10"/>
  <c r="AC26" i="10"/>
  <c r="AD26" i="10" s="1"/>
  <c r="AD574" i="10"/>
  <c r="AK447" i="10"/>
  <c r="AK420" i="10"/>
  <c r="AD331" i="10"/>
  <c r="AD328" i="10"/>
  <c r="AK259" i="10"/>
  <c r="AK98" i="10"/>
  <c r="AD22" i="10"/>
  <c r="AC608" i="10"/>
  <c r="AD608" i="10" s="1"/>
  <c r="AK9" i="10"/>
  <c r="AD670" i="10"/>
  <c r="AD622" i="10"/>
  <c r="AC579" i="10"/>
  <c r="AD579" i="10" s="1"/>
  <c r="AC576" i="10"/>
  <c r="AD576" i="10" s="1"/>
  <c r="AD566" i="10"/>
  <c r="AC543" i="10"/>
  <c r="AK507" i="10"/>
  <c r="AC498" i="10"/>
  <c r="AD491" i="10"/>
  <c r="AC488" i="10"/>
  <c r="AD488" i="10" s="1"/>
  <c r="AK484" i="10"/>
  <c r="AK476" i="10"/>
  <c r="AC472" i="10"/>
  <c r="AD472" i="10" s="1"/>
  <c r="AC442" i="10"/>
  <c r="AC437" i="10"/>
  <c r="AD437" i="10" s="1"/>
  <c r="AD418" i="10"/>
  <c r="AC406" i="10"/>
  <c r="AC383" i="10"/>
  <c r="AD383" i="10" s="1"/>
  <c r="AK376" i="10"/>
  <c r="AC364" i="10"/>
  <c r="AK360" i="10"/>
  <c r="AK347" i="10"/>
  <c r="AC341" i="10"/>
  <c r="AD341" i="10" s="1"/>
  <c r="AD334" i="10"/>
  <c r="AD304" i="10"/>
  <c r="AC18" i="10"/>
  <c r="AD589" i="10"/>
  <c r="G37" i="13"/>
  <c r="G40" i="13"/>
  <c r="G44" i="13"/>
  <c r="G48" i="13"/>
  <c r="G52" i="13"/>
  <c r="G41" i="13"/>
  <c r="G45" i="13"/>
  <c r="G49" i="13"/>
  <c r="G53" i="13"/>
  <c r="G38" i="13"/>
  <c r="G42" i="13"/>
  <c r="G46" i="13"/>
  <c r="G50" i="13"/>
  <c r="G54" i="13"/>
  <c r="E55" i="13"/>
  <c r="G39" i="13"/>
  <c r="G43" i="13"/>
  <c r="G47" i="13"/>
  <c r="G51" i="13"/>
  <c r="G55" i="13"/>
  <c r="AC698" i="10"/>
  <c r="AD687" i="10"/>
  <c r="AD672" i="10"/>
  <c r="AC650" i="10"/>
  <c r="AD650" i="10" s="1"/>
  <c r="AD639" i="10"/>
  <c r="AD624" i="10"/>
  <c r="AC602" i="10"/>
  <c r="AD591" i="10"/>
  <c r="AD563" i="10"/>
  <c r="AK542" i="10"/>
  <c r="AK536" i="10"/>
  <c r="AD519" i="10"/>
  <c r="AC486" i="10"/>
  <c r="AC465" i="10"/>
  <c r="AD465" i="10" s="1"/>
  <c r="F52" i="13" s="1"/>
  <c r="AK463" i="10"/>
  <c r="AC457" i="10"/>
  <c r="AD457" i="10" s="1"/>
  <c r="AK430" i="10"/>
  <c r="AD388" i="10"/>
  <c r="AK337" i="10"/>
  <c r="AD336" i="10"/>
  <c r="AD326" i="10"/>
  <c r="AD311" i="10"/>
  <c r="AD266" i="10"/>
  <c r="AK266" i="10"/>
  <c r="AC217" i="10"/>
  <c r="AD217" i="10" s="1"/>
  <c r="AD121" i="10"/>
  <c r="AD94" i="10"/>
  <c r="AC268" i="10"/>
  <c r="AD251" i="10"/>
  <c r="AD203" i="10"/>
  <c r="AD183" i="10"/>
  <c r="AD171" i="10"/>
  <c r="AC117" i="10"/>
  <c r="AD117" i="10" s="1"/>
  <c r="AC112" i="10"/>
  <c r="AD57" i="10"/>
  <c r="AK25" i="10"/>
  <c r="AC24" i="10"/>
  <c r="AD24" i="10" s="1"/>
  <c r="AD19" i="10"/>
  <c r="AK17" i="10"/>
  <c r="AC438" i="10"/>
  <c r="AK431" i="10"/>
  <c r="AK429" i="10"/>
  <c r="AC423" i="10"/>
  <c r="AD423" i="10" s="1"/>
  <c r="AC397" i="10"/>
  <c r="AD397" i="10" s="1"/>
  <c r="AK393" i="10"/>
  <c r="AC387" i="10"/>
  <c r="AD387" i="10" s="1"/>
  <c r="AK383" i="10"/>
  <c r="AK375" i="10"/>
  <c r="AC369" i="10"/>
  <c r="AD369" i="10" s="1"/>
  <c r="AK362" i="10"/>
  <c r="AK333" i="10"/>
  <c r="AK319" i="10"/>
  <c r="AK307" i="10"/>
  <c r="AK297" i="10"/>
  <c r="AK267" i="10"/>
  <c r="AK218" i="10"/>
  <c r="AC215" i="10"/>
  <c r="AD215" i="10" s="1"/>
  <c r="AK211" i="10"/>
  <c r="AK176" i="10"/>
  <c r="AC156" i="10"/>
  <c r="AD156" i="10" s="1"/>
  <c r="AC139" i="10"/>
  <c r="AD139" i="10" s="1"/>
  <c r="AK130" i="10"/>
  <c r="AK121" i="10"/>
  <c r="AC115" i="10"/>
  <c r="AD115" i="10" s="1"/>
  <c r="AK108" i="10"/>
  <c r="AK80" i="10"/>
  <c r="AK73" i="10"/>
  <c r="AK65" i="10"/>
  <c r="AK51" i="10"/>
  <c r="AD48" i="10"/>
  <c r="AD35" i="10"/>
  <c r="AK23" i="10"/>
  <c r="AC16" i="10"/>
  <c r="AK244" i="10"/>
  <c r="AK228" i="10"/>
  <c r="AK152" i="10"/>
  <c r="AK128" i="10"/>
  <c r="AD287" i="10"/>
  <c r="AD259" i="10"/>
  <c r="AD249" i="10"/>
  <c r="AD244" i="10"/>
  <c r="AD236" i="10"/>
  <c r="AD231" i="10"/>
  <c r="AK206" i="10"/>
  <c r="AD179" i="10"/>
  <c r="AD157" i="10"/>
  <c r="AD137" i="10"/>
  <c r="AD123" i="10"/>
  <c r="AK119" i="10"/>
  <c r="AD98" i="10"/>
  <c r="AK63" i="10"/>
  <c r="AC45" i="10"/>
  <c r="AD45" i="10" s="1"/>
  <c r="AC390" i="10"/>
  <c r="AK381" i="10"/>
  <c r="AK363" i="10"/>
  <c r="AD321" i="10"/>
  <c r="AK317" i="10"/>
  <c r="AC316" i="10"/>
  <c r="AD316" i="10" s="1"/>
  <c r="AK298" i="10"/>
  <c r="AK245" i="10"/>
  <c r="AK212" i="10"/>
  <c r="AC199" i="10"/>
  <c r="AD199" i="10" s="1"/>
  <c r="AC189" i="10"/>
  <c r="AD189" i="10" s="1"/>
  <c r="AD172" i="10"/>
  <c r="AC164" i="10"/>
  <c r="AD164" i="10" s="1"/>
  <c r="AK153" i="10"/>
  <c r="AC152" i="10"/>
  <c r="AC147" i="10"/>
  <c r="AD147" i="10" s="1"/>
  <c r="AC128" i="10"/>
  <c r="AD113" i="10"/>
  <c r="AC108" i="10"/>
  <c r="AD108" i="10" s="1"/>
  <c r="AD103" i="10"/>
  <c r="AK94" i="10"/>
  <c r="AD78" i="10"/>
  <c r="AK71" i="10"/>
  <c r="AD67" i="10"/>
  <c r="AC40" i="10"/>
  <c r="E38" i="13" s="1"/>
  <c r="AC419" i="10"/>
  <c r="AD419" i="10" s="1"/>
  <c r="AK415" i="10"/>
  <c r="AC412" i="10"/>
  <c r="AK403" i="10"/>
  <c r="AC402" i="10"/>
  <c r="AD402" i="10" s="1"/>
  <c r="AK389" i="10"/>
  <c r="AC372" i="10"/>
  <c r="AD372" i="10" s="1"/>
  <c r="AC350" i="10"/>
  <c r="AD350" i="10" s="1"/>
  <c r="AC319" i="10"/>
  <c r="AD319" i="10" s="1"/>
  <c r="AK315" i="10"/>
  <c r="AC307" i="10"/>
  <c r="AD307" i="10" s="1"/>
  <c r="AK302" i="10"/>
  <c r="AC277" i="10"/>
  <c r="AD277" i="10" s="1"/>
  <c r="AC256" i="10"/>
  <c r="AK242" i="10"/>
  <c r="AC239" i="10"/>
  <c r="AD239" i="10" s="1"/>
  <c r="AK217" i="10"/>
  <c r="AC211" i="10"/>
  <c r="AD211" i="10" s="1"/>
  <c r="AC208" i="10"/>
  <c r="AD208" i="10" s="1"/>
  <c r="AK204" i="10"/>
  <c r="AK182" i="10"/>
  <c r="AK175" i="10"/>
  <c r="AC167" i="10"/>
  <c r="AD167" i="10" s="1"/>
  <c r="AK163" i="10"/>
  <c r="AD150" i="10"/>
  <c r="AK129" i="10"/>
  <c r="AD126" i="10"/>
  <c r="AK107" i="10"/>
  <c r="AC60" i="10"/>
  <c r="AD60" i="10" s="1"/>
  <c r="AC51" i="10"/>
  <c r="AD51" i="10" s="1"/>
  <c r="AK47" i="10"/>
  <c r="AK36" i="10"/>
  <c r="AD28" i="10"/>
  <c r="AD15" i="10"/>
  <c r="AK310" i="10"/>
  <c r="AC247" i="10"/>
  <c r="AD247" i="10" s="1"/>
  <c r="AC187" i="10"/>
  <c r="AD187" i="10" s="1"/>
  <c r="AC121" i="10"/>
  <c r="AC101" i="10"/>
  <c r="AD101" i="10" s="1"/>
  <c r="AC17" i="10"/>
  <c r="AD17" i="10" s="1"/>
  <c r="AC312" i="10"/>
  <c r="AD312" i="10" s="1"/>
  <c r="AK291" i="10"/>
  <c r="AC263" i="10"/>
  <c r="AD263" i="10" s="1"/>
  <c r="AK251" i="10"/>
  <c r="AD232" i="10"/>
  <c r="AK225" i="10"/>
  <c r="AC221" i="10"/>
  <c r="AD221" i="10" s="1"/>
  <c r="AK203" i="10"/>
  <c r="AK183" i="10"/>
  <c r="AD177" i="10"/>
  <c r="AK171" i="10"/>
  <c r="AD165" i="10"/>
  <c r="AC160" i="10"/>
  <c r="AD160" i="10" s="1"/>
  <c r="AC133" i="10"/>
  <c r="AD133" i="10" s="1"/>
  <c r="AC119" i="10"/>
  <c r="AD119" i="10" s="1"/>
  <c r="AD109" i="10"/>
  <c r="AC96" i="10"/>
  <c r="AD96" i="10" s="1"/>
  <c r="AC88" i="10"/>
  <c r="AD81" i="10"/>
  <c r="AK77" i="10"/>
  <c r="AC56" i="10"/>
  <c r="AD56" i="10" s="1"/>
  <c r="AC36" i="10"/>
  <c r="AD36" i="10" s="1"/>
  <c r="AD34" i="10"/>
  <c r="AK19" i="10"/>
  <c r="AD18" i="10"/>
  <c r="AD320" i="10"/>
  <c r="AC317" i="10"/>
  <c r="AD317" i="10" s="1"/>
  <c r="AK311" i="10"/>
  <c r="AK301" i="10"/>
  <c r="AC300" i="10"/>
  <c r="AD300" i="10" s="1"/>
  <c r="AK279" i="10"/>
  <c r="AC273" i="10"/>
  <c r="AD273" i="10" s="1"/>
  <c r="AK248" i="10"/>
  <c r="AC237" i="10"/>
  <c r="AD237" i="10" s="1"/>
  <c r="AD168" i="10"/>
  <c r="AC163" i="10"/>
  <c r="AD163" i="10" s="1"/>
  <c r="F42" i="13" s="1"/>
  <c r="AK159" i="10"/>
  <c r="AC153" i="10"/>
  <c r="AD153" i="10" s="1"/>
  <c r="AC129" i="10"/>
  <c r="AD129" i="10" s="1"/>
  <c r="AK95" i="10"/>
  <c r="AK87" i="10"/>
  <c r="AD84" i="10"/>
  <c r="AK42" i="10"/>
  <c r="AK27" i="10"/>
  <c r="AC13" i="10"/>
  <c r="AD13" i="10" s="1"/>
  <c r="AK276" i="10"/>
  <c r="AK268" i="10"/>
  <c r="AD258" i="10"/>
  <c r="AC207" i="10"/>
  <c r="AD207" i="10" s="1"/>
  <c r="AC91" i="10"/>
  <c r="AD91" i="10" s="1"/>
  <c r="AK82" i="10"/>
  <c r="AD660" i="11"/>
  <c r="AD549" i="11"/>
  <c r="AD508" i="11"/>
  <c r="AD641" i="11"/>
  <c r="AD545" i="11"/>
  <c r="AD528" i="11"/>
  <c r="AC735" i="11"/>
  <c r="AD707" i="11"/>
  <c r="AC704" i="11"/>
  <c r="AD704" i="11" s="1"/>
  <c r="AC696" i="11"/>
  <c r="AK660" i="11"/>
  <c r="AC649" i="11"/>
  <c r="AC630" i="11"/>
  <c r="AC620" i="11"/>
  <c r="AK616" i="11"/>
  <c r="AC612" i="11"/>
  <c r="AC610" i="11"/>
  <c r="AC598" i="11"/>
  <c r="AC596" i="11"/>
  <c r="AK580" i="11"/>
  <c r="AD577" i="11"/>
  <c r="AC528" i="11"/>
  <c r="AK517" i="11"/>
  <c r="AC516" i="11"/>
  <c r="AD512" i="11"/>
  <c r="AK508" i="11"/>
  <c r="AC502" i="11"/>
  <c r="AK500" i="11"/>
  <c r="AK498" i="11"/>
  <c r="AC497" i="11"/>
  <c r="AC495" i="11"/>
  <c r="AC481" i="11"/>
  <c r="AD481" i="11" s="1"/>
  <c r="AK458" i="11"/>
  <c r="AD455" i="11"/>
  <c r="AC430" i="11"/>
  <c r="AC421" i="11"/>
  <c r="AC419" i="11"/>
  <c r="AD419" i="11" s="1"/>
  <c r="AD399" i="11"/>
  <c r="AK385" i="11"/>
  <c r="AK383" i="11"/>
  <c r="AK377" i="11"/>
  <c r="AC376" i="11"/>
  <c r="AK372" i="11"/>
  <c r="AK363" i="11"/>
  <c r="AC358" i="11"/>
  <c r="AK305" i="11"/>
  <c r="AC731" i="11"/>
  <c r="AK721" i="11"/>
  <c r="AC717" i="11"/>
  <c r="AD717" i="11" s="1"/>
  <c r="AC694" i="11"/>
  <c r="AK683" i="11"/>
  <c r="AK680" i="11"/>
  <c r="AK641" i="11"/>
  <c r="AC567" i="11"/>
  <c r="AD567" i="11" s="1"/>
  <c r="AK549" i="11"/>
  <c r="AD538" i="11"/>
  <c r="AD531" i="11"/>
  <c r="AC526" i="11"/>
  <c r="AC524" i="11"/>
  <c r="AC428" i="11"/>
  <c r="AC390" i="11"/>
  <c r="AC385" i="11"/>
  <c r="AD385" i="11" s="1"/>
  <c r="AC383" i="11"/>
  <c r="AC372" i="11"/>
  <c r="AD367" i="11"/>
  <c r="AC356" i="11"/>
  <c r="AD356" i="11" s="1"/>
  <c r="AK322" i="11"/>
  <c r="AD105" i="11"/>
  <c r="AK105" i="11"/>
  <c r="AD82" i="11"/>
  <c r="AK82" i="11"/>
  <c r="AK63" i="11"/>
  <c r="AD736" i="11"/>
  <c r="AD705" i="11"/>
  <c r="AD645" i="11"/>
  <c r="AD633" i="11"/>
  <c r="AD623" i="11"/>
  <c r="AD587" i="11"/>
  <c r="AD565" i="11"/>
  <c r="AD551" i="11"/>
  <c r="AD529" i="11"/>
  <c r="AD489" i="11"/>
  <c r="AD477" i="11"/>
  <c r="AD465" i="11"/>
  <c r="AD441" i="11"/>
  <c r="AD424" i="11"/>
  <c r="K55" i="13"/>
  <c r="AK365" i="11"/>
  <c r="AD365" i="11"/>
  <c r="AK266" i="11"/>
  <c r="AD266" i="11"/>
  <c r="AD556" i="11"/>
  <c r="AC543" i="11"/>
  <c r="AD543" i="11" s="1"/>
  <c r="AC536" i="11"/>
  <c r="AD517" i="11"/>
  <c r="AC510" i="11"/>
  <c r="AD404" i="11"/>
  <c r="AD327" i="11"/>
  <c r="AD135" i="11"/>
  <c r="K51" i="13"/>
  <c r="AC727" i="11"/>
  <c r="AC638" i="11"/>
  <c r="AD638" i="11" s="1"/>
  <c r="AC623" i="11"/>
  <c r="AD604" i="11"/>
  <c r="AC587" i="11"/>
  <c r="AK585" i="11"/>
  <c r="AC570" i="11"/>
  <c r="AD513" i="11"/>
  <c r="AD501" i="11"/>
  <c r="AD418" i="11"/>
  <c r="AK375" i="11"/>
  <c r="AD359" i="11"/>
  <c r="AK359" i="11"/>
  <c r="AK357" i="11"/>
  <c r="AD357" i="11"/>
  <c r="AK108" i="11"/>
  <c r="AD108" i="11"/>
  <c r="AD95" i="11"/>
  <c r="AD34" i="11"/>
  <c r="AK34" i="11"/>
  <c r="K47" i="13"/>
  <c r="AC732" i="11"/>
  <c r="AD653" i="11"/>
  <c r="AC643" i="11"/>
  <c r="AD643" i="11" s="1"/>
  <c r="AC636" i="11"/>
  <c r="AD636" i="11" s="1"/>
  <c r="AC575" i="11"/>
  <c r="AD575" i="11" s="1"/>
  <c r="AK545" i="11"/>
  <c r="AK525" i="11"/>
  <c r="AK478" i="11"/>
  <c r="AK475" i="11"/>
  <c r="AD456" i="11"/>
  <c r="AD429" i="11"/>
  <c r="AK391" i="11"/>
  <c r="AK371" i="11"/>
  <c r="AD347" i="11"/>
  <c r="AK345" i="11"/>
  <c r="AK341" i="11"/>
  <c r="AK202" i="11"/>
  <c r="AD202" i="11"/>
  <c r="K43" i="13"/>
  <c r="AK268" i="11"/>
  <c r="AC730" i="11"/>
  <c r="AC701" i="11"/>
  <c r="AD693" i="11"/>
  <c r="AC663" i="11"/>
  <c r="AD663" i="11" s="1"/>
  <c r="AC653" i="11"/>
  <c r="AD600" i="11"/>
  <c r="AC583" i="11"/>
  <c r="AK581" i="11"/>
  <c r="AD571" i="11"/>
  <c r="AK550" i="11"/>
  <c r="AC532" i="11"/>
  <c r="AD532" i="11" s="1"/>
  <c r="AC527" i="11"/>
  <c r="AD527" i="11" s="1"/>
  <c r="AC525" i="11"/>
  <c r="AD523" i="11"/>
  <c r="AC520" i="11"/>
  <c r="AC492" i="11"/>
  <c r="AD492" i="11" s="1"/>
  <c r="AC429" i="11"/>
  <c r="AC420" i="11"/>
  <c r="AD420" i="11" s="1"/>
  <c r="AK416" i="11"/>
  <c r="AK409" i="11"/>
  <c r="AC400" i="11"/>
  <c r="AC373" i="11"/>
  <c r="AD343" i="11"/>
  <c r="AK330" i="11"/>
  <c r="AK319" i="11"/>
  <c r="AK298" i="11"/>
  <c r="AK271" i="11"/>
  <c r="AK241" i="11"/>
  <c r="AD666" i="11"/>
  <c r="AK483" i="11"/>
  <c r="AD440" i="11"/>
  <c r="AK396" i="11"/>
  <c r="AK380" i="11"/>
  <c r="AK231" i="11"/>
  <c r="AD231" i="11"/>
  <c r="AD726" i="11"/>
  <c r="AD699" i="11"/>
  <c r="AC688" i="11"/>
  <c r="AD688" i="11" s="1"/>
  <c r="AD676" i="11"/>
  <c r="AC658" i="11"/>
  <c r="AD617" i="11"/>
  <c r="AD542" i="11"/>
  <c r="AC539" i="11"/>
  <c r="AD539" i="11" s="1"/>
  <c r="AK531" i="11"/>
  <c r="AC490" i="11"/>
  <c r="AC452" i="11"/>
  <c r="AD452" i="11" s="1"/>
  <c r="AK445" i="11"/>
  <c r="AK367" i="11"/>
  <c r="AK186" i="11"/>
  <c r="AK73" i="11"/>
  <c r="AK9" i="11"/>
  <c r="AD735" i="11"/>
  <c r="AD733" i="11"/>
  <c r="AC726" i="11"/>
  <c r="AC724" i="11"/>
  <c r="AK715" i="11"/>
  <c r="AC711" i="11"/>
  <c r="AD711" i="11" s="1"/>
  <c r="AC691" i="11"/>
  <c r="AD691" i="11" s="1"/>
  <c r="AD684" i="11"/>
  <c r="AD664" i="11"/>
  <c r="AC656" i="11"/>
  <c r="AC644" i="11"/>
  <c r="AC639" i="11"/>
  <c r="AD639" i="11" s="1"/>
  <c r="AC627" i="11"/>
  <c r="AD627" i="11" s="1"/>
  <c r="AC605" i="11"/>
  <c r="AC591" i="11"/>
  <c r="AD586" i="11"/>
  <c r="AD579" i="11"/>
  <c r="AD516" i="11"/>
  <c r="AC509" i="11"/>
  <c r="AD509" i="11" s="1"/>
  <c r="AC504" i="11"/>
  <c r="AC499" i="11"/>
  <c r="AD499" i="11" s="1"/>
  <c r="AC432" i="11"/>
  <c r="AD432" i="11" s="1"/>
  <c r="AD423" i="11"/>
  <c r="AD403" i="11"/>
  <c r="AK388" i="11"/>
  <c r="AK370" i="11"/>
  <c r="AD362" i="11"/>
  <c r="AD348" i="11"/>
  <c r="AK261" i="11"/>
  <c r="AK128" i="11"/>
  <c r="AD128" i="11"/>
  <c r="K40" i="13"/>
  <c r="K44" i="13"/>
  <c r="K48" i="13"/>
  <c r="K52" i="13"/>
  <c r="K41" i="13"/>
  <c r="K45" i="13"/>
  <c r="K49" i="13"/>
  <c r="K53" i="13"/>
  <c r="I54" i="13"/>
  <c r="K38" i="13"/>
  <c r="K42" i="13"/>
  <c r="K46" i="13"/>
  <c r="K50" i="13"/>
  <c r="K54" i="13"/>
  <c r="K37" i="13"/>
  <c r="AC722" i="11"/>
  <c r="AD722" i="11" s="1"/>
  <c r="AD669" i="11"/>
  <c r="AK623" i="11"/>
  <c r="AD560" i="11"/>
  <c r="AD553" i="11"/>
  <c r="AK540" i="11"/>
  <c r="AK497" i="11"/>
  <c r="AK493" i="11"/>
  <c r="AD476" i="11"/>
  <c r="AK451" i="11"/>
  <c r="AD421" i="11"/>
  <c r="AK360" i="11"/>
  <c r="AK358" i="11"/>
  <c r="AK312" i="11"/>
  <c r="AK307" i="11"/>
  <c r="AD211" i="11"/>
  <c r="AD90" i="11"/>
  <c r="AD260" i="11"/>
  <c r="AD62" i="11"/>
  <c r="AC59" i="11"/>
  <c r="AC341" i="11"/>
  <c r="AD341" i="11" s="1"/>
  <c r="AK339" i="11"/>
  <c r="AC322" i="11"/>
  <c r="AD322" i="11" s="1"/>
  <c r="AC320" i="11"/>
  <c r="AD320" i="11" s="1"/>
  <c r="AC306" i="11"/>
  <c r="AC297" i="11"/>
  <c r="AC250" i="11"/>
  <c r="AC240" i="11"/>
  <c r="AK229" i="11"/>
  <c r="AC206" i="11"/>
  <c r="AD206" i="11" s="1"/>
  <c r="AD204" i="11"/>
  <c r="AD181" i="11"/>
  <c r="AC146" i="11"/>
  <c r="AD146" i="11" s="1"/>
  <c r="AC144" i="11"/>
  <c r="AD144" i="11" s="1"/>
  <c r="AC130" i="11"/>
  <c r="I41" i="13" s="1"/>
  <c r="AK126" i="11"/>
  <c r="AD118" i="11"/>
  <c r="AC115" i="11"/>
  <c r="AD115" i="11" s="1"/>
  <c r="AD72" i="11"/>
  <c r="AK58" i="11"/>
  <c r="AD14" i="11"/>
  <c r="AC471" i="11"/>
  <c r="AD471" i="11" s="1"/>
  <c r="AC469" i="11"/>
  <c r="I52" i="13" s="1"/>
  <c r="AC459" i="11"/>
  <c r="AK457" i="11"/>
  <c r="AD447" i="11"/>
  <c r="AC444" i="11"/>
  <c r="AK440" i="11"/>
  <c r="AK439" i="11"/>
  <c r="AK431" i="11"/>
  <c r="AC407" i="11"/>
  <c r="I50" i="13" s="1"/>
  <c r="AK405" i="11"/>
  <c r="AC402" i="11"/>
  <c r="AC393" i="11"/>
  <c r="AD393" i="11" s="1"/>
  <c r="AK349" i="11"/>
  <c r="AC337" i="11"/>
  <c r="AC330" i="11"/>
  <c r="AC318" i="11"/>
  <c r="AD318" i="11" s="1"/>
  <c r="AK314" i="11"/>
  <c r="AD309" i="11"/>
  <c r="AC295" i="11"/>
  <c r="AD295" i="11" s="1"/>
  <c r="AC293" i="11"/>
  <c r="I46" i="13" s="1"/>
  <c r="AK282" i="11"/>
  <c r="AK276" i="11"/>
  <c r="AC268" i="11"/>
  <c r="AD268" i="11" s="1"/>
  <c r="AK239" i="11"/>
  <c r="AK227" i="11"/>
  <c r="AK209" i="11"/>
  <c r="AC186" i="11"/>
  <c r="AD186" i="11" s="1"/>
  <c r="AC174" i="11"/>
  <c r="AD174" i="11" s="1"/>
  <c r="AK172" i="11"/>
  <c r="AC158" i="11"/>
  <c r="AD158" i="11" s="1"/>
  <c r="AK140" i="11"/>
  <c r="AD98" i="11"/>
  <c r="AD85" i="11"/>
  <c r="AD50" i="11"/>
  <c r="AD37" i="11"/>
  <c r="AC19" i="11"/>
  <c r="AC179" i="11"/>
  <c r="AD179" i="11" s="1"/>
  <c r="AC156" i="11"/>
  <c r="AC149" i="11"/>
  <c r="AD126" i="11"/>
  <c r="AD70" i="11"/>
  <c r="AD58" i="11"/>
  <c r="AD298" i="11"/>
  <c r="AC273" i="11"/>
  <c r="AD271" i="11"/>
  <c r="AC258" i="11"/>
  <c r="AD258" i="11" s="1"/>
  <c r="AK256" i="11"/>
  <c r="AK246" i="11"/>
  <c r="AC243" i="11"/>
  <c r="AC236" i="11"/>
  <c r="AD236" i="11" s="1"/>
  <c r="AC222" i="11"/>
  <c r="AD222" i="11" s="1"/>
  <c r="AC220" i="11"/>
  <c r="AD220" i="11" s="1"/>
  <c r="AC218" i="11"/>
  <c r="AD218" i="11" s="1"/>
  <c r="AK216" i="11"/>
  <c r="AC198" i="11"/>
  <c r="AC196" i="11"/>
  <c r="AD196" i="11" s="1"/>
  <c r="AD184" i="11"/>
  <c r="AC163" i="11"/>
  <c r="AD163" i="11" s="1"/>
  <c r="AD161" i="11"/>
  <c r="AD93" i="11"/>
  <c r="AD80" i="11"/>
  <c r="AD78" i="11"/>
  <c r="AD73" i="11"/>
  <c r="AD32" i="11"/>
  <c r="AC27" i="11"/>
  <c r="AD25" i="11"/>
  <c r="AK20" i="11"/>
  <c r="AD131" i="11"/>
  <c r="AC111" i="11"/>
  <c r="AD111" i="11" s="1"/>
  <c r="AD106" i="11"/>
  <c r="AC103" i="11"/>
  <c r="AD103" i="11" s="1"/>
  <c r="AD30" i="11"/>
  <c r="AD410" i="11"/>
  <c r="AK408" i="11"/>
  <c r="AD396" i="11"/>
  <c r="AC391" i="11"/>
  <c r="AD391" i="11" s="1"/>
  <c r="AC386" i="11"/>
  <c r="AD384" i="11"/>
  <c r="AC360" i="11"/>
  <c r="AD360" i="11" s="1"/>
  <c r="AK348" i="11"/>
  <c r="AK331" i="11"/>
  <c r="AC321" i="11"/>
  <c r="AD296" i="11"/>
  <c r="AK294" i="11"/>
  <c r="AK283" i="11"/>
  <c r="AK259" i="11"/>
  <c r="AK257" i="11"/>
  <c r="AK235" i="11"/>
  <c r="AK219" i="11"/>
  <c r="AK212" i="11"/>
  <c r="AK171" i="11"/>
  <c r="AC147" i="11"/>
  <c r="AD147" i="11" s="1"/>
  <c r="AK136" i="11"/>
  <c r="AK124" i="11"/>
  <c r="AD114" i="11"/>
  <c r="AD109" i="11"/>
  <c r="AD86" i="11"/>
  <c r="AD61" i="11"/>
  <c r="AK56" i="11"/>
  <c r="AD38" i="11"/>
  <c r="AK468" i="11"/>
  <c r="AK435" i="11"/>
  <c r="AD415" i="11"/>
  <c r="AC410" i="11"/>
  <c r="AC396" i="11"/>
  <c r="AK387" i="11"/>
  <c r="AC345" i="11"/>
  <c r="AD345" i="11" s="1"/>
  <c r="J48" i="13" s="1"/>
  <c r="AD336" i="11"/>
  <c r="AC331" i="11"/>
  <c r="AC326" i="11"/>
  <c r="AD326" i="11" s="1"/>
  <c r="AK324" i="11"/>
  <c r="AC305" i="11"/>
  <c r="AK297" i="11"/>
  <c r="AC285" i="11"/>
  <c r="AD283" i="11"/>
  <c r="J46" i="13" s="1"/>
  <c r="AK260" i="11"/>
  <c r="AD259" i="11"/>
  <c r="AK252" i="11"/>
  <c r="AD244" i="11"/>
  <c r="AC234" i="11"/>
  <c r="AD234" i="11" s="1"/>
  <c r="AC192" i="11"/>
  <c r="I43" i="13" s="1"/>
  <c r="AC187" i="11"/>
  <c r="AD187" i="11" s="1"/>
  <c r="AK183" i="11"/>
  <c r="AK180" i="11"/>
  <c r="AC175" i="11"/>
  <c r="AD175" i="11" s="1"/>
  <c r="AC168" i="11"/>
  <c r="AC166" i="11"/>
  <c r="AK146" i="11"/>
  <c r="AD141" i="11"/>
  <c r="AC136" i="11"/>
  <c r="AD136" i="11" s="1"/>
  <c r="AC124" i="11"/>
  <c r="AC119" i="11"/>
  <c r="AD119" i="11" s="1"/>
  <c r="AK115" i="11"/>
  <c r="AK102" i="11"/>
  <c r="AC83" i="11"/>
  <c r="AD83" i="11" s="1"/>
  <c r="AC76" i="11"/>
  <c r="AD66" i="11"/>
  <c r="AK62" i="11"/>
  <c r="AD56" i="11"/>
  <c r="AC35" i="11"/>
  <c r="AC15" i="11"/>
  <c r="AD10" i="11"/>
  <c r="AD274" i="11"/>
  <c r="AK215" i="11"/>
  <c r="AK208" i="11"/>
  <c r="AK148" i="11"/>
  <c r="AD122" i="11"/>
  <c r="AK112" i="11"/>
  <c r="AK104" i="11"/>
  <c r="AD74" i="11"/>
  <c r="AD46" i="11"/>
  <c r="AC43" i="11"/>
  <c r="I38" i="13" s="1"/>
  <c r="AC28" i="11"/>
  <c r="AD18" i="11"/>
  <c r="AK14" i="11"/>
  <c r="AD13" i="11"/>
  <c r="AC338" i="11"/>
  <c r="AC329" i="11"/>
  <c r="AC317" i="11"/>
  <c r="AD317" i="11" s="1"/>
  <c r="AC313" i="11"/>
  <c r="AK233" i="11"/>
  <c r="AC223" i="11"/>
  <c r="AD223" i="11" s="1"/>
  <c r="AC208" i="11"/>
  <c r="AD208" i="11" s="1"/>
  <c r="AC201" i="11"/>
  <c r="AK191" i="11"/>
  <c r="AC190" i="11"/>
  <c r="AC178" i="11"/>
  <c r="AK167" i="11"/>
  <c r="AC134" i="11"/>
  <c r="AK118" i="11"/>
  <c r="AC112" i="11"/>
  <c r="AD112" i="11" s="1"/>
  <c r="AC99" i="11"/>
  <c r="AD99" i="11" s="1"/>
  <c r="AD94" i="11"/>
  <c r="AK84" i="11"/>
  <c r="AC71" i="11"/>
  <c r="I39" i="13" s="1"/>
  <c r="AC51" i="11"/>
  <c r="AK36" i="11"/>
  <c r="AD26" i="11"/>
  <c r="AC308" i="11"/>
  <c r="AC299" i="11"/>
  <c r="AD288" i="11"/>
  <c r="AC272" i="11"/>
  <c r="AD272" i="11" s="1"/>
  <c r="AC265" i="11"/>
  <c r="AC242" i="11"/>
  <c r="AD242" i="11" s="1"/>
  <c r="AC219" i="11"/>
  <c r="AD219" i="11" s="1"/>
  <c r="AK211" i="11"/>
  <c r="AC199" i="11"/>
  <c r="AD199" i="11" s="1"/>
  <c r="AC171" i="11"/>
  <c r="AD171" i="11" s="1"/>
  <c r="AC162" i="11"/>
  <c r="I42" i="13" s="1"/>
  <c r="AC127" i="11"/>
  <c r="AD127" i="11" s="1"/>
  <c r="AD110" i="11"/>
  <c r="AC104" i="11"/>
  <c r="AD104" i="11" s="1"/>
  <c r="AD102" i="11"/>
  <c r="AD97" i="11"/>
  <c r="AK90" i="11"/>
  <c r="AD79" i="11"/>
  <c r="AC64" i="11"/>
  <c r="AD54" i="11"/>
  <c r="AD49" i="11"/>
  <c r="AK42" i="11"/>
  <c r="AD39" i="11"/>
  <c r="AK22" i="11"/>
  <c r="AC736" i="12"/>
  <c r="AK465" i="12"/>
  <c r="AD607" i="12"/>
  <c r="AK607" i="12"/>
  <c r="AD730" i="12"/>
  <c r="AK730" i="12"/>
  <c r="AC720" i="12"/>
  <c r="AD720" i="12" s="1"/>
  <c r="AK712" i="12"/>
  <c r="AD688" i="12"/>
  <c r="AD549" i="12"/>
  <c r="AD511" i="12"/>
  <c r="AD145" i="12"/>
  <c r="AK145" i="12"/>
  <c r="AD405" i="12"/>
  <c r="AK405" i="12"/>
  <c r="AK281" i="12"/>
  <c r="AD281" i="12"/>
  <c r="AD9" i="12"/>
  <c r="AD647" i="12"/>
  <c r="AK647" i="12"/>
  <c r="AK577" i="12"/>
  <c r="AK569" i="12"/>
  <c r="AD569" i="12"/>
  <c r="AK530" i="12"/>
  <c r="AD522" i="12"/>
  <c r="AK522" i="12"/>
  <c r="AK316" i="12"/>
  <c r="AC728" i="12"/>
  <c r="AD728" i="12" s="1"/>
  <c r="AK693" i="12"/>
  <c r="AD693" i="12"/>
  <c r="AC665" i="12"/>
  <c r="AD665" i="12" s="1"/>
  <c r="AD581" i="12"/>
  <c r="AK567" i="12"/>
  <c r="AD453" i="12"/>
  <c r="AK453" i="12"/>
  <c r="AD449" i="12"/>
  <c r="AK414" i="12"/>
  <c r="AK410" i="12"/>
  <c r="AK9" i="12"/>
  <c r="AD721" i="12"/>
  <c r="AC695" i="12"/>
  <c r="AD695" i="12" s="1"/>
  <c r="AD686" i="12"/>
  <c r="AD670" i="12"/>
  <c r="AD623" i="12"/>
  <c r="AK617" i="12"/>
  <c r="AD617" i="12"/>
  <c r="AD292" i="12"/>
  <c r="AK292" i="12"/>
  <c r="O41" i="13"/>
  <c r="O45" i="13"/>
  <c r="O49" i="13"/>
  <c r="O53" i="13"/>
  <c r="O38" i="13"/>
  <c r="O42" i="13"/>
  <c r="O46" i="13"/>
  <c r="O50" i="13"/>
  <c r="O54" i="13"/>
  <c r="O39" i="13"/>
  <c r="O43" i="13"/>
  <c r="O47" i="13"/>
  <c r="O51" i="13"/>
  <c r="O55" i="13"/>
  <c r="M48" i="13"/>
  <c r="O37" i="13"/>
  <c r="O40" i="13"/>
  <c r="O44" i="13"/>
  <c r="O48" i="13"/>
  <c r="O52" i="13"/>
  <c r="M37" i="13"/>
  <c r="AC726" i="12"/>
  <c r="AD726" i="12" s="1"/>
  <c r="AD724" i="12"/>
  <c r="AK684" i="12"/>
  <c r="AD684" i="12"/>
  <c r="AK474" i="12"/>
  <c r="AD698" i="12"/>
  <c r="AK698" i="12"/>
  <c r="AK593" i="12"/>
  <c r="AD593" i="12"/>
  <c r="AK591" i="12"/>
  <c r="AD591" i="12"/>
  <c r="AD733" i="12"/>
  <c r="AD682" i="12"/>
  <c r="AK682" i="12"/>
  <c r="AD633" i="12"/>
  <c r="AK633" i="12"/>
  <c r="AK368" i="12"/>
  <c r="AK364" i="12"/>
  <c r="AD360" i="12"/>
  <c r="AK31" i="12"/>
  <c r="AD731" i="12"/>
  <c r="AK720" i="12"/>
  <c r="AK680" i="12"/>
  <c r="AD680" i="12"/>
  <c r="AC657" i="12"/>
  <c r="AD657" i="12" s="1"/>
  <c r="AD655" i="12"/>
  <c r="AK655" i="12"/>
  <c r="AK576" i="12"/>
  <c r="AK527" i="12"/>
  <c r="AD527" i="12"/>
  <c r="AK525" i="12"/>
  <c r="AK506" i="12"/>
  <c r="AD493" i="12"/>
  <c r="AD489" i="12"/>
  <c r="AD487" i="12"/>
  <c r="AC729" i="12"/>
  <c r="AD729" i="12" s="1"/>
  <c r="AD713" i="12"/>
  <c r="AK713" i="12"/>
  <c r="AC666" i="12"/>
  <c r="AD637" i="12"/>
  <c r="AK564" i="12"/>
  <c r="AK553" i="12"/>
  <c r="AD521" i="12"/>
  <c r="AD519" i="12"/>
  <c r="AK660" i="12"/>
  <c r="AD660" i="12"/>
  <c r="AK538" i="12"/>
  <c r="AK436" i="12"/>
  <c r="AC658" i="12"/>
  <c r="AD658" i="12" s="1"/>
  <c r="AC642" i="12"/>
  <c r="AD642" i="12" s="1"/>
  <c r="AC616" i="12"/>
  <c r="AD611" i="12"/>
  <c r="AC590" i="12"/>
  <c r="AD578" i="12"/>
  <c r="AD573" i="12"/>
  <c r="AC568" i="12"/>
  <c r="AD554" i="12"/>
  <c r="AC534" i="12"/>
  <c r="AD534" i="12" s="1"/>
  <c r="AK532" i="12"/>
  <c r="AC502" i="12"/>
  <c r="AD502" i="12" s="1"/>
  <c r="AK500" i="12"/>
  <c r="AK329" i="12"/>
  <c r="AC319" i="12"/>
  <c r="AD319" i="12" s="1"/>
  <c r="AD233" i="12"/>
  <c r="AD209" i="12"/>
  <c r="AK187" i="12"/>
  <c r="AD136" i="12"/>
  <c r="AK41" i="12"/>
  <c r="AD39" i="12"/>
  <c r="AK39" i="12"/>
  <c r="AC735" i="12"/>
  <c r="AD735" i="12" s="1"/>
  <c r="AD722" i="12"/>
  <c r="AC698" i="12"/>
  <c r="AC682" i="12"/>
  <c r="AC650" i="12"/>
  <c r="AC624" i="12"/>
  <c r="AD624" i="12" s="1"/>
  <c r="AC619" i="12"/>
  <c r="AD619" i="12" s="1"/>
  <c r="AD601" i="12"/>
  <c r="AC598" i="12"/>
  <c r="AK566" i="12"/>
  <c r="AD559" i="12"/>
  <c r="AC544" i="12"/>
  <c r="AD537" i="12"/>
  <c r="AK523" i="12"/>
  <c r="AC522" i="12"/>
  <c r="AC512" i="12"/>
  <c r="AD505" i="12"/>
  <c r="AK491" i="12"/>
  <c r="AC490" i="12"/>
  <c r="AC480" i="12"/>
  <c r="AD480" i="12" s="1"/>
  <c r="AK476" i="12"/>
  <c r="AD469" i="12"/>
  <c r="AD456" i="12"/>
  <c r="AC449" i="12"/>
  <c r="AK432" i="12"/>
  <c r="AD425" i="12"/>
  <c r="AC396" i="12"/>
  <c r="AD377" i="12"/>
  <c r="AK353" i="12"/>
  <c r="AC337" i="12"/>
  <c r="AD337" i="12" s="1"/>
  <c r="AC326" i="12"/>
  <c r="AD326" i="12" s="1"/>
  <c r="AC324" i="12"/>
  <c r="AC313" i="12"/>
  <c r="AD313" i="12" s="1"/>
  <c r="AK311" i="12"/>
  <c r="AD311" i="12"/>
  <c r="AC298" i="12"/>
  <c r="AD298" i="12" s="1"/>
  <c r="AK294" i="12"/>
  <c r="AK240" i="12"/>
  <c r="AK236" i="12"/>
  <c r="AC220" i="12"/>
  <c r="AD220" i="12" s="1"/>
  <c r="AC738" i="12"/>
  <c r="AD738" i="12" s="1"/>
  <c r="AC711" i="12"/>
  <c r="AD711" i="12" s="1"/>
  <c r="AC696" i="12"/>
  <c r="AD696" i="12" s="1"/>
  <c r="AC680" i="12"/>
  <c r="AC664" i="12"/>
  <c r="AD664" i="12" s="1"/>
  <c r="AC640" i="12"/>
  <c r="AD640" i="12" s="1"/>
  <c r="AC635" i="12"/>
  <c r="AD635" i="12" s="1"/>
  <c r="AC614" i="12"/>
  <c r="AK579" i="12"/>
  <c r="AC566" i="12"/>
  <c r="AK555" i="12"/>
  <c r="AC542" i="12"/>
  <c r="AK540" i="12"/>
  <c r="AC525" i="12"/>
  <c r="AD525" i="12" s="1"/>
  <c r="AK508" i="12"/>
  <c r="AC483" i="12"/>
  <c r="AD483" i="12" s="1"/>
  <c r="AC465" i="12"/>
  <c r="AD465" i="12" s="1"/>
  <c r="AK461" i="12"/>
  <c r="AK434" i="12"/>
  <c r="AC414" i="12"/>
  <c r="AD414" i="12" s="1"/>
  <c r="AC410" i="12"/>
  <c r="AD410" i="12" s="1"/>
  <c r="AC405" i="12"/>
  <c r="AK403" i="12"/>
  <c r="AD401" i="12"/>
  <c r="AD385" i="12"/>
  <c r="AC382" i="12"/>
  <c r="AD382" i="12" s="1"/>
  <c r="AD380" i="12"/>
  <c r="AK360" i="12"/>
  <c r="AK359" i="12"/>
  <c r="AD344" i="12"/>
  <c r="N48" i="13" s="1"/>
  <c r="AC311" i="12"/>
  <c r="AD309" i="12"/>
  <c r="AK307" i="12"/>
  <c r="AD305" i="12"/>
  <c r="AK288" i="12"/>
  <c r="AC283" i="12"/>
  <c r="M46" i="13" s="1"/>
  <c r="AD257" i="12"/>
  <c r="AK257" i="12"/>
  <c r="AC227" i="12"/>
  <c r="AD216" i="12"/>
  <c r="AK170" i="12"/>
  <c r="AK69" i="12"/>
  <c r="AD33" i="12"/>
  <c r="AD467" i="12"/>
  <c r="AD357" i="12"/>
  <c r="AC704" i="12"/>
  <c r="AC699" i="12"/>
  <c r="AD699" i="12" s="1"/>
  <c r="AC667" i="12"/>
  <c r="AD667" i="12" s="1"/>
  <c r="AC651" i="12"/>
  <c r="AD651" i="12" s="1"/>
  <c r="AC630" i="12"/>
  <c r="AC586" i="12"/>
  <c r="AK572" i="12"/>
  <c r="AC562" i="12"/>
  <c r="AD562" i="12" s="1"/>
  <c r="AK560" i="12"/>
  <c r="AC552" i="12"/>
  <c r="AK550" i="12"/>
  <c r="AC523" i="12"/>
  <c r="AD523" i="12" s="1"/>
  <c r="AK519" i="12"/>
  <c r="AK518" i="12"/>
  <c r="AK497" i="12"/>
  <c r="AK496" i="12"/>
  <c r="AC491" i="12"/>
  <c r="AD491" i="12" s="1"/>
  <c r="AK487" i="12"/>
  <c r="AK486" i="12"/>
  <c r="AC421" i="12"/>
  <c r="AD421" i="12" s="1"/>
  <c r="AK371" i="12"/>
  <c r="AK362" i="12"/>
  <c r="AC359" i="12"/>
  <c r="AC353" i="12"/>
  <c r="AD353" i="12" s="1"/>
  <c r="AD340" i="12"/>
  <c r="AC318" i="12"/>
  <c r="AD318" i="12" s="1"/>
  <c r="AD316" i="12"/>
  <c r="AD286" i="12"/>
  <c r="AC255" i="12"/>
  <c r="AD255" i="12" s="1"/>
  <c r="AC238" i="12"/>
  <c r="AD238" i="12" s="1"/>
  <c r="AD234" i="12"/>
  <c r="AK17" i="12"/>
  <c r="AD336" i="12"/>
  <c r="AD59" i="12"/>
  <c r="AK59" i="12"/>
  <c r="AC739" i="12"/>
  <c r="AD739" i="12" s="1"/>
  <c r="AC723" i="12"/>
  <c r="AD723" i="12" s="1"/>
  <c r="AC694" i="12"/>
  <c r="AD694" i="12" s="1"/>
  <c r="AC646" i="12"/>
  <c r="AC602" i="12"/>
  <c r="AD602" i="12" s="1"/>
  <c r="AD570" i="12"/>
  <c r="AC560" i="12"/>
  <c r="M55" i="13" s="1"/>
  <c r="AC555" i="12"/>
  <c r="AD555" i="12" s="1"/>
  <c r="AC550" i="12"/>
  <c r="AK539" i="12"/>
  <c r="AC538" i="12"/>
  <c r="AC518" i="12"/>
  <c r="AK507" i="12"/>
  <c r="AC506" i="12"/>
  <c r="AD506" i="12" s="1"/>
  <c r="AC496" i="12"/>
  <c r="M53" i="13" s="1"/>
  <c r="AC486" i="12"/>
  <c r="AK484" i="12"/>
  <c r="AC479" i="12"/>
  <c r="AD479" i="12" s="1"/>
  <c r="AK477" i="12"/>
  <c r="AK468" i="12"/>
  <c r="AK376" i="12"/>
  <c r="AC340" i="12"/>
  <c r="AC316" i="12"/>
  <c r="M47" i="13" s="1"/>
  <c r="AD312" i="12"/>
  <c r="AD262" i="12"/>
  <c r="AD260" i="12"/>
  <c r="AD202" i="12"/>
  <c r="AD179" i="12"/>
  <c r="AD177" i="12"/>
  <c r="AK123" i="12"/>
  <c r="AC57" i="12"/>
  <c r="AD57" i="12" s="1"/>
  <c r="AD55" i="12"/>
  <c r="AC697" i="12"/>
  <c r="AD697" i="12" s="1"/>
  <c r="AD681" i="12"/>
  <c r="AK549" i="12"/>
  <c r="AC531" i="12"/>
  <c r="AD531" i="12" s="1"/>
  <c r="AK524" i="12"/>
  <c r="AK517" i="12"/>
  <c r="AK495" i="12"/>
  <c r="AC477" i="12"/>
  <c r="AD477" i="12" s="1"/>
  <c r="AC470" i="12"/>
  <c r="AD470" i="12" s="1"/>
  <c r="AK455" i="12"/>
  <c r="AC437" i="12"/>
  <c r="AD437" i="12" s="1"/>
  <c r="AC417" i="12"/>
  <c r="AK386" i="12"/>
  <c r="AD374" i="12"/>
  <c r="AC369" i="12"/>
  <c r="AK350" i="12"/>
  <c r="AK345" i="12"/>
  <c r="AC323" i="12"/>
  <c r="AK321" i="12"/>
  <c r="AC299" i="12"/>
  <c r="AD299" i="12" s="1"/>
  <c r="AK285" i="12"/>
  <c r="AC273" i="12"/>
  <c r="AD273" i="12" s="1"/>
  <c r="AK196" i="12"/>
  <c r="AK194" i="12"/>
  <c r="AK192" i="12"/>
  <c r="AK582" i="12"/>
  <c r="AK492" i="12"/>
  <c r="AD464" i="12"/>
  <c r="AK444" i="12"/>
  <c r="AK400" i="12"/>
  <c r="AD381" i="12"/>
  <c r="AK358" i="12"/>
  <c r="AK337" i="12"/>
  <c r="AK330" i="12"/>
  <c r="AK304" i="12"/>
  <c r="AK269" i="12"/>
  <c r="AD173" i="12"/>
  <c r="AK169" i="12"/>
  <c r="AK163" i="12"/>
  <c r="AK161" i="12"/>
  <c r="AC718" i="12"/>
  <c r="AC707" i="12"/>
  <c r="AD707" i="12" s="1"/>
  <c r="AC692" i="12"/>
  <c r="AD692" i="12" s="1"/>
  <c r="AC677" i="12"/>
  <c r="AD677" i="12" s="1"/>
  <c r="AC674" i="12"/>
  <c r="AD674" i="12" s="1"/>
  <c r="AD666" i="12"/>
  <c r="AC626" i="12"/>
  <c r="AC600" i="12"/>
  <c r="AC595" i="12"/>
  <c r="AD595" i="12" s="1"/>
  <c r="AC563" i="12"/>
  <c r="AD563" i="12" s="1"/>
  <c r="AC558" i="12"/>
  <c r="AC546" i="12"/>
  <c r="AC536" i="12"/>
  <c r="AD536" i="12" s="1"/>
  <c r="AC514" i="12"/>
  <c r="AD514" i="12" s="1"/>
  <c r="AC509" i="12"/>
  <c r="AD509" i="12" s="1"/>
  <c r="AC504" i="12"/>
  <c r="AC462" i="12"/>
  <c r="AD462" i="12" s="1"/>
  <c r="AC460" i="12"/>
  <c r="AD460" i="12" s="1"/>
  <c r="AC446" i="12"/>
  <c r="AD446" i="12" s="1"/>
  <c r="AC422" i="12"/>
  <c r="AD422" i="12" s="1"/>
  <c r="AC393" i="12"/>
  <c r="AC381" i="12"/>
  <c r="AK379" i="12"/>
  <c r="AD372" i="12"/>
  <c r="AK365" i="12"/>
  <c r="AC358" i="12"/>
  <c r="AD358" i="12" s="1"/>
  <c r="AK352" i="12"/>
  <c r="AC345" i="12"/>
  <c r="AD345" i="12" s="1"/>
  <c r="AK341" i="12"/>
  <c r="AC332" i="12"/>
  <c r="AC321" i="12"/>
  <c r="AD321" i="12" s="1"/>
  <c r="AK317" i="12"/>
  <c r="AC308" i="12"/>
  <c r="AD308" i="12" s="1"/>
  <c r="AC306" i="12"/>
  <c r="AD306" i="12" s="1"/>
  <c r="AD278" i="12"/>
  <c r="AK276" i="12"/>
  <c r="AK263" i="12"/>
  <c r="AC217" i="12"/>
  <c r="AD217" i="12" s="1"/>
  <c r="AC213" i="12"/>
  <c r="AD213" i="12" s="1"/>
  <c r="AC169" i="12"/>
  <c r="AD169" i="12" s="1"/>
  <c r="AC167" i="12"/>
  <c r="AK157" i="12"/>
  <c r="AD107" i="12"/>
  <c r="AK107" i="12"/>
  <c r="AD49" i="12"/>
  <c r="AK49" i="12"/>
  <c r="AK275" i="12"/>
  <c r="AK266" i="12"/>
  <c r="AD261" i="12"/>
  <c r="AD228" i="12"/>
  <c r="AC214" i="12"/>
  <c r="AC205" i="12"/>
  <c r="AC186" i="12"/>
  <c r="AK184" i="12"/>
  <c r="AK180" i="12"/>
  <c r="AK155" i="12"/>
  <c r="AC134" i="12"/>
  <c r="AD134" i="12" s="1"/>
  <c r="AC101" i="12"/>
  <c r="AD101" i="12" s="1"/>
  <c r="AC79" i="12"/>
  <c r="AC58" i="12"/>
  <c r="AD58" i="12" s="1"/>
  <c r="AC41" i="12"/>
  <c r="M38" i="13" s="1"/>
  <c r="AK25" i="12"/>
  <c r="AC17" i="12"/>
  <c r="AD17" i="12" s="1"/>
  <c r="AC15" i="12"/>
  <c r="AD13" i="12"/>
  <c r="AK178" i="12"/>
  <c r="AK158" i="12"/>
  <c r="AK21" i="12"/>
  <c r="AK471" i="12"/>
  <c r="AK460" i="12"/>
  <c r="AK458" i="12"/>
  <c r="AC441" i="12"/>
  <c r="AD441" i="12" s="1"/>
  <c r="AK437" i="12"/>
  <c r="AK424" i="12"/>
  <c r="AK417" i="12"/>
  <c r="AC390" i="12"/>
  <c r="AC362" i="12"/>
  <c r="AD362" i="12" s="1"/>
  <c r="AC357" i="12"/>
  <c r="AC335" i="12"/>
  <c r="AD333" i="12"/>
  <c r="AD320" i="12"/>
  <c r="AK280" i="12"/>
  <c r="AC275" i="12"/>
  <c r="AK259" i="12"/>
  <c r="AC252" i="12"/>
  <c r="AD252" i="12" s="1"/>
  <c r="AC243" i="12"/>
  <c r="AD243" i="12" s="1"/>
  <c r="AC241" i="12"/>
  <c r="AD241" i="12" s="1"/>
  <c r="AC239" i="12"/>
  <c r="AD239" i="12" s="1"/>
  <c r="AK235" i="12"/>
  <c r="AC212" i="12"/>
  <c r="AD212" i="12" s="1"/>
  <c r="AK210" i="12"/>
  <c r="AK208" i="12"/>
  <c r="AC201" i="12"/>
  <c r="AD201" i="12" s="1"/>
  <c r="AC195" i="12"/>
  <c r="AD195" i="12" s="1"/>
  <c r="AC193" i="12"/>
  <c r="AD193" i="12" s="1"/>
  <c r="AK191" i="12"/>
  <c r="AK189" i="12"/>
  <c r="AC168" i="12"/>
  <c r="AD168" i="12" s="1"/>
  <c r="AK151" i="12"/>
  <c r="AK142" i="12"/>
  <c r="AK129" i="12"/>
  <c r="AC117" i="12"/>
  <c r="AC115" i="12"/>
  <c r="AK98" i="12"/>
  <c r="AC90" i="12"/>
  <c r="AD90" i="12" s="1"/>
  <c r="AC88" i="12"/>
  <c r="AD88" i="12" s="1"/>
  <c r="AC65" i="12"/>
  <c r="AK44" i="12"/>
  <c r="AK33" i="12"/>
  <c r="AC189" i="12"/>
  <c r="AD189" i="12" s="1"/>
  <c r="AC180" i="12"/>
  <c r="AC175" i="12"/>
  <c r="AC63" i="12"/>
  <c r="AD63" i="12" s="1"/>
  <c r="AC42" i="12"/>
  <c r="AD42" i="12" s="1"/>
  <c r="AD35" i="12"/>
  <c r="AC292" i="12"/>
  <c r="AC285" i="12"/>
  <c r="AD285" i="12" s="1"/>
  <c r="N46" i="13" s="1"/>
  <c r="AK283" i="12"/>
  <c r="AC271" i="12"/>
  <c r="AD271" i="12" s="1"/>
  <c r="AK251" i="12"/>
  <c r="AK249" i="12"/>
  <c r="AK247" i="12"/>
  <c r="AC244" i="12"/>
  <c r="AD244" i="12" s="1"/>
  <c r="AC231" i="12"/>
  <c r="AC229" i="12"/>
  <c r="AD229" i="12" s="1"/>
  <c r="AK220" i="12"/>
  <c r="AC178" i="12"/>
  <c r="AD178" i="12" s="1"/>
  <c r="AK156" i="12"/>
  <c r="AC149" i="12"/>
  <c r="AD149" i="12" s="1"/>
  <c r="AK110" i="12"/>
  <c r="AC98" i="12"/>
  <c r="AD98" i="12" s="1"/>
  <c r="AD93" i="12"/>
  <c r="AC68" i="12"/>
  <c r="AD68" i="12" s="1"/>
  <c r="AK47" i="12"/>
  <c r="AC23" i="12"/>
  <c r="AC183" i="12"/>
  <c r="AD183" i="12" s="1"/>
  <c r="AD129" i="12"/>
  <c r="AK125" i="12"/>
  <c r="AD120" i="12"/>
  <c r="AC116" i="12"/>
  <c r="AC114" i="12"/>
  <c r="AD114" i="12" s="1"/>
  <c r="AC54" i="12"/>
  <c r="AD54" i="12" s="1"/>
  <c r="AC47" i="12"/>
  <c r="AD47" i="12" s="1"/>
  <c r="AD28" i="12"/>
  <c r="AD12" i="12"/>
  <c r="AC147" i="12"/>
  <c r="AD147" i="12" s="1"/>
  <c r="AK134" i="12"/>
  <c r="AK130" i="12"/>
  <c r="AC127" i="12"/>
  <c r="AK96" i="12"/>
  <c r="AK83" i="12"/>
  <c r="AK58" i="12"/>
  <c r="AK43" i="12"/>
  <c r="AK34" i="12"/>
  <c r="AC12" i="12"/>
  <c r="AK298" i="12"/>
  <c r="AC297" i="12"/>
  <c r="AD297" i="12" s="1"/>
  <c r="AC293" i="12"/>
  <c r="AD293" i="12" s="1"/>
  <c r="AC279" i="12"/>
  <c r="AC272" i="12"/>
  <c r="AD272" i="12" s="1"/>
  <c r="AK270" i="12"/>
  <c r="AK256" i="12"/>
  <c r="AC225" i="12"/>
  <c r="AK214" i="12"/>
  <c r="AK195" i="12"/>
  <c r="AK166" i="12"/>
  <c r="AC161" i="12"/>
  <c r="M42" i="13" s="1"/>
  <c r="AK148" i="12"/>
  <c r="AC138" i="12"/>
  <c r="AD138" i="12" s="1"/>
  <c r="AK126" i="12"/>
  <c r="AC110" i="12"/>
  <c r="AD110" i="12" s="1"/>
  <c r="AK106" i="12"/>
  <c r="AC105" i="12"/>
  <c r="AD105" i="12" s="1"/>
  <c r="AC103" i="12"/>
  <c r="AD103" i="12" s="1"/>
  <c r="AK90" i="12"/>
  <c r="AC87" i="12"/>
  <c r="AD87" i="12" s="1"/>
  <c r="N39" i="13" s="1"/>
  <c r="AC85" i="12"/>
  <c r="AD85" i="12" s="1"/>
  <c r="AC62" i="12"/>
  <c r="AD62" i="12" s="1"/>
  <c r="AC43" i="12"/>
  <c r="AD43" i="12" s="1"/>
  <c r="AC36" i="12"/>
  <c r="AD36" i="12" s="1"/>
  <c r="AK29" i="12"/>
  <c r="AC26" i="12"/>
  <c r="AD26" i="12" s="1"/>
  <c r="AC19" i="12"/>
  <c r="AC10" i="12"/>
  <c r="AD10" i="12" s="1"/>
  <c r="AD734" i="12"/>
  <c r="AD11" i="12"/>
  <c r="AK11" i="12"/>
  <c r="AD710" i="12"/>
  <c r="AD736" i="12"/>
  <c r="AD714" i="12"/>
  <c r="AK552" i="12"/>
  <c r="AD552" i="12"/>
  <c r="AD526" i="12"/>
  <c r="AK526" i="12"/>
  <c r="AD500" i="12"/>
  <c r="AK475" i="12"/>
  <c r="AD475" i="12"/>
  <c r="AD424" i="12"/>
  <c r="AK295" i="12"/>
  <c r="AD295" i="12"/>
  <c r="AK239" i="12"/>
  <c r="AD237" i="12"/>
  <c r="AK237" i="12"/>
  <c r="AD214" i="12"/>
  <c r="AK207" i="12"/>
  <c r="AD207" i="12"/>
  <c r="AD185" i="12"/>
  <c r="AK185" i="12"/>
  <c r="AD718" i="12"/>
  <c r="AK664" i="12"/>
  <c r="AD650" i="12"/>
  <c r="AD634" i="12"/>
  <c r="AD626" i="12"/>
  <c r="AD618" i="12"/>
  <c r="AD610" i="12"/>
  <c r="AD594" i="12"/>
  <c r="AD586" i="12"/>
  <c r="AD508" i="12"/>
  <c r="AD490" i="12"/>
  <c r="AD458" i="12"/>
  <c r="AD455" i="12"/>
  <c r="AD121" i="12"/>
  <c r="AK121" i="12"/>
  <c r="AK76" i="12"/>
  <c r="AD76" i="12"/>
  <c r="AD704" i="12"/>
  <c r="AK568" i="12"/>
  <c r="AD568" i="12"/>
  <c r="AC547" i="12"/>
  <c r="AD547" i="12" s="1"/>
  <c r="AD542" i="12"/>
  <c r="AK542" i="12"/>
  <c r="AD516" i="12"/>
  <c r="AD498" i="12"/>
  <c r="AD431" i="12"/>
  <c r="AK413" i="12"/>
  <c r="AC392" i="12"/>
  <c r="AD392" i="12" s="1"/>
  <c r="AK300" i="12"/>
  <c r="AD300" i="12"/>
  <c r="AK101" i="12"/>
  <c r="AK728" i="12"/>
  <c r="AK706" i="12"/>
  <c r="AK554" i="12"/>
  <c r="AD540" i="12"/>
  <c r="AK469" i="12"/>
  <c r="AD296" i="12"/>
  <c r="AD231" i="12"/>
  <c r="AK231" i="12"/>
  <c r="AK229" i="12"/>
  <c r="AK215" i="12"/>
  <c r="AK201" i="12"/>
  <c r="AK479" i="12"/>
  <c r="AK51" i="12"/>
  <c r="AD51" i="12"/>
  <c r="AD700" i="12"/>
  <c r="AD652" i="12"/>
  <c r="AD644" i="12"/>
  <c r="AD636" i="12"/>
  <c r="AD628" i="12"/>
  <c r="AD620" i="12"/>
  <c r="AD612" i="12"/>
  <c r="AD604" i="12"/>
  <c r="AD596" i="12"/>
  <c r="AD588" i="12"/>
  <c r="AD580" i="12"/>
  <c r="AK536" i="12"/>
  <c r="AD510" i="12"/>
  <c r="AK510" i="12"/>
  <c r="AD484" i="12"/>
  <c r="AD367" i="12"/>
  <c r="AD254" i="12"/>
  <c r="AK254" i="12"/>
  <c r="AK252" i="12"/>
  <c r="AK223" i="12"/>
  <c r="AD223" i="12"/>
  <c r="AD732" i="12"/>
  <c r="AD690" i="12"/>
  <c r="AD492" i="12"/>
  <c r="AK482" i="12"/>
  <c r="AD482" i="12"/>
  <c r="AD452" i="12"/>
  <c r="AK452" i="12"/>
  <c r="AD440" i="12"/>
  <c r="AK440" i="12"/>
  <c r="AD328" i="12"/>
  <c r="AK308" i="12"/>
  <c r="AD259" i="12"/>
  <c r="AK200" i="12"/>
  <c r="AK463" i="12"/>
  <c r="AD463" i="12"/>
  <c r="AD429" i="12"/>
  <c r="AK429" i="12"/>
  <c r="AD404" i="12"/>
  <c r="AK404" i="12"/>
  <c r="AD356" i="12"/>
  <c r="AK356" i="12"/>
  <c r="AK338" i="12"/>
  <c r="AD338" i="12"/>
  <c r="AK149" i="12"/>
  <c r="AK648" i="12"/>
  <c r="AD648" i="12"/>
  <c r="AK632" i="12"/>
  <c r="AD632" i="12"/>
  <c r="AK616" i="12"/>
  <c r="AD616" i="12"/>
  <c r="AK600" i="12"/>
  <c r="AD600" i="12"/>
  <c r="AK584" i="12"/>
  <c r="AD584" i="12"/>
  <c r="AD558" i="12"/>
  <c r="AK558" i="12"/>
  <c r="AD532" i="12"/>
  <c r="AK488" i="12"/>
  <c r="AD488" i="12"/>
  <c r="AD468" i="12"/>
  <c r="AD434" i="12"/>
  <c r="N51" i="13" s="1"/>
  <c r="AD390" i="12"/>
  <c r="AK318" i="12"/>
  <c r="AD284" i="12"/>
  <c r="AK284" i="12"/>
  <c r="AD167" i="12"/>
  <c r="AK167" i="12"/>
  <c r="AK165" i="12"/>
  <c r="AD165" i="12"/>
  <c r="AD144" i="12"/>
  <c r="AK124" i="12"/>
  <c r="AD124" i="12"/>
  <c r="AK60" i="12"/>
  <c r="AC719" i="12"/>
  <c r="AD719" i="12" s="1"/>
  <c r="AD702" i="12"/>
  <c r="AK666" i="12"/>
  <c r="AC579" i="12"/>
  <c r="AD579" i="12" s="1"/>
  <c r="AD574" i="12"/>
  <c r="AK574" i="12"/>
  <c r="AK562" i="12"/>
  <c r="AD548" i="12"/>
  <c r="AD530" i="12"/>
  <c r="AK504" i="12"/>
  <c r="AD504" i="12"/>
  <c r="AD471" i="12"/>
  <c r="AC461" i="12"/>
  <c r="AD461" i="12" s="1"/>
  <c r="AC451" i="12"/>
  <c r="AD451" i="12" s="1"/>
  <c r="AD444" i="12"/>
  <c r="AK393" i="12"/>
  <c r="AD393" i="12"/>
  <c r="AD352" i="12"/>
  <c r="AD325" i="12"/>
  <c r="AK325" i="12"/>
  <c r="AD307" i="12"/>
  <c r="AD287" i="12"/>
  <c r="AC277" i="12"/>
  <c r="AD277" i="12" s="1"/>
  <c r="AD270" i="12"/>
  <c r="AC210" i="12"/>
  <c r="AD210" i="12" s="1"/>
  <c r="AK186" i="12"/>
  <c r="AD186" i="12"/>
  <c r="AD172" i="12"/>
  <c r="AC156" i="12"/>
  <c r="AD156" i="12" s="1"/>
  <c r="AC154" i="12"/>
  <c r="AD154" i="12" s="1"/>
  <c r="AK152" i="12"/>
  <c r="AD152" i="12"/>
  <c r="AK65" i="12"/>
  <c r="AD65" i="12"/>
  <c r="AK24" i="12"/>
  <c r="AD24" i="12"/>
  <c r="AD15" i="12"/>
  <c r="AK15" i="12"/>
  <c r="AK12" i="12"/>
  <c r="AK658" i="12"/>
  <c r="AD638" i="12"/>
  <c r="AK638" i="12"/>
  <c r="AD622" i="12"/>
  <c r="AK622" i="12"/>
  <c r="AD606" i="12"/>
  <c r="AK606" i="12"/>
  <c r="AD590" i="12"/>
  <c r="AK590" i="12"/>
  <c r="AK570" i="12"/>
  <c r="AD538" i="12"/>
  <c r="AC416" i="12"/>
  <c r="AK401" i="12"/>
  <c r="AC727" i="12"/>
  <c r="AD727" i="12" s="1"/>
  <c r="AK578" i="12"/>
  <c r="AD564" i="12"/>
  <c r="AD546" i="12"/>
  <c r="AK520" i="12"/>
  <c r="AD520" i="12"/>
  <c r="AC499" i="12"/>
  <c r="AD499" i="12" s="1"/>
  <c r="AD494" i="12"/>
  <c r="AK494" i="12"/>
  <c r="AD474" i="12"/>
  <c r="AK447" i="12"/>
  <c r="AD447" i="12"/>
  <c r="AD412" i="12"/>
  <c r="AK412" i="12"/>
  <c r="AC341" i="12"/>
  <c r="AD341" i="12" s="1"/>
  <c r="AK339" i="12"/>
  <c r="AD339" i="12"/>
  <c r="AK332" i="12"/>
  <c r="AC303" i="12"/>
  <c r="AD303" i="12" s="1"/>
  <c r="AD301" i="12"/>
  <c r="AK301" i="12"/>
  <c r="AD280" i="12"/>
  <c r="AD245" i="12"/>
  <c r="AD75" i="12"/>
  <c r="AK75" i="12"/>
  <c r="AK73" i="12"/>
  <c r="AD73" i="12"/>
  <c r="AK32" i="12"/>
  <c r="AD32" i="12"/>
  <c r="AK20" i="12"/>
  <c r="AD20" i="12"/>
  <c r="AK450" i="12"/>
  <c r="AK427" i="12"/>
  <c r="AK369" i="12"/>
  <c r="AD369" i="12"/>
  <c r="AD364" i="12"/>
  <c r="AK342" i="12"/>
  <c r="AD181" i="12"/>
  <c r="AK181" i="12"/>
  <c r="AD432" i="12"/>
  <c r="AC427" i="12"/>
  <c r="AD427" i="12" s="1"/>
  <c r="AD417" i="12"/>
  <c r="AK415" i="12"/>
  <c r="AD415" i="12"/>
  <c r="AK408" i="12"/>
  <c r="AK380" i="12"/>
  <c r="AD379" i="12"/>
  <c r="AD359" i="12"/>
  <c r="AC354" i="12"/>
  <c r="AD354" i="12" s="1"/>
  <c r="AC349" i="12"/>
  <c r="AD349" i="12" s="1"/>
  <c r="AC342" i="12"/>
  <c r="AD342" i="12" s="1"/>
  <c r="AK336" i="12"/>
  <c r="AK335" i="12"/>
  <c r="AD335" i="12"/>
  <c r="AC330" i="12"/>
  <c r="AD330" i="12" s="1"/>
  <c r="AK326" i="12"/>
  <c r="AK314" i="12"/>
  <c r="AD314" i="12"/>
  <c r="N47" i="13" s="1"/>
  <c r="AK305" i="12"/>
  <c r="AD304" i="12"/>
  <c r="AD290" i="12"/>
  <c r="AD265" i="12"/>
  <c r="AD211" i="12"/>
  <c r="AC206" i="12"/>
  <c r="AD206" i="12" s="1"/>
  <c r="AC190" i="12"/>
  <c r="AD190" i="12" s="1"/>
  <c r="AC171" i="12"/>
  <c r="AD171" i="12" s="1"/>
  <c r="AD133" i="12"/>
  <c r="AC91" i="12"/>
  <c r="AD678" i="12"/>
  <c r="AD662" i="12"/>
  <c r="AD646" i="12"/>
  <c r="AD630" i="12"/>
  <c r="AD614" i="12"/>
  <c r="AD598" i="12"/>
  <c r="AD582" i="12"/>
  <c r="AD566" i="12"/>
  <c r="AD550" i="12"/>
  <c r="AD518" i="12"/>
  <c r="AD486" i="12"/>
  <c r="AK443" i="12"/>
  <c r="AD443" i="12"/>
  <c r="AD428" i="12"/>
  <c r="AK428" i="12"/>
  <c r="AD398" i="12"/>
  <c r="AK398" i="12"/>
  <c r="AK343" i="12"/>
  <c r="AD343" i="12"/>
  <c r="AK331" i="12"/>
  <c r="AD331" i="12"/>
  <c r="AK291" i="12"/>
  <c r="AD291" i="12"/>
  <c r="AK273" i="12"/>
  <c r="AK227" i="12"/>
  <c r="AK141" i="12"/>
  <c r="AD141" i="12"/>
  <c r="AD672" i="12"/>
  <c r="AD656" i="12"/>
  <c r="AD608" i="12"/>
  <c r="AD592" i="12"/>
  <c r="AD576" i="12"/>
  <c r="AD544" i="12"/>
  <c r="AD528" i="12"/>
  <c r="AD512" i="12"/>
  <c r="AD496" i="12"/>
  <c r="N53" i="13" s="1"/>
  <c r="AK473" i="12"/>
  <c r="AK446" i="12"/>
  <c r="AK438" i="12"/>
  <c r="AK433" i="12"/>
  <c r="AK426" i="12"/>
  <c r="AC411" i="12"/>
  <c r="AD411" i="12" s="1"/>
  <c r="AD403" i="12"/>
  <c r="AK396" i="12"/>
  <c r="AD396" i="12"/>
  <c r="AD383" i="12"/>
  <c r="AC365" i="12"/>
  <c r="AD365" i="12" s="1"/>
  <c r="AK363" i="12"/>
  <c r="AD363" i="12"/>
  <c r="AD324" i="12"/>
  <c r="AC317" i="12"/>
  <c r="AD317" i="12" s="1"/>
  <c r="AK315" i="12"/>
  <c r="AD315" i="12"/>
  <c r="AD283" i="12"/>
  <c r="AD266" i="12"/>
  <c r="AC236" i="12"/>
  <c r="AD236" i="12" s="1"/>
  <c r="AD227" i="12"/>
  <c r="AK217" i="12"/>
  <c r="AD191" i="12"/>
  <c r="AK175" i="12"/>
  <c r="AD175" i="12"/>
  <c r="AK109" i="12"/>
  <c r="AD109" i="12"/>
  <c r="AK481" i="12"/>
  <c r="AD478" i="12"/>
  <c r="AC457" i="12"/>
  <c r="AD457" i="12" s="1"/>
  <c r="AK449" i="12"/>
  <c r="AC426" i="12"/>
  <c r="AD426" i="12" s="1"/>
  <c r="AD409" i="12"/>
  <c r="AK391" i="12"/>
  <c r="AD368" i="12"/>
  <c r="AC355" i="12"/>
  <c r="AD355" i="12" s="1"/>
  <c r="AK271" i="12"/>
  <c r="AK241" i="12"/>
  <c r="AC198" i="12"/>
  <c r="AD180" i="12"/>
  <c r="AC481" i="12"/>
  <c r="AD481" i="12" s="1"/>
  <c r="AK459" i="12"/>
  <c r="AD459" i="12"/>
  <c r="AK435" i="12"/>
  <c r="AD435" i="12"/>
  <c r="AD388" i="12"/>
  <c r="AC366" i="12"/>
  <c r="AD366" i="12" s="1"/>
  <c r="AC361" i="12"/>
  <c r="AD361" i="12" s="1"/>
  <c r="AD350" i="12"/>
  <c r="AD302" i="12"/>
  <c r="AC294" i="12"/>
  <c r="AD294" i="12" s="1"/>
  <c r="AC289" i="12"/>
  <c r="AD289" i="12" s="1"/>
  <c r="AD268" i="12"/>
  <c r="AD205" i="12"/>
  <c r="AC200" i="12"/>
  <c r="AD200" i="12" s="1"/>
  <c r="AK198" i="12"/>
  <c r="AD198" i="12"/>
  <c r="AK193" i="12"/>
  <c r="AK183" i="12"/>
  <c r="AK173" i="12"/>
  <c r="AC131" i="12"/>
  <c r="AD131" i="12" s="1"/>
  <c r="AC126" i="12"/>
  <c r="AD126" i="12" s="1"/>
  <c r="AD99" i="12"/>
  <c r="AD91" i="12"/>
  <c r="AK91" i="12"/>
  <c r="AD67" i="12"/>
  <c r="AK67" i="12"/>
  <c r="AD476" i="12"/>
  <c r="AC450" i="12"/>
  <c r="AD450" i="12" s="1"/>
  <c r="AD416" i="12"/>
  <c r="AK402" i="12"/>
  <c r="AD332" i="12"/>
  <c r="AK319" i="12"/>
  <c r="AK258" i="12"/>
  <c r="AK230" i="12"/>
  <c r="AC155" i="12"/>
  <c r="AD155" i="12" s="1"/>
  <c r="AD117" i="12"/>
  <c r="AK117" i="12"/>
  <c r="AC102" i="12"/>
  <c r="AD102" i="12" s="1"/>
  <c r="AD25" i="12"/>
  <c r="AK483" i="12"/>
  <c r="AK439" i="12"/>
  <c r="AD436" i="12"/>
  <c r="AC433" i="12"/>
  <c r="AD433" i="12" s="1"/>
  <c r="AK419" i="12"/>
  <c r="AD419" i="12"/>
  <c r="AC413" i="12"/>
  <c r="AD413" i="12" s="1"/>
  <c r="AK411" i="12"/>
  <c r="AC402" i="12"/>
  <c r="AD402" i="12" s="1"/>
  <c r="AD397" i="12"/>
  <c r="AK378" i="12"/>
  <c r="AK282" i="12"/>
  <c r="AC258" i="12"/>
  <c r="AD258" i="12" s="1"/>
  <c r="AD225" i="12"/>
  <c r="AC150" i="12"/>
  <c r="AD150" i="12" s="1"/>
  <c r="AD115" i="12"/>
  <c r="AK115" i="12"/>
  <c r="AK68" i="12"/>
  <c r="AD53" i="12"/>
  <c r="AC50" i="12"/>
  <c r="AD50" i="12" s="1"/>
  <c r="AC473" i="12"/>
  <c r="AD473" i="12" s="1"/>
  <c r="AK451" i="12"/>
  <c r="AD445" i="12"/>
  <c r="AC397" i="12"/>
  <c r="AC389" i="12"/>
  <c r="AD389" i="12" s="1"/>
  <c r="AK387" i="12"/>
  <c r="AD387" i="12"/>
  <c r="AC378" i="12"/>
  <c r="AD378" i="12" s="1"/>
  <c r="AD373" i="12"/>
  <c r="AK354" i="12"/>
  <c r="AK306" i="12"/>
  <c r="AC282" i="12"/>
  <c r="AD282" i="12" s="1"/>
  <c r="AC269" i="12"/>
  <c r="AD269" i="12" s="1"/>
  <c r="AK267" i="12"/>
  <c r="AD267" i="12"/>
  <c r="AC253" i="12"/>
  <c r="AD253" i="12" s="1"/>
  <c r="N45" i="13" s="1"/>
  <c r="AC248" i="12"/>
  <c r="AD248" i="12" s="1"/>
  <c r="AC240" i="12"/>
  <c r="AD240" i="12" s="1"/>
  <c r="AK238" i="12"/>
  <c r="AC230" i="12"/>
  <c r="AD230" i="12" s="1"/>
  <c r="AK209" i="12"/>
  <c r="AK204" i="12"/>
  <c r="AD199" i="12"/>
  <c r="AC100" i="12"/>
  <c r="AD100" i="12" s="1"/>
  <c r="AD61" i="12"/>
  <c r="AK61" i="12"/>
  <c r="AK48" i="12"/>
  <c r="AK234" i="12"/>
  <c r="AK218" i="12"/>
  <c r="AC204" i="12"/>
  <c r="AD204" i="12" s="1"/>
  <c r="AC188" i="12"/>
  <c r="AD188" i="12" s="1"/>
  <c r="AK182" i="12"/>
  <c r="AK176" i="12"/>
  <c r="AD163" i="12"/>
  <c r="AD139" i="12"/>
  <c r="AD127" i="12"/>
  <c r="AK113" i="12"/>
  <c r="AD113" i="12"/>
  <c r="AK104" i="12"/>
  <c r="AK92" i="12"/>
  <c r="AC48" i="12"/>
  <c r="AD48" i="12" s="1"/>
  <c r="AC38" i="12"/>
  <c r="AD38" i="12" s="1"/>
  <c r="AK116" i="12"/>
  <c r="AD116" i="12"/>
  <c r="AD79" i="12"/>
  <c r="AD395" i="12"/>
  <c r="AD371" i="12"/>
  <c r="AD347" i="12"/>
  <c r="AD323" i="12"/>
  <c r="AD275" i="12"/>
  <c r="AD251" i="12"/>
  <c r="AK222" i="12"/>
  <c r="AC215" i="12"/>
  <c r="AD215" i="12" s="1"/>
  <c r="AD196" i="12"/>
  <c r="AK190" i="12"/>
  <c r="AC170" i="12"/>
  <c r="AD170" i="12" s="1"/>
  <c r="AD164" i="12"/>
  <c r="AD143" i="12"/>
  <c r="AD128" i="12"/>
  <c r="AD125" i="12"/>
  <c r="AK108" i="12"/>
  <c r="AD96" i="12"/>
  <c r="AK85" i="12"/>
  <c r="AC60" i="12"/>
  <c r="AD60" i="12" s="1"/>
  <c r="AD44" i="12"/>
  <c r="AD23" i="12"/>
  <c r="AK423" i="12"/>
  <c r="AK399" i="12"/>
  <c r="AK375" i="12"/>
  <c r="AK351" i="12"/>
  <c r="AK327" i="12"/>
  <c r="AK303" i="12"/>
  <c r="AK279" i="12"/>
  <c r="AK255" i="12"/>
  <c r="AK242" i="12"/>
  <c r="AK206" i="12"/>
  <c r="AK203" i="12"/>
  <c r="AK37" i="12"/>
  <c r="AC31" i="12"/>
  <c r="AD31" i="12" s="1"/>
  <c r="AD423" i="12"/>
  <c r="AD399" i="12"/>
  <c r="AD375" i="12"/>
  <c r="AD351" i="12"/>
  <c r="AD327" i="12"/>
  <c r="AD279" i="12"/>
  <c r="AD242" i="12"/>
  <c r="AC222" i="12"/>
  <c r="AD222" i="12" s="1"/>
  <c r="AD203" i="12"/>
  <c r="AK168" i="12"/>
  <c r="AC158" i="12"/>
  <c r="AD158" i="12" s="1"/>
  <c r="AC119" i="12"/>
  <c r="AD119" i="12" s="1"/>
  <c r="AC108" i="12"/>
  <c r="AD108" i="12" s="1"/>
  <c r="AK80" i="12"/>
  <c r="AK77" i="12"/>
  <c r="AD69" i="12"/>
  <c r="AC66" i="12"/>
  <c r="AD66" i="12" s="1"/>
  <c r="AK250" i="12"/>
  <c r="AC232" i="12"/>
  <c r="AD232" i="12" s="1"/>
  <c r="AK226" i="12"/>
  <c r="AC208" i="12"/>
  <c r="AD208" i="12" s="1"/>
  <c r="AK202" i="12"/>
  <c r="AC184" i="12"/>
  <c r="AD184" i="12" s="1"/>
  <c r="AC174" i="12"/>
  <c r="AD174" i="12" s="1"/>
  <c r="AC132" i="12"/>
  <c r="AD132" i="12" s="1"/>
  <c r="AK84" i="12"/>
  <c r="AK52" i="12"/>
  <c r="AK36" i="12"/>
  <c r="AC14" i="12"/>
  <c r="AD14" i="12" s="1"/>
  <c r="AC146" i="12"/>
  <c r="AD146" i="12" s="1"/>
  <c r="AK140" i="12"/>
  <c r="AK137" i="12"/>
  <c r="AC130" i="12"/>
  <c r="AD130" i="12" s="1"/>
  <c r="N41" i="13" s="1"/>
  <c r="AC78" i="12"/>
  <c r="AD78" i="12" s="1"/>
  <c r="AD72" i="12"/>
  <c r="AD56" i="12"/>
  <c r="AC18" i="12"/>
  <c r="AD18" i="12" s="1"/>
  <c r="AK89" i="12"/>
  <c r="AC82" i="12"/>
  <c r="AD82" i="12" s="1"/>
  <c r="AD19" i="12"/>
  <c r="AC166" i="12"/>
  <c r="AD166" i="12" s="1"/>
  <c r="AK160" i="12"/>
  <c r="AC142" i="12"/>
  <c r="AD142" i="12" s="1"/>
  <c r="AK136" i="12"/>
  <c r="AC118" i="12"/>
  <c r="AD118" i="12" s="1"/>
  <c r="AK112" i="12"/>
  <c r="AC94" i="12"/>
  <c r="AD94" i="12" s="1"/>
  <c r="AK88" i="12"/>
  <c r="AC70" i="12"/>
  <c r="AD70" i="12" s="1"/>
  <c r="AK64" i="12"/>
  <c r="AC46" i="12"/>
  <c r="AD46" i="12" s="1"/>
  <c r="AK40" i="12"/>
  <c r="AC22" i="12"/>
  <c r="AD22" i="12" s="1"/>
  <c r="AK16" i="12"/>
  <c r="AC34" i="12"/>
  <c r="AD34" i="12" s="1"/>
  <c r="AK28" i="12"/>
  <c r="AD503" i="11"/>
  <c r="AD654" i="11"/>
  <c r="AK654" i="11"/>
  <c r="AK200" i="11"/>
  <c r="AD200" i="11"/>
  <c r="AD737" i="11"/>
  <c r="AK536" i="11"/>
  <c r="AD536" i="11"/>
  <c r="AK665" i="11"/>
  <c r="AD665" i="11"/>
  <c r="AD659" i="11"/>
  <c r="AK659" i="11"/>
  <c r="AD605" i="11"/>
  <c r="AD569" i="11"/>
  <c r="AD505" i="11"/>
  <c r="AK304" i="11"/>
  <c r="AD304" i="11"/>
  <c r="AD113" i="11"/>
  <c r="AK113" i="11"/>
  <c r="AK733" i="11"/>
  <c r="AK732" i="11"/>
  <c r="AD732" i="11"/>
  <c r="AK727" i="11"/>
  <c r="AD727" i="11"/>
  <c r="AD706" i="11"/>
  <c r="AK706" i="11"/>
  <c r="AD692" i="11"/>
  <c r="AD673" i="11"/>
  <c r="AK666" i="11"/>
  <c r="AD647" i="11"/>
  <c r="AD634" i="11"/>
  <c r="AK634" i="11"/>
  <c r="AK560" i="11"/>
  <c r="AK516" i="11"/>
  <c r="AD497" i="11"/>
  <c r="AD485" i="11"/>
  <c r="AK485" i="11"/>
  <c r="AK427" i="11"/>
  <c r="AD427" i="11"/>
  <c r="AD337" i="11"/>
  <c r="AK337" i="11"/>
  <c r="AK335" i="11"/>
  <c r="AD335" i="11"/>
  <c r="AD140" i="11"/>
  <c r="AK707" i="11"/>
  <c r="AD701" i="11"/>
  <c r="AK701" i="11"/>
  <c r="AD695" i="11"/>
  <c r="AK679" i="11"/>
  <c r="AD679" i="11"/>
  <c r="AD668" i="11"/>
  <c r="AD642" i="11"/>
  <c r="AK642" i="11"/>
  <c r="AD621" i="11"/>
  <c r="AD608" i="11"/>
  <c r="AD585" i="11"/>
  <c r="AD518" i="11"/>
  <c r="AK518" i="11"/>
  <c r="AD473" i="11"/>
  <c r="AK473" i="11"/>
  <c r="AK461" i="11"/>
  <c r="AD461" i="11"/>
  <c r="AD446" i="11"/>
  <c r="AK446" i="11"/>
  <c r="AD438" i="11"/>
  <c r="AK438" i="11"/>
  <c r="AD425" i="11"/>
  <c r="AK425" i="11"/>
  <c r="AK328" i="11"/>
  <c r="AD328" i="11"/>
  <c r="AD316" i="11"/>
  <c r="AK316" i="11"/>
  <c r="AD284" i="11"/>
  <c r="AK284" i="11"/>
  <c r="AD270" i="11"/>
  <c r="AD45" i="11"/>
  <c r="AK45" i="11"/>
  <c r="AK40" i="11"/>
  <c r="AD40" i="11"/>
  <c r="J38" i="13" s="1"/>
  <c r="AD17" i="11"/>
  <c r="AK17" i="11"/>
  <c r="AK12" i="11"/>
  <c r="AD12" i="11"/>
  <c r="AK725" i="11"/>
  <c r="AD720" i="11"/>
  <c r="AD709" i="11"/>
  <c r="AK687" i="11"/>
  <c r="AD682" i="11"/>
  <c r="AK682" i="11"/>
  <c r="AD611" i="11"/>
  <c r="AK611" i="11"/>
  <c r="AD557" i="11"/>
  <c r="AK557" i="11"/>
  <c r="AD524" i="11"/>
  <c r="AD521" i="11"/>
  <c r="AK368" i="11"/>
  <c r="AD368" i="11"/>
  <c r="AD145" i="11"/>
  <c r="AK145" i="11"/>
  <c r="AD730" i="11"/>
  <c r="AK726" i="11"/>
  <c r="AC725" i="11"/>
  <c r="AD725" i="11" s="1"/>
  <c r="AD723" i="11"/>
  <c r="AC687" i="11"/>
  <c r="AD687" i="11" s="1"/>
  <c r="AD685" i="11"/>
  <c r="AK685" i="11"/>
  <c r="AD677" i="11"/>
  <c r="AK677" i="11"/>
  <c r="AD671" i="11"/>
  <c r="AK664" i="11"/>
  <c r="AD655" i="11"/>
  <c r="AD650" i="11"/>
  <c r="AD637" i="11"/>
  <c r="AD619" i="11"/>
  <c r="AD596" i="11"/>
  <c r="AD591" i="11"/>
  <c r="AC578" i="11"/>
  <c r="AK573" i="11"/>
  <c r="AD573" i="11"/>
  <c r="AC562" i="11"/>
  <c r="AK512" i="11"/>
  <c r="AD506" i="11"/>
  <c r="AC352" i="11"/>
  <c r="AD352" i="11" s="1"/>
  <c r="AD342" i="11"/>
  <c r="AK342" i="11"/>
  <c r="AK250" i="11"/>
  <c r="AD250" i="11"/>
  <c r="AK168" i="11"/>
  <c r="AD168" i="11"/>
  <c r="AK48" i="11"/>
  <c r="AD48" i="11"/>
  <c r="AD470" i="11"/>
  <c r="AK470" i="11"/>
  <c r="AD574" i="11"/>
  <c r="AK574" i="11"/>
  <c r="AD566" i="11"/>
  <c r="AK566" i="11"/>
  <c r="AK487" i="11"/>
  <c r="AD487" i="11"/>
  <c r="AK644" i="11"/>
  <c r="AD644" i="11"/>
  <c r="AK636" i="11"/>
  <c r="AD537" i="11"/>
  <c r="AK537" i="11"/>
  <c r="AK469" i="11"/>
  <c r="AD469" i="11"/>
  <c r="AD449" i="11"/>
  <c r="AK449" i="11"/>
  <c r="AD390" i="11"/>
  <c r="AK390" i="11"/>
  <c r="AD350" i="11"/>
  <c r="AK350" i="11"/>
  <c r="AK599" i="11"/>
  <c r="AD599" i="11"/>
  <c r="AK538" i="11"/>
  <c r="AK226" i="11"/>
  <c r="AD213" i="11"/>
  <c r="AK213" i="11"/>
  <c r="AK718" i="11"/>
  <c r="AD702" i="11"/>
  <c r="AC648" i="11"/>
  <c r="AK625" i="11"/>
  <c r="AD625" i="11"/>
  <c r="AK600" i="11"/>
  <c r="AC514" i="11"/>
  <c r="AD514" i="11" s="1"/>
  <c r="AK504" i="11"/>
  <c r="AD504" i="11"/>
  <c r="AK496" i="11"/>
  <c r="AD496" i="11"/>
  <c r="AD484" i="11"/>
  <c r="AK484" i="11"/>
  <c r="AD457" i="11"/>
  <c r="AC411" i="11"/>
  <c r="AD409" i="11"/>
  <c r="AK395" i="11"/>
  <c r="AD395" i="11"/>
  <c r="AD361" i="11"/>
  <c r="AD294" i="11"/>
  <c r="AD287" i="11"/>
  <c r="AK417" i="11"/>
  <c r="AD417" i="11"/>
  <c r="AD267" i="11"/>
  <c r="AK267" i="11"/>
  <c r="AD631" i="11"/>
  <c r="AK631" i="11"/>
  <c r="AD618" i="11"/>
  <c r="AK618" i="11"/>
  <c r="AD515" i="11"/>
  <c r="AK515" i="11"/>
  <c r="AD340" i="11"/>
  <c r="AK340" i="11"/>
  <c r="AK734" i="11"/>
  <c r="AD731" i="11"/>
  <c r="AD713" i="11"/>
  <c r="AD675" i="11"/>
  <c r="AD661" i="11"/>
  <c r="AD628" i="11"/>
  <c r="AD602" i="11"/>
  <c r="AK602" i="11"/>
  <c r="AD592" i="11"/>
  <c r="AK584" i="11"/>
  <c r="AD563" i="11"/>
  <c r="AK563" i="11"/>
  <c r="AK548" i="11"/>
  <c r="AD548" i="11"/>
  <c r="AD407" i="11"/>
  <c r="AK407" i="11"/>
  <c r="AK362" i="11"/>
  <c r="AK315" i="11"/>
  <c r="AD292" i="11"/>
  <c r="AK292" i="11"/>
  <c r="AK290" i="11"/>
  <c r="AD290" i="11"/>
  <c r="AD554" i="11"/>
  <c r="AK554" i="11"/>
  <c r="AD649" i="11"/>
  <c r="AK649" i="11"/>
  <c r="AD595" i="11"/>
  <c r="AD398" i="11"/>
  <c r="AK398" i="11"/>
  <c r="AK479" i="11"/>
  <c r="AD479" i="11"/>
  <c r="AD178" i="11"/>
  <c r="AK178" i="11"/>
  <c r="AD589" i="11"/>
  <c r="AK589" i="11"/>
  <c r="AD411" i="11"/>
  <c r="AK376" i="11"/>
  <c r="AD376" i="11"/>
  <c r="J49" i="13" s="1"/>
  <c r="AC739" i="11"/>
  <c r="AD739" i="11" s="1"/>
  <c r="AD716" i="11"/>
  <c r="AD678" i="11"/>
  <c r="AD672" i="11"/>
  <c r="AD656" i="11"/>
  <c r="AK656" i="11"/>
  <c r="AK651" i="11"/>
  <c r="AD651" i="11"/>
  <c r="AC646" i="11"/>
  <c r="AD612" i="11"/>
  <c r="AD597" i="11"/>
  <c r="AK597" i="11"/>
  <c r="AC584" i="11"/>
  <c r="AD584" i="11" s="1"/>
  <c r="AD582" i="11"/>
  <c r="AK534" i="11"/>
  <c r="AD533" i="11"/>
  <c r="AK507" i="11"/>
  <c r="AD507" i="11"/>
  <c r="AK472" i="11"/>
  <c r="AD472" i="11"/>
  <c r="AD460" i="11"/>
  <c r="AK460" i="11"/>
  <c r="AD372" i="11"/>
  <c r="AC334" i="11"/>
  <c r="AD299" i="11"/>
  <c r="AK299" i="11"/>
  <c r="AD696" i="11"/>
  <c r="AD658" i="11"/>
  <c r="AD609" i="11"/>
  <c r="AK609" i="11"/>
  <c r="AD583" i="11"/>
  <c r="AK583" i="11"/>
  <c r="AD570" i="11"/>
  <c r="AK555" i="11"/>
  <c r="AD510" i="11"/>
  <c r="AK510" i="11"/>
  <c r="AK495" i="11"/>
  <c r="AD490" i="11"/>
  <c r="AK490" i="11"/>
  <c r="AK418" i="11"/>
  <c r="AK336" i="11"/>
  <c r="AK220" i="11"/>
  <c r="AD121" i="11"/>
  <c r="AK121" i="11"/>
  <c r="AD51" i="11"/>
  <c r="AD15" i="11"/>
  <c r="AD724" i="11"/>
  <c r="AD710" i="11"/>
  <c r="AD686" i="11"/>
  <c r="AD648" i="11"/>
  <c r="AD606" i="11"/>
  <c r="AD558" i="11"/>
  <c r="AD555" i="11"/>
  <c r="AD466" i="11"/>
  <c r="J52" i="13" s="1"/>
  <c r="AK466" i="11"/>
  <c r="AK302" i="11"/>
  <c r="AD302" i="11"/>
  <c r="AK278" i="11"/>
  <c r="AD273" i="11"/>
  <c r="AK273" i="11"/>
  <c r="AD263" i="11"/>
  <c r="AK64" i="11"/>
  <c r="AD64" i="11"/>
  <c r="AD59" i="11"/>
  <c r="AC734" i="11"/>
  <c r="AD734" i="11" s="1"/>
  <c r="AD714" i="11"/>
  <c r="AC703" i="11"/>
  <c r="AD703" i="11" s="1"/>
  <c r="AD690" i="11"/>
  <c r="AK690" i="11"/>
  <c r="AD662" i="11"/>
  <c r="AD629" i="11"/>
  <c r="AD622" i="11"/>
  <c r="AD603" i="11"/>
  <c r="AD590" i="11"/>
  <c r="AD552" i="11"/>
  <c r="AD525" i="11"/>
  <c r="AD522" i="11"/>
  <c r="AD480" i="11"/>
  <c r="AC474" i="11"/>
  <c r="AC463" i="11"/>
  <c r="AD463" i="11" s="1"/>
  <c r="AD450" i="11"/>
  <c r="AD442" i="11"/>
  <c r="AK442" i="11"/>
  <c r="AD439" i="11"/>
  <c r="AD428" i="11"/>
  <c r="AK421" i="11"/>
  <c r="AD400" i="11"/>
  <c r="AC378" i="11"/>
  <c r="AD378" i="11" s="1"/>
  <c r="AD373" i="11"/>
  <c r="AD354" i="11"/>
  <c r="AK354" i="11"/>
  <c r="AD351" i="11"/>
  <c r="AD346" i="11"/>
  <c r="AK346" i="11"/>
  <c r="AK310" i="11"/>
  <c r="AK300" i="11"/>
  <c r="AK274" i="11"/>
  <c r="AD237" i="11"/>
  <c r="AK237" i="11"/>
  <c r="AK205" i="11"/>
  <c r="AD160" i="11"/>
  <c r="AK158" i="11"/>
  <c r="AD148" i="11"/>
  <c r="AK93" i="11"/>
  <c r="AD69" i="11"/>
  <c r="J39" i="13" s="1"/>
  <c r="AK69" i="11"/>
  <c r="AK28" i="11"/>
  <c r="AD28" i="11"/>
  <c r="AD23" i="11"/>
  <c r="AD253" i="11"/>
  <c r="J45" i="13" s="1"/>
  <c r="AK253" i="11"/>
  <c r="AD214" i="11"/>
  <c r="AK214" i="11"/>
  <c r="AD694" i="11"/>
  <c r="AD620" i="11"/>
  <c r="AK620" i="11"/>
  <c r="AD610" i="11"/>
  <c r="AD594" i="11"/>
  <c r="AK594" i="11"/>
  <c r="AD562" i="11"/>
  <c r="AK562" i="11"/>
  <c r="AK514" i="11"/>
  <c r="AD475" i="11"/>
  <c r="AD406" i="11"/>
  <c r="J50" i="13" s="1"/>
  <c r="AK406" i="11"/>
  <c r="AK379" i="11"/>
  <c r="AD379" i="11"/>
  <c r="AD293" i="11"/>
  <c r="AK293" i="11"/>
  <c r="AD101" i="11"/>
  <c r="AK101" i="11"/>
  <c r="AD75" i="11"/>
  <c r="AC718" i="11"/>
  <c r="AD718" i="11" s="1"/>
  <c r="AD646" i="11"/>
  <c r="AD630" i="11"/>
  <c r="AC594" i="11"/>
  <c r="AK544" i="11"/>
  <c r="AD464" i="11"/>
  <c r="AK384" i="11"/>
  <c r="AD339" i="11"/>
  <c r="AD331" i="11"/>
  <c r="AD321" i="11"/>
  <c r="AK321" i="11"/>
  <c r="AD228" i="11"/>
  <c r="AD194" i="11"/>
  <c r="AK194" i="11"/>
  <c r="AD142" i="11"/>
  <c r="AK142" i="11"/>
  <c r="AD96" i="11"/>
  <c r="AK88" i="11"/>
  <c r="AD88" i="11"/>
  <c r="AD698" i="11"/>
  <c r="AC670" i="11"/>
  <c r="AD670" i="11" s="1"/>
  <c r="AD614" i="11"/>
  <c r="AK614" i="11"/>
  <c r="AC607" i="11"/>
  <c r="AD607" i="11" s="1"/>
  <c r="AD572" i="11"/>
  <c r="AK572" i="11"/>
  <c r="AC568" i="11"/>
  <c r="AD568" i="11" s="1"/>
  <c r="AC559" i="11"/>
  <c r="I55" i="13" s="1"/>
  <c r="AD541" i="11"/>
  <c r="AD535" i="11"/>
  <c r="AD526" i="11"/>
  <c r="J54" i="13" s="1"/>
  <c r="AD520" i="11"/>
  <c r="AC511" i="11"/>
  <c r="AD511" i="11" s="1"/>
  <c r="AD459" i="11"/>
  <c r="AD454" i="11"/>
  <c r="AK454" i="11"/>
  <c r="AC394" i="11"/>
  <c r="AD394" i="11" s="1"/>
  <c r="AD358" i="11"/>
  <c r="AK334" i="11"/>
  <c r="AD277" i="11"/>
  <c r="AK277" i="11"/>
  <c r="AC233" i="11"/>
  <c r="AD233" i="11" s="1"/>
  <c r="AC221" i="11"/>
  <c r="AD221" i="11" s="1"/>
  <c r="AK210" i="11"/>
  <c r="AK192" i="11"/>
  <c r="AD192" i="11"/>
  <c r="AD137" i="11"/>
  <c r="AK137" i="11"/>
  <c r="AD674" i="11"/>
  <c r="AD626" i="11"/>
  <c r="AD578" i="11"/>
  <c r="AK561" i="11"/>
  <c r="AK535" i="11"/>
  <c r="AD530" i="11"/>
  <c r="AK524" i="11"/>
  <c r="AK513" i="11"/>
  <c r="AD494" i="11"/>
  <c r="AK492" i="11"/>
  <c r="AD482" i="11"/>
  <c r="AK480" i="11"/>
  <c r="AK467" i="11"/>
  <c r="AC448" i="11"/>
  <c r="I51" i="13" s="1"/>
  <c r="AC426" i="11"/>
  <c r="AD426" i="11" s="1"/>
  <c r="AK410" i="11"/>
  <c r="AK399" i="11"/>
  <c r="AK382" i="11"/>
  <c r="AK343" i="11"/>
  <c r="AK332" i="11"/>
  <c r="AD329" i="11"/>
  <c r="AD308" i="11"/>
  <c r="AK308" i="11"/>
  <c r="AD305" i="11"/>
  <c r="AK279" i="11"/>
  <c r="AK255" i="11"/>
  <c r="AD189" i="11"/>
  <c r="AD162" i="11"/>
  <c r="J42" i="13" s="1"/>
  <c r="AK162" i="11"/>
  <c r="AD157" i="11"/>
  <c r="AK157" i="11"/>
  <c r="AD150" i="11"/>
  <c r="AK150" i="11"/>
  <c r="AK60" i="11"/>
  <c r="AD60" i="11"/>
  <c r="AD33" i="11"/>
  <c r="AK33" i="11"/>
  <c r="AD502" i="11"/>
  <c r="AD301" i="11"/>
  <c r="AK301" i="11"/>
  <c r="AD269" i="11"/>
  <c r="AK269" i="11"/>
  <c r="AD165" i="11"/>
  <c r="AK165" i="11"/>
  <c r="AD153" i="11"/>
  <c r="AK153" i="11"/>
  <c r="AD47" i="11"/>
  <c r="AK24" i="11"/>
  <c r="AD24" i="11"/>
  <c r="AD546" i="11"/>
  <c r="AD495" i="11"/>
  <c r="J53" i="13" s="1"/>
  <c r="AD483" i="11"/>
  <c r="AD413" i="11"/>
  <c r="AD402" i="11"/>
  <c r="AK402" i="11"/>
  <c r="AK394" i="11"/>
  <c r="AD380" i="11"/>
  <c r="AD314" i="11"/>
  <c r="AD291" i="11"/>
  <c r="AK272" i="11"/>
  <c r="AD240" i="11"/>
  <c r="AK230" i="11"/>
  <c r="AK225" i="11"/>
  <c r="AD89" i="11"/>
  <c r="AK89" i="11"/>
  <c r="AK76" i="11"/>
  <c r="AD76" i="11"/>
  <c r="AD598" i="11"/>
  <c r="AD550" i="11"/>
  <c r="AD486" i="11"/>
  <c r="AD468" i="11"/>
  <c r="AK456" i="11"/>
  <c r="AD453" i="11"/>
  <c r="AD444" i="11"/>
  <c r="AD436" i="11"/>
  <c r="AD433" i="11"/>
  <c r="AK419" i="11"/>
  <c r="AD416" i="11"/>
  <c r="AD405" i="11"/>
  <c r="AD383" i="11"/>
  <c r="AK369" i="11"/>
  <c r="AD325" i="11"/>
  <c r="AK325" i="11"/>
  <c r="AD306" i="11"/>
  <c r="AD280" i="11"/>
  <c r="AD248" i="11"/>
  <c r="AD243" i="11"/>
  <c r="AK243" i="11"/>
  <c r="AC230" i="11"/>
  <c r="AD230" i="11" s="1"/>
  <c r="AC225" i="11"/>
  <c r="I44" i="13" s="1"/>
  <c r="AD197" i="11"/>
  <c r="AK197" i="11"/>
  <c r="AD124" i="11"/>
  <c r="AD81" i="11"/>
  <c r="AK81" i="11"/>
  <c r="AD53" i="11"/>
  <c r="AK53" i="11"/>
  <c r="AD462" i="11"/>
  <c r="AD414" i="11"/>
  <c r="AD366" i="11"/>
  <c r="AD319" i="11"/>
  <c r="AC315" i="11"/>
  <c r="AD315" i="11" s="1"/>
  <c r="J47" i="13" s="1"/>
  <c r="AD281" i="11"/>
  <c r="AD257" i="11"/>
  <c r="AD254" i="11"/>
  <c r="AK254" i="11"/>
  <c r="AD241" i="11"/>
  <c r="AD229" i="11"/>
  <c r="AD125" i="11"/>
  <c r="AD65" i="11"/>
  <c r="AK65" i="11"/>
  <c r="AD29" i="11"/>
  <c r="AK29" i="11"/>
  <c r="AD422" i="11"/>
  <c r="AD374" i="11"/>
  <c r="AD313" i="11"/>
  <c r="AK313" i="11"/>
  <c r="AD285" i="11"/>
  <c r="AD261" i="11"/>
  <c r="AD198" i="11"/>
  <c r="AK198" i="11"/>
  <c r="AK156" i="11"/>
  <c r="AD156" i="11"/>
  <c r="AD71" i="11"/>
  <c r="AD63" i="11"/>
  <c r="AD57" i="11"/>
  <c r="AD35" i="11"/>
  <c r="AD27" i="11"/>
  <c r="AD21" i="11"/>
  <c r="AD474" i="11"/>
  <c r="AD330" i="11"/>
  <c r="AD289" i="11"/>
  <c r="AC278" i="11"/>
  <c r="AD278" i="11" s="1"/>
  <c r="AD265" i="11"/>
  <c r="AK265" i="11"/>
  <c r="AC238" i="11"/>
  <c r="AD238" i="11" s="1"/>
  <c r="AD212" i="11"/>
  <c r="AD193" i="11"/>
  <c r="AD190" i="11"/>
  <c r="AD149" i="11"/>
  <c r="AD123" i="11"/>
  <c r="AD120" i="11"/>
  <c r="AD117" i="11"/>
  <c r="AK52" i="11"/>
  <c r="AD52" i="11"/>
  <c r="AK16" i="11"/>
  <c r="AD16" i="11"/>
  <c r="AD478" i="11"/>
  <c r="AD430" i="11"/>
  <c r="AD382" i="11"/>
  <c r="AD334" i="11"/>
  <c r="AD282" i="11"/>
  <c r="AD224" i="11"/>
  <c r="AD182" i="11"/>
  <c r="AD100" i="11"/>
  <c r="AD77" i="11"/>
  <c r="AD41" i="11"/>
  <c r="AK41" i="11"/>
  <c r="AD434" i="11"/>
  <c r="AD386" i="11"/>
  <c r="AD338" i="11"/>
  <c r="AC245" i="11"/>
  <c r="AD245" i="11" s="1"/>
  <c r="AC209" i="11"/>
  <c r="AD209" i="11" s="1"/>
  <c r="AD201" i="11"/>
  <c r="AK201" i="11"/>
  <c r="AD185" i="11"/>
  <c r="AD177" i="11"/>
  <c r="AK164" i="11"/>
  <c r="AD164" i="11"/>
  <c r="AD154" i="11"/>
  <c r="AK154" i="11"/>
  <c r="AK152" i="11"/>
  <c r="AD152" i="11"/>
  <c r="AD134" i="11"/>
  <c r="AK134" i="11"/>
  <c r="AD129" i="11"/>
  <c r="AD297" i="11"/>
  <c r="AD249" i="11"/>
  <c r="AK232" i="11"/>
  <c r="AD169" i="11"/>
  <c r="AD166" i="11"/>
  <c r="AD67" i="11"/>
  <c r="AD55" i="11"/>
  <c r="AD43" i="11"/>
  <c r="AD31" i="11"/>
  <c r="AD19" i="11"/>
  <c r="AD133" i="11"/>
  <c r="AD130" i="11"/>
  <c r="J41" i="13" s="1"/>
  <c r="AC226" i="11"/>
  <c r="AD226" i="11" s="1"/>
  <c r="AD217" i="11"/>
  <c r="AC210" i="11"/>
  <c r="AD210" i="11" s="1"/>
  <c r="AD173" i="11"/>
  <c r="AD170" i="11"/>
  <c r="AC9" i="11"/>
  <c r="I37" i="13" s="1"/>
  <c r="AD9" i="11"/>
  <c r="J37" i="13" s="1"/>
  <c r="AD88" i="10"/>
  <c r="AK88" i="10"/>
  <c r="AK86" i="10"/>
  <c r="AD86" i="10"/>
  <c r="AK12" i="10"/>
  <c r="AD12" i="10"/>
  <c r="AD470" i="10"/>
  <c r="AK470" i="10"/>
  <c r="AD467" i="10"/>
  <c r="AD447" i="10"/>
  <c r="AD420" i="10"/>
  <c r="AK358" i="10"/>
  <c r="AD358" i="10"/>
  <c r="AK348" i="10"/>
  <c r="AD348" i="10"/>
  <c r="AD200" i="10"/>
  <c r="AD727" i="10"/>
  <c r="AD522" i="10"/>
  <c r="AK522" i="10"/>
  <c r="AD392" i="10"/>
  <c r="AD292" i="10"/>
  <c r="AD274" i="10"/>
  <c r="AK274" i="10"/>
  <c r="AD268" i="10"/>
  <c r="AD228" i="10"/>
  <c r="AD152" i="10"/>
  <c r="AD216" i="10"/>
  <c r="AK216" i="10"/>
  <c r="AD739" i="10"/>
  <c r="AD715" i="10"/>
  <c r="AK424" i="10"/>
  <c r="AD424" i="10"/>
  <c r="AK410" i="10"/>
  <c r="AK370" i="10"/>
  <c r="AD370" i="10"/>
  <c r="AK342" i="10"/>
  <c r="AD342" i="10"/>
  <c r="AK254" i="10"/>
  <c r="AD254" i="10"/>
  <c r="F45" i="13" s="1"/>
  <c r="AD80" i="10"/>
  <c r="AD32" i="10"/>
  <c r="AD726" i="10"/>
  <c r="AK703" i="10"/>
  <c r="AK687" i="10"/>
  <c r="AK671" i="10"/>
  <c r="AK655" i="10"/>
  <c r="AK639" i="10"/>
  <c r="AK623" i="10"/>
  <c r="AK607" i="10"/>
  <c r="AK591" i="10"/>
  <c r="AK575" i="10"/>
  <c r="AK559" i="10"/>
  <c r="AK543" i="10"/>
  <c r="AD518" i="10"/>
  <c r="AK518" i="10"/>
  <c r="AD515" i="10"/>
  <c r="AK490" i="10"/>
  <c r="AD466" i="10"/>
  <c r="AD435" i="10"/>
  <c r="AD422" i="10"/>
  <c r="AK422" i="10"/>
  <c r="AK402" i="10"/>
  <c r="AD294" i="10"/>
  <c r="AK214" i="10"/>
  <c r="AD214" i="10"/>
  <c r="AD176" i="10"/>
  <c r="AK172" i="10"/>
  <c r="AK136" i="10"/>
  <c r="AD136" i="10"/>
  <c r="AD719" i="10"/>
  <c r="AD699" i="10"/>
  <c r="AD683" i="10"/>
  <c r="AD667" i="10"/>
  <c r="AD651" i="10"/>
  <c r="AD635" i="10"/>
  <c r="AD619" i="10"/>
  <c r="AD603" i="10"/>
  <c r="AD587" i="10"/>
  <c r="AD571" i="10"/>
  <c r="AD555" i="10"/>
  <c r="AD539" i="10"/>
  <c r="AK499" i="10"/>
  <c r="AD495" i="10"/>
  <c r="F53" i="13" s="1"/>
  <c r="AK428" i="10"/>
  <c r="AD427" i="10"/>
  <c r="AC422" i="10"/>
  <c r="AC227" i="10"/>
  <c r="AD227" i="10" s="1"/>
  <c r="AK192" i="10"/>
  <c r="AD192" i="10"/>
  <c r="AC181" i="10"/>
  <c r="AD181" i="10" s="1"/>
  <c r="AC111" i="10"/>
  <c r="AD111" i="10" s="1"/>
  <c r="AK60" i="10"/>
  <c r="AK58" i="10"/>
  <c r="AD58" i="10"/>
  <c r="AK731" i="10"/>
  <c r="AD730" i="10"/>
  <c r="AK707" i="10"/>
  <c r="AD706" i="10"/>
  <c r="AD690" i="10"/>
  <c r="AD674" i="10"/>
  <c r="AD658" i="10"/>
  <c r="AD642" i="10"/>
  <c r="AD626" i="10"/>
  <c r="AD610" i="10"/>
  <c r="AD594" i="10"/>
  <c r="AD578" i="10"/>
  <c r="AD562" i="10"/>
  <c r="AD546" i="10"/>
  <c r="AD498" i="10"/>
  <c r="AK482" i="10"/>
  <c r="AK450" i="10"/>
  <c r="AK439" i="10"/>
  <c r="AD438" i="10"/>
  <c r="AK423" i="10"/>
  <c r="AD104" i="10"/>
  <c r="AK104" i="10"/>
  <c r="AK631" i="10"/>
  <c r="AK567" i="10"/>
  <c r="AK535" i="10"/>
  <c r="AK232" i="10"/>
  <c r="AK180" i="10"/>
  <c r="AD180" i="10"/>
  <c r="AD718" i="10"/>
  <c r="AD698" i="10"/>
  <c r="AD682" i="10"/>
  <c r="AD666" i="10"/>
  <c r="AD634" i="10"/>
  <c r="AD618" i="10"/>
  <c r="AD602" i="10"/>
  <c r="AD586" i="10"/>
  <c r="AD570" i="10"/>
  <c r="AD554" i="10"/>
  <c r="AD538" i="10"/>
  <c r="AD514" i="10"/>
  <c r="AD494" i="10"/>
  <c r="AK494" i="10"/>
  <c r="AK466" i="10"/>
  <c r="AC434" i="10"/>
  <c r="E51" i="13" s="1"/>
  <c r="AD398" i="10"/>
  <c r="AK398" i="10"/>
  <c r="AD390" i="10"/>
  <c r="AK320" i="10"/>
  <c r="AD248" i="10"/>
  <c r="AD240" i="10"/>
  <c r="AC191" i="10"/>
  <c r="AD191" i="10" s="1"/>
  <c r="AD128" i="10"/>
  <c r="AC125" i="10"/>
  <c r="AD125" i="10" s="1"/>
  <c r="AK100" i="10"/>
  <c r="AD100" i="10"/>
  <c r="F40" i="13" s="1"/>
  <c r="AC79" i="10"/>
  <c r="AD79" i="10" s="1"/>
  <c r="AC59" i="10"/>
  <c r="AD59" i="10" s="1"/>
  <c r="AK695" i="10"/>
  <c r="AK679" i="10"/>
  <c r="AK663" i="10"/>
  <c r="AK647" i="10"/>
  <c r="AK615" i="10"/>
  <c r="AK599" i="10"/>
  <c r="AK583" i="10"/>
  <c r="AK551" i="10"/>
  <c r="AK526" i="10"/>
  <c r="AD511" i="10"/>
  <c r="AK506" i="10"/>
  <c r="AK474" i="10"/>
  <c r="AD442" i="10"/>
  <c r="AK442" i="10"/>
  <c r="AD120" i="10"/>
  <c r="AK110" i="10"/>
  <c r="AD110" i="10"/>
  <c r="AD54" i="10"/>
  <c r="AD10" i="10"/>
  <c r="AK491" i="10"/>
  <c r="AD356" i="10"/>
  <c r="AD220" i="10"/>
  <c r="AK220" i="10"/>
  <c r="AD471" i="10"/>
  <c r="AK448" i="10"/>
  <c r="AD448" i="10"/>
  <c r="AD394" i="10"/>
  <c r="AK394" i="10"/>
  <c r="AK312" i="10"/>
  <c r="AD510" i="10"/>
  <c r="AD503" i="10"/>
  <c r="AD486" i="10"/>
  <c r="AD479" i="10"/>
  <c r="AD462" i="10"/>
  <c r="AD455" i="10"/>
  <c r="AD446" i="10"/>
  <c r="AK446" i="10"/>
  <c r="AD434" i="10"/>
  <c r="F51" i="13" s="1"/>
  <c r="AD412" i="10"/>
  <c r="AK400" i="10"/>
  <c r="AD400" i="10"/>
  <c r="AC391" i="10"/>
  <c r="AD391" i="10" s="1"/>
  <c r="AD386" i="10"/>
  <c r="AC371" i="10"/>
  <c r="AD371" i="10" s="1"/>
  <c r="AD330" i="10"/>
  <c r="AD284" i="10"/>
  <c r="AD264" i="10"/>
  <c r="AC241" i="10"/>
  <c r="AD241" i="10" s="1"/>
  <c r="AD218" i="10"/>
  <c r="AD204" i="10"/>
  <c r="AD148" i="10"/>
  <c r="AD124" i="10"/>
  <c r="AK14" i="10"/>
  <c r="AD14" i="10"/>
  <c r="AD380" i="10"/>
  <c r="AC355" i="10"/>
  <c r="AD355" i="10" s="1"/>
  <c r="AC267" i="10"/>
  <c r="AD267" i="10" s="1"/>
  <c r="AC255" i="10"/>
  <c r="AD255" i="10" s="1"/>
  <c r="AK194" i="10"/>
  <c r="AD194" i="10"/>
  <c r="F43" i="13" s="1"/>
  <c r="AC87" i="10"/>
  <c r="AD87" i="10" s="1"/>
  <c r="AD530" i="10"/>
  <c r="AK418" i="10"/>
  <c r="AK411" i="10"/>
  <c r="AK62" i="10"/>
  <c r="AD62" i="10"/>
  <c r="AK50" i="10"/>
  <c r="AD50" i="10"/>
  <c r="AD502" i="10"/>
  <c r="AD478" i="10"/>
  <c r="AD454" i="10"/>
  <c r="AC426" i="10"/>
  <c r="AD426" i="10" s="1"/>
  <c r="AD414" i="10"/>
  <c r="AC411" i="10"/>
  <c r="AD411" i="10" s="1"/>
  <c r="AC345" i="10"/>
  <c r="AD345" i="10" s="1"/>
  <c r="F48" i="13" s="1"/>
  <c r="AC283" i="10"/>
  <c r="AD283" i="10" s="1"/>
  <c r="F46" i="13" s="1"/>
  <c r="AD246" i="10"/>
  <c r="AD206" i="10"/>
  <c r="AC99" i="10"/>
  <c r="AD99" i="10" s="1"/>
  <c r="AD378" i="10"/>
  <c r="AC289" i="10"/>
  <c r="AD289" i="10" s="1"/>
  <c r="AD256" i="10"/>
  <c r="AD196" i="10"/>
  <c r="AD47" i="10"/>
  <c r="AD430" i="10"/>
  <c r="AD382" i="10"/>
  <c r="AD234" i="10"/>
  <c r="AC193" i="10"/>
  <c r="AD193" i="10" s="1"/>
  <c r="AC175" i="10"/>
  <c r="AD175" i="10" s="1"/>
  <c r="AK158" i="10"/>
  <c r="AD158" i="10"/>
  <c r="AK102" i="10"/>
  <c r="AD102" i="10"/>
  <c r="AD39" i="10"/>
  <c r="AD406" i="10"/>
  <c r="F50" i="13" s="1"/>
  <c r="AC337" i="10"/>
  <c r="AD337" i="10" s="1"/>
  <c r="AC225" i="10"/>
  <c r="AD225" i="10" s="1"/>
  <c r="F44" i="13" s="1"/>
  <c r="AD144" i="10"/>
  <c r="AD66" i="10"/>
  <c r="AK66" i="10"/>
  <c r="AC53" i="10"/>
  <c r="AD53" i="10" s="1"/>
  <c r="AC291" i="10"/>
  <c r="AD291" i="10" s="1"/>
  <c r="AD282" i="10"/>
  <c r="AC219" i="10"/>
  <c r="AD219" i="10" s="1"/>
  <c r="AC159" i="10"/>
  <c r="AD159" i="10" s="1"/>
  <c r="AD138" i="10"/>
  <c r="AC135" i="10"/>
  <c r="AD135" i="10" s="1"/>
  <c r="AK38" i="10"/>
  <c r="AD38" i="10"/>
  <c r="AC27" i="10"/>
  <c r="AD27" i="10" s="1"/>
  <c r="AC315" i="10"/>
  <c r="AD315" i="10" s="1"/>
  <c r="AC145" i="10"/>
  <c r="AD145" i="10" s="1"/>
  <c r="AD112" i="10"/>
  <c r="AC29" i="10"/>
  <c r="AD29" i="10" s="1"/>
  <c r="AK90" i="10"/>
  <c r="AD90" i="10"/>
  <c r="AC77" i="10"/>
  <c r="AD77" i="10" s="1"/>
  <c r="AD186" i="10"/>
  <c r="AD114" i="10"/>
  <c r="AD43" i="10"/>
  <c r="AD40" i="10"/>
  <c r="AC25" i="10"/>
  <c r="AD25" i="10" s="1"/>
  <c r="AC73" i="10"/>
  <c r="AD73" i="10" s="1"/>
  <c r="F39" i="13" s="1"/>
  <c r="AK64" i="10"/>
  <c r="AD64" i="10"/>
  <c r="AC49" i="10"/>
  <c r="AD49" i="10" s="1"/>
  <c r="AD42" i="10"/>
  <c r="AD31" i="10"/>
  <c r="AD16" i="10"/>
  <c r="AD11" i="10"/>
  <c r="AD730" i="9"/>
  <c r="AD682" i="9"/>
  <c r="AD710" i="9"/>
  <c r="AD726" i="9"/>
  <c r="AD678" i="9"/>
  <c r="AD706" i="9"/>
  <c r="AD734" i="9"/>
  <c r="AD686" i="9"/>
  <c r="AD680" i="9"/>
  <c r="AD736" i="9"/>
  <c r="AD732" i="9"/>
  <c r="AD728" i="9"/>
  <c r="AD724" i="9"/>
  <c r="AD720" i="9"/>
  <c r="AD716" i="9"/>
  <c r="AD712" i="9"/>
  <c r="AD708" i="9"/>
  <c r="AD704" i="9"/>
  <c r="AD700" i="9"/>
  <c r="AD696" i="9"/>
  <c r="AD692" i="9"/>
  <c r="AD688" i="9"/>
  <c r="AD684" i="9"/>
  <c r="AK738" i="9"/>
  <c r="AK734" i="9"/>
  <c r="AK730" i="9"/>
  <c r="AK726" i="9"/>
  <c r="AK722" i="9"/>
  <c r="AK718" i="9"/>
  <c r="AK714" i="9"/>
  <c r="AK710" i="9"/>
  <c r="AK706" i="9"/>
  <c r="AK702" i="9"/>
  <c r="AK698" i="9"/>
  <c r="AK694" i="9"/>
  <c r="AK690" i="9"/>
  <c r="AK686" i="9"/>
  <c r="AK682" i="9"/>
  <c r="AK678" i="9"/>
  <c r="AC533" i="9"/>
  <c r="AC602" i="9"/>
  <c r="AC386" i="9"/>
  <c r="AC560" i="9"/>
  <c r="AC497" i="9"/>
  <c r="AC666" i="9"/>
  <c r="AC329" i="9"/>
  <c r="AC274" i="9"/>
  <c r="AC469" i="9"/>
  <c r="AC581" i="9"/>
  <c r="AC420" i="9"/>
  <c r="AC63" i="9"/>
  <c r="AC407" i="9"/>
  <c r="AC421" i="9"/>
  <c r="AC379" i="9"/>
  <c r="AC441" i="9"/>
  <c r="AC259" i="9"/>
  <c r="AC211" i="9"/>
  <c r="AC169" i="9"/>
  <c r="AC140" i="9"/>
  <c r="AC449" i="9"/>
  <c r="AC324" i="9"/>
  <c r="AC252" i="9"/>
  <c r="AC204" i="9"/>
  <c r="AC175" i="9"/>
  <c r="AC337" i="9"/>
  <c r="AC217" i="9"/>
  <c r="AC413" i="9"/>
  <c r="AC365" i="9"/>
  <c r="AC341" i="9"/>
  <c r="AC245" i="9"/>
  <c r="AC197" i="9"/>
  <c r="AC64" i="9"/>
  <c r="AC15" i="9"/>
  <c r="AC105" i="9"/>
  <c r="AC57" i="9"/>
  <c r="AC21" i="9"/>
  <c r="AD529" i="7"/>
  <c r="AK529" i="7"/>
  <c r="AD485" i="7"/>
  <c r="AK485" i="7"/>
  <c r="AD437" i="7"/>
  <c r="AK437" i="7"/>
  <c r="AD342" i="7"/>
  <c r="AK342" i="7"/>
  <c r="AD735" i="7"/>
  <c r="AD697" i="7"/>
  <c r="AD659" i="7"/>
  <c r="AD604" i="7"/>
  <c r="AD457" i="7"/>
  <c r="AK457" i="7"/>
  <c r="AD657" i="7"/>
  <c r="AK657" i="7"/>
  <c r="AK607" i="7"/>
  <c r="AD607" i="7"/>
  <c r="AK488" i="7"/>
  <c r="AD488" i="7"/>
  <c r="AK297" i="7"/>
  <c r="AD297" i="7"/>
  <c r="AD687" i="7"/>
  <c r="AK468" i="7"/>
  <c r="AD468" i="7"/>
  <c r="AD460" i="7"/>
  <c r="AK316" i="7"/>
  <c r="AD316" i="7"/>
  <c r="AD728" i="7"/>
  <c r="AD581" i="7"/>
  <c r="AK581" i="7"/>
  <c r="AD532" i="7"/>
  <c r="N27" i="13" s="1"/>
  <c r="AK397" i="7"/>
  <c r="AD397" i="7"/>
  <c r="AD713" i="7"/>
  <c r="AK355" i="7"/>
  <c r="AD355" i="7"/>
  <c r="AK540" i="7"/>
  <c r="AD540" i="7"/>
  <c r="AC448" i="7"/>
  <c r="AK400" i="7"/>
  <c r="AD400" i="7"/>
  <c r="AD711" i="7"/>
  <c r="AD673" i="7"/>
  <c r="AK636" i="7"/>
  <c r="AD636" i="7"/>
  <c r="AK584" i="7"/>
  <c r="AD584" i="7"/>
  <c r="AK424" i="7"/>
  <c r="AD424" i="7"/>
  <c r="AD648" i="7"/>
  <c r="AD624" i="7"/>
  <c r="AD601" i="7"/>
  <c r="AK601" i="7"/>
  <c r="AD386" i="7"/>
  <c r="AK386" i="7"/>
  <c r="AK193" i="7"/>
  <c r="AD193" i="7"/>
  <c r="AD737" i="7"/>
  <c r="AD651" i="7"/>
  <c r="AD627" i="7"/>
  <c r="AD589" i="7"/>
  <c r="AK573" i="7"/>
  <c r="AD573" i="7"/>
  <c r="AD521" i="7"/>
  <c r="AD223" i="7"/>
  <c r="AK223" i="7"/>
  <c r="AD213" i="7"/>
  <c r="AD211" i="7"/>
  <c r="AK211" i="7"/>
  <c r="AK267" i="7"/>
  <c r="AD267" i="7"/>
  <c r="AK664" i="7"/>
  <c r="AD664" i="7"/>
  <c r="AK516" i="7"/>
  <c r="AD516" i="7"/>
  <c r="AK409" i="7"/>
  <c r="AK392" i="7"/>
  <c r="AD392" i="7"/>
  <c r="AD374" i="7"/>
  <c r="AK374" i="7"/>
  <c r="AD366" i="7"/>
  <c r="AK366" i="7"/>
  <c r="AD337" i="7"/>
  <c r="AK272" i="7"/>
  <c r="AK216" i="7"/>
  <c r="AD119" i="7"/>
  <c r="AK119" i="7"/>
  <c r="AD739" i="7"/>
  <c r="AD732" i="7"/>
  <c r="AD725" i="7"/>
  <c r="AD708" i="7"/>
  <c r="AD701" i="7"/>
  <c r="AD691" i="7"/>
  <c r="AD684" i="7"/>
  <c r="AD677" i="7"/>
  <c r="AD667" i="7"/>
  <c r="AD655" i="7"/>
  <c r="AD587" i="7"/>
  <c r="AD576" i="7"/>
  <c r="AK560" i="7"/>
  <c r="AD560" i="7"/>
  <c r="AK549" i="7"/>
  <c r="AD508" i="7"/>
  <c r="AK477" i="7"/>
  <c r="AD322" i="7"/>
  <c r="AK322" i="7"/>
  <c r="AD305" i="7"/>
  <c r="AK305" i="7"/>
  <c r="AD272" i="7"/>
  <c r="AK258" i="7"/>
  <c r="AK231" i="7"/>
  <c r="AD226" i="7"/>
  <c r="AD198" i="7"/>
  <c r="AK198" i="7"/>
  <c r="AD137" i="7"/>
  <c r="AD135" i="7"/>
  <c r="AK135" i="7"/>
  <c r="AK84" i="7"/>
  <c r="AD84" i="7"/>
  <c r="AK737" i="7"/>
  <c r="AK720" i="7"/>
  <c r="AK713" i="7"/>
  <c r="AK696" i="7"/>
  <c r="AK689" i="7"/>
  <c r="AK672" i="7"/>
  <c r="AK659" i="7"/>
  <c r="AD652" i="7"/>
  <c r="AK641" i="7"/>
  <c r="AK640" i="7"/>
  <c r="AD631" i="7"/>
  <c r="AK629" i="7"/>
  <c r="AD628" i="7"/>
  <c r="AK597" i="7"/>
  <c r="AD579" i="7"/>
  <c r="AD549" i="7"/>
  <c r="AD480" i="7"/>
  <c r="AD477" i="7"/>
  <c r="AD449" i="7"/>
  <c r="AD441" i="7"/>
  <c r="AK417" i="7"/>
  <c r="AD345" i="7"/>
  <c r="AD285" i="7"/>
  <c r="AK285" i="7"/>
  <c r="AD278" i="7"/>
  <c r="AK278" i="7"/>
  <c r="AD275" i="7"/>
  <c r="AK171" i="7"/>
  <c r="AK140" i="7"/>
  <c r="AD140" i="7"/>
  <c r="AD21" i="7"/>
  <c r="AD719" i="7"/>
  <c r="AD695" i="7"/>
  <c r="AD671" i="7"/>
  <c r="AK669" i="7"/>
  <c r="AK635" i="7"/>
  <c r="AD619" i="7"/>
  <c r="AC610" i="7"/>
  <c r="AD610" i="7" s="1"/>
  <c r="AD596" i="7"/>
  <c r="AK553" i="7"/>
  <c r="AD552" i="7"/>
  <c r="AC538" i="7"/>
  <c r="AD538" i="7" s="1"/>
  <c r="AK536" i="7"/>
  <c r="AD536" i="7"/>
  <c r="AK525" i="7"/>
  <c r="AD497" i="7"/>
  <c r="AK464" i="7"/>
  <c r="AD464" i="7"/>
  <c r="AD433" i="7"/>
  <c r="AK420" i="7"/>
  <c r="AD420" i="7"/>
  <c r="AD417" i="7"/>
  <c r="AD404" i="7"/>
  <c r="AD382" i="7"/>
  <c r="AK382" i="7"/>
  <c r="AK380" i="7"/>
  <c r="AK364" i="7"/>
  <c r="AD364" i="7"/>
  <c r="AK349" i="7"/>
  <c r="AD348" i="7"/>
  <c r="AD312" i="7"/>
  <c r="AD236" i="7"/>
  <c r="AD183" i="7"/>
  <c r="AK183" i="7"/>
  <c r="AC171" i="7"/>
  <c r="AD171" i="7" s="1"/>
  <c r="AD157" i="7"/>
  <c r="AD115" i="7"/>
  <c r="AK115" i="7"/>
  <c r="AD105" i="7"/>
  <c r="AK89" i="7"/>
  <c r="AD89" i="7"/>
  <c r="AD723" i="7"/>
  <c r="AD699" i="7"/>
  <c r="AD675" i="7"/>
  <c r="AK656" i="7"/>
  <c r="AD656" i="7"/>
  <c r="AC643" i="7"/>
  <c r="AD643" i="7" s="1"/>
  <c r="AC634" i="7"/>
  <c r="AD634" i="7" s="1"/>
  <c r="AD617" i="7"/>
  <c r="AK588" i="7"/>
  <c r="AC582" i="7"/>
  <c r="AD582" i="7" s="1"/>
  <c r="AK580" i="7"/>
  <c r="AD577" i="7"/>
  <c r="AC571" i="7"/>
  <c r="AD571" i="7" s="1"/>
  <c r="AD528" i="7"/>
  <c r="AK512" i="7"/>
  <c r="AD512" i="7"/>
  <c r="AK492" i="7"/>
  <c r="AD492" i="7"/>
  <c r="AK308" i="7"/>
  <c r="AD308" i="7"/>
  <c r="AD283" i="7"/>
  <c r="N19" i="13" s="1"/>
  <c r="AC256" i="7"/>
  <c r="AD256" i="7" s="1"/>
  <c r="AD246" i="7"/>
  <c r="AD208" i="7"/>
  <c r="AK208" i="7"/>
  <c r="AC203" i="7"/>
  <c r="AD203" i="7" s="1"/>
  <c r="AD188" i="7"/>
  <c r="AK188" i="7"/>
  <c r="AD181" i="7"/>
  <c r="AK181" i="7"/>
  <c r="AD169" i="7"/>
  <c r="AD160" i="7"/>
  <c r="AK57" i="7"/>
  <c r="AD57" i="7"/>
  <c r="AK203" i="7"/>
  <c r="AK632" i="7"/>
  <c r="AD632" i="7"/>
  <c r="AK352" i="7"/>
  <c r="AD352" i="7"/>
  <c r="AD261" i="7"/>
  <c r="AK261" i="7"/>
  <c r="AD206" i="7"/>
  <c r="AK206" i="7"/>
  <c r="AK201" i="7"/>
  <c r="AK608" i="7"/>
  <c r="AD608" i="7"/>
  <c r="AK428" i="7"/>
  <c r="AD428" i="7"/>
  <c r="AD354" i="7"/>
  <c r="AK354" i="7"/>
  <c r="AD325" i="7"/>
  <c r="AD727" i="7"/>
  <c r="AD679" i="7"/>
  <c r="AD644" i="7"/>
  <c r="AD620" i="7"/>
  <c r="AD603" i="7"/>
  <c r="AD583" i="7"/>
  <c r="AD561" i="7"/>
  <c r="AK556" i="7"/>
  <c r="AD456" i="7"/>
  <c r="AD453" i="7"/>
  <c r="AK391" i="7"/>
  <c r="AK378" i="7"/>
  <c r="AK334" i="7"/>
  <c r="AD318" i="7"/>
  <c r="AK318" i="7"/>
  <c r="AD313" i="7"/>
  <c r="AK313" i="7"/>
  <c r="AD239" i="7"/>
  <c r="AK239" i="7"/>
  <c r="AD141" i="7"/>
  <c r="AK141" i="7"/>
  <c r="AD585" i="7"/>
  <c r="AD288" i="7"/>
  <c r="AC659" i="7"/>
  <c r="AC650" i="7"/>
  <c r="AD650" i="7" s="1"/>
  <c r="AC626" i="7"/>
  <c r="AD626" i="7" s="1"/>
  <c r="AK564" i="7"/>
  <c r="AD564" i="7"/>
  <c r="AD556" i="7"/>
  <c r="N28" i="13" s="1"/>
  <c r="AD545" i="7"/>
  <c r="AD473" i="7"/>
  <c r="AC415" i="7"/>
  <c r="AD415" i="7" s="1"/>
  <c r="AD413" i="7"/>
  <c r="AK413" i="7"/>
  <c r="AD405" i="7"/>
  <c r="AK394" i="7"/>
  <c r="AC391" i="7"/>
  <c r="AD391" i="7" s="1"/>
  <c r="AD383" i="7"/>
  <c r="AC359" i="7"/>
  <c r="AD359" i="7" s="1"/>
  <c r="AD299" i="7"/>
  <c r="AD294" i="7"/>
  <c r="AK294" i="7"/>
  <c r="AD286" i="7"/>
  <c r="AC215" i="7"/>
  <c r="AK444" i="7"/>
  <c r="AD444" i="7"/>
  <c r="AC378" i="7"/>
  <c r="AD378" i="7" s="1"/>
  <c r="AD361" i="7"/>
  <c r="AD343" i="7"/>
  <c r="AC314" i="7"/>
  <c r="AD314" i="7" s="1"/>
  <c r="N20" i="13" s="1"/>
  <c r="AD306" i="7"/>
  <c r="AK306" i="7"/>
  <c r="AK257" i="7"/>
  <c r="AC241" i="7"/>
  <c r="AD241" i="7" s="1"/>
  <c r="AD234" i="7"/>
  <c r="AD229" i="7"/>
  <c r="AK229" i="7"/>
  <c r="AD187" i="7"/>
  <c r="AK187" i="7"/>
  <c r="AK175" i="7"/>
  <c r="AK172" i="7"/>
  <c r="AD172" i="7"/>
  <c r="AC131" i="7"/>
  <c r="AD131" i="7" s="1"/>
  <c r="AD384" i="7"/>
  <c r="AK309" i="7"/>
  <c r="AK279" i="7"/>
  <c r="AD279" i="7"/>
  <c r="AK219" i="7"/>
  <c r="AK194" i="7"/>
  <c r="AD163" i="7"/>
  <c r="AK163" i="7"/>
  <c r="AK24" i="7"/>
  <c r="AD24" i="7"/>
  <c r="AD341" i="7"/>
  <c r="AD324" i="7"/>
  <c r="AK324" i="7"/>
  <c r="AD315" i="7"/>
  <c r="AD309" i="7"/>
  <c r="AD304" i="7"/>
  <c r="AD260" i="7"/>
  <c r="AC219" i="7"/>
  <c r="AD219" i="7" s="1"/>
  <c r="AD197" i="7"/>
  <c r="AD194" i="7"/>
  <c r="AK180" i="7"/>
  <c r="AK48" i="7"/>
  <c r="AD48" i="7"/>
  <c r="AD616" i="7"/>
  <c r="AD592" i="7"/>
  <c r="AD568" i="7"/>
  <c r="AD544" i="7"/>
  <c r="AD520" i="7"/>
  <c r="AD472" i="7"/>
  <c r="AD448" i="7"/>
  <c r="AK393" i="7"/>
  <c r="AD393" i="7"/>
  <c r="AK379" i="7"/>
  <c r="AD356" i="7"/>
  <c r="AK344" i="7"/>
  <c r="AK327" i="7"/>
  <c r="AK307" i="7"/>
  <c r="AD268" i="7"/>
  <c r="AC212" i="7"/>
  <c r="AD212" i="7" s="1"/>
  <c r="AK192" i="7"/>
  <c r="AC156" i="7"/>
  <c r="AD156" i="7" s="1"/>
  <c r="AD144" i="7"/>
  <c r="AK132" i="7"/>
  <c r="AD132" i="7"/>
  <c r="AC99" i="7"/>
  <c r="AD99" i="7" s="1"/>
  <c r="AC578" i="7"/>
  <c r="AD578" i="7" s="1"/>
  <c r="AC554" i="7"/>
  <c r="AD554" i="7" s="1"/>
  <c r="AC530" i="7"/>
  <c r="AD530" i="7" s="1"/>
  <c r="AD330" i="7"/>
  <c r="AK330" i="7"/>
  <c r="AD277" i="7"/>
  <c r="AC255" i="7"/>
  <c r="AD255" i="7" s="1"/>
  <c r="AK253" i="7"/>
  <c r="AD253" i="7"/>
  <c r="AD217" i="7"/>
  <c r="AC192" i="7"/>
  <c r="AD192" i="7" s="1"/>
  <c r="AC168" i="7"/>
  <c r="AD168" i="7" s="1"/>
  <c r="AK60" i="7"/>
  <c r="AD60" i="7"/>
  <c r="AK381" i="7"/>
  <c r="AD372" i="7"/>
  <c r="AD338" i="7"/>
  <c r="AD326" i="7"/>
  <c r="AK326" i="7"/>
  <c r="AC310" i="7"/>
  <c r="AD310" i="7" s="1"/>
  <c r="AD298" i="7"/>
  <c r="AD290" i="7"/>
  <c r="AK290" i="7"/>
  <c r="AD284" i="7"/>
  <c r="AK270" i="7"/>
  <c r="AD245" i="7"/>
  <c r="AD209" i="7"/>
  <c r="AD143" i="7"/>
  <c r="AK143" i="7"/>
  <c r="AK116" i="7"/>
  <c r="AD116" i="7"/>
  <c r="AK12" i="7"/>
  <c r="AD12" i="7"/>
  <c r="AC332" i="7"/>
  <c r="AD332" i="7" s="1"/>
  <c r="AD296" i="7"/>
  <c r="AK296" i="7"/>
  <c r="AK282" i="7"/>
  <c r="AD273" i="7"/>
  <c r="AD259" i="7"/>
  <c r="AD227" i="7"/>
  <c r="AD204" i="7"/>
  <c r="AD151" i="7"/>
  <c r="N14" i="13" s="1"/>
  <c r="AK151" i="7"/>
  <c r="AD75" i="7"/>
  <c r="AD83" i="7"/>
  <c r="AK100" i="7"/>
  <c r="AD100" i="7"/>
  <c r="N13" i="13" s="1"/>
  <c r="AD47" i="7"/>
  <c r="AD44" i="7"/>
  <c r="AD398" i="7"/>
  <c r="AD350" i="7"/>
  <c r="AD302" i="7"/>
  <c r="AK259" i="7"/>
  <c r="AD254" i="7"/>
  <c r="AK245" i="7"/>
  <c r="AK238" i="7"/>
  <c r="AK237" i="7"/>
  <c r="AK209" i="7"/>
  <c r="AD191" i="7"/>
  <c r="N16" i="13" s="1"/>
  <c r="AK164" i="7"/>
  <c r="AD164" i="7"/>
  <c r="AD147" i="7"/>
  <c r="AD358" i="7"/>
  <c r="AD262" i="7"/>
  <c r="AD251" i="7"/>
  <c r="AK248" i="7"/>
  <c r="AK189" i="7"/>
  <c r="AK176" i="7"/>
  <c r="AK125" i="7"/>
  <c r="AD362" i="7"/>
  <c r="AD266" i="7"/>
  <c r="AD248" i="7"/>
  <c r="AC224" i="7"/>
  <c r="AD224" i="7" s="1"/>
  <c r="AD218" i="7"/>
  <c r="AD199" i="7"/>
  <c r="AD189" i="7"/>
  <c r="AD179" i="7"/>
  <c r="AD176" i="7"/>
  <c r="AD159" i="7"/>
  <c r="AD153" i="7"/>
  <c r="AD128" i="7"/>
  <c r="AD125" i="7"/>
  <c r="AD87" i="7"/>
  <c r="AD51" i="7"/>
  <c r="AD23" i="7"/>
  <c r="AD20" i="7"/>
  <c r="AD15" i="7"/>
  <c r="AD270" i="7"/>
  <c r="AD231" i="7"/>
  <c r="AD215" i="7"/>
  <c r="AK148" i="7"/>
  <c r="AD148" i="7"/>
  <c r="AK93" i="7"/>
  <c r="AD274" i="7"/>
  <c r="AD228" i="7"/>
  <c r="AC139" i="7"/>
  <c r="AD139" i="7" s="1"/>
  <c r="AD96" i="7"/>
  <c r="AD93" i="7"/>
  <c r="AD77" i="7"/>
  <c r="AD41" i="7"/>
  <c r="AD243" i="7"/>
  <c r="AD195" i="7"/>
  <c r="AK168" i="7"/>
  <c r="AD155" i="7"/>
  <c r="AK152" i="7"/>
  <c r="AK136" i="7"/>
  <c r="AD123" i="7"/>
  <c r="AK120" i="7"/>
  <c r="AD91" i="7"/>
  <c r="AD207" i="7"/>
  <c r="AD152" i="7"/>
  <c r="AD136" i="7"/>
  <c r="AD120" i="7"/>
  <c r="AD104" i="7"/>
  <c r="AD88" i="7"/>
  <c r="AD79" i="7"/>
  <c r="AD67" i="7"/>
  <c r="AD55" i="7"/>
  <c r="AD52" i="7"/>
  <c r="AD43" i="7"/>
  <c r="AD40" i="7"/>
  <c r="AD31" i="7"/>
  <c r="AD28" i="7"/>
  <c r="AD19" i="7"/>
  <c r="AD16" i="7"/>
  <c r="AD127" i="7"/>
  <c r="AD111" i="7"/>
  <c r="AD95" i="7"/>
  <c r="AD672" i="6"/>
  <c r="AD484" i="6"/>
  <c r="AK484" i="6"/>
  <c r="AD416" i="6"/>
  <c r="AK416" i="6"/>
  <c r="AD230" i="6"/>
  <c r="AD223" i="6"/>
  <c r="AD204" i="6"/>
  <c r="AK204" i="6"/>
  <c r="AD98" i="6"/>
  <c r="AD20" i="6"/>
  <c r="AD736" i="6"/>
  <c r="AD730" i="6"/>
  <c r="AD727" i="6"/>
  <c r="AD709" i="6"/>
  <c r="AD617" i="6"/>
  <c r="AD567" i="6"/>
  <c r="AK567" i="6"/>
  <c r="AD489" i="6"/>
  <c r="AK489" i="6"/>
  <c r="AD426" i="6"/>
  <c r="AD380" i="6"/>
  <c r="AD353" i="6"/>
  <c r="AD346" i="6"/>
  <c r="AK334" i="6"/>
  <c r="AK284" i="6"/>
  <c r="AD284" i="6"/>
  <c r="J19" i="13" s="1"/>
  <c r="AD269" i="6"/>
  <c r="AK269" i="6"/>
  <c r="AK250" i="6"/>
  <c r="AD245" i="6"/>
  <c r="AK245" i="6"/>
  <c r="AK240" i="6"/>
  <c r="AD240" i="6"/>
  <c r="AD221" i="6"/>
  <c r="AK221" i="6"/>
  <c r="AD38" i="6"/>
  <c r="AK38" i="6"/>
  <c r="AD12" i="6"/>
  <c r="AK10" i="6"/>
  <c r="AD739" i="6"/>
  <c r="AK707" i="6"/>
  <c r="AD703" i="6"/>
  <c r="AK684" i="6"/>
  <c r="AD678" i="6"/>
  <c r="AK676" i="6"/>
  <c r="AD675" i="6"/>
  <c r="AK668" i="6"/>
  <c r="AK660" i="6"/>
  <c r="AD654" i="6"/>
  <c r="AK652" i="6"/>
  <c r="AD651" i="6"/>
  <c r="AK644" i="6"/>
  <c r="AK636" i="6"/>
  <c r="AD630" i="6"/>
  <c r="AD627" i="6"/>
  <c r="AC622" i="6"/>
  <c r="AD612" i="6"/>
  <c r="AC549" i="6"/>
  <c r="AD549" i="6" s="1"/>
  <c r="AD539" i="6"/>
  <c r="AC527" i="6"/>
  <c r="I27" i="13" s="1"/>
  <c r="AD443" i="6"/>
  <c r="AD436" i="6"/>
  <c r="AK436" i="6"/>
  <c r="AC406" i="6"/>
  <c r="AD406" i="6" s="1"/>
  <c r="J23" i="13" s="1"/>
  <c r="AK398" i="6"/>
  <c r="AD363" i="6"/>
  <c r="AD332" i="6"/>
  <c r="AD316" i="6"/>
  <c r="AK316" i="6"/>
  <c r="AD267" i="6"/>
  <c r="AD226" i="6"/>
  <c r="AD178" i="6"/>
  <c r="AD146" i="6"/>
  <c r="AD41" i="6"/>
  <c r="AK624" i="6"/>
  <c r="AD593" i="6"/>
  <c r="AD583" i="6"/>
  <c r="AD528" i="6"/>
  <c r="AD449" i="6"/>
  <c r="AK449" i="6"/>
  <c r="AD437" i="6"/>
  <c r="AK386" i="6"/>
  <c r="AD369" i="6"/>
  <c r="AK369" i="6"/>
  <c r="AD364" i="6"/>
  <c r="AD268" i="6"/>
  <c r="AK268" i="6"/>
  <c r="AD261" i="6"/>
  <c r="AK261" i="6"/>
  <c r="AK239" i="6"/>
  <c r="AD239" i="6"/>
  <c r="AD193" i="6"/>
  <c r="AK193" i="6"/>
  <c r="AD142" i="6"/>
  <c r="AD113" i="6"/>
  <c r="AK113" i="6"/>
  <c r="AD104" i="6"/>
  <c r="AK104" i="6"/>
  <c r="AD92" i="6"/>
  <c r="AD80" i="6"/>
  <c r="AK80" i="6"/>
  <c r="AK32" i="6"/>
  <c r="AD32" i="6"/>
  <c r="AK680" i="6"/>
  <c r="AK672" i="6"/>
  <c r="AK632" i="6"/>
  <c r="AD588" i="6"/>
  <c r="AK571" i="6"/>
  <c r="AD548" i="6"/>
  <c r="AD524" i="6"/>
  <c r="AK524" i="6"/>
  <c r="AK476" i="6"/>
  <c r="AD476" i="6"/>
  <c r="AK362" i="6"/>
  <c r="AD362" i="6"/>
  <c r="AD352" i="6"/>
  <c r="AK352" i="6"/>
  <c r="AD338" i="6"/>
  <c r="AK338" i="6"/>
  <c r="AK232" i="6"/>
  <c r="AD232" i="6"/>
  <c r="AD177" i="6"/>
  <c r="AK177" i="6"/>
  <c r="AD157" i="6"/>
  <c r="AK157" i="6"/>
  <c r="AK155" i="6"/>
  <c r="AD145" i="6"/>
  <c r="AK145" i="6"/>
  <c r="AD551" i="6"/>
  <c r="AK551" i="6"/>
  <c r="AD303" i="6"/>
  <c r="AK303" i="6"/>
  <c r="AD723" i="6"/>
  <c r="AD691" i="6"/>
  <c r="AD591" i="6"/>
  <c r="AD574" i="6"/>
  <c r="AD517" i="6"/>
  <c r="AK517" i="6"/>
  <c r="AK498" i="6"/>
  <c r="AD498" i="6"/>
  <c r="AD474" i="6"/>
  <c r="AD452" i="6"/>
  <c r="AD445" i="6"/>
  <c r="AK445" i="6"/>
  <c r="AD423" i="6"/>
  <c r="AD242" i="6"/>
  <c r="AK242" i="6"/>
  <c r="AD218" i="6"/>
  <c r="AK218" i="6"/>
  <c r="AD88" i="6"/>
  <c r="AK88" i="6"/>
  <c r="AD694" i="6"/>
  <c r="AD648" i="6"/>
  <c r="AD599" i="6"/>
  <c r="AK599" i="6"/>
  <c r="AK589" i="6"/>
  <c r="AD589" i="6"/>
  <c r="AD557" i="6"/>
  <c r="J28" i="13" s="1"/>
  <c r="AK557" i="6"/>
  <c r="AD554" i="6"/>
  <c r="AK554" i="6"/>
  <c r="AK534" i="6"/>
  <c r="AD534" i="6"/>
  <c r="AK625" i="6"/>
  <c r="AD625" i="6"/>
  <c r="AD620" i="6"/>
  <c r="AK620" i="6"/>
  <c r="AD587" i="6"/>
  <c r="AK587" i="6"/>
  <c r="AD580" i="6"/>
  <c r="AK580" i="6"/>
  <c r="AD565" i="6"/>
  <c r="AK565" i="6"/>
  <c r="AD314" i="6"/>
  <c r="AK314" i="6"/>
  <c r="AD183" i="6"/>
  <c r="AK183" i="6"/>
  <c r="AD129" i="6"/>
  <c r="AK129" i="6"/>
  <c r="AD127" i="6"/>
  <c r="AK127" i="6"/>
  <c r="AK36" i="6"/>
  <c r="AD36" i="6"/>
  <c r="AD673" i="6"/>
  <c r="AD665" i="6"/>
  <c r="AD649" i="6"/>
  <c r="AD641" i="6"/>
  <c r="AD605" i="6"/>
  <c r="AD480" i="6"/>
  <c r="AK480" i="6"/>
  <c r="AD441" i="6"/>
  <c r="AK441" i="6"/>
  <c r="AK402" i="6"/>
  <c r="AD402" i="6"/>
  <c r="AD327" i="6"/>
  <c r="AK327" i="6"/>
  <c r="AK277" i="6"/>
  <c r="AD236" i="6"/>
  <c r="AD77" i="6"/>
  <c r="AK77" i="6"/>
  <c r="AD72" i="6"/>
  <c r="AK72" i="6"/>
  <c r="AD62" i="6"/>
  <c r="AK62" i="6"/>
  <c r="AK44" i="6"/>
  <c r="AD44" i="6"/>
  <c r="AD731" i="6"/>
  <c r="AK560" i="6"/>
  <c r="AD560" i="6"/>
  <c r="AD509" i="6"/>
  <c r="AK509" i="6"/>
  <c r="AD506" i="6"/>
  <c r="AK506" i="6"/>
  <c r="AD376" i="6"/>
  <c r="AK376" i="6"/>
  <c r="AK371" i="6"/>
  <c r="AD371" i="6"/>
  <c r="AD282" i="6"/>
  <c r="AK717" i="6"/>
  <c r="AD716" i="6"/>
  <c r="AD713" i="6"/>
  <c r="AD623" i="6"/>
  <c r="AK623" i="6"/>
  <c r="AK613" i="6"/>
  <c r="AD613" i="6"/>
  <c r="AD608" i="6"/>
  <c r="AK608" i="6"/>
  <c r="AK573" i="6"/>
  <c r="AD563" i="6"/>
  <c r="AK561" i="6"/>
  <c r="AD545" i="6"/>
  <c r="AK545" i="6"/>
  <c r="AK461" i="6"/>
  <c r="AK432" i="6"/>
  <c r="AD432" i="6"/>
  <c r="AK427" i="6"/>
  <c r="AD427" i="6"/>
  <c r="AD412" i="6"/>
  <c r="AD407" i="6"/>
  <c r="AD359" i="6"/>
  <c r="AK359" i="6"/>
  <c r="AK347" i="6"/>
  <c r="AD347" i="6"/>
  <c r="AD285" i="6"/>
  <c r="AK285" i="6"/>
  <c r="AK280" i="6"/>
  <c r="AD280" i="6"/>
  <c r="AD229" i="6"/>
  <c r="AK229" i="6"/>
  <c r="AK688" i="6"/>
  <c r="AD666" i="6"/>
  <c r="AK664" i="6"/>
  <c r="AK656" i="6"/>
  <c r="AD642" i="6"/>
  <c r="AK640" i="6"/>
  <c r="AD606" i="6"/>
  <c r="AD738" i="6"/>
  <c r="AK738" i="6"/>
  <c r="AK733" i="6"/>
  <c r="AK730" i="6"/>
  <c r="AD705" i="6"/>
  <c r="AD702" i="6"/>
  <c r="AD696" i="6"/>
  <c r="AD682" i="6"/>
  <c r="AD674" i="6"/>
  <c r="AK667" i="6"/>
  <c r="AD658" i="6"/>
  <c r="AD650" i="6"/>
  <c r="AK643" i="6"/>
  <c r="AD634" i="6"/>
  <c r="AD626" i="6"/>
  <c r="AD611" i="6"/>
  <c r="AK611" i="6"/>
  <c r="AK601" i="6"/>
  <c r="AD601" i="6"/>
  <c r="AD596" i="6"/>
  <c r="AK596" i="6"/>
  <c r="AC571" i="6"/>
  <c r="AD571" i="6" s="1"/>
  <c r="AC553" i="6"/>
  <c r="AD553" i="6" s="1"/>
  <c r="AC538" i="6"/>
  <c r="AD495" i="6"/>
  <c r="J26" i="13" s="1"/>
  <c r="AK495" i="6"/>
  <c r="AD442" i="6"/>
  <c r="AD430" i="6"/>
  <c r="AD389" i="6"/>
  <c r="AK389" i="6"/>
  <c r="AD367" i="6"/>
  <c r="AK353" i="6"/>
  <c r="AD328" i="6"/>
  <c r="AD323" i="6"/>
  <c r="AD201" i="6"/>
  <c r="AK201" i="6"/>
  <c r="AD184" i="6"/>
  <c r="AC165" i="6"/>
  <c r="AD128" i="6"/>
  <c r="AK128" i="6"/>
  <c r="AD628" i="6"/>
  <c r="AD622" i="6"/>
  <c r="AD616" i="6"/>
  <c r="AD610" i="6"/>
  <c r="AD604" i="6"/>
  <c r="AD598" i="6"/>
  <c r="AD592" i="6"/>
  <c r="AD586" i="6"/>
  <c r="AD543" i="6"/>
  <c r="AK543" i="6"/>
  <c r="AD537" i="6"/>
  <c r="AK537" i="6"/>
  <c r="AK523" i="6"/>
  <c r="AK512" i="6"/>
  <c r="AD512" i="6"/>
  <c r="AD479" i="6"/>
  <c r="AD468" i="6"/>
  <c r="J25" i="13" s="1"/>
  <c r="AD421" i="6"/>
  <c r="AK421" i="6"/>
  <c r="AD392" i="6"/>
  <c r="AK378" i="6"/>
  <c r="AD378" i="6"/>
  <c r="AD341" i="6"/>
  <c r="AK341" i="6"/>
  <c r="AK309" i="6"/>
  <c r="AK265" i="6"/>
  <c r="AK203" i="6"/>
  <c r="AD203" i="6"/>
  <c r="AD149" i="6"/>
  <c r="AK149" i="6"/>
  <c r="AD139" i="6"/>
  <c r="AK139" i="6"/>
  <c r="AD136" i="6"/>
  <c r="AD109" i="6"/>
  <c r="AK109" i="6"/>
  <c r="AK68" i="6"/>
  <c r="AD68" i="6"/>
  <c r="AD706" i="6"/>
  <c r="AD581" i="6"/>
  <c r="AD575" i="6"/>
  <c r="AK558" i="6"/>
  <c r="AK552" i="6"/>
  <c r="AD540" i="6"/>
  <c r="AD532" i="6"/>
  <c r="AK532" i="6"/>
  <c r="AD526" i="6"/>
  <c r="AC523" i="6"/>
  <c r="AD523" i="6" s="1"/>
  <c r="AD515" i="6"/>
  <c r="AD504" i="6"/>
  <c r="AD493" i="6"/>
  <c r="AK493" i="6"/>
  <c r="AD490" i="6"/>
  <c r="AD485" i="6"/>
  <c r="AD482" i="6"/>
  <c r="AD460" i="6"/>
  <c r="AK438" i="6"/>
  <c r="AD438" i="6"/>
  <c r="AD408" i="6"/>
  <c r="AD381" i="6"/>
  <c r="AK381" i="6"/>
  <c r="AD365" i="6"/>
  <c r="AK354" i="6"/>
  <c r="AD354" i="6"/>
  <c r="AK349" i="6"/>
  <c r="AC325" i="6"/>
  <c r="AD325" i="6" s="1"/>
  <c r="AD301" i="6"/>
  <c r="AD263" i="6"/>
  <c r="AD237" i="6"/>
  <c r="AD206" i="6"/>
  <c r="AK206" i="6"/>
  <c r="AD172" i="6"/>
  <c r="AD100" i="6"/>
  <c r="J13" i="13" s="1"/>
  <c r="AC85" i="6"/>
  <c r="AD85" i="6" s="1"/>
  <c r="AK26" i="6"/>
  <c r="AD26" i="6"/>
  <c r="AD722" i="6"/>
  <c r="AK547" i="6"/>
  <c r="AD541" i="6"/>
  <c r="AD538" i="6"/>
  <c r="AD527" i="6"/>
  <c r="AD516" i="6"/>
  <c r="AD513" i="6"/>
  <c r="AC499" i="6"/>
  <c r="AD499" i="6" s="1"/>
  <c r="AC477" i="6"/>
  <c r="AD477" i="6" s="1"/>
  <c r="AD469" i="6"/>
  <c r="AK469" i="6"/>
  <c r="AD461" i="6"/>
  <c r="AD458" i="6"/>
  <c r="AK458" i="6"/>
  <c r="AD447" i="6"/>
  <c r="AK447" i="6"/>
  <c r="AK425" i="6"/>
  <c r="AD409" i="6"/>
  <c r="AK409" i="6"/>
  <c r="AD401" i="6"/>
  <c r="AD393" i="6"/>
  <c r="AK393" i="6"/>
  <c r="AC390" i="6"/>
  <c r="AD379" i="6"/>
  <c r="AD345" i="6"/>
  <c r="AK345" i="6"/>
  <c r="AK326" i="6"/>
  <c r="AD326" i="6"/>
  <c r="AD321" i="6"/>
  <c r="AK321" i="6"/>
  <c r="AC281" i="6"/>
  <c r="AK274" i="6"/>
  <c r="AC222" i="6"/>
  <c r="AD222" i="6" s="1"/>
  <c r="J17" i="13" s="1"/>
  <c r="AD217" i="6"/>
  <c r="AK217" i="6"/>
  <c r="AC117" i="6"/>
  <c r="AD115" i="6"/>
  <c r="AK115" i="6"/>
  <c r="AC105" i="6"/>
  <c r="AD105" i="6" s="1"/>
  <c r="AD726" i="6"/>
  <c r="AK582" i="6"/>
  <c r="AC573" i="6"/>
  <c r="AD573" i="6" s="1"/>
  <c r="AD533" i="6"/>
  <c r="AK486" i="6"/>
  <c r="AD486" i="6"/>
  <c r="AD414" i="6"/>
  <c r="AK414" i="6"/>
  <c r="AC401" i="6"/>
  <c r="AD385" i="6"/>
  <c r="AK385" i="6"/>
  <c r="AK366" i="6"/>
  <c r="AD355" i="6"/>
  <c r="AD350" i="6"/>
  <c r="AK350" i="6"/>
  <c r="AD313" i="6"/>
  <c r="AK313" i="6"/>
  <c r="AK302" i="6"/>
  <c r="AD297" i="6"/>
  <c r="AK297" i="6"/>
  <c r="AD220" i="6"/>
  <c r="AK220" i="6"/>
  <c r="AD207" i="6"/>
  <c r="AK191" i="6"/>
  <c r="AD153" i="6"/>
  <c r="AK153" i="6"/>
  <c r="AD110" i="6"/>
  <c r="AK110" i="6"/>
  <c r="AD690" i="6"/>
  <c r="AD585" i="6"/>
  <c r="AK585" i="6"/>
  <c r="AC582" i="6"/>
  <c r="AD582" i="6" s="1"/>
  <c r="AD562" i="6"/>
  <c r="AC547" i="6"/>
  <c r="AD547" i="6" s="1"/>
  <c r="AK536" i="6"/>
  <c r="AD497" i="6"/>
  <c r="AK497" i="6"/>
  <c r="AC486" i="6"/>
  <c r="AK475" i="6"/>
  <c r="AD475" i="6"/>
  <c r="AK464" i="6"/>
  <c r="AD464" i="6"/>
  <c r="AD431" i="6"/>
  <c r="AD420" i="6"/>
  <c r="AD417" i="6"/>
  <c r="AK404" i="6"/>
  <c r="AK399" i="6"/>
  <c r="AD399" i="6"/>
  <c r="AD377" i="6"/>
  <c r="AC366" i="6"/>
  <c r="AD366" i="6" s="1"/>
  <c r="AD361" i="6"/>
  <c r="AK361" i="6"/>
  <c r="AK340" i="6"/>
  <c r="AC238" i="6"/>
  <c r="AD238" i="6" s="1"/>
  <c r="AD202" i="6"/>
  <c r="AK186" i="6"/>
  <c r="AD186" i="6"/>
  <c r="AD181" i="6"/>
  <c r="AK166" i="6"/>
  <c r="AD135" i="6"/>
  <c r="AK135" i="6"/>
  <c r="AD130" i="6"/>
  <c r="J14" i="13" s="1"/>
  <c r="AD64" i="6"/>
  <c r="AD56" i="6"/>
  <c r="AC35" i="6"/>
  <c r="AD35" i="6" s="1"/>
  <c r="AD501" i="6"/>
  <c r="AD453" i="6"/>
  <c r="AD368" i="6"/>
  <c r="AK336" i="6"/>
  <c r="AD333" i="6"/>
  <c r="AD249" i="6"/>
  <c r="AK249" i="6"/>
  <c r="AD133" i="6"/>
  <c r="AK133" i="6"/>
  <c r="AD125" i="6"/>
  <c r="AK125" i="6"/>
  <c r="AD103" i="6"/>
  <c r="AK103" i="6"/>
  <c r="AD79" i="6"/>
  <c r="AK79" i="6"/>
  <c r="AD15" i="6"/>
  <c r="AD505" i="6"/>
  <c r="AD457" i="6"/>
  <c r="AD413" i="6"/>
  <c r="AK410" i="6"/>
  <c r="AD351" i="6"/>
  <c r="AD336" i="6"/>
  <c r="AD317" i="6"/>
  <c r="AD264" i="6"/>
  <c r="AD255" i="6"/>
  <c r="AK227" i="6"/>
  <c r="AC211" i="6"/>
  <c r="AD211" i="6" s="1"/>
  <c r="AD205" i="6"/>
  <c r="AD196" i="6"/>
  <c r="AK196" i="6"/>
  <c r="AK190" i="6"/>
  <c r="AC155" i="6"/>
  <c r="AD155" i="6" s="1"/>
  <c r="AC141" i="6"/>
  <c r="AD141" i="6" s="1"/>
  <c r="AD111" i="6"/>
  <c r="AD106" i="6"/>
  <c r="AD101" i="6"/>
  <c r="AK101" i="6"/>
  <c r="AD46" i="6"/>
  <c r="AD24" i="6"/>
  <c r="AK22" i="6"/>
  <c r="AD569" i="6"/>
  <c r="AD521" i="6"/>
  <c r="AD473" i="6"/>
  <c r="AD425" i="6"/>
  <c r="AD397" i="6"/>
  <c r="AC386" i="6"/>
  <c r="AD386" i="6" s="1"/>
  <c r="AD373" i="6"/>
  <c r="AK373" i="6"/>
  <c r="AD349" i="6"/>
  <c r="AD340" i="6"/>
  <c r="AK312" i="6"/>
  <c r="AD309" i="6"/>
  <c r="AK299" i="6"/>
  <c r="AK287" i="6"/>
  <c r="AC277" i="6"/>
  <c r="AD277" i="6" s="1"/>
  <c r="AD265" i="6"/>
  <c r="AC262" i="6"/>
  <c r="AD262" i="6" s="1"/>
  <c r="AD250" i="6"/>
  <c r="AD225" i="6"/>
  <c r="AK225" i="6"/>
  <c r="AD170" i="6"/>
  <c r="AK170" i="6"/>
  <c r="AD156" i="6"/>
  <c r="AK134" i="6"/>
  <c r="AD121" i="6"/>
  <c r="AK121" i="6"/>
  <c r="AD112" i="6"/>
  <c r="AD91" i="6"/>
  <c r="AK91" i="6"/>
  <c r="AD86" i="6"/>
  <c r="AK86" i="6"/>
  <c r="AD525" i="6"/>
  <c r="AD429" i="6"/>
  <c r="AD390" i="6"/>
  <c r="AD293" i="6"/>
  <c r="AK293" i="6"/>
  <c r="AK238" i="6"/>
  <c r="AD231" i="6"/>
  <c r="AK216" i="6"/>
  <c r="AD213" i="6"/>
  <c r="AD197" i="6"/>
  <c r="AD194" i="6"/>
  <c r="AD173" i="6"/>
  <c r="AD165" i="6"/>
  <c r="AD148" i="6"/>
  <c r="AK148" i="6"/>
  <c r="AD97" i="6"/>
  <c r="AD577" i="6"/>
  <c r="AD529" i="6"/>
  <c r="AD481" i="6"/>
  <c r="AD433" i="6"/>
  <c r="AC337" i="6"/>
  <c r="AD337" i="6" s="1"/>
  <c r="AC299" i="6"/>
  <c r="AD299" i="6" s="1"/>
  <c r="AD290" i="6"/>
  <c r="AK275" i="6"/>
  <c r="AD260" i="6"/>
  <c r="AC253" i="6"/>
  <c r="AD253" i="6" s="1"/>
  <c r="J18" i="13" s="1"/>
  <c r="AD244" i="6"/>
  <c r="AD241" i="6"/>
  <c r="AD216" i="6"/>
  <c r="AK168" i="6"/>
  <c r="AD159" i="6"/>
  <c r="AD151" i="6"/>
  <c r="AD137" i="6"/>
  <c r="AD124" i="6"/>
  <c r="AK50" i="6"/>
  <c r="AD50" i="6"/>
  <c r="AD39" i="6"/>
  <c r="AD405" i="6"/>
  <c r="AD357" i="6"/>
  <c r="AC334" i="6"/>
  <c r="AD334" i="6" s="1"/>
  <c r="AD292" i="6"/>
  <c r="AK286" i="6"/>
  <c r="AD279" i="6"/>
  <c r="AD273" i="6"/>
  <c r="AK273" i="6"/>
  <c r="AD266" i="6"/>
  <c r="AC227" i="6"/>
  <c r="AD227" i="6" s="1"/>
  <c r="AK192" i="6"/>
  <c r="AD189" i="6"/>
  <c r="AK179" i="6"/>
  <c r="AD169" i="6"/>
  <c r="AD99" i="6"/>
  <c r="AD81" i="6"/>
  <c r="AC69" i="6"/>
  <c r="I12" i="13" s="1"/>
  <c r="AC57" i="6"/>
  <c r="AD57" i="6" s="1"/>
  <c r="AD37" i="6"/>
  <c r="AD31" i="6"/>
  <c r="AD28" i="6"/>
  <c r="AC166" i="6"/>
  <c r="AD166" i="6" s="1"/>
  <c r="AD87" i="6"/>
  <c r="AD73" i="6"/>
  <c r="AD49" i="6"/>
  <c r="AD43" i="6"/>
  <c r="AD40" i="6"/>
  <c r="AD147" i="6"/>
  <c r="AD123" i="6"/>
  <c r="AC93" i="6"/>
  <c r="AD93" i="6" s="1"/>
  <c r="AD76" i="6"/>
  <c r="AD67" i="6"/>
  <c r="AD61" i="6"/>
  <c r="AD55" i="6"/>
  <c r="AD52" i="6"/>
  <c r="AD14" i="6"/>
  <c r="AK14" i="6"/>
  <c r="AD33" i="6"/>
  <c r="AD305" i="6"/>
  <c r="AD257" i="6"/>
  <c r="AD209" i="6"/>
  <c r="AD161" i="6"/>
  <c r="J15" i="13" s="1"/>
  <c r="AD143" i="6"/>
  <c r="AD119" i="6"/>
  <c r="AD95" i="6"/>
  <c r="AD71" i="6"/>
  <c r="AD47" i="6"/>
  <c r="AD23" i="6"/>
  <c r="AD117" i="6"/>
  <c r="AD69" i="6"/>
  <c r="J12" i="13" s="1"/>
  <c r="AD45" i="6"/>
  <c r="AD21" i="6"/>
  <c r="AD329" i="6"/>
  <c r="AD281" i="6"/>
  <c r="AD233" i="6"/>
  <c r="AD185" i="6"/>
  <c r="AD131" i="6"/>
  <c r="AD107" i="6"/>
  <c r="AD83" i="6"/>
  <c r="AD59" i="6"/>
  <c r="AD11" i="6"/>
  <c r="AD737" i="5"/>
  <c r="AD614" i="5"/>
  <c r="AD577" i="5"/>
  <c r="AD702" i="5"/>
  <c r="AD627" i="5"/>
  <c r="AD714" i="5"/>
  <c r="AC708" i="5"/>
  <c r="AD708" i="5" s="1"/>
  <c r="AD687" i="5"/>
  <c r="AC636" i="5"/>
  <c r="AD636" i="5" s="1"/>
  <c r="AC600" i="5"/>
  <c r="AD600" i="5" s="1"/>
  <c r="AD482" i="5"/>
  <c r="AC422" i="5"/>
  <c r="AD422" i="5" s="1"/>
  <c r="AC338" i="5"/>
  <c r="AD338" i="5" s="1"/>
  <c r="AC218" i="5"/>
  <c r="AD218" i="5" s="1"/>
  <c r="AD726" i="5"/>
  <c r="AD706" i="5"/>
  <c r="AD654" i="5"/>
  <c r="AD634" i="5"/>
  <c r="AD723" i="5"/>
  <c r="AD643" i="5"/>
  <c r="AC620" i="5"/>
  <c r="AD620" i="5" s="1"/>
  <c r="AD618" i="5"/>
  <c r="AD578" i="5"/>
  <c r="AD459" i="5"/>
  <c r="AD357" i="5"/>
  <c r="AD715" i="5"/>
  <c r="AD691" i="5"/>
  <c r="AD674" i="5"/>
  <c r="AD503" i="5"/>
  <c r="AD376" i="5"/>
  <c r="F22" i="13" s="1"/>
  <c r="AD355" i="5"/>
  <c r="AC303" i="5"/>
  <c r="AD303" i="5" s="1"/>
  <c r="AD299" i="5"/>
  <c r="AD677" i="5"/>
  <c r="AC660" i="5"/>
  <c r="AD660" i="5" s="1"/>
  <c r="AD658" i="5"/>
  <c r="AD607" i="5"/>
  <c r="AC518" i="5"/>
  <c r="AD518" i="5" s="1"/>
  <c r="AD501" i="5"/>
  <c r="AC498" i="5"/>
  <c r="E26" i="13" s="1"/>
  <c r="AD490" i="5"/>
  <c r="AD686" i="5"/>
  <c r="AD638" i="5"/>
  <c r="AD635" i="5"/>
  <c r="AD586" i="5"/>
  <c r="AD579" i="5"/>
  <c r="AC572" i="5"/>
  <c r="AD572" i="5" s="1"/>
  <c r="AD566" i="5"/>
  <c r="AD550" i="5"/>
  <c r="AC534" i="5"/>
  <c r="AD534" i="5" s="1"/>
  <c r="AD517" i="5"/>
  <c r="AD514" i="5"/>
  <c r="AC502" i="5"/>
  <c r="AD502" i="5" s="1"/>
  <c r="AD460" i="5"/>
  <c r="AD449" i="5"/>
  <c r="AC446" i="5"/>
  <c r="AD446" i="5" s="1"/>
  <c r="AD421" i="5"/>
  <c r="AC52" i="5"/>
  <c r="AD52" i="5" s="1"/>
  <c r="AD662" i="5"/>
  <c r="AD622" i="5"/>
  <c r="AD606" i="5"/>
  <c r="AD718" i="5"/>
  <c r="AD694" i="5"/>
  <c r="AD570" i="5"/>
  <c r="AD411" i="5"/>
  <c r="AD404" i="5"/>
  <c r="AD366" i="5"/>
  <c r="AD364" i="5"/>
  <c r="AC351" i="5"/>
  <c r="AD351" i="5" s="1"/>
  <c r="AD281" i="5"/>
  <c r="AD253" i="5"/>
  <c r="F18" i="13" s="1"/>
  <c r="AD666" i="5"/>
  <c r="AD327" i="5"/>
  <c r="AD722" i="5"/>
  <c r="AD670" i="5"/>
  <c r="AD613" i="5"/>
  <c r="AD610" i="5"/>
  <c r="AD587" i="5"/>
  <c r="AD538" i="5"/>
  <c r="AD489" i="5"/>
  <c r="AD481" i="5"/>
  <c r="AD453" i="5"/>
  <c r="AD251" i="5"/>
  <c r="AD698" i="5"/>
  <c r="AD653" i="5"/>
  <c r="AC646" i="5"/>
  <c r="AD646" i="5" s="1"/>
  <c r="AD574" i="5"/>
  <c r="AD558" i="5"/>
  <c r="AC538" i="5"/>
  <c r="AC506" i="5"/>
  <c r="AD506" i="5" s="1"/>
  <c r="AC466" i="5"/>
  <c r="AD466" i="5" s="1"/>
  <c r="AD461" i="5"/>
  <c r="AC447" i="5"/>
  <c r="AD447" i="5" s="1"/>
  <c r="AD445" i="5"/>
  <c r="AD414" i="5"/>
  <c r="AC362" i="5"/>
  <c r="AD362" i="5" s="1"/>
  <c r="AD330" i="5"/>
  <c r="AD301" i="5"/>
  <c r="AC258" i="5"/>
  <c r="AD258" i="5" s="1"/>
  <c r="AC190" i="5"/>
  <c r="AD190" i="5" s="1"/>
  <c r="AD738" i="5"/>
  <c r="AD690" i="5"/>
  <c r="AD642" i="5"/>
  <c r="AD594" i="5"/>
  <c r="AD546" i="5"/>
  <c r="AD526" i="5"/>
  <c r="F27" i="13" s="1"/>
  <c r="AD510" i="5"/>
  <c r="AD494" i="5"/>
  <c r="AD485" i="5"/>
  <c r="AD469" i="5"/>
  <c r="AC462" i="5"/>
  <c r="AD462" i="5" s="1"/>
  <c r="AD457" i="5"/>
  <c r="AD451" i="5"/>
  <c r="AD433" i="5"/>
  <c r="AC426" i="5"/>
  <c r="AD426" i="5" s="1"/>
  <c r="AD397" i="5"/>
  <c r="AC371" i="5"/>
  <c r="AD371" i="5" s="1"/>
  <c r="AC363" i="5"/>
  <c r="AD363" i="5" s="1"/>
  <c r="AD361" i="5"/>
  <c r="AD331" i="5"/>
  <c r="AD233" i="5"/>
  <c r="AC158" i="5"/>
  <c r="AD403" i="5"/>
  <c r="AD264" i="5"/>
  <c r="AD650" i="5"/>
  <c r="AD602" i="5"/>
  <c r="AD554" i="5"/>
  <c r="AD409" i="5"/>
  <c r="AD369" i="5"/>
  <c r="AD329" i="5"/>
  <c r="AC315" i="5"/>
  <c r="AD315" i="5" s="1"/>
  <c r="F20" i="13" s="1"/>
  <c r="AD313" i="5"/>
  <c r="AD305" i="5"/>
  <c r="AD287" i="5"/>
  <c r="AC266" i="5"/>
  <c r="AD266" i="5" s="1"/>
  <c r="AC215" i="5"/>
  <c r="AD215" i="5" s="1"/>
  <c r="AD213" i="5"/>
  <c r="AD86" i="5"/>
  <c r="AD84" i="5"/>
  <c r="AD498" i="5"/>
  <c r="AD443" i="5"/>
  <c r="AD415" i="5"/>
  <c r="AD406" i="5"/>
  <c r="F23" i="13" s="1"/>
  <c r="AC353" i="5"/>
  <c r="AC329" i="5"/>
  <c r="AC326" i="5"/>
  <c r="AD326" i="5" s="1"/>
  <c r="AD318" i="5"/>
  <c r="AD282" i="5"/>
  <c r="AD269" i="5"/>
  <c r="AD174" i="5"/>
  <c r="AD159" i="5"/>
  <c r="AD152" i="5"/>
  <c r="AC62" i="5"/>
  <c r="AD378" i="5"/>
  <c r="AD367" i="5"/>
  <c r="AD308" i="5"/>
  <c r="AD170" i="5"/>
  <c r="AC96" i="5"/>
  <c r="AD96" i="5" s="1"/>
  <c r="AD437" i="5"/>
  <c r="AD401" i="5"/>
  <c r="AD392" i="5"/>
  <c r="AD349" i="5"/>
  <c r="AD316" i="5"/>
  <c r="AC290" i="5"/>
  <c r="AD290" i="5" s="1"/>
  <c r="AC243" i="5"/>
  <c r="AD243" i="5" s="1"/>
  <c r="AD241" i="5"/>
  <c r="AD211" i="5"/>
  <c r="AC187" i="5"/>
  <c r="AD187" i="5" s="1"/>
  <c r="AC410" i="5"/>
  <c r="AD410" i="5" s="1"/>
  <c r="AC389" i="5"/>
  <c r="AD389" i="5" s="1"/>
  <c r="AD319" i="5"/>
  <c r="AD307" i="5"/>
  <c r="AD289" i="5"/>
  <c r="AD273" i="5"/>
  <c r="AC231" i="5"/>
  <c r="AD231" i="5" s="1"/>
  <c r="AD229" i="5"/>
  <c r="AD150" i="5"/>
  <c r="AD12" i="5"/>
  <c r="AD473" i="5"/>
  <c r="AD440" i="5"/>
  <c r="AD417" i="5"/>
  <c r="AC377" i="5"/>
  <c r="AD377" i="5" s="1"/>
  <c r="AC374" i="5"/>
  <c r="AD374" i="5" s="1"/>
  <c r="AD365" i="5"/>
  <c r="AD353" i="5"/>
  <c r="AD347" i="5"/>
  <c r="AD310" i="5"/>
  <c r="AC267" i="5"/>
  <c r="AD267" i="5" s="1"/>
  <c r="AC103" i="5"/>
  <c r="AD103" i="5" s="1"/>
  <c r="AC24" i="5"/>
  <c r="AD24" i="5" s="1"/>
  <c r="AD384" i="5"/>
  <c r="AD344" i="5"/>
  <c r="F21" i="13" s="1"/>
  <c r="AD341" i="5"/>
  <c r="AD265" i="5"/>
  <c r="AD257" i="5"/>
  <c r="AD209" i="5"/>
  <c r="AC155" i="5"/>
  <c r="AD155" i="5" s="1"/>
  <c r="AD122" i="5"/>
  <c r="AD56" i="5"/>
  <c r="AD271" i="5"/>
  <c r="AD260" i="5"/>
  <c r="AC234" i="5"/>
  <c r="AD234" i="5" s="1"/>
  <c r="AD180" i="5"/>
  <c r="AC169" i="5"/>
  <c r="AD169" i="5" s="1"/>
  <c r="AD97" i="5"/>
  <c r="AD217" i="5"/>
  <c r="AD78" i="5"/>
  <c r="AC31" i="5"/>
  <c r="AD31" i="5" s="1"/>
  <c r="AD293" i="5"/>
  <c r="AD263" i="5"/>
  <c r="AD185" i="5"/>
  <c r="AD158" i="5"/>
  <c r="AC134" i="5"/>
  <c r="AD104" i="5"/>
  <c r="AC90" i="5"/>
  <c r="AD90" i="5" s="1"/>
  <c r="AD50" i="5"/>
  <c r="AD373" i="5"/>
  <c r="AD325" i="5"/>
  <c r="AD277" i="5"/>
  <c r="AC262" i="5"/>
  <c r="AD262" i="5" s="1"/>
  <c r="AD245" i="5"/>
  <c r="AC222" i="5"/>
  <c r="AD222" i="5" s="1"/>
  <c r="F17" i="13" s="1"/>
  <c r="AD197" i="5"/>
  <c r="AD146" i="5"/>
  <c r="AC127" i="5"/>
  <c r="AD127" i="5" s="1"/>
  <c r="AC86" i="5"/>
  <c r="AC55" i="5"/>
  <c r="AD55" i="5" s="1"/>
  <c r="AC14" i="5"/>
  <c r="AD14" i="5" s="1"/>
  <c r="AD477" i="5"/>
  <c r="AD429" i="5"/>
  <c r="AD381" i="5"/>
  <c r="AD333" i="5"/>
  <c r="AD285" i="5"/>
  <c r="F19" i="13" s="1"/>
  <c r="AD237" i="5"/>
  <c r="AC214" i="5"/>
  <c r="AD214" i="5" s="1"/>
  <c r="AD189" i="5"/>
  <c r="AD178" i="5"/>
  <c r="AC151" i="5"/>
  <c r="AD151" i="5" s="1"/>
  <c r="AC141" i="5"/>
  <c r="AD141" i="5" s="1"/>
  <c r="AD102" i="5"/>
  <c r="AD74" i="5"/>
  <c r="AD30" i="5"/>
  <c r="AD181" i="5"/>
  <c r="AD441" i="5"/>
  <c r="AD393" i="5"/>
  <c r="AD345" i="5"/>
  <c r="AD297" i="5"/>
  <c r="AD249" i="5"/>
  <c r="AC226" i="5"/>
  <c r="AD226" i="5" s="1"/>
  <c r="AD201" i="5"/>
  <c r="AC168" i="5"/>
  <c r="AD168" i="5" s="1"/>
  <c r="AC72" i="5"/>
  <c r="AD72" i="5" s="1"/>
  <c r="AC246" i="5"/>
  <c r="AD246" i="5" s="1"/>
  <c r="AD221" i="5"/>
  <c r="AC198" i="5"/>
  <c r="AD198" i="5" s="1"/>
  <c r="AD126" i="5"/>
  <c r="AD98" i="5"/>
  <c r="AD54" i="5"/>
  <c r="AD26" i="5"/>
  <c r="AD193" i="5"/>
  <c r="F16" i="13" s="1"/>
  <c r="AD134" i="5"/>
  <c r="AC121" i="5"/>
  <c r="AD121" i="5" s="1"/>
  <c r="AC93" i="5"/>
  <c r="AD93" i="5" s="1"/>
  <c r="AD62" i="5"/>
  <c r="AC49" i="5"/>
  <c r="AD49" i="5" s="1"/>
  <c r="AC21" i="5"/>
  <c r="AD21" i="5" s="1"/>
  <c r="AC173" i="5"/>
  <c r="AD173" i="5" s="1"/>
  <c r="AC149" i="5"/>
  <c r="AD149" i="5" s="1"/>
  <c r="AC125" i="5"/>
  <c r="AD125" i="5" s="1"/>
  <c r="AC101" i="5"/>
  <c r="AD101" i="5" s="1"/>
  <c r="AC77" i="5"/>
  <c r="AD77" i="5" s="1"/>
  <c r="AC53" i="5"/>
  <c r="AD53" i="5" s="1"/>
  <c r="AC29" i="5"/>
  <c r="AD29" i="5" s="1"/>
  <c r="AC177" i="5"/>
  <c r="AD177" i="5" s="1"/>
  <c r="AC153" i="5"/>
  <c r="AD153" i="5" s="1"/>
  <c r="AC129" i="5"/>
  <c r="AD129" i="5" s="1"/>
  <c r="AC105" i="5"/>
  <c r="AD105" i="5" s="1"/>
  <c r="AC81" i="5"/>
  <c r="AD81" i="5" s="1"/>
  <c r="AC57" i="5"/>
  <c r="AD57" i="5" s="1"/>
  <c r="AC33" i="5"/>
  <c r="AD33" i="5" s="1"/>
  <c r="AC157" i="5"/>
  <c r="AD157" i="5" s="1"/>
  <c r="AC133" i="5"/>
  <c r="AD133" i="5" s="1"/>
  <c r="AC109" i="5"/>
  <c r="AD109" i="5" s="1"/>
  <c r="AC85" i="5"/>
  <c r="AD85" i="5" s="1"/>
  <c r="AC61" i="5"/>
  <c r="AD61" i="5" s="1"/>
  <c r="AC37" i="5"/>
  <c r="AD37" i="5" s="1"/>
  <c r="AC13" i="5"/>
  <c r="AD13" i="5" s="1"/>
  <c r="AC161" i="5"/>
  <c r="AD161" i="5" s="1"/>
  <c r="F15" i="13" s="1"/>
  <c r="AC137" i="5"/>
  <c r="AD137" i="5" s="1"/>
  <c r="AC113" i="5"/>
  <c r="AD113" i="5" s="1"/>
  <c r="AC89" i="5"/>
  <c r="AD89" i="5" s="1"/>
  <c r="AC65" i="5"/>
  <c r="AD65" i="5" s="1"/>
  <c r="AC41" i="5"/>
  <c r="AD41" i="5" s="1"/>
  <c r="AC17" i="5"/>
  <c r="AD17" i="5" s="1"/>
  <c r="F65" i="13" l="1"/>
  <c r="U17" i="13"/>
  <c r="F72" i="13"/>
  <c r="U18" i="13"/>
  <c r="G69" i="13"/>
  <c r="F26" i="13"/>
  <c r="F24" i="13"/>
  <c r="F13" i="13"/>
  <c r="F25" i="13"/>
  <c r="F11" i="13"/>
  <c r="E12" i="13"/>
  <c r="AD132" i="5"/>
  <c r="F14" i="13" s="1"/>
  <c r="E19" i="13"/>
  <c r="E22" i="13"/>
  <c r="E15" i="13"/>
  <c r="E18" i="13"/>
  <c r="E25" i="13"/>
  <c r="AD10" i="5"/>
  <c r="F10" i="13" s="1"/>
  <c r="E11" i="13"/>
  <c r="E32" i="13" s="1"/>
  <c r="E17" i="13"/>
  <c r="E13" i="13"/>
  <c r="E28" i="13"/>
  <c r="E24" i="13"/>
  <c r="E20" i="13"/>
  <c r="E16" i="13"/>
  <c r="J27" i="13"/>
  <c r="J20" i="13"/>
  <c r="J10" i="13"/>
  <c r="J11" i="13"/>
  <c r="J22" i="13"/>
  <c r="I18" i="13"/>
  <c r="I21" i="13"/>
  <c r="I17" i="13"/>
  <c r="U14" i="13"/>
  <c r="I13" i="13"/>
  <c r="I28" i="13"/>
  <c r="I19" i="13"/>
  <c r="I24" i="13"/>
  <c r="I20" i="13"/>
  <c r="I23" i="13"/>
  <c r="I16" i="13"/>
  <c r="I26" i="13"/>
  <c r="I15" i="13"/>
  <c r="N11" i="13"/>
  <c r="N12" i="13"/>
  <c r="N15" i="13"/>
  <c r="N21" i="13"/>
  <c r="N18" i="13"/>
  <c r="N10" i="13"/>
  <c r="N23" i="13"/>
  <c r="AD410" i="7"/>
  <c r="AD465" i="7"/>
  <c r="N25" i="13" s="1"/>
  <c r="M26" i="13"/>
  <c r="M28" i="13"/>
  <c r="M22" i="13"/>
  <c r="M24" i="13"/>
  <c r="M15" i="13"/>
  <c r="M18" i="13"/>
  <c r="M20" i="13"/>
  <c r="M14" i="13"/>
  <c r="M21" i="13"/>
  <c r="M16" i="13"/>
  <c r="M17" i="13"/>
  <c r="M12" i="13"/>
  <c r="M13" i="13"/>
  <c r="F41" i="13"/>
  <c r="F49" i="13"/>
  <c r="F47" i="13"/>
  <c r="F38" i="13"/>
  <c r="F37" i="13"/>
  <c r="E39" i="13"/>
  <c r="E50" i="13"/>
  <c r="E53" i="13"/>
  <c r="E46" i="13"/>
  <c r="E49" i="13"/>
  <c r="E42" i="13"/>
  <c r="E45" i="13"/>
  <c r="E41" i="13"/>
  <c r="E37" i="13"/>
  <c r="E52" i="13"/>
  <c r="E44" i="13"/>
  <c r="E40" i="13"/>
  <c r="E48" i="13"/>
  <c r="E47" i="13"/>
  <c r="E43" i="13"/>
  <c r="E54" i="13"/>
  <c r="J40" i="13"/>
  <c r="J43" i="13"/>
  <c r="J44" i="13"/>
  <c r="J55" i="13"/>
  <c r="AD559" i="11"/>
  <c r="AD448" i="11"/>
  <c r="J51" i="13" s="1"/>
  <c r="AD225" i="11"/>
  <c r="I47" i="13"/>
  <c r="I48" i="13"/>
  <c r="I53" i="13"/>
  <c r="I49" i="13"/>
  <c r="I40" i="13"/>
  <c r="I45" i="13"/>
  <c r="N37" i="13"/>
  <c r="N43" i="13"/>
  <c r="N54" i="13"/>
  <c r="N44" i="13"/>
  <c r="N50" i="13"/>
  <c r="N52" i="13"/>
  <c r="N40" i="13"/>
  <c r="N49" i="13"/>
  <c r="M45" i="13"/>
  <c r="AD161" i="12"/>
  <c r="N42" i="13" s="1"/>
  <c r="M41" i="13"/>
  <c r="M52" i="13"/>
  <c r="AD41" i="12"/>
  <c r="N38" i="13" s="1"/>
  <c r="M40" i="13"/>
  <c r="M51" i="13"/>
  <c r="M43" i="13"/>
  <c r="M54" i="13"/>
  <c r="AD560" i="12"/>
  <c r="N55" i="13" s="1"/>
  <c r="M39" i="13"/>
  <c r="M50" i="13"/>
  <c r="M44" i="13"/>
  <c r="M49" i="13"/>
  <c r="AB648" i="4"/>
  <c r="AB649" i="4"/>
  <c r="AB650" i="4"/>
  <c r="AB651" i="4"/>
  <c r="AB652" i="4"/>
  <c r="AB653" i="4"/>
  <c r="AB654" i="4"/>
  <c r="AB655" i="4"/>
  <c r="AB656" i="4"/>
  <c r="AB657" i="4"/>
  <c r="AB658" i="4"/>
  <c r="AB659" i="4"/>
  <c r="AB660" i="4"/>
  <c r="AB661" i="4"/>
  <c r="AB662" i="4"/>
  <c r="AB663" i="4"/>
  <c r="AB664" i="4"/>
  <c r="AB665" i="4"/>
  <c r="AB666" i="4"/>
  <c r="AB667" i="4"/>
  <c r="AB668" i="4"/>
  <c r="AB669" i="4"/>
  <c r="AB670" i="4"/>
  <c r="AB671" i="4"/>
  <c r="AB672" i="4"/>
  <c r="AB673" i="4"/>
  <c r="AB674" i="4"/>
  <c r="AB675" i="4"/>
  <c r="AB676" i="4"/>
  <c r="AB677" i="4"/>
  <c r="AB678" i="4"/>
  <c r="AB679" i="4"/>
  <c r="AB680" i="4"/>
  <c r="AB681" i="4"/>
  <c r="AB682" i="4"/>
  <c r="AB683" i="4"/>
  <c r="AB684" i="4"/>
  <c r="AB685" i="4"/>
  <c r="AB686" i="4"/>
  <c r="AB687" i="4"/>
  <c r="AB688" i="4"/>
  <c r="AB689" i="4"/>
  <c r="AB690" i="4"/>
  <c r="AB691" i="4"/>
  <c r="AB692" i="4"/>
  <c r="AB693" i="4"/>
  <c r="AB694" i="4"/>
  <c r="AB695" i="4"/>
  <c r="AB696" i="4"/>
  <c r="AB697" i="4"/>
  <c r="AB698" i="4"/>
  <c r="AB699" i="4"/>
  <c r="AB700" i="4"/>
  <c r="AB701" i="4"/>
  <c r="AB702" i="4"/>
  <c r="AB703" i="4"/>
  <c r="AB704" i="4"/>
  <c r="AB705" i="4"/>
  <c r="AB706" i="4"/>
  <c r="AB707" i="4"/>
  <c r="AB708" i="4"/>
  <c r="AB709" i="4"/>
  <c r="AB710" i="4"/>
  <c r="AB711" i="4"/>
  <c r="AB712" i="4"/>
  <c r="AB713" i="4"/>
  <c r="AB714" i="4"/>
  <c r="AB715" i="4"/>
  <c r="AB716" i="4"/>
  <c r="AB717" i="4"/>
  <c r="AB718" i="4"/>
  <c r="AB719" i="4"/>
  <c r="AB720" i="4"/>
  <c r="AB721" i="4"/>
  <c r="AB722" i="4"/>
  <c r="AB723" i="4"/>
  <c r="AB724" i="4"/>
  <c r="AB725" i="4"/>
  <c r="AB726" i="4"/>
  <c r="AB727" i="4"/>
  <c r="AB728" i="4"/>
  <c r="AB729" i="4"/>
  <c r="AB730" i="4"/>
  <c r="AB731" i="4"/>
  <c r="AB732" i="4"/>
  <c r="AB733" i="4"/>
  <c r="AB734" i="4"/>
  <c r="AB735" i="4"/>
  <c r="AB736" i="4"/>
  <c r="AB737" i="4"/>
  <c r="AB738" i="4"/>
  <c r="AB739" i="4"/>
  <c r="AB10" i="4"/>
  <c r="AC10" i="4" s="1"/>
  <c r="AD10" i="4" s="1"/>
  <c r="AB11" i="4"/>
  <c r="AC11" i="4" s="1"/>
  <c r="AD11" i="4" s="1"/>
  <c r="AB12" i="4"/>
  <c r="AC12" i="4" s="1"/>
  <c r="AD12" i="4" s="1"/>
  <c r="AB13" i="4"/>
  <c r="AC13" i="4" s="1"/>
  <c r="AD13" i="4" s="1"/>
  <c r="AB14" i="4"/>
  <c r="AC14" i="4" s="1"/>
  <c r="AD14" i="4" s="1"/>
  <c r="AB15" i="4"/>
  <c r="AC15" i="4" s="1"/>
  <c r="AD15" i="4" s="1"/>
  <c r="AB16" i="4"/>
  <c r="AC16" i="4" s="1"/>
  <c r="AD16" i="4" s="1"/>
  <c r="AB17" i="4"/>
  <c r="AC17" i="4" s="1"/>
  <c r="AD17" i="4" s="1"/>
  <c r="AB18" i="4"/>
  <c r="AC18" i="4" s="1"/>
  <c r="AD18" i="4" s="1"/>
  <c r="AB19" i="4"/>
  <c r="AC19" i="4" s="1"/>
  <c r="AD19" i="4" s="1"/>
  <c r="AB20" i="4"/>
  <c r="AC20" i="4" s="1"/>
  <c r="AD20" i="4" s="1"/>
  <c r="AB21" i="4"/>
  <c r="AC21" i="4" s="1"/>
  <c r="AD21" i="4" s="1"/>
  <c r="AB22" i="4"/>
  <c r="AC22" i="4" s="1"/>
  <c r="AD22" i="4" s="1"/>
  <c r="AB23" i="4"/>
  <c r="AC23" i="4" s="1"/>
  <c r="AD23" i="4" s="1"/>
  <c r="AB24" i="4"/>
  <c r="AC24" i="4" s="1"/>
  <c r="AD24" i="4" s="1"/>
  <c r="AB25" i="4"/>
  <c r="AC25" i="4" s="1"/>
  <c r="AD25" i="4" s="1"/>
  <c r="AB26" i="4"/>
  <c r="AC26" i="4" s="1"/>
  <c r="AD26" i="4" s="1"/>
  <c r="AB27" i="4"/>
  <c r="AC27" i="4" s="1"/>
  <c r="AD27" i="4" s="1"/>
  <c r="AB28" i="4"/>
  <c r="AC28" i="4" s="1"/>
  <c r="AD28" i="4" s="1"/>
  <c r="AB29" i="4"/>
  <c r="AC29" i="4" s="1"/>
  <c r="AD29" i="4" s="1"/>
  <c r="AB30" i="4"/>
  <c r="AC30" i="4" s="1"/>
  <c r="AD30" i="4" s="1"/>
  <c r="AB31" i="4"/>
  <c r="AC31" i="4" s="1"/>
  <c r="AD31" i="4" s="1"/>
  <c r="AB32" i="4"/>
  <c r="AC32" i="4" s="1"/>
  <c r="AD32" i="4" s="1"/>
  <c r="AB33" i="4"/>
  <c r="AC33" i="4" s="1"/>
  <c r="AD33" i="4" s="1"/>
  <c r="AB34" i="4"/>
  <c r="AC34" i="4" s="1"/>
  <c r="AD34" i="4" s="1"/>
  <c r="AB35" i="4"/>
  <c r="AC35" i="4" s="1"/>
  <c r="AD35" i="4" s="1"/>
  <c r="AB36" i="4"/>
  <c r="AC36" i="4" s="1"/>
  <c r="AD36" i="4" s="1"/>
  <c r="AB37" i="4"/>
  <c r="AC37" i="4" s="1"/>
  <c r="AD37" i="4" s="1"/>
  <c r="AB38" i="4"/>
  <c r="AC38" i="4" s="1"/>
  <c r="AD38" i="4" s="1"/>
  <c r="AB39" i="4"/>
  <c r="AC39" i="4" s="1"/>
  <c r="AD39" i="4" s="1"/>
  <c r="AB40" i="4"/>
  <c r="AC40" i="4" s="1"/>
  <c r="AB41" i="4"/>
  <c r="AC41" i="4" s="1"/>
  <c r="AD41" i="4" s="1"/>
  <c r="AB42" i="4"/>
  <c r="AC42" i="4" s="1"/>
  <c r="AD42" i="4" s="1"/>
  <c r="AB43" i="4"/>
  <c r="AC43" i="4" s="1"/>
  <c r="AD43" i="4" s="1"/>
  <c r="AB44" i="4"/>
  <c r="AC44" i="4" s="1"/>
  <c r="AD44" i="4" s="1"/>
  <c r="AB45" i="4"/>
  <c r="AC45" i="4" s="1"/>
  <c r="AD45" i="4" s="1"/>
  <c r="AB46" i="4"/>
  <c r="AC46" i="4" s="1"/>
  <c r="AD46" i="4" s="1"/>
  <c r="AB47" i="4"/>
  <c r="AC47" i="4" s="1"/>
  <c r="AD47" i="4" s="1"/>
  <c r="AB48" i="4"/>
  <c r="AC48" i="4" s="1"/>
  <c r="AD48" i="4" s="1"/>
  <c r="AB49" i="4"/>
  <c r="AC49" i="4" s="1"/>
  <c r="AD49" i="4" s="1"/>
  <c r="AB50" i="4"/>
  <c r="AC50" i="4" s="1"/>
  <c r="AD50" i="4" s="1"/>
  <c r="AB51" i="4"/>
  <c r="AC51" i="4" s="1"/>
  <c r="AD51" i="4" s="1"/>
  <c r="AB52" i="4"/>
  <c r="AC52" i="4" s="1"/>
  <c r="AD52" i="4" s="1"/>
  <c r="AB53" i="4"/>
  <c r="AC53" i="4" s="1"/>
  <c r="AD53" i="4" s="1"/>
  <c r="AB54" i="4"/>
  <c r="AC54" i="4" s="1"/>
  <c r="AD54" i="4" s="1"/>
  <c r="AB55" i="4"/>
  <c r="AC55" i="4" s="1"/>
  <c r="AD55" i="4" s="1"/>
  <c r="AB56" i="4"/>
  <c r="AC56" i="4" s="1"/>
  <c r="AD56" i="4" s="1"/>
  <c r="AB57" i="4"/>
  <c r="AC57" i="4" s="1"/>
  <c r="AD57" i="4" s="1"/>
  <c r="AB58" i="4"/>
  <c r="AC58" i="4" s="1"/>
  <c r="AD58" i="4" s="1"/>
  <c r="AB59" i="4"/>
  <c r="AC59" i="4" s="1"/>
  <c r="AD59" i="4" s="1"/>
  <c r="AB60" i="4"/>
  <c r="AC60" i="4" s="1"/>
  <c r="AD60" i="4" s="1"/>
  <c r="AB61" i="4"/>
  <c r="AC61" i="4" s="1"/>
  <c r="AD61" i="4" s="1"/>
  <c r="AB62" i="4"/>
  <c r="AC62" i="4" s="1"/>
  <c r="AD62" i="4" s="1"/>
  <c r="AB63" i="4"/>
  <c r="AC63" i="4" s="1"/>
  <c r="AD63" i="4" s="1"/>
  <c r="AB64" i="4"/>
  <c r="AC64" i="4" s="1"/>
  <c r="AD64" i="4" s="1"/>
  <c r="AB65" i="4"/>
  <c r="AC65" i="4" s="1"/>
  <c r="AD65" i="4" s="1"/>
  <c r="AB66" i="4"/>
  <c r="AC66" i="4" s="1"/>
  <c r="AD66" i="4" s="1"/>
  <c r="AB67" i="4"/>
  <c r="AC67" i="4" s="1"/>
  <c r="AD67" i="4" s="1"/>
  <c r="AB68" i="4"/>
  <c r="AC68" i="4" s="1"/>
  <c r="AD68" i="4" s="1"/>
  <c r="AB69" i="4"/>
  <c r="AC69" i="4" s="1"/>
  <c r="AB70" i="4"/>
  <c r="AC70" i="4" s="1"/>
  <c r="AD70" i="4" s="1"/>
  <c r="AB71" i="4"/>
  <c r="AC71" i="4" s="1"/>
  <c r="AD71" i="4" s="1"/>
  <c r="AB72" i="4"/>
  <c r="AC72" i="4" s="1"/>
  <c r="AD72" i="4" s="1"/>
  <c r="AB73" i="4"/>
  <c r="AC73" i="4" s="1"/>
  <c r="AD73" i="4" s="1"/>
  <c r="AB74" i="4"/>
  <c r="AC74" i="4" s="1"/>
  <c r="AD74" i="4" s="1"/>
  <c r="AB75" i="4"/>
  <c r="AC75" i="4" s="1"/>
  <c r="AD75" i="4" s="1"/>
  <c r="AB76" i="4"/>
  <c r="AC76" i="4" s="1"/>
  <c r="AD76" i="4" s="1"/>
  <c r="AB77" i="4"/>
  <c r="AC77" i="4" s="1"/>
  <c r="AD77" i="4" s="1"/>
  <c r="AB78" i="4"/>
  <c r="AC78" i="4" s="1"/>
  <c r="AD78" i="4" s="1"/>
  <c r="AB79" i="4"/>
  <c r="AC79" i="4" s="1"/>
  <c r="AD79" i="4" s="1"/>
  <c r="AB80" i="4"/>
  <c r="AC80" i="4" s="1"/>
  <c r="AD80" i="4" s="1"/>
  <c r="AB81" i="4"/>
  <c r="AC81" i="4" s="1"/>
  <c r="AD81" i="4" s="1"/>
  <c r="AB82" i="4"/>
  <c r="AC82" i="4" s="1"/>
  <c r="AD82" i="4" s="1"/>
  <c r="AB83" i="4"/>
  <c r="AC83" i="4" s="1"/>
  <c r="AD83" i="4" s="1"/>
  <c r="AB84" i="4"/>
  <c r="AC84" i="4" s="1"/>
  <c r="AD84" i="4" s="1"/>
  <c r="AB85" i="4"/>
  <c r="AC85" i="4" s="1"/>
  <c r="AD85" i="4" s="1"/>
  <c r="AB86" i="4"/>
  <c r="AC86" i="4" s="1"/>
  <c r="AD86" i="4" s="1"/>
  <c r="AB87" i="4"/>
  <c r="AC87" i="4" s="1"/>
  <c r="AD87" i="4" s="1"/>
  <c r="AB88" i="4"/>
  <c r="AC88" i="4" s="1"/>
  <c r="AD88" i="4" s="1"/>
  <c r="AB89" i="4"/>
  <c r="AC89" i="4" s="1"/>
  <c r="AD89" i="4" s="1"/>
  <c r="AB90" i="4"/>
  <c r="AC90" i="4" s="1"/>
  <c r="AD90" i="4" s="1"/>
  <c r="AB91" i="4"/>
  <c r="AC91" i="4" s="1"/>
  <c r="AD91" i="4" s="1"/>
  <c r="AB92" i="4"/>
  <c r="AC92" i="4" s="1"/>
  <c r="AD92" i="4" s="1"/>
  <c r="AB93" i="4"/>
  <c r="AC93" i="4" s="1"/>
  <c r="AD93" i="4" s="1"/>
  <c r="AB94" i="4"/>
  <c r="AC94" i="4" s="1"/>
  <c r="AD94" i="4" s="1"/>
  <c r="AB95" i="4"/>
  <c r="AC95" i="4" s="1"/>
  <c r="AD95" i="4" s="1"/>
  <c r="AB96" i="4"/>
  <c r="AC96" i="4" s="1"/>
  <c r="AD96" i="4" s="1"/>
  <c r="AB97" i="4"/>
  <c r="AC97" i="4" s="1"/>
  <c r="AD97" i="4" s="1"/>
  <c r="AB98" i="4"/>
  <c r="AC98" i="4" s="1"/>
  <c r="AD98" i="4" s="1"/>
  <c r="AB99" i="4"/>
  <c r="AC99" i="4" s="1"/>
  <c r="AD99" i="4" s="1"/>
  <c r="AB100" i="4"/>
  <c r="AC100" i="4" s="1"/>
  <c r="AB101" i="4"/>
  <c r="AC101" i="4" s="1"/>
  <c r="AD101" i="4" s="1"/>
  <c r="AB102" i="4"/>
  <c r="AC102" i="4" s="1"/>
  <c r="AD102" i="4" s="1"/>
  <c r="AB103" i="4"/>
  <c r="AC103" i="4" s="1"/>
  <c r="AD103" i="4" s="1"/>
  <c r="AB104" i="4"/>
  <c r="AC104" i="4" s="1"/>
  <c r="AD104" i="4" s="1"/>
  <c r="AB105" i="4"/>
  <c r="AC105" i="4" s="1"/>
  <c r="AD105" i="4" s="1"/>
  <c r="AB106" i="4"/>
  <c r="AC106" i="4" s="1"/>
  <c r="AD106" i="4" s="1"/>
  <c r="AB107" i="4"/>
  <c r="AC107" i="4" s="1"/>
  <c r="AD107" i="4" s="1"/>
  <c r="AB108" i="4"/>
  <c r="AC108" i="4" s="1"/>
  <c r="AD108" i="4" s="1"/>
  <c r="AB109" i="4"/>
  <c r="AC109" i="4" s="1"/>
  <c r="AD109" i="4" s="1"/>
  <c r="AB110" i="4"/>
  <c r="AC110" i="4" s="1"/>
  <c r="AD110" i="4" s="1"/>
  <c r="AB111" i="4"/>
  <c r="AC111" i="4" s="1"/>
  <c r="AD111" i="4" s="1"/>
  <c r="AB112" i="4"/>
  <c r="AC112" i="4" s="1"/>
  <c r="AD112" i="4" s="1"/>
  <c r="AB113" i="4"/>
  <c r="AC113" i="4" s="1"/>
  <c r="AD113" i="4" s="1"/>
  <c r="AB114" i="4"/>
  <c r="AC114" i="4" s="1"/>
  <c r="AD114" i="4" s="1"/>
  <c r="AB115" i="4"/>
  <c r="AC115" i="4" s="1"/>
  <c r="AD115" i="4" s="1"/>
  <c r="AB116" i="4"/>
  <c r="AC116" i="4" s="1"/>
  <c r="AD116" i="4" s="1"/>
  <c r="AB117" i="4"/>
  <c r="AC117" i="4" s="1"/>
  <c r="AD117" i="4" s="1"/>
  <c r="AB118" i="4"/>
  <c r="AC118" i="4" s="1"/>
  <c r="AD118" i="4" s="1"/>
  <c r="AB119" i="4"/>
  <c r="AC119" i="4" s="1"/>
  <c r="AD119" i="4" s="1"/>
  <c r="AB120" i="4"/>
  <c r="AC120" i="4" s="1"/>
  <c r="AD120" i="4" s="1"/>
  <c r="AB121" i="4"/>
  <c r="AC121" i="4" s="1"/>
  <c r="AD121" i="4" s="1"/>
  <c r="AB122" i="4"/>
  <c r="AC122" i="4" s="1"/>
  <c r="AD122" i="4" s="1"/>
  <c r="AB123" i="4"/>
  <c r="AC123" i="4" s="1"/>
  <c r="AD123" i="4" s="1"/>
  <c r="AB124" i="4"/>
  <c r="AC124" i="4" s="1"/>
  <c r="AD124" i="4" s="1"/>
  <c r="AB125" i="4"/>
  <c r="AC125" i="4" s="1"/>
  <c r="AD125" i="4" s="1"/>
  <c r="AB126" i="4"/>
  <c r="AC126" i="4" s="1"/>
  <c r="AD126" i="4" s="1"/>
  <c r="AB127" i="4"/>
  <c r="AC127" i="4" s="1"/>
  <c r="AD127" i="4" s="1"/>
  <c r="AB128" i="4"/>
  <c r="AC128" i="4" s="1"/>
  <c r="AD128" i="4" s="1"/>
  <c r="AB129" i="4"/>
  <c r="AC129" i="4" s="1"/>
  <c r="AD129" i="4" s="1"/>
  <c r="AB130" i="4"/>
  <c r="AC130" i="4" s="1"/>
  <c r="AB131" i="4"/>
  <c r="AC131" i="4" s="1"/>
  <c r="AD131" i="4" s="1"/>
  <c r="AB132" i="4"/>
  <c r="AC132" i="4" s="1"/>
  <c r="AD132" i="4" s="1"/>
  <c r="AB133" i="4"/>
  <c r="AC133" i="4" s="1"/>
  <c r="AD133" i="4" s="1"/>
  <c r="AB134" i="4"/>
  <c r="AC134" i="4" s="1"/>
  <c r="AD134" i="4" s="1"/>
  <c r="AB135" i="4"/>
  <c r="AC135" i="4" s="1"/>
  <c r="AD135" i="4" s="1"/>
  <c r="AB136" i="4"/>
  <c r="AC136" i="4" s="1"/>
  <c r="AD136" i="4" s="1"/>
  <c r="AB137" i="4"/>
  <c r="AC137" i="4" s="1"/>
  <c r="AD137" i="4" s="1"/>
  <c r="AB138" i="4"/>
  <c r="AC138" i="4" s="1"/>
  <c r="AD138" i="4" s="1"/>
  <c r="AB139" i="4"/>
  <c r="AC139" i="4" s="1"/>
  <c r="AD139" i="4" s="1"/>
  <c r="AB140" i="4"/>
  <c r="AC140" i="4" s="1"/>
  <c r="AD140" i="4" s="1"/>
  <c r="AB141" i="4"/>
  <c r="AC141" i="4" s="1"/>
  <c r="AD141" i="4" s="1"/>
  <c r="AB142" i="4"/>
  <c r="AC142" i="4" s="1"/>
  <c r="AD142" i="4" s="1"/>
  <c r="AB143" i="4"/>
  <c r="AC143" i="4" s="1"/>
  <c r="AD143" i="4" s="1"/>
  <c r="AB144" i="4"/>
  <c r="AC144" i="4" s="1"/>
  <c r="AD144" i="4" s="1"/>
  <c r="AB145" i="4"/>
  <c r="AC145" i="4" s="1"/>
  <c r="AD145" i="4" s="1"/>
  <c r="AB146" i="4"/>
  <c r="AC146" i="4" s="1"/>
  <c r="AD146" i="4" s="1"/>
  <c r="AB147" i="4"/>
  <c r="AC147" i="4" s="1"/>
  <c r="AD147" i="4" s="1"/>
  <c r="AB148" i="4"/>
  <c r="AC148" i="4" s="1"/>
  <c r="AD148" i="4" s="1"/>
  <c r="AB149" i="4"/>
  <c r="AC149" i="4" s="1"/>
  <c r="AD149" i="4" s="1"/>
  <c r="AB150" i="4"/>
  <c r="AC150" i="4" s="1"/>
  <c r="AD150" i="4" s="1"/>
  <c r="AB151" i="4"/>
  <c r="AC151" i="4" s="1"/>
  <c r="AD151" i="4" s="1"/>
  <c r="AB152" i="4"/>
  <c r="AC152" i="4" s="1"/>
  <c r="AD152" i="4" s="1"/>
  <c r="AB153" i="4"/>
  <c r="AC153" i="4" s="1"/>
  <c r="AD153" i="4" s="1"/>
  <c r="AB154" i="4"/>
  <c r="AC154" i="4" s="1"/>
  <c r="AD154" i="4" s="1"/>
  <c r="AB155" i="4"/>
  <c r="AC155" i="4" s="1"/>
  <c r="AD155" i="4" s="1"/>
  <c r="AB156" i="4"/>
  <c r="AC156" i="4" s="1"/>
  <c r="AD156" i="4" s="1"/>
  <c r="AB157" i="4"/>
  <c r="AC157" i="4" s="1"/>
  <c r="AD157" i="4" s="1"/>
  <c r="AB158" i="4"/>
  <c r="AC158" i="4" s="1"/>
  <c r="AD158" i="4" s="1"/>
  <c r="AB159" i="4"/>
  <c r="AC159" i="4" s="1"/>
  <c r="AD159" i="4" s="1"/>
  <c r="AB160" i="4"/>
  <c r="AC160" i="4" s="1"/>
  <c r="AD160" i="4" s="1"/>
  <c r="AB161" i="4"/>
  <c r="AC161" i="4" s="1"/>
  <c r="AB162" i="4"/>
  <c r="AC162" i="4" s="1"/>
  <c r="AD162" i="4" s="1"/>
  <c r="AB163" i="4"/>
  <c r="AC163" i="4" s="1"/>
  <c r="AD163" i="4" s="1"/>
  <c r="AB164" i="4"/>
  <c r="AC164" i="4" s="1"/>
  <c r="AD164" i="4" s="1"/>
  <c r="AB165" i="4"/>
  <c r="AC165" i="4" s="1"/>
  <c r="AD165" i="4" s="1"/>
  <c r="AB166" i="4"/>
  <c r="AC166" i="4" s="1"/>
  <c r="AD166" i="4" s="1"/>
  <c r="AB167" i="4"/>
  <c r="AC167" i="4" s="1"/>
  <c r="AD167" i="4" s="1"/>
  <c r="AB168" i="4"/>
  <c r="AC168" i="4" s="1"/>
  <c r="AD168" i="4" s="1"/>
  <c r="AB169" i="4"/>
  <c r="AC169" i="4" s="1"/>
  <c r="AD169" i="4" s="1"/>
  <c r="AB170" i="4"/>
  <c r="AC170" i="4" s="1"/>
  <c r="AD170" i="4" s="1"/>
  <c r="AB171" i="4"/>
  <c r="AC171" i="4" s="1"/>
  <c r="AD171" i="4" s="1"/>
  <c r="AB172" i="4"/>
  <c r="AC172" i="4" s="1"/>
  <c r="AD172" i="4" s="1"/>
  <c r="AB173" i="4"/>
  <c r="AC173" i="4" s="1"/>
  <c r="AD173" i="4" s="1"/>
  <c r="AB174" i="4"/>
  <c r="AC174" i="4" s="1"/>
  <c r="AD174" i="4" s="1"/>
  <c r="AB175" i="4"/>
  <c r="AC175" i="4" s="1"/>
  <c r="AD175" i="4" s="1"/>
  <c r="AB176" i="4"/>
  <c r="AC176" i="4" s="1"/>
  <c r="AD176" i="4" s="1"/>
  <c r="AB177" i="4"/>
  <c r="AC177" i="4" s="1"/>
  <c r="AD177" i="4" s="1"/>
  <c r="AB178" i="4"/>
  <c r="AC178" i="4" s="1"/>
  <c r="AD178" i="4" s="1"/>
  <c r="AB179" i="4"/>
  <c r="AC179" i="4" s="1"/>
  <c r="AD179" i="4" s="1"/>
  <c r="AB180" i="4"/>
  <c r="AC180" i="4" s="1"/>
  <c r="AD180" i="4" s="1"/>
  <c r="AB181" i="4"/>
  <c r="AC181" i="4" s="1"/>
  <c r="AD181" i="4" s="1"/>
  <c r="AB182" i="4"/>
  <c r="AC182" i="4" s="1"/>
  <c r="AD182" i="4" s="1"/>
  <c r="AB183" i="4"/>
  <c r="AC183" i="4" s="1"/>
  <c r="AD183" i="4" s="1"/>
  <c r="AB184" i="4"/>
  <c r="AC184" i="4" s="1"/>
  <c r="AD184" i="4" s="1"/>
  <c r="AB185" i="4"/>
  <c r="AC185" i="4" s="1"/>
  <c r="AD185" i="4" s="1"/>
  <c r="AB186" i="4"/>
  <c r="AC186" i="4" s="1"/>
  <c r="AD186" i="4" s="1"/>
  <c r="AB187" i="4"/>
  <c r="AC187" i="4" s="1"/>
  <c r="AD187" i="4" s="1"/>
  <c r="AB188" i="4"/>
  <c r="AC188" i="4" s="1"/>
  <c r="AD188" i="4" s="1"/>
  <c r="AB189" i="4"/>
  <c r="AC189" i="4" s="1"/>
  <c r="AD189" i="4" s="1"/>
  <c r="AB190" i="4"/>
  <c r="AC190" i="4" s="1"/>
  <c r="AD190" i="4" s="1"/>
  <c r="AB191" i="4"/>
  <c r="AC191" i="4" s="1"/>
  <c r="AB192" i="4"/>
  <c r="AC192" i="4" s="1"/>
  <c r="AD192" i="4" s="1"/>
  <c r="AB193" i="4"/>
  <c r="AC193" i="4" s="1"/>
  <c r="AD193" i="4" s="1"/>
  <c r="AB194" i="4"/>
  <c r="AC194" i="4" s="1"/>
  <c r="AD194" i="4" s="1"/>
  <c r="AB195" i="4"/>
  <c r="AC195" i="4" s="1"/>
  <c r="AD195" i="4" s="1"/>
  <c r="AB196" i="4"/>
  <c r="AC196" i="4" s="1"/>
  <c r="AD196" i="4" s="1"/>
  <c r="AB197" i="4"/>
  <c r="AC197" i="4" s="1"/>
  <c r="AD197" i="4" s="1"/>
  <c r="AB198" i="4"/>
  <c r="AC198" i="4" s="1"/>
  <c r="AD198" i="4" s="1"/>
  <c r="AB199" i="4"/>
  <c r="AC199" i="4" s="1"/>
  <c r="AD199" i="4" s="1"/>
  <c r="AB200" i="4"/>
  <c r="AC200" i="4" s="1"/>
  <c r="AD200" i="4" s="1"/>
  <c r="AB201" i="4"/>
  <c r="AC201" i="4" s="1"/>
  <c r="AD201" i="4" s="1"/>
  <c r="AB202" i="4"/>
  <c r="AC202" i="4" s="1"/>
  <c r="AD202" i="4" s="1"/>
  <c r="AB203" i="4"/>
  <c r="AC203" i="4" s="1"/>
  <c r="AD203" i="4" s="1"/>
  <c r="AB204" i="4"/>
  <c r="AC204" i="4" s="1"/>
  <c r="AD204" i="4" s="1"/>
  <c r="AB205" i="4"/>
  <c r="AC205" i="4" s="1"/>
  <c r="AD205" i="4" s="1"/>
  <c r="AB206" i="4"/>
  <c r="AC206" i="4" s="1"/>
  <c r="AD206" i="4" s="1"/>
  <c r="AB207" i="4"/>
  <c r="AC207" i="4" s="1"/>
  <c r="AD207" i="4" s="1"/>
  <c r="AB208" i="4"/>
  <c r="AC208" i="4" s="1"/>
  <c r="AD208" i="4" s="1"/>
  <c r="AB209" i="4"/>
  <c r="AC209" i="4" s="1"/>
  <c r="AD209" i="4" s="1"/>
  <c r="AB210" i="4"/>
  <c r="AC210" i="4" s="1"/>
  <c r="AD210" i="4" s="1"/>
  <c r="AB211" i="4"/>
  <c r="AC211" i="4" s="1"/>
  <c r="AD211" i="4" s="1"/>
  <c r="AB212" i="4"/>
  <c r="AC212" i="4" s="1"/>
  <c r="AD212" i="4" s="1"/>
  <c r="AB213" i="4"/>
  <c r="AC213" i="4" s="1"/>
  <c r="AD213" i="4" s="1"/>
  <c r="AB214" i="4"/>
  <c r="AC214" i="4" s="1"/>
  <c r="AD214" i="4" s="1"/>
  <c r="AB215" i="4"/>
  <c r="AC215" i="4" s="1"/>
  <c r="AD215" i="4" s="1"/>
  <c r="AB216" i="4"/>
  <c r="AC216" i="4" s="1"/>
  <c r="AD216" i="4" s="1"/>
  <c r="AB217" i="4"/>
  <c r="AC217" i="4" s="1"/>
  <c r="AD217" i="4" s="1"/>
  <c r="AB218" i="4"/>
  <c r="AC218" i="4" s="1"/>
  <c r="AD218" i="4" s="1"/>
  <c r="AB219" i="4"/>
  <c r="AC219" i="4" s="1"/>
  <c r="AD219" i="4" s="1"/>
  <c r="AB220" i="4"/>
  <c r="AC220" i="4" s="1"/>
  <c r="AD220" i="4" s="1"/>
  <c r="AB221" i="4"/>
  <c r="AC221" i="4" s="1"/>
  <c r="AD221" i="4" s="1"/>
  <c r="AB222" i="4"/>
  <c r="AC222" i="4" s="1"/>
  <c r="AB223" i="4"/>
  <c r="AC223" i="4" s="1"/>
  <c r="AD223" i="4" s="1"/>
  <c r="AB224" i="4"/>
  <c r="AC224" i="4" s="1"/>
  <c r="AD224" i="4" s="1"/>
  <c r="AB225" i="4"/>
  <c r="AC225" i="4" s="1"/>
  <c r="AD225" i="4" s="1"/>
  <c r="AB226" i="4"/>
  <c r="AC226" i="4" s="1"/>
  <c r="AD226" i="4" s="1"/>
  <c r="AB227" i="4"/>
  <c r="AC227" i="4" s="1"/>
  <c r="AD227" i="4" s="1"/>
  <c r="AB228" i="4"/>
  <c r="AC228" i="4" s="1"/>
  <c r="AD228" i="4" s="1"/>
  <c r="AB229" i="4"/>
  <c r="AC229" i="4" s="1"/>
  <c r="AD229" i="4" s="1"/>
  <c r="AB230" i="4"/>
  <c r="AC230" i="4" s="1"/>
  <c r="AD230" i="4" s="1"/>
  <c r="AB231" i="4"/>
  <c r="AC231" i="4" s="1"/>
  <c r="AD231" i="4" s="1"/>
  <c r="AB232" i="4"/>
  <c r="AC232" i="4" s="1"/>
  <c r="AD232" i="4" s="1"/>
  <c r="AB233" i="4"/>
  <c r="AC233" i="4" s="1"/>
  <c r="AD233" i="4" s="1"/>
  <c r="AB234" i="4"/>
  <c r="AC234" i="4" s="1"/>
  <c r="AD234" i="4" s="1"/>
  <c r="AB235" i="4"/>
  <c r="AC235" i="4" s="1"/>
  <c r="AD235" i="4" s="1"/>
  <c r="AB236" i="4"/>
  <c r="AC236" i="4" s="1"/>
  <c r="AD236" i="4" s="1"/>
  <c r="AB237" i="4"/>
  <c r="AC237" i="4" s="1"/>
  <c r="AD237" i="4" s="1"/>
  <c r="AB238" i="4"/>
  <c r="AC238" i="4" s="1"/>
  <c r="AD238" i="4" s="1"/>
  <c r="AB239" i="4"/>
  <c r="AC239" i="4" s="1"/>
  <c r="AD239" i="4" s="1"/>
  <c r="AB240" i="4"/>
  <c r="AC240" i="4" s="1"/>
  <c r="AD240" i="4" s="1"/>
  <c r="AB241" i="4"/>
  <c r="AC241" i="4" s="1"/>
  <c r="AD241" i="4" s="1"/>
  <c r="AB242" i="4"/>
  <c r="AC242" i="4" s="1"/>
  <c r="AD242" i="4" s="1"/>
  <c r="AB243" i="4"/>
  <c r="AC243" i="4" s="1"/>
  <c r="AD243" i="4" s="1"/>
  <c r="AB244" i="4"/>
  <c r="AC244" i="4" s="1"/>
  <c r="AD244" i="4" s="1"/>
  <c r="AB245" i="4"/>
  <c r="AC245" i="4" s="1"/>
  <c r="AD245" i="4" s="1"/>
  <c r="AB246" i="4"/>
  <c r="AC246" i="4" s="1"/>
  <c r="AD246" i="4" s="1"/>
  <c r="AB247" i="4"/>
  <c r="AC247" i="4" s="1"/>
  <c r="AD247" i="4" s="1"/>
  <c r="AB248" i="4"/>
  <c r="AC248" i="4" s="1"/>
  <c r="AD248" i="4" s="1"/>
  <c r="AB249" i="4"/>
  <c r="AC249" i="4" s="1"/>
  <c r="AD249" i="4" s="1"/>
  <c r="AB250" i="4"/>
  <c r="AC250" i="4" s="1"/>
  <c r="AD250" i="4" s="1"/>
  <c r="AB251" i="4"/>
  <c r="AC251" i="4" s="1"/>
  <c r="AD251" i="4" s="1"/>
  <c r="AB252" i="4"/>
  <c r="AC252" i="4" s="1"/>
  <c r="AD252" i="4" s="1"/>
  <c r="AB253" i="4"/>
  <c r="AC253" i="4" s="1"/>
  <c r="AB254" i="4"/>
  <c r="AC254" i="4" s="1"/>
  <c r="AD254" i="4" s="1"/>
  <c r="AB255" i="4"/>
  <c r="AC255" i="4" s="1"/>
  <c r="AD255" i="4" s="1"/>
  <c r="AB256" i="4"/>
  <c r="AC256" i="4" s="1"/>
  <c r="AD256" i="4" s="1"/>
  <c r="AB257" i="4"/>
  <c r="AC257" i="4" s="1"/>
  <c r="AD257" i="4" s="1"/>
  <c r="AB258" i="4"/>
  <c r="AC258" i="4" s="1"/>
  <c r="AD258" i="4" s="1"/>
  <c r="AB259" i="4"/>
  <c r="AC259" i="4" s="1"/>
  <c r="AD259" i="4" s="1"/>
  <c r="AB260" i="4"/>
  <c r="AC260" i="4" s="1"/>
  <c r="AD260" i="4" s="1"/>
  <c r="AB261" i="4"/>
  <c r="AC261" i="4" s="1"/>
  <c r="AD261" i="4" s="1"/>
  <c r="AB262" i="4"/>
  <c r="AC262" i="4" s="1"/>
  <c r="AD262" i="4" s="1"/>
  <c r="AB263" i="4"/>
  <c r="AC263" i="4" s="1"/>
  <c r="AD263" i="4" s="1"/>
  <c r="AB264" i="4"/>
  <c r="AC264" i="4" s="1"/>
  <c r="AD264" i="4" s="1"/>
  <c r="AB265" i="4"/>
  <c r="AC265" i="4" s="1"/>
  <c r="AD265" i="4" s="1"/>
  <c r="AB266" i="4"/>
  <c r="AC266" i="4" s="1"/>
  <c r="AD266" i="4" s="1"/>
  <c r="AB267" i="4"/>
  <c r="AC267" i="4" s="1"/>
  <c r="AD267" i="4" s="1"/>
  <c r="AB268" i="4"/>
  <c r="AC268" i="4" s="1"/>
  <c r="AD268" i="4" s="1"/>
  <c r="AB269" i="4"/>
  <c r="AC269" i="4" s="1"/>
  <c r="AD269" i="4" s="1"/>
  <c r="AB270" i="4"/>
  <c r="AC270" i="4" s="1"/>
  <c r="AD270" i="4" s="1"/>
  <c r="AB271" i="4"/>
  <c r="AC271" i="4" s="1"/>
  <c r="AD271" i="4" s="1"/>
  <c r="AB272" i="4"/>
  <c r="AC272" i="4" s="1"/>
  <c r="AD272" i="4" s="1"/>
  <c r="AB273" i="4"/>
  <c r="AC273" i="4" s="1"/>
  <c r="AD273" i="4" s="1"/>
  <c r="AB274" i="4"/>
  <c r="AC274" i="4" s="1"/>
  <c r="AD274" i="4" s="1"/>
  <c r="AB275" i="4"/>
  <c r="AC275" i="4" s="1"/>
  <c r="AD275" i="4" s="1"/>
  <c r="AB276" i="4"/>
  <c r="AC276" i="4" s="1"/>
  <c r="AD276" i="4" s="1"/>
  <c r="AB277" i="4"/>
  <c r="AC277" i="4" s="1"/>
  <c r="AD277" i="4" s="1"/>
  <c r="AB278" i="4"/>
  <c r="AC278" i="4" s="1"/>
  <c r="AD278" i="4" s="1"/>
  <c r="AB279" i="4"/>
  <c r="AC279" i="4" s="1"/>
  <c r="AD279" i="4" s="1"/>
  <c r="AB280" i="4"/>
  <c r="AC280" i="4" s="1"/>
  <c r="AD280" i="4" s="1"/>
  <c r="AB281" i="4"/>
  <c r="AC281" i="4" s="1"/>
  <c r="AD281" i="4" s="1"/>
  <c r="AB282" i="4"/>
  <c r="AC282" i="4" s="1"/>
  <c r="AD282" i="4" s="1"/>
  <c r="AB283" i="4"/>
  <c r="AB284" i="4"/>
  <c r="AB285" i="4"/>
  <c r="AB286" i="4"/>
  <c r="AB287" i="4"/>
  <c r="AC287" i="4" s="1"/>
  <c r="AB288" i="4"/>
  <c r="AC288" i="4" s="1"/>
  <c r="AB289" i="4"/>
  <c r="AB290" i="4"/>
  <c r="AB291" i="4"/>
  <c r="AB292" i="4"/>
  <c r="AB293" i="4"/>
  <c r="AB294" i="4"/>
  <c r="AC294" i="4" s="1"/>
  <c r="AB295" i="4"/>
  <c r="AC295" i="4" s="1"/>
  <c r="AB296" i="4"/>
  <c r="AC296" i="4" s="1"/>
  <c r="AB297" i="4"/>
  <c r="AB298" i="4"/>
  <c r="AB299" i="4"/>
  <c r="AB300" i="4"/>
  <c r="AB301" i="4"/>
  <c r="AC301" i="4" s="1"/>
  <c r="AB302" i="4"/>
  <c r="AC302" i="4" s="1"/>
  <c r="AB303" i="4"/>
  <c r="AB304" i="4"/>
  <c r="AB305" i="4"/>
  <c r="AB306" i="4"/>
  <c r="AB307" i="4"/>
  <c r="AB308" i="4"/>
  <c r="AC308" i="4" s="1"/>
  <c r="AB309" i="4"/>
  <c r="AC309" i="4" s="1"/>
  <c r="AB310" i="4"/>
  <c r="AB311" i="4"/>
  <c r="AB312" i="4"/>
  <c r="AB313" i="4"/>
  <c r="AB314" i="4"/>
  <c r="AB315" i="4"/>
  <c r="AC315" i="4" s="1"/>
  <c r="AB316" i="4"/>
  <c r="AC316" i="4" s="1"/>
  <c r="AB317" i="4"/>
  <c r="AB318" i="4"/>
  <c r="AB319" i="4"/>
  <c r="AB320" i="4"/>
  <c r="AB321" i="4"/>
  <c r="AB322" i="4"/>
  <c r="AC322" i="4" s="1"/>
  <c r="AB323" i="4"/>
  <c r="AC323" i="4" s="1"/>
  <c r="AB324" i="4"/>
  <c r="AC324" i="4" s="1"/>
  <c r="AB325" i="4"/>
  <c r="AB326" i="4"/>
  <c r="AB327" i="4"/>
  <c r="AB328" i="4"/>
  <c r="AB329" i="4"/>
  <c r="AC329" i="4" s="1"/>
  <c r="AB330" i="4"/>
  <c r="AC330" i="4" s="1"/>
  <c r="AB331" i="4"/>
  <c r="AB332" i="4"/>
  <c r="AB333" i="4"/>
  <c r="AB334" i="4"/>
  <c r="AB335" i="4"/>
  <c r="AB336" i="4"/>
  <c r="AC336" i="4" s="1"/>
  <c r="AB337" i="4"/>
  <c r="AC337" i="4" s="1"/>
  <c r="AB338" i="4"/>
  <c r="AB339" i="4"/>
  <c r="AB340" i="4"/>
  <c r="AB341" i="4"/>
  <c r="AC341" i="4" s="1"/>
  <c r="AB342" i="4"/>
  <c r="AC342" i="4" s="1"/>
  <c r="AB343" i="4"/>
  <c r="AC343" i="4" s="1"/>
  <c r="AB344" i="4"/>
  <c r="AC344" i="4" s="1"/>
  <c r="AB345" i="4"/>
  <c r="AB346" i="4"/>
  <c r="AB347" i="4"/>
  <c r="AB348" i="4"/>
  <c r="AB349" i="4"/>
  <c r="AB350" i="4"/>
  <c r="AC350" i="4" s="1"/>
  <c r="AB351" i="4"/>
  <c r="AC351" i="4" s="1"/>
  <c r="AB352" i="4"/>
  <c r="AB353" i="4"/>
  <c r="AB354" i="4"/>
  <c r="AB355" i="4"/>
  <c r="AB356" i="4"/>
  <c r="AB357" i="4"/>
  <c r="AC357" i="4" s="1"/>
  <c r="AB358" i="4"/>
  <c r="AC358" i="4" s="1"/>
  <c r="AB359" i="4"/>
  <c r="AB360" i="4"/>
  <c r="AB361" i="4"/>
  <c r="AB362" i="4"/>
  <c r="AB363" i="4"/>
  <c r="AB364" i="4"/>
  <c r="AC364" i="4" s="1"/>
  <c r="AB365" i="4"/>
  <c r="AC365" i="4" s="1"/>
  <c r="AB366" i="4"/>
  <c r="AB367" i="4"/>
  <c r="AB368" i="4"/>
  <c r="AC368" i="4" s="1"/>
  <c r="AB369" i="4"/>
  <c r="AB370" i="4"/>
  <c r="AB371" i="4"/>
  <c r="AC371" i="4" s="1"/>
  <c r="AB372" i="4"/>
  <c r="AC372" i="4" s="1"/>
  <c r="AB373" i="4"/>
  <c r="AB374" i="4"/>
  <c r="AB375" i="4"/>
  <c r="AC375" i="4" s="1"/>
  <c r="AB376" i="4"/>
  <c r="AB377" i="4"/>
  <c r="AB378" i="4"/>
  <c r="AC378" i="4" s="1"/>
  <c r="AB379" i="4"/>
  <c r="AC379" i="4" s="1"/>
  <c r="AB380" i="4"/>
  <c r="AB381" i="4"/>
  <c r="AB382" i="4"/>
  <c r="AB383" i="4"/>
  <c r="AB384" i="4"/>
  <c r="AB385" i="4"/>
  <c r="AC385" i="4" s="1"/>
  <c r="AB386" i="4"/>
  <c r="AC386" i="4" s="1"/>
  <c r="AB387" i="4"/>
  <c r="AB388" i="4"/>
  <c r="AB389" i="4"/>
  <c r="AB390" i="4"/>
  <c r="AB391" i="4"/>
  <c r="AB392" i="4"/>
  <c r="AC392" i="4" s="1"/>
  <c r="AB393" i="4"/>
  <c r="AC393" i="4" s="1"/>
  <c r="AB394" i="4"/>
  <c r="AB395" i="4"/>
  <c r="AB396" i="4"/>
  <c r="AB397" i="4"/>
  <c r="AB398" i="4"/>
  <c r="AB399" i="4"/>
  <c r="AC399" i="4" s="1"/>
  <c r="AB400" i="4"/>
  <c r="AC400" i="4" s="1"/>
  <c r="AB401" i="4"/>
  <c r="AB402" i="4"/>
  <c r="AB403" i="4"/>
  <c r="AB404" i="4"/>
  <c r="AB405" i="4"/>
  <c r="AB406" i="4"/>
  <c r="AC406" i="4" s="1"/>
  <c r="AB407" i="4"/>
  <c r="AC407" i="4" s="1"/>
  <c r="AB408" i="4"/>
  <c r="AB409" i="4"/>
  <c r="AB410" i="4"/>
  <c r="AB411" i="4"/>
  <c r="AB412" i="4"/>
  <c r="AB413" i="4"/>
  <c r="AC413" i="4" s="1"/>
  <c r="AB414" i="4"/>
  <c r="AC414" i="4" s="1"/>
  <c r="AB415" i="4"/>
  <c r="AB416" i="4"/>
  <c r="AB417" i="4"/>
  <c r="AB418" i="4"/>
  <c r="AB419" i="4"/>
  <c r="AB420" i="4"/>
  <c r="AC420" i="4" s="1"/>
  <c r="AB421" i="4"/>
  <c r="AC421" i="4" s="1"/>
  <c r="AB422" i="4"/>
  <c r="AC422" i="4" s="1"/>
  <c r="AB423" i="4"/>
  <c r="AB424" i="4"/>
  <c r="AB425" i="4"/>
  <c r="AB426" i="4"/>
  <c r="AB427" i="4"/>
  <c r="AC427" i="4" s="1"/>
  <c r="AB428" i="4"/>
  <c r="AC428" i="4" s="1"/>
  <c r="AB429" i="4"/>
  <c r="AB430" i="4"/>
  <c r="AB431" i="4"/>
  <c r="AB432" i="4"/>
  <c r="AB433" i="4"/>
  <c r="AB434" i="4"/>
  <c r="AC434" i="4" s="1"/>
  <c r="AB435" i="4"/>
  <c r="AC435" i="4" s="1"/>
  <c r="AB436" i="4"/>
  <c r="AB437" i="4"/>
  <c r="AB438" i="4"/>
  <c r="AB439" i="4"/>
  <c r="AB440" i="4"/>
  <c r="AB441" i="4"/>
  <c r="AC441" i="4" s="1"/>
  <c r="AB442" i="4"/>
  <c r="AC442" i="4" s="1"/>
  <c r="AB443" i="4"/>
  <c r="AB444" i="4"/>
  <c r="AB445" i="4"/>
  <c r="AB446" i="4"/>
  <c r="AB447" i="4"/>
  <c r="AB448" i="4"/>
  <c r="AC448" i="4" s="1"/>
  <c r="AB449" i="4"/>
  <c r="AC449" i="4" s="1"/>
  <c r="AB450" i="4"/>
  <c r="AB451" i="4"/>
  <c r="AB452" i="4"/>
  <c r="AB453" i="4"/>
  <c r="AB454" i="4"/>
  <c r="AB455" i="4"/>
  <c r="AC455" i="4" s="1"/>
  <c r="AB456" i="4"/>
  <c r="AC456" i="4" s="1"/>
  <c r="AB457" i="4"/>
  <c r="AB458" i="4"/>
  <c r="AB459" i="4"/>
  <c r="AB460" i="4"/>
  <c r="AB461" i="4"/>
  <c r="AB462" i="4"/>
  <c r="AC462" i="4" s="1"/>
  <c r="AB463" i="4"/>
  <c r="AC463" i="4" s="1"/>
  <c r="AB464" i="4"/>
  <c r="AB465" i="4"/>
  <c r="AB466" i="4"/>
  <c r="AB467" i="4"/>
  <c r="AB468" i="4"/>
  <c r="AB469" i="4"/>
  <c r="AC469" i="4" s="1"/>
  <c r="AB470" i="4"/>
  <c r="AC470" i="4" s="1"/>
  <c r="AB471" i="4"/>
  <c r="AB472" i="4"/>
  <c r="AB473" i="4"/>
  <c r="AB474" i="4"/>
  <c r="AB475" i="4"/>
  <c r="AB476" i="4"/>
  <c r="AC476" i="4" s="1"/>
  <c r="AB477" i="4"/>
  <c r="AC477" i="4" s="1"/>
  <c r="AB478" i="4"/>
  <c r="AB479" i="4"/>
  <c r="AB480" i="4"/>
  <c r="AB481" i="4"/>
  <c r="AB482" i="4"/>
  <c r="AB483" i="4"/>
  <c r="AC483" i="4" s="1"/>
  <c r="AB484" i="4"/>
  <c r="AC484" i="4" s="1"/>
  <c r="AB485" i="4"/>
  <c r="AC485" i="4" s="1"/>
  <c r="AB486" i="4"/>
  <c r="AB487" i="4"/>
  <c r="AB488" i="4"/>
  <c r="AB489" i="4"/>
  <c r="AB490" i="4"/>
  <c r="AC490" i="4" s="1"/>
  <c r="AB491" i="4"/>
  <c r="AC491" i="4" s="1"/>
  <c r="AB492" i="4"/>
  <c r="AB493" i="4"/>
  <c r="AB494" i="4"/>
  <c r="AB495" i="4"/>
  <c r="AB496" i="4"/>
  <c r="AB497" i="4"/>
  <c r="AC497" i="4" s="1"/>
  <c r="AB498" i="4"/>
  <c r="AC498" i="4" s="1"/>
  <c r="AB499" i="4"/>
  <c r="AB500" i="4"/>
  <c r="AB501" i="4"/>
  <c r="AB502" i="4"/>
  <c r="AB503" i="4"/>
  <c r="AB504" i="4"/>
  <c r="AC504" i="4" s="1"/>
  <c r="AB505" i="4"/>
  <c r="AC505" i="4" s="1"/>
  <c r="AB506" i="4"/>
  <c r="AB507" i="4"/>
  <c r="AB508" i="4"/>
  <c r="AB509" i="4"/>
  <c r="AB510" i="4"/>
  <c r="AB511" i="4"/>
  <c r="AC511" i="4" s="1"/>
  <c r="AB512" i="4"/>
  <c r="AC512" i="4" s="1"/>
  <c r="AB513" i="4"/>
  <c r="AB514" i="4"/>
  <c r="AB515" i="4"/>
  <c r="AB516" i="4"/>
  <c r="AB517" i="4"/>
  <c r="AB518" i="4"/>
  <c r="AC518" i="4" s="1"/>
  <c r="AB519" i="4"/>
  <c r="AC519" i="4" s="1"/>
  <c r="AB520" i="4"/>
  <c r="AC520" i="4" s="1"/>
  <c r="AB521" i="4"/>
  <c r="AB522" i="4"/>
  <c r="AB523" i="4"/>
  <c r="AB524" i="4"/>
  <c r="AB525" i="4"/>
  <c r="AC525" i="4" s="1"/>
  <c r="AB526" i="4"/>
  <c r="AC526" i="4" s="1"/>
  <c r="AB527" i="4"/>
  <c r="AB528" i="4"/>
  <c r="AB529" i="4"/>
  <c r="AB530" i="4"/>
  <c r="AB531" i="4"/>
  <c r="AB532" i="4"/>
  <c r="AC532" i="4" s="1"/>
  <c r="AB533" i="4"/>
  <c r="AC533" i="4" s="1"/>
  <c r="AB534" i="4"/>
  <c r="AB535" i="4"/>
  <c r="AB536" i="4"/>
  <c r="AB537" i="4"/>
  <c r="AB538" i="4"/>
  <c r="AB539" i="4"/>
  <c r="AC539" i="4" s="1"/>
  <c r="AB540" i="4"/>
  <c r="AC540" i="4" s="1"/>
  <c r="AB541" i="4"/>
  <c r="AB542" i="4"/>
  <c r="AB543" i="4"/>
  <c r="AB544" i="4"/>
  <c r="AB545" i="4"/>
  <c r="AB546" i="4"/>
  <c r="AC546" i="4" s="1"/>
  <c r="AB547" i="4"/>
  <c r="AC547" i="4" s="1"/>
  <c r="AB548" i="4"/>
  <c r="AB549" i="4"/>
  <c r="AB550" i="4"/>
  <c r="AB551" i="4"/>
  <c r="AB552" i="4"/>
  <c r="AB553" i="4"/>
  <c r="AC553" i="4" s="1"/>
  <c r="AB554" i="4"/>
  <c r="AC554" i="4" s="1"/>
  <c r="AB555" i="4"/>
  <c r="AB556" i="4"/>
  <c r="AB557" i="4"/>
  <c r="AB558" i="4"/>
  <c r="AB559" i="4"/>
  <c r="AC559" i="4" s="1"/>
  <c r="AB560" i="4"/>
  <c r="AC560" i="4" s="1"/>
  <c r="AB561" i="4"/>
  <c r="AC561" i="4" s="1"/>
  <c r="AB562" i="4"/>
  <c r="AB563" i="4"/>
  <c r="AB564" i="4"/>
  <c r="AB565" i="4"/>
  <c r="AB566" i="4"/>
  <c r="AB567" i="4"/>
  <c r="AC567" i="4" s="1"/>
  <c r="AB568" i="4"/>
  <c r="AC568" i="4" s="1"/>
  <c r="AB569" i="4"/>
  <c r="AB570" i="4"/>
  <c r="AB571" i="4"/>
  <c r="AB572" i="4"/>
  <c r="AB573" i="4"/>
  <c r="AB574" i="4"/>
  <c r="AC574" i="4" s="1"/>
  <c r="AB575" i="4"/>
  <c r="AC575" i="4" s="1"/>
  <c r="AB576" i="4"/>
  <c r="AB577" i="4"/>
  <c r="AB578" i="4"/>
  <c r="AB579" i="4"/>
  <c r="AB580" i="4"/>
  <c r="AB581" i="4"/>
  <c r="AC581" i="4" s="1"/>
  <c r="AB582" i="4"/>
  <c r="AC582" i="4" s="1"/>
  <c r="AB583" i="4"/>
  <c r="AB584" i="4"/>
  <c r="AB585" i="4"/>
  <c r="AB586" i="4"/>
  <c r="AB587" i="4"/>
  <c r="AC587" i="4" s="1"/>
  <c r="AD587" i="4" s="1"/>
  <c r="AB588" i="4"/>
  <c r="AC588" i="4" s="1"/>
  <c r="AD588" i="4" s="1"/>
  <c r="AB589" i="4"/>
  <c r="AC589" i="4" s="1"/>
  <c r="AD589" i="4" s="1"/>
  <c r="AB590" i="4"/>
  <c r="AC590" i="4" s="1"/>
  <c r="AD590" i="4" s="1"/>
  <c r="AB591" i="4"/>
  <c r="AC591" i="4" s="1"/>
  <c r="AD591" i="4" s="1"/>
  <c r="AB592" i="4"/>
  <c r="AC592" i="4" s="1"/>
  <c r="AD592" i="4" s="1"/>
  <c r="AB593" i="4"/>
  <c r="AC593" i="4" s="1"/>
  <c r="AD593" i="4" s="1"/>
  <c r="AB594" i="4"/>
  <c r="AC594" i="4" s="1"/>
  <c r="AD594" i="4" s="1"/>
  <c r="AB595" i="4"/>
  <c r="AC595" i="4" s="1"/>
  <c r="AD595" i="4" s="1"/>
  <c r="AB596" i="4"/>
  <c r="AC596" i="4" s="1"/>
  <c r="AD596" i="4" s="1"/>
  <c r="AB597" i="4"/>
  <c r="AC597" i="4" s="1"/>
  <c r="AD597" i="4" s="1"/>
  <c r="AB598" i="4"/>
  <c r="AC598" i="4" s="1"/>
  <c r="AD598" i="4" s="1"/>
  <c r="AB599" i="4"/>
  <c r="AC599" i="4" s="1"/>
  <c r="AD599" i="4" s="1"/>
  <c r="AB600" i="4"/>
  <c r="AC600" i="4" s="1"/>
  <c r="AD600" i="4" s="1"/>
  <c r="AB601" i="4"/>
  <c r="AC601" i="4" s="1"/>
  <c r="AD601" i="4" s="1"/>
  <c r="AB602" i="4"/>
  <c r="AC602" i="4" s="1"/>
  <c r="AD602" i="4" s="1"/>
  <c r="AB603" i="4"/>
  <c r="AC603" i="4" s="1"/>
  <c r="AD603" i="4" s="1"/>
  <c r="AB604" i="4"/>
  <c r="AC604" i="4" s="1"/>
  <c r="AD604" i="4" s="1"/>
  <c r="AB605" i="4"/>
  <c r="AC605" i="4" s="1"/>
  <c r="AD605" i="4" s="1"/>
  <c r="AB606" i="4"/>
  <c r="AC606" i="4" s="1"/>
  <c r="AD606" i="4" s="1"/>
  <c r="AB607" i="4"/>
  <c r="AC607" i="4" s="1"/>
  <c r="AD607" i="4" s="1"/>
  <c r="AB608" i="4"/>
  <c r="AC608" i="4" s="1"/>
  <c r="AD608" i="4" s="1"/>
  <c r="AB609" i="4"/>
  <c r="AC609" i="4" s="1"/>
  <c r="AD609" i="4" s="1"/>
  <c r="AB610" i="4"/>
  <c r="AC610" i="4" s="1"/>
  <c r="AD610" i="4" s="1"/>
  <c r="AB611" i="4"/>
  <c r="AC611" i="4" s="1"/>
  <c r="AD611" i="4" s="1"/>
  <c r="AB612" i="4"/>
  <c r="AC612" i="4" s="1"/>
  <c r="AD612" i="4" s="1"/>
  <c r="AB613" i="4"/>
  <c r="AC613" i="4" s="1"/>
  <c r="AD613" i="4" s="1"/>
  <c r="AB614" i="4"/>
  <c r="AC614" i="4" s="1"/>
  <c r="AD614" i="4" s="1"/>
  <c r="AB615" i="4"/>
  <c r="AC615" i="4" s="1"/>
  <c r="AD615" i="4" s="1"/>
  <c r="AB616" i="4"/>
  <c r="AC616" i="4" s="1"/>
  <c r="AD616" i="4" s="1"/>
  <c r="AB617" i="4"/>
  <c r="AC617" i="4" s="1"/>
  <c r="AD617" i="4" s="1"/>
  <c r="AB618" i="4"/>
  <c r="AC618" i="4" s="1"/>
  <c r="AD618" i="4" s="1"/>
  <c r="AB619" i="4"/>
  <c r="AC619" i="4" s="1"/>
  <c r="AD619" i="4" s="1"/>
  <c r="AB620" i="4"/>
  <c r="AC620" i="4" s="1"/>
  <c r="AD620" i="4" s="1"/>
  <c r="AB621" i="4"/>
  <c r="AC621" i="4" s="1"/>
  <c r="AD621" i="4" s="1"/>
  <c r="AB622" i="4"/>
  <c r="AC622" i="4" s="1"/>
  <c r="AD622" i="4" s="1"/>
  <c r="AB623" i="4"/>
  <c r="AC623" i="4" s="1"/>
  <c r="AD623" i="4" s="1"/>
  <c r="AB624" i="4"/>
  <c r="AC624" i="4" s="1"/>
  <c r="AD624" i="4" s="1"/>
  <c r="AB625" i="4"/>
  <c r="AC625" i="4" s="1"/>
  <c r="AD625" i="4" s="1"/>
  <c r="AB626" i="4"/>
  <c r="AC626" i="4" s="1"/>
  <c r="AD626" i="4" s="1"/>
  <c r="AB627" i="4"/>
  <c r="AC627" i="4" s="1"/>
  <c r="AD627" i="4" s="1"/>
  <c r="AB628" i="4"/>
  <c r="AC628" i="4" s="1"/>
  <c r="AD628" i="4" s="1"/>
  <c r="AB629" i="4"/>
  <c r="AC629" i="4" s="1"/>
  <c r="AD629" i="4" s="1"/>
  <c r="AB630" i="4"/>
  <c r="AC630" i="4" s="1"/>
  <c r="AD630" i="4" s="1"/>
  <c r="AB631" i="4"/>
  <c r="AC631" i="4" s="1"/>
  <c r="AD631" i="4" s="1"/>
  <c r="AB632" i="4"/>
  <c r="AC632" i="4" s="1"/>
  <c r="AD632" i="4" s="1"/>
  <c r="AB633" i="4"/>
  <c r="AC633" i="4" s="1"/>
  <c r="AD633" i="4" s="1"/>
  <c r="AB634" i="4"/>
  <c r="AC634" i="4" s="1"/>
  <c r="AD634" i="4" s="1"/>
  <c r="AB635" i="4"/>
  <c r="AC635" i="4" s="1"/>
  <c r="AD635" i="4" s="1"/>
  <c r="AB636" i="4"/>
  <c r="AC636" i="4" s="1"/>
  <c r="AD636" i="4" s="1"/>
  <c r="AB637" i="4"/>
  <c r="AC637" i="4" s="1"/>
  <c r="AD637" i="4" s="1"/>
  <c r="AB638" i="4"/>
  <c r="AC638" i="4" s="1"/>
  <c r="AD638" i="4" s="1"/>
  <c r="AB639" i="4"/>
  <c r="AC639" i="4" s="1"/>
  <c r="AD639" i="4" s="1"/>
  <c r="AB640" i="4"/>
  <c r="AC640" i="4" s="1"/>
  <c r="AD640" i="4" s="1"/>
  <c r="AB641" i="4"/>
  <c r="AC641" i="4" s="1"/>
  <c r="AD641" i="4" s="1"/>
  <c r="AB642" i="4"/>
  <c r="AC642" i="4" s="1"/>
  <c r="AD642" i="4" s="1"/>
  <c r="AB643" i="4"/>
  <c r="AC643" i="4" s="1"/>
  <c r="AD643" i="4" s="1"/>
  <c r="AB644" i="4"/>
  <c r="AC644" i="4" s="1"/>
  <c r="AD644" i="4" s="1"/>
  <c r="AB645" i="4"/>
  <c r="AC645" i="4" s="1"/>
  <c r="AD645" i="4" s="1"/>
  <c r="AB646" i="4"/>
  <c r="AC646" i="4" s="1"/>
  <c r="AD646" i="4" s="1"/>
  <c r="AB647" i="4"/>
  <c r="AC647" i="4" s="1"/>
  <c r="AD647" i="4" s="1"/>
  <c r="AB9" i="4"/>
  <c r="AC9" i="4" s="1"/>
  <c r="AD191" i="4" l="1"/>
  <c r="R16" i="13" s="1"/>
  <c r="Q16" i="13"/>
  <c r="AD130" i="4"/>
  <c r="R14" i="13" s="1"/>
  <c r="Q14" i="13"/>
  <c r="AD69" i="4"/>
  <c r="R12" i="13" s="1"/>
  <c r="Q12" i="13"/>
  <c r="AD9" i="4"/>
  <c r="R10" i="13" s="1"/>
  <c r="Q10" i="13"/>
  <c r="AD222" i="4"/>
  <c r="R17" i="13" s="1"/>
  <c r="Q17" i="13"/>
  <c r="AD161" i="4"/>
  <c r="R15" i="13" s="1"/>
  <c r="Q15" i="13"/>
  <c r="AD100" i="4"/>
  <c r="R13" i="13" s="1"/>
  <c r="Q13" i="13"/>
  <c r="AD40" i="4"/>
  <c r="R11" i="13" s="1"/>
  <c r="Q11" i="13"/>
  <c r="AD253" i="4"/>
  <c r="R18" i="13" s="1"/>
  <c r="Q18" i="13"/>
  <c r="B10" i="9"/>
  <c r="C10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B11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B12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B13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B14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B15" i="9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B16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B17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B18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B19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B20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B21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B22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B23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B24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B25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B26" i="9"/>
  <c r="C26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B27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B28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B29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B30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B31" i="9"/>
  <c r="C31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B32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B33" i="9"/>
  <c r="C33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B34" i="9"/>
  <c r="C34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B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B36" i="9"/>
  <c r="C36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B37" i="9"/>
  <c r="C37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B3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B39" i="9"/>
  <c r="C39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B40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B41" i="9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B42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B43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B44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B45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B46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B47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B48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B49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B50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B51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B52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B53" i="9"/>
  <c r="C53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B54" i="9"/>
  <c r="C54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B55" i="9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B56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B57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B58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B59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B60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B61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B62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B63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B64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B65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B66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B67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B68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B69" i="9"/>
  <c r="C69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B70" i="9"/>
  <c r="C70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B71" i="9"/>
  <c r="C71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B72" i="9"/>
  <c r="C72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B73" i="9"/>
  <c r="C73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B74" i="9"/>
  <c r="C74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B75" i="9"/>
  <c r="C75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B76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B77" i="9"/>
  <c r="C77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B78" i="9"/>
  <c r="C78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B79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B80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B81" i="9"/>
  <c r="C81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B82" i="9"/>
  <c r="C82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B83" i="9"/>
  <c r="C83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B84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B85" i="9"/>
  <c r="C85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B86" i="9"/>
  <c r="C86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B87" i="9"/>
  <c r="C87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B88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B89" i="9"/>
  <c r="C89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B90" i="9"/>
  <c r="C90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B91" i="9"/>
  <c r="C91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B92" i="9"/>
  <c r="C92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B93" i="9"/>
  <c r="C93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B94" i="9"/>
  <c r="C94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B95" i="9"/>
  <c r="C95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B96" i="9"/>
  <c r="C96" i="9"/>
  <c r="D96" i="9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Y96" i="9"/>
  <c r="B97" i="9"/>
  <c r="C97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B98" i="9"/>
  <c r="C98" i="9"/>
  <c r="D98" i="9"/>
  <c r="E98" i="9"/>
  <c r="F98" i="9"/>
  <c r="G98" i="9"/>
  <c r="H98" i="9"/>
  <c r="I98" i="9"/>
  <c r="J98" i="9"/>
  <c r="K98" i="9"/>
  <c r="L98" i="9"/>
  <c r="M98" i="9"/>
  <c r="N98" i="9"/>
  <c r="O98" i="9"/>
  <c r="P98" i="9"/>
  <c r="Q98" i="9"/>
  <c r="R98" i="9"/>
  <c r="S98" i="9"/>
  <c r="T98" i="9"/>
  <c r="U98" i="9"/>
  <c r="V98" i="9"/>
  <c r="W98" i="9"/>
  <c r="X98" i="9"/>
  <c r="Y98" i="9"/>
  <c r="B99" i="9"/>
  <c r="C99" i="9"/>
  <c r="D99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B100" i="9"/>
  <c r="C100" i="9"/>
  <c r="D100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B101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B102" i="9"/>
  <c r="C102" i="9"/>
  <c r="D102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B103" i="9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B104" i="9"/>
  <c r="C104" i="9"/>
  <c r="D104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Y104" i="9"/>
  <c r="B105" i="9"/>
  <c r="C105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B106" i="9"/>
  <c r="C106" i="9"/>
  <c r="D106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B107" i="9"/>
  <c r="C107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B108" i="9"/>
  <c r="C108" i="9"/>
  <c r="D108" i="9"/>
  <c r="E108" i="9"/>
  <c r="F108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B109" i="9"/>
  <c r="C109" i="9"/>
  <c r="D109" i="9"/>
  <c r="E109" i="9"/>
  <c r="F109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B110" i="9"/>
  <c r="C110" i="9"/>
  <c r="D110" i="9"/>
  <c r="E110" i="9"/>
  <c r="F110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B111" i="9"/>
  <c r="C111" i="9"/>
  <c r="D111" i="9"/>
  <c r="E111" i="9"/>
  <c r="F111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B112" i="9"/>
  <c r="C112" i="9"/>
  <c r="D112" i="9"/>
  <c r="E112" i="9"/>
  <c r="F112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B113" i="9"/>
  <c r="C113" i="9"/>
  <c r="D113" i="9"/>
  <c r="E113" i="9"/>
  <c r="F113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B114" i="9"/>
  <c r="C114" i="9"/>
  <c r="D114" i="9"/>
  <c r="E114" i="9"/>
  <c r="F114" i="9"/>
  <c r="G114" i="9"/>
  <c r="H114" i="9"/>
  <c r="I114" i="9"/>
  <c r="J114" i="9"/>
  <c r="K114" i="9"/>
  <c r="L114" i="9"/>
  <c r="M114" i="9"/>
  <c r="N114" i="9"/>
  <c r="O114" i="9"/>
  <c r="P114" i="9"/>
  <c r="Q114" i="9"/>
  <c r="R114" i="9"/>
  <c r="S114" i="9"/>
  <c r="T114" i="9"/>
  <c r="U114" i="9"/>
  <c r="V114" i="9"/>
  <c r="W114" i="9"/>
  <c r="X114" i="9"/>
  <c r="Y114" i="9"/>
  <c r="B115" i="9"/>
  <c r="C115" i="9"/>
  <c r="D115" i="9"/>
  <c r="E115" i="9"/>
  <c r="F115" i="9"/>
  <c r="G115" i="9"/>
  <c r="H115" i="9"/>
  <c r="I115" i="9"/>
  <c r="J115" i="9"/>
  <c r="K115" i="9"/>
  <c r="L115" i="9"/>
  <c r="M115" i="9"/>
  <c r="N115" i="9"/>
  <c r="O115" i="9"/>
  <c r="P115" i="9"/>
  <c r="Q115" i="9"/>
  <c r="R115" i="9"/>
  <c r="S115" i="9"/>
  <c r="T115" i="9"/>
  <c r="U115" i="9"/>
  <c r="V115" i="9"/>
  <c r="W115" i="9"/>
  <c r="X115" i="9"/>
  <c r="Y115" i="9"/>
  <c r="B116" i="9"/>
  <c r="C116" i="9"/>
  <c r="D116" i="9"/>
  <c r="E116" i="9"/>
  <c r="F116" i="9"/>
  <c r="G116" i="9"/>
  <c r="H116" i="9"/>
  <c r="I116" i="9"/>
  <c r="J116" i="9"/>
  <c r="K116" i="9"/>
  <c r="L116" i="9"/>
  <c r="M116" i="9"/>
  <c r="N116" i="9"/>
  <c r="O116" i="9"/>
  <c r="P116" i="9"/>
  <c r="Q116" i="9"/>
  <c r="R116" i="9"/>
  <c r="S116" i="9"/>
  <c r="T116" i="9"/>
  <c r="U116" i="9"/>
  <c r="V116" i="9"/>
  <c r="W116" i="9"/>
  <c r="X116" i="9"/>
  <c r="Y116" i="9"/>
  <c r="B117" i="9"/>
  <c r="C117" i="9"/>
  <c r="D117" i="9"/>
  <c r="E117" i="9"/>
  <c r="F117" i="9"/>
  <c r="G117" i="9"/>
  <c r="H117" i="9"/>
  <c r="I117" i="9"/>
  <c r="J117" i="9"/>
  <c r="K117" i="9"/>
  <c r="L117" i="9"/>
  <c r="M117" i="9"/>
  <c r="N117" i="9"/>
  <c r="O117" i="9"/>
  <c r="P117" i="9"/>
  <c r="Q117" i="9"/>
  <c r="R117" i="9"/>
  <c r="S117" i="9"/>
  <c r="T117" i="9"/>
  <c r="U117" i="9"/>
  <c r="V117" i="9"/>
  <c r="W117" i="9"/>
  <c r="X117" i="9"/>
  <c r="Y117" i="9"/>
  <c r="B118" i="9"/>
  <c r="C118" i="9"/>
  <c r="D118" i="9"/>
  <c r="E118" i="9"/>
  <c r="F118" i="9"/>
  <c r="G118" i="9"/>
  <c r="H118" i="9"/>
  <c r="I118" i="9"/>
  <c r="J118" i="9"/>
  <c r="K118" i="9"/>
  <c r="L118" i="9"/>
  <c r="M118" i="9"/>
  <c r="N118" i="9"/>
  <c r="O118" i="9"/>
  <c r="P118" i="9"/>
  <c r="Q118" i="9"/>
  <c r="R118" i="9"/>
  <c r="S118" i="9"/>
  <c r="T118" i="9"/>
  <c r="U118" i="9"/>
  <c r="V118" i="9"/>
  <c r="W118" i="9"/>
  <c r="X118" i="9"/>
  <c r="Y118" i="9"/>
  <c r="B119" i="9"/>
  <c r="C119" i="9"/>
  <c r="D119" i="9"/>
  <c r="E119" i="9"/>
  <c r="F119" i="9"/>
  <c r="G119" i="9"/>
  <c r="H119" i="9"/>
  <c r="I119" i="9"/>
  <c r="J119" i="9"/>
  <c r="K119" i="9"/>
  <c r="L119" i="9"/>
  <c r="M119" i="9"/>
  <c r="N119" i="9"/>
  <c r="O119" i="9"/>
  <c r="P119" i="9"/>
  <c r="Q119" i="9"/>
  <c r="R119" i="9"/>
  <c r="S119" i="9"/>
  <c r="T119" i="9"/>
  <c r="U119" i="9"/>
  <c r="V119" i="9"/>
  <c r="W119" i="9"/>
  <c r="X119" i="9"/>
  <c r="Y119" i="9"/>
  <c r="B120" i="9"/>
  <c r="C120" i="9"/>
  <c r="D120" i="9"/>
  <c r="E120" i="9"/>
  <c r="F120" i="9"/>
  <c r="G120" i="9"/>
  <c r="H120" i="9"/>
  <c r="I120" i="9"/>
  <c r="J120" i="9"/>
  <c r="K120" i="9"/>
  <c r="L120" i="9"/>
  <c r="M120" i="9"/>
  <c r="N120" i="9"/>
  <c r="O120" i="9"/>
  <c r="P120" i="9"/>
  <c r="Q120" i="9"/>
  <c r="R120" i="9"/>
  <c r="S120" i="9"/>
  <c r="T120" i="9"/>
  <c r="U120" i="9"/>
  <c r="V120" i="9"/>
  <c r="W120" i="9"/>
  <c r="X120" i="9"/>
  <c r="Y120" i="9"/>
  <c r="B121" i="9"/>
  <c r="C121" i="9"/>
  <c r="D121" i="9"/>
  <c r="E121" i="9"/>
  <c r="F121" i="9"/>
  <c r="G121" i="9"/>
  <c r="H121" i="9"/>
  <c r="I121" i="9"/>
  <c r="J121" i="9"/>
  <c r="K121" i="9"/>
  <c r="L121" i="9"/>
  <c r="M121" i="9"/>
  <c r="N121" i="9"/>
  <c r="O121" i="9"/>
  <c r="P121" i="9"/>
  <c r="Q121" i="9"/>
  <c r="R121" i="9"/>
  <c r="S121" i="9"/>
  <c r="T121" i="9"/>
  <c r="U121" i="9"/>
  <c r="V121" i="9"/>
  <c r="W121" i="9"/>
  <c r="X121" i="9"/>
  <c r="Y121" i="9"/>
  <c r="B122" i="9"/>
  <c r="C122" i="9"/>
  <c r="D122" i="9"/>
  <c r="E122" i="9"/>
  <c r="F122" i="9"/>
  <c r="G122" i="9"/>
  <c r="H122" i="9"/>
  <c r="I122" i="9"/>
  <c r="J122" i="9"/>
  <c r="K122" i="9"/>
  <c r="L122" i="9"/>
  <c r="M122" i="9"/>
  <c r="N122" i="9"/>
  <c r="O122" i="9"/>
  <c r="P122" i="9"/>
  <c r="Q122" i="9"/>
  <c r="R122" i="9"/>
  <c r="S122" i="9"/>
  <c r="T122" i="9"/>
  <c r="U122" i="9"/>
  <c r="V122" i="9"/>
  <c r="W122" i="9"/>
  <c r="X122" i="9"/>
  <c r="Y122" i="9"/>
  <c r="B123" i="9"/>
  <c r="C123" i="9"/>
  <c r="D123" i="9"/>
  <c r="E123" i="9"/>
  <c r="F123" i="9"/>
  <c r="G123" i="9"/>
  <c r="H123" i="9"/>
  <c r="I123" i="9"/>
  <c r="J123" i="9"/>
  <c r="K123" i="9"/>
  <c r="L123" i="9"/>
  <c r="M123" i="9"/>
  <c r="N123" i="9"/>
  <c r="O123" i="9"/>
  <c r="P123" i="9"/>
  <c r="Q123" i="9"/>
  <c r="R123" i="9"/>
  <c r="S123" i="9"/>
  <c r="T123" i="9"/>
  <c r="U123" i="9"/>
  <c r="V123" i="9"/>
  <c r="W123" i="9"/>
  <c r="X123" i="9"/>
  <c r="Y123" i="9"/>
  <c r="B124" i="9"/>
  <c r="C124" i="9"/>
  <c r="D124" i="9"/>
  <c r="E124" i="9"/>
  <c r="F124" i="9"/>
  <c r="G124" i="9"/>
  <c r="H124" i="9"/>
  <c r="I124" i="9"/>
  <c r="J124" i="9"/>
  <c r="K124" i="9"/>
  <c r="L124" i="9"/>
  <c r="M124" i="9"/>
  <c r="N124" i="9"/>
  <c r="O124" i="9"/>
  <c r="P124" i="9"/>
  <c r="Q124" i="9"/>
  <c r="R124" i="9"/>
  <c r="S124" i="9"/>
  <c r="T124" i="9"/>
  <c r="U124" i="9"/>
  <c r="V124" i="9"/>
  <c r="W124" i="9"/>
  <c r="X124" i="9"/>
  <c r="Y124" i="9"/>
  <c r="B125" i="9"/>
  <c r="C125" i="9"/>
  <c r="D125" i="9"/>
  <c r="E125" i="9"/>
  <c r="F125" i="9"/>
  <c r="G125" i="9"/>
  <c r="H125" i="9"/>
  <c r="I125" i="9"/>
  <c r="J125" i="9"/>
  <c r="K125" i="9"/>
  <c r="L125" i="9"/>
  <c r="M125" i="9"/>
  <c r="N125" i="9"/>
  <c r="O125" i="9"/>
  <c r="P125" i="9"/>
  <c r="Q125" i="9"/>
  <c r="R125" i="9"/>
  <c r="S125" i="9"/>
  <c r="T125" i="9"/>
  <c r="U125" i="9"/>
  <c r="V125" i="9"/>
  <c r="W125" i="9"/>
  <c r="X125" i="9"/>
  <c r="Y125" i="9"/>
  <c r="B126" i="9"/>
  <c r="C126" i="9"/>
  <c r="D126" i="9"/>
  <c r="E126" i="9"/>
  <c r="F126" i="9"/>
  <c r="G126" i="9"/>
  <c r="H126" i="9"/>
  <c r="I126" i="9"/>
  <c r="J126" i="9"/>
  <c r="K126" i="9"/>
  <c r="L126" i="9"/>
  <c r="M126" i="9"/>
  <c r="N126" i="9"/>
  <c r="O126" i="9"/>
  <c r="P126" i="9"/>
  <c r="Q126" i="9"/>
  <c r="R126" i="9"/>
  <c r="S126" i="9"/>
  <c r="T126" i="9"/>
  <c r="U126" i="9"/>
  <c r="V126" i="9"/>
  <c r="W126" i="9"/>
  <c r="X126" i="9"/>
  <c r="Y126" i="9"/>
  <c r="B127" i="9"/>
  <c r="C127" i="9"/>
  <c r="D127" i="9"/>
  <c r="E127" i="9"/>
  <c r="F127" i="9"/>
  <c r="G127" i="9"/>
  <c r="H127" i="9"/>
  <c r="I127" i="9"/>
  <c r="J127" i="9"/>
  <c r="K127" i="9"/>
  <c r="L127" i="9"/>
  <c r="M127" i="9"/>
  <c r="N127" i="9"/>
  <c r="O127" i="9"/>
  <c r="P127" i="9"/>
  <c r="Q127" i="9"/>
  <c r="R127" i="9"/>
  <c r="S127" i="9"/>
  <c r="T127" i="9"/>
  <c r="U127" i="9"/>
  <c r="V127" i="9"/>
  <c r="W127" i="9"/>
  <c r="X127" i="9"/>
  <c r="Y127" i="9"/>
  <c r="B128" i="9"/>
  <c r="C128" i="9"/>
  <c r="D128" i="9"/>
  <c r="E128" i="9"/>
  <c r="F128" i="9"/>
  <c r="G128" i="9"/>
  <c r="H128" i="9"/>
  <c r="I128" i="9"/>
  <c r="J128" i="9"/>
  <c r="K128" i="9"/>
  <c r="L128" i="9"/>
  <c r="M128" i="9"/>
  <c r="N128" i="9"/>
  <c r="O128" i="9"/>
  <c r="P128" i="9"/>
  <c r="Q128" i="9"/>
  <c r="R128" i="9"/>
  <c r="S128" i="9"/>
  <c r="T128" i="9"/>
  <c r="U128" i="9"/>
  <c r="V128" i="9"/>
  <c r="W128" i="9"/>
  <c r="X128" i="9"/>
  <c r="Y128" i="9"/>
  <c r="B129" i="9"/>
  <c r="C129" i="9"/>
  <c r="D129" i="9"/>
  <c r="E129" i="9"/>
  <c r="F129" i="9"/>
  <c r="G129" i="9"/>
  <c r="H129" i="9"/>
  <c r="I129" i="9"/>
  <c r="J129" i="9"/>
  <c r="K129" i="9"/>
  <c r="L129" i="9"/>
  <c r="M129" i="9"/>
  <c r="N129" i="9"/>
  <c r="O129" i="9"/>
  <c r="P129" i="9"/>
  <c r="Q129" i="9"/>
  <c r="R129" i="9"/>
  <c r="S129" i="9"/>
  <c r="T129" i="9"/>
  <c r="U129" i="9"/>
  <c r="V129" i="9"/>
  <c r="W129" i="9"/>
  <c r="X129" i="9"/>
  <c r="Y129" i="9"/>
  <c r="B130" i="9"/>
  <c r="C130" i="9"/>
  <c r="D130" i="9"/>
  <c r="E130" i="9"/>
  <c r="F130" i="9"/>
  <c r="G130" i="9"/>
  <c r="H130" i="9"/>
  <c r="I130" i="9"/>
  <c r="J130" i="9"/>
  <c r="K130" i="9"/>
  <c r="L130" i="9"/>
  <c r="M130" i="9"/>
  <c r="N130" i="9"/>
  <c r="O130" i="9"/>
  <c r="P130" i="9"/>
  <c r="Q130" i="9"/>
  <c r="R130" i="9"/>
  <c r="S130" i="9"/>
  <c r="T130" i="9"/>
  <c r="U130" i="9"/>
  <c r="V130" i="9"/>
  <c r="W130" i="9"/>
  <c r="X130" i="9"/>
  <c r="Y130" i="9"/>
  <c r="B131" i="9"/>
  <c r="C131" i="9"/>
  <c r="D131" i="9"/>
  <c r="E131" i="9"/>
  <c r="F131" i="9"/>
  <c r="G131" i="9"/>
  <c r="H131" i="9"/>
  <c r="I131" i="9"/>
  <c r="J131" i="9"/>
  <c r="K131" i="9"/>
  <c r="L131" i="9"/>
  <c r="M131" i="9"/>
  <c r="N131" i="9"/>
  <c r="O131" i="9"/>
  <c r="P131" i="9"/>
  <c r="Q131" i="9"/>
  <c r="R131" i="9"/>
  <c r="S131" i="9"/>
  <c r="T131" i="9"/>
  <c r="U131" i="9"/>
  <c r="V131" i="9"/>
  <c r="W131" i="9"/>
  <c r="X131" i="9"/>
  <c r="Y131" i="9"/>
  <c r="B132" i="9"/>
  <c r="C132" i="9"/>
  <c r="D132" i="9"/>
  <c r="E132" i="9"/>
  <c r="F132" i="9"/>
  <c r="G132" i="9"/>
  <c r="H132" i="9"/>
  <c r="I132" i="9"/>
  <c r="J132" i="9"/>
  <c r="K132" i="9"/>
  <c r="L132" i="9"/>
  <c r="M132" i="9"/>
  <c r="N132" i="9"/>
  <c r="O132" i="9"/>
  <c r="P132" i="9"/>
  <c r="Q132" i="9"/>
  <c r="R132" i="9"/>
  <c r="S132" i="9"/>
  <c r="T132" i="9"/>
  <c r="U132" i="9"/>
  <c r="V132" i="9"/>
  <c r="W132" i="9"/>
  <c r="X132" i="9"/>
  <c r="Y132" i="9"/>
  <c r="B133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B134" i="9"/>
  <c r="C134" i="9"/>
  <c r="D134" i="9"/>
  <c r="E134" i="9"/>
  <c r="F134" i="9"/>
  <c r="G134" i="9"/>
  <c r="H134" i="9"/>
  <c r="I134" i="9"/>
  <c r="J134" i="9"/>
  <c r="K134" i="9"/>
  <c r="L134" i="9"/>
  <c r="M134" i="9"/>
  <c r="N134" i="9"/>
  <c r="O134" i="9"/>
  <c r="P134" i="9"/>
  <c r="Q134" i="9"/>
  <c r="R134" i="9"/>
  <c r="S134" i="9"/>
  <c r="T134" i="9"/>
  <c r="U134" i="9"/>
  <c r="V134" i="9"/>
  <c r="W134" i="9"/>
  <c r="X134" i="9"/>
  <c r="Y134" i="9"/>
  <c r="B135" i="9"/>
  <c r="C135" i="9"/>
  <c r="D135" i="9"/>
  <c r="E135" i="9"/>
  <c r="F135" i="9"/>
  <c r="G135" i="9"/>
  <c r="H135" i="9"/>
  <c r="I135" i="9"/>
  <c r="J135" i="9"/>
  <c r="K135" i="9"/>
  <c r="L135" i="9"/>
  <c r="M135" i="9"/>
  <c r="N135" i="9"/>
  <c r="O135" i="9"/>
  <c r="P135" i="9"/>
  <c r="Q135" i="9"/>
  <c r="R135" i="9"/>
  <c r="S135" i="9"/>
  <c r="T135" i="9"/>
  <c r="U135" i="9"/>
  <c r="V135" i="9"/>
  <c r="W135" i="9"/>
  <c r="X135" i="9"/>
  <c r="Y135" i="9"/>
  <c r="B136" i="9"/>
  <c r="C136" i="9"/>
  <c r="D136" i="9"/>
  <c r="E136" i="9"/>
  <c r="F136" i="9"/>
  <c r="G136" i="9"/>
  <c r="H136" i="9"/>
  <c r="I136" i="9"/>
  <c r="J136" i="9"/>
  <c r="K136" i="9"/>
  <c r="L136" i="9"/>
  <c r="M136" i="9"/>
  <c r="N136" i="9"/>
  <c r="O136" i="9"/>
  <c r="P136" i="9"/>
  <c r="Q136" i="9"/>
  <c r="R136" i="9"/>
  <c r="S136" i="9"/>
  <c r="T136" i="9"/>
  <c r="U136" i="9"/>
  <c r="V136" i="9"/>
  <c r="W136" i="9"/>
  <c r="X136" i="9"/>
  <c r="Y136" i="9"/>
  <c r="B137" i="9"/>
  <c r="C137" i="9"/>
  <c r="D137" i="9"/>
  <c r="E137" i="9"/>
  <c r="F137" i="9"/>
  <c r="G137" i="9"/>
  <c r="H137" i="9"/>
  <c r="I137" i="9"/>
  <c r="J137" i="9"/>
  <c r="K137" i="9"/>
  <c r="L137" i="9"/>
  <c r="M137" i="9"/>
  <c r="N137" i="9"/>
  <c r="O137" i="9"/>
  <c r="P137" i="9"/>
  <c r="Q137" i="9"/>
  <c r="R137" i="9"/>
  <c r="S137" i="9"/>
  <c r="T137" i="9"/>
  <c r="U137" i="9"/>
  <c r="V137" i="9"/>
  <c r="W137" i="9"/>
  <c r="X137" i="9"/>
  <c r="Y137" i="9"/>
  <c r="B138" i="9"/>
  <c r="C138" i="9"/>
  <c r="D138" i="9"/>
  <c r="E138" i="9"/>
  <c r="F138" i="9"/>
  <c r="G138" i="9"/>
  <c r="H138" i="9"/>
  <c r="I138" i="9"/>
  <c r="J138" i="9"/>
  <c r="K138" i="9"/>
  <c r="L138" i="9"/>
  <c r="M138" i="9"/>
  <c r="N138" i="9"/>
  <c r="O138" i="9"/>
  <c r="P138" i="9"/>
  <c r="Q138" i="9"/>
  <c r="R138" i="9"/>
  <c r="S138" i="9"/>
  <c r="T138" i="9"/>
  <c r="U138" i="9"/>
  <c r="V138" i="9"/>
  <c r="W138" i="9"/>
  <c r="X138" i="9"/>
  <c r="Y138" i="9"/>
  <c r="B139" i="9"/>
  <c r="C139" i="9"/>
  <c r="D139" i="9"/>
  <c r="E139" i="9"/>
  <c r="F139" i="9"/>
  <c r="G139" i="9"/>
  <c r="H139" i="9"/>
  <c r="I139" i="9"/>
  <c r="J139" i="9"/>
  <c r="K139" i="9"/>
  <c r="L139" i="9"/>
  <c r="M139" i="9"/>
  <c r="N139" i="9"/>
  <c r="O139" i="9"/>
  <c r="P139" i="9"/>
  <c r="Q139" i="9"/>
  <c r="R139" i="9"/>
  <c r="S139" i="9"/>
  <c r="T139" i="9"/>
  <c r="U139" i="9"/>
  <c r="V139" i="9"/>
  <c r="W139" i="9"/>
  <c r="X139" i="9"/>
  <c r="Y139" i="9"/>
  <c r="B140" i="9"/>
  <c r="C140" i="9"/>
  <c r="D140" i="9"/>
  <c r="E140" i="9"/>
  <c r="F140" i="9"/>
  <c r="G140" i="9"/>
  <c r="H140" i="9"/>
  <c r="I140" i="9"/>
  <c r="J140" i="9"/>
  <c r="K140" i="9"/>
  <c r="L140" i="9"/>
  <c r="M140" i="9"/>
  <c r="N140" i="9"/>
  <c r="O140" i="9"/>
  <c r="P140" i="9"/>
  <c r="Q140" i="9"/>
  <c r="R140" i="9"/>
  <c r="S140" i="9"/>
  <c r="T140" i="9"/>
  <c r="U140" i="9"/>
  <c r="V140" i="9"/>
  <c r="W140" i="9"/>
  <c r="X140" i="9"/>
  <c r="Y140" i="9"/>
  <c r="B141" i="9"/>
  <c r="C141" i="9"/>
  <c r="D141" i="9"/>
  <c r="E141" i="9"/>
  <c r="F141" i="9"/>
  <c r="G141" i="9"/>
  <c r="H141" i="9"/>
  <c r="I141" i="9"/>
  <c r="J141" i="9"/>
  <c r="K141" i="9"/>
  <c r="L141" i="9"/>
  <c r="M141" i="9"/>
  <c r="N141" i="9"/>
  <c r="O141" i="9"/>
  <c r="P141" i="9"/>
  <c r="Q141" i="9"/>
  <c r="R141" i="9"/>
  <c r="S141" i="9"/>
  <c r="T141" i="9"/>
  <c r="U141" i="9"/>
  <c r="V141" i="9"/>
  <c r="W141" i="9"/>
  <c r="X141" i="9"/>
  <c r="Y141" i="9"/>
  <c r="B142" i="9"/>
  <c r="C142" i="9"/>
  <c r="D142" i="9"/>
  <c r="E142" i="9"/>
  <c r="F142" i="9"/>
  <c r="G142" i="9"/>
  <c r="H142" i="9"/>
  <c r="I142" i="9"/>
  <c r="J142" i="9"/>
  <c r="K142" i="9"/>
  <c r="L142" i="9"/>
  <c r="M142" i="9"/>
  <c r="N142" i="9"/>
  <c r="O142" i="9"/>
  <c r="P142" i="9"/>
  <c r="Q142" i="9"/>
  <c r="R142" i="9"/>
  <c r="S142" i="9"/>
  <c r="T142" i="9"/>
  <c r="U142" i="9"/>
  <c r="V142" i="9"/>
  <c r="W142" i="9"/>
  <c r="X142" i="9"/>
  <c r="Y142" i="9"/>
  <c r="B143" i="9"/>
  <c r="C143" i="9"/>
  <c r="D143" i="9"/>
  <c r="E143" i="9"/>
  <c r="F143" i="9"/>
  <c r="G143" i="9"/>
  <c r="H143" i="9"/>
  <c r="I143" i="9"/>
  <c r="J143" i="9"/>
  <c r="K143" i="9"/>
  <c r="L143" i="9"/>
  <c r="M143" i="9"/>
  <c r="N143" i="9"/>
  <c r="O143" i="9"/>
  <c r="P143" i="9"/>
  <c r="Q143" i="9"/>
  <c r="R143" i="9"/>
  <c r="S143" i="9"/>
  <c r="T143" i="9"/>
  <c r="U143" i="9"/>
  <c r="V143" i="9"/>
  <c r="W143" i="9"/>
  <c r="X143" i="9"/>
  <c r="Y143" i="9"/>
  <c r="B144" i="9"/>
  <c r="C144" i="9"/>
  <c r="D144" i="9"/>
  <c r="E144" i="9"/>
  <c r="F144" i="9"/>
  <c r="G144" i="9"/>
  <c r="H144" i="9"/>
  <c r="I144" i="9"/>
  <c r="J144" i="9"/>
  <c r="K144" i="9"/>
  <c r="L144" i="9"/>
  <c r="M144" i="9"/>
  <c r="N144" i="9"/>
  <c r="O144" i="9"/>
  <c r="P144" i="9"/>
  <c r="Q144" i="9"/>
  <c r="R144" i="9"/>
  <c r="S144" i="9"/>
  <c r="T144" i="9"/>
  <c r="U144" i="9"/>
  <c r="V144" i="9"/>
  <c r="W144" i="9"/>
  <c r="X144" i="9"/>
  <c r="Y144" i="9"/>
  <c r="B145" i="9"/>
  <c r="C145" i="9"/>
  <c r="D145" i="9"/>
  <c r="E145" i="9"/>
  <c r="F145" i="9"/>
  <c r="G145" i="9"/>
  <c r="H145" i="9"/>
  <c r="I145" i="9"/>
  <c r="J145" i="9"/>
  <c r="K145" i="9"/>
  <c r="L145" i="9"/>
  <c r="M145" i="9"/>
  <c r="N145" i="9"/>
  <c r="O145" i="9"/>
  <c r="P145" i="9"/>
  <c r="Q145" i="9"/>
  <c r="R145" i="9"/>
  <c r="S145" i="9"/>
  <c r="T145" i="9"/>
  <c r="U145" i="9"/>
  <c r="V145" i="9"/>
  <c r="W145" i="9"/>
  <c r="X145" i="9"/>
  <c r="Y145" i="9"/>
  <c r="B146" i="9"/>
  <c r="C146" i="9"/>
  <c r="D146" i="9"/>
  <c r="E146" i="9"/>
  <c r="F146" i="9"/>
  <c r="G146" i="9"/>
  <c r="H146" i="9"/>
  <c r="I146" i="9"/>
  <c r="J146" i="9"/>
  <c r="K146" i="9"/>
  <c r="L146" i="9"/>
  <c r="M146" i="9"/>
  <c r="N146" i="9"/>
  <c r="O146" i="9"/>
  <c r="P146" i="9"/>
  <c r="Q146" i="9"/>
  <c r="R146" i="9"/>
  <c r="S146" i="9"/>
  <c r="T146" i="9"/>
  <c r="U146" i="9"/>
  <c r="V146" i="9"/>
  <c r="W146" i="9"/>
  <c r="X146" i="9"/>
  <c r="Y146" i="9"/>
  <c r="B147" i="9"/>
  <c r="C147" i="9"/>
  <c r="D147" i="9"/>
  <c r="E147" i="9"/>
  <c r="F147" i="9"/>
  <c r="G147" i="9"/>
  <c r="H147" i="9"/>
  <c r="I147" i="9"/>
  <c r="J147" i="9"/>
  <c r="K147" i="9"/>
  <c r="L147" i="9"/>
  <c r="M147" i="9"/>
  <c r="N147" i="9"/>
  <c r="O147" i="9"/>
  <c r="P147" i="9"/>
  <c r="Q147" i="9"/>
  <c r="R147" i="9"/>
  <c r="S147" i="9"/>
  <c r="T147" i="9"/>
  <c r="U147" i="9"/>
  <c r="V147" i="9"/>
  <c r="W147" i="9"/>
  <c r="X147" i="9"/>
  <c r="Y147" i="9"/>
  <c r="B148" i="9"/>
  <c r="C148" i="9"/>
  <c r="D148" i="9"/>
  <c r="E148" i="9"/>
  <c r="F148" i="9"/>
  <c r="G148" i="9"/>
  <c r="H148" i="9"/>
  <c r="I148" i="9"/>
  <c r="J148" i="9"/>
  <c r="K148" i="9"/>
  <c r="L148" i="9"/>
  <c r="M148" i="9"/>
  <c r="N148" i="9"/>
  <c r="O148" i="9"/>
  <c r="P148" i="9"/>
  <c r="Q148" i="9"/>
  <c r="R148" i="9"/>
  <c r="S148" i="9"/>
  <c r="T148" i="9"/>
  <c r="U148" i="9"/>
  <c r="V148" i="9"/>
  <c r="W148" i="9"/>
  <c r="X148" i="9"/>
  <c r="Y148" i="9"/>
  <c r="B149" i="9"/>
  <c r="C149" i="9"/>
  <c r="D149" i="9"/>
  <c r="E149" i="9"/>
  <c r="F149" i="9"/>
  <c r="G149" i="9"/>
  <c r="H149" i="9"/>
  <c r="I149" i="9"/>
  <c r="J149" i="9"/>
  <c r="K149" i="9"/>
  <c r="L149" i="9"/>
  <c r="M149" i="9"/>
  <c r="N149" i="9"/>
  <c r="O149" i="9"/>
  <c r="P149" i="9"/>
  <c r="Q149" i="9"/>
  <c r="R149" i="9"/>
  <c r="S149" i="9"/>
  <c r="T149" i="9"/>
  <c r="U149" i="9"/>
  <c r="V149" i="9"/>
  <c r="W149" i="9"/>
  <c r="X149" i="9"/>
  <c r="Y149" i="9"/>
  <c r="B150" i="9"/>
  <c r="C150" i="9"/>
  <c r="D150" i="9"/>
  <c r="E150" i="9"/>
  <c r="F150" i="9"/>
  <c r="G150" i="9"/>
  <c r="H150" i="9"/>
  <c r="I150" i="9"/>
  <c r="J150" i="9"/>
  <c r="K150" i="9"/>
  <c r="L150" i="9"/>
  <c r="M150" i="9"/>
  <c r="N150" i="9"/>
  <c r="O150" i="9"/>
  <c r="P150" i="9"/>
  <c r="Q150" i="9"/>
  <c r="R150" i="9"/>
  <c r="S150" i="9"/>
  <c r="T150" i="9"/>
  <c r="U150" i="9"/>
  <c r="V150" i="9"/>
  <c r="W150" i="9"/>
  <c r="X150" i="9"/>
  <c r="Y150" i="9"/>
  <c r="B151" i="9"/>
  <c r="C151" i="9"/>
  <c r="D151" i="9"/>
  <c r="E151" i="9"/>
  <c r="F151" i="9"/>
  <c r="G151" i="9"/>
  <c r="H151" i="9"/>
  <c r="I151" i="9"/>
  <c r="J151" i="9"/>
  <c r="K151" i="9"/>
  <c r="L151" i="9"/>
  <c r="M151" i="9"/>
  <c r="N151" i="9"/>
  <c r="O151" i="9"/>
  <c r="P151" i="9"/>
  <c r="Q151" i="9"/>
  <c r="R151" i="9"/>
  <c r="S151" i="9"/>
  <c r="T151" i="9"/>
  <c r="U151" i="9"/>
  <c r="V151" i="9"/>
  <c r="W151" i="9"/>
  <c r="X151" i="9"/>
  <c r="Y151" i="9"/>
  <c r="B152" i="9"/>
  <c r="C152" i="9"/>
  <c r="D152" i="9"/>
  <c r="E152" i="9"/>
  <c r="F152" i="9"/>
  <c r="G152" i="9"/>
  <c r="H152" i="9"/>
  <c r="I152" i="9"/>
  <c r="J152" i="9"/>
  <c r="K152" i="9"/>
  <c r="L152" i="9"/>
  <c r="M152" i="9"/>
  <c r="N152" i="9"/>
  <c r="O152" i="9"/>
  <c r="P152" i="9"/>
  <c r="Q152" i="9"/>
  <c r="R152" i="9"/>
  <c r="S152" i="9"/>
  <c r="T152" i="9"/>
  <c r="U152" i="9"/>
  <c r="V152" i="9"/>
  <c r="W152" i="9"/>
  <c r="X152" i="9"/>
  <c r="Y152" i="9"/>
  <c r="B153" i="9"/>
  <c r="C153" i="9"/>
  <c r="D153" i="9"/>
  <c r="E153" i="9"/>
  <c r="F153" i="9"/>
  <c r="G153" i="9"/>
  <c r="H153" i="9"/>
  <c r="I153" i="9"/>
  <c r="J153" i="9"/>
  <c r="K153" i="9"/>
  <c r="L153" i="9"/>
  <c r="M153" i="9"/>
  <c r="N153" i="9"/>
  <c r="O153" i="9"/>
  <c r="P153" i="9"/>
  <c r="Q153" i="9"/>
  <c r="R153" i="9"/>
  <c r="S153" i="9"/>
  <c r="T153" i="9"/>
  <c r="U153" i="9"/>
  <c r="V153" i="9"/>
  <c r="W153" i="9"/>
  <c r="X153" i="9"/>
  <c r="Y153" i="9"/>
  <c r="B154" i="9"/>
  <c r="C154" i="9"/>
  <c r="D154" i="9"/>
  <c r="E154" i="9"/>
  <c r="F154" i="9"/>
  <c r="G154" i="9"/>
  <c r="H154" i="9"/>
  <c r="I154" i="9"/>
  <c r="J154" i="9"/>
  <c r="K154" i="9"/>
  <c r="L154" i="9"/>
  <c r="M154" i="9"/>
  <c r="N154" i="9"/>
  <c r="O154" i="9"/>
  <c r="P154" i="9"/>
  <c r="Q154" i="9"/>
  <c r="R154" i="9"/>
  <c r="S154" i="9"/>
  <c r="T154" i="9"/>
  <c r="U154" i="9"/>
  <c r="V154" i="9"/>
  <c r="W154" i="9"/>
  <c r="X154" i="9"/>
  <c r="Y154" i="9"/>
  <c r="B155" i="9"/>
  <c r="C155" i="9"/>
  <c r="D155" i="9"/>
  <c r="E155" i="9"/>
  <c r="F155" i="9"/>
  <c r="G155" i="9"/>
  <c r="H155" i="9"/>
  <c r="I155" i="9"/>
  <c r="J155" i="9"/>
  <c r="K155" i="9"/>
  <c r="L155" i="9"/>
  <c r="M155" i="9"/>
  <c r="N155" i="9"/>
  <c r="O155" i="9"/>
  <c r="P155" i="9"/>
  <c r="Q155" i="9"/>
  <c r="R155" i="9"/>
  <c r="S155" i="9"/>
  <c r="T155" i="9"/>
  <c r="U155" i="9"/>
  <c r="V155" i="9"/>
  <c r="W155" i="9"/>
  <c r="X155" i="9"/>
  <c r="Y155" i="9"/>
  <c r="B156" i="9"/>
  <c r="C156" i="9"/>
  <c r="D156" i="9"/>
  <c r="E156" i="9"/>
  <c r="F156" i="9"/>
  <c r="G156" i="9"/>
  <c r="H156" i="9"/>
  <c r="I156" i="9"/>
  <c r="J156" i="9"/>
  <c r="K156" i="9"/>
  <c r="L156" i="9"/>
  <c r="M156" i="9"/>
  <c r="N156" i="9"/>
  <c r="O156" i="9"/>
  <c r="P156" i="9"/>
  <c r="Q156" i="9"/>
  <c r="R156" i="9"/>
  <c r="S156" i="9"/>
  <c r="T156" i="9"/>
  <c r="U156" i="9"/>
  <c r="V156" i="9"/>
  <c r="W156" i="9"/>
  <c r="X156" i="9"/>
  <c r="Y156" i="9"/>
  <c r="B157" i="9"/>
  <c r="C157" i="9"/>
  <c r="D157" i="9"/>
  <c r="E157" i="9"/>
  <c r="F157" i="9"/>
  <c r="G157" i="9"/>
  <c r="H157" i="9"/>
  <c r="I157" i="9"/>
  <c r="J157" i="9"/>
  <c r="K157" i="9"/>
  <c r="L157" i="9"/>
  <c r="M157" i="9"/>
  <c r="N157" i="9"/>
  <c r="O157" i="9"/>
  <c r="P157" i="9"/>
  <c r="Q157" i="9"/>
  <c r="R157" i="9"/>
  <c r="S157" i="9"/>
  <c r="T157" i="9"/>
  <c r="U157" i="9"/>
  <c r="V157" i="9"/>
  <c r="W157" i="9"/>
  <c r="X157" i="9"/>
  <c r="Y157" i="9"/>
  <c r="B158" i="9"/>
  <c r="C158" i="9"/>
  <c r="D158" i="9"/>
  <c r="E158" i="9"/>
  <c r="F158" i="9"/>
  <c r="G158" i="9"/>
  <c r="H158" i="9"/>
  <c r="I158" i="9"/>
  <c r="J158" i="9"/>
  <c r="K158" i="9"/>
  <c r="L158" i="9"/>
  <c r="M158" i="9"/>
  <c r="N158" i="9"/>
  <c r="O158" i="9"/>
  <c r="P158" i="9"/>
  <c r="Q158" i="9"/>
  <c r="R158" i="9"/>
  <c r="S158" i="9"/>
  <c r="T158" i="9"/>
  <c r="U158" i="9"/>
  <c r="V158" i="9"/>
  <c r="W158" i="9"/>
  <c r="X158" i="9"/>
  <c r="Y158" i="9"/>
  <c r="B159" i="9"/>
  <c r="C159" i="9"/>
  <c r="D159" i="9"/>
  <c r="E159" i="9"/>
  <c r="F159" i="9"/>
  <c r="G159" i="9"/>
  <c r="H159" i="9"/>
  <c r="I159" i="9"/>
  <c r="J159" i="9"/>
  <c r="K159" i="9"/>
  <c r="L159" i="9"/>
  <c r="M159" i="9"/>
  <c r="N159" i="9"/>
  <c r="O159" i="9"/>
  <c r="P159" i="9"/>
  <c r="Q159" i="9"/>
  <c r="R159" i="9"/>
  <c r="S159" i="9"/>
  <c r="T159" i="9"/>
  <c r="U159" i="9"/>
  <c r="V159" i="9"/>
  <c r="W159" i="9"/>
  <c r="X159" i="9"/>
  <c r="Y159" i="9"/>
  <c r="B160" i="9"/>
  <c r="C160" i="9"/>
  <c r="D160" i="9"/>
  <c r="E160" i="9"/>
  <c r="F160" i="9"/>
  <c r="G160" i="9"/>
  <c r="H160" i="9"/>
  <c r="I160" i="9"/>
  <c r="J160" i="9"/>
  <c r="K160" i="9"/>
  <c r="L160" i="9"/>
  <c r="M160" i="9"/>
  <c r="N160" i="9"/>
  <c r="O160" i="9"/>
  <c r="P160" i="9"/>
  <c r="Q160" i="9"/>
  <c r="R160" i="9"/>
  <c r="S160" i="9"/>
  <c r="T160" i="9"/>
  <c r="U160" i="9"/>
  <c r="V160" i="9"/>
  <c r="W160" i="9"/>
  <c r="X160" i="9"/>
  <c r="Y160" i="9"/>
  <c r="B161" i="9"/>
  <c r="C161" i="9"/>
  <c r="D161" i="9"/>
  <c r="E161" i="9"/>
  <c r="F161" i="9"/>
  <c r="G161" i="9"/>
  <c r="H161" i="9"/>
  <c r="I161" i="9"/>
  <c r="J161" i="9"/>
  <c r="K161" i="9"/>
  <c r="L161" i="9"/>
  <c r="M161" i="9"/>
  <c r="N161" i="9"/>
  <c r="O161" i="9"/>
  <c r="P161" i="9"/>
  <c r="Q161" i="9"/>
  <c r="R161" i="9"/>
  <c r="S161" i="9"/>
  <c r="T161" i="9"/>
  <c r="U161" i="9"/>
  <c r="V161" i="9"/>
  <c r="W161" i="9"/>
  <c r="X161" i="9"/>
  <c r="Y161" i="9"/>
  <c r="B162" i="9"/>
  <c r="C162" i="9"/>
  <c r="D162" i="9"/>
  <c r="E162" i="9"/>
  <c r="F162" i="9"/>
  <c r="G162" i="9"/>
  <c r="H162" i="9"/>
  <c r="I162" i="9"/>
  <c r="J162" i="9"/>
  <c r="K162" i="9"/>
  <c r="L162" i="9"/>
  <c r="M162" i="9"/>
  <c r="N162" i="9"/>
  <c r="O162" i="9"/>
  <c r="P162" i="9"/>
  <c r="Q162" i="9"/>
  <c r="R162" i="9"/>
  <c r="S162" i="9"/>
  <c r="T162" i="9"/>
  <c r="U162" i="9"/>
  <c r="V162" i="9"/>
  <c r="W162" i="9"/>
  <c r="X162" i="9"/>
  <c r="Y162" i="9"/>
  <c r="B163" i="9"/>
  <c r="C163" i="9"/>
  <c r="D163" i="9"/>
  <c r="E163" i="9"/>
  <c r="F163" i="9"/>
  <c r="G163" i="9"/>
  <c r="H163" i="9"/>
  <c r="I163" i="9"/>
  <c r="J163" i="9"/>
  <c r="K163" i="9"/>
  <c r="L163" i="9"/>
  <c r="M163" i="9"/>
  <c r="N163" i="9"/>
  <c r="O163" i="9"/>
  <c r="P163" i="9"/>
  <c r="Q163" i="9"/>
  <c r="R163" i="9"/>
  <c r="S163" i="9"/>
  <c r="T163" i="9"/>
  <c r="U163" i="9"/>
  <c r="V163" i="9"/>
  <c r="W163" i="9"/>
  <c r="X163" i="9"/>
  <c r="Y163" i="9"/>
  <c r="B164" i="9"/>
  <c r="C164" i="9"/>
  <c r="D164" i="9"/>
  <c r="E164" i="9"/>
  <c r="F164" i="9"/>
  <c r="G164" i="9"/>
  <c r="H164" i="9"/>
  <c r="I164" i="9"/>
  <c r="J164" i="9"/>
  <c r="K164" i="9"/>
  <c r="L164" i="9"/>
  <c r="M164" i="9"/>
  <c r="N164" i="9"/>
  <c r="O164" i="9"/>
  <c r="P164" i="9"/>
  <c r="Q164" i="9"/>
  <c r="R164" i="9"/>
  <c r="S164" i="9"/>
  <c r="T164" i="9"/>
  <c r="U164" i="9"/>
  <c r="V164" i="9"/>
  <c r="W164" i="9"/>
  <c r="X164" i="9"/>
  <c r="Y164" i="9"/>
  <c r="B165" i="9"/>
  <c r="C165" i="9"/>
  <c r="D165" i="9"/>
  <c r="E165" i="9"/>
  <c r="F165" i="9"/>
  <c r="G165" i="9"/>
  <c r="H165" i="9"/>
  <c r="I165" i="9"/>
  <c r="J165" i="9"/>
  <c r="K165" i="9"/>
  <c r="L165" i="9"/>
  <c r="M165" i="9"/>
  <c r="N165" i="9"/>
  <c r="O165" i="9"/>
  <c r="P165" i="9"/>
  <c r="Q165" i="9"/>
  <c r="R165" i="9"/>
  <c r="S165" i="9"/>
  <c r="T165" i="9"/>
  <c r="U165" i="9"/>
  <c r="V165" i="9"/>
  <c r="W165" i="9"/>
  <c r="X165" i="9"/>
  <c r="Y165" i="9"/>
  <c r="B166" i="9"/>
  <c r="C166" i="9"/>
  <c r="D166" i="9"/>
  <c r="E166" i="9"/>
  <c r="F166" i="9"/>
  <c r="G166" i="9"/>
  <c r="H166" i="9"/>
  <c r="I166" i="9"/>
  <c r="J166" i="9"/>
  <c r="K166" i="9"/>
  <c r="L166" i="9"/>
  <c r="M166" i="9"/>
  <c r="N166" i="9"/>
  <c r="O166" i="9"/>
  <c r="P166" i="9"/>
  <c r="Q166" i="9"/>
  <c r="R166" i="9"/>
  <c r="S166" i="9"/>
  <c r="T166" i="9"/>
  <c r="U166" i="9"/>
  <c r="V166" i="9"/>
  <c r="W166" i="9"/>
  <c r="X166" i="9"/>
  <c r="Y166" i="9"/>
  <c r="B167" i="9"/>
  <c r="C167" i="9"/>
  <c r="D167" i="9"/>
  <c r="E167" i="9"/>
  <c r="F167" i="9"/>
  <c r="G167" i="9"/>
  <c r="H167" i="9"/>
  <c r="I167" i="9"/>
  <c r="J167" i="9"/>
  <c r="K167" i="9"/>
  <c r="L167" i="9"/>
  <c r="M167" i="9"/>
  <c r="N167" i="9"/>
  <c r="O167" i="9"/>
  <c r="P167" i="9"/>
  <c r="Q167" i="9"/>
  <c r="R167" i="9"/>
  <c r="S167" i="9"/>
  <c r="T167" i="9"/>
  <c r="U167" i="9"/>
  <c r="V167" i="9"/>
  <c r="W167" i="9"/>
  <c r="X167" i="9"/>
  <c r="Y167" i="9"/>
  <c r="B168" i="9"/>
  <c r="C168" i="9"/>
  <c r="D168" i="9"/>
  <c r="E168" i="9"/>
  <c r="F168" i="9"/>
  <c r="G168" i="9"/>
  <c r="H168" i="9"/>
  <c r="I168" i="9"/>
  <c r="J168" i="9"/>
  <c r="K168" i="9"/>
  <c r="L168" i="9"/>
  <c r="M168" i="9"/>
  <c r="N168" i="9"/>
  <c r="O168" i="9"/>
  <c r="P168" i="9"/>
  <c r="Q168" i="9"/>
  <c r="R168" i="9"/>
  <c r="S168" i="9"/>
  <c r="T168" i="9"/>
  <c r="U168" i="9"/>
  <c r="V168" i="9"/>
  <c r="W168" i="9"/>
  <c r="X168" i="9"/>
  <c r="Y168" i="9"/>
  <c r="B169" i="9"/>
  <c r="C169" i="9"/>
  <c r="D169" i="9"/>
  <c r="E169" i="9"/>
  <c r="F169" i="9"/>
  <c r="G169" i="9"/>
  <c r="H169" i="9"/>
  <c r="I169" i="9"/>
  <c r="J169" i="9"/>
  <c r="K169" i="9"/>
  <c r="L169" i="9"/>
  <c r="M169" i="9"/>
  <c r="N169" i="9"/>
  <c r="O169" i="9"/>
  <c r="P169" i="9"/>
  <c r="Q169" i="9"/>
  <c r="R169" i="9"/>
  <c r="S169" i="9"/>
  <c r="T169" i="9"/>
  <c r="U169" i="9"/>
  <c r="V169" i="9"/>
  <c r="W169" i="9"/>
  <c r="X169" i="9"/>
  <c r="Y169" i="9"/>
  <c r="B170" i="9"/>
  <c r="C170" i="9"/>
  <c r="D170" i="9"/>
  <c r="E170" i="9"/>
  <c r="F170" i="9"/>
  <c r="G170" i="9"/>
  <c r="H170" i="9"/>
  <c r="I170" i="9"/>
  <c r="J170" i="9"/>
  <c r="K170" i="9"/>
  <c r="L170" i="9"/>
  <c r="M170" i="9"/>
  <c r="N170" i="9"/>
  <c r="O170" i="9"/>
  <c r="P170" i="9"/>
  <c r="Q170" i="9"/>
  <c r="R170" i="9"/>
  <c r="S170" i="9"/>
  <c r="T170" i="9"/>
  <c r="U170" i="9"/>
  <c r="V170" i="9"/>
  <c r="W170" i="9"/>
  <c r="X170" i="9"/>
  <c r="Y170" i="9"/>
  <c r="B171" i="9"/>
  <c r="C171" i="9"/>
  <c r="D171" i="9"/>
  <c r="E171" i="9"/>
  <c r="F171" i="9"/>
  <c r="G171" i="9"/>
  <c r="H171" i="9"/>
  <c r="I171" i="9"/>
  <c r="J171" i="9"/>
  <c r="K171" i="9"/>
  <c r="L171" i="9"/>
  <c r="M171" i="9"/>
  <c r="N171" i="9"/>
  <c r="O171" i="9"/>
  <c r="P171" i="9"/>
  <c r="Q171" i="9"/>
  <c r="R171" i="9"/>
  <c r="S171" i="9"/>
  <c r="T171" i="9"/>
  <c r="U171" i="9"/>
  <c r="V171" i="9"/>
  <c r="W171" i="9"/>
  <c r="X171" i="9"/>
  <c r="Y171" i="9"/>
  <c r="B172" i="9"/>
  <c r="C172" i="9"/>
  <c r="D172" i="9"/>
  <c r="E172" i="9"/>
  <c r="F172" i="9"/>
  <c r="G172" i="9"/>
  <c r="H172" i="9"/>
  <c r="I172" i="9"/>
  <c r="J172" i="9"/>
  <c r="K172" i="9"/>
  <c r="L172" i="9"/>
  <c r="M172" i="9"/>
  <c r="N172" i="9"/>
  <c r="O172" i="9"/>
  <c r="P172" i="9"/>
  <c r="Q172" i="9"/>
  <c r="R172" i="9"/>
  <c r="S172" i="9"/>
  <c r="T172" i="9"/>
  <c r="U172" i="9"/>
  <c r="V172" i="9"/>
  <c r="W172" i="9"/>
  <c r="X172" i="9"/>
  <c r="Y172" i="9"/>
  <c r="B173" i="9"/>
  <c r="C173" i="9"/>
  <c r="D173" i="9"/>
  <c r="E173" i="9"/>
  <c r="F173" i="9"/>
  <c r="G173" i="9"/>
  <c r="H173" i="9"/>
  <c r="I173" i="9"/>
  <c r="J173" i="9"/>
  <c r="K173" i="9"/>
  <c r="L173" i="9"/>
  <c r="M173" i="9"/>
  <c r="N173" i="9"/>
  <c r="O173" i="9"/>
  <c r="P173" i="9"/>
  <c r="Q173" i="9"/>
  <c r="R173" i="9"/>
  <c r="S173" i="9"/>
  <c r="T173" i="9"/>
  <c r="U173" i="9"/>
  <c r="V173" i="9"/>
  <c r="W173" i="9"/>
  <c r="X173" i="9"/>
  <c r="Y173" i="9"/>
  <c r="B174" i="9"/>
  <c r="C174" i="9"/>
  <c r="D174" i="9"/>
  <c r="E174" i="9"/>
  <c r="F174" i="9"/>
  <c r="G174" i="9"/>
  <c r="H174" i="9"/>
  <c r="I174" i="9"/>
  <c r="J174" i="9"/>
  <c r="K174" i="9"/>
  <c r="L174" i="9"/>
  <c r="M174" i="9"/>
  <c r="N174" i="9"/>
  <c r="O174" i="9"/>
  <c r="P174" i="9"/>
  <c r="Q174" i="9"/>
  <c r="R174" i="9"/>
  <c r="S174" i="9"/>
  <c r="T174" i="9"/>
  <c r="U174" i="9"/>
  <c r="V174" i="9"/>
  <c r="W174" i="9"/>
  <c r="X174" i="9"/>
  <c r="Y174" i="9"/>
  <c r="B175" i="9"/>
  <c r="C175" i="9"/>
  <c r="D175" i="9"/>
  <c r="E175" i="9"/>
  <c r="F175" i="9"/>
  <c r="G175" i="9"/>
  <c r="H175" i="9"/>
  <c r="I175" i="9"/>
  <c r="J175" i="9"/>
  <c r="K175" i="9"/>
  <c r="L175" i="9"/>
  <c r="M175" i="9"/>
  <c r="N175" i="9"/>
  <c r="O175" i="9"/>
  <c r="P175" i="9"/>
  <c r="Q175" i="9"/>
  <c r="R175" i="9"/>
  <c r="S175" i="9"/>
  <c r="T175" i="9"/>
  <c r="U175" i="9"/>
  <c r="V175" i="9"/>
  <c r="W175" i="9"/>
  <c r="X175" i="9"/>
  <c r="Y175" i="9"/>
  <c r="B176" i="9"/>
  <c r="C176" i="9"/>
  <c r="D176" i="9"/>
  <c r="E176" i="9"/>
  <c r="F176" i="9"/>
  <c r="G176" i="9"/>
  <c r="H176" i="9"/>
  <c r="I176" i="9"/>
  <c r="J176" i="9"/>
  <c r="K176" i="9"/>
  <c r="L176" i="9"/>
  <c r="M176" i="9"/>
  <c r="N176" i="9"/>
  <c r="O176" i="9"/>
  <c r="P176" i="9"/>
  <c r="Q176" i="9"/>
  <c r="R176" i="9"/>
  <c r="S176" i="9"/>
  <c r="T176" i="9"/>
  <c r="U176" i="9"/>
  <c r="V176" i="9"/>
  <c r="W176" i="9"/>
  <c r="X176" i="9"/>
  <c r="Y176" i="9"/>
  <c r="B177" i="9"/>
  <c r="C177" i="9"/>
  <c r="D177" i="9"/>
  <c r="E177" i="9"/>
  <c r="F177" i="9"/>
  <c r="G177" i="9"/>
  <c r="H177" i="9"/>
  <c r="I177" i="9"/>
  <c r="J177" i="9"/>
  <c r="K177" i="9"/>
  <c r="L177" i="9"/>
  <c r="M177" i="9"/>
  <c r="N177" i="9"/>
  <c r="O177" i="9"/>
  <c r="P177" i="9"/>
  <c r="Q177" i="9"/>
  <c r="R177" i="9"/>
  <c r="S177" i="9"/>
  <c r="T177" i="9"/>
  <c r="U177" i="9"/>
  <c r="V177" i="9"/>
  <c r="W177" i="9"/>
  <c r="X177" i="9"/>
  <c r="Y177" i="9"/>
  <c r="B178" i="9"/>
  <c r="C178" i="9"/>
  <c r="D178" i="9"/>
  <c r="E178" i="9"/>
  <c r="F178" i="9"/>
  <c r="G178" i="9"/>
  <c r="H178" i="9"/>
  <c r="I178" i="9"/>
  <c r="J178" i="9"/>
  <c r="K178" i="9"/>
  <c r="L178" i="9"/>
  <c r="M178" i="9"/>
  <c r="N178" i="9"/>
  <c r="O178" i="9"/>
  <c r="P178" i="9"/>
  <c r="Q178" i="9"/>
  <c r="R178" i="9"/>
  <c r="S178" i="9"/>
  <c r="T178" i="9"/>
  <c r="U178" i="9"/>
  <c r="V178" i="9"/>
  <c r="W178" i="9"/>
  <c r="X178" i="9"/>
  <c r="Y178" i="9"/>
  <c r="B179" i="9"/>
  <c r="C179" i="9"/>
  <c r="D179" i="9"/>
  <c r="E179" i="9"/>
  <c r="F179" i="9"/>
  <c r="G179" i="9"/>
  <c r="H179" i="9"/>
  <c r="I179" i="9"/>
  <c r="J179" i="9"/>
  <c r="K179" i="9"/>
  <c r="L179" i="9"/>
  <c r="M179" i="9"/>
  <c r="N179" i="9"/>
  <c r="O179" i="9"/>
  <c r="P179" i="9"/>
  <c r="Q179" i="9"/>
  <c r="R179" i="9"/>
  <c r="S179" i="9"/>
  <c r="T179" i="9"/>
  <c r="U179" i="9"/>
  <c r="V179" i="9"/>
  <c r="W179" i="9"/>
  <c r="X179" i="9"/>
  <c r="Y179" i="9"/>
  <c r="B180" i="9"/>
  <c r="C180" i="9"/>
  <c r="D180" i="9"/>
  <c r="E180" i="9"/>
  <c r="F180" i="9"/>
  <c r="G180" i="9"/>
  <c r="H180" i="9"/>
  <c r="I180" i="9"/>
  <c r="J180" i="9"/>
  <c r="K180" i="9"/>
  <c r="L180" i="9"/>
  <c r="M180" i="9"/>
  <c r="N180" i="9"/>
  <c r="O180" i="9"/>
  <c r="P180" i="9"/>
  <c r="Q180" i="9"/>
  <c r="R180" i="9"/>
  <c r="S180" i="9"/>
  <c r="T180" i="9"/>
  <c r="U180" i="9"/>
  <c r="V180" i="9"/>
  <c r="W180" i="9"/>
  <c r="X180" i="9"/>
  <c r="Y180" i="9"/>
  <c r="B181" i="9"/>
  <c r="C181" i="9"/>
  <c r="D181" i="9"/>
  <c r="E181" i="9"/>
  <c r="F181" i="9"/>
  <c r="G181" i="9"/>
  <c r="H181" i="9"/>
  <c r="I181" i="9"/>
  <c r="J181" i="9"/>
  <c r="K181" i="9"/>
  <c r="L181" i="9"/>
  <c r="M181" i="9"/>
  <c r="N181" i="9"/>
  <c r="O181" i="9"/>
  <c r="P181" i="9"/>
  <c r="Q181" i="9"/>
  <c r="R181" i="9"/>
  <c r="S181" i="9"/>
  <c r="T181" i="9"/>
  <c r="U181" i="9"/>
  <c r="V181" i="9"/>
  <c r="W181" i="9"/>
  <c r="X181" i="9"/>
  <c r="Y181" i="9"/>
  <c r="B182" i="9"/>
  <c r="C182" i="9"/>
  <c r="D182" i="9"/>
  <c r="E182" i="9"/>
  <c r="F182" i="9"/>
  <c r="G182" i="9"/>
  <c r="H182" i="9"/>
  <c r="I182" i="9"/>
  <c r="J182" i="9"/>
  <c r="K182" i="9"/>
  <c r="L182" i="9"/>
  <c r="M182" i="9"/>
  <c r="N182" i="9"/>
  <c r="O182" i="9"/>
  <c r="P182" i="9"/>
  <c r="Q182" i="9"/>
  <c r="R182" i="9"/>
  <c r="S182" i="9"/>
  <c r="T182" i="9"/>
  <c r="U182" i="9"/>
  <c r="V182" i="9"/>
  <c r="W182" i="9"/>
  <c r="X182" i="9"/>
  <c r="Y182" i="9"/>
  <c r="B183" i="9"/>
  <c r="C183" i="9"/>
  <c r="D183" i="9"/>
  <c r="E183" i="9"/>
  <c r="F183" i="9"/>
  <c r="G183" i="9"/>
  <c r="H183" i="9"/>
  <c r="I183" i="9"/>
  <c r="J183" i="9"/>
  <c r="K183" i="9"/>
  <c r="L183" i="9"/>
  <c r="M183" i="9"/>
  <c r="N183" i="9"/>
  <c r="O183" i="9"/>
  <c r="P183" i="9"/>
  <c r="Q183" i="9"/>
  <c r="R183" i="9"/>
  <c r="S183" i="9"/>
  <c r="T183" i="9"/>
  <c r="U183" i="9"/>
  <c r="V183" i="9"/>
  <c r="W183" i="9"/>
  <c r="X183" i="9"/>
  <c r="Y183" i="9"/>
  <c r="B184" i="9"/>
  <c r="C184" i="9"/>
  <c r="D184" i="9"/>
  <c r="E184" i="9"/>
  <c r="F184" i="9"/>
  <c r="G184" i="9"/>
  <c r="H184" i="9"/>
  <c r="I184" i="9"/>
  <c r="J184" i="9"/>
  <c r="K184" i="9"/>
  <c r="L184" i="9"/>
  <c r="M184" i="9"/>
  <c r="N184" i="9"/>
  <c r="O184" i="9"/>
  <c r="P184" i="9"/>
  <c r="Q184" i="9"/>
  <c r="R184" i="9"/>
  <c r="S184" i="9"/>
  <c r="T184" i="9"/>
  <c r="U184" i="9"/>
  <c r="V184" i="9"/>
  <c r="W184" i="9"/>
  <c r="X184" i="9"/>
  <c r="Y184" i="9"/>
  <c r="B185" i="9"/>
  <c r="C185" i="9"/>
  <c r="D185" i="9"/>
  <c r="E185" i="9"/>
  <c r="F185" i="9"/>
  <c r="G185" i="9"/>
  <c r="H185" i="9"/>
  <c r="I185" i="9"/>
  <c r="J185" i="9"/>
  <c r="K185" i="9"/>
  <c r="L185" i="9"/>
  <c r="M185" i="9"/>
  <c r="N185" i="9"/>
  <c r="O185" i="9"/>
  <c r="P185" i="9"/>
  <c r="Q185" i="9"/>
  <c r="R185" i="9"/>
  <c r="S185" i="9"/>
  <c r="T185" i="9"/>
  <c r="U185" i="9"/>
  <c r="V185" i="9"/>
  <c r="W185" i="9"/>
  <c r="X185" i="9"/>
  <c r="Y185" i="9"/>
  <c r="B186" i="9"/>
  <c r="C186" i="9"/>
  <c r="D186" i="9"/>
  <c r="E186" i="9"/>
  <c r="F186" i="9"/>
  <c r="G186" i="9"/>
  <c r="H186" i="9"/>
  <c r="I186" i="9"/>
  <c r="J186" i="9"/>
  <c r="K186" i="9"/>
  <c r="L186" i="9"/>
  <c r="M186" i="9"/>
  <c r="N186" i="9"/>
  <c r="O186" i="9"/>
  <c r="P186" i="9"/>
  <c r="Q186" i="9"/>
  <c r="R186" i="9"/>
  <c r="S186" i="9"/>
  <c r="T186" i="9"/>
  <c r="U186" i="9"/>
  <c r="V186" i="9"/>
  <c r="W186" i="9"/>
  <c r="X186" i="9"/>
  <c r="Y186" i="9"/>
  <c r="B187" i="9"/>
  <c r="C187" i="9"/>
  <c r="D187" i="9"/>
  <c r="E187" i="9"/>
  <c r="F187" i="9"/>
  <c r="G187" i="9"/>
  <c r="H187" i="9"/>
  <c r="I187" i="9"/>
  <c r="J187" i="9"/>
  <c r="K187" i="9"/>
  <c r="L187" i="9"/>
  <c r="M187" i="9"/>
  <c r="N187" i="9"/>
  <c r="O187" i="9"/>
  <c r="P187" i="9"/>
  <c r="Q187" i="9"/>
  <c r="R187" i="9"/>
  <c r="S187" i="9"/>
  <c r="T187" i="9"/>
  <c r="U187" i="9"/>
  <c r="V187" i="9"/>
  <c r="W187" i="9"/>
  <c r="X187" i="9"/>
  <c r="Y187" i="9"/>
  <c r="B188" i="9"/>
  <c r="C188" i="9"/>
  <c r="D188" i="9"/>
  <c r="E188" i="9"/>
  <c r="F188" i="9"/>
  <c r="G188" i="9"/>
  <c r="H188" i="9"/>
  <c r="I188" i="9"/>
  <c r="J188" i="9"/>
  <c r="K188" i="9"/>
  <c r="L188" i="9"/>
  <c r="M188" i="9"/>
  <c r="N188" i="9"/>
  <c r="O188" i="9"/>
  <c r="P188" i="9"/>
  <c r="Q188" i="9"/>
  <c r="R188" i="9"/>
  <c r="S188" i="9"/>
  <c r="T188" i="9"/>
  <c r="U188" i="9"/>
  <c r="V188" i="9"/>
  <c r="W188" i="9"/>
  <c r="X188" i="9"/>
  <c r="Y188" i="9"/>
  <c r="B189" i="9"/>
  <c r="C189" i="9"/>
  <c r="D189" i="9"/>
  <c r="E189" i="9"/>
  <c r="F189" i="9"/>
  <c r="G189" i="9"/>
  <c r="H189" i="9"/>
  <c r="I189" i="9"/>
  <c r="J189" i="9"/>
  <c r="K189" i="9"/>
  <c r="L189" i="9"/>
  <c r="M189" i="9"/>
  <c r="N189" i="9"/>
  <c r="O189" i="9"/>
  <c r="P189" i="9"/>
  <c r="Q189" i="9"/>
  <c r="R189" i="9"/>
  <c r="S189" i="9"/>
  <c r="T189" i="9"/>
  <c r="U189" i="9"/>
  <c r="V189" i="9"/>
  <c r="W189" i="9"/>
  <c r="X189" i="9"/>
  <c r="Y189" i="9"/>
  <c r="B190" i="9"/>
  <c r="C190" i="9"/>
  <c r="D190" i="9"/>
  <c r="E190" i="9"/>
  <c r="F190" i="9"/>
  <c r="G190" i="9"/>
  <c r="H190" i="9"/>
  <c r="I190" i="9"/>
  <c r="J190" i="9"/>
  <c r="K190" i="9"/>
  <c r="L190" i="9"/>
  <c r="M190" i="9"/>
  <c r="N190" i="9"/>
  <c r="O190" i="9"/>
  <c r="P190" i="9"/>
  <c r="Q190" i="9"/>
  <c r="R190" i="9"/>
  <c r="S190" i="9"/>
  <c r="T190" i="9"/>
  <c r="U190" i="9"/>
  <c r="V190" i="9"/>
  <c r="W190" i="9"/>
  <c r="X190" i="9"/>
  <c r="Y190" i="9"/>
  <c r="B191" i="9"/>
  <c r="C191" i="9"/>
  <c r="D191" i="9"/>
  <c r="E191" i="9"/>
  <c r="F191" i="9"/>
  <c r="G191" i="9"/>
  <c r="H191" i="9"/>
  <c r="I191" i="9"/>
  <c r="J191" i="9"/>
  <c r="K191" i="9"/>
  <c r="L191" i="9"/>
  <c r="M191" i="9"/>
  <c r="N191" i="9"/>
  <c r="O191" i="9"/>
  <c r="P191" i="9"/>
  <c r="Q191" i="9"/>
  <c r="R191" i="9"/>
  <c r="S191" i="9"/>
  <c r="T191" i="9"/>
  <c r="U191" i="9"/>
  <c r="V191" i="9"/>
  <c r="W191" i="9"/>
  <c r="X191" i="9"/>
  <c r="Y191" i="9"/>
  <c r="B192" i="9"/>
  <c r="C192" i="9"/>
  <c r="D192" i="9"/>
  <c r="E192" i="9"/>
  <c r="F192" i="9"/>
  <c r="G192" i="9"/>
  <c r="H192" i="9"/>
  <c r="I192" i="9"/>
  <c r="J192" i="9"/>
  <c r="K192" i="9"/>
  <c r="L192" i="9"/>
  <c r="M192" i="9"/>
  <c r="N192" i="9"/>
  <c r="O192" i="9"/>
  <c r="P192" i="9"/>
  <c r="Q192" i="9"/>
  <c r="R192" i="9"/>
  <c r="S192" i="9"/>
  <c r="T192" i="9"/>
  <c r="U192" i="9"/>
  <c r="V192" i="9"/>
  <c r="W192" i="9"/>
  <c r="X192" i="9"/>
  <c r="Y192" i="9"/>
  <c r="B193" i="9"/>
  <c r="C193" i="9"/>
  <c r="D193" i="9"/>
  <c r="E193" i="9"/>
  <c r="F193" i="9"/>
  <c r="G193" i="9"/>
  <c r="H193" i="9"/>
  <c r="I193" i="9"/>
  <c r="J193" i="9"/>
  <c r="K193" i="9"/>
  <c r="L193" i="9"/>
  <c r="M193" i="9"/>
  <c r="N193" i="9"/>
  <c r="O193" i="9"/>
  <c r="P193" i="9"/>
  <c r="Q193" i="9"/>
  <c r="R193" i="9"/>
  <c r="S193" i="9"/>
  <c r="T193" i="9"/>
  <c r="U193" i="9"/>
  <c r="V193" i="9"/>
  <c r="W193" i="9"/>
  <c r="X193" i="9"/>
  <c r="Y193" i="9"/>
  <c r="B194" i="9"/>
  <c r="C194" i="9"/>
  <c r="D194" i="9"/>
  <c r="E194" i="9"/>
  <c r="F194" i="9"/>
  <c r="G194" i="9"/>
  <c r="H194" i="9"/>
  <c r="I194" i="9"/>
  <c r="J194" i="9"/>
  <c r="K194" i="9"/>
  <c r="L194" i="9"/>
  <c r="M194" i="9"/>
  <c r="N194" i="9"/>
  <c r="O194" i="9"/>
  <c r="P194" i="9"/>
  <c r="Q194" i="9"/>
  <c r="R194" i="9"/>
  <c r="S194" i="9"/>
  <c r="T194" i="9"/>
  <c r="U194" i="9"/>
  <c r="V194" i="9"/>
  <c r="W194" i="9"/>
  <c r="X194" i="9"/>
  <c r="Y194" i="9"/>
  <c r="B195" i="9"/>
  <c r="C195" i="9"/>
  <c r="D195" i="9"/>
  <c r="E195" i="9"/>
  <c r="F195" i="9"/>
  <c r="G195" i="9"/>
  <c r="H195" i="9"/>
  <c r="I195" i="9"/>
  <c r="J195" i="9"/>
  <c r="K195" i="9"/>
  <c r="L195" i="9"/>
  <c r="M195" i="9"/>
  <c r="N195" i="9"/>
  <c r="O195" i="9"/>
  <c r="P195" i="9"/>
  <c r="Q195" i="9"/>
  <c r="R195" i="9"/>
  <c r="S195" i="9"/>
  <c r="T195" i="9"/>
  <c r="U195" i="9"/>
  <c r="V195" i="9"/>
  <c r="W195" i="9"/>
  <c r="X195" i="9"/>
  <c r="Y195" i="9"/>
  <c r="B196" i="9"/>
  <c r="C196" i="9"/>
  <c r="D196" i="9"/>
  <c r="E196" i="9"/>
  <c r="F196" i="9"/>
  <c r="G196" i="9"/>
  <c r="H196" i="9"/>
  <c r="I196" i="9"/>
  <c r="J196" i="9"/>
  <c r="K196" i="9"/>
  <c r="L196" i="9"/>
  <c r="M196" i="9"/>
  <c r="N196" i="9"/>
  <c r="O196" i="9"/>
  <c r="P196" i="9"/>
  <c r="Q196" i="9"/>
  <c r="R196" i="9"/>
  <c r="S196" i="9"/>
  <c r="T196" i="9"/>
  <c r="U196" i="9"/>
  <c r="V196" i="9"/>
  <c r="W196" i="9"/>
  <c r="X196" i="9"/>
  <c r="Y196" i="9"/>
  <c r="B197" i="9"/>
  <c r="C197" i="9"/>
  <c r="D197" i="9"/>
  <c r="E197" i="9"/>
  <c r="F197" i="9"/>
  <c r="G197" i="9"/>
  <c r="H197" i="9"/>
  <c r="I197" i="9"/>
  <c r="J197" i="9"/>
  <c r="K197" i="9"/>
  <c r="L197" i="9"/>
  <c r="M197" i="9"/>
  <c r="N197" i="9"/>
  <c r="O197" i="9"/>
  <c r="P197" i="9"/>
  <c r="Q197" i="9"/>
  <c r="R197" i="9"/>
  <c r="S197" i="9"/>
  <c r="T197" i="9"/>
  <c r="U197" i="9"/>
  <c r="V197" i="9"/>
  <c r="W197" i="9"/>
  <c r="X197" i="9"/>
  <c r="Y197" i="9"/>
  <c r="B198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B199" i="9"/>
  <c r="C199" i="9"/>
  <c r="D199" i="9"/>
  <c r="E199" i="9"/>
  <c r="F199" i="9"/>
  <c r="G199" i="9"/>
  <c r="H199" i="9"/>
  <c r="I199" i="9"/>
  <c r="J199" i="9"/>
  <c r="K199" i="9"/>
  <c r="L199" i="9"/>
  <c r="M199" i="9"/>
  <c r="N199" i="9"/>
  <c r="O199" i="9"/>
  <c r="P199" i="9"/>
  <c r="Q199" i="9"/>
  <c r="R199" i="9"/>
  <c r="S199" i="9"/>
  <c r="T199" i="9"/>
  <c r="U199" i="9"/>
  <c r="V199" i="9"/>
  <c r="W199" i="9"/>
  <c r="X199" i="9"/>
  <c r="Y199" i="9"/>
  <c r="B200" i="9"/>
  <c r="C200" i="9"/>
  <c r="D200" i="9"/>
  <c r="E200" i="9"/>
  <c r="F200" i="9"/>
  <c r="G200" i="9"/>
  <c r="H200" i="9"/>
  <c r="I200" i="9"/>
  <c r="J200" i="9"/>
  <c r="K200" i="9"/>
  <c r="L200" i="9"/>
  <c r="M200" i="9"/>
  <c r="N200" i="9"/>
  <c r="O200" i="9"/>
  <c r="P200" i="9"/>
  <c r="Q200" i="9"/>
  <c r="R200" i="9"/>
  <c r="S200" i="9"/>
  <c r="T200" i="9"/>
  <c r="U200" i="9"/>
  <c r="V200" i="9"/>
  <c r="W200" i="9"/>
  <c r="X200" i="9"/>
  <c r="Y200" i="9"/>
  <c r="B201" i="9"/>
  <c r="C201" i="9"/>
  <c r="D201" i="9"/>
  <c r="E201" i="9"/>
  <c r="F201" i="9"/>
  <c r="G201" i="9"/>
  <c r="H201" i="9"/>
  <c r="I201" i="9"/>
  <c r="J201" i="9"/>
  <c r="K201" i="9"/>
  <c r="L201" i="9"/>
  <c r="M201" i="9"/>
  <c r="N201" i="9"/>
  <c r="O201" i="9"/>
  <c r="P201" i="9"/>
  <c r="Q201" i="9"/>
  <c r="R201" i="9"/>
  <c r="S201" i="9"/>
  <c r="T201" i="9"/>
  <c r="U201" i="9"/>
  <c r="V201" i="9"/>
  <c r="W201" i="9"/>
  <c r="X201" i="9"/>
  <c r="Y201" i="9"/>
  <c r="B202" i="9"/>
  <c r="C202" i="9"/>
  <c r="D202" i="9"/>
  <c r="E202" i="9"/>
  <c r="F202" i="9"/>
  <c r="G202" i="9"/>
  <c r="H202" i="9"/>
  <c r="I202" i="9"/>
  <c r="J202" i="9"/>
  <c r="K202" i="9"/>
  <c r="L202" i="9"/>
  <c r="M202" i="9"/>
  <c r="N202" i="9"/>
  <c r="O202" i="9"/>
  <c r="P202" i="9"/>
  <c r="Q202" i="9"/>
  <c r="R202" i="9"/>
  <c r="S202" i="9"/>
  <c r="T202" i="9"/>
  <c r="U202" i="9"/>
  <c r="V202" i="9"/>
  <c r="W202" i="9"/>
  <c r="X202" i="9"/>
  <c r="Y202" i="9"/>
  <c r="B203" i="9"/>
  <c r="C203" i="9"/>
  <c r="D203" i="9"/>
  <c r="E203" i="9"/>
  <c r="F203" i="9"/>
  <c r="G203" i="9"/>
  <c r="H203" i="9"/>
  <c r="I203" i="9"/>
  <c r="J203" i="9"/>
  <c r="K203" i="9"/>
  <c r="L203" i="9"/>
  <c r="M203" i="9"/>
  <c r="N203" i="9"/>
  <c r="O203" i="9"/>
  <c r="P203" i="9"/>
  <c r="Q203" i="9"/>
  <c r="R203" i="9"/>
  <c r="S203" i="9"/>
  <c r="T203" i="9"/>
  <c r="U203" i="9"/>
  <c r="V203" i="9"/>
  <c r="W203" i="9"/>
  <c r="X203" i="9"/>
  <c r="Y203" i="9"/>
  <c r="B204" i="9"/>
  <c r="C204" i="9"/>
  <c r="D204" i="9"/>
  <c r="E204" i="9"/>
  <c r="F204" i="9"/>
  <c r="G204" i="9"/>
  <c r="H204" i="9"/>
  <c r="I204" i="9"/>
  <c r="J204" i="9"/>
  <c r="K204" i="9"/>
  <c r="L204" i="9"/>
  <c r="M204" i="9"/>
  <c r="N204" i="9"/>
  <c r="O204" i="9"/>
  <c r="P204" i="9"/>
  <c r="Q204" i="9"/>
  <c r="R204" i="9"/>
  <c r="S204" i="9"/>
  <c r="T204" i="9"/>
  <c r="U204" i="9"/>
  <c r="V204" i="9"/>
  <c r="W204" i="9"/>
  <c r="X204" i="9"/>
  <c r="Y204" i="9"/>
  <c r="B205" i="9"/>
  <c r="C205" i="9"/>
  <c r="D205" i="9"/>
  <c r="E205" i="9"/>
  <c r="F205" i="9"/>
  <c r="G205" i="9"/>
  <c r="H205" i="9"/>
  <c r="I205" i="9"/>
  <c r="J205" i="9"/>
  <c r="K205" i="9"/>
  <c r="L205" i="9"/>
  <c r="M205" i="9"/>
  <c r="N205" i="9"/>
  <c r="O205" i="9"/>
  <c r="P205" i="9"/>
  <c r="Q205" i="9"/>
  <c r="R205" i="9"/>
  <c r="S205" i="9"/>
  <c r="T205" i="9"/>
  <c r="U205" i="9"/>
  <c r="V205" i="9"/>
  <c r="W205" i="9"/>
  <c r="X205" i="9"/>
  <c r="Y205" i="9"/>
  <c r="B206" i="9"/>
  <c r="C206" i="9"/>
  <c r="D206" i="9"/>
  <c r="E206" i="9"/>
  <c r="F206" i="9"/>
  <c r="G206" i="9"/>
  <c r="H206" i="9"/>
  <c r="I206" i="9"/>
  <c r="J206" i="9"/>
  <c r="K206" i="9"/>
  <c r="L206" i="9"/>
  <c r="M206" i="9"/>
  <c r="N206" i="9"/>
  <c r="O206" i="9"/>
  <c r="P206" i="9"/>
  <c r="Q206" i="9"/>
  <c r="R206" i="9"/>
  <c r="S206" i="9"/>
  <c r="T206" i="9"/>
  <c r="U206" i="9"/>
  <c r="V206" i="9"/>
  <c r="W206" i="9"/>
  <c r="X206" i="9"/>
  <c r="Y206" i="9"/>
  <c r="B207" i="9"/>
  <c r="C207" i="9"/>
  <c r="D207" i="9"/>
  <c r="E207" i="9"/>
  <c r="F207" i="9"/>
  <c r="G207" i="9"/>
  <c r="H207" i="9"/>
  <c r="I207" i="9"/>
  <c r="J207" i="9"/>
  <c r="K207" i="9"/>
  <c r="L207" i="9"/>
  <c r="M207" i="9"/>
  <c r="N207" i="9"/>
  <c r="O207" i="9"/>
  <c r="P207" i="9"/>
  <c r="Q207" i="9"/>
  <c r="R207" i="9"/>
  <c r="S207" i="9"/>
  <c r="T207" i="9"/>
  <c r="U207" i="9"/>
  <c r="V207" i="9"/>
  <c r="W207" i="9"/>
  <c r="X207" i="9"/>
  <c r="Y207" i="9"/>
  <c r="B208" i="9"/>
  <c r="C208" i="9"/>
  <c r="D208" i="9"/>
  <c r="E208" i="9"/>
  <c r="F208" i="9"/>
  <c r="G208" i="9"/>
  <c r="H208" i="9"/>
  <c r="I208" i="9"/>
  <c r="J208" i="9"/>
  <c r="K208" i="9"/>
  <c r="L208" i="9"/>
  <c r="M208" i="9"/>
  <c r="N208" i="9"/>
  <c r="O208" i="9"/>
  <c r="P208" i="9"/>
  <c r="Q208" i="9"/>
  <c r="R208" i="9"/>
  <c r="S208" i="9"/>
  <c r="T208" i="9"/>
  <c r="U208" i="9"/>
  <c r="V208" i="9"/>
  <c r="W208" i="9"/>
  <c r="X208" i="9"/>
  <c r="Y208" i="9"/>
  <c r="B209" i="9"/>
  <c r="C209" i="9"/>
  <c r="D209" i="9"/>
  <c r="E209" i="9"/>
  <c r="F209" i="9"/>
  <c r="G209" i="9"/>
  <c r="H209" i="9"/>
  <c r="I209" i="9"/>
  <c r="J209" i="9"/>
  <c r="K209" i="9"/>
  <c r="L209" i="9"/>
  <c r="M209" i="9"/>
  <c r="N209" i="9"/>
  <c r="O209" i="9"/>
  <c r="P209" i="9"/>
  <c r="Q209" i="9"/>
  <c r="R209" i="9"/>
  <c r="S209" i="9"/>
  <c r="T209" i="9"/>
  <c r="U209" i="9"/>
  <c r="V209" i="9"/>
  <c r="W209" i="9"/>
  <c r="X209" i="9"/>
  <c r="Y209" i="9"/>
  <c r="B210" i="9"/>
  <c r="C210" i="9"/>
  <c r="D210" i="9"/>
  <c r="E210" i="9"/>
  <c r="F210" i="9"/>
  <c r="G210" i="9"/>
  <c r="H210" i="9"/>
  <c r="I210" i="9"/>
  <c r="J210" i="9"/>
  <c r="K210" i="9"/>
  <c r="L210" i="9"/>
  <c r="M210" i="9"/>
  <c r="N210" i="9"/>
  <c r="O210" i="9"/>
  <c r="P210" i="9"/>
  <c r="Q210" i="9"/>
  <c r="R210" i="9"/>
  <c r="S210" i="9"/>
  <c r="T210" i="9"/>
  <c r="U210" i="9"/>
  <c r="V210" i="9"/>
  <c r="W210" i="9"/>
  <c r="X210" i="9"/>
  <c r="Y210" i="9"/>
  <c r="B211" i="9"/>
  <c r="C211" i="9"/>
  <c r="D211" i="9"/>
  <c r="E211" i="9"/>
  <c r="F211" i="9"/>
  <c r="G211" i="9"/>
  <c r="H211" i="9"/>
  <c r="I211" i="9"/>
  <c r="J211" i="9"/>
  <c r="K211" i="9"/>
  <c r="L211" i="9"/>
  <c r="M211" i="9"/>
  <c r="N211" i="9"/>
  <c r="O211" i="9"/>
  <c r="P211" i="9"/>
  <c r="Q211" i="9"/>
  <c r="R211" i="9"/>
  <c r="S211" i="9"/>
  <c r="T211" i="9"/>
  <c r="U211" i="9"/>
  <c r="V211" i="9"/>
  <c r="W211" i="9"/>
  <c r="X211" i="9"/>
  <c r="Y211" i="9"/>
  <c r="B212" i="9"/>
  <c r="C212" i="9"/>
  <c r="D212" i="9"/>
  <c r="E212" i="9"/>
  <c r="F212" i="9"/>
  <c r="G212" i="9"/>
  <c r="H212" i="9"/>
  <c r="I212" i="9"/>
  <c r="J212" i="9"/>
  <c r="K212" i="9"/>
  <c r="L212" i="9"/>
  <c r="M212" i="9"/>
  <c r="N212" i="9"/>
  <c r="O212" i="9"/>
  <c r="P212" i="9"/>
  <c r="Q212" i="9"/>
  <c r="R212" i="9"/>
  <c r="S212" i="9"/>
  <c r="T212" i="9"/>
  <c r="U212" i="9"/>
  <c r="V212" i="9"/>
  <c r="W212" i="9"/>
  <c r="X212" i="9"/>
  <c r="Y212" i="9"/>
  <c r="B213" i="9"/>
  <c r="C213" i="9"/>
  <c r="D213" i="9"/>
  <c r="E213" i="9"/>
  <c r="F213" i="9"/>
  <c r="G213" i="9"/>
  <c r="H213" i="9"/>
  <c r="I213" i="9"/>
  <c r="J213" i="9"/>
  <c r="K213" i="9"/>
  <c r="L213" i="9"/>
  <c r="M213" i="9"/>
  <c r="N213" i="9"/>
  <c r="O213" i="9"/>
  <c r="P213" i="9"/>
  <c r="Q213" i="9"/>
  <c r="R213" i="9"/>
  <c r="S213" i="9"/>
  <c r="T213" i="9"/>
  <c r="U213" i="9"/>
  <c r="V213" i="9"/>
  <c r="W213" i="9"/>
  <c r="X213" i="9"/>
  <c r="Y213" i="9"/>
  <c r="B214" i="9"/>
  <c r="C214" i="9"/>
  <c r="D214" i="9"/>
  <c r="E214" i="9"/>
  <c r="F214" i="9"/>
  <c r="G214" i="9"/>
  <c r="H214" i="9"/>
  <c r="I214" i="9"/>
  <c r="J214" i="9"/>
  <c r="K214" i="9"/>
  <c r="L214" i="9"/>
  <c r="M214" i="9"/>
  <c r="N214" i="9"/>
  <c r="O214" i="9"/>
  <c r="P214" i="9"/>
  <c r="Q214" i="9"/>
  <c r="R214" i="9"/>
  <c r="S214" i="9"/>
  <c r="T214" i="9"/>
  <c r="U214" i="9"/>
  <c r="V214" i="9"/>
  <c r="W214" i="9"/>
  <c r="X214" i="9"/>
  <c r="Y214" i="9"/>
  <c r="B215" i="9"/>
  <c r="C215" i="9"/>
  <c r="D215" i="9"/>
  <c r="E215" i="9"/>
  <c r="F215" i="9"/>
  <c r="G215" i="9"/>
  <c r="H215" i="9"/>
  <c r="I215" i="9"/>
  <c r="J215" i="9"/>
  <c r="K215" i="9"/>
  <c r="L215" i="9"/>
  <c r="M215" i="9"/>
  <c r="N215" i="9"/>
  <c r="O215" i="9"/>
  <c r="P215" i="9"/>
  <c r="Q215" i="9"/>
  <c r="R215" i="9"/>
  <c r="S215" i="9"/>
  <c r="T215" i="9"/>
  <c r="U215" i="9"/>
  <c r="V215" i="9"/>
  <c r="W215" i="9"/>
  <c r="X215" i="9"/>
  <c r="Y215" i="9"/>
  <c r="B216" i="9"/>
  <c r="C216" i="9"/>
  <c r="D216" i="9"/>
  <c r="E216" i="9"/>
  <c r="F216" i="9"/>
  <c r="G216" i="9"/>
  <c r="H216" i="9"/>
  <c r="I216" i="9"/>
  <c r="J216" i="9"/>
  <c r="K216" i="9"/>
  <c r="L216" i="9"/>
  <c r="M216" i="9"/>
  <c r="N216" i="9"/>
  <c r="O216" i="9"/>
  <c r="P216" i="9"/>
  <c r="Q216" i="9"/>
  <c r="R216" i="9"/>
  <c r="S216" i="9"/>
  <c r="T216" i="9"/>
  <c r="U216" i="9"/>
  <c r="V216" i="9"/>
  <c r="W216" i="9"/>
  <c r="X216" i="9"/>
  <c r="Y216" i="9"/>
  <c r="B217" i="9"/>
  <c r="C217" i="9"/>
  <c r="D217" i="9"/>
  <c r="E217" i="9"/>
  <c r="F217" i="9"/>
  <c r="G217" i="9"/>
  <c r="H217" i="9"/>
  <c r="I217" i="9"/>
  <c r="J217" i="9"/>
  <c r="K217" i="9"/>
  <c r="L217" i="9"/>
  <c r="M217" i="9"/>
  <c r="N217" i="9"/>
  <c r="O217" i="9"/>
  <c r="P217" i="9"/>
  <c r="Q217" i="9"/>
  <c r="R217" i="9"/>
  <c r="S217" i="9"/>
  <c r="T217" i="9"/>
  <c r="U217" i="9"/>
  <c r="V217" i="9"/>
  <c r="W217" i="9"/>
  <c r="X217" i="9"/>
  <c r="Y217" i="9"/>
  <c r="B218" i="9"/>
  <c r="C218" i="9"/>
  <c r="D218" i="9"/>
  <c r="E218" i="9"/>
  <c r="F218" i="9"/>
  <c r="G218" i="9"/>
  <c r="H218" i="9"/>
  <c r="I218" i="9"/>
  <c r="J218" i="9"/>
  <c r="K218" i="9"/>
  <c r="L218" i="9"/>
  <c r="M218" i="9"/>
  <c r="N218" i="9"/>
  <c r="O218" i="9"/>
  <c r="P218" i="9"/>
  <c r="Q218" i="9"/>
  <c r="R218" i="9"/>
  <c r="S218" i="9"/>
  <c r="T218" i="9"/>
  <c r="U218" i="9"/>
  <c r="V218" i="9"/>
  <c r="W218" i="9"/>
  <c r="X218" i="9"/>
  <c r="Y218" i="9"/>
  <c r="B219" i="9"/>
  <c r="C219" i="9"/>
  <c r="D219" i="9"/>
  <c r="E219" i="9"/>
  <c r="F219" i="9"/>
  <c r="G219" i="9"/>
  <c r="H219" i="9"/>
  <c r="I219" i="9"/>
  <c r="J219" i="9"/>
  <c r="K219" i="9"/>
  <c r="L219" i="9"/>
  <c r="M219" i="9"/>
  <c r="N219" i="9"/>
  <c r="O219" i="9"/>
  <c r="P219" i="9"/>
  <c r="Q219" i="9"/>
  <c r="R219" i="9"/>
  <c r="S219" i="9"/>
  <c r="T219" i="9"/>
  <c r="U219" i="9"/>
  <c r="V219" i="9"/>
  <c r="W219" i="9"/>
  <c r="X219" i="9"/>
  <c r="Y219" i="9"/>
  <c r="B220" i="9"/>
  <c r="C220" i="9"/>
  <c r="D220" i="9"/>
  <c r="E220" i="9"/>
  <c r="F220" i="9"/>
  <c r="G220" i="9"/>
  <c r="H220" i="9"/>
  <c r="I220" i="9"/>
  <c r="J220" i="9"/>
  <c r="K220" i="9"/>
  <c r="L220" i="9"/>
  <c r="M220" i="9"/>
  <c r="N220" i="9"/>
  <c r="O220" i="9"/>
  <c r="P220" i="9"/>
  <c r="Q220" i="9"/>
  <c r="R220" i="9"/>
  <c r="S220" i="9"/>
  <c r="T220" i="9"/>
  <c r="U220" i="9"/>
  <c r="V220" i="9"/>
  <c r="W220" i="9"/>
  <c r="X220" i="9"/>
  <c r="Y220" i="9"/>
  <c r="B221" i="9"/>
  <c r="C221" i="9"/>
  <c r="D221" i="9"/>
  <c r="E221" i="9"/>
  <c r="F221" i="9"/>
  <c r="G221" i="9"/>
  <c r="H221" i="9"/>
  <c r="I221" i="9"/>
  <c r="J221" i="9"/>
  <c r="K221" i="9"/>
  <c r="L221" i="9"/>
  <c r="M221" i="9"/>
  <c r="N221" i="9"/>
  <c r="O221" i="9"/>
  <c r="P221" i="9"/>
  <c r="Q221" i="9"/>
  <c r="R221" i="9"/>
  <c r="S221" i="9"/>
  <c r="T221" i="9"/>
  <c r="U221" i="9"/>
  <c r="V221" i="9"/>
  <c r="W221" i="9"/>
  <c r="X221" i="9"/>
  <c r="Y221" i="9"/>
  <c r="B222" i="9"/>
  <c r="C222" i="9"/>
  <c r="D222" i="9"/>
  <c r="E222" i="9"/>
  <c r="F222" i="9"/>
  <c r="G222" i="9"/>
  <c r="H222" i="9"/>
  <c r="I222" i="9"/>
  <c r="J222" i="9"/>
  <c r="K222" i="9"/>
  <c r="L222" i="9"/>
  <c r="M222" i="9"/>
  <c r="N222" i="9"/>
  <c r="O222" i="9"/>
  <c r="P222" i="9"/>
  <c r="Q222" i="9"/>
  <c r="R222" i="9"/>
  <c r="S222" i="9"/>
  <c r="T222" i="9"/>
  <c r="U222" i="9"/>
  <c r="V222" i="9"/>
  <c r="W222" i="9"/>
  <c r="X222" i="9"/>
  <c r="Y222" i="9"/>
  <c r="B223" i="9"/>
  <c r="C223" i="9"/>
  <c r="D223" i="9"/>
  <c r="E223" i="9"/>
  <c r="F223" i="9"/>
  <c r="G223" i="9"/>
  <c r="H223" i="9"/>
  <c r="I223" i="9"/>
  <c r="J223" i="9"/>
  <c r="K223" i="9"/>
  <c r="L223" i="9"/>
  <c r="M223" i="9"/>
  <c r="N223" i="9"/>
  <c r="O223" i="9"/>
  <c r="P223" i="9"/>
  <c r="Q223" i="9"/>
  <c r="R223" i="9"/>
  <c r="S223" i="9"/>
  <c r="T223" i="9"/>
  <c r="U223" i="9"/>
  <c r="V223" i="9"/>
  <c r="W223" i="9"/>
  <c r="X223" i="9"/>
  <c r="Y223" i="9"/>
  <c r="B224" i="9"/>
  <c r="C224" i="9"/>
  <c r="D224" i="9"/>
  <c r="E224" i="9"/>
  <c r="F224" i="9"/>
  <c r="G224" i="9"/>
  <c r="H224" i="9"/>
  <c r="I224" i="9"/>
  <c r="J224" i="9"/>
  <c r="K224" i="9"/>
  <c r="L224" i="9"/>
  <c r="M224" i="9"/>
  <c r="N224" i="9"/>
  <c r="O224" i="9"/>
  <c r="P224" i="9"/>
  <c r="Q224" i="9"/>
  <c r="R224" i="9"/>
  <c r="S224" i="9"/>
  <c r="T224" i="9"/>
  <c r="U224" i="9"/>
  <c r="V224" i="9"/>
  <c r="W224" i="9"/>
  <c r="X224" i="9"/>
  <c r="Y224" i="9"/>
  <c r="B225" i="9"/>
  <c r="C225" i="9"/>
  <c r="D225" i="9"/>
  <c r="E225" i="9"/>
  <c r="F225" i="9"/>
  <c r="G225" i="9"/>
  <c r="H225" i="9"/>
  <c r="I225" i="9"/>
  <c r="J225" i="9"/>
  <c r="K225" i="9"/>
  <c r="L225" i="9"/>
  <c r="M225" i="9"/>
  <c r="N225" i="9"/>
  <c r="O225" i="9"/>
  <c r="P225" i="9"/>
  <c r="Q225" i="9"/>
  <c r="R225" i="9"/>
  <c r="S225" i="9"/>
  <c r="T225" i="9"/>
  <c r="U225" i="9"/>
  <c r="V225" i="9"/>
  <c r="W225" i="9"/>
  <c r="X225" i="9"/>
  <c r="Y225" i="9"/>
  <c r="B226" i="9"/>
  <c r="C226" i="9"/>
  <c r="D226" i="9"/>
  <c r="E226" i="9"/>
  <c r="F226" i="9"/>
  <c r="G226" i="9"/>
  <c r="H226" i="9"/>
  <c r="I226" i="9"/>
  <c r="J226" i="9"/>
  <c r="K226" i="9"/>
  <c r="L226" i="9"/>
  <c r="M226" i="9"/>
  <c r="N226" i="9"/>
  <c r="O226" i="9"/>
  <c r="P226" i="9"/>
  <c r="Q226" i="9"/>
  <c r="R226" i="9"/>
  <c r="S226" i="9"/>
  <c r="T226" i="9"/>
  <c r="U226" i="9"/>
  <c r="V226" i="9"/>
  <c r="W226" i="9"/>
  <c r="X226" i="9"/>
  <c r="Y226" i="9"/>
  <c r="B227" i="9"/>
  <c r="C227" i="9"/>
  <c r="D227" i="9"/>
  <c r="E227" i="9"/>
  <c r="F227" i="9"/>
  <c r="G227" i="9"/>
  <c r="H227" i="9"/>
  <c r="I227" i="9"/>
  <c r="J227" i="9"/>
  <c r="K227" i="9"/>
  <c r="L227" i="9"/>
  <c r="M227" i="9"/>
  <c r="N227" i="9"/>
  <c r="O227" i="9"/>
  <c r="P227" i="9"/>
  <c r="Q227" i="9"/>
  <c r="R227" i="9"/>
  <c r="S227" i="9"/>
  <c r="T227" i="9"/>
  <c r="U227" i="9"/>
  <c r="V227" i="9"/>
  <c r="W227" i="9"/>
  <c r="X227" i="9"/>
  <c r="Y227" i="9"/>
  <c r="B228" i="9"/>
  <c r="C228" i="9"/>
  <c r="D228" i="9"/>
  <c r="E228" i="9"/>
  <c r="F228" i="9"/>
  <c r="G228" i="9"/>
  <c r="H228" i="9"/>
  <c r="I228" i="9"/>
  <c r="J228" i="9"/>
  <c r="K228" i="9"/>
  <c r="L228" i="9"/>
  <c r="M228" i="9"/>
  <c r="N228" i="9"/>
  <c r="O228" i="9"/>
  <c r="P228" i="9"/>
  <c r="Q228" i="9"/>
  <c r="R228" i="9"/>
  <c r="S228" i="9"/>
  <c r="T228" i="9"/>
  <c r="U228" i="9"/>
  <c r="V228" i="9"/>
  <c r="W228" i="9"/>
  <c r="X228" i="9"/>
  <c r="Y228" i="9"/>
  <c r="B229" i="9"/>
  <c r="C229" i="9"/>
  <c r="D229" i="9"/>
  <c r="E229" i="9"/>
  <c r="F229" i="9"/>
  <c r="G229" i="9"/>
  <c r="H229" i="9"/>
  <c r="I229" i="9"/>
  <c r="J229" i="9"/>
  <c r="K229" i="9"/>
  <c r="L229" i="9"/>
  <c r="M229" i="9"/>
  <c r="N229" i="9"/>
  <c r="O229" i="9"/>
  <c r="P229" i="9"/>
  <c r="Q229" i="9"/>
  <c r="R229" i="9"/>
  <c r="S229" i="9"/>
  <c r="T229" i="9"/>
  <c r="U229" i="9"/>
  <c r="V229" i="9"/>
  <c r="W229" i="9"/>
  <c r="X229" i="9"/>
  <c r="Y229" i="9"/>
  <c r="B230" i="9"/>
  <c r="C230" i="9"/>
  <c r="D230" i="9"/>
  <c r="E230" i="9"/>
  <c r="F230" i="9"/>
  <c r="G230" i="9"/>
  <c r="H230" i="9"/>
  <c r="I230" i="9"/>
  <c r="J230" i="9"/>
  <c r="K230" i="9"/>
  <c r="L230" i="9"/>
  <c r="M230" i="9"/>
  <c r="N230" i="9"/>
  <c r="O230" i="9"/>
  <c r="P230" i="9"/>
  <c r="Q230" i="9"/>
  <c r="R230" i="9"/>
  <c r="S230" i="9"/>
  <c r="T230" i="9"/>
  <c r="U230" i="9"/>
  <c r="V230" i="9"/>
  <c r="W230" i="9"/>
  <c r="X230" i="9"/>
  <c r="Y230" i="9"/>
  <c r="B231" i="9"/>
  <c r="C231" i="9"/>
  <c r="D231" i="9"/>
  <c r="E231" i="9"/>
  <c r="F231" i="9"/>
  <c r="G231" i="9"/>
  <c r="H231" i="9"/>
  <c r="I231" i="9"/>
  <c r="J231" i="9"/>
  <c r="K231" i="9"/>
  <c r="L231" i="9"/>
  <c r="M231" i="9"/>
  <c r="N231" i="9"/>
  <c r="O231" i="9"/>
  <c r="P231" i="9"/>
  <c r="Q231" i="9"/>
  <c r="R231" i="9"/>
  <c r="S231" i="9"/>
  <c r="T231" i="9"/>
  <c r="U231" i="9"/>
  <c r="V231" i="9"/>
  <c r="W231" i="9"/>
  <c r="X231" i="9"/>
  <c r="Y231" i="9"/>
  <c r="B232" i="9"/>
  <c r="C232" i="9"/>
  <c r="D232" i="9"/>
  <c r="E232" i="9"/>
  <c r="F232" i="9"/>
  <c r="G232" i="9"/>
  <c r="H232" i="9"/>
  <c r="I232" i="9"/>
  <c r="J232" i="9"/>
  <c r="K232" i="9"/>
  <c r="L232" i="9"/>
  <c r="M232" i="9"/>
  <c r="N232" i="9"/>
  <c r="O232" i="9"/>
  <c r="P232" i="9"/>
  <c r="Q232" i="9"/>
  <c r="R232" i="9"/>
  <c r="S232" i="9"/>
  <c r="T232" i="9"/>
  <c r="U232" i="9"/>
  <c r="V232" i="9"/>
  <c r="W232" i="9"/>
  <c r="X232" i="9"/>
  <c r="Y232" i="9"/>
  <c r="B233" i="9"/>
  <c r="C233" i="9"/>
  <c r="D233" i="9"/>
  <c r="E233" i="9"/>
  <c r="F233" i="9"/>
  <c r="G233" i="9"/>
  <c r="H233" i="9"/>
  <c r="I233" i="9"/>
  <c r="J233" i="9"/>
  <c r="K233" i="9"/>
  <c r="L233" i="9"/>
  <c r="M233" i="9"/>
  <c r="N233" i="9"/>
  <c r="O233" i="9"/>
  <c r="P233" i="9"/>
  <c r="Q233" i="9"/>
  <c r="R233" i="9"/>
  <c r="S233" i="9"/>
  <c r="T233" i="9"/>
  <c r="U233" i="9"/>
  <c r="V233" i="9"/>
  <c r="W233" i="9"/>
  <c r="X233" i="9"/>
  <c r="Y233" i="9"/>
  <c r="B234" i="9"/>
  <c r="C234" i="9"/>
  <c r="D234" i="9"/>
  <c r="E234" i="9"/>
  <c r="F234" i="9"/>
  <c r="G234" i="9"/>
  <c r="H234" i="9"/>
  <c r="I234" i="9"/>
  <c r="J234" i="9"/>
  <c r="K234" i="9"/>
  <c r="L234" i="9"/>
  <c r="M234" i="9"/>
  <c r="N234" i="9"/>
  <c r="O234" i="9"/>
  <c r="P234" i="9"/>
  <c r="Q234" i="9"/>
  <c r="R234" i="9"/>
  <c r="S234" i="9"/>
  <c r="T234" i="9"/>
  <c r="U234" i="9"/>
  <c r="V234" i="9"/>
  <c r="W234" i="9"/>
  <c r="X234" i="9"/>
  <c r="Y234" i="9"/>
  <c r="B235" i="9"/>
  <c r="C235" i="9"/>
  <c r="D235" i="9"/>
  <c r="E235" i="9"/>
  <c r="F235" i="9"/>
  <c r="G235" i="9"/>
  <c r="H235" i="9"/>
  <c r="I235" i="9"/>
  <c r="J235" i="9"/>
  <c r="K235" i="9"/>
  <c r="L235" i="9"/>
  <c r="M235" i="9"/>
  <c r="N235" i="9"/>
  <c r="O235" i="9"/>
  <c r="P235" i="9"/>
  <c r="Q235" i="9"/>
  <c r="R235" i="9"/>
  <c r="S235" i="9"/>
  <c r="T235" i="9"/>
  <c r="U235" i="9"/>
  <c r="V235" i="9"/>
  <c r="W235" i="9"/>
  <c r="X235" i="9"/>
  <c r="Y235" i="9"/>
  <c r="B236" i="9"/>
  <c r="C236" i="9"/>
  <c r="D236" i="9"/>
  <c r="E236" i="9"/>
  <c r="F236" i="9"/>
  <c r="G236" i="9"/>
  <c r="H236" i="9"/>
  <c r="I236" i="9"/>
  <c r="J236" i="9"/>
  <c r="K236" i="9"/>
  <c r="L236" i="9"/>
  <c r="M236" i="9"/>
  <c r="N236" i="9"/>
  <c r="O236" i="9"/>
  <c r="P236" i="9"/>
  <c r="Q236" i="9"/>
  <c r="R236" i="9"/>
  <c r="S236" i="9"/>
  <c r="T236" i="9"/>
  <c r="U236" i="9"/>
  <c r="V236" i="9"/>
  <c r="W236" i="9"/>
  <c r="X236" i="9"/>
  <c r="Y236" i="9"/>
  <c r="B237" i="9"/>
  <c r="C237" i="9"/>
  <c r="D237" i="9"/>
  <c r="E237" i="9"/>
  <c r="F237" i="9"/>
  <c r="G237" i="9"/>
  <c r="H237" i="9"/>
  <c r="I237" i="9"/>
  <c r="J237" i="9"/>
  <c r="K237" i="9"/>
  <c r="L237" i="9"/>
  <c r="M237" i="9"/>
  <c r="N237" i="9"/>
  <c r="O237" i="9"/>
  <c r="P237" i="9"/>
  <c r="Q237" i="9"/>
  <c r="R237" i="9"/>
  <c r="S237" i="9"/>
  <c r="T237" i="9"/>
  <c r="U237" i="9"/>
  <c r="V237" i="9"/>
  <c r="W237" i="9"/>
  <c r="X237" i="9"/>
  <c r="Y237" i="9"/>
  <c r="B238" i="9"/>
  <c r="C238" i="9"/>
  <c r="D238" i="9"/>
  <c r="E238" i="9"/>
  <c r="F238" i="9"/>
  <c r="G238" i="9"/>
  <c r="H238" i="9"/>
  <c r="I238" i="9"/>
  <c r="J238" i="9"/>
  <c r="K238" i="9"/>
  <c r="L238" i="9"/>
  <c r="M238" i="9"/>
  <c r="N238" i="9"/>
  <c r="O238" i="9"/>
  <c r="P238" i="9"/>
  <c r="Q238" i="9"/>
  <c r="R238" i="9"/>
  <c r="S238" i="9"/>
  <c r="T238" i="9"/>
  <c r="U238" i="9"/>
  <c r="V238" i="9"/>
  <c r="W238" i="9"/>
  <c r="X238" i="9"/>
  <c r="Y238" i="9"/>
  <c r="B239" i="9"/>
  <c r="C239" i="9"/>
  <c r="D239" i="9"/>
  <c r="E239" i="9"/>
  <c r="F239" i="9"/>
  <c r="G239" i="9"/>
  <c r="H239" i="9"/>
  <c r="I239" i="9"/>
  <c r="J239" i="9"/>
  <c r="K239" i="9"/>
  <c r="L239" i="9"/>
  <c r="M239" i="9"/>
  <c r="N239" i="9"/>
  <c r="O239" i="9"/>
  <c r="P239" i="9"/>
  <c r="Q239" i="9"/>
  <c r="R239" i="9"/>
  <c r="S239" i="9"/>
  <c r="T239" i="9"/>
  <c r="U239" i="9"/>
  <c r="V239" i="9"/>
  <c r="W239" i="9"/>
  <c r="X239" i="9"/>
  <c r="Y239" i="9"/>
  <c r="B240" i="9"/>
  <c r="C240" i="9"/>
  <c r="D240" i="9"/>
  <c r="E240" i="9"/>
  <c r="F240" i="9"/>
  <c r="G240" i="9"/>
  <c r="H240" i="9"/>
  <c r="I240" i="9"/>
  <c r="J240" i="9"/>
  <c r="K240" i="9"/>
  <c r="L240" i="9"/>
  <c r="M240" i="9"/>
  <c r="N240" i="9"/>
  <c r="O240" i="9"/>
  <c r="P240" i="9"/>
  <c r="Q240" i="9"/>
  <c r="R240" i="9"/>
  <c r="S240" i="9"/>
  <c r="T240" i="9"/>
  <c r="U240" i="9"/>
  <c r="V240" i="9"/>
  <c r="W240" i="9"/>
  <c r="X240" i="9"/>
  <c r="Y240" i="9"/>
  <c r="B241" i="9"/>
  <c r="C241" i="9"/>
  <c r="D241" i="9"/>
  <c r="E241" i="9"/>
  <c r="F241" i="9"/>
  <c r="G241" i="9"/>
  <c r="H241" i="9"/>
  <c r="I241" i="9"/>
  <c r="J241" i="9"/>
  <c r="K241" i="9"/>
  <c r="L241" i="9"/>
  <c r="M241" i="9"/>
  <c r="N241" i="9"/>
  <c r="O241" i="9"/>
  <c r="P241" i="9"/>
  <c r="Q241" i="9"/>
  <c r="R241" i="9"/>
  <c r="S241" i="9"/>
  <c r="T241" i="9"/>
  <c r="U241" i="9"/>
  <c r="V241" i="9"/>
  <c r="W241" i="9"/>
  <c r="X241" i="9"/>
  <c r="Y241" i="9"/>
  <c r="B242" i="9"/>
  <c r="C242" i="9"/>
  <c r="D242" i="9"/>
  <c r="E242" i="9"/>
  <c r="F242" i="9"/>
  <c r="G242" i="9"/>
  <c r="H242" i="9"/>
  <c r="I242" i="9"/>
  <c r="J242" i="9"/>
  <c r="K242" i="9"/>
  <c r="L242" i="9"/>
  <c r="M242" i="9"/>
  <c r="N242" i="9"/>
  <c r="O242" i="9"/>
  <c r="P242" i="9"/>
  <c r="Q242" i="9"/>
  <c r="R242" i="9"/>
  <c r="S242" i="9"/>
  <c r="T242" i="9"/>
  <c r="U242" i="9"/>
  <c r="V242" i="9"/>
  <c r="W242" i="9"/>
  <c r="X242" i="9"/>
  <c r="Y242" i="9"/>
  <c r="B243" i="9"/>
  <c r="C243" i="9"/>
  <c r="D243" i="9"/>
  <c r="E243" i="9"/>
  <c r="F243" i="9"/>
  <c r="G243" i="9"/>
  <c r="H243" i="9"/>
  <c r="I243" i="9"/>
  <c r="J243" i="9"/>
  <c r="K243" i="9"/>
  <c r="L243" i="9"/>
  <c r="M243" i="9"/>
  <c r="N243" i="9"/>
  <c r="O243" i="9"/>
  <c r="P243" i="9"/>
  <c r="Q243" i="9"/>
  <c r="R243" i="9"/>
  <c r="S243" i="9"/>
  <c r="T243" i="9"/>
  <c r="U243" i="9"/>
  <c r="V243" i="9"/>
  <c r="W243" i="9"/>
  <c r="X243" i="9"/>
  <c r="Y243" i="9"/>
  <c r="B244" i="9"/>
  <c r="C244" i="9"/>
  <c r="D244" i="9"/>
  <c r="E244" i="9"/>
  <c r="F244" i="9"/>
  <c r="G244" i="9"/>
  <c r="H244" i="9"/>
  <c r="I244" i="9"/>
  <c r="J244" i="9"/>
  <c r="K244" i="9"/>
  <c r="L244" i="9"/>
  <c r="M244" i="9"/>
  <c r="N244" i="9"/>
  <c r="O244" i="9"/>
  <c r="P244" i="9"/>
  <c r="Q244" i="9"/>
  <c r="R244" i="9"/>
  <c r="S244" i="9"/>
  <c r="T244" i="9"/>
  <c r="U244" i="9"/>
  <c r="V244" i="9"/>
  <c r="W244" i="9"/>
  <c r="X244" i="9"/>
  <c r="Y244" i="9"/>
  <c r="B245" i="9"/>
  <c r="C245" i="9"/>
  <c r="D245" i="9"/>
  <c r="E245" i="9"/>
  <c r="F245" i="9"/>
  <c r="G245" i="9"/>
  <c r="H245" i="9"/>
  <c r="I245" i="9"/>
  <c r="J245" i="9"/>
  <c r="K245" i="9"/>
  <c r="L245" i="9"/>
  <c r="M245" i="9"/>
  <c r="N245" i="9"/>
  <c r="O245" i="9"/>
  <c r="P245" i="9"/>
  <c r="Q245" i="9"/>
  <c r="R245" i="9"/>
  <c r="S245" i="9"/>
  <c r="T245" i="9"/>
  <c r="U245" i="9"/>
  <c r="V245" i="9"/>
  <c r="W245" i="9"/>
  <c r="X245" i="9"/>
  <c r="Y245" i="9"/>
  <c r="B246" i="9"/>
  <c r="C246" i="9"/>
  <c r="D246" i="9"/>
  <c r="E246" i="9"/>
  <c r="F246" i="9"/>
  <c r="G246" i="9"/>
  <c r="H246" i="9"/>
  <c r="I246" i="9"/>
  <c r="J246" i="9"/>
  <c r="K246" i="9"/>
  <c r="L246" i="9"/>
  <c r="M246" i="9"/>
  <c r="N246" i="9"/>
  <c r="O246" i="9"/>
  <c r="P246" i="9"/>
  <c r="Q246" i="9"/>
  <c r="R246" i="9"/>
  <c r="S246" i="9"/>
  <c r="T246" i="9"/>
  <c r="U246" i="9"/>
  <c r="V246" i="9"/>
  <c r="W246" i="9"/>
  <c r="X246" i="9"/>
  <c r="Y246" i="9"/>
  <c r="B247" i="9"/>
  <c r="C247" i="9"/>
  <c r="D247" i="9"/>
  <c r="E247" i="9"/>
  <c r="F247" i="9"/>
  <c r="G247" i="9"/>
  <c r="H247" i="9"/>
  <c r="I247" i="9"/>
  <c r="J247" i="9"/>
  <c r="K247" i="9"/>
  <c r="L247" i="9"/>
  <c r="M247" i="9"/>
  <c r="N247" i="9"/>
  <c r="O247" i="9"/>
  <c r="P247" i="9"/>
  <c r="Q247" i="9"/>
  <c r="R247" i="9"/>
  <c r="S247" i="9"/>
  <c r="T247" i="9"/>
  <c r="U247" i="9"/>
  <c r="V247" i="9"/>
  <c r="W247" i="9"/>
  <c r="X247" i="9"/>
  <c r="Y247" i="9"/>
  <c r="B248" i="9"/>
  <c r="C248" i="9"/>
  <c r="D248" i="9"/>
  <c r="E248" i="9"/>
  <c r="F248" i="9"/>
  <c r="G248" i="9"/>
  <c r="H248" i="9"/>
  <c r="I248" i="9"/>
  <c r="J248" i="9"/>
  <c r="K248" i="9"/>
  <c r="L248" i="9"/>
  <c r="M248" i="9"/>
  <c r="N248" i="9"/>
  <c r="O248" i="9"/>
  <c r="P248" i="9"/>
  <c r="Q248" i="9"/>
  <c r="R248" i="9"/>
  <c r="S248" i="9"/>
  <c r="T248" i="9"/>
  <c r="U248" i="9"/>
  <c r="V248" i="9"/>
  <c r="W248" i="9"/>
  <c r="X248" i="9"/>
  <c r="Y248" i="9"/>
  <c r="B249" i="9"/>
  <c r="C249" i="9"/>
  <c r="D249" i="9"/>
  <c r="E249" i="9"/>
  <c r="F249" i="9"/>
  <c r="G249" i="9"/>
  <c r="H249" i="9"/>
  <c r="I249" i="9"/>
  <c r="J249" i="9"/>
  <c r="K249" i="9"/>
  <c r="L249" i="9"/>
  <c r="M249" i="9"/>
  <c r="N249" i="9"/>
  <c r="O249" i="9"/>
  <c r="P249" i="9"/>
  <c r="Q249" i="9"/>
  <c r="R249" i="9"/>
  <c r="S249" i="9"/>
  <c r="T249" i="9"/>
  <c r="U249" i="9"/>
  <c r="V249" i="9"/>
  <c r="W249" i="9"/>
  <c r="X249" i="9"/>
  <c r="Y249" i="9"/>
  <c r="B250" i="9"/>
  <c r="C250" i="9"/>
  <c r="D250" i="9"/>
  <c r="E250" i="9"/>
  <c r="F250" i="9"/>
  <c r="G250" i="9"/>
  <c r="H250" i="9"/>
  <c r="I250" i="9"/>
  <c r="J250" i="9"/>
  <c r="K250" i="9"/>
  <c r="L250" i="9"/>
  <c r="M250" i="9"/>
  <c r="N250" i="9"/>
  <c r="O250" i="9"/>
  <c r="P250" i="9"/>
  <c r="Q250" i="9"/>
  <c r="R250" i="9"/>
  <c r="S250" i="9"/>
  <c r="T250" i="9"/>
  <c r="U250" i="9"/>
  <c r="V250" i="9"/>
  <c r="W250" i="9"/>
  <c r="X250" i="9"/>
  <c r="Y250" i="9"/>
  <c r="B251" i="9"/>
  <c r="C251" i="9"/>
  <c r="D251" i="9"/>
  <c r="E251" i="9"/>
  <c r="F251" i="9"/>
  <c r="G251" i="9"/>
  <c r="H251" i="9"/>
  <c r="I251" i="9"/>
  <c r="J251" i="9"/>
  <c r="K251" i="9"/>
  <c r="L251" i="9"/>
  <c r="M251" i="9"/>
  <c r="N251" i="9"/>
  <c r="O251" i="9"/>
  <c r="P251" i="9"/>
  <c r="Q251" i="9"/>
  <c r="R251" i="9"/>
  <c r="S251" i="9"/>
  <c r="T251" i="9"/>
  <c r="U251" i="9"/>
  <c r="V251" i="9"/>
  <c r="W251" i="9"/>
  <c r="X251" i="9"/>
  <c r="Y251" i="9"/>
  <c r="B252" i="9"/>
  <c r="C252" i="9"/>
  <c r="D252" i="9"/>
  <c r="E252" i="9"/>
  <c r="F252" i="9"/>
  <c r="G252" i="9"/>
  <c r="H252" i="9"/>
  <c r="I252" i="9"/>
  <c r="J252" i="9"/>
  <c r="K252" i="9"/>
  <c r="L252" i="9"/>
  <c r="M252" i="9"/>
  <c r="N252" i="9"/>
  <c r="O252" i="9"/>
  <c r="P252" i="9"/>
  <c r="Q252" i="9"/>
  <c r="R252" i="9"/>
  <c r="S252" i="9"/>
  <c r="T252" i="9"/>
  <c r="U252" i="9"/>
  <c r="V252" i="9"/>
  <c r="W252" i="9"/>
  <c r="X252" i="9"/>
  <c r="Y252" i="9"/>
  <c r="B253" i="9"/>
  <c r="C253" i="9"/>
  <c r="D253" i="9"/>
  <c r="E253" i="9"/>
  <c r="F253" i="9"/>
  <c r="G253" i="9"/>
  <c r="H253" i="9"/>
  <c r="I253" i="9"/>
  <c r="J253" i="9"/>
  <c r="K253" i="9"/>
  <c r="L253" i="9"/>
  <c r="M253" i="9"/>
  <c r="N253" i="9"/>
  <c r="O253" i="9"/>
  <c r="P253" i="9"/>
  <c r="Q253" i="9"/>
  <c r="R253" i="9"/>
  <c r="S253" i="9"/>
  <c r="T253" i="9"/>
  <c r="U253" i="9"/>
  <c r="V253" i="9"/>
  <c r="W253" i="9"/>
  <c r="X253" i="9"/>
  <c r="Y253" i="9"/>
  <c r="B254" i="9"/>
  <c r="C254" i="9"/>
  <c r="D254" i="9"/>
  <c r="E254" i="9"/>
  <c r="F254" i="9"/>
  <c r="G254" i="9"/>
  <c r="H254" i="9"/>
  <c r="I254" i="9"/>
  <c r="J254" i="9"/>
  <c r="K254" i="9"/>
  <c r="L254" i="9"/>
  <c r="M254" i="9"/>
  <c r="N254" i="9"/>
  <c r="O254" i="9"/>
  <c r="P254" i="9"/>
  <c r="Q254" i="9"/>
  <c r="R254" i="9"/>
  <c r="S254" i="9"/>
  <c r="T254" i="9"/>
  <c r="U254" i="9"/>
  <c r="V254" i="9"/>
  <c r="W254" i="9"/>
  <c r="X254" i="9"/>
  <c r="Y254" i="9"/>
  <c r="B255" i="9"/>
  <c r="C255" i="9"/>
  <c r="D255" i="9"/>
  <c r="E255" i="9"/>
  <c r="F255" i="9"/>
  <c r="G255" i="9"/>
  <c r="H255" i="9"/>
  <c r="I255" i="9"/>
  <c r="J255" i="9"/>
  <c r="K255" i="9"/>
  <c r="L255" i="9"/>
  <c r="M255" i="9"/>
  <c r="N255" i="9"/>
  <c r="O255" i="9"/>
  <c r="P255" i="9"/>
  <c r="Q255" i="9"/>
  <c r="R255" i="9"/>
  <c r="S255" i="9"/>
  <c r="T255" i="9"/>
  <c r="U255" i="9"/>
  <c r="V255" i="9"/>
  <c r="W255" i="9"/>
  <c r="X255" i="9"/>
  <c r="Y255" i="9"/>
  <c r="B256" i="9"/>
  <c r="C256" i="9"/>
  <c r="D256" i="9"/>
  <c r="E256" i="9"/>
  <c r="F256" i="9"/>
  <c r="G256" i="9"/>
  <c r="H256" i="9"/>
  <c r="I256" i="9"/>
  <c r="J256" i="9"/>
  <c r="K256" i="9"/>
  <c r="L256" i="9"/>
  <c r="M256" i="9"/>
  <c r="N256" i="9"/>
  <c r="O256" i="9"/>
  <c r="P256" i="9"/>
  <c r="Q256" i="9"/>
  <c r="R256" i="9"/>
  <c r="S256" i="9"/>
  <c r="T256" i="9"/>
  <c r="U256" i="9"/>
  <c r="V256" i="9"/>
  <c r="W256" i="9"/>
  <c r="X256" i="9"/>
  <c r="Y256" i="9"/>
  <c r="B257" i="9"/>
  <c r="C257" i="9"/>
  <c r="D257" i="9"/>
  <c r="E257" i="9"/>
  <c r="F257" i="9"/>
  <c r="G257" i="9"/>
  <c r="H257" i="9"/>
  <c r="I257" i="9"/>
  <c r="J257" i="9"/>
  <c r="K257" i="9"/>
  <c r="L257" i="9"/>
  <c r="M257" i="9"/>
  <c r="N257" i="9"/>
  <c r="O257" i="9"/>
  <c r="P257" i="9"/>
  <c r="Q257" i="9"/>
  <c r="R257" i="9"/>
  <c r="S257" i="9"/>
  <c r="T257" i="9"/>
  <c r="U257" i="9"/>
  <c r="V257" i="9"/>
  <c r="W257" i="9"/>
  <c r="X257" i="9"/>
  <c r="Y257" i="9"/>
  <c r="B258" i="9"/>
  <c r="C258" i="9"/>
  <c r="D258" i="9"/>
  <c r="E258" i="9"/>
  <c r="F258" i="9"/>
  <c r="G258" i="9"/>
  <c r="H258" i="9"/>
  <c r="I258" i="9"/>
  <c r="J258" i="9"/>
  <c r="K258" i="9"/>
  <c r="L258" i="9"/>
  <c r="M258" i="9"/>
  <c r="N258" i="9"/>
  <c r="O258" i="9"/>
  <c r="P258" i="9"/>
  <c r="Q258" i="9"/>
  <c r="R258" i="9"/>
  <c r="S258" i="9"/>
  <c r="T258" i="9"/>
  <c r="U258" i="9"/>
  <c r="V258" i="9"/>
  <c r="W258" i="9"/>
  <c r="X258" i="9"/>
  <c r="Y258" i="9"/>
  <c r="B259" i="9"/>
  <c r="C259" i="9"/>
  <c r="D259" i="9"/>
  <c r="E259" i="9"/>
  <c r="F259" i="9"/>
  <c r="G259" i="9"/>
  <c r="H259" i="9"/>
  <c r="I259" i="9"/>
  <c r="J259" i="9"/>
  <c r="K259" i="9"/>
  <c r="L259" i="9"/>
  <c r="M259" i="9"/>
  <c r="N259" i="9"/>
  <c r="O259" i="9"/>
  <c r="P259" i="9"/>
  <c r="Q259" i="9"/>
  <c r="R259" i="9"/>
  <c r="S259" i="9"/>
  <c r="T259" i="9"/>
  <c r="U259" i="9"/>
  <c r="V259" i="9"/>
  <c r="W259" i="9"/>
  <c r="X259" i="9"/>
  <c r="Y259" i="9"/>
  <c r="B260" i="9"/>
  <c r="C260" i="9"/>
  <c r="D260" i="9"/>
  <c r="E260" i="9"/>
  <c r="F260" i="9"/>
  <c r="G260" i="9"/>
  <c r="H260" i="9"/>
  <c r="I260" i="9"/>
  <c r="J260" i="9"/>
  <c r="K260" i="9"/>
  <c r="L260" i="9"/>
  <c r="M260" i="9"/>
  <c r="N260" i="9"/>
  <c r="O260" i="9"/>
  <c r="P260" i="9"/>
  <c r="Q260" i="9"/>
  <c r="R260" i="9"/>
  <c r="S260" i="9"/>
  <c r="T260" i="9"/>
  <c r="U260" i="9"/>
  <c r="V260" i="9"/>
  <c r="W260" i="9"/>
  <c r="X260" i="9"/>
  <c r="Y260" i="9"/>
  <c r="B261" i="9"/>
  <c r="C261" i="9"/>
  <c r="D261" i="9"/>
  <c r="E261" i="9"/>
  <c r="F261" i="9"/>
  <c r="G261" i="9"/>
  <c r="H261" i="9"/>
  <c r="I261" i="9"/>
  <c r="J261" i="9"/>
  <c r="K261" i="9"/>
  <c r="L261" i="9"/>
  <c r="M261" i="9"/>
  <c r="N261" i="9"/>
  <c r="O261" i="9"/>
  <c r="P261" i="9"/>
  <c r="Q261" i="9"/>
  <c r="R261" i="9"/>
  <c r="S261" i="9"/>
  <c r="T261" i="9"/>
  <c r="U261" i="9"/>
  <c r="V261" i="9"/>
  <c r="W261" i="9"/>
  <c r="X261" i="9"/>
  <c r="Y261" i="9"/>
  <c r="B262" i="9"/>
  <c r="C262" i="9"/>
  <c r="D262" i="9"/>
  <c r="E262" i="9"/>
  <c r="F262" i="9"/>
  <c r="G262" i="9"/>
  <c r="H262" i="9"/>
  <c r="I262" i="9"/>
  <c r="J262" i="9"/>
  <c r="K262" i="9"/>
  <c r="L262" i="9"/>
  <c r="M262" i="9"/>
  <c r="N262" i="9"/>
  <c r="O262" i="9"/>
  <c r="P262" i="9"/>
  <c r="Q262" i="9"/>
  <c r="R262" i="9"/>
  <c r="S262" i="9"/>
  <c r="T262" i="9"/>
  <c r="U262" i="9"/>
  <c r="V262" i="9"/>
  <c r="W262" i="9"/>
  <c r="X262" i="9"/>
  <c r="Y262" i="9"/>
  <c r="B263" i="9"/>
  <c r="C263" i="9"/>
  <c r="D263" i="9"/>
  <c r="E263" i="9"/>
  <c r="F263" i="9"/>
  <c r="G263" i="9"/>
  <c r="H263" i="9"/>
  <c r="I263" i="9"/>
  <c r="J263" i="9"/>
  <c r="K263" i="9"/>
  <c r="L263" i="9"/>
  <c r="M263" i="9"/>
  <c r="N263" i="9"/>
  <c r="O263" i="9"/>
  <c r="P263" i="9"/>
  <c r="Q263" i="9"/>
  <c r="R263" i="9"/>
  <c r="S263" i="9"/>
  <c r="T263" i="9"/>
  <c r="U263" i="9"/>
  <c r="V263" i="9"/>
  <c r="W263" i="9"/>
  <c r="X263" i="9"/>
  <c r="Y263" i="9"/>
  <c r="B264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B265" i="9"/>
  <c r="C265" i="9"/>
  <c r="D265" i="9"/>
  <c r="E265" i="9"/>
  <c r="F265" i="9"/>
  <c r="G265" i="9"/>
  <c r="H265" i="9"/>
  <c r="I265" i="9"/>
  <c r="J265" i="9"/>
  <c r="K265" i="9"/>
  <c r="L265" i="9"/>
  <c r="M265" i="9"/>
  <c r="N265" i="9"/>
  <c r="O265" i="9"/>
  <c r="P265" i="9"/>
  <c r="Q265" i="9"/>
  <c r="R265" i="9"/>
  <c r="S265" i="9"/>
  <c r="T265" i="9"/>
  <c r="U265" i="9"/>
  <c r="V265" i="9"/>
  <c r="W265" i="9"/>
  <c r="X265" i="9"/>
  <c r="Y265" i="9"/>
  <c r="B266" i="9"/>
  <c r="C266" i="9"/>
  <c r="D266" i="9"/>
  <c r="E266" i="9"/>
  <c r="F266" i="9"/>
  <c r="G266" i="9"/>
  <c r="H266" i="9"/>
  <c r="I266" i="9"/>
  <c r="J266" i="9"/>
  <c r="K266" i="9"/>
  <c r="L266" i="9"/>
  <c r="M266" i="9"/>
  <c r="N266" i="9"/>
  <c r="O266" i="9"/>
  <c r="P266" i="9"/>
  <c r="Q266" i="9"/>
  <c r="R266" i="9"/>
  <c r="S266" i="9"/>
  <c r="T266" i="9"/>
  <c r="U266" i="9"/>
  <c r="V266" i="9"/>
  <c r="W266" i="9"/>
  <c r="X266" i="9"/>
  <c r="Y266" i="9"/>
  <c r="B267" i="9"/>
  <c r="C267" i="9"/>
  <c r="D267" i="9"/>
  <c r="E267" i="9"/>
  <c r="F267" i="9"/>
  <c r="G267" i="9"/>
  <c r="H267" i="9"/>
  <c r="I267" i="9"/>
  <c r="J267" i="9"/>
  <c r="K267" i="9"/>
  <c r="L267" i="9"/>
  <c r="M267" i="9"/>
  <c r="N267" i="9"/>
  <c r="O267" i="9"/>
  <c r="P267" i="9"/>
  <c r="Q267" i="9"/>
  <c r="R267" i="9"/>
  <c r="S267" i="9"/>
  <c r="T267" i="9"/>
  <c r="U267" i="9"/>
  <c r="V267" i="9"/>
  <c r="W267" i="9"/>
  <c r="X267" i="9"/>
  <c r="Y267" i="9"/>
  <c r="B268" i="9"/>
  <c r="C268" i="9"/>
  <c r="D268" i="9"/>
  <c r="E268" i="9"/>
  <c r="F268" i="9"/>
  <c r="G268" i="9"/>
  <c r="H268" i="9"/>
  <c r="I268" i="9"/>
  <c r="J268" i="9"/>
  <c r="K268" i="9"/>
  <c r="L268" i="9"/>
  <c r="M268" i="9"/>
  <c r="N268" i="9"/>
  <c r="O268" i="9"/>
  <c r="P268" i="9"/>
  <c r="Q268" i="9"/>
  <c r="R268" i="9"/>
  <c r="S268" i="9"/>
  <c r="T268" i="9"/>
  <c r="U268" i="9"/>
  <c r="V268" i="9"/>
  <c r="W268" i="9"/>
  <c r="X268" i="9"/>
  <c r="Y268" i="9"/>
  <c r="B269" i="9"/>
  <c r="C269" i="9"/>
  <c r="D269" i="9"/>
  <c r="E269" i="9"/>
  <c r="F269" i="9"/>
  <c r="G269" i="9"/>
  <c r="H269" i="9"/>
  <c r="I269" i="9"/>
  <c r="J269" i="9"/>
  <c r="K269" i="9"/>
  <c r="L269" i="9"/>
  <c r="M269" i="9"/>
  <c r="N269" i="9"/>
  <c r="O269" i="9"/>
  <c r="P269" i="9"/>
  <c r="Q269" i="9"/>
  <c r="R269" i="9"/>
  <c r="S269" i="9"/>
  <c r="T269" i="9"/>
  <c r="U269" i="9"/>
  <c r="V269" i="9"/>
  <c r="W269" i="9"/>
  <c r="X269" i="9"/>
  <c r="Y269" i="9"/>
  <c r="B270" i="9"/>
  <c r="C270" i="9"/>
  <c r="D270" i="9"/>
  <c r="E270" i="9"/>
  <c r="F270" i="9"/>
  <c r="G270" i="9"/>
  <c r="H270" i="9"/>
  <c r="I270" i="9"/>
  <c r="J270" i="9"/>
  <c r="K270" i="9"/>
  <c r="L270" i="9"/>
  <c r="M270" i="9"/>
  <c r="N270" i="9"/>
  <c r="O270" i="9"/>
  <c r="P270" i="9"/>
  <c r="Q270" i="9"/>
  <c r="R270" i="9"/>
  <c r="S270" i="9"/>
  <c r="T270" i="9"/>
  <c r="U270" i="9"/>
  <c r="V270" i="9"/>
  <c r="W270" i="9"/>
  <c r="X270" i="9"/>
  <c r="Y270" i="9"/>
  <c r="B271" i="9"/>
  <c r="C271" i="9"/>
  <c r="D271" i="9"/>
  <c r="E271" i="9"/>
  <c r="F271" i="9"/>
  <c r="G271" i="9"/>
  <c r="H271" i="9"/>
  <c r="I271" i="9"/>
  <c r="J271" i="9"/>
  <c r="K271" i="9"/>
  <c r="L271" i="9"/>
  <c r="M271" i="9"/>
  <c r="N271" i="9"/>
  <c r="O271" i="9"/>
  <c r="P271" i="9"/>
  <c r="Q271" i="9"/>
  <c r="R271" i="9"/>
  <c r="S271" i="9"/>
  <c r="T271" i="9"/>
  <c r="U271" i="9"/>
  <c r="V271" i="9"/>
  <c r="W271" i="9"/>
  <c r="X271" i="9"/>
  <c r="Y271" i="9"/>
  <c r="B272" i="9"/>
  <c r="C272" i="9"/>
  <c r="D272" i="9"/>
  <c r="E272" i="9"/>
  <c r="F272" i="9"/>
  <c r="G272" i="9"/>
  <c r="H272" i="9"/>
  <c r="I272" i="9"/>
  <c r="J272" i="9"/>
  <c r="K272" i="9"/>
  <c r="L272" i="9"/>
  <c r="M272" i="9"/>
  <c r="N272" i="9"/>
  <c r="O272" i="9"/>
  <c r="P272" i="9"/>
  <c r="Q272" i="9"/>
  <c r="R272" i="9"/>
  <c r="S272" i="9"/>
  <c r="T272" i="9"/>
  <c r="U272" i="9"/>
  <c r="V272" i="9"/>
  <c r="W272" i="9"/>
  <c r="X272" i="9"/>
  <c r="Y272" i="9"/>
  <c r="B273" i="9"/>
  <c r="C273" i="9"/>
  <c r="D273" i="9"/>
  <c r="E273" i="9"/>
  <c r="F273" i="9"/>
  <c r="G273" i="9"/>
  <c r="H273" i="9"/>
  <c r="I273" i="9"/>
  <c r="J273" i="9"/>
  <c r="K273" i="9"/>
  <c r="L273" i="9"/>
  <c r="M273" i="9"/>
  <c r="N273" i="9"/>
  <c r="O273" i="9"/>
  <c r="P273" i="9"/>
  <c r="Q273" i="9"/>
  <c r="R273" i="9"/>
  <c r="S273" i="9"/>
  <c r="T273" i="9"/>
  <c r="U273" i="9"/>
  <c r="V273" i="9"/>
  <c r="W273" i="9"/>
  <c r="X273" i="9"/>
  <c r="Y273" i="9"/>
  <c r="B274" i="9"/>
  <c r="C274" i="9"/>
  <c r="D274" i="9"/>
  <c r="E274" i="9"/>
  <c r="F274" i="9"/>
  <c r="G274" i="9"/>
  <c r="H274" i="9"/>
  <c r="I274" i="9"/>
  <c r="J274" i="9"/>
  <c r="K274" i="9"/>
  <c r="L274" i="9"/>
  <c r="M274" i="9"/>
  <c r="N274" i="9"/>
  <c r="O274" i="9"/>
  <c r="P274" i="9"/>
  <c r="Q274" i="9"/>
  <c r="R274" i="9"/>
  <c r="S274" i="9"/>
  <c r="T274" i="9"/>
  <c r="U274" i="9"/>
  <c r="V274" i="9"/>
  <c r="W274" i="9"/>
  <c r="X274" i="9"/>
  <c r="Y274" i="9"/>
  <c r="B275" i="9"/>
  <c r="C275" i="9"/>
  <c r="D275" i="9"/>
  <c r="E275" i="9"/>
  <c r="F275" i="9"/>
  <c r="G275" i="9"/>
  <c r="H275" i="9"/>
  <c r="I275" i="9"/>
  <c r="J275" i="9"/>
  <c r="K275" i="9"/>
  <c r="L275" i="9"/>
  <c r="M275" i="9"/>
  <c r="N275" i="9"/>
  <c r="O275" i="9"/>
  <c r="P275" i="9"/>
  <c r="Q275" i="9"/>
  <c r="R275" i="9"/>
  <c r="S275" i="9"/>
  <c r="T275" i="9"/>
  <c r="U275" i="9"/>
  <c r="V275" i="9"/>
  <c r="W275" i="9"/>
  <c r="X275" i="9"/>
  <c r="Y275" i="9"/>
  <c r="B276" i="9"/>
  <c r="C276" i="9"/>
  <c r="D276" i="9"/>
  <c r="E276" i="9"/>
  <c r="F276" i="9"/>
  <c r="G276" i="9"/>
  <c r="H276" i="9"/>
  <c r="I276" i="9"/>
  <c r="J276" i="9"/>
  <c r="K276" i="9"/>
  <c r="L276" i="9"/>
  <c r="M276" i="9"/>
  <c r="N276" i="9"/>
  <c r="O276" i="9"/>
  <c r="P276" i="9"/>
  <c r="Q276" i="9"/>
  <c r="R276" i="9"/>
  <c r="S276" i="9"/>
  <c r="T276" i="9"/>
  <c r="U276" i="9"/>
  <c r="V276" i="9"/>
  <c r="W276" i="9"/>
  <c r="X276" i="9"/>
  <c r="Y276" i="9"/>
  <c r="B277" i="9"/>
  <c r="C277" i="9"/>
  <c r="D277" i="9"/>
  <c r="E277" i="9"/>
  <c r="F277" i="9"/>
  <c r="G277" i="9"/>
  <c r="H277" i="9"/>
  <c r="I277" i="9"/>
  <c r="J277" i="9"/>
  <c r="K277" i="9"/>
  <c r="L277" i="9"/>
  <c r="M277" i="9"/>
  <c r="N277" i="9"/>
  <c r="O277" i="9"/>
  <c r="P277" i="9"/>
  <c r="Q277" i="9"/>
  <c r="R277" i="9"/>
  <c r="S277" i="9"/>
  <c r="T277" i="9"/>
  <c r="U277" i="9"/>
  <c r="V277" i="9"/>
  <c r="W277" i="9"/>
  <c r="X277" i="9"/>
  <c r="Y277" i="9"/>
  <c r="B278" i="9"/>
  <c r="C278" i="9"/>
  <c r="D278" i="9"/>
  <c r="E278" i="9"/>
  <c r="F278" i="9"/>
  <c r="G278" i="9"/>
  <c r="H278" i="9"/>
  <c r="I278" i="9"/>
  <c r="J278" i="9"/>
  <c r="K278" i="9"/>
  <c r="L278" i="9"/>
  <c r="M278" i="9"/>
  <c r="N278" i="9"/>
  <c r="O278" i="9"/>
  <c r="P278" i="9"/>
  <c r="Q278" i="9"/>
  <c r="R278" i="9"/>
  <c r="S278" i="9"/>
  <c r="T278" i="9"/>
  <c r="U278" i="9"/>
  <c r="V278" i="9"/>
  <c r="W278" i="9"/>
  <c r="X278" i="9"/>
  <c r="Y278" i="9"/>
  <c r="B279" i="9"/>
  <c r="C279" i="9"/>
  <c r="D279" i="9"/>
  <c r="E279" i="9"/>
  <c r="F279" i="9"/>
  <c r="G279" i="9"/>
  <c r="H279" i="9"/>
  <c r="I279" i="9"/>
  <c r="J279" i="9"/>
  <c r="K279" i="9"/>
  <c r="L279" i="9"/>
  <c r="M279" i="9"/>
  <c r="N279" i="9"/>
  <c r="O279" i="9"/>
  <c r="P279" i="9"/>
  <c r="Q279" i="9"/>
  <c r="R279" i="9"/>
  <c r="S279" i="9"/>
  <c r="T279" i="9"/>
  <c r="U279" i="9"/>
  <c r="V279" i="9"/>
  <c r="W279" i="9"/>
  <c r="X279" i="9"/>
  <c r="Y279" i="9"/>
  <c r="B280" i="9"/>
  <c r="C280" i="9"/>
  <c r="D280" i="9"/>
  <c r="E280" i="9"/>
  <c r="F280" i="9"/>
  <c r="G280" i="9"/>
  <c r="H280" i="9"/>
  <c r="I280" i="9"/>
  <c r="J280" i="9"/>
  <c r="K280" i="9"/>
  <c r="L280" i="9"/>
  <c r="M280" i="9"/>
  <c r="N280" i="9"/>
  <c r="O280" i="9"/>
  <c r="P280" i="9"/>
  <c r="Q280" i="9"/>
  <c r="R280" i="9"/>
  <c r="S280" i="9"/>
  <c r="T280" i="9"/>
  <c r="U280" i="9"/>
  <c r="V280" i="9"/>
  <c r="W280" i="9"/>
  <c r="X280" i="9"/>
  <c r="Y280" i="9"/>
  <c r="B281" i="9"/>
  <c r="C281" i="9"/>
  <c r="D281" i="9"/>
  <c r="E281" i="9"/>
  <c r="F281" i="9"/>
  <c r="G281" i="9"/>
  <c r="H281" i="9"/>
  <c r="I281" i="9"/>
  <c r="J281" i="9"/>
  <c r="K281" i="9"/>
  <c r="L281" i="9"/>
  <c r="M281" i="9"/>
  <c r="N281" i="9"/>
  <c r="O281" i="9"/>
  <c r="P281" i="9"/>
  <c r="Q281" i="9"/>
  <c r="R281" i="9"/>
  <c r="S281" i="9"/>
  <c r="T281" i="9"/>
  <c r="U281" i="9"/>
  <c r="V281" i="9"/>
  <c r="W281" i="9"/>
  <c r="X281" i="9"/>
  <c r="Y281" i="9"/>
  <c r="B282" i="9"/>
  <c r="C282" i="9"/>
  <c r="D282" i="9"/>
  <c r="E282" i="9"/>
  <c r="F282" i="9"/>
  <c r="G282" i="9"/>
  <c r="H282" i="9"/>
  <c r="I282" i="9"/>
  <c r="J282" i="9"/>
  <c r="K282" i="9"/>
  <c r="L282" i="9"/>
  <c r="M282" i="9"/>
  <c r="N282" i="9"/>
  <c r="O282" i="9"/>
  <c r="P282" i="9"/>
  <c r="Q282" i="9"/>
  <c r="R282" i="9"/>
  <c r="S282" i="9"/>
  <c r="T282" i="9"/>
  <c r="U282" i="9"/>
  <c r="V282" i="9"/>
  <c r="W282" i="9"/>
  <c r="X282" i="9"/>
  <c r="Y282" i="9"/>
  <c r="B283" i="9"/>
  <c r="C283" i="9"/>
  <c r="D283" i="9"/>
  <c r="E283" i="9"/>
  <c r="F283" i="9"/>
  <c r="G283" i="9"/>
  <c r="H283" i="9"/>
  <c r="I283" i="9"/>
  <c r="J283" i="9"/>
  <c r="K283" i="9"/>
  <c r="L283" i="9"/>
  <c r="M283" i="9"/>
  <c r="N283" i="9"/>
  <c r="O283" i="9"/>
  <c r="P283" i="9"/>
  <c r="Q283" i="9"/>
  <c r="R283" i="9"/>
  <c r="S283" i="9"/>
  <c r="T283" i="9"/>
  <c r="U283" i="9"/>
  <c r="V283" i="9"/>
  <c r="W283" i="9"/>
  <c r="X283" i="9"/>
  <c r="Y283" i="9"/>
  <c r="B284" i="9"/>
  <c r="C284" i="9"/>
  <c r="D284" i="9"/>
  <c r="E284" i="9"/>
  <c r="F284" i="9"/>
  <c r="G284" i="9"/>
  <c r="H284" i="9"/>
  <c r="I284" i="9"/>
  <c r="J284" i="9"/>
  <c r="K284" i="9"/>
  <c r="L284" i="9"/>
  <c r="M284" i="9"/>
  <c r="N284" i="9"/>
  <c r="O284" i="9"/>
  <c r="P284" i="9"/>
  <c r="Q284" i="9"/>
  <c r="R284" i="9"/>
  <c r="S284" i="9"/>
  <c r="T284" i="9"/>
  <c r="U284" i="9"/>
  <c r="V284" i="9"/>
  <c r="W284" i="9"/>
  <c r="X284" i="9"/>
  <c r="Y284" i="9"/>
  <c r="B285" i="9"/>
  <c r="C285" i="9"/>
  <c r="D285" i="9"/>
  <c r="E285" i="9"/>
  <c r="F285" i="9"/>
  <c r="G285" i="9"/>
  <c r="H285" i="9"/>
  <c r="I285" i="9"/>
  <c r="J285" i="9"/>
  <c r="K285" i="9"/>
  <c r="L285" i="9"/>
  <c r="M285" i="9"/>
  <c r="N285" i="9"/>
  <c r="O285" i="9"/>
  <c r="P285" i="9"/>
  <c r="Q285" i="9"/>
  <c r="R285" i="9"/>
  <c r="S285" i="9"/>
  <c r="T285" i="9"/>
  <c r="U285" i="9"/>
  <c r="V285" i="9"/>
  <c r="W285" i="9"/>
  <c r="X285" i="9"/>
  <c r="Y285" i="9"/>
  <c r="B286" i="9"/>
  <c r="C286" i="9"/>
  <c r="D286" i="9"/>
  <c r="E286" i="9"/>
  <c r="F286" i="9"/>
  <c r="G286" i="9"/>
  <c r="H286" i="9"/>
  <c r="I286" i="9"/>
  <c r="J286" i="9"/>
  <c r="K286" i="9"/>
  <c r="L286" i="9"/>
  <c r="M286" i="9"/>
  <c r="N286" i="9"/>
  <c r="O286" i="9"/>
  <c r="P286" i="9"/>
  <c r="Q286" i="9"/>
  <c r="R286" i="9"/>
  <c r="S286" i="9"/>
  <c r="T286" i="9"/>
  <c r="U286" i="9"/>
  <c r="V286" i="9"/>
  <c r="W286" i="9"/>
  <c r="X286" i="9"/>
  <c r="Y286" i="9"/>
  <c r="B287" i="9"/>
  <c r="C287" i="9"/>
  <c r="D287" i="9"/>
  <c r="E287" i="9"/>
  <c r="F287" i="9"/>
  <c r="G287" i="9"/>
  <c r="H287" i="9"/>
  <c r="I287" i="9"/>
  <c r="J287" i="9"/>
  <c r="K287" i="9"/>
  <c r="L287" i="9"/>
  <c r="M287" i="9"/>
  <c r="N287" i="9"/>
  <c r="O287" i="9"/>
  <c r="P287" i="9"/>
  <c r="Q287" i="9"/>
  <c r="R287" i="9"/>
  <c r="S287" i="9"/>
  <c r="T287" i="9"/>
  <c r="U287" i="9"/>
  <c r="V287" i="9"/>
  <c r="W287" i="9"/>
  <c r="X287" i="9"/>
  <c r="Y287" i="9"/>
  <c r="B288" i="9"/>
  <c r="C288" i="9"/>
  <c r="D288" i="9"/>
  <c r="E288" i="9"/>
  <c r="F288" i="9"/>
  <c r="G288" i="9"/>
  <c r="H288" i="9"/>
  <c r="I288" i="9"/>
  <c r="J288" i="9"/>
  <c r="K288" i="9"/>
  <c r="L288" i="9"/>
  <c r="M288" i="9"/>
  <c r="N288" i="9"/>
  <c r="O288" i="9"/>
  <c r="P288" i="9"/>
  <c r="Q288" i="9"/>
  <c r="R288" i="9"/>
  <c r="S288" i="9"/>
  <c r="T288" i="9"/>
  <c r="U288" i="9"/>
  <c r="V288" i="9"/>
  <c r="W288" i="9"/>
  <c r="X288" i="9"/>
  <c r="Y288" i="9"/>
  <c r="B289" i="9"/>
  <c r="C289" i="9"/>
  <c r="D289" i="9"/>
  <c r="E289" i="9"/>
  <c r="F289" i="9"/>
  <c r="G289" i="9"/>
  <c r="H289" i="9"/>
  <c r="I289" i="9"/>
  <c r="J289" i="9"/>
  <c r="K289" i="9"/>
  <c r="L289" i="9"/>
  <c r="M289" i="9"/>
  <c r="N289" i="9"/>
  <c r="O289" i="9"/>
  <c r="P289" i="9"/>
  <c r="Q289" i="9"/>
  <c r="R289" i="9"/>
  <c r="S289" i="9"/>
  <c r="T289" i="9"/>
  <c r="U289" i="9"/>
  <c r="V289" i="9"/>
  <c r="W289" i="9"/>
  <c r="X289" i="9"/>
  <c r="Y289" i="9"/>
  <c r="B290" i="9"/>
  <c r="C290" i="9"/>
  <c r="D290" i="9"/>
  <c r="E290" i="9"/>
  <c r="F290" i="9"/>
  <c r="G290" i="9"/>
  <c r="H290" i="9"/>
  <c r="I290" i="9"/>
  <c r="J290" i="9"/>
  <c r="K290" i="9"/>
  <c r="L290" i="9"/>
  <c r="M290" i="9"/>
  <c r="N290" i="9"/>
  <c r="O290" i="9"/>
  <c r="P290" i="9"/>
  <c r="Q290" i="9"/>
  <c r="R290" i="9"/>
  <c r="S290" i="9"/>
  <c r="T290" i="9"/>
  <c r="U290" i="9"/>
  <c r="V290" i="9"/>
  <c r="W290" i="9"/>
  <c r="X290" i="9"/>
  <c r="Y290" i="9"/>
  <c r="B291" i="9"/>
  <c r="C291" i="9"/>
  <c r="D291" i="9"/>
  <c r="E291" i="9"/>
  <c r="F291" i="9"/>
  <c r="G291" i="9"/>
  <c r="H291" i="9"/>
  <c r="I291" i="9"/>
  <c r="J291" i="9"/>
  <c r="K291" i="9"/>
  <c r="L291" i="9"/>
  <c r="M291" i="9"/>
  <c r="N291" i="9"/>
  <c r="O291" i="9"/>
  <c r="P291" i="9"/>
  <c r="Q291" i="9"/>
  <c r="R291" i="9"/>
  <c r="S291" i="9"/>
  <c r="T291" i="9"/>
  <c r="U291" i="9"/>
  <c r="V291" i="9"/>
  <c r="W291" i="9"/>
  <c r="X291" i="9"/>
  <c r="Y291" i="9"/>
  <c r="B292" i="9"/>
  <c r="C292" i="9"/>
  <c r="D292" i="9"/>
  <c r="E292" i="9"/>
  <c r="F292" i="9"/>
  <c r="G292" i="9"/>
  <c r="H292" i="9"/>
  <c r="I292" i="9"/>
  <c r="J292" i="9"/>
  <c r="K292" i="9"/>
  <c r="L292" i="9"/>
  <c r="M292" i="9"/>
  <c r="N292" i="9"/>
  <c r="O292" i="9"/>
  <c r="P292" i="9"/>
  <c r="Q292" i="9"/>
  <c r="R292" i="9"/>
  <c r="S292" i="9"/>
  <c r="T292" i="9"/>
  <c r="U292" i="9"/>
  <c r="V292" i="9"/>
  <c r="W292" i="9"/>
  <c r="X292" i="9"/>
  <c r="Y292" i="9"/>
  <c r="B293" i="9"/>
  <c r="C293" i="9"/>
  <c r="D293" i="9"/>
  <c r="E293" i="9"/>
  <c r="F293" i="9"/>
  <c r="G293" i="9"/>
  <c r="H293" i="9"/>
  <c r="I293" i="9"/>
  <c r="J293" i="9"/>
  <c r="K293" i="9"/>
  <c r="L293" i="9"/>
  <c r="M293" i="9"/>
  <c r="N293" i="9"/>
  <c r="O293" i="9"/>
  <c r="P293" i="9"/>
  <c r="Q293" i="9"/>
  <c r="R293" i="9"/>
  <c r="S293" i="9"/>
  <c r="T293" i="9"/>
  <c r="U293" i="9"/>
  <c r="V293" i="9"/>
  <c r="W293" i="9"/>
  <c r="X293" i="9"/>
  <c r="Y293" i="9"/>
  <c r="B294" i="9"/>
  <c r="C294" i="9"/>
  <c r="D294" i="9"/>
  <c r="E294" i="9"/>
  <c r="F294" i="9"/>
  <c r="G294" i="9"/>
  <c r="H294" i="9"/>
  <c r="I294" i="9"/>
  <c r="J294" i="9"/>
  <c r="K294" i="9"/>
  <c r="L294" i="9"/>
  <c r="M294" i="9"/>
  <c r="N294" i="9"/>
  <c r="O294" i="9"/>
  <c r="P294" i="9"/>
  <c r="Q294" i="9"/>
  <c r="R294" i="9"/>
  <c r="S294" i="9"/>
  <c r="T294" i="9"/>
  <c r="U294" i="9"/>
  <c r="V294" i="9"/>
  <c r="W294" i="9"/>
  <c r="X294" i="9"/>
  <c r="Y294" i="9"/>
  <c r="B295" i="9"/>
  <c r="C295" i="9"/>
  <c r="D295" i="9"/>
  <c r="E295" i="9"/>
  <c r="F295" i="9"/>
  <c r="G295" i="9"/>
  <c r="H295" i="9"/>
  <c r="I295" i="9"/>
  <c r="J295" i="9"/>
  <c r="K295" i="9"/>
  <c r="L295" i="9"/>
  <c r="M295" i="9"/>
  <c r="N295" i="9"/>
  <c r="O295" i="9"/>
  <c r="P295" i="9"/>
  <c r="Q295" i="9"/>
  <c r="R295" i="9"/>
  <c r="S295" i="9"/>
  <c r="T295" i="9"/>
  <c r="U295" i="9"/>
  <c r="V295" i="9"/>
  <c r="W295" i="9"/>
  <c r="X295" i="9"/>
  <c r="Y295" i="9"/>
  <c r="B296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B297" i="9"/>
  <c r="C297" i="9"/>
  <c r="D297" i="9"/>
  <c r="E297" i="9"/>
  <c r="F297" i="9"/>
  <c r="G297" i="9"/>
  <c r="H297" i="9"/>
  <c r="I297" i="9"/>
  <c r="J297" i="9"/>
  <c r="K297" i="9"/>
  <c r="L297" i="9"/>
  <c r="M297" i="9"/>
  <c r="N297" i="9"/>
  <c r="O297" i="9"/>
  <c r="P297" i="9"/>
  <c r="Q297" i="9"/>
  <c r="R297" i="9"/>
  <c r="S297" i="9"/>
  <c r="T297" i="9"/>
  <c r="U297" i="9"/>
  <c r="V297" i="9"/>
  <c r="W297" i="9"/>
  <c r="X297" i="9"/>
  <c r="Y297" i="9"/>
  <c r="B298" i="9"/>
  <c r="C298" i="9"/>
  <c r="D298" i="9"/>
  <c r="E298" i="9"/>
  <c r="F298" i="9"/>
  <c r="G298" i="9"/>
  <c r="H298" i="9"/>
  <c r="I298" i="9"/>
  <c r="J298" i="9"/>
  <c r="K298" i="9"/>
  <c r="L298" i="9"/>
  <c r="M298" i="9"/>
  <c r="N298" i="9"/>
  <c r="O298" i="9"/>
  <c r="P298" i="9"/>
  <c r="Q298" i="9"/>
  <c r="R298" i="9"/>
  <c r="S298" i="9"/>
  <c r="T298" i="9"/>
  <c r="U298" i="9"/>
  <c r="V298" i="9"/>
  <c r="W298" i="9"/>
  <c r="X298" i="9"/>
  <c r="Y298" i="9"/>
  <c r="B299" i="9"/>
  <c r="C299" i="9"/>
  <c r="D299" i="9"/>
  <c r="E299" i="9"/>
  <c r="F299" i="9"/>
  <c r="G299" i="9"/>
  <c r="H299" i="9"/>
  <c r="I299" i="9"/>
  <c r="J299" i="9"/>
  <c r="K299" i="9"/>
  <c r="L299" i="9"/>
  <c r="M299" i="9"/>
  <c r="N299" i="9"/>
  <c r="O299" i="9"/>
  <c r="P299" i="9"/>
  <c r="Q299" i="9"/>
  <c r="R299" i="9"/>
  <c r="S299" i="9"/>
  <c r="T299" i="9"/>
  <c r="U299" i="9"/>
  <c r="V299" i="9"/>
  <c r="W299" i="9"/>
  <c r="X299" i="9"/>
  <c r="Y299" i="9"/>
  <c r="B300" i="9"/>
  <c r="C300" i="9"/>
  <c r="D300" i="9"/>
  <c r="E300" i="9"/>
  <c r="F300" i="9"/>
  <c r="G300" i="9"/>
  <c r="H300" i="9"/>
  <c r="I300" i="9"/>
  <c r="J300" i="9"/>
  <c r="K300" i="9"/>
  <c r="L300" i="9"/>
  <c r="M300" i="9"/>
  <c r="N300" i="9"/>
  <c r="O300" i="9"/>
  <c r="P300" i="9"/>
  <c r="Q300" i="9"/>
  <c r="R300" i="9"/>
  <c r="S300" i="9"/>
  <c r="T300" i="9"/>
  <c r="U300" i="9"/>
  <c r="V300" i="9"/>
  <c r="W300" i="9"/>
  <c r="X300" i="9"/>
  <c r="Y300" i="9"/>
  <c r="B301" i="9"/>
  <c r="C301" i="9"/>
  <c r="D301" i="9"/>
  <c r="E301" i="9"/>
  <c r="F301" i="9"/>
  <c r="G301" i="9"/>
  <c r="H301" i="9"/>
  <c r="I301" i="9"/>
  <c r="J301" i="9"/>
  <c r="K301" i="9"/>
  <c r="L301" i="9"/>
  <c r="M301" i="9"/>
  <c r="N301" i="9"/>
  <c r="O301" i="9"/>
  <c r="P301" i="9"/>
  <c r="Q301" i="9"/>
  <c r="R301" i="9"/>
  <c r="S301" i="9"/>
  <c r="T301" i="9"/>
  <c r="U301" i="9"/>
  <c r="V301" i="9"/>
  <c r="W301" i="9"/>
  <c r="X301" i="9"/>
  <c r="Y301" i="9"/>
  <c r="B302" i="9"/>
  <c r="C302" i="9"/>
  <c r="D302" i="9"/>
  <c r="E302" i="9"/>
  <c r="F302" i="9"/>
  <c r="G302" i="9"/>
  <c r="H302" i="9"/>
  <c r="I302" i="9"/>
  <c r="J302" i="9"/>
  <c r="K302" i="9"/>
  <c r="L302" i="9"/>
  <c r="M302" i="9"/>
  <c r="N302" i="9"/>
  <c r="O302" i="9"/>
  <c r="P302" i="9"/>
  <c r="Q302" i="9"/>
  <c r="R302" i="9"/>
  <c r="S302" i="9"/>
  <c r="T302" i="9"/>
  <c r="U302" i="9"/>
  <c r="V302" i="9"/>
  <c r="W302" i="9"/>
  <c r="X302" i="9"/>
  <c r="Y302" i="9"/>
  <c r="B303" i="9"/>
  <c r="C303" i="9"/>
  <c r="D303" i="9"/>
  <c r="E303" i="9"/>
  <c r="F303" i="9"/>
  <c r="G303" i="9"/>
  <c r="H303" i="9"/>
  <c r="I303" i="9"/>
  <c r="J303" i="9"/>
  <c r="K303" i="9"/>
  <c r="L303" i="9"/>
  <c r="M303" i="9"/>
  <c r="N303" i="9"/>
  <c r="O303" i="9"/>
  <c r="P303" i="9"/>
  <c r="Q303" i="9"/>
  <c r="R303" i="9"/>
  <c r="S303" i="9"/>
  <c r="T303" i="9"/>
  <c r="U303" i="9"/>
  <c r="V303" i="9"/>
  <c r="W303" i="9"/>
  <c r="X303" i="9"/>
  <c r="Y303" i="9"/>
  <c r="B304" i="9"/>
  <c r="C304" i="9"/>
  <c r="D304" i="9"/>
  <c r="E304" i="9"/>
  <c r="F304" i="9"/>
  <c r="G304" i="9"/>
  <c r="H304" i="9"/>
  <c r="I304" i="9"/>
  <c r="J304" i="9"/>
  <c r="K304" i="9"/>
  <c r="L304" i="9"/>
  <c r="M304" i="9"/>
  <c r="N304" i="9"/>
  <c r="O304" i="9"/>
  <c r="P304" i="9"/>
  <c r="Q304" i="9"/>
  <c r="R304" i="9"/>
  <c r="S304" i="9"/>
  <c r="T304" i="9"/>
  <c r="U304" i="9"/>
  <c r="V304" i="9"/>
  <c r="W304" i="9"/>
  <c r="X304" i="9"/>
  <c r="Y304" i="9"/>
  <c r="B305" i="9"/>
  <c r="C305" i="9"/>
  <c r="D305" i="9"/>
  <c r="E305" i="9"/>
  <c r="F305" i="9"/>
  <c r="G305" i="9"/>
  <c r="H305" i="9"/>
  <c r="I305" i="9"/>
  <c r="J305" i="9"/>
  <c r="K305" i="9"/>
  <c r="L305" i="9"/>
  <c r="M305" i="9"/>
  <c r="N305" i="9"/>
  <c r="O305" i="9"/>
  <c r="P305" i="9"/>
  <c r="Q305" i="9"/>
  <c r="R305" i="9"/>
  <c r="S305" i="9"/>
  <c r="T305" i="9"/>
  <c r="U305" i="9"/>
  <c r="V305" i="9"/>
  <c r="W305" i="9"/>
  <c r="X305" i="9"/>
  <c r="Y305" i="9"/>
  <c r="B306" i="9"/>
  <c r="C306" i="9"/>
  <c r="D306" i="9"/>
  <c r="E306" i="9"/>
  <c r="F306" i="9"/>
  <c r="G306" i="9"/>
  <c r="H306" i="9"/>
  <c r="I306" i="9"/>
  <c r="J306" i="9"/>
  <c r="K306" i="9"/>
  <c r="L306" i="9"/>
  <c r="M306" i="9"/>
  <c r="N306" i="9"/>
  <c r="O306" i="9"/>
  <c r="P306" i="9"/>
  <c r="Q306" i="9"/>
  <c r="R306" i="9"/>
  <c r="S306" i="9"/>
  <c r="T306" i="9"/>
  <c r="U306" i="9"/>
  <c r="V306" i="9"/>
  <c r="W306" i="9"/>
  <c r="X306" i="9"/>
  <c r="Y306" i="9"/>
  <c r="B307" i="9"/>
  <c r="C307" i="9"/>
  <c r="D307" i="9"/>
  <c r="E307" i="9"/>
  <c r="F307" i="9"/>
  <c r="G307" i="9"/>
  <c r="H307" i="9"/>
  <c r="I307" i="9"/>
  <c r="J307" i="9"/>
  <c r="K307" i="9"/>
  <c r="L307" i="9"/>
  <c r="M307" i="9"/>
  <c r="N307" i="9"/>
  <c r="O307" i="9"/>
  <c r="P307" i="9"/>
  <c r="Q307" i="9"/>
  <c r="R307" i="9"/>
  <c r="S307" i="9"/>
  <c r="T307" i="9"/>
  <c r="U307" i="9"/>
  <c r="V307" i="9"/>
  <c r="W307" i="9"/>
  <c r="X307" i="9"/>
  <c r="Y307" i="9"/>
  <c r="B308" i="9"/>
  <c r="C308" i="9"/>
  <c r="D308" i="9"/>
  <c r="E308" i="9"/>
  <c r="F308" i="9"/>
  <c r="G308" i="9"/>
  <c r="H308" i="9"/>
  <c r="I308" i="9"/>
  <c r="J308" i="9"/>
  <c r="K308" i="9"/>
  <c r="L308" i="9"/>
  <c r="M308" i="9"/>
  <c r="N308" i="9"/>
  <c r="O308" i="9"/>
  <c r="P308" i="9"/>
  <c r="Q308" i="9"/>
  <c r="R308" i="9"/>
  <c r="S308" i="9"/>
  <c r="T308" i="9"/>
  <c r="U308" i="9"/>
  <c r="V308" i="9"/>
  <c r="W308" i="9"/>
  <c r="X308" i="9"/>
  <c r="Y308" i="9"/>
  <c r="B309" i="9"/>
  <c r="C309" i="9"/>
  <c r="D309" i="9"/>
  <c r="E309" i="9"/>
  <c r="F309" i="9"/>
  <c r="G309" i="9"/>
  <c r="H309" i="9"/>
  <c r="I309" i="9"/>
  <c r="J309" i="9"/>
  <c r="K309" i="9"/>
  <c r="L309" i="9"/>
  <c r="M309" i="9"/>
  <c r="N309" i="9"/>
  <c r="O309" i="9"/>
  <c r="P309" i="9"/>
  <c r="Q309" i="9"/>
  <c r="R309" i="9"/>
  <c r="S309" i="9"/>
  <c r="T309" i="9"/>
  <c r="U309" i="9"/>
  <c r="V309" i="9"/>
  <c r="W309" i="9"/>
  <c r="X309" i="9"/>
  <c r="Y309" i="9"/>
  <c r="B310" i="9"/>
  <c r="C310" i="9"/>
  <c r="D310" i="9"/>
  <c r="E310" i="9"/>
  <c r="F310" i="9"/>
  <c r="G310" i="9"/>
  <c r="H310" i="9"/>
  <c r="I310" i="9"/>
  <c r="J310" i="9"/>
  <c r="K310" i="9"/>
  <c r="L310" i="9"/>
  <c r="M310" i="9"/>
  <c r="N310" i="9"/>
  <c r="O310" i="9"/>
  <c r="P310" i="9"/>
  <c r="Q310" i="9"/>
  <c r="R310" i="9"/>
  <c r="S310" i="9"/>
  <c r="T310" i="9"/>
  <c r="U310" i="9"/>
  <c r="V310" i="9"/>
  <c r="W310" i="9"/>
  <c r="X310" i="9"/>
  <c r="Y310" i="9"/>
  <c r="B311" i="9"/>
  <c r="C311" i="9"/>
  <c r="D311" i="9"/>
  <c r="E311" i="9"/>
  <c r="F311" i="9"/>
  <c r="G311" i="9"/>
  <c r="H311" i="9"/>
  <c r="I311" i="9"/>
  <c r="J311" i="9"/>
  <c r="K311" i="9"/>
  <c r="L311" i="9"/>
  <c r="M311" i="9"/>
  <c r="N311" i="9"/>
  <c r="O311" i="9"/>
  <c r="P311" i="9"/>
  <c r="Q311" i="9"/>
  <c r="R311" i="9"/>
  <c r="S311" i="9"/>
  <c r="T311" i="9"/>
  <c r="U311" i="9"/>
  <c r="V311" i="9"/>
  <c r="W311" i="9"/>
  <c r="X311" i="9"/>
  <c r="Y311" i="9"/>
  <c r="B312" i="9"/>
  <c r="C312" i="9"/>
  <c r="D312" i="9"/>
  <c r="E312" i="9"/>
  <c r="F312" i="9"/>
  <c r="G312" i="9"/>
  <c r="H312" i="9"/>
  <c r="I312" i="9"/>
  <c r="J312" i="9"/>
  <c r="K312" i="9"/>
  <c r="L312" i="9"/>
  <c r="M312" i="9"/>
  <c r="N312" i="9"/>
  <c r="O312" i="9"/>
  <c r="P312" i="9"/>
  <c r="Q312" i="9"/>
  <c r="R312" i="9"/>
  <c r="S312" i="9"/>
  <c r="T312" i="9"/>
  <c r="U312" i="9"/>
  <c r="V312" i="9"/>
  <c r="W312" i="9"/>
  <c r="X312" i="9"/>
  <c r="Y312" i="9"/>
  <c r="B313" i="9"/>
  <c r="C313" i="9"/>
  <c r="D313" i="9"/>
  <c r="E313" i="9"/>
  <c r="F313" i="9"/>
  <c r="G313" i="9"/>
  <c r="H313" i="9"/>
  <c r="I313" i="9"/>
  <c r="J313" i="9"/>
  <c r="K313" i="9"/>
  <c r="L313" i="9"/>
  <c r="M313" i="9"/>
  <c r="N313" i="9"/>
  <c r="O313" i="9"/>
  <c r="P313" i="9"/>
  <c r="Q313" i="9"/>
  <c r="R313" i="9"/>
  <c r="S313" i="9"/>
  <c r="T313" i="9"/>
  <c r="U313" i="9"/>
  <c r="V313" i="9"/>
  <c r="W313" i="9"/>
  <c r="X313" i="9"/>
  <c r="Y313" i="9"/>
  <c r="B314" i="9"/>
  <c r="C314" i="9"/>
  <c r="D314" i="9"/>
  <c r="E314" i="9"/>
  <c r="F314" i="9"/>
  <c r="G314" i="9"/>
  <c r="H314" i="9"/>
  <c r="I314" i="9"/>
  <c r="J314" i="9"/>
  <c r="K314" i="9"/>
  <c r="L314" i="9"/>
  <c r="M314" i="9"/>
  <c r="N314" i="9"/>
  <c r="O314" i="9"/>
  <c r="P314" i="9"/>
  <c r="Q314" i="9"/>
  <c r="R314" i="9"/>
  <c r="S314" i="9"/>
  <c r="T314" i="9"/>
  <c r="U314" i="9"/>
  <c r="V314" i="9"/>
  <c r="W314" i="9"/>
  <c r="X314" i="9"/>
  <c r="Y314" i="9"/>
  <c r="B315" i="9"/>
  <c r="C315" i="9"/>
  <c r="D315" i="9"/>
  <c r="E315" i="9"/>
  <c r="F315" i="9"/>
  <c r="G315" i="9"/>
  <c r="H315" i="9"/>
  <c r="I315" i="9"/>
  <c r="J315" i="9"/>
  <c r="K315" i="9"/>
  <c r="L315" i="9"/>
  <c r="M315" i="9"/>
  <c r="N315" i="9"/>
  <c r="O315" i="9"/>
  <c r="P315" i="9"/>
  <c r="Q315" i="9"/>
  <c r="R315" i="9"/>
  <c r="S315" i="9"/>
  <c r="T315" i="9"/>
  <c r="U315" i="9"/>
  <c r="V315" i="9"/>
  <c r="W315" i="9"/>
  <c r="X315" i="9"/>
  <c r="Y315" i="9"/>
  <c r="B316" i="9"/>
  <c r="C316" i="9"/>
  <c r="D316" i="9"/>
  <c r="E316" i="9"/>
  <c r="F316" i="9"/>
  <c r="G316" i="9"/>
  <c r="H316" i="9"/>
  <c r="I316" i="9"/>
  <c r="J316" i="9"/>
  <c r="K316" i="9"/>
  <c r="L316" i="9"/>
  <c r="M316" i="9"/>
  <c r="N316" i="9"/>
  <c r="O316" i="9"/>
  <c r="P316" i="9"/>
  <c r="Q316" i="9"/>
  <c r="R316" i="9"/>
  <c r="S316" i="9"/>
  <c r="T316" i="9"/>
  <c r="U316" i="9"/>
  <c r="V316" i="9"/>
  <c r="W316" i="9"/>
  <c r="X316" i="9"/>
  <c r="Y316" i="9"/>
  <c r="B317" i="9"/>
  <c r="C317" i="9"/>
  <c r="D317" i="9"/>
  <c r="E317" i="9"/>
  <c r="F317" i="9"/>
  <c r="G317" i="9"/>
  <c r="H317" i="9"/>
  <c r="I317" i="9"/>
  <c r="J317" i="9"/>
  <c r="K317" i="9"/>
  <c r="L317" i="9"/>
  <c r="M317" i="9"/>
  <c r="N317" i="9"/>
  <c r="O317" i="9"/>
  <c r="P317" i="9"/>
  <c r="Q317" i="9"/>
  <c r="R317" i="9"/>
  <c r="S317" i="9"/>
  <c r="T317" i="9"/>
  <c r="U317" i="9"/>
  <c r="V317" i="9"/>
  <c r="W317" i="9"/>
  <c r="X317" i="9"/>
  <c r="Y317" i="9"/>
  <c r="B318" i="9"/>
  <c r="C318" i="9"/>
  <c r="D318" i="9"/>
  <c r="E318" i="9"/>
  <c r="F318" i="9"/>
  <c r="G318" i="9"/>
  <c r="H318" i="9"/>
  <c r="I318" i="9"/>
  <c r="J318" i="9"/>
  <c r="K318" i="9"/>
  <c r="L318" i="9"/>
  <c r="M318" i="9"/>
  <c r="N318" i="9"/>
  <c r="O318" i="9"/>
  <c r="P318" i="9"/>
  <c r="Q318" i="9"/>
  <c r="R318" i="9"/>
  <c r="S318" i="9"/>
  <c r="T318" i="9"/>
  <c r="U318" i="9"/>
  <c r="V318" i="9"/>
  <c r="W318" i="9"/>
  <c r="X318" i="9"/>
  <c r="Y318" i="9"/>
  <c r="B319" i="9"/>
  <c r="C319" i="9"/>
  <c r="D319" i="9"/>
  <c r="E319" i="9"/>
  <c r="F319" i="9"/>
  <c r="G319" i="9"/>
  <c r="H319" i="9"/>
  <c r="I319" i="9"/>
  <c r="J319" i="9"/>
  <c r="K319" i="9"/>
  <c r="L319" i="9"/>
  <c r="M319" i="9"/>
  <c r="N319" i="9"/>
  <c r="O319" i="9"/>
  <c r="P319" i="9"/>
  <c r="Q319" i="9"/>
  <c r="R319" i="9"/>
  <c r="S319" i="9"/>
  <c r="T319" i="9"/>
  <c r="U319" i="9"/>
  <c r="V319" i="9"/>
  <c r="W319" i="9"/>
  <c r="X319" i="9"/>
  <c r="Y319" i="9"/>
  <c r="B320" i="9"/>
  <c r="C320" i="9"/>
  <c r="D320" i="9"/>
  <c r="E320" i="9"/>
  <c r="F320" i="9"/>
  <c r="G320" i="9"/>
  <c r="H320" i="9"/>
  <c r="I320" i="9"/>
  <c r="J320" i="9"/>
  <c r="K320" i="9"/>
  <c r="L320" i="9"/>
  <c r="M320" i="9"/>
  <c r="N320" i="9"/>
  <c r="O320" i="9"/>
  <c r="P320" i="9"/>
  <c r="Q320" i="9"/>
  <c r="R320" i="9"/>
  <c r="S320" i="9"/>
  <c r="T320" i="9"/>
  <c r="U320" i="9"/>
  <c r="V320" i="9"/>
  <c r="W320" i="9"/>
  <c r="X320" i="9"/>
  <c r="Y320" i="9"/>
  <c r="B321" i="9"/>
  <c r="C321" i="9"/>
  <c r="D321" i="9"/>
  <c r="E321" i="9"/>
  <c r="F321" i="9"/>
  <c r="G321" i="9"/>
  <c r="H321" i="9"/>
  <c r="I321" i="9"/>
  <c r="J321" i="9"/>
  <c r="K321" i="9"/>
  <c r="L321" i="9"/>
  <c r="M321" i="9"/>
  <c r="N321" i="9"/>
  <c r="O321" i="9"/>
  <c r="P321" i="9"/>
  <c r="Q321" i="9"/>
  <c r="R321" i="9"/>
  <c r="S321" i="9"/>
  <c r="T321" i="9"/>
  <c r="U321" i="9"/>
  <c r="V321" i="9"/>
  <c r="W321" i="9"/>
  <c r="X321" i="9"/>
  <c r="Y321" i="9"/>
  <c r="B322" i="9"/>
  <c r="C322" i="9"/>
  <c r="D322" i="9"/>
  <c r="E322" i="9"/>
  <c r="F322" i="9"/>
  <c r="G322" i="9"/>
  <c r="H322" i="9"/>
  <c r="I322" i="9"/>
  <c r="J322" i="9"/>
  <c r="K322" i="9"/>
  <c r="L322" i="9"/>
  <c r="M322" i="9"/>
  <c r="N322" i="9"/>
  <c r="O322" i="9"/>
  <c r="P322" i="9"/>
  <c r="Q322" i="9"/>
  <c r="R322" i="9"/>
  <c r="S322" i="9"/>
  <c r="T322" i="9"/>
  <c r="U322" i="9"/>
  <c r="V322" i="9"/>
  <c r="W322" i="9"/>
  <c r="X322" i="9"/>
  <c r="Y322" i="9"/>
  <c r="B323" i="9"/>
  <c r="C323" i="9"/>
  <c r="D323" i="9"/>
  <c r="E323" i="9"/>
  <c r="F323" i="9"/>
  <c r="G323" i="9"/>
  <c r="H323" i="9"/>
  <c r="I323" i="9"/>
  <c r="J323" i="9"/>
  <c r="K323" i="9"/>
  <c r="L323" i="9"/>
  <c r="M323" i="9"/>
  <c r="N323" i="9"/>
  <c r="O323" i="9"/>
  <c r="P323" i="9"/>
  <c r="Q323" i="9"/>
  <c r="R323" i="9"/>
  <c r="S323" i="9"/>
  <c r="T323" i="9"/>
  <c r="U323" i="9"/>
  <c r="V323" i="9"/>
  <c r="W323" i="9"/>
  <c r="X323" i="9"/>
  <c r="Y323" i="9"/>
  <c r="B324" i="9"/>
  <c r="C324" i="9"/>
  <c r="D324" i="9"/>
  <c r="E324" i="9"/>
  <c r="F324" i="9"/>
  <c r="G324" i="9"/>
  <c r="H324" i="9"/>
  <c r="I324" i="9"/>
  <c r="J324" i="9"/>
  <c r="K324" i="9"/>
  <c r="L324" i="9"/>
  <c r="M324" i="9"/>
  <c r="N324" i="9"/>
  <c r="O324" i="9"/>
  <c r="P324" i="9"/>
  <c r="Q324" i="9"/>
  <c r="R324" i="9"/>
  <c r="S324" i="9"/>
  <c r="T324" i="9"/>
  <c r="U324" i="9"/>
  <c r="V324" i="9"/>
  <c r="W324" i="9"/>
  <c r="X324" i="9"/>
  <c r="Y324" i="9"/>
  <c r="B325" i="9"/>
  <c r="C325" i="9"/>
  <c r="D325" i="9"/>
  <c r="E325" i="9"/>
  <c r="F325" i="9"/>
  <c r="G325" i="9"/>
  <c r="H325" i="9"/>
  <c r="I325" i="9"/>
  <c r="J325" i="9"/>
  <c r="K325" i="9"/>
  <c r="L325" i="9"/>
  <c r="M325" i="9"/>
  <c r="N325" i="9"/>
  <c r="O325" i="9"/>
  <c r="P325" i="9"/>
  <c r="Q325" i="9"/>
  <c r="R325" i="9"/>
  <c r="S325" i="9"/>
  <c r="T325" i="9"/>
  <c r="U325" i="9"/>
  <c r="V325" i="9"/>
  <c r="W325" i="9"/>
  <c r="X325" i="9"/>
  <c r="Y325" i="9"/>
  <c r="B326" i="9"/>
  <c r="C326" i="9"/>
  <c r="D326" i="9"/>
  <c r="E326" i="9"/>
  <c r="F326" i="9"/>
  <c r="G326" i="9"/>
  <c r="H326" i="9"/>
  <c r="I326" i="9"/>
  <c r="J326" i="9"/>
  <c r="K326" i="9"/>
  <c r="L326" i="9"/>
  <c r="M326" i="9"/>
  <c r="N326" i="9"/>
  <c r="O326" i="9"/>
  <c r="P326" i="9"/>
  <c r="Q326" i="9"/>
  <c r="R326" i="9"/>
  <c r="S326" i="9"/>
  <c r="T326" i="9"/>
  <c r="U326" i="9"/>
  <c r="V326" i="9"/>
  <c r="W326" i="9"/>
  <c r="X326" i="9"/>
  <c r="Y326" i="9"/>
  <c r="B327" i="9"/>
  <c r="C327" i="9"/>
  <c r="D327" i="9"/>
  <c r="E327" i="9"/>
  <c r="F327" i="9"/>
  <c r="G327" i="9"/>
  <c r="H327" i="9"/>
  <c r="I327" i="9"/>
  <c r="J327" i="9"/>
  <c r="K327" i="9"/>
  <c r="L327" i="9"/>
  <c r="M327" i="9"/>
  <c r="N327" i="9"/>
  <c r="O327" i="9"/>
  <c r="P327" i="9"/>
  <c r="Q327" i="9"/>
  <c r="R327" i="9"/>
  <c r="S327" i="9"/>
  <c r="T327" i="9"/>
  <c r="U327" i="9"/>
  <c r="V327" i="9"/>
  <c r="W327" i="9"/>
  <c r="X327" i="9"/>
  <c r="Y327" i="9"/>
  <c r="B328" i="9"/>
  <c r="C328" i="9"/>
  <c r="D328" i="9"/>
  <c r="E328" i="9"/>
  <c r="F328" i="9"/>
  <c r="G328" i="9"/>
  <c r="H328" i="9"/>
  <c r="I328" i="9"/>
  <c r="J328" i="9"/>
  <c r="K328" i="9"/>
  <c r="L328" i="9"/>
  <c r="M328" i="9"/>
  <c r="N328" i="9"/>
  <c r="O328" i="9"/>
  <c r="P328" i="9"/>
  <c r="Q328" i="9"/>
  <c r="R328" i="9"/>
  <c r="S328" i="9"/>
  <c r="T328" i="9"/>
  <c r="U328" i="9"/>
  <c r="V328" i="9"/>
  <c r="W328" i="9"/>
  <c r="X328" i="9"/>
  <c r="Y328" i="9"/>
  <c r="B329" i="9"/>
  <c r="C329" i="9"/>
  <c r="D329" i="9"/>
  <c r="E329" i="9"/>
  <c r="F329" i="9"/>
  <c r="G329" i="9"/>
  <c r="H329" i="9"/>
  <c r="I329" i="9"/>
  <c r="J329" i="9"/>
  <c r="K329" i="9"/>
  <c r="L329" i="9"/>
  <c r="M329" i="9"/>
  <c r="N329" i="9"/>
  <c r="O329" i="9"/>
  <c r="P329" i="9"/>
  <c r="Q329" i="9"/>
  <c r="R329" i="9"/>
  <c r="S329" i="9"/>
  <c r="T329" i="9"/>
  <c r="U329" i="9"/>
  <c r="V329" i="9"/>
  <c r="W329" i="9"/>
  <c r="X329" i="9"/>
  <c r="Y329" i="9"/>
  <c r="B330" i="9"/>
  <c r="C330" i="9"/>
  <c r="D330" i="9"/>
  <c r="E330" i="9"/>
  <c r="F330" i="9"/>
  <c r="G330" i="9"/>
  <c r="H330" i="9"/>
  <c r="I330" i="9"/>
  <c r="J330" i="9"/>
  <c r="K330" i="9"/>
  <c r="L330" i="9"/>
  <c r="M330" i="9"/>
  <c r="N330" i="9"/>
  <c r="O330" i="9"/>
  <c r="P330" i="9"/>
  <c r="Q330" i="9"/>
  <c r="R330" i="9"/>
  <c r="S330" i="9"/>
  <c r="T330" i="9"/>
  <c r="U330" i="9"/>
  <c r="V330" i="9"/>
  <c r="W330" i="9"/>
  <c r="X330" i="9"/>
  <c r="Y330" i="9"/>
  <c r="B331" i="9"/>
  <c r="C331" i="9"/>
  <c r="D331" i="9"/>
  <c r="E331" i="9"/>
  <c r="F331" i="9"/>
  <c r="G331" i="9"/>
  <c r="H331" i="9"/>
  <c r="I331" i="9"/>
  <c r="J331" i="9"/>
  <c r="K331" i="9"/>
  <c r="L331" i="9"/>
  <c r="M331" i="9"/>
  <c r="N331" i="9"/>
  <c r="O331" i="9"/>
  <c r="P331" i="9"/>
  <c r="Q331" i="9"/>
  <c r="R331" i="9"/>
  <c r="S331" i="9"/>
  <c r="T331" i="9"/>
  <c r="U331" i="9"/>
  <c r="V331" i="9"/>
  <c r="W331" i="9"/>
  <c r="X331" i="9"/>
  <c r="Y331" i="9"/>
  <c r="B332" i="9"/>
  <c r="C332" i="9"/>
  <c r="D332" i="9"/>
  <c r="E332" i="9"/>
  <c r="F332" i="9"/>
  <c r="G332" i="9"/>
  <c r="H332" i="9"/>
  <c r="I332" i="9"/>
  <c r="J332" i="9"/>
  <c r="K332" i="9"/>
  <c r="L332" i="9"/>
  <c r="M332" i="9"/>
  <c r="N332" i="9"/>
  <c r="O332" i="9"/>
  <c r="P332" i="9"/>
  <c r="Q332" i="9"/>
  <c r="R332" i="9"/>
  <c r="S332" i="9"/>
  <c r="T332" i="9"/>
  <c r="U332" i="9"/>
  <c r="V332" i="9"/>
  <c r="W332" i="9"/>
  <c r="X332" i="9"/>
  <c r="Y332" i="9"/>
  <c r="B333" i="9"/>
  <c r="C333" i="9"/>
  <c r="D333" i="9"/>
  <c r="E333" i="9"/>
  <c r="F333" i="9"/>
  <c r="G333" i="9"/>
  <c r="H333" i="9"/>
  <c r="I333" i="9"/>
  <c r="J333" i="9"/>
  <c r="K333" i="9"/>
  <c r="L333" i="9"/>
  <c r="M333" i="9"/>
  <c r="N333" i="9"/>
  <c r="O333" i="9"/>
  <c r="P333" i="9"/>
  <c r="Q333" i="9"/>
  <c r="R333" i="9"/>
  <c r="S333" i="9"/>
  <c r="T333" i="9"/>
  <c r="U333" i="9"/>
  <c r="V333" i="9"/>
  <c r="W333" i="9"/>
  <c r="X333" i="9"/>
  <c r="Y333" i="9"/>
  <c r="B334" i="9"/>
  <c r="C334" i="9"/>
  <c r="D334" i="9"/>
  <c r="E334" i="9"/>
  <c r="F334" i="9"/>
  <c r="G334" i="9"/>
  <c r="H334" i="9"/>
  <c r="I334" i="9"/>
  <c r="J334" i="9"/>
  <c r="K334" i="9"/>
  <c r="L334" i="9"/>
  <c r="M334" i="9"/>
  <c r="N334" i="9"/>
  <c r="O334" i="9"/>
  <c r="P334" i="9"/>
  <c r="Q334" i="9"/>
  <c r="R334" i="9"/>
  <c r="S334" i="9"/>
  <c r="T334" i="9"/>
  <c r="U334" i="9"/>
  <c r="V334" i="9"/>
  <c r="W334" i="9"/>
  <c r="X334" i="9"/>
  <c r="Y334" i="9"/>
  <c r="B335" i="9"/>
  <c r="C335" i="9"/>
  <c r="D335" i="9"/>
  <c r="E335" i="9"/>
  <c r="F335" i="9"/>
  <c r="G335" i="9"/>
  <c r="H335" i="9"/>
  <c r="I335" i="9"/>
  <c r="J335" i="9"/>
  <c r="K335" i="9"/>
  <c r="L335" i="9"/>
  <c r="M335" i="9"/>
  <c r="N335" i="9"/>
  <c r="O335" i="9"/>
  <c r="P335" i="9"/>
  <c r="Q335" i="9"/>
  <c r="R335" i="9"/>
  <c r="S335" i="9"/>
  <c r="T335" i="9"/>
  <c r="U335" i="9"/>
  <c r="V335" i="9"/>
  <c r="W335" i="9"/>
  <c r="X335" i="9"/>
  <c r="Y335" i="9"/>
  <c r="B336" i="9"/>
  <c r="C336" i="9"/>
  <c r="D336" i="9"/>
  <c r="E336" i="9"/>
  <c r="F336" i="9"/>
  <c r="G336" i="9"/>
  <c r="H336" i="9"/>
  <c r="I336" i="9"/>
  <c r="J336" i="9"/>
  <c r="K336" i="9"/>
  <c r="L336" i="9"/>
  <c r="M336" i="9"/>
  <c r="N336" i="9"/>
  <c r="O336" i="9"/>
  <c r="P336" i="9"/>
  <c r="Q336" i="9"/>
  <c r="R336" i="9"/>
  <c r="S336" i="9"/>
  <c r="T336" i="9"/>
  <c r="U336" i="9"/>
  <c r="V336" i="9"/>
  <c r="W336" i="9"/>
  <c r="X336" i="9"/>
  <c r="Y336" i="9"/>
  <c r="B337" i="9"/>
  <c r="C337" i="9"/>
  <c r="D337" i="9"/>
  <c r="E337" i="9"/>
  <c r="F337" i="9"/>
  <c r="G337" i="9"/>
  <c r="H337" i="9"/>
  <c r="I337" i="9"/>
  <c r="J337" i="9"/>
  <c r="K337" i="9"/>
  <c r="L337" i="9"/>
  <c r="M337" i="9"/>
  <c r="N337" i="9"/>
  <c r="O337" i="9"/>
  <c r="P337" i="9"/>
  <c r="Q337" i="9"/>
  <c r="R337" i="9"/>
  <c r="S337" i="9"/>
  <c r="T337" i="9"/>
  <c r="U337" i="9"/>
  <c r="V337" i="9"/>
  <c r="W337" i="9"/>
  <c r="X337" i="9"/>
  <c r="Y337" i="9"/>
  <c r="B338" i="9"/>
  <c r="C338" i="9"/>
  <c r="D338" i="9"/>
  <c r="E338" i="9"/>
  <c r="F338" i="9"/>
  <c r="G338" i="9"/>
  <c r="H338" i="9"/>
  <c r="I338" i="9"/>
  <c r="J338" i="9"/>
  <c r="K338" i="9"/>
  <c r="L338" i="9"/>
  <c r="M338" i="9"/>
  <c r="N338" i="9"/>
  <c r="O338" i="9"/>
  <c r="P338" i="9"/>
  <c r="Q338" i="9"/>
  <c r="R338" i="9"/>
  <c r="S338" i="9"/>
  <c r="T338" i="9"/>
  <c r="U338" i="9"/>
  <c r="V338" i="9"/>
  <c r="W338" i="9"/>
  <c r="X338" i="9"/>
  <c r="Y338" i="9"/>
  <c r="B339" i="9"/>
  <c r="C339" i="9"/>
  <c r="D339" i="9"/>
  <c r="E339" i="9"/>
  <c r="F339" i="9"/>
  <c r="G339" i="9"/>
  <c r="H339" i="9"/>
  <c r="I339" i="9"/>
  <c r="J339" i="9"/>
  <c r="K339" i="9"/>
  <c r="L339" i="9"/>
  <c r="M339" i="9"/>
  <c r="N339" i="9"/>
  <c r="O339" i="9"/>
  <c r="P339" i="9"/>
  <c r="Q339" i="9"/>
  <c r="R339" i="9"/>
  <c r="S339" i="9"/>
  <c r="T339" i="9"/>
  <c r="U339" i="9"/>
  <c r="V339" i="9"/>
  <c r="W339" i="9"/>
  <c r="X339" i="9"/>
  <c r="Y339" i="9"/>
  <c r="B340" i="9"/>
  <c r="C340" i="9"/>
  <c r="D340" i="9"/>
  <c r="E340" i="9"/>
  <c r="F340" i="9"/>
  <c r="G340" i="9"/>
  <c r="H340" i="9"/>
  <c r="I340" i="9"/>
  <c r="J340" i="9"/>
  <c r="K340" i="9"/>
  <c r="L340" i="9"/>
  <c r="M340" i="9"/>
  <c r="N340" i="9"/>
  <c r="O340" i="9"/>
  <c r="P340" i="9"/>
  <c r="Q340" i="9"/>
  <c r="R340" i="9"/>
  <c r="S340" i="9"/>
  <c r="T340" i="9"/>
  <c r="U340" i="9"/>
  <c r="V340" i="9"/>
  <c r="W340" i="9"/>
  <c r="X340" i="9"/>
  <c r="Y340" i="9"/>
  <c r="B341" i="9"/>
  <c r="C341" i="9"/>
  <c r="D341" i="9"/>
  <c r="E341" i="9"/>
  <c r="F341" i="9"/>
  <c r="G341" i="9"/>
  <c r="H341" i="9"/>
  <c r="I341" i="9"/>
  <c r="J341" i="9"/>
  <c r="K341" i="9"/>
  <c r="L341" i="9"/>
  <c r="M341" i="9"/>
  <c r="N341" i="9"/>
  <c r="O341" i="9"/>
  <c r="P341" i="9"/>
  <c r="Q341" i="9"/>
  <c r="R341" i="9"/>
  <c r="S341" i="9"/>
  <c r="T341" i="9"/>
  <c r="U341" i="9"/>
  <c r="V341" i="9"/>
  <c r="W341" i="9"/>
  <c r="X341" i="9"/>
  <c r="Y341" i="9"/>
  <c r="B342" i="9"/>
  <c r="C342" i="9"/>
  <c r="D342" i="9"/>
  <c r="E342" i="9"/>
  <c r="F342" i="9"/>
  <c r="G342" i="9"/>
  <c r="H342" i="9"/>
  <c r="I342" i="9"/>
  <c r="J342" i="9"/>
  <c r="K342" i="9"/>
  <c r="L342" i="9"/>
  <c r="M342" i="9"/>
  <c r="N342" i="9"/>
  <c r="O342" i="9"/>
  <c r="P342" i="9"/>
  <c r="Q342" i="9"/>
  <c r="R342" i="9"/>
  <c r="S342" i="9"/>
  <c r="T342" i="9"/>
  <c r="U342" i="9"/>
  <c r="V342" i="9"/>
  <c r="W342" i="9"/>
  <c r="X342" i="9"/>
  <c r="Y342" i="9"/>
  <c r="B343" i="9"/>
  <c r="C343" i="9"/>
  <c r="D343" i="9"/>
  <c r="E343" i="9"/>
  <c r="F343" i="9"/>
  <c r="G343" i="9"/>
  <c r="H343" i="9"/>
  <c r="I343" i="9"/>
  <c r="J343" i="9"/>
  <c r="K343" i="9"/>
  <c r="L343" i="9"/>
  <c r="M343" i="9"/>
  <c r="N343" i="9"/>
  <c r="O343" i="9"/>
  <c r="P343" i="9"/>
  <c r="Q343" i="9"/>
  <c r="R343" i="9"/>
  <c r="S343" i="9"/>
  <c r="T343" i="9"/>
  <c r="U343" i="9"/>
  <c r="V343" i="9"/>
  <c r="W343" i="9"/>
  <c r="X343" i="9"/>
  <c r="Y343" i="9"/>
  <c r="B344" i="9"/>
  <c r="C344" i="9"/>
  <c r="D344" i="9"/>
  <c r="E344" i="9"/>
  <c r="F344" i="9"/>
  <c r="G344" i="9"/>
  <c r="H344" i="9"/>
  <c r="I344" i="9"/>
  <c r="J344" i="9"/>
  <c r="K344" i="9"/>
  <c r="L344" i="9"/>
  <c r="M344" i="9"/>
  <c r="N344" i="9"/>
  <c r="O344" i="9"/>
  <c r="P344" i="9"/>
  <c r="Q344" i="9"/>
  <c r="R344" i="9"/>
  <c r="S344" i="9"/>
  <c r="T344" i="9"/>
  <c r="U344" i="9"/>
  <c r="V344" i="9"/>
  <c r="W344" i="9"/>
  <c r="X344" i="9"/>
  <c r="Y344" i="9"/>
  <c r="B345" i="9"/>
  <c r="C345" i="9"/>
  <c r="D345" i="9"/>
  <c r="E345" i="9"/>
  <c r="F345" i="9"/>
  <c r="G345" i="9"/>
  <c r="H345" i="9"/>
  <c r="I345" i="9"/>
  <c r="J345" i="9"/>
  <c r="K345" i="9"/>
  <c r="L345" i="9"/>
  <c r="M345" i="9"/>
  <c r="N345" i="9"/>
  <c r="O345" i="9"/>
  <c r="P345" i="9"/>
  <c r="Q345" i="9"/>
  <c r="R345" i="9"/>
  <c r="S345" i="9"/>
  <c r="T345" i="9"/>
  <c r="U345" i="9"/>
  <c r="V345" i="9"/>
  <c r="W345" i="9"/>
  <c r="X345" i="9"/>
  <c r="Y345" i="9"/>
  <c r="B346" i="9"/>
  <c r="C346" i="9"/>
  <c r="D346" i="9"/>
  <c r="E346" i="9"/>
  <c r="F346" i="9"/>
  <c r="G346" i="9"/>
  <c r="H346" i="9"/>
  <c r="I346" i="9"/>
  <c r="J346" i="9"/>
  <c r="K346" i="9"/>
  <c r="L346" i="9"/>
  <c r="M346" i="9"/>
  <c r="N346" i="9"/>
  <c r="O346" i="9"/>
  <c r="P346" i="9"/>
  <c r="Q346" i="9"/>
  <c r="R346" i="9"/>
  <c r="S346" i="9"/>
  <c r="T346" i="9"/>
  <c r="U346" i="9"/>
  <c r="V346" i="9"/>
  <c r="W346" i="9"/>
  <c r="X346" i="9"/>
  <c r="Y346" i="9"/>
  <c r="B347" i="9"/>
  <c r="C347" i="9"/>
  <c r="D347" i="9"/>
  <c r="E347" i="9"/>
  <c r="F347" i="9"/>
  <c r="G347" i="9"/>
  <c r="H347" i="9"/>
  <c r="I347" i="9"/>
  <c r="J347" i="9"/>
  <c r="K347" i="9"/>
  <c r="L347" i="9"/>
  <c r="M347" i="9"/>
  <c r="N347" i="9"/>
  <c r="O347" i="9"/>
  <c r="P347" i="9"/>
  <c r="Q347" i="9"/>
  <c r="R347" i="9"/>
  <c r="S347" i="9"/>
  <c r="T347" i="9"/>
  <c r="U347" i="9"/>
  <c r="V347" i="9"/>
  <c r="W347" i="9"/>
  <c r="X347" i="9"/>
  <c r="Y347" i="9"/>
  <c r="B348" i="9"/>
  <c r="C348" i="9"/>
  <c r="D348" i="9"/>
  <c r="E348" i="9"/>
  <c r="F348" i="9"/>
  <c r="G348" i="9"/>
  <c r="H348" i="9"/>
  <c r="I348" i="9"/>
  <c r="J348" i="9"/>
  <c r="K348" i="9"/>
  <c r="L348" i="9"/>
  <c r="M348" i="9"/>
  <c r="N348" i="9"/>
  <c r="O348" i="9"/>
  <c r="P348" i="9"/>
  <c r="Q348" i="9"/>
  <c r="R348" i="9"/>
  <c r="S348" i="9"/>
  <c r="T348" i="9"/>
  <c r="U348" i="9"/>
  <c r="V348" i="9"/>
  <c r="W348" i="9"/>
  <c r="X348" i="9"/>
  <c r="Y348" i="9"/>
  <c r="B349" i="9"/>
  <c r="C349" i="9"/>
  <c r="D349" i="9"/>
  <c r="E349" i="9"/>
  <c r="F349" i="9"/>
  <c r="G349" i="9"/>
  <c r="H349" i="9"/>
  <c r="I349" i="9"/>
  <c r="J349" i="9"/>
  <c r="K349" i="9"/>
  <c r="L349" i="9"/>
  <c r="M349" i="9"/>
  <c r="N349" i="9"/>
  <c r="O349" i="9"/>
  <c r="P349" i="9"/>
  <c r="Q349" i="9"/>
  <c r="R349" i="9"/>
  <c r="S349" i="9"/>
  <c r="T349" i="9"/>
  <c r="U349" i="9"/>
  <c r="V349" i="9"/>
  <c r="W349" i="9"/>
  <c r="X349" i="9"/>
  <c r="Y349" i="9"/>
  <c r="B350" i="9"/>
  <c r="C350" i="9"/>
  <c r="D350" i="9"/>
  <c r="E350" i="9"/>
  <c r="F350" i="9"/>
  <c r="G350" i="9"/>
  <c r="H350" i="9"/>
  <c r="I350" i="9"/>
  <c r="J350" i="9"/>
  <c r="K350" i="9"/>
  <c r="L350" i="9"/>
  <c r="M350" i="9"/>
  <c r="N350" i="9"/>
  <c r="O350" i="9"/>
  <c r="P350" i="9"/>
  <c r="Q350" i="9"/>
  <c r="R350" i="9"/>
  <c r="S350" i="9"/>
  <c r="T350" i="9"/>
  <c r="U350" i="9"/>
  <c r="V350" i="9"/>
  <c r="W350" i="9"/>
  <c r="X350" i="9"/>
  <c r="Y350" i="9"/>
  <c r="B351" i="9"/>
  <c r="C351" i="9"/>
  <c r="D351" i="9"/>
  <c r="E351" i="9"/>
  <c r="F351" i="9"/>
  <c r="G351" i="9"/>
  <c r="H351" i="9"/>
  <c r="I351" i="9"/>
  <c r="J351" i="9"/>
  <c r="K351" i="9"/>
  <c r="L351" i="9"/>
  <c r="M351" i="9"/>
  <c r="N351" i="9"/>
  <c r="O351" i="9"/>
  <c r="P351" i="9"/>
  <c r="Q351" i="9"/>
  <c r="R351" i="9"/>
  <c r="S351" i="9"/>
  <c r="T351" i="9"/>
  <c r="U351" i="9"/>
  <c r="V351" i="9"/>
  <c r="W351" i="9"/>
  <c r="X351" i="9"/>
  <c r="Y351" i="9"/>
  <c r="B352" i="9"/>
  <c r="C352" i="9"/>
  <c r="D352" i="9"/>
  <c r="E352" i="9"/>
  <c r="F352" i="9"/>
  <c r="G352" i="9"/>
  <c r="H352" i="9"/>
  <c r="I352" i="9"/>
  <c r="J352" i="9"/>
  <c r="K352" i="9"/>
  <c r="L352" i="9"/>
  <c r="M352" i="9"/>
  <c r="N352" i="9"/>
  <c r="O352" i="9"/>
  <c r="P352" i="9"/>
  <c r="Q352" i="9"/>
  <c r="R352" i="9"/>
  <c r="S352" i="9"/>
  <c r="T352" i="9"/>
  <c r="U352" i="9"/>
  <c r="V352" i="9"/>
  <c r="W352" i="9"/>
  <c r="X352" i="9"/>
  <c r="Y352" i="9"/>
  <c r="B353" i="9"/>
  <c r="C353" i="9"/>
  <c r="D353" i="9"/>
  <c r="E353" i="9"/>
  <c r="F353" i="9"/>
  <c r="G353" i="9"/>
  <c r="H353" i="9"/>
  <c r="I353" i="9"/>
  <c r="J353" i="9"/>
  <c r="K353" i="9"/>
  <c r="L353" i="9"/>
  <c r="M353" i="9"/>
  <c r="N353" i="9"/>
  <c r="O353" i="9"/>
  <c r="P353" i="9"/>
  <c r="Q353" i="9"/>
  <c r="R353" i="9"/>
  <c r="S353" i="9"/>
  <c r="T353" i="9"/>
  <c r="U353" i="9"/>
  <c r="V353" i="9"/>
  <c r="W353" i="9"/>
  <c r="X353" i="9"/>
  <c r="Y353" i="9"/>
  <c r="B354" i="9"/>
  <c r="C354" i="9"/>
  <c r="D354" i="9"/>
  <c r="E354" i="9"/>
  <c r="F354" i="9"/>
  <c r="G354" i="9"/>
  <c r="H354" i="9"/>
  <c r="I354" i="9"/>
  <c r="J354" i="9"/>
  <c r="K354" i="9"/>
  <c r="L354" i="9"/>
  <c r="M354" i="9"/>
  <c r="N354" i="9"/>
  <c r="O354" i="9"/>
  <c r="P354" i="9"/>
  <c r="Q354" i="9"/>
  <c r="R354" i="9"/>
  <c r="S354" i="9"/>
  <c r="T354" i="9"/>
  <c r="U354" i="9"/>
  <c r="V354" i="9"/>
  <c r="W354" i="9"/>
  <c r="X354" i="9"/>
  <c r="Y354" i="9"/>
  <c r="B355" i="9"/>
  <c r="C355" i="9"/>
  <c r="D355" i="9"/>
  <c r="E355" i="9"/>
  <c r="F355" i="9"/>
  <c r="G355" i="9"/>
  <c r="H355" i="9"/>
  <c r="I355" i="9"/>
  <c r="J355" i="9"/>
  <c r="K355" i="9"/>
  <c r="L355" i="9"/>
  <c r="M355" i="9"/>
  <c r="N355" i="9"/>
  <c r="O355" i="9"/>
  <c r="P355" i="9"/>
  <c r="Q355" i="9"/>
  <c r="R355" i="9"/>
  <c r="S355" i="9"/>
  <c r="T355" i="9"/>
  <c r="U355" i="9"/>
  <c r="V355" i="9"/>
  <c r="W355" i="9"/>
  <c r="X355" i="9"/>
  <c r="Y355" i="9"/>
  <c r="B356" i="9"/>
  <c r="C356" i="9"/>
  <c r="D356" i="9"/>
  <c r="E356" i="9"/>
  <c r="F356" i="9"/>
  <c r="G356" i="9"/>
  <c r="H356" i="9"/>
  <c r="I356" i="9"/>
  <c r="J356" i="9"/>
  <c r="K356" i="9"/>
  <c r="L356" i="9"/>
  <c r="M356" i="9"/>
  <c r="N356" i="9"/>
  <c r="O356" i="9"/>
  <c r="P356" i="9"/>
  <c r="Q356" i="9"/>
  <c r="R356" i="9"/>
  <c r="S356" i="9"/>
  <c r="T356" i="9"/>
  <c r="U356" i="9"/>
  <c r="V356" i="9"/>
  <c r="W356" i="9"/>
  <c r="X356" i="9"/>
  <c r="Y356" i="9"/>
  <c r="B357" i="9"/>
  <c r="C357" i="9"/>
  <c r="D357" i="9"/>
  <c r="E357" i="9"/>
  <c r="F357" i="9"/>
  <c r="G357" i="9"/>
  <c r="H357" i="9"/>
  <c r="I357" i="9"/>
  <c r="J357" i="9"/>
  <c r="K357" i="9"/>
  <c r="L357" i="9"/>
  <c r="M357" i="9"/>
  <c r="N357" i="9"/>
  <c r="O357" i="9"/>
  <c r="P357" i="9"/>
  <c r="Q357" i="9"/>
  <c r="R357" i="9"/>
  <c r="S357" i="9"/>
  <c r="T357" i="9"/>
  <c r="U357" i="9"/>
  <c r="V357" i="9"/>
  <c r="W357" i="9"/>
  <c r="X357" i="9"/>
  <c r="Y357" i="9"/>
  <c r="B358" i="9"/>
  <c r="C358" i="9"/>
  <c r="D358" i="9"/>
  <c r="E358" i="9"/>
  <c r="F358" i="9"/>
  <c r="G358" i="9"/>
  <c r="H358" i="9"/>
  <c r="I358" i="9"/>
  <c r="J358" i="9"/>
  <c r="K358" i="9"/>
  <c r="L358" i="9"/>
  <c r="M358" i="9"/>
  <c r="N358" i="9"/>
  <c r="O358" i="9"/>
  <c r="P358" i="9"/>
  <c r="Q358" i="9"/>
  <c r="R358" i="9"/>
  <c r="S358" i="9"/>
  <c r="T358" i="9"/>
  <c r="U358" i="9"/>
  <c r="V358" i="9"/>
  <c r="W358" i="9"/>
  <c r="X358" i="9"/>
  <c r="Y358" i="9"/>
  <c r="B359" i="9"/>
  <c r="C359" i="9"/>
  <c r="D359" i="9"/>
  <c r="E359" i="9"/>
  <c r="F359" i="9"/>
  <c r="G359" i="9"/>
  <c r="H359" i="9"/>
  <c r="I359" i="9"/>
  <c r="J359" i="9"/>
  <c r="K359" i="9"/>
  <c r="L359" i="9"/>
  <c r="M359" i="9"/>
  <c r="N359" i="9"/>
  <c r="O359" i="9"/>
  <c r="P359" i="9"/>
  <c r="Q359" i="9"/>
  <c r="R359" i="9"/>
  <c r="S359" i="9"/>
  <c r="T359" i="9"/>
  <c r="U359" i="9"/>
  <c r="V359" i="9"/>
  <c r="W359" i="9"/>
  <c r="X359" i="9"/>
  <c r="Y359" i="9"/>
  <c r="B360" i="9"/>
  <c r="C360" i="9"/>
  <c r="D360" i="9"/>
  <c r="E360" i="9"/>
  <c r="F360" i="9"/>
  <c r="G360" i="9"/>
  <c r="H360" i="9"/>
  <c r="I360" i="9"/>
  <c r="J360" i="9"/>
  <c r="K360" i="9"/>
  <c r="L360" i="9"/>
  <c r="M360" i="9"/>
  <c r="N360" i="9"/>
  <c r="O360" i="9"/>
  <c r="P360" i="9"/>
  <c r="Q360" i="9"/>
  <c r="R360" i="9"/>
  <c r="S360" i="9"/>
  <c r="T360" i="9"/>
  <c r="U360" i="9"/>
  <c r="V360" i="9"/>
  <c r="W360" i="9"/>
  <c r="X360" i="9"/>
  <c r="Y360" i="9"/>
  <c r="B361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B362" i="9"/>
  <c r="C362" i="9"/>
  <c r="D362" i="9"/>
  <c r="E362" i="9"/>
  <c r="F362" i="9"/>
  <c r="G362" i="9"/>
  <c r="H362" i="9"/>
  <c r="I362" i="9"/>
  <c r="J362" i="9"/>
  <c r="K362" i="9"/>
  <c r="L362" i="9"/>
  <c r="M362" i="9"/>
  <c r="N362" i="9"/>
  <c r="O362" i="9"/>
  <c r="P362" i="9"/>
  <c r="Q362" i="9"/>
  <c r="R362" i="9"/>
  <c r="S362" i="9"/>
  <c r="T362" i="9"/>
  <c r="U362" i="9"/>
  <c r="V362" i="9"/>
  <c r="W362" i="9"/>
  <c r="X362" i="9"/>
  <c r="Y362" i="9"/>
  <c r="B363" i="9"/>
  <c r="C363" i="9"/>
  <c r="D363" i="9"/>
  <c r="E363" i="9"/>
  <c r="F363" i="9"/>
  <c r="G363" i="9"/>
  <c r="H363" i="9"/>
  <c r="I363" i="9"/>
  <c r="J363" i="9"/>
  <c r="K363" i="9"/>
  <c r="L363" i="9"/>
  <c r="M363" i="9"/>
  <c r="N363" i="9"/>
  <c r="O363" i="9"/>
  <c r="P363" i="9"/>
  <c r="Q363" i="9"/>
  <c r="R363" i="9"/>
  <c r="S363" i="9"/>
  <c r="T363" i="9"/>
  <c r="U363" i="9"/>
  <c r="V363" i="9"/>
  <c r="W363" i="9"/>
  <c r="X363" i="9"/>
  <c r="Y363" i="9"/>
  <c r="B364" i="9"/>
  <c r="C364" i="9"/>
  <c r="D364" i="9"/>
  <c r="E364" i="9"/>
  <c r="F364" i="9"/>
  <c r="G364" i="9"/>
  <c r="H364" i="9"/>
  <c r="I364" i="9"/>
  <c r="J364" i="9"/>
  <c r="K364" i="9"/>
  <c r="L364" i="9"/>
  <c r="M364" i="9"/>
  <c r="N364" i="9"/>
  <c r="O364" i="9"/>
  <c r="P364" i="9"/>
  <c r="Q364" i="9"/>
  <c r="R364" i="9"/>
  <c r="S364" i="9"/>
  <c r="T364" i="9"/>
  <c r="U364" i="9"/>
  <c r="V364" i="9"/>
  <c r="W364" i="9"/>
  <c r="X364" i="9"/>
  <c r="Y364" i="9"/>
  <c r="B365" i="9"/>
  <c r="C365" i="9"/>
  <c r="D365" i="9"/>
  <c r="E365" i="9"/>
  <c r="F365" i="9"/>
  <c r="G365" i="9"/>
  <c r="H365" i="9"/>
  <c r="I365" i="9"/>
  <c r="J365" i="9"/>
  <c r="K365" i="9"/>
  <c r="L365" i="9"/>
  <c r="M365" i="9"/>
  <c r="N365" i="9"/>
  <c r="O365" i="9"/>
  <c r="P365" i="9"/>
  <c r="Q365" i="9"/>
  <c r="R365" i="9"/>
  <c r="S365" i="9"/>
  <c r="T365" i="9"/>
  <c r="U365" i="9"/>
  <c r="V365" i="9"/>
  <c r="W365" i="9"/>
  <c r="X365" i="9"/>
  <c r="Y365" i="9"/>
  <c r="B366" i="9"/>
  <c r="C366" i="9"/>
  <c r="D366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Q366" i="9"/>
  <c r="R366" i="9"/>
  <c r="S366" i="9"/>
  <c r="T366" i="9"/>
  <c r="U366" i="9"/>
  <c r="V366" i="9"/>
  <c r="W366" i="9"/>
  <c r="X366" i="9"/>
  <c r="Y366" i="9"/>
  <c r="B367" i="9"/>
  <c r="C367" i="9"/>
  <c r="D367" i="9"/>
  <c r="E367" i="9"/>
  <c r="F367" i="9"/>
  <c r="G367" i="9"/>
  <c r="H367" i="9"/>
  <c r="I367" i="9"/>
  <c r="J367" i="9"/>
  <c r="K367" i="9"/>
  <c r="L367" i="9"/>
  <c r="M367" i="9"/>
  <c r="N367" i="9"/>
  <c r="O367" i="9"/>
  <c r="P367" i="9"/>
  <c r="Q367" i="9"/>
  <c r="R367" i="9"/>
  <c r="S367" i="9"/>
  <c r="T367" i="9"/>
  <c r="U367" i="9"/>
  <c r="V367" i="9"/>
  <c r="W367" i="9"/>
  <c r="X367" i="9"/>
  <c r="Y367" i="9"/>
  <c r="B368" i="9"/>
  <c r="C368" i="9"/>
  <c r="D368" i="9"/>
  <c r="E368" i="9"/>
  <c r="F368" i="9"/>
  <c r="G368" i="9"/>
  <c r="H368" i="9"/>
  <c r="I368" i="9"/>
  <c r="J368" i="9"/>
  <c r="K368" i="9"/>
  <c r="L368" i="9"/>
  <c r="M368" i="9"/>
  <c r="N368" i="9"/>
  <c r="O368" i="9"/>
  <c r="P368" i="9"/>
  <c r="Q368" i="9"/>
  <c r="R368" i="9"/>
  <c r="S368" i="9"/>
  <c r="T368" i="9"/>
  <c r="U368" i="9"/>
  <c r="V368" i="9"/>
  <c r="W368" i="9"/>
  <c r="X368" i="9"/>
  <c r="Y368" i="9"/>
  <c r="B369" i="9"/>
  <c r="C369" i="9"/>
  <c r="D369" i="9"/>
  <c r="E369" i="9"/>
  <c r="F369" i="9"/>
  <c r="G369" i="9"/>
  <c r="H369" i="9"/>
  <c r="I369" i="9"/>
  <c r="J369" i="9"/>
  <c r="K369" i="9"/>
  <c r="L369" i="9"/>
  <c r="M369" i="9"/>
  <c r="N369" i="9"/>
  <c r="O369" i="9"/>
  <c r="P369" i="9"/>
  <c r="Q369" i="9"/>
  <c r="R369" i="9"/>
  <c r="S369" i="9"/>
  <c r="T369" i="9"/>
  <c r="U369" i="9"/>
  <c r="V369" i="9"/>
  <c r="W369" i="9"/>
  <c r="X369" i="9"/>
  <c r="Y369" i="9"/>
  <c r="B370" i="9"/>
  <c r="C370" i="9"/>
  <c r="D370" i="9"/>
  <c r="E370" i="9"/>
  <c r="F370" i="9"/>
  <c r="G370" i="9"/>
  <c r="H370" i="9"/>
  <c r="I370" i="9"/>
  <c r="J370" i="9"/>
  <c r="K370" i="9"/>
  <c r="L370" i="9"/>
  <c r="M370" i="9"/>
  <c r="N370" i="9"/>
  <c r="O370" i="9"/>
  <c r="P370" i="9"/>
  <c r="Q370" i="9"/>
  <c r="R370" i="9"/>
  <c r="S370" i="9"/>
  <c r="T370" i="9"/>
  <c r="U370" i="9"/>
  <c r="V370" i="9"/>
  <c r="W370" i="9"/>
  <c r="X370" i="9"/>
  <c r="Y370" i="9"/>
  <c r="B371" i="9"/>
  <c r="C371" i="9"/>
  <c r="D371" i="9"/>
  <c r="E371" i="9"/>
  <c r="F371" i="9"/>
  <c r="G371" i="9"/>
  <c r="H371" i="9"/>
  <c r="I371" i="9"/>
  <c r="J371" i="9"/>
  <c r="K371" i="9"/>
  <c r="L371" i="9"/>
  <c r="M371" i="9"/>
  <c r="N371" i="9"/>
  <c r="O371" i="9"/>
  <c r="P371" i="9"/>
  <c r="Q371" i="9"/>
  <c r="R371" i="9"/>
  <c r="S371" i="9"/>
  <c r="T371" i="9"/>
  <c r="U371" i="9"/>
  <c r="V371" i="9"/>
  <c r="W371" i="9"/>
  <c r="X371" i="9"/>
  <c r="Y371" i="9"/>
  <c r="B372" i="9"/>
  <c r="C372" i="9"/>
  <c r="D372" i="9"/>
  <c r="E372" i="9"/>
  <c r="F372" i="9"/>
  <c r="G372" i="9"/>
  <c r="H372" i="9"/>
  <c r="I372" i="9"/>
  <c r="J372" i="9"/>
  <c r="K372" i="9"/>
  <c r="L372" i="9"/>
  <c r="M372" i="9"/>
  <c r="N372" i="9"/>
  <c r="O372" i="9"/>
  <c r="P372" i="9"/>
  <c r="Q372" i="9"/>
  <c r="R372" i="9"/>
  <c r="S372" i="9"/>
  <c r="T372" i="9"/>
  <c r="U372" i="9"/>
  <c r="V372" i="9"/>
  <c r="W372" i="9"/>
  <c r="X372" i="9"/>
  <c r="Y372" i="9"/>
  <c r="B373" i="9"/>
  <c r="C373" i="9"/>
  <c r="D373" i="9"/>
  <c r="E373" i="9"/>
  <c r="F373" i="9"/>
  <c r="G373" i="9"/>
  <c r="H373" i="9"/>
  <c r="I373" i="9"/>
  <c r="J373" i="9"/>
  <c r="K373" i="9"/>
  <c r="L373" i="9"/>
  <c r="M373" i="9"/>
  <c r="N373" i="9"/>
  <c r="O373" i="9"/>
  <c r="P373" i="9"/>
  <c r="Q373" i="9"/>
  <c r="R373" i="9"/>
  <c r="S373" i="9"/>
  <c r="T373" i="9"/>
  <c r="U373" i="9"/>
  <c r="V373" i="9"/>
  <c r="W373" i="9"/>
  <c r="X373" i="9"/>
  <c r="Y373" i="9"/>
  <c r="B374" i="9"/>
  <c r="C374" i="9"/>
  <c r="D374" i="9"/>
  <c r="E374" i="9"/>
  <c r="F374" i="9"/>
  <c r="G374" i="9"/>
  <c r="H374" i="9"/>
  <c r="I374" i="9"/>
  <c r="J374" i="9"/>
  <c r="K374" i="9"/>
  <c r="L374" i="9"/>
  <c r="M374" i="9"/>
  <c r="N374" i="9"/>
  <c r="O374" i="9"/>
  <c r="P374" i="9"/>
  <c r="Q374" i="9"/>
  <c r="R374" i="9"/>
  <c r="S374" i="9"/>
  <c r="T374" i="9"/>
  <c r="U374" i="9"/>
  <c r="V374" i="9"/>
  <c r="W374" i="9"/>
  <c r="X374" i="9"/>
  <c r="Y374" i="9"/>
  <c r="B375" i="9"/>
  <c r="C375" i="9"/>
  <c r="D375" i="9"/>
  <c r="E375" i="9"/>
  <c r="F375" i="9"/>
  <c r="G375" i="9"/>
  <c r="H375" i="9"/>
  <c r="I375" i="9"/>
  <c r="J375" i="9"/>
  <c r="K375" i="9"/>
  <c r="L375" i="9"/>
  <c r="M375" i="9"/>
  <c r="N375" i="9"/>
  <c r="O375" i="9"/>
  <c r="P375" i="9"/>
  <c r="Q375" i="9"/>
  <c r="R375" i="9"/>
  <c r="S375" i="9"/>
  <c r="T375" i="9"/>
  <c r="U375" i="9"/>
  <c r="V375" i="9"/>
  <c r="W375" i="9"/>
  <c r="X375" i="9"/>
  <c r="Y375" i="9"/>
  <c r="B376" i="9"/>
  <c r="C376" i="9"/>
  <c r="D376" i="9"/>
  <c r="E376" i="9"/>
  <c r="F376" i="9"/>
  <c r="G376" i="9"/>
  <c r="H376" i="9"/>
  <c r="I376" i="9"/>
  <c r="J376" i="9"/>
  <c r="K376" i="9"/>
  <c r="L376" i="9"/>
  <c r="M376" i="9"/>
  <c r="N376" i="9"/>
  <c r="O376" i="9"/>
  <c r="P376" i="9"/>
  <c r="Q376" i="9"/>
  <c r="R376" i="9"/>
  <c r="S376" i="9"/>
  <c r="T376" i="9"/>
  <c r="U376" i="9"/>
  <c r="V376" i="9"/>
  <c r="W376" i="9"/>
  <c r="X376" i="9"/>
  <c r="Y376" i="9"/>
  <c r="B377" i="9"/>
  <c r="C377" i="9"/>
  <c r="D377" i="9"/>
  <c r="E377" i="9"/>
  <c r="F377" i="9"/>
  <c r="G377" i="9"/>
  <c r="H377" i="9"/>
  <c r="I377" i="9"/>
  <c r="J377" i="9"/>
  <c r="K377" i="9"/>
  <c r="L377" i="9"/>
  <c r="M377" i="9"/>
  <c r="N377" i="9"/>
  <c r="O377" i="9"/>
  <c r="P377" i="9"/>
  <c r="Q377" i="9"/>
  <c r="R377" i="9"/>
  <c r="S377" i="9"/>
  <c r="T377" i="9"/>
  <c r="U377" i="9"/>
  <c r="V377" i="9"/>
  <c r="W377" i="9"/>
  <c r="X377" i="9"/>
  <c r="Y377" i="9"/>
  <c r="B378" i="9"/>
  <c r="C378" i="9"/>
  <c r="D378" i="9"/>
  <c r="E378" i="9"/>
  <c r="F378" i="9"/>
  <c r="G378" i="9"/>
  <c r="H378" i="9"/>
  <c r="I378" i="9"/>
  <c r="J378" i="9"/>
  <c r="K378" i="9"/>
  <c r="L378" i="9"/>
  <c r="M378" i="9"/>
  <c r="N378" i="9"/>
  <c r="O378" i="9"/>
  <c r="P378" i="9"/>
  <c r="Q378" i="9"/>
  <c r="R378" i="9"/>
  <c r="S378" i="9"/>
  <c r="T378" i="9"/>
  <c r="U378" i="9"/>
  <c r="V378" i="9"/>
  <c r="W378" i="9"/>
  <c r="X378" i="9"/>
  <c r="Y378" i="9"/>
  <c r="B379" i="9"/>
  <c r="C379" i="9"/>
  <c r="D379" i="9"/>
  <c r="E379" i="9"/>
  <c r="F379" i="9"/>
  <c r="G379" i="9"/>
  <c r="H379" i="9"/>
  <c r="I379" i="9"/>
  <c r="J379" i="9"/>
  <c r="K379" i="9"/>
  <c r="L379" i="9"/>
  <c r="M379" i="9"/>
  <c r="N379" i="9"/>
  <c r="O379" i="9"/>
  <c r="P379" i="9"/>
  <c r="Q379" i="9"/>
  <c r="R379" i="9"/>
  <c r="S379" i="9"/>
  <c r="T379" i="9"/>
  <c r="U379" i="9"/>
  <c r="V379" i="9"/>
  <c r="W379" i="9"/>
  <c r="X379" i="9"/>
  <c r="Y379" i="9"/>
  <c r="B380" i="9"/>
  <c r="C380" i="9"/>
  <c r="D380" i="9"/>
  <c r="E380" i="9"/>
  <c r="F380" i="9"/>
  <c r="G380" i="9"/>
  <c r="H380" i="9"/>
  <c r="I380" i="9"/>
  <c r="J380" i="9"/>
  <c r="K380" i="9"/>
  <c r="L380" i="9"/>
  <c r="M380" i="9"/>
  <c r="N380" i="9"/>
  <c r="O380" i="9"/>
  <c r="P380" i="9"/>
  <c r="Q380" i="9"/>
  <c r="R380" i="9"/>
  <c r="S380" i="9"/>
  <c r="T380" i="9"/>
  <c r="U380" i="9"/>
  <c r="V380" i="9"/>
  <c r="W380" i="9"/>
  <c r="X380" i="9"/>
  <c r="Y380" i="9"/>
  <c r="B381" i="9"/>
  <c r="C381" i="9"/>
  <c r="D381" i="9"/>
  <c r="E381" i="9"/>
  <c r="F381" i="9"/>
  <c r="G381" i="9"/>
  <c r="H381" i="9"/>
  <c r="I381" i="9"/>
  <c r="J381" i="9"/>
  <c r="K381" i="9"/>
  <c r="L381" i="9"/>
  <c r="M381" i="9"/>
  <c r="N381" i="9"/>
  <c r="O381" i="9"/>
  <c r="P381" i="9"/>
  <c r="Q381" i="9"/>
  <c r="R381" i="9"/>
  <c r="S381" i="9"/>
  <c r="T381" i="9"/>
  <c r="U381" i="9"/>
  <c r="V381" i="9"/>
  <c r="W381" i="9"/>
  <c r="X381" i="9"/>
  <c r="Y381" i="9"/>
  <c r="B382" i="9"/>
  <c r="C382" i="9"/>
  <c r="D382" i="9"/>
  <c r="E382" i="9"/>
  <c r="F382" i="9"/>
  <c r="G382" i="9"/>
  <c r="H382" i="9"/>
  <c r="I382" i="9"/>
  <c r="J382" i="9"/>
  <c r="K382" i="9"/>
  <c r="L382" i="9"/>
  <c r="M382" i="9"/>
  <c r="N382" i="9"/>
  <c r="O382" i="9"/>
  <c r="P382" i="9"/>
  <c r="Q382" i="9"/>
  <c r="R382" i="9"/>
  <c r="S382" i="9"/>
  <c r="T382" i="9"/>
  <c r="U382" i="9"/>
  <c r="V382" i="9"/>
  <c r="W382" i="9"/>
  <c r="X382" i="9"/>
  <c r="Y382" i="9"/>
  <c r="B383" i="9"/>
  <c r="C383" i="9"/>
  <c r="D383" i="9"/>
  <c r="E383" i="9"/>
  <c r="F383" i="9"/>
  <c r="G383" i="9"/>
  <c r="H383" i="9"/>
  <c r="I383" i="9"/>
  <c r="J383" i="9"/>
  <c r="K383" i="9"/>
  <c r="L383" i="9"/>
  <c r="M383" i="9"/>
  <c r="N383" i="9"/>
  <c r="O383" i="9"/>
  <c r="P383" i="9"/>
  <c r="Q383" i="9"/>
  <c r="R383" i="9"/>
  <c r="S383" i="9"/>
  <c r="T383" i="9"/>
  <c r="U383" i="9"/>
  <c r="V383" i="9"/>
  <c r="W383" i="9"/>
  <c r="X383" i="9"/>
  <c r="Y383" i="9"/>
  <c r="B384" i="9"/>
  <c r="C384" i="9"/>
  <c r="D384" i="9"/>
  <c r="E384" i="9"/>
  <c r="F384" i="9"/>
  <c r="G384" i="9"/>
  <c r="H384" i="9"/>
  <c r="I384" i="9"/>
  <c r="J384" i="9"/>
  <c r="K384" i="9"/>
  <c r="L384" i="9"/>
  <c r="M384" i="9"/>
  <c r="N384" i="9"/>
  <c r="O384" i="9"/>
  <c r="P384" i="9"/>
  <c r="Q384" i="9"/>
  <c r="R384" i="9"/>
  <c r="S384" i="9"/>
  <c r="T384" i="9"/>
  <c r="U384" i="9"/>
  <c r="V384" i="9"/>
  <c r="W384" i="9"/>
  <c r="X384" i="9"/>
  <c r="Y384" i="9"/>
  <c r="B385" i="9"/>
  <c r="C385" i="9"/>
  <c r="D385" i="9"/>
  <c r="E385" i="9"/>
  <c r="F385" i="9"/>
  <c r="G385" i="9"/>
  <c r="H385" i="9"/>
  <c r="I385" i="9"/>
  <c r="J385" i="9"/>
  <c r="K385" i="9"/>
  <c r="L385" i="9"/>
  <c r="M385" i="9"/>
  <c r="N385" i="9"/>
  <c r="O385" i="9"/>
  <c r="P385" i="9"/>
  <c r="Q385" i="9"/>
  <c r="R385" i="9"/>
  <c r="S385" i="9"/>
  <c r="T385" i="9"/>
  <c r="U385" i="9"/>
  <c r="V385" i="9"/>
  <c r="W385" i="9"/>
  <c r="X385" i="9"/>
  <c r="Y385" i="9"/>
  <c r="B386" i="9"/>
  <c r="C386" i="9"/>
  <c r="D386" i="9"/>
  <c r="E386" i="9"/>
  <c r="F386" i="9"/>
  <c r="G386" i="9"/>
  <c r="H386" i="9"/>
  <c r="I386" i="9"/>
  <c r="J386" i="9"/>
  <c r="K386" i="9"/>
  <c r="L386" i="9"/>
  <c r="M386" i="9"/>
  <c r="N386" i="9"/>
  <c r="O386" i="9"/>
  <c r="P386" i="9"/>
  <c r="Q386" i="9"/>
  <c r="R386" i="9"/>
  <c r="S386" i="9"/>
  <c r="T386" i="9"/>
  <c r="U386" i="9"/>
  <c r="V386" i="9"/>
  <c r="W386" i="9"/>
  <c r="X386" i="9"/>
  <c r="Y386" i="9"/>
  <c r="B387" i="9"/>
  <c r="C387" i="9"/>
  <c r="D387" i="9"/>
  <c r="E387" i="9"/>
  <c r="F387" i="9"/>
  <c r="G387" i="9"/>
  <c r="H387" i="9"/>
  <c r="I387" i="9"/>
  <c r="J387" i="9"/>
  <c r="K387" i="9"/>
  <c r="L387" i="9"/>
  <c r="M387" i="9"/>
  <c r="N387" i="9"/>
  <c r="O387" i="9"/>
  <c r="P387" i="9"/>
  <c r="Q387" i="9"/>
  <c r="R387" i="9"/>
  <c r="S387" i="9"/>
  <c r="T387" i="9"/>
  <c r="U387" i="9"/>
  <c r="V387" i="9"/>
  <c r="W387" i="9"/>
  <c r="X387" i="9"/>
  <c r="Y387" i="9"/>
  <c r="B388" i="9"/>
  <c r="C388" i="9"/>
  <c r="D388" i="9"/>
  <c r="E388" i="9"/>
  <c r="F388" i="9"/>
  <c r="G388" i="9"/>
  <c r="H388" i="9"/>
  <c r="I388" i="9"/>
  <c r="J388" i="9"/>
  <c r="K388" i="9"/>
  <c r="L388" i="9"/>
  <c r="M388" i="9"/>
  <c r="N388" i="9"/>
  <c r="O388" i="9"/>
  <c r="P388" i="9"/>
  <c r="Q388" i="9"/>
  <c r="R388" i="9"/>
  <c r="S388" i="9"/>
  <c r="T388" i="9"/>
  <c r="U388" i="9"/>
  <c r="V388" i="9"/>
  <c r="W388" i="9"/>
  <c r="X388" i="9"/>
  <c r="Y388" i="9"/>
  <c r="B389" i="9"/>
  <c r="C389" i="9"/>
  <c r="D389" i="9"/>
  <c r="E389" i="9"/>
  <c r="F389" i="9"/>
  <c r="G389" i="9"/>
  <c r="H389" i="9"/>
  <c r="I389" i="9"/>
  <c r="J389" i="9"/>
  <c r="K389" i="9"/>
  <c r="L389" i="9"/>
  <c r="M389" i="9"/>
  <c r="N389" i="9"/>
  <c r="O389" i="9"/>
  <c r="P389" i="9"/>
  <c r="Q389" i="9"/>
  <c r="R389" i="9"/>
  <c r="S389" i="9"/>
  <c r="T389" i="9"/>
  <c r="U389" i="9"/>
  <c r="V389" i="9"/>
  <c r="W389" i="9"/>
  <c r="X389" i="9"/>
  <c r="Y389" i="9"/>
  <c r="B390" i="9"/>
  <c r="C390" i="9"/>
  <c r="D390" i="9"/>
  <c r="E390" i="9"/>
  <c r="F390" i="9"/>
  <c r="G390" i="9"/>
  <c r="H390" i="9"/>
  <c r="I390" i="9"/>
  <c r="J390" i="9"/>
  <c r="K390" i="9"/>
  <c r="L390" i="9"/>
  <c r="M390" i="9"/>
  <c r="N390" i="9"/>
  <c r="O390" i="9"/>
  <c r="P390" i="9"/>
  <c r="Q390" i="9"/>
  <c r="R390" i="9"/>
  <c r="S390" i="9"/>
  <c r="T390" i="9"/>
  <c r="U390" i="9"/>
  <c r="V390" i="9"/>
  <c r="W390" i="9"/>
  <c r="X390" i="9"/>
  <c r="Y390" i="9"/>
  <c r="B391" i="9"/>
  <c r="C391" i="9"/>
  <c r="D391" i="9"/>
  <c r="E391" i="9"/>
  <c r="F391" i="9"/>
  <c r="G391" i="9"/>
  <c r="H391" i="9"/>
  <c r="I391" i="9"/>
  <c r="J391" i="9"/>
  <c r="K391" i="9"/>
  <c r="L391" i="9"/>
  <c r="M391" i="9"/>
  <c r="N391" i="9"/>
  <c r="O391" i="9"/>
  <c r="P391" i="9"/>
  <c r="Q391" i="9"/>
  <c r="R391" i="9"/>
  <c r="S391" i="9"/>
  <c r="T391" i="9"/>
  <c r="U391" i="9"/>
  <c r="V391" i="9"/>
  <c r="W391" i="9"/>
  <c r="X391" i="9"/>
  <c r="Y391" i="9"/>
  <c r="B392" i="9"/>
  <c r="C392" i="9"/>
  <c r="D392" i="9"/>
  <c r="E392" i="9"/>
  <c r="F392" i="9"/>
  <c r="G392" i="9"/>
  <c r="H392" i="9"/>
  <c r="I392" i="9"/>
  <c r="J392" i="9"/>
  <c r="K392" i="9"/>
  <c r="L392" i="9"/>
  <c r="M392" i="9"/>
  <c r="N392" i="9"/>
  <c r="O392" i="9"/>
  <c r="P392" i="9"/>
  <c r="Q392" i="9"/>
  <c r="R392" i="9"/>
  <c r="S392" i="9"/>
  <c r="T392" i="9"/>
  <c r="U392" i="9"/>
  <c r="V392" i="9"/>
  <c r="W392" i="9"/>
  <c r="X392" i="9"/>
  <c r="Y392" i="9"/>
  <c r="B393" i="9"/>
  <c r="C393" i="9"/>
  <c r="D393" i="9"/>
  <c r="E393" i="9"/>
  <c r="F393" i="9"/>
  <c r="G393" i="9"/>
  <c r="H393" i="9"/>
  <c r="I393" i="9"/>
  <c r="J393" i="9"/>
  <c r="K393" i="9"/>
  <c r="L393" i="9"/>
  <c r="M393" i="9"/>
  <c r="N393" i="9"/>
  <c r="O393" i="9"/>
  <c r="P393" i="9"/>
  <c r="Q393" i="9"/>
  <c r="R393" i="9"/>
  <c r="S393" i="9"/>
  <c r="T393" i="9"/>
  <c r="U393" i="9"/>
  <c r="V393" i="9"/>
  <c r="W393" i="9"/>
  <c r="X393" i="9"/>
  <c r="Y393" i="9"/>
  <c r="B394" i="9"/>
  <c r="C394" i="9"/>
  <c r="D394" i="9"/>
  <c r="E394" i="9"/>
  <c r="F394" i="9"/>
  <c r="G394" i="9"/>
  <c r="H394" i="9"/>
  <c r="I394" i="9"/>
  <c r="J394" i="9"/>
  <c r="K394" i="9"/>
  <c r="L394" i="9"/>
  <c r="M394" i="9"/>
  <c r="N394" i="9"/>
  <c r="O394" i="9"/>
  <c r="P394" i="9"/>
  <c r="Q394" i="9"/>
  <c r="R394" i="9"/>
  <c r="S394" i="9"/>
  <c r="T394" i="9"/>
  <c r="U394" i="9"/>
  <c r="V394" i="9"/>
  <c r="W394" i="9"/>
  <c r="X394" i="9"/>
  <c r="Y394" i="9"/>
  <c r="B395" i="9"/>
  <c r="C395" i="9"/>
  <c r="D395" i="9"/>
  <c r="E395" i="9"/>
  <c r="F395" i="9"/>
  <c r="G395" i="9"/>
  <c r="H395" i="9"/>
  <c r="I395" i="9"/>
  <c r="J395" i="9"/>
  <c r="K395" i="9"/>
  <c r="L395" i="9"/>
  <c r="M395" i="9"/>
  <c r="N395" i="9"/>
  <c r="O395" i="9"/>
  <c r="P395" i="9"/>
  <c r="Q395" i="9"/>
  <c r="R395" i="9"/>
  <c r="S395" i="9"/>
  <c r="T395" i="9"/>
  <c r="U395" i="9"/>
  <c r="V395" i="9"/>
  <c r="W395" i="9"/>
  <c r="X395" i="9"/>
  <c r="Y395" i="9"/>
  <c r="B396" i="9"/>
  <c r="C396" i="9"/>
  <c r="D396" i="9"/>
  <c r="E396" i="9"/>
  <c r="F396" i="9"/>
  <c r="G396" i="9"/>
  <c r="H396" i="9"/>
  <c r="I396" i="9"/>
  <c r="J396" i="9"/>
  <c r="K396" i="9"/>
  <c r="L396" i="9"/>
  <c r="M396" i="9"/>
  <c r="N396" i="9"/>
  <c r="O396" i="9"/>
  <c r="P396" i="9"/>
  <c r="Q396" i="9"/>
  <c r="R396" i="9"/>
  <c r="S396" i="9"/>
  <c r="T396" i="9"/>
  <c r="U396" i="9"/>
  <c r="V396" i="9"/>
  <c r="W396" i="9"/>
  <c r="X396" i="9"/>
  <c r="Y396" i="9"/>
  <c r="B397" i="9"/>
  <c r="C397" i="9"/>
  <c r="D397" i="9"/>
  <c r="E397" i="9"/>
  <c r="F397" i="9"/>
  <c r="G397" i="9"/>
  <c r="H397" i="9"/>
  <c r="I397" i="9"/>
  <c r="J397" i="9"/>
  <c r="K397" i="9"/>
  <c r="L397" i="9"/>
  <c r="M397" i="9"/>
  <c r="N397" i="9"/>
  <c r="O397" i="9"/>
  <c r="P397" i="9"/>
  <c r="Q397" i="9"/>
  <c r="R397" i="9"/>
  <c r="S397" i="9"/>
  <c r="T397" i="9"/>
  <c r="U397" i="9"/>
  <c r="V397" i="9"/>
  <c r="W397" i="9"/>
  <c r="X397" i="9"/>
  <c r="Y397" i="9"/>
  <c r="B398" i="9"/>
  <c r="C398" i="9"/>
  <c r="D398" i="9"/>
  <c r="E398" i="9"/>
  <c r="F398" i="9"/>
  <c r="G398" i="9"/>
  <c r="H398" i="9"/>
  <c r="I398" i="9"/>
  <c r="J398" i="9"/>
  <c r="K398" i="9"/>
  <c r="L398" i="9"/>
  <c r="M398" i="9"/>
  <c r="N398" i="9"/>
  <c r="O398" i="9"/>
  <c r="P398" i="9"/>
  <c r="Q398" i="9"/>
  <c r="R398" i="9"/>
  <c r="S398" i="9"/>
  <c r="T398" i="9"/>
  <c r="U398" i="9"/>
  <c r="V398" i="9"/>
  <c r="W398" i="9"/>
  <c r="X398" i="9"/>
  <c r="Y398" i="9"/>
  <c r="B399" i="9"/>
  <c r="C399" i="9"/>
  <c r="D399" i="9"/>
  <c r="E399" i="9"/>
  <c r="F399" i="9"/>
  <c r="G399" i="9"/>
  <c r="H399" i="9"/>
  <c r="I399" i="9"/>
  <c r="J399" i="9"/>
  <c r="K399" i="9"/>
  <c r="L399" i="9"/>
  <c r="M399" i="9"/>
  <c r="N399" i="9"/>
  <c r="O399" i="9"/>
  <c r="P399" i="9"/>
  <c r="Q399" i="9"/>
  <c r="R399" i="9"/>
  <c r="S399" i="9"/>
  <c r="T399" i="9"/>
  <c r="U399" i="9"/>
  <c r="V399" i="9"/>
  <c r="W399" i="9"/>
  <c r="X399" i="9"/>
  <c r="Y399" i="9"/>
  <c r="B400" i="9"/>
  <c r="C400" i="9"/>
  <c r="D400" i="9"/>
  <c r="E400" i="9"/>
  <c r="F400" i="9"/>
  <c r="G400" i="9"/>
  <c r="H400" i="9"/>
  <c r="I400" i="9"/>
  <c r="J400" i="9"/>
  <c r="K400" i="9"/>
  <c r="L400" i="9"/>
  <c r="M400" i="9"/>
  <c r="N400" i="9"/>
  <c r="O400" i="9"/>
  <c r="P400" i="9"/>
  <c r="Q400" i="9"/>
  <c r="R400" i="9"/>
  <c r="S400" i="9"/>
  <c r="T400" i="9"/>
  <c r="U400" i="9"/>
  <c r="V400" i="9"/>
  <c r="W400" i="9"/>
  <c r="X400" i="9"/>
  <c r="Y400" i="9"/>
  <c r="B401" i="9"/>
  <c r="C401" i="9"/>
  <c r="D401" i="9"/>
  <c r="E401" i="9"/>
  <c r="F401" i="9"/>
  <c r="G401" i="9"/>
  <c r="H401" i="9"/>
  <c r="I401" i="9"/>
  <c r="J401" i="9"/>
  <c r="K401" i="9"/>
  <c r="L401" i="9"/>
  <c r="M401" i="9"/>
  <c r="N401" i="9"/>
  <c r="O401" i="9"/>
  <c r="P401" i="9"/>
  <c r="Q401" i="9"/>
  <c r="R401" i="9"/>
  <c r="S401" i="9"/>
  <c r="T401" i="9"/>
  <c r="U401" i="9"/>
  <c r="V401" i="9"/>
  <c r="W401" i="9"/>
  <c r="X401" i="9"/>
  <c r="Y401" i="9"/>
  <c r="B402" i="9"/>
  <c r="C402" i="9"/>
  <c r="D402" i="9"/>
  <c r="E402" i="9"/>
  <c r="F402" i="9"/>
  <c r="G402" i="9"/>
  <c r="H402" i="9"/>
  <c r="I402" i="9"/>
  <c r="J402" i="9"/>
  <c r="K402" i="9"/>
  <c r="L402" i="9"/>
  <c r="M402" i="9"/>
  <c r="N402" i="9"/>
  <c r="O402" i="9"/>
  <c r="P402" i="9"/>
  <c r="Q402" i="9"/>
  <c r="R402" i="9"/>
  <c r="S402" i="9"/>
  <c r="T402" i="9"/>
  <c r="U402" i="9"/>
  <c r="V402" i="9"/>
  <c r="W402" i="9"/>
  <c r="X402" i="9"/>
  <c r="Y402" i="9"/>
  <c r="B403" i="9"/>
  <c r="C403" i="9"/>
  <c r="D403" i="9"/>
  <c r="E403" i="9"/>
  <c r="F403" i="9"/>
  <c r="G403" i="9"/>
  <c r="H403" i="9"/>
  <c r="I403" i="9"/>
  <c r="J403" i="9"/>
  <c r="K403" i="9"/>
  <c r="L403" i="9"/>
  <c r="M403" i="9"/>
  <c r="N403" i="9"/>
  <c r="O403" i="9"/>
  <c r="P403" i="9"/>
  <c r="Q403" i="9"/>
  <c r="R403" i="9"/>
  <c r="S403" i="9"/>
  <c r="T403" i="9"/>
  <c r="U403" i="9"/>
  <c r="V403" i="9"/>
  <c r="W403" i="9"/>
  <c r="X403" i="9"/>
  <c r="Y403" i="9"/>
  <c r="B404" i="9"/>
  <c r="C404" i="9"/>
  <c r="D404" i="9"/>
  <c r="E404" i="9"/>
  <c r="F404" i="9"/>
  <c r="G404" i="9"/>
  <c r="H404" i="9"/>
  <c r="I404" i="9"/>
  <c r="J404" i="9"/>
  <c r="K404" i="9"/>
  <c r="L404" i="9"/>
  <c r="M404" i="9"/>
  <c r="N404" i="9"/>
  <c r="O404" i="9"/>
  <c r="P404" i="9"/>
  <c r="Q404" i="9"/>
  <c r="R404" i="9"/>
  <c r="S404" i="9"/>
  <c r="T404" i="9"/>
  <c r="U404" i="9"/>
  <c r="V404" i="9"/>
  <c r="W404" i="9"/>
  <c r="X404" i="9"/>
  <c r="Y404" i="9"/>
  <c r="B405" i="9"/>
  <c r="C405" i="9"/>
  <c r="D405" i="9"/>
  <c r="E405" i="9"/>
  <c r="F405" i="9"/>
  <c r="G405" i="9"/>
  <c r="H405" i="9"/>
  <c r="I405" i="9"/>
  <c r="J405" i="9"/>
  <c r="K405" i="9"/>
  <c r="L405" i="9"/>
  <c r="M405" i="9"/>
  <c r="N405" i="9"/>
  <c r="O405" i="9"/>
  <c r="P405" i="9"/>
  <c r="Q405" i="9"/>
  <c r="R405" i="9"/>
  <c r="S405" i="9"/>
  <c r="T405" i="9"/>
  <c r="U405" i="9"/>
  <c r="V405" i="9"/>
  <c r="W405" i="9"/>
  <c r="X405" i="9"/>
  <c r="Y405" i="9"/>
  <c r="B406" i="9"/>
  <c r="C406" i="9"/>
  <c r="D406" i="9"/>
  <c r="E406" i="9"/>
  <c r="F406" i="9"/>
  <c r="G406" i="9"/>
  <c r="H406" i="9"/>
  <c r="I406" i="9"/>
  <c r="J406" i="9"/>
  <c r="K406" i="9"/>
  <c r="L406" i="9"/>
  <c r="M406" i="9"/>
  <c r="N406" i="9"/>
  <c r="O406" i="9"/>
  <c r="P406" i="9"/>
  <c r="Q406" i="9"/>
  <c r="R406" i="9"/>
  <c r="S406" i="9"/>
  <c r="T406" i="9"/>
  <c r="U406" i="9"/>
  <c r="V406" i="9"/>
  <c r="W406" i="9"/>
  <c r="X406" i="9"/>
  <c r="Y406" i="9"/>
  <c r="B407" i="9"/>
  <c r="C407" i="9"/>
  <c r="D407" i="9"/>
  <c r="E407" i="9"/>
  <c r="F407" i="9"/>
  <c r="G407" i="9"/>
  <c r="H407" i="9"/>
  <c r="I407" i="9"/>
  <c r="J407" i="9"/>
  <c r="K407" i="9"/>
  <c r="L407" i="9"/>
  <c r="M407" i="9"/>
  <c r="N407" i="9"/>
  <c r="O407" i="9"/>
  <c r="P407" i="9"/>
  <c r="Q407" i="9"/>
  <c r="R407" i="9"/>
  <c r="S407" i="9"/>
  <c r="T407" i="9"/>
  <c r="U407" i="9"/>
  <c r="V407" i="9"/>
  <c r="W407" i="9"/>
  <c r="X407" i="9"/>
  <c r="Y407" i="9"/>
  <c r="B408" i="9"/>
  <c r="C408" i="9"/>
  <c r="D408" i="9"/>
  <c r="E408" i="9"/>
  <c r="F408" i="9"/>
  <c r="G408" i="9"/>
  <c r="H408" i="9"/>
  <c r="I408" i="9"/>
  <c r="J408" i="9"/>
  <c r="K408" i="9"/>
  <c r="L408" i="9"/>
  <c r="M408" i="9"/>
  <c r="N408" i="9"/>
  <c r="O408" i="9"/>
  <c r="P408" i="9"/>
  <c r="Q408" i="9"/>
  <c r="R408" i="9"/>
  <c r="S408" i="9"/>
  <c r="T408" i="9"/>
  <c r="U408" i="9"/>
  <c r="V408" i="9"/>
  <c r="W408" i="9"/>
  <c r="X408" i="9"/>
  <c r="Y408" i="9"/>
  <c r="B409" i="9"/>
  <c r="C409" i="9"/>
  <c r="D409" i="9"/>
  <c r="E409" i="9"/>
  <c r="F409" i="9"/>
  <c r="G409" i="9"/>
  <c r="H409" i="9"/>
  <c r="I409" i="9"/>
  <c r="J409" i="9"/>
  <c r="K409" i="9"/>
  <c r="L409" i="9"/>
  <c r="M409" i="9"/>
  <c r="N409" i="9"/>
  <c r="O409" i="9"/>
  <c r="P409" i="9"/>
  <c r="Q409" i="9"/>
  <c r="R409" i="9"/>
  <c r="S409" i="9"/>
  <c r="T409" i="9"/>
  <c r="U409" i="9"/>
  <c r="V409" i="9"/>
  <c r="W409" i="9"/>
  <c r="X409" i="9"/>
  <c r="Y409" i="9"/>
  <c r="B410" i="9"/>
  <c r="C410" i="9"/>
  <c r="D410" i="9"/>
  <c r="E410" i="9"/>
  <c r="F410" i="9"/>
  <c r="G410" i="9"/>
  <c r="H410" i="9"/>
  <c r="I410" i="9"/>
  <c r="J410" i="9"/>
  <c r="K410" i="9"/>
  <c r="L410" i="9"/>
  <c r="M410" i="9"/>
  <c r="N410" i="9"/>
  <c r="O410" i="9"/>
  <c r="P410" i="9"/>
  <c r="Q410" i="9"/>
  <c r="R410" i="9"/>
  <c r="S410" i="9"/>
  <c r="T410" i="9"/>
  <c r="U410" i="9"/>
  <c r="V410" i="9"/>
  <c r="W410" i="9"/>
  <c r="X410" i="9"/>
  <c r="Y410" i="9"/>
  <c r="B411" i="9"/>
  <c r="C411" i="9"/>
  <c r="D411" i="9"/>
  <c r="E411" i="9"/>
  <c r="F411" i="9"/>
  <c r="G411" i="9"/>
  <c r="H411" i="9"/>
  <c r="I411" i="9"/>
  <c r="J411" i="9"/>
  <c r="K411" i="9"/>
  <c r="L411" i="9"/>
  <c r="M411" i="9"/>
  <c r="N411" i="9"/>
  <c r="O411" i="9"/>
  <c r="P411" i="9"/>
  <c r="Q411" i="9"/>
  <c r="R411" i="9"/>
  <c r="S411" i="9"/>
  <c r="T411" i="9"/>
  <c r="U411" i="9"/>
  <c r="V411" i="9"/>
  <c r="W411" i="9"/>
  <c r="X411" i="9"/>
  <c r="Y411" i="9"/>
  <c r="B412" i="9"/>
  <c r="C412" i="9"/>
  <c r="D412" i="9"/>
  <c r="E412" i="9"/>
  <c r="F412" i="9"/>
  <c r="G412" i="9"/>
  <c r="H412" i="9"/>
  <c r="I412" i="9"/>
  <c r="J412" i="9"/>
  <c r="K412" i="9"/>
  <c r="L412" i="9"/>
  <c r="M412" i="9"/>
  <c r="N412" i="9"/>
  <c r="O412" i="9"/>
  <c r="P412" i="9"/>
  <c r="Q412" i="9"/>
  <c r="R412" i="9"/>
  <c r="S412" i="9"/>
  <c r="T412" i="9"/>
  <c r="U412" i="9"/>
  <c r="V412" i="9"/>
  <c r="W412" i="9"/>
  <c r="X412" i="9"/>
  <c r="Y412" i="9"/>
  <c r="B413" i="9"/>
  <c r="C413" i="9"/>
  <c r="D413" i="9"/>
  <c r="E413" i="9"/>
  <c r="F413" i="9"/>
  <c r="G413" i="9"/>
  <c r="H413" i="9"/>
  <c r="I413" i="9"/>
  <c r="J413" i="9"/>
  <c r="K413" i="9"/>
  <c r="L413" i="9"/>
  <c r="M413" i="9"/>
  <c r="N413" i="9"/>
  <c r="O413" i="9"/>
  <c r="P413" i="9"/>
  <c r="Q413" i="9"/>
  <c r="R413" i="9"/>
  <c r="S413" i="9"/>
  <c r="T413" i="9"/>
  <c r="U413" i="9"/>
  <c r="V413" i="9"/>
  <c r="W413" i="9"/>
  <c r="X413" i="9"/>
  <c r="Y413" i="9"/>
  <c r="B414" i="9"/>
  <c r="C414" i="9"/>
  <c r="D414" i="9"/>
  <c r="E414" i="9"/>
  <c r="F414" i="9"/>
  <c r="G414" i="9"/>
  <c r="H414" i="9"/>
  <c r="I414" i="9"/>
  <c r="J414" i="9"/>
  <c r="K414" i="9"/>
  <c r="L414" i="9"/>
  <c r="M414" i="9"/>
  <c r="N414" i="9"/>
  <c r="O414" i="9"/>
  <c r="P414" i="9"/>
  <c r="Q414" i="9"/>
  <c r="R414" i="9"/>
  <c r="S414" i="9"/>
  <c r="T414" i="9"/>
  <c r="U414" i="9"/>
  <c r="V414" i="9"/>
  <c r="W414" i="9"/>
  <c r="X414" i="9"/>
  <c r="Y414" i="9"/>
  <c r="B415" i="9"/>
  <c r="C415" i="9"/>
  <c r="D415" i="9"/>
  <c r="E415" i="9"/>
  <c r="F415" i="9"/>
  <c r="G415" i="9"/>
  <c r="H415" i="9"/>
  <c r="I415" i="9"/>
  <c r="J415" i="9"/>
  <c r="K415" i="9"/>
  <c r="L415" i="9"/>
  <c r="M415" i="9"/>
  <c r="N415" i="9"/>
  <c r="O415" i="9"/>
  <c r="P415" i="9"/>
  <c r="Q415" i="9"/>
  <c r="R415" i="9"/>
  <c r="S415" i="9"/>
  <c r="T415" i="9"/>
  <c r="U415" i="9"/>
  <c r="V415" i="9"/>
  <c r="W415" i="9"/>
  <c r="X415" i="9"/>
  <c r="Y415" i="9"/>
  <c r="B416" i="9"/>
  <c r="C416" i="9"/>
  <c r="D416" i="9"/>
  <c r="E416" i="9"/>
  <c r="F416" i="9"/>
  <c r="G416" i="9"/>
  <c r="H416" i="9"/>
  <c r="I416" i="9"/>
  <c r="J416" i="9"/>
  <c r="K416" i="9"/>
  <c r="L416" i="9"/>
  <c r="M416" i="9"/>
  <c r="N416" i="9"/>
  <c r="O416" i="9"/>
  <c r="P416" i="9"/>
  <c r="Q416" i="9"/>
  <c r="R416" i="9"/>
  <c r="S416" i="9"/>
  <c r="T416" i="9"/>
  <c r="U416" i="9"/>
  <c r="V416" i="9"/>
  <c r="W416" i="9"/>
  <c r="X416" i="9"/>
  <c r="Y416" i="9"/>
  <c r="B417" i="9"/>
  <c r="C417" i="9"/>
  <c r="D417" i="9"/>
  <c r="E417" i="9"/>
  <c r="F417" i="9"/>
  <c r="G417" i="9"/>
  <c r="H417" i="9"/>
  <c r="I417" i="9"/>
  <c r="J417" i="9"/>
  <c r="K417" i="9"/>
  <c r="L417" i="9"/>
  <c r="M417" i="9"/>
  <c r="N417" i="9"/>
  <c r="O417" i="9"/>
  <c r="P417" i="9"/>
  <c r="Q417" i="9"/>
  <c r="R417" i="9"/>
  <c r="S417" i="9"/>
  <c r="T417" i="9"/>
  <c r="U417" i="9"/>
  <c r="V417" i="9"/>
  <c r="W417" i="9"/>
  <c r="X417" i="9"/>
  <c r="Y417" i="9"/>
  <c r="B418" i="9"/>
  <c r="C418" i="9"/>
  <c r="D418" i="9"/>
  <c r="E418" i="9"/>
  <c r="F418" i="9"/>
  <c r="G418" i="9"/>
  <c r="H418" i="9"/>
  <c r="I418" i="9"/>
  <c r="J418" i="9"/>
  <c r="K418" i="9"/>
  <c r="L418" i="9"/>
  <c r="M418" i="9"/>
  <c r="N418" i="9"/>
  <c r="O418" i="9"/>
  <c r="P418" i="9"/>
  <c r="Q418" i="9"/>
  <c r="R418" i="9"/>
  <c r="S418" i="9"/>
  <c r="T418" i="9"/>
  <c r="U418" i="9"/>
  <c r="V418" i="9"/>
  <c r="W418" i="9"/>
  <c r="X418" i="9"/>
  <c r="Y418" i="9"/>
  <c r="B419" i="9"/>
  <c r="C419" i="9"/>
  <c r="D419" i="9"/>
  <c r="E419" i="9"/>
  <c r="F419" i="9"/>
  <c r="G419" i="9"/>
  <c r="H419" i="9"/>
  <c r="I419" i="9"/>
  <c r="J419" i="9"/>
  <c r="K419" i="9"/>
  <c r="L419" i="9"/>
  <c r="M419" i="9"/>
  <c r="N419" i="9"/>
  <c r="O419" i="9"/>
  <c r="P419" i="9"/>
  <c r="Q419" i="9"/>
  <c r="R419" i="9"/>
  <c r="S419" i="9"/>
  <c r="T419" i="9"/>
  <c r="U419" i="9"/>
  <c r="V419" i="9"/>
  <c r="W419" i="9"/>
  <c r="X419" i="9"/>
  <c r="Y419" i="9"/>
  <c r="B420" i="9"/>
  <c r="C420" i="9"/>
  <c r="D420" i="9"/>
  <c r="E420" i="9"/>
  <c r="F420" i="9"/>
  <c r="G420" i="9"/>
  <c r="H420" i="9"/>
  <c r="I420" i="9"/>
  <c r="J420" i="9"/>
  <c r="K420" i="9"/>
  <c r="L420" i="9"/>
  <c r="M420" i="9"/>
  <c r="N420" i="9"/>
  <c r="O420" i="9"/>
  <c r="P420" i="9"/>
  <c r="Q420" i="9"/>
  <c r="R420" i="9"/>
  <c r="S420" i="9"/>
  <c r="T420" i="9"/>
  <c r="U420" i="9"/>
  <c r="V420" i="9"/>
  <c r="W420" i="9"/>
  <c r="X420" i="9"/>
  <c r="Y420" i="9"/>
  <c r="B421" i="9"/>
  <c r="C421" i="9"/>
  <c r="D421" i="9"/>
  <c r="E421" i="9"/>
  <c r="F421" i="9"/>
  <c r="G421" i="9"/>
  <c r="H421" i="9"/>
  <c r="I421" i="9"/>
  <c r="J421" i="9"/>
  <c r="K421" i="9"/>
  <c r="L421" i="9"/>
  <c r="M421" i="9"/>
  <c r="N421" i="9"/>
  <c r="O421" i="9"/>
  <c r="P421" i="9"/>
  <c r="Q421" i="9"/>
  <c r="R421" i="9"/>
  <c r="S421" i="9"/>
  <c r="T421" i="9"/>
  <c r="U421" i="9"/>
  <c r="V421" i="9"/>
  <c r="W421" i="9"/>
  <c r="X421" i="9"/>
  <c r="Y421" i="9"/>
  <c r="B422" i="9"/>
  <c r="C422" i="9"/>
  <c r="D422" i="9"/>
  <c r="E422" i="9"/>
  <c r="F422" i="9"/>
  <c r="G422" i="9"/>
  <c r="H422" i="9"/>
  <c r="I422" i="9"/>
  <c r="J422" i="9"/>
  <c r="K422" i="9"/>
  <c r="L422" i="9"/>
  <c r="M422" i="9"/>
  <c r="N422" i="9"/>
  <c r="O422" i="9"/>
  <c r="P422" i="9"/>
  <c r="Q422" i="9"/>
  <c r="R422" i="9"/>
  <c r="S422" i="9"/>
  <c r="T422" i="9"/>
  <c r="U422" i="9"/>
  <c r="V422" i="9"/>
  <c r="W422" i="9"/>
  <c r="X422" i="9"/>
  <c r="Y422" i="9"/>
  <c r="B423" i="9"/>
  <c r="C423" i="9"/>
  <c r="D423" i="9"/>
  <c r="E423" i="9"/>
  <c r="F423" i="9"/>
  <c r="G423" i="9"/>
  <c r="H423" i="9"/>
  <c r="I423" i="9"/>
  <c r="J423" i="9"/>
  <c r="K423" i="9"/>
  <c r="L423" i="9"/>
  <c r="M423" i="9"/>
  <c r="N423" i="9"/>
  <c r="O423" i="9"/>
  <c r="P423" i="9"/>
  <c r="Q423" i="9"/>
  <c r="R423" i="9"/>
  <c r="S423" i="9"/>
  <c r="T423" i="9"/>
  <c r="U423" i="9"/>
  <c r="V423" i="9"/>
  <c r="W423" i="9"/>
  <c r="X423" i="9"/>
  <c r="Y423" i="9"/>
  <c r="B424" i="9"/>
  <c r="C424" i="9"/>
  <c r="D424" i="9"/>
  <c r="E424" i="9"/>
  <c r="F424" i="9"/>
  <c r="G424" i="9"/>
  <c r="H424" i="9"/>
  <c r="I424" i="9"/>
  <c r="J424" i="9"/>
  <c r="K424" i="9"/>
  <c r="L424" i="9"/>
  <c r="M424" i="9"/>
  <c r="N424" i="9"/>
  <c r="O424" i="9"/>
  <c r="P424" i="9"/>
  <c r="Q424" i="9"/>
  <c r="R424" i="9"/>
  <c r="S424" i="9"/>
  <c r="T424" i="9"/>
  <c r="U424" i="9"/>
  <c r="V424" i="9"/>
  <c r="W424" i="9"/>
  <c r="X424" i="9"/>
  <c r="Y424" i="9"/>
  <c r="B425" i="9"/>
  <c r="C425" i="9"/>
  <c r="D425" i="9"/>
  <c r="E425" i="9"/>
  <c r="F425" i="9"/>
  <c r="G425" i="9"/>
  <c r="H425" i="9"/>
  <c r="I425" i="9"/>
  <c r="J425" i="9"/>
  <c r="K425" i="9"/>
  <c r="L425" i="9"/>
  <c r="M425" i="9"/>
  <c r="N425" i="9"/>
  <c r="O425" i="9"/>
  <c r="P425" i="9"/>
  <c r="Q425" i="9"/>
  <c r="R425" i="9"/>
  <c r="S425" i="9"/>
  <c r="T425" i="9"/>
  <c r="U425" i="9"/>
  <c r="V425" i="9"/>
  <c r="W425" i="9"/>
  <c r="X425" i="9"/>
  <c r="Y425" i="9"/>
  <c r="B426" i="9"/>
  <c r="C426" i="9"/>
  <c r="D426" i="9"/>
  <c r="E426" i="9"/>
  <c r="F426" i="9"/>
  <c r="G426" i="9"/>
  <c r="H426" i="9"/>
  <c r="I426" i="9"/>
  <c r="J426" i="9"/>
  <c r="K426" i="9"/>
  <c r="L426" i="9"/>
  <c r="M426" i="9"/>
  <c r="N426" i="9"/>
  <c r="O426" i="9"/>
  <c r="P426" i="9"/>
  <c r="Q426" i="9"/>
  <c r="R426" i="9"/>
  <c r="S426" i="9"/>
  <c r="T426" i="9"/>
  <c r="U426" i="9"/>
  <c r="V426" i="9"/>
  <c r="W426" i="9"/>
  <c r="X426" i="9"/>
  <c r="Y426" i="9"/>
  <c r="B427" i="9"/>
  <c r="C427" i="9"/>
  <c r="D427" i="9"/>
  <c r="E427" i="9"/>
  <c r="F427" i="9"/>
  <c r="G427" i="9"/>
  <c r="H427" i="9"/>
  <c r="I427" i="9"/>
  <c r="J427" i="9"/>
  <c r="K427" i="9"/>
  <c r="L427" i="9"/>
  <c r="M427" i="9"/>
  <c r="N427" i="9"/>
  <c r="O427" i="9"/>
  <c r="P427" i="9"/>
  <c r="Q427" i="9"/>
  <c r="R427" i="9"/>
  <c r="S427" i="9"/>
  <c r="T427" i="9"/>
  <c r="U427" i="9"/>
  <c r="V427" i="9"/>
  <c r="W427" i="9"/>
  <c r="X427" i="9"/>
  <c r="Y427" i="9"/>
  <c r="B428" i="9"/>
  <c r="C428" i="9"/>
  <c r="D428" i="9"/>
  <c r="E428" i="9"/>
  <c r="F428" i="9"/>
  <c r="G428" i="9"/>
  <c r="H428" i="9"/>
  <c r="I428" i="9"/>
  <c r="J428" i="9"/>
  <c r="K428" i="9"/>
  <c r="L428" i="9"/>
  <c r="M428" i="9"/>
  <c r="N428" i="9"/>
  <c r="O428" i="9"/>
  <c r="P428" i="9"/>
  <c r="Q428" i="9"/>
  <c r="R428" i="9"/>
  <c r="S428" i="9"/>
  <c r="T428" i="9"/>
  <c r="U428" i="9"/>
  <c r="V428" i="9"/>
  <c r="W428" i="9"/>
  <c r="X428" i="9"/>
  <c r="Y428" i="9"/>
  <c r="B429" i="9"/>
  <c r="C429" i="9"/>
  <c r="D429" i="9"/>
  <c r="E429" i="9"/>
  <c r="F429" i="9"/>
  <c r="G429" i="9"/>
  <c r="H429" i="9"/>
  <c r="I429" i="9"/>
  <c r="J429" i="9"/>
  <c r="K429" i="9"/>
  <c r="L429" i="9"/>
  <c r="M429" i="9"/>
  <c r="N429" i="9"/>
  <c r="O429" i="9"/>
  <c r="P429" i="9"/>
  <c r="Q429" i="9"/>
  <c r="R429" i="9"/>
  <c r="S429" i="9"/>
  <c r="T429" i="9"/>
  <c r="U429" i="9"/>
  <c r="V429" i="9"/>
  <c r="W429" i="9"/>
  <c r="X429" i="9"/>
  <c r="Y429" i="9"/>
  <c r="B430" i="9"/>
  <c r="C430" i="9"/>
  <c r="D430" i="9"/>
  <c r="E430" i="9"/>
  <c r="F430" i="9"/>
  <c r="G430" i="9"/>
  <c r="H430" i="9"/>
  <c r="I430" i="9"/>
  <c r="J430" i="9"/>
  <c r="K430" i="9"/>
  <c r="L430" i="9"/>
  <c r="M430" i="9"/>
  <c r="N430" i="9"/>
  <c r="O430" i="9"/>
  <c r="P430" i="9"/>
  <c r="Q430" i="9"/>
  <c r="R430" i="9"/>
  <c r="S430" i="9"/>
  <c r="T430" i="9"/>
  <c r="U430" i="9"/>
  <c r="V430" i="9"/>
  <c r="W430" i="9"/>
  <c r="X430" i="9"/>
  <c r="Y430" i="9"/>
  <c r="B431" i="9"/>
  <c r="C431" i="9"/>
  <c r="D431" i="9"/>
  <c r="E431" i="9"/>
  <c r="F431" i="9"/>
  <c r="G431" i="9"/>
  <c r="H431" i="9"/>
  <c r="I431" i="9"/>
  <c r="J431" i="9"/>
  <c r="K431" i="9"/>
  <c r="L431" i="9"/>
  <c r="M431" i="9"/>
  <c r="N431" i="9"/>
  <c r="O431" i="9"/>
  <c r="P431" i="9"/>
  <c r="Q431" i="9"/>
  <c r="R431" i="9"/>
  <c r="S431" i="9"/>
  <c r="T431" i="9"/>
  <c r="U431" i="9"/>
  <c r="V431" i="9"/>
  <c r="W431" i="9"/>
  <c r="X431" i="9"/>
  <c r="Y431" i="9"/>
  <c r="B432" i="9"/>
  <c r="C432" i="9"/>
  <c r="D432" i="9"/>
  <c r="E432" i="9"/>
  <c r="F432" i="9"/>
  <c r="G432" i="9"/>
  <c r="H432" i="9"/>
  <c r="I432" i="9"/>
  <c r="J432" i="9"/>
  <c r="K432" i="9"/>
  <c r="L432" i="9"/>
  <c r="M432" i="9"/>
  <c r="N432" i="9"/>
  <c r="O432" i="9"/>
  <c r="P432" i="9"/>
  <c r="Q432" i="9"/>
  <c r="R432" i="9"/>
  <c r="S432" i="9"/>
  <c r="T432" i="9"/>
  <c r="U432" i="9"/>
  <c r="V432" i="9"/>
  <c r="W432" i="9"/>
  <c r="X432" i="9"/>
  <c r="Y432" i="9"/>
  <c r="B433" i="9"/>
  <c r="C433" i="9"/>
  <c r="D433" i="9"/>
  <c r="E433" i="9"/>
  <c r="F433" i="9"/>
  <c r="G433" i="9"/>
  <c r="H433" i="9"/>
  <c r="I433" i="9"/>
  <c r="J433" i="9"/>
  <c r="K433" i="9"/>
  <c r="L433" i="9"/>
  <c r="M433" i="9"/>
  <c r="N433" i="9"/>
  <c r="O433" i="9"/>
  <c r="P433" i="9"/>
  <c r="Q433" i="9"/>
  <c r="R433" i="9"/>
  <c r="S433" i="9"/>
  <c r="T433" i="9"/>
  <c r="U433" i="9"/>
  <c r="V433" i="9"/>
  <c r="W433" i="9"/>
  <c r="X433" i="9"/>
  <c r="Y433" i="9"/>
  <c r="B434" i="9"/>
  <c r="C434" i="9"/>
  <c r="D434" i="9"/>
  <c r="E434" i="9"/>
  <c r="F434" i="9"/>
  <c r="G434" i="9"/>
  <c r="H434" i="9"/>
  <c r="I434" i="9"/>
  <c r="J434" i="9"/>
  <c r="K434" i="9"/>
  <c r="L434" i="9"/>
  <c r="M434" i="9"/>
  <c r="N434" i="9"/>
  <c r="O434" i="9"/>
  <c r="P434" i="9"/>
  <c r="Q434" i="9"/>
  <c r="R434" i="9"/>
  <c r="S434" i="9"/>
  <c r="T434" i="9"/>
  <c r="U434" i="9"/>
  <c r="V434" i="9"/>
  <c r="W434" i="9"/>
  <c r="X434" i="9"/>
  <c r="Y434" i="9"/>
  <c r="B435" i="9"/>
  <c r="C435" i="9"/>
  <c r="D435" i="9"/>
  <c r="E435" i="9"/>
  <c r="F435" i="9"/>
  <c r="G435" i="9"/>
  <c r="H435" i="9"/>
  <c r="I435" i="9"/>
  <c r="J435" i="9"/>
  <c r="K435" i="9"/>
  <c r="L435" i="9"/>
  <c r="M435" i="9"/>
  <c r="N435" i="9"/>
  <c r="O435" i="9"/>
  <c r="P435" i="9"/>
  <c r="Q435" i="9"/>
  <c r="R435" i="9"/>
  <c r="S435" i="9"/>
  <c r="T435" i="9"/>
  <c r="U435" i="9"/>
  <c r="V435" i="9"/>
  <c r="W435" i="9"/>
  <c r="X435" i="9"/>
  <c r="Y435" i="9"/>
  <c r="B436" i="9"/>
  <c r="C436" i="9"/>
  <c r="D436" i="9"/>
  <c r="E436" i="9"/>
  <c r="F436" i="9"/>
  <c r="G436" i="9"/>
  <c r="H436" i="9"/>
  <c r="I436" i="9"/>
  <c r="J436" i="9"/>
  <c r="K436" i="9"/>
  <c r="L436" i="9"/>
  <c r="M436" i="9"/>
  <c r="N436" i="9"/>
  <c r="O436" i="9"/>
  <c r="P436" i="9"/>
  <c r="Q436" i="9"/>
  <c r="R436" i="9"/>
  <c r="S436" i="9"/>
  <c r="T436" i="9"/>
  <c r="U436" i="9"/>
  <c r="V436" i="9"/>
  <c r="W436" i="9"/>
  <c r="X436" i="9"/>
  <c r="Y436" i="9"/>
  <c r="B437" i="9"/>
  <c r="C437" i="9"/>
  <c r="D437" i="9"/>
  <c r="E437" i="9"/>
  <c r="F437" i="9"/>
  <c r="G437" i="9"/>
  <c r="H437" i="9"/>
  <c r="I437" i="9"/>
  <c r="J437" i="9"/>
  <c r="K437" i="9"/>
  <c r="L437" i="9"/>
  <c r="M437" i="9"/>
  <c r="N437" i="9"/>
  <c r="O437" i="9"/>
  <c r="P437" i="9"/>
  <c r="Q437" i="9"/>
  <c r="R437" i="9"/>
  <c r="S437" i="9"/>
  <c r="T437" i="9"/>
  <c r="U437" i="9"/>
  <c r="V437" i="9"/>
  <c r="W437" i="9"/>
  <c r="X437" i="9"/>
  <c r="Y437" i="9"/>
  <c r="B438" i="9"/>
  <c r="C438" i="9"/>
  <c r="D438" i="9"/>
  <c r="E438" i="9"/>
  <c r="F438" i="9"/>
  <c r="G438" i="9"/>
  <c r="H438" i="9"/>
  <c r="I438" i="9"/>
  <c r="J438" i="9"/>
  <c r="K438" i="9"/>
  <c r="L438" i="9"/>
  <c r="M438" i="9"/>
  <c r="N438" i="9"/>
  <c r="O438" i="9"/>
  <c r="P438" i="9"/>
  <c r="Q438" i="9"/>
  <c r="R438" i="9"/>
  <c r="S438" i="9"/>
  <c r="T438" i="9"/>
  <c r="U438" i="9"/>
  <c r="V438" i="9"/>
  <c r="W438" i="9"/>
  <c r="X438" i="9"/>
  <c r="Y438" i="9"/>
  <c r="B439" i="9"/>
  <c r="C439" i="9"/>
  <c r="D439" i="9"/>
  <c r="E439" i="9"/>
  <c r="F439" i="9"/>
  <c r="G439" i="9"/>
  <c r="H439" i="9"/>
  <c r="I439" i="9"/>
  <c r="J439" i="9"/>
  <c r="K439" i="9"/>
  <c r="L439" i="9"/>
  <c r="M439" i="9"/>
  <c r="N439" i="9"/>
  <c r="O439" i="9"/>
  <c r="P439" i="9"/>
  <c r="Q439" i="9"/>
  <c r="R439" i="9"/>
  <c r="S439" i="9"/>
  <c r="T439" i="9"/>
  <c r="U439" i="9"/>
  <c r="V439" i="9"/>
  <c r="W439" i="9"/>
  <c r="X439" i="9"/>
  <c r="Y439" i="9"/>
  <c r="B440" i="9"/>
  <c r="C440" i="9"/>
  <c r="D440" i="9"/>
  <c r="E440" i="9"/>
  <c r="F440" i="9"/>
  <c r="G440" i="9"/>
  <c r="H440" i="9"/>
  <c r="I440" i="9"/>
  <c r="J440" i="9"/>
  <c r="K440" i="9"/>
  <c r="L440" i="9"/>
  <c r="M440" i="9"/>
  <c r="N440" i="9"/>
  <c r="O440" i="9"/>
  <c r="P440" i="9"/>
  <c r="Q440" i="9"/>
  <c r="R440" i="9"/>
  <c r="S440" i="9"/>
  <c r="T440" i="9"/>
  <c r="U440" i="9"/>
  <c r="V440" i="9"/>
  <c r="W440" i="9"/>
  <c r="X440" i="9"/>
  <c r="Y440" i="9"/>
  <c r="B441" i="9"/>
  <c r="C441" i="9"/>
  <c r="D441" i="9"/>
  <c r="E441" i="9"/>
  <c r="F441" i="9"/>
  <c r="G441" i="9"/>
  <c r="H441" i="9"/>
  <c r="I441" i="9"/>
  <c r="J441" i="9"/>
  <c r="K441" i="9"/>
  <c r="L441" i="9"/>
  <c r="M441" i="9"/>
  <c r="N441" i="9"/>
  <c r="O441" i="9"/>
  <c r="P441" i="9"/>
  <c r="Q441" i="9"/>
  <c r="R441" i="9"/>
  <c r="S441" i="9"/>
  <c r="T441" i="9"/>
  <c r="U441" i="9"/>
  <c r="V441" i="9"/>
  <c r="W441" i="9"/>
  <c r="X441" i="9"/>
  <c r="Y441" i="9"/>
  <c r="B442" i="9"/>
  <c r="C442" i="9"/>
  <c r="D442" i="9"/>
  <c r="E442" i="9"/>
  <c r="F442" i="9"/>
  <c r="G442" i="9"/>
  <c r="H442" i="9"/>
  <c r="I442" i="9"/>
  <c r="J442" i="9"/>
  <c r="K442" i="9"/>
  <c r="L442" i="9"/>
  <c r="M442" i="9"/>
  <c r="N442" i="9"/>
  <c r="O442" i="9"/>
  <c r="P442" i="9"/>
  <c r="Q442" i="9"/>
  <c r="R442" i="9"/>
  <c r="S442" i="9"/>
  <c r="T442" i="9"/>
  <c r="U442" i="9"/>
  <c r="V442" i="9"/>
  <c r="W442" i="9"/>
  <c r="X442" i="9"/>
  <c r="Y442" i="9"/>
  <c r="B443" i="9"/>
  <c r="C443" i="9"/>
  <c r="D443" i="9"/>
  <c r="E443" i="9"/>
  <c r="F443" i="9"/>
  <c r="G443" i="9"/>
  <c r="H443" i="9"/>
  <c r="I443" i="9"/>
  <c r="J443" i="9"/>
  <c r="K443" i="9"/>
  <c r="L443" i="9"/>
  <c r="M443" i="9"/>
  <c r="N443" i="9"/>
  <c r="O443" i="9"/>
  <c r="P443" i="9"/>
  <c r="Q443" i="9"/>
  <c r="R443" i="9"/>
  <c r="S443" i="9"/>
  <c r="T443" i="9"/>
  <c r="U443" i="9"/>
  <c r="V443" i="9"/>
  <c r="W443" i="9"/>
  <c r="X443" i="9"/>
  <c r="Y443" i="9"/>
  <c r="B444" i="9"/>
  <c r="C444" i="9"/>
  <c r="D444" i="9"/>
  <c r="E444" i="9"/>
  <c r="F444" i="9"/>
  <c r="G444" i="9"/>
  <c r="H444" i="9"/>
  <c r="I444" i="9"/>
  <c r="J444" i="9"/>
  <c r="K444" i="9"/>
  <c r="L444" i="9"/>
  <c r="M444" i="9"/>
  <c r="N444" i="9"/>
  <c r="O444" i="9"/>
  <c r="P444" i="9"/>
  <c r="Q444" i="9"/>
  <c r="R444" i="9"/>
  <c r="S444" i="9"/>
  <c r="T444" i="9"/>
  <c r="U444" i="9"/>
  <c r="V444" i="9"/>
  <c r="W444" i="9"/>
  <c r="X444" i="9"/>
  <c r="Y444" i="9"/>
  <c r="B445" i="9"/>
  <c r="C445" i="9"/>
  <c r="D445" i="9"/>
  <c r="E445" i="9"/>
  <c r="F445" i="9"/>
  <c r="G445" i="9"/>
  <c r="H445" i="9"/>
  <c r="I445" i="9"/>
  <c r="J445" i="9"/>
  <c r="K445" i="9"/>
  <c r="L445" i="9"/>
  <c r="M445" i="9"/>
  <c r="N445" i="9"/>
  <c r="O445" i="9"/>
  <c r="P445" i="9"/>
  <c r="Q445" i="9"/>
  <c r="R445" i="9"/>
  <c r="S445" i="9"/>
  <c r="T445" i="9"/>
  <c r="U445" i="9"/>
  <c r="V445" i="9"/>
  <c r="W445" i="9"/>
  <c r="X445" i="9"/>
  <c r="Y445" i="9"/>
  <c r="B446" i="9"/>
  <c r="C446" i="9"/>
  <c r="D446" i="9"/>
  <c r="E446" i="9"/>
  <c r="F446" i="9"/>
  <c r="G446" i="9"/>
  <c r="H446" i="9"/>
  <c r="I446" i="9"/>
  <c r="J446" i="9"/>
  <c r="K446" i="9"/>
  <c r="L446" i="9"/>
  <c r="M446" i="9"/>
  <c r="N446" i="9"/>
  <c r="O446" i="9"/>
  <c r="P446" i="9"/>
  <c r="Q446" i="9"/>
  <c r="R446" i="9"/>
  <c r="S446" i="9"/>
  <c r="T446" i="9"/>
  <c r="U446" i="9"/>
  <c r="V446" i="9"/>
  <c r="W446" i="9"/>
  <c r="X446" i="9"/>
  <c r="Y446" i="9"/>
  <c r="B447" i="9"/>
  <c r="C447" i="9"/>
  <c r="D447" i="9"/>
  <c r="E447" i="9"/>
  <c r="F447" i="9"/>
  <c r="G447" i="9"/>
  <c r="H447" i="9"/>
  <c r="I447" i="9"/>
  <c r="J447" i="9"/>
  <c r="K447" i="9"/>
  <c r="L447" i="9"/>
  <c r="M447" i="9"/>
  <c r="N447" i="9"/>
  <c r="O447" i="9"/>
  <c r="P447" i="9"/>
  <c r="Q447" i="9"/>
  <c r="R447" i="9"/>
  <c r="S447" i="9"/>
  <c r="T447" i="9"/>
  <c r="U447" i="9"/>
  <c r="V447" i="9"/>
  <c r="W447" i="9"/>
  <c r="X447" i="9"/>
  <c r="Y447" i="9"/>
  <c r="B448" i="9"/>
  <c r="C448" i="9"/>
  <c r="D448" i="9"/>
  <c r="E448" i="9"/>
  <c r="F448" i="9"/>
  <c r="G448" i="9"/>
  <c r="H448" i="9"/>
  <c r="I448" i="9"/>
  <c r="J448" i="9"/>
  <c r="K448" i="9"/>
  <c r="L448" i="9"/>
  <c r="M448" i="9"/>
  <c r="N448" i="9"/>
  <c r="O448" i="9"/>
  <c r="P448" i="9"/>
  <c r="Q448" i="9"/>
  <c r="R448" i="9"/>
  <c r="S448" i="9"/>
  <c r="T448" i="9"/>
  <c r="U448" i="9"/>
  <c r="V448" i="9"/>
  <c r="W448" i="9"/>
  <c r="X448" i="9"/>
  <c r="Y448" i="9"/>
  <c r="B449" i="9"/>
  <c r="C449" i="9"/>
  <c r="D449" i="9"/>
  <c r="E449" i="9"/>
  <c r="F449" i="9"/>
  <c r="G449" i="9"/>
  <c r="H449" i="9"/>
  <c r="I449" i="9"/>
  <c r="J449" i="9"/>
  <c r="K449" i="9"/>
  <c r="L449" i="9"/>
  <c r="M449" i="9"/>
  <c r="N449" i="9"/>
  <c r="O449" i="9"/>
  <c r="P449" i="9"/>
  <c r="Q449" i="9"/>
  <c r="R449" i="9"/>
  <c r="S449" i="9"/>
  <c r="T449" i="9"/>
  <c r="U449" i="9"/>
  <c r="V449" i="9"/>
  <c r="W449" i="9"/>
  <c r="X449" i="9"/>
  <c r="Y449" i="9"/>
  <c r="B450" i="9"/>
  <c r="C450" i="9"/>
  <c r="D450" i="9"/>
  <c r="E450" i="9"/>
  <c r="F450" i="9"/>
  <c r="G450" i="9"/>
  <c r="H450" i="9"/>
  <c r="I450" i="9"/>
  <c r="J450" i="9"/>
  <c r="K450" i="9"/>
  <c r="L450" i="9"/>
  <c r="M450" i="9"/>
  <c r="N450" i="9"/>
  <c r="O450" i="9"/>
  <c r="P450" i="9"/>
  <c r="Q450" i="9"/>
  <c r="R450" i="9"/>
  <c r="S450" i="9"/>
  <c r="T450" i="9"/>
  <c r="U450" i="9"/>
  <c r="V450" i="9"/>
  <c r="W450" i="9"/>
  <c r="X450" i="9"/>
  <c r="Y450" i="9"/>
  <c r="B451" i="9"/>
  <c r="C451" i="9"/>
  <c r="D451" i="9"/>
  <c r="E451" i="9"/>
  <c r="F451" i="9"/>
  <c r="G451" i="9"/>
  <c r="H451" i="9"/>
  <c r="I451" i="9"/>
  <c r="J451" i="9"/>
  <c r="K451" i="9"/>
  <c r="L451" i="9"/>
  <c r="M451" i="9"/>
  <c r="N451" i="9"/>
  <c r="O451" i="9"/>
  <c r="P451" i="9"/>
  <c r="Q451" i="9"/>
  <c r="R451" i="9"/>
  <c r="S451" i="9"/>
  <c r="T451" i="9"/>
  <c r="U451" i="9"/>
  <c r="V451" i="9"/>
  <c r="W451" i="9"/>
  <c r="X451" i="9"/>
  <c r="Y451" i="9"/>
  <c r="B452" i="9"/>
  <c r="C452" i="9"/>
  <c r="D452" i="9"/>
  <c r="E452" i="9"/>
  <c r="F452" i="9"/>
  <c r="G452" i="9"/>
  <c r="H452" i="9"/>
  <c r="I452" i="9"/>
  <c r="J452" i="9"/>
  <c r="K452" i="9"/>
  <c r="L452" i="9"/>
  <c r="M452" i="9"/>
  <c r="N452" i="9"/>
  <c r="O452" i="9"/>
  <c r="P452" i="9"/>
  <c r="Q452" i="9"/>
  <c r="R452" i="9"/>
  <c r="S452" i="9"/>
  <c r="T452" i="9"/>
  <c r="U452" i="9"/>
  <c r="V452" i="9"/>
  <c r="W452" i="9"/>
  <c r="X452" i="9"/>
  <c r="Y452" i="9"/>
  <c r="B453" i="9"/>
  <c r="C453" i="9"/>
  <c r="D453" i="9"/>
  <c r="E453" i="9"/>
  <c r="F453" i="9"/>
  <c r="G453" i="9"/>
  <c r="H453" i="9"/>
  <c r="I453" i="9"/>
  <c r="J453" i="9"/>
  <c r="K453" i="9"/>
  <c r="L453" i="9"/>
  <c r="M453" i="9"/>
  <c r="N453" i="9"/>
  <c r="O453" i="9"/>
  <c r="P453" i="9"/>
  <c r="Q453" i="9"/>
  <c r="R453" i="9"/>
  <c r="S453" i="9"/>
  <c r="T453" i="9"/>
  <c r="U453" i="9"/>
  <c r="V453" i="9"/>
  <c r="W453" i="9"/>
  <c r="X453" i="9"/>
  <c r="Y453" i="9"/>
  <c r="B454" i="9"/>
  <c r="C454" i="9"/>
  <c r="D454" i="9"/>
  <c r="E454" i="9"/>
  <c r="F454" i="9"/>
  <c r="G454" i="9"/>
  <c r="H454" i="9"/>
  <c r="I454" i="9"/>
  <c r="J454" i="9"/>
  <c r="K454" i="9"/>
  <c r="L454" i="9"/>
  <c r="M454" i="9"/>
  <c r="N454" i="9"/>
  <c r="O454" i="9"/>
  <c r="P454" i="9"/>
  <c r="Q454" i="9"/>
  <c r="R454" i="9"/>
  <c r="S454" i="9"/>
  <c r="T454" i="9"/>
  <c r="U454" i="9"/>
  <c r="V454" i="9"/>
  <c r="W454" i="9"/>
  <c r="X454" i="9"/>
  <c r="Y454" i="9"/>
  <c r="B455" i="9"/>
  <c r="C455" i="9"/>
  <c r="D455" i="9"/>
  <c r="E455" i="9"/>
  <c r="F455" i="9"/>
  <c r="G455" i="9"/>
  <c r="H455" i="9"/>
  <c r="I455" i="9"/>
  <c r="J455" i="9"/>
  <c r="K455" i="9"/>
  <c r="L455" i="9"/>
  <c r="M455" i="9"/>
  <c r="N455" i="9"/>
  <c r="O455" i="9"/>
  <c r="P455" i="9"/>
  <c r="Q455" i="9"/>
  <c r="R455" i="9"/>
  <c r="S455" i="9"/>
  <c r="T455" i="9"/>
  <c r="U455" i="9"/>
  <c r="V455" i="9"/>
  <c r="W455" i="9"/>
  <c r="X455" i="9"/>
  <c r="Y455" i="9"/>
  <c r="B456" i="9"/>
  <c r="C456" i="9"/>
  <c r="D456" i="9"/>
  <c r="E456" i="9"/>
  <c r="F456" i="9"/>
  <c r="G456" i="9"/>
  <c r="H456" i="9"/>
  <c r="I456" i="9"/>
  <c r="J456" i="9"/>
  <c r="K456" i="9"/>
  <c r="L456" i="9"/>
  <c r="M456" i="9"/>
  <c r="N456" i="9"/>
  <c r="O456" i="9"/>
  <c r="P456" i="9"/>
  <c r="Q456" i="9"/>
  <c r="R456" i="9"/>
  <c r="S456" i="9"/>
  <c r="T456" i="9"/>
  <c r="U456" i="9"/>
  <c r="V456" i="9"/>
  <c r="W456" i="9"/>
  <c r="X456" i="9"/>
  <c r="Y456" i="9"/>
  <c r="B457" i="9"/>
  <c r="C457" i="9"/>
  <c r="D457" i="9"/>
  <c r="E457" i="9"/>
  <c r="F457" i="9"/>
  <c r="G457" i="9"/>
  <c r="H457" i="9"/>
  <c r="I457" i="9"/>
  <c r="J457" i="9"/>
  <c r="K457" i="9"/>
  <c r="L457" i="9"/>
  <c r="M457" i="9"/>
  <c r="N457" i="9"/>
  <c r="O457" i="9"/>
  <c r="P457" i="9"/>
  <c r="Q457" i="9"/>
  <c r="R457" i="9"/>
  <c r="S457" i="9"/>
  <c r="T457" i="9"/>
  <c r="U457" i="9"/>
  <c r="V457" i="9"/>
  <c r="W457" i="9"/>
  <c r="X457" i="9"/>
  <c r="Y457" i="9"/>
  <c r="B458" i="9"/>
  <c r="C458" i="9"/>
  <c r="D458" i="9"/>
  <c r="E458" i="9"/>
  <c r="F458" i="9"/>
  <c r="G458" i="9"/>
  <c r="H458" i="9"/>
  <c r="I458" i="9"/>
  <c r="J458" i="9"/>
  <c r="K458" i="9"/>
  <c r="L458" i="9"/>
  <c r="M458" i="9"/>
  <c r="N458" i="9"/>
  <c r="O458" i="9"/>
  <c r="P458" i="9"/>
  <c r="Q458" i="9"/>
  <c r="R458" i="9"/>
  <c r="S458" i="9"/>
  <c r="T458" i="9"/>
  <c r="U458" i="9"/>
  <c r="V458" i="9"/>
  <c r="W458" i="9"/>
  <c r="X458" i="9"/>
  <c r="Y458" i="9"/>
  <c r="B459" i="9"/>
  <c r="C459" i="9"/>
  <c r="D459" i="9"/>
  <c r="E459" i="9"/>
  <c r="F459" i="9"/>
  <c r="G459" i="9"/>
  <c r="H459" i="9"/>
  <c r="I459" i="9"/>
  <c r="J459" i="9"/>
  <c r="K459" i="9"/>
  <c r="L459" i="9"/>
  <c r="M459" i="9"/>
  <c r="N459" i="9"/>
  <c r="O459" i="9"/>
  <c r="P459" i="9"/>
  <c r="Q459" i="9"/>
  <c r="R459" i="9"/>
  <c r="S459" i="9"/>
  <c r="T459" i="9"/>
  <c r="U459" i="9"/>
  <c r="V459" i="9"/>
  <c r="W459" i="9"/>
  <c r="X459" i="9"/>
  <c r="Y459" i="9"/>
  <c r="B460" i="9"/>
  <c r="C460" i="9"/>
  <c r="D460" i="9"/>
  <c r="E460" i="9"/>
  <c r="F460" i="9"/>
  <c r="G460" i="9"/>
  <c r="H460" i="9"/>
  <c r="I460" i="9"/>
  <c r="J460" i="9"/>
  <c r="K460" i="9"/>
  <c r="L460" i="9"/>
  <c r="M460" i="9"/>
  <c r="N460" i="9"/>
  <c r="O460" i="9"/>
  <c r="P460" i="9"/>
  <c r="Q460" i="9"/>
  <c r="R460" i="9"/>
  <c r="S460" i="9"/>
  <c r="T460" i="9"/>
  <c r="U460" i="9"/>
  <c r="V460" i="9"/>
  <c r="W460" i="9"/>
  <c r="X460" i="9"/>
  <c r="Y460" i="9"/>
  <c r="B461" i="9"/>
  <c r="C461" i="9"/>
  <c r="D461" i="9"/>
  <c r="E461" i="9"/>
  <c r="F461" i="9"/>
  <c r="G461" i="9"/>
  <c r="H461" i="9"/>
  <c r="I461" i="9"/>
  <c r="J461" i="9"/>
  <c r="K461" i="9"/>
  <c r="L461" i="9"/>
  <c r="M461" i="9"/>
  <c r="N461" i="9"/>
  <c r="O461" i="9"/>
  <c r="P461" i="9"/>
  <c r="Q461" i="9"/>
  <c r="R461" i="9"/>
  <c r="S461" i="9"/>
  <c r="T461" i="9"/>
  <c r="U461" i="9"/>
  <c r="V461" i="9"/>
  <c r="W461" i="9"/>
  <c r="X461" i="9"/>
  <c r="Y461" i="9"/>
  <c r="B462" i="9"/>
  <c r="C462" i="9"/>
  <c r="D462" i="9"/>
  <c r="E462" i="9"/>
  <c r="F462" i="9"/>
  <c r="G462" i="9"/>
  <c r="H462" i="9"/>
  <c r="I462" i="9"/>
  <c r="J462" i="9"/>
  <c r="K462" i="9"/>
  <c r="L462" i="9"/>
  <c r="M462" i="9"/>
  <c r="N462" i="9"/>
  <c r="O462" i="9"/>
  <c r="P462" i="9"/>
  <c r="Q462" i="9"/>
  <c r="R462" i="9"/>
  <c r="S462" i="9"/>
  <c r="T462" i="9"/>
  <c r="U462" i="9"/>
  <c r="V462" i="9"/>
  <c r="W462" i="9"/>
  <c r="X462" i="9"/>
  <c r="Y462" i="9"/>
  <c r="B463" i="9"/>
  <c r="C463" i="9"/>
  <c r="D463" i="9"/>
  <c r="E463" i="9"/>
  <c r="F463" i="9"/>
  <c r="G463" i="9"/>
  <c r="H463" i="9"/>
  <c r="I463" i="9"/>
  <c r="J463" i="9"/>
  <c r="K463" i="9"/>
  <c r="L463" i="9"/>
  <c r="M463" i="9"/>
  <c r="N463" i="9"/>
  <c r="O463" i="9"/>
  <c r="P463" i="9"/>
  <c r="Q463" i="9"/>
  <c r="R463" i="9"/>
  <c r="S463" i="9"/>
  <c r="T463" i="9"/>
  <c r="U463" i="9"/>
  <c r="V463" i="9"/>
  <c r="W463" i="9"/>
  <c r="X463" i="9"/>
  <c r="Y463" i="9"/>
  <c r="B464" i="9"/>
  <c r="C464" i="9"/>
  <c r="D464" i="9"/>
  <c r="E464" i="9"/>
  <c r="F464" i="9"/>
  <c r="G464" i="9"/>
  <c r="H464" i="9"/>
  <c r="I464" i="9"/>
  <c r="J464" i="9"/>
  <c r="K464" i="9"/>
  <c r="L464" i="9"/>
  <c r="M464" i="9"/>
  <c r="N464" i="9"/>
  <c r="O464" i="9"/>
  <c r="P464" i="9"/>
  <c r="Q464" i="9"/>
  <c r="R464" i="9"/>
  <c r="S464" i="9"/>
  <c r="T464" i="9"/>
  <c r="U464" i="9"/>
  <c r="V464" i="9"/>
  <c r="W464" i="9"/>
  <c r="X464" i="9"/>
  <c r="Y464" i="9"/>
  <c r="B465" i="9"/>
  <c r="C465" i="9"/>
  <c r="D465" i="9"/>
  <c r="E465" i="9"/>
  <c r="F465" i="9"/>
  <c r="G465" i="9"/>
  <c r="H465" i="9"/>
  <c r="I465" i="9"/>
  <c r="J465" i="9"/>
  <c r="K465" i="9"/>
  <c r="L465" i="9"/>
  <c r="M465" i="9"/>
  <c r="N465" i="9"/>
  <c r="O465" i="9"/>
  <c r="P465" i="9"/>
  <c r="Q465" i="9"/>
  <c r="R465" i="9"/>
  <c r="S465" i="9"/>
  <c r="T465" i="9"/>
  <c r="U465" i="9"/>
  <c r="V465" i="9"/>
  <c r="W465" i="9"/>
  <c r="X465" i="9"/>
  <c r="Y465" i="9"/>
  <c r="B466" i="9"/>
  <c r="C466" i="9"/>
  <c r="D466" i="9"/>
  <c r="E466" i="9"/>
  <c r="F466" i="9"/>
  <c r="G466" i="9"/>
  <c r="H466" i="9"/>
  <c r="I466" i="9"/>
  <c r="J466" i="9"/>
  <c r="K466" i="9"/>
  <c r="L466" i="9"/>
  <c r="M466" i="9"/>
  <c r="N466" i="9"/>
  <c r="O466" i="9"/>
  <c r="P466" i="9"/>
  <c r="Q466" i="9"/>
  <c r="R466" i="9"/>
  <c r="S466" i="9"/>
  <c r="T466" i="9"/>
  <c r="U466" i="9"/>
  <c r="V466" i="9"/>
  <c r="W466" i="9"/>
  <c r="X466" i="9"/>
  <c r="Y466" i="9"/>
  <c r="B467" i="9"/>
  <c r="C467" i="9"/>
  <c r="D467" i="9"/>
  <c r="E467" i="9"/>
  <c r="F467" i="9"/>
  <c r="G467" i="9"/>
  <c r="H467" i="9"/>
  <c r="I467" i="9"/>
  <c r="J467" i="9"/>
  <c r="K467" i="9"/>
  <c r="L467" i="9"/>
  <c r="M467" i="9"/>
  <c r="N467" i="9"/>
  <c r="O467" i="9"/>
  <c r="P467" i="9"/>
  <c r="Q467" i="9"/>
  <c r="R467" i="9"/>
  <c r="S467" i="9"/>
  <c r="T467" i="9"/>
  <c r="U467" i="9"/>
  <c r="V467" i="9"/>
  <c r="W467" i="9"/>
  <c r="X467" i="9"/>
  <c r="Y467" i="9"/>
  <c r="B468" i="9"/>
  <c r="C468" i="9"/>
  <c r="D468" i="9"/>
  <c r="E468" i="9"/>
  <c r="F468" i="9"/>
  <c r="G468" i="9"/>
  <c r="H468" i="9"/>
  <c r="I468" i="9"/>
  <c r="J468" i="9"/>
  <c r="K468" i="9"/>
  <c r="L468" i="9"/>
  <c r="M468" i="9"/>
  <c r="N468" i="9"/>
  <c r="O468" i="9"/>
  <c r="P468" i="9"/>
  <c r="Q468" i="9"/>
  <c r="R468" i="9"/>
  <c r="S468" i="9"/>
  <c r="T468" i="9"/>
  <c r="U468" i="9"/>
  <c r="V468" i="9"/>
  <c r="W468" i="9"/>
  <c r="X468" i="9"/>
  <c r="Y468" i="9"/>
  <c r="B469" i="9"/>
  <c r="C469" i="9"/>
  <c r="D469" i="9"/>
  <c r="E469" i="9"/>
  <c r="F469" i="9"/>
  <c r="G469" i="9"/>
  <c r="H469" i="9"/>
  <c r="I469" i="9"/>
  <c r="J469" i="9"/>
  <c r="K469" i="9"/>
  <c r="L469" i="9"/>
  <c r="M469" i="9"/>
  <c r="N469" i="9"/>
  <c r="O469" i="9"/>
  <c r="P469" i="9"/>
  <c r="Q469" i="9"/>
  <c r="R469" i="9"/>
  <c r="S469" i="9"/>
  <c r="T469" i="9"/>
  <c r="U469" i="9"/>
  <c r="V469" i="9"/>
  <c r="W469" i="9"/>
  <c r="X469" i="9"/>
  <c r="Y469" i="9"/>
  <c r="B470" i="9"/>
  <c r="C470" i="9"/>
  <c r="D470" i="9"/>
  <c r="E470" i="9"/>
  <c r="F470" i="9"/>
  <c r="G470" i="9"/>
  <c r="H470" i="9"/>
  <c r="I470" i="9"/>
  <c r="J470" i="9"/>
  <c r="K470" i="9"/>
  <c r="L470" i="9"/>
  <c r="M470" i="9"/>
  <c r="N470" i="9"/>
  <c r="O470" i="9"/>
  <c r="P470" i="9"/>
  <c r="Q470" i="9"/>
  <c r="R470" i="9"/>
  <c r="S470" i="9"/>
  <c r="T470" i="9"/>
  <c r="U470" i="9"/>
  <c r="V470" i="9"/>
  <c r="W470" i="9"/>
  <c r="X470" i="9"/>
  <c r="Y470" i="9"/>
  <c r="B471" i="9"/>
  <c r="C471" i="9"/>
  <c r="D471" i="9"/>
  <c r="E471" i="9"/>
  <c r="F471" i="9"/>
  <c r="G471" i="9"/>
  <c r="H471" i="9"/>
  <c r="I471" i="9"/>
  <c r="J471" i="9"/>
  <c r="K471" i="9"/>
  <c r="L471" i="9"/>
  <c r="M471" i="9"/>
  <c r="N471" i="9"/>
  <c r="O471" i="9"/>
  <c r="P471" i="9"/>
  <c r="Q471" i="9"/>
  <c r="R471" i="9"/>
  <c r="S471" i="9"/>
  <c r="T471" i="9"/>
  <c r="U471" i="9"/>
  <c r="V471" i="9"/>
  <c r="W471" i="9"/>
  <c r="X471" i="9"/>
  <c r="Y471" i="9"/>
  <c r="B472" i="9"/>
  <c r="C472" i="9"/>
  <c r="D472" i="9"/>
  <c r="E472" i="9"/>
  <c r="F472" i="9"/>
  <c r="G472" i="9"/>
  <c r="H472" i="9"/>
  <c r="I472" i="9"/>
  <c r="J472" i="9"/>
  <c r="K472" i="9"/>
  <c r="L472" i="9"/>
  <c r="M472" i="9"/>
  <c r="N472" i="9"/>
  <c r="O472" i="9"/>
  <c r="P472" i="9"/>
  <c r="Q472" i="9"/>
  <c r="R472" i="9"/>
  <c r="S472" i="9"/>
  <c r="T472" i="9"/>
  <c r="U472" i="9"/>
  <c r="V472" i="9"/>
  <c r="W472" i="9"/>
  <c r="X472" i="9"/>
  <c r="Y472" i="9"/>
  <c r="B473" i="9"/>
  <c r="C473" i="9"/>
  <c r="D473" i="9"/>
  <c r="E473" i="9"/>
  <c r="F473" i="9"/>
  <c r="G473" i="9"/>
  <c r="H473" i="9"/>
  <c r="I473" i="9"/>
  <c r="J473" i="9"/>
  <c r="K473" i="9"/>
  <c r="L473" i="9"/>
  <c r="M473" i="9"/>
  <c r="N473" i="9"/>
  <c r="O473" i="9"/>
  <c r="P473" i="9"/>
  <c r="Q473" i="9"/>
  <c r="R473" i="9"/>
  <c r="S473" i="9"/>
  <c r="T473" i="9"/>
  <c r="U473" i="9"/>
  <c r="V473" i="9"/>
  <c r="W473" i="9"/>
  <c r="X473" i="9"/>
  <c r="Y473" i="9"/>
  <c r="B474" i="9"/>
  <c r="C474" i="9"/>
  <c r="D474" i="9"/>
  <c r="E474" i="9"/>
  <c r="F474" i="9"/>
  <c r="G474" i="9"/>
  <c r="H474" i="9"/>
  <c r="I474" i="9"/>
  <c r="J474" i="9"/>
  <c r="K474" i="9"/>
  <c r="L474" i="9"/>
  <c r="M474" i="9"/>
  <c r="N474" i="9"/>
  <c r="O474" i="9"/>
  <c r="P474" i="9"/>
  <c r="Q474" i="9"/>
  <c r="R474" i="9"/>
  <c r="S474" i="9"/>
  <c r="T474" i="9"/>
  <c r="U474" i="9"/>
  <c r="V474" i="9"/>
  <c r="W474" i="9"/>
  <c r="X474" i="9"/>
  <c r="Y474" i="9"/>
  <c r="B475" i="9"/>
  <c r="C475" i="9"/>
  <c r="D475" i="9"/>
  <c r="E475" i="9"/>
  <c r="F475" i="9"/>
  <c r="G475" i="9"/>
  <c r="H475" i="9"/>
  <c r="I475" i="9"/>
  <c r="J475" i="9"/>
  <c r="K475" i="9"/>
  <c r="L475" i="9"/>
  <c r="M475" i="9"/>
  <c r="N475" i="9"/>
  <c r="O475" i="9"/>
  <c r="P475" i="9"/>
  <c r="Q475" i="9"/>
  <c r="R475" i="9"/>
  <c r="S475" i="9"/>
  <c r="T475" i="9"/>
  <c r="U475" i="9"/>
  <c r="V475" i="9"/>
  <c r="W475" i="9"/>
  <c r="X475" i="9"/>
  <c r="Y475" i="9"/>
  <c r="B476" i="9"/>
  <c r="C476" i="9"/>
  <c r="D476" i="9"/>
  <c r="E476" i="9"/>
  <c r="F476" i="9"/>
  <c r="G476" i="9"/>
  <c r="H476" i="9"/>
  <c r="I476" i="9"/>
  <c r="J476" i="9"/>
  <c r="K476" i="9"/>
  <c r="L476" i="9"/>
  <c r="M476" i="9"/>
  <c r="N476" i="9"/>
  <c r="O476" i="9"/>
  <c r="P476" i="9"/>
  <c r="Q476" i="9"/>
  <c r="R476" i="9"/>
  <c r="S476" i="9"/>
  <c r="T476" i="9"/>
  <c r="U476" i="9"/>
  <c r="V476" i="9"/>
  <c r="W476" i="9"/>
  <c r="X476" i="9"/>
  <c r="Y476" i="9"/>
  <c r="B477" i="9"/>
  <c r="C477" i="9"/>
  <c r="D477" i="9"/>
  <c r="E477" i="9"/>
  <c r="F477" i="9"/>
  <c r="G477" i="9"/>
  <c r="H477" i="9"/>
  <c r="I477" i="9"/>
  <c r="J477" i="9"/>
  <c r="K477" i="9"/>
  <c r="L477" i="9"/>
  <c r="M477" i="9"/>
  <c r="N477" i="9"/>
  <c r="O477" i="9"/>
  <c r="P477" i="9"/>
  <c r="Q477" i="9"/>
  <c r="R477" i="9"/>
  <c r="S477" i="9"/>
  <c r="T477" i="9"/>
  <c r="U477" i="9"/>
  <c r="V477" i="9"/>
  <c r="W477" i="9"/>
  <c r="X477" i="9"/>
  <c r="Y477" i="9"/>
  <c r="B478" i="9"/>
  <c r="C478" i="9"/>
  <c r="D478" i="9"/>
  <c r="E478" i="9"/>
  <c r="F478" i="9"/>
  <c r="G478" i="9"/>
  <c r="H478" i="9"/>
  <c r="I478" i="9"/>
  <c r="J478" i="9"/>
  <c r="K478" i="9"/>
  <c r="L478" i="9"/>
  <c r="M478" i="9"/>
  <c r="N478" i="9"/>
  <c r="O478" i="9"/>
  <c r="P478" i="9"/>
  <c r="Q478" i="9"/>
  <c r="R478" i="9"/>
  <c r="S478" i="9"/>
  <c r="T478" i="9"/>
  <c r="U478" i="9"/>
  <c r="V478" i="9"/>
  <c r="W478" i="9"/>
  <c r="X478" i="9"/>
  <c r="Y478" i="9"/>
  <c r="B479" i="9"/>
  <c r="C479" i="9"/>
  <c r="D479" i="9"/>
  <c r="E479" i="9"/>
  <c r="F479" i="9"/>
  <c r="G479" i="9"/>
  <c r="H479" i="9"/>
  <c r="I479" i="9"/>
  <c r="J479" i="9"/>
  <c r="K479" i="9"/>
  <c r="L479" i="9"/>
  <c r="M479" i="9"/>
  <c r="N479" i="9"/>
  <c r="O479" i="9"/>
  <c r="P479" i="9"/>
  <c r="Q479" i="9"/>
  <c r="R479" i="9"/>
  <c r="S479" i="9"/>
  <c r="T479" i="9"/>
  <c r="U479" i="9"/>
  <c r="V479" i="9"/>
  <c r="W479" i="9"/>
  <c r="X479" i="9"/>
  <c r="Y479" i="9"/>
  <c r="B480" i="9"/>
  <c r="C480" i="9"/>
  <c r="D480" i="9"/>
  <c r="E480" i="9"/>
  <c r="F480" i="9"/>
  <c r="G480" i="9"/>
  <c r="H480" i="9"/>
  <c r="I480" i="9"/>
  <c r="J480" i="9"/>
  <c r="K480" i="9"/>
  <c r="L480" i="9"/>
  <c r="M480" i="9"/>
  <c r="N480" i="9"/>
  <c r="O480" i="9"/>
  <c r="P480" i="9"/>
  <c r="Q480" i="9"/>
  <c r="R480" i="9"/>
  <c r="S480" i="9"/>
  <c r="T480" i="9"/>
  <c r="U480" i="9"/>
  <c r="V480" i="9"/>
  <c r="W480" i="9"/>
  <c r="X480" i="9"/>
  <c r="Y480" i="9"/>
  <c r="B481" i="9"/>
  <c r="C481" i="9"/>
  <c r="D481" i="9"/>
  <c r="E481" i="9"/>
  <c r="F481" i="9"/>
  <c r="G481" i="9"/>
  <c r="H481" i="9"/>
  <c r="I481" i="9"/>
  <c r="J481" i="9"/>
  <c r="K481" i="9"/>
  <c r="L481" i="9"/>
  <c r="M481" i="9"/>
  <c r="N481" i="9"/>
  <c r="O481" i="9"/>
  <c r="P481" i="9"/>
  <c r="Q481" i="9"/>
  <c r="R481" i="9"/>
  <c r="S481" i="9"/>
  <c r="T481" i="9"/>
  <c r="U481" i="9"/>
  <c r="V481" i="9"/>
  <c r="W481" i="9"/>
  <c r="X481" i="9"/>
  <c r="Y481" i="9"/>
  <c r="B482" i="9"/>
  <c r="C482" i="9"/>
  <c r="D482" i="9"/>
  <c r="E482" i="9"/>
  <c r="F482" i="9"/>
  <c r="G482" i="9"/>
  <c r="H482" i="9"/>
  <c r="I482" i="9"/>
  <c r="J482" i="9"/>
  <c r="K482" i="9"/>
  <c r="L482" i="9"/>
  <c r="M482" i="9"/>
  <c r="N482" i="9"/>
  <c r="O482" i="9"/>
  <c r="P482" i="9"/>
  <c r="Q482" i="9"/>
  <c r="R482" i="9"/>
  <c r="S482" i="9"/>
  <c r="T482" i="9"/>
  <c r="U482" i="9"/>
  <c r="V482" i="9"/>
  <c r="W482" i="9"/>
  <c r="X482" i="9"/>
  <c r="Y482" i="9"/>
  <c r="B483" i="9"/>
  <c r="C483" i="9"/>
  <c r="D483" i="9"/>
  <c r="E483" i="9"/>
  <c r="F483" i="9"/>
  <c r="G483" i="9"/>
  <c r="H483" i="9"/>
  <c r="I483" i="9"/>
  <c r="J483" i="9"/>
  <c r="K483" i="9"/>
  <c r="L483" i="9"/>
  <c r="M483" i="9"/>
  <c r="N483" i="9"/>
  <c r="O483" i="9"/>
  <c r="P483" i="9"/>
  <c r="Q483" i="9"/>
  <c r="R483" i="9"/>
  <c r="S483" i="9"/>
  <c r="T483" i="9"/>
  <c r="U483" i="9"/>
  <c r="V483" i="9"/>
  <c r="W483" i="9"/>
  <c r="X483" i="9"/>
  <c r="Y483" i="9"/>
  <c r="B484" i="9"/>
  <c r="C484" i="9"/>
  <c r="D484" i="9"/>
  <c r="E484" i="9"/>
  <c r="F484" i="9"/>
  <c r="G484" i="9"/>
  <c r="H484" i="9"/>
  <c r="I484" i="9"/>
  <c r="J484" i="9"/>
  <c r="K484" i="9"/>
  <c r="L484" i="9"/>
  <c r="M484" i="9"/>
  <c r="N484" i="9"/>
  <c r="O484" i="9"/>
  <c r="P484" i="9"/>
  <c r="Q484" i="9"/>
  <c r="R484" i="9"/>
  <c r="S484" i="9"/>
  <c r="T484" i="9"/>
  <c r="U484" i="9"/>
  <c r="V484" i="9"/>
  <c r="W484" i="9"/>
  <c r="X484" i="9"/>
  <c r="Y484" i="9"/>
  <c r="B485" i="9"/>
  <c r="C485" i="9"/>
  <c r="D485" i="9"/>
  <c r="E485" i="9"/>
  <c r="F485" i="9"/>
  <c r="G485" i="9"/>
  <c r="H485" i="9"/>
  <c r="I485" i="9"/>
  <c r="J485" i="9"/>
  <c r="K485" i="9"/>
  <c r="L485" i="9"/>
  <c r="M485" i="9"/>
  <c r="N485" i="9"/>
  <c r="O485" i="9"/>
  <c r="P485" i="9"/>
  <c r="Q485" i="9"/>
  <c r="R485" i="9"/>
  <c r="S485" i="9"/>
  <c r="T485" i="9"/>
  <c r="U485" i="9"/>
  <c r="V485" i="9"/>
  <c r="W485" i="9"/>
  <c r="X485" i="9"/>
  <c r="Y485" i="9"/>
  <c r="B486" i="9"/>
  <c r="C486" i="9"/>
  <c r="D486" i="9"/>
  <c r="E486" i="9"/>
  <c r="F486" i="9"/>
  <c r="G486" i="9"/>
  <c r="H486" i="9"/>
  <c r="I486" i="9"/>
  <c r="J486" i="9"/>
  <c r="K486" i="9"/>
  <c r="L486" i="9"/>
  <c r="M486" i="9"/>
  <c r="N486" i="9"/>
  <c r="O486" i="9"/>
  <c r="P486" i="9"/>
  <c r="Q486" i="9"/>
  <c r="R486" i="9"/>
  <c r="S486" i="9"/>
  <c r="T486" i="9"/>
  <c r="U486" i="9"/>
  <c r="V486" i="9"/>
  <c r="W486" i="9"/>
  <c r="X486" i="9"/>
  <c r="Y486" i="9"/>
  <c r="B487" i="9"/>
  <c r="C487" i="9"/>
  <c r="D487" i="9"/>
  <c r="E487" i="9"/>
  <c r="F487" i="9"/>
  <c r="G487" i="9"/>
  <c r="H487" i="9"/>
  <c r="I487" i="9"/>
  <c r="J487" i="9"/>
  <c r="K487" i="9"/>
  <c r="L487" i="9"/>
  <c r="M487" i="9"/>
  <c r="N487" i="9"/>
  <c r="O487" i="9"/>
  <c r="P487" i="9"/>
  <c r="Q487" i="9"/>
  <c r="R487" i="9"/>
  <c r="S487" i="9"/>
  <c r="T487" i="9"/>
  <c r="U487" i="9"/>
  <c r="V487" i="9"/>
  <c r="W487" i="9"/>
  <c r="X487" i="9"/>
  <c r="Y487" i="9"/>
  <c r="B488" i="9"/>
  <c r="C488" i="9"/>
  <c r="D488" i="9"/>
  <c r="E488" i="9"/>
  <c r="F488" i="9"/>
  <c r="G488" i="9"/>
  <c r="H488" i="9"/>
  <c r="I488" i="9"/>
  <c r="J488" i="9"/>
  <c r="K488" i="9"/>
  <c r="L488" i="9"/>
  <c r="M488" i="9"/>
  <c r="N488" i="9"/>
  <c r="O488" i="9"/>
  <c r="P488" i="9"/>
  <c r="Q488" i="9"/>
  <c r="R488" i="9"/>
  <c r="S488" i="9"/>
  <c r="T488" i="9"/>
  <c r="U488" i="9"/>
  <c r="V488" i="9"/>
  <c r="W488" i="9"/>
  <c r="X488" i="9"/>
  <c r="Y488" i="9"/>
  <c r="B489" i="9"/>
  <c r="C489" i="9"/>
  <c r="D489" i="9"/>
  <c r="E489" i="9"/>
  <c r="F489" i="9"/>
  <c r="G489" i="9"/>
  <c r="H489" i="9"/>
  <c r="I489" i="9"/>
  <c r="J489" i="9"/>
  <c r="K489" i="9"/>
  <c r="L489" i="9"/>
  <c r="M489" i="9"/>
  <c r="N489" i="9"/>
  <c r="O489" i="9"/>
  <c r="P489" i="9"/>
  <c r="Q489" i="9"/>
  <c r="R489" i="9"/>
  <c r="S489" i="9"/>
  <c r="T489" i="9"/>
  <c r="U489" i="9"/>
  <c r="V489" i="9"/>
  <c r="W489" i="9"/>
  <c r="X489" i="9"/>
  <c r="Y489" i="9"/>
  <c r="B490" i="9"/>
  <c r="C490" i="9"/>
  <c r="D490" i="9"/>
  <c r="E490" i="9"/>
  <c r="F490" i="9"/>
  <c r="G490" i="9"/>
  <c r="H490" i="9"/>
  <c r="I490" i="9"/>
  <c r="J490" i="9"/>
  <c r="K490" i="9"/>
  <c r="L490" i="9"/>
  <c r="M490" i="9"/>
  <c r="N490" i="9"/>
  <c r="O490" i="9"/>
  <c r="P490" i="9"/>
  <c r="Q490" i="9"/>
  <c r="R490" i="9"/>
  <c r="S490" i="9"/>
  <c r="T490" i="9"/>
  <c r="U490" i="9"/>
  <c r="V490" i="9"/>
  <c r="W490" i="9"/>
  <c r="X490" i="9"/>
  <c r="Y490" i="9"/>
  <c r="B491" i="9"/>
  <c r="C491" i="9"/>
  <c r="D491" i="9"/>
  <c r="E491" i="9"/>
  <c r="F491" i="9"/>
  <c r="G491" i="9"/>
  <c r="H491" i="9"/>
  <c r="I491" i="9"/>
  <c r="J491" i="9"/>
  <c r="K491" i="9"/>
  <c r="L491" i="9"/>
  <c r="M491" i="9"/>
  <c r="N491" i="9"/>
  <c r="O491" i="9"/>
  <c r="P491" i="9"/>
  <c r="Q491" i="9"/>
  <c r="R491" i="9"/>
  <c r="S491" i="9"/>
  <c r="T491" i="9"/>
  <c r="U491" i="9"/>
  <c r="V491" i="9"/>
  <c r="W491" i="9"/>
  <c r="X491" i="9"/>
  <c r="Y491" i="9"/>
  <c r="B492" i="9"/>
  <c r="C492" i="9"/>
  <c r="D492" i="9"/>
  <c r="E492" i="9"/>
  <c r="F492" i="9"/>
  <c r="G492" i="9"/>
  <c r="H492" i="9"/>
  <c r="I492" i="9"/>
  <c r="J492" i="9"/>
  <c r="K492" i="9"/>
  <c r="L492" i="9"/>
  <c r="M492" i="9"/>
  <c r="N492" i="9"/>
  <c r="O492" i="9"/>
  <c r="P492" i="9"/>
  <c r="Q492" i="9"/>
  <c r="R492" i="9"/>
  <c r="S492" i="9"/>
  <c r="T492" i="9"/>
  <c r="U492" i="9"/>
  <c r="V492" i="9"/>
  <c r="W492" i="9"/>
  <c r="X492" i="9"/>
  <c r="Y492" i="9"/>
  <c r="B493" i="9"/>
  <c r="C493" i="9"/>
  <c r="D493" i="9"/>
  <c r="E493" i="9"/>
  <c r="F493" i="9"/>
  <c r="G493" i="9"/>
  <c r="H493" i="9"/>
  <c r="I493" i="9"/>
  <c r="J493" i="9"/>
  <c r="K493" i="9"/>
  <c r="L493" i="9"/>
  <c r="M493" i="9"/>
  <c r="N493" i="9"/>
  <c r="O493" i="9"/>
  <c r="P493" i="9"/>
  <c r="Q493" i="9"/>
  <c r="R493" i="9"/>
  <c r="S493" i="9"/>
  <c r="T493" i="9"/>
  <c r="U493" i="9"/>
  <c r="V493" i="9"/>
  <c r="W493" i="9"/>
  <c r="X493" i="9"/>
  <c r="Y493" i="9"/>
  <c r="B494" i="9"/>
  <c r="C494" i="9"/>
  <c r="D494" i="9"/>
  <c r="E494" i="9"/>
  <c r="F494" i="9"/>
  <c r="G494" i="9"/>
  <c r="H494" i="9"/>
  <c r="I494" i="9"/>
  <c r="J494" i="9"/>
  <c r="K494" i="9"/>
  <c r="L494" i="9"/>
  <c r="M494" i="9"/>
  <c r="N494" i="9"/>
  <c r="O494" i="9"/>
  <c r="P494" i="9"/>
  <c r="Q494" i="9"/>
  <c r="R494" i="9"/>
  <c r="S494" i="9"/>
  <c r="T494" i="9"/>
  <c r="U494" i="9"/>
  <c r="V494" i="9"/>
  <c r="W494" i="9"/>
  <c r="X494" i="9"/>
  <c r="Y494" i="9"/>
  <c r="B495" i="9"/>
  <c r="C495" i="9"/>
  <c r="D495" i="9"/>
  <c r="E495" i="9"/>
  <c r="F495" i="9"/>
  <c r="G495" i="9"/>
  <c r="H495" i="9"/>
  <c r="I495" i="9"/>
  <c r="J495" i="9"/>
  <c r="K495" i="9"/>
  <c r="L495" i="9"/>
  <c r="M495" i="9"/>
  <c r="N495" i="9"/>
  <c r="O495" i="9"/>
  <c r="P495" i="9"/>
  <c r="Q495" i="9"/>
  <c r="R495" i="9"/>
  <c r="S495" i="9"/>
  <c r="T495" i="9"/>
  <c r="U495" i="9"/>
  <c r="V495" i="9"/>
  <c r="W495" i="9"/>
  <c r="X495" i="9"/>
  <c r="Y495" i="9"/>
  <c r="B496" i="9"/>
  <c r="C496" i="9"/>
  <c r="D496" i="9"/>
  <c r="E496" i="9"/>
  <c r="F496" i="9"/>
  <c r="G496" i="9"/>
  <c r="H496" i="9"/>
  <c r="I496" i="9"/>
  <c r="J496" i="9"/>
  <c r="K496" i="9"/>
  <c r="L496" i="9"/>
  <c r="M496" i="9"/>
  <c r="N496" i="9"/>
  <c r="O496" i="9"/>
  <c r="P496" i="9"/>
  <c r="Q496" i="9"/>
  <c r="R496" i="9"/>
  <c r="S496" i="9"/>
  <c r="T496" i="9"/>
  <c r="U496" i="9"/>
  <c r="V496" i="9"/>
  <c r="W496" i="9"/>
  <c r="X496" i="9"/>
  <c r="Y496" i="9"/>
  <c r="B497" i="9"/>
  <c r="C497" i="9"/>
  <c r="D497" i="9"/>
  <c r="E497" i="9"/>
  <c r="F497" i="9"/>
  <c r="G497" i="9"/>
  <c r="H497" i="9"/>
  <c r="I497" i="9"/>
  <c r="J497" i="9"/>
  <c r="K497" i="9"/>
  <c r="L497" i="9"/>
  <c r="M497" i="9"/>
  <c r="N497" i="9"/>
  <c r="O497" i="9"/>
  <c r="P497" i="9"/>
  <c r="Q497" i="9"/>
  <c r="R497" i="9"/>
  <c r="S497" i="9"/>
  <c r="T497" i="9"/>
  <c r="U497" i="9"/>
  <c r="V497" i="9"/>
  <c r="W497" i="9"/>
  <c r="X497" i="9"/>
  <c r="Y497" i="9"/>
  <c r="B498" i="9"/>
  <c r="C498" i="9"/>
  <c r="D498" i="9"/>
  <c r="E498" i="9"/>
  <c r="F498" i="9"/>
  <c r="G498" i="9"/>
  <c r="H498" i="9"/>
  <c r="I498" i="9"/>
  <c r="J498" i="9"/>
  <c r="K498" i="9"/>
  <c r="L498" i="9"/>
  <c r="M498" i="9"/>
  <c r="N498" i="9"/>
  <c r="O498" i="9"/>
  <c r="P498" i="9"/>
  <c r="Q498" i="9"/>
  <c r="R498" i="9"/>
  <c r="S498" i="9"/>
  <c r="T498" i="9"/>
  <c r="U498" i="9"/>
  <c r="V498" i="9"/>
  <c r="W498" i="9"/>
  <c r="X498" i="9"/>
  <c r="Y498" i="9"/>
  <c r="B499" i="9"/>
  <c r="C499" i="9"/>
  <c r="D499" i="9"/>
  <c r="E499" i="9"/>
  <c r="F499" i="9"/>
  <c r="G499" i="9"/>
  <c r="H499" i="9"/>
  <c r="I499" i="9"/>
  <c r="J499" i="9"/>
  <c r="K499" i="9"/>
  <c r="L499" i="9"/>
  <c r="M499" i="9"/>
  <c r="N499" i="9"/>
  <c r="O499" i="9"/>
  <c r="P499" i="9"/>
  <c r="Q499" i="9"/>
  <c r="R499" i="9"/>
  <c r="S499" i="9"/>
  <c r="T499" i="9"/>
  <c r="U499" i="9"/>
  <c r="V499" i="9"/>
  <c r="W499" i="9"/>
  <c r="X499" i="9"/>
  <c r="Y499" i="9"/>
  <c r="B500" i="9"/>
  <c r="C500" i="9"/>
  <c r="D500" i="9"/>
  <c r="E500" i="9"/>
  <c r="F500" i="9"/>
  <c r="G500" i="9"/>
  <c r="H500" i="9"/>
  <c r="I500" i="9"/>
  <c r="J500" i="9"/>
  <c r="K500" i="9"/>
  <c r="L500" i="9"/>
  <c r="M500" i="9"/>
  <c r="N500" i="9"/>
  <c r="O500" i="9"/>
  <c r="P500" i="9"/>
  <c r="Q500" i="9"/>
  <c r="R500" i="9"/>
  <c r="S500" i="9"/>
  <c r="T500" i="9"/>
  <c r="U500" i="9"/>
  <c r="V500" i="9"/>
  <c r="W500" i="9"/>
  <c r="X500" i="9"/>
  <c r="Y500" i="9"/>
  <c r="B501" i="9"/>
  <c r="C501" i="9"/>
  <c r="D501" i="9"/>
  <c r="E501" i="9"/>
  <c r="F501" i="9"/>
  <c r="G501" i="9"/>
  <c r="H501" i="9"/>
  <c r="I501" i="9"/>
  <c r="J501" i="9"/>
  <c r="K501" i="9"/>
  <c r="L501" i="9"/>
  <c r="M501" i="9"/>
  <c r="N501" i="9"/>
  <c r="O501" i="9"/>
  <c r="P501" i="9"/>
  <c r="Q501" i="9"/>
  <c r="R501" i="9"/>
  <c r="S501" i="9"/>
  <c r="T501" i="9"/>
  <c r="U501" i="9"/>
  <c r="V501" i="9"/>
  <c r="W501" i="9"/>
  <c r="X501" i="9"/>
  <c r="Y501" i="9"/>
  <c r="B502" i="9"/>
  <c r="C502" i="9"/>
  <c r="D502" i="9"/>
  <c r="E502" i="9"/>
  <c r="F502" i="9"/>
  <c r="G502" i="9"/>
  <c r="H502" i="9"/>
  <c r="I502" i="9"/>
  <c r="J502" i="9"/>
  <c r="K502" i="9"/>
  <c r="L502" i="9"/>
  <c r="M502" i="9"/>
  <c r="N502" i="9"/>
  <c r="O502" i="9"/>
  <c r="P502" i="9"/>
  <c r="Q502" i="9"/>
  <c r="R502" i="9"/>
  <c r="S502" i="9"/>
  <c r="T502" i="9"/>
  <c r="U502" i="9"/>
  <c r="V502" i="9"/>
  <c r="W502" i="9"/>
  <c r="X502" i="9"/>
  <c r="Y502" i="9"/>
  <c r="B503" i="9"/>
  <c r="C503" i="9"/>
  <c r="D503" i="9"/>
  <c r="E503" i="9"/>
  <c r="F503" i="9"/>
  <c r="G503" i="9"/>
  <c r="H503" i="9"/>
  <c r="I503" i="9"/>
  <c r="J503" i="9"/>
  <c r="K503" i="9"/>
  <c r="L503" i="9"/>
  <c r="M503" i="9"/>
  <c r="N503" i="9"/>
  <c r="O503" i="9"/>
  <c r="P503" i="9"/>
  <c r="Q503" i="9"/>
  <c r="R503" i="9"/>
  <c r="S503" i="9"/>
  <c r="T503" i="9"/>
  <c r="U503" i="9"/>
  <c r="V503" i="9"/>
  <c r="W503" i="9"/>
  <c r="X503" i="9"/>
  <c r="Y503" i="9"/>
  <c r="B504" i="9"/>
  <c r="C504" i="9"/>
  <c r="D504" i="9"/>
  <c r="E504" i="9"/>
  <c r="F504" i="9"/>
  <c r="G504" i="9"/>
  <c r="H504" i="9"/>
  <c r="I504" i="9"/>
  <c r="J504" i="9"/>
  <c r="K504" i="9"/>
  <c r="L504" i="9"/>
  <c r="M504" i="9"/>
  <c r="N504" i="9"/>
  <c r="O504" i="9"/>
  <c r="P504" i="9"/>
  <c r="Q504" i="9"/>
  <c r="R504" i="9"/>
  <c r="S504" i="9"/>
  <c r="T504" i="9"/>
  <c r="U504" i="9"/>
  <c r="V504" i="9"/>
  <c r="W504" i="9"/>
  <c r="X504" i="9"/>
  <c r="Y504" i="9"/>
  <c r="B505" i="9"/>
  <c r="C505" i="9"/>
  <c r="D505" i="9"/>
  <c r="E505" i="9"/>
  <c r="F505" i="9"/>
  <c r="G505" i="9"/>
  <c r="H505" i="9"/>
  <c r="I505" i="9"/>
  <c r="J505" i="9"/>
  <c r="K505" i="9"/>
  <c r="L505" i="9"/>
  <c r="M505" i="9"/>
  <c r="N505" i="9"/>
  <c r="O505" i="9"/>
  <c r="P505" i="9"/>
  <c r="Q505" i="9"/>
  <c r="R505" i="9"/>
  <c r="S505" i="9"/>
  <c r="T505" i="9"/>
  <c r="U505" i="9"/>
  <c r="V505" i="9"/>
  <c r="W505" i="9"/>
  <c r="X505" i="9"/>
  <c r="Y505" i="9"/>
  <c r="B506" i="9"/>
  <c r="C506" i="9"/>
  <c r="D506" i="9"/>
  <c r="E506" i="9"/>
  <c r="F506" i="9"/>
  <c r="G506" i="9"/>
  <c r="H506" i="9"/>
  <c r="I506" i="9"/>
  <c r="J506" i="9"/>
  <c r="K506" i="9"/>
  <c r="L506" i="9"/>
  <c r="M506" i="9"/>
  <c r="N506" i="9"/>
  <c r="O506" i="9"/>
  <c r="P506" i="9"/>
  <c r="Q506" i="9"/>
  <c r="R506" i="9"/>
  <c r="S506" i="9"/>
  <c r="T506" i="9"/>
  <c r="U506" i="9"/>
  <c r="V506" i="9"/>
  <c r="W506" i="9"/>
  <c r="X506" i="9"/>
  <c r="Y506" i="9"/>
  <c r="B507" i="9"/>
  <c r="C507" i="9"/>
  <c r="D507" i="9"/>
  <c r="E507" i="9"/>
  <c r="F507" i="9"/>
  <c r="G507" i="9"/>
  <c r="H507" i="9"/>
  <c r="I507" i="9"/>
  <c r="J507" i="9"/>
  <c r="K507" i="9"/>
  <c r="L507" i="9"/>
  <c r="M507" i="9"/>
  <c r="N507" i="9"/>
  <c r="O507" i="9"/>
  <c r="P507" i="9"/>
  <c r="Q507" i="9"/>
  <c r="R507" i="9"/>
  <c r="S507" i="9"/>
  <c r="T507" i="9"/>
  <c r="U507" i="9"/>
  <c r="V507" i="9"/>
  <c r="W507" i="9"/>
  <c r="X507" i="9"/>
  <c r="Y507" i="9"/>
  <c r="B508" i="9"/>
  <c r="C508" i="9"/>
  <c r="D508" i="9"/>
  <c r="E508" i="9"/>
  <c r="F508" i="9"/>
  <c r="G508" i="9"/>
  <c r="H508" i="9"/>
  <c r="I508" i="9"/>
  <c r="J508" i="9"/>
  <c r="K508" i="9"/>
  <c r="L508" i="9"/>
  <c r="M508" i="9"/>
  <c r="N508" i="9"/>
  <c r="O508" i="9"/>
  <c r="P508" i="9"/>
  <c r="Q508" i="9"/>
  <c r="R508" i="9"/>
  <c r="S508" i="9"/>
  <c r="T508" i="9"/>
  <c r="U508" i="9"/>
  <c r="V508" i="9"/>
  <c r="W508" i="9"/>
  <c r="X508" i="9"/>
  <c r="Y508" i="9"/>
  <c r="B509" i="9"/>
  <c r="C509" i="9"/>
  <c r="D509" i="9"/>
  <c r="E509" i="9"/>
  <c r="F509" i="9"/>
  <c r="G509" i="9"/>
  <c r="H509" i="9"/>
  <c r="I509" i="9"/>
  <c r="J509" i="9"/>
  <c r="K509" i="9"/>
  <c r="L509" i="9"/>
  <c r="M509" i="9"/>
  <c r="N509" i="9"/>
  <c r="O509" i="9"/>
  <c r="P509" i="9"/>
  <c r="Q509" i="9"/>
  <c r="R509" i="9"/>
  <c r="S509" i="9"/>
  <c r="T509" i="9"/>
  <c r="U509" i="9"/>
  <c r="V509" i="9"/>
  <c r="W509" i="9"/>
  <c r="X509" i="9"/>
  <c r="Y509" i="9"/>
  <c r="B510" i="9"/>
  <c r="C510" i="9"/>
  <c r="D510" i="9"/>
  <c r="E510" i="9"/>
  <c r="F510" i="9"/>
  <c r="G510" i="9"/>
  <c r="H510" i="9"/>
  <c r="I510" i="9"/>
  <c r="J510" i="9"/>
  <c r="K510" i="9"/>
  <c r="L510" i="9"/>
  <c r="M510" i="9"/>
  <c r="N510" i="9"/>
  <c r="O510" i="9"/>
  <c r="P510" i="9"/>
  <c r="Q510" i="9"/>
  <c r="R510" i="9"/>
  <c r="S510" i="9"/>
  <c r="T510" i="9"/>
  <c r="U510" i="9"/>
  <c r="V510" i="9"/>
  <c r="W510" i="9"/>
  <c r="X510" i="9"/>
  <c r="Y510" i="9"/>
  <c r="B511" i="9"/>
  <c r="C511" i="9"/>
  <c r="D511" i="9"/>
  <c r="E511" i="9"/>
  <c r="F511" i="9"/>
  <c r="G511" i="9"/>
  <c r="H511" i="9"/>
  <c r="I511" i="9"/>
  <c r="J511" i="9"/>
  <c r="K511" i="9"/>
  <c r="L511" i="9"/>
  <c r="M511" i="9"/>
  <c r="N511" i="9"/>
  <c r="O511" i="9"/>
  <c r="P511" i="9"/>
  <c r="Q511" i="9"/>
  <c r="R511" i="9"/>
  <c r="S511" i="9"/>
  <c r="T511" i="9"/>
  <c r="U511" i="9"/>
  <c r="V511" i="9"/>
  <c r="W511" i="9"/>
  <c r="X511" i="9"/>
  <c r="Y511" i="9"/>
  <c r="B512" i="9"/>
  <c r="C512" i="9"/>
  <c r="D512" i="9"/>
  <c r="E512" i="9"/>
  <c r="F512" i="9"/>
  <c r="G512" i="9"/>
  <c r="H512" i="9"/>
  <c r="I512" i="9"/>
  <c r="J512" i="9"/>
  <c r="K512" i="9"/>
  <c r="L512" i="9"/>
  <c r="M512" i="9"/>
  <c r="N512" i="9"/>
  <c r="O512" i="9"/>
  <c r="P512" i="9"/>
  <c r="Q512" i="9"/>
  <c r="R512" i="9"/>
  <c r="S512" i="9"/>
  <c r="T512" i="9"/>
  <c r="U512" i="9"/>
  <c r="V512" i="9"/>
  <c r="W512" i="9"/>
  <c r="X512" i="9"/>
  <c r="Y512" i="9"/>
  <c r="B513" i="9"/>
  <c r="C513" i="9"/>
  <c r="D513" i="9"/>
  <c r="E513" i="9"/>
  <c r="F513" i="9"/>
  <c r="G513" i="9"/>
  <c r="H513" i="9"/>
  <c r="I513" i="9"/>
  <c r="J513" i="9"/>
  <c r="K513" i="9"/>
  <c r="L513" i="9"/>
  <c r="M513" i="9"/>
  <c r="N513" i="9"/>
  <c r="O513" i="9"/>
  <c r="P513" i="9"/>
  <c r="Q513" i="9"/>
  <c r="R513" i="9"/>
  <c r="S513" i="9"/>
  <c r="T513" i="9"/>
  <c r="U513" i="9"/>
  <c r="V513" i="9"/>
  <c r="W513" i="9"/>
  <c r="X513" i="9"/>
  <c r="Y513" i="9"/>
  <c r="B514" i="9"/>
  <c r="C514" i="9"/>
  <c r="D514" i="9"/>
  <c r="E514" i="9"/>
  <c r="F514" i="9"/>
  <c r="G514" i="9"/>
  <c r="H514" i="9"/>
  <c r="I514" i="9"/>
  <c r="J514" i="9"/>
  <c r="K514" i="9"/>
  <c r="L514" i="9"/>
  <c r="M514" i="9"/>
  <c r="N514" i="9"/>
  <c r="O514" i="9"/>
  <c r="P514" i="9"/>
  <c r="Q514" i="9"/>
  <c r="R514" i="9"/>
  <c r="S514" i="9"/>
  <c r="T514" i="9"/>
  <c r="U514" i="9"/>
  <c r="V514" i="9"/>
  <c r="W514" i="9"/>
  <c r="X514" i="9"/>
  <c r="Y514" i="9"/>
  <c r="B515" i="9"/>
  <c r="C515" i="9"/>
  <c r="D515" i="9"/>
  <c r="E515" i="9"/>
  <c r="F515" i="9"/>
  <c r="G515" i="9"/>
  <c r="H515" i="9"/>
  <c r="I515" i="9"/>
  <c r="J515" i="9"/>
  <c r="K515" i="9"/>
  <c r="L515" i="9"/>
  <c r="M515" i="9"/>
  <c r="N515" i="9"/>
  <c r="O515" i="9"/>
  <c r="P515" i="9"/>
  <c r="Q515" i="9"/>
  <c r="R515" i="9"/>
  <c r="S515" i="9"/>
  <c r="T515" i="9"/>
  <c r="U515" i="9"/>
  <c r="V515" i="9"/>
  <c r="W515" i="9"/>
  <c r="X515" i="9"/>
  <c r="Y515" i="9"/>
  <c r="B516" i="9"/>
  <c r="C516" i="9"/>
  <c r="D516" i="9"/>
  <c r="E516" i="9"/>
  <c r="F516" i="9"/>
  <c r="G516" i="9"/>
  <c r="H516" i="9"/>
  <c r="I516" i="9"/>
  <c r="J516" i="9"/>
  <c r="K516" i="9"/>
  <c r="L516" i="9"/>
  <c r="M516" i="9"/>
  <c r="N516" i="9"/>
  <c r="O516" i="9"/>
  <c r="P516" i="9"/>
  <c r="Q516" i="9"/>
  <c r="R516" i="9"/>
  <c r="S516" i="9"/>
  <c r="T516" i="9"/>
  <c r="U516" i="9"/>
  <c r="V516" i="9"/>
  <c r="W516" i="9"/>
  <c r="X516" i="9"/>
  <c r="Y516" i="9"/>
  <c r="B517" i="9"/>
  <c r="C517" i="9"/>
  <c r="D517" i="9"/>
  <c r="E517" i="9"/>
  <c r="F517" i="9"/>
  <c r="G517" i="9"/>
  <c r="H517" i="9"/>
  <c r="I517" i="9"/>
  <c r="J517" i="9"/>
  <c r="K517" i="9"/>
  <c r="L517" i="9"/>
  <c r="M517" i="9"/>
  <c r="N517" i="9"/>
  <c r="O517" i="9"/>
  <c r="P517" i="9"/>
  <c r="Q517" i="9"/>
  <c r="R517" i="9"/>
  <c r="S517" i="9"/>
  <c r="T517" i="9"/>
  <c r="U517" i="9"/>
  <c r="V517" i="9"/>
  <c r="W517" i="9"/>
  <c r="X517" i="9"/>
  <c r="Y517" i="9"/>
  <c r="B518" i="9"/>
  <c r="C518" i="9"/>
  <c r="D518" i="9"/>
  <c r="E518" i="9"/>
  <c r="F518" i="9"/>
  <c r="G518" i="9"/>
  <c r="H518" i="9"/>
  <c r="I518" i="9"/>
  <c r="J518" i="9"/>
  <c r="K518" i="9"/>
  <c r="L518" i="9"/>
  <c r="M518" i="9"/>
  <c r="N518" i="9"/>
  <c r="O518" i="9"/>
  <c r="P518" i="9"/>
  <c r="Q518" i="9"/>
  <c r="R518" i="9"/>
  <c r="S518" i="9"/>
  <c r="T518" i="9"/>
  <c r="U518" i="9"/>
  <c r="V518" i="9"/>
  <c r="W518" i="9"/>
  <c r="X518" i="9"/>
  <c r="Y518" i="9"/>
  <c r="B519" i="9"/>
  <c r="C519" i="9"/>
  <c r="D519" i="9"/>
  <c r="E519" i="9"/>
  <c r="F519" i="9"/>
  <c r="G519" i="9"/>
  <c r="H519" i="9"/>
  <c r="I519" i="9"/>
  <c r="J519" i="9"/>
  <c r="K519" i="9"/>
  <c r="L519" i="9"/>
  <c r="M519" i="9"/>
  <c r="N519" i="9"/>
  <c r="O519" i="9"/>
  <c r="P519" i="9"/>
  <c r="Q519" i="9"/>
  <c r="R519" i="9"/>
  <c r="S519" i="9"/>
  <c r="T519" i="9"/>
  <c r="U519" i="9"/>
  <c r="V519" i="9"/>
  <c r="W519" i="9"/>
  <c r="X519" i="9"/>
  <c r="Y519" i="9"/>
  <c r="B520" i="9"/>
  <c r="C520" i="9"/>
  <c r="D520" i="9"/>
  <c r="E520" i="9"/>
  <c r="F520" i="9"/>
  <c r="G520" i="9"/>
  <c r="H520" i="9"/>
  <c r="I520" i="9"/>
  <c r="J520" i="9"/>
  <c r="K520" i="9"/>
  <c r="L520" i="9"/>
  <c r="M520" i="9"/>
  <c r="N520" i="9"/>
  <c r="O520" i="9"/>
  <c r="P520" i="9"/>
  <c r="Q520" i="9"/>
  <c r="R520" i="9"/>
  <c r="S520" i="9"/>
  <c r="T520" i="9"/>
  <c r="U520" i="9"/>
  <c r="V520" i="9"/>
  <c r="W520" i="9"/>
  <c r="X520" i="9"/>
  <c r="Y520" i="9"/>
  <c r="B521" i="9"/>
  <c r="C521" i="9"/>
  <c r="D521" i="9"/>
  <c r="E521" i="9"/>
  <c r="F521" i="9"/>
  <c r="G521" i="9"/>
  <c r="H521" i="9"/>
  <c r="I521" i="9"/>
  <c r="J521" i="9"/>
  <c r="K521" i="9"/>
  <c r="L521" i="9"/>
  <c r="M521" i="9"/>
  <c r="N521" i="9"/>
  <c r="O521" i="9"/>
  <c r="P521" i="9"/>
  <c r="Q521" i="9"/>
  <c r="R521" i="9"/>
  <c r="S521" i="9"/>
  <c r="T521" i="9"/>
  <c r="U521" i="9"/>
  <c r="V521" i="9"/>
  <c r="W521" i="9"/>
  <c r="X521" i="9"/>
  <c r="Y521" i="9"/>
  <c r="B522" i="9"/>
  <c r="C522" i="9"/>
  <c r="D522" i="9"/>
  <c r="E522" i="9"/>
  <c r="F522" i="9"/>
  <c r="G522" i="9"/>
  <c r="H522" i="9"/>
  <c r="I522" i="9"/>
  <c r="J522" i="9"/>
  <c r="K522" i="9"/>
  <c r="L522" i="9"/>
  <c r="M522" i="9"/>
  <c r="N522" i="9"/>
  <c r="O522" i="9"/>
  <c r="P522" i="9"/>
  <c r="Q522" i="9"/>
  <c r="R522" i="9"/>
  <c r="S522" i="9"/>
  <c r="T522" i="9"/>
  <c r="U522" i="9"/>
  <c r="V522" i="9"/>
  <c r="W522" i="9"/>
  <c r="X522" i="9"/>
  <c r="Y522" i="9"/>
  <c r="B523" i="9"/>
  <c r="C523" i="9"/>
  <c r="D523" i="9"/>
  <c r="E523" i="9"/>
  <c r="F523" i="9"/>
  <c r="G523" i="9"/>
  <c r="H523" i="9"/>
  <c r="I523" i="9"/>
  <c r="J523" i="9"/>
  <c r="K523" i="9"/>
  <c r="L523" i="9"/>
  <c r="M523" i="9"/>
  <c r="N523" i="9"/>
  <c r="O523" i="9"/>
  <c r="P523" i="9"/>
  <c r="Q523" i="9"/>
  <c r="R523" i="9"/>
  <c r="S523" i="9"/>
  <c r="T523" i="9"/>
  <c r="U523" i="9"/>
  <c r="V523" i="9"/>
  <c r="W523" i="9"/>
  <c r="X523" i="9"/>
  <c r="Y523" i="9"/>
  <c r="B524" i="9"/>
  <c r="C524" i="9"/>
  <c r="D524" i="9"/>
  <c r="E524" i="9"/>
  <c r="F524" i="9"/>
  <c r="G524" i="9"/>
  <c r="H524" i="9"/>
  <c r="I524" i="9"/>
  <c r="J524" i="9"/>
  <c r="K524" i="9"/>
  <c r="L524" i="9"/>
  <c r="M524" i="9"/>
  <c r="N524" i="9"/>
  <c r="O524" i="9"/>
  <c r="P524" i="9"/>
  <c r="Q524" i="9"/>
  <c r="R524" i="9"/>
  <c r="S524" i="9"/>
  <c r="T524" i="9"/>
  <c r="U524" i="9"/>
  <c r="V524" i="9"/>
  <c r="W524" i="9"/>
  <c r="X524" i="9"/>
  <c r="Y524" i="9"/>
  <c r="B525" i="9"/>
  <c r="C525" i="9"/>
  <c r="D525" i="9"/>
  <c r="E525" i="9"/>
  <c r="F525" i="9"/>
  <c r="G525" i="9"/>
  <c r="H525" i="9"/>
  <c r="I525" i="9"/>
  <c r="J525" i="9"/>
  <c r="K525" i="9"/>
  <c r="L525" i="9"/>
  <c r="M525" i="9"/>
  <c r="N525" i="9"/>
  <c r="O525" i="9"/>
  <c r="P525" i="9"/>
  <c r="Q525" i="9"/>
  <c r="R525" i="9"/>
  <c r="S525" i="9"/>
  <c r="T525" i="9"/>
  <c r="U525" i="9"/>
  <c r="V525" i="9"/>
  <c r="W525" i="9"/>
  <c r="X525" i="9"/>
  <c r="Y525" i="9"/>
  <c r="B526" i="9"/>
  <c r="C526" i="9"/>
  <c r="D526" i="9"/>
  <c r="E526" i="9"/>
  <c r="F526" i="9"/>
  <c r="G526" i="9"/>
  <c r="H526" i="9"/>
  <c r="I526" i="9"/>
  <c r="J526" i="9"/>
  <c r="K526" i="9"/>
  <c r="L526" i="9"/>
  <c r="M526" i="9"/>
  <c r="N526" i="9"/>
  <c r="O526" i="9"/>
  <c r="P526" i="9"/>
  <c r="Q526" i="9"/>
  <c r="R526" i="9"/>
  <c r="S526" i="9"/>
  <c r="T526" i="9"/>
  <c r="U526" i="9"/>
  <c r="V526" i="9"/>
  <c r="W526" i="9"/>
  <c r="X526" i="9"/>
  <c r="Y526" i="9"/>
  <c r="B527" i="9"/>
  <c r="C527" i="9"/>
  <c r="D527" i="9"/>
  <c r="E527" i="9"/>
  <c r="F527" i="9"/>
  <c r="G527" i="9"/>
  <c r="H527" i="9"/>
  <c r="I527" i="9"/>
  <c r="J527" i="9"/>
  <c r="K527" i="9"/>
  <c r="L527" i="9"/>
  <c r="M527" i="9"/>
  <c r="N527" i="9"/>
  <c r="O527" i="9"/>
  <c r="P527" i="9"/>
  <c r="Q527" i="9"/>
  <c r="R527" i="9"/>
  <c r="S527" i="9"/>
  <c r="T527" i="9"/>
  <c r="U527" i="9"/>
  <c r="V527" i="9"/>
  <c r="W527" i="9"/>
  <c r="X527" i="9"/>
  <c r="Y527" i="9"/>
  <c r="B528" i="9"/>
  <c r="C528" i="9"/>
  <c r="D528" i="9"/>
  <c r="E528" i="9"/>
  <c r="F528" i="9"/>
  <c r="G528" i="9"/>
  <c r="H528" i="9"/>
  <c r="I528" i="9"/>
  <c r="J528" i="9"/>
  <c r="K528" i="9"/>
  <c r="L528" i="9"/>
  <c r="M528" i="9"/>
  <c r="N528" i="9"/>
  <c r="O528" i="9"/>
  <c r="P528" i="9"/>
  <c r="Q528" i="9"/>
  <c r="R528" i="9"/>
  <c r="S528" i="9"/>
  <c r="T528" i="9"/>
  <c r="U528" i="9"/>
  <c r="V528" i="9"/>
  <c r="W528" i="9"/>
  <c r="X528" i="9"/>
  <c r="Y528" i="9"/>
  <c r="B529" i="9"/>
  <c r="C529" i="9"/>
  <c r="D529" i="9"/>
  <c r="E529" i="9"/>
  <c r="F529" i="9"/>
  <c r="G529" i="9"/>
  <c r="H529" i="9"/>
  <c r="I529" i="9"/>
  <c r="J529" i="9"/>
  <c r="K529" i="9"/>
  <c r="L529" i="9"/>
  <c r="M529" i="9"/>
  <c r="N529" i="9"/>
  <c r="O529" i="9"/>
  <c r="P529" i="9"/>
  <c r="Q529" i="9"/>
  <c r="R529" i="9"/>
  <c r="S529" i="9"/>
  <c r="T529" i="9"/>
  <c r="U529" i="9"/>
  <c r="V529" i="9"/>
  <c r="W529" i="9"/>
  <c r="X529" i="9"/>
  <c r="Y529" i="9"/>
  <c r="B530" i="9"/>
  <c r="C530" i="9"/>
  <c r="D530" i="9"/>
  <c r="E530" i="9"/>
  <c r="F530" i="9"/>
  <c r="G530" i="9"/>
  <c r="H530" i="9"/>
  <c r="I530" i="9"/>
  <c r="J530" i="9"/>
  <c r="K530" i="9"/>
  <c r="L530" i="9"/>
  <c r="M530" i="9"/>
  <c r="N530" i="9"/>
  <c r="O530" i="9"/>
  <c r="P530" i="9"/>
  <c r="Q530" i="9"/>
  <c r="R530" i="9"/>
  <c r="S530" i="9"/>
  <c r="T530" i="9"/>
  <c r="U530" i="9"/>
  <c r="V530" i="9"/>
  <c r="W530" i="9"/>
  <c r="X530" i="9"/>
  <c r="Y530" i="9"/>
  <c r="B531" i="9"/>
  <c r="C531" i="9"/>
  <c r="D531" i="9"/>
  <c r="E531" i="9"/>
  <c r="F531" i="9"/>
  <c r="G531" i="9"/>
  <c r="H531" i="9"/>
  <c r="I531" i="9"/>
  <c r="J531" i="9"/>
  <c r="K531" i="9"/>
  <c r="L531" i="9"/>
  <c r="M531" i="9"/>
  <c r="N531" i="9"/>
  <c r="O531" i="9"/>
  <c r="P531" i="9"/>
  <c r="Q531" i="9"/>
  <c r="R531" i="9"/>
  <c r="S531" i="9"/>
  <c r="T531" i="9"/>
  <c r="U531" i="9"/>
  <c r="V531" i="9"/>
  <c r="W531" i="9"/>
  <c r="X531" i="9"/>
  <c r="Y531" i="9"/>
  <c r="B532" i="9"/>
  <c r="C532" i="9"/>
  <c r="D532" i="9"/>
  <c r="E532" i="9"/>
  <c r="F532" i="9"/>
  <c r="G532" i="9"/>
  <c r="H532" i="9"/>
  <c r="I532" i="9"/>
  <c r="J532" i="9"/>
  <c r="K532" i="9"/>
  <c r="L532" i="9"/>
  <c r="M532" i="9"/>
  <c r="N532" i="9"/>
  <c r="O532" i="9"/>
  <c r="P532" i="9"/>
  <c r="Q532" i="9"/>
  <c r="R532" i="9"/>
  <c r="S532" i="9"/>
  <c r="T532" i="9"/>
  <c r="U532" i="9"/>
  <c r="V532" i="9"/>
  <c r="W532" i="9"/>
  <c r="X532" i="9"/>
  <c r="Y532" i="9"/>
  <c r="B533" i="9"/>
  <c r="C533" i="9"/>
  <c r="D533" i="9"/>
  <c r="E533" i="9"/>
  <c r="F533" i="9"/>
  <c r="G533" i="9"/>
  <c r="H533" i="9"/>
  <c r="I533" i="9"/>
  <c r="J533" i="9"/>
  <c r="K533" i="9"/>
  <c r="L533" i="9"/>
  <c r="M533" i="9"/>
  <c r="N533" i="9"/>
  <c r="O533" i="9"/>
  <c r="P533" i="9"/>
  <c r="Q533" i="9"/>
  <c r="R533" i="9"/>
  <c r="S533" i="9"/>
  <c r="T533" i="9"/>
  <c r="U533" i="9"/>
  <c r="V533" i="9"/>
  <c r="W533" i="9"/>
  <c r="X533" i="9"/>
  <c r="Y533" i="9"/>
  <c r="B534" i="9"/>
  <c r="C534" i="9"/>
  <c r="D534" i="9"/>
  <c r="E534" i="9"/>
  <c r="F534" i="9"/>
  <c r="G534" i="9"/>
  <c r="H534" i="9"/>
  <c r="I534" i="9"/>
  <c r="J534" i="9"/>
  <c r="K534" i="9"/>
  <c r="L534" i="9"/>
  <c r="M534" i="9"/>
  <c r="N534" i="9"/>
  <c r="O534" i="9"/>
  <c r="P534" i="9"/>
  <c r="Q534" i="9"/>
  <c r="R534" i="9"/>
  <c r="S534" i="9"/>
  <c r="T534" i="9"/>
  <c r="U534" i="9"/>
  <c r="V534" i="9"/>
  <c r="W534" i="9"/>
  <c r="X534" i="9"/>
  <c r="Y534" i="9"/>
  <c r="B535" i="9"/>
  <c r="C535" i="9"/>
  <c r="D535" i="9"/>
  <c r="E535" i="9"/>
  <c r="F535" i="9"/>
  <c r="G535" i="9"/>
  <c r="H535" i="9"/>
  <c r="I535" i="9"/>
  <c r="J535" i="9"/>
  <c r="K535" i="9"/>
  <c r="L535" i="9"/>
  <c r="M535" i="9"/>
  <c r="N535" i="9"/>
  <c r="O535" i="9"/>
  <c r="P535" i="9"/>
  <c r="Q535" i="9"/>
  <c r="R535" i="9"/>
  <c r="S535" i="9"/>
  <c r="T535" i="9"/>
  <c r="U535" i="9"/>
  <c r="V535" i="9"/>
  <c r="W535" i="9"/>
  <c r="X535" i="9"/>
  <c r="Y535" i="9"/>
  <c r="B536" i="9"/>
  <c r="C536" i="9"/>
  <c r="D536" i="9"/>
  <c r="E536" i="9"/>
  <c r="F536" i="9"/>
  <c r="G536" i="9"/>
  <c r="H536" i="9"/>
  <c r="I536" i="9"/>
  <c r="J536" i="9"/>
  <c r="K536" i="9"/>
  <c r="L536" i="9"/>
  <c r="M536" i="9"/>
  <c r="N536" i="9"/>
  <c r="O536" i="9"/>
  <c r="P536" i="9"/>
  <c r="Q536" i="9"/>
  <c r="R536" i="9"/>
  <c r="S536" i="9"/>
  <c r="T536" i="9"/>
  <c r="U536" i="9"/>
  <c r="V536" i="9"/>
  <c r="W536" i="9"/>
  <c r="X536" i="9"/>
  <c r="Y536" i="9"/>
  <c r="B537" i="9"/>
  <c r="C537" i="9"/>
  <c r="D537" i="9"/>
  <c r="E537" i="9"/>
  <c r="F537" i="9"/>
  <c r="G537" i="9"/>
  <c r="H537" i="9"/>
  <c r="I537" i="9"/>
  <c r="J537" i="9"/>
  <c r="K537" i="9"/>
  <c r="L537" i="9"/>
  <c r="M537" i="9"/>
  <c r="N537" i="9"/>
  <c r="O537" i="9"/>
  <c r="P537" i="9"/>
  <c r="Q537" i="9"/>
  <c r="R537" i="9"/>
  <c r="S537" i="9"/>
  <c r="T537" i="9"/>
  <c r="U537" i="9"/>
  <c r="V537" i="9"/>
  <c r="W537" i="9"/>
  <c r="X537" i="9"/>
  <c r="Y537" i="9"/>
  <c r="B538" i="9"/>
  <c r="C538" i="9"/>
  <c r="D538" i="9"/>
  <c r="E538" i="9"/>
  <c r="F538" i="9"/>
  <c r="G538" i="9"/>
  <c r="H538" i="9"/>
  <c r="I538" i="9"/>
  <c r="J538" i="9"/>
  <c r="K538" i="9"/>
  <c r="L538" i="9"/>
  <c r="M538" i="9"/>
  <c r="N538" i="9"/>
  <c r="O538" i="9"/>
  <c r="P538" i="9"/>
  <c r="Q538" i="9"/>
  <c r="R538" i="9"/>
  <c r="S538" i="9"/>
  <c r="T538" i="9"/>
  <c r="U538" i="9"/>
  <c r="V538" i="9"/>
  <c r="W538" i="9"/>
  <c r="X538" i="9"/>
  <c r="Y538" i="9"/>
  <c r="B539" i="9"/>
  <c r="C539" i="9"/>
  <c r="D539" i="9"/>
  <c r="E539" i="9"/>
  <c r="F539" i="9"/>
  <c r="G539" i="9"/>
  <c r="H539" i="9"/>
  <c r="I539" i="9"/>
  <c r="J539" i="9"/>
  <c r="K539" i="9"/>
  <c r="L539" i="9"/>
  <c r="M539" i="9"/>
  <c r="N539" i="9"/>
  <c r="O539" i="9"/>
  <c r="P539" i="9"/>
  <c r="Q539" i="9"/>
  <c r="R539" i="9"/>
  <c r="S539" i="9"/>
  <c r="T539" i="9"/>
  <c r="U539" i="9"/>
  <c r="V539" i="9"/>
  <c r="W539" i="9"/>
  <c r="X539" i="9"/>
  <c r="Y539" i="9"/>
  <c r="B540" i="9"/>
  <c r="C540" i="9"/>
  <c r="D540" i="9"/>
  <c r="E540" i="9"/>
  <c r="F540" i="9"/>
  <c r="G540" i="9"/>
  <c r="H540" i="9"/>
  <c r="I540" i="9"/>
  <c r="J540" i="9"/>
  <c r="K540" i="9"/>
  <c r="L540" i="9"/>
  <c r="M540" i="9"/>
  <c r="N540" i="9"/>
  <c r="O540" i="9"/>
  <c r="P540" i="9"/>
  <c r="Q540" i="9"/>
  <c r="R540" i="9"/>
  <c r="S540" i="9"/>
  <c r="T540" i="9"/>
  <c r="U540" i="9"/>
  <c r="V540" i="9"/>
  <c r="W540" i="9"/>
  <c r="X540" i="9"/>
  <c r="Y540" i="9"/>
  <c r="B541" i="9"/>
  <c r="C541" i="9"/>
  <c r="D541" i="9"/>
  <c r="E541" i="9"/>
  <c r="F541" i="9"/>
  <c r="G541" i="9"/>
  <c r="H541" i="9"/>
  <c r="I541" i="9"/>
  <c r="J541" i="9"/>
  <c r="K541" i="9"/>
  <c r="L541" i="9"/>
  <c r="M541" i="9"/>
  <c r="N541" i="9"/>
  <c r="O541" i="9"/>
  <c r="P541" i="9"/>
  <c r="Q541" i="9"/>
  <c r="R541" i="9"/>
  <c r="S541" i="9"/>
  <c r="T541" i="9"/>
  <c r="U541" i="9"/>
  <c r="V541" i="9"/>
  <c r="W541" i="9"/>
  <c r="X541" i="9"/>
  <c r="Y541" i="9"/>
  <c r="B542" i="9"/>
  <c r="C542" i="9"/>
  <c r="D542" i="9"/>
  <c r="E542" i="9"/>
  <c r="F542" i="9"/>
  <c r="G542" i="9"/>
  <c r="H542" i="9"/>
  <c r="I542" i="9"/>
  <c r="J542" i="9"/>
  <c r="K542" i="9"/>
  <c r="L542" i="9"/>
  <c r="M542" i="9"/>
  <c r="N542" i="9"/>
  <c r="O542" i="9"/>
  <c r="P542" i="9"/>
  <c r="Q542" i="9"/>
  <c r="R542" i="9"/>
  <c r="S542" i="9"/>
  <c r="T542" i="9"/>
  <c r="U542" i="9"/>
  <c r="V542" i="9"/>
  <c r="W542" i="9"/>
  <c r="X542" i="9"/>
  <c r="Y542" i="9"/>
  <c r="B543" i="9"/>
  <c r="C543" i="9"/>
  <c r="D543" i="9"/>
  <c r="E543" i="9"/>
  <c r="F543" i="9"/>
  <c r="G543" i="9"/>
  <c r="H543" i="9"/>
  <c r="I543" i="9"/>
  <c r="J543" i="9"/>
  <c r="K543" i="9"/>
  <c r="L543" i="9"/>
  <c r="M543" i="9"/>
  <c r="N543" i="9"/>
  <c r="O543" i="9"/>
  <c r="P543" i="9"/>
  <c r="Q543" i="9"/>
  <c r="R543" i="9"/>
  <c r="S543" i="9"/>
  <c r="T543" i="9"/>
  <c r="U543" i="9"/>
  <c r="V543" i="9"/>
  <c r="W543" i="9"/>
  <c r="X543" i="9"/>
  <c r="Y543" i="9"/>
  <c r="B544" i="9"/>
  <c r="C544" i="9"/>
  <c r="D544" i="9"/>
  <c r="E544" i="9"/>
  <c r="F544" i="9"/>
  <c r="G544" i="9"/>
  <c r="H544" i="9"/>
  <c r="I544" i="9"/>
  <c r="J544" i="9"/>
  <c r="K544" i="9"/>
  <c r="L544" i="9"/>
  <c r="M544" i="9"/>
  <c r="N544" i="9"/>
  <c r="O544" i="9"/>
  <c r="P544" i="9"/>
  <c r="Q544" i="9"/>
  <c r="R544" i="9"/>
  <c r="S544" i="9"/>
  <c r="T544" i="9"/>
  <c r="U544" i="9"/>
  <c r="V544" i="9"/>
  <c r="W544" i="9"/>
  <c r="X544" i="9"/>
  <c r="Y544" i="9"/>
  <c r="B545" i="9"/>
  <c r="C545" i="9"/>
  <c r="D545" i="9"/>
  <c r="E545" i="9"/>
  <c r="F545" i="9"/>
  <c r="G545" i="9"/>
  <c r="H545" i="9"/>
  <c r="I545" i="9"/>
  <c r="J545" i="9"/>
  <c r="K545" i="9"/>
  <c r="L545" i="9"/>
  <c r="M545" i="9"/>
  <c r="N545" i="9"/>
  <c r="O545" i="9"/>
  <c r="P545" i="9"/>
  <c r="Q545" i="9"/>
  <c r="R545" i="9"/>
  <c r="S545" i="9"/>
  <c r="T545" i="9"/>
  <c r="U545" i="9"/>
  <c r="V545" i="9"/>
  <c r="W545" i="9"/>
  <c r="X545" i="9"/>
  <c r="Y545" i="9"/>
  <c r="B546" i="9"/>
  <c r="C546" i="9"/>
  <c r="D546" i="9"/>
  <c r="E546" i="9"/>
  <c r="F546" i="9"/>
  <c r="G546" i="9"/>
  <c r="H546" i="9"/>
  <c r="I546" i="9"/>
  <c r="J546" i="9"/>
  <c r="K546" i="9"/>
  <c r="L546" i="9"/>
  <c r="M546" i="9"/>
  <c r="N546" i="9"/>
  <c r="O546" i="9"/>
  <c r="P546" i="9"/>
  <c r="Q546" i="9"/>
  <c r="R546" i="9"/>
  <c r="S546" i="9"/>
  <c r="T546" i="9"/>
  <c r="U546" i="9"/>
  <c r="V546" i="9"/>
  <c r="W546" i="9"/>
  <c r="X546" i="9"/>
  <c r="Y546" i="9"/>
  <c r="B547" i="9"/>
  <c r="C547" i="9"/>
  <c r="D547" i="9"/>
  <c r="E547" i="9"/>
  <c r="F547" i="9"/>
  <c r="G547" i="9"/>
  <c r="H547" i="9"/>
  <c r="I547" i="9"/>
  <c r="J547" i="9"/>
  <c r="K547" i="9"/>
  <c r="L547" i="9"/>
  <c r="M547" i="9"/>
  <c r="N547" i="9"/>
  <c r="O547" i="9"/>
  <c r="P547" i="9"/>
  <c r="Q547" i="9"/>
  <c r="R547" i="9"/>
  <c r="S547" i="9"/>
  <c r="T547" i="9"/>
  <c r="U547" i="9"/>
  <c r="V547" i="9"/>
  <c r="W547" i="9"/>
  <c r="X547" i="9"/>
  <c r="Y547" i="9"/>
  <c r="B548" i="9"/>
  <c r="C548" i="9"/>
  <c r="D548" i="9"/>
  <c r="E548" i="9"/>
  <c r="F548" i="9"/>
  <c r="G548" i="9"/>
  <c r="H548" i="9"/>
  <c r="I548" i="9"/>
  <c r="J548" i="9"/>
  <c r="K548" i="9"/>
  <c r="L548" i="9"/>
  <c r="M548" i="9"/>
  <c r="N548" i="9"/>
  <c r="O548" i="9"/>
  <c r="P548" i="9"/>
  <c r="Q548" i="9"/>
  <c r="R548" i="9"/>
  <c r="S548" i="9"/>
  <c r="T548" i="9"/>
  <c r="U548" i="9"/>
  <c r="V548" i="9"/>
  <c r="W548" i="9"/>
  <c r="X548" i="9"/>
  <c r="Y548" i="9"/>
  <c r="B549" i="9"/>
  <c r="C549" i="9"/>
  <c r="D549" i="9"/>
  <c r="E549" i="9"/>
  <c r="F549" i="9"/>
  <c r="G549" i="9"/>
  <c r="H549" i="9"/>
  <c r="I549" i="9"/>
  <c r="J549" i="9"/>
  <c r="K549" i="9"/>
  <c r="L549" i="9"/>
  <c r="M549" i="9"/>
  <c r="N549" i="9"/>
  <c r="O549" i="9"/>
  <c r="P549" i="9"/>
  <c r="Q549" i="9"/>
  <c r="R549" i="9"/>
  <c r="S549" i="9"/>
  <c r="T549" i="9"/>
  <c r="U549" i="9"/>
  <c r="V549" i="9"/>
  <c r="W549" i="9"/>
  <c r="X549" i="9"/>
  <c r="Y549" i="9"/>
  <c r="B550" i="9"/>
  <c r="C550" i="9"/>
  <c r="D550" i="9"/>
  <c r="E550" i="9"/>
  <c r="F550" i="9"/>
  <c r="G550" i="9"/>
  <c r="H550" i="9"/>
  <c r="I550" i="9"/>
  <c r="J550" i="9"/>
  <c r="K550" i="9"/>
  <c r="L550" i="9"/>
  <c r="M550" i="9"/>
  <c r="N550" i="9"/>
  <c r="O550" i="9"/>
  <c r="P550" i="9"/>
  <c r="Q550" i="9"/>
  <c r="R550" i="9"/>
  <c r="S550" i="9"/>
  <c r="T550" i="9"/>
  <c r="U550" i="9"/>
  <c r="V550" i="9"/>
  <c r="W550" i="9"/>
  <c r="X550" i="9"/>
  <c r="Y550" i="9"/>
  <c r="B551" i="9"/>
  <c r="C551" i="9"/>
  <c r="D551" i="9"/>
  <c r="E551" i="9"/>
  <c r="F551" i="9"/>
  <c r="G551" i="9"/>
  <c r="H551" i="9"/>
  <c r="I551" i="9"/>
  <c r="J551" i="9"/>
  <c r="K551" i="9"/>
  <c r="L551" i="9"/>
  <c r="M551" i="9"/>
  <c r="N551" i="9"/>
  <c r="O551" i="9"/>
  <c r="P551" i="9"/>
  <c r="Q551" i="9"/>
  <c r="R551" i="9"/>
  <c r="S551" i="9"/>
  <c r="T551" i="9"/>
  <c r="U551" i="9"/>
  <c r="V551" i="9"/>
  <c r="W551" i="9"/>
  <c r="X551" i="9"/>
  <c r="Y551" i="9"/>
  <c r="B552" i="9"/>
  <c r="C552" i="9"/>
  <c r="D552" i="9"/>
  <c r="E552" i="9"/>
  <c r="F552" i="9"/>
  <c r="G552" i="9"/>
  <c r="H552" i="9"/>
  <c r="I552" i="9"/>
  <c r="J552" i="9"/>
  <c r="K552" i="9"/>
  <c r="L552" i="9"/>
  <c r="M552" i="9"/>
  <c r="N552" i="9"/>
  <c r="O552" i="9"/>
  <c r="P552" i="9"/>
  <c r="Q552" i="9"/>
  <c r="R552" i="9"/>
  <c r="S552" i="9"/>
  <c r="T552" i="9"/>
  <c r="U552" i="9"/>
  <c r="V552" i="9"/>
  <c r="W552" i="9"/>
  <c r="X552" i="9"/>
  <c r="Y552" i="9"/>
  <c r="B553" i="9"/>
  <c r="C553" i="9"/>
  <c r="D553" i="9"/>
  <c r="E553" i="9"/>
  <c r="F553" i="9"/>
  <c r="G553" i="9"/>
  <c r="H553" i="9"/>
  <c r="I553" i="9"/>
  <c r="J553" i="9"/>
  <c r="K553" i="9"/>
  <c r="L553" i="9"/>
  <c r="M553" i="9"/>
  <c r="N553" i="9"/>
  <c r="O553" i="9"/>
  <c r="P553" i="9"/>
  <c r="Q553" i="9"/>
  <c r="R553" i="9"/>
  <c r="S553" i="9"/>
  <c r="T553" i="9"/>
  <c r="U553" i="9"/>
  <c r="V553" i="9"/>
  <c r="W553" i="9"/>
  <c r="X553" i="9"/>
  <c r="Y553" i="9"/>
  <c r="B554" i="9"/>
  <c r="C554" i="9"/>
  <c r="D554" i="9"/>
  <c r="E554" i="9"/>
  <c r="F554" i="9"/>
  <c r="G554" i="9"/>
  <c r="H554" i="9"/>
  <c r="I554" i="9"/>
  <c r="J554" i="9"/>
  <c r="K554" i="9"/>
  <c r="L554" i="9"/>
  <c r="M554" i="9"/>
  <c r="N554" i="9"/>
  <c r="O554" i="9"/>
  <c r="P554" i="9"/>
  <c r="Q554" i="9"/>
  <c r="R554" i="9"/>
  <c r="S554" i="9"/>
  <c r="T554" i="9"/>
  <c r="U554" i="9"/>
  <c r="V554" i="9"/>
  <c r="W554" i="9"/>
  <c r="X554" i="9"/>
  <c r="Y554" i="9"/>
  <c r="B555" i="9"/>
  <c r="C555" i="9"/>
  <c r="D555" i="9"/>
  <c r="E555" i="9"/>
  <c r="F555" i="9"/>
  <c r="G555" i="9"/>
  <c r="H555" i="9"/>
  <c r="I555" i="9"/>
  <c r="J555" i="9"/>
  <c r="K555" i="9"/>
  <c r="L555" i="9"/>
  <c r="M555" i="9"/>
  <c r="N555" i="9"/>
  <c r="O555" i="9"/>
  <c r="P555" i="9"/>
  <c r="Q555" i="9"/>
  <c r="R555" i="9"/>
  <c r="S555" i="9"/>
  <c r="T555" i="9"/>
  <c r="U555" i="9"/>
  <c r="V555" i="9"/>
  <c r="W555" i="9"/>
  <c r="X555" i="9"/>
  <c r="Y555" i="9"/>
  <c r="B556" i="9"/>
  <c r="C556" i="9"/>
  <c r="D556" i="9"/>
  <c r="E556" i="9"/>
  <c r="F556" i="9"/>
  <c r="G556" i="9"/>
  <c r="H556" i="9"/>
  <c r="I556" i="9"/>
  <c r="J556" i="9"/>
  <c r="K556" i="9"/>
  <c r="L556" i="9"/>
  <c r="M556" i="9"/>
  <c r="N556" i="9"/>
  <c r="O556" i="9"/>
  <c r="P556" i="9"/>
  <c r="Q556" i="9"/>
  <c r="R556" i="9"/>
  <c r="S556" i="9"/>
  <c r="T556" i="9"/>
  <c r="U556" i="9"/>
  <c r="V556" i="9"/>
  <c r="W556" i="9"/>
  <c r="X556" i="9"/>
  <c r="Y556" i="9"/>
  <c r="B557" i="9"/>
  <c r="C557" i="9"/>
  <c r="D557" i="9"/>
  <c r="E557" i="9"/>
  <c r="F557" i="9"/>
  <c r="G557" i="9"/>
  <c r="H557" i="9"/>
  <c r="I557" i="9"/>
  <c r="J557" i="9"/>
  <c r="K557" i="9"/>
  <c r="L557" i="9"/>
  <c r="M557" i="9"/>
  <c r="N557" i="9"/>
  <c r="O557" i="9"/>
  <c r="P557" i="9"/>
  <c r="Q557" i="9"/>
  <c r="R557" i="9"/>
  <c r="S557" i="9"/>
  <c r="T557" i="9"/>
  <c r="U557" i="9"/>
  <c r="V557" i="9"/>
  <c r="W557" i="9"/>
  <c r="X557" i="9"/>
  <c r="Y557" i="9"/>
  <c r="B558" i="9"/>
  <c r="C558" i="9"/>
  <c r="D558" i="9"/>
  <c r="E558" i="9"/>
  <c r="F558" i="9"/>
  <c r="G558" i="9"/>
  <c r="H558" i="9"/>
  <c r="I558" i="9"/>
  <c r="J558" i="9"/>
  <c r="K558" i="9"/>
  <c r="L558" i="9"/>
  <c r="M558" i="9"/>
  <c r="N558" i="9"/>
  <c r="O558" i="9"/>
  <c r="P558" i="9"/>
  <c r="Q558" i="9"/>
  <c r="R558" i="9"/>
  <c r="S558" i="9"/>
  <c r="T558" i="9"/>
  <c r="U558" i="9"/>
  <c r="V558" i="9"/>
  <c r="W558" i="9"/>
  <c r="X558" i="9"/>
  <c r="Y558" i="9"/>
  <c r="B559" i="9"/>
  <c r="C559" i="9"/>
  <c r="D559" i="9"/>
  <c r="E559" i="9"/>
  <c r="F559" i="9"/>
  <c r="G559" i="9"/>
  <c r="H559" i="9"/>
  <c r="I559" i="9"/>
  <c r="J559" i="9"/>
  <c r="K559" i="9"/>
  <c r="L559" i="9"/>
  <c r="M559" i="9"/>
  <c r="N559" i="9"/>
  <c r="O559" i="9"/>
  <c r="P559" i="9"/>
  <c r="Q559" i="9"/>
  <c r="R559" i="9"/>
  <c r="S559" i="9"/>
  <c r="T559" i="9"/>
  <c r="U559" i="9"/>
  <c r="V559" i="9"/>
  <c r="W559" i="9"/>
  <c r="X559" i="9"/>
  <c r="Y559" i="9"/>
  <c r="B560" i="9"/>
  <c r="C560" i="9"/>
  <c r="D560" i="9"/>
  <c r="E560" i="9"/>
  <c r="F560" i="9"/>
  <c r="G560" i="9"/>
  <c r="H560" i="9"/>
  <c r="I560" i="9"/>
  <c r="J560" i="9"/>
  <c r="K560" i="9"/>
  <c r="L560" i="9"/>
  <c r="M560" i="9"/>
  <c r="N560" i="9"/>
  <c r="O560" i="9"/>
  <c r="P560" i="9"/>
  <c r="Q560" i="9"/>
  <c r="R560" i="9"/>
  <c r="S560" i="9"/>
  <c r="T560" i="9"/>
  <c r="U560" i="9"/>
  <c r="V560" i="9"/>
  <c r="W560" i="9"/>
  <c r="X560" i="9"/>
  <c r="Y560" i="9"/>
  <c r="B561" i="9"/>
  <c r="C561" i="9"/>
  <c r="D561" i="9"/>
  <c r="E561" i="9"/>
  <c r="F561" i="9"/>
  <c r="G561" i="9"/>
  <c r="H561" i="9"/>
  <c r="I561" i="9"/>
  <c r="J561" i="9"/>
  <c r="K561" i="9"/>
  <c r="L561" i="9"/>
  <c r="M561" i="9"/>
  <c r="N561" i="9"/>
  <c r="O561" i="9"/>
  <c r="P561" i="9"/>
  <c r="Q561" i="9"/>
  <c r="R561" i="9"/>
  <c r="S561" i="9"/>
  <c r="T561" i="9"/>
  <c r="U561" i="9"/>
  <c r="V561" i="9"/>
  <c r="W561" i="9"/>
  <c r="X561" i="9"/>
  <c r="Y561" i="9"/>
  <c r="B562" i="9"/>
  <c r="C562" i="9"/>
  <c r="D562" i="9"/>
  <c r="E562" i="9"/>
  <c r="F562" i="9"/>
  <c r="G562" i="9"/>
  <c r="H562" i="9"/>
  <c r="I562" i="9"/>
  <c r="J562" i="9"/>
  <c r="K562" i="9"/>
  <c r="L562" i="9"/>
  <c r="M562" i="9"/>
  <c r="N562" i="9"/>
  <c r="O562" i="9"/>
  <c r="P562" i="9"/>
  <c r="Q562" i="9"/>
  <c r="R562" i="9"/>
  <c r="S562" i="9"/>
  <c r="T562" i="9"/>
  <c r="U562" i="9"/>
  <c r="V562" i="9"/>
  <c r="W562" i="9"/>
  <c r="X562" i="9"/>
  <c r="Y562" i="9"/>
  <c r="B563" i="9"/>
  <c r="C563" i="9"/>
  <c r="D563" i="9"/>
  <c r="E563" i="9"/>
  <c r="F563" i="9"/>
  <c r="G563" i="9"/>
  <c r="H563" i="9"/>
  <c r="I563" i="9"/>
  <c r="J563" i="9"/>
  <c r="K563" i="9"/>
  <c r="L563" i="9"/>
  <c r="M563" i="9"/>
  <c r="N563" i="9"/>
  <c r="O563" i="9"/>
  <c r="P563" i="9"/>
  <c r="Q563" i="9"/>
  <c r="R563" i="9"/>
  <c r="S563" i="9"/>
  <c r="T563" i="9"/>
  <c r="U563" i="9"/>
  <c r="V563" i="9"/>
  <c r="W563" i="9"/>
  <c r="X563" i="9"/>
  <c r="Y563" i="9"/>
  <c r="B564" i="9"/>
  <c r="C564" i="9"/>
  <c r="D564" i="9"/>
  <c r="E564" i="9"/>
  <c r="F564" i="9"/>
  <c r="G564" i="9"/>
  <c r="H564" i="9"/>
  <c r="I564" i="9"/>
  <c r="J564" i="9"/>
  <c r="K564" i="9"/>
  <c r="L564" i="9"/>
  <c r="M564" i="9"/>
  <c r="N564" i="9"/>
  <c r="O564" i="9"/>
  <c r="P564" i="9"/>
  <c r="Q564" i="9"/>
  <c r="R564" i="9"/>
  <c r="S564" i="9"/>
  <c r="T564" i="9"/>
  <c r="U564" i="9"/>
  <c r="V564" i="9"/>
  <c r="W564" i="9"/>
  <c r="X564" i="9"/>
  <c r="Y564" i="9"/>
  <c r="B565" i="9"/>
  <c r="C565" i="9"/>
  <c r="D565" i="9"/>
  <c r="E565" i="9"/>
  <c r="F565" i="9"/>
  <c r="G565" i="9"/>
  <c r="H565" i="9"/>
  <c r="I565" i="9"/>
  <c r="J565" i="9"/>
  <c r="K565" i="9"/>
  <c r="L565" i="9"/>
  <c r="M565" i="9"/>
  <c r="N565" i="9"/>
  <c r="O565" i="9"/>
  <c r="P565" i="9"/>
  <c r="Q565" i="9"/>
  <c r="R565" i="9"/>
  <c r="S565" i="9"/>
  <c r="T565" i="9"/>
  <c r="U565" i="9"/>
  <c r="V565" i="9"/>
  <c r="W565" i="9"/>
  <c r="X565" i="9"/>
  <c r="Y565" i="9"/>
  <c r="B566" i="9"/>
  <c r="C566" i="9"/>
  <c r="D566" i="9"/>
  <c r="E566" i="9"/>
  <c r="F566" i="9"/>
  <c r="G566" i="9"/>
  <c r="H566" i="9"/>
  <c r="I566" i="9"/>
  <c r="J566" i="9"/>
  <c r="K566" i="9"/>
  <c r="L566" i="9"/>
  <c r="M566" i="9"/>
  <c r="N566" i="9"/>
  <c r="O566" i="9"/>
  <c r="P566" i="9"/>
  <c r="Q566" i="9"/>
  <c r="R566" i="9"/>
  <c r="S566" i="9"/>
  <c r="T566" i="9"/>
  <c r="U566" i="9"/>
  <c r="V566" i="9"/>
  <c r="W566" i="9"/>
  <c r="X566" i="9"/>
  <c r="Y566" i="9"/>
  <c r="B567" i="9"/>
  <c r="C567" i="9"/>
  <c r="D567" i="9"/>
  <c r="E567" i="9"/>
  <c r="F567" i="9"/>
  <c r="G567" i="9"/>
  <c r="H567" i="9"/>
  <c r="I567" i="9"/>
  <c r="J567" i="9"/>
  <c r="K567" i="9"/>
  <c r="L567" i="9"/>
  <c r="M567" i="9"/>
  <c r="N567" i="9"/>
  <c r="O567" i="9"/>
  <c r="P567" i="9"/>
  <c r="Q567" i="9"/>
  <c r="R567" i="9"/>
  <c r="S567" i="9"/>
  <c r="T567" i="9"/>
  <c r="U567" i="9"/>
  <c r="V567" i="9"/>
  <c r="W567" i="9"/>
  <c r="X567" i="9"/>
  <c r="Y567" i="9"/>
  <c r="B568" i="9"/>
  <c r="C568" i="9"/>
  <c r="D568" i="9"/>
  <c r="E568" i="9"/>
  <c r="F568" i="9"/>
  <c r="G568" i="9"/>
  <c r="H568" i="9"/>
  <c r="I568" i="9"/>
  <c r="J568" i="9"/>
  <c r="K568" i="9"/>
  <c r="L568" i="9"/>
  <c r="M568" i="9"/>
  <c r="N568" i="9"/>
  <c r="O568" i="9"/>
  <c r="P568" i="9"/>
  <c r="Q568" i="9"/>
  <c r="R568" i="9"/>
  <c r="S568" i="9"/>
  <c r="T568" i="9"/>
  <c r="U568" i="9"/>
  <c r="V568" i="9"/>
  <c r="W568" i="9"/>
  <c r="X568" i="9"/>
  <c r="Y568" i="9"/>
  <c r="B569" i="9"/>
  <c r="C569" i="9"/>
  <c r="D569" i="9"/>
  <c r="E569" i="9"/>
  <c r="F569" i="9"/>
  <c r="G569" i="9"/>
  <c r="H569" i="9"/>
  <c r="I569" i="9"/>
  <c r="J569" i="9"/>
  <c r="K569" i="9"/>
  <c r="L569" i="9"/>
  <c r="M569" i="9"/>
  <c r="N569" i="9"/>
  <c r="O569" i="9"/>
  <c r="P569" i="9"/>
  <c r="Q569" i="9"/>
  <c r="R569" i="9"/>
  <c r="S569" i="9"/>
  <c r="T569" i="9"/>
  <c r="U569" i="9"/>
  <c r="V569" i="9"/>
  <c r="W569" i="9"/>
  <c r="X569" i="9"/>
  <c r="Y569" i="9"/>
  <c r="B570" i="9"/>
  <c r="C570" i="9"/>
  <c r="D570" i="9"/>
  <c r="E570" i="9"/>
  <c r="F570" i="9"/>
  <c r="G570" i="9"/>
  <c r="H570" i="9"/>
  <c r="I570" i="9"/>
  <c r="J570" i="9"/>
  <c r="K570" i="9"/>
  <c r="L570" i="9"/>
  <c r="M570" i="9"/>
  <c r="N570" i="9"/>
  <c r="O570" i="9"/>
  <c r="P570" i="9"/>
  <c r="Q570" i="9"/>
  <c r="R570" i="9"/>
  <c r="S570" i="9"/>
  <c r="T570" i="9"/>
  <c r="U570" i="9"/>
  <c r="V570" i="9"/>
  <c r="W570" i="9"/>
  <c r="X570" i="9"/>
  <c r="Y570" i="9"/>
  <c r="B571" i="9"/>
  <c r="C571" i="9"/>
  <c r="D571" i="9"/>
  <c r="E571" i="9"/>
  <c r="F571" i="9"/>
  <c r="G571" i="9"/>
  <c r="H571" i="9"/>
  <c r="I571" i="9"/>
  <c r="J571" i="9"/>
  <c r="K571" i="9"/>
  <c r="L571" i="9"/>
  <c r="M571" i="9"/>
  <c r="N571" i="9"/>
  <c r="O571" i="9"/>
  <c r="P571" i="9"/>
  <c r="Q571" i="9"/>
  <c r="R571" i="9"/>
  <c r="S571" i="9"/>
  <c r="T571" i="9"/>
  <c r="U571" i="9"/>
  <c r="V571" i="9"/>
  <c r="W571" i="9"/>
  <c r="X571" i="9"/>
  <c r="Y571" i="9"/>
  <c r="B572" i="9"/>
  <c r="C572" i="9"/>
  <c r="D572" i="9"/>
  <c r="E572" i="9"/>
  <c r="F572" i="9"/>
  <c r="G572" i="9"/>
  <c r="H572" i="9"/>
  <c r="I572" i="9"/>
  <c r="J572" i="9"/>
  <c r="K572" i="9"/>
  <c r="L572" i="9"/>
  <c r="M572" i="9"/>
  <c r="N572" i="9"/>
  <c r="O572" i="9"/>
  <c r="P572" i="9"/>
  <c r="Q572" i="9"/>
  <c r="R572" i="9"/>
  <c r="S572" i="9"/>
  <c r="T572" i="9"/>
  <c r="U572" i="9"/>
  <c r="V572" i="9"/>
  <c r="W572" i="9"/>
  <c r="X572" i="9"/>
  <c r="Y572" i="9"/>
  <c r="B573" i="9"/>
  <c r="C573" i="9"/>
  <c r="D573" i="9"/>
  <c r="E573" i="9"/>
  <c r="F573" i="9"/>
  <c r="G573" i="9"/>
  <c r="H573" i="9"/>
  <c r="I573" i="9"/>
  <c r="J573" i="9"/>
  <c r="K573" i="9"/>
  <c r="L573" i="9"/>
  <c r="M573" i="9"/>
  <c r="N573" i="9"/>
  <c r="O573" i="9"/>
  <c r="P573" i="9"/>
  <c r="Q573" i="9"/>
  <c r="R573" i="9"/>
  <c r="S573" i="9"/>
  <c r="T573" i="9"/>
  <c r="U573" i="9"/>
  <c r="V573" i="9"/>
  <c r="W573" i="9"/>
  <c r="X573" i="9"/>
  <c r="Y573" i="9"/>
  <c r="B574" i="9"/>
  <c r="C574" i="9"/>
  <c r="D574" i="9"/>
  <c r="E574" i="9"/>
  <c r="F574" i="9"/>
  <c r="G574" i="9"/>
  <c r="H574" i="9"/>
  <c r="I574" i="9"/>
  <c r="J574" i="9"/>
  <c r="K574" i="9"/>
  <c r="L574" i="9"/>
  <c r="M574" i="9"/>
  <c r="N574" i="9"/>
  <c r="O574" i="9"/>
  <c r="P574" i="9"/>
  <c r="Q574" i="9"/>
  <c r="R574" i="9"/>
  <c r="S574" i="9"/>
  <c r="T574" i="9"/>
  <c r="U574" i="9"/>
  <c r="V574" i="9"/>
  <c r="W574" i="9"/>
  <c r="X574" i="9"/>
  <c r="Y574" i="9"/>
  <c r="B575" i="9"/>
  <c r="C575" i="9"/>
  <c r="D575" i="9"/>
  <c r="E575" i="9"/>
  <c r="F575" i="9"/>
  <c r="G575" i="9"/>
  <c r="H575" i="9"/>
  <c r="I575" i="9"/>
  <c r="J575" i="9"/>
  <c r="K575" i="9"/>
  <c r="L575" i="9"/>
  <c r="M575" i="9"/>
  <c r="N575" i="9"/>
  <c r="O575" i="9"/>
  <c r="P575" i="9"/>
  <c r="Q575" i="9"/>
  <c r="R575" i="9"/>
  <c r="S575" i="9"/>
  <c r="T575" i="9"/>
  <c r="U575" i="9"/>
  <c r="V575" i="9"/>
  <c r="W575" i="9"/>
  <c r="X575" i="9"/>
  <c r="Y575" i="9"/>
  <c r="B576" i="9"/>
  <c r="C576" i="9"/>
  <c r="D576" i="9"/>
  <c r="E576" i="9"/>
  <c r="F576" i="9"/>
  <c r="G576" i="9"/>
  <c r="H576" i="9"/>
  <c r="I576" i="9"/>
  <c r="J576" i="9"/>
  <c r="K576" i="9"/>
  <c r="L576" i="9"/>
  <c r="M576" i="9"/>
  <c r="N576" i="9"/>
  <c r="O576" i="9"/>
  <c r="P576" i="9"/>
  <c r="Q576" i="9"/>
  <c r="R576" i="9"/>
  <c r="S576" i="9"/>
  <c r="T576" i="9"/>
  <c r="U576" i="9"/>
  <c r="V576" i="9"/>
  <c r="W576" i="9"/>
  <c r="X576" i="9"/>
  <c r="Y576" i="9"/>
  <c r="B577" i="9"/>
  <c r="C577" i="9"/>
  <c r="D577" i="9"/>
  <c r="E577" i="9"/>
  <c r="F577" i="9"/>
  <c r="G577" i="9"/>
  <c r="H577" i="9"/>
  <c r="I577" i="9"/>
  <c r="J577" i="9"/>
  <c r="K577" i="9"/>
  <c r="L577" i="9"/>
  <c r="M577" i="9"/>
  <c r="N577" i="9"/>
  <c r="O577" i="9"/>
  <c r="P577" i="9"/>
  <c r="Q577" i="9"/>
  <c r="R577" i="9"/>
  <c r="S577" i="9"/>
  <c r="T577" i="9"/>
  <c r="U577" i="9"/>
  <c r="V577" i="9"/>
  <c r="W577" i="9"/>
  <c r="X577" i="9"/>
  <c r="Y577" i="9"/>
  <c r="B578" i="9"/>
  <c r="C578" i="9"/>
  <c r="D578" i="9"/>
  <c r="E578" i="9"/>
  <c r="F578" i="9"/>
  <c r="G578" i="9"/>
  <c r="H578" i="9"/>
  <c r="I578" i="9"/>
  <c r="J578" i="9"/>
  <c r="K578" i="9"/>
  <c r="L578" i="9"/>
  <c r="M578" i="9"/>
  <c r="N578" i="9"/>
  <c r="O578" i="9"/>
  <c r="P578" i="9"/>
  <c r="Q578" i="9"/>
  <c r="R578" i="9"/>
  <c r="S578" i="9"/>
  <c r="T578" i="9"/>
  <c r="U578" i="9"/>
  <c r="V578" i="9"/>
  <c r="W578" i="9"/>
  <c r="X578" i="9"/>
  <c r="Y578" i="9"/>
  <c r="B579" i="9"/>
  <c r="C579" i="9"/>
  <c r="D579" i="9"/>
  <c r="E579" i="9"/>
  <c r="F579" i="9"/>
  <c r="G579" i="9"/>
  <c r="H579" i="9"/>
  <c r="I579" i="9"/>
  <c r="J579" i="9"/>
  <c r="K579" i="9"/>
  <c r="L579" i="9"/>
  <c r="M579" i="9"/>
  <c r="N579" i="9"/>
  <c r="O579" i="9"/>
  <c r="P579" i="9"/>
  <c r="Q579" i="9"/>
  <c r="R579" i="9"/>
  <c r="S579" i="9"/>
  <c r="T579" i="9"/>
  <c r="U579" i="9"/>
  <c r="V579" i="9"/>
  <c r="W579" i="9"/>
  <c r="X579" i="9"/>
  <c r="Y579" i="9"/>
  <c r="B580" i="9"/>
  <c r="C580" i="9"/>
  <c r="D580" i="9"/>
  <c r="E580" i="9"/>
  <c r="F580" i="9"/>
  <c r="G580" i="9"/>
  <c r="H580" i="9"/>
  <c r="I580" i="9"/>
  <c r="J580" i="9"/>
  <c r="K580" i="9"/>
  <c r="L580" i="9"/>
  <c r="M580" i="9"/>
  <c r="N580" i="9"/>
  <c r="O580" i="9"/>
  <c r="P580" i="9"/>
  <c r="Q580" i="9"/>
  <c r="R580" i="9"/>
  <c r="S580" i="9"/>
  <c r="T580" i="9"/>
  <c r="U580" i="9"/>
  <c r="V580" i="9"/>
  <c r="W580" i="9"/>
  <c r="X580" i="9"/>
  <c r="Y580" i="9"/>
  <c r="B581" i="9"/>
  <c r="C581" i="9"/>
  <c r="D581" i="9"/>
  <c r="E581" i="9"/>
  <c r="F581" i="9"/>
  <c r="G581" i="9"/>
  <c r="H581" i="9"/>
  <c r="I581" i="9"/>
  <c r="J581" i="9"/>
  <c r="K581" i="9"/>
  <c r="L581" i="9"/>
  <c r="M581" i="9"/>
  <c r="N581" i="9"/>
  <c r="O581" i="9"/>
  <c r="P581" i="9"/>
  <c r="Q581" i="9"/>
  <c r="R581" i="9"/>
  <c r="S581" i="9"/>
  <c r="T581" i="9"/>
  <c r="U581" i="9"/>
  <c r="V581" i="9"/>
  <c r="W581" i="9"/>
  <c r="X581" i="9"/>
  <c r="Y581" i="9"/>
  <c r="B582" i="9"/>
  <c r="C582" i="9"/>
  <c r="D582" i="9"/>
  <c r="E582" i="9"/>
  <c r="F582" i="9"/>
  <c r="G582" i="9"/>
  <c r="H582" i="9"/>
  <c r="I582" i="9"/>
  <c r="J582" i="9"/>
  <c r="K582" i="9"/>
  <c r="L582" i="9"/>
  <c r="M582" i="9"/>
  <c r="N582" i="9"/>
  <c r="O582" i="9"/>
  <c r="P582" i="9"/>
  <c r="Q582" i="9"/>
  <c r="R582" i="9"/>
  <c r="S582" i="9"/>
  <c r="T582" i="9"/>
  <c r="U582" i="9"/>
  <c r="V582" i="9"/>
  <c r="W582" i="9"/>
  <c r="X582" i="9"/>
  <c r="Y582" i="9"/>
  <c r="B583" i="9"/>
  <c r="C583" i="9"/>
  <c r="D583" i="9"/>
  <c r="E583" i="9"/>
  <c r="F583" i="9"/>
  <c r="G583" i="9"/>
  <c r="H583" i="9"/>
  <c r="I583" i="9"/>
  <c r="J583" i="9"/>
  <c r="K583" i="9"/>
  <c r="L583" i="9"/>
  <c r="M583" i="9"/>
  <c r="N583" i="9"/>
  <c r="O583" i="9"/>
  <c r="P583" i="9"/>
  <c r="Q583" i="9"/>
  <c r="R583" i="9"/>
  <c r="S583" i="9"/>
  <c r="T583" i="9"/>
  <c r="U583" i="9"/>
  <c r="V583" i="9"/>
  <c r="W583" i="9"/>
  <c r="X583" i="9"/>
  <c r="Y583" i="9"/>
  <c r="B584" i="9"/>
  <c r="C584" i="9"/>
  <c r="D584" i="9"/>
  <c r="E584" i="9"/>
  <c r="F584" i="9"/>
  <c r="G584" i="9"/>
  <c r="H584" i="9"/>
  <c r="I584" i="9"/>
  <c r="J584" i="9"/>
  <c r="K584" i="9"/>
  <c r="L584" i="9"/>
  <c r="M584" i="9"/>
  <c r="N584" i="9"/>
  <c r="O584" i="9"/>
  <c r="P584" i="9"/>
  <c r="Q584" i="9"/>
  <c r="R584" i="9"/>
  <c r="S584" i="9"/>
  <c r="T584" i="9"/>
  <c r="U584" i="9"/>
  <c r="V584" i="9"/>
  <c r="W584" i="9"/>
  <c r="X584" i="9"/>
  <c r="Y584" i="9"/>
  <c r="B585" i="9"/>
  <c r="C585" i="9"/>
  <c r="D585" i="9"/>
  <c r="E585" i="9"/>
  <c r="F585" i="9"/>
  <c r="G585" i="9"/>
  <c r="H585" i="9"/>
  <c r="I585" i="9"/>
  <c r="J585" i="9"/>
  <c r="K585" i="9"/>
  <c r="L585" i="9"/>
  <c r="M585" i="9"/>
  <c r="N585" i="9"/>
  <c r="O585" i="9"/>
  <c r="P585" i="9"/>
  <c r="Q585" i="9"/>
  <c r="R585" i="9"/>
  <c r="S585" i="9"/>
  <c r="T585" i="9"/>
  <c r="U585" i="9"/>
  <c r="V585" i="9"/>
  <c r="W585" i="9"/>
  <c r="X585" i="9"/>
  <c r="Y585" i="9"/>
  <c r="B586" i="9"/>
  <c r="C586" i="9"/>
  <c r="D586" i="9"/>
  <c r="E586" i="9"/>
  <c r="F586" i="9"/>
  <c r="G586" i="9"/>
  <c r="H586" i="9"/>
  <c r="I586" i="9"/>
  <c r="J586" i="9"/>
  <c r="K586" i="9"/>
  <c r="L586" i="9"/>
  <c r="M586" i="9"/>
  <c r="N586" i="9"/>
  <c r="O586" i="9"/>
  <c r="P586" i="9"/>
  <c r="Q586" i="9"/>
  <c r="R586" i="9"/>
  <c r="S586" i="9"/>
  <c r="T586" i="9"/>
  <c r="U586" i="9"/>
  <c r="V586" i="9"/>
  <c r="W586" i="9"/>
  <c r="X586" i="9"/>
  <c r="Y586" i="9"/>
  <c r="B587" i="9"/>
  <c r="C587" i="9"/>
  <c r="D587" i="9"/>
  <c r="E587" i="9"/>
  <c r="F587" i="9"/>
  <c r="G587" i="9"/>
  <c r="H587" i="9"/>
  <c r="I587" i="9"/>
  <c r="J587" i="9"/>
  <c r="K587" i="9"/>
  <c r="L587" i="9"/>
  <c r="M587" i="9"/>
  <c r="N587" i="9"/>
  <c r="O587" i="9"/>
  <c r="P587" i="9"/>
  <c r="Q587" i="9"/>
  <c r="R587" i="9"/>
  <c r="S587" i="9"/>
  <c r="T587" i="9"/>
  <c r="U587" i="9"/>
  <c r="V587" i="9"/>
  <c r="W587" i="9"/>
  <c r="X587" i="9"/>
  <c r="Y587" i="9"/>
  <c r="B588" i="9"/>
  <c r="C588" i="9"/>
  <c r="D588" i="9"/>
  <c r="E588" i="9"/>
  <c r="F588" i="9"/>
  <c r="G588" i="9"/>
  <c r="H588" i="9"/>
  <c r="I588" i="9"/>
  <c r="J588" i="9"/>
  <c r="K588" i="9"/>
  <c r="L588" i="9"/>
  <c r="M588" i="9"/>
  <c r="N588" i="9"/>
  <c r="O588" i="9"/>
  <c r="P588" i="9"/>
  <c r="Q588" i="9"/>
  <c r="R588" i="9"/>
  <c r="S588" i="9"/>
  <c r="T588" i="9"/>
  <c r="U588" i="9"/>
  <c r="V588" i="9"/>
  <c r="W588" i="9"/>
  <c r="X588" i="9"/>
  <c r="Y588" i="9"/>
  <c r="B589" i="9"/>
  <c r="C589" i="9"/>
  <c r="D589" i="9"/>
  <c r="E589" i="9"/>
  <c r="F589" i="9"/>
  <c r="G589" i="9"/>
  <c r="H589" i="9"/>
  <c r="I589" i="9"/>
  <c r="J589" i="9"/>
  <c r="K589" i="9"/>
  <c r="L589" i="9"/>
  <c r="M589" i="9"/>
  <c r="N589" i="9"/>
  <c r="O589" i="9"/>
  <c r="P589" i="9"/>
  <c r="Q589" i="9"/>
  <c r="R589" i="9"/>
  <c r="S589" i="9"/>
  <c r="T589" i="9"/>
  <c r="U589" i="9"/>
  <c r="V589" i="9"/>
  <c r="W589" i="9"/>
  <c r="X589" i="9"/>
  <c r="Y589" i="9"/>
  <c r="B590" i="9"/>
  <c r="C590" i="9"/>
  <c r="D590" i="9"/>
  <c r="E590" i="9"/>
  <c r="F590" i="9"/>
  <c r="G590" i="9"/>
  <c r="H590" i="9"/>
  <c r="I590" i="9"/>
  <c r="J590" i="9"/>
  <c r="K590" i="9"/>
  <c r="L590" i="9"/>
  <c r="M590" i="9"/>
  <c r="N590" i="9"/>
  <c r="O590" i="9"/>
  <c r="P590" i="9"/>
  <c r="Q590" i="9"/>
  <c r="R590" i="9"/>
  <c r="S590" i="9"/>
  <c r="T590" i="9"/>
  <c r="U590" i="9"/>
  <c r="V590" i="9"/>
  <c r="W590" i="9"/>
  <c r="X590" i="9"/>
  <c r="Y590" i="9"/>
  <c r="B591" i="9"/>
  <c r="C591" i="9"/>
  <c r="D591" i="9"/>
  <c r="E591" i="9"/>
  <c r="F591" i="9"/>
  <c r="G591" i="9"/>
  <c r="H591" i="9"/>
  <c r="I591" i="9"/>
  <c r="J591" i="9"/>
  <c r="K591" i="9"/>
  <c r="L591" i="9"/>
  <c r="M591" i="9"/>
  <c r="N591" i="9"/>
  <c r="O591" i="9"/>
  <c r="P591" i="9"/>
  <c r="Q591" i="9"/>
  <c r="R591" i="9"/>
  <c r="S591" i="9"/>
  <c r="T591" i="9"/>
  <c r="U591" i="9"/>
  <c r="V591" i="9"/>
  <c r="W591" i="9"/>
  <c r="X591" i="9"/>
  <c r="Y591" i="9"/>
  <c r="B592" i="9"/>
  <c r="C592" i="9"/>
  <c r="D592" i="9"/>
  <c r="E592" i="9"/>
  <c r="F592" i="9"/>
  <c r="G592" i="9"/>
  <c r="H592" i="9"/>
  <c r="I592" i="9"/>
  <c r="J592" i="9"/>
  <c r="K592" i="9"/>
  <c r="L592" i="9"/>
  <c r="M592" i="9"/>
  <c r="N592" i="9"/>
  <c r="O592" i="9"/>
  <c r="P592" i="9"/>
  <c r="Q592" i="9"/>
  <c r="R592" i="9"/>
  <c r="S592" i="9"/>
  <c r="T592" i="9"/>
  <c r="U592" i="9"/>
  <c r="V592" i="9"/>
  <c r="W592" i="9"/>
  <c r="X592" i="9"/>
  <c r="Y592" i="9"/>
  <c r="B593" i="9"/>
  <c r="C593" i="9"/>
  <c r="D593" i="9"/>
  <c r="E593" i="9"/>
  <c r="F593" i="9"/>
  <c r="G593" i="9"/>
  <c r="H593" i="9"/>
  <c r="I593" i="9"/>
  <c r="J593" i="9"/>
  <c r="K593" i="9"/>
  <c r="L593" i="9"/>
  <c r="M593" i="9"/>
  <c r="N593" i="9"/>
  <c r="O593" i="9"/>
  <c r="P593" i="9"/>
  <c r="Q593" i="9"/>
  <c r="R593" i="9"/>
  <c r="S593" i="9"/>
  <c r="T593" i="9"/>
  <c r="U593" i="9"/>
  <c r="V593" i="9"/>
  <c r="W593" i="9"/>
  <c r="X593" i="9"/>
  <c r="Y593" i="9"/>
  <c r="B594" i="9"/>
  <c r="C594" i="9"/>
  <c r="D594" i="9"/>
  <c r="E594" i="9"/>
  <c r="F594" i="9"/>
  <c r="G594" i="9"/>
  <c r="H594" i="9"/>
  <c r="I594" i="9"/>
  <c r="J594" i="9"/>
  <c r="K594" i="9"/>
  <c r="L594" i="9"/>
  <c r="M594" i="9"/>
  <c r="N594" i="9"/>
  <c r="O594" i="9"/>
  <c r="P594" i="9"/>
  <c r="Q594" i="9"/>
  <c r="R594" i="9"/>
  <c r="S594" i="9"/>
  <c r="T594" i="9"/>
  <c r="U594" i="9"/>
  <c r="V594" i="9"/>
  <c r="W594" i="9"/>
  <c r="X594" i="9"/>
  <c r="Y594" i="9"/>
  <c r="B595" i="9"/>
  <c r="C595" i="9"/>
  <c r="D595" i="9"/>
  <c r="E595" i="9"/>
  <c r="F595" i="9"/>
  <c r="G595" i="9"/>
  <c r="H595" i="9"/>
  <c r="I595" i="9"/>
  <c r="J595" i="9"/>
  <c r="K595" i="9"/>
  <c r="L595" i="9"/>
  <c r="M595" i="9"/>
  <c r="N595" i="9"/>
  <c r="O595" i="9"/>
  <c r="P595" i="9"/>
  <c r="Q595" i="9"/>
  <c r="R595" i="9"/>
  <c r="S595" i="9"/>
  <c r="T595" i="9"/>
  <c r="U595" i="9"/>
  <c r="V595" i="9"/>
  <c r="W595" i="9"/>
  <c r="X595" i="9"/>
  <c r="Y595" i="9"/>
  <c r="B596" i="9"/>
  <c r="C596" i="9"/>
  <c r="D596" i="9"/>
  <c r="E596" i="9"/>
  <c r="F596" i="9"/>
  <c r="G596" i="9"/>
  <c r="H596" i="9"/>
  <c r="I596" i="9"/>
  <c r="J596" i="9"/>
  <c r="K596" i="9"/>
  <c r="L596" i="9"/>
  <c r="M596" i="9"/>
  <c r="N596" i="9"/>
  <c r="O596" i="9"/>
  <c r="P596" i="9"/>
  <c r="Q596" i="9"/>
  <c r="R596" i="9"/>
  <c r="S596" i="9"/>
  <c r="T596" i="9"/>
  <c r="U596" i="9"/>
  <c r="V596" i="9"/>
  <c r="W596" i="9"/>
  <c r="X596" i="9"/>
  <c r="Y596" i="9"/>
  <c r="B597" i="9"/>
  <c r="C597" i="9"/>
  <c r="D597" i="9"/>
  <c r="E597" i="9"/>
  <c r="F597" i="9"/>
  <c r="G597" i="9"/>
  <c r="H597" i="9"/>
  <c r="I597" i="9"/>
  <c r="J597" i="9"/>
  <c r="K597" i="9"/>
  <c r="L597" i="9"/>
  <c r="M597" i="9"/>
  <c r="N597" i="9"/>
  <c r="O597" i="9"/>
  <c r="P597" i="9"/>
  <c r="Q597" i="9"/>
  <c r="R597" i="9"/>
  <c r="S597" i="9"/>
  <c r="T597" i="9"/>
  <c r="U597" i="9"/>
  <c r="V597" i="9"/>
  <c r="W597" i="9"/>
  <c r="X597" i="9"/>
  <c r="Y597" i="9"/>
  <c r="B598" i="9"/>
  <c r="C598" i="9"/>
  <c r="D598" i="9"/>
  <c r="E598" i="9"/>
  <c r="F598" i="9"/>
  <c r="G598" i="9"/>
  <c r="H598" i="9"/>
  <c r="I598" i="9"/>
  <c r="J598" i="9"/>
  <c r="K598" i="9"/>
  <c r="L598" i="9"/>
  <c r="M598" i="9"/>
  <c r="N598" i="9"/>
  <c r="O598" i="9"/>
  <c r="P598" i="9"/>
  <c r="Q598" i="9"/>
  <c r="R598" i="9"/>
  <c r="S598" i="9"/>
  <c r="T598" i="9"/>
  <c r="U598" i="9"/>
  <c r="V598" i="9"/>
  <c r="W598" i="9"/>
  <c r="X598" i="9"/>
  <c r="Y598" i="9"/>
  <c r="B599" i="9"/>
  <c r="C599" i="9"/>
  <c r="D599" i="9"/>
  <c r="E599" i="9"/>
  <c r="F599" i="9"/>
  <c r="G599" i="9"/>
  <c r="H599" i="9"/>
  <c r="I599" i="9"/>
  <c r="J599" i="9"/>
  <c r="K599" i="9"/>
  <c r="L599" i="9"/>
  <c r="M599" i="9"/>
  <c r="N599" i="9"/>
  <c r="O599" i="9"/>
  <c r="P599" i="9"/>
  <c r="Q599" i="9"/>
  <c r="R599" i="9"/>
  <c r="S599" i="9"/>
  <c r="T599" i="9"/>
  <c r="U599" i="9"/>
  <c r="V599" i="9"/>
  <c r="W599" i="9"/>
  <c r="X599" i="9"/>
  <c r="Y599" i="9"/>
  <c r="B600" i="9"/>
  <c r="C600" i="9"/>
  <c r="D600" i="9"/>
  <c r="E600" i="9"/>
  <c r="F600" i="9"/>
  <c r="G600" i="9"/>
  <c r="H600" i="9"/>
  <c r="I600" i="9"/>
  <c r="J600" i="9"/>
  <c r="K600" i="9"/>
  <c r="L600" i="9"/>
  <c r="M600" i="9"/>
  <c r="N600" i="9"/>
  <c r="O600" i="9"/>
  <c r="P600" i="9"/>
  <c r="Q600" i="9"/>
  <c r="R600" i="9"/>
  <c r="S600" i="9"/>
  <c r="T600" i="9"/>
  <c r="U600" i="9"/>
  <c r="V600" i="9"/>
  <c r="W600" i="9"/>
  <c r="X600" i="9"/>
  <c r="Y600" i="9"/>
  <c r="B601" i="9"/>
  <c r="C601" i="9"/>
  <c r="D601" i="9"/>
  <c r="E601" i="9"/>
  <c r="F601" i="9"/>
  <c r="G601" i="9"/>
  <c r="H601" i="9"/>
  <c r="I601" i="9"/>
  <c r="J601" i="9"/>
  <c r="K601" i="9"/>
  <c r="L601" i="9"/>
  <c r="M601" i="9"/>
  <c r="N601" i="9"/>
  <c r="O601" i="9"/>
  <c r="P601" i="9"/>
  <c r="Q601" i="9"/>
  <c r="R601" i="9"/>
  <c r="S601" i="9"/>
  <c r="T601" i="9"/>
  <c r="U601" i="9"/>
  <c r="V601" i="9"/>
  <c r="W601" i="9"/>
  <c r="X601" i="9"/>
  <c r="Y601" i="9"/>
  <c r="B602" i="9"/>
  <c r="C602" i="9"/>
  <c r="D602" i="9"/>
  <c r="E602" i="9"/>
  <c r="F602" i="9"/>
  <c r="G602" i="9"/>
  <c r="H602" i="9"/>
  <c r="I602" i="9"/>
  <c r="J602" i="9"/>
  <c r="K602" i="9"/>
  <c r="L602" i="9"/>
  <c r="M602" i="9"/>
  <c r="N602" i="9"/>
  <c r="O602" i="9"/>
  <c r="P602" i="9"/>
  <c r="Q602" i="9"/>
  <c r="R602" i="9"/>
  <c r="S602" i="9"/>
  <c r="T602" i="9"/>
  <c r="U602" i="9"/>
  <c r="V602" i="9"/>
  <c r="W602" i="9"/>
  <c r="X602" i="9"/>
  <c r="Y602" i="9"/>
  <c r="B603" i="9"/>
  <c r="C603" i="9"/>
  <c r="D603" i="9"/>
  <c r="E603" i="9"/>
  <c r="F603" i="9"/>
  <c r="G603" i="9"/>
  <c r="H603" i="9"/>
  <c r="I603" i="9"/>
  <c r="J603" i="9"/>
  <c r="K603" i="9"/>
  <c r="L603" i="9"/>
  <c r="M603" i="9"/>
  <c r="N603" i="9"/>
  <c r="O603" i="9"/>
  <c r="P603" i="9"/>
  <c r="Q603" i="9"/>
  <c r="R603" i="9"/>
  <c r="S603" i="9"/>
  <c r="T603" i="9"/>
  <c r="U603" i="9"/>
  <c r="V603" i="9"/>
  <c r="W603" i="9"/>
  <c r="X603" i="9"/>
  <c r="Y603" i="9"/>
  <c r="B604" i="9"/>
  <c r="C604" i="9"/>
  <c r="D604" i="9"/>
  <c r="E604" i="9"/>
  <c r="F604" i="9"/>
  <c r="G604" i="9"/>
  <c r="H604" i="9"/>
  <c r="I604" i="9"/>
  <c r="J604" i="9"/>
  <c r="K604" i="9"/>
  <c r="L604" i="9"/>
  <c r="M604" i="9"/>
  <c r="N604" i="9"/>
  <c r="O604" i="9"/>
  <c r="P604" i="9"/>
  <c r="Q604" i="9"/>
  <c r="R604" i="9"/>
  <c r="S604" i="9"/>
  <c r="T604" i="9"/>
  <c r="U604" i="9"/>
  <c r="V604" i="9"/>
  <c r="W604" i="9"/>
  <c r="X604" i="9"/>
  <c r="Y604" i="9"/>
  <c r="B605" i="9"/>
  <c r="C605" i="9"/>
  <c r="D605" i="9"/>
  <c r="E605" i="9"/>
  <c r="F605" i="9"/>
  <c r="G605" i="9"/>
  <c r="H605" i="9"/>
  <c r="I605" i="9"/>
  <c r="J605" i="9"/>
  <c r="K605" i="9"/>
  <c r="L605" i="9"/>
  <c r="M605" i="9"/>
  <c r="N605" i="9"/>
  <c r="O605" i="9"/>
  <c r="P605" i="9"/>
  <c r="Q605" i="9"/>
  <c r="R605" i="9"/>
  <c r="S605" i="9"/>
  <c r="T605" i="9"/>
  <c r="U605" i="9"/>
  <c r="V605" i="9"/>
  <c r="W605" i="9"/>
  <c r="X605" i="9"/>
  <c r="Y605" i="9"/>
  <c r="B606" i="9"/>
  <c r="C606" i="9"/>
  <c r="D606" i="9"/>
  <c r="E606" i="9"/>
  <c r="F606" i="9"/>
  <c r="G606" i="9"/>
  <c r="H606" i="9"/>
  <c r="I606" i="9"/>
  <c r="J606" i="9"/>
  <c r="K606" i="9"/>
  <c r="L606" i="9"/>
  <c r="M606" i="9"/>
  <c r="N606" i="9"/>
  <c r="O606" i="9"/>
  <c r="P606" i="9"/>
  <c r="Q606" i="9"/>
  <c r="R606" i="9"/>
  <c r="S606" i="9"/>
  <c r="T606" i="9"/>
  <c r="U606" i="9"/>
  <c r="V606" i="9"/>
  <c r="W606" i="9"/>
  <c r="X606" i="9"/>
  <c r="Y606" i="9"/>
  <c r="B607" i="9"/>
  <c r="C607" i="9"/>
  <c r="D607" i="9"/>
  <c r="E607" i="9"/>
  <c r="F607" i="9"/>
  <c r="G607" i="9"/>
  <c r="H607" i="9"/>
  <c r="I607" i="9"/>
  <c r="J607" i="9"/>
  <c r="K607" i="9"/>
  <c r="L607" i="9"/>
  <c r="M607" i="9"/>
  <c r="N607" i="9"/>
  <c r="O607" i="9"/>
  <c r="P607" i="9"/>
  <c r="Q607" i="9"/>
  <c r="R607" i="9"/>
  <c r="S607" i="9"/>
  <c r="T607" i="9"/>
  <c r="U607" i="9"/>
  <c r="V607" i="9"/>
  <c r="W607" i="9"/>
  <c r="X607" i="9"/>
  <c r="Y607" i="9"/>
  <c r="B608" i="9"/>
  <c r="C608" i="9"/>
  <c r="D608" i="9"/>
  <c r="E608" i="9"/>
  <c r="F608" i="9"/>
  <c r="G608" i="9"/>
  <c r="H608" i="9"/>
  <c r="I608" i="9"/>
  <c r="J608" i="9"/>
  <c r="K608" i="9"/>
  <c r="L608" i="9"/>
  <c r="M608" i="9"/>
  <c r="N608" i="9"/>
  <c r="O608" i="9"/>
  <c r="P608" i="9"/>
  <c r="Q608" i="9"/>
  <c r="R608" i="9"/>
  <c r="S608" i="9"/>
  <c r="T608" i="9"/>
  <c r="U608" i="9"/>
  <c r="V608" i="9"/>
  <c r="W608" i="9"/>
  <c r="X608" i="9"/>
  <c r="Y608" i="9"/>
  <c r="B609" i="9"/>
  <c r="C609" i="9"/>
  <c r="D609" i="9"/>
  <c r="E609" i="9"/>
  <c r="F609" i="9"/>
  <c r="G609" i="9"/>
  <c r="H609" i="9"/>
  <c r="I609" i="9"/>
  <c r="J609" i="9"/>
  <c r="K609" i="9"/>
  <c r="L609" i="9"/>
  <c r="M609" i="9"/>
  <c r="N609" i="9"/>
  <c r="O609" i="9"/>
  <c r="P609" i="9"/>
  <c r="Q609" i="9"/>
  <c r="R609" i="9"/>
  <c r="S609" i="9"/>
  <c r="T609" i="9"/>
  <c r="U609" i="9"/>
  <c r="V609" i="9"/>
  <c r="W609" i="9"/>
  <c r="X609" i="9"/>
  <c r="Y609" i="9"/>
  <c r="B610" i="9"/>
  <c r="C610" i="9"/>
  <c r="D610" i="9"/>
  <c r="E610" i="9"/>
  <c r="F610" i="9"/>
  <c r="G610" i="9"/>
  <c r="H610" i="9"/>
  <c r="I610" i="9"/>
  <c r="J610" i="9"/>
  <c r="K610" i="9"/>
  <c r="L610" i="9"/>
  <c r="M610" i="9"/>
  <c r="N610" i="9"/>
  <c r="O610" i="9"/>
  <c r="P610" i="9"/>
  <c r="Q610" i="9"/>
  <c r="R610" i="9"/>
  <c r="S610" i="9"/>
  <c r="T610" i="9"/>
  <c r="U610" i="9"/>
  <c r="V610" i="9"/>
  <c r="W610" i="9"/>
  <c r="X610" i="9"/>
  <c r="Y610" i="9"/>
  <c r="B611" i="9"/>
  <c r="C611" i="9"/>
  <c r="D611" i="9"/>
  <c r="E611" i="9"/>
  <c r="F611" i="9"/>
  <c r="G611" i="9"/>
  <c r="H611" i="9"/>
  <c r="I611" i="9"/>
  <c r="J611" i="9"/>
  <c r="K611" i="9"/>
  <c r="L611" i="9"/>
  <c r="M611" i="9"/>
  <c r="N611" i="9"/>
  <c r="O611" i="9"/>
  <c r="P611" i="9"/>
  <c r="Q611" i="9"/>
  <c r="R611" i="9"/>
  <c r="S611" i="9"/>
  <c r="T611" i="9"/>
  <c r="U611" i="9"/>
  <c r="V611" i="9"/>
  <c r="W611" i="9"/>
  <c r="X611" i="9"/>
  <c r="Y611" i="9"/>
  <c r="B612" i="9"/>
  <c r="C612" i="9"/>
  <c r="D612" i="9"/>
  <c r="E612" i="9"/>
  <c r="F612" i="9"/>
  <c r="G612" i="9"/>
  <c r="H612" i="9"/>
  <c r="I612" i="9"/>
  <c r="J612" i="9"/>
  <c r="K612" i="9"/>
  <c r="L612" i="9"/>
  <c r="M612" i="9"/>
  <c r="N612" i="9"/>
  <c r="O612" i="9"/>
  <c r="P612" i="9"/>
  <c r="Q612" i="9"/>
  <c r="R612" i="9"/>
  <c r="S612" i="9"/>
  <c r="T612" i="9"/>
  <c r="U612" i="9"/>
  <c r="V612" i="9"/>
  <c r="W612" i="9"/>
  <c r="X612" i="9"/>
  <c r="Y612" i="9"/>
  <c r="B613" i="9"/>
  <c r="C613" i="9"/>
  <c r="D613" i="9"/>
  <c r="E613" i="9"/>
  <c r="F613" i="9"/>
  <c r="G613" i="9"/>
  <c r="H613" i="9"/>
  <c r="I613" i="9"/>
  <c r="J613" i="9"/>
  <c r="K613" i="9"/>
  <c r="L613" i="9"/>
  <c r="M613" i="9"/>
  <c r="N613" i="9"/>
  <c r="O613" i="9"/>
  <c r="P613" i="9"/>
  <c r="Q613" i="9"/>
  <c r="R613" i="9"/>
  <c r="S613" i="9"/>
  <c r="T613" i="9"/>
  <c r="U613" i="9"/>
  <c r="V613" i="9"/>
  <c r="W613" i="9"/>
  <c r="X613" i="9"/>
  <c r="Y613" i="9"/>
  <c r="B614" i="9"/>
  <c r="C614" i="9"/>
  <c r="D614" i="9"/>
  <c r="E614" i="9"/>
  <c r="F614" i="9"/>
  <c r="G614" i="9"/>
  <c r="H614" i="9"/>
  <c r="I614" i="9"/>
  <c r="J614" i="9"/>
  <c r="K614" i="9"/>
  <c r="L614" i="9"/>
  <c r="M614" i="9"/>
  <c r="N614" i="9"/>
  <c r="O614" i="9"/>
  <c r="P614" i="9"/>
  <c r="Q614" i="9"/>
  <c r="R614" i="9"/>
  <c r="S614" i="9"/>
  <c r="T614" i="9"/>
  <c r="U614" i="9"/>
  <c r="V614" i="9"/>
  <c r="W614" i="9"/>
  <c r="X614" i="9"/>
  <c r="Y614" i="9"/>
  <c r="B615" i="9"/>
  <c r="C615" i="9"/>
  <c r="D615" i="9"/>
  <c r="E615" i="9"/>
  <c r="F615" i="9"/>
  <c r="G615" i="9"/>
  <c r="H615" i="9"/>
  <c r="I615" i="9"/>
  <c r="J615" i="9"/>
  <c r="K615" i="9"/>
  <c r="L615" i="9"/>
  <c r="M615" i="9"/>
  <c r="N615" i="9"/>
  <c r="O615" i="9"/>
  <c r="P615" i="9"/>
  <c r="Q615" i="9"/>
  <c r="R615" i="9"/>
  <c r="S615" i="9"/>
  <c r="T615" i="9"/>
  <c r="U615" i="9"/>
  <c r="V615" i="9"/>
  <c r="W615" i="9"/>
  <c r="X615" i="9"/>
  <c r="Y615" i="9"/>
  <c r="B616" i="9"/>
  <c r="C616" i="9"/>
  <c r="D616" i="9"/>
  <c r="E616" i="9"/>
  <c r="F616" i="9"/>
  <c r="G616" i="9"/>
  <c r="H616" i="9"/>
  <c r="I616" i="9"/>
  <c r="J616" i="9"/>
  <c r="K616" i="9"/>
  <c r="L616" i="9"/>
  <c r="M616" i="9"/>
  <c r="N616" i="9"/>
  <c r="O616" i="9"/>
  <c r="P616" i="9"/>
  <c r="Q616" i="9"/>
  <c r="R616" i="9"/>
  <c r="S616" i="9"/>
  <c r="T616" i="9"/>
  <c r="U616" i="9"/>
  <c r="V616" i="9"/>
  <c r="W616" i="9"/>
  <c r="X616" i="9"/>
  <c r="Y616" i="9"/>
  <c r="B617" i="9"/>
  <c r="C617" i="9"/>
  <c r="D617" i="9"/>
  <c r="E617" i="9"/>
  <c r="F617" i="9"/>
  <c r="G617" i="9"/>
  <c r="H617" i="9"/>
  <c r="I617" i="9"/>
  <c r="J617" i="9"/>
  <c r="K617" i="9"/>
  <c r="L617" i="9"/>
  <c r="M617" i="9"/>
  <c r="N617" i="9"/>
  <c r="O617" i="9"/>
  <c r="P617" i="9"/>
  <c r="Q617" i="9"/>
  <c r="R617" i="9"/>
  <c r="S617" i="9"/>
  <c r="T617" i="9"/>
  <c r="U617" i="9"/>
  <c r="V617" i="9"/>
  <c r="W617" i="9"/>
  <c r="X617" i="9"/>
  <c r="Y617" i="9"/>
  <c r="B618" i="9"/>
  <c r="C618" i="9"/>
  <c r="D618" i="9"/>
  <c r="E618" i="9"/>
  <c r="F618" i="9"/>
  <c r="G618" i="9"/>
  <c r="H618" i="9"/>
  <c r="I618" i="9"/>
  <c r="J618" i="9"/>
  <c r="K618" i="9"/>
  <c r="L618" i="9"/>
  <c r="M618" i="9"/>
  <c r="N618" i="9"/>
  <c r="O618" i="9"/>
  <c r="P618" i="9"/>
  <c r="Q618" i="9"/>
  <c r="R618" i="9"/>
  <c r="S618" i="9"/>
  <c r="T618" i="9"/>
  <c r="U618" i="9"/>
  <c r="V618" i="9"/>
  <c r="W618" i="9"/>
  <c r="X618" i="9"/>
  <c r="Y618" i="9"/>
  <c r="B619" i="9"/>
  <c r="C619" i="9"/>
  <c r="D619" i="9"/>
  <c r="E619" i="9"/>
  <c r="F619" i="9"/>
  <c r="G619" i="9"/>
  <c r="H619" i="9"/>
  <c r="I619" i="9"/>
  <c r="J619" i="9"/>
  <c r="K619" i="9"/>
  <c r="L619" i="9"/>
  <c r="M619" i="9"/>
  <c r="N619" i="9"/>
  <c r="O619" i="9"/>
  <c r="P619" i="9"/>
  <c r="Q619" i="9"/>
  <c r="R619" i="9"/>
  <c r="S619" i="9"/>
  <c r="T619" i="9"/>
  <c r="U619" i="9"/>
  <c r="V619" i="9"/>
  <c r="W619" i="9"/>
  <c r="X619" i="9"/>
  <c r="Y619" i="9"/>
  <c r="B620" i="9"/>
  <c r="C620" i="9"/>
  <c r="D620" i="9"/>
  <c r="E620" i="9"/>
  <c r="F620" i="9"/>
  <c r="G620" i="9"/>
  <c r="H620" i="9"/>
  <c r="I620" i="9"/>
  <c r="J620" i="9"/>
  <c r="K620" i="9"/>
  <c r="L620" i="9"/>
  <c r="M620" i="9"/>
  <c r="N620" i="9"/>
  <c r="O620" i="9"/>
  <c r="P620" i="9"/>
  <c r="Q620" i="9"/>
  <c r="R620" i="9"/>
  <c r="S620" i="9"/>
  <c r="T620" i="9"/>
  <c r="U620" i="9"/>
  <c r="V620" i="9"/>
  <c r="W620" i="9"/>
  <c r="X620" i="9"/>
  <c r="Y620" i="9"/>
  <c r="B621" i="9"/>
  <c r="C621" i="9"/>
  <c r="D621" i="9"/>
  <c r="E621" i="9"/>
  <c r="F621" i="9"/>
  <c r="G621" i="9"/>
  <c r="H621" i="9"/>
  <c r="I621" i="9"/>
  <c r="J621" i="9"/>
  <c r="K621" i="9"/>
  <c r="L621" i="9"/>
  <c r="M621" i="9"/>
  <c r="N621" i="9"/>
  <c r="O621" i="9"/>
  <c r="P621" i="9"/>
  <c r="Q621" i="9"/>
  <c r="R621" i="9"/>
  <c r="S621" i="9"/>
  <c r="T621" i="9"/>
  <c r="U621" i="9"/>
  <c r="V621" i="9"/>
  <c r="W621" i="9"/>
  <c r="X621" i="9"/>
  <c r="Y621" i="9"/>
  <c r="B622" i="9"/>
  <c r="C622" i="9"/>
  <c r="D622" i="9"/>
  <c r="E622" i="9"/>
  <c r="F622" i="9"/>
  <c r="G622" i="9"/>
  <c r="H622" i="9"/>
  <c r="I622" i="9"/>
  <c r="J622" i="9"/>
  <c r="K622" i="9"/>
  <c r="L622" i="9"/>
  <c r="M622" i="9"/>
  <c r="N622" i="9"/>
  <c r="O622" i="9"/>
  <c r="P622" i="9"/>
  <c r="Q622" i="9"/>
  <c r="R622" i="9"/>
  <c r="S622" i="9"/>
  <c r="T622" i="9"/>
  <c r="U622" i="9"/>
  <c r="V622" i="9"/>
  <c r="W622" i="9"/>
  <c r="X622" i="9"/>
  <c r="Y622" i="9"/>
  <c r="B623" i="9"/>
  <c r="C623" i="9"/>
  <c r="D623" i="9"/>
  <c r="E623" i="9"/>
  <c r="F623" i="9"/>
  <c r="G623" i="9"/>
  <c r="H623" i="9"/>
  <c r="I623" i="9"/>
  <c r="J623" i="9"/>
  <c r="K623" i="9"/>
  <c r="L623" i="9"/>
  <c r="M623" i="9"/>
  <c r="N623" i="9"/>
  <c r="O623" i="9"/>
  <c r="P623" i="9"/>
  <c r="Q623" i="9"/>
  <c r="R623" i="9"/>
  <c r="S623" i="9"/>
  <c r="T623" i="9"/>
  <c r="U623" i="9"/>
  <c r="V623" i="9"/>
  <c r="W623" i="9"/>
  <c r="X623" i="9"/>
  <c r="Y623" i="9"/>
  <c r="B624" i="9"/>
  <c r="C624" i="9"/>
  <c r="D624" i="9"/>
  <c r="E624" i="9"/>
  <c r="F624" i="9"/>
  <c r="G624" i="9"/>
  <c r="H624" i="9"/>
  <c r="I624" i="9"/>
  <c r="J624" i="9"/>
  <c r="K624" i="9"/>
  <c r="L624" i="9"/>
  <c r="M624" i="9"/>
  <c r="N624" i="9"/>
  <c r="O624" i="9"/>
  <c r="P624" i="9"/>
  <c r="Q624" i="9"/>
  <c r="R624" i="9"/>
  <c r="S624" i="9"/>
  <c r="T624" i="9"/>
  <c r="U624" i="9"/>
  <c r="V624" i="9"/>
  <c r="W624" i="9"/>
  <c r="X624" i="9"/>
  <c r="Y624" i="9"/>
  <c r="B625" i="9"/>
  <c r="C625" i="9"/>
  <c r="D625" i="9"/>
  <c r="E625" i="9"/>
  <c r="F625" i="9"/>
  <c r="G625" i="9"/>
  <c r="H625" i="9"/>
  <c r="I625" i="9"/>
  <c r="J625" i="9"/>
  <c r="K625" i="9"/>
  <c r="L625" i="9"/>
  <c r="M625" i="9"/>
  <c r="N625" i="9"/>
  <c r="O625" i="9"/>
  <c r="P625" i="9"/>
  <c r="Q625" i="9"/>
  <c r="R625" i="9"/>
  <c r="S625" i="9"/>
  <c r="T625" i="9"/>
  <c r="U625" i="9"/>
  <c r="V625" i="9"/>
  <c r="W625" i="9"/>
  <c r="X625" i="9"/>
  <c r="Y625" i="9"/>
  <c r="B626" i="9"/>
  <c r="C626" i="9"/>
  <c r="D626" i="9"/>
  <c r="E626" i="9"/>
  <c r="F626" i="9"/>
  <c r="G626" i="9"/>
  <c r="H626" i="9"/>
  <c r="I626" i="9"/>
  <c r="J626" i="9"/>
  <c r="K626" i="9"/>
  <c r="L626" i="9"/>
  <c r="M626" i="9"/>
  <c r="N626" i="9"/>
  <c r="O626" i="9"/>
  <c r="P626" i="9"/>
  <c r="Q626" i="9"/>
  <c r="R626" i="9"/>
  <c r="S626" i="9"/>
  <c r="T626" i="9"/>
  <c r="U626" i="9"/>
  <c r="V626" i="9"/>
  <c r="W626" i="9"/>
  <c r="X626" i="9"/>
  <c r="Y626" i="9"/>
  <c r="B627" i="9"/>
  <c r="C627" i="9"/>
  <c r="D627" i="9"/>
  <c r="E627" i="9"/>
  <c r="F627" i="9"/>
  <c r="G627" i="9"/>
  <c r="H627" i="9"/>
  <c r="I627" i="9"/>
  <c r="J627" i="9"/>
  <c r="K627" i="9"/>
  <c r="L627" i="9"/>
  <c r="M627" i="9"/>
  <c r="N627" i="9"/>
  <c r="O627" i="9"/>
  <c r="P627" i="9"/>
  <c r="Q627" i="9"/>
  <c r="R627" i="9"/>
  <c r="S627" i="9"/>
  <c r="T627" i="9"/>
  <c r="U627" i="9"/>
  <c r="V627" i="9"/>
  <c r="W627" i="9"/>
  <c r="X627" i="9"/>
  <c r="Y627" i="9"/>
  <c r="B628" i="9"/>
  <c r="C628" i="9"/>
  <c r="D628" i="9"/>
  <c r="E628" i="9"/>
  <c r="F628" i="9"/>
  <c r="G628" i="9"/>
  <c r="H628" i="9"/>
  <c r="I628" i="9"/>
  <c r="J628" i="9"/>
  <c r="K628" i="9"/>
  <c r="L628" i="9"/>
  <c r="M628" i="9"/>
  <c r="N628" i="9"/>
  <c r="O628" i="9"/>
  <c r="P628" i="9"/>
  <c r="Q628" i="9"/>
  <c r="R628" i="9"/>
  <c r="S628" i="9"/>
  <c r="T628" i="9"/>
  <c r="U628" i="9"/>
  <c r="V628" i="9"/>
  <c r="W628" i="9"/>
  <c r="X628" i="9"/>
  <c r="Y628" i="9"/>
  <c r="B629" i="9"/>
  <c r="C629" i="9"/>
  <c r="D629" i="9"/>
  <c r="E629" i="9"/>
  <c r="F629" i="9"/>
  <c r="G629" i="9"/>
  <c r="H629" i="9"/>
  <c r="I629" i="9"/>
  <c r="J629" i="9"/>
  <c r="K629" i="9"/>
  <c r="L629" i="9"/>
  <c r="M629" i="9"/>
  <c r="N629" i="9"/>
  <c r="O629" i="9"/>
  <c r="P629" i="9"/>
  <c r="Q629" i="9"/>
  <c r="R629" i="9"/>
  <c r="S629" i="9"/>
  <c r="T629" i="9"/>
  <c r="U629" i="9"/>
  <c r="V629" i="9"/>
  <c r="W629" i="9"/>
  <c r="X629" i="9"/>
  <c r="Y629" i="9"/>
  <c r="B630" i="9"/>
  <c r="C630" i="9"/>
  <c r="D630" i="9"/>
  <c r="E630" i="9"/>
  <c r="F630" i="9"/>
  <c r="G630" i="9"/>
  <c r="H630" i="9"/>
  <c r="I630" i="9"/>
  <c r="J630" i="9"/>
  <c r="K630" i="9"/>
  <c r="L630" i="9"/>
  <c r="M630" i="9"/>
  <c r="N630" i="9"/>
  <c r="O630" i="9"/>
  <c r="P630" i="9"/>
  <c r="Q630" i="9"/>
  <c r="R630" i="9"/>
  <c r="S630" i="9"/>
  <c r="T630" i="9"/>
  <c r="U630" i="9"/>
  <c r="V630" i="9"/>
  <c r="W630" i="9"/>
  <c r="X630" i="9"/>
  <c r="Y630" i="9"/>
  <c r="B631" i="9"/>
  <c r="C631" i="9"/>
  <c r="D631" i="9"/>
  <c r="E631" i="9"/>
  <c r="F631" i="9"/>
  <c r="G631" i="9"/>
  <c r="H631" i="9"/>
  <c r="I631" i="9"/>
  <c r="J631" i="9"/>
  <c r="K631" i="9"/>
  <c r="L631" i="9"/>
  <c r="M631" i="9"/>
  <c r="N631" i="9"/>
  <c r="O631" i="9"/>
  <c r="P631" i="9"/>
  <c r="Q631" i="9"/>
  <c r="R631" i="9"/>
  <c r="S631" i="9"/>
  <c r="T631" i="9"/>
  <c r="U631" i="9"/>
  <c r="V631" i="9"/>
  <c r="W631" i="9"/>
  <c r="X631" i="9"/>
  <c r="Y631" i="9"/>
  <c r="B632" i="9"/>
  <c r="C632" i="9"/>
  <c r="D632" i="9"/>
  <c r="E632" i="9"/>
  <c r="F632" i="9"/>
  <c r="G632" i="9"/>
  <c r="H632" i="9"/>
  <c r="I632" i="9"/>
  <c r="J632" i="9"/>
  <c r="K632" i="9"/>
  <c r="L632" i="9"/>
  <c r="M632" i="9"/>
  <c r="N632" i="9"/>
  <c r="O632" i="9"/>
  <c r="P632" i="9"/>
  <c r="Q632" i="9"/>
  <c r="R632" i="9"/>
  <c r="S632" i="9"/>
  <c r="T632" i="9"/>
  <c r="U632" i="9"/>
  <c r="V632" i="9"/>
  <c r="W632" i="9"/>
  <c r="X632" i="9"/>
  <c r="Y632" i="9"/>
  <c r="B633" i="9"/>
  <c r="C633" i="9"/>
  <c r="D633" i="9"/>
  <c r="E633" i="9"/>
  <c r="F633" i="9"/>
  <c r="G633" i="9"/>
  <c r="H633" i="9"/>
  <c r="I633" i="9"/>
  <c r="J633" i="9"/>
  <c r="K633" i="9"/>
  <c r="L633" i="9"/>
  <c r="M633" i="9"/>
  <c r="N633" i="9"/>
  <c r="O633" i="9"/>
  <c r="P633" i="9"/>
  <c r="Q633" i="9"/>
  <c r="R633" i="9"/>
  <c r="S633" i="9"/>
  <c r="T633" i="9"/>
  <c r="U633" i="9"/>
  <c r="V633" i="9"/>
  <c r="W633" i="9"/>
  <c r="X633" i="9"/>
  <c r="Y633" i="9"/>
  <c r="B634" i="9"/>
  <c r="C634" i="9"/>
  <c r="D634" i="9"/>
  <c r="E634" i="9"/>
  <c r="F634" i="9"/>
  <c r="G634" i="9"/>
  <c r="H634" i="9"/>
  <c r="I634" i="9"/>
  <c r="J634" i="9"/>
  <c r="K634" i="9"/>
  <c r="L634" i="9"/>
  <c r="M634" i="9"/>
  <c r="N634" i="9"/>
  <c r="O634" i="9"/>
  <c r="P634" i="9"/>
  <c r="Q634" i="9"/>
  <c r="R634" i="9"/>
  <c r="S634" i="9"/>
  <c r="T634" i="9"/>
  <c r="U634" i="9"/>
  <c r="V634" i="9"/>
  <c r="W634" i="9"/>
  <c r="X634" i="9"/>
  <c r="Y634" i="9"/>
  <c r="B635" i="9"/>
  <c r="C635" i="9"/>
  <c r="D635" i="9"/>
  <c r="E635" i="9"/>
  <c r="F635" i="9"/>
  <c r="G635" i="9"/>
  <c r="H635" i="9"/>
  <c r="I635" i="9"/>
  <c r="J635" i="9"/>
  <c r="K635" i="9"/>
  <c r="L635" i="9"/>
  <c r="M635" i="9"/>
  <c r="N635" i="9"/>
  <c r="O635" i="9"/>
  <c r="P635" i="9"/>
  <c r="Q635" i="9"/>
  <c r="R635" i="9"/>
  <c r="S635" i="9"/>
  <c r="T635" i="9"/>
  <c r="U635" i="9"/>
  <c r="V635" i="9"/>
  <c r="W635" i="9"/>
  <c r="X635" i="9"/>
  <c r="Y635" i="9"/>
  <c r="B636" i="9"/>
  <c r="C636" i="9"/>
  <c r="D636" i="9"/>
  <c r="E636" i="9"/>
  <c r="F636" i="9"/>
  <c r="G636" i="9"/>
  <c r="H636" i="9"/>
  <c r="I636" i="9"/>
  <c r="J636" i="9"/>
  <c r="K636" i="9"/>
  <c r="L636" i="9"/>
  <c r="M636" i="9"/>
  <c r="N636" i="9"/>
  <c r="O636" i="9"/>
  <c r="P636" i="9"/>
  <c r="Q636" i="9"/>
  <c r="R636" i="9"/>
  <c r="S636" i="9"/>
  <c r="T636" i="9"/>
  <c r="U636" i="9"/>
  <c r="V636" i="9"/>
  <c r="W636" i="9"/>
  <c r="X636" i="9"/>
  <c r="Y636" i="9"/>
  <c r="B637" i="9"/>
  <c r="C637" i="9"/>
  <c r="D637" i="9"/>
  <c r="E637" i="9"/>
  <c r="F637" i="9"/>
  <c r="G637" i="9"/>
  <c r="H637" i="9"/>
  <c r="I637" i="9"/>
  <c r="J637" i="9"/>
  <c r="K637" i="9"/>
  <c r="L637" i="9"/>
  <c r="M637" i="9"/>
  <c r="N637" i="9"/>
  <c r="O637" i="9"/>
  <c r="P637" i="9"/>
  <c r="Q637" i="9"/>
  <c r="R637" i="9"/>
  <c r="S637" i="9"/>
  <c r="T637" i="9"/>
  <c r="U637" i="9"/>
  <c r="V637" i="9"/>
  <c r="W637" i="9"/>
  <c r="X637" i="9"/>
  <c r="Y637" i="9"/>
  <c r="B638" i="9"/>
  <c r="C638" i="9"/>
  <c r="D638" i="9"/>
  <c r="E638" i="9"/>
  <c r="F638" i="9"/>
  <c r="G638" i="9"/>
  <c r="H638" i="9"/>
  <c r="I638" i="9"/>
  <c r="J638" i="9"/>
  <c r="K638" i="9"/>
  <c r="L638" i="9"/>
  <c r="M638" i="9"/>
  <c r="N638" i="9"/>
  <c r="O638" i="9"/>
  <c r="P638" i="9"/>
  <c r="Q638" i="9"/>
  <c r="R638" i="9"/>
  <c r="S638" i="9"/>
  <c r="T638" i="9"/>
  <c r="U638" i="9"/>
  <c r="V638" i="9"/>
  <c r="W638" i="9"/>
  <c r="X638" i="9"/>
  <c r="Y638" i="9"/>
  <c r="B639" i="9"/>
  <c r="C639" i="9"/>
  <c r="D639" i="9"/>
  <c r="E639" i="9"/>
  <c r="F639" i="9"/>
  <c r="G639" i="9"/>
  <c r="H639" i="9"/>
  <c r="I639" i="9"/>
  <c r="J639" i="9"/>
  <c r="K639" i="9"/>
  <c r="L639" i="9"/>
  <c r="M639" i="9"/>
  <c r="N639" i="9"/>
  <c r="O639" i="9"/>
  <c r="P639" i="9"/>
  <c r="Q639" i="9"/>
  <c r="R639" i="9"/>
  <c r="S639" i="9"/>
  <c r="T639" i="9"/>
  <c r="U639" i="9"/>
  <c r="V639" i="9"/>
  <c r="W639" i="9"/>
  <c r="X639" i="9"/>
  <c r="Y639" i="9"/>
  <c r="B640" i="9"/>
  <c r="C640" i="9"/>
  <c r="D640" i="9"/>
  <c r="E640" i="9"/>
  <c r="F640" i="9"/>
  <c r="G640" i="9"/>
  <c r="H640" i="9"/>
  <c r="I640" i="9"/>
  <c r="J640" i="9"/>
  <c r="K640" i="9"/>
  <c r="L640" i="9"/>
  <c r="M640" i="9"/>
  <c r="N640" i="9"/>
  <c r="O640" i="9"/>
  <c r="P640" i="9"/>
  <c r="Q640" i="9"/>
  <c r="R640" i="9"/>
  <c r="S640" i="9"/>
  <c r="T640" i="9"/>
  <c r="U640" i="9"/>
  <c r="V640" i="9"/>
  <c r="W640" i="9"/>
  <c r="X640" i="9"/>
  <c r="Y640" i="9"/>
  <c r="B641" i="9"/>
  <c r="C641" i="9"/>
  <c r="D641" i="9"/>
  <c r="E641" i="9"/>
  <c r="F641" i="9"/>
  <c r="G641" i="9"/>
  <c r="H641" i="9"/>
  <c r="I641" i="9"/>
  <c r="J641" i="9"/>
  <c r="K641" i="9"/>
  <c r="L641" i="9"/>
  <c r="M641" i="9"/>
  <c r="N641" i="9"/>
  <c r="O641" i="9"/>
  <c r="P641" i="9"/>
  <c r="Q641" i="9"/>
  <c r="R641" i="9"/>
  <c r="S641" i="9"/>
  <c r="T641" i="9"/>
  <c r="U641" i="9"/>
  <c r="V641" i="9"/>
  <c r="W641" i="9"/>
  <c r="X641" i="9"/>
  <c r="Y641" i="9"/>
  <c r="B642" i="9"/>
  <c r="C642" i="9"/>
  <c r="D642" i="9"/>
  <c r="E642" i="9"/>
  <c r="F642" i="9"/>
  <c r="G642" i="9"/>
  <c r="H642" i="9"/>
  <c r="I642" i="9"/>
  <c r="J642" i="9"/>
  <c r="K642" i="9"/>
  <c r="L642" i="9"/>
  <c r="M642" i="9"/>
  <c r="N642" i="9"/>
  <c r="O642" i="9"/>
  <c r="P642" i="9"/>
  <c r="Q642" i="9"/>
  <c r="R642" i="9"/>
  <c r="S642" i="9"/>
  <c r="T642" i="9"/>
  <c r="U642" i="9"/>
  <c r="V642" i="9"/>
  <c r="W642" i="9"/>
  <c r="X642" i="9"/>
  <c r="Y642" i="9"/>
  <c r="B643" i="9"/>
  <c r="C643" i="9"/>
  <c r="D643" i="9"/>
  <c r="E643" i="9"/>
  <c r="F643" i="9"/>
  <c r="G643" i="9"/>
  <c r="H643" i="9"/>
  <c r="I643" i="9"/>
  <c r="J643" i="9"/>
  <c r="K643" i="9"/>
  <c r="L643" i="9"/>
  <c r="M643" i="9"/>
  <c r="N643" i="9"/>
  <c r="O643" i="9"/>
  <c r="P643" i="9"/>
  <c r="Q643" i="9"/>
  <c r="R643" i="9"/>
  <c r="S643" i="9"/>
  <c r="T643" i="9"/>
  <c r="U643" i="9"/>
  <c r="V643" i="9"/>
  <c r="W643" i="9"/>
  <c r="X643" i="9"/>
  <c r="Y643" i="9"/>
  <c r="B644" i="9"/>
  <c r="C644" i="9"/>
  <c r="D644" i="9"/>
  <c r="E644" i="9"/>
  <c r="F644" i="9"/>
  <c r="G644" i="9"/>
  <c r="H644" i="9"/>
  <c r="I644" i="9"/>
  <c r="J644" i="9"/>
  <c r="K644" i="9"/>
  <c r="L644" i="9"/>
  <c r="M644" i="9"/>
  <c r="N644" i="9"/>
  <c r="O644" i="9"/>
  <c r="P644" i="9"/>
  <c r="Q644" i="9"/>
  <c r="R644" i="9"/>
  <c r="S644" i="9"/>
  <c r="T644" i="9"/>
  <c r="U644" i="9"/>
  <c r="V644" i="9"/>
  <c r="W644" i="9"/>
  <c r="X644" i="9"/>
  <c r="Y644" i="9"/>
  <c r="B645" i="9"/>
  <c r="C645" i="9"/>
  <c r="D645" i="9"/>
  <c r="E645" i="9"/>
  <c r="F645" i="9"/>
  <c r="G645" i="9"/>
  <c r="H645" i="9"/>
  <c r="I645" i="9"/>
  <c r="J645" i="9"/>
  <c r="K645" i="9"/>
  <c r="L645" i="9"/>
  <c r="M645" i="9"/>
  <c r="N645" i="9"/>
  <c r="O645" i="9"/>
  <c r="P645" i="9"/>
  <c r="Q645" i="9"/>
  <c r="R645" i="9"/>
  <c r="S645" i="9"/>
  <c r="T645" i="9"/>
  <c r="U645" i="9"/>
  <c r="V645" i="9"/>
  <c r="W645" i="9"/>
  <c r="X645" i="9"/>
  <c r="Y645" i="9"/>
  <c r="B646" i="9"/>
  <c r="C646" i="9"/>
  <c r="D646" i="9"/>
  <c r="E646" i="9"/>
  <c r="F646" i="9"/>
  <c r="G646" i="9"/>
  <c r="H646" i="9"/>
  <c r="I646" i="9"/>
  <c r="J646" i="9"/>
  <c r="K646" i="9"/>
  <c r="L646" i="9"/>
  <c r="M646" i="9"/>
  <c r="N646" i="9"/>
  <c r="O646" i="9"/>
  <c r="P646" i="9"/>
  <c r="Q646" i="9"/>
  <c r="R646" i="9"/>
  <c r="S646" i="9"/>
  <c r="T646" i="9"/>
  <c r="U646" i="9"/>
  <c r="V646" i="9"/>
  <c r="W646" i="9"/>
  <c r="X646" i="9"/>
  <c r="Y646" i="9"/>
  <c r="B647" i="9"/>
  <c r="C647" i="9"/>
  <c r="D647" i="9"/>
  <c r="E647" i="9"/>
  <c r="F647" i="9"/>
  <c r="G647" i="9"/>
  <c r="H647" i="9"/>
  <c r="I647" i="9"/>
  <c r="J647" i="9"/>
  <c r="K647" i="9"/>
  <c r="L647" i="9"/>
  <c r="M647" i="9"/>
  <c r="N647" i="9"/>
  <c r="O647" i="9"/>
  <c r="P647" i="9"/>
  <c r="Q647" i="9"/>
  <c r="R647" i="9"/>
  <c r="S647" i="9"/>
  <c r="T647" i="9"/>
  <c r="U647" i="9"/>
  <c r="V647" i="9"/>
  <c r="W647" i="9"/>
  <c r="X647" i="9"/>
  <c r="Y647" i="9"/>
  <c r="B648" i="9"/>
  <c r="C648" i="9"/>
  <c r="D648" i="9"/>
  <c r="E648" i="9"/>
  <c r="F648" i="9"/>
  <c r="G648" i="9"/>
  <c r="H648" i="9"/>
  <c r="I648" i="9"/>
  <c r="J648" i="9"/>
  <c r="K648" i="9"/>
  <c r="L648" i="9"/>
  <c r="M648" i="9"/>
  <c r="N648" i="9"/>
  <c r="O648" i="9"/>
  <c r="P648" i="9"/>
  <c r="Q648" i="9"/>
  <c r="R648" i="9"/>
  <c r="S648" i="9"/>
  <c r="T648" i="9"/>
  <c r="U648" i="9"/>
  <c r="V648" i="9"/>
  <c r="W648" i="9"/>
  <c r="X648" i="9"/>
  <c r="Y648" i="9"/>
  <c r="B649" i="9"/>
  <c r="C649" i="9"/>
  <c r="D649" i="9"/>
  <c r="E649" i="9"/>
  <c r="F649" i="9"/>
  <c r="G649" i="9"/>
  <c r="H649" i="9"/>
  <c r="I649" i="9"/>
  <c r="J649" i="9"/>
  <c r="K649" i="9"/>
  <c r="L649" i="9"/>
  <c r="M649" i="9"/>
  <c r="N649" i="9"/>
  <c r="O649" i="9"/>
  <c r="P649" i="9"/>
  <c r="Q649" i="9"/>
  <c r="R649" i="9"/>
  <c r="S649" i="9"/>
  <c r="T649" i="9"/>
  <c r="U649" i="9"/>
  <c r="V649" i="9"/>
  <c r="W649" i="9"/>
  <c r="X649" i="9"/>
  <c r="Y649" i="9"/>
  <c r="B650" i="9"/>
  <c r="C650" i="9"/>
  <c r="D650" i="9"/>
  <c r="E650" i="9"/>
  <c r="F650" i="9"/>
  <c r="G650" i="9"/>
  <c r="H650" i="9"/>
  <c r="I650" i="9"/>
  <c r="J650" i="9"/>
  <c r="K650" i="9"/>
  <c r="L650" i="9"/>
  <c r="M650" i="9"/>
  <c r="N650" i="9"/>
  <c r="O650" i="9"/>
  <c r="P650" i="9"/>
  <c r="Q650" i="9"/>
  <c r="R650" i="9"/>
  <c r="S650" i="9"/>
  <c r="T650" i="9"/>
  <c r="U650" i="9"/>
  <c r="V650" i="9"/>
  <c r="W650" i="9"/>
  <c r="X650" i="9"/>
  <c r="Y650" i="9"/>
  <c r="B651" i="9"/>
  <c r="C651" i="9"/>
  <c r="D651" i="9"/>
  <c r="E651" i="9"/>
  <c r="F651" i="9"/>
  <c r="G651" i="9"/>
  <c r="H651" i="9"/>
  <c r="I651" i="9"/>
  <c r="J651" i="9"/>
  <c r="K651" i="9"/>
  <c r="L651" i="9"/>
  <c r="M651" i="9"/>
  <c r="N651" i="9"/>
  <c r="O651" i="9"/>
  <c r="P651" i="9"/>
  <c r="Q651" i="9"/>
  <c r="R651" i="9"/>
  <c r="S651" i="9"/>
  <c r="T651" i="9"/>
  <c r="U651" i="9"/>
  <c r="V651" i="9"/>
  <c r="W651" i="9"/>
  <c r="X651" i="9"/>
  <c r="Y651" i="9"/>
  <c r="B652" i="9"/>
  <c r="C652" i="9"/>
  <c r="D652" i="9"/>
  <c r="E652" i="9"/>
  <c r="F652" i="9"/>
  <c r="G652" i="9"/>
  <c r="H652" i="9"/>
  <c r="I652" i="9"/>
  <c r="J652" i="9"/>
  <c r="K652" i="9"/>
  <c r="L652" i="9"/>
  <c r="M652" i="9"/>
  <c r="N652" i="9"/>
  <c r="O652" i="9"/>
  <c r="P652" i="9"/>
  <c r="Q652" i="9"/>
  <c r="R652" i="9"/>
  <c r="S652" i="9"/>
  <c r="T652" i="9"/>
  <c r="U652" i="9"/>
  <c r="V652" i="9"/>
  <c r="W652" i="9"/>
  <c r="X652" i="9"/>
  <c r="Y652" i="9"/>
  <c r="B653" i="9"/>
  <c r="C653" i="9"/>
  <c r="D653" i="9"/>
  <c r="E653" i="9"/>
  <c r="F653" i="9"/>
  <c r="G653" i="9"/>
  <c r="H653" i="9"/>
  <c r="I653" i="9"/>
  <c r="J653" i="9"/>
  <c r="K653" i="9"/>
  <c r="L653" i="9"/>
  <c r="M653" i="9"/>
  <c r="N653" i="9"/>
  <c r="O653" i="9"/>
  <c r="P653" i="9"/>
  <c r="Q653" i="9"/>
  <c r="R653" i="9"/>
  <c r="S653" i="9"/>
  <c r="T653" i="9"/>
  <c r="U653" i="9"/>
  <c r="V653" i="9"/>
  <c r="W653" i="9"/>
  <c r="X653" i="9"/>
  <c r="Y653" i="9"/>
  <c r="B654" i="9"/>
  <c r="C654" i="9"/>
  <c r="D654" i="9"/>
  <c r="E654" i="9"/>
  <c r="F654" i="9"/>
  <c r="G654" i="9"/>
  <c r="H654" i="9"/>
  <c r="I654" i="9"/>
  <c r="J654" i="9"/>
  <c r="K654" i="9"/>
  <c r="L654" i="9"/>
  <c r="M654" i="9"/>
  <c r="N654" i="9"/>
  <c r="O654" i="9"/>
  <c r="P654" i="9"/>
  <c r="Q654" i="9"/>
  <c r="R654" i="9"/>
  <c r="S654" i="9"/>
  <c r="T654" i="9"/>
  <c r="U654" i="9"/>
  <c r="V654" i="9"/>
  <c r="W654" i="9"/>
  <c r="X654" i="9"/>
  <c r="Y654" i="9"/>
  <c r="B655" i="9"/>
  <c r="C655" i="9"/>
  <c r="D655" i="9"/>
  <c r="E655" i="9"/>
  <c r="F655" i="9"/>
  <c r="G655" i="9"/>
  <c r="H655" i="9"/>
  <c r="I655" i="9"/>
  <c r="J655" i="9"/>
  <c r="K655" i="9"/>
  <c r="L655" i="9"/>
  <c r="M655" i="9"/>
  <c r="N655" i="9"/>
  <c r="O655" i="9"/>
  <c r="P655" i="9"/>
  <c r="Q655" i="9"/>
  <c r="R655" i="9"/>
  <c r="S655" i="9"/>
  <c r="T655" i="9"/>
  <c r="U655" i="9"/>
  <c r="V655" i="9"/>
  <c r="W655" i="9"/>
  <c r="X655" i="9"/>
  <c r="Y655" i="9"/>
  <c r="B656" i="9"/>
  <c r="C656" i="9"/>
  <c r="D656" i="9"/>
  <c r="E656" i="9"/>
  <c r="F656" i="9"/>
  <c r="G656" i="9"/>
  <c r="H656" i="9"/>
  <c r="I656" i="9"/>
  <c r="J656" i="9"/>
  <c r="K656" i="9"/>
  <c r="L656" i="9"/>
  <c r="M656" i="9"/>
  <c r="N656" i="9"/>
  <c r="O656" i="9"/>
  <c r="P656" i="9"/>
  <c r="Q656" i="9"/>
  <c r="R656" i="9"/>
  <c r="S656" i="9"/>
  <c r="T656" i="9"/>
  <c r="U656" i="9"/>
  <c r="V656" i="9"/>
  <c r="W656" i="9"/>
  <c r="X656" i="9"/>
  <c r="Y656" i="9"/>
  <c r="B657" i="9"/>
  <c r="C657" i="9"/>
  <c r="D657" i="9"/>
  <c r="E657" i="9"/>
  <c r="F657" i="9"/>
  <c r="G657" i="9"/>
  <c r="H657" i="9"/>
  <c r="I657" i="9"/>
  <c r="J657" i="9"/>
  <c r="K657" i="9"/>
  <c r="L657" i="9"/>
  <c r="M657" i="9"/>
  <c r="N657" i="9"/>
  <c r="O657" i="9"/>
  <c r="P657" i="9"/>
  <c r="Q657" i="9"/>
  <c r="R657" i="9"/>
  <c r="S657" i="9"/>
  <c r="T657" i="9"/>
  <c r="U657" i="9"/>
  <c r="V657" i="9"/>
  <c r="W657" i="9"/>
  <c r="X657" i="9"/>
  <c r="Y657" i="9"/>
  <c r="B658" i="9"/>
  <c r="C658" i="9"/>
  <c r="D658" i="9"/>
  <c r="E658" i="9"/>
  <c r="F658" i="9"/>
  <c r="G658" i="9"/>
  <c r="H658" i="9"/>
  <c r="I658" i="9"/>
  <c r="J658" i="9"/>
  <c r="K658" i="9"/>
  <c r="L658" i="9"/>
  <c r="M658" i="9"/>
  <c r="N658" i="9"/>
  <c r="O658" i="9"/>
  <c r="P658" i="9"/>
  <c r="Q658" i="9"/>
  <c r="R658" i="9"/>
  <c r="S658" i="9"/>
  <c r="T658" i="9"/>
  <c r="U658" i="9"/>
  <c r="V658" i="9"/>
  <c r="W658" i="9"/>
  <c r="X658" i="9"/>
  <c r="Y658" i="9"/>
  <c r="B659" i="9"/>
  <c r="C659" i="9"/>
  <c r="D659" i="9"/>
  <c r="E659" i="9"/>
  <c r="F659" i="9"/>
  <c r="G659" i="9"/>
  <c r="H659" i="9"/>
  <c r="I659" i="9"/>
  <c r="J659" i="9"/>
  <c r="K659" i="9"/>
  <c r="L659" i="9"/>
  <c r="M659" i="9"/>
  <c r="N659" i="9"/>
  <c r="O659" i="9"/>
  <c r="P659" i="9"/>
  <c r="Q659" i="9"/>
  <c r="R659" i="9"/>
  <c r="S659" i="9"/>
  <c r="T659" i="9"/>
  <c r="U659" i="9"/>
  <c r="V659" i="9"/>
  <c r="W659" i="9"/>
  <c r="X659" i="9"/>
  <c r="Y659" i="9"/>
  <c r="B660" i="9"/>
  <c r="C660" i="9"/>
  <c r="D660" i="9"/>
  <c r="E660" i="9"/>
  <c r="F660" i="9"/>
  <c r="G660" i="9"/>
  <c r="H660" i="9"/>
  <c r="I660" i="9"/>
  <c r="J660" i="9"/>
  <c r="K660" i="9"/>
  <c r="L660" i="9"/>
  <c r="M660" i="9"/>
  <c r="N660" i="9"/>
  <c r="O660" i="9"/>
  <c r="P660" i="9"/>
  <c r="Q660" i="9"/>
  <c r="R660" i="9"/>
  <c r="S660" i="9"/>
  <c r="T660" i="9"/>
  <c r="U660" i="9"/>
  <c r="V660" i="9"/>
  <c r="W660" i="9"/>
  <c r="X660" i="9"/>
  <c r="Y660" i="9"/>
  <c r="B661" i="9"/>
  <c r="C661" i="9"/>
  <c r="D661" i="9"/>
  <c r="E661" i="9"/>
  <c r="F661" i="9"/>
  <c r="G661" i="9"/>
  <c r="H661" i="9"/>
  <c r="I661" i="9"/>
  <c r="J661" i="9"/>
  <c r="K661" i="9"/>
  <c r="L661" i="9"/>
  <c r="M661" i="9"/>
  <c r="N661" i="9"/>
  <c r="O661" i="9"/>
  <c r="P661" i="9"/>
  <c r="Q661" i="9"/>
  <c r="R661" i="9"/>
  <c r="S661" i="9"/>
  <c r="T661" i="9"/>
  <c r="U661" i="9"/>
  <c r="V661" i="9"/>
  <c r="W661" i="9"/>
  <c r="X661" i="9"/>
  <c r="Y661" i="9"/>
  <c r="B662" i="9"/>
  <c r="C662" i="9"/>
  <c r="D662" i="9"/>
  <c r="E662" i="9"/>
  <c r="F662" i="9"/>
  <c r="G662" i="9"/>
  <c r="H662" i="9"/>
  <c r="I662" i="9"/>
  <c r="J662" i="9"/>
  <c r="K662" i="9"/>
  <c r="L662" i="9"/>
  <c r="M662" i="9"/>
  <c r="N662" i="9"/>
  <c r="O662" i="9"/>
  <c r="P662" i="9"/>
  <c r="Q662" i="9"/>
  <c r="R662" i="9"/>
  <c r="S662" i="9"/>
  <c r="T662" i="9"/>
  <c r="U662" i="9"/>
  <c r="V662" i="9"/>
  <c r="W662" i="9"/>
  <c r="X662" i="9"/>
  <c r="Y662" i="9"/>
  <c r="B663" i="9"/>
  <c r="C663" i="9"/>
  <c r="D663" i="9"/>
  <c r="E663" i="9"/>
  <c r="F663" i="9"/>
  <c r="G663" i="9"/>
  <c r="H663" i="9"/>
  <c r="I663" i="9"/>
  <c r="J663" i="9"/>
  <c r="K663" i="9"/>
  <c r="L663" i="9"/>
  <c r="M663" i="9"/>
  <c r="N663" i="9"/>
  <c r="O663" i="9"/>
  <c r="P663" i="9"/>
  <c r="Q663" i="9"/>
  <c r="R663" i="9"/>
  <c r="S663" i="9"/>
  <c r="T663" i="9"/>
  <c r="U663" i="9"/>
  <c r="V663" i="9"/>
  <c r="W663" i="9"/>
  <c r="X663" i="9"/>
  <c r="Y663" i="9"/>
  <c r="B664" i="9"/>
  <c r="C664" i="9"/>
  <c r="D664" i="9"/>
  <c r="E664" i="9"/>
  <c r="F664" i="9"/>
  <c r="G664" i="9"/>
  <c r="H664" i="9"/>
  <c r="I664" i="9"/>
  <c r="J664" i="9"/>
  <c r="K664" i="9"/>
  <c r="L664" i="9"/>
  <c r="M664" i="9"/>
  <c r="N664" i="9"/>
  <c r="O664" i="9"/>
  <c r="P664" i="9"/>
  <c r="Q664" i="9"/>
  <c r="R664" i="9"/>
  <c r="S664" i="9"/>
  <c r="T664" i="9"/>
  <c r="U664" i="9"/>
  <c r="V664" i="9"/>
  <c r="W664" i="9"/>
  <c r="X664" i="9"/>
  <c r="Y664" i="9"/>
  <c r="B665" i="9"/>
  <c r="C665" i="9"/>
  <c r="D665" i="9"/>
  <c r="E665" i="9"/>
  <c r="F665" i="9"/>
  <c r="G665" i="9"/>
  <c r="H665" i="9"/>
  <c r="I665" i="9"/>
  <c r="J665" i="9"/>
  <c r="K665" i="9"/>
  <c r="L665" i="9"/>
  <c r="M665" i="9"/>
  <c r="N665" i="9"/>
  <c r="O665" i="9"/>
  <c r="P665" i="9"/>
  <c r="Q665" i="9"/>
  <c r="R665" i="9"/>
  <c r="S665" i="9"/>
  <c r="T665" i="9"/>
  <c r="U665" i="9"/>
  <c r="V665" i="9"/>
  <c r="W665" i="9"/>
  <c r="X665" i="9"/>
  <c r="Y665" i="9"/>
  <c r="B666" i="9"/>
  <c r="C666" i="9"/>
  <c r="D666" i="9"/>
  <c r="E666" i="9"/>
  <c r="F666" i="9"/>
  <c r="G666" i="9"/>
  <c r="H666" i="9"/>
  <c r="I666" i="9"/>
  <c r="J666" i="9"/>
  <c r="K666" i="9"/>
  <c r="L666" i="9"/>
  <c r="M666" i="9"/>
  <c r="N666" i="9"/>
  <c r="O666" i="9"/>
  <c r="P666" i="9"/>
  <c r="Q666" i="9"/>
  <c r="R666" i="9"/>
  <c r="S666" i="9"/>
  <c r="T666" i="9"/>
  <c r="U666" i="9"/>
  <c r="V666" i="9"/>
  <c r="W666" i="9"/>
  <c r="X666" i="9"/>
  <c r="Y666" i="9"/>
  <c r="B667" i="9"/>
  <c r="C667" i="9"/>
  <c r="D667" i="9"/>
  <c r="E667" i="9"/>
  <c r="F667" i="9"/>
  <c r="G667" i="9"/>
  <c r="H667" i="9"/>
  <c r="I667" i="9"/>
  <c r="J667" i="9"/>
  <c r="K667" i="9"/>
  <c r="L667" i="9"/>
  <c r="M667" i="9"/>
  <c r="N667" i="9"/>
  <c r="O667" i="9"/>
  <c r="P667" i="9"/>
  <c r="Q667" i="9"/>
  <c r="R667" i="9"/>
  <c r="S667" i="9"/>
  <c r="T667" i="9"/>
  <c r="U667" i="9"/>
  <c r="V667" i="9"/>
  <c r="W667" i="9"/>
  <c r="X667" i="9"/>
  <c r="Y667" i="9"/>
  <c r="B668" i="9"/>
  <c r="C668" i="9"/>
  <c r="D668" i="9"/>
  <c r="E668" i="9"/>
  <c r="F668" i="9"/>
  <c r="G668" i="9"/>
  <c r="H668" i="9"/>
  <c r="I668" i="9"/>
  <c r="J668" i="9"/>
  <c r="K668" i="9"/>
  <c r="L668" i="9"/>
  <c r="M668" i="9"/>
  <c r="N668" i="9"/>
  <c r="O668" i="9"/>
  <c r="P668" i="9"/>
  <c r="Q668" i="9"/>
  <c r="R668" i="9"/>
  <c r="S668" i="9"/>
  <c r="T668" i="9"/>
  <c r="U668" i="9"/>
  <c r="V668" i="9"/>
  <c r="W668" i="9"/>
  <c r="X668" i="9"/>
  <c r="Y668" i="9"/>
  <c r="B669" i="9"/>
  <c r="C669" i="9"/>
  <c r="D669" i="9"/>
  <c r="E669" i="9"/>
  <c r="F669" i="9"/>
  <c r="G669" i="9"/>
  <c r="H669" i="9"/>
  <c r="I669" i="9"/>
  <c r="J669" i="9"/>
  <c r="K669" i="9"/>
  <c r="L669" i="9"/>
  <c r="M669" i="9"/>
  <c r="N669" i="9"/>
  <c r="O669" i="9"/>
  <c r="P669" i="9"/>
  <c r="Q669" i="9"/>
  <c r="R669" i="9"/>
  <c r="S669" i="9"/>
  <c r="T669" i="9"/>
  <c r="U669" i="9"/>
  <c r="V669" i="9"/>
  <c r="W669" i="9"/>
  <c r="X669" i="9"/>
  <c r="Y669" i="9"/>
  <c r="B670" i="9"/>
  <c r="C670" i="9"/>
  <c r="D670" i="9"/>
  <c r="E670" i="9"/>
  <c r="F670" i="9"/>
  <c r="G670" i="9"/>
  <c r="H670" i="9"/>
  <c r="I670" i="9"/>
  <c r="J670" i="9"/>
  <c r="K670" i="9"/>
  <c r="L670" i="9"/>
  <c r="M670" i="9"/>
  <c r="N670" i="9"/>
  <c r="O670" i="9"/>
  <c r="P670" i="9"/>
  <c r="Q670" i="9"/>
  <c r="R670" i="9"/>
  <c r="S670" i="9"/>
  <c r="T670" i="9"/>
  <c r="U670" i="9"/>
  <c r="V670" i="9"/>
  <c r="W670" i="9"/>
  <c r="X670" i="9"/>
  <c r="Y670" i="9"/>
  <c r="B671" i="9"/>
  <c r="C671" i="9"/>
  <c r="D671" i="9"/>
  <c r="E671" i="9"/>
  <c r="F671" i="9"/>
  <c r="G671" i="9"/>
  <c r="H671" i="9"/>
  <c r="I671" i="9"/>
  <c r="J671" i="9"/>
  <c r="K671" i="9"/>
  <c r="L671" i="9"/>
  <c r="M671" i="9"/>
  <c r="N671" i="9"/>
  <c r="O671" i="9"/>
  <c r="P671" i="9"/>
  <c r="Q671" i="9"/>
  <c r="R671" i="9"/>
  <c r="S671" i="9"/>
  <c r="T671" i="9"/>
  <c r="U671" i="9"/>
  <c r="V671" i="9"/>
  <c r="W671" i="9"/>
  <c r="X671" i="9"/>
  <c r="Y671" i="9"/>
  <c r="B672" i="9"/>
  <c r="C672" i="9"/>
  <c r="D672" i="9"/>
  <c r="E672" i="9"/>
  <c r="F672" i="9"/>
  <c r="G672" i="9"/>
  <c r="H672" i="9"/>
  <c r="I672" i="9"/>
  <c r="J672" i="9"/>
  <c r="K672" i="9"/>
  <c r="L672" i="9"/>
  <c r="M672" i="9"/>
  <c r="N672" i="9"/>
  <c r="O672" i="9"/>
  <c r="P672" i="9"/>
  <c r="Q672" i="9"/>
  <c r="R672" i="9"/>
  <c r="S672" i="9"/>
  <c r="T672" i="9"/>
  <c r="U672" i="9"/>
  <c r="V672" i="9"/>
  <c r="W672" i="9"/>
  <c r="X672" i="9"/>
  <c r="Y672" i="9"/>
  <c r="B673" i="9"/>
  <c r="C673" i="9"/>
  <c r="D673" i="9"/>
  <c r="E673" i="9"/>
  <c r="F673" i="9"/>
  <c r="G673" i="9"/>
  <c r="H673" i="9"/>
  <c r="I673" i="9"/>
  <c r="J673" i="9"/>
  <c r="K673" i="9"/>
  <c r="L673" i="9"/>
  <c r="M673" i="9"/>
  <c r="N673" i="9"/>
  <c r="O673" i="9"/>
  <c r="P673" i="9"/>
  <c r="Q673" i="9"/>
  <c r="R673" i="9"/>
  <c r="S673" i="9"/>
  <c r="T673" i="9"/>
  <c r="U673" i="9"/>
  <c r="V673" i="9"/>
  <c r="W673" i="9"/>
  <c r="X673" i="9"/>
  <c r="Y673" i="9"/>
  <c r="B674" i="9"/>
  <c r="C674" i="9"/>
  <c r="D674" i="9"/>
  <c r="E674" i="9"/>
  <c r="F674" i="9"/>
  <c r="G674" i="9"/>
  <c r="H674" i="9"/>
  <c r="I674" i="9"/>
  <c r="J674" i="9"/>
  <c r="K674" i="9"/>
  <c r="L674" i="9"/>
  <c r="M674" i="9"/>
  <c r="N674" i="9"/>
  <c r="O674" i="9"/>
  <c r="P674" i="9"/>
  <c r="Q674" i="9"/>
  <c r="R674" i="9"/>
  <c r="S674" i="9"/>
  <c r="T674" i="9"/>
  <c r="U674" i="9"/>
  <c r="V674" i="9"/>
  <c r="W674" i="9"/>
  <c r="X674" i="9"/>
  <c r="Y674" i="9"/>
  <c r="B675" i="9"/>
  <c r="C675" i="9"/>
  <c r="D675" i="9"/>
  <c r="E675" i="9"/>
  <c r="F675" i="9"/>
  <c r="G675" i="9"/>
  <c r="H675" i="9"/>
  <c r="I675" i="9"/>
  <c r="J675" i="9"/>
  <c r="K675" i="9"/>
  <c r="L675" i="9"/>
  <c r="M675" i="9"/>
  <c r="N675" i="9"/>
  <c r="O675" i="9"/>
  <c r="P675" i="9"/>
  <c r="Q675" i="9"/>
  <c r="R675" i="9"/>
  <c r="S675" i="9"/>
  <c r="T675" i="9"/>
  <c r="U675" i="9"/>
  <c r="V675" i="9"/>
  <c r="W675" i="9"/>
  <c r="X675" i="9"/>
  <c r="Y675" i="9"/>
  <c r="B676" i="9"/>
  <c r="C676" i="9"/>
  <c r="D676" i="9"/>
  <c r="E676" i="9"/>
  <c r="F676" i="9"/>
  <c r="G676" i="9"/>
  <c r="H676" i="9"/>
  <c r="I676" i="9"/>
  <c r="J676" i="9"/>
  <c r="K676" i="9"/>
  <c r="L676" i="9"/>
  <c r="M676" i="9"/>
  <c r="N676" i="9"/>
  <c r="O676" i="9"/>
  <c r="P676" i="9"/>
  <c r="Q676" i="9"/>
  <c r="R676" i="9"/>
  <c r="S676" i="9"/>
  <c r="T676" i="9"/>
  <c r="U676" i="9"/>
  <c r="V676" i="9"/>
  <c r="W676" i="9"/>
  <c r="X676" i="9"/>
  <c r="Y676" i="9"/>
  <c r="B677" i="9"/>
  <c r="C677" i="9"/>
  <c r="D677" i="9"/>
  <c r="E677" i="9"/>
  <c r="F677" i="9"/>
  <c r="G677" i="9"/>
  <c r="H677" i="9"/>
  <c r="I677" i="9"/>
  <c r="J677" i="9"/>
  <c r="K677" i="9"/>
  <c r="L677" i="9"/>
  <c r="M677" i="9"/>
  <c r="N677" i="9"/>
  <c r="O677" i="9"/>
  <c r="P677" i="9"/>
  <c r="Q677" i="9"/>
  <c r="R677" i="9"/>
  <c r="S677" i="9"/>
  <c r="T677" i="9"/>
  <c r="U677" i="9"/>
  <c r="V677" i="9"/>
  <c r="W677" i="9"/>
  <c r="X677" i="9"/>
  <c r="Y677" i="9"/>
  <c r="C9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B9" i="9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B464" i="4"/>
  <c r="C464" i="4"/>
  <c r="D464" i="4"/>
  <c r="E464" i="4"/>
  <c r="F464" i="4"/>
  <c r="G464" i="4"/>
  <c r="H464" i="4"/>
  <c r="I464" i="4"/>
  <c r="J464" i="4"/>
  <c r="K464" i="4"/>
  <c r="L464" i="4"/>
  <c r="M464" i="4"/>
  <c r="N464" i="4"/>
  <c r="O464" i="4"/>
  <c r="P464" i="4"/>
  <c r="Q464" i="4"/>
  <c r="R464" i="4"/>
  <c r="S464" i="4"/>
  <c r="T464" i="4"/>
  <c r="U464" i="4"/>
  <c r="V464" i="4"/>
  <c r="W464" i="4"/>
  <c r="X464" i="4"/>
  <c r="Y464" i="4"/>
  <c r="B465" i="4"/>
  <c r="C465" i="4"/>
  <c r="D465" i="4"/>
  <c r="E465" i="4"/>
  <c r="F465" i="4"/>
  <c r="G465" i="4"/>
  <c r="H465" i="4"/>
  <c r="I465" i="4"/>
  <c r="J465" i="4"/>
  <c r="K465" i="4"/>
  <c r="L465" i="4"/>
  <c r="M465" i="4"/>
  <c r="N465" i="4"/>
  <c r="O465" i="4"/>
  <c r="P465" i="4"/>
  <c r="Q465" i="4"/>
  <c r="R465" i="4"/>
  <c r="S465" i="4"/>
  <c r="T465" i="4"/>
  <c r="U465" i="4"/>
  <c r="V465" i="4"/>
  <c r="W465" i="4"/>
  <c r="X465" i="4"/>
  <c r="Y465" i="4"/>
  <c r="B466" i="4"/>
  <c r="C466" i="4"/>
  <c r="D466" i="4"/>
  <c r="E466" i="4"/>
  <c r="F466" i="4"/>
  <c r="G466" i="4"/>
  <c r="H466" i="4"/>
  <c r="I466" i="4"/>
  <c r="J466" i="4"/>
  <c r="K466" i="4"/>
  <c r="L466" i="4"/>
  <c r="M466" i="4"/>
  <c r="N466" i="4"/>
  <c r="O466" i="4"/>
  <c r="P466" i="4"/>
  <c r="Q466" i="4"/>
  <c r="R466" i="4"/>
  <c r="S466" i="4"/>
  <c r="T466" i="4"/>
  <c r="U466" i="4"/>
  <c r="V466" i="4"/>
  <c r="W466" i="4"/>
  <c r="X466" i="4"/>
  <c r="Y466" i="4"/>
  <c r="B467" i="4"/>
  <c r="C467" i="4"/>
  <c r="D467" i="4"/>
  <c r="E467" i="4"/>
  <c r="F467" i="4"/>
  <c r="G467" i="4"/>
  <c r="H467" i="4"/>
  <c r="I467" i="4"/>
  <c r="J467" i="4"/>
  <c r="K467" i="4"/>
  <c r="L467" i="4"/>
  <c r="M467" i="4"/>
  <c r="N467" i="4"/>
  <c r="O467" i="4"/>
  <c r="P467" i="4"/>
  <c r="Q467" i="4"/>
  <c r="R467" i="4"/>
  <c r="S467" i="4"/>
  <c r="T467" i="4"/>
  <c r="U467" i="4"/>
  <c r="V467" i="4"/>
  <c r="W467" i="4"/>
  <c r="X467" i="4"/>
  <c r="Y467" i="4"/>
  <c r="B468" i="4"/>
  <c r="C468" i="4"/>
  <c r="D468" i="4"/>
  <c r="E468" i="4"/>
  <c r="F468" i="4"/>
  <c r="G468" i="4"/>
  <c r="H468" i="4"/>
  <c r="I468" i="4"/>
  <c r="J468" i="4"/>
  <c r="K468" i="4"/>
  <c r="L468" i="4"/>
  <c r="M468" i="4"/>
  <c r="N468" i="4"/>
  <c r="O468" i="4"/>
  <c r="P468" i="4"/>
  <c r="Q468" i="4"/>
  <c r="R468" i="4"/>
  <c r="S468" i="4"/>
  <c r="T468" i="4"/>
  <c r="U468" i="4"/>
  <c r="V468" i="4"/>
  <c r="W468" i="4"/>
  <c r="X468" i="4"/>
  <c r="Y468" i="4"/>
  <c r="B469" i="4"/>
  <c r="C469" i="4"/>
  <c r="D469" i="4"/>
  <c r="E469" i="4"/>
  <c r="F469" i="4"/>
  <c r="G469" i="4"/>
  <c r="H469" i="4"/>
  <c r="I469" i="4"/>
  <c r="J469" i="4"/>
  <c r="K469" i="4"/>
  <c r="L469" i="4"/>
  <c r="M469" i="4"/>
  <c r="N469" i="4"/>
  <c r="O469" i="4"/>
  <c r="P469" i="4"/>
  <c r="Q469" i="4"/>
  <c r="R469" i="4"/>
  <c r="S469" i="4"/>
  <c r="T469" i="4"/>
  <c r="U469" i="4"/>
  <c r="V469" i="4"/>
  <c r="W469" i="4"/>
  <c r="X469" i="4"/>
  <c r="Y469" i="4"/>
  <c r="B470" i="4"/>
  <c r="C470" i="4"/>
  <c r="D470" i="4"/>
  <c r="E470" i="4"/>
  <c r="F470" i="4"/>
  <c r="G470" i="4"/>
  <c r="H470" i="4"/>
  <c r="I470" i="4"/>
  <c r="J470" i="4"/>
  <c r="K470" i="4"/>
  <c r="L470" i="4"/>
  <c r="M470" i="4"/>
  <c r="N470" i="4"/>
  <c r="O470" i="4"/>
  <c r="P470" i="4"/>
  <c r="Q470" i="4"/>
  <c r="R470" i="4"/>
  <c r="S470" i="4"/>
  <c r="T470" i="4"/>
  <c r="U470" i="4"/>
  <c r="V470" i="4"/>
  <c r="W470" i="4"/>
  <c r="X470" i="4"/>
  <c r="Y470" i="4"/>
  <c r="B471" i="4"/>
  <c r="C471" i="4"/>
  <c r="D471" i="4"/>
  <c r="E471" i="4"/>
  <c r="F471" i="4"/>
  <c r="G471" i="4"/>
  <c r="H471" i="4"/>
  <c r="I471" i="4"/>
  <c r="J471" i="4"/>
  <c r="K471" i="4"/>
  <c r="L471" i="4"/>
  <c r="M471" i="4"/>
  <c r="N471" i="4"/>
  <c r="O471" i="4"/>
  <c r="P471" i="4"/>
  <c r="Q471" i="4"/>
  <c r="R471" i="4"/>
  <c r="S471" i="4"/>
  <c r="T471" i="4"/>
  <c r="U471" i="4"/>
  <c r="V471" i="4"/>
  <c r="W471" i="4"/>
  <c r="X471" i="4"/>
  <c r="Y471" i="4"/>
  <c r="B472" i="4"/>
  <c r="C472" i="4"/>
  <c r="D472" i="4"/>
  <c r="E472" i="4"/>
  <c r="F472" i="4"/>
  <c r="G472" i="4"/>
  <c r="H472" i="4"/>
  <c r="I472" i="4"/>
  <c r="J472" i="4"/>
  <c r="K472" i="4"/>
  <c r="L472" i="4"/>
  <c r="M472" i="4"/>
  <c r="N472" i="4"/>
  <c r="O472" i="4"/>
  <c r="P472" i="4"/>
  <c r="Q472" i="4"/>
  <c r="R472" i="4"/>
  <c r="S472" i="4"/>
  <c r="T472" i="4"/>
  <c r="U472" i="4"/>
  <c r="V472" i="4"/>
  <c r="W472" i="4"/>
  <c r="X472" i="4"/>
  <c r="Y472" i="4"/>
  <c r="B473" i="4"/>
  <c r="C473" i="4"/>
  <c r="D473" i="4"/>
  <c r="E473" i="4"/>
  <c r="F473" i="4"/>
  <c r="G473" i="4"/>
  <c r="H473" i="4"/>
  <c r="I473" i="4"/>
  <c r="J473" i="4"/>
  <c r="K473" i="4"/>
  <c r="L473" i="4"/>
  <c r="M473" i="4"/>
  <c r="N473" i="4"/>
  <c r="O473" i="4"/>
  <c r="P473" i="4"/>
  <c r="Q473" i="4"/>
  <c r="R473" i="4"/>
  <c r="S473" i="4"/>
  <c r="T473" i="4"/>
  <c r="U473" i="4"/>
  <c r="V473" i="4"/>
  <c r="W473" i="4"/>
  <c r="X473" i="4"/>
  <c r="Y473" i="4"/>
  <c r="B474" i="4"/>
  <c r="C474" i="4"/>
  <c r="D474" i="4"/>
  <c r="E474" i="4"/>
  <c r="F474" i="4"/>
  <c r="G474" i="4"/>
  <c r="H474" i="4"/>
  <c r="I474" i="4"/>
  <c r="J474" i="4"/>
  <c r="K474" i="4"/>
  <c r="L474" i="4"/>
  <c r="M474" i="4"/>
  <c r="N474" i="4"/>
  <c r="O474" i="4"/>
  <c r="P474" i="4"/>
  <c r="Q474" i="4"/>
  <c r="R474" i="4"/>
  <c r="S474" i="4"/>
  <c r="T474" i="4"/>
  <c r="U474" i="4"/>
  <c r="V474" i="4"/>
  <c r="W474" i="4"/>
  <c r="X474" i="4"/>
  <c r="Y474" i="4"/>
  <c r="B475" i="4"/>
  <c r="C475" i="4"/>
  <c r="D475" i="4"/>
  <c r="E475" i="4"/>
  <c r="F475" i="4"/>
  <c r="G475" i="4"/>
  <c r="H475" i="4"/>
  <c r="I475" i="4"/>
  <c r="J475" i="4"/>
  <c r="K475" i="4"/>
  <c r="L475" i="4"/>
  <c r="M475" i="4"/>
  <c r="N475" i="4"/>
  <c r="O475" i="4"/>
  <c r="P475" i="4"/>
  <c r="Q475" i="4"/>
  <c r="R475" i="4"/>
  <c r="S475" i="4"/>
  <c r="T475" i="4"/>
  <c r="U475" i="4"/>
  <c r="V475" i="4"/>
  <c r="W475" i="4"/>
  <c r="X475" i="4"/>
  <c r="Y475" i="4"/>
  <c r="B476" i="4"/>
  <c r="C476" i="4"/>
  <c r="D476" i="4"/>
  <c r="E476" i="4"/>
  <c r="F476" i="4"/>
  <c r="G476" i="4"/>
  <c r="H476" i="4"/>
  <c r="I476" i="4"/>
  <c r="J476" i="4"/>
  <c r="K476" i="4"/>
  <c r="L476" i="4"/>
  <c r="M476" i="4"/>
  <c r="N476" i="4"/>
  <c r="O476" i="4"/>
  <c r="P476" i="4"/>
  <c r="Q476" i="4"/>
  <c r="R476" i="4"/>
  <c r="S476" i="4"/>
  <c r="T476" i="4"/>
  <c r="U476" i="4"/>
  <c r="V476" i="4"/>
  <c r="W476" i="4"/>
  <c r="X476" i="4"/>
  <c r="Y476" i="4"/>
  <c r="B477" i="4"/>
  <c r="C477" i="4"/>
  <c r="D477" i="4"/>
  <c r="E477" i="4"/>
  <c r="F477" i="4"/>
  <c r="G477" i="4"/>
  <c r="H477" i="4"/>
  <c r="I477" i="4"/>
  <c r="J477" i="4"/>
  <c r="K477" i="4"/>
  <c r="L477" i="4"/>
  <c r="M477" i="4"/>
  <c r="N477" i="4"/>
  <c r="O477" i="4"/>
  <c r="P477" i="4"/>
  <c r="Q477" i="4"/>
  <c r="R477" i="4"/>
  <c r="S477" i="4"/>
  <c r="T477" i="4"/>
  <c r="U477" i="4"/>
  <c r="V477" i="4"/>
  <c r="W477" i="4"/>
  <c r="X477" i="4"/>
  <c r="Y477" i="4"/>
  <c r="B478" i="4"/>
  <c r="C478" i="4"/>
  <c r="D478" i="4"/>
  <c r="E478" i="4"/>
  <c r="F478" i="4"/>
  <c r="G478" i="4"/>
  <c r="H478" i="4"/>
  <c r="I478" i="4"/>
  <c r="J478" i="4"/>
  <c r="K478" i="4"/>
  <c r="L478" i="4"/>
  <c r="M478" i="4"/>
  <c r="N478" i="4"/>
  <c r="O478" i="4"/>
  <c r="P478" i="4"/>
  <c r="Q478" i="4"/>
  <c r="R478" i="4"/>
  <c r="S478" i="4"/>
  <c r="T478" i="4"/>
  <c r="U478" i="4"/>
  <c r="V478" i="4"/>
  <c r="W478" i="4"/>
  <c r="X478" i="4"/>
  <c r="Y478" i="4"/>
  <c r="B479" i="4"/>
  <c r="C479" i="4"/>
  <c r="D479" i="4"/>
  <c r="E479" i="4"/>
  <c r="F479" i="4"/>
  <c r="G479" i="4"/>
  <c r="H479" i="4"/>
  <c r="I479" i="4"/>
  <c r="J479" i="4"/>
  <c r="K479" i="4"/>
  <c r="L479" i="4"/>
  <c r="M479" i="4"/>
  <c r="N479" i="4"/>
  <c r="O479" i="4"/>
  <c r="P479" i="4"/>
  <c r="Q479" i="4"/>
  <c r="R479" i="4"/>
  <c r="S479" i="4"/>
  <c r="T479" i="4"/>
  <c r="U479" i="4"/>
  <c r="V479" i="4"/>
  <c r="W479" i="4"/>
  <c r="X479" i="4"/>
  <c r="Y479" i="4"/>
  <c r="B480" i="4"/>
  <c r="C480" i="4"/>
  <c r="D480" i="4"/>
  <c r="E480" i="4"/>
  <c r="F480" i="4"/>
  <c r="G480" i="4"/>
  <c r="H480" i="4"/>
  <c r="I480" i="4"/>
  <c r="J480" i="4"/>
  <c r="K480" i="4"/>
  <c r="L480" i="4"/>
  <c r="M480" i="4"/>
  <c r="N480" i="4"/>
  <c r="O480" i="4"/>
  <c r="P480" i="4"/>
  <c r="Q480" i="4"/>
  <c r="R480" i="4"/>
  <c r="S480" i="4"/>
  <c r="T480" i="4"/>
  <c r="U480" i="4"/>
  <c r="V480" i="4"/>
  <c r="W480" i="4"/>
  <c r="X480" i="4"/>
  <c r="Y480" i="4"/>
  <c r="B481" i="4"/>
  <c r="C481" i="4"/>
  <c r="D481" i="4"/>
  <c r="E481" i="4"/>
  <c r="F481" i="4"/>
  <c r="G481" i="4"/>
  <c r="H481" i="4"/>
  <c r="I481" i="4"/>
  <c r="J481" i="4"/>
  <c r="K481" i="4"/>
  <c r="L481" i="4"/>
  <c r="M481" i="4"/>
  <c r="N481" i="4"/>
  <c r="O481" i="4"/>
  <c r="P481" i="4"/>
  <c r="Q481" i="4"/>
  <c r="R481" i="4"/>
  <c r="S481" i="4"/>
  <c r="T481" i="4"/>
  <c r="U481" i="4"/>
  <c r="V481" i="4"/>
  <c r="W481" i="4"/>
  <c r="X481" i="4"/>
  <c r="Y481" i="4"/>
  <c r="B482" i="4"/>
  <c r="C482" i="4"/>
  <c r="D482" i="4"/>
  <c r="E482" i="4"/>
  <c r="F482" i="4"/>
  <c r="G482" i="4"/>
  <c r="H482" i="4"/>
  <c r="I482" i="4"/>
  <c r="J482" i="4"/>
  <c r="K482" i="4"/>
  <c r="L482" i="4"/>
  <c r="M482" i="4"/>
  <c r="N482" i="4"/>
  <c r="O482" i="4"/>
  <c r="P482" i="4"/>
  <c r="Q482" i="4"/>
  <c r="R482" i="4"/>
  <c r="S482" i="4"/>
  <c r="T482" i="4"/>
  <c r="U482" i="4"/>
  <c r="V482" i="4"/>
  <c r="W482" i="4"/>
  <c r="X482" i="4"/>
  <c r="Y482" i="4"/>
  <c r="B483" i="4"/>
  <c r="C483" i="4"/>
  <c r="D483" i="4"/>
  <c r="E483" i="4"/>
  <c r="F483" i="4"/>
  <c r="G483" i="4"/>
  <c r="H483" i="4"/>
  <c r="I483" i="4"/>
  <c r="J483" i="4"/>
  <c r="K483" i="4"/>
  <c r="L483" i="4"/>
  <c r="M483" i="4"/>
  <c r="N483" i="4"/>
  <c r="O483" i="4"/>
  <c r="P483" i="4"/>
  <c r="Q483" i="4"/>
  <c r="R483" i="4"/>
  <c r="S483" i="4"/>
  <c r="T483" i="4"/>
  <c r="U483" i="4"/>
  <c r="V483" i="4"/>
  <c r="W483" i="4"/>
  <c r="X483" i="4"/>
  <c r="Y483" i="4"/>
  <c r="B484" i="4"/>
  <c r="C484" i="4"/>
  <c r="D484" i="4"/>
  <c r="E484" i="4"/>
  <c r="F484" i="4"/>
  <c r="G484" i="4"/>
  <c r="H484" i="4"/>
  <c r="I484" i="4"/>
  <c r="J484" i="4"/>
  <c r="K484" i="4"/>
  <c r="L484" i="4"/>
  <c r="M484" i="4"/>
  <c r="N484" i="4"/>
  <c r="O484" i="4"/>
  <c r="P484" i="4"/>
  <c r="Q484" i="4"/>
  <c r="R484" i="4"/>
  <c r="S484" i="4"/>
  <c r="T484" i="4"/>
  <c r="U484" i="4"/>
  <c r="V484" i="4"/>
  <c r="W484" i="4"/>
  <c r="X484" i="4"/>
  <c r="Y484" i="4"/>
  <c r="B485" i="4"/>
  <c r="C485" i="4"/>
  <c r="D485" i="4"/>
  <c r="E485" i="4"/>
  <c r="F485" i="4"/>
  <c r="G485" i="4"/>
  <c r="H485" i="4"/>
  <c r="I485" i="4"/>
  <c r="J485" i="4"/>
  <c r="K485" i="4"/>
  <c r="L485" i="4"/>
  <c r="M485" i="4"/>
  <c r="N485" i="4"/>
  <c r="O485" i="4"/>
  <c r="P485" i="4"/>
  <c r="Q485" i="4"/>
  <c r="R485" i="4"/>
  <c r="S485" i="4"/>
  <c r="T485" i="4"/>
  <c r="U485" i="4"/>
  <c r="V485" i="4"/>
  <c r="W485" i="4"/>
  <c r="X485" i="4"/>
  <c r="Y485" i="4"/>
  <c r="B486" i="4"/>
  <c r="C486" i="4"/>
  <c r="D486" i="4"/>
  <c r="E486" i="4"/>
  <c r="F486" i="4"/>
  <c r="G486" i="4"/>
  <c r="H486" i="4"/>
  <c r="I486" i="4"/>
  <c r="J486" i="4"/>
  <c r="K486" i="4"/>
  <c r="L486" i="4"/>
  <c r="M486" i="4"/>
  <c r="N486" i="4"/>
  <c r="O486" i="4"/>
  <c r="P486" i="4"/>
  <c r="Q486" i="4"/>
  <c r="R486" i="4"/>
  <c r="S486" i="4"/>
  <c r="T486" i="4"/>
  <c r="U486" i="4"/>
  <c r="V486" i="4"/>
  <c r="W486" i="4"/>
  <c r="X486" i="4"/>
  <c r="Y486" i="4"/>
  <c r="B487" i="4"/>
  <c r="C487" i="4"/>
  <c r="D487" i="4"/>
  <c r="E487" i="4"/>
  <c r="F487" i="4"/>
  <c r="G487" i="4"/>
  <c r="H487" i="4"/>
  <c r="I487" i="4"/>
  <c r="J487" i="4"/>
  <c r="K487" i="4"/>
  <c r="L487" i="4"/>
  <c r="M487" i="4"/>
  <c r="N487" i="4"/>
  <c r="O487" i="4"/>
  <c r="P487" i="4"/>
  <c r="Q487" i="4"/>
  <c r="R487" i="4"/>
  <c r="S487" i="4"/>
  <c r="T487" i="4"/>
  <c r="U487" i="4"/>
  <c r="V487" i="4"/>
  <c r="W487" i="4"/>
  <c r="X487" i="4"/>
  <c r="Y487" i="4"/>
  <c r="B488" i="4"/>
  <c r="C488" i="4"/>
  <c r="D488" i="4"/>
  <c r="E488" i="4"/>
  <c r="F488" i="4"/>
  <c r="G488" i="4"/>
  <c r="H488" i="4"/>
  <c r="I488" i="4"/>
  <c r="J488" i="4"/>
  <c r="K488" i="4"/>
  <c r="L488" i="4"/>
  <c r="M488" i="4"/>
  <c r="N488" i="4"/>
  <c r="O488" i="4"/>
  <c r="P488" i="4"/>
  <c r="Q488" i="4"/>
  <c r="R488" i="4"/>
  <c r="S488" i="4"/>
  <c r="T488" i="4"/>
  <c r="U488" i="4"/>
  <c r="V488" i="4"/>
  <c r="W488" i="4"/>
  <c r="X488" i="4"/>
  <c r="Y488" i="4"/>
  <c r="B489" i="4"/>
  <c r="C489" i="4"/>
  <c r="D489" i="4"/>
  <c r="E489" i="4"/>
  <c r="F489" i="4"/>
  <c r="G489" i="4"/>
  <c r="H489" i="4"/>
  <c r="I489" i="4"/>
  <c r="J489" i="4"/>
  <c r="K489" i="4"/>
  <c r="L489" i="4"/>
  <c r="M489" i="4"/>
  <c r="N489" i="4"/>
  <c r="O489" i="4"/>
  <c r="P489" i="4"/>
  <c r="Q489" i="4"/>
  <c r="R489" i="4"/>
  <c r="S489" i="4"/>
  <c r="T489" i="4"/>
  <c r="U489" i="4"/>
  <c r="V489" i="4"/>
  <c r="W489" i="4"/>
  <c r="X489" i="4"/>
  <c r="Y489" i="4"/>
  <c r="B490" i="4"/>
  <c r="C490" i="4"/>
  <c r="D490" i="4"/>
  <c r="E490" i="4"/>
  <c r="F490" i="4"/>
  <c r="G490" i="4"/>
  <c r="H490" i="4"/>
  <c r="I490" i="4"/>
  <c r="J490" i="4"/>
  <c r="K490" i="4"/>
  <c r="L490" i="4"/>
  <c r="M490" i="4"/>
  <c r="N490" i="4"/>
  <c r="O490" i="4"/>
  <c r="P490" i="4"/>
  <c r="Q490" i="4"/>
  <c r="R490" i="4"/>
  <c r="S490" i="4"/>
  <c r="T490" i="4"/>
  <c r="U490" i="4"/>
  <c r="V490" i="4"/>
  <c r="W490" i="4"/>
  <c r="X490" i="4"/>
  <c r="Y490" i="4"/>
  <c r="B491" i="4"/>
  <c r="C491" i="4"/>
  <c r="D491" i="4"/>
  <c r="E491" i="4"/>
  <c r="F491" i="4"/>
  <c r="G491" i="4"/>
  <c r="H491" i="4"/>
  <c r="I491" i="4"/>
  <c r="J491" i="4"/>
  <c r="K491" i="4"/>
  <c r="L491" i="4"/>
  <c r="M491" i="4"/>
  <c r="N491" i="4"/>
  <c r="O491" i="4"/>
  <c r="P491" i="4"/>
  <c r="Q491" i="4"/>
  <c r="R491" i="4"/>
  <c r="S491" i="4"/>
  <c r="T491" i="4"/>
  <c r="U491" i="4"/>
  <c r="V491" i="4"/>
  <c r="W491" i="4"/>
  <c r="X491" i="4"/>
  <c r="Y491" i="4"/>
  <c r="B492" i="4"/>
  <c r="C492" i="4"/>
  <c r="D492" i="4"/>
  <c r="E492" i="4"/>
  <c r="F492" i="4"/>
  <c r="G492" i="4"/>
  <c r="H492" i="4"/>
  <c r="I492" i="4"/>
  <c r="J492" i="4"/>
  <c r="K492" i="4"/>
  <c r="L492" i="4"/>
  <c r="M492" i="4"/>
  <c r="N492" i="4"/>
  <c r="O492" i="4"/>
  <c r="P492" i="4"/>
  <c r="Q492" i="4"/>
  <c r="R492" i="4"/>
  <c r="S492" i="4"/>
  <c r="T492" i="4"/>
  <c r="U492" i="4"/>
  <c r="V492" i="4"/>
  <c r="W492" i="4"/>
  <c r="X492" i="4"/>
  <c r="Y492" i="4"/>
  <c r="B493" i="4"/>
  <c r="C493" i="4"/>
  <c r="D493" i="4"/>
  <c r="E493" i="4"/>
  <c r="F493" i="4"/>
  <c r="G493" i="4"/>
  <c r="H493" i="4"/>
  <c r="I493" i="4"/>
  <c r="J493" i="4"/>
  <c r="K493" i="4"/>
  <c r="L493" i="4"/>
  <c r="M493" i="4"/>
  <c r="N493" i="4"/>
  <c r="O493" i="4"/>
  <c r="P493" i="4"/>
  <c r="Q493" i="4"/>
  <c r="R493" i="4"/>
  <c r="S493" i="4"/>
  <c r="T493" i="4"/>
  <c r="U493" i="4"/>
  <c r="V493" i="4"/>
  <c r="W493" i="4"/>
  <c r="X493" i="4"/>
  <c r="Y493" i="4"/>
  <c r="B494" i="4"/>
  <c r="C494" i="4"/>
  <c r="D494" i="4"/>
  <c r="E494" i="4"/>
  <c r="F494" i="4"/>
  <c r="G494" i="4"/>
  <c r="H494" i="4"/>
  <c r="I494" i="4"/>
  <c r="J494" i="4"/>
  <c r="K494" i="4"/>
  <c r="L494" i="4"/>
  <c r="M494" i="4"/>
  <c r="N494" i="4"/>
  <c r="O494" i="4"/>
  <c r="P494" i="4"/>
  <c r="Q494" i="4"/>
  <c r="R494" i="4"/>
  <c r="S494" i="4"/>
  <c r="T494" i="4"/>
  <c r="U494" i="4"/>
  <c r="V494" i="4"/>
  <c r="W494" i="4"/>
  <c r="X494" i="4"/>
  <c r="Y494" i="4"/>
  <c r="B495" i="4"/>
  <c r="C495" i="4"/>
  <c r="D495" i="4"/>
  <c r="E495" i="4"/>
  <c r="F495" i="4"/>
  <c r="G495" i="4"/>
  <c r="H495" i="4"/>
  <c r="I495" i="4"/>
  <c r="J495" i="4"/>
  <c r="K495" i="4"/>
  <c r="L495" i="4"/>
  <c r="M495" i="4"/>
  <c r="N495" i="4"/>
  <c r="O495" i="4"/>
  <c r="P495" i="4"/>
  <c r="Q495" i="4"/>
  <c r="R495" i="4"/>
  <c r="S495" i="4"/>
  <c r="T495" i="4"/>
  <c r="U495" i="4"/>
  <c r="V495" i="4"/>
  <c r="W495" i="4"/>
  <c r="X495" i="4"/>
  <c r="Y495" i="4"/>
  <c r="B496" i="4"/>
  <c r="C496" i="4"/>
  <c r="D496" i="4"/>
  <c r="E496" i="4"/>
  <c r="F496" i="4"/>
  <c r="G496" i="4"/>
  <c r="H496" i="4"/>
  <c r="I496" i="4"/>
  <c r="J496" i="4"/>
  <c r="K496" i="4"/>
  <c r="L496" i="4"/>
  <c r="M496" i="4"/>
  <c r="N496" i="4"/>
  <c r="O496" i="4"/>
  <c r="P496" i="4"/>
  <c r="Q496" i="4"/>
  <c r="R496" i="4"/>
  <c r="S496" i="4"/>
  <c r="T496" i="4"/>
  <c r="U496" i="4"/>
  <c r="V496" i="4"/>
  <c r="W496" i="4"/>
  <c r="X496" i="4"/>
  <c r="Y496" i="4"/>
  <c r="B497" i="4"/>
  <c r="C497" i="4"/>
  <c r="D497" i="4"/>
  <c r="E497" i="4"/>
  <c r="F497" i="4"/>
  <c r="G497" i="4"/>
  <c r="H497" i="4"/>
  <c r="I497" i="4"/>
  <c r="J497" i="4"/>
  <c r="K497" i="4"/>
  <c r="L497" i="4"/>
  <c r="M497" i="4"/>
  <c r="N497" i="4"/>
  <c r="O497" i="4"/>
  <c r="P497" i="4"/>
  <c r="Q497" i="4"/>
  <c r="R497" i="4"/>
  <c r="S497" i="4"/>
  <c r="T497" i="4"/>
  <c r="U497" i="4"/>
  <c r="V497" i="4"/>
  <c r="W497" i="4"/>
  <c r="X497" i="4"/>
  <c r="Y497" i="4"/>
  <c r="B498" i="4"/>
  <c r="C498" i="4"/>
  <c r="D498" i="4"/>
  <c r="E498" i="4"/>
  <c r="F498" i="4"/>
  <c r="G498" i="4"/>
  <c r="H498" i="4"/>
  <c r="I498" i="4"/>
  <c r="J498" i="4"/>
  <c r="K498" i="4"/>
  <c r="L498" i="4"/>
  <c r="M498" i="4"/>
  <c r="N498" i="4"/>
  <c r="O498" i="4"/>
  <c r="P498" i="4"/>
  <c r="Q498" i="4"/>
  <c r="R498" i="4"/>
  <c r="S498" i="4"/>
  <c r="T498" i="4"/>
  <c r="U498" i="4"/>
  <c r="V498" i="4"/>
  <c r="W498" i="4"/>
  <c r="X498" i="4"/>
  <c r="Y498" i="4"/>
  <c r="B499" i="4"/>
  <c r="C499" i="4"/>
  <c r="D499" i="4"/>
  <c r="E499" i="4"/>
  <c r="F499" i="4"/>
  <c r="G499" i="4"/>
  <c r="H499" i="4"/>
  <c r="I499" i="4"/>
  <c r="J499" i="4"/>
  <c r="K499" i="4"/>
  <c r="L499" i="4"/>
  <c r="M499" i="4"/>
  <c r="N499" i="4"/>
  <c r="O499" i="4"/>
  <c r="P499" i="4"/>
  <c r="Q499" i="4"/>
  <c r="R499" i="4"/>
  <c r="S499" i="4"/>
  <c r="T499" i="4"/>
  <c r="U499" i="4"/>
  <c r="V499" i="4"/>
  <c r="W499" i="4"/>
  <c r="X499" i="4"/>
  <c r="Y499" i="4"/>
  <c r="B500" i="4"/>
  <c r="C500" i="4"/>
  <c r="D500" i="4"/>
  <c r="E500" i="4"/>
  <c r="F500" i="4"/>
  <c r="G500" i="4"/>
  <c r="H500" i="4"/>
  <c r="I500" i="4"/>
  <c r="J500" i="4"/>
  <c r="K500" i="4"/>
  <c r="L500" i="4"/>
  <c r="M500" i="4"/>
  <c r="N500" i="4"/>
  <c r="O500" i="4"/>
  <c r="P500" i="4"/>
  <c r="Q500" i="4"/>
  <c r="R500" i="4"/>
  <c r="S500" i="4"/>
  <c r="T500" i="4"/>
  <c r="U500" i="4"/>
  <c r="V500" i="4"/>
  <c r="W500" i="4"/>
  <c r="X500" i="4"/>
  <c r="Y500" i="4"/>
  <c r="B501" i="4"/>
  <c r="C501" i="4"/>
  <c r="D501" i="4"/>
  <c r="E501" i="4"/>
  <c r="F501" i="4"/>
  <c r="G501" i="4"/>
  <c r="H501" i="4"/>
  <c r="I501" i="4"/>
  <c r="J501" i="4"/>
  <c r="K501" i="4"/>
  <c r="L501" i="4"/>
  <c r="M501" i="4"/>
  <c r="N501" i="4"/>
  <c r="O501" i="4"/>
  <c r="P501" i="4"/>
  <c r="Q501" i="4"/>
  <c r="R501" i="4"/>
  <c r="S501" i="4"/>
  <c r="T501" i="4"/>
  <c r="U501" i="4"/>
  <c r="V501" i="4"/>
  <c r="W501" i="4"/>
  <c r="X501" i="4"/>
  <c r="Y501" i="4"/>
  <c r="B502" i="4"/>
  <c r="C502" i="4"/>
  <c r="D502" i="4"/>
  <c r="E502" i="4"/>
  <c r="F502" i="4"/>
  <c r="G502" i="4"/>
  <c r="H502" i="4"/>
  <c r="I502" i="4"/>
  <c r="J502" i="4"/>
  <c r="K502" i="4"/>
  <c r="L502" i="4"/>
  <c r="M502" i="4"/>
  <c r="N502" i="4"/>
  <c r="O502" i="4"/>
  <c r="P502" i="4"/>
  <c r="Q502" i="4"/>
  <c r="R502" i="4"/>
  <c r="S502" i="4"/>
  <c r="T502" i="4"/>
  <c r="U502" i="4"/>
  <c r="V502" i="4"/>
  <c r="W502" i="4"/>
  <c r="X502" i="4"/>
  <c r="Y502" i="4"/>
  <c r="B503" i="4"/>
  <c r="C503" i="4"/>
  <c r="D503" i="4"/>
  <c r="E503" i="4"/>
  <c r="F503" i="4"/>
  <c r="G503" i="4"/>
  <c r="H503" i="4"/>
  <c r="I503" i="4"/>
  <c r="J503" i="4"/>
  <c r="K503" i="4"/>
  <c r="L503" i="4"/>
  <c r="M503" i="4"/>
  <c r="N503" i="4"/>
  <c r="O503" i="4"/>
  <c r="P503" i="4"/>
  <c r="Q503" i="4"/>
  <c r="R503" i="4"/>
  <c r="S503" i="4"/>
  <c r="T503" i="4"/>
  <c r="U503" i="4"/>
  <c r="V503" i="4"/>
  <c r="W503" i="4"/>
  <c r="X503" i="4"/>
  <c r="Y503" i="4"/>
  <c r="B504" i="4"/>
  <c r="C504" i="4"/>
  <c r="D504" i="4"/>
  <c r="E504" i="4"/>
  <c r="F504" i="4"/>
  <c r="G504" i="4"/>
  <c r="H504" i="4"/>
  <c r="I504" i="4"/>
  <c r="J504" i="4"/>
  <c r="K504" i="4"/>
  <c r="L504" i="4"/>
  <c r="M504" i="4"/>
  <c r="N504" i="4"/>
  <c r="O504" i="4"/>
  <c r="P504" i="4"/>
  <c r="Q504" i="4"/>
  <c r="R504" i="4"/>
  <c r="S504" i="4"/>
  <c r="T504" i="4"/>
  <c r="U504" i="4"/>
  <c r="V504" i="4"/>
  <c r="W504" i="4"/>
  <c r="X504" i="4"/>
  <c r="Y504" i="4"/>
  <c r="B505" i="4"/>
  <c r="C505" i="4"/>
  <c r="D505" i="4"/>
  <c r="E505" i="4"/>
  <c r="F505" i="4"/>
  <c r="G505" i="4"/>
  <c r="H505" i="4"/>
  <c r="I505" i="4"/>
  <c r="J505" i="4"/>
  <c r="K505" i="4"/>
  <c r="L505" i="4"/>
  <c r="M505" i="4"/>
  <c r="N505" i="4"/>
  <c r="O505" i="4"/>
  <c r="P505" i="4"/>
  <c r="Q505" i="4"/>
  <c r="R505" i="4"/>
  <c r="S505" i="4"/>
  <c r="T505" i="4"/>
  <c r="U505" i="4"/>
  <c r="V505" i="4"/>
  <c r="W505" i="4"/>
  <c r="X505" i="4"/>
  <c r="Y505" i="4"/>
  <c r="B506" i="4"/>
  <c r="C506" i="4"/>
  <c r="D506" i="4"/>
  <c r="E506" i="4"/>
  <c r="F506" i="4"/>
  <c r="G506" i="4"/>
  <c r="H506" i="4"/>
  <c r="I506" i="4"/>
  <c r="J506" i="4"/>
  <c r="K506" i="4"/>
  <c r="L506" i="4"/>
  <c r="M506" i="4"/>
  <c r="N506" i="4"/>
  <c r="O506" i="4"/>
  <c r="P506" i="4"/>
  <c r="Q506" i="4"/>
  <c r="R506" i="4"/>
  <c r="S506" i="4"/>
  <c r="T506" i="4"/>
  <c r="U506" i="4"/>
  <c r="V506" i="4"/>
  <c r="W506" i="4"/>
  <c r="X506" i="4"/>
  <c r="Y506" i="4"/>
  <c r="B507" i="4"/>
  <c r="C507" i="4"/>
  <c r="D507" i="4"/>
  <c r="E507" i="4"/>
  <c r="F507" i="4"/>
  <c r="G507" i="4"/>
  <c r="H507" i="4"/>
  <c r="I507" i="4"/>
  <c r="J507" i="4"/>
  <c r="K507" i="4"/>
  <c r="L507" i="4"/>
  <c r="M507" i="4"/>
  <c r="N507" i="4"/>
  <c r="O507" i="4"/>
  <c r="P507" i="4"/>
  <c r="Q507" i="4"/>
  <c r="R507" i="4"/>
  <c r="S507" i="4"/>
  <c r="T507" i="4"/>
  <c r="U507" i="4"/>
  <c r="V507" i="4"/>
  <c r="W507" i="4"/>
  <c r="X507" i="4"/>
  <c r="Y507" i="4"/>
  <c r="B508" i="4"/>
  <c r="C508" i="4"/>
  <c r="D508" i="4"/>
  <c r="E508" i="4"/>
  <c r="F508" i="4"/>
  <c r="G508" i="4"/>
  <c r="H508" i="4"/>
  <c r="I508" i="4"/>
  <c r="J508" i="4"/>
  <c r="K508" i="4"/>
  <c r="L508" i="4"/>
  <c r="M508" i="4"/>
  <c r="N508" i="4"/>
  <c r="O508" i="4"/>
  <c r="P508" i="4"/>
  <c r="Q508" i="4"/>
  <c r="R508" i="4"/>
  <c r="S508" i="4"/>
  <c r="T508" i="4"/>
  <c r="U508" i="4"/>
  <c r="V508" i="4"/>
  <c r="W508" i="4"/>
  <c r="X508" i="4"/>
  <c r="Y508" i="4"/>
  <c r="B509" i="4"/>
  <c r="C509" i="4"/>
  <c r="D509" i="4"/>
  <c r="E509" i="4"/>
  <c r="F509" i="4"/>
  <c r="G509" i="4"/>
  <c r="H509" i="4"/>
  <c r="I509" i="4"/>
  <c r="J509" i="4"/>
  <c r="K509" i="4"/>
  <c r="L509" i="4"/>
  <c r="M509" i="4"/>
  <c r="N509" i="4"/>
  <c r="O509" i="4"/>
  <c r="P509" i="4"/>
  <c r="Q509" i="4"/>
  <c r="R509" i="4"/>
  <c r="S509" i="4"/>
  <c r="T509" i="4"/>
  <c r="U509" i="4"/>
  <c r="V509" i="4"/>
  <c r="W509" i="4"/>
  <c r="X509" i="4"/>
  <c r="Y509" i="4"/>
  <c r="B510" i="4"/>
  <c r="C510" i="4"/>
  <c r="D510" i="4"/>
  <c r="E510" i="4"/>
  <c r="F510" i="4"/>
  <c r="G510" i="4"/>
  <c r="H510" i="4"/>
  <c r="I510" i="4"/>
  <c r="J510" i="4"/>
  <c r="K510" i="4"/>
  <c r="L510" i="4"/>
  <c r="M510" i="4"/>
  <c r="N510" i="4"/>
  <c r="O510" i="4"/>
  <c r="P510" i="4"/>
  <c r="Q510" i="4"/>
  <c r="R510" i="4"/>
  <c r="S510" i="4"/>
  <c r="T510" i="4"/>
  <c r="U510" i="4"/>
  <c r="V510" i="4"/>
  <c r="W510" i="4"/>
  <c r="X510" i="4"/>
  <c r="Y510" i="4"/>
  <c r="B511" i="4"/>
  <c r="C511" i="4"/>
  <c r="D511" i="4"/>
  <c r="E511" i="4"/>
  <c r="F511" i="4"/>
  <c r="G511" i="4"/>
  <c r="H511" i="4"/>
  <c r="I511" i="4"/>
  <c r="J511" i="4"/>
  <c r="K511" i="4"/>
  <c r="L511" i="4"/>
  <c r="M511" i="4"/>
  <c r="N511" i="4"/>
  <c r="O511" i="4"/>
  <c r="P511" i="4"/>
  <c r="Q511" i="4"/>
  <c r="R511" i="4"/>
  <c r="S511" i="4"/>
  <c r="T511" i="4"/>
  <c r="U511" i="4"/>
  <c r="V511" i="4"/>
  <c r="W511" i="4"/>
  <c r="X511" i="4"/>
  <c r="Y511" i="4"/>
  <c r="B512" i="4"/>
  <c r="C512" i="4"/>
  <c r="D512" i="4"/>
  <c r="E512" i="4"/>
  <c r="F512" i="4"/>
  <c r="G512" i="4"/>
  <c r="H512" i="4"/>
  <c r="I512" i="4"/>
  <c r="J512" i="4"/>
  <c r="K512" i="4"/>
  <c r="L512" i="4"/>
  <c r="M512" i="4"/>
  <c r="N512" i="4"/>
  <c r="O512" i="4"/>
  <c r="P512" i="4"/>
  <c r="Q512" i="4"/>
  <c r="R512" i="4"/>
  <c r="S512" i="4"/>
  <c r="T512" i="4"/>
  <c r="U512" i="4"/>
  <c r="V512" i="4"/>
  <c r="W512" i="4"/>
  <c r="X512" i="4"/>
  <c r="Y512" i="4"/>
  <c r="B513" i="4"/>
  <c r="C513" i="4"/>
  <c r="D513" i="4"/>
  <c r="E513" i="4"/>
  <c r="F513" i="4"/>
  <c r="G513" i="4"/>
  <c r="H513" i="4"/>
  <c r="I513" i="4"/>
  <c r="J513" i="4"/>
  <c r="K513" i="4"/>
  <c r="L513" i="4"/>
  <c r="M513" i="4"/>
  <c r="N513" i="4"/>
  <c r="O513" i="4"/>
  <c r="P513" i="4"/>
  <c r="Q513" i="4"/>
  <c r="R513" i="4"/>
  <c r="S513" i="4"/>
  <c r="T513" i="4"/>
  <c r="U513" i="4"/>
  <c r="V513" i="4"/>
  <c r="W513" i="4"/>
  <c r="X513" i="4"/>
  <c r="Y513" i="4"/>
  <c r="B514" i="4"/>
  <c r="C514" i="4"/>
  <c r="D514" i="4"/>
  <c r="E514" i="4"/>
  <c r="F514" i="4"/>
  <c r="G514" i="4"/>
  <c r="H514" i="4"/>
  <c r="I514" i="4"/>
  <c r="J514" i="4"/>
  <c r="K514" i="4"/>
  <c r="L514" i="4"/>
  <c r="M514" i="4"/>
  <c r="N514" i="4"/>
  <c r="O514" i="4"/>
  <c r="P514" i="4"/>
  <c r="Q514" i="4"/>
  <c r="R514" i="4"/>
  <c r="S514" i="4"/>
  <c r="T514" i="4"/>
  <c r="U514" i="4"/>
  <c r="V514" i="4"/>
  <c r="W514" i="4"/>
  <c r="X514" i="4"/>
  <c r="Y514" i="4"/>
  <c r="B515" i="4"/>
  <c r="C515" i="4"/>
  <c r="D515" i="4"/>
  <c r="E515" i="4"/>
  <c r="F515" i="4"/>
  <c r="G515" i="4"/>
  <c r="H515" i="4"/>
  <c r="I515" i="4"/>
  <c r="J515" i="4"/>
  <c r="K515" i="4"/>
  <c r="L515" i="4"/>
  <c r="M515" i="4"/>
  <c r="N515" i="4"/>
  <c r="O515" i="4"/>
  <c r="P515" i="4"/>
  <c r="Q515" i="4"/>
  <c r="R515" i="4"/>
  <c r="S515" i="4"/>
  <c r="T515" i="4"/>
  <c r="U515" i="4"/>
  <c r="V515" i="4"/>
  <c r="W515" i="4"/>
  <c r="X515" i="4"/>
  <c r="Y515" i="4"/>
  <c r="B516" i="4"/>
  <c r="C516" i="4"/>
  <c r="D516" i="4"/>
  <c r="E516" i="4"/>
  <c r="F516" i="4"/>
  <c r="G516" i="4"/>
  <c r="H516" i="4"/>
  <c r="I516" i="4"/>
  <c r="J516" i="4"/>
  <c r="K516" i="4"/>
  <c r="L516" i="4"/>
  <c r="M516" i="4"/>
  <c r="N516" i="4"/>
  <c r="O516" i="4"/>
  <c r="P516" i="4"/>
  <c r="Q516" i="4"/>
  <c r="R516" i="4"/>
  <c r="S516" i="4"/>
  <c r="T516" i="4"/>
  <c r="U516" i="4"/>
  <c r="V516" i="4"/>
  <c r="W516" i="4"/>
  <c r="X516" i="4"/>
  <c r="Y516" i="4"/>
  <c r="B517" i="4"/>
  <c r="C517" i="4"/>
  <c r="D517" i="4"/>
  <c r="E517" i="4"/>
  <c r="F517" i="4"/>
  <c r="G517" i="4"/>
  <c r="H517" i="4"/>
  <c r="I517" i="4"/>
  <c r="J517" i="4"/>
  <c r="K517" i="4"/>
  <c r="L517" i="4"/>
  <c r="M517" i="4"/>
  <c r="N517" i="4"/>
  <c r="O517" i="4"/>
  <c r="P517" i="4"/>
  <c r="Q517" i="4"/>
  <c r="R517" i="4"/>
  <c r="S517" i="4"/>
  <c r="T517" i="4"/>
  <c r="U517" i="4"/>
  <c r="V517" i="4"/>
  <c r="W517" i="4"/>
  <c r="X517" i="4"/>
  <c r="Y517" i="4"/>
  <c r="B518" i="4"/>
  <c r="C518" i="4"/>
  <c r="D518" i="4"/>
  <c r="E518" i="4"/>
  <c r="F518" i="4"/>
  <c r="G518" i="4"/>
  <c r="H518" i="4"/>
  <c r="I518" i="4"/>
  <c r="J518" i="4"/>
  <c r="K518" i="4"/>
  <c r="L518" i="4"/>
  <c r="M518" i="4"/>
  <c r="N518" i="4"/>
  <c r="O518" i="4"/>
  <c r="P518" i="4"/>
  <c r="Q518" i="4"/>
  <c r="R518" i="4"/>
  <c r="S518" i="4"/>
  <c r="T518" i="4"/>
  <c r="U518" i="4"/>
  <c r="V518" i="4"/>
  <c r="W518" i="4"/>
  <c r="X518" i="4"/>
  <c r="Y518" i="4"/>
  <c r="B519" i="4"/>
  <c r="C519" i="4"/>
  <c r="D519" i="4"/>
  <c r="E519" i="4"/>
  <c r="F519" i="4"/>
  <c r="G519" i="4"/>
  <c r="H519" i="4"/>
  <c r="I519" i="4"/>
  <c r="J519" i="4"/>
  <c r="K519" i="4"/>
  <c r="L519" i="4"/>
  <c r="M519" i="4"/>
  <c r="N519" i="4"/>
  <c r="O519" i="4"/>
  <c r="P519" i="4"/>
  <c r="Q519" i="4"/>
  <c r="R519" i="4"/>
  <c r="S519" i="4"/>
  <c r="T519" i="4"/>
  <c r="U519" i="4"/>
  <c r="V519" i="4"/>
  <c r="W519" i="4"/>
  <c r="X519" i="4"/>
  <c r="Y519" i="4"/>
  <c r="B520" i="4"/>
  <c r="C520" i="4"/>
  <c r="D520" i="4"/>
  <c r="E520" i="4"/>
  <c r="F520" i="4"/>
  <c r="G520" i="4"/>
  <c r="H520" i="4"/>
  <c r="I520" i="4"/>
  <c r="J520" i="4"/>
  <c r="K520" i="4"/>
  <c r="L520" i="4"/>
  <c r="M520" i="4"/>
  <c r="N520" i="4"/>
  <c r="O520" i="4"/>
  <c r="P520" i="4"/>
  <c r="Q520" i="4"/>
  <c r="R520" i="4"/>
  <c r="S520" i="4"/>
  <c r="T520" i="4"/>
  <c r="U520" i="4"/>
  <c r="V520" i="4"/>
  <c r="W520" i="4"/>
  <c r="X520" i="4"/>
  <c r="Y520" i="4"/>
  <c r="B521" i="4"/>
  <c r="C521" i="4"/>
  <c r="D521" i="4"/>
  <c r="E521" i="4"/>
  <c r="F521" i="4"/>
  <c r="G521" i="4"/>
  <c r="H521" i="4"/>
  <c r="I521" i="4"/>
  <c r="J521" i="4"/>
  <c r="K521" i="4"/>
  <c r="L521" i="4"/>
  <c r="M521" i="4"/>
  <c r="N521" i="4"/>
  <c r="O521" i="4"/>
  <c r="P521" i="4"/>
  <c r="Q521" i="4"/>
  <c r="R521" i="4"/>
  <c r="S521" i="4"/>
  <c r="T521" i="4"/>
  <c r="U521" i="4"/>
  <c r="V521" i="4"/>
  <c r="W521" i="4"/>
  <c r="X521" i="4"/>
  <c r="Y521" i="4"/>
  <c r="B522" i="4"/>
  <c r="C522" i="4"/>
  <c r="D522" i="4"/>
  <c r="E522" i="4"/>
  <c r="F522" i="4"/>
  <c r="G522" i="4"/>
  <c r="H522" i="4"/>
  <c r="I522" i="4"/>
  <c r="J522" i="4"/>
  <c r="K522" i="4"/>
  <c r="L522" i="4"/>
  <c r="M522" i="4"/>
  <c r="N522" i="4"/>
  <c r="O522" i="4"/>
  <c r="P522" i="4"/>
  <c r="Q522" i="4"/>
  <c r="R522" i="4"/>
  <c r="S522" i="4"/>
  <c r="T522" i="4"/>
  <c r="U522" i="4"/>
  <c r="V522" i="4"/>
  <c r="W522" i="4"/>
  <c r="X522" i="4"/>
  <c r="Y522" i="4"/>
  <c r="B523" i="4"/>
  <c r="C523" i="4"/>
  <c r="D523" i="4"/>
  <c r="E523" i="4"/>
  <c r="F523" i="4"/>
  <c r="G523" i="4"/>
  <c r="H523" i="4"/>
  <c r="I523" i="4"/>
  <c r="J523" i="4"/>
  <c r="K523" i="4"/>
  <c r="L523" i="4"/>
  <c r="M523" i="4"/>
  <c r="N523" i="4"/>
  <c r="O523" i="4"/>
  <c r="P523" i="4"/>
  <c r="Q523" i="4"/>
  <c r="R523" i="4"/>
  <c r="S523" i="4"/>
  <c r="T523" i="4"/>
  <c r="U523" i="4"/>
  <c r="V523" i="4"/>
  <c r="W523" i="4"/>
  <c r="X523" i="4"/>
  <c r="Y523" i="4"/>
  <c r="B524" i="4"/>
  <c r="C524" i="4"/>
  <c r="D524" i="4"/>
  <c r="E524" i="4"/>
  <c r="F524" i="4"/>
  <c r="G524" i="4"/>
  <c r="H524" i="4"/>
  <c r="I524" i="4"/>
  <c r="J524" i="4"/>
  <c r="K524" i="4"/>
  <c r="L524" i="4"/>
  <c r="M524" i="4"/>
  <c r="N524" i="4"/>
  <c r="O524" i="4"/>
  <c r="P524" i="4"/>
  <c r="Q524" i="4"/>
  <c r="R524" i="4"/>
  <c r="S524" i="4"/>
  <c r="T524" i="4"/>
  <c r="U524" i="4"/>
  <c r="V524" i="4"/>
  <c r="W524" i="4"/>
  <c r="X524" i="4"/>
  <c r="Y524" i="4"/>
  <c r="B525" i="4"/>
  <c r="C525" i="4"/>
  <c r="D525" i="4"/>
  <c r="E525" i="4"/>
  <c r="F525" i="4"/>
  <c r="G525" i="4"/>
  <c r="H525" i="4"/>
  <c r="I525" i="4"/>
  <c r="J525" i="4"/>
  <c r="K525" i="4"/>
  <c r="L525" i="4"/>
  <c r="M525" i="4"/>
  <c r="N525" i="4"/>
  <c r="O525" i="4"/>
  <c r="P525" i="4"/>
  <c r="Q525" i="4"/>
  <c r="R525" i="4"/>
  <c r="S525" i="4"/>
  <c r="T525" i="4"/>
  <c r="U525" i="4"/>
  <c r="V525" i="4"/>
  <c r="W525" i="4"/>
  <c r="X525" i="4"/>
  <c r="Y525" i="4"/>
  <c r="B526" i="4"/>
  <c r="C526" i="4"/>
  <c r="D526" i="4"/>
  <c r="E526" i="4"/>
  <c r="F526" i="4"/>
  <c r="G526" i="4"/>
  <c r="H526" i="4"/>
  <c r="I526" i="4"/>
  <c r="J526" i="4"/>
  <c r="K526" i="4"/>
  <c r="L526" i="4"/>
  <c r="M526" i="4"/>
  <c r="N526" i="4"/>
  <c r="O526" i="4"/>
  <c r="P526" i="4"/>
  <c r="Q526" i="4"/>
  <c r="R526" i="4"/>
  <c r="S526" i="4"/>
  <c r="T526" i="4"/>
  <c r="U526" i="4"/>
  <c r="V526" i="4"/>
  <c r="W526" i="4"/>
  <c r="X526" i="4"/>
  <c r="Y526" i="4"/>
  <c r="B527" i="4"/>
  <c r="C527" i="4"/>
  <c r="D527" i="4"/>
  <c r="E527" i="4"/>
  <c r="F527" i="4"/>
  <c r="G527" i="4"/>
  <c r="H527" i="4"/>
  <c r="I527" i="4"/>
  <c r="J527" i="4"/>
  <c r="K527" i="4"/>
  <c r="L527" i="4"/>
  <c r="M527" i="4"/>
  <c r="N527" i="4"/>
  <c r="O527" i="4"/>
  <c r="P527" i="4"/>
  <c r="Q527" i="4"/>
  <c r="R527" i="4"/>
  <c r="S527" i="4"/>
  <c r="T527" i="4"/>
  <c r="U527" i="4"/>
  <c r="V527" i="4"/>
  <c r="W527" i="4"/>
  <c r="X527" i="4"/>
  <c r="Y527" i="4"/>
  <c r="B528" i="4"/>
  <c r="C528" i="4"/>
  <c r="D528" i="4"/>
  <c r="E528" i="4"/>
  <c r="F528" i="4"/>
  <c r="G528" i="4"/>
  <c r="H528" i="4"/>
  <c r="I528" i="4"/>
  <c r="J528" i="4"/>
  <c r="K528" i="4"/>
  <c r="L528" i="4"/>
  <c r="M528" i="4"/>
  <c r="N528" i="4"/>
  <c r="O528" i="4"/>
  <c r="P528" i="4"/>
  <c r="Q528" i="4"/>
  <c r="R528" i="4"/>
  <c r="S528" i="4"/>
  <c r="T528" i="4"/>
  <c r="U528" i="4"/>
  <c r="V528" i="4"/>
  <c r="W528" i="4"/>
  <c r="X528" i="4"/>
  <c r="Y528" i="4"/>
  <c r="B529" i="4"/>
  <c r="C529" i="4"/>
  <c r="D529" i="4"/>
  <c r="E529" i="4"/>
  <c r="F529" i="4"/>
  <c r="G529" i="4"/>
  <c r="H529" i="4"/>
  <c r="I529" i="4"/>
  <c r="J529" i="4"/>
  <c r="K529" i="4"/>
  <c r="L529" i="4"/>
  <c r="M529" i="4"/>
  <c r="N529" i="4"/>
  <c r="O529" i="4"/>
  <c r="P529" i="4"/>
  <c r="Q529" i="4"/>
  <c r="R529" i="4"/>
  <c r="S529" i="4"/>
  <c r="T529" i="4"/>
  <c r="U529" i="4"/>
  <c r="V529" i="4"/>
  <c r="W529" i="4"/>
  <c r="X529" i="4"/>
  <c r="Y529" i="4"/>
  <c r="B530" i="4"/>
  <c r="C530" i="4"/>
  <c r="D530" i="4"/>
  <c r="E530" i="4"/>
  <c r="F530" i="4"/>
  <c r="G530" i="4"/>
  <c r="H530" i="4"/>
  <c r="I530" i="4"/>
  <c r="J530" i="4"/>
  <c r="K530" i="4"/>
  <c r="L530" i="4"/>
  <c r="M530" i="4"/>
  <c r="N530" i="4"/>
  <c r="O530" i="4"/>
  <c r="P530" i="4"/>
  <c r="Q530" i="4"/>
  <c r="R530" i="4"/>
  <c r="S530" i="4"/>
  <c r="T530" i="4"/>
  <c r="U530" i="4"/>
  <c r="V530" i="4"/>
  <c r="W530" i="4"/>
  <c r="X530" i="4"/>
  <c r="Y530" i="4"/>
  <c r="B531" i="4"/>
  <c r="C531" i="4"/>
  <c r="D531" i="4"/>
  <c r="E531" i="4"/>
  <c r="F531" i="4"/>
  <c r="G531" i="4"/>
  <c r="H531" i="4"/>
  <c r="I531" i="4"/>
  <c r="J531" i="4"/>
  <c r="K531" i="4"/>
  <c r="L531" i="4"/>
  <c r="M531" i="4"/>
  <c r="N531" i="4"/>
  <c r="O531" i="4"/>
  <c r="P531" i="4"/>
  <c r="Q531" i="4"/>
  <c r="R531" i="4"/>
  <c r="S531" i="4"/>
  <c r="T531" i="4"/>
  <c r="U531" i="4"/>
  <c r="V531" i="4"/>
  <c r="W531" i="4"/>
  <c r="X531" i="4"/>
  <c r="Y531" i="4"/>
  <c r="B532" i="4"/>
  <c r="C532" i="4"/>
  <c r="D532" i="4"/>
  <c r="E532" i="4"/>
  <c r="F532" i="4"/>
  <c r="G532" i="4"/>
  <c r="H532" i="4"/>
  <c r="I532" i="4"/>
  <c r="J532" i="4"/>
  <c r="K532" i="4"/>
  <c r="L532" i="4"/>
  <c r="M532" i="4"/>
  <c r="N532" i="4"/>
  <c r="O532" i="4"/>
  <c r="P532" i="4"/>
  <c r="Q532" i="4"/>
  <c r="R532" i="4"/>
  <c r="S532" i="4"/>
  <c r="T532" i="4"/>
  <c r="U532" i="4"/>
  <c r="V532" i="4"/>
  <c r="W532" i="4"/>
  <c r="X532" i="4"/>
  <c r="Y532" i="4"/>
  <c r="B533" i="4"/>
  <c r="C533" i="4"/>
  <c r="D533" i="4"/>
  <c r="E533" i="4"/>
  <c r="F533" i="4"/>
  <c r="G533" i="4"/>
  <c r="H533" i="4"/>
  <c r="I533" i="4"/>
  <c r="J533" i="4"/>
  <c r="K533" i="4"/>
  <c r="L533" i="4"/>
  <c r="M533" i="4"/>
  <c r="N533" i="4"/>
  <c r="O533" i="4"/>
  <c r="P533" i="4"/>
  <c r="Q533" i="4"/>
  <c r="R533" i="4"/>
  <c r="S533" i="4"/>
  <c r="T533" i="4"/>
  <c r="U533" i="4"/>
  <c r="V533" i="4"/>
  <c r="W533" i="4"/>
  <c r="X533" i="4"/>
  <c r="Y533" i="4"/>
  <c r="B534" i="4"/>
  <c r="C534" i="4"/>
  <c r="D534" i="4"/>
  <c r="E534" i="4"/>
  <c r="F534" i="4"/>
  <c r="G534" i="4"/>
  <c r="H534" i="4"/>
  <c r="I534" i="4"/>
  <c r="J534" i="4"/>
  <c r="K534" i="4"/>
  <c r="L534" i="4"/>
  <c r="M534" i="4"/>
  <c r="N534" i="4"/>
  <c r="O534" i="4"/>
  <c r="P534" i="4"/>
  <c r="Q534" i="4"/>
  <c r="R534" i="4"/>
  <c r="S534" i="4"/>
  <c r="T534" i="4"/>
  <c r="U534" i="4"/>
  <c r="V534" i="4"/>
  <c r="W534" i="4"/>
  <c r="X534" i="4"/>
  <c r="Y534" i="4"/>
  <c r="B535" i="4"/>
  <c r="C535" i="4"/>
  <c r="D535" i="4"/>
  <c r="E535" i="4"/>
  <c r="F535" i="4"/>
  <c r="G535" i="4"/>
  <c r="H535" i="4"/>
  <c r="I535" i="4"/>
  <c r="J535" i="4"/>
  <c r="K535" i="4"/>
  <c r="L535" i="4"/>
  <c r="M535" i="4"/>
  <c r="N535" i="4"/>
  <c r="O535" i="4"/>
  <c r="P535" i="4"/>
  <c r="Q535" i="4"/>
  <c r="R535" i="4"/>
  <c r="S535" i="4"/>
  <c r="T535" i="4"/>
  <c r="U535" i="4"/>
  <c r="V535" i="4"/>
  <c r="W535" i="4"/>
  <c r="X535" i="4"/>
  <c r="Y535" i="4"/>
  <c r="B536" i="4"/>
  <c r="C536" i="4"/>
  <c r="D536" i="4"/>
  <c r="E536" i="4"/>
  <c r="F536" i="4"/>
  <c r="G536" i="4"/>
  <c r="H536" i="4"/>
  <c r="I536" i="4"/>
  <c r="J536" i="4"/>
  <c r="K536" i="4"/>
  <c r="L536" i="4"/>
  <c r="M536" i="4"/>
  <c r="N536" i="4"/>
  <c r="O536" i="4"/>
  <c r="P536" i="4"/>
  <c r="Q536" i="4"/>
  <c r="R536" i="4"/>
  <c r="S536" i="4"/>
  <c r="T536" i="4"/>
  <c r="U536" i="4"/>
  <c r="V536" i="4"/>
  <c r="W536" i="4"/>
  <c r="X536" i="4"/>
  <c r="Y536" i="4"/>
  <c r="B537" i="4"/>
  <c r="C537" i="4"/>
  <c r="D537" i="4"/>
  <c r="E537" i="4"/>
  <c r="F537" i="4"/>
  <c r="G537" i="4"/>
  <c r="H537" i="4"/>
  <c r="I537" i="4"/>
  <c r="J537" i="4"/>
  <c r="K537" i="4"/>
  <c r="L537" i="4"/>
  <c r="M537" i="4"/>
  <c r="N537" i="4"/>
  <c r="O537" i="4"/>
  <c r="P537" i="4"/>
  <c r="Q537" i="4"/>
  <c r="R537" i="4"/>
  <c r="S537" i="4"/>
  <c r="T537" i="4"/>
  <c r="U537" i="4"/>
  <c r="V537" i="4"/>
  <c r="W537" i="4"/>
  <c r="X537" i="4"/>
  <c r="Y537" i="4"/>
  <c r="B538" i="4"/>
  <c r="C538" i="4"/>
  <c r="D538" i="4"/>
  <c r="E538" i="4"/>
  <c r="F538" i="4"/>
  <c r="G538" i="4"/>
  <c r="H538" i="4"/>
  <c r="I538" i="4"/>
  <c r="J538" i="4"/>
  <c r="K538" i="4"/>
  <c r="L538" i="4"/>
  <c r="M538" i="4"/>
  <c r="N538" i="4"/>
  <c r="O538" i="4"/>
  <c r="P538" i="4"/>
  <c r="Q538" i="4"/>
  <c r="R538" i="4"/>
  <c r="S538" i="4"/>
  <c r="T538" i="4"/>
  <c r="U538" i="4"/>
  <c r="V538" i="4"/>
  <c r="W538" i="4"/>
  <c r="X538" i="4"/>
  <c r="Y538" i="4"/>
  <c r="B539" i="4"/>
  <c r="C539" i="4"/>
  <c r="D539" i="4"/>
  <c r="E539" i="4"/>
  <c r="F539" i="4"/>
  <c r="G539" i="4"/>
  <c r="H539" i="4"/>
  <c r="I539" i="4"/>
  <c r="J539" i="4"/>
  <c r="K539" i="4"/>
  <c r="L539" i="4"/>
  <c r="M539" i="4"/>
  <c r="N539" i="4"/>
  <c r="O539" i="4"/>
  <c r="P539" i="4"/>
  <c r="Q539" i="4"/>
  <c r="R539" i="4"/>
  <c r="S539" i="4"/>
  <c r="T539" i="4"/>
  <c r="U539" i="4"/>
  <c r="V539" i="4"/>
  <c r="W539" i="4"/>
  <c r="X539" i="4"/>
  <c r="Y539" i="4"/>
  <c r="B540" i="4"/>
  <c r="C540" i="4"/>
  <c r="D540" i="4"/>
  <c r="E540" i="4"/>
  <c r="F540" i="4"/>
  <c r="G540" i="4"/>
  <c r="H540" i="4"/>
  <c r="I540" i="4"/>
  <c r="J540" i="4"/>
  <c r="K540" i="4"/>
  <c r="L540" i="4"/>
  <c r="M540" i="4"/>
  <c r="N540" i="4"/>
  <c r="O540" i="4"/>
  <c r="P540" i="4"/>
  <c r="Q540" i="4"/>
  <c r="R540" i="4"/>
  <c r="S540" i="4"/>
  <c r="T540" i="4"/>
  <c r="U540" i="4"/>
  <c r="V540" i="4"/>
  <c r="W540" i="4"/>
  <c r="X540" i="4"/>
  <c r="Y540" i="4"/>
  <c r="B541" i="4"/>
  <c r="C541" i="4"/>
  <c r="D541" i="4"/>
  <c r="E541" i="4"/>
  <c r="F541" i="4"/>
  <c r="G541" i="4"/>
  <c r="H541" i="4"/>
  <c r="I541" i="4"/>
  <c r="J541" i="4"/>
  <c r="K541" i="4"/>
  <c r="L541" i="4"/>
  <c r="M541" i="4"/>
  <c r="N541" i="4"/>
  <c r="O541" i="4"/>
  <c r="P541" i="4"/>
  <c r="Q541" i="4"/>
  <c r="R541" i="4"/>
  <c r="S541" i="4"/>
  <c r="T541" i="4"/>
  <c r="U541" i="4"/>
  <c r="V541" i="4"/>
  <c r="W541" i="4"/>
  <c r="X541" i="4"/>
  <c r="Y541" i="4"/>
  <c r="B542" i="4"/>
  <c r="C542" i="4"/>
  <c r="D542" i="4"/>
  <c r="E542" i="4"/>
  <c r="F542" i="4"/>
  <c r="G542" i="4"/>
  <c r="H542" i="4"/>
  <c r="I542" i="4"/>
  <c r="J542" i="4"/>
  <c r="K542" i="4"/>
  <c r="L542" i="4"/>
  <c r="M542" i="4"/>
  <c r="N542" i="4"/>
  <c r="O542" i="4"/>
  <c r="P542" i="4"/>
  <c r="Q542" i="4"/>
  <c r="R542" i="4"/>
  <c r="S542" i="4"/>
  <c r="T542" i="4"/>
  <c r="U542" i="4"/>
  <c r="V542" i="4"/>
  <c r="W542" i="4"/>
  <c r="X542" i="4"/>
  <c r="Y542" i="4"/>
  <c r="B543" i="4"/>
  <c r="C543" i="4"/>
  <c r="D543" i="4"/>
  <c r="E543" i="4"/>
  <c r="F543" i="4"/>
  <c r="G543" i="4"/>
  <c r="H543" i="4"/>
  <c r="I543" i="4"/>
  <c r="J543" i="4"/>
  <c r="K543" i="4"/>
  <c r="L543" i="4"/>
  <c r="M543" i="4"/>
  <c r="N543" i="4"/>
  <c r="O543" i="4"/>
  <c r="P543" i="4"/>
  <c r="Q543" i="4"/>
  <c r="R543" i="4"/>
  <c r="S543" i="4"/>
  <c r="T543" i="4"/>
  <c r="U543" i="4"/>
  <c r="V543" i="4"/>
  <c r="W543" i="4"/>
  <c r="X543" i="4"/>
  <c r="Y543" i="4"/>
  <c r="B544" i="4"/>
  <c r="C544" i="4"/>
  <c r="D544" i="4"/>
  <c r="E544" i="4"/>
  <c r="F544" i="4"/>
  <c r="G544" i="4"/>
  <c r="H544" i="4"/>
  <c r="I544" i="4"/>
  <c r="J544" i="4"/>
  <c r="K544" i="4"/>
  <c r="L544" i="4"/>
  <c r="M544" i="4"/>
  <c r="N544" i="4"/>
  <c r="O544" i="4"/>
  <c r="P544" i="4"/>
  <c r="Q544" i="4"/>
  <c r="R544" i="4"/>
  <c r="S544" i="4"/>
  <c r="T544" i="4"/>
  <c r="U544" i="4"/>
  <c r="V544" i="4"/>
  <c r="W544" i="4"/>
  <c r="X544" i="4"/>
  <c r="Y544" i="4"/>
  <c r="B545" i="4"/>
  <c r="C545" i="4"/>
  <c r="D545" i="4"/>
  <c r="E545" i="4"/>
  <c r="F545" i="4"/>
  <c r="G545" i="4"/>
  <c r="H545" i="4"/>
  <c r="I545" i="4"/>
  <c r="J545" i="4"/>
  <c r="K545" i="4"/>
  <c r="L545" i="4"/>
  <c r="M545" i="4"/>
  <c r="N545" i="4"/>
  <c r="O545" i="4"/>
  <c r="P545" i="4"/>
  <c r="Q545" i="4"/>
  <c r="R545" i="4"/>
  <c r="S545" i="4"/>
  <c r="T545" i="4"/>
  <c r="U545" i="4"/>
  <c r="V545" i="4"/>
  <c r="W545" i="4"/>
  <c r="X545" i="4"/>
  <c r="Y545" i="4"/>
  <c r="B546" i="4"/>
  <c r="C546" i="4"/>
  <c r="D546" i="4"/>
  <c r="E546" i="4"/>
  <c r="F546" i="4"/>
  <c r="G546" i="4"/>
  <c r="H546" i="4"/>
  <c r="I546" i="4"/>
  <c r="J546" i="4"/>
  <c r="K546" i="4"/>
  <c r="L546" i="4"/>
  <c r="M546" i="4"/>
  <c r="N546" i="4"/>
  <c r="O546" i="4"/>
  <c r="P546" i="4"/>
  <c r="Q546" i="4"/>
  <c r="R546" i="4"/>
  <c r="S546" i="4"/>
  <c r="T546" i="4"/>
  <c r="U546" i="4"/>
  <c r="V546" i="4"/>
  <c r="W546" i="4"/>
  <c r="X546" i="4"/>
  <c r="Y546" i="4"/>
  <c r="B547" i="4"/>
  <c r="C547" i="4"/>
  <c r="D547" i="4"/>
  <c r="E547" i="4"/>
  <c r="F547" i="4"/>
  <c r="G547" i="4"/>
  <c r="H547" i="4"/>
  <c r="I547" i="4"/>
  <c r="J547" i="4"/>
  <c r="K547" i="4"/>
  <c r="L547" i="4"/>
  <c r="M547" i="4"/>
  <c r="N547" i="4"/>
  <c r="O547" i="4"/>
  <c r="P547" i="4"/>
  <c r="Q547" i="4"/>
  <c r="R547" i="4"/>
  <c r="S547" i="4"/>
  <c r="T547" i="4"/>
  <c r="U547" i="4"/>
  <c r="V547" i="4"/>
  <c r="W547" i="4"/>
  <c r="X547" i="4"/>
  <c r="Y547" i="4"/>
  <c r="B548" i="4"/>
  <c r="C548" i="4"/>
  <c r="D548" i="4"/>
  <c r="E548" i="4"/>
  <c r="F548" i="4"/>
  <c r="G548" i="4"/>
  <c r="H548" i="4"/>
  <c r="I548" i="4"/>
  <c r="J548" i="4"/>
  <c r="K548" i="4"/>
  <c r="L548" i="4"/>
  <c r="M548" i="4"/>
  <c r="N548" i="4"/>
  <c r="O548" i="4"/>
  <c r="P548" i="4"/>
  <c r="Q548" i="4"/>
  <c r="R548" i="4"/>
  <c r="S548" i="4"/>
  <c r="T548" i="4"/>
  <c r="U548" i="4"/>
  <c r="V548" i="4"/>
  <c r="W548" i="4"/>
  <c r="X548" i="4"/>
  <c r="Y548" i="4"/>
  <c r="B549" i="4"/>
  <c r="C549" i="4"/>
  <c r="D549" i="4"/>
  <c r="E549" i="4"/>
  <c r="F549" i="4"/>
  <c r="G549" i="4"/>
  <c r="H549" i="4"/>
  <c r="I549" i="4"/>
  <c r="J549" i="4"/>
  <c r="K549" i="4"/>
  <c r="L549" i="4"/>
  <c r="M549" i="4"/>
  <c r="N549" i="4"/>
  <c r="O549" i="4"/>
  <c r="P549" i="4"/>
  <c r="Q549" i="4"/>
  <c r="R549" i="4"/>
  <c r="S549" i="4"/>
  <c r="T549" i="4"/>
  <c r="U549" i="4"/>
  <c r="V549" i="4"/>
  <c r="W549" i="4"/>
  <c r="X549" i="4"/>
  <c r="Y549" i="4"/>
  <c r="B550" i="4"/>
  <c r="C550" i="4"/>
  <c r="D550" i="4"/>
  <c r="E550" i="4"/>
  <c r="F550" i="4"/>
  <c r="G550" i="4"/>
  <c r="H550" i="4"/>
  <c r="I550" i="4"/>
  <c r="J550" i="4"/>
  <c r="K550" i="4"/>
  <c r="L550" i="4"/>
  <c r="M550" i="4"/>
  <c r="N550" i="4"/>
  <c r="O550" i="4"/>
  <c r="P550" i="4"/>
  <c r="Q550" i="4"/>
  <c r="R550" i="4"/>
  <c r="S550" i="4"/>
  <c r="T550" i="4"/>
  <c r="U550" i="4"/>
  <c r="V550" i="4"/>
  <c r="W550" i="4"/>
  <c r="X550" i="4"/>
  <c r="Y550" i="4"/>
  <c r="B551" i="4"/>
  <c r="C551" i="4"/>
  <c r="D551" i="4"/>
  <c r="E551" i="4"/>
  <c r="F551" i="4"/>
  <c r="G551" i="4"/>
  <c r="H551" i="4"/>
  <c r="I551" i="4"/>
  <c r="J551" i="4"/>
  <c r="K551" i="4"/>
  <c r="L551" i="4"/>
  <c r="M551" i="4"/>
  <c r="N551" i="4"/>
  <c r="O551" i="4"/>
  <c r="P551" i="4"/>
  <c r="Q551" i="4"/>
  <c r="R551" i="4"/>
  <c r="S551" i="4"/>
  <c r="T551" i="4"/>
  <c r="U551" i="4"/>
  <c r="V551" i="4"/>
  <c r="W551" i="4"/>
  <c r="X551" i="4"/>
  <c r="Y551" i="4"/>
  <c r="B552" i="4"/>
  <c r="C552" i="4"/>
  <c r="D552" i="4"/>
  <c r="E552" i="4"/>
  <c r="F552" i="4"/>
  <c r="G552" i="4"/>
  <c r="H552" i="4"/>
  <c r="I552" i="4"/>
  <c r="J552" i="4"/>
  <c r="K552" i="4"/>
  <c r="L552" i="4"/>
  <c r="M552" i="4"/>
  <c r="N552" i="4"/>
  <c r="O552" i="4"/>
  <c r="P552" i="4"/>
  <c r="Q552" i="4"/>
  <c r="R552" i="4"/>
  <c r="S552" i="4"/>
  <c r="T552" i="4"/>
  <c r="U552" i="4"/>
  <c r="V552" i="4"/>
  <c r="W552" i="4"/>
  <c r="X552" i="4"/>
  <c r="Y552" i="4"/>
  <c r="B553" i="4"/>
  <c r="C553" i="4"/>
  <c r="D553" i="4"/>
  <c r="E553" i="4"/>
  <c r="F553" i="4"/>
  <c r="G553" i="4"/>
  <c r="H553" i="4"/>
  <c r="I553" i="4"/>
  <c r="J553" i="4"/>
  <c r="K553" i="4"/>
  <c r="L553" i="4"/>
  <c r="M553" i="4"/>
  <c r="N553" i="4"/>
  <c r="O553" i="4"/>
  <c r="P553" i="4"/>
  <c r="Q553" i="4"/>
  <c r="R553" i="4"/>
  <c r="S553" i="4"/>
  <c r="T553" i="4"/>
  <c r="U553" i="4"/>
  <c r="V553" i="4"/>
  <c r="W553" i="4"/>
  <c r="X553" i="4"/>
  <c r="Y553" i="4"/>
  <c r="B554" i="4"/>
  <c r="C554" i="4"/>
  <c r="D554" i="4"/>
  <c r="E554" i="4"/>
  <c r="F554" i="4"/>
  <c r="G554" i="4"/>
  <c r="H554" i="4"/>
  <c r="I554" i="4"/>
  <c r="J554" i="4"/>
  <c r="K554" i="4"/>
  <c r="L554" i="4"/>
  <c r="M554" i="4"/>
  <c r="N554" i="4"/>
  <c r="O554" i="4"/>
  <c r="P554" i="4"/>
  <c r="Q554" i="4"/>
  <c r="R554" i="4"/>
  <c r="S554" i="4"/>
  <c r="T554" i="4"/>
  <c r="U554" i="4"/>
  <c r="V554" i="4"/>
  <c r="W554" i="4"/>
  <c r="X554" i="4"/>
  <c r="Y554" i="4"/>
  <c r="B555" i="4"/>
  <c r="C555" i="4"/>
  <c r="D555" i="4"/>
  <c r="E555" i="4"/>
  <c r="F555" i="4"/>
  <c r="G555" i="4"/>
  <c r="H555" i="4"/>
  <c r="I555" i="4"/>
  <c r="J555" i="4"/>
  <c r="K555" i="4"/>
  <c r="L555" i="4"/>
  <c r="M555" i="4"/>
  <c r="N555" i="4"/>
  <c r="O555" i="4"/>
  <c r="P555" i="4"/>
  <c r="Q555" i="4"/>
  <c r="R555" i="4"/>
  <c r="S555" i="4"/>
  <c r="T555" i="4"/>
  <c r="U555" i="4"/>
  <c r="V555" i="4"/>
  <c r="W555" i="4"/>
  <c r="X555" i="4"/>
  <c r="Y555" i="4"/>
  <c r="B556" i="4"/>
  <c r="C556" i="4"/>
  <c r="D556" i="4"/>
  <c r="E556" i="4"/>
  <c r="F556" i="4"/>
  <c r="G556" i="4"/>
  <c r="H556" i="4"/>
  <c r="I556" i="4"/>
  <c r="J556" i="4"/>
  <c r="K556" i="4"/>
  <c r="L556" i="4"/>
  <c r="M556" i="4"/>
  <c r="N556" i="4"/>
  <c r="O556" i="4"/>
  <c r="P556" i="4"/>
  <c r="Q556" i="4"/>
  <c r="R556" i="4"/>
  <c r="S556" i="4"/>
  <c r="T556" i="4"/>
  <c r="U556" i="4"/>
  <c r="V556" i="4"/>
  <c r="W556" i="4"/>
  <c r="X556" i="4"/>
  <c r="Y556" i="4"/>
  <c r="B557" i="4"/>
  <c r="C557" i="4"/>
  <c r="D557" i="4"/>
  <c r="E557" i="4"/>
  <c r="F557" i="4"/>
  <c r="G557" i="4"/>
  <c r="H557" i="4"/>
  <c r="I557" i="4"/>
  <c r="J557" i="4"/>
  <c r="K557" i="4"/>
  <c r="L557" i="4"/>
  <c r="M557" i="4"/>
  <c r="N557" i="4"/>
  <c r="O557" i="4"/>
  <c r="P557" i="4"/>
  <c r="Q557" i="4"/>
  <c r="R557" i="4"/>
  <c r="S557" i="4"/>
  <c r="T557" i="4"/>
  <c r="U557" i="4"/>
  <c r="V557" i="4"/>
  <c r="W557" i="4"/>
  <c r="X557" i="4"/>
  <c r="Y557" i="4"/>
  <c r="B558" i="4"/>
  <c r="C558" i="4"/>
  <c r="D558" i="4"/>
  <c r="E558" i="4"/>
  <c r="F558" i="4"/>
  <c r="G558" i="4"/>
  <c r="H558" i="4"/>
  <c r="I558" i="4"/>
  <c r="J558" i="4"/>
  <c r="K558" i="4"/>
  <c r="L558" i="4"/>
  <c r="M558" i="4"/>
  <c r="N558" i="4"/>
  <c r="O558" i="4"/>
  <c r="P558" i="4"/>
  <c r="Q558" i="4"/>
  <c r="R558" i="4"/>
  <c r="S558" i="4"/>
  <c r="T558" i="4"/>
  <c r="U558" i="4"/>
  <c r="V558" i="4"/>
  <c r="W558" i="4"/>
  <c r="X558" i="4"/>
  <c r="Y558" i="4"/>
  <c r="B559" i="4"/>
  <c r="C559" i="4"/>
  <c r="D559" i="4"/>
  <c r="E559" i="4"/>
  <c r="F559" i="4"/>
  <c r="G559" i="4"/>
  <c r="H559" i="4"/>
  <c r="I559" i="4"/>
  <c r="J559" i="4"/>
  <c r="K559" i="4"/>
  <c r="L559" i="4"/>
  <c r="M559" i="4"/>
  <c r="N559" i="4"/>
  <c r="O559" i="4"/>
  <c r="P559" i="4"/>
  <c r="Q559" i="4"/>
  <c r="R559" i="4"/>
  <c r="S559" i="4"/>
  <c r="T559" i="4"/>
  <c r="U559" i="4"/>
  <c r="V559" i="4"/>
  <c r="W559" i="4"/>
  <c r="X559" i="4"/>
  <c r="Y559" i="4"/>
  <c r="B560" i="4"/>
  <c r="C560" i="4"/>
  <c r="D560" i="4"/>
  <c r="E560" i="4"/>
  <c r="F560" i="4"/>
  <c r="G560" i="4"/>
  <c r="H560" i="4"/>
  <c r="I560" i="4"/>
  <c r="J560" i="4"/>
  <c r="K560" i="4"/>
  <c r="L560" i="4"/>
  <c r="M560" i="4"/>
  <c r="N560" i="4"/>
  <c r="O560" i="4"/>
  <c r="P560" i="4"/>
  <c r="Q560" i="4"/>
  <c r="R560" i="4"/>
  <c r="S560" i="4"/>
  <c r="T560" i="4"/>
  <c r="U560" i="4"/>
  <c r="V560" i="4"/>
  <c r="W560" i="4"/>
  <c r="X560" i="4"/>
  <c r="Y560" i="4"/>
  <c r="B561" i="4"/>
  <c r="C561" i="4"/>
  <c r="D561" i="4"/>
  <c r="E561" i="4"/>
  <c r="F561" i="4"/>
  <c r="G561" i="4"/>
  <c r="H561" i="4"/>
  <c r="I561" i="4"/>
  <c r="J561" i="4"/>
  <c r="K561" i="4"/>
  <c r="L561" i="4"/>
  <c r="M561" i="4"/>
  <c r="N561" i="4"/>
  <c r="O561" i="4"/>
  <c r="P561" i="4"/>
  <c r="Q561" i="4"/>
  <c r="R561" i="4"/>
  <c r="S561" i="4"/>
  <c r="T561" i="4"/>
  <c r="U561" i="4"/>
  <c r="V561" i="4"/>
  <c r="W561" i="4"/>
  <c r="X561" i="4"/>
  <c r="Y561" i="4"/>
  <c r="B562" i="4"/>
  <c r="C562" i="4"/>
  <c r="D562" i="4"/>
  <c r="E562" i="4"/>
  <c r="F562" i="4"/>
  <c r="G562" i="4"/>
  <c r="H562" i="4"/>
  <c r="I562" i="4"/>
  <c r="J562" i="4"/>
  <c r="K562" i="4"/>
  <c r="L562" i="4"/>
  <c r="M562" i="4"/>
  <c r="N562" i="4"/>
  <c r="O562" i="4"/>
  <c r="P562" i="4"/>
  <c r="Q562" i="4"/>
  <c r="R562" i="4"/>
  <c r="S562" i="4"/>
  <c r="T562" i="4"/>
  <c r="U562" i="4"/>
  <c r="V562" i="4"/>
  <c r="W562" i="4"/>
  <c r="X562" i="4"/>
  <c r="Y562" i="4"/>
  <c r="B563" i="4"/>
  <c r="C563" i="4"/>
  <c r="D563" i="4"/>
  <c r="E563" i="4"/>
  <c r="F563" i="4"/>
  <c r="G563" i="4"/>
  <c r="H563" i="4"/>
  <c r="I563" i="4"/>
  <c r="J563" i="4"/>
  <c r="K563" i="4"/>
  <c r="L563" i="4"/>
  <c r="M563" i="4"/>
  <c r="N563" i="4"/>
  <c r="O563" i="4"/>
  <c r="P563" i="4"/>
  <c r="Q563" i="4"/>
  <c r="R563" i="4"/>
  <c r="S563" i="4"/>
  <c r="T563" i="4"/>
  <c r="U563" i="4"/>
  <c r="V563" i="4"/>
  <c r="W563" i="4"/>
  <c r="X563" i="4"/>
  <c r="Y563" i="4"/>
  <c r="B564" i="4"/>
  <c r="C564" i="4"/>
  <c r="D564" i="4"/>
  <c r="E564" i="4"/>
  <c r="F564" i="4"/>
  <c r="G564" i="4"/>
  <c r="H564" i="4"/>
  <c r="I564" i="4"/>
  <c r="J564" i="4"/>
  <c r="K564" i="4"/>
  <c r="L564" i="4"/>
  <c r="M564" i="4"/>
  <c r="N564" i="4"/>
  <c r="O564" i="4"/>
  <c r="P564" i="4"/>
  <c r="Q564" i="4"/>
  <c r="R564" i="4"/>
  <c r="S564" i="4"/>
  <c r="T564" i="4"/>
  <c r="U564" i="4"/>
  <c r="V564" i="4"/>
  <c r="W564" i="4"/>
  <c r="X564" i="4"/>
  <c r="Y564" i="4"/>
  <c r="B565" i="4"/>
  <c r="C565" i="4"/>
  <c r="D565" i="4"/>
  <c r="E565" i="4"/>
  <c r="F565" i="4"/>
  <c r="G565" i="4"/>
  <c r="H565" i="4"/>
  <c r="I565" i="4"/>
  <c r="J565" i="4"/>
  <c r="K565" i="4"/>
  <c r="L565" i="4"/>
  <c r="M565" i="4"/>
  <c r="N565" i="4"/>
  <c r="O565" i="4"/>
  <c r="P565" i="4"/>
  <c r="Q565" i="4"/>
  <c r="R565" i="4"/>
  <c r="S565" i="4"/>
  <c r="T565" i="4"/>
  <c r="U565" i="4"/>
  <c r="V565" i="4"/>
  <c r="W565" i="4"/>
  <c r="X565" i="4"/>
  <c r="Y565" i="4"/>
  <c r="B566" i="4"/>
  <c r="C566" i="4"/>
  <c r="D566" i="4"/>
  <c r="E566" i="4"/>
  <c r="F566" i="4"/>
  <c r="G566" i="4"/>
  <c r="H566" i="4"/>
  <c r="I566" i="4"/>
  <c r="J566" i="4"/>
  <c r="K566" i="4"/>
  <c r="L566" i="4"/>
  <c r="M566" i="4"/>
  <c r="N566" i="4"/>
  <c r="O566" i="4"/>
  <c r="P566" i="4"/>
  <c r="Q566" i="4"/>
  <c r="R566" i="4"/>
  <c r="S566" i="4"/>
  <c r="T566" i="4"/>
  <c r="U566" i="4"/>
  <c r="V566" i="4"/>
  <c r="W566" i="4"/>
  <c r="X566" i="4"/>
  <c r="Y566" i="4"/>
  <c r="B567" i="4"/>
  <c r="C567" i="4"/>
  <c r="D567" i="4"/>
  <c r="E567" i="4"/>
  <c r="F567" i="4"/>
  <c r="G567" i="4"/>
  <c r="H567" i="4"/>
  <c r="I567" i="4"/>
  <c r="J567" i="4"/>
  <c r="K567" i="4"/>
  <c r="L567" i="4"/>
  <c r="M567" i="4"/>
  <c r="N567" i="4"/>
  <c r="O567" i="4"/>
  <c r="P567" i="4"/>
  <c r="Q567" i="4"/>
  <c r="R567" i="4"/>
  <c r="S567" i="4"/>
  <c r="T567" i="4"/>
  <c r="U567" i="4"/>
  <c r="V567" i="4"/>
  <c r="W567" i="4"/>
  <c r="X567" i="4"/>
  <c r="Y567" i="4"/>
  <c r="B568" i="4"/>
  <c r="C568" i="4"/>
  <c r="D568" i="4"/>
  <c r="E568" i="4"/>
  <c r="F568" i="4"/>
  <c r="G568" i="4"/>
  <c r="H568" i="4"/>
  <c r="I568" i="4"/>
  <c r="J568" i="4"/>
  <c r="K568" i="4"/>
  <c r="L568" i="4"/>
  <c r="M568" i="4"/>
  <c r="N568" i="4"/>
  <c r="O568" i="4"/>
  <c r="P568" i="4"/>
  <c r="Q568" i="4"/>
  <c r="R568" i="4"/>
  <c r="S568" i="4"/>
  <c r="T568" i="4"/>
  <c r="U568" i="4"/>
  <c r="V568" i="4"/>
  <c r="W568" i="4"/>
  <c r="X568" i="4"/>
  <c r="Y568" i="4"/>
  <c r="B569" i="4"/>
  <c r="C569" i="4"/>
  <c r="D569" i="4"/>
  <c r="E569" i="4"/>
  <c r="F569" i="4"/>
  <c r="G569" i="4"/>
  <c r="H569" i="4"/>
  <c r="I569" i="4"/>
  <c r="J569" i="4"/>
  <c r="K569" i="4"/>
  <c r="L569" i="4"/>
  <c r="M569" i="4"/>
  <c r="N569" i="4"/>
  <c r="O569" i="4"/>
  <c r="P569" i="4"/>
  <c r="Q569" i="4"/>
  <c r="R569" i="4"/>
  <c r="S569" i="4"/>
  <c r="T569" i="4"/>
  <c r="U569" i="4"/>
  <c r="V569" i="4"/>
  <c r="W569" i="4"/>
  <c r="X569" i="4"/>
  <c r="Y569" i="4"/>
  <c r="B570" i="4"/>
  <c r="C570" i="4"/>
  <c r="D570" i="4"/>
  <c r="E570" i="4"/>
  <c r="F570" i="4"/>
  <c r="G570" i="4"/>
  <c r="H570" i="4"/>
  <c r="I570" i="4"/>
  <c r="J570" i="4"/>
  <c r="K570" i="4"/>
  <c r="L570" i="4"/>
  <c r="M570" i="4"/>
  <c r="N570" i="4"/>
  <c r="O570" i="4"/>
  <c r="P570" i="4"/>
  <c r="Q570" i="4"/>
  <c r="R570" i="4"/>
  <c r="S570" i="4"/>
  <c r="T570" i="4"/>
  <c r="U570" i="4"/>
  <c r="V570" i="4"/>
  <c r="W570" i="4"/>
  <c r="X570" i="4"/>
  <c r="Y570" i="4"/>
  <c r="B571" i="4"/>
  <c r="C571" i="4"/>
  <c r="D571" i="4"/>
  <c r="E571" i="4"/>
  <c r="F571" i="4"/>
  <c r="G571" i="4"/>
  <c r="H571" i="4"/>
  <c r="I571" i="4"/>
  <c r="J571" i="4"/>
  <c r="K571" i="4"/>
  <c r="L571" i="4"/>
  <c r="M571" i="4"/>
  <c r="N571" i="4"/>
  <c r="O571" i="4"/>
  <c r="P571" i="4"/>
  <c r="Q571" i="4"/>
  <c r="R571" i="4"/>
  <c r="S571" i="4"/>
  <c r="T571" i="4"/>
  <c r="U571" i="4"/>
  <c r="V571" i="4"/>
  <c r="W571" i="4"/>
  <c r="X571" i="4"/>
  <c r="Y571" i="4"/>
  <c r="B572" i="4"/>
  <c r="C572" i="4"/>
  <c r="D572" i="4"/>
  <c r="E572" i="4"/>
  <c r="F572" i="4"/>
  <c r="G572" i="4"/>
  <c r="H572" i="4"/>
  <c r="I572" i="4"/>
  <c r="J572" i="4"/>
  <c r="K572" i="4"/>
  <c r="L572" i="4"/>
  <c r="M572" i="4"/>
  <c r="N572" i="4"/>
  <c r="O572" i="4"/>
  <c r="P572" i="4"/>
  <c r="Q572" i="4"/>
  <c r="R572" i="4"/>
  <c r="S572" i="4"/>
  <c r="T572" i="4"/>
  <c r="U572" i="4"/>
  <c r="V572" i="4"/>
  <c r="W572" i="4"/>
  <c r="X572" i="4"/>
  <c r="Y572" i="4"/>
  <c r="B573" i="4"/>
  <c r="C573" i="4"/>
  <c r="D573" i="4"/>
  <c r="E573" i="4"/>
  <c r="F573" i="4"/>
  <c r="G573" i="4"/>
  <c r="H573" i="4"/>
  <c r="I573" i="4"/>
  <c r="J573" i="4"/>
  <c r="K573" i="4"/>
  <c r="L573" i="4"/>
  <c r="M573" i="4"/>
  <c r="N573" i="4"/>
  <c r="O573" i="4"/>
  <c r="P573" i="4"/>
  <c r="Q573" i="4"/>
  <c r="R573" i="4"/>
  <c r="S573" i="4"/>
  <c r="T573" i="4"/>
  <c r="U573" i="4"/>
  <c r="V573" i="4"/>
  <c r="W573" i="4"/>
  <c r="X573" i="4"/>
  <c r="Y573" i="4"/>
  <c r="B574" i="4"/>
  <c r="C574" i="4"/>
  <c r="D574" i="4"/>
  <c r="E574" i="4"/>
  <c r="F574" i="4"/>
  <c r="G574" i="4"/>
  <c r="H574" i="4"/>
  <c r="I574" i="4"/>
  <c r="J574" i="4"/>
  <c r="K574" i="4"/>
  <c r="L574" i="4"/>
  <c r="M574" i="4"/>
  <c r="N574" i="4"/>
  <c r="O574" i="4"/>
  <c r="P574" i="4"/>
  <c r="Q574" i="4"/>
  <c r="R574" i="4"/>
  <c r="S574" i="4"/>
  <c r="T574" i="4"/>
  <c r="U574" i="4"/>
  <c r="V574" i="4"/>
  <c r="W574" i="4"/>
  <c r="X574" i="4"/>
  <c r="Y574" i="4"/>
  <c r="B575" i="4"/>
  <c r="C575" i="4"/>
  <c r="D575" i="4"/>
  <c r="E575" i="4"/>
  <c r="F575" i="4"/>
  <c r="G575" i="4"/>
  <c r="H575" i="4"/>
  <c r="I575" i="4"/>
  <c r="J575" i="4"/>
  <c r="K575" i="4"/>
  <c r="L575" i="4"/>
  <c r="M575" i="4"/>
  <c r="N575" i="4"/>
  <c r="O575" i="4"/>
  <c r="P575" i="4"/>
  <c r="Q575" i="4"/>
  <c r="R575" i="4"/>
  <c r="S575" i="4"/>
  <c r="T575" i="4"/>
  <c r="U575" i="4"/>
  <c r="V575" i="4"/>
  <c r="W575" i="4"/>
  <c r="X575" i="4"/>
  <c r="Y575" i="4"/>
  <c r="B576" i="4"/>
  <c r="C576" i="4"/>
  <c r="D576" i="4"/>
  <c r="E576" i="4"/>
  <c r="F576" i="4"/>
  <c r="G576" i="4"/>
  <c r="H576" i="4"/>
  <c r="I576" i="4"/>
  <c r="J576" i="4"/>
  <c r="K576" i="4"/>
  <c r="L576" i="4"/>
  <c r="M576" i="4"/>
  <c r="N576" i="4"/>
  <c r="O576" i="4"/>
  <c r="P576" i="4"/>
  <c r="Q576" i="4"/>
  <c r="R576" i="4"/>
  <c r="S576" i="4"/>
  <c r="T576" i="4"/>
  <c r="U576" i="4"/>
  <c r="V576" i="4"/>
  <c r="W576" i="4"/>
  <c r="X576" i="4"/>
  <c r="Y576" i="4"/>
  <c r="B577" i="4"/>
  <c r="C577" i="4"/>
  <c r="D577" i="4"/>
  <c r="E577" i="4"/>
  <c r="F577" i="4"/>
  <c r="G577" i="4"/>
  <c r="H577" i="4"/>
  <c r="I577" i="4"/>
  <c r="J577" i="4"/>
  <c r="K577" i="4"/>
  <c r="L577" i="4"/>
  <c r="M577" i="4"/>
  <c r="N577" i="4"/>
  <c r="O577" i="4"/>
  <c r="P577" i="4"/>
  <c r="Q577" i="4"/>
  <c r="R577" i="4"/>
  <c r="S577" i="4"/>
  <c r="T577" i="4"/>
  <c r="U577" i="4"/>
  <c r="V577" i="4"/>
  <c r="W577" i="4"/>
  <c r="X577" i="4"/>
  <c r="Y577" i="4"/>
  <c r="B578" i="4"/>
  <c r="C578" i="4"/>
  <c r="D578" i="4"/>
  <c r="E578" i="4"/>
  <c r="F578" i="4"/>
  <c r="G578" i="4"/>
  <c r="H578" i="4"/>
  <c r="I578" i="4"/>
  <c r="J578" i="4"/>
  <c r="K578" i="4"/>
  <c r="L578" i="4"/>
  <c r="M578" i="4"/>
  <c r="N578" i="4"/>
  <c r="O578" i="4"/>
  <c r="P578" i="4"/>
  <c r="Q578" i="4"/>
  <c r="R578" i="4"/>
  <c r="S578" i="4"/>
  <c r="T578" i="4"/>
  <c r="U578" i="4"/>
  <c r="V578" i="4"/>
  <c r="W578" i="4"/>
  <c r="X578" i="4"/>
  <c r="Y578" i="4"/>
  <c r="B579" i="4"/>
  <c r="C579" i="4"/>
  <c r="D579" i="4"/>
  <c r="E579" i="4"/>
  <c r="F579" i="4"/>
  <c r="G579" i="4"/>
  <c r="H579" i="4"/>
  <c r="I579" i="4"/>
  <c r="J579" i="4"/>
  <c r="K579" i="4"/>
  <c r="L579" i="4"/>
  <c r="M579" i="4"/>
  <c r="N579" i="4"/>
  <c r="O579" i="4"/>
  <c r="P579" i="4"/>
  <c r="Q579" i="4"/>
  <c r="R579" i="4"/>
  <c r="S579" i="4"/>
  <c r="T579" i="4"/>
  <c r="U579" i="4"/>
  <c r="V579" i="4"/>
  <c r="W579" i="4"/>
  <c r="X579" i="4"/>
  <c r="Y579" i="4"/>
  <c r="B580" i="4"/>
  <c r="C580" i="4"/>
  <c r="D580" i="4"/>
  <c r="E580" i="4"/>
  <c r="F580" i="4"/>
  <c r="G580" i="4"/>
  <c r="H580" i="4"/>
  <c r="I580" i="4"/>
  <c r="J580" i="4"/>
  <c r="K580" i="4"/>
  <c r="L580" i="4"/>
  <c r="M580" i="4"/>
  <c r="N580" i="4"/>
  <c r="O580" i="4"/>
  <c r="P580" i="4"/>
  <c r="Q580" i="4"/>
  <c r="R580" i="4"/>
  <c r="S580" i="4"/>
  <c r="T580" i="4"/>
  <c r="U580" i="4"/>
  <c r="V580" i="4"/>
  <c r="W580" i="4"/>
  <c r="X580" i="4"/>
  <c r="Y580" i="4"/>
  <c r="B581" i="4"/>
  <c r="C581" i="4"/>
  <c r="D581" i="4"/>
  <c r="E581" i="4"/>
  <c r="F581" i="4"/>
  <c r="G581" i="4"/>
  <c r="H581" i="4"/>
  <c r="I581" i="4"/>
  <c r="J581" i="4"/>
  <c r="K581" i="4"/>
  <c r="L581" i="4"/>
  <c r="M581" i="4"/>
  <c r="N581" i="4"/>
  <c r="O581" i="4"/>
  <c r="P581" i="4"/>
  <c r="Q581" i="4"/>
  <c r="R581" i="4"/>
  <c r="S581" i="4"/>
  <c r="T581" i="4"/>
  <c r="U581" i="4"/>
  <c r="V581" i="4"/>
  <c r="W581" i="4"/>
  <c r="X581" i="4"/>
  <c r="Y581" i="4"/>
  <c r="B582" i="4"/>
  <c r="C582" i="4"/>
  <c r="D582" i="4"/>
  <c r="E582" i="4"/>
  <c r="F582" i="4"/>
  <c r="G582" i="4"/>
  <c r="H582" i="4"/>
  <c r="I582" i="4"/>
  <c r="J582" i="4"/>
  <c r="K582" i="4"/>
  <c r="L582" i="4"/>
  <c r="M582" i="4"/>
  <c r="N582" i="4"/>
  <c r="O582" i="4"/>
  <c r="P582" i="4"/>
  <c r="Q582" i="4"/>
  <c r="R582" i="4"/>
  <c r="S582" i="4"/>
  <c r="T582" i="4"/>
  <c r="U582" i="4"/>
  <c r="V582" i="4"/>
  <c r="W582" i="4"/>
  <c r="X582" i="4"/>
  <c r="Y582" i="4"/>
  <c r="B583" i="4"/>
  <c r="C583" i="4"/>
  <c r="D583" i="4"/>
  <c r="E583" i="4"/>
  <c r="F583" i="4"/>
  <c r="G583" i="4"/>
  <c r="H583" i="4"/>
  <c r="I583" i="4"/>
  <c r="J583" i="4"/>
  <c r="K583" i="4"/>
  <c r="L583" i="4"/>
  <c r="M583" i="4"/>
  <c r="N583" i="4"/>
  <c r="O583" i="4"/>
  <c r="P583" i="4"/>
  <c r="Q583" i="4"/>
  <c r="R583" i="4"/>
  <c r="S583" i="4"/>
  <c r="T583" i="4"/>
  <c r="U583" i="4"/>
  <c r="V583" i="4"/>
  <c r="W583" i="4"/>
  <c r="X583" i="4"/>
  <c r="Y583" i="4"/>
  <c r="B584" i="4"/>
  <c r="C584" i="4"/>
  <c r="D584" i="4"/>
  <c r="E584" i="4"/>
  <c r="F584" i="4"/>
  <c r="G584" i="4"/>
  <c r="H584" i="4"/>
  <c r="I584" i="4"/>
  <c r="J584" i="4"/>
  <c r="K584" i="4"/>
  <c r="L584" i="4"/>
  <c r="M584" i="4"/>
  <c r="N584" i="4"/>
  <c r="O584" i="4"/>
  <c r="P584" i="4"/>
  <c r="Q584" i="4"/>
  <c r="R584" i="4"/>
  <c r="S584" i="4"/>
  <c r="T584" i="4"/>
  <c r="U584" i="4"/>
  <c r="V584" i="4"/>
  <c r="W584" i="4"/>
  <c r="X584" i="4"/>
  <c r="Y584" i="4"/>
  <c r="B585" i="4"/>
  <c r="C585" i="4"/>
  <c r="D585" i="4"/>
  <c r="E585" i="4"/>
  <c r="F585" i="4"/>
  <c r="G585" i="4"/>
  <c r="H585" i="4"/>
  <c r="I585" i="4"/>
  <c r="J585" i="4"/>
  <c r="K585" i="4"/>
  <c r="L585" i="4"/>
  <c r="M585" i="4"/>
  <c r="N585" i="4"/>
  <c r="O585" i="4"/>
  <c r="P585" i="4"/>
  <c r="Q585" i="4"/>
  <c r="R585" i="4"/>
  <c r="S585" i="4"/>
  <c r="T585" i="4"/>
  <c r="U585" i="4"/>
  <c r="V585" i="4"/>
  <c r="W585" i="4"/>
  <c r="X585" i="4"/>
  <c r="Y585" i="4"/>
  <c r="B586" i="4"/>
  <c r="C586" i="4"/>
  <c r="D586" i="4"/>
  <c r="E586" i="4"/>
  <c r="F586" i="4"/>
  <c r="G586" i="4"/>
  <c r="H586" i="4"/>
  <c r="I586" i="4"/>
  <c r="J586" i="4"/>
  <c r="K586" i="4"/>
  <c r="L586" i="4"/>
  <c r="M586" i="4"/>
  <c r="N586" i="4"/>
  <c r="O586" i="4"/>
  <c r="P586" i="4"/>
  <c r="Q586" i="4"/>
  <c r="R586" i="4"/>
  <c r="S586" i="4"/>
  <c r="T586" i="4"/>
  <c r="U586" i="4"/>
  <c r="V586" i="4"/>
  <c r="W586" i="4"/>
  <c r="X586" i="4"/>
  <c r="Y586" i="4"/>
  <c r="AC586" i="4" l="1"/>
  <c r="AC585" i="4"/>
  <c r="AC584" i="4"/>
  <c r="AC580" i="4"/>
  <c r="AC577" i="4"/>
  <c r="AC576" i="4"/>
  <c r="AC573" i="4"/>
  <c r="AC572" i="4"/>
  <c r="AC571" i="4"/>
  <c r="AC570" i="4"/>
  <c r="AC569" i="4"/>
  <c r="AC565" i="4"/>
  <c r="AC563" i="4"/>
  <c r="AC558" i="4"/>
  <c r="AC557" i="4"/>
  <c r="AC556" i="4"/>
  <c r="AC552" i="4"/>
  <c r="AC551" i="4"/>
  <c r="AC550" i="4"/>
  <c r="AC549" i="4"/>
  <c r="AC548" i="4"/>
  <c r="AC545" i="4"/>
  <c r="AC544" i="4"/>
  <c r="AC543" i="4"/>
  <c r="AC542" i="4"/>
  <c r="AC541" i="4"/>
  <c r="AC538" i="4"/>
  <c r="AC537" i="4"/>
  <c r="AC536" i="4"/>
  <c r="AC535" i="4"/>
  <c r="AC534" i="4"/>
  <c r="AC531" i="4"/>
  <c r="AC530" i="4"/>
  <c r="AC529" i="4"/>
  <c r="AC528" i="4"/>
  <c r="AC527" i="4"/>
  <c r="AC524" i="4"/>
  <c r="AC523" i="4"/>
  <c r="AC522" i="4"/>
  <c r="AC521" i="4"/>
  <c r="AC517" i="4"/>
  <c r="AC516" i="4"/>
  <c r="AC515" i="4"/>
  <c r="AC514" i="4"/>
  <c r="AC513" i="4"/>
  <c r="AC510" i="4"/>
  <c r="AC509" i="4"/>
  <c r="AC508" i="4"/>
  <c r="AC507" i="4"/>
  <c r="AC506" i="4"/>
  <c r="AC503" i="4"/>
  <c r="AC502" i="4"/>
  <c r="AC501" i="4"/>
  <c r="AC500" i="4"/>
  <c r="AC499" i="4"/>
  <c r="AC496" i="4"/>
  <c r="AC495" i="4"/>
  <c r="AC494" i="4"/>
  <c r="AC493" i="4"/>
  <c r="AC492" i="4"/>
  <c r="AC489" i="4"/>
  <c r="AC488" i="4"/>
  <c r="AC487" i="4"/>
  <c r="AC486" i="4"/>
  <c r="AC482" i="4"/>
  <c r="AC481" i="4"/>
  <c r="AC480" i="4"/>
  <c r="AC479" i="4"/>
  <c r="AC478" i="4"/>
  <c r="AC475" i="4"/>
  <c r="AC474" i="4"/>
  <c r="AC473" i="4"/>
  <c r="AC472" i="4"/>
  <c r="AC471" i="4"/>
  <c r="AC468" i="4"/>
  <c r="AC467" i="4"/>
  <c r="AC466" i="4"/>
  <c r="AC465" i="4"/>
  <c r="AC464" i="4"/>
  <c r="AC461" i="4"/>
  <c r="AC460" i="4"/>
  <c r="AC459" i="4"/>
  <c r="AC458" i="4"/>
  <c r="AC457" i="4"/>
  <c r="AC454" i="4"/>
  <c r="AC453" i="4"/>
  <c r="AC452" i="4"/>
  <c r="AC451" i="4"/>
  <c r="AC450" i="4"/>
  <c r="AC447" i="4"/>
  <c r="AC446" i="4"/>
  <c r="AC445" i="4"/>
  <c r="AC444" i="4"/>
  <c r="AC443" i="4"/>
  <c r="AC440" i="4"/>
  <c r="AC439" i="4"/>
  <c r="AC438" i="4"/>
  <c r="AC437" i="4"/>
  <c r="AC436" i="4"/>
  <c r="AC433" i="4"/>
  <c r="AC432" i="4"/>
  <c r="AC431" i="4"/>
  <c r="AC430" i="4"/>
  <c r="AC429" i="4"/>
  <c r="AC426" i="4"/>
  <c r="AC425" i="4"/>
  <c r="AC424" i="4"/>
  <c r="AC423" i="4"/>
  <c r="AC419" i="4"/>
  <c r="AC418" i="4"/>
  <c r="AC417" i="4"/>
  <c r="AC416" i="4"/>
  <c r="AC415" i="4"/>
  <c r="AC412" i="4"/>
  <c r="AC411" i="4"/>
  <c r="AC410" i="4"/>
  <c r="AC409" i="4"/>
  <c r="AC408" i="4"/>
  <c r="AC405" i="4"/>
  <c r="AC404" i="4"/>
  <c r="AC403" i="4"/>
  <c r="AC402" i="4"/>
  <c r="AC401" i="4"/>
  <c r="AC398" i="4"/>
  <c r="AC397" i="4"/>
  <c r="AC396" i="4"/>
  <c r="AC395" i="4"/>
  <c r="AC394" i="4"/>
  <c r="AC391" i="4"/>
  <c r="AC390" i="4"/>
  <c r="AC389" i="4"/>
  <c r="AC388" i="4"/>
  <c r="AC387" i="4"/>
  <c r="AC384" i="4"/>
  <c r="AC383" i="4"/>
  <c r="AC382" i="4"/>
  <c r="AC381" i="4"/>
  <c r="AC380" i="4"/>
  <c r="AC377" i="4"/>
  <c r="AC376" i="4"/>
  <c r="AC374" i="4"/>
  <c r="AC373" i="4"/>
  <c r="AC370" i="4"/>
  <c r="AC369" i="4"/>
  <c r="AC367" i="4"/>
  <c r="AC366" i="4"/>
  <c r="AC363" i="4"/>
  <c r="AC362" i="4"/>
  <c r="AC361" i="4"/>
  <c r="AC360" i="4"/>
  <c r="AC359" i="4"/>
  <c r="AC356" i="4"/>
  <c r="AC355" i="4"/>
  <c r="AC354" i="4"/>
  <c r="AC353" i="4"/>
  <c r="AC352" i="4"/>
  <c r="AC349" i="4"/>
  <c r="AC348" i="4"/>
  <c r="AC347" i="4"/>
  <c r="AC346" i="4"/>
  <c r="AC345" i="4"/>
  <c r="AC340" i="4"/>
  <c r="AC339" i="4"/>
  <c r="AC338" i="4"/>
  <c r="AC335" i="4"/>
  <c r="AC334" i="4"/>
  <c r="AC333" i="4"/>
  <c r="AC332" i="4"/>
  <c r="AC331" i="4"/>
  <c r="AC328" i="4"/>
  <c r="AC327" i="4"/>
  <c r="AC326" i="4"/>
  <c r="AC325" i="4"/>
  <c r="AC321" i="4"/>
  <c r="AC320" i="4"/>
  <c r="AC319" i="4"/>
  <c r="AC318" i="4"/>
  <c r="AC317" i="4"/>
  <c r="AC314" i="4"/>
  <c r="AC313" i="4"/>
  <c r="AC312" i="4"/>
  <c r="AC311" i="4"/>
  <c r="AC310" i="4"/>
  <c r="AC307" i="4"/>
  <c r="AC306" i="4"/>
  <c r="AC305" i="4"/>
  <c r="AC304" i="4"/>
  <c r="AC303" i="4"/>
  <c r="AC300" i="4"/>
  <c r="AC299" i="4"/>
  <c r="AC298" i="4"/>
  <c r="AC297" i="4"/>
  <c r="AC293" i="4"/>
  <c r="AC292" i="4"/>
  <c r="AC291" i="4"/>
  <c r="AC290" i="4"/>
  <c r="AC289" i="4"/>
  <c r="AC286" i="4"/>
  <c r="AC285" i="4"/>
  <c r="AC284" i="4"/>
  <c r="AC283" i="4"/>
  <c r="AC674" i="9"/>
  <c r="AC669" i="9"/>
  <c r="AC667" i="9"/>
  <c r="AC664" i="9"/>
  <c r="AC661" i="9"/>
  <c r="AC655" i="9"/>
  <c r="AC653" i="9"/>
  <c r="AC649" i="9"/>
  <c r="AC647" i="9"/>
  <c r="AC643" i="9"/>
  <c r="AC640" i="9"/>
  <c r="AC635" i="9"/>
  <c r="AC632" i="9"/>
  <c r="AC628" i="9"/>
  <c r="AC626" i="9"/>
  <c r="AC622" i="9"/>
  <c r="AC619" i="9"/>
  <c r="AC615" i="9"/>
  <c r="AC612" i="9"/>
  <c r="AC607" i="9"/>
  <c r="AC604" i="9"/>
  <c r="AC600" i="9"/>
  <c r="AC598" i="9"/>
  <c r="AC593" i="9"/>
  <c r="AC591" i="9"/>
  <c r="AC586" i="9"/>
  <c r="AC583" i="9"/>
  <c r="AC580" i="9"/>
  <c r="AC576" i="9"/>
  <c r="AC572" i="9"/>
  <c r="AC569" i="9"/>
  <c r="AC565" i="9"/>
  <c r="AC563" i="9"/>
  <c r="AC558" i="9"/>
  <c r="AC555" i="9"/>
  <c r="AC551" i="9"/>
  <c r="AC548" i="9"/>
  <c r="AC543" i="9"/>
  <c r="AC542" i="9"/>
  <c r="AC537" i="9"/>
  <c r="AC536" i="9"/>
  <c r="AC535" i="9"/>
  <c r="AC534" i="9"/>
  <c r="AC531" i="9"/>
  <c r="AC529" i="9"/>
  <c r="AC528" i="9"/>
  <c r="AC527" i="9"/>
  <c r="AC524" i="9"/>
  <c r="AC523" i="9"/>
  <c r="AC522" i="9"/>
  <c r="AC521" i="9"/>
  <c r="AC517" i="9"/>
  <c r="AC516" i="9"/>
  <c r="AC515" i="9"/>
  <c r="AC514" i="9"/>
  <c r="AC513" i="9"/>
  <c r="AC510" i="9"/>
  <c r="AC509" i="9"/>
  <c r="AC508" i="9"/>
  <c r="AC507" i="9"/>
  <c r="AC506" i="9"/>
  <c r="AC503" i="9"/>
  <c r="AC502" i="9"/>
  <c r="AC501" i="9"/>
  <c r="AC500" i="9"/>
  <c r="AC499" i="9"/>
  <c r="AC496" i="9"/>
  <c r="AC495" i="9"/>
  <c r="AC494" i="9"/>
  <c r="AC493" i="9"/>
  <c r="AC492" i="9"/>
  <c r="AC489" i="9"/>
  <c r="AC488" i="9"/>
  <c r="AC487" i="9"/>
  <c r="AC486" i="9"/>
  <c r="AC482" i="9"/>
  <c r="AC481" i="9"/>
  <c r="AC480" i="9"/>
  <c r="AC479" i="9"/>
  <c r="AC478" i="9"/>
  <c r="AC475" i="9"/>
  <c r="AC474" i="9"/>
  <c r="AC473" i="9"/>
  <c r="AC472" i="9"/>
  <c r="AC471" i="9"/>
  <c r="AC468" i="9"/>
  <c r="AC467" i="9"/>
  <c r="AC466" i="9"/>
  <c r="AC465" i="9"/>
  <c r="AC464" i="9"/>
  <c r="AC461" i="9"/>
  <c r="AC460" i="9"/>
  <c r="AC459" i="9"/>
  <c r="AC458" i="9"/>
  <c r="AC457" i="9"/>
  <c r="AC454" i="9"/>
  <c r="AC453" i="9"/>
  <c r="AC452" i="9"/>
  <c r="AC451" i="9"/>
  <c r="AC450" i="9"/>
  <c r="AC447" i="9"/>
  <c r="AC446" i="9"/>
  <c r="AC445" i="9"/>
  <c r="AC444" i="9"/>
  <c r="AC443" i="9"/>
  <c r="AC440" i="9"/>
  <c r="AC439" i="9"/>
  <c r="AC438" i="9"/>
  <c r="AC437" i="9"/>
  <c r="AC436" i="9"/>
  <c r="AC433" i="9"/>
  <c r="AC432" i="9"/>
  <c r="AC431" i="9"/>
  <c r="AC430" i="9"/>
  <c r="AC429" i="9"/>
  <c r="AC426" i="9"/>
  <c r="AC425" i="9"/>
  <c r="AC424" i="9"/>
  <c r="AC423" i="9"/>
  <c r="AC419" i="9"/>
  <c r="AC418" i="9"/>
  <c r="AC417" i="9"/>
  <c r="AC416" i="9"/>
  <c r="AC415" i="9"/>
  <c r="AC412" i="9"/>
  <c r="AC411" i="9"/>
  <c r="AC410" i="9"/>
  <c r="AC409" i="9"/>
  <c r="AC408" i="9"/>
  <c r="AC405" i="9"/>
  <c r="AC404" i="9"/>
  <c r="AC403" i="9"/>
  <c r="AC402" i="9"/>
  <c r="AC401" i="9"/>
  <c r="AC398" i="9"/>
  <c r="AC397" i="9"/>
  <c r="AC396" i="9"/>
  <c r="AC395" i="9"/>
  <c r="AC394" i="9"/>
  <c r="AC391" i="9"/>
  <c r="AC390" i="9"/>
  <c r="AC389" i="9"/>
  <c r="AC388" i="9"/>
  <c r="AC387" i="9"/>
  <c r="AC384" i="9"/>
  <c r="AC383" i="9"/>
  <c r="AC382" i="9"/>
  <c r="AE9" i="9"/>
  <c r="AJ9" i="9"/>
  <c r="AC676" i="9"/>
  <c r="AC675" i="9"/>
  <c r="AC671" i="9"/>
  <c r="AC670" i="9"/>
  <c r="AC668" i="9"/>
  <c r="AC663" i="9"/>
  <c r="AC662" i="9"/>
  <c r="AC657" i="9"/>
  <c r="AC656" i="9"/>
  <c r="AC654" i="9"/>
  <c r="AC650" i="9"/>
  <c r="AC648" i="9"/>
  <c r="AC646" i="9"/>
  <c r="AC642" i="9"/>
  <c r="AC641" i="9"/>
  <c r="AC639" i="9"/>
  <c r="AC636" i="9"/>
  <c r="AC634" i="9"/>
  <c r="AC633" i="9"/>
  <c r="AC629" i="9"/>
  <c r="AC627" i="9"/>
  <c r="AC625" i="9"/>
  <c r="AC621" i="9"/>
  <c r="AC614" i="9"/>
  <c r="AC613" i="9"/>
  <c r="AC611" i="9"/>
  <c r="AC608" i="9"/>
  <c r="AC606" i="9"/>
  <c r="AC605" i="9"/>
  <c r="AC601" i="9"/>
  <c r="AC599" i="9"/>
  <c r="AC597" i="9"/>
  <c r="AC594" i="9"/>
  <c r="AC592" i="9"/>
  <c r="AC590" i="9"/>
  <c r="AC587" i="9"/>
  <c r="AC585" i="9"/>
  <c r="AC584" i="9"/>
  <c r="AC579" i="9"/>
  <c r="AC577" i="9"/>
  <c r="AC573" i="9"/>
  <c r="AC571" i="9"/>
  <c r="AC570" i="9"/>
  <c r="AC566" i="9"/>
  <c r="AC564" i="9"/>
  <c r="AC562" i="9"/>
  <c r="AC557" i="9"/>
  <c r="AC556" i="9"/>
  <c r="AC552" i="9"/>
  <c r="AC550" i="9"/>
  <c r="AC549" i="9"/>
  <c r="AC545" i="9"/>
  <c r="AC544" i="9"/>
  <c r="AC541" i="9"/>
  <c r="AC538" i="9"/>
  <c r="AC530" i="9"/>
  <c r="AC578" i="9"/>
  <c r="AC677" i="9"/>
  <c r="AC620" i="9"/>
  <c r="AJ677" i="9"/>
  <c r="AE677" i="9"/>
  <c r="AK677" i="9" s="1"/>
  <c r="AE676" i="9"/>
  <c r="AJ676" i="9"/>
  <c r="AJ675" i="9"/>
  <c r="AE675" i="9"/>
  <c r="AK675" i="9" s="1"/>
  <c r="AE674" i="9"/>
  <c r="AJ674" i="9"/>
  <c r="AJ673" i="9"/>
  <c r="AE673" i="9"/>
  <c r="AE672" i="9"/>
  <c r="AJ672" i="9"/>
  <c r="AJ671" i="9"/>
  <c r="AE671" i="9"/>
  <c r="AK671" i="9" s="1"/>
  <c r="AE670" i="9"/>
  <c r="AJ670" i="9"/>
  <c r="AJ669" i="9"/>
  <c r="AE669" i="9"/>
  <c r="AE668" i="9"/>
  <c r="AJ668" i="9"/>
  <c r="AE667" i="9"/>
  <c r="AJ667" i="9"/>
  <c r="AE666" i="9"/>
  <c r="AJ666" i="9"/>
  <c r="AE665" i="9"/>
  <c r="AJ665" i="9"/>
  <c r="AE664" i="9"/>
  <c r="AJ664" i="9"/>
  <c r="AE663" i="9"/>
  <c r="AK663" i="9" s="1"/>
  <c r="AJ663" i="9"/>
  <c r="AE662" i="9"/>
  <c r="AJ662" i="9"/>
  <c r="AJ661" i="9"/>
  <c r="AE661" i="9"/>
  <c r="AK661" i="9" s="1"/>
  <c r="AE660" i="9"/>
  <c r="AJ660" i="9"/>
  <c r="AE659" i="9"/>
  <c r="AJ659" i="9"/>
  <c r="AE658" i="9"/>
  <c r="AJ658" i="9"/>
  <c r="AE657" i="9"/>
  <c r="AJ657" i="9"/>
  <c r="AJ656" i="9"/>
  <c r="AE656" i="9"/>
  <c r="AE655" i="9"/>
  <c r="AJ655" i="9"/>
  <c r="AJ654" i="9"/>
  <c r="AE654" i="9"/>
  <c r="AK654" i="9" s="1"/>
  <c r="AJ653" i="9"/>
  <c r="AE653" i="9"/>
  <c r="AJ652" i="9"/>
  <c r="AE652" i="9"/>
  <c r="AE651" i="9"/>
  <c r="AJ651" i="9"/>
  <c r="AJ650" i="9"/>
  <c r="AE650" i="9"/>
  <c r="AE649" i="9"/>
  <c r="AK649" i="9" s="1"/>
  <c r="AJ649" i="9"/>
  <c r="AE648" i="9"/>
  <c r="AJ648" i="9"/>
  <c r="AE647" i="9"/>
  <c r="AK647" i="9" s="1"/>
  <c r="AJ647" i="9"/>
  <c r="AE646" i="9"/>
  <c r="AJ646" i="9"/>
  <c r="AJ645" i="9"/>
  <c r="AE645" i="9"/>
  <c r="AE644" i="9"/>
  <c r="AJ644" i="9"/>
  <c r="AJ643" i="9"/>
  <c r="AE643" i="9"/>
  <c r="AK643" i="9" s="1"/>
  <c r="AE642" i="9"/>
  <c r="AJ642" i="9"/>
  <c r="AE641" i="9"/>
  <c r="AJ641" i="9"/>
  <c r="AJ640" i="9"/>
  <c r="AE640" i="9"/>
  <c r="AE639" i="9"/>
  <c r="AJ639" i="9"/>
  <c r="AJ638" i="9"/>
  <c r="AE638" i="9"/>
  <c r="AE637" i="9"/>
  <c r="AJ637" i="9"/>
  <c r="AJ636" i="9"/>
  <c r="AE636" i="9"/>
  <c r="AE635" i="9"/>
  <c r="AK635" i="9" s="1"/>
  <c r="AJ635" i="9"/>
  <c r="AJ634" i="9"/>
  <c r="AE634" i="9"/>
  <c r="AE633" i="9"/>
  <c r="AJ633" i="9"/>
  <c r="AJ632" i="9"/>
  <c r="AE632" i="9"/>
  <c r="AE631" i="9"/>
  <c r="AJ631" i="9"/>
  <c r="AJ630" i="9"/>
  <c r="AE630" i="9"/>
  <c r="AJ629" i="9"/>
  <c r="AE629" i="9"/>
  <c r="AK629" i="9" s="1"/>
  <c r="AJ628" i="9"/>
  <c r="AE628" i="9"/>
  <c r="AJ627" i="9"/>
  <c r="AE627" i="9"/>
  <c r="AK627" i="9" s="1"/>
  <c r="AE626" i="9"/>
  <c r="AK626" i="9" s="1"/>
  <c r="AJ626" i="9"/>
  <c r="AE625" i="9"/>
  <c r="AJ625" i="9"/>
  <c r="AE624" i="9"/>
  <c r="AJ624" i="9"/>
  <c r="AE623" i="9"/>
  <c r="AJ623" i="9"/>
  <c r="AJ622" i="9"/>
  <c r="AE622" i="9"/>
  <c r="AE621" i="9"/>
  <c r="AJ621" i="9"/>
  <c r="AE620" i="9"/>
  <c r="AJ620" i="9"/>
  <c r="AE619" i="9"/>
  <c r="AJ619" i="9"/>
  <c r="AJ618" i="9"/>
  <c r="AE618" i="9"/>
  <c r="AE617" i="9"/>
  <c r="AJ617" i="9"/>
  <c r="AE616" i="9"/>
  <c r="AJ616" i="9"/>
  <c r="AJ615" i="9"/>
  <c r="AE615" i="9"/>
  <c r="AK615" i="9" s="1"/>
  <c r="AE614" i="9"/>
  <c r="AJ614" i="9"/>
  <c r="AJ613" i="9"/>
  <c r="AE613" i="9"/>
  <c r="AE612" i="9"/>
  <c r="AJ612" i="9"/>
  <c r="AJ611" i="9"/>
  <c r="AE611" i="9"/>
  <c r="AE610" i="9"/>
  <c r="AJ610" i="9"/>
  <c r="AE609" i="9"/>
  <c r="AJ609" i="9"/>
  <c r="AJ608" i="9"/>
  <c r="AE608" i="9"/>
  <c r="AE607" i="9"/>
  <c r="AJ607" i="9"/>
  <c r="AJ606" i="9"/>
  <c r="AE606" i="9"/>
  <c r="AK606" i="9" s="1"/>
  <c r="AE605" i="9"/>
  <c r="AK605" i="9" s="1"/>
  <c r="AJ605" i="9"/>
  <c r="AE604" i="9"/>
  <c r="AJ604" i="9"/>
  <c r="AJ603" i="9"/>
  <c r="AE603" i="9"/>
  <c r="AJ602" i="9"/>
  <c r="AE602" i="9"/>
  <c r="AE601" i="9"/>
  <c r="AJ601" i="9"/>
  <c r="AE600" i="9"/>
  <c r="AJ600" i="9"/>
  <c r="AE599" i="9"/>
  <c r="AK599" i="9" s="1"/>
  <c r="AJ599" i="9"/>
  <c r="AE598" i="9"/>
  <c r="AJ598" i="9"/>
  <c r="AE597" i="9"/>
  <c r="AK597" i="9" s="1"/>
  <c r="AJ597" i="9"/>
  <c r="AE596" i="9"/>
  <c r="AJ596" i="9"/>
  <c r="AE595" i="9"/>
  <c r="AJ595" i="9"/>
  <c r="AE594" i="9"/>
  <c r="AK594" i="9" s="1"/>
  <c r="AJ594" i="9"/>
  <c r="AE593" i="9"/>
  <c r="AJ593" i="9"/>
  <c r="AE592" i="9"/>
  <c r="AJ592" i="9"/>
  <c r="AE591" i="9"/>
  <c r="AJ591" i="9"/>
  <c r="AE590" i="9"/>
  <c r="AJ590" i="9"/>
  <c r="AE589" i="9"/>
  <c r="AJ589" i="9"/>
  <c r="AE588" i="9"/>
  <c r="AJ588" i="9"/>
  <c r="AJ587" i="9"/>
  <c r="AE587" i="9"/>
  <c r="AJ586" i="9"/>
  <c r="AE586" i="9"/>
  <c r="AJ585" i="9"/>
  <c r="AE585" i="9"/>
  <c r="AJ584" i="9"/>
  <c r="AE584" i="9"/>
  <c r="AJ583" i="9"/>
  <c r="AE583" i="9"/>
  <c r="AJ582" i="9"/>
  <c r="AE582" i="9"/>
  <c r="AJ581" i="9"/>
  <c r="AE581" i="9"/>
  <c r="AJ580" i="9"/>
  <c r="AE580" i="9"/>
  <c r="AE579" i="9"/>
  <c r="AJ579" i="9"/>
  <c r="AJ578" i="9"/>
  <c r="AE578" i="9"/>
  <c r="AE577" i="9"/>
  <c r="AJ577" i="9"/>
  <c r="AE576" i="9"/>
  <c r="AJ576" i="9"/>
  <c r="AJ575" i="9"/>
  <c r="AE575" i="9"/>
  <c r="AE574" i="9"/>
  <c r="AJ574" i="9"/>
  <c r="AE573" i="9"/>
  <c r="AJ573" i="9"/>
  <c r="AE572" i="9"/>
  <c r="AJ572" i="9"/>
  <c r="AE571" i="9"/>
  <c r="AJ571" i="9"/>
  <c r="AJ570" i="9"/>
  <c r="AE570" i="9"/>
  <c r="AE569" i="9"/>
  <c r="AJ569" i="9"/>
  <c r="AJ568" i="9"/>
  <c r="AE568" i="9"/>
  <c r="AE567" i="9"/>
  <c r="AD567" i="9" s="1"/>
  <c r="AJ567" i="9"/>
  <c r="AE566" i="9"/>
  <c r="AJ566" i="9"/>
  <c r="AE565" i="9"/>
  <c r="AJ565" i="9"/>
  <c r="AE564" i="9"/>
  <c r="AJ564" i="9"/>
  <c r="AJ563" i="9"/>
  <c r="AE563" i="9"/>
  <c r="AE562" i="9"/>
  <c r="AJ562" i="9"/>
  <c r="AJ561" i="9"/>
  <c r="AE561" i="9"/>
  <c r="AE560" i="9"/>
  <c r="AJ560" i="9"/>
  <c r="AE559" i="9"/>
  <c r="AJ559" i="9"/>
  <c r="AE558" i="9"/>
  <c r="AJ558" i="9"/>
  <c r="AJ557" i="9"/>
  <c r="AE557" i="9"/>
  <c r="AE556" i="9"/>
  <c r="AJ556" i="9"/>
  <c r="AE555" i="9"/>
  <c r="AJ555" i="9"/>
  <c r="AE554" i="9"/>
  <c r="AJ554" i="9"/>
  <c r="AJ553" i="9"/>
  <c r="AE553" i="9"/>
  <c r="AJ552" i="9"/>
  <c r="AE552" i="9"/>
  <c r="AE551" i="9"/>
  <c r="AJ551" i="9"/>
  <c r="AJ550" i="9"/>
  <c r="AE550" i="9"/>
  <c r="AJ549" i="9"/>
  <c r="AE549" i="9"/>
  <c r="AJ548" i="9"/>
  <c r="AE548" i="9"/>
  <c r="AJ547" i="9"/>
  <c r="AE547" i="9"/>
  <c r="AJ546" i="9"/>
  <c r="AE546" i="9"/>
  <c r="AE545" i="9"/>
  <c r="AJ545" i="9"/>
  <c r="AJ544" i="9"/>
  <c r="AE544" i="9"/>
  <c r="AE543" i="9"/>
  <c r="AJ543" i="9"/>
  <c r="AJ542" i="9"/>
  <c r="AE542" i="9"/>
  <c r="AJ541" i="9"/>
  <c r="AE541" i="9"/>
  <c r="AJ540" i="9"/>
  <c r="AE540" i="9"/>
  <c r="AE539" i="9"/>
  <c r="AJ539" i="9"/>
  <c r="AE538" i="9"/>
  <c r="AJ538" i="9"/>
  <c r="AE537" i="9"/>
  <c r="AJ537" i="9"/>
  <c r="AE536" i="9"/>
  <c r="AJ536" i="9"/>
  <c r="AJ535" i="9"/>
  <c r="AE535" i="9"/>
  <c r="AJ534" i="9"/>
  <c r="AE534" i="9"/>
  <c r="AE533" i="9"/>
  <c r="AJ533" i="9"/>
  <c r="AJ532" i="9"/>
  <c r="AE532" i="9"/>
  <c r="AJ531" i="9"/>
  <c r="AE531" i="9"/>
  <c r="AJ530" i="9"/>
  <c r="AE530" i="9"/>
  <c r="AE529" i="9"/>
  <c r="AJ529" i="9"/>
  <c r="AE528" i="9"/>
  <c r="AJ528" i="9"/>
  <c r="AE527" i="9"/>
  <c r="AJ527" i="9"/>
  <c r="AJ526" i="9"/>
  <c r="AE526" i="9"/>
  <c r="AE525" i="9"/>
  <c r="AJ525" i="9"/>
  <c r="AJ524" i="9"/>
  <c r="AE524" i="9"/>
  <c r="AE523" i="9"/>
  <c r="AJ523" i="9"/>
  <c r="AE522" i="9"/>
  <c r="AJ522" i="9"/>
  <c r="AE521" i="9"/>
  <c r="AJ521" i="9"/>
  <c r="AE520" i="9"/>
  <c r="AJ520" i="9"/>
  <c r="AE519" i="9"/>
  <c r="AJ519" i="9"/>
  <c r="AE518" i="9"/>
  <c r="AJ518" i="9"/>
  <c r="AJ517" i="9"/>
  <c r="AE517" i="9"/>
  <c r="AK517" i="9" s="1"/>
  <c r="AE516" i="9"/>
  <c r="AJ516" i="9"/>
  <c r="AJ515" i="9"/>
  <c r="AE515" i="9"/>
  <c r="AE514" i="9"/>
  <c r="AJ514" i="9"/>
  <c r="AJ513" i="9"/>
  <c r="AE513" i="9"/>
  <c r="AJ512" i="9"/>
  <c r="AE512" i="9"/>
  <c r="AE511" i="9"/>
  <c r="AJ511" i="9"/>
  <c r="AJ510" i="9"/>
  <c r="AE510" i="9"/>
  <c r="AJ509" i="9"/>
  <c r="AE509" i="9"/>
  <c r="AE508" i="9"/>
  <c r="AJ508" i="9"/>
  <c r="AE507" i="9"/>
  <c r="AJ507" i="9"/>
  <c r="AE506" i="9"/>
  <c r="AJ506" i="9"/>
  <c r="AE505" i="9"/>
  <c r="AJ505" i="9"/>
  <c r="AE504" i="9"/>
  <c r="AJ504" i="9"/>
  <c r="AJ503" i="9"/>
  <c r="AE503" i="9"/>
  <c r="AJ502" i="9"/>
  <c r="AE502" i="9"/>
  <c r="AE501" i="9"/>
  <c r="AJ501" i="9"/>
  <c r="AJ500" i="9"/>
  <c r="AE500" i="9"/>
  <c r="AE499" i="9"/>
  <c r="AJ499" i="9"/>
  <c r="AE498" i="9"/>
  <c r="AJ498" i="9"/>
  <c r="AE497" i="9"/>
  <c r="AJ497" i="9"/>
  <c r="AE496" i="9"/>
  <c r="AD496" i="9" s="1"/>
  <c r="AJ496" i="9"/>
  <c r="AE495" i="9"/>
  <c r="AJ495" i="9"/>
  <c r="AJ494" i="9"/>
  <c r="AE494" i="9"/>
  <c r="AJ493" i="9"/>
  <c r="AE493" i="9"/>
  <c r="AK493" i="9" s="1"/>
  <c r="AE492" i="9"/>
  <c r="AJ492" i="9"/>
  <c r="AE491" i="9"/>
  <c r="AJ491" i="9"/>
  <c r="AE490" i="9"/>
  <c r="AJ490" i="9"/>
  <c r="AE489" i="9"/>
  <c r="AJ489" i="9"/>
  <c r="AE488" i="9"/>
  <c r="AJ488" i="9"/>
  <c r="AE487" i="9"/>
  <c r="AJ487" i="9"/>
  <c r="AJ486" i="9"/>
  <c r="AE486" i="9"/>
  <c r="AE485" i="9"/>
  <c r="AD485" i="9" s="1"/>
  <c r="AJ485" i="9"/>
  <c r="AE484" i="9"/>
  <c r="AJ484" i="9"/>
  <c r="AJ483" i="9"/>
  <c r="AE483" i="9"/>
  <c r="AE482" i="9"/>
  <c r="AJ482" i="9"/>
  <c r="AE481" i="9"/>
  <c r="AJ481" i="9"/>
  <c r="AE480" i="9"/>
  <c r="AJ480" i="9"/>
  <c r="AC381" i="9"/>
  <c r="AC380" i="9"/>
  <c r="AC377" i="9"/>
  <c r="AC376" i="9"/>
  <c r="AC374" i="9"/>
  <c r="AC373" i="9"/>
  <c r="AC370" i="9"/>
  <c r="AC369" i="9"/>
  <c r="AC367" i="9"/>
  <c r="AC366" i="9"/>
  <c r="AC363" i="9"/>
  <c r="AC362" i="9"/>
  <c r="AC361" i="9"/>
  <c r="AC360" i="9"/>
  <c r="AC359" i="9"/>
  <c r="AC356" i="9"/>
  <c r="AC355" i="9"/>
  <c r="AC354" i="9"/>
  <c r="AC353" i="9"/>
  <c r="AC352" i="9"/>
  <c r="AC349" i="9"/>
  <c r="AC348" i="9"/>
  <c r="AC347" i="9"/>
  <c r="AC346" i="9"/>
  <c r="AC345" i="9"/>
  <c r="AC340" i="9"/>
  <c r="AC339" i="9"/>
  <c r="AC338" i="9"/>
  <c r="AC335" i="9"/>
  <c r="AC334" i="9"/>
  <c r="AC333" i="9"/>
  <c r="AC332" i="9"/>
  <c r="AC331" i="9"/>
  <c r="AC328" i="9"/>
  <c r="AC327" i="9"/>
  <c r="AC326" i="9"/>
  <c r="AC325" i="9"/>
  <c r="AC321" i="9"/>
  <c r="AC320" i="9"/>
  <c r="AC319" i="9"/>
  <c r="AC318" i="9"/>
  <c r="AC317" i="9"/>
  <c r="AC314" i="9"/>
  <c r="AC313" i="9"/>
  <c r="AC312" i="9"/>
  <c r="AC311" i="9"/>
  <c r="AC310" i="9"/>
  <c r="AC307" i="9"/>
  <c r="AC306" i="9"/>
  <c r="AC305" i="9"/>
  <c r="AC304" i="9"/>
  <c r="AC303" i="9"/>
  <c r="AC300" i="9"/>
  <c r="AC299" i="9"/>
  <c r="AC298" i="9"/>
  <c r="AC297" i="9"/>
  <c r="AC293" i="9"/>
  <c r="AC292" i="9"/>
  <c r="AC291" i="9"/>
  <c r="AC290" i="9"/>
  <c r="AC289" i="9"/>
  <c r="AC286" i="9"/>
  <c r="AC285" i="9"/>
  <c r="AC284" i="9"/>
  <c r="AC283" i="9"/>
  <c r="AC282" i="9"/>
  <c r="AC279" i="9"/>
  <c r="AC278" i="9"/>
  <c r="AC277" i="9"/>
  <c r="AC276" i="9"/>
  <c r="AC275" i="9"/>
  <c r="AC272" i="9"/>
  <c r="AC271" i="9"/>
  <c r="AC270" i="9"/>
  <c r="AC269" i="9"/>
  <c r="AC268" i="9"/>
  <c r="AC265" i="9"/>
  <c r="AC264" i="9"/>
  <c r="AC263" i="9"/>
  <c r="AC262" i="9"/>
  <c r="AC261" i="9"/>
  <c r="AC258" i="9"/>
  <c r="AC257" i="9"/>
  <c r="AC256" i="9"/>
  <c r="AC255" i="9"/>
  <c r="AC251" i="9"/>
  <c r="AC250" i="9"/>
  <c r="AC249" i="9"/>
  <c r="AC248" i="9"/>
  <c r="AC247" i="9"/>
  <c r="AC244" i="9"/>
  <c r="AC243" i="9"/>
  <c r="AC242" i="9"/>
  <c r="AC241" i="9"/>
  <c r="AC240" i="9"/>
  <c r="AC237" i="9"/>
  <c r="AC236" i="9"/>
  <c r="AC235" i="9"/>
  <c r="AC234" i="9"/>
  <c r="AC233" i="9"/>
  <c r="AC230" i="9"/>
  <c r="AC229" i="9"/>
  <c r="AC228" i="9"/>
  <c r="AC227" i="9"/>
  <c r="AC226" i="9"/>
  <c r="AC223" i="9"/>
  <c r="AC222" i="9"/>
  <c r="AC221" i="9"/>
  <c r="AC220" i="9"/>
  <c r="AC219" i="9"/>
  <c r="AC216" i="9"/>
  <c r="AC215" i="9"/>
  <c r="AC214" i="9"/>
  <c r="AC213" i="9"/>
  <c r="AC212" i="9"/>
  <c r="AC209" i="9"/>
  <c r="AC208" i="9"/>
  <c r="AC207" i="9"/>
  <c r="AC206" i="9"/>
  <c r="AC205" i="9"/>
  <c r="AC202" i="9"/>
  <c r="AC201" i="9"/>
  <c r="AC200" i="9"/>
  <c r="AC199" i="9"/>
  <c r="AC198" i="9"/>
  <c r="AC195" i="9"/>
  <c r="AC193" i="9"/>
  <c r="AC192" i="9"/>
  <c r="AC191" i="9"/>
  <c r="AC188" i="9"/>
  <c r="AC187" i="9"/>
  <c r="AC186" i="9"/>
  <c r="AC185" i="9"/>
  <c r="AC184" i="9"/>
  <c r="AC181" i="9"/>
  <c r="AC180" i="9"/>
  <c r="AC179" i="9"/>
  <c r="AC178" i="9"/>
  <c r="AC177" i="9"/>
  <c r="AC174" i="9"/>
  <c r="AC173" i="9"/>
  <c r="AC172" i="9"/>
  <c r="AC171" i="9"/>
  <c r="AC170" i="9"/>
  <c r="AC167" i="9"/>
  <c r="AC166" i="9"/>
  <c r="AC165" i="9"/>
  <c r="AC164" i="9"/>
  <c r="AC163" i="9"/>
  <c r="AC160" i="9"/>
  <c r="AC159" i="9"/>
  <c r="AC158" i="9"/>
  <c r="AC157" i="9"/>
  <c r="AC153" i="9"/>
  <c r="AC152" i="9"/>
  <c r="AC151" i="9"/>
  <c r="AC150" i="9"/>
  <c r="AC149" i="9"/>
  <c r="AC146" i="9"/>
  <c r="AC145" i="9"/>
  <c r="AC144" i="9"/>
  <c r="AC143" i="9"/>
  <c r="AC142" i="9"/>
  <c r="AC139" i="9"/>
  <c r="AC138" i="9"/>
  <c r="AC137" i="9"/>
  <c r="AC136" i="9"/>
  <c r="AC135" i="9"/>
  <c r="AC132" i="9"/>
  <c r="AC131" i="9"/>
  <c r="AJ479" i="9"/>
  <c r="AE479" i="9"/>
  <c r="AE478" i="9"/>
  <c r="AJ478" i="9"/>
  <c r="AJ477" i="9"/>
  <c r="AE477" i="9"/>
  <c r="AE476" i="9"/>
  <c r="AD476" i="9" s="1"/>
  <c r="AJ476" i="9"/>
  <c r="AK476" i="9" s="1"/>
  <c r="AJ475" i="9"/>
  <c r="AE475" i="9"/>
  <c r="AJ474" i="9"/>
  <c r="AE474" i="9"/>
  <c r="AJ473" i="9"/>
  <c r="AE473" i="9"/>
  <c r="AJ472" i="9"/>
  <c r="AE472" i="9"/>
  <c r="AJ471" i="9"/>
  <c r="AE471" i="9"/>
  <c r="AE470" i="9"/>
  <c r="AJ470" i="9"/>
  <c r="AE469" i="9"/>
  <c r="AJ469" i="9"/>
  <c r="AE468" i="9"/>
  <c r="AJ468" i="9"/>
  <c r="AE467" i="9"/>
  <c r="AJ467" i="9"/>
  <c r="AE466" i="9"/>
  <c r="AJ466" i="9"/>
  <c r="AJ465" i="9"/>
  <c r="AE465" i="9"/>
  <c r="AE464" i="9"/>
  <c r="AJ464" i="9"/>
  <c r="AJ463" i="9"/>
  <c r="AE463" i="9"/>
  <c r="AE462" i="9"/>
  <c r="AJ462" i="9"/>
  <c r="AJ461" i="9"/>
  <c r="AE461" i="9"/>
  <c r="AE460" i="9"/>
  <c r="AJ460" i="9"/>
  <c r="AJ459" i="9"/>
  <c r="AE459" i="9"/>
  <c r="AE458" i="9"/>
  <c r="AJ458" i="9"/>
  <c r="AE457" i="9"/>
  <c r="AJ457" i="9"/>
  <c r="AE456" i="9"/>
  <c r="AJ456" i="9"/>
  <c r="AE455" i="9"/>
  <c r="AJ455" i="9"/>
  <c r="AE454" i="9"/>
  <c r="AJ454" i="9"/>
  <c r="AE453" i="9"/>
  <c r="AJ453" i="9"/>
  <c r="AJ452" i="9"/>
  <c r="AE452" i="9"/>
  <c r="AK452" i="9" s="1"/>
  <c r="AE451" i="9"/>
  <c r="AJ451" i="9"/>
  <c r="AJ450" i="9"/>
  <c r="AE450" i="9"/>
  <c r="AE449" i="9"/>
  <c r="AJ449" i="9"/>
  <c r="AE448" i="9"/>
  <c r="AJ448" i="9"/>
  <c r="AJ447" i="9"/>
  <c r="AE447" i="9"/>
  <c r="AE446" i="9"/>
  <c r="AJ446" i="9"/>
  <c r="AE445" i="9"/>
  <c r="AJ445" i="9"/>
  <c r="AE444" i="9"/>
  <c r="AJ444" i="9"/>
  <c r="AE443" i="9"/>
  <c r="AJ443" i="9"/>
  <c r="AE442" i="9"/>
  <c r="AJ442" i="9"/>
  <c r="AE441" i="9"/>
  <c r="AD441" i="9" s="1"/>
  <c r="AJ441" i="9"/>
  <c r="AJ440" i="9"/>
  <c r="AE440" i="9"/>
  <c r="AE439" i="9"/>
  <c r="AJ439" i="9"/>
  <c r="AJ438" i="9"/>
  <c r="AE438" i="9"/>
  <c r="AE437" i="9"/>
  <c r="AJ437" i="9"/>
  <c r="AE436" i="9"/>
  <c r="AJ436" i="9"/>
  <c r="AE435" i="9"/>
  <c r="AJ435" i="9"/>
  <c r="AE434" i="9"/>
  <c r="AJ434" i="9"/>
  <c r="AE433" i="9"/>
  <c r="AJ433" i="9"/>
  <c r="AJ432" i="9"/>
  <c r="AE432" i="9"/>
  <c r="AJ431" i="9"/>
  <c r="AE431" i="9"/>
  <c r="AJ430" i="9"/>
  <c r="AE430" i="9"/>
  <c r="AE429" i="9"/>
  <c r="AJ429" i="9"/>
  <c r="AJ428" i="9"/>
  <c r="AE428" i="9"/>
  <c r="AD428" i="9" s="1"/>
  <c r="AE427" i="9"/>
  <c r="AJ427" i="9"/>
  <c r="AJ426" i="9"/>
  <c r="AE426" i="9"/>
  <c r="AE425" i="9"/>
  <c r="AJ425" i="9"/>
  <c r="AE424" i="9"/>
  <c r="AJ424" i="9"/>
  <c r="AE423" i="9"/>
  <c r="AJ423" i="9"/>
  <c r="AE422" i="9"/>
  <c r="AJ422" i="9"/>
  <c r="AJ421" i="9"/>
  <c r="AE421" i="9"/>
  <c r="AE420" i="9"/>
  <c r="AJ420" i="9"/>
  <c r="AJ419" i="9"/>
  <c r="AE419" i="9"/>
  <c r="AE418" i="9"/>
  <c r="AJ418" i="9"/>
  <c r="AE417" i="9"/>
  <c r="AJ417" i="9"/>
  <c r="AJ416" i="9"/>
  <c r="AE416" i="9"/>
  <c r="AE415" i="9"/>
  <c r="AJ415" i="9"/>
  <c r="AE414" i="9"/>
  <c r="AJ414" i="9"/>
  <c r="AE413" i="9"/>
  <c r="AJ413" i="9"/>
  <c r="AJ412" i="9"/>
  <c r="AE412" i="9"/>
  <c r="AE411" i="9"/>
  <c r="AJ411" i="9"/>
  <c r="AJ410" i="9"/>
  <c r="AE410" i="9"/>
  <c r="AE409" i="9"/>
  <c r="AJ409" i="9"/>
  <c r="AJ408" i="9"/>
  <c r="AE408" i="9"/>
  <c r="AE407" i="9"/>
  <c r="AJ407" i="9"/>
  <c r="AJ406" i="9"/>
  <c r="AE406" i="9"/>
  <c r="AE405" i="9"/>
  <c r="AJ405" i="9"/>
  <c r="AJ404" i="9"/>
  <c r="AE404" i="9"/>
  <c r="AE403" i="9"/>
  <c r="AJ403" i="9"/>
  <c r="AJ402" i="9"/>
  <c r="AE402" i="9"/>
  <c r="AE401" i="9"/>
  <c r="AJ401" i="9"/>
  <c r="AJ400" i="9"/>
  <c r="AE400" i="9"/>
  <c r="AJ399" i="9"/>
  <c r="AE399" i="9"/>
  <c r="AJ398" i="9"/>
  <c r="AE398" i="9"/>
  <c r="AJ397" i="9"/>
  <c r="AE397" i="9"/>
  <c r="AJ396" i="9"/>
  <c r="AE396" i="9"/>
  <c r="AE395" i="9"/>
  <c r="AJ395" i="9"/>
  <c r="AJ394" i="9"/>
  <c r="AE394" i="9"/>
  <c r="AK394" i="9" s="1"/>
  <c r="AE393" i="9"/>
  <c r="AJ393" i="9"/>
  <c r="AE392" i="9"/>
  <c r="AJ392" i="9"/>
  <c r="AE391" i="9"/>
  <c r="AJ391" i="9"/>
  <c r="AJ390" i="9"/>
  <c r="AE390" i="9"/>
  <c r="AE389" i="9"/>
  <c r="AJ389" i="9"/>
  <c r="AJ388" i="9"/>
  <c r="AE388" i="9"/>
  <c r="AK388" i="9" s="1"/>
  <c r="AE387" i="9"/>
  <c r="AJ387" i="9"/>
  <c r="AJ386" i="9"/>
  <c r="AE386" i="9"/>
  <c r="AE385" i="9"/>
  <c r="AJ385" i="9"/>
  <c r="AJ384" i="9"/>
  <c r="AE384" i="9"/>
  <c r="AJ383" i="9"/>
  <c r="AE383" i="9"/>
  <c r="AJ382" i="9"/>
  <c r="AE382" i="9"/>
  <c r="AE381" i="9"/>
  <c r="AJ381" i="9"/>
  <c r="AJ380" i="9"/>
  <c r="AE380" i="9"/>
  <c r="AE379" i="9"/>
  <c r="AJ379" i="9"/>
  <c r="AJ378" i="9"/>
  <c r="AE378" i="9"/>
  <c r="AE377" i="9"/>
  <c r="AJ377" i="9"/>
  <c r="AE376" i="9"/>
  <c r="AJ376" i="9"/>
  <c r="AE375" i="9"/>
  <c r="AJ375" i="9"/>
  <c r="AJ374" i="9"/>
  <c r="AE374" i="9"/>
  <c r="AE373" i="9"/>
  <c r="AJ373" i="9"/>
  <c r="AJ372" i="9"/>
  <c r="AE372" i="9"/>
  <c r="AJ371" i="9"/>
  <c r="AE371" i="9"/>
  <c r="AJ370" i="9"/>
  <c r="AE370" i="9"/>
  <c r="AK370" i="9" s="1"/>
  <c r="AE369" i="9"/>
  <c r="AJ369" i="9"/>
  <c r="AJ368" i="9"/>
  <c r="AE368" i="9"/>
  <c r="AE367" i="9"/>
  <c r="AJ367" i="9"/>
  <c r="AE366" i="9"/>
  <c r="AJ366" i="9"/>
  <c r="AE365" i="9"/>
  <c r="AJ365" i="9"/>
  <c r="AE364" i="9"/>
  <c r="AJ364" i="9"/>
  <c r="AE363" i="9"/>
  <c r="AJ363" i="9"/>
  <c r="AE362" i="9"/>
  <c r="AJ362" i="9"/>
  <c r="AE361" i="9"/>
  <c r="AJ361" i="9"/>
  <c r="AJ360" i="9"/>
  <c r="AE360" i="9"/>
  <c r="AE359" i="9"/>
  <c r="AJ359" i="9"/>
  <c r="AJ358" i="9"/>
  <c r="AE358" i="9"/>
  <c r="AE357" i="9"/>
  <c r="AJ357" i="9"/>
  <c r="AJ356" i="9"/>
  <c r="AE356" i="9"/>
  <c r="AK356" i="9" s="1"/>
  <c r="AE355" i="9"/>
  <c r="AJ355" i="9"/>
  <c r="AJ354" i="9"/>
  <c r="AE354" i="9"/>
  <c r="AJ353" i="9"/>
  <c r="AE353" i="9"/>
  <c r="AJ352" i="9"/>
  <c r="AE352" i="9"/>
  <c r="AK352" i="9" s="1"/>
  <c r="AJ351" i="9"/>
  <c r="AE351" i="9"/>
  <c r="AJ350" i="9"/>
  <c r="AE350" i="9"/>
  <c r="AD350" i="9" s="1"/>
  <c r="AJ349" i="9"/>
  <c r="AE349" i="9"/>
  <c r="AE348" i="9"/>
  <c r="AJ348" i="9"/>
  <c r="AJ347" i="9"/>
  <c r="AE347" i="9"/>
  <c r="AE346" i="9"/>
  <c r="AJ346" i="9"/>
  <c r="AE345" i="9"/>
  <c r="AJ345" i="9"/>
  <c r="AE344" i="9"/>
  <c r="AJ344" i="9"/>
  <c r="AE343" i="9"/>
  <c r="AJ343" i="9"/>
  <c r="AJ342" i="9"/>
  <c r="AE342" i="9"/>
  <c r="AJ341" i="9"/>
  <c r="AK341" i="9" s="1"/>
  <c r="AE341" i="9"/>
  <c r="AD341" i="9" s="1"/>
  <c r="AJ340" i="9"/>
  <c r="AE340" i="9"/>
  <c r="AK340" i="9" s="1"/>
  <c r="AE339" i="9"/>
  <c r="AJ339" i="9"/>
  <c r="AE338" i="9"/>
  <c r="AJ338" i="9"/>
  <c r="AJ337" i="9"/>
  <c r="AE337" i="9"/>
  <c r="AJ336" i="9"/>
  <c r="AE336" i="9"/>
  <c r="AE335" i="9"/>
  <c r="AK335" i="9" s="1"/>
  <c r="AJ335" i="9"/>
  <c r="AE334" i="9"/>
  <c r="AJ334" i="9"/>
  <c r="AE333" i="9"/>
  <c r="AJ333" i="9"/>
  <c r="AE332" i="9"/>
  <c r="AJ332" i="9"/>
  <c r="AE331" i="9"/>
  <c r="AJ331" i="9"/>
  <c r="AE330" i="9"/>
  <c r="AJ330" i="9"/>
  <c r="AE329" i="9"/>
  <c r="AJ329" i="9"/>
  <c r="AE328" i="9"/>
  <c r="AD328" i="9" s="1"/>
  <c r="AJ328" i="9"/>
  <c r="AK328" i="9" s="1"/>
  <c r="AJ327" i="9"/>
  <c r="AE327" i="9"/>
  <c r="AE326" i="9"/>
  <c r="AJ326" i="9"/>
  <c r="AK326" i="9" s="1"/>
  <c r="AJ325" i="9"/>
  <c r="AE325" i="9"/>
  <c r="AE324" i="9"/>
  <c r="AJ324" i="9"/>
  <c r="AE323" i="9"/>
  <c r="AJ323" i="9"/>
  <c r="AE322" i="9"/>
  <c r="AJ322" i="9"/>
  <c r="AE321" i="9"/>
  <c r="AJ321" i="9"/>
  <c r="AK321" i="9" s="1"/>
  <c r="AE320" i="9"/>
  <c r="AJ320" i="9"/>
  <c r="AE319" i="9"/>
  <c r="AJ319" i="9"/>
  <c r="AJ318" i="9"/>
  <c r="AE318" i="9"/>
  <c r="AJ317" i="9"/>
  <c r="AK317" i="9" s="1"/>
  <c r="AE317" i="9"/>
  <c r="AE316" i="9"/>
  <c r="AJ316" i="9"/>
  <c r="AE315" i="9"/>
  <c r="AJ315" i="9"/>
  <c r="AJ314" i="9"/>
  <c r="AE314" i="9"/>
  <c r="AE313" i="9"/>
  <c r="AJ313" i="9"/>
  <c r="AE312" i="9"/>
  <c r="AJ312" i="9"/>
  <c r="AE311" i="9"/>
  <c r="AK311" i="9" s="1"/>
  <c r="AJ311" i="9"/>
  <c r="AE310" i="9"/>
  <c r="AJ310" i="9"/>
  <c r="AE309" i="9"/>
  <c r="AJ309" i="9"/>
  <c r="AJ308" i="9"/>
  <c r="AE308" i="9"/>
  <c r="AE307" i="9"/>
  <c r="AJ307" i="9"/>
  <c r="AJ306" i="9"/>
  <c r="AE306" i="9"/>
  <c r="AE305" i="9"/>
  <c r="AJ305" i="9"/>
  <c r="AE304" i="9"/>
  <c r="AJ304" i="9"/>
  <c r="AE303" i="9"/>
  <c r="AJ303" i="9"/>
  <c r="AE302" i="9"/>
  <c r="AD302" i="9" s="1"/>
  <c r="AJ302" i="9"/>
  <c r="AK302" i="9" s="1"/>
  <c r="AJ301" i="9"/>
  <c r="AE301" i="9"/>
  <c r="AE300" i="9"/>
  <c r="AJ300" i="9"/>
  <c r="AE299" i="9"/>
  <c r="AK299" i="9" s="1"/>
  <c r="AJ299" i="9"/>
  <c r="AJ298" i="9"/>
  <c r="AE298" i="9"/>
  <c r="AE297" i="9"/>
  <c r="AJ297" i="9"/>
  <c r="AK297" i="9" s="1"/>
  <c r="AJ296" i="9"/>
  <c r="AE296" i="9"/>
  <c r="AE295" i="9"/>
  <c r="AJ295" i="9"/>
  <c r="AE294" i="9"/>
  <c r="AJ294" i="9"/>
  <c r="AE293" i="9"/>
  <c r="AJ293" i="9"/>
  <c r="AJ292" i="9"/>
  <c r="AE292" i="9"/>
  <c r="AK292" i="9" s="1"/>
  <c r="AE291" i="9"/>
  <c r="AJ291" i="9"/>
  <c r="AJ290" i="9"/>
  <c r="AE290" i="9"/>
  <c r="AJ289" i="9"/>
  <c r="AE289" i="9"/>
  <c r="AJ288" i="9"/>
  <c r="AE288" i="9"/>
  <c r="AE287" i="9"/>
  <c r="AJ287" i="9"/>
  <c r="AJ286" i="9"/>
  <c r="AE286" i="9"/>
  <c r="AE285" i="9"/>
  <c r="AJ285" i="9"/>
  <c r="AJ284" i="9"/>
  <c r="AE284" i="9"/>
  <c r="AE283" i="9"/>
  <c r="AJ283" i="9"/>
  <c r="AE282" i="9"/>
  <c r="AJ282" i="9"/>
  <c r="AJ281" i="9"/>
  <c r="AE281" i="9"/>
  <c r="AE280" i="9"/>
  <c r="AJ280" i="9"/>
  <c r="AJ279" i="9"/>
  <c r="AE279" i="9"/>
  <c r="AK279" i="9" s="1"/>
  <c r="AJ278" i="9"/>
  <c r="AE278" i="9"/>
  <c r="AE277" i="9"/>
  <c r="AJ277" i="9"/>
  <c r="AE276" i="9"/>
  <c r="AJ276" i="9"/>
  <c r="AE275" i="9"/>
  <c r="AK275" i="9" s="1"/>
  <c r="AJ275" i="9"/>
  <c r="AE274" i="9"/>
  <c r="AJ274" i="9"/>
  <c r="AE273" i="9"/>
  <c r="AD273" i="9" s="1"/>
  <c r="AJ273" i="9"/>
  <c r="AK273" i="9" s="1"/>
  <c r="AE272" i="9"/>
  <c r="AJ272" i="9"/>
  <c r="AE271" i="9"/>
  <c r="AJ271" i="9"/>
  <c r="AE270" i="9"/>
  <c r="AJ270" i="9"/>
  <c r="AJ269" i="9"/>
  <c r="AK269" i="9" s="1"/>
  <c r="AE269" i="9"/>
  <c r="AE268" i="9"/>
  <c r="AJ268" i="9"/>
  <c r="AJ267" i="9"/>
  <c r="AE267" i="9"/>
  <c r="AE266" i="9"/>
  <c r="AJ266" i="9"/>
  <c r="AE265" i="9"/>
  <c r="AJ265" i="9"/>
  <c r="AE264" i="9"/>
  <c r="AJ264" i="9"/>
  <c r="AE263" i="9"/>
  <c r="AJ263" i="9"/>
  <c r="AJ262" i="9"/>
  <c r="AE262" i="9"/>
  <c r="AE261" i="9"/>
  <c r="AJ261" i="9"/>
  <c r="AJ260" i="9"/>
  <c r="AE260" i="9"/>
  <c r="AE259" i="9"/>
  <c r="AJ259" i="9"/>
  <c r="AJ258" i="9"/>
  <c r="AE258" i="9"/>
  <c r="AE257" i="9"/>
  <c r="AJ257" i="9"/>
  <c r="AJ256" i="9"/>
  <c r="AE256" i="9"/>
  <c r="AE255" i="9"/>
  <c r="AJ255" i="9"/>
  <c r="AJ254" i="9"/>
  <c r="AE254" i="9"/>
  <c r="AD254" i="9" s="1"/>
  <c r="AE253" i="9"/>
  <c r="AJ253" i="9"/>
  <c r="AJ252" i="9"/>
  <c r="AE252" i="9"/>
  <c r="AJ251" i="9"/>
  <c r="AE251" i="9"/>
  <c r="AJ250" i="9"/>
  <c r="AE250" i="9"/>
  <c r="AJ249" i="9"/>
  <c r="AE249" i="9"/>
  <c r="AE248" i="9"/>
  <c r="AJ248" i="9"/>
  <c r="AJ247" i="9"/>
  <c r="AE247" i="9"/>
  <c r="AE246" i="9"/>
  <c r="AJ246" i="9"/>
  <c r="AJ245" i="9"/>
  <c r="AK245" i="9" s="1"/>
  <c r="AE245" i="9"/>
  <c r="AD245" i="9" s="1"/>
  <c r="AE244" i="9"/>
  <c r="AJ244" i="9"/>
  <c r="AE243" i="9"/>
  <c r="AJ243" i="9"/>
  <c r="AE242" i="9"/>
  <c r="AJ242" i="9"/>
  <c r="AE241" i="9"/>
  <c r="AJ241" i="9"/>
  <c r="AJ240" i="9"/>
  <c r="AE240" i="9"/>
  <c r="AJ239" i="9"/>
  <c r="AE239" i="9"/>
  <c r="AE238" i="9"/>
  <c r="AJ238" i="9"/>
  <c r="AE237" i="9"/>
  <c r="AJ237" i="9"/>
  <c r="AE236" i="9"/>
  <c r="AJ236" i="9"/>
  <c r="AJ235" i="9"/>
  <c r="AE235" i="9"/>
  <c r="AE234" i="9"/>
  <c r="AJ234" i="9"/>
  <c r="AJ233" i="9"/>
  <c r="AE233" i="9"/>
  <c r="AE232" i="9"/>
  <c r="AD232" i="9" s="1"/>
  <c r="AJ232" i="9"/>
  <c r="AK232" i="9" s="1"/>
  <c r="AJ231" i="9"/>
  <c r="AE231" i="9"/>
  <c r="AE230" i="9"/>
  <c r="AJ230" i="9"/>
  <c r="AK230" i="9" s="1"/>
  <c r="AJ229" i="9"/>
  <c r="AE229" i="9"/>
  <c r="AE228" i="9"/>
  <c r="AJ228" i="9"/>
  <c r="AJ227" i="9"/>
  <c r="AE227" i="9"/>
  <c r="AE226" i="9"/>
  <c r="AJ226" i="9"/>
  <c r="AE225" i="9"/>
  <c r="AD225" i="9" s="1"/>
  <c r="AJ225" i="9"/>
  <c r="AK225" i="9" s="1"/>
  <c r="AE224" i="9"/>
  <c r="AJ224" i="9"/>
  <c r="AE223" i="9"/>
  <c r="AJ223" i="9"/>
  <c r="AE222" i="9"/>
  <c r="AJ222" i="9"/>
  <c r="AE221" i="9"/>
  <c r="AJ221" i="9"/>
  <c r="AJ220" i="9"/>
  <c r="AE220" i="9"/>
  <c r="AK220" i="9" s="1"/>
  <c r="AE219" i="9"/>
  <c r="AJ219" i="9"/>
  <c r="AJ218" i="9"/>
  <c r="AE218" i="9"/>
  <c r="AE217" i="9"/>
  <c r="AJ217" i="9"/>
  <c r="AJ216" i="9"/>
  <c r="AE216" i="9"/>
  <c r="AE215" i="9"/>
  <c r="AK215" i="9" s="1"/>
  <c r="AJ215" i="9"/>
  <c r="AJ214" i="9"/>
  <c r="AE214" i="9"/>
  <c r="AE213" i="9"/>
  <c r="AJ213" i="9"/>
  <c r="AJ212" i="9"/>
  <c r="AE212" i="9"/>
  <c r="AE211" i="9"/>
  <c r="AJ211" i="9"/>
  <c r="AJ210" i="9"/>
  <c r="AE210" i="9"/>
  <c r="AE209" i="9"/>
  <c r="AJ209" i="9"/>
  <c r="AJ208" i="9"/>
  <c r="AE208" i="9"/>
  <c r="AD208" i="9" s="1"/>
  <c r="AE207" i="9"/>
  <c r="AJ207" i="9"/>
  <c r="AJ206" i="9"/>
  <c r="AE206" i="9"/>
  <c r="AK206" i="9" s="1"/>
  <c r="AE205" i="9"/>
  <c r="AJ205" i="9"/>
  <c r="AJ204" i="9"/>
  <c r="AE204" i="9"/>
  <c r="AE203" i="9"/>
  <c r="AJ203" i="9"/>
  <c r="AJ202" i="9"/>
  <c r="AE202" i="9"/>
  <c r="AE201" i="9"/>
  <c r="AJ201" i="9"/>
  <c r="AK201" i="9" s="1"/>
  <c r="AJ200" i="9"/>
  <c r="AE200" i="9"/>
  <c r="AE199" i="9"/>
  <c r="AJ199" i="9"/>
  <c r="AJ198" i="9"/>
  <c r="AE198" i="9"/>
  <c r="AE197" i="9"/>
  <c r="AD197" i="9" s="1"/>
  <c r="AJ197" i="9"/>
  <c r="AE196" i="9"/>
  <c r="AJ196" i="9"/>
  <c r="AJ195" i="9"/>
  <c r="AE195" i="9"/>
  <c r="AE194" i="9"/>
  <c r="AJ194" i="9"/>
  <c r="AJ193" i="9"/>
  <c r="AE193" i="9"/>
  <c r="AE192" i="9"/>
  <c r="AJ192" i="9"/>
  <c r="AJ191" i="9"/>
  <c r="AE191" i="9"/>
  <c r="AE190" i="9"/>
  <c r="AJ190" i="9"/>
  <c r="AE189" i="9"/>
  <c r="AJ189" i="9"/>
  <c r="AE188" i="9"/>
  <c r="AJ188" i="9"/>
  <c r="AE187" i="9"/>
  <c r="AJ187" i="9"/>
  <c r="AE186" i="9"/>
  <c r="AJ186" i="9"/>
  <c r="AJ185" i="9"/>
  <c r="AE185" i="9"/>
  <c r="AE184" i="9"/>
  <c r="AD184" i="9" s="1"/>
  <c r="AJ184" i="9"/>
  <c r="AK184" i="9" s="1"/>
  <c r="AJ183" i="9"/>
  <c r="AE183" i="9"/>
  <c r="AJ182" i="9"/>
  <c r="AE182" i="9"/>
  <c r="AE181" i="9"/>
  <c r="AJ181" i="9"/>
  <c r="AE180" i="9"/>
  <c r="AJ180" i="9"/>
  <c r="AE179" i="9"/>
  <c r="AJ179" i="9"/>
  <c r="AE178" i="9"/>
  <c r="AJ178" i="9"/>
  <c r="AE177" i="9"/>
  <c r="AJ177" i="9"/>
  <c r="AK177" i="9" s="1"/>
  <c r="AE176" i="9"/>
  <c r="AJ176" i="9"/>
  <c r="AE175" i="9"/>
  <c r="AJ175" i="9"/>
  <c r="AE174" i="9"/>
  <c r="AJ174" i="9"/>
  <c r="AJ173" i="9"/>
  <c r="AE173" i="9"/>
  <c r="AE172" i="9"/>
  <c r="AJ172" i="9"/>
  <c r="AK172" i="9" s="1"/>
  <c r="AJ171" i="9"/>
  <c r="AE171" i="9"/>
  <c r="AE170" i="9"/>
  <c r="AJ170" i="9"/>
  <c r="AJ169" i="9"/>
  <c r="AE169" i="9"/>
  <c r="AE168" i="9"/>
  <c r="AJ168" i="9"/>
  <c r="AJ167" i="9"/>
  <c r="AE167" i="9"/>
  <c r="AJ166" i="9"/>
  <c r="AE166" i="9"/>
  <c r="AK166" i="9" s="1"/>
  <c r="AJ165" i="9"/>
  <c r="AE165" i="9"/>
  <c r="AD165" i="9" s="1"/>
  <c r="AE164" i="9"/>
  <c r="AJ164" i="9"/>
  <c r="AK164" i="9" s="1"/>
  <c r="AJ163" i="9"/>
  <c r="AE163" i="9"/>
  <c r="AE162" i="9"/>
  <c r="AD162" i="9" s="1"/>
  <c r="AJ162" i="9"/>
  <c r="AJ161" i="9"/>
  <c r="AE161" i="9"/>
  <c r="AE160" i="9"/>
  <c r="AJ160" i="9"/>
  <c r="AJ159" i="9"/>
  <c r="AE159" i="9"/>
  <c r="AJ158" i="9"/>
  <c r="AE158" i="9"/>
  <c r="AJ157" i="9"/>
  <c r="AE157" i="9"/>
  <c r="AJ156" i="9"/>
  <c r="AE156" i="9"/>
  <c r="AJ155" i="9"/>
  <c r="AE155" i="9"/>
  <c r="AJ154" i="9"/>
  <c r="AE154" i="9"/>
  <c r="AE153" i="9"/>
  <c r="AJ153" i="9"/>
  <c r="AE152" i="9"/>
  <c r="AJ152" i="9"/>
  <c r="AE151" i="9"/>
  <c r="AJ151" i="9"/>
  <c r="AE150" i="9"/>
  <c r="AJ150" i="9"/>
  <c r="AE149" i="9"/>
  <c r="AJ149" i="9"/>
  <c r="AJ148" i="9"/>
  <c r="AE148" i="9"/>
  <c r="AC130" i="9"/>
  <c r="AC129" i="9"/>
  <c r="AC128" i="9"/>
  <c r="AC125" i="9"/>
  <c r="AC124" i="9"/>
  <c r="AC123" i="9"/>
  <c r="AC122" i="9"/>
  <c r="AC121" i="9"/>
  <c r="AC118" i="9"/>
  <c r="AC117" i="9"/>
  <c r="AC116" i="9"/>
  <c r="AC115" i="9"/>
  <c r="AC111" i="9"/>
  <c r="AC110" i="9"/>
  <c r="AC109" i="9"/>
  <c r="AC108" i="9"/>
  <c r="AC107" i="9"/>
  <c r="AC104" i="9"/>
  <c r="AC103" i="9"/>
  <c r="AC102" i="9"/>
  <c r="AC101" i="9"/>
  <c r="AC100" i="9"/>
  <c r="AC97" i="9"/>
  <c r="AC96" i="9"/>
  <c r="AC95" i="9"/>
  <c r="AC94" i="9"/>
  <c r="AC93" i="9"/>
  <c r="AC90" i="9"/>
  <c r="AC89" i="9"/>
  <c r="AC88" i="9"/>
  <c r="AC87" i="9"/>
  <c r="AC86" i="9"/>
  <c r="AC83" i="9"/>
  <c r="AC82" i="9"/>
  <c r="AC81" i="9"/>
  <c r="AC80" i="9"/>
  <c r="AC79" i="9"/>
  <c r="AC76" i="9"/>
  <c r="AC75" i="9"/>
  <c r="AC74" i="9"/>
  <c r="AC73" i="9"/>
  <c r="AC72" i="9"/>
  <c r="AC69" i="9"/>
  <c r="AC68" i="9"/>
  <c r="AC67" i="9"/>
  <c r="AC66" i="9"/>
  <c r="AC65" i="9"/>
  <c r="AC62" i="9"/>
  <c r="AC61" i="9"/>
  <c r="AC60" i="9"/>
  <c r="AC59" i="9"/>
  <c r="AC55" i="9"/>
  <c r="AC54" i="9"/>
  <c r="AC53" i="9"/>
  <c r="AC52" i="9"/>
  <c r="AC51" i="9"/>
  <c r="AC48" i="9"/>
  <c r="AC47" i="9"/>
  <c r="AC46" i="9"/>
  <c r="AC45" i="9"/>
  <c r="AC44" i="9"/>
  <c r="AC41" i="9"/>
  <c r="AC40" i="9"/>
  <c r="AC39" i="9"/>
  <c r="AC38" i="9"/>
  <c r="AC37" i="9"/>
  <c r="AC34" i="9"/>
  <c r="AC33" i="9"/>
  <c r="AC32" i="9"/>
  <c r="AC31" i="9"/>
  <c r="AC30" i="9"/>
  <c r="AC27" i="9"/>
  <c r="AC26" i="9"/>
  <c r="AC25" i="9"/>
  <c r="AC24" i="9"/>
  <c r="AC23" i="9"/>
  <c r="AC20" i="9"/>
  <c r="AC19" i="9"/>
  <c r="AC18" i="9"/>
  <c r="AC17" i="9"/>
  <c r="AC16" i="9"/>
  <c r="AC13" i="9"/>
  <c r="AC12" i="9"/>
  <c r="AC11" i="9"/>
  <c r="AC10" i="9"/>
  <c r="AJ147" i="9"/>
  <c r="AE147" i="9"/>
  <c r="AJ146" i="9"/>
  <c r="AE146" i="9"/>
  <c r="AE145" i="9"/>
  <c r="AD145" i="9" s="1"/>
  <c r="AJ145" i="9"/>
  <c r="AE144" i="9"/>
  <c r="AJ144" i="9"/>
  <c r="AE143" i="9"/>
  <c r="AJ143" i="9"/>
  <c r="AE142" i="9"/>
  <c r="AJ142" i="9"/>
  <c r="AJ141" i="9"/>
  <c r="AE141" i="9"/>
  <c r="AJ140" i="9"/>
  <c r="AE140" i="9"/>
  <c r="AJ139" i="9"/>
  <c r="AE139" i="9"/>
  <c r="AJ138" i="9"/>
  <c r="AE138" i="9"/>
  <c r="AJ137" i="9"/>
  <c r="AE137" i="9"/>
  <c r="AE136" i="9"/>
  <c r="AJ136" i="9"/>
  <c r="AJ135" i="9"/>
  <c r="AE135" i="9"/>
  <c r="AE134" i="9"/>
  <c r="AJ134" i="9"/>
  <c r="AE133" i="9"/>
  <c r="AD133" i="9" s="1"/>
  <c r="AJ133" i="9"/>
  <c r="AE132" i="9"/>
  <c r="AJ132" i="9"/>
  <c r="AE131" i="9"/>
  <c r="AJ131" i="9"/>
  <c r="AE130" i="9"/>
  <c r="AJ130" i="9"/>
  <c r="AE129" i="9"/>
  <c r="AJ129" i="9"/>
  <c r="AE128" i="9"/>
  <c r="AJ128" i="9"/>
  <c r="AE127" i="9"/>
  <c r="AJ127" i="9"/>
  <c r="AJ126" i="9"/>
  <c r="AE126" i="9"/>
  <c r="AE125" i="9"/>
  <c r="AJ125" i="9"/>
  <c r="AJ124" i="9"/>
  <c r="AE124" i="9"/>
  <c r="AE123" i="9"/>
  <c r="AJ123" i="9"/>
  <c r="AJ122" i="9"/>
  <c r="AE122" i="9"/>
  <c r="AE121" i="9"/>
  <c r="AJ121" i="9"/>
  <c r="AJ120" i="9"/>
  <c r="AE120" i="9"/>
  <c r="AE119" i="9"/>
  <c r="AJ119" i="9"/>
  <c r="AJ118" i="9"/>
  <c r="AE118" i="9"/>
  <c r="AE117" i="9"/>
  <c r="AJ117" i="9"/>
  <c r="AJ116" i="9"/>
  <c r="AE116" i="9"/>
  <c r="AE115" i="9"/>
  <c r="AJ115" i="9"/>
  <c r="AE114" i="9"/>
  <c r="AD114" i="9" s="1"/>
  <c r="AJ114" i="9"/>
  <c r="AE113" i="9"/>
  <c r="AJ113" i="9"/>
  <c r="AE112" i="9"/>
  <c r="AJ112" i="9"/>
  <c r="AE111" i="9"/>
  <c r="AJ111" i="9"/>
  <c r="AE110" i="9"/>
  <c r="AJ110" i="9"/>
  <c r="AE109" i="9"/>
  <c r="AJ109" i="9"/>
  <c r="AE108" i="9"/>
  <c r="AJ108" i="9"/>
  <c r="AE107" i="9"/>
  <c r="AJ107" i="9"/>
  <c r="AJ106" i="9"/>
  <c r="AE106" i="9"/>
  <c r="AE105" i="9"/>
  <c r="AJ105" i="9"/>
  <c r="AE104" i="9"/>
  <c r="AJ104" i="9"/>
  <c r="AE103" i="9"/>
  <c r="AJ103" i="9"/>
  <c r="AE102" i="9"/>
  <c r="AJ102" i="9"/>
  <c r="AE101" i="9"/>
  <c r="AJ101" i="9"/>
  <c r="AE100" i="9"/>
  <c r="AJ100" i="9"/>
  <c r="AE99" i="9"/>
  <c r="AJ99" i="9"/>
  <c r="AE98" i="9"/>
  <c r="AJ98" i="9"/>
  <c r="AJ97" i="9"/>
  <c r="AE97" i="9"/>
  <c r="AJ96" i="9"/>
  <c r="AE96" i="9"/>
  <c r="AJ95" i="9"/>
  <c r="AE95" i="9"/>
  <c r="AJ94" i="9"/>
  <c r="AE94" i="9"/>
  <c r="AE93" i="9"/>
  <c r="AJ93" i="9"/>
  <c r="AJ92" i="9"/>
  <c r="AE92" i="9"/>
  <c r="AJ91" i="9"/>
  <c r="AE91" i="9"/>
  <c r="AE90" i="9"/>
  <c r="AJ90" i="9"/>
  <c r="AJ89" i="9"/>
  <c r="AE89" i="9"/>
  <c r="AE88" i="9"/>
  <c r="AJ88" i="9"/>
  <c r="AJ87" i="9"/>
  <c r="AE87" i="9"/>
  <c r="AE86" i="9"/>
  <c r="AJ86" i="9"/>
  <c r="AE85" i="9"/>
  <c r="AJ85" i="9"/>
  <c r="AE84" i="9"/>
  <c r="AJ84" i="9"/>
  <c r="AJ83" i="9"/>
  <c r="AE83" i="9"/>
  <c r="AE82" i="9"/>
  <c r="AJ82" i="9"/>
  <c r="AE81" i="9"/>
  <c r="AJ81" i="9"/>
  <c r="AE80" i="9"/>
  <c r="AJ80" i="9"/>
  <c r="AJ79" i="9"/>
  <c r="AE79" i="9"/>
  <c r="AE78" i="9"/>
  <c r="AJ78" i="9"/>
  <c r="AJ77" i="9"/>
  <c r="AE77" i="9"/>
  <c r="AE76" i="9"/>
  <c r="AJ76" i="9"/>
  <c r="AJ75" i="9"/>
  <c r="AE75" i="9"/>
  <c r="AE74" i="9"/>
  <c r="AJ74" i="9"/>
  <c r="AJ73" i="9"/>
  <c r="AE73" i="9"/>
  <c r="AE72" i="9"/>
  <c r="AJ72" i="9"/>
  <c r="AJ71" i="9"/>
  <c r="AE71" i="9"/>
  <c r="AJ70" i="9"/>
  <c r="AE70" i="9"/>
  <c r="AJ69" i="9"/>
  <c r="AE69" i="9"/>
  <c r="AE68" i="9"/>
  <c r="AJ68" i="9"/>
  <c r="AE67" i="9"/>
  <c r="AJ67" i="9"/>
  <c r="AE66" i="9"/>
  <c r="AJ66" i="9"/>
  <c r="AE65" i="9"/>
  <c r="AJ65" i="9"/>
  <c r="AJ64" i="9"/>
  <c r="AE64" i="9"/>
  <c r="AE63" i="9"/>
  <c r="AJ63" i="9"/>
  <c r="AJ62" i="9"/>
  <c r="AE62" i="9"/>
  <c r="AE61" i="9"/>
  <c r="AJ61" i="9"/>
  <c r="AJ60" i="9"/>
  <c r="AE60" i="9"/>
  <c r="AE59" i="9"/>
  <c r="AJ59" i="9"/>
  <c r="AJ58" i="9"/>
  <c r="AE58" i="9"/>
  <c r="AJ57" i="9"/>
  <c r="AK57" i="9" s="1"/>
  <c r="AE57" i="9"/>
  <c r="AD57" i="9" s="1"/>
  <c r="AJ56" i="9"/>
  <c r="AE56" i="9"/>
  <c r="AJ55" i="9"/>
  <c r="AE55" i="9"/>
  <c r="AE54" i="9"/>
  <c r="AJ54" i="9"/>
  <c r="AJ53" i="9"/>
  <c r="AE53" i="9"/>
  <c r="AE52" i="9"/>
  <c r="AJ52" i="9"/>
  <c r="AJ51" i="9"/>
  <c r="AE51" i="9"/>
  <c r="AE50" i="9"/>
  <c r="AJ50" i="9"/>
  <c r="AE49" i="9"/>
  <c r="AD49" i="9" s="1"/>
  <c r="AJ49" i="9"/>
  <c r="AE48" i="9"/>
  <c r="AJ48" i="9"/>
  <c r="AE47" i="9"/>
  <c r="AJ47" i="9"/>
  <c r="AE46" i="9"/>
  <c r="AD46" i="9" s="1"/>
  <c r="AJ46" i="9"/>
  <c r="AJ45" i="9"/>
  <c r="AE45" i="9"/>
  <c r="AJ44" i="9"/>
  <c r="AE44" i="9"/>
  <c r="AE43" i="9"/>
  <c r="AJ43" i="9"/>
  <c r="AE42" i="9"/>
  <c r="AJ42" i="9"/>
  <c r="AE41" i="9"/>
  <c r="AJ41" i="9"/>
  <c r="AE40" i="9"/>
  <c r="AJ40" i="9"/>
  <c r="AE39" i="9"/>
  <c r="AJ39" i="9"/>
  <c r="AE38" i="9"/>
  <c r="AD38" i="9" s="1"/>
  <c r="AJ38" i="9"/>
  <c r="AE37" i="9"/>
  <c r="AJ37" i="9"/>
  <c r="AE36" i="9"/>
  <c r="AJ36" i="9"/>
  <c r="AE35" i="9"/>
  <c r="AJ35" i="9"/>
  <c r="AJ34" i="9"/>
  <c r="AE34" i="9"/>
  <c r="AJ33" i="9"/>
  <c r="AE33" i="9"/>
  <c r="AJ32" i="9"/>
  <c r="AE32" i="9"/>
  <c r="AJ31" i="9"/>
  <c r="AE31" i="9"/>
  <c r="AJ30" i="9"/>
  <c r="AE30" i="9"/>
  <c r="AE29" i="9"/>
  <c r="AD29" i="9" s="1"/>
  <c r="AJ29" i="9"/>
  <c r="AJ28" i="9"/>
  <c r="AE28" i="9"/>
  <c r="AE27" i="9"/>
  <c r="AJ27" i="9"/>
  <c r="AJ26" i="9"/>
  <c r="AE26" i="9"/>
  <c r="AE25" i="9"/>
  <c r="AJ25" i="9"/>
  <c r="AJ24" i="9"/>
  <c r="AE24" i="9"/>
  <c r="AJ23" i="9"/>
  <c r="AE23" i="9"/>
  <c r="AE22" i="9"/>
  <c r="AJ22" i="9"/>
  <c r="AE21" i="9"/>
  <c r="AJ21" i="9"/>
  <c r="AE20" i="9"/>
  <c r="AJ20" i="9"/>
  <c r="AE19" i="9"/>
  <c r="AJ19" i="9"/>
  <c r="AE18" i="9"/>
  <c r="AJ18" i="9"/>
  <c r="AE17" i="9"/>
  <c r="AJ17" i="9"/>
  <c r="AE16" i="9"/>
  <c r="AJ16" i="9"/>
  <c r="AE15" i="9"/>
  <c r="AJ15" i="9"/>
  <c r="AE14" i="9"/>
  <c r="AJ14" i="9"/>
  <c r="AE13" i="9"/>
  <c r="AJ13" i="9"/>
  <c r="AJ12" i="9"/>
  <c r="AE12" i="9"/>
  <c r="AE11" i="9"/>
  <c r="AJ11" i="9"/>
  <c r="AE10" i="9"/>
  <c r="AJ10" i="9"/>
  <c r="AC579" i="4"/>
  <c r="AC564" i="4"/>
  <c r="AC583" i="4"/>
  <c r="AC578" i="4"/>
  <c r="AC566" i="4"/>
  <c r="AC562" i="4"/>
  <c r="AC555" i="4"/>
  <c r="AE586" i="4"/>
  <c r="AJ586" i="4"/>
  <c r="AE585" i="4"/>
  <c r="AD585" i="4" s="1"/>
  <c r="AJ585" i="4"/>
  <c r="AJ584" i="4"/>
  <c r="AE584" i="4"/>
  <c r="AE583" i="4"/>
  <c r="AJ583" i="4"/>
  <c r="AE582" i="4"/>
  <c r="AJ582" i="4"/>
  <c r="AJ581" i="4"/>
  <c r="AE581" i="4"/>
  <c r="AJ580" i="4"/>
  <c r="AE580" i="4"/>
  <c r="AE579" i="4"/>
  <c r="AJ579" i="4"/>
  <c r="AE578" i="4"/>
  <c r="AK578" i="4" s="1"/>
  <c r="AJ578" i="4"/>
  <c r="AJ577" i="4"/>
  <c r="AE577" i="4"/>
  <c r="AE576" i="4"/>
  <c r="AJ576" i="4"/>
  <c r="AE575" i="4"/>
  <c r="AJ575" i="4"/>
  <c r="AE574" i="4"/>
  <c r="AJ574" i="4"/>
  <c r="AE573" i="4"/>
  <c r="AJ573" i="4"/>
  <c r="AJ572" i="4"/>
  <c r="AE572" i="4"/>
  <c r="AJ571" i="4"/>
  <c r="AE571" i="4"/>
  <c r="AE570" i="4"/>
  <c r="AJ570" i="4"/>
  <c r="AE569" i="4"/>
  <c r="AJ569" i="4"/>
  <c r="AJ568" i="4"/>
  <c r="AE568" i="4"/>
  <c r="AJ567" i="4"/>
  <c r="AE567" i="4"/>
  <c r="AE566" i="4"/>
  <c r="AK566" i="4" s="1"/>
  <c r="AJ566" i="4"/>
  <c r="AE565" i="4"/>
  <c r="AJ565" i="4"/>
  <c r="AJ564" i="4"/>
  <c r="AE564" i="4"/>
  <c r="AE563" i="4"/>
  <c r="AJ563" i="4"/>
  <c r="AE562" i="4"/>
  <c r="AJ562" i="4"/>
  <c r="AJ561" i="4"/>
  <c r="AE561" i="4"/>
  <c r="AJ560" i="4"/>
  <c r="AE560" i="4"/>
  <c r="AJ559" i="4"/>
  <c r="AE559" i="4"/>
  <c r="AJ558" i="4"/>
  <c r="AE558" i="4"/>
  <c r="AJ557" i="4"/>
  <c r="AE557" i="4"/>
  <c r="AE556" i="4"/>
  <c r="AJ556" i="4"/>
  <c r="AJ555" i="4"/>
  <c r="AE555" i="4"/>
  <c r="AJ554" i="4"/>
  <c r="AE554" i="4"/>
  <c r="AE553" i="4"/>
  <c r="AJ553" i="4"/>
  <c r="AE552" i="4"/>
  <c r="AD552" i="4" s="1"/>
  <c r="AJ552" i="4"/>
  <c r="AE551" i="4"/>
  <c r="AJ551" i="4"/>
  <c r="AE550" i="4"/>
  <c r="AJ550" i="4"/>
  <c r="AE549" i="4"/>
  <c r="AJ549" i="4"/>
  <c r="AJ548" i="4"/>
  <c r="AE548" i="4"/>
  <c r="AE547" i="4"/>
  <c r="AJ547" i="4"/>
  <c r="AJ546" i="4"/>
  <c r="AE546" i="4"/>
  <c r="AJ545" i="4"/>
  <c r="AE545" i="4"/>
  <c r="AJ544" i="4"/>
  <c r="AE544" i="4"/>
  <c r="AJ543" i="4"/>
  <c r="AE543" i="4"/>
  <c r="AE542" i="4"/>
  <c r="AJ542" i="4"/>
  <c r="AJ541" i="4"/>
  <c r="AE541" i="4"/>
  <c r="AE540" i="4"/>
  <c r="AJ540" i="4"/>
  <c r="AE539" i="4"/>
  <c r="AJ539" i="4"/>
  <c r="AE538" i="4"/>
  <c r="AJ538" i="4"/>
  <c r="AE537" i="4"/>
  <c r="AJ537" i="4"/>
  <c r="AJ536" i="4"/>
  <c r="AE536" i="4"/>
  <c r="AJ535" i="4"/>
  <c r="AE535" i="4"/>
  <c r="AJ534" i="4"/>
  <c r="AE534" i="4"/>
  <c r="AE533" i="4"/>
  <c r="AJ533" i="4"/>
  <c r="AJ532" i="4"/>
  <c r="AE532" i="4"/>
  <c r="AJ531" i="4"/>
  <c r="AE531" i="4"/>
  <c r="AE530" i="4"/>
  <c r="AJ530" i="4"/>
  <c r="AE529" i="4"/>
  <c r="AJ529" i="4"/>
  <c r="AJ528" i="4"/>
  <c r="AE528" i="4"/>
  <c r="AE527" i="4"/>
  <c r="AJ527" i="4"/>
  <c r="AE526" i="4"/>
  <c r="AJ526" i="4"/>
  <c r="AJ525" i="4"/>
  <c r="AE525" i="4"/>
  <c r="AJ524" i="4"/>
  <c r="AE524" i="4"/>
  <c r="AJ523" i="4"/>
  <c r="AE523" i="4"/>
  <c r="AJ522" i="4"/>
  <c r="AE522" i="4"/>
  <c r="AJ521" i="4"/>
  <c r="AE521" i="4"/>
  <c r="AJ520" i="4"/>
  <c r="AE520" i="4"/>
  <c r="AE519" i="4"/>
  <c r="AJ519" i="4"/>
  <c r="AJ518" i="4"/>
  <c r="AE518" i="4"/>
  <c r="AE517" i="4"/>
  <c r="AJ517" i="4"/>
  <c r="AE516" i="4"/>
  <c r="AJ516" i="4"/>
  <c r="AE515" i="4"/>
  <c r="AJ515" i="4"/>
  <c r="AE514" i="4"/>
  <c r="AJ514" i="4"/>
  <c r="AE513" i="4"/>
  <c r="AJ513" i="4"/>
  <c r="AJ512" i="4"/>
  <c r="AE512" i="4"/>
  <c r="AE511" i="4"/>
  <c r="AJ511" i="4"/>
  <c r="AJ510" i="4"/>
  <c r="AE510" i="4"/>
  <c r="AJ509" i="4"/>
  <c r="AE509" i="4"/>
  <c r="AE508" i="4"/>
  <c r="AJ508" i="4"/>
  <c r="AJ507" i="4"/>
  <c r="AE507" i="4"/>
  <c r="AE506" i="4"/>
  <c r="AJ506" i="4"/>
  <c r="AJ505" i="4"/>
  <c r="AE505" i="4"/>
  <c r="AE504" i="4"/>
  <c r="AJ504" i="4"/>
  <c r="AE503" i="4"/>
  <c r="AJ503" i="4"/>
  <c r="AE502" i="4"/>
  <c r="AJ502" i="4"/>
  <c r="AJ501" i="4"/>
  <c r="AE501" i="4"/>
  <c r="AJ500" i="4"/>
  <c r="AE500" i="4"/>
  <c r="AJ499" i="4"/>
  <c r="AE499" i="4"/>
  <c r="AJ498" i="4"/>
  <c r="AE498" i="4"/>
  <c r="AE497" i="4"/>
  <c r="AJ497" i="4"/>
  <c r="AE496" i="4"/>
  <c r="AJ496" i="4"/>
  <c r="AJ495" i="4"/>
  <c r="AE495" i="4"/>
  <c r="AE494" i="4"/>
  <c r="AJ494" i="4"/>
  <c r="AE493" i="4"/>
  <c r="AJ493" i="4"/>
  <c r="AE492" i="4"/>
  <c r="AJ492" i="4"/>
  <c r="AE491" i="4"/>
  <c r="AJ491" i="4"/>
  <c r="AE490" i="4"/>
  <c r="AJ490" i="4"/>
  <c r="AJ489" i="4"/>
  <c r="AE489" i="4"/>
  <c r="AJ488" i="4"/>
  <c r="AE488" i="4"/>
  <c r="AJ487" i="4"/>
  <c r="AE487" i="4"/>
  <c r="AJ486" i="4"/>
  <c r="AE486" i="4"/>
  <c r="AJ485" i="4"/>
  <c r="AE485" i="4"/>
  <c r="AE484" i="4"/>
  <c r="AJ484" i="4"/>
  <c r="AE483" i="4"/>
  <c r="AJ483" i="4"/>
  <c r="AJ482" i="4"/>
  <c r="AE482" i="4"/>
  <c r="AE481" i="4"/>
  <c r="AJ481" i="4"/>
  <c r="AE480" i="4"/>
  <c r="AJ480" i="4"/>
  <c r="AE479" i="4"/>
  <c r="AJ479" i="4"/>
  <c r="AE478" i="4"/>
  <c r="AJ478" i="4"/>
  <c r="AJ477" i="4"/>
  <c r="AE477" i="4"/>
  <c r="AJ476" i="4"/>
  <c r="AE476" i="4"/>
  <c r="AJ475" i="4"/>
  <c r="AE475" i="4"/>
  <c r="AE474" i="4"/>
  <c r="AJ474" i="4"/>
  <c r="AE473" i="4"/>
  <c r="AJ473" i="4"/>
  <c r="AJ472" i="4"/>
  <c r="AE472" i="4"/>
  <c r="AJ471" i="4"/>
  <c r="AE471" i="4"/>
  <c r="AE470" i="4"/>
  <c r="AJ470" i="4"/>
  <c r="AE469" i="4"/>
  <c r="AJ469" i="4"/>
  <c r="AJ468" i="4"/>
  <c r="AE468" i="4"/>
  <c r="AE467" i="4"/>
  <c r="AJ467" i="4"/>
  <c r="AE466" i="4"/>
  <c r="AJ466" i="4"/>
  <c r="AJ465" i="4"/>
  <c r="AE465" i="4"/>
  <c r="AJ464" i="4"/>
  <c r="AE464" i="4"/>
  <c r="AJ463" i="4"/>
  <c r="AE463" i="4"/>
  <c r="AJ462" i="4"/>
  <c r="AE462" i="4"/>
  <c r="AJ461" i="4"/>
  <c r="AE461" i="4"/>
  <c r="AJ460" i="4"/>
  <c r="AE460" i="4"/>
  <c r="AJ459" i="4"/>
  <c r="AE459" i="4"/>
  <c r="AJ458" i="4"/>
  <c r="AE458" i="4"/>
  <c r="AE457" i="4"/>
  <c r="AJ457" i="4"/>
  <c r="AE456" i="4"/>
  <c r="AJ456" i="4"/>
  <c r="AE455" i="4"/>
  <c r="AJ455" i="4"/>
  <c r="AE454" i="4"/>
  <c r="AJ454" i="4"/>
  <c r="AJ453" i="4"/>
  <c r="AE453" i="4"/>
  <c r="AE452" i="4"/>
  <c r="AJ452" i="4"/>
  <c r="AJ451" i="4"/>
  <c r="AE451" i="4"/>
  <c r="AE450" i="4"/>
  <c r="AJ450" i="4"/>
  <c r="AE449" i="4"/>
  <c r="AJ449" i="4"/>
  <c r="AJ448" i="4"/>
  <c r="AE448" i="4"/>
  <c r="AE447" i="4"/>
  <c r="AJ447" i="4"/>
  <c r="AE446" i="4"/>
  <c r="AJ446" i="4"/>
  <c r="AE445" i="4"/>
  <c r="AJ445" i="4"/>
  <c r="AJ444" i="4"/>
  <c r="AE444" i="4"/>
  <c r="AE443" i="4"/>
  <c r="AJ443" i="4"/>
  <c r="AE442" i="4"/>
  <c r="AJ442" i="4"/>
  <c r="AJ441" i="4"/>
  <c r="AE441" i="4"/>
  <c r="AJ440" i="4"/>
  <c r="AE440" i="4"/>
  <c r="AE439" i="4"/>
  <c r="AJ439" i="4"/>
  <c r="AJ438" i="4"/>
  <c r="AE438" i="4"/>
  <c r="AE437" i="4"/>
  <c r="AJ437" i="4"/>
  <c r="AJ436" i="4"/>
  <c r="AE436" i="4"/>
  <c r="AJ435" i="4"/>
  <c r="AE435" i="4"/>
  <c r="AJ434" i="4"/>
  <c r="AE434" i="4"/>
  <c r="AE433" i="4"/>
  <c r="AJ433" i="4"/>
  <c r="AE432" i="4"/>
  <c r="AJ432" i="4"/>
  <c r="AJ431" i="4"/>
  <c r="AE431" i="4"/>
  <c r="AE430" i="4"/>
  <c r="AJ430" i="4"/>
  <c r="AJ429" i="4"/>
  <c r="AE429" i="4"/>
  <c r="AJ428" i="4"/>
  <c r="AE428" i="4"/>
  <c r="AE427" i="4"/>
  <c r="AJ427" i="4"/>
  <c r="AE426" i="4"/>
  <c r="AJ426" i="4"/>
  <c r="AJ425" i="4"/>
  <c r="AE425" i="4"/>
  <c r="AJ424" i="4"/>
  <c r="AE424" i="4"/>
  <c r="AJ423" i="4"/>
  <c r="AE423" i="4"/>
  <c r="AJ422" i="4"/>
  <c r="AE422" i="4"/>
  <c r="AE421" i="4"/>
  <c r="AJ421" i="4"/>
  <c r="AE420" i="4"/>
  <c r="AJ420" i="4"/>
  <c r="AE419" i="4"/>
  <c r="AJ419" i="4"/>
  <c r="AE418" i="4"/>
  <c r="AJ418" i="4"/>
  <c r="AJ417" i="4"/>
  <c r="AE417" i="4"/>
  <c r="AJ416" i="4"/>
  <c r="AE416" i="4"/>
  <c r="AJ415" i="4"/>
  <c r="AE415" i="4"/>
  <c r="AE414" i="4"/>
  <c r="AJ414" i="4"/>
  <c r="AJ413" i="4"/>
  <c r="AE413" i="4"/>
  <c r="AJ412" i="4"/>
  <c r="AE412" i="4"/>
  <c r="AE411" i="4"/>
  <c r="AJ411" i="4"/>
  <c r="AE410" i="4"/>
  <c r="AJ410" i="4"/>
  <c r="AJ409" i="4"/>
  <c r="AE409" i="4"/>
  <c r="AE408" i="4"/>
  <c r="AJ408" i="4"/>
  <c r="AE407" i="4"/>
  <c r="AJ407" i="4"/>
  <c r="AE406" i="4"/>
  <c r="AJ406" i="4"/>
  <c r="E77" i="13" s="1"/>
  <c r="AJ405" i="4"/>
  <c r="AE405" i="4"/>
  <c r="AE404" i="4"/>
  <c r="AJ404" i="4"/>
  <c r="AE403" i="4"/>
  <c r="AJ403" i="4"/>
  <c r="AJ402" i="4"/>
  <c r="AE402" i="4"/>
  <c r="AE401" i="4"/>
  <c r="AJ401" i="4"/>
  <c r="AJ400" i="4"/>
  <c r="AE400" i="4"/>
  <c r="AJ399" i="4"/>
  <c r="AE399" i="4"/>
  <c r="AJ398" i="4"/>
  <c r="AE398" i="4"/>
  <c r="AE397" i="4"/>
  <c r="AJ397" i="4"/>
  <c r="AE396" i="4"/>
  <c r="AJ396" i="4"/>
  <c r="AE395" i="4"/>
  <c r="AJ395" i="4"/>
  <c r="AE394" i="4"/>
  <c r="AJ394" i="4"/>
  <c r="AJ393" i="4"/>
  <c r="AE393" i="4"/>
  <c r="AJ392" i="4"/>
  <c r="AE392" i="4"/>
  <c r="AE391" i="4"/>
  <c r="AJ391" i="4"/>
  <c r="AE390" i="4"/>
  <c r="AJ390" i="4"/>
  <c r="AJ389" i="4"/>
  <c r="AE389" i="4"/>
  <c r="AJ388" i="4"/>
  <c r="AE388" i="4"/>
  <c r="AE387" i="4"/>
  <c r="AJ387" i="4"/>
  <c r="AE386" i="4"/>
  <c r="AJ386" i="4"/>
  <c r="AJ385" i="4"/>
  <c r="AE385" i="4"/>
  <c r="AE384" i="4"/>
  <c r="AJ384" i="4"/>
  <c r="AE383" i="4"/>
  <c r="AJ383" i="4"/>
  <c r="AE382" i="4"/>
  <c r="AJ382" i="4"/>
  <c r="AJ381" i="4"/>
  <c r="AE381" i="4"/>
  <c r="AJ380" i="4"/>
  <c r="AE380" i="4"/>
  <c r="AE379" i="4"/>
  <c r="AJ379" i="4"/>
  <c r="AJ378" i="4"/>
  <c r="AE378" i="4"/>
  <c r="AE377" i="4"/>
  <c r="AJ377" i="4"/>
  <c r="AJ376" i="4"/>
  <c r="AE376" i="4"/>
  <c r="AJ375" i="4"/>
  <c r="AE375" i="4"/>
  <c r="AJ374" i="4"/>
  <c r="AE374" i="4"/>
  <c r="AE373" i="4"/>
  <c r="AJ373" i="4"/>
  <c r="AE372" i="4"/>
  <c r="AJ372" i="4"/>
  <c r="AE371" i="4"/>
  <c r="AJ371" i="4"/>
  <c r="AE370" i="4"/>
  <c r="AJ370" i="4"/>
  <c r="AE369" i="4"/>
  <c r="AJ369" i="4"/>
  <c r="AJ368" i="4"/>
  <c r="AE368" i="4"/>
  <c r="AE367" i="4"/>
  <c r="AJ367" i="4"/>
  <c r="AJ366" i="4"/>
  <c r="AE366" i="4"/>
  <c r="AJ365" i="4"/>
  <c r="AE365" i="4"/>
  <c r="AE364" i="4"/>
  <c r="AJ364" i="4"/>
  <c r="AJ363" i="4"/>
  <c r="AE363" i="4"/>
  <c r="AE362" i="4"/>
  <c r="AJ362" i="4"/>
  <c r="AJ361" i="4"/>
  <c r="AE361" i="4"/>
  <c r="AE360" i="4"/>
  <c r="AJ360" i="4"/>
  <c r="AE359" i="4"/>
  <c r="AJ359" i="4"/>
  <c r="AE358" i="4"/>
  <c r="AJ358" i="4"/>
  <c r="AJ357" i="4"/>
  <c r="AE357" i="4"/>
  <c r="AE356" i="4"/>
  <c r="AJ356" i="4"/>
  <c r="AJ355" i="4"/>
  <c r="AE355" i="4"/>
  <c r="AE354" i="4"/>
  <c r="AJ354" i="4"/>
  <c r="AE353" i="4"/>
  <c r="AJ353" i="4"/>
  <c r="AJ352" i="4"/>
  <c r="AE352" i="4"/>
  <c r="AE351" i="4"/>
  <c r="AJ351" i="4"/>
  <c r="AE350" i="4"/>
  <c r="AJ350" i="4"/>
  <c r="AJ349" i="4"/>
  <c r="AE349" i="4"/>
  <c r="AE348" i="4"/>
  <c r="AJ348" i="4"/>
  <c r="AE347" i="4"/>
  <c r="AJ347" i="4"/>
  <c r="AE346" i="4"/>
  <c r="AJ346" i="4"/>
  <c r="AE345" i="4"/>
  <c r="AJ345" i="4"/>
  <c r="AJ344" i="4"/>
  <c r="AE344" i="4"/>
  <c r="AJ343" i="4"/>
  <c r="AE343" i="4"/>
  <c r="AJ342" i="4"/>
  <c r="AE342" i="4"/>
  <c r="AE341" i="4"/>
  <c r="AJ341" i="4"/>
  <c r="AJ340" i="4"/>
  <c r="AE340" i="4"/>
  <c r="AJ339" i="4"/>
  <c r="AE339" i="4"/>
  <c r="AE338" i="4"/>
  <c r="AJ338" i="4"/>
  <c r="AE337" i="4"/>
  <c r="AJ337" i="4"/>
  <c r="AE336" i="4"/>
  <c r="AJ336" i="4"/>
  <c r="AE335" i="4"/>
  <c r="AJ335" i="4"/>
  <c r="AE334" i="4"/>
  <c r="AJ334" i="4"/>
  <c r="AJ333" i="4"/>
  <c r="AE333" i="4"/>
  <c r="AJ332" i="4"/>
  <c r="AE332" i="4"/>
  <c r="AE331" i="4"/>
  <c r="AJ331" i="4"/>
  <c r="AE330" i="4"/>
  <c r="AJ330" i="4"/>
  <c r="AJ329" i="4"/>
  <c r="AE329" i="4"/>
  <c r="AE328" i="4"/>
  <c r="AJ328" i="4"/>
  <c r="AJ327" i="4"/>
  <c r="AE327" i="4"/>
  <c r="AE326" i="4"/>
  <c r="AJ326" i="4"/>
  <c r="AJ325" i="4"/>
  <c r="AE325" i="4"/>
  <c r="AE324" i="4"/>
  <c r="AJ324" i="4"/>
  <c r="AE323" i="4"/>
  <c r="AJ323" i="4"/>
  <c r="AE322" i="4"/>
  <c r="AJ322" i="4"/>
  <c r="AJ321" i="4"/>
  <c r="AE321" i="4"/>
  <c r="AJ320" i="4"/>
  <c r="AE320" i="4"/>
  <c r="AJ319" i="4"/>
  <c r="AE319" i="4"/>
  <c r="AJ318" i="4"/>
  <c r="AE318" i="4"/>
  <c r="AE317" i="4"/>
  <c r="AJ317" i="4"/>
  <c r="AJ316" i="4"/>
  <c r="AE316" i="4"/>
  <c r="AJ315" i="4"/>
  <c r="AE315" i="4"/>
  <c r="AE314" i="4"/>
  <c r="AJ314" i="4"/>
  <c r="AE313" i="4"/>
  <c r="AJ313" i="4"/>
  <c r="AE312" i="4"/>
  <c r="AJ312" i="4"/>
  <c r="AE311" i="4"/>
  <c r="AJ311" i="4"/>
  <c r="AE310" i="4"/>
  <c r="AJ310" i="4"/>
  <c r="AJ309" i="4"/>
  <c r="AE309" i="4"/>
  <c r="AJ308" i="4"/>
  <c r="AE308" i="4"/>
  <c r="AE307" i="4"/>
  <c r="AJ307" i="4"/>
  <c r="AE306" i="4"/>
  <c r="AJ306" i="4"/>
  <c r="AJ305" i="4"/>
  <c r="AE305" i="4"/>
  <c r="AJ304" i="4"/>
  <c r="AE304" i="4"/>
  <c r="AJ303" i="4"/>
  <c r="AE303" i="4"/>
  <c r="AE302" i="4"/>
  <c r="AJ302" i="4"/>
  <c r="AJ301" i="4"/>
  <c r="AE301" i="4"/>
  <c r="AE300" i="4"/>
  <c r="AJ300" i="4"/>
  <c r="AE299" i="4"/>
  <c r="AJ299" i="4"/>
  <c r="AE298" i="4"/>
  <c r="AJ298" i="4"/>
  <c r="AJ297" i="4"/>
  <c r="AE297" i="4"/>
  <c r="AE296" i="4"/>
  <c r="AJ296" i="4"/>
  <c r="AJ295" i="4"/>
  <c r="AE295" i="4"/>
  <c r="AE294" i="4"/>
  <c r="AJ294" i="4"/>
  <c r="AE293" i="4"/>
  <c r="AJ293" i="4"/>
  <c r="AJ292" i="4"/>
  <c r="AE292" i="4"/>
  <c r="AJ291" i="4"/>
  <c r="AE291" i="4"/>
  <c r="AE290" i="4"/>
  <c r="AJ290" i="4"/>
  <c r="AE289" i="4"/>
  <c r="AJ289" i="4"/>
  <c r="AJ288" i="4"/>
  <c r="AE288" i="4"/>
  <c r="AE287" i="4"/>
  <c r="AJ287" i="4"/>
  <c r="AE286" i="4"/>
  <c r="AJ286" i="4"/>
  <c r="AJ285" i="4"/>
  <c r="AE285" i="4"/>
  <c r="AJ284" i="4"/>
  <c r="AE284" i="4"/>
  <c r="AE283" i="4"/>
  <c r="AJ283" i="4"/>
  <c r="Q27" i="13" l="1"/>
  <c r="E78" i="13"/>
  <c r="E75" i="13"/>
  <c r="F75" i="13" s="1"/>
  <c r="AK474" i="4"/>
  <c r="AK516" i="4"/>
  <c r="AK552" i="4"/>
  <c r="AK570" i="4"/>
  <c r="AK576" i="4"/>
  <c r="AK555" i="4"/>
  <c r="AD516" i="4"/>
  <c r="E81" i="13"/>
  <c r="G81" i="13" s="1"/>
  <c r="AD474" i="4"/>
  <c r="Q24" i="13"/>
  <c r="AD296" i="4"/>
  <c r="AK296" i="4"/>
  <c r="AD292" i="4"/>
  <c r="AK292" i="4"/>
  <c r="AD388" i="4"/>
  <c r="AK388" i="4"/>
  <c r="AD400" i="4"/>
  <c r="AK400" i="4"/>
  <c r="AD436" i="4"/>
  <c r="AK436" i="4"/>
  <c r="AD460" i="4"/>
  <c r="AK460" i="4"/>
  <c r="AD472" i="4"/>
  <c r="AK472" i="4"/>
  <c r="AD520" i="4"/>
  <c r="AK520" i="4"/>
  <c r="AD532" i="4"/>
  <c r="AK532" i="4"/>
  <c r="AD580" i="4"/>
  <c r="AK580" i="4"/>
  <c r="AD286" i="4"/>
  <c r="AK286" i="4"/>
  <c r="AD298" i="4"/>
  <c r="AK298" i="4"/>
  <c r="AD310" i="4"/>
  <c r="AK310" i="4"/>
  <c r="AD322" i="4"/>
  <c r="AK322" i="4"/>
  <c r="AD328" i="4"/>
  <c r="AK328" i="4"/>
  <c r="AD334" i="4"/>
  <c r="AK334" i="4"/>
  <c r="AD346" i="4"/>
  <c r="AK346" i="4"/>
  <c r="AD358" i="4"/>
  <c r="AK358" i="4"/>
  <c r="AD364" i="4"/>
  <c r="AK364" i="4"/>
  <c r="AD370" i="4"/>
  <c r="AK370" i="4"/>
  <c r="AD382" i="4"/>
  <c r="AK382" i="4"/>
  <c r="AD394" i="4"/>
  <c r="AK394" i="4"/>
  <c r="AD406" i="4"/>
  <c r="S23" i="13"/>
  <c r="U23" i="13" s="1"/>
  <c r="AK406" i="4"/>
  <c r="AD418" i="4"/>
  <c r="AK418" i="4"/>
  <c r="AD430" i="4"/>
  <c r="AK430" i="4"/>
  <c r="AD442" i="4"/>
  <c r="AK442" i="4"/>
  <c r="AD454" i="4"/>
  <c r="AK454" i="4"/>
  <c r="AD466" i="4"/>
  <c r="AK466" i="4"/>
  <c r="AD478" i="4"/>
  <c r="AK478" i="4"/>
  <c r="AD484" i="4"/>
  <c r="AK484" i="4"/>
  <c r="AD490" i="4"/>
  <c r="AK490" i="4"/>
  <c r="AD496" i="4"/>
  <c r="AK496" i="4"/>
  <c r="AD502" i="4"/>
  <c r="AK502" i="4"/>
  <c r="AD508" i="4"/>
  <c r="AK508" i="4"/>
  <c r="AD514" i="4"/>
  <c r="AK514" i="4"/>
  <c r="AD526" i="4"/>
  <c r="S27" i="13"/>
  <c r="U27" i="13" s="1"/>
  <c r="AK526" i="4"/>
  <c r="AD538" i="4"/>
  <c r="AK538" i="4"/>
  <c r="AD550" i="4"/>
  <c r="AK550" i="4"/>
  <c r="AD556" i="4"/>
  <c r="S28" i="13"/>
  <c r="U28" i="13" s="1"/>
  <c r="AK556" i="4"/>
  <c r="AK562" i="4"/>
  <c r="AD574" i="4"/>
  <c r="AK574" i="4"/>
  <c r="AK586" i="4"/>
  <c r="AD576" i="4"/>
  <c r="Q20" i="13"/>
  <c r="AD362" i="4"/>
  <c r="AK362" i="4"/>
  <c r="AD410" i="4"/>
  <c r="AK410" i="4"/>
  <c r="AD446" i="4"/>
  <c r="AK446" i="4"/>
  <c r="AD352" i="4"/>
  <c r="AK352" i="4"/>
  <c r="E82" i="13"/>
  <c r="AD425" i="4"/>
  <c r="AK425" i="4"/>
  <c r="AD461" i="4"/>
  <c r="AK461" i="4"/>
  <c r="AD509" i="4"/>
  <c r="AK509" i="4"/>
  <c r="AD521" i="4"/>
  <c r="AK521" i="4"/>
  <c r="Q23" i="13"/>
  <c r="AD287" i="4"/>
  <c r="AK287" i="4"/>
  <c r="AD293" i="4"/>
  <c r="AK293" i="4"/>
  <c r="AD299" i="4"/>
  <c r="AK299" i="4"/>
  <c r="AD311" i="4"/>
  <c r="AK311" i="4"/>
  <c r="AD317" i="4"/>
  <c r="AK317" i="4"/>
  <c r="AD323" i="4"/>
  <c r="AK323" i="4"/>
  <c r="AD335" i="4"/>
  <c r="AK335" i="4"/>
  <c r="AD341" i="4"/>
  <c r="AK341" i="4"/>
  <c r="AD347" i="4"/>
  <c r="AK347" i="4"/>
  <c r="AD353" i="4"/>
  <c r="AK353" i="4"/>
  <c r="AD359" i="4"/>
  <c r="AK359" i="4"/>
  <c r="AD371" i="4"/>
  <c r="AK371" i="4"/>
  <c r="AD377" i="4"/>
  <c r="AK377" i="4"/>
  <c r="AD383" i="4"/>
  <c r="AK383" i="4"/>
  <c r="AD395" i="4"/>
  <c r="AK395" i="4"/>
  <c r="AD401" i="4"/>
  <c r="AK401" i="4"/>
  <c r="AD407" i="4"/>
  <c r="AK407" i="4"/>
  <c r="AD419" i="4"/>
  <c r="AK419" i="4"/>
  <c r="AD437" i="4"/>
  <c r="AK437" i="4"/>
  <c r="AD443" i="4"/>
  <c r="AK443" i="4"/>
  <c r="AD449" i="4"/>
  <c r="AK449" i="4"/>
  <c r="AD455" i="4"/>
  <c r="AK455" i="4"/>
  <c r="AD467" i="4"/>
  <c r="AK467" i="4"/>
  <c r="AD473" i="4"/>
  <c r="AK473" i="4"/>
  <c r="AD479" i="4"/>
  <c r="AK479" i="4"/>
  <c r="AD491" i="4"/>
  <c r="AK491" i="4"/>
  <c r="AD497" i="4"/>
  <c r="AK497" i="4"/>
  <c r="AD503" i="4"/>
  <c r="AK503" i="4"/>
  <c r="AD515" i="4"/>
  <c r="AK515" i="4"/>
  <c r="AD527" i="4"/>
  <c r="AK527" i="4"/>
  <c r="AD533" i="4"/>
  <c r="AK533" i="4"/>
  <c r="AD539" i="4"/>
  <c r="AK539" i="4"/>
  <c r="AD551" i="4"/>
  <c r="AK551" i="4"/>
  <c r="AD563" i="4"/>
  <c r="AK563" i="4"/>
  <c r="AD569" i="4"/>
  <c r="AK569" i="4"/>
  <c r="AD575" i="4"/>
  <c r="AK575" i="4"/>
  <c r="Q19" i="13"/>
  <c r="Q26" i="13"/>
  <c r="AD302" i="4"/>
  <c r="AK302" i="4"/>
  <c r="AD326" i="4"/>
  <c r="AK326" i="4"/>
  <c r="AD350" i="4"/>
  <c r="AK350" i="4"/>
  <c r="AD386" i="4"/>
  <c r="AK386" i="4"/>
  <c r="AD316" i="4"/>
  <c r="AK316" i="4"/>
  <c r="AD412" i="4"/>
  <c r="AK412" i="4"/>
  <c r="AD544" i="4"/>
  <c r="AK544" i="4"/>
  <c r="AD305" i="4"/>
  <c r="AK305" i="4"/>
  <c r="AD329" i="4"/>
  <c r="AK329" i="4"/>
  <c r="AD389" i="4"/>
  <c r="AK389" i="4"/>
  <c r="AD413" i="4"/>
  <c r="AK413" i="4"/>
  <c r="AD557" i="4"/>
  <c r="AK557" i="4"/>
  <c r="AD581" i="4"/>
  <c r="AK581" i="4"/>
  <c r="AD288" i="4"/>
  <c r="AK288" i="4"/>
  <c r="AD318" i="4"/>
  <c r="AK318" i="4"/>
  <c r="AD342" i="4"/>
  <c r="AK342" i="4"/>
  <c r="AD366" i="4"/>
  <c r="AK366" i="4"/>
  <c r="AD378" i="4"/>
  <c r="AK378" i="4"/>
  <c r="AD402" i="4"/>
  <c r="AK402" i="4"/>
  <c r="AD438" i="4"/>
  <c r="AK438" i="4"/>
  <c r="AD444" i="4"/>
  <c r="AK444" i="4"/>
  <c r="AD462" i="4"/>
  <c r="AK462" i="4"/>
  <c r="AD468" i="4"/>
  <c r="AK468" i="4"/>
  <c r="AD486" i="4"/>
  <c r="AK486" i="4"/>
  <c r="AD498" i="4"/>
  <c r="AK498" i="4"/>
  <c r="AD510" i="4"/>
  <c r="AK510" i="4"/>
  <c r="AD522" i="4"/>
  <c r="AK522" i="4"/>
  <c r="AD528" i="4"/>
  <c r="AK528" i="4"/>
  <c r="AD534" i="4"/>
  <c r="AK534" i="4"/>
  <c r="AD546" i="4"/>
  <c r="AK546" i="4"/>
  <c r="AD558" i="4"/>
  <c r="AK558" i="4"/>
  <c r="AK564" i="4"/>
  <c r="Q22" i="13"/>
  <c r="AD290" i="4"/>
  <c r="AK290" i="4"/>
  <c r="AD338" i="4"/>
  <c r="AK338" i="4"/>
  <c r="AD404" i="4"/>
  <c r="AK404" i="4"/>
  <c r="AD452" i="4"/>
  <c r="AK452" i="4"/>
  <c r="AD530" i="4"/>
  <c r="AK530" i="4"/>
  <c r="AD340" i="4"/>
  <c r="AK340" i="4"/>
  <c r="AD376" i="4"/>
  <c r="AK376" i="4"/>
  <c r="AD424" i="4"/>
  <c r="AK424" i="4"/>
  <c r="AD431" i="4"/>
  <c r="AK431" i="4"/>
  <c r="AD485" i="4"/>
  <c r="AK485" i="4"/>
  <c r="AD300" i="4"/>
  <c r="AK300" i="4"/>
  <c r="AD312" i="4"/>
  <c r="AK312" i="4"/>
  <c r="AD324" i="4"/>
  <c r="AK324" i="4"/>
  <c r="AD354" i="4"/>
  <c r="AK354" i="4"/>
  <c r="AD390" i="4"/>
  <c r="AK390" i="4"/>
  <c r="AD396" i="4"/>
  <c r="AK396" i="4"/>
  <c r="AD408" i="4"/>
  <c r="AK408" i="4"/>
  <c r="AD414" i="4"/>
  <c r="AK414" i="4"/>
  <c r="AD420" i="4"/>
  <c r="AK420" i="4"/>
  <c r="AD426" i="4"/>
  <c r="AK426" i="4"/>
  <c r="AD432" i="4"/>
  <c r="AK432" i="4"/>
  <c r="AD450" i="4"/>
  <c r="AK450" i="4"/>
  <c r="AD456" i="4"/>
  <c r="AK456" i="4"/>
  <c r="AD480" i="4"/>
  <c r="AK480" i="4"/>
  <c r="AD492" i="4"/>
  <c r="AK492" i="4"/>
  <c r="AD504" i="4"/>
  <c r="AK504" i="4"/>
  <c r="AD540" i="4"/>
  <c r="AK540" i="4"/>
  <c r="AD582" i="4"/>
  <c r="AK582" i="4"/>
  <c r="F78" i="13"/>
  <c r="AD542" i="4"/>
  <c r="AK542" i="4"/>
  <c r="AD304" i="4"/>
  <c r="AK304" i="4"/>
  <c r="AD448" i="4"/>
  <c r="AK448" i="4"/>
  <c r="AD568" i="4"/>
  <c r="AK568" i="4"/>
  <c r="AD365" i="4"/>
  <c r="AK365" i="4"/>
  <c r="AD545" i="4"/>
  <c r="AK545" i="4"/>
  <c r="E73" i="13"/>
  <c r="AD295" i="4"/>
  <c r="AK295" i="4"/>
  <c r="AD301" i="4"/>
  <c r="AK301" i="4"/>
  <c r="AD319" i="4"/>
  <c r="AK319" i="4"/>
  <c r="AD325" i="4"/>
  <c r="AK325" i="4"/>
  <c r="AD343" i="4"/>
  <c r="AK343" i="4"/>
  <c r="AD349" i="4"/>
  <c r="AK349" i="4"/>
  <c r="AD355" i="4"/>
  <c r="AK355" i="4"/>
  <c r="AD361" i="4"/>
  <c r="AK361" i="4"/>
  <c r="AD385" i="4"/>
  <c r="AK385" i="4"/>
  <c r="AD409" i="4"/>
  <c r="AK409" i="4"/>
  <c r="AD415" i="4"/>
  <c r="AK415" i="4"/>
  <c r="AD451" i="4"/>
  <c r="AK451" i="4"/>
  <c r="AD463" i="4"/>
  <c r="AK463" i="4"/>
  <c r="AD475" i="4"/>
  <c r="AK475" i="4"/>
  <c r="AD487" i="4"/>
  <c r="AK487" i="4"/>
  <c r="AD499" i="4"/>
  <c r="AK499" i="4"/>
  <c r="AD505" i="4"/>
  <c r="AK505" i="4"/>
  <c r="AD523" i="4"/>
  <c r="AK523" i="4"/>
  <c r="AD535" i="4"/>
  <c r="AK535" i="4"/>
  <c r="AD541" i="4"/>
  <c r="AK541" i="4"/>
  <c r="AD559" i="4"/>
  <c r="AK559" i="4"/>
  <c r="AD571" i="4"/>
  <c r="AK571" i="4"/>
  <c r="AD577" i="4"/>
  <c r="AK577" i="4"/>
  <c r="Q25" i="13"/>
  <c r="F81" i="13"/>
  <c r="AD294" i="4"/>
  <c r="AK294" i="4"/>
  <c r="AD306" i="4"/>
  <c r="AK306" i="4"/>
  <c r="AD330" i="4"/>
  <c r="AK330" i="4"/>
  <c r="AD336" i="4"/>
  <c r="AK336" i="4"/>
  <c r="AD348" i="4"/>
  <c r="AK348" i="4"/>
  <c r="AD360" i="4"/>
  <c r="AK360" i="4"/>
  <c r="AD372" i="4"/>
  <c r="AK372" i="4"/>
  <c r="AD384" i="4"/>
  <c r="AK384" i="4"/>
  <c r="AD283" i="4"/>
  <c r="S19" i="13"/>
  <c r="U19" i="13" s="1"/>
  <c r="AK283" i="4"/>
  <c r="AD289" i="4"/>
  <c r="AK289" i="4"/>
  <c r="AD307" i="4"/>
  <c r="AK307" i="4"/>
  <c r="AD313" i="4"/>
  <c r="AK313" i="4"/>
  <c r="AD331" i="4"/>
  <c r="AK331" i="4"/>
  <c r="AD337" i="4"/>
  <c r="AK337" i="4"/>
  <c r="AD367" i="4"/>
  <c r="AK367" i="4"/>
  <c r="AD373" i="4"/>
  <c r="AK373" i="4"/>
  <c r="AD379" i="4"/>
  <c r="AK379" i="4"/>
  <c r="AD391" i="4"/>
  <c r="AK391" i="4"/>
  <c r="AD397" i="4"/>
  <c r="AK397" i="4"/>
  <c r="AD403" i="4"/>
  <c r="AK403" i="4"/>
  <c r="AD421" i="4"/>
  <c r="AK421" i="4"/>
  <c r="AD427" i="4"/>
  <c r="AK427" i="4"/>
  <c r="AD433" i="4"/>
  <c r="AK433" i="4"/>
  <c r="G77" i="13" s="1"/>
  <c r="AD439" i="4"/>
  <c r="AK439" i="4"/>
  <c r="AD445" i="4"/>
  <c r="AK445" i="4"/>
  <c r="AD457" i="4"/>
  <c r="AK457" i="4"/>
  <c r="AD469" i="4"/>
  <c r="AK469" i="4"/>
  <c r="AD481" i="4"/>
  <c r="AK481" i="4"/>
  <c r="AD493" i="4"/>
  <c r="AK493" i="4"/>
  <c r="AD511" i="4"/>
  <c r="AK511" i="4"/>
  <c r="AD517" i="4"/>
  <c r="AK517" i="4"/>
  <c r="AD529" i="4"/>
  <c r="AK529" i="4"/>
  <c r="AD547" i="4"/>
  <c r="AK547" i="4"/>
  <c r="AD553" i="4"/>
  <c r="AK553" i="4"/>
  <c r="AD565" i="4"/>
  <c r="AK565" i="4"/>
  <c r="AK583" i="4"/>
  <c r="Q21" i="13"/>
  <c r="F77" i="13"/>
  <c r="AD284" i="4"/>
  <c r="AK284" i="4"/>
  <c r="AD308" i="4"/>
  <c r="AK308" i="4"/>
  <c r="E74" i="13"/>
  <c r="AD320" i="4"/>
  <c r="AK320" i="4"/>
  <c r="AD332" i="4"/>
  <c r="AK332" i="4"/>
  <c r="AD344" i="4"/>
  <c r="S21" i="13"/>
  <c r="U21" i="13" s="1"/>
  <c r="AK344" i="4"/>
  <c r="AD368" i="4"/>
  <c r="AK368" i="4"/>
  <c r="AD374" i="4"/>
  <c r="AK374" i="4"/>
  <c r="G75" i="13" s="1"/>
  <c r="AD380" i="4"/>
  <c r="AK380" i="4"/>
  <c r="AD392" i="4"/>
  <c r="AK392" i="4"/>
  <c r="AD398" i="4"/>
  <c r="AK398" i="4"/>
  <c r="AD416" i="4"/>
  <c r="AK416" i="4"/>
  <c r="AD422" i="4"/>
  <c r="AK422" i="4"/>
  <c r="AD428" i="4"/>
  <c r="AK428" i="4"/>
  <c r="AD434" i="4"/>
  <c r="S24" i="13"/>
  <c r="U24" i="13" s="1"/>
  <c r="AK434" i="4"/>
  <c r="AD440" i="4"/>
  <c r="AK440" i="4"/>
  <c r="AD458" i="4"/>
  <c r="AK458" i="4"/>
  <c r="AD464" i="4"/>
  <c r="AK464" i="4"/>
  <c r="AD476" i="4"/>
  <c r="AK476" i="4"/>
  <c r="AD482" i="4"/>
  <c r="AK482" i="4"/>
  <c r="AD488" i="4"/>
  <c r="AK488" i="4"/>
  <c r="AD500" i="4"/>
  <c r="AK500" i="4"/>
  <c r="AD512" i="4"/>
  <c r="AK512" i="4"/>
  <c r="AD518" i="4"/>
  <c r="AK518" i="4"/>
  <c r="AD524" i="4"/>
  <c r="AK524" i="4"/>
  <c r="AD536" i="4"/>
  <c r="AK536" i="4"/>
  <c r="AD548" i="4"/>
  <c r="AK548" i="4"/>
  <c r="AD554" i="4"/>
  <c r="AK554" i="4"/>
  <c r="AD560" i="4"/>
  <c r="AK560" i="4"/>
  <c r="AD572" i="4"/>
  <c r="AK572" i="4"/>
  <c r="AD584" i="4"/>
  <c r="AK584" i="4"/>
  <c r="Q28" i="13"/>
  <c r="AD314" i="4"/>
  <c r="S20" i="13"/>
  <c r="U20" i="13" s="1"/>
  <c r="AK314" i="4"/>
  <c r="AD356" i="4"/>
  <c r="AK356" i="4"/>
  <c r="AD470" i="4"/>
  <c r="AK470" i="4"/>
  <c r="AD494" i="4"/>
  <c r="AK494" i="4"/>
  <c r="AD506" i="4"/>
  <c r="AK506" i="4"/>
  <c r="AD285" i="4"/>
  <c r="AK285" i="4"/>
  <c r="AD291" i="4"/>
  <c r="AK291" i="4"/>
  <c r="AD297" i="4"/>
  <c r="AK297" i="4"/>
  <c r="AD303" i="4"/>
  <c r="AK303" i="4"/>
  <c r="AD309" i="4"/>
  <c r="AK309" i="4"/>
  <c r="AD315" i="4"/>
  <c r="AK315" i="4"/>
  <c r="AD321" i="4"/>
  <c r="AK321" i="4"/>
  <c r="AD327" i="4"/>
  <c r="AK327" i="4"/>
  <c r="AD333" i="4"/>
  <c r="AK333" i="4"/>
  <c r="AD339" i="4"/>
  <c r="AK339" i="4"/>
  <c r="AD357" i="4"/>
  <c r="AK357" i="4"/>
  <c r="AD363" i="4"/>
  <c r="AK363" i="4"/>
  <c r="AD375" i="4"/>
  <c r="S22" i="13"/>
  <c r="U22" i="13" s="1"/>
  <c r="AK375" i="4"/>
  <c r="AD381" i="4"/>
  <c r="AK381" i="4"/>
  <c r="AD393" i="4"/>
  <c r="AK393" i="4"/>
  <c r="AD399" i="4"/>
  <c r="AK399" i="4"/>
  <c r="AD405" i="4"/>
  <c r="AK405" i="4"/>
  <c r="AD417" i="4"/>
  <c r="AK417" i="4"/>
  <c r="AD423" i="4"/>
  <c r="AK423" i="4"/>
  <c r="AD429" i="4"/>
  <c r="AK429" i="4"/>
  <c r="AD435" i="4"/>
  <c r="AK435" i="4"/>
  <c r="AD441" i="4"/>
  <c r="AK441" i="4"/>
  <c r="AD453" i="4"/>
  <c r="AK453" i="4"/>
  <c r="AD459" i="4"/>
  <c r="AK459" i="4"/>
  <c r="AD465" i="4"/>
  <c r="S25" i="13"/>
  <c r="U25" i="13" s="1"/>
  <c r="AK465" i="4"/>
  <c r="AD471" i="4"/>
  <c r="AK471" i="4"/>
  <c r="AD477" i="4"/>
  <c r="AK477" i="4"/>
  <c r="AD489" i="4"/>
  <c r="AK489" i="4"/>
  <c r="AD495" i="4"/>
  <c r="S26" i="13"/>
  <c r="U26" i="13" s="1"/>
  <c r="AK495" i="4"/>
  <c r="AD501" i="4"/>
  <c r="AK501" i="4"/>
  <c r="AD507" i="4"/>
  <c r="AK507" i="4"/>
  <c r="AD525" i="4"/>
  <c r="AK525" i="4"/>
  <c r="AD531" i="4"/>
  <c r="AK531" i="4"/>
  <c r="AD543" i="4"/>
  <c r="AK543" i="4"/>
  <c r="AD561" i="4"/>
  <c r="AK561" i="4"/>
  <c r="AD567" i="4"/>
  <c r="AK567" i="4"/>
  <c r="AD570" i="4"/>
  <c r="AD345" i="4"/>
  <c r="AK345" i="4"/>
  <c r="AD351" i="4"/>
  <c r="AK351" i="4"/>
  <c r="AD369" i="4"/>
  <c r="AK369" i="4"/>
  <c r="E76" i="13"/>
  <c r="AD387" i="4"/>
  <c r="AK387" i="4"/>
  <c r="AD411" i="4"/>
  <c r="AK411" i="4"/>
  <c r="AD447" i="4"/>
  <c r="AK447" i="4"/>
  <c r="E79" i="13"/>
  <c r="AD483" i="4"/>
  <c r="AK483" i="4"/>
  <c r="E80" i="13"/>
  <c r="AD513" i="4"/>
  <c r="AK513" i="4"/>
  <c r="AD519" i="4"/>
  <c r="AK519" i="4"/>
  <c r="AD537" i="4"/>
  <c r="AK537" i="4"/>
  <c r="AD549" i="4"/>
  <c r="AK549" i="4"/>
  <c r="AD573" i="4"/>
  <c r="AK573" i="4"/>
  <c r="AK579" i="4"/>
  <c r="AK585" i="4"/>
  <c r="AD586" i="4"/>
  <c r="I66" i="13"/>
  <c r="J66" i="13" s="1"/>
  <c r="AD566" i="9"/>
  <c r="AK359" i="9"/>
  <c r="AK377" i="9"/>
  <c r="AK425" i="9"/>
  <c r="AK437" i="9"/>
  <c r="AK514" i="9"/>
  <c r="AK562" i="9"/>
  <c r="I76" i="13"/>
  <c r="J76" i="13" s="1"/>
  <c r="AK441" i="9"/>
  <c r="AK459" i="9"/>
  <c r="AD174" i="9"/>
  <c r="AD227" i="9"/>
  <c r="AD297" i="9"/>
  <c r="AD313" i="9"/>
  <c r="AD352" i="9"/>
  <c r="AD369" i="9"/>
  <c r="AK482" i="9"/>
  <c r="AK494" i="9"/>
  <c r="AK566" i="9"/>
  <c r="AD599" i="9"/>
  <c r="AD403" i="9"/>
  <c r="AD635" i="9"/>
  <c r="AD482" i="9"/>
  <c r="AD256" i="9"/>
  <c r="AD61" i="9"/>
  <c r="AD663" i="9"/>
  <c r="AD62" i="9"/>
  <c r="AD96" i="9"/>
  <c r="AD160" i="9"/>
  <c r="AD178" i="9"/>
  <c r="AD247" i="9"/>
  <c r="AD282" i="9"/>
  <c r="AD299" i="9"/>
  <c r="AD317" i="9"/>
  <c r="AD354" i="9"/>
  <c r="AD373" i="9"/>
  <c r="AK507" i="9"/>
  <c r="AK567" i="9"/>
  <c r="AD585" i="9"/>
  <c r="AD605" i="9"/>
  <c r="AD424" i="9"/>
  <c r="AD493" i="9"/>
  <c r="AD509" i="9"/>
  <c r="AD643" i="9"/>
  <c r="AK96" i="9"/>
  <c r="AK114" i="9"/>
  <c r="AK138" i="9"/>
  <c r="AK157" i="9"/>
  <c r="AK193" i="9"/>
  <c r="AK235" i="9"/>
  <c r="AK247" i="9"/>
  <c r="AK289" i="9"/>
  <c r="AK373" i="9"/>
  <c r="AK397" i="9"/>
  <c r="AK457" i="9"/>
  <c r="AK475" i="9"/>
  <c r="AK510" i="9"/>
  <c r="AK522" i="9"/>
  <c r="AK104" i="9"/>
  <c r="AK62" i="9"/>
  <c r="I65" i="13"/>
  <c r="AK46" i="9"/>
  <c r="I67" i="13"/>
  <c r="I68" i="13"/>
  <c r="Q37" i="13"/>
  <c r="Q41" i="13"/>
  <c r="S49" i="13"/>
  <c r="U49" i="13" s="1"/>
  <c r="I79" i="13"/>
  <c r="AD193" i="9"/>
  <c r="AD228" i="9"/>
  <c r="Q47" i="13"/>
  <c r="AD370" i="9"/>
  <c r="AD541" i="9"/>
  <c r="AD388" i="9"/>
  <c r="AD404" i="9"/>
  <c r="AD457" i="9"/>
  <c r="Q54" i="13"/>
  <c r="I80" i="13"/>
  <c r="AK29" i="9"/>
  <c r="AK101" i="9"/>
  <c r="AK125" i="9"/>
  <c r="AK137" i="9"/>
  <c r="AD97" i="9"/>
  <c r="I77" i="13"/>
  <c r="Q42" i="13"/>
  <c r="Q46" i="13"/>
  <c r="S53" i="13"/>
  <c r="U53" i="13" s="1"/>
  <c r="Q50" i="13"/>
  <c r="Q40" i="13"/>
  <c r="S42" i="13"/>
  <c r="U42" i="13" s="1"/>
  <c r="S43" i="13"/>
  <c r="U43" i="13" s="1"/>
  <c r="Q49" i="13"/>
  <c r="S54" i="13"/>
  <c r="U54" i="13" s="1"/>
  <c r="I82" i="13"/>
  <c r="Q53" i="13"/>
  <c r="AD406" i="9"/>
  <c r="S50" i="13"/>
  <c r="U50" i="13" s="1"/>
  <c r="AD101" i="9"/>
  <c r="I70" i="13"/>
  <c r="I81" i="13"/>
  <c r="S55" i="13"/>
  <c r="U55" i="13" s="1"/>
  <c r="S38" i="13"/>
  <c r="U38" i="13" s="1"/>
  <c r="I69" i="13"/>
  <c r="AK162" i="9"/>
  <c r="AK174" i="9"/>
  <c r="I71" i="13"/>
  <c r="AK258" i="9"/>
  <c r="AK354" i="9"/>
  <c r="AK396" i="9"/>
  <c r="AK485" i="9"/>
  <c r="AK509" i="9"/>
  <c r="AK551" i="9"/>
  <c r="S41" i="13"/>
  <c r="U41" i="13" s="1"/>
  <c r="S44" i="13"/>
  <c r="U44" i="13" s="1"/>
  <c r="Q45" i="13"/>
  <c r="Q48" i="13"/>
  <c r="Q55" i="13"/>
  <c r="I64" i="13"/>
  <c r="Q52" i="13"/>
  <c r="AK121" i="9"/>
  <c r="I72" i="13"/>
  <c r="I73" i="13"/>
  <c r="S37" i="13"/>
  <c r="U37" i="13" s="1"/>
  <c r="AK465" i="9"/>
  <c r="S52" i="13"/>
  <c r="U52" i="13" s="1"/>
  <c r="Q39" i="13"/>
  <c r="AK13" i="9"/>
  <c r="AK61" i="9"/>
  <c r="AK109" i="9"/>
  <c r="S45" i="13"/>
  <c r="U45" i="13" s="1"/>
  <c r="S46" i="13"/>
  <c r="U46" i="13" s="1"/>
  <c r="Q44" i="13"/>
  <c r="S47" i="13"/>
  <c r="U47" i="13" s="1"/>
  <c r="I75" i="13"/>
  <c r="I78" i="13"/>
  <c r="Q51" i="13"/>
  <c r="S40" i="13"/>
  <c r="U40" i="13" s="1"/>
  <c r="S39" i="13"/>
  <c r="U39" i="13" s="1"/>
  <c r="Q38" i="13"/>
  <c r="I74" i="13"/>
  <c r="S48" i="13"/>
  <c r="U48" i="13" s="1"/>
  <c r="S51" i="13"/>
  <c r="U51" i="13" s="1"/>
  <c r="Q43" i="13"/>
  <c r="AD518" i="9"/>
  <c r="AK518" i="9"/>
  <c r="AK536" i="9"/>
  <c r="AD536" i="9"/>
  <c r="AK554" i="9"/>
  <c r="AD554" i="9"/>
  <c r="AK572" i="9"/>
  <c r="AD572" i="9"/>
  <c r="AK578" i="9"/>
  <c r="AD596" i="9"/>
  <c r="AK596" i="9"/>
  <c r="AD614" i="9"/>
  <c r="AK614" i="9"/>
  <c r="AK620" i="9"/>
  <c r="AD620" i="9"/>
  <c r="AD644" i="9"/>
  <c r="AK644" i="9"/>
  <c r="AK662" i="9"/>
  <c r="AD662" i="9"/>
  <c r="AK668" i="9"/>
  <c r="AD668" i="9"/>
  <c r="AD674" i="9"/>
  <c r="AK674" i="9"/>
  <c r="AD399" i="9"/>
  <c r="AK399" i="9"/>
  <c r="AK34" i="9"/>
  <c r="AD34" i="9"/>
  <c r="AK249" i="9"/>
  <c r="AK303" i="9"/>
  <c r="AD303" i="9"/>
  <c r="AK339" i="9"/>
  <c r="AD339" i="9"/>
  <c r="AK417" i="9"/>
  <c r="AD417" i="9"/>
  <c r="AK40" i="9"/>
  <c r="AD40" i="9"/>
  <c r="AK52" i="9"/>
  <c r="AD76" i="9"/>
  <c r="AK76" i="9"/>
  <c r="AK82" i="9"/>
  <c r="AD82" i="9"/>
  <c r="AD88" i="9"/>
  <c r="AK88" i="9"/>
  <c r="AK100" i="9"/>
  <c r="AK112" i="9"/>
  <c r="AD112" i="9"/>
  <c r="AK130" i="9"/>
  <c r="AD130" i="9"/>
  <c r="AK136" i="9"/>
  <c r="AK142" i="9"/>
  <c r="AD142" i="9"/>
  <c r="AK148" i="9"/>
  <c r="AD148" i="9"/>
  <c r="AK154" i="9"/>
  <c r="AD154" i="9"/>
  <c r="AK202" i="9"/>
  <c r="AD202" i="9"/>
  <c r="AK214" i="9"/>
  <c r="AD214" i="9"/>
  <c r="AK250" i="9"/>
  <c r="AD250" i="9"/>
  <c r="AK262" i="9"/>
  <c r="AD262" i="9"/>
  <c r="AK286" i="9"/>
  <c r="AD286" i="9"/>
  <c r="AK298" i="9"/>
  <c r="AD298" i="9"/>
  <c r="AD358" i="9"/>
  <c r="AK358" i="9"/>
  <c r="AD382" i="9"/>
  <c r="AK382" i="9"/>
  <c r="AK400" i="9"/>
  <c r="AD400" i="9"/>
  <c r="AK412" i="9"/>
  <c r="AD412" i="9"/>
  <c r="AK472" i="9"/>
  <c r="AD472" i="9"/>
  <c r="AK483" i="9"/>
  <c r="AD483" i="9"/>
  <c r="AK513" i="9"/>
  <c r="AD513" i="9"/>
  <c r="AD531" i="9"/>
  <c r="AK531" i="9"/>
  <c r="AK549" i="9"/>
  <c r="AD549" i="9"/>
  <c r="AK561" i="9"/>
  <c r="AD561" i="9"/>
  <c r="AD603" i="9"/>
  <c r="AK603" i="9"/>
  <c r="AK645" i="9"/>
  <c r="AD645" i="9"/>
  <c r="AK669" i="9"/>
  <c r="AD669" i="9"/>
  <c r="AD389" i="9"/>
  <c r="AD474" i="9"/>
  <c r="AD15" i="9"/>
  <c r="AK15" i="9"/>
  <c r="AK111" i="9"/>
  <c r="AD111" i="9"/>
  <c r="AK231" i="9"/>
  <c r="AD231" i="9"/>
  <c r="AD70" i="9"/>
  <c r="AK70" i="9"/>
  <c r="AK213" i="9"/>
  <c r="AD213" i="9"/>
  <c r="AD23" i="9"/>
  <c r="AK23" i="9"/>
  <c r="AK71" i="9"/>
  <c r="K66" i="13" s="1"/>
  <c r="AD71" i="9"/>
  <c r="AD77" i="9"/>
  <c r="AK77" i="9"/>
  <c r="AD83" i="9"/>
  <c r="AK83" i="9"/>
  <c r="AD89" i="9"/>
  <c r="AK89" i="9"/>
  <c r="AD95" i="9"/>
  <c r="AK95" i="9"/>
  <c r="AK160" i="9"/>
  <c r="AK178" i="9"/>
  <c r="AK190" i="9"/>
  <c r="AD190" i="9"/>
  <c r="AK196" i="9"/>
  <c r="AD196" i="9"/>
  <c r="AK208" i="9"/>
  <c r="AD226" i="9"/>
  <c r="AK226" i="9"/>
  <c r="AK238" i="9"/>
  <c r="AD238" i="9"/>
  <c r="AD244" i="9"/>
  <c r="AK244" i="9"/>
  <c r="AK256" i="9"/>
  <c r="AK268" i="9"/>
  <c r="AK274" i="9"/>
  <c r="AD274" i="9"/>
  <c r="AK280" i="9"/>
  <c r="AD280" i="9"/>
  <c r="AD304" i="9"/>
  <c r="AK304" i="9"/>
  <c r="AD310" i="9"/>
  <c r="AK310" i="9"/>
  <c r="AK316" i="9"/>
  <c r="AD316" i="9"/>
  <c r="AD322" i="9"/>
  <c r="AK322" i="9"/>
  <c r="AK334" i="9"/>
  <c r="AD334" i="9"/>
  <c r="AK346" i="9"/>
  <c r="AD364" i="9"/>
  <c r="AK364" i="9"/>
  <c r="AK376" i="9"/>
  <c r="AD376" i="9"/>
  <c r="AK406" i="9"/>
  <c r="AK418" i="9"/>
  <c r="AK424" i="9"/>
  <c r="AK430" i="9"/>
  <c r="AD436" i="9"/>
  <c r="AK436" i="9"/>
  <c r="AK442" i="9"/>
  <c r="AD442" i="9"/>
  <c r="AK448" i="9"/>
  <c r="AD448" i="9"/>
  <c r="AD454" i="9"/>
  <c r="AK454" i="9"/>
  <c r="AK460" i="9"/>
  <c r="AD460" i="9"/>
  <c r="AK466" i="9"/>
  <c r="AK478" i="9"/>
  <c r="AD478" i="9"/>
  <c r="AD230" i="9"/>
  <c r="AD265" i="9"/>
  <c r="AD283" i="9"/>
  <c r="AD300" i="9"/>
  <c r="AD335" i="9"/>
  <c r="AD355" i="9"/>
  <c r="AK489" i="9"/>
  <c r="AD489" i="9"/>
  <c r="AD495" i="9"/>
  <c r="AK495" i="9"/>
  <c r="AK501" i="9"/>
  <c r="AD501" i="9"/>
  <c r="AD507" i="9"/>
  <c r="AK519" i="9"/>
  <c r="AD519" i="9"/>
  <c r="AK525" i="9"/>
  <c r="AD525" i="9"/>
  <c r="AK537" i="9"/>
  <c r="AD537" i="9"/>
  <c r="AK543" i="9"/>
  <c r="AK555" i="9"/>
  <c r="AD555" i="9"/>
  <c r="AK573" i="9"/>
  <c r="AD573" i="9"/>
  <c r="AK579" i="9"/>
  <c r="AK585" i="9"/>
  <c r="AK591" i="9"/>
  <c r="AD591" i="9"/>
  <c r="AK609" i="9"/>
  <c r="AD609" i="9"/>
  <c r="AK621" i="9"/>
  <c r="AD621" i="9"/>
  <c r="AK633" i="9"/>
  <c r="AD633" i="9"/>
  <c r="AD639" i="9"/>
  <c r="AK639" i="9"/>
  <c r="AK651" i="9"/>
  <c r="AD651" i="9"/>
  <c r="AD657" i="9"/>
  <c r="AK657" i="9"/>
  <c r="AD545" i="9"/>
  <c r="AD606" i="9"/>
  <c r="AD425" i="9"/>
  <c r="AD459" i="9"/>
  <c r="AD475" i="9"/>
  <c r="AD494" i="9"/>
  <c r="AD510" i="9"/>
  <c r="AD647" i="9"/>
  <c r="AK39" i="9"/>
  <c r="AD39" i="9"/>
  <c r="AK105" i="9"/>
  <c r="AD105" i="9"/>
  <c r="AK207" i="9"/>
  <c r="AK291" i="9"/>
  <c r="AD291" i="9"/>
  <c r="AK387" i="9"/>
  <c r="AD387" i="9"/>
  <c r="AD11" i="9"/>
  <c r="AK11" i="9"/>
  <c r="AD17" i="9"/>
  <c r="AK17" i="9"/>
  <c r="AK35" i="9"/>
  <c r="AD35" i="9"/>
  <c r="AD41" i="9"/>
  <c r="AK41" i="9"/>
  <c r="AK47" i="9"/>
  <c r="AD47" i="9"/>
  <c r="AK53" i="9"/>
  <c r="AD59" i="9"/>
  <c r="AK59" i="9"/>
  <c r="AD65" i="9"/>
  <c r="AK65" i="9"/>
  <c r="AD107" i="9"/>
  <c r="AK107" i="9"/>
  <c r="AK113" i="9"/>
  <c r="AD113" i="9"/>
  <c r="AK119" i="9"/>
  <c r="AD119" i="9"/>
  <c r="AD125" i="9"/>
  <c r="AD131" i="9"/>
  <c r="AK131" i="9"/>
  <c r="AD143" i="9"/>
  <c r="AK143" i="9"/>
  <c r="AD13" i="9"/>
  <c r="AD66" i="9"/>
  <c r="AD100" i="9"/>
  <c r="AD155" i="9"/>
  <c r="AK155" i="9"/>
  <c r="AK161" i="9"/>
  <c r="AD161" i="9"/>
  <c r="AD167" i="9"/>
  <c r="AK167" i="9"/>
  <c r="AK173" i="9"/>
  <c r="AD173" i="9"/>
  <c r="AD185" i="9"/>
  <c r="AK185" i="9"/>
  <c r="AD191" i="9"/>
  <c r="AK191" i="9"/>
  <c r="AK197" i="9"/>
  <c r="AK221" i="9"/>
  <c r="AK227" i="9"/>
  <c r="AD233" i="9"/>
  <c r="AK233" i="9"/>
  <c r="AK239" i="9"/>
  <c r="AD239" i="9"/>
  <c r="AK251" i="9"/>
  <c r="AD251" i="9"/>
  <c r="AD281" i="9"/>
  <c r="AK281" i="9"/>
  <c r="AK293" i="9"/>
  <c r="AK347" i="9"/>
  <c r="AD353" i="9"/>
  <c r="AK353" i="9"/>
  <c r="AK371" i="9"/>
  <c r="AD371" i="9"/>
  <c r="AK383" i="9"/>
  <c r="AK389" i="9"/>
  <c r="AK419" i="9"/>
  <c r="AD419" i="9"/>
  <c r="AD431" i="9"/>
  <c r="AK431" i="9"/>
  <c r="AK461" i="9"/>
  <c r="AK473" i="9"/>
  <c r="AD473" i="9"/>
  <c r="AD479" i="9"/>
  <c r="AK479" i="9"/>
  <c r="AD164" i="9"/>
  <c r="AD180" i="9"/>
  <c r="AD215" i="9"/>
  <c r="AD249" i="9"/>
  <c r="AD268" i="9"/>
  <c r="AD356" i="9"/>
  <c r="AK496" i="9"/>
  <c r="AK502" i="9"/>
  <c r="AD526" i="9"/>
  <c r="AK526" i="9"/>
  <c r="AK532" i="9"/>
  <c r="AD532" i="9"/>
  <c r="AD544" i="9"/>
  <c r="AK544" i="9"/>
  <c r="AD550" i="9"/>
  <c r="AK550" i="9"/>
  <c r="AD568" i="9"/>
  <c r="AK568" i="9"/>
  <c r="AD580" i="9"/>
  <c r="AK580" i="9"/>
  <c r="AK586" i="9"/>
  <c r="AD586" i="9"/>
  <c r="AD622" i="9"/>
  <c r="AK622" i="9"/>
  <c r="AK628" i="9"/>
  <c r="AD628" i="9"/>
  <c r="AK634" i="9"/>
  <c r="AD634" i="9"/>
  <c r="AK640" i="9"/>
  <c r="AD640" i="9"/>
  <c r="AD652" i="9"/>
  <c r="AK652" i="9"/>
  <c r="AD579" i="9"/>
  <c r="AD671" i="9"/>
  <c r="AD649" i="9"/>
  <c r="AK165" i="9"/>
  <c r="AK261" i="9"/>
  <c r="AD261" i="9"/>
  <c r="AD315" i="9"/>
  <c r="AK315" i="9"/>
  <c r="AK369" i="9"/>
  <c r="AK429" i="9"/>
  <c r="AD429" i="9"/>
  <c r="AK16" i="9"/>
  <c r="AK12" i="9"/>
  <c r="AD12" i="9"/>
  <c r="AD24" i="9"/>
  <c r="AK24" i="9"/>
  <c r="AD30" i="9"/>
  <c r="AK30" i="9"/>
  <c r="AK60" i="9"/>
  <c r="AD60" i="9"/>
  <c r="AD120" i="9"/>
  <c r="AK120" i="9"/>
  <c r="AK126" i="9"/>
  <c r="AD126" i="9"/>
  <c r="AD16" i="9"/>
  <c r="AD48" i="9"/>
  <c r="AD149" i="9"/>
  <c r="AK149" i="9"/>
  <c r="AK179" i="9"/>
  <c r="AD179" i="9"/>
  <c r="AK203" i="9"/>
  <c r="AD203" i="9"/>
  <c r="AD209" i="9"/>
  <c r="AK209" i="9"/>
  <c r="AD257" i="9"/>
  <c r="AK257" i="9"/>
  <c r="AD263" i="9"/>
  <c r="AK263" i="9"/>
  <c r="AK287" i="9"/>
  <c r="AD287" i="9"/>
  <c r="AD305" i="9"/>
  <c r="AK305" i="9"/>
  <c r="AD323" i="9"/>
  <c r="AK323" i="9"/>
  <c r="AK329" i="9"/>
  <c r="AD329" i="9"/>
  <c r="AK365" i="9"/>
  <c r="AD365" i="9"/>
  <c r="AK395" i="9"/>
  <c r="AD395" i="9"/>
  <c r="AD401" i="9"/>
  <c r="AK401" i="9"/>
  <c r="AK407" i="9"/>
  <c r="AD407" i="9"/>
  <c r="AK413" i="9"/>
  <c r="AD413" i="9"/>
  <c r="AD443" i="9"/>
  <c r="AK443" i="9"/>
  <c r="AK449" i="9"/>
  <c r="AD449" i="9"/>
  <c r="AD455" i="9"/>
  <c r="AK455" i="9"/>
  <c r="AK467" i="9"/>
  <c r="AD467" i="9"/>
  <c r="AD234" i="9"/>
  <c r="AD269" i="9"/>
  <c r="AD359" i="9"/>
  <c r="AD377" i="9"/>
  <c r="AD484" i="9"/>
  <c r="AK484" i="9"/>
  <c r="AD490" i="9"/>
  <c r="AK490" i="9"/>
  <c r="AK508" i="9"/>
  <c r="AD508" i="9"/>
  <c r="AD520" i="9"/>
  <c r="AK520" i="9"/>
  <c r="AK538" i="9"/>
  <c r="AD538" i="9"/>
  <c r="AK556" i="9"/>
  <c r="AD556" i="9"/>
  <c r="AK574" i="9"/>
  <c r="AD574" i="9"/>
  <c r="AK592" i="9"/>
  <c r="AD592" i="9"/>
  <c r="AK598" i="9"/>
  <c r="AD598" i="9"/>
  <c r="AD604" i="9"/>
  <c r="AK604" i="9"/>
  <c r="AK610" i="9"/>
  <c r="AD610" i="9"/>
  <c r="AD616" i="9"/>
  <c r="AK616" i="9"/>
  <c r="AD646" i="9"/>
  <c r="AK646" i="9"/>
  <c r="AK658" i="9"/>
  <c r="AD658" i="9"/>
  <c r="AD664" i="9"/>
  <c r="AK664" i="9"/>
  <c r="AK670" i="9"/>
  <c r="AD670" i="9"/>
  <c r="AK676" i="9"/>
  <c r="AD676" i="9"/>
  <c r="AD675" i="9"/>
  <c r="AD394" i="9"/>
  <c r="AD445" i="9"/>
  <c r="AD461" i="9"/>
  <c r="AD514" i="9"/>
  <c r="AD569" i="9"/>
  <c r="AK117" i="9"/>
  <c r="AD117" i="9"/>
  <c r="AK195" i="9"/>
  <c r="AD195" i="9"/>
  <c r="AK124" i="9"/>
  <c r="AD124" i="9"/>
  <c r="AD381" i="9"/>
  <c r="AK381" i="9"/>
  <c r="AD279" i="9"/>
  <c r="AK18" i="9"/>
  <c r="AD36" i="9"/>
  <c r="AK36" i="9"/>
  <c r="AK42" i="9"/>
  <c r="AD42" i="9"/>
  <c r="AK48" i="9"/>
  <c r="AK54" i="9"/>
  <c r="AD54" i="9"/>
  <c r="AK66" i="9"/>
  <c r="AK72" i="9"/>
  <c r="AD72" i="9"/>
  <c r="AD78" i="9"/>
  <c r="AK78" i="9"/>
  <c r="AK84" i="9"/>
  <c r="AD84" i="9"/>
  <c r="AK90" i="9"/>
  <c r="AD90" i="9"/>
  <c r="AK102" i="9"/>
  <c r="AD102" i="9"/>
  <c r="AK108" i="9"/>
  <c r="AK132" i="9"/>
  <c r="AK144" i="9"/>
  <c r="AD144" i="9"/>
  <c r="AD121" i="9"/>
  <c r="AD156" i="9"/>
  <c r="AK156" i="9"/>
  <c r="AK198" i="9"/>
  <c r="AD198" i="9"/>
  <c r="AK204" i="9"/>
  <c r="AD204" i="9"/>
  <c r="AK210" i="9"/>
  <c r="AD210" i="9"/>
  <c r="AD216" i="9"/>
  <c r="AK216" i="9"/>
  <c r="AD240" i="9"/>
  <c r="AK240" i="9"/>
  <c r="AK252" i="9"/>
  <c r="AD252" i="9"/>
  <c r="AK288" i="9"/>
  <c r="AD288" i="9"/>
  <c r="AK306" i="9"/>
  <c r="AD306" i="9"/>
  <c r="AK318" i="9"/>
  <c r="AD318" i="9"/>
  <c r="AD336" i="9"/>
  <c r="AK336" i="9"/>
  <c r="AD342" i="9"/>
  <c r="AK342" i="9"/>
  <c r="AD360" i="9"/>
  <c r="AK360" i="9"/>
  <c r="AK372" i="9"/>
  <c r="AD372" i="9"/>
  <c r="AD378" i="9"/>
  <c r="AK378" i="9"/>
  <c r="AK384" i="9"/>
  <c r="AD384" i="9"/>
  <c r="AK390" i="9"/>
  <c r="AD390" i="9"/>
  <c r="AD402" i="9"/>
  <c r="AK402" i="9"/>
  <c r="AK408" i="9"/>
  <c r="AD408" i="9"/>
  <c r="AD426" i="9"/>
  <c r="AK426" i="9"/>
  <c r="AD432" i="9"/>
  <c r="AK432" i="9"/>
  <c r="AK438" i="9"/>
  <c r="AD438" i="9"/>
  <c r="AK450" i="9"/>
  <c r="AD450" i="9"/>
  <c r="AD166" i="9"/>
  <c r="AD201" i="9"/>
  <c r="AD235" i="9"/>
  <c r="AD321" i="9"/>
  <c r="AD340" i="9"/>
  <c r="AD380" i="9"/>
  <c r="AK503" i="9"/>
  <c r="AD503" i="9"/>
  <c r="AD515" i="9"/>
  <c r="AK515" i="9"/>
  <c r="AK557" i="9"/>
  <c r="AD557" i="9"/>
  <c r="AD563" i="9"/>
  <c r="AK563" i="9"/>
  <c r="AK575" i="9"/>
  <c r="AD575" i="9"/>
  <c r="AK581" i="9"/>
  <c r="AD581" i="9"/>
  <c r="AK587" i="9"/>
  <c r="AD587" i="9"/>
  <c r="AK611" i="9"/>
  <c r="AD611" i="9"/>
  <c r="AK653" i="9"/>
  <c r="AD653" i="9"/>
  <c r="AD411" i="9"/>
  <c r="AD430" i="9"/>
  <c r="AD499" i="9"/>
  <c r="AD615" i="9"/>
  <c r="AK27" i="9"/>
  <c r="AD27" i="9"/>
  <c r="AK93" i="9"/>
  <c r="AD93" i="9"/>
  <c r="AD123" i="9"/>
  <c r="AK123" i="9"/>
  <c r="AK159" i="9"/>
  <c r="AD159" i="9"/>
  <c r="AD171" i="9"/>
  <c r="AK171" i="9"/>
  <c r="AK447" i="9"/>
  <c r="AD447" i="9"/>
  <c r="AK602" i="9"/>
  <c r="AD602" i="9"/>
  <c r="AK638" i="9"/>
  <c r="AD638" i="9"/>
  <c r="AK650" i="9"/>
  <c r="AD650" i="9"/>
  <c r="AK153" i="9"/>
  <c r="AD189" i="9"/>
  <c r="AK189" i="9"/>
  <c r="AK243" i="9"/>
  <c r="AD243" i="9"/>
  <c r="AK357" i="9"/>
  <c r="AD357" i="9"/>
  <c r="AD10" i="9"/>
  <c r="AK10" i="9"/>
  <c r="AK31" i="9"/>
  <c r="AD31" i="9"/>
  <c r="AK49" i="9"/>
  <c r="AD55" i="9"/>
  <c r="AK55" i="9"/>
  <c r="AD73" i="9"/>
  <c r="AK73" i="9"/>
  <c r="AD79" i="9"/>
  <c r="AK79" i="9"/>
  <c r="AD91" i="9"/>
  <c r="AK91" i="9"/>
  <c r="AK97" i="9"/>
  <c r="AK133" i="9"/>
  <c r="AD139" i="9"/>
  <c r="AK139" i="9"/>
  <c r="AK145" i="9"/>
  <c r="AD18" i="9"/>
  <c r="AD52" i="9"/>
  <c r="AK150" i="9"/>
  <c r="AD150" i="9"/>
  <c r="AD168" i="9"/>
  <c r="AK168" i="9"/>
  <c r="AK180" i="9"/>
  <c r="AK186" i="9"/>
  <c r="AD186" i="9"/>
  <c r="AD192" i="9"/>
  <c r="AK192" i="9"/>
  <c r="AD222" i="9"/>
  <c r="AK222" i="9"/>
  <c r="AK228" i="9"/>
  <c r="AK234" i="9"/>
  <c r="AD246" i="9"/>
  <c r="AK246" i="9"/>
  <c r="AK264" i="9"/>
  <c r="AD264" i="9"/>
  <c r="AD270" i="9"/>
  <c r="AK270" i="9"/>
  <c r="AK276" i="9"/>
  <c r="AK282" i="9"/>
  <c r="AK294" i="9"/>
  <c r="AD294" i="9"/>
  <c r="AK300" i="9"/>
  <c r="AK312" i="9"/>
  <c r="AD312" i="9"/>
  <c r="AK324" i="9"/>
  <c r="AD324" i="9"/>
  <c r="AD330" i="9"/>
  <c r="AK330" i="9"/>
  <c r="AD348" i="9"/>
  <c r="AK348" i="9"/>
  <c r="AK366" i="9"/>
  <c r="AD366" i="9"/>
  <c r="AK414" i="9"/>
  <c r="AD414" i="9"/>
  <c r="AK420" i="9"/>
  <c r="AD420" i="9"/>
  <c r="AD444" i="9"/>
  <c r="AK444" i="9"/>
  <c r="AK456" i="9"/>
  <c r="AD456" i="9"/>
  <c r="AD462" i="9"/>
  <c r="AK462" i="9"/>
  <c r="AD468" i="9"/>
  <c r="AK468" i="9"/>
  <c r="AK474" i="9"/>
  <c r="AD132" i="9"/>
  <c r="AD220" i="9"/>
  <c r="AD255" i="9"/>
  <c r="AD289" i="9"/>
  <c r="AD345" i="9"/>
  <c r="AD361" i="9"/>
  <c r="AK491" i="9"/>
  <c r="AD491" i="9"/>
  <c r="AK497" i="9"/>
  <c r="AD497" i="9"/>
  <c r="AK521" i="9"/>
  <c r="AD521" i="9"/>
  <c r="AD527" i="9"/>
  <c r="AK527" i="9"/>
  <c r="AK533" i="9"/>
  <c r="AD533" i="9"/>
  <c r="AK539" i="9"/>
  <c r="AD539" i="9"/>
  <c r="AK545" i="9"/>
  <c r="AD551" i="9"/>
  <c r="AK569" i="9"/>
  <c r="AK593" i="9"/>
  <c r="AD593" i="9"/>
  <c r="AK617" i="9"/>
  <c r="AD617" i="9"/>
  <c r="AK623" i="9"/>
  <c r="AD623" i="9"/>
  <c r="AK641" i="9"/>
  <c r="AD641" i="9"/>
  <c r="AK659" i="9"/>
  <c r="AD659" i="9"/>
  <c r="AD665" i="9"/>
  <c r="AK665" i="9"/>
  <c r="AD396" i="9"/>
  <c r="AD465" i="9"/>
  <c r="AD661" i="9"/>
  <c r="AD94" i="9"/>
  <c r="AK94" i="9"/>
  <c r="AK219" i="9"/>
  <c r="AD219" i="9"/>
  <c r="AK375" i="9"/>
  <c r="AD375" i="9"/>
  <c r="AK19" i="9"/>
  <c r="AD19" i="9"/>
  <c r="AD25" i="9"/>
  <c r="AK25" i="9"/>
  <c r="AD37" i="9"/>
  <c r="AK37" i="9"/>
  <c r="AK43" i="9"/>
  <c r="AD43" i="9"/>
  <c r="AD67" i="9"/>
  <c r="AK67" i="9"/>
  <c r="AD85" i="9"/>
  <c r="AK85" i="9"/>
  <c r="AD103" i="9"/>
  <c r="AK103" i="9"/>
  <c r="AD115" i="9"/>
  <c r="AK115" i="9"/>
  <c r="AD127" i="9"/>
  <c r="AK127" i="9"/>
  <c r="AD53" i="9"/>
  <c r="AD104" i="9"/>
  <c r="AD163" i="9"/>
  <c r="AK163" i="9"/>
  <c r="AD169" i="9"/>
  <c r="AK169" i="9"/>
  <c r="AD229" i="9"/>
  <c r="AK229" i="9"/>
  <c r="AK301" i="9"/>
  <c r="AD301" i="9"/>
  <c r="AK325" i="9"/>
  <c r="AD325" i="9"/>
  <c r="AD337" i="9"/>
  <c r="AK337" i="9"/>
  <c r="AD349" i="9"/>
  <c r="AK349" i="9"/>
  <c r="AK421" i="9"/>
  <c r="AD421" i="9"/>
  <c r="AD463" i="9"/>
  <c r="AK463" i="9"/>
  <c r="AD221" i="9"/>
  <c r="AD307" i="9"/>
  <c r="AD326" i="9"/>
  <c r="AD346" i="9"/>
  <c r="AK486" i="9"/>
  <c r="AD486" i="9"/>
  <c r="AD534" i="9"/>
  <c r="AK534" i="9"/>
  <c r="AD540" i="9"/>
  <c r="AK540" i="9"/>
  <c r="AK546" i="9"/>
  <c r="AD546" i="9"/>
  <c r="AK552" i="9"/>
  <c r="AD552" i="9"/>
  <c r="AK570" i="9"/>
  <c r="AD570" i="9"/>
  <c r="AK582" i="9"/>
  <c r="AD582" i="9"/>
  <c r="AK618" i="9"/>
  <c r="AD618" i="9"/>
  <c r="AK630" i="9"/>
  <c r="AD630" i="9"/>
  <c r="AD636" i="9"/>
  <c r="AK636" i="9"/>
  <c r="AK9" i="9"/>
  <c r="AD9" i="9"/>
  <c r="AD397" i="9"/>
  <c r="AD466" i="9"/>
  <c r="AD517" i="9"/>
  <c r="AK183" i="9"/>
  <c r="AD183" i="9"/>
  <c r="AK64" i="9"/>
  <c r="AD64" i="9"/>
  <c r="AK118" i="9"/>
  <c r="AD118" i="9"/>
  <c r="AK237" i="9"/>
  <c r="AD237" i="9"/>
  <c r="AK285" i="9"/>
  <c r="AD285" i="9"/>
  <c r="AK345" i="9"/>
  <c r="AK411" i="9"/>
  <c r="AK26" i="9"/>
  <c r="AD26" i="9"/>
  <c r="AK32" i="9"/>
  <c r="AD32" i="9"/>
  <c r="AK38" i="9"/>
  <c r="AK44" i="9"/>
  <c r="AD44" i="9"/>
  <c r="AD56" i="9"/>
  <c r="AK56" i="9"/>
  <c r="AK92" i="9"/>
  <c r="AD92" i="9"/>
  <c r="AK116" i="9"/>
  <c r="AD116" i="9"/>
  <c r="AK122" i="9"/>
  <c r="AD122" i="9"/>
  <c r="AK140" i="9"/>
  <c r="AD140" i="9"/>
  <c r="AK146" i="9"/>
  <c r="AD146" i="9"/>
  <c r="AK151" i="9"/>
  <c r="AD151" i="9"/>
  <c r="AK175" i="9"/>
  <c r="AD175" i="9"/>
  <c r="AD181" i="9"/>
  <c r="AK181" i="9"/>
  <c r="AK187" i="9"/>
  <c r="AK199" i="9"/>
  <c r="AD199" i="9"/>
  <c r="AD205" i="9"/>
  <c r="AK205" i="9"/>
  <c r="AK211" i="9"/>
  <c r="AD211" i="9"/>
  <c r="AK217" i="9"/>
  <c r="AD217" i="9"/>
  <c r="AK223" i="9"/>
  <c r="AD223" i="9"/>
  <c r="AK241" i="9"/>
  <c r="AK253" i="9"/>
  <c r="AD253" i="9"/>
  <c r="AK259" i="9"/>
  <c r="AD259" i="9"/>
  <c r="AK265" i="9"/>
  <c r="AD271" i="9"/>
  <c r="AK271" i="9"/>
  <c r="AD277" i="9"/>
  <c r="AK277" i="9"/>
  <c r="AK283" i="9"/>
  <c r="AD295" i="9"/>
  <c r="AK295" i="9"/>
  <c r="AK307" i="9"/>
  <c r="AK313" i="9"/>
  <c r="AD319" i="9"/>
  <c r="AK319" i="9"/>
  <c r="AK331" i="9"/>
  <c r="AK343" i="9"/>
  <c r="AD343" i="9"/>
  <c r="AK355" i="9"/>
  <c r="AK361" i="9"/>
  <c r="AK367" i="9"/>
  <c r="AD367" i="9"/>
  <c r="AK379" i="9"/>
  <c r="AD379" i="9"/>
  <c r="AK385" i="9"/>
  <c r="AD385" i="9"/>
  <c r="AK391" i="9"/>
  <c r="AD391" i="9"/>
  <c r="AK403" i="9"/>
  <c r="AD409" i="9"/>
  <c r="AK409" i="9"/>
  <c r="AK415" i="9"/>
  <c r="AD415" i="9"/>
  <c r="AK427" i="9"/>
  <c r="AD427" i="9"/>
  <c r="AK433" i="9"/>
  <c r="AK439" i="9"/>
  <c r="AD439" i="9"/>
  <c r="AK445" i="9"/>
  <c r="AD451" i="9"/>
  <c r="AK451" i="9"/>
  <c r="AK469" i="9"/>
  <c r="AD469" i="9"/>
  <c r="AD136" i="9"/>
  <c r="AD187" i="9"/>
  <c r="AD206" i="9"/>
  <c r="AD275" i="9"/>
  <c r="AD347" i="9"/>
  <c r="AK480" i="9"/>
  <c r="AD480" i="9"/>
  <c r="AK492" i="9"/>
  <c r="AD492" i="9"/>
  <c r="AK498" i="9"/>
  <c r="AD498" i="9"/>
  <c r="AK504" i="9"/>
  <c r="AD504" i="9"/>
  <c r="AK516" i="9"/>
  <c r="AD516" i="9"/>
  <c r="AK528" i="9"/>
  <c r="AD528" i="9"/>
  <c r="AD558" i="9"/>
  <c r="AK558" i="9"/>
  <c r="AK564" i="9"/>
  <c r="AD564" i="9"/>
  <c r="AD576" i="9"/>
  <c r="AK576" i="9"/>
  <c r="AK588" i="9"/>
  <c r="AD588" i="9"/>
  <c r="AK600" i="9"/>
  <c r="AD600" i="9"/>
  <c r="AK612" i="9"/>
  <c r="AD612" i="9"/>
  <c r="AD624" i="9"/>
  <c r="AK624" i="9"/>
  <c r="AK642" i="9"/>
  <c r="AD642" i="9"/>
  <c r="AK648" i="9"/>
  <c r="AD648" i="9"/>
  <c r="AD660" i="9"/>
  <c r="AK660" i="9"/>
  <c r="AK666" i="9"/>
  <c r="AD666" i="9"/>
  <c r="AD672" i="9"/>
  <c r="AK672" i="9"/>
  <c r="AD677" i="9"/>
  <c r="AD562" i="9"/>
  <c r="AD654" i="9"/>
  <c r="AD433" i="9"/>
  <c r="AD502" i="9"/>
  <c r="AD626" i="9"/>
  <c r="AK21" i="9"/>
  <c r="AD21" i="9"/>
  <c r="AD14" i="9"/>
  <c r="AK14" i="9"/>
  <c r="AK20" i="9"/>
  <c r="AD20" i="9"/>
  <c r="AD50" i="9"/>
  <c r="AK50" i="9"/>
  <c r="AK68" i="9"/>
  <c r="AD68" i="9"/>
  <c r="AK74" i="9"/>
  <c r="AD74" i="9"/>
  <c r="AK80" i="9"/>
  <c r="AD80" i="9"/>
  <c r="AD86" i="9"/>
  <c r="AK86" i="9"/>
  <c r="AK98" i="9"/>
  <c r="AD98" i="9"/>
  <c r="AD110" i="9"/>
  <c r="AK110" i="9"/>
  <c r="AD128" i="9"/>
  <c r="AK128" i="9"/>
  <c r="AK134" i="9"/>
  <c r="AD134" i="9"/>
  <c r="AD108" i="9"/>
  <c r="AD158" i="9"/>
  <c r="AK182" i="9"/>
  <c r="AD182" i="9"/>
  <c r="AD200" i="9"/>
  <c r="AK200" i="9"/>
  <c r="AD212" i="9"/>
  <c r="AK212" i="9"/>
  <c r="AD218" i="9"/>
  <c r="AK218" i="9"/>
  <c r="AD260" i="9"/>
  <c r="AK260" i="9"/>
  <c r="AK278" i="9"/>
  <c r="AD278" i="9"/>
  <c r="AK284" i="9"/>
  <c r="AD284" i="9"/>
  <c r="AK290" i="9"/>
  <c r="AD290" i="9"/>
  <c r="AK296" i="9"/>
  <c r="AD296" i="9"/>
  <c r="AD308" i="9"/>
  <c r="AK308" i="9"/>
  <c r="AD314" i="9"/>
  <c r="AK314" i="9"/>
  <c r="AD368" i="9"/>
  <c r="AK368" i="9"/>
  <c r="AD374" i="9"/>
  <c r="AK374" i="9"/>
  <c r="AK386" i="9"/>
  <c r="AD386" i="9"/>
  <c r="AK398" i="9"/>
  <c r="AD398" i="9"/>
  <c r="AK410" i="9"/>
  <c r="AD410" i="9"/>
  <c r="AD416" i="9"/>
  <c r="AK416" i="9"/>
  <c r="AD440" i="9"/>
  <c r="AK440" i="9"/>
  <c r="AD137" i="9"/>
  <c r="AD153" i="9"/>
  <c r="AD172" i="9"/>
  <c r="AD207" i="9"/>
  <c r="AD241" i="9"/>
  <c r="AD258" i="9"/>
  <c r="AD276" i="9"/>
  <c r="AD292" i="9"/>
  <c r="AD311" i="9"/>
  <c r="AK535" i="9"/>
  <c r="AD535" i="9"/>
  <c r="AK547" i="9"/>
  <c r="AD547" i="9"/>
  <c r="AK553" i="9"/>
  <c r="AD553" i="9"/>
  <c r="AK583" i="9"/>
  <c r="AD583" i="9"/>
  <c r="AK613" i="9"/>
  <c r="AD613" i="9"/>
  <c r="AK673" i="9"/>
  <c r="AD673" i="9"/>
  <c r="AD578" i="9"/>
  <c r="AD594" i="9"/>
  <c r="AD627" i="9"/>
  <c r="AD383" i="9"/>
  <c r="AD452" i="9"/>
  <c r="AD522" i="9"/>
  <c r="AD543" i="9"/>
  <c r="AD63" i="9"/>
  <c r="AK63" i="9"/>
  <c r="AD81" i="9"/>
  <c r="AK81" i="9"/>
  <c r="AK99" i="9"/>
  <c r="AD99" i="9"/>
  <c r="AK129" i="9"/>
  <c r="AD129" i="9"/>
  <c r="AK267" i="9"/>
  <c r="AD267" i="9"/>
  <c r="AK327" i="9"/>
  <c r="AD327" i="9"/>
  <c r="AD351" i="9"/>
  <c r="AK351" i="9"/>
  <c r="AD477" i="9"/>
  <c r="AK477" i="9"/>
  <c r="AD500" i="9"/>
  <c r="AK500" i="9"/>
  <c r="AK512" i="9"/>
  <c r="AD512" i="9"/>
  <c r="AD524" i="9"/>
  <c r="AK524" i="9"/>
  <c r="AK542" i="9"/>
  <c r="AD542" i="9"/>
  <c r="AD548" i="9"/>
  <c r="AK548" i="9"/>
  <c r="AD584" i="9"/>
  <c r="AK584" i="9"/>
  <c r="AK608" i="9"/>
  <c r="AD608" i="9"/>
  <c r="AK632" i="9"/>
  <c r="AD632" i="9"/>
  <c r="AK656" i="9"/>
  <c r="AD656" i="9"/>
  <c r="AK28" i="9"/>
  <c r="AD28" i="9"/>
  <c r="AK58" i="9"/>
  <c r="AD58" i="9"/>
  <c r="AK106" i="9"/>
  <c r="AD106" i="9"/>
  <c r="AK255" i="9"/>
  <c r="AD309" i="9"/>
  <c r="AK309" i="9"/>
  <c r="AK333" i="9"/>
  <c r="AK363" i="9"/>
  <c r="AD363" i="9"/>
  <c r="AD393" i="9"/>
  <c r="AK393" i="9"/>
  <c r="AK405" i="9"/>
  <c r="K76" i="13" s="1"/>
  <c r="AD405" i="9"/>
  <c r="AD423" i="9"/>
  <c r="AK423" i="9"/>
  <c r="AD435" i="9"/>
  <c r="AK435" i="9"/>
  <c r="AK453" i="9"/>
  <c r="AD453" i="9"/>
  <c r="AK471" i="9"/>
  <c r="AD177" i="9"/>
  <c r="AD333" i="9"/>
  <c r="AK488" i="9"/>
  <c r="AD488" i="9"/>
  <c r="AK506" i="9"/>
  <c r="AD506" i="9"/>
  <c r="AK530" i="9"/>
  <c r="AD560" i="9"/>
  <c r="AK560" i="9"/>
  <c r="AK590" i="9"/>
  <c r="AD590" i="9"/>
  <c r="AK22" i="9"/>
  <c r="AD22" i="9"/>
  <c r="AD33" i="9"/>
  <c r="AK33" i="9"/>
  <c r="AK45" i="9"/>
  <c r="AD45" i="9"/>
  <c r="AD51" i="9"/>
  <c r="AK51" i="9"/>
  <c r="AD69" i="9"/>
  <c r="AK69" i="9"/>
  <c r="AD75" i="9"/>
  <c r="AK75" i="9"/>
  <c r="AD87" i="9"/>
  <c r="AK87" i="9"/>
  <c r="AD135" i="9"/>
  <c r="AK135" i="9"/>
  <c r="AD141" i="9"/>
  <c r="AK141" i="9"/>
  <c r="AD147" i="9"/>
  <c r="AK147" i="9"/>
  <c r="AD109" i="9"/>
  <c r="AD152" i="9"/>
  <c r="AK152" i="9"/>
  <c r="AK158" i="9"/>
  <c r="AK170" i="9"/>
  <c r="AD170" i="9"/>
  <c r="AK176" i="9"/>
  <c r="AD176" i="9"/>
  <c r="AD188" i="9"/>
  <c r="AK188" i="9"/>
  <c r="AK194" i="9"/>
  <c r="AD194" i="9"/>
  <c r="AK224" i="9"/>
  <c r="AD224" i="9"/>
  <c r="AK236" i="9"/>
  <c r="AD236" i="9"/>
  <c r="AD242" i="9"/>
  <c r="AK242" i="9"/>
  <c r="AD248" i="9"/>
  <c r="AK248" i="9"/>
  <c r="AK254" i="9"/>
  <c r="AK266" i="9"/>
  <c r="AD266" i="9"/>
  <c r="AK272" i="9"/>
  <c r="AD272" i="9"/>
  <c r="AD320" i="9"/>
  <c r="AK320" i="9"/>
  <c r="AD332" i="9"/>
  <c r="AK332" i="9"/>
  <c r="AK338" i="9"/>
  <c r="AD338" i="9"/>
  <c r="AD344" i="9"/>
  <c r="AK344" i="9"/>
  <c r="AK350" i="9"/>
  <c r="AD362" i="9"/>
  <c r="AK362" i="9"/>
  <c r="AK380" i="9"/>
  <c r="AD392" i="9"/>
  <c r="AK392" i="9"/>
  <c r="AK404" i="9"/>
  <c r="AD422" i="9"/>
  <c r="AK422" i="9"/>
  <c r="AK428" i="9"/>
  <c r="AD434" i="9"/>
  <c r="AK434" i="9"/>
  <c r="AD446" i="9"/>
  <c r="AK446" i="9"/>
  <c r="AD458" i="9"/>
  <c r="AK458" i="9"/>
  <c r="AK464" i="9"/>
  <c r="AD464" i="9"/>
  <c r="AK470" i="9"/>
  <c r="AD470" i="9"/>
  <c r="AD138" i="9"/>
  <c r="AD157" i="9"/>
  <c r="AD293" i="9"/>
  <c r="AD331" i="9"/>
  <c r="AK481" i="9"/>
  <c r="AD481" i="9"/>
  <c r="AK487" i="9"/>
  <c r="AD487" i="9"/>
  <c r="AK499" i="9"/>
  <c r="AK505" i="9"/>
  <c r="AD505" i="9"/>
  <c r="AK511" i="9"/>
  <c r="AD511" i="9"/>
  <c r="AK523" i="9"/>
  <c r="AK529" i="9"/>
  <c r="AD529" i="9"/>
  <c r="AK541" i="9"/>
  <c r="AD559" i="9"/>
  <c r="AK559" i="9"/>
  <c r="AK565" i="9"/>
  <c r="AD565" i="9"/>
  <c r="AK571" i="9"/>
  <c r="AD571" i="9"/>
  <c r="AD577" i="9"/>
  <c r="AK577" i="9"/>
  <c r="AD589" i="9"/>
  <c r="AK589" i="9"/>
  <c r="AD595" i="9"/>
  <c r="AK595" i="9"/>
  <c r="AD601" i="9"/>
  <c r="AK601" i="9"/>
  <c r="AK607" i="9"/>
  <c r="AD607" i="9"/>
  <c r="AK619" i="9"/>
  <c r="AD619" i="9"/>
  <c r="AK625" i="9"/>
  <c r="AD625" i="9"/>
  <c r="AK631" i="9"/>
  <c r="AD631" i="9"/>
  <c r="AK637" i="9"/>
  <c r="AD637" i="9"/>
  <c r="AK655" i="9"/>
  <c r="AD655" i="9"/>
  <c r="AK667" i="9"/>
  <c r="AD667" i="9"/>
  <c r="AD530" i="9"/>
  <c r="AD597" i="9"/>
  <c r="AD629" i="9"/>
  <c r="AD418" i="9"/>
  <c r="AD437" i="9"/>
  <c r="AD471" i="9"/>
  <c r="AD523" i="9"/>
  <c r="AD555" i="4"/>
  <c r="AD562" i="4"/>
  <c r="AD564" i="4"/>
  <c r="AD566" i="4"/>
  <c r="AD578" i="4"/>
  <c r="AD583" i="4"/>
  <c r="AD579" i="4"/>
  <c r="G78" i="13" l="1"/>
  <c r="R26" i="13"/>
  <c r="R22" i="13"/>
  <c r="R27" i="13"/>
  <c r="R19" i="13"/>
  <c r="R23" i="13"/>
  <c r="F80" i="13"/>
  <c r="G80" i="13"/>
  <c r="R28" i="13"/>
  <c r="R21" i="13"/>
  <c r="F79" i="13"/>
  <c r="G79" i="13"/>
  <c r="G73" i="13"/>
  <c r="F73" i="13"/>
  <c r="G76" i="13"/>
  <c r="F76" i="13"/>
  <c r="F82" i="13"/>
  <c r="G82" i="13"/>
  <c r="R25" i="13"/>
  <c r="R20" i="13"/>
  <c r="R24" i="13"/>
  <c r="G74" i="13"/>
  <c r="F74" i="13"/>
  <c r="R53" i="13"/>
  <c r="J71" i="13"/>
  <c r="K71" i="13"/>
  <c r="R44" i="13"/>
  <c r="R37" i="13"/>
  <c r="K64" i="13"/>
  <c r="J64" i="13"/>
  <c r="R52" i="13"/>
  <c r="R42" i="13"/>
  <c r="J69" i="13"/>
  <c r="K69" i="13"/>
  <c r="K82" i="13"/>
  <c r="J82" i="13"/>
  <c r="R39" i="13"/>
  <c r="R47" i="13"/>
  <c r="J80" i="13"/>
  <c r="K80" i="13"/>
  <c r="J79" i="13"/>
  <c r="K79" i="13"/>
  <c r="K78" i="13"/>
  <c r="J78" i="13"/>
  <c r="R49" i="13"/>
  <c r="R54" i="13"/>
  <c r="R46" i="13"/>
  <c r="J75" i="13"/>
  <c r="K75" i="13"/>
  <c r="J81" i="13"/>
  <c r="K81" i="13"/>
  <c r="R40" i="13"/>
  <c r="K70" i="13"/>
  <c r="J70" i="13"/>
  <c r="K74" i="13"/>
  <c r="J74" i="13"/>
  <c r="R45" i="13"/>
  <c r="R43" i="13"/>
  <c r="J73" i="13"/>
  <c r="K73" i="13"/>
  <c r="J68" i="13"/>
  <c r="K68" i="13"/>
  <c r="R51" i="13"/>
  <c r="R38" i="13"/>
  <c r="J72" i="13"/>
  <c r="K72" i="13"/>
  <c r="J67" i="13"/>
  <c r="K67" i="13"/>
  <c r="R48" i="13"/>
  <c r="R41" i="13"/>
  <c r="R50" i="13"/>
  <c r="J77" i="13"/>
  <c r="K77" i="13"/>
  <c r="R55" i="13"/>
  <c r="J65" i="13"/>
  <c r="K65" i="13"/>
  <c r="F32" i="13"/>
  <c r="J32" i="13"/>
  <c r="I32" i="13"/>
  <c r="S32" i="13"/>
  <c r="I59" i="13"/>
  <c r="O59" i="13"/>
  <c r="M59" i="13"/>
  <c r="F59" i="13"/>
  <c r="G59" i="13"/>
  <c r="E59" i="13"/>
  <c r="M32" i="13"/>
  <c r="N32" i="13"/>
  <c r="O32" i="13"/>
  <c r="K59" i="13"/>
  <c r="Q32" i="13"/>
  <c r="K32" i="13"/>
  <c r="R32" i="13" l="1"/>
  <c r="J59" i="13"/>
  <c r="N59" i="13"/>
  <c r="G32" i="13"/>
  <c r="U32" i="13" s="1"/>
  <c r="S59" i="13"/>
  <c r="U59" i="13" s="1"/>
  <c r="Q59" i="13"/>
  <c r="R59" i="13" l="1"/>
</calcChain>
</file>

<file path=xl/sharedStrings.xml><?xml version="1.0" encoding="utf-8"?>
<sst xmlns="http://schemas.openxmlformats.org/spreadsheetml/2006/main" count="242" uniqueCount="61">
  <si>
    <t>SMALL STANDARD OFFER CLASS, Standard Offer Only Customers</t>
  </si>
  <si>
    <t>Note : Hourly loads include losses and unaccounted for energy (UFE), and are taken from the Daily Settlements</t>
  </si>
  <si>
    <t>Note : Data in kWhs</t>
  </si>
  <si>
    <t>Date/Hour</t>
  </si>
  <si>
    <t>SMALL STANDARD OFFER CLASS, Standard Offer Only Residential Customers</t>
  </si>
  <si>
    <t>SMALL STANDARD OFFER CLASS, Standard Offer Only Small Commercial Customers</t>
  </si>
  <si>
    <t>SMALL STANDARD OFFER CLASS, Standard Offer Only Lighting Customers</t>
  </si>
  <si>
    <t>SMALL STANDARD OFFER CLASS, All Customers</t>
  </si>
  <si>
    <t>SMALL STANDARD OFFER CLASS, All Residential Customers</t>
  </si>
  <si>
    <t>SMALL STANDARD OFFER CLASS, All Small Commercial Customers</t>
  </si>
  <si>
    <t>SMALL STANDARD OFFER CLASS, All Lighting Customers</t>
  </si>
  <si>
    <t>Peak</t>
  </si>
  <si>
    <t>Off-Peak</t>
  </si>
  <si>
    <t>Total</t>
  </si>
  <si>
    <t>Month</t>
  </si>
  <si>
    <t>Year</t>
  </si>
  <si>
    <t>Max</t>
  </si>
  <si>
    <t>HE</t>
  </si>
  <si>
    <t>Note : Peak hours = weekdays HE08 - HE23; Off-Peak hours = weekdays HE01 - HE07 and HE24 &amp; weekends/holidays HE01 - HE24</t>
  </si>
  <si>
    <t>RESIDENTIAL</t>
  </si>
  <si>
    <t>SMALL COMMERCIAL</t>
  </si>
  <si>
    <t>LIGHTING</t>
  </si>
  <si>
    <t>Standard Offer Customers Only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</si>
  <si>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</si>
  <si>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</si>
  <si>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</si>
  <si>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</si>
  <si>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</si>
  <si>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</si>
  <si>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</si>
  <si>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</si>
  <si>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</si>
  <si>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</si>
  <si>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</si>
  <si>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</si>
  <si>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</si>
  <si>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</si>
  <si>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</si>
  <si>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</si>
  <si>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ALL CUSTOMERS</t>
  </si>
  <si>
    <t>All Customers</t>
  </si>
  <si>
    <t>Non-Coincident Peak by Month</t>
  </si>
  <si>
    <t>STANDARD OFFER CUSTOMERS ONLY</t>
  </si>
  <si>
    <t>Date</t>
  </si>
  <si>
    <t>Hr Ending</t>
  </si>
  <si>
    <t>VERSANT POWER</t>
  </si>
  <si>
    <t>Versant Power - Bangor Hydro District</t>
  </si>
  <si>
    <t>Small Standard Offer Group</t>
  </si>
  <si>
    <t>Total Small Standard Offer Customers Only</t>
  </si>
  <si>
    <t>New Years</t>
  </si>
  <si>
    <t>President's Day</t>
  </si>
  <si>
    <t>Patriot's Day</t>
  </si>
  <si>
    <t>Memorial Day</t>
  </si>
  <si>
    <t>Independence Day</t>
  </si>
  <si>
    <t>Labor Day</t>
  </si>
  <si>
    <t>Columbus Day</t>
  </si>
  <si>
    <t>Veteran's Day</t>
  </si>
  <si>
    <t>Thanksgiving Day</t>
  </si>
  <si>
    <t>Christmas Day</t>
  </si>
  <si>
    <t>Holiday</t>
  </si>
  <si>
    <t>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</si>
</sst>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;@"/>
    <numFmt numFmtId="165" formatCode="_(* #,##0_);_(* \(#,##0\);_(* &quot;-&quot;??_);_(@_)"/>
  </numFmts>
  <fonts count="1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theme="0" tint="-0.249977111117893"/>
      <name val="Calibri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55">
    <xf numFmtId="0" fontId="0" fillId="0" borderId="0" xfId="0"/>
    <xf numFmtId="1" fontId="1" fillId="0" borderId="0" xfId="1" applyNumberFormat="1"/>
    <xf numFmtId="0" fontId="1" fillId="0" borderId="0" xfId="1"/>
    <xf numFmtId="1" fontId="1" fillId="0" borderId="1" xfId="1" applyNumberFormat="1" applyBorder="1"/>
    <xf numFmtId="164" fontId="1" fillId="0" borderId="0" xfId="1" applyNumberFormat="1"/>
    <xf numFmtId="3" fontId="1" fillId="0" borderId="0" xfId="1" applyNumberFormat="1"/>
    <xf numFmtId="15" fontId="1" fillId="0" borderId="1" xfId="1" applyNumberFormat="1" applyBorder="1"/>
    <xf numFmtId="3" fontId="1" fillId="0" borderId="1" xfId="1" applyNumberFormat="1" applyBorder="1"/>
    <xf numFmtId="3" fontId="2" fillId="0" borderId="0" xfId="3" applyNumberFormat="1"/>
    <xf numFmtId="3" fontId="2" fillId="0" borderId="0" xfId="2" applyNumberFormat="1"/>
    <xf numFmtId="3" fontId="1" fillId="0" borderId="0" xfId="1" applyNumberFormat="1" applyAlignment="1">
      <alignment horizontal="center"/>
    </xf>
    <xf numFmtId="0" fontId="1" fillId="0" borderId="0" xfId="1" applyAlignment="1">
      <alignment horizontal="center"/>
    </xf>
    <xf numFmtId="3" fontId="0" fillId="0" borderId="0" xfId="0" applyNumberFormat="1"/>
    <xf numFmtId="14" fontId="1" fillId="0" borderId="0" xfId="1" applyNumberFormat="1" applyAlignment="1">
      <alignment horizontal="center"/>
    </xf>
    <xf numFmtId="1" fontId="0" fillId="0" borderId="0" xfId="0" applyNumberFormat="1"/>
    <xf numFmtId="1" fontId="0" fillId="0" borderId="0" xfId="0" applyNumberFormat="1" applyAlignment="1">
      <alignment horizontal="left"/>
    </xf>
    <xf numFmtId="15" fontId="0" fillId="0" borderId="1" xfId="0" applyNumberFormat="1" applyBorder="1"/>
    <xf numFmtId="3" fontId="0" fillId="0" borderId="1" xfId="0" applyNumberFormat="1" applyBorder="1"/>
    <xf numFmtId="164" fontId="0" fillId="0" borderId="0" xfId="0" applyNumberFormat="1"/>
    <xf numFmtId="3" fontId="0" fillId="0" borderId="0" xfId="2" applyNumberFormat="1" applyFont="1"/>
    <xf numFmtId="165" fontId="0" fillId="0" borderId="0" xfId="4" applyNumberFormat="1" applyFont="1"/>
    <xf numFmtId="14" fontId="0" fillId="0" borderId="0" xfId="0" applyNumberFormat="1"/>
    <xf numFmtId="0" fontId="7" fillId="0" borderId="0" xfId="5" applyFont="1" applyAlignment="1">
      <alignment horizontal="left"/>
    </xf>
    <xf numFmtId="0" fontId="6" fillId="0" borderId="0" xfId="0" applyFont="1"/>
    <xf numFmtId="0" fontId="8" fillId="0" borderId="0" xfId="1" applyFont="1"/>
    <xf numFmtId="3" fontId="8" fillId="0" borderId="0" xfId="1" applyNumberFormat="1" applyFont="1"/>
    <xf numFmtId="0" fontId="8" fillId="0" borderId="0" xfId="1" applyFont="1" applyAlignment="1">
      <alignment horizontal="center"/>
    </xf>
    <xf numFmtId="0" fontId="5" fillId="0" borderId="0" xfId="0" applyFont="1"/>
    <xf numFmtId="3" fontId="0" fillId="2" borderId="0" xfId="0" applyNumberFormat="1" applyFill="1"/>
    <xf numFmtId="3" fontId="1" fillId="2" borderId="0" xfId="1" applyNumberFormat="1" applyFill="1"/>
    <xf numFmtId="0" fontId="1" fillId="2" borderId="0" xfId="1" applyFill="1"/>
    <xf numFmtId="3" fontId="1" fillId="2" borderId="0" xfId="1" applyNumberFormat="1" applyFill="1" applyAlignment="1">
      <alignment horizontal="centerContinuous"/>
    </xf>
    <xf numFmtId="3" fontId="0" fillId="3" borderId="0" xfId="0" applyNumberFormat="1" applyFill="1"/>
    <xf numFmtId="3" fontId="1" fillId="3" borderId="0" xfId="1" applyNumberFormat="1" applyFill="1"/>
    <xf numFmtId="0" fontId="1" fillId="3" borderId="0" xfId="1" applyFill="1"/>
    <xf numFmtId="3" fontId="1" fillId="3" borderId="0" xfId="1" applyNumberFormat="1" applyFill="1" applyAlignment="1">
      <alignment horizontal="centerContinuous"/>
    </xf>
    <xf numFmtId="3" fontId="8" fillId="0" borderId="0" xfId="1" applyNumberFormat="1" applyFont="1" applyAlignment="1">
      <alignment horizontal="center"/>
    </xf>
    <xf numFmtId="3" fontId="1" fillId="4" borderId="0" xfId="1" applyNumberFormat="1" applyFill="1"/>
    <xf numFmtId="43" fontId="1" fillId="0" borderId="0" xfId="4" applyFont="1"/>
    <xf numFmtId="165" fontId="1" fillId="0" borderId="0" xfId="4" applyNumberFormat="1" applyFont="1"/>
    <xf numFmtId="9" fontId="1" fillId="0" borderId="0" xfId="7" applyFont="1"/>
    <xf numFmtId="43" fontId="1" fillId="0" borderId="0" xfId="1" applyNumberFormat="1"/>
    <xf numFmtId="165" fontId="0" fillId="0" borderId="0" xfId="4" applyNumberFormat="1" applyFont="1" applyFill="1"/>
    <xf numFmtId="0" fontId="0" fillId="6" borderId="4" xfId="0" applyFill="1" applyBorder="1"/>
    <xf numFmtId="14" fontId="0" fillId="0" borderId="5" xfId="0" applyNumberFormat="1" applyBorder="1"/>
    <xf numFmtId="0" fontId="0" fillId="5" borderId="4" xfId="0" applyFill="1" applyBorder="1"/>
    <xf numFmtId="14" fontId="0" fillId="5" borderId="5" xfId="0" applyNumberFormat="1" applyFill="1" applyBorder="1"/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right"/>
    </xf>
    <xf numFmtId="0" fontId="0" fillId="5" borderId="6" xfId="0" applyFill="1" applyBorder="1"/>
    <xf numFmtId="14" fontId="0" fillId="5" borderId="7" xfId="0" applyNumberFormat="1" applyFill="1" applyBorder="1"/>
    <xf numFmtId="0" fontId="9" fillId="0" borderId="0" xfId="0" applyFont="1" applyAlignment="1">
      <alignment horizontal="center"/>
    </xf>
    <xf numFmtId="3" fontId="10" fillId="0" borderId="0" xfId="1" applyNumberFormat="1" applyFont="1"/>
    <xf numFmtId="3" fontId="11" fillId="0" borderId="0" xfId="0" applyNumberFormat="1" applyFont="1"/>
    <xf numFmtId="3" fontId="12" fillId="0" borderId="0" xfId="2" applyNumberFormat="1" applyFont="1"/>
  </cellXfs>
  <cellStyles count="8">
    <cellStyle name="Comma" xfId="4" builtinId="3"/>
    <cellStyle name="Comma 2" xfId="6" xr:uid="{E7864BE3-A4C1-4622-97A6-8699182F4BD5}"/>
    <cellStyle name="Normal" xfId="0" builtinId="0"/>
    <cellStyle name="Normal 2" xfId="1" xr:uid="{00000000-0005-0000-0000-000001000000}"/>
    <cellStyle name="Normal 2 2" xfId="3" xr:uid="{00000000-0005-0000-0000-000002000000}"/>
    <cellStyle name="Normal 3" xfId="2" xr:uid="{00000000-0005-0000-0000-000003000000}"/>
    <cellStyle name="Normal_2008YTD_BD_ahm" xfId="5" xr:uid="{0B5C52C2-E543-486D-AFFF-54B51718538D}"/>
    <cellStyle name="Percent" xfId="7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Total_StdO_Customers!$B$9:$B$585</c:f>
              <c:numCache>
                <c:formatCode>#,##0</c:formatCode>
                <c:ptCount val="577"/>
                <c:pt idx="0">
                  <c:v>77888</c:v>
                </c:pt>
                <c:pt idx="1">
                  <c:v>77231</c:v>
                </c:pt>
                <c:pt idx="2">
                  <c:v>76819</c:v>
                </c:pt>
                <c:pt idx="3">
                  <c:v>76233</c:v>
                </c:pt>
                <c:pt idx="4">
                  <c:v>75919</c:v>
                </c:pt>
                <c:pt idx="5">
                  <c:v>76550</c:v>
                </c:pt>
                <c:pt idx="6">
                  <c:v>76533</c:v>
                </c:pt>
                <c:pt idx="7">
                  <c:v>75635</c:v>
                </c:pt>
                <c:pt idx="8">
                  <c:v>75102</c:v>
                </c:pt>
                <c:pt idx="9">
                  <c:v>75079</c:v>
                </c:pt>
                <c:pt idx="10">
                  <c:v>74845</c:v>
                </c:pt>
                <c:pt idx="11">
                  <c:v>74824</c:v>
                </c:pt>
                <c:pt idx="12">
                  <c:v>75436</c:v>
                </c:pt>
                <c:pt idx="13">
                  <c:v>75405</c:v>
                </c:pt>
                <c:pt idx="14">
                  <c:v>74927</c:v>
                </c:pt>
                <c:pt idx="15">
                  <c:v>73731</c:v>
                </c:pt>
                <c:pt idx="16">
                  <c:v>73694</c:v>
                </c:pt>
                <c:pt idx="17">
                  <c:v>73462</c:v>
                </c:pt>
                <c:pt idx="18">
                  <c:v>73421</c:v>
                </c:pt>
                <c:pt idx="19">
                  <c:v>74015</c:v>
                </c:pt>
                <c:pt idx="20">
                  <c:v>73934</c:v>
                </c:pt>
                <c:pt idx="21">
                  <c:v>73095</c:v>
                </c:pt>
                <c:pt idx="22">
                  <c:v>72952</c:v>
                </c:pt>
                <c:pt idx="23">
                  <c:v>72945</c:v>
                </c:pt>
                <c:pt idx="24">
                  <c:v>73207</c:v>
                </c:pt>
                <c:pt idx="25">
                  <c:v>73206</c:v>
                </c:pt>
                <c:pt idx="26">
                  <c:v>73817</c:v>
                </c:pt>
                <c:pt idx="27">
                  <c:v>73789</c:v>
                </c:pt>
                <c:pt idx="28">
                  <c:v>73611</c:v>
                </c:pt>
                <c:pt idx="29">
                  <c:v>74046</c:v>
                </c:pt>
                <c:pt idx="30">
                  <c:v>74406</c:v>
                </c:pt>
                <c:pt idx="31">
                  <c:v>67013</c:v>
                </c:pt>
                <c:pt idx="32">
                  <c:v>67804</c:v>
                </c:pt>
                <c:pt idx="33">
                  <c:v>68722</c:v>
                </c:pt>
                <c:pt idx="34">
                  <c:v>68723</c:v>
                </c:pt>
                <c:pt idx="35">
                  <c:v>68238</c:v>
                </c:pt>
                <c:pt idx="36">
                  <c:v>68236</c:v>
                </c:pt>
                <c:pt idx="37">
                  <c:v>68690</c:v>
                </c:pt>
                <c:pt idx="38">
                  <c:v>69555</c:v>
                </c:pt>
                <c:pt idx="39">
                  <c:v>69555</c:v>
                </c:pt>
                <c:pt idx="40">
                  <c:v>70492</c:v>
                </c:pt>
                <c:pt idx="41">
                  <c:v>70496</c:v>
                </c:pt>
                <c:pt idx="42">
                  <c:v>70111</c:v>
                </c:pt>
                <c:pt idx="43">
                  <c:v>70483</c:v>
                </c:pt>
                <c:pt idx="44">
                  <c:v>71365</c:v>
                </c:pt>
                <c:pt idx="45">
                  <c:v>71754</c:v>
                </c:pt>
                <c:pt idx="46">
                  <c:v>71810</c:v>
                </c:pt>
                <c:pt idx="47">
                  <c:v>72794</c:v>
                </c:pt>
                <c:pt idx="48">
                  <c:v>72800</c:v>
                </c:pt>
                <c:pt idx="49">
                  <c:v>72804</c:v>
                </c:pt>
                <c:pt idx="50">
                  <c:v>72521</c:v>
                </c:pt>
                <c:pt idx="51">
                  <c:v>72529</c:v>
                </c:pt>
                <c:pt idx="52">
                  <c:v>73261</c:v>
                </c:pt>
                <c:pt idx="53">
                  <c:v>73262</c:v>
                </c:pt>
                <c:pt idx="54">
                  <c:v>74263</c:v>
                </c:pt>
                <c:pt idx="55">
                  <c:v>74266</c:v>
                </c:pt>
                <c:pt idx="56">
                  <c:v>73492</c:v>
                </c:pt>
                <c:pt idx="57">
                  <c:v>73593</c:v>
                </c:pt>
                <c:pt idx="58">
                  <c:v>73748</c:v>
                </c:pt>
                <c:pt idx="59">
                  <c:v>74098</c:v>
                </c:pt>
                <c:pt idx="60">
                  <c:v>72638</c:v>
                </c:pt>
                <c:pt idx="61">
                  <c:v>73062</c:v>
                </c:pt>
                <c:pt idx="62">
                  <c:v>73060</c:v>
                </c:pt>
                <c:pt idx="63">
                  <c:v>72757</c:v>
                </c:pt>
                <c:pt idx="64">
                  <c:v>72754</c:v>
                </c:pt>
                <c:pt idx="65">
                  <c:v>72704</c:v>
                </c:pt>
                <c:pt idx="66">
                  <c:v>72644</c:v>
                </c:pt>
                <c:pt idx="67">
                  <c:v>72612</c:v>
                </c:pt>
                <c:pt idx="68">
                  <c:v>73055</c:v>
                </c:pt>
                <c:pt idx="69">
                  <c:v>73044</c:v>
                </c:pt>
                <c:pt idx="70">
                  <c:v>72327</c:v>
                </c:pt>
                <c:pt idx="71">
                  <c:v>72365</c:v>
                </c:pt>
                <c:pt idx="72">
                  <c:v>72301</c:v>
                </c:pt>
                <c:pt idx="73">
                  <c:v>72222</c:v>
                </c:pt>
                <c:pt idx="74">
                  <c:v>71998</c:v>
                </c:pt>
                <c:pt idx="75">
                  <c:v>72416</c:v>
                </c:pt>
                <c:pt idx="76">
                  <c:v>72419</c:v>
                </c:pt>
                <c:pt idx="77">
                  <c:v>71769</c:v>
                </c:pt>
                <c:pt idx="78">
                  <c:v>71775</c:v>
                </c:pt>
                <c:pt idx="79">
                  <c:v>71699</c:v>
                </c:pt>
                <c:pt idx="80">
                  <c:v>71497</c:v>
                </c:pt>
                <c:pt idx="81">
                  <c:v>71508</c:v>
                </c:pt>
                <c:pt idx="82">
                  <c:v>71927</c:v>
                </c:pt>
                <c:pt idx="83">
                  <c:v>71940</c:v>
                </c:pt>
                <c:pt idx="84">
                  <c:v>71299</c:v>
                </c:pt>
                <c:pt idx="85">
                  <c:v>71045</c:v>
                </c:pt>
                <c:pt idx="86">
                  <c:v>70880</c:v>
                </c:pt>
                <c:pt idx="87">
                  <c:v>70694</c:v>
                </c:pt>
                <c:pt idx="88">
                  <c:v>70518</c:v>
                </c:pt>
                <c:pt idx="89">
                  <c:v>70927</c:v>
                </c:pt>
                <c:pt idx="90">
                  <c:v>70938</c:v>
                </c:pt>
                <c:pt idx="91">
                  <c:v>73863.736999999994</c:v>
                </c:pt>
                <c:pt idx="92">
                  <c:v>70938.616999999998</c:v>
                </c:pt>
                <c:pt idx="93">
                  <c:v>71622.315000000002</c:v>
                </c:pt>
                <c:pt idx="94">
                  <c:v>73657.728000000003</c:v>
                </c:pt>
                <c:pt idx="95">
                  <c:v>73234.642999999996</c:v>
                </c:pt>
                <c:pt idx="96">
                  <c:v>76492.176999999996</c:v>
                </c:pt>
                <c:pt idx="97">
                  <c:v>76849.777000000002</c:v>
                </c:pt>
                <c:pt idx="98">
                  <c:v>74349.697</c:v>
                </c:pt>
                <c:pt idx="99">
                  <c:v>66196.232000000004</c:v>
                </c:pt>
                <c:pt idx="100">
                  <c:v>68775.847999999998</c:v>
                </c:pt>
                <c:pt idx="101">
                  <c:v>69499.506999999998</c:v>
                </c:pt>
                <c:pt idx="102">
                  <c:v>67670.683999999994</c:v>
                </c:pt>
                <c:pt idx="103">
                  <c:v>65527.092000000004</c:v>
                </c:pt>
                <c:pt idx="104">
                  <c:v>63902.221000000005</c:v>
                </c:pt>
                <c:pt idx="105">
                  <c:v>61759.848000000005</c:v>
                </c:pt>
                <c:pt idx="106">
                  <c:v>63044.051000000007</c:v>
                </c:pt>
                <c:pt idx="107">
                  <c:v>65077.775999999998</c:v>
                </c:pt>
                <c:pt idx="108">
                  <c:v>65486.25</c:v>
                </c:pt>
                <c:pt idx="109">
                  <c:v>64158.499000000003</c:v>
                </c:pt>
                <c:pt idx="110">
                  <c:v>63506.186000000002</c:v>
                </c:pt>
                <c:pt idx="111">
                  <c:v>66703.672999999995</c:v>
                </c:pt>
                <c:pt idx="112">
                  <c:v>64723.056000000004</c:v>
                </c:pt>
                <c:pt idx="113">
                  <c:v>69978.678</c:v>
                </c:pt>
                <c:pt idx="114">
                  <c:v>66465.843999999997</c:v>
                </c:pt>
                <c:pt idx="115">
                  <c:v>74457.514999999999</c:v>
                </c:pt>
                <c:pt idx="116">
                  <c:v>72023.372000000003</c:v>
                </c:pt>
                <c:pt idx="117">
                  <c:v>68630.39</c:v>
                </c:pt>
                <c:pt idx="118">
                  <c:v>63238.259999999995</c:v>
                </c:pt>
                <c:pt idx="119">
                  <c:v>61654.732999999993</c:v>
                </c:pt>
                <c:pt idx="120">
                  <c:v>60523.044999999998</c:v>
                </c:pt>
                <c:pt idx="121">
                  <c:v>59918.359000000004</c:v>
                </c:pt>
                <c:pt idx="122">
                  <c:v>61771.832999999999</c:v>
                </c:pt>
                <c:pt idx="123">
                  <c:v>62574.366000000002</c:v>
                </c:pt>
                <c:pt idx="124">
                  <c:v>62180.271999999997</c:v>
                </c:pt>
                <c:pt idx="125">
                  <c:v>61017.078000000001</c:v>
                </c:pt>
                <c:pt idx="126">
                  <c:v>61944.310999999994</c:v>
                </c:pt>
                <c:pt idx="127">
                  <c:v>59734.548999999999</c:v>
                </c:pt>
                <c:pt idx="128">
                  <c:v>57574.110000000008</c:v>
                </c:pt>
                <c:pt idx="129">
                  <c:v>61359.539999999994</c:v>
                </c:pt>
                <c:pt idx="130">
                  <c:v>65130.18</c:v>
                </c:pt>
                <c:pt idx="131">
                  <c:v>63033.235000000008</c:v>
                </c:pt>
                <c:pt idx="132">
                  <c:v>63735.714</c:v>
                </c:pt>
                <c:pt idx="133">
                  <c:v>59228.114999999998</c:v>
                </c:pt>
                <c:pt idx="134">
                  <c:v>58912.725000000006</c:v>
                </c:pt>
                <c:pt idx="135">
                  <c:v>58440.284000000007</c:v>
                </c:pt>
                <c:pt idx="136">
                  <c:v>58110.207999999999</c:v>
                </c:pt>
                <c:pt idx="137">
                  <c:v>58814</c:v>
                </c:pt>
                <c:pt idx="138">
                  <c:v>59106.708999999995</c:v>
                </c:pt>
                <c:pt idx="139">
                  <c:v>59911.529000000002</c:v>
                </c:pt>
                <c:pt idx="140">
                  <c:v>59040.234000000004</c:v>
                </c:pt>
                <c:pt idx="141">
                  <c:v>58566.100000000006</c:v>
                </c:pt>
                <c:pt idx="142">
                  <c:v>60533.794000000002</c:v>
                </c:pt>
                <c:pt idx="143">
                  <c:v>63820.131999999998</c:v>
                </c:pt>
                <c:pt idx="144">
                  <c:v>61694.206000000006</c:v>
                </c:pt>
                <c:pt idx="145">
                  <c:v>61058.457999999999</c:v>
                </c:pt>
                <c:pt idx="146">
                  <c:v>60354.434999999998</c:v>
                </c:pt>
                <c:pt idx="147">
                  <c:v>61077.803</c:v>
                </c:pt>
                <c:pt idx="148">
                  <c:v>59151.735999999997</c:v>
                </c:pt>
                <c:pt idx="149">
                  <c:v>60318.529000000002</c:v>
                </c:pt>
                <c:pt idx="150">
                  <c:v>58337.557999999997</c:v>
                </c:pt>
                <c:pt idx="151">
                  <c:v>58047.69</c:v>
                </c:pt>
                <c:pt idx="152">
                  <c:v>59954.415000000001</c:v>
                </c:pt>
                <c:pt idx="153">
                  <c:v>59575.728000000003</c:v>
                </c:pt>
                <c:pt idx="154">
                  <c:v>60318.454999999994</c:v>
                </c:pt>
                <c:pt idx="155">
                  <c:v>60480.758000000002</c:v>
                </c:pt>
                <c:pt idx="156">
                  <c:v>62659.612000000001</c:v>
                </c:pt>
                <c:pt idx="157">
                  <c:v>62935.906999999992</c:v>
                </c:pt>
                <c:pt idx="158">
                  <c:v>63501.635000000002</c:v>
                </c:pt>
                <c:pt idx="159">
                  <c:v>61713.544999999998</c:v>
                </c:pt>
                <c:pt idx="160">
                  <c:v>61434.22</c:v>
                </c:pt>
                <c:pt idx="161">
                  <c:v>56960.995000000003</c:v>
                </c:pt>
                <c:pt idx="162">
                  <c:v>59015.887999999999</c:v>
                </c:pt>
                <c:pt idx="163">
                  <c:v>60617.133000000002</c:v>
                </c:pt>
                <c:pt idx="164">
                  <c:v>60501.091</c:v>
                </c:pt>
                <c:pt idx="165">
                  <c:v>62850.706999999995</c:v>
                </c:pt>
                <c:pt idx="166">
                  <c:v>65907.095000000001</c:v>
                </c:pt>
                <c:pt idx="167">
                  <c:v>59993.497000000003</c:v>
                </c:pt>
                <c:pt idx="168">
                  <c:v>60022.824999999997</c:v>
                </c:pt>
                <c:pt idx="169">
                  <c:v>60947.367000000006</c:v>
                </c:pt>
                <c:pt idx="170">
                  <c:v>73628.293000000005</c:v>
                </c:pt>
                <c:pt idx="171">
                  <c:v>82036.332999999999</c:v>
                </c:pt>
                <c:pt idx="172">
                  <c:v>84241.544999999998</c:v>
                </c:pt>
                <c:pt idx="173">
                  <c:v>72503.665000000008</c:v>
                </c:pt>
                <c:pt idx="174">
                  <c:v>65031.399999999994</c:v>
                </c:pt>
                <c:pt idx="175">
                  <c:v>64109.877999999997</c:v>
                </c:pt>
                <c:pt idx="176">
                  <c:v>65636.938000000009</c:v>
                </c:pt>
                <c:pt idx="177">
                  <c:v>73215.846999999994</c:v>
                </c:pt>
                <c:pt idx="178">
                  <c:v>72805.296999999991</c:v>
                </c:pt>
                <c:pt idx="179">
                  <c:v>66127.614999999991</c:v>
                </c:pt>
                <c:pt idx="180">
                  <c:v>62686.638000000006</c:v>
                </c:pt>
                <c:pt idx="181">
                  <c:v>62099.506999999998</c:v>
                </c:pt>
                <c:pt idx="182">
                  <c:v>70955.675999999992</c:v>
                </c:pt>
                <c:pt idx="183">
                  <c:v>69171.426999999996</c:v>
                </c:pt>
                <c:pt idx="184">
                  <c:v>73261.372000000003</c:v>
                </c:pt>
                <c:pt idx="185">
                  <c:v>72747.592000000004</c:v>
                </c:pt>
                <c:pt idx="186">
                  <c:v>71826.905999999988</c:v>
                </c:pt>
                <c:pt idx="187">
                  <c:v>76776.428</c:v>
                </c:pt>
                <c:pt idx="188">
                  <c:v>76113.231</c:v>
                </c:pt>
                <c:pt idx="189">
                  <c:v>80805.547999999995</c:v>
                </c:pt>
                <c:pt idx="190">
                  <c:v>84581.510000000009</c:v>
                </c:pt>
                <c:pt idx="191">
                  <c:v>83404.133000000002</c:v>
                </c:pt>
                <c:pt idx="192">
                  <c:v>86803.338000000003</c:v>
                </c:pt>
                <c:pt idx="193">
                  <c:v>82488.606</c:v>
                </c:pt>
                <c:pt idx="194">
                  <c:v>87843.294000000009</c:v>
                </c:pt>
                <c:pt idx="195">
                  <c:v>81815.503000000012</c:v>
                </c:pt>
                <c:pt idx="196">
                  <c:v>89490.294999999998</c:v>
                </c:pt>
                <c:pt idx="197">
                  <c:v>89370.745999999999</c:v>
                </c:pt>
                <c:pt idx="198">
                  <c:v>91342.350999999995</c:v>
                </c:pt>
                <c:pt idx="199">
                  <c:v>90237.761000000013</c:v>
                </c:pt>
                <c:pt idx="200">
                  <c:v>83097.214999999982</c:v>
                </c:pt>
                <c:pt idx="201">
                  <c:v>80183.33</c:v>
                </c:pt>
                <c:pt idx="202">
                  <c:v>79420.955000000002</c:v>
                </c:pt>
                <c:pt idx="203">
                  <c:v>71650.998999999996</c:v>
                </c:pt>
                <c:pt idx="204">
                  <c:v>75264.817999999999</c:v>
                </c:pt>
                <c:pt idx="205">
                  <c:v>71512.418999999994</c:v>
                </c:pt>
                <c:pt idx="206">
                  <c:v>72280.082999999999</c:v>
                </c:pt>
                <c:pt idx="207">
                  <c:v>71026.897000000012</c:v>
                </c:pt>
                <c:pt idx="208">
                  <c:v>77351.767000000007</c:v>
                </c:pt>
                <c:pt idx="209">
                  <c:v>78316.808000000005</c:v>
                </c:pt>
                <c:pt idx="210">
                  <c:v>76920.425999999992</c:v>
                </c:pt>
                <c:pt idx="211">
                  <c:v>73309.555999999997</c:v>
                </c:pt>
                <c:pt idx="212">
                  <c:v>80579.010999999999</c:v>
                </c:pt>
                <c:pt idx="213">
                  <c:v>78697.878000000012</c:v>
                </c:pt>
                <c:pt idx="214">
                  <c:v>86732.65800000001</c:v>
                </c:pt>
                <c:pt idx="215">
                  <c:v>91418.298999999999</c:v>
                </c:pt>
                <c:pt idx="216">
                  <c:v>88293.202000000005</c:v>
                </c:pt>
                <c:pt idx="217">
                  <c:v>80380.804000000004</c:v>
                </c:pt>
                <c:pt idx="218">
                  <c:v>74648.210999999996</c:v>
                </c:pt>
                <c:pt idx="219">
                  <c:v>70596.487000000008</c:v>
                </c:pt>
                <c:pt idx="220">
                  <c:v>73281.084000000003</c:v>
                </c:pt>
                <c:pt idx="221">
                  <c:v>83056.002999999997</c:v>
                </c:pt>
                <c:pt idx="222">
                  <c:v>74538.548999999999</c:v>
                </c:pt>
                <c:pt idx="223">
                  <c:v>80247.126000000004</c:v>
                </c:pt>
                <c:pt idx="224">
                  <c:v>73254.035999999993</c:v>
                </c:pt>
                <c:pt idx="225">
                  <c:v>71611.901999999987</c:v>
                </c:pt>
                <c:pt idx="226">
                  <c:v>74296.201000000001</c:v>
                </c:pt>
                <c:pt idx="227">
                  <c:v>71838.668999999994</c:v>
                </c:pt>
                <c:pt idx="228">
                  <c:v>70391.845000000001</c:v>
                </c:pt>
                <c:pt idx="229">
                  <c:v>71280.277000000002</c:v>
                </c:pt>
                <c:pt idx="230">
                  <c:v>71094.505999999994</c:v>
                </c:pt>
                <c:pt idx="231">
                  <c:v>68972.100000000006</c:v>
                </c:pt>
                <c:pt idx="232">
                  <c:v>72147.546000000002</c:v>
                </c:pt>
                <c:pt idx="233">
                  <c:v>67206.849999999991</c:v>
                </c:pt>
                <c:pt idx="234">
                  <c:v>66617.154999999999</c:v>
                </c:pt>
                <c:pt idx="235">
                  <c:v>66133.019</c:v>
                </c:pt>
                <c:pt idx="236">
                  <c:v>66596.668999999994</c:v>
                </c:pt>
                <c:pt idx="237">
                  <c:v>70306.459999999992</c:v>
                </c:pt>
                <c:pt idx="238">
                  <c:v>70632.154999999999</c:v>
                </c:pt>
                <c:pt idx="239">
                  <c:v>69160.257000000012</c:v>
                </c:pt>
                <c:pt idx="240">
                  <c:v>71492.562999999995</c:v>
                </c:pt>
                <c:pt idx="241">
                  <c:v>62159.813999999998</c:v>
                </c:pt>
                <c:pt idx="242">
                  <c:v>62350.025999999998</c:v>
                </c:pt>
                <c:pt idx="243">
                  <c:v>64182.92</c:v>
                </c:pt>
                <c:pt idx="244">
                  <c:v>64863.955000000002</c:v>
                </c:pt>
                <c:pt idx="245">
                  <c:v>69793.562000000005</c:v>
                </c:pt>
                <c:pt idx="246">
                  <c:v>60089.461000000003</c:v>
                </c:pt>
                <c:pt idx="247">
                  <c:v>58744.710999999996</c:v>
                </c:pt>
                <c:pt idx="248">
                  <c:v>62541.157000000007</c:v>
                </c:pt>
                <c:pt idx="249">
                  <c:v>60917.904000000002</c:v>
                </c:pt>
                <c:pt idx="250">
                  <c:v>61811.436999999998</c:v>
                </c:pt>
                <c:pt idx="251">
                  <c:v>61611.670000000006</c:v>
                </c:pt>
                <c:pt idx="252">
                  <c:v>57882.199000000001</c:v>
                </c:pt>
                <c:pt idx="253">
                  <c:v>57363.284999999996</c:v>
                </c:pt>
                <c:pt idx="254">
                  <c:v>57311.710999999996</c:v>
                </c:pt>
                <c:pt idx="255">
                  <c:v>59004.09</c:v>
                </c:pt>
                <c:pt idx="256">
                  <c:v>60460.116000000002</c:v>
                </c:pt>
                <c:pt idx="257">
                  <c:v>63168.896999999997</c:v>
                </c:pt>
                <c:pt idx="258">
                  <c:v>60672.350000000006</c:v>
                </c:pt>
                <c:pt idx="259">
                  <c:v>60245.856000000007</c:v>
                </c:pt>
                <c:pt idx="260">
                  <c:v>62159.923999999999</c:v>
                </c:pt>
                <c:pt idx="261">
                  <c:v>64845.931000000004</c:v>
                </c:pt>
                <c:pt idx="262">
                  <c:v>63800.601000000002</c:v>
                </c:pt>
                <c:pt idx="263">
                  <c:v>65481.961000000003</c:v>
                </c:pt>
                <c:pt idx="264">
                  <c:v>58890.492000000006</c:v>
                </c:pt>
                <c:pt idx="265">
                  <c:v>57880.688999999998</c:v>
                </c:pt>
                <c:pt idx="266">
                  <c:v>55934.826000000001</c:v>
                </c:pt>
                <c:pt idx="267">
                  <c:v>56719.796999999999</c:v>
                </c:pt>
                <c:pt idx="268">
                  <c:v>56212.883000000002</c:v>
                </c:pt>
                <c:pt idx="269">
                  <c:v>56665.862000000001</c:v>
                </c:pt>
                <c:pt idx="270">
                  <c:v>58333.367999999995</c:v>
                </c:pt>
                <c:pt idx="271">
                  <c:v>58465.402000000002</c:v>
                </c:pt>
                <c:pt idx="272">
                  <c:v>58069.288999999997</c:v>
                </c:pt>
                <c:pt idx="273">
                  <c:v>55638.478999999999</c:v>
                </c:pt>
                <c:pt idx="274">
                  <c:v>58750</c:v>
                </c:pt>
                <c:pt idx="275">
                  <c:v>58603</c:v>
                </c:pt>
                <c:pt idx="276">
                  <c:v>58442</c:v>
                </c:pt>
                <c:pt idx="277">
                  <c:v>58242</c:v>
                </c:pt>
                <c:pt idx="278">
                  <c:v>58851</c:v>
                </c:pt>
                <c:pt idx="279">
                  <c:v>58862</c:v>
                </c:pt>
                <c:pt idx="280">
                  <c:v>57983</c:v>
                </c:pt>
                <c:pt idx="281">
                  <c:v>57822</c:v>
                </c:pt>
                <c:pt idx="282">
                  <c:v>57677</c:v>
                </c:pt>
                <c:pt idx="283">
                  <c:v>57519</c:v>
                </c:pt>
                <c:pt idx="284">
                  <c:v>57381</c:v>
                </c:pt>
                <c:pt idx="285">
                  <c:v>57979</c:v>
                </c:pt>
                <c:pt idx="286">
                  <c:v>57988</c:v>
                </c:pt>
                <c:pt idx="287">
                  <c:v>57999</c:v>
                </c:pt>
                <c:pt idx="288">
                  <c:v>57234</c:v>
                </c:pt>
                <c:pt idx="289">
                  <c:v>57013</c:v>
                </c:pt>
                <c:pt idx="290">
                  <c:v>57021</c:v>
                </c:pt>
                <c:pt idx="291">
                  <c:v>57040</c:v>
                </c:pt>
                <c:pt idx="292">
                  <c:v>57647</c:v>
                </c:pt>
                <c:pt idx="293">
                  <c:v>57674</c:v>
                </c:pt>
                <c:pt idx="294">
                  <c:v>56959</c:v>
                </c:pt>
                <c:pt idx="295">
                  <c:v>56810</c:v>
                </c:pt>
                <c:pt idx="296">
                  <c:v>56707</c:v>
                </c:pt>
                <c:pt idx="297">
                  <c:v>56570</c:v>
                </c:pt>
                <c:pt idx="298">
                  <c:v>56445</c:v>
                </c:pt>
                <c:pt idx="299">
                  <c:v>57044</c:v>
                </c:pt>
                <c:pt idx="300">
                  <c:v>57058</c:v>
                </c:pt>
                <c:pt idx="301">
                  <c:v>56399</c:v>
                </c:pt>
                <c:pt idx="302">
                  <c:v>56150</c:v>
                </c:pt>
                <c:pt idx="303">
                  <c:v>55968</c:v>
                </c:pt>
                <c:pt idx="304">
                  <c:v>55993</c:v>
                </c:pt>
                <c:pt idx="305">
                  <c:v>58190</c:v>
                </c:pt>
                <c:pt idx="306">
                  <c:v>59412</c:v>
                </c:pt>
                <c:pt idx="307">
                  <c:v>59413</c:v>
                </c:pt>
                <c:pt idx="308">
                  <c:v>57858</c:v>
                </c:pt>
                <c:pt idx="309">
                  <c:v>57664</c:v>
                </c:pt>
                <c:pt idx="310">
                  <c:v>57563</c:v>
                </c:pt>
                <c:pt idx="311">
                  <c:v>57605</c:v>
                </c:pt>
                <c:pt idx="312">
                  <c:v>57542</c:v>
                </c:pt>
                <c:pt idx="313">
                  <c:v>58752</c:v>
                </c:pt>
                <c:pt idx="314">
                  <c:v>58748</c:v>
                </c:pt>
                <c:pt idx="315">
                  <c:v>58744</c:v>
                </c:pt>
                <c:pt idx="316">
                  <c:v>57535</c:v>
                </c:pt>
                <c:pt idx="317">
                  <c:v>57438</c:v>
                </c:pt>
                <c:pt idx="318">
                  <c:v>57303</c:v>
                </c:pt>
                <c:pt idx="319">
                  <c:v>57202</c:v>
                </c:pt>
                <c:pt idx="320">
                  <c:v>58400</c:v>
                </c:pt>
                <c:pt idx="321">
                  <c:v>58388</c:v>
                </c:pt>
                <c:pt idx="322">
                  <c:v>57066</c:v>
                </c:pt>
                <c:pt idx="323">
                  <c:v>57004</c:v>
                </c:pt>
                <c:pt idx="324">
                  <c:v>56965</c:v>
                </c:pt>
                <c:pt idx="325">
                  <c:v>56963</c:v>
                </c:pt>
                <c:pt idx="326">
                  <c:v>58281</c:v>
                </c:pt>
                <c:pt idx="327">
                  <c:v>58276</c:v>
                </c:pt>
                <c:pt idx="328">
                  <c:v>58267</c:v>
                </c:pt>
                <c:pt idx="329">
                  <c:v>57081</c:v>
                </c:pt>
                <c:pt idx="330">
                  <c:v>57069</c:v>
                </c:pt>
                <c:pt idx="331">
                  <c:v>57125</c:v>
                </c:pt>
                <c:pt idx="332">
                  <c:v>58299</c:v>
                </c:pt>
                <c:pt idx="333">
                  <c:v>57035</c:v>
                </c:pt>
                <c:pt idx="334">
                  <c:v>58246</c:v>
                </c:pt>
                <c:pt idx="335">
                  <c:v>71540</c:v>
                </c:pt>
                <c:pt idx="336">
                  <c:v>70979</c:v>
                </c:pt>
                <c:pt idx="337">
                  <c:v>71251</c:v>
                </c:pt>
                <c:pt idx="338">
                  <c:v>71308</c:v>
                </c:pt>
                <c:pt idx="339">
                  <c:v>71542</c:v>
                </c:pt>
                <c:pt idx="340">
                  <c:v>71546</c:v>
                </c:pt>
                <c:pt idx="341">
                  <c:v>72170</c:v>
                </c:pt>
                <c:pt idx="342">
                  <c:v>72159</c:v>
                </c:pt>
                <c:pt idx="343">
                  <c:v>71776</c:v>
                </c:pt>
                <c:pt idx="344">
                  <c:v>71947</c:v>
                </c:pt>
                <c:pt idx="345">
                  <c:v>72478</c:v>
                </c:pt>
                <c:pt idx="346">
                  <c:v>72636</c:v>
                </c:pt>
                <c:pt idx="347">
                  <c:v>72963</c:v>
                </c:pt>
                <c:pt idx="348">
                  <c:v>73619</c:v>
                </c:pt>
                <c:pt idx="349">
                  <c:v>73607</c:v>
                </c:pt>
                <c:pt idx="350">
                  <c:v>72954</c:v>
                </c:pt>
                <c:pt idx="351">
                  <c:v>73163</c:v>
                </c:pt>
                <c:pt idx="352">
                  <c:v>73628</c:v>
                </c:pt>
                <c:pt idx="353">
                  <c:v>74153</c:v>
                </c:pt>
                <c:pt idx="354">
                  <c:v>74320</c:v>
                </c:pt>
                <c:pt idx="355">
                  <c:v>74967</c:v>
                </c:pt>
                <c:pt idx="356">
                  <c:v>74984</c:v>
                </c:pt>
                <c:pt idx="357">
                  <c:v>74487</c:v>
                </c:pt>
                <c:pt idx="358">
                  <c:v>74661</c:v>
                </c:pt>
                <c:pt idx="359">
                  <c:v>75297</c:v>
                </c:pt>
                <c:pt idx="360">
                  <c:v>75522</c:v>
                </c:pt>
                <c:pt idx="361">
                  <c:v>75162</c:v>
                </c:pt>
                <c:pt idx="362">
                  <c:v>75815</c:v>
                </c:pt>
                <c:pt idx="363">
                  <c:v>75810</c:v>
                </c:pt>
                <c:pt idx="364">
                  <c:v>75359</c:v>
                </c:pt>
                <c:pt idx="365">
                  <c:v>75591</c:v>
                </c:pt>
                <c:pt idx="366">
                  <c:v>75147</c:v>
                </c:pt>
                <c:pt idx="367">
                  <c:v>74818</c:v>
                </c:pt>
                <c:pt idx="368">
                  <c:v>74925</c:v>
                </c:pt>
                <c:pt idx="369">
                  <c:v>75552</c:v>
                </c:pt>
                <c:pt idx="370">
                  <c:v>75546</c:v>
                </c:pt>
                <c:pt idx="371">
                  <c:v>74943</c:v>
                </c:pt>
                <c:pt idx="372">
                  <c:v>75150</c:v>
                </c:pt>
                <c:pt idx="373">
                  <c:v>75397</c:v>
                </c:pt>
                <c:pt idx="374">
                  <c:v>75706</c:v>
                </c:pt>
                <c:pt idx="375">
                  <c:v>75925</c:v>
                </c:pt>
                <c:pt idx="376">
                  <c:v>76547</c:v>
                </c:pt>
                <c:pt idx="377">
                  <c:v>76532</c:v>
                </c:pt>
                <c:pt idx="378">
                  <c:v>76174</c:v>
                </c:pt>
                <c:pt idx="379">
                  <c:v>76319</c:v>
                </c:pt>
                <c:pt idx="380">
                  <c:v>76892</c:v>
                </c:pt>
                <c:pt idx="381">
                  <c:v>76876</c:v>
                </c:pt>
                <c:pt idx="382">
                  <c:v>77143</c:v>
                </c:pt>
                <c:pt idx="383">
                  <c:v>77776</c:v>
                </c:pt>
                <c:pt idx="384">
                  <c:v>77754</c:v>
                </c:pt>
                <c:pt idx="385">
                  <c:v>77707</c:v>
                </c:pt>
                <c:pt idx="386">
                  <c:v>77485</c:v>
                </c:pt>
                <c:pt idx="387">
                  <c:v>77731</c:v>
                </c:pt>
                <c:pt idx="388">
                  <c:v>78092</c:v>
                </c:pt>
                <c:pt idx="389">
                  <c:v>78580</c:v>
                </c:pt>
                <c:pt idx="390">
                  <c:v>79215</c:v>
                </c:pt>
                <c:pt idx="391">
                  <c:v>79166</c:v>
                </c:pt>
                <c:pt idx="392">
                  <c:v>79256</c:v>
                </c:pt>
                <c:pt idx="393">
                  <c:v>79201</c:v>
                </c:pt>
                <c:pt idx="394">
                  <c:v>79514</c:v>
                </c:pt>
                <c:pt idx="395">
                  <c:v>79840</c:v>
                </c:pt>
                <c:pt idx="396">
                  <c:v>79837</c:v>
                </c:pt>
                <c:pt idx="397">
                  <c:v>72599</c:v>
                </c:pt>
                <c:pt idx="398">
                  <c:v>72577</c:v>
                </c:pt>
                <c:pt idx="399">
                  <c:v>71665</c:v>
                </c:pt>
                <c:pt idx="400">
                  <c:v>72118</c:v>
                </c:pt>
                <c:pt idx="401">
                  <c:v>72126</c:v>
                </c:pt>
                <c:pt idx="402">
                  <c:v>72940</c:v>
                </c:pt>
                <c:pt idx="403">
                  <c:v>72945</c:v>
                </c:pt>
                <c:pt idx="404">
                  <c:v>73932</c:v>
                </c:pt>
                <c:pt idx="405">
                  <c:v>73936</c:v>
                </c:pt>
                <c:pt idx="406">
                  <c:v>73310</c:v>
                </c:pt>
                <c:pt idx="407">
                  <c:v>73680</c:v>
                </c:pt>
                <c:pt idx="408">
                  <c:v>74039</c:v>
                </c:pt>
                <c:pt idx="409">
                  <c:v>74950</c:v>
                </c:pt>
                <c:pt idx="410">
                  <c:v>74950</c:v>
                </c:pt>
                <c:pt idx="411">
                  <c:v>75961</c:v>
                </c:pt>
                <c:pt idx="412">
                  <c:v>75967</c:v>
                </c:pt>
                <c:pt idx="413">
                  <c:v>75969</c:v>
                </c:pt>
                <c:pt idx="414">
                  <c:v>75336</c:v>
                </c:pt>
                <c:pt idx="415">
                  <c:v>76208</c:v>
                </c:pt>
                <c:pt idx="416">
                  <c:v>76214</c:v>
                </c:pt>
                <c:pt idx="417">
                  <c:v>76716</c:v>
                </c:pt>
                <c:pt idx="418">
                  <c:v>77757</c:v>
                </c:pt>
                <c:pt idx="419">
                  <c:v>77765</c:v>
                </c:pt>
                <c:pt idx="420">
                  <c:v>77263</c:v>
                </c:pt>
                <c:pt idx="421">
                  <c:v>77753</c:v>
                </c:pt>
                <c:pt idx="422">
                  <c:v>78076</c:v>
                </c:pt>
                <c:pt idx="423">
                  <c:v>78581</c:v>
                </c:pt>
                <c:pt idx="424">
                  <c:v>79510</c:v>
                </c:pt>
                <c:pt idx="425">
                  <c:v>78099</c:v>
                </c:pt>
                <c:pt idx="426">
                  <c:v>78916</c:v>
                </c:pt>
                <c:pt idx="427">
                  <c:v>78444</c:v>
                </c:pt>
                <c:pt idx="428">
                  <c:v>78665</c:v>
                </c:pt>
                <c:pt idx="429">
                  <c:v>78660</c:v>
                </c:pt>
                <c:pt idx="430">
                  <c:v>78953</c:v>
                </c:pt>
                <c:pt idx="431">
                  <c:v>78938</c:v>
                </c:pt>
                <c:pt idx="432">
                  <c:v>79402</c:v>
                </c:pt>
                <c:pt idx="433">
                  <c:v>71203</c:v>
                </c:pt>
                <c:pt idx="434">
                  <c:v>79228</c:v>
                </c:pt>
                <c:pt idx="435">
                  <c:v>79330</c:v>
                </c:pt>
                <c:pt idx="436">
                  <c:v>79333</c:v>
                </c:pt>
                <c:pt idx="437">
                  <c:v>79321</c:v>
                </c:pt>
                <c:pt idx="438">
                  <c:v>79324</c:v>
                </c:pt>
                <c:pt idx="439">
                  <c:v>79778</c:v>
                </c:pt>
                <c:pt idx="440">
                  <c:v>79782</c:v>
                </c:pt>
                <c:pt idx="441">
                  <c:v>79299</c:v>
                </c:pt>
                <c:pt idx="442">
                  <c:v>79210</c:v>
                </c:pt>
                <c:pt idx="443">
                  <c:v>78886</c:v>
                </c:pt>
                <c:pt idx="444">
                  <c:v>78455</c:v>
                </c:pt>
                <c:pt idx="445">
                  <c:v>78446</c:v>
                </c:pt>
                <c:pt idx="446">
                  <c:v>78904</c:v>
                </c:pt>
                <c:pt idx="447">
                  <c:v>78890</c:v>
                </c:pt>
                <c:pt idx="448">
                  <c:v>78085</c:v>
                </c:pt>
                <c:pt idx="449">
                  <c:v>77564</c:v>
                </c:pt>
                <c:pt idx="450">
                  <c:v>77121</c:v>
                </c:pt>
                <c:pt idx="451">
                  <c:v>76683</c:v>
                </c:pt>
                <c:pt idx="452">
                  <c:v>76275</c:v>
                </c:pt>
                <c:pt idx="453">
                  <c:v>76718</c:v>
                </c:pt>
                <c:pt idx="454">
                  <c:v>76718</c:v>
                </c:pt>
                <c:pt idx="455">
                  <c:v>75473</c:v>
                </c:pt>
                <c:pt idx="456">
                  <c:v>65550</c:v>
                </c:pt>
                <c:pt idx="457">
                  <c:v>64795</c:v>
                </c:pt>
                <c:pt idx="458">
                  <c:v>64458</c:v>
                </c:pt>
                <c:pt idx="459">
                  <c:v>63563</c:v>
                </c:pt>
                <c:pt idx="460">
                  <c:v>63272</c:v>
                </c:pt>
                <c:pt idx="461">
                  <c:v>63269</c:v>
                </c:pt>
                <c:pt idx="462">
                  <c:v>62922</c:v>
                </c:pt>
                <c:pt idx="463">
                  <c:v>62410</c:v>
                </c:pt>
                <c:pt idx="464">
                  <c:v>61963</c:v>
                </c:pt>
                <c:pt idx="465">
                  <c:v>61413</c:v>
                </c:pt>
                <c:pt idx="466">
                  <c:v>61417</c:v>
                </c:pt>
                <c:pt idx="467">
                  <c:v>61144</c:v>
                </c:pt>
                <c:pt idx="468">
                  <c:v>61148</c:v>
                </c:pt>
                <c:pt idx="469">
                  <c:v>61466</c:v>
                </c:pt>
                <c:pt idx="470">
                  <c:v>60623</c:v>
                </c:pt>
                <c:pt idx="471">
                  <c:v>59897</c:v>
                </c:pt>
                <c:pt idx="472">
                  <c:v>59887</c:v>
                </c:pt>
                <c:pt idx="473">
                  <c:v>59458</c:v>
                </c:pt>
                <c:pt idx="474">
                  <c:v>59191</c:v>
                </c:pt>
                <c:pt idx="475">
                  <c:v>59192</c:v>
                </c:pt>
                <c:pt idx="476">
                  <c:v>59182</c:v>
                </c:pt>
                <c:pt idx="477">
                  <c:v>59090</c:v>
                </c:pt>
                <c:pt idx="478">
                  <c:v>59059</c:v>
                </c:pt>
                <c:pt idx="479">
                  <c:v>58994</c:v>
                </c:pt>
                <c:pt idx="480">
                  <c:v>58965</c:v>
                </c:pt>
                <c:pt idx="481">
                  <c:v>58698</c:v>
                </c:pt>
                <c:pt idx="482">
                  <c:v>58702</c:v>
                </c:pt>
                <c:pt idx="483">
                  <c:v>58963</c:v>
                </c:pt>
                <c:pt idx="484">
                  <c:v>58974</c:v>
                </c:pt>
                <c:pt idx="485">
                  <c:v>59003</c:v>
                </c:pt>
                <c:pt idx="486">
                  <c:v>55975</c:v>
                </c:pt>
                <c:pt idx="487">
                  <c:v>56018</c:v>
                </c:pt>
                <c:pt idx="488">
                  <c:v>56615</c:v>
                </c:pt>
                <c:pt idx="489">
                  <c:v>56613</c:v>
                </c:pt>
                <c:pt idx="490">
                  <c:v>56010</c:v>
                </c:pt>
                <c:pt idx="491">
                  <c:v>55816</c:v>
                </c:pt>
                <c:pt idx="492">
                  <c:v>55692</c:v>
                </c:pt>
                <c:pt idx="493">
                  <c:v>55567</c:v>
                </c:pt>
                <c:pt idx="494">
                  <c:v>55412</c:v>
                </c:pt>
                <c:pt idx="495">
                  <c:v>56004</c:v>
                </c:pt>
                <c:pt idx="496">
                  <c:v>56002</c:v>
                </c:pt>
                <c:pt idx="497">
                  <c:v>55291</c:v>
                </c:pt>
                <c:pt idx="498">
                  <c:v>55098</c:v>
                </c:pt>
                <c:pt idx="499">
                  <c:v>54887</c:v>
                </c:pt>
                <c:pt idx="500">
                  <c:v>54595</c:v>
                </c:pt>
                <c:pt idx="501">
                  <c:v>54608</c:v>
                </c:pt>
                <c:pt idx="502">
                  <c:v>55192</c:v>
                </c:pt>
                <c:pt idx="503">
                  <c:v>55190</c:v>
                </c:pt>
                <c:pt idx="504">
                  <c:v>53771</c:v>
                </c:pt>
                <c:pt idx="505">
                  <c:v>53260</c:v>
                </c:pt>
                <c:pt idx="506">
                  <c:v>52979</c:v>
                </c:pt>
                <c:pt idx="507">
                  <c:v>52990</c:v>
                </c:pt>
                <c:pt idx="508">
                  <c:v>53024</c:v>
                </c:pt>
                <c:pt idx="509">
                  <c:v>53580</c:v>
                </c:pt>
                <c:pt idx="510">
                  <c:v>53582</c:v>
                </c:pt>
                <c:pt idx="511">
                  <c:v>53581</c:v>
                </c:pt>
                <c:pt idx="512">
                  <c:v>52770</c:v>
                </c:pt>
                <c:pt idx="513">
                  <c:v>52559</c:v>
                </c:pt>
                <c:pt idx="514">
                  <c:v>52354</c:v>
                </c:pt>
                <c:pt idx="515">
                  <c:v>52162</c:v>
                </c:pt>
                <c:pt idx="516">
                  <c:v>52696</c:v>
                </c:pt>
                <c:pt idx="517">
                  <c:v>53063</c:v>
                </c:pt>
                <c:pt idx="518">
                  <c:v>52357</c:v>
                </c:pt>
                <c:pt idx="519">
                  <c:v>51906</c:v>
                </c:pt>
                <c:pt idx="520">
                  <c:v>51580</c:v>
                </c:pt>
                <c:pt idx="521">
                  <c:v>51578</c:v>
                </c:pt>
                <c:pt idx="522">
                  <c:v>51319</c:v>
                </c:pt>
                <c:pt idx="523">
                  <c:v>51794</c:v>
                </c:pt>
                <c:pt idx="524">
                  <c:v>51801</c:v>
                </c:pt>
                <c:pt idx="525">
                  <c:v>51163</c:v>
                </c:pt>
                <c:pt idx="526">
                  <c:v>51003</c:v>
                </c:pt>
                <c:pt idx="527">
                  <c:v>50870</c:v>
                </c:pt>
                <c:pt idx="528">
                  <c:v>50828</c:v>
                </c:pt>
                <c:pt idx="529">
                  <c:v>50780</c:v>
                </c:pt>
                <c:pt idx="530">
                  <c:v>51261</c:v>
                </c:pt>
                <c:pt idx="531">
                  <c:v>51261</c:v>
                </c:pt>
                <c:pt idx="532">
                  <c:v>50787</c:v>
                </c:pt>
                <c:pt idx="533">
                  <c:v>50722</c:v>
                </c:pt>
                <c:pt idx="534">
                  <c:v>50719</c:v>
                </c:pt>
                <c:pt idx="535">
                  <c:v>50786</c:v>
                </c:pt>
                <c:pt idx="536">
                  <c:v>50810</c:v>
                </c:pt>
                <c:pt idx="537">
                  <c:v>51286</c:v>
                </c:pt>
                <c:pt idx="538">
                  <c:v>51277</c:v>
                </c:pt>
                <c:pt idx="539">
                  <c:v>50884</c:v>
                </c:pt>
                <c:pt idx="540">
                  <c:v>51018</c:v>
                </c:pt>
                <c:pt idx="541">
                  <c:v>51031</c:v>
                </c:pt>
                <c:pt idx="542">
                  <c:v>51049</c:v>
                </c:pt>
                <c:pt idx="543">
                  <c:v>57471</c:v>
                </c:pt>
                <c:pt idx="544">
                  <c:v>58429</c:v>
                </c:pt>
                <c:pt idx="545">
                  <c:v>58429</c:v>
                </c:pt>
                <c:pt idx="546">
                  <c:v>51395</c:v>
                </c:pt>
                <c:pt idx="547">
                  <c:v>49740.42472169103</c:v>
                </c:pt>
                <c:pt idx="548">
                  <c:v>49386.294960037289</c:v>
                </c:pt>
                <c:pt idx="549">
                  <c:v>39544.407674192822</c:v>
                </c:pt>
                <c:pt idx="550">
                  <c:v>52548.76665033857</c:v>
                </c:pt>
                <c:pt idx="551">
                  <c:v>47510.956031894464</c:v>
                </c:pt>
                <c:pt idx="552">
                  <c:v>52051.421266742836</c:v>
                </c:pt>
                <c:pt idx="553">
                  <c:v>59772.893288816609</c:v>
                </c:pt>
                <c:pt idx="554">
                  <c:v>59702.436158932549</c:v>
                </c:pt>
                <c:pt idx="555">
                  <c:v>52212.106121318116</c:v>
                </c:pt>
                <c:pt idx="556">
                  <c:v>52656.375640202445</c:v>
                </c:pt>
                <c:pt idx="557">
                  <c:v>51707.498009988922</c:v>
                </c:pt>
                <c:pt idx="558">
                  <c:v>53039.629652048956</c:v>
                </c:pt>
                <c:pt idx="559">
                  <c:v>49956.361674781649</c:v>
                </c:pt>
                <c:pt idx="560">
                  <c:v>47685.282323262625</c:v>
                </c:pt>
                <c:pt idx="561">
                  <c:v>50434.205159388192</c:v>
                </c:pt>
                <c:pt idx="562">
                  <c:v>60565.528719966627</c:v>
                </c:pt>
                <c:pt idx="563">
                  <c:v>62257.490530471478</c:v>
                </c:pt>
                <c:pt idx="564">
                  <c:v>58358.29168923579</c:v>
                </c:pt>
                <c:pt idx="565">
                  <c:v>50728.162435713391</c:v>
                </c:pt>
                <c:pt idx="566">
                  <c:v>51095.406848680061</c:v>
                </c:pt>
                <c:pt idx="567">
                  <c:v>49007.577719104433</c:v>
                </c:pt>
                <c:pt idx="568">
                  <c:v>43950.472453840644</c:v>
                </c:pt>
                <c:pt idx="569">
                  <c:v>46203.795883546663</c:v>
                </c:pt>
                <c:pt idx="570">
                  <c:v>50892.139994237958</c:v>
                </c:pt>
                <c:pt idx="571">
                  <c:v>63509.754022907931</c:v>
                </c:pt>
                <c:pt idx="572">
                  <c:v>62617.750745138721</c:v>
                </c:pt>
                <c:pt idx="573">
                  <c:v>62620.750745138721</c:v>
                </c:pt>
                <c:pt idx="574">
                  <c:v>52422.724402515101</c:v>
                </c:pt>
                <c:pt idx="575">
                  <c:v>55292.847686298701</c:v>
                </c:pt>
                <c:pt idx="576">
                  <c:v>58105.421770247725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4F-4F74-9145-097FAC1D2C5A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Total_StdO_Customers!$C$9:$C$585</c:f>
              <c:numCache>
                <c:formatCode>#,##0</c:formatCode>
                <c:ptCount val="577"/>
                <c:pt idx="0">
                  <c:v>73977</c:v>
                </c:pt>
                <c:pt idx="1">
                  <c:v>73385</c:v>
                </c:pt>
                <c:pt idx="2">
                  <c:v>72995</c:v>
                </c:pt>
                <c:pt idx="3">
                  <c:v>72441</c:v>
                </c:pt>
                <c:pt idx="4">
                  <c:v>72176</c:v>
                </c:pt>
                <c:pt idx="5">
                  <c:v>72713</c:v>
                </c:pt>
                <c:pt idx="6">
                  <c:v>72697</c:v>
                </c:pt>
                <c:pt idx="7">
                  <c:v>71876</c:v>
                </c:pt>
                <c:pt idx="8">
                  <c:v>71372</c:v>
                </c:pt>
                <c:pt idx="9">
                  <c:v>71351</c:v>
                </c:pt>
                <c:pt idx="10">
                  <c:v>71130</c:v>
                </c:pt>
                <c:pt idx="11">
                  <c:v>71111</c:v>
                </c:pt>
                <c:pt idx="12">
                  <c:v>71661</c:v>
                </c:pt>
                <c:pt idx="13">
                  <c:v>71631</c:v>
                </c:pt>
                <c:pt idx="14">
                  <c:v>71182</c:v>
                </c:pt>
                <c:pt idx="15">
                  <c:v>70072</c:v>
                </c:pt>
                <c:pt idx="16">
                  <c:v>70037</c:v>
                </c:pt>
                <c:pt idx="17">
                  <c:v>69816</c:v>
                </c:pt>
                <c:pt idx="18">
                  <c:v>69778</c:v>
                </c:pt>
                <c:pt idx="19">
                  <c:v>70313</c:v>
                </c:pt>
                <c:pt idx="20">
                  <c:v>70236</c:v>
                </c:pt>
                <c:pt idx="21">
                  <c:v>69467</c:v>
                </c:pt>
                <c:pt idx="22">
                  <c:v>69327</c:v>
                </c:pt>
                <c:pt idx="23">
                  <c:v>69321</c:v>
                </c:pt>
                <c:pt idx="24">
                  <c:v>69564</c:v>
                </c:pt>
                <c:pt idx="25">
                  <c:v>69563</c:v>
                </c:pt>
                <c:pt idx="26">
                  <c:v>70115</c:v>
                </c:pt>
                <c:pt idx="27">
                  <c:v>70091</c:v>
                </c:pt>
                <c:pt idx="28">
                  <c:v>69946</c:v>
                </c:pt>
                <c:pt idx="29">
                  <c:v>70354</c:v>
                </c:pt>
                <c:pt idx="30">
                  <c:v>70695</c:v>
                </c:pt>
                <c:pt idx="31">
                  <c:v>65265</c:v>
                </c:pt>
                <c:pt idx="32">
                  <c:v>66029</c:v>
                </c:pt>
                <c:pt idx="33">
                  <c:v>66325</c:v>
                </c:pt>
                <c:pt idx="34">
                  <c:v>66330</c:v>
                </c:pt>
                <c:pt idx="35">
                  <c:v>66448</c:v>
                </c:pt>
                <c:pt idx="36">
                  <c:v>66449</c:v>
                </c:pt>
                <c:pt idx="37">
                  <c:v>66891</c:v>
                </c:pt>
                <c:pt idx="38">
                  <c:v>67728</c:v>
                </c:pt>
                <c:pt idx="39">
                  <c:v>67729</c:v>
                </c:pt>
                <c:pt idx="40">
                  <c:v>68027</c:v>
                </c:pt>
                <c:pt idx="41">
                  <c:v>68030</c:v>
                </c:pt>
                <c:pt idx="42">
                  <c:v>68265</c:v>
                </c:pt>
                <c:pt idx="43">
                  <c:v>68627</c:v>
                </c:pt>
                <c:pt idx="44">
                  <c:v>69485</c:v>
                </c:pt>
                <c:pt idx="45">
                  <c:v>69863</c:v>
                </c:pt>
                <c:pt idx="46">
                  <c:v>69920</c:v>
                </c:pt>
                <c:pt idx="47">
                  <c:v>70243</c:v>
                </c:pt>
                <c:pt idx="48">
                  <c:v>70248</c:v>
                </c:pt>
                <c:pt idx="49">
                  <c:v>70252</c:v>
                </c:pt>
                <c:pt idx="50">
                  <c:v>70609</c:v>
                </c:pt>
                <c:pt idx="51">
                  <c:v>70616</c:v>
                </c:pt>
                <c:pt idx="52">
                  <c:v>71330</c:v>
                </c:pt>
                <c:pt idx="53">
                  <c:v>71331</c:v>
                </c:pt>
                <c:pt idx="54">
                  <c:v>71658</c:v>
                </c:pt>
                <c:pt idx="55">
                  <c:v>71661</c:v>
                </c:pt>
                <c:pt idx="56">
                  <c:v>71555</c:v>
                </c:pt>
                <c:pt idx="57">
                  <c:v>71651</c:v>
                </c:pt>
                <c:pt idx="58">
                  <c:v>71805</c:v>
                </c:pt>
                <c:pt idx="59">
                  <c:v>72145</c:v>
                </c:pt>
                <c:pt idx="60">
                  <c:v>67620</c:v>
                </c:pt>
                <c:pt idx="61">
                  <c:v>62289</c:v>
                </c:pt>
                <c:pt idx="62">
                  <c:v>62290</c:v>
                </c:pt>
                <c:pt idx="63">
                  <c:v>67735</c:v>
                </c:pt>
                <c:pt idx="64">
                  <c:v>67731</c:v>
                </c:pt>
                <c:pt idx="65">
                  <c:v>67686</c:v>
                </c:pt>
                <c:pt idx="66">
                  <c:v>67632</c:v>
                </c:pt>
                <c:pt idx="67">
                  <c:v>67602</c:v>
                </c:pt>
                <c:pt idx="68">
                  <c:v>62306</c:v>
                </c:pt>
                <c:pt idx="69">
                  <c:v>0</c:v>
                </c:pt>
                <c:pt idx="70">
                  <c:v>67338</c:v>
                </c:pt>
                <c:pt idx="71">
                  <c:v>67377</c:v>
                </c:pt>
                <c:pt idx="72">
                  <c:v>67315</c:v>
                </c:pt>
                <c:pt idx="73">
                  <c:v>67246</c:v>
                </c:pt>
                <c:pt idx="74">
                  <c:v>67035</c:v>
                </c:pt>
                <c:pt idx="75">
                  <c:v>61761</c:v>
                </c:pt>
                <c:pt idx="76">
                  <c:v>61763</c:v>
                </c:pt>
                <c:pt idx="77">
                  <c:v>66821</c:v>
                </c:pt>
                <c:pt idx="78">
                  <c:v>66826</c:v>
                </c:pt>
                <c:pt idx="79">
                  <c:v>66756</c:v>
                </c:pt>
                <c:pt idx="80">
                  <c:v>66571</c:v>
                </c:pt>
                <c:pt idx="81">
                  <c:v>66577</c:v>
                </c:pt>
                <c:pt idx="82">
                  <c:v>61352</c:v>
                </c:pt>
                <c:pt idx="83">
                  <c:v>61354</c:v>
                </c:pt>
                <c:pt idx="84">
                  <c:v>66388</c:v>
                </c:pt>
                <c:pt idx="85">
                  <c:v>66151</c:v>
                </c:pt>
                <c:pt idx="86">
                  <c:v>65978</c:v>
                </c:pt>
                <c:pt idx="87">
                  <c:v>65824</c:v>
                </c:pt>
                <c:pt idx="88">
                  <c:v>65659</c:v>
                </c:pt>
                <c:pt idx="89">
                  <c:v>60500</c:v>
                </c:pt>
                <c:pt idx="90">
                  <c:v>60510</c:v>
                </c:pt>
                <c:pt idx="91">
                  <c:v>72032.055999999997</c:v>
                </c:pt>
                <c:pt idx="92">
                  <c:v>68386.549999999988</c:v>
                </c:pt>
                <c:pt idx="93">
                  <c:v>69951.866000000009</c:v>
                </c:pt>
                <c:pt idx="94">
                  <c:v>72003.437000000005</c:v>
                </c:pt>
                <c:pt idx="95">
                  <c:v>70167.578999999998</c:v>
                </c:pt>
                <c:pt idx="96">
                  <c:v>73298.19</c:v>
                </c:pt>
                <c:pt idx="97">
                  <c:v>73845.476999999999</c:v>
                </c:pt>
                <c:pt idx="98">
                  <c:v>72653.678</c:v>
                </c:pt>
                <c:pt idx="99">
                  <c:v>64749.072</c:v>
                </c:pt>
                <c:pt idx="100">
                  <c:v>67024.447999999989</c:v>
                </c:pt>
                <c:pt idx="101">
                  <c:v>67405.993000000002</c:v>
                </c:pt>
                <c:pt idx="102">
                  <c:v>65390.626999999993</c:v>
                </c:pt>
                <c:pt idx="103">
                  <c:v>63303.362000000001</c:v>
                </c:pt>
                <c:pt idx="104">
                  <c:v>61890.321000000004</c:v>
                </c:pt>
                <c:pt idx="105">
                  <c:v>60271.62</c:v>
                </c:pt>
                <c:pt idx="106">
                  <c:v>60763.897000000004</c:v>
                </c:pt>
                <c:pt idx="107">
                  <c:v>62141.111000000004</c:v>
                </c:pt>
                <c:pt idx="108">
                  <c:v>63575.519999999997</c:v>
                </c:pt>
                <c:pt idx="109">
                  <c:v>62283.913</c:v>
                </c:pt>
                <c:pt idx="110">
                  <c:v>60843.037999999993</c:v>
                </c:pt>
                <c:pt idx="111">
                  <c:v>63503.548999999999</c:v>
                </c:pt>
                <c:pt idx="112">
                  <c:v>63145.669000000002</c:v>
                </c:pt>
                <c:pt idx="113">
                  <c:v>67519.550999999992</c:v>
                </c:pt>
                <c:pt idx="114">
                  <c:v>65075.615000000005</c:v>
                </c:pt>
                <c:pt idx="115">
                  <c:v>72569.548999999999</c:v>
                </c:pt>
                <c:pt idx="116">
                  <c:v>70442.072000000015</c:v>
                </c:pt>
                <c:pt idx="117">
                  <c:v>66567.013999999996</c:v>
                </c:pt>
                <c:pt idx="118">
                  <c:v>61004.866999999998</c:v>
                </c:pt>
                <c:pt idx="119">
                  <c:v>59467.859000000004</c:v>
                </c:pt>
                <c:pt idx="120">
                  <c:v>58300.074000000008</c:v>
                </c:pt>
                <c:pt idx="121">
                  <c:v>57162.831999999995</c:v>
                </c:pt>
                <c:pt idx="122">
                  <c:v>59737.291999999994</c:v>
                </c:pt>
                <c:pt idx="123">
                  <c:v>59736.323000000004</c:v>
                </c:pt>
                <c:pt idx="124">
                  <c:v>59111.38</c:v>
                </c:pt>
                <c:pt idx="125">
                  <c:v>57583.192999999992</c:v>
                </c:pt>
                <c:pt idx="126">
                  <c:v>59359.136000000006</c:v>
                </c:pt>
                <c:pt idx="127">
                  <c:v>57743.455000000002</c:v>
                </c:pt>
                <c:pt idx="128">
                  <c:v>55272.731999999996</c:v>
                </c:pt>
                <c:pt idx="129">
                  <c:v>57835.550999999999</c:v>
                </c:pt>
                <c:pt idx="130">
                  <c:v>63425.103999999999</c:v>
                </c:pt>
                <c:pt idx="131">
                  <c:v>59760.656000000003</c:v>
                </c:pt>
                <c:pt idx="132">
                  <c:v>61136.401999999995</c:v>
                </c:pt>
                <c:pt idx="133">
                  <c:v>57418.215999999993</c:v>
                </c:pt>
                <c:pt idx="134">
                  <c:v>56411.188999999998</c:v>
                </c:pt>
                <c:pt idx="135">
                  <c:v>55096.197999999997</c:v>
                </c:pt>
                <c:pt idx="136">
                  <c:v>55064.004999999997</c:v>
                </c:pt>
                <c:pt idx="137">
                  <c:v>55314.696999999993</c:v>
                </c:pt>
                <c:pt idx="138">
                  <c:v>55813.201000000001</c:v>
                </c:pt>
                <c:pt idx="139">
                  <c:v>55102.491999999998</c:v>
                </c:pt>
                <c:pt idx="140">
                  <c:v>55244.89</c:v>
                </c:pt>
                <c:pt idx="141">
                  <c:v>55928.263000000006</c:v>
                </c:pt>
                <c:pt idx="142">
                  <c:v>55441.452999999994</c:v>
                </c:pt>
                <c:pt idx="143">
                  <c:v>60053.086000000003</c:v>
                </c:pt>
                <c:pt idx="144">
                  <c:v>58239.088000000003</c:v>
                </c:pt>
                <c:pt idx="145">
                  <c:v>56069.519</c:v>
                </c:pt>
                <c:pt idx="146">
                  <c:v>56982.457000000002</c:v>
                </c:pt>
                <c:pt idx="147">
                  <c:v>56118.017999999996</c:v>
                </c:pt>
                <c:pt idx="148">
                  <c:v>55964.510999999999</c:v>
                </c:pt>
                <c:pt idx="149">
                  <c:v>57244.896999999997</c:v>
                </c:pt>
                <c:pt idx="150">
                  <c:v>55867.792999999998</c:v>
                </c:pt>
                <c:pt idx="151">
                  <c:v>55473.550999999999</c:v>
                </c:pt>
                <c:pt idx="152">
                  <c:v>55172.693999999996</c:v>
                </c:pt>
                <c:pt idx="153">
                  <c:v>55796.201999999997</c:v>
                </c:pt>
                <c:pt idx="154">
                  <c:v>55664.038999999997</c:v>
                </c:pt>
                <c:pt idx="155">
                  <c:v>56092.23</c:v>
                </c:pt>
                <c:pt idx="156">
                  <c:v>57015.663</c:v>
                </c:pt>
                <c:pt idx="157">
                  <c:v>59392.675999999992</c:v>
                </c:pt>
                <c:pt idx="158">
                  <c:v>58493.951999999997</c:v>
                </c:pt>
                <c:pt idx="159">
                  <c:v>56612.663999999997</c:v>
                </c:pt>
                <c:pt idx="160">
                  <c:v>57106.140000000007</c:v>
                </c:pt>
                <c:pt idx="161">
                  <c:v>52628.183000000005</c:v>
                </c:pt>
                <c:pt idx="162">
                  <c:v>54963.246000000006</c:v>
                </c:pt>
                <c:pt idx="163">
                  <c:v>56949.86</c:v>
                </c:pt>
                <c:pt idx="164">
                  <c:v>56727.663</c:v>
                </c:pt>
                <c:pt idx="165">
                  <c:v>58563.388999999996</c:v>
                </c:pt>
                <c:pt idx="166">
                  <c:v>60196.712</c:v>
                </c:pt>
                <c:pt idx="167">
                  <c:v>55385.15</c:v>
                </c:pt>
                <c:pt idx="168">
                  <c:v>54698.32</c:v>
                </c:pt>
                <c:pt idx="169">
                  <c:v>56208.376000000004</c:v>
                </c:pt>
                <c:pt idx="170">
                  <c:v>67453.512999999992</c:v>
                </c:pt>
                <c:pt idx="171">
                  <c:v>76374.597999999998</c:v>
                </c:pt>
                <c:pt idx="172">
                  <c:v>77234.834999999992</c:v>
                </c:pt>
                <c:pt idx="173">
                  <c:v>66382.888999999996</c:v>
                </c:pt>
                <c:pt idx="174">
                  <c:v>61084.156000000003</c:v>
                </c:pt>
                <c:pt idx="175">
                  <c:v>59229.133999999991</c:v>
                </c:pt>
                <c:pt idx="176">
                  <c:v>60357.95</c:v>
                </c:pt>
                <c:pt idx="177">
                  <c:v>66212.517000000007</c:v>
                </c:pt>
                <c:pt idx="178">
                  <c:v>66827.592000000004</c:v>
                </c:pt>
                <c:pt idx="179">
                  <c:v>59060.924000000006</c:v>
                </c:pt>
                <c:pt idx="180">
                  <c:v>58172.137999999999</c:v>
                </c:pt>
                <c:pt idx="181">
                  <c:v>57635.288</c:v>
                </c:pt>
                <c:pt idx="182">
                  <c:v>66160.313999999998</c:v>
                </c:pt>
                <c:pt idx="183">
                  <c:v>63425.82</c:v>
                </c:pt>
                <c:pt idx="184">
                  <c:v>67188.608000000007</c:v>
                </c:pt>
                <c:pt idx="185">
                  <c:v>67284.305999999997</c:v>
                </c:pt>
                <c:pt idx="186">
                  <c:v>65840.356</c:v>
                </c:pt>
                <c:pt idx="187">
                  <c:v>70279.332999999999</c:v>
                </c:pt>
                <c:pt idx="188">
                  <c:v>71044.531000000003</c:v>
                </c:pt>
                <c:pt idx="189">
                  <c:v>74461.884000000005</c:v>
                </c:pt>
                <c:pt idx="190">
                  <c:v>77609.490000000005</c:v>
                </c:pt>
                <c:pt idx="191">
                  <c:v>76894.846999999994</c:v>
                </c:pt>
                <c:pt idx="192">
                  <c:v>80462.755000000005</c:v>
                </c:pt>
                <c:pt idx="193">
                  <c:v>76849.33600000001</c:v>
                </c:pt>
                <c:pt idx="194">
                  <c:v>81653.817999999999</c:v>
                </c:pt>
                <c:pt idx="195">
                  <c:v>75707.869000000006</c:v>
                </c:pt>
                <c:pt idx="196">
                  <c:v>81993.868000000002</c:v>
                </c:pt>
                <c:pt idx="197">
                  <c:v>83156.365999999995</c:v>
                </c:pt>
                <c:pt idx="198">
                  <c:v>83566.292000000001</c:v>
                </c:pt>
                <c:pt idx="199">
                  <c:v>82997.433999999994</c:v>
                </c:pt>
                <c:pt idx="200">
                  <c:v>76017.133000000002</c:v>
                </c:pt>
                <c:pt idx="201">
                  <c:v>73054.659</c:v>
                </c:pt>
                <c:pt idx="202">
                  <c:v>73293.471999999994</c:v>
                </c:pt>
                <c:pt idx="203">
                  <c:v>64597.48</c:v>
                </c:pt>
                <c:pt idx="204">
                  <c:v>70158.039000000004</c:v>
                </c:pt>
                <c:pt idx="205">
                  <c:v>67064.331000000006</c:v>
                </c:pt>
                <c:pt idx="206">
                  <c:v>66942.373999999996</c:v>
                </c:pt>
                <c:pt idx="207">
                  <c:v>66196.521000000008</c:v>
                </c:pt>
                <c:pt idx="208">
                  <c:v>70715.667999999991</c:v>
                </c:pt>
                <c:pt idx="209">
                  <c:v>71603.428</c:v>
                </c:pt>
                <c:pt idx="210">
                  <c:v>71213.221000000005</c:v>
                </c:pt>
                <c:pt idx="211">
                  <c:v>68008.837</c:v>
                </c:pt>
                <c:pt idx="212">
                  <c:v>75337.778999999995</c:v>
                </c:pt>
                <c:pt idx="213">
                  <c:v>74669.438999999998</c:v>
                </c:pt>
                <c:pt idx="214">
                  <c:v>80802.542000000001</c:v>
                </c:pt>
                <c:pt idx="215">
                  <c:v>84797.11</c:v>
                </c:pt>
                <c:pt idx="216">
                  <c:v>82193.526000000013</c:v>
                </c:pt>
                <c:pt idx="217">
                  <c:v>75693.815000000002</c:v>
                </c:pt>
                <c:pt idx="218">
                  <c:v>71540.944000000003</c:v>
                </c:pt>
                <c:pt idx="219">
                  <c:v>65728.986999999994</c:v>
                </c:pt>
                <c:pt idx="220">
                  <c:v>66046.342000000004</c:v>
                </c:pt>
                <c:pt idx="221">
                  <c:v>89747.217000000004</c:v>
                </c:pt>
                <c:pt idx="222">
                  <c:v>71007.397000000012</c:v>
                </c:pt>
                <c:pt idx="223">
                  <c:v>73817.294999999998</c:v>
                </c:pt>
                <c:pt idx="224">
                  <c:v>69036.623000000007</c:v>
                </c:pt>
                <c:pt idx="225">
                  <c:v>67696.357000000004</c:v>
                </c:pt>
                <c:pt idx="226">
                  <c:v>69046.513999999996</c:v>
                </c:pt>
                <c:pt idx="227">
                  <c:v>67546.118000000002</c:v>
                </c:pt>
                <c:pt idx="228">
                  <c:v>66671.949000000008</c:v>
                </c:pt>
                <c:pt idx="229">
                  <c:v>66637.072999999989</c:v>
                </c:pt>
                <c:pt idx="230">
                  <c:v>65659.743000000002</c:v>
                </c:pt>
                <c:pt idx="231">
                  <c:v>65756.692999999999</c:v>
                </c:pt>
                <c:pt idx="232">
                  <c:v>68919.206999999995</c:v>
                </c:pt>
                <c:pt idx="233">
                  <c:v>63207.596999999994</c:v>
                </c:pt>
                <c:pt idx="234">
                  <c:v>62878.631999999998</c:v>
                </c:pt>
                <c:pt idx="235">
                  <c:v>61721.909999999996</c:v>
                </c:pt>
                <c:pt idx="236">
                  <c:v>62610.932999999997</c:v>
                </c:pt>
                <c:pt idx="237">
                  <c:v>65884.342999999993</c:v>
                </c:pt>
                <c:pt idx="238">
                  <c:v>66674.629000000001</c:v>
                </c:pt>
                <c:pt idx="239">
                  <c:v>64799.543999999994</c:v>
                </c:pt>
                <c:pt idx="240">
                  <c:v>66906.194000000003</c:v>
                </c:pt>
                <c:pt idx="241">
                  <c:v>61924.718999999997</c:v>
                </c:pt>
                <c:pt idx="242">
                  <c:v>58825.658000000003</c:v>
                </c:pt>
                <c:pt idx="243">
                  <c:v>60629.67</c:v>
                </c:pt>
                <c:pt idx="244">
                  <c:v>60893.172999999995</c:v>
                </c:pt>
                <c:pt idx="245">
                  <c:v>64474.745000000003</c:v>
                </c:pt>
                <c:pt idx="246">
                  <c:v>56514.248</c:v>
                </c:pt>
                <c:pt idx="247">
                  <c:v>55772.706999999995</c:v>
                </c:pt>
                <c:pt idx="248">
                  <c:v>58848.976000000002</c:v>
                </c:pt>
                <c:pt idx="249">
                  <c:v>57933.599000000002</c:v>
                </c:pt>
                <c:pt idx="250">
                  <c:v>58133.751999999993</c:v>
                </c:pt>
                <c:pt idx="251">
                  <c:v>59309.646000000001</c:v>
                </c:pt>
                <c:pt idx="252">
                  <c:v>54262.762999999999</c:v>
                </c:pt>
                <c:pt idx="253">
                  <c:v>54327.083000000006</c:v>
                </c:pt>
                <c:pt idx="254">
                  <c:v>54383.549999999996</c:v>
                </c:pt>
                <c:pt idx="255">
                  <c:v>54957.235999999997</c:v>
                </c:pt>
                <c:pt idx="256">
                  <c:v>56668.767999999996</c:v>
                </c:pt>
                <c:pt idx="257">
                  <c:v>59411.237000000001</c:v>
                </c:pt>
                <c:pt idx="258">
                  <c:v>56924.890999999996</c:v>
                </c:pt>
                <c:pt idx="259">
                  <c:v>56958.602999999996</c:v>
                </c:pt>
                <c:pt idx="260">
                  <c:v>58361.408000000003</c:v>
                </c:pt>
                <c:pt idx="261">
                  <c:v>60534.760999999999</c:v>
                </c:pt>
                <c:pt idx="262">
                  <c:v>60087.231</c:v>
                </c:pt>
                <c:pt idx="263">
                  <c:v>64061.964999999997</c:v>
                </c:pt>
                <c:pt idx="264">
                  <c:v>55802.701000000001</c:v>
                </c:pt>
                <c:pt idx="265">
                  <c:v>54476.499000000003</c:v>
                </c:pt>
                <c:pt idx="266">
                  <c:v>52612.06</c:v>
                </c:pt>
                <c:pt idx="267">
                  <c:v>54043.892999999996</c:v>
                </c:pt>
                <c:pt idx="268">
                  <c:v>53703.602000000006</c:v>
                </c:pt>
                <c:pt idx="269">
                  <c:v>53588.993999999999</c:v>
                </c:pt>
                <c:pt idx="270">
                  <c:v>54598.222000000002</c:v>
                </c:pt>
                <c:pt idx="271">
                  <c:v>54120.428999999996</c:v>
                </c:pt>
                <c:pt idx="272">
                  <c:v>54538.904000000002</c:v>
                </c:pt>
                <c:pt idx="273">
                  <c:v>53691.774000000005</c:v>
                </c:pt>
                <c:pt idx="274">
                  <c:v>54784</c:v>
                </c:pt>
                <c:pt idx="275">
                  <c:v>54641</c:v>
                </c:pt>
                <c:pt idx="276">
                  <c:v>54495</c:v>
                </c:pt>
                <c:pt idx="277">
                  <c:v>54307</c:v>
                </c:pt>
                <c:pt idx="278">
                  <c:v>60283</c:v>
                </c:pt>
                <c:pt idx="279">
                  <c:v>60288</c:v>
                </c:pt>
                <c:pt idx="280">
                  <c:v>54069</c:v>
                </c:pt>
                <c:pt idx="281">
                  <c:v>53923</c:v>
                </c:pt>
                <c:pt idx="282">
                  <c:v>53788</c:v>
                </c:pt>
                <c:pt idx="283">
                  <c:v>53639</c:v>
                </c:pt>
                <c:pt idx="284">
                  <c:v>53516</c:v>
                </c:pt>
                <c:pt idx="285">
                  <c:v>59400</c:v>
                </c:pt>
                <c:pt idx="286">
                  <c:v>59411</c:v>
                </c:pt>
                <c:pt idx="287">
                  <c:v>59423</c:v>
                </c:pt>
                <c:pt idx="288">
                  <c:v>53382</c:v>
                </c:pt>
                <c:pt idx="289">
                  <c:v>53179</c:v>
                </c:pt>
                <c:pt idx="290">
                  <c:v>53188</c:v>
                </c:pt>
                <c:pt idx="291">
                  <c:v>53208</c:v>
                </c:pt>
                <c:pt idx="292">
                  <c:v>59072</c:v>
                </c:pt>
                <c:pt idx="293">
                  <c:v>59098</c:v>
                </c:pt>
                <c:pt idx="294">
                  <c:v>53132</c:v>
                </c:pt>
                <c:pt idx="295">
                  <c:v>52992</c:v>
                </c:pt>
                <c:pt idx="296">
                  <c:v>52896</c:v>
                </c:pt>
                <c:pt idx="297">
                  <c:v>52773</c:v>
                </c:pt>
                <c:pt idx="298">
                  <c:v>52658</c:v>
                </c:pt>
                <c:pt idx="299">
                  <c:v>58461</c:v>
                </c:pt>
                <c:pt idx="300">
                  <c:v>58478</c:v>
                </c:pt>
                <c:pt idx="301">
                  <c:v>52620</c:v>
                </c:pt>
                <c:pt idx="302">
                  <c:v>52378</c:v>
                </c:pt>
                <c:pt idx="303">
                  <c:v>52208</c:v>
                </c:pt>
                <c:pt idx="304">
                  <c:v>52239</c:v>
                </c:pt>
                <c:pt idx="305">
                  <c:v>55959</c:v>
                </c:pt>
                <c:pt idx="306">
                  <c:v>55393</c:v>
                </c:pt>
                <c:pt idx="307">
                  <c:v>55397</c:v>
                </c:pt>
                <c:pt idx="308">
                  <c:v>55643</c:v>
                </c:pt>
                <c:pt idx="309">
                  <c:v>55454</c:v>
                </c:pt>
                <c:pt idx="310">
                  <c:v>55362</c:v>
                </c:pt>
                <c:pt idx="311">
                  <c:v>55401</c:v>
                </c:pt>
                <c:pt idx="312">
                  <c:v>55343</c:v>
                </c:pt>
                <c:pt idx="313">
                  <c:v>54790</c:v>
                </c:pt>
                <c:pt idx="314">
                  <c:v>54786</c:v>
                </c:pt>
                <c:pt idx="315">
                  <c:v>54779</c:v>
                </c:pt>
                <c:pt idx="316">
                  <c:v>55340</c:v>
                </c:pt>
                <c:pt idx="317">
                  <c:v>55243</c:v>
                </c:pt>
                <c:pt idx="318">
                  <c:v>55115</c:v>
                </c:pt>
                <c:pt idx="319">
                  <c:v>55017</c:v>
                </c:pt>
                <c:pt idx="320">
                  <c:v>54461</c:v>
                </c:pt>
                <c:pt idx="321">
                  <c:v>54445</c:v>
                </c:pt>
                <c:pt idx="322">
                  <c:v>54889</c:v>
                </c:pt>
                <c:pt idx="323">
                  <c:v>54827</c:v>
                </c:pt>
                <c:pt idx="324">
                  <c:v>54790</c:v>
                </c:pt>
                <c:pt idx="325">
                  <c:v>54787</c:v>
                </c:pt>
                <c:pt idx="326">
                  <c:v>54355</c:v>
                </c:pt>
                <c:pt idx="327">
                  <c:v>54352</c:v>
                </c:pt>
                <c:pt idx="328">
                  <c:v>54341</c:v>
                </c:pt>
                <c:pt idx="329">
                  <c:v>54904</c:v>
                </c:pt>
                <c:pt idx="330">
                  <c:v>54890</c:v>
                </c:pt>
                <c:pt idx="331">
                  <c:v>54947</c:v>
                </c:pt>
                <c:pt idx="332">
                  <c:v>54372</c:v>
                </c:pt>
                <c:pt idx="333">
                  <c:v>54856</c:v>
                </c:pt>
                <c:pt idx="334">
                  <c:v>54321</c:v>
                </c:pt>
                <c:pt idx="335">
                  <c:v>67292</c:v>
                </c:pt>
                <c:pt idx="336">
                  <c:v>66722</c:v>
                </c:pt>
                <c:pt idx="337">
                  <c:v>66976</c:v>
                </c:pt>
                <c:pt idx="338">
                  <c:v>67033</c:v>
                </c:pt>
                <c:pt idx="339">
                  <c:v>67252</c:v>
                </c:pt>
                <c:pt idx="340">
                  <c:v>67256</c:v>
                </c:pt>
                <c:pt idx="341">
                  <c:v>67887</c:v>
                </c:pt>
                <c:pt idx="342">
                  <c:v>67876</c:v>
                </c:pt>
                <c:pt idx="343">
                  <c:v>67473</c:v>
                </c:pt>
                <c:pt idx="344">
                  <c:v>67635</c:v>
                </c:pt>
                <c:pt idx="345">
                  <c:v>68133</c:v>
                </c:pt>
                <c:pt idx="346">
                  <c:v>68276</c:v>
                </c:pt>
                <c:pt idx="347">
                  <c:v>68589</c:v>
                </c:pt>
                <c:pt idx="348">
                  <c:v>69256</c:v>
                </c:pt>
                <c:pt idx="349">
                  <c:v>69239</c:v>
                </c:pt>
                <c:pt idx="350">
                  <c:v>68582</c:v>
                </c:pt>
                <c:pt idx="351">
                  <c:v>68770</c:v>
                </c:pt>
                <c:pt idx="352">
                  <c:v>69216</c:v>
                </c:pt>
                <c:pt idx="353">
                  <c:v>69707</c:v>
                </c:pt>
                <c:pt idx="354">
                  <c:v>69862</c:v>
                </c:pt>
                <c:pt idx="355">
                  <c:v>70516</c:v>
                </c:pt>
                <c:pt idx="356">
                  <c:v>70539</c:v>
                </c:pt>
                <c:pt idx="357">
                  <c:v>70021</c:v>
                </c:pt>
                <c:pt idx="358">
                  <c:v>70185</c:v>
                </c:pt>
                <c:pt idx="359">
                  <c:v>70829</c:v>
                </c:pt>
                <c:pt idx="360">
                  <c:v>71041</c:v>
                </c:pt>
                <c:pt idx="361">
                  <c:v>70658</c:v>
                </c:pt>
                <c:pt idx="362">
                  <c:v>71318</c:v>
                </c:pt>
                <c:pt idx="363">
                  <c:v>71312</c:v>
                </c:pt>
                <c:pt idx="364">
                  <c:v>70845</c:v>
                </c:pt>
                <c:pt idx="365">
                  <c:v>71063</c:v>
                </c:pt>
                <c:pt idx="366">
                  <c:v>71398</c:v>
                </c:pt>
                <c:pt idx="367">
                  <c:v>71117</c:v>
                </c:pt>
                <c:pt idx="368">
                  <c:v>71208</c:v>
                </c:pt>
                <c:pt idx="369">
                  <c:v>71785</c:v>
                </c:pt>
                <c:pt idx="370">
                  <c:v>71782</c:v>
                </c:pt>
                <c:pt idx="371">
                  <c:v>71239</c:v>
                </c:pt>
                <c:pt idx="372">
                  <c:v>71435</c:v>
                </c:pt>
                <c:pt idx="373">
                  <c:v>71673</c:v>
                </c:pt>
                <c:pt idx="374">
                  <c:v>71961</c:v>
                </c:pt>
                <c:pt idx="375">
                  <c:v>72170</c:v>
                </c:pt>
                <c:pt idx="376">
                  <c:v>72731</c:v>
                </c:pt>
                <c:pt idx="377">
                  <c:v>72716</c:v>
                </c:pt>
                <c:pt idx="378">
                  <c:v>72403</c:v>
                </c:pt>
                <c:pt idx="379">
                  <c:v>72542</c:v>
                </c:pt>
                <c:pt idx="380">
                  <c:v>73086</c:v>
                </c:pt>
                <c:pt idx="381">
                  <c:v>73070</c:v>
                </c:pt>
                <c:pt idx="382">
                  <c:v>73320</c:v>
                </c:pt>
                <c:pt idx="383">
                  <c:v>73892</c:v>
                </c:pt>
                <c:pt idx="384">
                  <c:v>73870</c:v>
                </c:pt>
                <c:pt idx="385">
                  <c:v>73827</c:v>
                </c:pt>
                <c:pt idx="386">
                  <c:v>73643</c:v>
                </c:pt>
                <c:pt idx="387">
                  <c:v>73871</c:v>
                </c:pt>
                <c:pt idx="388">
                  <c:v>74212</c:v>
                </c:pt>
                <c:pt idx="389">
                  <c:v>74673</c:v>
                </c:pt>
                <c:pt idx="390">
                  <c:v>75244</c:v>
                </c:pt>
                <c:pt idx="391">
                  <c:v>75197</c:v>
                </c:pt>
                <c:pt idx="392">
                  <c:v>75313</c:v>
                </c:pt>
                <c:pt idx="393">
                  <c:v>75260</c:v>
                </c:pt>
                <c:pt idx="394">
                  <c:v>75552</c:v>
                </c:pt>
                <c:pt idx="395">
                  <c:v>75864</c:v>
                </c:pt>
                <c:pt idx="396">
                  <c:v>75860</c:v>
                </c:pt>
                <c:pt idx="397">
                  <c:v>70070</c:v>
                </c:pt>
                <c:pt idx="398">
                  <c:v>70055</c:v>
                </c:pt>
                <c:pt idx="399">
                  <c:v>69802</c:v>
                </c:pt>
                <c:pt idx="400">
                  <c:v>70238</c:v>
                </c:pt>
                <c:pt idx="401">
                  <c:v>70247</c:v>
                </c:pt>
                <c:pt idx="402">
                  <c:v>71034</c:v>
                </c:pt>
                <c:pt idx="403">
                  <c:v>71039</c:v>
                </c:pt>
                <c:pt idx="404">
                  <c:v>71356</c:v>
                </c:pt>
                <c:pt idx="405">
                  <c:v>71361</c:v>
                </c:pt>
                <c:pt idx="406">
                  <c:v>71396</c:v>
                </c:pt>
                <c:pt idx="407">
                  <c:v>71751</c:v>
                </c:pt>
                <c:pt idx="408">
                  <c:v>72102</c:v>
                </c:pt>
                <c:pt idx="409">
                  <c:v>72988</c:v>
                </c:pt>
                <c:pt idx="410">
                  <c:v>72989</c:v>
                </c:pt>
                <c:pt idx="411">
                  <c:v>73314</c:v>
                </c:pt>
                <c:pt idx="412">
                  <c:v>73317</c:v>
                </c:pt>
                <c:pt idx="413">
                  <c:v>73319</c:v>
                </c:pt>
                <c:pt idx="414">
                  <c:v>73356</c:v>
                </c:pt>
                <c:pt idx="415">
                  <c:v>74211</c:v>
                </c:pt>
                <c:pt idx="416">
                  <c:v>74216</c:v>
                </c:pt>
                <c:pt idx="417">
                  <c:v>74704</c:v>
                </c:pt>
                <c:pt idx="418">
                  <c:v>75041</c:v>
                </c:pt>
                <c:pt idx="419">
                  <c:v>75044</c:v>
                </c:pt>
                <c:pt idx="420">
                  <c:v>75237</c:v>
                </c:pt>
                <c:pt idx="421">
                  <c:v>75716</c:v>
                </c:pt>
                <c:pt idx="422">
                  <c:v>76028</c:v>
                </c:pt>
                <c:pt idx="423">
                  <c:v>76522</c:v>
                </c:pt>
                <c:pt idx="424">
                  <c:v>77427</c:v>
                </c:pt>
                <c:pt idx="425">
                  <c:v>66620</c:v>
                </c:pt>
                <c:pt idx="426">
                  <c:v>67386</c:v>
                </c:pt>
                <c:pt idx="427">
                  <c:v>73033</c:v>
                </c:pt>
                <c:pt idx="428">
                  <c:v>73240</c:v>
                </c:pt>
                <c:pt idx="429">
                  <c:v>73237</c:v>
                </c:pt>
                <c:pt idx="430">
                  <c:v>73511</c:v>
                </c:pt>
                <c:pt idx="431">
                  <c:v>73493</c:v>
                </c:pt>
                <c:pt idx="432">
                  <c:v>67721</c:v>
                </c:pt>
                <c:pt idx="433">
                  <c:v>0</c:v>
                </c:pt>
                <c:pt idx="434">
                  <c:v>73765</c:v>
                </c:pt>
                <c:pt idx="435">
                  <c:v>73865</c:v>
                </c:pt>
                <c:pt idx="436">
                  <c:v>73862</c:v>
                </c:pt>
                <c:pt idx="437">
                  <c:v>73858</c:v>
                </c:pt>
                <c:pt idx="438">
                  <c:v>73859</c:v>
                </c:pt>
                <c:pt idx="439">
                  <c:v>68059</c:v>
                </c:pt>
                <c:pt idx="440">
                  <c:v>68062</c:v>
                </c:pt>
                <c:pt idx="441">
                  <c:v>73840</c:v>
                </c:pt>
                <c:pt idx="442">
                  <c:v>73756</c:v>
                </c:pt>
                <c:pt idx="443">
                  <c:v>73456</c:v>
                </c:pt>
                <c:pt idx="444">
                  <c:v>73061</c:v>
                </c:pt>
                <c:pt idx="445">
                  <c:v>73055</c:v>
                </c:pt>
                <c:pt idx="446">
                  <c:v>67339</c:v>
                </c:pt>
                <c:pt idx="447">
                  <c:v>67325</c:v>
                </c:pt>
                <c:pt idx="448">
                  <c:v>72721</c:v>
                </c:pt>
                <c:pt idx="449">
                  <c:v>72233</c:v>
                </c:pt>
                <c:pt idx="450">
                  <c:v>71823</c:v>
                </c:pt>
                <c:pt idx="451">
                  <c:v>71416</c:v>
                </c:pt>
                <c:pt idx="452">
                  <c:v>71036</c:v>
                </c:pt>
                <c:pt idx="453">
                  <c:v>65488</c:v>
                </c:pt>
                <c:pt idx="454">
                  <c:v>65489</c:v>
                </c:pt>
                <c:pt idx="455">
                  <c:v>70290</c:v>
                </c:pt>
                <c:pt idx="456">
                  <c:v>61975</c:v>
                </c:pt>
                <c:pt idx="457">
                  <c:v>61261</c:v>
                </c:pt>
                <c:pt idx="458">
                  <c:v>60942</c:v>
                </c:pt>
                <c:pt idx="459">
                  <c:v>60099</c:v>
                </c:pt>
                <c:pt idx="460">
                  <c:v>59814</c:v>
                </c:pt>
                <c:pt idx="461">
                  <c:v>59811</c:v>
                </c:pt>
                <c:pt idx="462">
                  <c:v>59498</c:v>
                </c:pt>
                <c:pt idx="463">
                  <c:v>59015</c:v>
                </c:pt>
                <c:pt idx="464">
                  <c:v>58593</c:v>
                </c:pt>
                <c:pt idx="465">
                  <c:v>58077</c:v>
                </c:pt>
                <c:pt idx="466">
                  <c:v>58082</c:v>
                </c:pt>
                <c:pt idx="467">
                  <c:v>57810</c:v>
                </c:pt>
                <c:pt idx="468">
                  <c:v>57814</c:v>
                </c:pt>
                <c:pt idx="469">
                  <c:v>58130</c:v>
                </c:pt>
                <c:pt idx="470">
                  <c:v>57329</c:v>
                </c:pt>
                <c:pt idx="471">
                  <c:v>56643</c:v>
                </c:pt>
                <c:pt idx="472">
                  <c:v>56635</c:v>
                </c:pt>
                <c:pt idx="473">
                  <c:v>56229</c:v>
                </c:pt>
                <c:pt idx="474">
                  <c:v>55966</c:v>
                </c:pt>
                <c:pt idx="475">
                  <c:v>55966</c:v>
                </c:pt>
                <c:pt idx="476">
                  <c:v>55957</c:v>
                </c:pt>
                <c:pt idx="477">
                  <c:v>55883</c:v>
                </c:pt>
                <c:pt idx="478">
                  <c:v>55854</c:v>
                </c:pt>
                <c:pt idx="479">
                  <c:v>55793</c:v>
                </c:pt>
                <c:pt idx="480">
                  <c:v>55763</c:v>
                </c:pt>
                <c:pt idx="481">
                  <c:v>55498</c:v>
                </c:pt>
                <c:pt idx="482">
                  <c:v>55502</c:v>
                </c:pt>
                <c:pt idx="483">
                  <c:v>55760</c:v>
                </c:pt>
                <c:pt idx="484">
                  <c:v>55771</c:v>
                </c:pt>
                <c:pt idx="485">
                  <c:v>55798</c:v>
                </c:pt>
                <c:pt idx="486">
                  <c:v>51755</c:v>
                </c:pt>
                <c:pt idx="487">
                  <c:v>51792</c:v>
                </c:pt>
                <c:pt idx="488">
                  <c:v>52288</c:v>
                </c:pt>
                <c:pt idx="489">
                  <c:v>52288</c:v>
                </c:pt>
                <c:pt idx="490">
                  <c:v>51785</c:v>
                </c:pt>
                <c:pt idx="491">
                  <c:v>51608</c:v>
                </c:pt>
                <c:pt idx="492">
                  <c:v>51493</c:v>
                </c:pt>
                <c:pt idx="493">
                  <c:v>51376</c:v>
                </c:pt>
                <c:pt idx="494">
                  <c:v>51234</c:v>
                </c:pt>
                <c:pt idx="495">
                  <c:v>51726</c:v>
                </c:pt>
                <c:pt idx="496">
                  <c:v>51722</c:v>
                </c:pt>
                <c:pt idx="497">
                  <c:v>51123</c:v>
                </c:pt>
                <c:pt idx="498">
                  <c:v>50945</c:v>
                </c:pt>
                <c:pt idx="499">
                  <c:v>50750</c:v>
                </c:pt>
                <c:pt idx="500">
                  <c:v>50484</c:v>
                </c:pt>
                <c:pt idx="501">
                  <c:v>50497</c:v>
                </c:pt>
                <c:pt idx="502">
                  <c:v>50978</c:v>
                </c:pt>
                <c:pt idx="503">
                  <c:v>50980</c:v>
                </c:pt>
                <c:pt idx="504">
                  <c:v>49722</c:v>
                </c:pt>
                <c:pt idx="505">
                  <c:v>49255</c:v>
                </c:pt>
                <c:pt idx="506">
                  <c:v>48998</c:v>
                </c:pt>
                <c:pt idx="507">
                  <c:v>49010</c:v>
                </c:pt>
                <c:pt idx="508">
                  <c:v>49040</c:v>
                </c:pt>
                <c:pt idx="509">
                  <c:v>49501</c:v>
                </c:pt>
                <c:pt idx="510">
                  <c:v>49501</c:v>
                </c:pt>
                <c:pt idx="511">
                  <c:v>49504</c:v>
                </c:pt>
                <c:pt idx="512">
                  <c:v>48809</c:v>
                </c:pt>
                <c:pt idx="513">
                  <c:v>48618</c:v>
                </c:pt>
                <c:pt idx="514">
                  <c:v>48425</c:v>
                </c:pt>
                <c:pt idx="515">
                  <c:v>48248</c:v>
                </c:pt>
                <c:pt idx="516">
                  <c:v>48691</c:v>
                </c:pt>
                <c:pt idx="517">
                  <c:v>48178</c:v>
                </c:pt>
                <c:pt idx="518">
                  <c:v>47600</c:v>
                </c:pt>
                <c:pt idx="519">
                  <c:v>47196</c:v>
                </c:pt>
                <c:pt idx="520">
                  <c:v>46904</c:v>
                </c:pt>
                <c:pt idx="521">
                  <c:v>46900</c:v>
                </c:pt>
                <c:pt idx="522">
                  <c:v>46665</c:v>
                </c:pt>
                <c:pt idx="523">
                  <c:v>47033</c:v>
                </c:pt>
                <c:pt idx="524">
                  <c:v>47043</c:v>
                </c:pt>
                <c:pt idx="525">
                  <c:v>46527</c:v>
                </c:pt>
                <c:pt idx="526">
                  <c:v>46381</c:v>
                </c:pt>
                <c:pt idx="527">
                  <c:v>46261</c:v>
                </c:pt>
                <c:pt idx="528">
                  <c:v>46225</c:v>
                </c:pt>
                <c:pt idx="529">
                  <c:v>46182</c:v>
                </c:pt>
                <c:pt idx="530">
                  <c:v>46562</c:v>
                </c:pt>
                <c:pt idx="531">
                  <c:v>46560</c:v>
                </c:pt>
                <c:pt idx="532">
                  <c:v>46191</c:v>
                </c:pt>
                <c:pt idx="533">
                  <c:v>46132</c:v>
                </c:pt>
                <c:pt idx="534">
                  <c:v>46132</c:v>
                </c:pt>
                <c:pt idx="535">
                  <c:v>46193</c:v>
                </c:pt>
                <c:pt idx="536">
                  <c:v>46213</c:v>
                </c:pt>
                <c:pt idx="537">
                  <c:v>46594</c:v>
                </c:pt>
                <c:pt idx="538">
                  <c:v>46580</c:v>
                </c:pt>
                <c:pt idx="539">
                  <c:v>46316</c:v>
                </c:pt>
                <c:pt idx="540">
                  <c:v>46450</c:v>
                </c:pt>
                <c:pt idx="541">
                  <c:v>46461</c:v>
                </c:pt>
                <c:pt idx="542">
                  <c:v>46476</c:v>
                </c:pt>
                <c:pt idx="543">
                  <c:v>52211</c:v>
                </c:pt>
                <c:pt idx="544">
                  <c:v>53008</c:v>
                </c:pt>
                <c:pt idx="545">
                  <c:v>53008</c:v>
                </c:pt>
                <c:pt idx="546">
                  <c:v>46790</c:v>
                </c:pt>
                <c:pt idx="547">
                  <c:v>46903.218641464198</c:v>
                </c:pt>
                <c:pt idx="548">
                  <c:v>49881.83467086318</c:v>
                </c:pt>
                <c:pt idx="549">
                  <c:v>53653.550376361643</c:v>
                </c:pt>
                <c:pt idx="550">
                  <c:v>48999.195791844832</c:v>
                </c:pt>
                <c:pt idx="551">
                  <c:v>44324.162295910501</c:v>
                </c:pt>
                <c:pt idx="552">
                  <c:v>48209.137828407802</c:v>
                </c:pt>
                <c:pt idx="553">
                  <c:v>56029.635657138053</c:v>
                </c:pt>
                <c:pt idx="554">
                  <c:v>56720.759903959115</c:v>
                </c:pt>
                <c:pt idx="555">
                  <c:v>47865.992157523586</c:v>
                </c:pt>
                <c:pt idx="556">
                  <c:v>50934.552106338233</c:v>
                </c:pt>
                <c:pt idx="557">
                  <c:v>46488.374377987915</c:v>
                </c:pt>
                <c:pt idx="558">
                  <c:v>47956.771316743536</c:v>
                </c:pt>
                <c:pt idx="559">
                  <c:v>45088.583433771673</c:v>
                </c:pt>
                <c:pt idx="560">
                  <c:v>44056.303459210139</c:v>
                </c:pt>
                <c:pt idx="561">
                  <c:v>47565.837883707885</c:v>
                </c:pt>
                <c:pt idx="562">
                  <c:v>57256.72713476987</c:v>
                </c:pt>
                <c:pt idx="563">
                  <c:v>58011.04642383883</c:v>
                </c:pt>
                <c:pt idx="564">
                  <c:v>54872.610014510225</c:v>
                </c:pt>
                <c:pt idx="565">
                  <c:v>46612.227094905291</c:v>
                </c:pt>
                <c:pt idx="566">
                  <c:v>47421.619899739235</c:v>
                </c:pt>
                <c:pt idx="567">
                  <c:v>44750.285295384761</c:v>
                </c:pt>
                <c:pt idx="568">
                  <c:v>42047.301805962517</c:v>
                </c:pt>
                <c:pt idx="569">
                  <c:v>43757.698869758438</c:v>
                </c:pt>
                <c:pt idx="570">
                  <c:v>47762.445764702992</c:v>
                </c:pt>
                <c:pt idx="571">
                  <c:v>58074.856839434171</c:v>
                </c:pt>
                <c:pt idx="572">
                  <c:v>57745.096936729802</c:v>
                </c:pt>
                <c:pt idx="573">
                  <c:v>57749.096936729802</c:v>
                </c:pt>
                <c:pt idx="574">
                  <c:v>48923.562754041137</c:v>
                </c:pt>
                <c:pt idx="575">
                  <c:v>52467.050124416433</c:v>
                </c:pt>
                <c:pt idx="576">
                  <c:v>54530.074736769049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4F-4F74-9145-097FAC1D2C5A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Total_StdO_Customers!$D$9:$D$585</c:f>
              <c:numCache>
                <c:formatCode>#,##0</c:formatCode>
                <c:ptCount val="577"/>
                <c:pt idx="0">
                  <c:v>71618</c:v>
                </c:pt>
                <c:pt idx="1">
                  <c:v>70836</c:v>
                </c:pt>
                <c:pt idx="2">
                  <c:v>70462</c:v>
                </c:pt>
                <c:pt idx="3">
                  <c:v>69928</c:v>
                </c:pt>
                <c:pt idx="4">
                  <c:v>69684</c:v>
                </c:pt>
                <c:pt idx="5">
                  <c:v>70399</c:v>
                </c:pt>
                <c:pt idx="6">
                  <c:v>70383</c:v>
                </c:pt>
                <c:pt idx="7">
                  <c:v>69385</c:v>
                </c:pt>
                <c:pt idx="8">
                  <c:v>68902</c:v>
                </c:pt>
                <c:pt idx="9">
                  <c:v>68881</c:v>
                </c:pt>
                <c:pt idx="10">
                  <c:v>68667</c:v>
                </c:pt>
                <c:pt idx="11">
                  <c:v>68650</c:v>
                </c:pt>
                <c:pt idx="12">
                  <c:v>69385</c:v>
                </c:pt>
                <c:pt idx="13">
                  <c:v>69358</c:v>
                </c:pt>
                <c:pt idx="14">
                  <c:v>68925</c:v>
                </c:pt>
                <c:pt idx="15">
                  <c:v>67649</c:v>
                </c:pt>
                <c:pt idx="16">
                  <c:v>67615</c:v>
                </c:pt>
                <c:pt idx="17">
                  <c:v>67400</c:v>
                </c:pt>
                <c:pt idx="18">
                  <c:v>67380</c:v>
                </c:pt>
                <c:pt idx="19">
                  <c:v>68082</c:v>
                </c:pt>
                <c:pt idx="20">
                  <c:v>68006</c:v>
                </c:pt>
                <c:pt idx="21">
                  <c:v>67063</c:v>
                </c:pt>
                <c:pt idx="22">
                  <c:v>66925</c:v>
                </c:pt>
                <c:pt idx="23">
                  <c:v>66921</c:v>
                </c:pt>
                <c:pt idx="24">
                  <c:v>67152</c:v>
                </c:pt>
                <c:pt idx="25">
                  <c:v>67150</c:v>
                </c:pt>
                <c:pt idx="26">
                  <c:v>67883</c:v>
                </c:pt>
                <c:pt idx="27">
                  <c:v>67857</c:v>
                </c:pt>
                <c:pt idx="28">
                  <c:v>67518</c:v>
                </c:pt>
                <c:pt idx="29">
                  <c:v>67911</c:v>
                </c:pt>
                <c:pt idx="30">
                  <c:v>68239</c:v>
                </c:pt>
                <c:pt idx="31">
                  <c:v>64239</c:v>
                </c:pt>
                <c:pt idx="32">
                  <c:v>64987</c:v>
                </c:pt>
                <c:pt idx="33">
                  <c:v>65057</c:v>
                </c:pt>
                <c:pt idx="34">
                  <c:v>65058</c:v>
                </c:pt>
                <c:pt idx="35">
                  <c:v>65397</c:v>
                </c:pt>
                <c:pt idx="36">
                  <c:v>65397</c:v>
                </c:pt>
                <c:pt idx="37">
                  <c:v>65830</c:v>
                </c:pt>
                <c:pt idx="38">
                  <c:v>66653</c:v>
                </c:pt>
                <c:pt idx="39">
                  <c:v>66655</c:v>
                </c:pt>
                <c:pt idx="40">
                  <c:v>66720</c:v>
                </c:pt>
                <c:pt idx="41">
                  <c:v>66725</c:v>
                </c:pt>
                <c:pt idx="42">
                  <c:v>67178</c:v>
                </c:pt>
                <c:pt idx="43">
                  <c:v>67533</c:v>
                </c:pt>
                <c:pt idx="44">
                  <c:v>68375</c:v>
                </c:pt>
                <c:pt idx="45">
                  <c:v>68747</c:v>
                </c:pt>
                <c:pt idx="46">
                  <c:v>68804</c:v>
                </c:pt>
                <c:pt idx="47">
                  <c:v>68887</c:v>
                </c:pt>
                <c:pt idx="48">
                  <c:v>68891</c:v>
                </c:pt>
                <c:pt idx="49">
                  <c:v>68896</c:v>
                </c:pt>
                <c:pt idx="50">
                  <c:v>69478</c:v>
                </c:pt>
                <c:pt idx="51">
                  <c:v>69488</c:v>
                </c:pt>
                <c:pt idx="52">
                  <c:v>70188</c:v>
                </c:pt>
                <c:pt idx="53">
                  <c:v>70189</c:v>
                </c:pt>
                <c:pt idx="54">
                  <c:v>70270</c:v>
                </c:pt>
                <c:pt idx="55">
                  <c:v>70273</c:v>
                </c:pt>
                <c:pt idx="56">
                  <c:v>70410</c:v>
                </c:pt>
                <c:pt idx="57">
                  <c:v>70504</c:v>
                </c:pt>
                <c:pt idx="58">
                  <c:v>70656</c:v>
                </c:pt>
                <c:pt idx="59">
                  <c:v>70992</c:v>
                </c:pt>
                <c:pt idx="60">
                  <c:v>66109</c:v>
                </c:pt>
                <c:pt idx="61">
                  <c:v>66869</c:v>
                </c:pt>
                <c:pt idx="62">
                  <c:v>66869</c:v>
                </c:pt>
                <c:pt idx="63">
                  <c:v>66219</c:v>
                </c:pt>
                <c:pt idx="64">
                  <c:v>66219</c:v>
                </c:pt>
                <c:pt idx="65">
                  <c:v>66176</c:v>
                </c:pt>
                <c:pt idx="66">
                  <c:v>66123</c:v>
                </c:pt>
                <c:pt idx="67">
                  <c:v>66096</c:v>
                </c:pt>
                <c:pt idx="68">
                  <c:v>66875</c:v>
                </c:pt>
                <c:pt idx="69">
                  <c:v>62165</c:v>
                </c:pt>
                <c:pt idx="70">
                  <c:v>65840</c:v>
                </c:pt>
                <c:pt idx="71">
                  <c:v>65879</c:v>
                </c:pt>
                <c:pt idx="72">
                  <c:v>65817</c:v>
                </c:pt>
                <c:pt idx="73">
                  <c:v>65750</c:v>
                </c:pt>
                <c:pt idx="74">
                  <c:v>65542</c:v>
                </c:pt>
                <c:pt idx="75">
                  <c:v>66292</c:v>
                </c:pt>
                <c:pt idx="76">
                  <c:v>66289</c:v>
                </c:pt>
                <c:pt idx="77">
                  <c:v>65334</c:v>
                </c:pt>
                <c:pt idx="78">
                  <c:v>65340</c:v>
                </c:pt>
                <c:pt idx="79">
                  <c:v>65271</c:v>
                </c:pt>
                <c:pt idx="80">
                  <c:v>65087</c:v>
                </c:pt>
                <c:pt idx="81">
                  <c:v>65095</c:v>
                </c:pt>
                <c:pt idx="82">
                  <c:v>65845</c:v>
                </c:pt>
                <c:pt idx="83">
                  <c:v>65813</c:v>
                </c:pt>
                <c:pt idx="84">
                  <c:v>64910</c:v>
                </c:pt>
                <c:pt idx="85">
                  <c:v>64675</c:v>
                </c:pt>
                <c:pt idx="86">
                  <c:v>64525</c:v>
                </c:pt>
                <c:pt idx="87">
                  <c:v>64358</c:v>
                </c:pt>
                <c:pt idx="88">
                  <c:v>64199</c:v>
                </c:pt>
                <c:pt idx="89">
                  <c:v>64931</c:v>
                </c:pt>
                <c:pt idx="90">
                  <c:v>64939</c:v>
                </c:pt>
                <c:pt idx="91">
                  <c:v>72010.721000000005</c:v>
                </c:pt>
                <c:pt idx="92">
                  <c:v>67680.625</c:v>
                </c:pt>
                <c:pt idx="93">
                  <c:v>68865.125999999989</c:v>
                </c:pt>
                <c:pt idx="94">
                  <c:v>71081.599000000002</c:v>
                </c:pt>
                <c:pt idx="95">
                  <c:v>69364.976999999999</c:v>
                </c:pt>
                <c:pt idx="96">
                  <c:v>73507.096999999994</c:v>
                </c:pt>
                <c:pt idx="97">
                  <c:v>74599.072</c:v>
                </c:pt>
                <c:pt idx="98">
                  <c:v>71246.116999999998</c:v>
                </c:pt>
                <c:pt idx="99">
                  <c:v>64316.731</c:v>
                </c:pt>
                <c:pt idx="100">
                  <c:v>66943.297999999995</c:v>
                </c:pt>
                <c:pt idx="101">
                  <c:v>64709.227000000006</c:v>
                </c:pt>
                <c:pt idx="102">
                  <c:v>64249.433000000005</c:v>
                </c:pt>
                <c:pt idx="103">
                  <c:v>63677.353999999999</c:v>
                </c:pt>
                <c:pt idx="104">
                  <c:v>62198.001000000004</c:v>
                </c:pt>
                <c:pt idx="105">
                  <c:v>60579.539000000004</c:v>
                </c:pt>
                <c:pt idx="106">
                  <c:v>60762.82</c:v>
                </c:pt>
                <c:pt idx="107">
                  <c:v>62271.341</c:v>
                </c:pt>
                <c:pt idx="108">
                  <c:v>63083.032999999996</c:v>
                </c:pt>
                <c:pt idx="109">
                  <c:v>62066.741999999998</c:v>
                </c:pt>
                <c:pt idx="110">
                  <c:v>60905.262000000002</c:v>
                </c:pt>
                <c:pt idx="111">
                  <c:v>63983.550999999999</c:v>
                </c:pt>
                <c:pt idx="112">
                  <c:v>61947.48</c:v>
                </c:pt>
                <c:pt idx="113">
                  <c:v>67606.661999999997</c:v>
                </c:pt>
                <c:pt idx="114">
                  <c:v>64324.810999999994</c:v>
                </c:pt>
                <c:pt idx="115">
                  <c:v>72042.907999999996</c:v>
                </c:pt>
                <c:pt idx="116">
                  <c:v>69306.403999999995</c:v>
                </c:pt>
                <c:pt idx="117">
                  <c:v>67711.035000000003</c:v>
                </c:pt>
                <c:pt idx="118">
                  <c:v>62330.609000000004</c:v>
                </c:pt>
                <c:pt idx="119">
                  <c:v>58408.756000000001</c:v>
                </c:pt>
                <c:pt idx="120">
                  <c:v>57885.53</c:v>
                </c:pt>
                <c:pt idx="121">
                  <c:v>56306.398000000001</c:v>
                </c:pt>
                <c:pt idx="122">
                  <c:v>57364.845999999998</c:v>
                </c:pt>
                <c:pt idx="123">
                  <c:v>58802.507000000005</c:v>
                </c:pt>
                <c:pt idx="124">
                  <c:v>57420.807999999997</c:v>
                </c:pt>
                <c:pt idx="125">
                  <c:v>56172.438000000002</c:v>
                </c:pt>
                <c:pt idx="126">
                  <c:v>57751.661</c:v>
                </c:pt>
                <c:pt idx="127">
                  <c:v>55969.445999999996</c:v>
                </c:pt>
                <c:pt idx="128">
                  <c:v>54369.234999999993</c:v>
                </c:pt>
                <c:pt idx="129">
                  <c:v>57307.668999999994</c:v>
                </c:pt>
                <c:pt idx="130">
                  <c:v>61729.642</c:v>
                </c:pt>
                <c:pt idx="131">
                  <c:v>58588.933000000005</c:v>
                </c:pt>
                <c:pt idx="132">
                  <c:v>60227.479000000007</c:v>
                </c:pt>
                <c:pt idx="133">
                  <c:v>55507.887999999999</c:v>
                </c:pt>
                <c:pt idx="134">
                  <c:v>55105.414999999994</c:v>
                </c:pt>
                <c:pt idx="135">
                  <c:v>54146.692999999999</c:v>
                </c:pt>
                <c:pt idx="136">
                  <c:v>53124.615000000005</c:v>
                </c:pt>
                <c:pt idx="137">
                  <c:v>53598.095000000001</c:v>
                </c:pt>
                <c:pt idx="138">
                  <c:v>54048.498</c:v>
                </c:pt>
                <c:pt idx="139">
                  <c:v>54520.152000000002</c:v>
                </c:pt>
                <c:pt idx="140">
                  <c:v>53485.203999999998</c:v>
                </c:pt>
                <c:pt idx="141">
                  <c:v>54086.293000000005</c:v>
                </c:pt>
                <c:pt idx="142">
                  <c:v>55212.137000000002</c:v>
                </c:pt>
                <c:pt idx="143">
                  <c:v>57111.896000000001</c:v>
                </c:pt>
                <c:pt idx="144">
                  <c:v>56455.361999999994</c:v>
                </c:pt>
                <c:pt idx="145">
                  <c:v>55258.347000000002</c:v>
                </c:pt>
                <c:pt idx="146">
                  <c:v>54821.014000000003</c:v>
                </c:pt>
                <c:pt idx="147">
                  <c:v>55094.464</c:v>
                </c:pt>
                <c:pt idx="148">
                  <c:v>55530.772999999994</c:v>
                </c:pt>
                <c:pt idx="149">
                  <c:v>55782.411999999997</c:v>
                </c:pt>
                <c:pt idx="150">
                  <c:v>53643.781000000003</c:v>
                </c:pt>
                <c:pt idx="151">
                  <c:v>53645.606</c:v>
                </c:pt>
                <c:pt idx="152">
                  <c:v>53618.902999999998</c:v>
                </c:pt>
                <c:pt idx="153">
                  <c:v>54339.239000000001</c:v>
                </c:pt>
                <c:pt idx="154">
                  <c:v>54274.951999999997</c:v>
                </c:pt>
                <c:pt idx="155">
                  <c:v>54372.152999999998</c:v>
                </c:pt>
                <c:pt idx="156">
                  <c:v>55968.324000000001</c:v>
                </c:pt>
                <c:pt idx="157">
                  <c:v>56876.202000000005</c:v>
                </c:pt>
                <c:pt idx="158">
                  <c:v>56913.366000000002</c:v>
                </c:pt>
                <c:pt idx="159">
                  <c:v>55668.175000000003</c:v>
                </c:pt>
                <c:pt idx="160">
                  <c:v>55103.222999999998</c:v>
                </c:pt>
                <c:pt idx="161">
                  <c:v>51694.997000000003</c:v>
                </c:pt>
                <c:pt idx="162">
                  <c:v>53520.481</c:v>
                </c:pt>
                <c:pt idx="163">
                  <c:v>54256.757999999994</c:v>
                </c:pt>
                <c:pt idx="164">
                  <c:v>54623.574999999997</c:v>
                </c:pt>
                <c:pt idx="165">
                  <c:v>57300.036999999997</c:v>
                </c:pt>
                <c:pt idx="166">
                  <c:v>57964.601999999999</c:v>
                </c:pt>
                <c:pt idx="167">
                  <c:v>53768.544000000002</c:v>
                </c:pt>
                <c:pt idx="168">
                  <c:v>53980.245999999999</c:v>
                </c:pt>
                <c:pt idx="169">
                  <c:v>54970.837999999996</c:v>
                </c:pt>
                <c:pt idx="170">
                  <c:v>65304.331999999995</c:v>
                </c:pt>
                <c:pt idx="171">
                  <c:v>73832.275999999998</c:v>
                </c:pt>
                <c:pt idx="172">
                  <c:v>74357.490000000005</c:v>
                </c:pt>
                <c:pt idx="173">
                  <c:v>63373.439000000006</c:v>
                </c:pt>
                <c:pt idx="174">
                  <c:v>57715.097000000002</c:v>
                </c:pt>
                <c:pt idx="175">
                  <c:v>58009.21</c:v>
                </c:pt>
                <c:pt idx="176">
                  <c:v>58206.411</c:v>
                </c:pt>
                <c:pt idx="177">
                  <c:v>63859.548999999999</c:v>
                </c:pt>
                <c:pt idx="178">
                  <c:v>65194.243000000002</c:v>
                </c:pt>
                <c:pt idx="179">
                  <c:v>58252.076000000001</c:v>
                </c:pt>
                <c:pt idx="180">
                  <c:v>55579.470999999998</c:v>
                </c:pt>
                <c:pt idx="181">
                  <c:v>56227.935999999994</c:v>
                </c:pt>
                <c:pt idx="182">
                  <c:v>61766.355999999992</c:v>
                </c:pt>
                <c:pt idx="183">
                  <c:v>60719.979999999989</c:v>
                </c:pt>
                <c:pt idx="184">
                  <c:v>63391.020000000004</c:v>
                </c:pt>
                <c:pt idx="185">
                  <c:v>63833.422999999995</c:v>
                </c:pt>
                <c:pt idx="186">
                  <c:v>62770.627</c:v>
                </c:pt>
                <c:pt idx="187">
                  <c:v>68042.111999999994</c:v>
                </c:pt>
                <c:pt idx="188">
                  <c:v>67712.877999999997</c:v>
                </c:pt>
                <c:pt idx="189">
                  <c:v>70873.21100000001</c:v>
                </c:pt>
                <c:pt idx="190">
                  <c:v>74665.626000000004</c:v>
                </c:pt>
                <c:pt idx="191">
                  <c:v>73940.519</c:v>
                </c:pt>
                <c:pt idx="192">
                  <c:v>77415.256000000008</c:v>
                </c:pt>
                <c:pt idx="193">
                  <c:v>73720.081000000006</c:v>
                </c:pt>
                <c:pt idx="194">
                  <c:v>76638.997000000003</c:v>
                </c:pt>
                <c:pt idx="195">
                  <c:v>70779.784000000014</c:v>
                </c:pt>
                <c:pt idx="196">
                  <c:v>77646.894</c:v>
                </c:pt>
                <c:pt idx="197">
                  <c:v>79683.165000000008</c:v>
                </c:pt>
                <c:pt idx="198">
                  <c:v>80558.231000000014</c:v>
                </c:pt>
                <c:pt idx="199">
                  <c:v>80293.646999999997</c:v>
                </c:pt>
                <c:pt idx="200">
                  <c:v>72189.317999999999</c:v>
                </c:pt>
                <c:pt idx="201">
                  <c:v>69791.429999999993</c:v>
                </c:pt>
                <c:pt idx="202">
                  <c:v>70265.945999999996</c:v>
                </c:pt>
                <c:pt idx="203">
                  <c:v>62615.591</c:v>
                </c:pt>
                <c:pt idx="204">
                  <c:v>66891.77900000001</c:v>
                </c:pt>
                <c:pt idx="205">
                  <c:v>64455.630000000005</c:v>
                </c:pt>
                <c:pt idx="206">
                  <c:v>64102.913000000008</c:v>
                </c:pt>
                <c:pt idx="207">
                  <c:v>62727.286</c:v>
                </c:pt>
                <c:pt idx="208">
                  <c:v>67464.073999999993</c:v>
                </c:pt>
                <c:pt idx="209">
                  <c:v>67900.645999999993</c:v>
                </c:pt>
                <c:pt idx="210">
                  <c:v>67835.989000000001</c:v>
                </c:pt>
                <c:pt idx="211">
                  <c:v>66362.58</c:v>
                </c:pt>
                <c:pt idx="212">
                  <c:v>71869.930000000008</c:v>
                </c:pt>
                <c:pt idx="213">
                  <c:v>71726.19</c:v>
                </c:pt>
                <c:pt idx="214">
                  <c:v>77521.205000000002</c:v>
                </c:pt>
                <c:pt idx="215">
                  <c:v>81150.254000000001</c:v>
                </c:pt>
                <c:pt idx="216">
                  <c:v>79808.146999999997</c:v>
                </c:pt>
                <c:pt idx="217">
                  <c:v>72446.175000000003</c:v>
                </c:pt>
                <c:pt idx="218">
                  <c:v>66581.432000000001</c:v>
                </c:pt>
                <c:pt idx="219">
                  <c:v>62747.868000000009</c:v>
                </c:pt>
                <c:pt idx="220">
                  <c:v>63214.750999999997</c:v>
                </c:pt>
                <c:pt idx="221">
                  <c:v>85231.731</c:v>
                </c:pt>
                <c:pt idx="222">
                  <c:v>67690.499000000011</c:v>
                </c:pt>
                <c:pt idx="223">
                  <c:v>68951.634000000005</c:v>
                </c:pt>
                <c:pt idx="224">
                  <c:v>65495.436999999991</c:v>
                </c:pt>
                <c:pt idx="225">
                  <c:v>63609.701999999997</c:v>
                </c:pt>
                <c:pt idx="226">
                  <c:v>66704.614000000001</c:v>
                </c:pt>
                <c:pt idx="227">
                  <c:v>64892.743999999999</c:v>
                </c:pt>
                <c:pt idx="228">
                  <c:v>63279.953000000001</c:v>
                </c:pt>
                <c:pt idx="229">
                  <c:v>63035.933999999994</c:v>
                </c:pt>
                <c:pt idx="230">
                  <c:v>63361.565999999999</c:v>
                </c:pt>
                <c:pt idx="231">
                  <c:v>62672.7</c:v>
                </c:pt>
                <c:pt idx="232">
                  <c:v>64786.673000000003</c:v>
                </c:pt>
                <c:pt idx="233">
                  <c:v>60875.561000000002</c:v>
                </c:pt>
                <c:pt idx="234">
                  <c:v>59859.658000000003</c:v>
                </c:pt>
                <c:pt idx="235">
                  <c:v>59308.264000000003</c:v>
                </c:pt>
                <c:pt idx="236">
                  <c:v>58835.338000000003</c:v>
                </c:pt>
                <c:pt idx="237">
                  <c:v>62657.813999999998</c:v>
                </c:pt>
                <c:pt idx="238">
                  <c:v>63911.703000000001</c:v>
                </c:pt>
                <c:pt idx="239">
                  <c:v>61709.118000000002</c:v>
                </c:pt>
                <c:pt idx="240">
                  <c:v>64750.139999999992</c:v>
                </c:pt>
                <c:pt idx="241">
                  <c:v>58399.978000000003</c:v>
                </c:pt>
                <c:pt idx="242">
                  <c:v>56394.365000000005</c:v>
                </c:pt>
                <c:pt idx="243">
                  <c:v>58096.923000000003</c:v>
                </c:pt>
                <c:pt idx="244">
                  <c:v>59825.103999999999</c:v>
                </c:pt>
                <c:pt idx="245">
                  <c:v>62172.490000000005</c:v>
                </c:pt>
                <c:pt idx="246">
                  <c:v>54712.487000000001</c:v>
                </c:pt>
                <c:pt idx="247">
                  <c:v>54064.042000000001</c:v>
                </c:pt>
                <c:pt idx="248">
                  <c:v>56686.901000000005</c:v>
                </c:pt>
                <c:pt idx="249">
                  <c:v>55909.825000000004</c:v>
                </c:pt>
                <c:pt idx="250">
                  <c:v>56116.631999999998</c:v>
                </c:pt>
                <c:pt idx="251">
                  <c:v>56996.720999999998</c:v>
                </c:pt>
                <c:pt idx="252">
                  <c:v>53468.582999999999</c:v>
                </c:pt>
                <c:pt idx="253">
                  <c:v>52981.001000000004</c:v>
                </c:pt>
                <c:pt idx="254">
                  <c:v>53152.845000000001</c:v>
                </c:pt>
                <c:pt idx="255">
                  <c:v>54270.385000000002</c:v>
                </c:pt>
                <c:pt idx="256">
                  <c:v>54662.274999999994</c:v>
                </c:pt>
                <c:pt idx="257">
                  <c:v>57252.614000000001</c:v>
                </c:pt>
                <c:pt idx="258">
                  <c:v>54748.511999999995</c:v>
                </c:pt>
                <c:pt idx="259">
                  <c:v>54432.2</c:v>
                </c:pt>
                <c:pt idx="260">
                  <c:v>55932.210999999996</c:v>
                </c:pt>
                <c:pt idx="261">
                  <c:v>58257.63</c:v>
                </c:pt>
                <c:pt idx="262">
                  <c:v>57252.264000000003</c:v>
                </c:pt>
                <c:pt idx="263">
                  <c:v>60439.58</c:v>
                </c:pt>
                <c:pt idx="264">
                  <c:v>53644.183000000005</c:v>
                </c:pt>
                <c:pt idx="265">
                  <c:v>52979.506000000008</c:v>
                </c:pt>
                <c:pt idx="266">
                  <c:v>51725.942999999999</c:v>
                </c:pt>
                <c:pt idx="267">
                  <c:v>52575.125999999997</c:v>
                </c:pt>
                <c:pt idx="268">
                  <c:v>52638.991999999998</c:v>
                </c:pt>
                <c:pt idx="269">
                  <c:v>52585.985999999997</c:v>
                </c:pt>
                <c:pt idx="270">
                  <c:v>53252.264000000003</c:v>
                </c:pt>
                <c:pt idx="271">
                  <c:v>53260.021999999997</c:v>
                </c:pt>
                <c:pt idx="272">
                  <c:v>52742.961000000003</c:v>
                </c:pt>
                <c:pt idx="273">
                  <c:v>51722.690999999999</c:v>
                </c:pt>
                <c:pt idx="274">
                  <c:v>52289</c:v>
                </c:pt>
                <c:pt idx="275">
                  <c:v>52159</c:v>
                </c:pt>
                <c:pt idx="276">
                  <c:v>52018</c:v>
                </c:pt>
                <c:pt idx="277">
                  <c:v>51848</c:v>
                </c:pt>
                <c:pt idx="278">
                  <c:v>52102</c:v>
                </c:pt>
                <c:pt idx="279">
                  <c:v>52107</c:v>
                </c:pt>
                <c:pt idx="280">
                  <c:v>51620</c:v>
                </c:pt>
                <c:pt idx="281">
                  <c:v>51486</c:v>
                </c:pt>
                <c:pt idx="282">
                  <c:v>51358</c:v>
                </c:pt>
                <c:pt idx="283">
                  <c:v>51216</c:v>
                </c:pt>
                <c:pt idx="284">
                  <c:v>51103</c:v>
                </c:pt>
                <c:pt idx="285">
                  <c:v>51355</c:v>
                </c:pt>
                <c:pt idx="286">
                  <c:v>51362</c:v>
                </c:pt>
                <c:pt idx="287">
                  <c:v>51373</c:v>
                </c:pt>
                <c:pt idx="288">
                  <c:v>50975</c:v>
                </c:pt>
                <c:pt idx="289">
                  <c:v>50788</c:v>
                </c:pt>
                <c:pt idx="290">
                  <c:v>50796</c:v>
                </c:pt>
                <c:pt idx="291">
                  <c:v>50816</c:v>
                </c:pt>
                <c:pt idx="292">
                  <c:v>51074</c:v>
                </c:pt>
                <c:pt idx="293">
                  <c:v>51099</c:v>
                </c:pt>
                <c:pt idx="294">
                  <c:v>50748</c:v>
                </c:pt>
                <c:pt idx="295">
                  <c:v>50614</c:v>
                </c:pt>
                <c:pt idx="296">
                  <c:v>50525</c:v>
                </c:pt>
                <c:pt idx="297">
                  <c:v>50408</c:v>
                </c:pt>
                <c:pt idx="298">
                  <c:v>50304</c:v>
                </c:pt>
                <c:pt idx="299">
                  <c:v>50564</c:v>
                </c:pt>
                <c:pt idx="300">
                  <c:v>50578</c:v>
                </c:pt>
                <c:pt idx="301">
                  <c:v>50267</c:v>
                </c:pt>
                <c:pt idx="302">
                  <c:v>50033</c:v>
                </c:pt>
                <c:pt idx="303">
                  <c:v>49869</c:v>
                </c:pt>
                <c:pt idx="304">
                  <c:v>49908</c:v>
                </c:pt>
                <c:pt idx="305">
                  <c:v>54056</c:v>
                </c:pt>
                <c:pt idx="306">
                  <c:v>54298</c:v>
                </c:pt>
                <c:pt idx="307">
                  <c:v>54302</c:v>
                </c:pt>
                <c:pt idx="308">
                  <c:v>53754</c:v>
                </c:pt>
                <c:pt idx="309">
                  <c:v>53576</c:v>
                </c:pt>
                <c:pt idx="310">
                  <c:v>53488</c:v>
                </c:pt>
                <c:pt idx="311">
                  <c:v>53524</c:v>
                </c:pt>
                <c:pt idx="312">
                  <c:v>53471</c:v>
                </c:pt>
                <c:pt idx="313">
                  <c:v>53712</c:v>
                </c:pt>
                <c:pt idx="314">
                  <c:v>53708</c:v>
                </c:pt>
                <c:pt idx="315">
                  <c:v>53700</c:v>
                </c:pt>
                <c:pt idx="316">
                  <c:v>53464</c:v>
                </c:pt>
                <c:pt idx="317">
                  <c:v>53372</c:v>
                </c:pt>
                <c:pt idx="318">
                  <c:v>53250</c:v>
                </c:pt>
                <c:pt idx="319">
                  <c:v>53151</c:v>
                </c:pt>
                <c:pt idx="320">
                  <c:v>53389</c:v>
                </c:pt>
                <c:pt idx="321">
                  <c:v>53373</c:v>
                </c:pt>
                <c:pt idx="322">
                  <c:v>53033</c:v>
                </c:pt>
                <c:pt idx="323">
                  <c:v>52972</c:v>
                </c:pt>
                <c:pt idx="324">
                  <c:v>52937</c:v>
                </c:pt>
                <c:pt idx="325">
                  <c:v>52935</c:v>
                </c:pt>
                <c:pt idx="326">
                  <c:v>53287</c:v>
                </c:pt>
                <c:pt idx="327">
                  <c:v>53283</c:v>
                </c:pt>
                <c:pt idx="328">
                  <c:v>53273</c:v>
                </c:pt>
                <c:pt idx="329">
                  <c:v>53047</c:v>
                </c:pt>
                <c:pt idx="330">
                  <c:v>53036</c:v>
                </c:pt>
                <c:pt idx="331">
                  <c:v>53090</c:v>
                </c:pt>
                <c:pt idx="332">
                  <c:v>53303</c:v>
                </c:pt>
                <c:pt idx="333">
                  <c:v>52997</c:v>
                </c:pt>
                <c:pt idx="334">
                  <c:v>53253</c:v>
                </c:pt>
                <c:pt idx="335">
                  <c:v>65621</c:v>
                </c:pt>
                <c:pt idx="336">
                  <c:v>65304</c:v>
                </c:pt>
                <c:pt idx="337">
                  <c:v>65553</c:v>
                </c:pt>
                <c:pt idx="338">
                  <c:v>65608</c:v>
                </c:pt>
                <c:pt idx="339">
                  <c:v>65822</c:v>
                </c:pt>
                <c:pt idx="340">
                  <c:v>65825</c:v>
                </c:pt>
                <c:pt idx="341">
                  <c:v>66198</c:v>
                </c:pt>
                <c:pt idx="342">
                  <c:v>66187</c:v>
                </c:pt>
                <c:pt idx="343">
                  <c:v>66040</c:v>
                </c:pt>
                <c:pt idx="344">
                  <c:v>66198</c:v>
                </c:pt>
                <c:pt idx="345">
                  <c:v>66685</c:v>
                </c:pt>
                <c:pt idx="346">
                  <c:v>66824</c:v>
                </c:pt>
                <c:pt idx="347">
                  <c:v>67135</c:v>
                </c:pt>
                <c:pt idx="348">
                  <c:v>67538</c:v>
                </c:pt>
                <c:pt idx="349">
                  <c:v>67516</c:v>
                </c:pt>
                <c:pt idx="350">
                  <c:v>67125</c:v>
                </c:pt>
                <c:pt idx="351">
                  <c:v>67303</c:v>
                </c:pt>
                <c:pt idx="352">
                  <c:v>67747</c:v>
                </c:pt>
                <c:pt idx="353">
                  <c:v>68232</c:v>
                </c:pt>
                <c:pt idx="354">
                  <c:v>68379</c:v>
                </c:pt>
                <c:pt idx="355">
                  <c:v>68763</c:v>
                </c:pt>
                <c:pt idx="356">
                  <c:v>68787</c:v>
                </c:pt>
                <c:pt idx="357">
                  <c:v>68534</c:v>
                </c:pt>
                <c:pt idx="358">
                  <c:v>68696</c:v>
                </c:pt>
                <c:pt idx="359">
                  <c:v>69070</c:v>
                </c:pt>
                <c:pt idx="360">
                  <c:v>69277</c:v>
                </c:pt>
                <c:pt idx="361">
                  <c:v>69161</c:v>
                </c:pt>
                <c:pt idx="362">
                  <c:v>69549</c:v>
                </c:pt>
                <c:pt idx="363">
                  <c:v>69541</c:v>
                </c:pt>
                <c:pt idx="364">
                  <c:v>69343</c:v>
                </c:pt>
                <c:pt idx="365">
                  <c:v>69557</c:v>
                </c:pt>
                <c:pt idx="366">
                  <c:v>69139</c:v>
                </c:pt>
                <c:pt idx="367">
                  <c:v>68664</c:v>
                </c:pt>
                <c:pt idx="368">
                  <c:v>68751</c:v>
                </c:pt>
                <c:pt idx="369">
                  <c:v>69518</c:v>
                </c:pt>
                <c:pt idx="370">
                  <c:v>69530</c:v>
                </c:pt>
                <c:pt idx="371">
                  <c:v>68790</c:v>
                </c:pt>
                <c:pt idx="372">
                  <c:v>68975</c:v>
                </c:pt>
                <c:pt idx="373">
                  <c:v>69204</c:v>
                </c:pt>
                <c:pt idx="374">
                  <c:v>69482</c:v>
                </c:pt>
                <c:pt idx="375">
                  <c:v>69683</c:v>
                </c:pt>
                <c:pt idx="376">
                  <c:v>70432</c:v>
                </c:pt>
                <c:pt idx="377">
                  <c:v>70416</c:v>
                </c:pt>
                <c:pt idx="378">
                  <c:v>69907</c:v>
                </c:pt>
                <c:pt idx="379">
                  <c:v>70038</c:v>
                </c:pt>
                <c:pt idx="380">
                  <c:v>70563</c:v>
                </c:pt>
                <c:pt idx="381">
                  <c:v>70548</c:v>
                </c:pt>
                <c:pt idx="382">
                  <c:v>70789</c:v>
                </c:pt>
                <c:pt idx="383">
                  <c:v>71550</c:v>
                </c:pt>
                <c:pt idx="384">
                  <c:v>71530</c:v>
                </c:pt>
                <c:pt idx="385">
                  <c:v>71488</c:v>
                </c:pt>
                <c:pt idx="386">
                  <c:v>71096</c:v>
                </c:pt>
                <c:pt idx="387">
                  <c:v>71316</c:v>
                </c:pt>
                <c:pt idx="388">
                  <c:v>71641</c:v>
                </c:pt>
                <c:pt idx="389">
                  <c:v>72084</c:v>
                </c:pt>
                <c:pt idx="390">
                  <c:v>72848</c:v>
                </c:pt>
                <c:pt idx="391">
                  <c:v>72807</c:v>
                </c:pt>
                <c:pt idx="392">
                  <c:v>72701</c:v>
                </c:pt>
                <c:pt idx="393">
                  <c:v>72645</c:v>
                </c:pt>
                <c:pt idx="394">
                  <c:v>72931</c:v>
                </c:pt>
                <c:pt idx="395">
                  <c:v>73229</c:v>
                </c:pt>
                <c:pt idx="396">
                  <c:v>73226</c:v>
                </c:pt>
                <c:pt idx="397">
                  <c:v>68731</c:v>
                </c:pt>
                <c:pt idx="398">
                  <c:v>68727</c:v>
                </c:pt>
                <c:pt idx="399">
                  <c:v>68706</c:v>
                </c:pt>
                <c:pt idx="400">
                  <c:v>69133</c:v>
                </c:pt>
                <c:pt idx="401">
                  <c:v>69141</c:v>
                </c:pt>
                <c:pt idx="402">
                  <c:v>69914</c:v>
                </c:pt>
                <c:pt idx="403">
                  <c:v>69920</c:v>
                </c:pt>
                <c:pt idx="404">
                  <c:v>69997</c:v>
                </c:pt>
                <c:pt idx="405">
                  <c:v>70001</c:v>
                </c:pt>
                <c:pt idx="406">
                  <c:v>70268</c:v>
                </c:pt>
                <c:pt idx="407">
                  <c:v>70617</c:v>
                </c:pt>
                <c:pt idx="408">
                  <c:v>70959</c:v>
                </c:pt>
                <c:pt idx="409">
                  <c:v>71834</c:v>
                </c:pt>
                <c:pt idx="410">
                  <c:v>71837</c:v>
                </c:pt>
                <c:pt idx="411">
                  <c:v>71911</c:v>
                </c:pt>
                <c:pt idx="412">
                  <c:v>71914</c:v>
                </c:pt>
                <c:pt idx="413">
                  <c:v>71918</c:v>
                </c:pt>
                <c:pt idx="414">
                  <c:v>72197</c:v>
                </c:pt>
                <c:pt idx="415">
                  <c:v>73035</c:v>
                </c:pt>
                <c:pt idx="416">
                  <c:v>73038</c:v>
                </c:pt>
                <c:pt idx="417">
                  <c:v>73520</c:v>
                </c:pt>
                <c:pt idx="418">
                  <c:v>73602</c:v>
                </c:pt>
                <c:pt idx="419">
                  <c:v>73607</c:v>
                </c:pt>
                <c:pt idx="420">
                  <c:v>74043</c:v>
                </c:pt>
                <c:pt idx="421">
                  <c:v>74517</c:v>
                </c:pt>
                <c:pt idx="422">
                  <c:v>74824</c:v>
                </c:pt>
                <c:pt idx="423">
                  <c:v>75309</c:v>
                </c:pt>
                <c:pt idx="424">
                  <c:v>76194</c:v>
                </c:pt>
                <c:pt idx="425">
                  <c:v>71498</c:v>
                </c:pt>
                <c:pt idx="426">
                  <c:v>72277</c:v>
                </c:pt>
                <c:pt idx="427">
                  <c:v>71406</c:v>
                </c:pt>
                <c:pt idx="428">
                  <c:v>71610</c:v>
                </c:pt>
                <c:pt idx="429">
                  <c:v>71604</c:v>
                </c:pt>
                <c:pt idx="430">
                  <c:v>71875</c:v>
                </c:pt>
                <c:pt idx="431">
                  <c:v>71859</c:v>
                </c:pt>
                <c:pt idx="432">
                  <c:v>72685</c:v>
                </c:pt>
                <c:pt idx="433">
                  <c:v>60814</c:v>
                </c:pt>
                <c:pt idx="434">
                  <c:v>72127</c:v>
                </c:pt>
                <c:pt idx="435">
                  <c:v>72224</c:v>
                </c:pt>
                <c:pt idx="436">
                  <c:v>72223</c:v>
                </c:pt>
                <c:pt idx="437">
                  <c:v>72217</c:v>
                </c:pt>
                <c:pt idx="438">
                  <c:v>72220</c:v>
                </c:pt>
                <c:pt idx="439">
                  <c:v>73039</c:v>
                </c:pt>
                <c:pt idx="440">
                  <c:v>73041</c:v>
                </c:pt>
                <c:pt idx="441">
                  <c:v>72201</c:v>
                </c:pt>
                <c:pt idx="442">
                  <c:v>72120</c:v>
                </c:pt>
                <c:pt idx="443">
                  <c:v>71828</c:v>
                </c:pt>
                <c:pt idx="444">
                  <c:v>71449</c:v>
                </c:pt>
                <c:pt idx="445">
                  <c:v>71446</c:v>
                </c:pt>
                <c:pt idx="446">
                  <c:v>72250</c:v>
                </c:pt>
                <c:pt idx="447">
                  <c:v>72236</c:v>
                </c:pt>
                <c:pt idx="448">
                  <c:v>71115</c:v>
                </c:pt>
                <c:pt idx="449">
                  <c:v>70635</c:v>
                </c:pt>
                <c:pt idx="450">
                  <c:v>70234</c:v>
                </c:pt>
                <c:pt idx="451">
                  <c:v>69835</c:v>
                </c:pt>
                <c:pt idx="452">
                  <c:v>69468</c:v>
                </c:pt>
                <c:pt idx="453">
                  <c:v>70259</c:v>
                </c:pt>
                <c:pt idx="454">
                  <c:v>70258</c:v>
                </c:pt>
                <c:pt idx="455">
                  <c:v>68737</c:v>
                </c:pt>
                <c:pt idx="456">
                  <c:v>59681</c:v>
                </c:pt>
                <c:pt idx="457">
                  <c:v>58997</c:v>
                </c:pt>
                <c:pt idx="458">
                  <c:v>58689</c:v>
                </c:pt>
                <c:pt idx="459">
                  <c:v>57882</c:v>
                </c:pt>
                <c:pt idx="460">
                  <c:v>56468</c:v>
                </c:pt>
                <c:pt idx="461">
                  <c:v>56464</c:v>
                </c:pt>
                <c:pt idx="462">
                  <c:v>57306</c:v>
                </c:pt>
                <c:pt idx="463">
                  <c:v>56842</c:v>
                </c:pt>
                <c:pt idx="464">
                  <c:v>56437</c:v>
                </c:pt>
                <c:pt idx="465">
                  <c:v>55942</c:v>
                </c:pt>
                <c:pt idx="466">
                  <c:v>55945</c:v>
                </c:pt>
                <c:pt idx="467">
                  <c:v>54575</c:v>
                </c:pt>
                <c:pt idx="468">
                  <c:v>54581</c:v>
                </c:pt>
                <c:pt idx="469">
                  <c:v>55993</c:v>
                </c:pt>
                <c:pt idx="470">
                  <c:v>55219</c:v>
                </c:pt>
                <c:pt idx="471">
                  <c:v>54561</c:v>
                </c:pt>
                <c:pt idx="472">
                  <c:v>54553</c:v>
                </c:pt>
                <c:pt idx="473">
                  <c:v>54165</c:v>
                </c:pt>
                <c:pt idx="474">
                  <c:v>52836</c:v>
                </c:pt>
                <c:pt idx="475">
                  <c:v>52836</c:v>
                </c:pt>
                <c:pt idx="476">
                  <c:v>52827</c:v>
                </c:pt>
                <c:pt idx="477">
                  <c:v>53831</c:v>
                </c:pt>
                <c:pt idx="478">
                  <c:v>53802</c:v>
                </c:pt>
                <c:pt idx="479">
                  <c:v>53742</c:v>
                </c:pt>
                <c:pt idx="480">
                  <c:v>53714</c:v>
                </c:pt>
                <c:pt idx="481">
                  <c:v>52398</c:v>
                </c:pt>
                <c:pt idx="482">
                  <c:v>52400</c:v>
                </c:pt>
                <c:pt idx="483">
                  <c:v>53709</c:v>
                </c:pt>
                <c:pt idx="484">
                  <c:v>53722</c:v>
                </c:pt>
                <c:pt idx="485">
                  <c:v>53746</c:v>
                </c:pt>
                <c:pt idx="486">
                  <c:v>49548</c:v>
                </c:pt>
                <c:pt idx="487">
                  <c:v>49584</c:v>
                </c:pt>
                <c:pt idx="488">
                  <c:v>50389</c:v>
                </c:pt>
                <c:pt idx="489">
                  <c:v>50388</c:v>
                </c:pt>
                <c:pt idx="490">
                  <c:v>49576</c:v>
                </c:pt>
                <c:pt idx="491">
                  <c:v>49408</c:v>
                </c:pt>
                <c:pt idx="492">
                  <c:v>49297</c:v>
                </c:pt>
                <c:pt idx="493">
                  <c:v>49186</c:v>
                </c:pt>
                <c:pt idx="494">
                  <c:v>49049</c:v>
                </c:pt>
                <c:pt idx="495">
                  <c:v>49847</c:v>
                </c:pt>
                <c:pt idx="496">
                  <c:v>49843</c:v>
                </c:pt>
                <c:pt idx="497">
                  <c:v>48945</c:v>
                </c:pt>
                <c:pt idx="498">
                  <c:v>48773</c:v>
                </c:pt>
                <c:pt idx="499">
                  <c:v>48590</c:v>
                </c:pt>
                <c:pt idx="500">
                  <c:v>48330</c:v>
                </c:pt>
                <c:pt idx="501">
                  <c:v>48345</c:v>
                </c:pt>
                <c:pt idx="502">
                  <c:v>49129</c:v>
                </c:pt>
                <c:pt idx="503">
                  <c:v>49128</c:v>
                </c:pt>
                <c:pt idx="504">
                  <c:v>47607</c:v>
                </c:pt>
                <c:pt idx="505">
                  <c:v>47163</c:v>
                </c:pt>
                <c:pt idx="506">
                  <c:v>46919</c:v>
                </c:pt>
                <c:pt idx="507">
                  <c:v>46930</c:v>
                </c:pt>
                <c:pt idx="508">
                  <c:v>46961</c:v>
                </c:pt>
                <c:pt idx="509">
                  <c:v>47710</c:v>
                </c:pt>
                <c:pt idx="510">
                  <c:v>47712</c:v>
                </c:pt>
                <c:pt idx="511">
                  <c:v>47712</c:v>
                </c:pt>
                <c:pt idx="512">
                  <c:v>46739</c:v>
                </c:pt>
                <c:pt idx="513">
                  <c:v>46558</c:v>
                </c:pt>
                <c:pt idx="514">
                  <c:v>46374</c:v>
                </c:pt>
                <c:pt idx="515">
                  <c:v>46206</c:v>
                </c:pt>
                <c:pt idx="516">
                  <c:v>46933</c:v>
                </c:pt>
                <c:pt idx="517">
                  <c:v>46458</c:v>
                </c:pt>
                <c:pt idx="518">
                  <c:v>45569</c:v>
                </c:pt>
                <c:pt idx="519">
                  <c:v>45181</c:v>
                </c:pt>
                <c:pt idx="520">
                  <c:v>44898</c:v>
                </c:pt>
                <c:pt idx="521">
                  <c:v>44899</c:v>
                </c:pt>
                <c:pt idx="522">
                  <c:v>44675</c:v>
                </c:pt>
                <c:pt idx="523">
                  <c:v>45354</c:v>
                </c:pt>
                <c:pt idx="524">
                  <c:v>45364</c:v>
                </c:pt>
                <c:pt idx="525">
                  <c:v>44541</c:v>
                </c:pt>
                <c:pt idx="526">
                  <c:v>44405</c:v>
                </c:pt>
                <c:pt idx="527">
                  <c:v>44289</c:v>
                </c:pt>
                <c:pt idx="528">
                  <c:v>44256</c:v>
                </c:pt>
                <c:pt idx="529">
                  <c:v>44213</c:v>
                </c:pt>
                <c:pt idx="530">
                  <c:v>44900</c:v>
                </c:pt>
                <c:pt idx="531">
                  <c:v>44901</c:v>
                </c:pt>
                <c:pt idx="532">
                  <c:v>44227</c:v>
                </c:pt>
                <c:pt idx="533">
                  <c:v>44168</c:v>
                </c:pt>
                <c:pt idx="534">
                  <c:v>44167</c:v>
                </c:pt>
                <c:pt idx="535">
                  <c:v>44228</c:v>
                </c:pt>
                <c:pt idx="536">
                  <c:v>44246</c:v>
                </c:pt>
                <c:pt idx="537">
                  <c:v>44935</c:v>
                </c:pt>
                <c:pt idx="538">
                  <c:v>44920</c:v>
                </c:pt>
                <c:pt idx="539">
                  <c:v>44357</c:v>
                </c:pt>
                <c:pt idx="540">
                  <c:v>44489</c:v>
                </c:pt>
                <c:pt idx="541">
                  <c:v>44501</c:v>
                </c:pt>
                <c:pt idx="542">
                  <c:v>44514</c:v>
                </c:pt>
                <c:pt idx="543">
                  <c:v>49966</c:v>
                </c:pt>
                <c:pt idx="544">
                  <c:v>51103</c:v>
                </c:pt>
                <c:pt idx="545">
                  <c:v>51103</c:v>
                </c:pt>
                <c:pt idx="546">
                  <c:v>44815</c:v>
                </c:pt>
                <c:pt idx="547">
                  <c:v>44648.939701026233</c:v>
                </c:pt>
                <c:pt idx="548">
                  <c:v>47811.372414599944</c:v>
                </c:pt>
                <c:pt idx="549">
                  <c:v>51254.558975879372</c:v>
                </c:pt>
                <c:pt idx="550">
                  <c:v>46792.38069072186</c:v>
                </c:pt>
                <c:pt idx="551">
                  <c:v>43162.312725097785</c:v>
                </c:pt>
                <c:pt idx="552">
                  <c:v>47064.719565779691</c:v>
                </c:pt>
                <c:pt idx="553">
                  <c:v>53795.018214442935</c:v>
                </c:pt>
                <c:pt idx="554">
                  <c:v>54170.719630388754</c:v>
                </c:pt>
                <c:pt idx="555">
                  <c:v>46823.454221698048</c:v>
                </c:pt>
                <c:pt idx="556">
                  <c:v>49159.366585322947</c:v>
                </c:pt>
                <c:pt idx="557">
                  <c:v>45623.471829424219</c:v>
                </c:pt>
                <c:pt idx="558">
                  <c:v>46183.656636178835</c:v>
                </c:pt>
                <c:pt idx="559">
                  <c:v>44393.783338705151</c:v>
                </c:pt>
                <c:pt idx="560">
                  <c:v>43164.075287001077</c:v>
                </c:pt>
                <c:pt idx="561">
                  <c:v>46245.009720261034</c:v>
                </c:pt>
                <c:pt idx="562">
                  <c:v>54999.193701327655</c:v>
                </c:pt>
                <c:pt idx="563">
                  <c:v>55175.082249064195</c:v>
                </c:pt>
                <c:pt idx="564">
                  <c:v>54268.189279802042</c:v>
                </c:pt>
                <c:pt idx="565">
                  <c:v>45612.024867031636</c:v>
                </c:pt>
                <c:pt idx="566">
                  <c:v>45907.105278743562</c:v>
                </c:pt>
                <c:pt idx="567">
                  <c:v>43380.864104501678</c:v>
                </c:pt>
                <c:pt idx="568">
                  <c:v>40507.529594828193</c:v>
                </c:pt>
                <c:pt idx="569">
                  <c:v>41825.769658792356</c:v>
                </c:pt>
                <c:pt idx="570">
                  <c:v>46115.486497132995</c:v>
                </c:pt>
                <c:pt idx="571">
                  <c:v>55631.462044890577</c:v>
                </c:pt>
                <c:pt idx="572">
                  <c:v>55200.201908059833</c:v>
                </c:pt>
                <c:pt idx="573">
                  <c:v>55203.201908059833</c:v>
                </c:pt>
                <c:pt idx="574">
                  <c:v>46994.800427280628</c:v>
                </c:pt>
                <c:pt idx="575">
                  <c:v>50271.431714176564</c:v>
                </c:pt>
                <c:pt idx="576">
                  <c:v>51851.96328961572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4F-4F74-9145-097FAC1D2C5A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Total_StdO_Customers!$E$9:$E$585</c:f>
              <c:numCache>
                <c:formatCode>#,##0</c:formatCode>
                <c:ptCount val="577"/>
                <c:pt idx="0">
                  <c:v>72058</c:v>
                </c:pt>
                <c:pt idx="1">
                  <c:v>71949</c:v>
                </c:pt>
                <c:pt idx="2">
                  <c:v>71569</c:v>
                </c:pt>
                <c:pt idx="3">
                  <c:v>71030</c:v>
                </c:pt>
                <c:pt idx="4">
                  <c:v>70780</c:v>
                </c:pt>
                <c:pt idx="5">
                  <c:v>70832</c:v>
                </c:pt>
                <c:pt idx="6">
                  <c:v>70827</c:v>
                </c:pt>
                <c:pt idx="7">
                  <c:v>70478</c:v>
                </c:pt>
                <c:pt idx="8">
                  <c:v>69987</c:v>
                </c:pt>
                <c:pt idx="9">
                  <c:v>69967</c:v>
                </c:pt>
                <c:pt idx="10">
                  <c:v>69749</c:v>
                </c:pt>
                <c:pt idx="11">
                  <c:v>69730</c:v>
                </c:pt>
                <c:pt idx="12">
                  <c:v>69813</c:v>
                </c:pt>
                <c:pt idx="13">
                  <c:v>69784</c:v>
                </c:pt>
                <c:pt idx="14">
                  <c:v>69350</c:v>
                </c:pt>
                <c:pt idx="15">
                  <c:v>68714</c:v>
                </c:pt>
                <c:pt idx="16">
                  <c:v>68686</c:v>
                </c:pt>
                <c:pt idx="17">
                  <c:v>68469</c:v>
                </c:pt>
                <c:pt idx="18">
                  <c:v>68440</c:v>
                </c:pt>
                <c:pt idx="19">
                  <c:v>68501</c:v>
                </c:pt>
                <c:pt idx="20">
                  <c:v>68425</c:v>
                </c:pt>
                <c:pt idx="21">
                  <c:v>68131</c:v>
                </c:pt>
                <c:pt idx="22">
                  <c:v>67979</c:v>
                </c:pt>
                <c:pt idx="23">
                  <c:v>67974</c:v>
                </c:pt>
                <c:pt idx="24">
                  <c:v>68205</c:v>
                </c:pt>
                <c:pt idx="25">
                  <c:v>68204</c:v>
                </c:pt>
                <c:pt idx="26">
                  <c:v>68299</c:v>
                </c:pt>
                <c:pt idx="27">
                  <c:v>68273</c:v>
                </c:pt>
                <c:pt idx="28">
                  <c:v>68576</c:v>
                </c:pt>
                <c:pt idx="29">
                  <c:v>68975</c:v>
                </c:pt>
                <c:pt idx="30">
                  <c:v>69307</c:v>
                </c:pt>
                <c:pt idx="31">
                  <c:v>63467</c:v>
                </c:pt>
                <c:pt idx="32">
                  <c:v>64204</c:v>
                </c:pt>
                <c:pt idx="33">
                  <c:v>64662</c:v>
                </c:pt>
                <c:pt idx="34">
                  <c:v>64665</c:v>
                </c:pt>
                <c:pt idx="35">
                  <c:v>64612</c:v>
                </c:pt>
                <c:pt idx="36">
                  <c:v>64611</c:v>
                </c:pt>
                <c:pt idx="37">
                  <c:v>65035</c:v>
                </c:pt>
                <c:pt idx="38">
                  <c:v>65848</c:v>
                </c:pt>
                <c:pt idx="39">
                  <c:v>65851</c:v>
                </c:pt>
                <c:pt idx="40">
                  <c:v>66319</c:v>
                </c:pt>
                <c:pt idx="41">
                  <c:v>66323</c:v>
                </c:pt>
                <c:pt idx="42">
                  <c:v>66366</c:v>
                </c:pt>
                <c:pt idx="43">
                  <c:v>66717</c:v>
                </c:pt>
                <c:pt idx="44">
                  <c:v>67550</c:v>
                </c:pt>
                <c:pt idx="45">
                  <c:v>67916</c:v>
                </c:pt>
                <c:pt idx="46">
                  <c:v>67972</c:v>
                </c:pt>
                <c:pt idx="47">
                  <c:v>68475</c:v>
                </c:pt>
                <c:pt idx="48">
                  <c:v>68480</c:v>
                </c:pt>
                <c:pt idx="49">
                  <c:v>68483</c:v>
                </c:pt>
                <c:pt idx="50">
                  <c:v>68639</c:v>
                </c:pt>
                <c:pt idx="51">
                  <c:v>68646</c:v>
                </c:pt>
                <c:pt idx="52">
                  <c:v>69340</c:v>
                </c:pt>
                <c:pt idx="53">
                  <c:v>69340</c:v>
                </c:pt>
                <c:pt idx="54">
                  <c:v>69851</c:v>
                </c:pt>
                <c:pt idx="55">
                  <c:v>69855</c:v>
                </c:pt>
                <c:pt idx="56">
                  <c:v>69558</c:v>
                </c:pt>
                <c:pt idx="57">
                  <c:v>69652</c:v>
                </c:pt>
                <c:pt idx="58">
                  <c:v>69801</c:v>
                </c:pt>
                <c:pt idx="59">
                  <c:v>70133</c:v>
                </c:pt>
                <c:pt idx="60">
                  <c:v>68104</c:v>
                </c:pt>
                <c:pt idx="61">
                  <c:v>67304</c:v>
                </c:pt>
                <c:pt idx="62">
                  <c:v>67310</c:v>
                </c:pt>
                <c:pt idx="63">
                  <c:v>68216</c:v>
                </c:pt>
                <c:pt idx="64">
                  <c:v>68214</c:v>
                </c:pt>
                <c:pt idx="65">
                  <c:v>68170</c:v>
                </c:pt>
                <c:pt idx="66">
                  <c:v>68115</c:v>
                </c:pt>
                <c:pt idx="67">
                  <c:v>68088</c:v>
                </c:pt>
                <c:pt idx="68">
                  <c:v>67310</c:v>
                </c:pt>
                <c:pt idx="69">
                  <c:v>67298</c:v>
                </c:pt>
                <c:pt idx="70">
                  <c:v>67822</c:v>
                </c:pt>
                <c:pt idx="71">
                  <c:v>67862</c:v>
                </c:pt>
                <c:pt idx="72">
                  <c:v>67798</c:v>
                </c:pt>
                <c:pt idx="73">
                  <c:v>67728</c:v>
                </c:pt>
                <c:pt idx="74">
                  <c:v>67514</c:v>
                </c:pt>
                <c:pt idx="75">
                  <c:v>66721</c:v>
                </c:pt>
                <c:pt idx="76">
                  <c:v>66723</c:v>
                </c:pt>
                <c:pt idx="77">
                  <c:v>67300</c:v>
                </c:pt>
                <c:pt idx="78">
                  <c:v>67307</c:v>
                </c:pt>
                <c:pt idx="79">
                  <c:v>67236</c:v>
                </c:pt>
                <c:pt idx="80">
                  <c:v>67048</c:v>
                </c:pt>
                <c:pt idx="81">
                  <c:v>67055</c:v>
                </c:pt>
                <c:pt idx="82">
                  <c:v>66274</c:v>
                </c:pt>
                <c:pt idx="83">
                  <c:v>66238</c:v>
                </c:pt>
                <c:pt idx="84">
                  <c:v>66870</c:v>
                </c:pt>
                <c:pt idx="85">
                  <c:v>66619</c:v>
                </c:pt>
                <c:pt idx="86">
                  <c:v>66470</c:v>
                </c:pt>
                <c:pt idx="87">
                  <c:v>66295</c:v>
                </c:pt>
                <c:pt idx="88">
                  <c:v>66131</c:v>
                </c:pt>
                <c:pt idx="89">
                  <c:v>65354</c:v>
                </c:pt>
                <c:pt idx="90">
                  <c:v>65361</c:v>
                </c:pt>
                <c:pt idx="91">
                  <c:v>73453.495999999999</c:v>
                </c:pt>
                <c:pt idx="92">
                  <c:v>68585.292000000001</c:v>
                </c:pt>
                <c:pt idx="93">
                  <c:v>70362.520999999993</c:v>
                </c:pt>
                <c:pt idx="94">
                  <c:v>71857.789999999994</c:v>
                </c:pt>
                <c:pt idx="95">
                  <c:v>69478.072999999989</c:v>
                </c:pt>
                <c:pt idx="96">
                  <c:v>71783.755999999994</c:v>
                </c:pt>
                <c:pt idx="97">
                  <c:v>72722.863999999987</c:v>
                </c:pt>
                <c:pt idx="98">
                  <c:v>73248.444000000003</c:v>
                </c:pt>
                <c:pt idx="99">
                  <c:v>66132.021999999997</c:v>
                </c:pt>
                <c:pt idx="100">
                  <c:v>68170.96100000001</c:v>
                </c:pt>
                <c:pt idx="101">
                  <c:v>64999.262000000002</c:v>
                </c:pt>
                <c:pt idx="102">
                  <c:v>63381.462999999996</c:v>
                </c:pt>
                <c:pt idx="103">
                  <c:v>61649.638000000006</c:v>
                </c:pt>
                <c:pt idx="104">
                  <c:v>60721.772000000004</c:v>
                </c:pt>
                <c:pt idx="105">
                  <c:v>60389.162000000004</c:v>
                </c:pt>
                <c:pt idx="106">
                  <c:v>61665.053999999996</c:v>
                </c:pt>
                <c:pt idx="107">
                  <c:v>63140.718999999997</c:v>
                </c:pt>
                <c:pt idx="108">
                  <c:v>64077.333999999995</c:v>
                </c:pt>
                <c:pt idx="109">
                  <c:v>63045.893000000004</c:v>
                </c:pt>
                <c:pt idx="110">
                  <c:v>59357.697999999997</c:v>
                </c:pt>
                <c:pt idx="111">
                  <c:v>63123.989000000001</c:v>
                </c:pt>
                <c:pt idx="112">
                  <c:v>63543.594999999994</c:v>
                </c:pt>
                <c:pt idx="113">
                  <c:v>68526.576000000001</c:v>
                </c:pt>
                <c:pt idx="114">
                  <c:v>65177.076999999997</c:v>
                </c:pt>
                <c:pt idx="115">
                  <c:v>73268.615999999995</c:v>
                </c:pt>
                <c:pt idx="116">
                  <c:v>71270.614999999991</c:v>
                </c:pt>
                <c:pt idx="117">
                  <c:v>67278.182000000001</c:v>
                </c:pt>
                <c:pt idx="118">
                  <c:v>60316.473999999995</c:v>
                </c:pt>
                <c:pt idx="119">
                  <c:v>59592.617999999995</c:v>
                </c:pt>
                <c:pt idx="120">
                  <c:v>58603.512999999999</c:v>
                </c:pt>
                <c:pt idx="121">
                  <c:v>56480.616000000002</c:v>
                </c:pt>
                <c:pt idx="122">
                  <c:v>58966.689999999995</c:v>
                </c:pt>
                <c:pt idx="123">
                  <c:v>59453.194000000003</c:v>
                </c:pt>
                <c:pt idx="124">
                  <c:v>57934.307000000001</c:v>
                </c:pt>
                <c:pt idx="125">
                  <c:v>55796.753999999994</c:v>
                </c:pt>
                <c:pt idx="126">
                  <c:v>57821.906999999999</c:v>
                </c:pt>
                <c:pt idx="127">
                  <c:v>56386.847000000002</c:v>
                </c:pt>
                <c:pt idx="128">
                  <c:v>55435.053999999996</c:v>
                </c:pt>
                <c:pt idx="129">
                  <c:v>57629.974999999999</c:v>
                </c:pt>
                <c:pt idx="130">
                  <c:v>63190.453999999998</c:v>
                </c:pt>
                <c:pt idx="131">
                  <c:v>58171.548999999999</c:v>
                </c:pt>
                <c:pt idx="132">
                  <c:v>59254.748</c:v>
                </c:pt>
                <c:pt idx="133">
                  <c:v>56664.756999999998</c:v>
                </c:pt>
                <c:pt idx="134">
                  <c:v>56606.279000000002</c:v>
                </c:pt>
                <c:pt idx="135">
                  <c:v>53957.546999999999</c:v>
                </c:pt>
                <c:pt idx="136">
                  <c:v>53580.584999999999</c:v>
                </c:pt>
                <c:pt idx="137">
                  <c:v>53817.599999999999</c:v>
                </c:pt>
                <c:pt idx="138">
                  <c:v>53516.302000000003</c:v>
                </c:pt>
                <c:pt idx="139">
                  <c:v>53401.964999999997</c:v>
                </c:pt>
                <c:pt idx="140">
                  <c:v>53828.711000000003</c:v>
                </c:pt>
                <c:pt idx="141">
                  <c:v>54898.630000000005</c:v>
                </c:pt>
                <c:pt idx="142">
                  <c:v>54789.903999999995</c:v>
                </c:pt>
                <c:pt idx="143">
                  <c:v>57784.565999999999</c:v>
                </c:pt>
                <c:pt idx="144">
                  <c:v>55993.216</c:v>
                </c:pt>
                <c:pt idx="145">
                  <c:v>54300.272000000004</c:v>
                </c:pt>
                <c:pt idx="146">
                  <c:v>54488.106</c:v>
                </c:pt>
                <c:pt idx="147">
                  <c:v>54462.297000000006</c:v>
                </c:pt>
                <c:pt idx="148">
                  <c:v>55537.462</c:v>
                </c:pt>
                <c:pt idx="149">
                  <c:v>55501.991000000002</c:v>
                </c:pt>
                <c:pt idx="150">
                  <c:v>54375.490999999995</c:v>
                </c:pt>
                <c:pt idx="151">
                  <c:v>54494.488999999994</c:v>
                </c:pt>
                <c:pt idx="152">
                  <c:v>53339.54</c:v>
                </c:pt>
                <c:pt idx="153">
                  <c:v>53621.081000000006</c:v>
                </c:pt>
                <c:pt idx="154">
                  <c:v>53512.147000000004</c:v>
                </c:pt>
                <c:pt idx="155">
                  <c:v>54711.225000000006</c:v>
                </c:pt>
                <c:pt idx="156">
                  <c:v>55084.146000000001</c:v>
                </c:pt>
                <c:pt idx="157">
                  <c:v>56999.373</c:v>
                </c:pt>
                <c:pt idx="158">
                  <c:v>57114.873</c:v>
                </c:pt>
                <c:pt idx="159">
                  <c:v>54463.402000000002</c:v>
                </c:pt>
                <c:pt idx="160">
                  <c:v>54210.953999999998</c:v>
                </c:pt>
                <c:pt idx="161">
                  <c:v>51843.076000000001</c:v>
                </c:pt>
                <c:pt idx="162">
                  <c:v>54111.07</c:v>
                </c:pt>
                <c:pt idx="163">
                  <c:v>55327.964999999997</c:v>
                </c:pt>
                <c:pt idx="164">
                  <c:v>54403.444000000003</c:v>
                </c:pt>
                <c:pt idx="165">
                  <c:v>56897.610000000008</c:v>
                </c:pt>
                <c:pt idx="166">
                  <c:v>57290.644000000008</c:v>
                </c:pt>
                <c:pt idx="167">
                  <c:v>52961.476000000002</c:v>
                </c:pt>
                <c:pt idx="168">
                  <c:v>53454.033999999992</c:v>
                </c:pt>
                <c:pt idx="169">
                  <c:v>54598.01400000001</c:v>
                </c:pt>
                <c:pt idx="170">
                  <c:v>64062.350999999995</c:v>
                </c:pt>
                <c:pt idx="171">
                  <c:v>73265.865999999995</c:v>
                </c:pt>
                <c:pt idx="172">
                  <c:v>72814.979000000007</c:v>
                </c:pt>
                <c:pt idx="173">
                  <c:v>62312.37</c:v>
                </c:pt>
                <c:pt idx="174">
                  <c:v>57344.157999999996</c:v>
                </c:pt>
                <c:pt idx="175">
                  <c:v>58851.007000000005</c:v>
                </c:pt>
                <c:pt idx="176">
                  <c:v>57937.090000000004</c:v>
                </c:pt>
                <c:pt idx="177">
                  <c:v>63729.485999999997</c:v>
                </c:pt>
                <c:pt idx="178">
                  <c:v>64646.289999999994</c:v>
                </c:pt>
                <c:pt idx="179">
                  <c:v>56632.257999999994</c:v>
                </c:pt>
                <c:pt idx="180">
                  <c:v>55078.776000000005</c:v>
                </c:pt>
                <c:pt idx="181">
                  <c:v>55305.055</c:v>
                </c:pt>
                <c:pt idx="182">
                  <c:v>62211.715000000004</c:v>
                </c:pt>
                <c:pt idx="183">
                  <c:v>59880.344000000005</c:v>
                </c:pt>
                <c:pt idx="184">
                  <c:v>63502.074999999997</c:v>
                </c:pt>
                <c:pt idx="185">
                  <c:v>63626.676999999996</c:v>
                </c:pt>
                <c:pt idx="186">
                  <c:v>62482.031999999999</c:v>
                </c:pt>
                <c:pt idx="187">
                  <c:v>66059.131000000008</c:v>
                </c:pt>
                <c:pt idx="188">
                  <c:v>66474.83</c:v>
                </c:pt>
                <c:pt idx="189">
                  <c:v>70442.73599999999</c:v>
                </c:pt>
                <c:pt idx="190">
                  <c:v>73238.937999999995</c:v>
                </c:pt>
                <c:pt idx="191">
                  <c:v>73699.830000000016</c:v>
                </c:pt>
                <c:pt idx="192">
                  <c:v>76122.194000000003</c:v>
                </c:pt>
                <c:pt idx="193">
                  <c:v>72693.782000000007</c:v>
                </c:pt>
                <c:pt idx="194">
                  <c:v>75701.78</c:v>
                </c:pt>
                <c:pt idx="195">
                  <c:v>70463.085999999996</c:v>
                </c:pt>
                <c:pt idx="196">
                  <c:v>76811.122999999992</c:v>
                </c:pt>
                <c:pt idx="197">
                  <c:v>78714.137000000002</c:v>
                </c:pt>
                <c:pt idx="198">
                  <c:v>79320.796999999991</c:v>
                </c:pt>
                <c:pt idx="199">
                  <c:v>79274.049999999988</c:v>
                </c:pt>
                <c:pt idx="200">
                  <c:v>70650.067999999999</c:v>
                </c:pt>
                <c:pt idx="201">
                  <c:v>68290.866999999998</c:v>
                </c:pt>
                <c:pt idx="202">
                  <c:v>68476.429000000004</c:v>
                </c:pt>
                <c:pt idx="203">
                  <c:v>61818.46</c:v>
                </c:pt>
                <c:pt idx="204">
                  <c:v>67446.679999999993</c:v>
                </c:pt>
                <c:pt idx="205">
                  <c:v>64474.887999999999</c:v>
                </c:pt>
                <c:pt idx="206">
                  <c:v>64472.201000000001</c:v>
                </c:pt>
                <c:pt idx="207">
                  <c:v>63219.688999999998</c:v>
                </c:pt>
                <c:pt idx="208">
                  <c:v>65572.044999999998</c:v>
                </c:pt>
                <c:pt idx="209">
                  <c:v>66249.164000000004</c:v>
                </c:pt>
                <c:pt idx="210">
                  <c:v>66997.98000000001</c:v>
                </c:pt>
                <c:pt idx="211">
                  <c:v>65875.694000000003</c:v>
                </c:pt>
                <c:pt idx="212">
                  <c:v>71548.175999999992</c:v>
                </c:pt>
                <c:pt idx="213">
                  <c:v>70777.009999999995</c:v>
                </c:pt>
                <c:pt idx="214">
                  <c:v>74703.769</c:v>
                </c:pt>
                <c:pt idx="215">
                  <c:v>78682.968999999997</c:v>
                </c:pt>
                <c:pt idx="216">
                  <c:v>75699.986000000004</c:v>
                </c:pt>
                <c:pt idx="217">
                  <c:v>70834.159</c:v>
                </c:pt>
                <c:pt idx="218">
                  <c:v>66770.683000000005</c:v>
                </c:pt>
                <c:pt idx="219">
                  <c:v>62967.445999999996</c:v>
                </c:pt>
                <c:pt idx="220">
                  <c:v>61465.919999999998</c:v>
                </c:pt>
                <c:pt idx="221">
                  <c:v>74404.246999999988</c:v>
                </c:pt>
                <c:pt idx="222">
                  <c:v>66807.053</c:v>
                </c:pt>
                <c:pt idx="223">
                  <c:v>66584.31</c:v>
                </c:pt>
                <c:pt idx="224">
                  <c:v>64107.394</c:v>
                </c:pt>
                <c:pt idx="225">
                  <c:v>64316.493999999999</c:v>
                </c:pt>
                <c:pt idx="226">
                  <c:v>64826.317999999999</c:v>
                </c:pt>
                <c:pt idx="227">
                  <c:v>63419.342000000004</c:v>
                </c:pt>
                <c:pt idx="228">
                  <c:v>63183.288</c:v>
                </c:pt>
                <c:pt idx="229">
                  <c:v>62046.758999999998</c:v>
                </c:pt>
                <c:pt idx="230">
                  <c:v>61824.633000000002</c:v>
                </c:pt>
                <c:pt idx="231">
                  <c:v>63272.207000000002</c:v>
                </c:pt>
                <c:pt idx="232">
                  <c:v>65337.817999999999</c:v>
                </c:pt>
                <c:pt idx="233">
                  <c:v>60242.034</c:v>
                </c:pt>
                <c:pt idx="234">
                  <c:v>59286.607999999993</c:v>
                </c:pt>
                <c:pt idx="235">
                  <c:v>59596.538</c:v>
                </c:pt>
                <c:pt idx="236">
                  <c:v>58047.563999999998</c:v>
                </c:pt>
                <c:pt idx="237">
                  <c:v>61048.059000000001</c:v>
                </c:pt>
                <c:pt idx="238">
                  <c:v>63466.932000000001</c:v>
                </c:pt>
                <c:pt idx="239">
                  <c:v>61129.772999999994</c:v>
                </c:pt>
                <c:pt idx="240">
                  <c:v>63441.282000000007</c:v>
                </c:pt>
                <c:pt idx="241">
                  <c:v>57275.444999999992</c:v>
                </c:pt>
                <c:pt idx="242">
                  <c:v>56229.211000000003</c:v>
                </c:pt>
                <c:pt idx="243">
                  <c:v>56546.964</c:v>
                </c:pt>
                <c:pt idx="244">
                  <c:v>58591.028000000006</c:v>
                </c:pt>
                <c:pt idx="245">
                  <c:v>60071.057999999997</c:v>
                </c:pt>
                <c:pt idx="246">
                  <c:v>54527.324000000001</c:v>
                </c:pt>
                <c:pt idx="247">
                  <c:v>53885.626000000004</c:v>
                </c:pt>
                <c:pt idx="248">
                  <c:v>56261.568999999996</c:v>
                </c:pt>
                <c:pt idx="249">
                  <c:v>55532.33</c:v>
                </c:pt>
                <c:pt idx="250">
                  <c:v>54520.800999999999</c:v>
                </c:pt>
                <c:pt idx="251">
                  <c:v>56206.462</c:v>
                </c:pt>
                <c:pt idx="252">
                  <c:v>53107.604999999996</c:v>
                </c:pt>
                <c:pt idx="253">
                  <c:v>53613.108999999997</c:v>
                </c:pt>
                <c:pt idx="254">
                  <c:v>52625.767</c:v>
                </c:pt>
                <c:pt idx="255">
                  <c:v>52921.341999999997</c:v>
                </c:pt>
                <c:pt idx="256">
                  <c:v>54423.347999999998</c:v>
                </c:pt>
                <c:pt idx="257">
                  <c:v>56372.864000000001</c:v>
                </c:pt>
                <c:pt idx="258">
                  <c:v>54113.298000000003</c:v>
                </c:pt>
                <c:pt idx="259">
                  <c:v>54946.959000000003</c:v>
                </c:pt>
                <c:pt idx="260">
                  <c:v>55682.428</c:v>
                </c:pt>
                <c:pt idx="261">
                  <c:v>57330.108999999997</c:v>
                </c:pt>
                <c:pt idx="262">
                  <c:v>57055.235000000001</c:v>
                </c:pt>
                <c:pt idx="263">
                  <c:v>59255.341</c:v>
                </c:pt>
                <c:pt idx="264">
                  <c:v>52722.290999999997</c:v>
                </c:pt>
                <c:pt idx="265">
                  <c:v>52767.206000000006</c:v>
                </c:pt>
                <c:pt idx="266">
                  <c:v>51256.601000000002</c:v>
                </c:pt>
                <c:pt idx="267">
                  <c:v>52842.11</c:v>
                </c:pt>
                <c:pt idx="268">
                  <c:v>52625.39</c:v>
                </c:pt>
                <c:pt idx="269">
                  <c:v>51981.154999999999</c:v>
                </c:pt>
                <c:pt idx="270">
                  <c:v>52381.031999999999</c:v>
                </c:pt>
                <c:pt idx="271">
                  <c:v>52443.675999999999</c:v>
                </c:pt>
                <c:pt idx="272">
                  <c:v>52455.95</c:v>
                </c:pt>
                <c:pt idx="273">
                  <c:v>52526.014999999999</c:v>
                </c:pt>
                <c:pt idx="274">
                  <c:v>53533</c:v>
                </c:pt>
                <c:pt idx="275">
                  <c:v>53414</c:v>
                </c:pt>
                <c:pt idx="276">
                  <c:v>53263</c:v>
                </c:pt>
                <c:pt idx="277">
                  <c:v>53086</c:v>
                </c:pt>
                <c:pt idx="278">
                  <c:v>53055</c:v>
                </c:pt>
                <c:pt idx="279">
                  <c:v>53058</c:v>
                </c:pt>
                <c:pt idx="280">
                  <c:v>52850</c:v>
                </c:pt>
                <c:pt idx="281">
                  <c:v>52711</c:v>
                </c:pt>
                <c:pt idx="282">
                  <c:v>52581</c:v>
                </c:pt>
                <c:pt idx="283">
                  <c:v>52432</c:v>
                </c:pt>
                <c:pt idx="284">
                  <c:v>52318</c:v>
                </c:pt>
                <c:pt idx="285">
                  <c:v>52286</c:v>
                </c:pt>
                <c:pt idx="286">
                  <c:v>52293</c:v>
                </c:pt>
                <c:pt idx="287">
                  <c:v>52304</c:v>
                </c:pt>
                <c:pt idx="288">
                  <c:v>52185</c:v>
                </c:pt>
                <c:pt idx="289">
                  <c:v>51995</c:v>
                </c:pt>
                <c:pt idx="290">
                  <c:v>52004</c:v>
                </c:pt>
                <c:pt idx="291">
                  <c:v>52021</c:v>
                </c:pt>
                <c:pt idx="292">
                  <c:v>52000</c:v>
                </c:pt>
                <c:pt idx="293">
                  <c:v>52024</c:v>
                </c:pt>
                <c:pt idx="294">
                  <c:v>51949</c:v>
                </c:pt>
                <c:pt idx="295">
                  <c:v>51815</c:v>
                </c:pt>
                <c:pt idx="296">
                  <c:v>51720</c:v>
                </c:pt>
                <c:pt idx="297">
                  <c:v>51601</c:v>
                </c:pt>
                <c:pt idx="298">
                  <c:v>51491</c:v>
                </c:pt>
                <c:pt idx="299">
                  <c:v>51471</c:v>
                </c:pt>
                <c:pt idx="300">
                  <c:v>51486</c:v>
                </c:pt>
                <c:pt idx="301">
                  <c:v>51455</c:v>
                </c:pt>
                <c:pt idx="302">
                  <c:v>51216</c:v>
                </c:pt>
                <c:pt idx="303">
                  <c:v>51050</c:v>
                </c:pt>
                <c:pt idx="304">
                  <c:v>51085</c:v>
                </c:pt>
                <c:pt idx="305">
                  <c:v>54915</c:v>
                </c:pt>
                <c:pt idx="306">
                  <c:v>54769</c:v>
                </c:pt>
                <c:pt idx="307">
                  <c:v>54773</c:v>
                </c:pt>
                <c:pt idx="308">
                  <c:v>54608</c:v>
                </c:pt>
                <c:pt idx="309">
                  <c:v>54426</c:v>
                </c:pt>
                <c:pt idx="310">
                  <c:v>54335</c:v>
                </c:pt>
                <c:pt idx="311">
                  <c:v>54374</c:v>
                </c:pt>
                <c:pt idx="312">
                  <c:v>54318</c:v>
                </c:pt>
                <c:pt idx="313">
                  <c:v>54174</c:v>
                </c:pt>
                <c:pt idx="314">
                  <c:v>54172</c:v>
                </c:pt>
                <c:pt idx="315">
                  <c:v>54164</c:v>
                </c:pt>
                <c:pt idx="316">
                  <c:v>54314</c:v>
                </c:pt>
                <c:pt idx="317">
                  <c:v>54218</c:v>
                </c:pt>
                <c:pt idx="318">
                  <c:v>54095</c:v>
                </c:pt>
                <c:pt idx="319">
                  <c:v>53996</c:v>
                </c:pt>
                <c:pt idx="320">
                  <c:v>53850</c:v>
                </c:pt>
                <c:pt idx="321">
                  <c:v>53835</c:v>
                </c:pt>
                <c:pt idx="322">
                  <c:v>53873</c:v>
                </c:pt>
                <c:pt idx="323">
                  <c:v>53813</c:v>
                </c:pt>
                <c:pt idx="324">
                  <c:v>53779</c:v>
                </c:pt>
                <c:pt idx="325">
                  <c:v>53773</c:v>
                </c:pt>
                <c:pt idx="326">
                  <c:v>53746</c:v>
                </c:pt>
                <c:pt idx="327">
                  <c:v>53744</c:v>
                </c:pt>
                <c:pt idx="328">
                  <c:v>53734</c:v>
                </c:pt>
                <c:pt idx="329">
                  <c:v>53889</c:v>
                </c:pt>
                <c:pt idx="330">
                  <c:v>53875</c:v>
                </c:pt>
                <c:pt idx="331">
                  <c:v>53931</c:v>
                </c:pt>
                <c:pt idx="332">
                  <c:v>53765</c:v>
                </c:pt>
                <c:pt idx="333">
                  <c:v>53839</c:v>
                </c:pt>
                <c:pt idx="334">
                  <c:v>53714</c:v>
                </c:pt>
                <c:pt idx="335">
                  <c:v>64476</c:v>
                </c:pt>
                <c:pt idx="336">
                  <c:v>64110</c:v>
                </c:pt>
                <c:pt idx="337">
                  <c:v>64355</c:v>
                </c:pt>
                <c:pt idx="338">
                  <c:v>64413</c:v>
                </c:pt>
                <c:pt idx="339">
                  <c:v>64623</c:v>
                </c:pt>
                <c:pt idx="340">
                  <c:v>64626</c:v>
                </c:pt>
                <c:pt idx="341">
                  <c:v>65043</c:v>
                </c:pt>
                <c:pt idx="342">
                  <c:v>65033</c:v>
                </c:pt>
                <c:pt idx="343">
                  <c:v>64837</c:v>
                </c:pt>
                <c:pt idx="344">
                  <c:v>64991</c:v>
                </c:pt>
                <c:pt idx="345">
                  <c:v>65470</c:v>
                </c:pt>
                <c:pt idx="346">
                  <c:v>65605</c:v>
                </c:pt>
                <c:pt idx="347">
                  <c:v>65912</c:v>
                </c:pt>
                <c:pt idx="348">
                  <c:v>66360</c:v>
                </c:pt>
                <c:pt idx="349">
                  <c:v>66342</c:v>
                </c:pt>
                <c:pt idx="350">
                  <c:v>65902</c:v>
                </c:pt>
                <c:pt idx="351">
                  <c:v>66076</c:v>
                </c:pt>
                <c:pt idx="352">
                  <c:v>66512</c:v>
                </c:pt>
                <c:pt idx="353">
                  <c:v>66990</c:v>
                </c:pt>
                <c:pt idx="354">
                  <c:v>67133</c:v>
                </c:pt>
                <c:pt idx="355">
                  <c:v>67563</c:v>
                </c:pt>
                <c:pt idx="356">
                  <c:v>67605</c:v>
                </c:pt>
                <c:pt idx="357">
                  <c:v>67286</c:v>
                </c:pt>
                <c:pt idx="358">
                  <c:v>67446</c:v>
                </c:pt>
                <c:pt idx="359">
                  <c:v>67868</c:v>
                </c:pt>
                <c:pt idx="360">
                  <c:v>68066</c:v>
                </c:pt>
                <c:pt idx="361">
                  <c:v>67905</c:v>
                </c:pt>
                <c:pt idx="362">
                  <c:v>68338</c:v>
                </c:pt>
                <c:pt idx="363">
                  <c:v>68334</c:v>
                </c:pt>
                <c:pt idx="364">
                  <c:v>68084</c:v>
                </c:pt>
                <c:pt idx="365">
                  <c:v>68297</c:v>
                </c:pt>
                <c:pt idx="366">
                  <c:v>69566</c:v>
                </c:pt>
                <c:pt idx="367">
                  <c:v>69744</c:v>
                </c:pt>
                <c:pt idx="368">
                  <c:v>69834</c:v>
                </c:pt>
                <c:pt idx="369">
                  <c:v>69946</c:v>
                </c:pt>
                <c:pt idx="370">
                  <c:v>69971</c:v>
                </c:pt>
                <c:pt idx="371">
                  <c:v>69876</c:v>
                </c:pt>
                <c:pt idx="372">
                  <c:v>70062</c:v>
                </c:pt>
                <c:pt idx="373">
                  <c:v>70291</c:v>
                </c:pt>
                <c:pt idx="374">
                  <c:v>70576</c:v>
                </c:pt>
                <c:pt idx="375">
                  <c:v>70781</c:v>
                </c:pt>
                <c:pt idx="376">
                  <c:v>70866</c:v>
                </c:pt>
                <c:pt idx="377">
                  <c:v>70853</c:v>
                </c:pt>
                <c:pt idx="378">
                  <c:v>71006</c:v>
                </c:pt>
                <c:pt idx="379">
                  <c:v>71139</c:v>
                </c:pt>
                <c:pt idx="380">
                  <c:v>71673</c:v>
                </c:pt>
                <c:pt idx="381">
                  <c:v>71658</c:v>
                </c:pt>
                <c:pt idx="382">
                  <c:v>71902</c:v>
                </c:pt>
                <c:pt idx="383">
                  <c:v>71989</c:v>
                </c:pt>
                <c:pt idx="384">
                  <c:v>71971</c:v>
                </c:pt>
                <c:pt idx="385">
                  <c:v>71929</c:v>
                </c:pt>
                <c:pt idx="386">
                  <c:v>72214</c:v>
                </c:pt>
                <c:pt idx="387">
                  <c:v>72432</c:v>
                </c:pt>
                <c:pt idx="388">
                  <c:v>72766</c:v>
                </c:pt>
                <c:pt idx="389">
                  <c:v>73215</c:v>
                </c:pt>
                <c:pt idx="390">
                  <c:v>73296</c:v>
                </c:pt>
                <c:pt idx="391">
                  <c:v>73255</c:v>
                </c:pt>
                <c:pt idx="392">
                  <c:v>73841</c:v>
                </c:pt>
                <c:pt idx="393">
                  <c:v>73785</c:v>
                </c:pt>
                <c:pt idx="394">
                  <c:v>74073</c:v>
                </c:pt>
                <c:pt idx="395">
                  <c:v>74366</c:v>
                </c:pt>
                <c:pt idx="396">
                  <c:v>74373</c:v>
                </c:pt>
                <c:pt idx="397">
                  <c:v>68311</c:v>
                </c:pt>
                <c:pt idx="398">
                  <c:v>68306</c:v>
                </c:pt>
                <c:pt idx="399">
                  <c:v>67881</c:v>
                </c:pt>
                <c:pt idx="400">
                  <c:v>68302</c:v>
                </c:pt>
                <c:pt idx="401">
                  <c:v>68310</c:v>
                </c:pt>
                <c:pt idx="402">
                  <c:v>69077</c:v>
                </c:pt>
                <c:pt idx="403">
                  <c:v>69081</c:v>
                </c:pt>
                <c:pt idx="404">
                  <c:v>69572</c:v>
                </c:pt>
                <c:pt idx="405">
                  <c:v>69579</c:v>
                </c:pt>
                <c:pt idx="406">
                  <c:v>69424</c:v>
                </c:pt>
                <c:pt idx="407">
                  <c:v>69767</c:v>
                </c:pt>
                <c:pt idx="408">
                  <c:v>70105</c:v>
                </c:pt>
                <c:pt idx="409">
                  <c:v>70970</c:v>
                </c:pt>
                <c:pt idx="410">
                  <c:v>70970</c:v>
                </c:pt>
                <c:pt idx="411">
                  <c:v>71478</c:v>
                </c:pt>
                <c:pt idx="412">
                  <c:v>71482</c:v>
                </c:pt>
                <c:pt idx="413">
                  <c:v>71483</c:v>
                </c:pt>
                <c:pt idx="414">
                  <c:v>71327</c:v>
                </c:pt>
                <c:pt idx="415">
                  <c:v>72157</c:v>
                </c:pt>
                <c:pt idx="416">
                  <c:v>72157</c:v>
                </c:pt>
                <c:pt idx="417">
                  <c:v>72633</c:v>
                </c:pt>
                <c:pt idx="418">
                  <c:v>73159</c:v>
                </c:pt>
                <c:pt idx="419">
                  <c:v>73164</c:v>
                </c:pt>
                <c:pt idx="420">
                  <c:v>73150</c:v>
                </c:pt>
                <c:pt idx="421">
                  <c:v>73619</c:v>
                </c:pt>
                <c:pt idx="422">
                  <c:v>73922</c:v>
                </c:pt>
                <c:pt idx="423">
                  <c:v>74401</c:v>
                </c:pt>
                <c:pt idx="424">
                  <c:v>75277</c:v>
                </c:pt>
                <c:pt idx="425">
                  <c:v>71964</c:v>
                </c:pt>
                <c:pt idx="426">
                  <c:v>72751</c:v>
                </c:pt>
                <c:pt idx="427">
                  <c:v>73556</c:v>
                </c:pt>
                <c:pt idx="428">
                  <c:v>73765</c:v>
                </c:pt>
                <c:pt idx="429">
                  <c:v>73763</c:v>
                </c:pt>
                <c:pt idx="430">
                  <c:v>74041</c:v>
                </c:pt>
                <c:pt idx="431">
                  <c:v>74023</c:v>
                </c:pt>
                <c:pt idx="432">
                  <c:v>73160</c:v>
                </c:pt>
                <c:pt idx="433">
                  <c:v>65651</c:v>
                </c:pt>
                <c:pt idx="434">
                  <c:v>74297</c:v>
                </c:pt>
                <c:pt idx="435">
                  <c:v>74396</c:v>
                </c:pt>
                <c:pt idx="436">
                  <c:v>74397</c:v>
                </c:pt>
                <c:pt idx="437">
                  <c:v>74388</c:v>
                </c:pt>
                <c:pt idx="438">
                  <c:v>74392</c:v>
                </c:pt>
                <c:pt idx="439">
                  <c:v>73515</c:v>
                </c:pt>
                <c:pt idx="440">
                  <c:v>73517</c:v>
                </c:pt>
                <c:pt idx="441">
                  <c:v>74372</c:v>
                </c:pt>
                <c:pt idx="442">
                  <c:v>74289</c:v>
                </c:pt>
                <c:pt idx="443">
                  <c:v>73988</c:v>
                </c:pt>
                <c:pt idx="444">
                  <c:v>73604</c:v>
                </c:pt>
                <c:pt idx="445">
                  <c:v>73605</c:v>
                </c:pt>
                <c:pt idx="446">
                  <c:v>72721</c:v>
                </c:pt>
                <c:pt idx="447">
                  <c:v>72709</c:v>
                </c:pt>
                <c:pt idx="448">
                  <c:v>73246</c:v>
                </c:pt>
                <c:pt idx="449">
                  <c:v>72756</c:v>
                </c:pt>
                <c:pt idx="450">
                  <c:v>72343</c:v>
                </c:pt>
                <c:pt idx="451">
                  <c:v>71931</c:v>
                </c:pt>
                <c:pt idx="452">
                  <c:v>71552</c:v>
                </c:pt>
                <c:pt idx="453">
                  <c:v>70715</c:v>
                </c:pt>
                <c:pt idx="454">
                  <c:v>70714</c:v>
                </c:pt>
                <c:pt idx="455">
                  <c:v>70798</c:v>
                </c:pt>
                <c:pt idx="456">
                  <c:v>60576</c:v>
                </c:pt>
                <c:pt idx="457">
                  <c:v>59881</c:v>
                </c:pt>
                <c:pt idx="458">
                  <c:v>59570</c:v>
                </c:pt>
                <c:pt idx="459">
                  <c:v>58746</c:v>
                </c:pt>
                <c:pt idx="460">
                  <c:v>58328</c:v>
                </c:pt>
                <c:pt idx="461">
                  <c:v>58324</c:v>
                </c:pt>
                <c:pt idx="462">
                  <c:v>58159</c:v>
                </c:pt>
                <c:pt idx="463">
                  <c:v>57687</c:v>
                </c:pt>
                <c:pt idx="464">
                  <c:v>57276</c:v>
                </c:pt>
                <c:pt idx="465">
                  <c:v>56771</c:v>
                </c:pt>
                <c:pt idx="466">
                  <c:v>56774</c:v>
                </c:pt>
                <c:pt idx="467">
                  <c:v>56370</c:v>
                </c:pt>
                <c:pt idx="468">
                  <c:v>56375</c:v>
                </c:pt>
                <c:pt idx="469">
                  <c:v>56822</c:v>
                </c:pt>
                <c:pt idx="470">
                  <c:v>56039</c:v>
                </c:pt>
                <c:pt idx="471">
                  <c:v>55371</c:v>
                </c:pt>
                <c:pt idx="472">
                  <c:v>55361</c:v>
                </c:pt>
                <c:pt idx="473">
                  <c:v>54967</c:v>
                </c:pt>
                <c:pt idx="474">
                  <c:v>54571</c:v>
                </c:pt>
                <c:pt idx="475">
                  <c:v>54572</c:v>
                </c:pt>
                <c:pt idx="476">
                  <c:v>54562</c:v>
                </c:pt>
                <c:pt idx="477">
                  <c:v>54627</c:v>
                </c:pt>
                <c:pt idx="478">
                  <c:v>54599</c:v>
                </c:pt>
                <c:pt idx="479">
                  <c:v>54539</c:v>
                </c:pt>
                <c:pt idx="480">
                  <c:v>54510</c:v>
                </c:pt>
                <c:pt idx="481">
                  <c:v>54117</c:v>
                </c:pt>
                <c:pt idx="482">
                  <c:v>54119</c:v>
                </c:pt>
                <c:pt idx="483">
                  <c:v>54506</c:v>
                </c:pt>
                <c:pt idx="484">
                  <c:v>54517</c:v>
                </c:pt>
                <c:pt idx="485">
                  <c:v>54545</c:v>
                </c:pt>
                <c:pt idx="486">
                  <c:v>50210</c:v>
                </c:pt>
                <c:pt idx="487">
                  <c:v>50248</c:v>
                </c:pt>
                <c:pt idx="488">
                  <c:v>50123</c:v>
                </c:pt>
                <c:pt idx="489">
                  <c:v>50119</c:v>
                </c:pt>
                <c:pt idx="490">
                  <c:v>50238</c:v>
                </c:pt>
                <c:pt idx="491">
                  <c:v>50067</c:v>
                </c:pt>
                <c:pt idx="492">
                  <c:v>49956</c:v>
                </c:pt>
                <c:pt idx="493">
                  <c:v>49843</c:v>
                </c:pt>
                <c:pt idx="494">
                  <c:v>49705</c:v>
                </c:pt>
                <c:pt idx="495">
                  <c:v>49582</c:v>
                </c:pt>
                <c:pt idx="496">
                  <c:v>49580</c:v>
                </c:pt>
                <c:pt idx="497">
                  <c:v>49597</c:v>
                </c:pt>
                <c:pt idx="498">
                  <c:v>49425</c:v>
                </c:pt>
                <c:pt idx="499">
                  <c:v>49239</c:v>
                </c:pt>
                <c:pt idx="500">
                  <c:v>48974</c:v>
                </c:pt>
                <c:pt idx="501">
                  <c:v>48990</c:v>
                </c:pt>
                <c:pt idx="502">
                  <c:v>48867</c:v>
                </c:pt>
                <c:pt idx="503">
                  <c:v>48868</c:v>
                </c:pt>
                <c:pt idx="504">
                  <c:v>48243</c:v>
                </c:pt>
                <c:pt idx="505">
                  <c:v>47790</c:v>
                </c:pt>
                <c:pt idx="506">
                  <c:v>47544</c:v>
                </c:pt>
                <c:pt idx="507">
                  <c:v>47553</c:v>
                </c:pt>
                <c:pt idx="508">
                  <c:v>47586</c:v>
                </c:pt>
                <c:pt idx="509">
                  <c:v>47460</c:v>
                </c:pt>
                <c:pt idx="510">
                  <c:v>47461</c:v>
                </c:pt>
                <c:pt idx="511">
                  <c:v>47460</c:v>
                </c:pt>
                <c:pt idx="512">
                  <c:v>47362</c:v>
                </c:pt>
                <c:pt idx="513">
                  <c:v>47176</c:v>
                </c:pt>
                <c:pt idx="514">
                  <c:v>46989</c:v>
                </c:pt>
                <c:pt idx="515">
                  <c:v>46819</c:v>
                </c:pt>
                <c:pt idx="516">
                  <c:v>46687</c:v>
                </c:pt>
                <c:pt idx="517">
                  <c:v>45745</c:v>
                </c:pt>
                <c:pt idx="518">
                  <c:v>45963</c:v>
                </c:pt>
                <c:pt idx="519">
                  <c:v>45571</c:v>
                </c:pt>
                <c:pt idx="520">
                  <c:v>45288</c:v>
                </c:pt>
                <c:pt idx="521">
                  <c:v>45286</c:v>
                </c:pt>
                <c:pt idx="522">
                  <c:v>45061</c:v>
                </c:pt>
                <c:pt idx="523">
                  <c:v>44661</c:v>
                </c:pt>
                <c:pt idx="524">
                  <c:v>44671</c:v>
                </c:pt>
                <c:pt idx="525">
                  <c:v>44919</c:v>
                </c:pt>
                <c:pt idx="526">
                  <c:v>44790</c:v>
                </c:pt>
                <c:pt idx="527">
                  <c:v>44671</c:v>
                </c:pt>
                <c:pt idx="528">
                  <c:v>44637</c:v>
                </c:pt>
                <c:pt idx="529">
                  <c:v>44597</c:v>
                </c:pt>
                <c:pt idx="530">
                  <c:v>44215</c:v>
                </c:pt>
                <c:pt idx="531">
                  <c:v>44221</c:v>
                </c:pt>
                <c:pt idx="532">
                  <c:v>44609</c:v>
                </c:pt>
                <c:pt idx="533">
                  <c:v>44549</c:v>
                </c:pt>
                <c:pt idx="534">
                  <c:v>44548</c:v>
                </c:pt>
                <c:pt idx="535">
                  <c:v>44611</c:v>
                </c:pt>
                <c:pt idx="536">
                  <c:v>44627</c:v>
                </c:pt>
                <c:pt idx="537">
                  <c:v>44251</c:v>
                </c:pt>
                <c:pt idx="538">
                  <c:v>44238</c:v>
                </c:pt>
                <c:pt idx="539">
                  <c:v>44738</c:v>
                </c:pt>
                <c:pt idx="540">
                  <c:v>44867</c:v>
                </c:pt>
                <c:pt idx="541">
                  <c:v>44882</c:v>
                </c:pt>
                <c:pt idx="542">
                  <c:v>44898</c:v>
                </c:pt>
                <c:pt idx="543">
                  <c:v>50401</c:v>
                </c:pt>
                <c:pt idx="544">
                  <c:v>50314</c:v>
                </c:pt>
                <c:pt idx="545">
                  <c:v>50314</c:v>
                </c:pt>
                <c:pt idx="546">
                  <c:v>45198</c:v>
                </c:pt>
                <c:pt idx="547">
                  <c:v>44034.149173428763</c:v>
                </c:pt>
                <c:pt idx="548">
                  <c:v>48713.724376368649</c:v>
                </c:pt>
                <c:pt idx="549">
                  <c:v>50220.947022452296</c:v>
                </c:pt>
                <c:pt idx="550">
                  <c:v>46288.33251636081</c:v>
                </c:pt>
                <c:pt idx="551">
                  <c:v>42516.445697829775</c:v>
                </c:pt>
                <c:pt idx="552">
                  <c:v>46218.955431977178</c:v>
                </c:pt>
                <c:pt idx="553">
                  <c:v>53273.59970714576</c:v>
                </c:pt>
                <c:pt idx="554">
                  <c:v>52735.326771327229</c:v>
                </c:pt>
                <c:pt idx="555">
                  <c:v>46258.939387051541</c:v>
                </c:pt>
                <c:pt idx="556">
                  <c:v>48690.757469857977</c:v>
                </c:pt>
                <c:pt idx="557">
                  <c:v>45393.462450433901</c:v>
                </c:pt>
                <c:pt idx="558">
                  <c:v>45197.960273661483</c:v>
                </c:pt>
                <c:pt idx="559">
                  <c:v>42612.507015323361</c:v>
                </c:pt>
                <c:pt idx="560">
                  <c:v>43801.526265957742</c:v>
                </c:pt>
                <c:pt idx="561">
                  <c:v>46364.333590257818</c:v>
                </c:pt>
                <c:pt idx="562">
                  <c:v>54299.150263273004</c:v>
                </c:pt>
                <c:pt idx="563">
                  <c:v>55301.699877798645</c:v>
                </c:pt>
                <c:pt idx="564">
                  <c:v>54267.503454534613</c:v>
                </c:pt>
                <c:pt idx="565">
                  <c:v>44399.05553461425</c:v>
                </c:pt>
                <c:pt idx="566">
                  <c:v>45697.859605637263</c:v>
                </c:pt>
                <c:pt idx="567">
                  <c:v>43139.03265790912</c:v>
                </c:pt>
                <c:pt idx="568">
                  <c:v>40893.919308633231</c:v>
                </c:pt>
                <c:pt idx="569">
                  <c:v>42852.065477260301</c:v>
                </c:pt>
                <c:pt idx="570">
                  <c:v>46902.920725013675</c:v>
                </c:pt>
                <c:pt idx="571">
                  <c:v>54139.323922948592</c:v>
                </c:pt>
                <c:pt idx="572">
                  <c:v>53703.385164519335</c:v>
                </c:pt>
                <c:pt idx="573">
                  <c:v>53705.385164519335</c:v>
                </c:pt>
                <c:pt idx="574">
                  <c:v>46607.813345813069</c:v>
                </c:pt>
                <c:pt idx="575">
                  <c:v>48786.912838894415</c:v>
                </c:pt>
                <c:pt idx="576">
                  <c:v>50369.037839721568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4F-4F74-9145-097FAC1D2C5A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Total_StdO_Customers!$F$9:$F$585</c:f>
              <c:numCache>
                <c:formatCode>#,##0</c:formatCode>
                <c:ptCount val="577"/>
                <c:pt idx="0">
                  <c:v>74974</c:v>
                </c:pt>
                <c:pt idx="1">
                  <c:v>75100</c:v>
                </c:pt>
                <c:pt idx="2">
                  <c:v>74722</c:v>
                </c:pt>
                <c:pt idx="3">
                  <c:v>74138</c:v>
                </c:pt>
                <c:pt idx="4">
                  <c:v>73875</c:v>
                </c:pt>
                <c:pt idx="5">
                  <c:v>73696</c:v>
                </c:pt>
                <c:pt idx="6">
                  <c:v>73693</c:v>
                </c:pt>
                <c:pt idx="7">
                  <c:v>73561</c:v>
                </c:pt>
                <c:pt idx="8">
                  <c:v>73049</c:v>
                </c:pt>
                <c:pt idx="9">
                  <c:v>73028</c:v>
                </c:pt>
                <c:pt idx="10">
                  <c:v>72801</c:v>
                </c:pt>
                <c:pt idx="11">
                  <c:v>72781</c:v>
                </c:pt>
                <c:pt idx="12">
                  <c:v>72635</c:v>
                </c:pt>
                <c:pt idx="13">
                  <c:v>72605</c:v>
                </c:pt>
                <c:pt idx="14">
                  <c:v>72153</c:v>
                </c:pt>
                <c:pt idx="15">
                  <c:v>71720</c:v>
                </c:pt>
                <c:pt idx="16">
                  <c:v>71699</c:v>
                </c:pt>
                <c:pt idx="17">
                  <c:v>71468</c:v>
                </c:pt>
                <c:pt idx="18">
                  <c:v>71437</c:v>
                </c:pt>
                <c:pt idx="19">
                  <c:v>71278</c:v>
                </c:pt>
                <c:pt idx="20">
                  <c:v>71194</c:v>
                </c:pt>
                <c:pt idx="21">
                  <c:v>71121</c:v>
                </c:pt>
                <c:pt idx="22">
                  <c:v>70952</c:v>
                </c:pt>
                <c:pt idx="23">
                  <c:v>70944</c:v>
                </c:pt>
                <c:pt idx="24">
                  <c:v>71188</c:v>
                </c:pt>
                <c:pt idx="25">
                  <c:v>71188</c:v>
                </c:pt>
                <c:pt idx="26">
                  <c:v>71058</c:v>
                </c:pt>
                <c:pt idx="27">
                  <c:v>71033</c:v>
                </c:pt>
                <c:pt idx="28">
                  <c:v>71576</c:v>
                </c:pt>
                <c:pt idx="29">
                  <c:v>71992</c:v>
                </c:pt>
                <c:pt idx="30">
                  <c:v>72340</c:v>
                </c:pt>
                <c:pt idx="31">
                  <c:v>68632</c:v>
                </c:pt>
                <c:pt idx="32">
                  <c:v>69437</c:v>
                </c:pt>
                <c:pt idx="33">
                  <c:v>69145</c:v>
                </c:pt>
                <c:pt idx="34">
                  <c:v>69145</c:v>
                </c:pt>
                <c:pt idx="35">
                  <c:v>69879</c:v>
                </c:pt>
                <c:pt idx="36">
                  <c:v>69878</c:v>
                </c:pt>
                <c:pt idx="37">
                  <c:v>70342</c:v>
                </c:pt>
                <c:pt idx="38">
                  <c:v>71222</c:v>
                </c:pt>
                <c:pt idx="39">
                  <c:v>71223</c:v>
                </c:pt>
                <c:pt idx="40">
                  <c:v>70919</c:v>
                </c:pt>
                <c:pt idx="41">
                  <c:v>70923</c:v>
                </c:pt>
                <c:pt idx="42">
                  <c:v>71787</c:v>
                </c:pt>
                <c:pt idx="43">
                  <c:v>72167</c:v>
                </c:pt>
                <c:pt idx="44">
                  <c:v>73067</c:v>
                </c:pt>
                <c:pt idx="45">
                  <c:v>73466</c:v>
                </c:pt>
                <c:pt idx="46">
                  <c:v>73522</c:v>
                </c:pt>
                <c:pt idx="47">
                  <c:v>73226</c:v>
                </c:pt>
                <c:pt idx="48">
                  <c:v>73231</c:v>
                </c:pt>
                <c:pt idx="49">
                  <c:v>73234</c:v>
                </c:pt>
                <c:pt idx="50">
                  <c:v>74246</c:v>
                </c:pt>
                <c:pt idx="51">
                  <c:v>74254</c:v>
                </c:pt>
                <c:pt idx="52">
                  <c:v>75005</c:v>
                </c:pt>
                <c:pt idx="53">
                  <c:v>75006</c:v>
                </c:pt>
                <c:pt idx="54">
                  <c:v>74698</c:v>
                </c:pt>
                <c:pt idx="55">
                  <c:v>74703</c:v>
                </c:pt>
                <c:pt idx="56">
                  <c:v>75243</c:v>
                </c:pt>
                <c:pt idx="57">
                  <c:v>75344</c:v>
                </c:pt>
                <c:pt idx="58">
                  <c:v>75505</c:v>
                </c:pt>
                <c:pt idx="59">
                  <c:v>75862</c:v>
                </c:pt>
                <c:pt idx="60">
                  <c:v>70123</c:v>
                </c:pt>
                <c:pt idx="61">
                  <c:v>69630</c:v>
                </c:pt>
                <c:pt idx="62">
                  <c:v>69633</c:v>
                </c:pt>
                <c:pt idx="63">
                  <c:v>70237</c:v>
                </c:pt>
                <c:pt idx="64">
                  <c:v>70236</c:v>
                </c:pt>
                <c:pt idx="65">
                  <c:v>70189</c:v>
                </c:pt>
                <c:pt idx="66">
                  <c:v>70131</c:v>
                </c:pt>
                <c:pt idx="67">
                  <c:v>70103</c:v>
                </c:pt>
                <c:pt idx="68">
                  <c:v>69632</c:v>
                </c:pt>
                <c:pt idx="69">
                  <c:v>69620</c:v>
                </c:pt>
                <c:pt idx="70">
                  <c:v>69829</c:v>
                </c:pt>
                <c:pt idx="71">
                  <c:v>69866</c:v>
                </c:pt>
                <c:pt idx="72">
                  <c:v>69801</c:v>
                </c:pt>
                <c:pt idx="73">
                  <c:v>69731</c:v>
                </c:pt>
                <c:pt idx="74">
                  <c:v>69510</c:v>
                </c:pt>
                <c:pt idx="75">
                  <c:v>69023</c:v>
                </c:pt>
                <c:pt idx="76">
                  <c:v>69025</c:v>
                </c:pt>
                <c:pt idx="77">
                  <c:v>69290</c:v>
                </c:pt>
                <c:pt idx="78">
                  <c:v>69296</c:v>
                </c:pt>
                <c:pt idx="79">
                  <c:v>69222</c:v>
                </c:pt>
                <c:pt idx="80">
                  <c:v>69030</c:v>
                </c:pt>
                <c:pt idx="81">
                  <c:v>69036</c:v>
                </c:pt>
                <c:pt idx="82">
                  <c:v>68557</c:v>
                </c:pt>
                <c:pt idx="83">
                  <c:v>68525</c:v>
                </c:pt>
                <c:pt idx="84">
                  <c:v>68853</c:v>
                </c:pt>
                <c:pt idx="85">
                  <c:v>68588</c:v>
                </c:pt>
                <c:pt idx="86">
                  <c:v>68435</c:v>
                </c:pt>
                <c:pt idx="87">
                  <c:v>68254</c:v>
                </c:pt>
                <c:pt idx="88">
                  <c:v>68084</c:v>
                </c:pt>
                <c:pt idx="89">
                  <c:v>67605</c:v>
                </c:pt>
                <c:pt idx="90">
                  <c:v>67613</c:v>
                </c:pt>
                <c:pt idx="91">
                  <c:v>76607.991999999998</c:v>
                </c:pt>
                <c:pt idx="92">
                  <c:v>71607.103999999992</c:v>
                </c:pt>
                <c:pt idx="93">
                  <c:v>73109.002999999997</c:v>
                </c:pt>
                <c:pt idx="94">
                  <c:v>74547.906999999992</c:v>
                </c:pt>
                <c:pt idx="95">
                  <c:v>71866.913</c:v>
                </c:pt>
                <c:pt idx="96">
                  <c:v>73171.303</c:v>
                </c:pt>
                <c:pt idx="97">
                  <c:v>73312.018999999986</c:v>
                </c:pt>
                <c:pt idx="98">
                  <c:v>75567.985000000001</c:v>
                </c:pt>
                <c:pt idx="99">
                  <c:v>68820.277000000002</c:v>
                </c:pt>
                <c:pt idx="100">
                  <c:v>71879.28300000001</c:v>
                </c:pt>
                <c:pt idx="101">
                  <c:v>68450.633000000002</c:v>
                </c:pt>
                <c:pt idx="102">
                  <c:v>66071.525000000009</c:v>
                </c:pt>
                <c:pt idx="103">
                  <c:v>62879.283000000003</c:v>
                </c:pt>
                <c:pt idx="104">
                  <c:v>62363.587</c:v>
                </c:pt>
                <c:pt idx="105">
                  <c:v>62939.281999999999</c:v>
                </c:pt>
                <c:pt idx="106">
                  <c:v>64833.576999999997</c:v>
                </c:pt>
                <c:pt idx="107">
                  <c:v>65920.508999999991</c:v>
                </c:pt>
                <c:pt idx="108">
                  <c:v>68095.766000000003</c:v>
                </c:pt>
                <c:pt idx="109">
                  <c:v>66036.328000000009</c:v>
                </c:pt>
                <c:pt idx="110">
                  <c:v>60439.459000000003</c:v>
                </c:pt>
                <c:pt idx="111">
                  <c:v>64534.415999999997</c:v>
                </c:pt>
                <c:pt idx="112">
                  <c:v>67217.993999999992</c:v>
                </c:pt>
                <c:pt idx="113">
                  <c:v>71958.02399999999</c:v>
                </c:pt>
                <c:pt idx="114">
                  <c:v>68392.63</c:v>
                </c:pt>
                <c:pt idx="115">
                  <c:v>76221.39899999999</c:v>
                </c:pt>
                <c:pt idx="116">
                  <c:v>74163.578999999998</c:v>
                </c:pt>
                <c:pt idx="117">
                  <c:v>68907.042999999991</c:v>
                </c:pt>
                <c:pt idx="118">
                  <c:v>61965.767000000007</c:v>
                </c:pt>
                <c:pt idx="119">
                  <c:v>62116.254000000001</c:v>
                </c:pt>
                <c:pt idx="120">
                  <c:v>62840.921999999999</c:v>
                </c:pt>
                <c:pt idx="121">
                  <c:v>60591.968999999997</c:v>
                </c:pt>
                <c:pt idx="122">
                  <c:v>61779.044999999998</c:v>
                </c:pt>
                <c:pt idx="123">
                  <c:v>62387.284000000007</c:v>
                </c:pt>
                <c:pt idx="124">
                  <c:v>58834.921999999999</c:v>
                </c:pt>
                <c:pt idx="125">
                  <c:v>57038.546000000002</c:v>
                </c:pt>
                <c:pt idx="126">
                  <c:v>61830.479999999996</c:v>
                </c:pt>
                <c:pt idx="127">
                  <c:v>59829.155999999995</c:v>
                </c:pt>
                <c:pt idx="128">
                  <c:v>58224.803</c:v>
                </c:pt>
                <c:pt idx="129">
                  <c:v>61435.541000000005</c:v>
                </c:pt>
                <c:pt idx="130">
                  <c:v>66368.87</c:v>
                </c:pt>
                <c:pt idx="131">
                  <c:v>60090.939000000006</c:v>
                </c:pt>
                <c:pt idx="132">
                  <c:v>61964.998</c:v>
                </c:pt>
                <c:pt idx="133">
                  <c:v>60331.837999999996</c:v>
                </c:pt>
                <c:pt idx="134">
                  <c:v>60151.188000000002</c:v>
                </c:pt>
                <c:pt idx="135">
                  <c:v>58090.031999999999</c:v>
                </c:pt>
                <c:pt idx="136">
                  <c:v>57037.812999999995</c:v>
                </c:pt>
                <c:pt idx="137">
                  <c:v>56930.875</c:v>
                </c:pt>
                <c:pt idx="138">
                  <c:v>54534.140999999996</c:v>
                </c:pt>
                <c:pt idx="139">
                  <c:v>54697.307000000001</c:v>
                </c:pt>
                <c:pt idx="140">
                  <c:v>57779.487000000001</c:v>
                </c:pt>
                <c:pt idx="141">
                  <c:v>58616.173999999999</c:v>
                </c:pt>
                <c:pt idx="142">
                  <c:v>58274.271999999997</c:v>
                </c:pt>
                <c:pt idx="143">
                  <c:v>59238.165999999997</c:v>
                </c:pt>
                <c:pt idx="144">
                  <c:v>59145.038999999997</c:v>
                </c:pt>
                <c:pt idx="145">
                  <c:v>55825.43</c:v>
                </c:pt>
                <c:pt idx="146">
                  <c:v>54594.930999999997</c:v>
                </c:pt>
                <c:pt idx="147">
                  <c:v>56019.487000000001</c:v>
                </c:pt>
                <c:pt idx="148">
                  <c:v>59202.852000000006</c:v>
                </c:pt>
                <c:pt idx="149">
                  <c:v>58060.790999999997</c:v>
                </c:pt>
                <c:pt idx="150">
                  <c:v>56464.987999999998</c:v>
                </c:pt>
                <c:pt idx="151">
                  <c:v>56420.67</c:v>
                </c:pt>
                <c:pt idx="152">
                  <c:v>54533.450000000004</c:v>
                </c:pt>
                <c:pt idx="153">
                  <c:v>54685.650999999998</c:v>
                </c:pt>
                <c:pt idx="154">
                  <c:v>56443.637000000002</c:v>
                </c:pt>
                <c:pt idx="155">
                  <c:v>56657.641000000003</c:v>
                </c:pt>
                <c:pt idx="156">
                  <c:v>57853.434999999998</c:v>
                </c:pt>
                <c:pt idx="157">
                  <c:v>58412.827000000005</c:v>
                </c:pt>
                <c:pt idx="158">
                  <c:v>59130.261999999995</c:v>
                </c:pt>
                <c:pt idx="159">
                  <c:v>55468.45</c:v>
                </c:pt>
                <c:pt idx="160">
                  <c:v>54313.997999999992</c:v>
                </c:pt>
                <c:pt idx="161">
                  <c:v>54291.015999999996</c:v>
                </c:pt>
                <c:pt idx="162">
                  <c:v>55683.885000000002</c:v>
                </c:pt>
                <c:pt idx="163">
                  <c:v>56389.784999999996</c:v>
                </c:pt>
                <c:pt idx="164">
                  <c:v>56333.690999999999</c:v>
                </c:pt>
                <c:pt idx="165">
                  <c:v>58760.034000000007</c:v>
                </c:pt>
                <c:pt idx="166">
                  <c:v>57406.892999999996</c:v>
                </c:pt>
                <c:pt idx="167">
                  <c:v>53270.375999999997</c:v>
                </c:pt>
                <c:pt idx="168">
                  <c:v>55713.936999999998</c:v>
                </c:pt>
                <c:pt idx="169">
                  <c:v>56953.957000000002</c:v>
                </c:pt>
                <c:pt idx="170">
                  <c:v>65809.900999999998</c:v>
                </c:pt>
                <c:pt idx="171">
                  <c:v>74590.157999999996</c:v>
                </c:pt>
                <c:pt idx="172">
                  <c:v>73158.233000000007</c:v>
                </c:pt>
                <c:pt idx="173">
                  <c:v>63002.442999999999</c:v>
                </c:pt>
                <c:pt idx="174">
                  <c:v>57182.764000000003</c:v>
                </c:pt>
                <c:pt idx="175">
                  <c:v>60048.331000000006</c:v>
                </c:pt>
                <c:pt idx="176">
                  <c:v>60221.582000000002</c:v>
                </c:pt>
                <c:pt idx="177">
                  <c:v>65813.688000000009</c:v>
                </c:pt>
                <c:pt idx="178">
                  <c:v>65808.774999999994</c:v>
                </c:pt>
                <c:pt idx="179">
                  <c:v>58751.789999999994</c:v>
                </c:pt>
                <c:pt idx="180">
                  <c:v>56627.72</c:v>
                </c:pt>
                <c:pt idx="181">
                  <c:v>55576.447999999997</c:v>
                </c:pt>
                <c:pt idx="182">
                  <c:v>62531.798000000003</c:v>
                </c:pt>
                <c:pt idx="183">
                  <c:v>60303.359000000004</c:v>
                </c:pt>
                <c:pt idx="184">
                  <c:v>62307.561999999998</c:v>
                </c:pt>
                <c:pt idx="185">
                  <c:v>62593.930999999997</c:v>
                </c:pt>
                <c:pt idx="186">
                  <c:v>62801.567000000003</c:v>
                </c:pt>
                <c:pt idx="187">
                  <c:v>66234.14</c:v>
                </c:pt>
                <c:pt idx="188">
                  <c:v>66585.96699999999</c:v>
                </c:pt>
                <c:pt idx="189">
                  <c:v>69612.52900000001</c:v>
                </c:pt>
                <c:pt idx="190">
                  <c:v>73041.778999999995</c:v>
                </c:pt>
                <c:pt idx="191">
                  <c:v>74061.615000000005</c:v>
                </c:pt>
                <c:pt idx="192">
                  <c:v>77243.634999999995</c:v>
                </c:pt>
                <c:pt idx="193">
                  <c:v>74413.126000000004</c:v>
                </c:pt>
                <c:pt idx="194">
                  <c:v>73712.758999999991</c:v>
                </c:pt>
                <c:pt idx="195">
                  <c:v>68508.62</c:v>
                </c:pt>
                <c:pt idx="196">
                  <c:v>75984.561999999991</c:v>
                </c:pt>
                <c:pt idx="197">
                  <c:v>78377.278999999995</c:v>
                </c:pt>
                <c:pt idx="198">
                  <c:v>79899.241999999984</c:v>
                </c:pt>
                <c:pt idx="199">
                  <c:v>79990.217000000004</c:v>
                </c:pt>
                <c:pt idx="200">
                  <c:v>70661.103000000003</c:v>
                </c:pt>
                <c:pt idx="201">
                  <c:v>66873.563000000009</c:v>
                </c:pt>
                <c:pt idx="202">
                  <c:v>67917.294999999998</c:v>
                </c:pt>
                <c:pt idx="203">
                  <c:v>63638.679000000004</c:v>
                </c:pt>
                <c:pt idx="204">
                  <c:v>67601.884999999995</c:v>
                </c:pt>
                <c:pt idx="205">
                  <c:v>65491.741000000009</c:v>
                </c:pt>
                <c:pt idx="206">
                  <c:v>64805.393000000004</c:v>
                </c:pt>
                <c:pt idx="207">
                  <c:v>62850.081999999995</c:v>
                </c:pt>
                <c:pt idx="208">
                  <c:v>64800.087999999996</c:v>
                </c:pt>
                <c:pt idx="209">
                  <c:v>65176.112000000008</c:v>
                </c:pt>
                <c:pt idx="210">
                  <c:v>68601.655999999988</c:v>
                </c:pt>
                <c:pt idx="211">
                  <c:v>67535.192999999999</c:v>
                </c:pt>
                <c:pt idx="212">
                  <c:v>72556.512999999992</c:v>
                </c:pt>
                <c:pt idx="213">
                  <c:v>71984.194999999992</c:v>
                </c:pt>
                <c:pt idx="214">
                  <c:v>75513.809000000008</c:v>
                </c:pt>
                <c:pt idx="215">
                  <c:v>77480.214999999997</c:v>
                </c:pt>
                <c:pt idx="216">
                  <c:v>76747.876000000004</c:v>
                </c:pt>
                <c:pt idx="217">
                  <c:v>72624.675999999992</c:v>
                </c:pt>
                <c:pt idx="218">
                  <c:v>66655.813999999998</c:v>
                </c:pt>
                <c:pt idx="219">
                  <c:v>63821.96</c:v>
                </c:pt>
                <c:pt idx="220">
                  <c:v>63049.891000000003</c:v>
                </c:pt>
                <c:pt idx="221">
                  <c:v>66161.053</c:v>
                </c:pt>
                <c:pt idx="222">
                  <c:v>67445.995999999999</c:v>
                </c:pt>
                <c:pt idx="223">
                  <c:v>66045.17</c:v>
                </c:pt>
                <c:pt idx="224">
                  <c:v>66012.903999999995</c:v>
                </c:pt>
                <c:pt idx="225">
                  <c:v>65142.077999999994</c:v>
                </c:pt>
                <c:pt idx="226">
                  <c:v>65715.864000000001</c:v>
                </c:pt>
                <c:pt idx="227">
                  <c:v>65709.664000000004</c:v>
                </c:pt>
                <c:pt idx="228">
                  <c:v>64199.847000000002</c:v>
                </c:pt>
                <c:pt idx="229">
                  <c:v>61422.766000000003</c:v>
                </c:pt>
                <c:pt idx="230">
                  <c:v>61900.471999999994</c:v>
                </c:pt>
                <c:pt idx="231">
                  <c:v>64408.395000000004</c:v>
                </c:pt>
                <c:pt idx="232">
                  <c:v>66313.293999999994</c:v>
                </c:pt>
                <c:pt idx="233">
                  <c:v>61591.167999999998</c:v>
                </c:pt>
                <c:pt idx="234">
                  <c:v>60665.911</c:v>
                </c:pt>
                <c:pt idx="235">
                  <c:v>60230.107000000004</c:v>
                </c:pt>
                <c:pt idx="236">
                  <c:v>58308.049999999996</c:v>
                </c:pt>
                <c:pt idx="237">
                  <c:v>60327.295000000006</c:v>
                </c:pt>
                <c:pt idx="238">
                  <c:v>64642.309000000001</c:v>
                </c:pt>
                <c:pt idx="239">
                  <c:v>62181.373</c:v>
                </c:pt>
                <c:pt idx="240">
                  <c:v>65574.906000000003</c:v>
                </c:pt>
                <c:pt idx="241">
                  <c:v>59274.822999999997</c:v>
                </c:pt>
                <c:pt idx="242">
                  <c:v>58143.54</c:v>
                </c:pt>
                <c:pt idx="243">
                  <c:v>56958.775999999998</c:v>
                </c:pt>
                <c:pt idx="244">
                  <c:v>58605.258000000002</c:v>
                </c:pt>
                <c:pt idx="245">
                  <c:v>61582.667999999998</c:v>
                </c:pt>
                <c:pt idx="246">
                  <c:v>56825.515999999996</c:v>
                </c:pt>
                <c:pt idx="247">
                  <c:v>56444.918999999994</c:v>
                </c:pt>
                <c:pt idx="248">
                  <c:v>57800.148000000001</c:v>
                </c:pt>
                <c:pt idx="249">
                  <c:v>56566.663999999997</c:v>
                </c:pt>
                <c:pt idx="250">
                  <c:v>57071.095999999998</c:v>
                </c:pt>
                <c:pt idx="251">
                  <c:v>56431.391000000003</c:v>
                </c:pt>
                <c:pt idx="252">
                  <c:v>55625.921000000002</c:v>
                </c:pt>
                <c:pt idx="253">
                  <c:v>55279.777999999998</c:v>
                </c:pt>
                <c:pt idx="254">
                  <c:v>55461.385999999999</c:v>
                </c:pt>
                <c:pt idx="255">
                  <c:v>55867.556000000004</c:v>
                </c:pt>
                <c:pt idx="256">
                  <c:v>56121.952000000005</c:v>
                </c:pt>
                <c:pt idx="257">
                  <c:v>56514.14</c:v>
                </c:pt>
                <c:pt idx="258">
                  <c:v>54132.247000000003</c:v>
                </c:pt>
                <c:pt idx="259">
                  <c:v>56357.843999999997</c:v>
                </c:pt>
                <c:pt idx="260">
                  <c:v>58090.694000000003</c:v>
                </c:pt>
                <c:pt idx="261">
                  <c:v>59631.177999999993</c:v>
                </c:pt>
                <c:pt idx="262">
                  <c:v>58976.903999999995</c:v>
                </c:pt>
                <c:pt idx="263">
                  <c:v>61312.619999999995</c:v>
                </c:pt>
                <c:pt idx="264">
                  <c:v>53722.441999999995</c:v>
                </c:pt>
                <c:pt idx="265">
                  <c:v>52121.968999999997</c:v>
                </c:pt>
                <c:pt idx="266">
                  <c:v>55052</c:v>
                </c:pt>
                <c:pt idx="267">
                  <c:v>55486.337</c:v>
                </c:pt>
                <c:pt idx="268">
                  <c:v>55642.159999999996</c:v>
                </c:pt>
                <c:pt idx="269">
                  <c:v>54253.398999999998</c:v>
                </c:pt>
                <c:pt idx="270">
                  <c:v>55713.545999999995</c:v>
                </c:pt>
                <c:pt idx="271">
                  <c:v>53813.812999999995</c:v>
                </c:pt>
                <c:pt idx="272">
                  <c:v>52739.991000000002</c:v>
                </c:pt>
                <c:pt idx="273">
                  <c:v>53756.340999999993</c:v>
                </c:pt>
                <c:pt idx="274">
                  <c:v>56442</c:v>
                </c:pt>
                <c:pt idx="275">
                  <c:v>56320</c:v>
                </c:pt>
                <c:pt idx="276">
                  <c:v>56153</c:v>
                </c:pt>
                <c:pt idx="277">
                  <c:v>55964</c:v>
                </c:pt>
                <c:pt idx="278">
                  <c:v>55960</c:v>
                </c:pt>
                <c:pt idx="279">
                  <c:v>55966</c:v>
                </c:pt>
                <c:pt idx="280">
                  <c:v>55715</c:v>
                </c:pt>
                <c:pt idx="281">
                  <c:v>55568</c:v>
                </c:pt>
                <c:pt idx="282">
                  <c:v>55429</c:v>
                </c:pt>
                <c:pt idx="283">
                  <c:v>55273</c:v>
                </c:pt>
                <c:pt idx="284">
                  <c:v>55147</c:v>
                </c:pt>
                <c:pt idx="285">
                  <c:v>55143</c:v>
                </c:pt>
                <c:pt idx="286">
                  <c:v>55153</c:v>
                </c:pt>
                <c:pt idx="287">
                  <c:v>55163</c:v>
                </c:pt>
                <c:pt idx="288">
                  <c:v>55011</c:v>
                </c:pt>
                <c:pt idx="289">
                  <c:v>54804</c:v>
                </c:pt>
                <c:pt idx="290">
                  <c:v>54811</c:v>
                </c:pt>
                <c:pt idx="291">
                  <c:v>54834</c:v>
                </c:pt>
                <c:pt idx="292">
                  <c:v>54837</c:v>
                </c:pt>
                <c:pt idx="293">
                  <c:v>54865</c:v>
                </c:pt>
                <c:pt idx="294">
                  <c:v>54755</c:v>
                </c:pt>
                <c:pt idx="295">
                  <c:v>54613</c:v>
                </c:pt>
                <c:pt idx="296">
                  <c:v>54512</c:v>
                </c:pt>
                <c:pt idx="297">
                  <c:v>54387</c:v>
                </c:pt>
                <c:pt idx="298">
                  <c:v>54270</c:v>
                </c:pt>
                <c:pt idx="299">
                  <c:v>54277</c:v>
                </c:pt>
                <c:pt idx="300">
                  <c:v>54292</c:v>
                </c:pt>
                <c:pt idx="301">
                  <c:v>54226</c:v>
                </c:pt>
                <c:pt idx="302">
                  <c:v>53984</c:v>
                </c:pt>
                <c:pt idx="303">
                  <c:v>53811</c:v>
                </c:pt>
                <c:pt idx="304">
                  <c:v>53836</c:v>
                </c:pt>
                <c:pt idx="305">
                  <c:v>59264</c:v>
                </c:pt>
                <c:pt idx="306">
                  <c:v>58899</c:v>
                </c:pt>
                <c:pt idx="307">
                  <c:v>58903</c:v>
                </c:pt>
                <c:pt idx="308">
                  <c:v>58933</c:v>
                </c:pt>
                <c:pt idx="309">
                  <c:v>58733</c:v>
                </c:pt>
                <c:pt idx="310">
                  <c:v>58629</c:v>
                </c:pt>
                <c:pt idx="311">
                  <c:v>58677</c:v>
                </c:pt>
                <c:pt idx="312">
                  <c:v>58614</c:v>
                </c:pt>
                <c:pt idx="313">
                  <c:v>58256</c:v>
                </c:pt>
                <c:pt idx="314">
                  <c:v>58254</c:v>
                </c:pt>
                <c:pt idx="315">
                  <c:v>58244</c:v>
                </c:pt>
                <c:pt idx="316">
                  <c:v>58608</c:v>
                </c:pt>
                <c:pt idx="317">
                  <c:v>58508</c:v>
                </c:pt>
                <c:pt idx="318">
                  <c:v>58375</c:v>
                </c:pt>
                <c:pt idx="319">
                  <c:v>58268</c:v>
                </c:pt>
                <c:pt idx="320">
                  <c:v>57908</c:v>
                </c:pt>
                <c:pt idx="321">
                  <c:v>57893</c:v>
                </c:pt>
                <c:pt idx="322">
                  <c:v>58134</c:v>
                </c:pt>
                <c:pt idx="323">
                  <c:v>58068</c:v>
                </c:pt>
                <c:pt idx="324">
                  <c:v>58031</c:v>
                </c:pt>
                <c:pt idx="325">
                  <c:v>58027</c:v>
                </c:pt>
                <c:pt idx="326">
                  <c:v>57795</c:v>
                </c:pt>
                <c:pt idx="327">
                  <c:v>57791</c:v>
                </c:pt>
                <c:pt idx="328">
                  <c:v>57781</c:v>
                </c:pt>
                <c:pt idx="329">
                  <c:v>58151</c:v>
                </c:pt>
                <c:pt idx="330">
                  <c:v>58135</c:v>
                </c:pt>
                <c:pt idx="331">
                  <c:v>58197</c:v>
                </c:pt>
                <c:pt idx="332">
                  <c:v>57813</c:v>
                </c:pt>
                <c:pt idx="333">
                  <c:v>58103</c:v>
                </c:pt>
                <c:pt idx="334">
                  <c:v>57762</c:v>
                </c:pt>
                <c:pt idx="335">
                  <c:v>67979</c:v>
                </c:pt>
                <c:pt idx="336">
                  <c:v>68125</c:v>
                </c:pt>
                <c:pt idx="337">
                  <c:v>68385</c:v>
                </c:pt>
                <c:pt idx="338">
                  <c:v>68443</c:v>
                </c:pt>
                <c:pt idx="339">
                  <c:v>68667</c:v>
                </c:pt>
                <c:pt idx="340">
                  <c:v>68670</c:v>
                </c:pt>
                <c:pt idx="341">
                  <c:v>68577</c:v>
                </c:pt>
                <c:pt idx="342">
                  <c:v>68566</c:v>
                </c:pt>
                <c:pt idx="343">
                  <c:v>68893</c:v>
                </c:pt>
                <c:pt idx="344">
                  <c:v>69057</c:v>
                </c:pt>
                <c:pt idx="345">
                  <c:v>69567</c:v>
                </c:pt>
                <c:pt idx="346">
                  <c:v>69716</c:v>
                </c:pt>
                <c:pt idx="347">
                  <c:v>70042</c:v>
                </c:pt>
                <c:pt idx="348">
                  <c:v>69963</c:v>
                </c:pt>
                <c:pt idx="349">
                  <c:v>69944</c:v>
                </c:pt>
                <c:pt idx="350">
                  <c:v>70023</c:v>
                </c:pt>
                <c:pt idx="351">
                  <c:v>70212</c:v>
                </c:pt>
                <c:pt idx="352">
                  <c:v>70675</c:v>
                </c:pt>
                <c:pt idx="353">
                  <c:v>71180</c:v>
                </c:pt>
                <c:pt idx="354">
                  <c:v>71336</c:v>
                </c:pt>
                <c:pt idx="355">
                  <c:v>71234</c:v>
                </c:pt>
                <c:pt idx="356">
                  <c:v>71274</c:v>
                </c:pt>
                <c:pt idx="357">
                  <c:v>71498</c:v>
                </c:pt>
                <c:pt idx="358">
                  <c:v>71664</c:v>
                </c:pt>
                <c:pt idx="359">
                  <c:v>71555</c:v>
                </c:pt>
                <c:pt idx="360">
                  <c:v>71766</c:v>
                </c:pt>
                <c:pt idx="361">
                  <c:v>72152</c:v>
                </c:pt>
                <c:pt idx="362">
                  <c:v>72051</c:v>
                </c:pt>
                <c:pt idx="363">
                  <c:v>72045</c:v>
                </c:pt>
                <c:pt idx="364">
                  <c:v>72342</c:v>
                </c:pt>
                <c:pt idx="365">
                  <c:v>72565</c:v>
                </c:pt>
                <c:pt idx="366">
                  <c:v>72371</c:v>
                </c:pt>
                <c:pt idx="367">
                  <c:v>72787</c:v>
                </c:pt>
                <c:pt idx="368">
                  <c:v>72880</c:v>
                </c:pt>
                <c:pt idx="369">
                  <c:v>72767</c:v>
                </c:pt>
                <c:pt idx="370">
                  <c:v>72791</c:v>
                </c:pt>
                <c:pt idx="371">
                  <c:v>72921</c:v>
                </c:pt>
                <c:pt idx="372">
                  <c:v>73114</c:v>
                </c:pt>
                <c:pt idx="373">
                  <c:v>73358</c:v>
                </c:pt>
                <c:pt idx="374">
                  <c:v>73654</c:v>
                </c:pt>
                <c:pt idx="375">
                  <c:v>73868</c:v>
                </c:pt>
                <c:pt idx="376">
                  <c:v>73725</c:v>
                </c:pt>
                <c:pt idx="377">
                  <c:v>73708</c:v>
                </c:pt>
                <c:pt idx="378">
                  <c:v>74106</c:v>
                </c:pt>
                <c:pt idx="379">
                  <c:v>74244</c:v>
                </c:pt>
                <c:pt idx="380">
                  <c:v>74802</c:v>
                </c:pt>
                <c:pt idx="381">
                  <c:v>74785</c:v>
                </c:pt>
                <c:pt idx="382">
                  <c:v>75039</c:v>
                </c:pt>
                <c:pt idx="383">
                  <c:v>74896</c:v>
                </c:pt>
                <c:pt idx="384">
                  <c:v>74877</c:v>
                </c:pt>
                <c:pt idx="385">
                  <c:v>74830</c:v>
                </c:pt>
                <c:pt idx="386">
                  <c:v>75368</c:v>
                </c:pt>
                <c:pt idx="387">
                  <c:v>75601</c:v>
                </c:pt>
                <c:pt idx="388">
                  <c:v>75945</c:v>
                </c:pt>
                <c:pt idx="389">
                  <c:v>76414</c:v>
                </c:pt>
                <c:pt idx="390">
                  <c:v>76255</c:v>
                </c:pt>
                <c:pt idx="391">
                  <c:v>76213</c:v>
                </c:pt>
                <c:pt idx="392">
                  <c:v>77067</c:v>
                </c:pt>
                <c:pt idx="393">
                  <c:v>77010</c:v>
                </c:pt>
                <c:pt idx="394">
                  <c:v>77315</c:v>
                </c:pt>
                <c:pt idx="395">
                  <c:v>77615</c:v>
                </c:pt>
                <c:pt idx="396">
                  <c:v>77626</c:v>
                </c:pt>
                <c:pt idx="397">
                  <c:v>73038</c:v>
                </c:pt>
                <c:pt idx="398">
                  <c:v>73031</c:v>
                </c:pt>
                <c:pt idx="399">
                  <c:v>73396</c:v>
                </c:pt>
                <c:pt idx="400">
                  <c:v>73860</c:v>
                </c:pt>
                <c:pt idx="401">
                  <c:v>73866</c:v>
                </c:pt>
                <c:pt idx="402">
                  <c:v>74698</c:v>
                </c:pt>
                <c:pt idx="403">
                  <c:v>74702</c:v>
                </c:pt>
                <c:pt idx="404">
                  <c:v>74388</c:v>
                </c:pt>
                <c:pt idx="405">
                  <c:v>74396</c:v>
                </c:pt>
                <c:pt idx="406">
                  <c:v>75076</c:v>
                </c:pt>
                <c:pt idx="407">
                  <c:v>75450</c:v>
                </c:pt>
                <c:pt idx="408">
                  <c:v>75817</c:v>
                </c:pt>
                <c:pt idx="409">
                  <c:v>76749</c:v>
                </c:pt>
                <c:pt idx="410">
                  <c:v>76752</c:v>
                </c:pt>
                <c:pt idx="411">
                  <c:v>76428</c:v>
                </c:pt>
                <c:pt idx="412">
                  <c:v>76432</c:v>
                </c:pt>
                <c:pt idx="413">
                  <c:v>76435</c:v>
                </c:pt>
                <c:pt idx="414">
                  <c:v>77139</c:v>
                </c:pt>
                <c:pt idx="415">
                  <c:v>78037</c:v>
                </c:pt>
                <c:pt idx="416">
                  <c:v>78039</c:v>
                </c:pt>
                <c:pt idx="417">
                  <c:v>78555</c:v>
                </c:pt>
                <c:pt idx="418">
                  <c:v>78231</c:v>
                </c:pt>
                <c:pt idx="419">
                  <c:v>78235</c:v>
                </c:pt>
                <c:pt idx="420">
                  <c:v>79114</c:v>
                </c:pt>
                <c:pt idx="421">
                  <c:v>79618</c:v>
                </c:pt>
                <c:pt idx="422">
                  <c:v>79951</c:v>
                </c:pt>
                <c:pt idx="423">
                  <c:v>80467</c:v>
                </c:pt>
                <c:pt idx="424">
                  <c:v>81416</c:v>
                </c:pt>
                <c:pt idx="425">
                  <c:v>74446</c:v>
                </c:pt>
                <c:pt idx="426">
                  <c:v>75252</c:v>
                </c:pt>
                <c:pt idx="427">
                  <c:v>75732</c:v>
                </c:pt>
                <c:pt idx="428">
                  <c:v>75947</c:v>
                </c:pt>
                <c:pt idx="429">
                  <c:v>75944</c:v>
                </c:pt>
                <c:pt idx="430">
                  <c:v>76228</c:v>
                </c:pt>
                <c:pt idx="431">
                  <c:v>76213</c:v>
                </c:pt>
                <c:pt idx="432">
                  <c:v>75683</c:v>
                </c:pt>
                <c:pt idx="433">
                  <c:v>67904</c:v>
                </c:pt>
                <c:pt idx="434">
                  <c:v>76494</c:v>
                </c:pt>
                <c:pt idx="435">
                  <c:v>76597</c:v>
                </c:pt>
                <c:pt idx="436">
                  <c:v>76597</c:v>
                </c:pt>
                <c:pt idx="437">
                  <c:v>76588</c:v>
                </c:pt>
                <c:pt idx="438">
                  <c:v>76590</c:v>
                </c:pt>
                <c:pt idx="439">
                  <c:v>76049</c:v>
                </c:pt>
                <c:pt idx="440">
                  <c:v>76051</c:v>
                </c:pt>
                <c:pt idx="441">
                  <c:v>76569</c:v>
                </c:pt>
                <c:pt idx="442">
                  <c:v>76484</c:v>
                </c:pt>
                <c:pt idx="443">
                  <c:v>76173</c:v>
                </c:pt>
                <c:pt idx="444">
                  <c:v>75773</c:v>
                </c:pt>
                <c:pt idx="445">
                  <c:v>75766</c:v>
                </c:pt>
                <c:pt idx="446">
                  <c:v>75225</c:v>
                </c:pt>
                <c:pt idx="447">
                  <c:v>75213</c:v>
                </c:pt>
                <c:pt idx="448">
                  <c:v>75407</c:v>
                </c:pt>
                <c:pt idx="449">
                  <c:v>74901</c:v>
                </c:pt>
                <c:pt idx="450">
                  <c:v>74477</c:v>
                </c:pt>
                <c:pt idx="451">
                  <c:v>74053</c:v>
                </c:pt>
                <c:pt idx="452">
                  <c:v>73660</c:v>
                </c:pt>
                <c:pt idx="453">
                  <c:v>73147</c:v>
                </c:pt>
                <c:pt idx="454">
                  <c:v>73148</c:v>
                </c:pt>
                <c:pt idx="455">
                  <c:v>72884</c:v>
                </c:pt>
                <c:pt idx="456">
                  <c:v>63522</c:v>
                </c:pt>
                <c:pt idx="457">
                  <c:v>62792</c:v>
                </c:pt>
                <c:pt idx="458">
                  <c:v>62466</c:v>
                </c:pt>
                <c:pt idx="459">
                  <c:v>61601</c:v>
                </c:pt>
                <c:pt idx="460">
                  <c:v>61247</c:v>
                </c:pt>
                <c:pt idx="461">
                  <c:v>61243</c:v>
                </c:pt>
                <c:pt idx="462">
                  <c:v>60986</c:v>
                </c:pt>
                <c:pt idx="463">
                  <c:v>60488</c:v>
                </c:pt>
                <c:pt idx="464">
                  <c:v>60058</c:v>
                </c:pt>
                <c:pt idx="465">
                  <c:v>59529</c:v>
                </c:pt>
                <c:pt idx="466">
                  <c:v>59532</c:v>
                </c:pt>
                <c:pt idx="467">
                  <c:v>59193</c:v>
                </c:pt>
                <c:pt idx="468">
                  <c:v>59197</c:v>
                </c:pt>
                <c:pt idx="469">
                  <c:v>59581</c:v>
                </c:pt>
                <c:pt idx="470">
                  <c:v>58762</c:v>
                </c:pt>
                <c:pt idx="471">
                  <c:v>58057</c:v>
                </c:pt>
                <c:pt idx="472">
                  <c:v>58049</c:v>
                </c:pt>
                <c:pt idx="473">
                  <c:v>57634</c:v>
                </c:pt>
                <c:pt idx="474">
                  <c:v>57305</c:v>
                </c:pt>
                <c:pt idx="475">
                  <c:v>57307</c:v>
                </c:pt>
                <c:pt idx="476">
                  <c:v>57294</c:v>
                </c:pt>
                <c:pt idx="477">
                  <c:v>57277</c:v>
                </c:pt>
                <c:pt idx="478">
                  <c:v>57248</c:v>
                </c:pt>
                <c:pt idx="479">
                  <c:v>57185</c:v>
                </c:pt>
                <c:pt idx="480">
                  <c:v>57156</c:v>
                </c:pt>
                <c:pt idx="481">
                  <c:v>56826</c:v>
                </c:pt>
                <c:pt idx="482">
                  <c:v>56832</c:v>
                </c:pt>
                <c:pt idx="483">
                  <c:v>57151</c:v>
                </c:pt>
                <c:pt idx="484">
                  <c:v>57164</c:v>
                </c:pt>
                <c:pt idx="485">
                  <c:v>57190</c:v>
                </c:pt>
                <c:pt idx="486">
                  <c:v>53157</c:v>
                </c:pt>
                <c:pt idx="487">
                  <c:v>53200</c:v>
                </c:pt>
                <c:pt idx="488">
                  <c:v>52526</c:v>
                </c:pt>
                <c:pt idx="489">
                  <c:v>52523</c:v>
                </c:pt>
                <c:pt idx="490">
                  <c:v>53191</c:v>
                </c:pt>
                <c:pt idx="491">
                  <c:v>53009</c:v>
                </c:pt>
                <c:pt idx="492">
                  <c:v>52889</c:v>
                </c:pt>
                <c:pt idx="493">
                  <c:v>52770</c:v>
                </c:pt>
                <c:pt idx="494">
                  <c:v>52623</c:v>
                </c:pt>
                <c:pt idx="495">
                  <c:v>51959</c:v>
                </c:pt>
                <c:pt idx="496">
                  <c:v>51957</c:v>
                </c:pt>
                <c:pt idx="497">
                  <c:v>52508</c:v>
                </c:pt>
                <c:pt idx="498">
                  <c:v>52324</c:v>
                </c:pt>
                <c:pt idx="499">
                  <c:v>52129</c:v>
                </c:pt>
                <c:pt idx="500">
                  <c:v>51846</c:v>
                </c:pt>
                <c:pt idx="501">
                  <c:v>51861</c:v>
                </c:pt>
                <c:pt idx="502">
                  <c:v>51206</c:v>
                </c:pt>
                <c:pt idx="503">
                  <c:v>51209</c:v>
                </c:pt>
                <c:pt idx="504">
                  <c:v>51067</c:v>
                </c:pt>
                <c:pt idx="505">
                  <c:v>50588</c:v>
                </c:pt>
                <c:pt idx="506">
                  <c:v>50323</c:v>
                </c:pt>
                <c:pt idx="507">
                  <c:v>50322</c:v>
                </c:pt>
                <c:pt idx="508">
                  <c:v>50370</c:v>
                </c:pt>
                <c:pt idx="509">
                  <c:v>49727</c:v>
                </c:pt>
                <c:pt idx="510">
                  <c:v>49728</c:v>
                </c:pt>
                <c:pt idx="511">
                  <c:v>49722</c:v>
                </c:pt>
                <c:pt idx="512">
                  <c:v>50122</c:v>
                </c:pt>
                <c:pt idx="513">
                  <c:v>49925</c:v>
                </c:pt>
                <c:pt idx="514">
                  <c:v>49712</c:v>
                </c:pt>
                <c:pt idx="515">
                  <c:v>49553</c:v>
                </c:pt>
                <c:pt idx="516">
                  <c:v>48914</c:v>
                </c:pt>
                <c:pt idx="517">
                  <c:v>47509</c:v>
                </c:pt>
                <c:pt idx="518">
                  <c:v>48327</c:v>
                </c:pt>
                <c:pt idx="519">
                  <c:v>47904</c:v>
                </c:pt>
                <c:pt idx="520">
                  <c:v>47600</c:v>
                </c:pt>
                <c:pt idx="521">
                  <c:v>47607</c:v>
                </c:pt>
                <c:pt idx="522">
                  <c:v>47371</c:v>
                </c:pt>
                <c:pt idx="523">
                  <c:v>46378</c:v>
                </c:pt>
                <c:pt idx="524">
                  <c:v>46386</c:v>
                </c:pt>
                <c:pt idx="525">
                  <c:v>47222</c:v>
                </c:pt>
                <c:pt idx="526">
                  <c:v>47083</c:v>
                </c:pt>
                <c:pt idx="527">
                  <c:v>46957</c:v>
                </c:pt>
                <c:pt idx="528">
                  <c:v>46923</c:v>
                </c:pt>
                <c:pt idx="529">
                  <c:v>46870</c:v>
                </c:pt>
                <c:pt idx="530">
                  <c:v>45900</c:v>
                </c:pt>
                <c:pt idx="531">
                  <c:v>45908</c:v>
                </c:pt>
                <c:pt idx="532">
                  <c:v>46889</c:v>
                </c:pt>
                <c:pt idx="533">
                  <c:v>46827</c:v>
                </c:pt>
                <c:pt idx="534">
                  <c:v>46830</c:v>
                </c:pt>
                <c:pt idx="535">
                  <c:v>46895</c:v>
                </c:pt>
                <c:pt idx="536">
                  <c:v>46917</c:v>
                </c:pt>
                <c:pt idx="537">
                  <c:v>45932</c:v>
                </c:pt>
                <c:pt idx="538">
                  <c:v>45933</c:v>
                </c:pt>
                <c:pt idx="539">
                  <c:v>47007</c:v>
                </c:pt>
                <c:pt idx="540">
                  <c:v>47140</c:v>
                </c:pt>
                <c:pt idx="541">
                  <c:v>47157</c:v>
                </c:pt>
                <c:pt idx="542">
                  <c:v>47171</c:v>
                </c:pt>
                <c:pt idx="543">
                  <c:v>53013</c:v>
                </c:pt>
                <c:pt idx="544">
                  <c:v>52263</c:v>
                </c:pt>
                <c:pt idx="545">
                  <c:v>52263</c:v>
                </c:pt>
                <c:pt idx="546">
                  <c:v>47485</c:v>
                </c:pt>
                <c:pt idx="547">
                  <c:v>45613.177333826359</c:v>
                </c:pt>
                <c:pt idx="548">
                  <c:v>50278.108515786</c:v>
                </c:pt>
                <c:pt idx="549">
                  <c:v>52049.377928486305</c:v>
                </c:pt>
                <c:pt idx="550">
                  <c:v>46449.861634349283</c:v>
                </c:pt>
                <c:pt idx="551">
                  <c:v>42219.535846696293</c:v>
                </c:pt>
                <c:pt idx="552">
                  <c:v>45791.020639333226</c:v>
                </c:pt>
                <c:pt idx="553">
                  <c:v>54035.095120827427</c:v>
                </c:pt>
                <c:pt idx="554">
                  <c:v>55185.250428717627</c:v>
                </c:pt>
                <c:pt idx="555">
                  <c:v>48926.653611027767</c:v>
                </c:pt>
                <c:pt idx="556">
                  <c:v>50032.130878345422</c:v>
                </c:pt>
                <c:pt idx="557">
                  <c:v>47615.266307224279</c:v>
                </c:pt>
                <c:pt idx="558">
                  <c:v>45397.469803214677</c:v>
                </c:pt>
                <c:pt idx="559">
                  <c:v>42959.04210441756</c:v>
                </c:pt>
                <c:pt idx="560">
                  <c:v>45920.195635877404</c:v>
                </c:pt>
                <c:pt idx="561">
                  <c:v>49096.794641204833</c:v>
                </c:pt>
                <c:pt idx="562">
                  <c:v>55695.514250487176</c:v>
                </c:pt>
                <c:pt idx="563">
                  <c:v>56176.806843156359</c:v>
                </c:pt>
                <c:pt idx="564">
                  <c:v>55271.806580142715</c:v>
                </c:pt>
                <c:pt idx="565">
                  <c:v>44760.122037705551</c:v>
                </c:pt>
                <c:pt idx="566">
                  <c:v>45666.606858697021</c:v>
                </c:pt>
                <c:pt idx="567">
                  <c:v>45851.41217313434</c:v>
                </c:pt>
                <c:pt idx="568">
                  <c:v>42551.06922717268</c:v>
                </c:pt>
                <c:pt idx="569">
                  <c:v>44150.298352913967</c:v>
                </c:pt>
                <c:pt idx="570">
                  <c:v>47585.404314998108</c:v>
                </c:pt>
                <c:pt idx="571">
                  <c:v>56050.330946739756</c:v>
                </c:pt>
                <c:pt idx="572">
                  <c:v>55002.907311191797</c:v>
                </c:pt>
                <c:pt idx="573">
                  <c:v>55005.907311191797</c:v>
                </c:pt>
                <c:pt idx="574">
                  <c:v>47580.961336139575</c:v>
                </c:pt>
                <c:pt idx="575">
                  <c:v>50607.591324236986</c:v>
                </c:pt>
                <c:pt idx="576">
                  <c:v>51058.115291094786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4F-4F74-9145-097FAC1D2C5A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Total_StdO_Customers!$G$9:$G$585</c:f>
              <c:numCache>
                <c:formatCode>#,##0</c:formatCode>
                <c:ptCount val="577"/>
                <c:pt idx="0">
                  <c:v>83327</c:v>
                </c:pt>
                <c:pt idx="1">
                  <c:v>85186</c:v>
                </c:pt>
                <c:pt idx="2">
                  <c:v>84758</c:v>
                </c:pt>
                <c:pt idx="3">
                  <c:v>84083</c:v>
                </c:pt>
                <c:pt idx="4">
                  <c:v>83776</c:v>
                </c:pt>
                <c:pt idx="5">
                  <c:v>81895</c:v>
                </c:pt>
                <c:pt idx="6">
                  <c:v>81890</c:v>
                </c:pt>
                <c:pt idx="7">
                  <c:v>83421</c:v>
                </c:pt>
                <c:pt idx="8">
                  <c:v>82832</c:v>
                </c:pt>
                <c:pt idx="9">
                  <c:v>82806</c:v>
                </c:pt>
                <c:pt idx="10">
                  <c:v>82548</c:v>
                </c:pt>
                <c:pt idx="11">
                  <c:v>82527</c:v>
                </c:pt>
                <c:pt idx="12">
                  <c:v>80705</c:v>
                </c:pt>
                <c:pt idx="13">
                  <c:v>80671</c:v>
                </c:pt>
                <c:pt idx="14">
                  <c:v>80161</c:v>
                </c:pt>
                <c:pt idx="15">
                  <c:v>81319</c:v>
                </c:pt>
                <c:pt idx="16">
                  <c:v>81294</c:v>
                </c:pt>
                <c:pt idx="17">
                  <c:v>81035</c:v>
                </c:pt>
                <c:pt idx="18">
                  <c:v>81008</c:v>
                </c:pt>
                <c:pt idx="19">
                  <c:v>79197</c:v>
                </c:pt>
                <c:pt idx="20">
                  <c:v>79115</c:v>
                </c:pt>
                <c:pt idx="21">
                  <c:v>80642</c:v>
                </c:pt>
                <c:pt idx="22">
                  <c:v>80462</c:v>
                </c:pt>
                <c:pt idx="23">
                  <c:v>80447</c:v>
                </c:pt>
                <c:pt idx="24">
                  <c:v>80736</c:v>
                </c:pt>
                <c:pt idx="25">
                  <c:v>80735</c:v>
                </c:pt>
                <c:pt idx="26">
                  <c:v>78965</c:v>
                </c:pt>
                <c:pt idx="27">
                  <c:v>78934</c:v>
                </c:pt>
                <c:pt idx="28">
                  <c:v>81183</c:v>
                </c:pt>
                <c:pt idx="29">
                  <c:v>81664</c:v>
                </c:pt>
                <c:pt idx="30">
                  <c:v>82060</c:v>
                </c:pt>
                <c:pt idx="31">
                  <c:v>75440</c:v>
                </c:pt>
                <c:pt idx="32">
                  <c:v>76330</c:v>
                </c:pt>
                <c:pt idx="33">
                  <c:v>74427</c:v>
                </c:pt>
                <c:pt idx="34">
                  <c:v>74428</c:v>
                </c:pt>
                <c:pt idx="35">
                  <c:v>76821</c:v>
                </c:pt>
                <c:pt idx="36">
                  <c:v>76821</c:v>
                </c:pt>
                <c:pt idx="37">
                  <c:v>77333</c:v>
                </c:pt>
                <c:pt idx="38">
                  <c:v>78305</c:v>
                </c:pt>
                <c:pt idx="39">
                  <c:v>78308</c:v>
                </c:pt>
                <c:pt idx="40">
                  <c:v>76341</c:v>
                </c:pt>
                <c:pt idx="41">
                  <c:v>76346</c:v>
                </c:pt>
                <c:pt idx="42">
                  <c:v>78932</c:v>
                </c:pt>
                <c:pt idx="43">
                  <c:v>79352</c:v>
                </c:pt>
                <c:pt idx="44">
                  <c:v>80343</c:v>
                </c:pt>
                <c:pt idx="45">
                  <c:v>80782</c:v>
                </c:pt>
                <c:pt idx="46">
                  <c:v>80842</c:v>
                </c:pt>
                <c:pt idx="47">
                  <c:v>78828</c:v>
                </c:pt>
                <c:pt idx="48">
                  <c:v>78831</c:v>
                </c:pt>
                <c:pt idx="49">
                  <c:v>78836</c:v>
                </c:pt>
                <c:pt idx="50">
                  <c:v>81639</c:v>
                </c:pt>
                <c:pt idx="51">
                  <c:v>81647</c:v>
                </c:pt>
                <c:pt idx="52">
                  <c:v>82476</c:v>
                </c:pt>
                <c:pt idx="53">
                  <c:v>82478</c:v>
                </c:pt>
                <c:pt idx="54">
                  <c:v>80417</c:v>
                </c:pt>
                <c:pt idx="55">
                  <c:v>80420</c:v>
                </c:pt>
                <c:pt idx="56">
                  <c:v>82733</c:v>
                </c:pt>
                <c:pt idx="57">
                  <c:v>82846</c:v>
                </c:pt>
                <c:pt idx="58">
                  <c:v>83023</c:v>
                </c:pt>
                <c:pt idx="59">
                  <c:v>83425</c:v>
                </c:pt>
                <c:pt idx="60">
                  <c:v>80618</c:v>
                </c:pt>
                <c:pt idx="61">
                  <c:v>77039</c:v>
                </c:pt>
                <c:pt idx="62">
                  <c:v>77039</c:v>
                </c:pt>
                <c:pt idx="63">
                  <c:v>80744</c:v>
                </c:pt>
                <c:pt idx="64">
                  <c:v>80745</c:v>
                </c:pt>
                <c:pt idx="65">
                  <c:v>80686</c:v>
                </c:pt>
                <c:pt idx="66">
                  <c:v>80619</c:v>
                </c:pt>
                <c:pt idx="67">
                  <c:v>80583</c:v>
                </c:pt>
                <c:pt idx="68">
                  <c:v>77008</c:v>
                </c:pt>
                <c:pt idx="69">
                  <c:v>77031</c:v>
                </c:pt>
                <c:pt idx="70">
                  <c:v>80268</c:v>
                </c:pt>
                <c:pt idx="71">
                  <c:v>80309</c:v>
                </c:pt>
                <c:pt idx="72">
                  <c:v>80235</c:v>
                </c:pt>
                <c:pt idx="73">
                  <c:v>80146</c:v>
                </c:pt>
                <c:pt idx="74">
                  <c:v>79899</c:v>
                </c:pt>
                <c:pt idx="75">
                  <c:v>76355</c:v>
                </c:pt>
                <c:pt idx="76">
                  <c:v>76359</c:v>
                </c:pt>
                <c:pt idx="77">
                  <c:v>79645</c:v>
                </c:pt>
                <c:pt idx="78">
                  <c:v>79650</c:v>
                </c:pt>
                <c:pt idx="79">
                  <c:v>79568</c:v>
                </c:pt>
                <c:pt idx="80">
                  <c:v>79339</c:v>
                </c:pt>
                <c:pt idx="81">
                  <c:v>79350</c:v>
                </c:pt>
                <c:pt idx="82">
                  <c:v>75839</c:v>
                </c:pt>
                <c:pt idx="83">
                  <c:v>75806</c:v>
                </c:pt>
                <c:pt idx="84">
                  <c:v>79131</c:v>
                </c:pt>
                <c:pt idx="85">
                  <c:v>78833</c:v>
                </c:pt>
                <c:pt idx="86">
                  <c:v>78655</c:v>
                </c:pt>
                <c:pt idx="87">
                  <c:v>78447</c:v>
                </c:pt>
                <c:pt idx="88">
                  <c:v>78252</c:v>
                </c:pt>
                <c:pt idx="89">
                  <c:v>74782</c:v>
                </c:pt>
                <c:pt idx="90">
                  <c:v>74791</c:v>
                </c:pt>
                <c:pt idx="91">
                  <c:v>87917.623999999996</c:v>
                </c:pt>
                <c:pt idx="92">
                  <c:v>81472.539999999994</c:v>
                </c:pt>
                <c:pt idx="93">
                  <c:v>83582.452000000005</c:v>
                </c:pt>
                <c:pt idx="94">
                  <c:v>81851.209999999992</c:v>
                </c:pt>
                <c:pt idx="95">
                  <c:v>80277.111000000004</c:v>
                </c:pt>
                <c:pt idx="96">
                  <c:v>78320.837</c:v>
                </c:pt>
                <c:pt idx="97">
                  <c:v>77789.813999999998</c:v>
                </c:pt>
                <c:pt idx="98">
                  <c:v>85684.621000000014</c:v>
                </c:pt>
                <c:pt idx="99">
                  <c:v>79947.464999999997</c:v>
                </c:pt>
                <c:pt idx="100">
                  <c:v>81712.278999999995</c:v>
                </c:pt>
                <c:pt idx="101">
                  <c:v>77269.418000000005</c:v>
                </c:pt>
                <c:pt idx="102">
                  <c:v>73182.006999999998</c:v>
                </c:pt>
                <c:pt idx="103">
                  <c:v>68491.572</c:v>
                </c:pt>
                <c:pt idx="104">
                  <c:v>66896.754000000001</c:v>
                </c:pt>
                <c:pt idx="105">
                  <c:v>72002.364000000001</c:v>
                </c:pt>
                <c:pt idx="106">
                  <c:v>73451.671999999991</c:v>
                </c:pt>
                <c:pt idx="107">
                  <c:v>75078.09199999999</c:v>
                </c:pt>
                <c:pt idx="108">
                  <c:v>76078.202000000005</c:v>
                </c:pt>
                <c:pt idx="109">
                  <c:v>74339.101999999999</c:v>
                </c:pt>
                <c:pt idx="110">
                  <c:v>65533.036000000007</c:v>
                </c:pt>
                <c:pt idx="111">
                  <c:v>68692.792999999991</c:v>
                </c:pt>
                <c:pt idx="112">
                  <c:v>76219.262000000002</c:v>
                </c:pt>
                <c:pt idx="113">
                  <c:v>81490.392000000007</c:v>
                </c:pt>
                <c:pt idx="114">
                  <c:v>77173.130999999994</c:v>
                </c:pt>
                <c:pt idx="115">
                  <c:v>86016.304000000004</c:v>
                </c:pt>
                <c:pt idx="116">
                  <c:v>83562.722999999998</c:v>
                </c:pt>
                <c:pt idx="117">
                  <c:v>74099.222000000009</c:v>
                </c:pt>
                <c:pt idx="118">
                  <c:v>65743.553</c:v>
                </c:pt>
                <c:pt idx="119">
                  <c:v>71233.705000000002</c:v>
                </c:pt>
                <c:pt idx="120">
                  <c:v>70818.465000000011</c:v>
                </c:pt>
                <c:pt idx="121">
                  <c:v>70528.320999999996</c:v>
                </c:pt>
                <c:pt idx="122">
                  <c:v>71962.414000000004</c:v>
                </c:pt>
                <c:pt idx="123">
                  <c:v>72833.29800000001</c:v>
                </c:pt>
                <c:pt idx="124">
                  <c:v>64889.272000000004</c:v>
                </c:pt>
                <c:pt idx="125">
                  <c:v>61478.771000000001</c:v>
                </c:pt>
                <c:pt idx="126">
                  <c:v>71400.411999999997</c:v>
                </c:pt>
                <c:pt idx="127">
                  <c:v>69267.406000000003</c:v>
                </c:pt>
                <c:pt idx="128">
                  <c:v>67673.058999999994</c:v>
                </c:pt>
                <c:pt idx="129">
                  <c:v>69943.232000000004</c:v>
                </c:pt>
                <c:pt idx="130">
                  <c:v>76537.798999999999</c:v>
                </c:pt>
                <c:pt idx="131">
                  <c:v>64696.600999999995</c:v>
                </c:pt>
                <c:pt idx="132">
                  <c:v>65346.117999999995</c:v>
                </c:pt>
                <c:pt idx="133">
                  <c:v>69268.539999999994</c:v>
                </c:pt>
                <c:pt idx="134">
                  <c:v>68425.184999999998</c:v>
                </c:pt>
                <c:pt idx="135">
                  <c:v>65784.588000000003</c:v>
                </c:pt>
                <c:pt idx="136">
                  <c:v>64960.036999999997</c:v>
                </c:pt>
                <c:pt idx="137">
                  <c:v>64509.752</c:v>
                </c:pt>
                <c:pt idx="138">
                  <c:v>59052.940999999992</c:v>
                </c:pt>
                <c:pt idx="139">
                  <c:v>57852.809000000001</c:v>
                </c:pt>
                <c:pt idx="140">
                  <c:v>65307.457000000002</c:v>
                </c:pt>
                <c:pt idx="141">
                  <c:v>65563.797999999995</c:v>
                </c:pt>
                <c:pt idx="142">
                  <c:v>65858.307000000001</c:v>
                </c:pt>
                <c:pt idx="143">
                  <c:v>67598.042000000001</c:v>
                </c:pt>
                <c:pt idx="144">
                  <c:v>64688.608</c:v>
                </c:pt>
                <c:pt idx="145">
                  <c:v>59035.496000000006</c:v>
                </c:pt>
                <c:pt idx="146">
                  <c:v>58229.265000000007</c:v>
                </c:pt>
                <c:pt idx="147">
                  <c:v>59659.088000000003</c:v>
                </c:pt>
                <c:pt idx="148">
                  <c:v>67619.468000000008</c:v>
                </c:pt>
                <c:pt idx="149">
                  <c:v>65650.707999999999</c:v>
                </c:pt>
                <c:pt idx="150">
                  <c:v>64338.847000000002</c:v>
                </c:pt>
                <c:pt idx="151">
                  <c:v>64001.037000000004</c:v>
                </c:pt>
                <c:pt idx="152">
                  <c:v>57931.291000000005</c:v>
                </c:pt>
                <c:pt idx="153">
                  <c:v>56643.898999999998</c:v>
                </c:pt>
                <c:pt idx="154">
                  <c:v>61924.387999999999</c:v>
                </c:pt>
                <c:pt idx="155">
                  <c:v>63146.474000000002</c:v>
                </c:pt>
                <c:pt idx="156">
                  <c:v>61888.53</c:v>
                </c:pt>
                <c:pt idx="157">
                  <c:v>64291.841</c:v>
                </c:pt>
                <c:pt idx="158">
                  <c:v>64914.527000000002</c:v>
                </c:pt>
                <c:pt idx="159">
                  <c:v>58586.509000000005</c:v>
                </c:pt>
                <c:pt idx="160">
                  <c:v>56902.99</c:v>
                </c:pt>
                <c:pt idx="161">
                  <c:v>61022.678000000007</c:v>
                </c:pt>
                <c:pt idx="162">
                  <c:v>61579.267</c:v>
                </c:pt>
                <c:pt idx="163">
                  <c:v>62441.750999999997</c:v>
                </c:pt>
                <c:pt idx="164">
                  <c:v>61459.339</c:v>
                </c:pt>
                <c:pt idx="165">
                  <c:v>63426.234000000004</c:v>
                </c:pt>
                <c:pt idx="166">
                  <c:v>60508.326999999997</c:v>
                </c:pt>
                <c:pt idx="167">
                  <c:v>55052.714999999997</c:v>
                </c:pt>
                <c:pt idx="168">
                  <c:v>60361.566999999995</c:v>
                </c:pt>
                <c:pt idx="169">
                  <c:v>61693.499000000003</c:v>
                </c:pt>
                <c:pt idx="170">
                  <c:v>70081.635000000009</c:v>
                </c:pt>
                <c:pt idx="171">
                  <c:v>79499.994999999995</c:v>
                </c:pt>
                <c:pt idx="172">
                  <c:v>77315.789999999994</c:v>
                </c:pt>
                <c:pt idx="173">
                  <c:v>64051.923000000003</c:v>
                </c:pt>
                <c:pt idx="174">
                  <c:v>59651.944999999992</c:v>
                </c:pt>
                <c:pt idx="175">
                  <c:v>65615.61</c:v>
                </c:pt>
                <c:pt idx="176">
                  <c:v>64411.079999999994</c:v>
                </c:pt>
                <c:pt idx="177">
                  <c:v>71299.282000000007</c:v>
                </c:pt>
                <c:pt idx="178">
                  <c:v>71104.573999999993</c:v>
                </c:pt>
                <c:pt idx="179">
                  <c:v>62374.687999999995</c:v>
                </c:pt>
                <c:pt idx="180">
                  <c:v>57187.788</c:v>
                </c:pt>
                <c:pt idx="181">
                  <c:v>58782.196000000004</c:v>
                </c:pt>
                <c:pt idx="182">
                  <c:v>64769.955999999998</c:v>
                </c:pt>
                <c:pt idx="183">
                  <c:v>63115.175999999999</c:v>
                </c:pt>
                <c:pt idx="184">
                  <c:v>64842.378000000004</c:v>
                </c:pt>
                <c:pt idx="185">
                  <c:v>63706.722999999998</c:v>
                </c:pt>
                <c:pt idx="186">
                  <c:v>63084.108</c:v>
                </c:pt>
                <c:pt idx="187">
                  <c:v>66093.576000000001</c:v>
                </c:pt>
                <c:pt idx="188">
                  <c:v>65148.308000000005</c:v>
                </c:pt>
                <c:pt idx="189">
                  <c:v>72832.928</c:v>
                </c:pt>
                <c:pt idx="190">
                  <c:v>75185.15800000001</c:v>
                </c:pt>
                <c:pt idx="191">
                  <c:v>76004.354000000007</c:v>
                </c:pt>
                <c:pt idx="192">
                  <c:v>79175.923999999999</c:v>
                </c:pt>
                <c:pt idx="193">
                  <c:v>75810.847000000009</c:v>
                </c:pt>
                <c:pt idx="194">
                  <c:v>74622.443999999989</c:v>
                </c:pt>
                <c:pt idx="195">
                  <c:v>68733.547999999995</c:v>
                </c:pt>
                <c:pt idx="196">
                  <c:v>77558.947</c:v>
                </c:pt>
                <c:pt idx="197">
                  <c:v>80868.652999999991</c:v>
                </c:pt>
                <c:pt idx="198">
                  <c:v>82172.327000000005</c:v>
                </c:pt>
                <c:pt idx="199">
                  <c:v>82393.235000000015</c:v>
                </c:pt>
                <c:pt idx="200">
                  <c:v>71207.051999999996</c:v>
                </c:pt>
                <c:pt idx="201">
                  <c:v>67362.993000000002</c:v>
                </c:pt>
                <c:pt idx="202">
                  <c:v>67374.149000000005</c:v>
                </c:pt>
                <c:pt idx="203">
                  <c:v>65129.108999999997</c:v>
                </c:pt>
                <c:pt idx="204">
                  <c:v>71137.103000000003</c:v>
                </c:pt>
                <c:pt idx="205">
                  <c:v>68148.548999999999</c:v>
                </c:pt>
                <c:pt idx="206">
                  <c:v>68688.814000000013</c:v>
                </c:pt>
                <c:pt idx="207">
                  <c:v>66624.680999999997</c:v>
                </c:pt>
                <c:pt idx="208">
                  <c:v>65415.425000000003</c:v>
                </c:pt>
                <c:pt idx="209">
                  <c:v>64960.462</c:v>
                </c:pt>
                <c:pt idx="210">
                  <c:v>71210.419000000009</c:v>
                </c:pt>
                <c:pt idx="211">
                  <c:v>71059.407000000007</c:v>
                </c:pt>
                <c:pt idx="212">
                  <c:v>76270.801999999996</c:v>
                </c:pt>
                <c:pt idx="213">
                  <c:v>76458.123000000007</c:v>
                </c:pt>
                <c:pt idx="214">
                  <c:v>78614.379000000001</c:v>
                </c:pt>
                <c:pt idx="215">
                  <c:v>80000.599999999991</c:v>
                </c:pt>
                <c:pt idx="216">
                  <c:v>77436.770999999993</c:v>
                </c:pt>
                <c:pt idx="217">
                  <c:v>75185.047000000006</c:v>
                </c:pt>
                <c:pt idx="218">
                  <c:v>71481.975999999995</c:v>
                </c:pt>
                <c:pt idx="219">
                  <c:v>68632.639999999999</c:v>
                </c:pt>
                <c:pt idx="220">
                  <c:v>66460.94</c:v>
                </c:pt>
                <c:pt idx="221">
                  <c:v>74253.73</c:v>
                </c:pt>
                <c:pt idx="222">
                  <c:v>70862.205000000002</c:v>
                </c:pt>
                <c:pt idx="223">
                  <c:v>67100.304000000004</c:v>
                </c:pt>
                <c:pt idx="224">
                  <c:v>70159.646999999997</c:v>
                </c:pt>
                <c:pt idx="225">
                  <c:v>69381.565000000002</c:v>
                </c:pt>
                <c:pt idx="226">
                  <c:v>69787.775000000009</c:v>
                </c:pt>
                <c:pt idx="227">
                  <c:v>68525.543999999994</c:v>
                </c:pt>
                <c:pt idx="228">
                  <c:v>68389.108000000007</c:v>
                </c:pt>
                <c:pt idx="229">
                  <c:v>64248.927000000003</c:v>
                </c:pt>
                <c:pt idx="230">
                  <c:v>63934.838999999993</c:v>
                </c:pt>
                <c:pt idx="231">
                  <c:v>69411.935000000012</c:v>
                </c:pt>
                <c:pt idx="232">
                  <c:v>71146.699000000008</c:v>
                </c:pt>
                <c:pt idx="233">
                  <c:v>67093.337</c:v>
                </c:pt>
                <c:pt idx="234">
                  <c:v>66008.281000000003</c:v>
                </c:pt>
                <c:pt idx="235">
                  <c:v>63556.494999999995</c:v>
                </c:pt>
                <c:pt idx="236">
                  <c:v>60937.436999999998</c:v>
                </c:pt>
                <c:pt idx="237">
                  <c:v>61859.871999999996</c:v>
                </c:pt>
                <c:pt idx="238">
                  <c:v>69329.697</c:v>
                </c:pt>
                <c:pt idx="239">
                  <c:v>67304.933000000005</c:v>
                </c:pt>
                <c:pt idx="240">
                  <c:v>70908.058999999994</c:v>
                </c:pt>
                <c:pt idx="241">
                  <c:v>63888.862999999998</c:v>
                </c:pt>
                <c:pt idx="242">
                  <c:v>62456.938999999998</c:v>
                </c:pt>
                <c:pt idx="243">
                  <c:v>59833.757999999994</c:v>
                </c:pt>
                <c:pt idx="244">
                  <c:v>62298.36</c:v>
                </c:pt>
                <c:pt idx="245">
                  <c:v>63074.663</c:v>
                </c:pt>
                <c:pt idx="246">
                  <c:v>64045.347000000002</c:v>
                </c:pt>
                <c:pt idx="247">
                  <c:v>64066.982999999993</c:v>
                </c:pt>
                <c:pt idx="248">
                  <c:v>64889.348000000005</c:v>
                </c:pt>
                <c:pt idx="249">
                  <c:v>63980.125</c:v>
                </c:pt>
                <c:pt idx="250">
                  <c:v>58854.591999999997</c:v>
                </c:pt>
                <c:pt idx="251">
                  <c:v>58619.578000000001</c:v>
                </c:pt>
                <c:pt idx="252">
                  <c:v>64114.493000000002</c:v>
                </c:pt>
                <c:pt idx="253">
                  <c:v>62943.344999999994</c:v>
                </c:pt>
                <c:pt idx="254">
                  <c:v>63158.842999999993</c:v>
                </c:pt>
                <c:pt idx="255">
                  <c:v>61961.110999999997</c:v>
                </c:pt>
                <c:pt idx="256">
                  <c:v>62560.224999999999</c:v>
                </c:pt>
                <c:pt idx="257">
                  <c:v>59834.642999999996</c:v>
                </c:pt>
                <c:pt idx="258">
                  <c:v>57669.129000000001</c:v>
                </c:pt>
                <c:pt idx="259">
                  <c:v>63475.859999999993</c:v>
                </c:pt>
                <c:pt idx="260">
                  <c:v>63712.406999999992</c:v>
                </c:pt>
                <c:pt idx="261">
                  <c:v>66015.490000000005</c:v>
                </c:pt>
                <c:pt idx="262">
                  <c:v>65293.303</c:v>
                </c:pt>
                <c:pt idx="263">
                  <c:v>67500.618000000002</c:v>
                </c:pt>
                <c:pt idx="264">
                  <c:v>57931.034</c:v>
                </c:pt>
                <c:pt idx="265">
                  <c:v>56188.044999999998</c:v>
                </c:pt>
                <c:pt idx="266">
                  <c:v>61657.96</c:v>
                </c:pt>
                <c:pt idx="267">
                  <c:v>62929.06500000001</c:v>
                </c:pt>
                <c:pt idx="268">
                  <c:v>62381.78</c:v>
                </c:pt>
                <c:pt idx="269">
                  <c:v>62721.052000000003</c:v>
                </c:pt>
                <c:pt idx="270">
                  <c:v>61927.329000000005</c:v>
                </c:pt>
                <c:pt idx="271">
                  <c:v>56872.786</c:v>
                </c:pt>
                <c:pt idx="272">
                  <c:v>55990.431000000004</c:v>
                </c:pt>
                <c:pt idx="273">
                  <c:v>61754.900999999998</c:v>
                </c:pt>
                <c:pt idx="274">
                  <c:v>67550</c:v>
                </c:pt>
                <c:pt idx="275">
                  <c:v>67385</c:v>
                </c:pt>
                <c:pt idx="276">
                  <c:v>67194</c:v>
                </c:pt>
                <c:pt idx="277">
                  <c:v>66958</c:v>
                </c:pt>
                <c:pt idx="278">
                  <c:v>64228</c:v>
                </c:pt>
                <c:pt idx="279">
                  <c:v>64233</c:v>
                </c:pt>
                <c:pt idx="280">
                  <c:v>66656</c:v>
                </c:pt>
                <c:pt idx="281">
                  <c:v>66471</c:v>
                </c:pt>
                <c:pt idx="282">
                  <c:v>66299</c:v>
                </c:pt>
                <c:pt idx="283">
                  <c:v>66113</c:v>
                </c:pt>
                <c:pt idx="284">
                  <c:v>65953</c:v>
                </c:pt>
                <c:pt idx="285">
                  <c:v>63270</c:v>
                </c:pt>
                <c:pt idx="286">
                  <c:v>63279</c:v>
                </c:pt>
                <c:pt idx="287">
                  <c:v>63291</c:v>
                </c:pt>
                <c:pt idx="288">
                  <c:v>65783</c:v>
                </c:pt>
                <c:pt idx="289">
                  <c:v>65525</c:v>
                </c:pt>
                <c:pt idx="290">
                  <c:v>65533</c:v>
                </c:pt>
                <c:pt idx="291">
                  <c:v>65556</c:v>
                </c:pt>
                <c:pt idx="292">
                  <c:v>62904</c:v>
                </c:pt>
                <c:pt idx="293">
                  <c:v>62937</c:v>
                </c:pt>
                <c:pt idx="294">
                  <c:v>65456</c:v>
                </c:pt>
                <c:pt idx="295">
                  <c:v>65287</c:v>
                </c:pt>
                <c:pt idx="296">
                  <c:v>65160</c:v>
                </c:pt>
                <c:pt idx="297">
                  <c:v>65002</c:v>
                </c:pt>
                <c:pt idx="298">
                  <c:v>64857</c:v>
                </c:pt>
                <c:pt idx="299">
                  <c:v>62244</c:v>
                </c:pt>
                <c:pt idx="300">
                  <c:v>62262</c:v>
                </c:pt>
                <c:pt idx="301">
                  <c:v>64803</c:v>
                </c:pt>
                <c:pt idx="302">
                  <c:v>64530</c:v>
                </c:pt>
                <c:pt idx="303">
                  <c:v>64328</c:v>
                </c:pt>
                <c:pt idx="304">
                  <c:v>64331</c:v>
                </c:pt>
                <c:pt idx="305">
                  <c:v>66520</c:v>
                </c:pt>
                <c:pt idx="306">
                  <c:v>66060</c:v>
                </c:pt>
                <c:pt idx="307">
                  <c:v>66061</c:v>
                </c:pt>
                <c:pt idx="308">
                  <c:v>66146</c:v>
                </c:pt>
                <c:pt idx="309">
                  <c:v>65922</c:v>
                </c:pt>
                <c:pt idx="310">
                  <c:v>65797</c:v>
                </c:pt>
                <c:pt idx="311">
                  <c:v>65852</c:v>
                </c:pt>
                <c:pt idx="312">
                  <c:v>65784</c:v>
                </c:pt>
                <c:pt idx="313">
                  <c:v>65330</c:v>
                </c:pt>
                <c:pt idx="314">
                  <c:v>65327</c:v>
                </c:pt>
                <c:pt idx="315">
                  <c:v>65314</c:v>
                </c:pt>
                <c:pt idx="316">
                  <c:v>65777</c:v>
                </c:pt>
                <c:pt idx="317">
                  <c:v>65662</c:v>
                </c:pt>
                <c:pt idx="318">
                  <c:v>65514</c:v>
                </c:pt>
                <c:pt idx="319">
                  <c:v>65395</c:v>
                </c:pt>
                <c:pt idx="320">
                  <c:v>64943</c:v>
                </c:pt>
                <c:pt idx="321">
                  <c:v>64924</c:v>
                </c:pt>
                <c:pt idx="322">
                  <c:v>65244</c:v>
                </c:pt>
                <c:pt idx="323">
                  <c:v>65170</c:v>
                </c:pt>
                <c:pt idx="324">
                  <c:v>65133</c:v>
                </c:pt>
                <c:pt idx="325">
                  <c:v>65127</c:v>
                </c:pt>
                <c:pt idx="326">
                  <c:v>64807</c:v>
                </c:pt>
                <c:pt idx="327">
                  <c:v>64804</c:v>
                </c:pt>
                <c:pt idx="328">
                  <c:v>64795</c:v>
                </c:pt>
                <c:pt idx="329">
                  <c:v>65261</c:v>
                </c:pt>
                <c:pt idx="330">
                  <c:v>65246</c:v>
                </c:pt>
                <c:pt idx="331">
                  <c:v>65314</c:v>
                </c:pt>
                <c:pt idx="332">
                  <c:v>64834</c:v>
                </c:pt>
                <c:pt idx="333">
                  <c:v>65216</c:v>
                </c:pt>
                <c:pt idx="334">
                  <c:v>64777</c:v>
                </c:pt>
                <c:pt idx="335">
                  <c:v>74520</c:v>
                </c:pt>
                <c:pt idx="336">
                  <c:v>75538</c:v>
                </c:pt>
                <c:pt idx="337">
                  <c:v>75822</c:v>
                </c:pt>
                <c:pt idx="338">
                  <c:v>75886</c:v>
                </c:pt>
                <c:pt idx="339">
                  <c:v>76136</c:v>
                </c:pt>
                <c:pt idx="340">
                  <c:v>76140</c:v>
                </c:pt>
                <c:pt idx="341">
                  <c:v>75175</c:v>
                </c:pt>
                <c:pt idx="342">
                  <c:v>75165</c:v>
                </c:pt>
                <c:pt idx="343">
                  <c:v>76389</c:v>
                </c:pt>
                <c:pt idx="344">
                  <c:v>76569</c:v>
                </c:pt>
                <c:pt idx="345">
                  <c:v>77133</c:v>
                </c:pt>
                <c:pt idx="346">
                  <c:v>77312</c:v>
                </c:pt>
                <c:pt idx="347">
                  <c:v>77666</c:v>
                </c:pt>
                <c:pt idx="348">
                  <c:v>76695</c:v>
                </c:pt>
                <c:pt idx="349">
                  <c:v>76673</c:v>
                </c:pt>
                <c:pt idx="350">
                  <c:v>77644</c:v>
                </c:pt>
                <c:pt idx="351">
                  <c:v>77852</c:v>
                </c:pt>
                <c:pt idx="352">
                  <c:v>78364</c:v>
                </c:pt>
                <c:pt idx="353">
                  <c:v>78925</c:v>
                </c:pt>
                <c:pt idx="354">
                  <c:v>79101</c:v>
                </c:pt>
                <c:pt idx="355">
                  <c:v>78093</c:v>
                </c:pt>
                <c:pt idx="356">
                  <c:v>78131</c:v>
                </c:pt>
                <c:pt idx="357">
                  <c:v>79279</c:v>
                </c:pt>
                <c:pt idx="358">
                  <c:v>79462</c:v>
                </c:pt>
                <c:pt idx="359">
                  <c:v>78445</c:v>
                </c:pt>
                <c:pt idx="360">
                  <c:v>78678</c:v>
                </c:pt>
                <c:pt idx="361">
                  <c:v>80005</c:v>
                </c:pt>
                <c:pt idx="362">
                  <c:v>78988</c:v>
                </c:pt>
                <c:pt idx="363">
                  <c:v>78983</c:v>
                </c:pt>
                <c:pt idx="364">
                  <c:v>80216</c:v>
                </c:pt>
                <c:pt idx="365">
                  <c:v>80462</c:v>
                </c:pt>
                <c:pt idx="366">
                  <c:v>80386</c:v>
                </c:pt>
                <c:pt idx="367">
                  <c:v>82500</c:v>
                </c:pt>
                <c:pt idx="368">
                  <c:v>82604</c:v>
                </c:pt>
                <c:pt idx="369">
                  <c:v>80836</c:v>
                </c:pt>
                <c:pt idx="370">
                  <c:v>80844</c:v>
                </c:pt>
                <c:pt idx="371">
                  <c:v>82648</c:v>
                </c:pt>
                <c:pt idx="372">
                  <c:v>82873</c:v>
                </c:pt>
                <c:pt idx="373">
                  <c:v>83142</c:v>
                </c:pt>
                <c:pt idx="374">
                  <c:v>83481</c:v>
                </c:pt>
                <c:pt idx="375">
                  <c:v>83724</c:v>
                </c:pt>
                <c:pt idx="376">
                  <c:v>81884</c:v>
                </c:pt>
                <c:pt idx="377">
                  <c:v>81870</c:v>
                </c:pt>
                <c:pt idx="378">
                  <c:v>83998</c:v>
                </c:pt>
                <c:pt idx="379">
                  <c:v>84159</c:v>
                </c:pt>
                <c:pt idx="380">
                  <c:v>84796</c:v>
                </c:pt>
                <c:pt idx="381">
                  <c:v>84777</c:v>
                </c:pt>
                <c:pt idx="382">
                  <c:v>85071</c:v>
                </c:pt>
                <c:pt idx="383">
                  <c:v>83198</c:v>
                </c:pt>
                <c:pt idx="384">
                  <c:v>83177</c:v>
                </c:pt>
                <c:pt idx="385">
                  <c:v>83126</c:v>
                </c:pt>
                <c:pt idx="386">
                  <c:v>85445</c:v>
                </c:pt>
                <c:pt idx="387">
                  <c:v>85719</c:v>
                </c:pt>
                <c:pt idx="388">
                  <c:v>86120</c:v>
                </c:pt>
                <c:pt idx="389">
                  <c:v>86658</c:v>
                </c:pt>
                <c:pt idx="390">
                  <c:v>84735</c:v>
                </c:pt>
                <c:pt idx="391">
                  <c:v>84686</c:v>
                </c:pt>
                <c:pt idx="392">
                  <c:v>87403</c:v>
                </c:pt>
                <c:pt idx="393">
                  <c:v>87343</c:v>
                </c:pt>
                <c:pt idx="394">
                  <c:v>87700</c:v>
                </c:pt>
                <c:pt idx="395">
                  <c:v>88036</c:v>
                </c:pt>
                <c:pt idx="396">
                  <c:v>88045</c:v>
                </c:pt>
                <c:pt idx="397">
                  <c:v>78606</c:v>
                </c:pt>
                <c:pt idx="398">
                  <c:v>78601</c:v>
                </c:pt>
                <c:pt idx="399">
                  <c:v>80664</c:v>
                </c:pt>
                <c:pt idx="400">
                  <c:v>81182</c:v>
                </c:pt>
                <c:pt idx="401">
                  <c:v>81191</c:v>
                </c:pt>
                <c:pt idx="402">
                  <c:v>82108</c:v>
                </c:pt>
                <c:pt idx="403">
                  <c:v>82113</c:v>
                </c:pt>
                <c:pt idx="404">
                  <c:v>80061</c:v>
                </c:pt>
                <c:pt idx="405">
                  <c:v>80067</c:v>
                </c:pt>
                <c:pt idx="406">
                  <c:v>82521</c:v>
                </c:pt>
                <c:pt idx="407">
                  <c:v>82937</c:v>
                </c:pt>
                <c:pt idx="408">
                  <c:v>83343</c:v>
                </c:pt>
                <c:pt idx="409">
                  <c:v>84373</c:v>
                </c:pt>
                <c:pt idx="410">
                  <c:v>84371</c:v>
                </c:pt>
                <c:pt idx="411">
                  <c:v>82264</c:v>
                </c:pt>
                <c:pt idx="412">
                  <c:v>82268</c:v>
                </c:pt>
                <c:pt idx="413">
                  <c:v>82269</c:v>
                </c:pt>
                <c:pt idx="414">
                  <c:v>84798</c:v>
                </c:pt>
                <c:pt idx="415">
                  <c:v>85789</c:v>
                </c:pt>
                <c:pt idx="416">
                  <c:v>85792</c:v>
                </c:pt>
                <c:pt idx="417">
                  <c:v>86359</c:v>
                </c:pt>
                <c:pt idx="418">
                  <c:v>84207</c:v>
                </c:pt>
                <c:pt idx="419">
                  <c:v>84211</c:v>
                </c:pt>
                <c:pt idx="420">
                  <c:v>86973</c:v>
                </c:pt>
                <c:pt idx="421">
                  <c:v>87528</c:v>
                </c:pt>
                <c:pt idx="422">
                  <c:v>87892</c:v>
                </c:pt>
                <c:pt idx="423">
                  <c:v>88458</c:v>
                </c:pt>
                <c:pt idx="424">
                  <c:v>89509</c:v>
                </c:pt>
                <c:pt idx="425">
                  <c:v>82352</c:v>
                </c:pt>
                <c:pt idx="426">
                  <c:v>83229</c:v>
                </c:pt>
                <c:pt idx="427">
                  <c:v>87054</c:v>
                </c:pt>
                <c:pt idx="428">
                  <c:v>87296</c:v>
                </c:pt>
                <c:pt idx="429">
                  <c:v>87301</c:v>
                </c:pt>
                <c:pt idx="430">
                  <c:v>87626</c:v>
                </c:pt>
                <c:pt idx="431">
                  <c:v>87611</c:v>
                </c:pt>
                <c:pt idx="432">
                  <c:v>83717</c:v>
                </c:pt>
                <c:pt idx="433">
                  <c:v>75093</c:v>
                </c:pt>
                <c:pt idx="434">
                  <c:v>87926</c:v>
                </c:pt>
                <c:pt idx="435">
                  <c:v>88042</c:v>
                </c:pt>
                <c:pt idx="436">
                  <c:v>88043</c:v>
                </c:pt>
                <c:pt idx="437">
                  <c:v>88028</c:v>
                </c:pt>
                <c:pt idx="438">
                  <c:v>88032</c:v>
                </c:pt>
                <c:pt idx="439">
                  <c:v>84129</c:v>
                </c:pt>
                <c:pt idx="440">
                  <c:v>84131</c:v>
                </c:pt>
                <c:pt idx="441">
                  <c:v>88005</c:v>
                </c:pt>
                <c:pt idx="442">
                  <c:v>87907</c:v>
                </c:pt>
                <c:pt idx="443">
                  <c:v>87543</c:v>
                </c:pt>
                <c:pt idx="444">
                  <c:v>87073</c:v>
                </c:pt>
                <c:pt idx="445">
                  <c:v>87067</c:v>
                </c:pt>
                <c:pt idx="446">
                  <c:v>83207</c:v>
                </c:pt>
                <c:pt idx="447">
                  <c:v>83197</c:v>
                </c:pt>
                <c:pt idx="448">
                  <c:v>86654</c:v>
                </c:pt>
                <c:pt idx="449">
                  <c:v>86071</c:v>
                </c:pt>
                <c:pt idx="450">
                  <c:v>85581</c:v>
                </c:pt>
                <c:pt idx="451">
                  <c:v>85093</c:v>
                </c:pt>
                <c:pt idx="452">
                  <c:v>84637</c:v>
                </c:pt>
                <c:pt idx="453">
                  <c:v>80901</c:v>
                </c:pt>
                <c:pt idx="454">
                  <c:v>80904</c:v>
                </c:pt>
                <c:pt idx="455">
                  <c:v>83744</c:v>
                </c:pt>
                <c:pt idx="456">
                  <c:v>73579</c:v>
                </c:pt>
                <c:pt idx="457">
                  <c:v>72725</c:v>
                </c:pt>
                <c:pt idx="458">
                  <c:v>72347</c:v>
                </c:pt>
                <c:pt idx="459">
                  <c:v>71339</c:v>
                </c:pt>
                <c:pt idx="460">
                  <c:v>70032</c:v>
                </c:pt>
                <c:pt idx="461">
                  <c:v>70032</c:v>
                </c:pt>
                <c:pt idx="462">
                  <c:v>70619</c:v>
                </c:pt>
                <c:pt idx="463">
                  <c:v>70042</c:v>
                </c:pt>
                <c:pt idx="464">
                  <c:v>69540</c:v>
                </c:pt>
                <c:pt idx="465">
                  <c:v>68911</c:v>
                </c:pt>
                <c:pt idx="466">
                  <c:v>68922</c:v>
                </c:pt>
                <c:pt idx="467">
                  <c:v>67670</c:v>
                </c:pt>
                <c:pt idx="468">
                  <c:v>67675</c:v>
                </c:pt>
                <c:pt idx="469">
                  <c:v>68974</c:v>
                </c:pt>
                <c:pt idx="470">
                  <c:v>68033</c:v>
                </c:pt>
                <c:pt idx="471">
                  <c:v>67189</c:v>
                </c:pt>
                <c:pt idx="472">
                  <c:v>67185</c:v>
                </c:pt>
                <c:pt idx="473">
                  <c:v>66682</c:v>
                </c:pt>
                <c:pt idx="474">
                  <c:v>65505</c:v>
                </c:pt>
                <c:pt idx="475">
                  <c:v>65488</c:v>
                </c:pt>
                <c:pt idx="476">
                  <c:v>65456</c:v>
                </c:pt>
                <c:pt idx="477">
                  <c:v>66307</c:v>
                </c:pt>
                <c:pt idx="478">
                  <c:v>66243</c:v>
                </c:pt>
                <c:pt idx="479">
                  <c:v>66146</c:v>
                </c:pt>
                <c:pt idx="480">
                  <c:v>66118</c:v>
                </c:pt>
                <c:pt idx="481">
                  <c:v>64949</c:v>
                </c:pt>
                <c:pt idx="482">
                  <c:v>64961</c:v>
                </c:pt>
                <c:pt idx="483">
                  <c:v>66115</c:v>
                </c:pt>
                <c:pt idx="484">
                  <c:v>66128</c:v>
                </c:pt>
                <c:pt idx="485">
                  <c:v>66160</c:v>
                </c:pt>
                <c:pt idx="486">
                  <c:v>63837</c:v>
                </c:pt>
                <c:pt idx="487">
                  <c:v>63919</c:v>
                </c:pt>
                <c:pt idx="488">
                  <c:v>61154</c:v>
                </c:pt>
                <c:pt idx="489">
                  <c:v>61195</c:v>
                </c:pt>
                <c:pt idx="490">
                  <c:v>63877</c:v>
                </c:pt>
                <c:pt idx="491">
                  <c:v>63697</c:v>
                </c:pt>
                <c:pt idx="492">
                  <c:v>63530</c:v>
                </c:pt>
                <c:pt idx="493">
                  <c:v>63380</c:v>
                </c:pt>
                <c:pt idx="494">
                  <c:v>63218</c:v>
                </c:pt>
                <c:pt idx="495">
                  <c:v>60538</c:v>
                </c:pt>
                <c:pt idx="496">
                  <c:v>60449</c:v>
                </c:pt>
                <c:pt idx="497">
                  <c:v>63040</c:v>
                </c:pt>
                <c:pt idx="498">
                  <c:v>62796</c:v>
                </c:pt>
                <c:pt idx="499">
                  <c:v>62562</c:v>
                </c:pt>
                <c:pt idx="500">
                  <c:v>62233</c:v>
                </c:pt>
                <c:pt idx="501">
                  <c:v>62270</c:v>
                </c:pt>
                <c:pt idx="502">
                  <c:v>59607</c:v>
                </c:pt>
                <c:pt idx="503">
                  <c:v>59626</c:v>
                </c:pt>
                <c:pt idx="504">
                  <c:v>61308</c:v>
                </c:pt>
                <c:pt idx="505">
                  <c:v>60727</c:v>
                </c:pt>
                <c:pt idx="506">
                  <c:v>60345</c:v>
                </c:pt>
                <c:pt idx="507">
                  <c:v>60354</c:v>
                </c:pt>
                <c:pt idx="508">
                  <c:v>60477</c:v>
                </c:pt>
                <c:pt idx="509">
                  <c:v>57811</c:v>
                </c:pt>
                <c:pt idx="510">
                  <c:v>57831</c:v>
                </c:pt>
                <c:pt idx="511">
                  <c:v>57794</c:v>
                </c:pt>
                <c:pt idx="512">
                  <c:v>60103</c:v>
                </c:pt>
                <c:pt idx="513">
                  <c:v>59863</c:v>
                </c:pt>
                <c:pt idx="514">
                  <c:v>59625</c:v>
                </c:pt>
                <c:pt idx="515">
                  <c:v>59422</c:v>
                </c:pt>
                <c:pt idx="516">
                  <c:v>56899</c:v>
                </c:pt>
                <c:pt idx="517">
                  <c:v>53186</c:v>
                </c:pt>
                <c:pt idx="518">
                  <c:v>54809</c:v>
                </c:pt>
                <c:pt idx="519">
                  <c:v>54335</c:v>
                </c:pt>
                <c:pt idx="520">
                  <c:v>53995</c:v>
                </c:pt>
                <c:pt idx="521">
                  <c:v>53997</c:v>
                </c:pt>
                <c:pt idx="522">
                  <c:v>53728</c:v>
                </c:pt>
                <c:pt idx="523">
                  <c:v>51941</c:v>
                </c:pt>
                <c:pt idx="524">
                  <c:v>51920</c:v>
                </c:pt>
                <c:pt idx="525">
                  <c:v>53564</c:v>
                </c:pt>
                <c:pt idx="526">
                  <c:v>53398</c:v>
                </c:pt>
                <c:pt idx="527">
                  <c:v>53257</c:v>
                </c:pt>
                <c:pt idx="528">
                  <c:v>53241</c:v>
                </c:pt>
                <c:pt idx="529">
                  <c:v>53157</c:v>
                </c:pt>
                <c:pt idx="530">
                  <c:v>51376</c:v>
                </c:pt>
                <c:pt idx="531">
                  <c:v>51367</c:v>
                </c:pt>
                <c:pt idx="532">
                  <c:v>53167</c:v>
                </c:pt>
                <c:pt idx="533">
                  <c:v>53110</c:v>
                </c:pt>
                <c:pt idx="534">
                  <c:v>53131</c:v>
                </c:pt>
                <c:pt idx="535">
                  <c:v>53179</c:v>
                </c:pt>
                <c:pt idx="536">
                  <c:v>53218</c:v>
                </c:pt>
                <c:pt idx="537">
                  <c:v>51400</c:v>
                </c:pt>
                <c:pt idx="538">
                  <c:v>51441</c:v>
                </c:pt>
                <c:pt idx="539">
                  <c:v>53272</c:v>
                </c:pt>
                <c:pt idx="540">
                  <c:v>53411</c:v>
                </c:pt>
                <c:pt idx="541">
                  <c:v>53432</c:v>
                </c:pt>
                <c:pt idx="542">
                  <c:v>53435</c:v>
                </c:pt>
                <c:pt idx="543">
                  <c:v>60232</c:v>
                </c:pt>
                <c:pt idx="544">
                  <c:v>58610</c:v>
                </c:pt>
                <c:pt idx="545">
                  <c:v>58610</c:v>
                </c:pt>
                <c:pt idx="546">
                  <c:v>53806</c:v>
                </c:pt>
                <c:pt idx="547">
                  <c:v>47604.624421721885</c:v>
                </c:pt>
                <c:pt idx="548">
                  <c:v>50995.162014545276</c:v>
                </c:pt>
                <c:pt idx="549">
                  <c:v>50339.690327279233</c:v>
                </c:pt>
                <c:pt idx="550">
                  <c:v>44056.180772820313</c:v>
                </c:pt>
                <c:pt idx="551">
                  <c:v>39656.041232892647</c:v>
                </c:pt>
                <c:pt idx="552">
                  <c:v>42956.038630045281</c:v>
                </c:pt>
                <c:pt idx="553">
                  <c:v>54802.171242047421</c:v>
                </c:pt>
                <c:pt idx="554">
                  <c:v>54543.139214141505</c:v>
                </c:pt>
                <c:pt idx="555">
                  <c:v>48233.227918490367</c:v>
                </c:pt>
                <c:pt idx="556">
                  <c:v>52295.064590061542</c:v>
                </c:pt>
                <c:pt idx="557">
                  <c:v>48122.806610866544</c:v>
                </c:pt>
                <c:pt idx="558">
                  <c:v>44340.281891264422</c:v>
                </c:pt>
                <c:pt idx="559">
                  <c:v>42813.225258737679</c:v>
                </c:pt>
                <c:pt idx="560">
                  <c:v>47834.162857659576</c:v>
                </c:pt>
                <c:pt idx="561">
                  <c:v>50329.036978928627</c:v>
                </c:pt>
                <c:pt idx="562">
                  <c:v>55518.386689936771</c:v>
                </c:pt>
                <c:pt idx="563">
                  <c:v>57693.827650857296</c:v>
                </c:pt>
                <c:pt idx="564">
                  <c:v>53303.939967712991</c:v>
                </c:pt>
                <c:pt idx="565">
                  <c:v>43148.947521989656</c:v>
                </c:pt>
                <c:pt idx="566">
                  <c:v>45435.242738430374</c:v>
                </c:pt>
                <c:pt idx="567">
                  <c:v>46027.682639150975</c:v>
                </c:pt>
                <c:pt idx="568">
                  <c:v>43543.949550126876</c:v>
                </c:pt>
                <c:pt idx="569">
                  <c:v>44679.877031866417</c:v>
                </c:pt>
                <c:pt idx="570">
                  <c:v>48863.875588961004</c:v>
                </c:pt>
                <c:pt idx="571">
                  <c:v>60173.069032230924</c:v>
                </c:pt>
                <c:pt idx="572">
                  <c:v>58762.885962231347</c:v>
                </c:pt>
                <c:pt idx="573">
                  <c:v>58769.885962231347</c:v>
                </c:pt>
                <c:pt idx="574">
                  <c:v>48903.692054991654</c:v>
                </c:pt>
                <c:pt idx="575">
                  <c:v>51632.291792328506</c:v>
                </c:pt>
                <c:pt idx="576">
                  <c:v>52374.553364620282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4F-4F74-9145-097FAC1D2C5A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Total_StdO_Customers!$H$9:$H$585</c:f>
              <c:numCache>
                <c:formatCode>#,##0</c:formatCode>
                <c:ptCount val="577"/>
                <c:pt idx="0">
                  <c:v>104146</c:v>
                </c:pt>
                <c:pt idx="1">
                  <c:v>109460</c:v>
                </c:pt>
                <c:pt idx="2">
                  <c:v>108889</c:v>
                </c:pt>
                <c:pt idx="3">
                  <c:v>108009</c:v>
                </c:pt>
                <c:pt idx="4">
                  <c:v>107599</c:v>
                </c:pt>
                <c:pt idx="5">
                  <c:v>102328</c:v>
                </c:pt>
                <c:pt idx="6">
                  <c:v>102311</c:v>
                </c:pt>
                <c:pt idx="7">
                  <c:v>107137</c:v>
                </c:pt>
                <c:pt idx="8">
                  <c:v>106356</c:v>
                </c:pt>
                <c:pt idx="9">
                  <c:v>106322</c:v>
                </c:pt>
                <c:pt idx="10">
                  <c:v>105987</c:v>
                </c:pt>
                <c:pt idx="11">
                  <c:v>105960</c:v>
                </c:pt>
                <c:pt idx="12">
                  <c:v>100798</c:v>
                </c:pt>
                <c:pt idx="13">
                  <c:v>100754</c:v>
                </c:pt>
                <c:pt idx="14">
                  <c:v>100097</c:v>
                </c:pt>
                <c:pt idx="15">
                  <c:v>104399</c:v>
                </c:pt>
                <c:pt idx="16">
                  <c:v>104360</c:v>
                </c:pt>
                <c:pt idx="17">
                  <c:v>104035</c:v>
                </c:pt>
                <c:pt idx="18">
                  <c:v>104001</c:v>
                </c:pt>
                <c:pt idx="19">
                  <c:v>98906</c:v>
                </c:pt>
                <c:pt idx="20">
                  <c:v>98806</c:v>
                </c:pt>
                <c:pt idx="21">
                  <c:v>103538</c:v>
                </c:pt>
                <c:pt idx="22">
                  <c:v>103333</c:v>
                </c:pt>
                <c:pt idx="23">
                  <c:v>103309</c:v>
                </c:pt>
                <c:pt idx="24">
                  <c:v>103717</c:v>
                </c:pt>
                <c:pt idx="25">
                  <c:v>103714</c:v>
                </c:pt>
                <c:pt idx="26">
                  <c:v>98672</c:v>
                </c:pt>
                <c:pt idx="27">
                  <c:v>98635</c:v>
                </c:pt>
                <c:pt idx="28">
                  <c:v>104311</c:v>
                </c:pt>
                <c:pt idx="29">
                  <c:v>104948</c:v>
                </c:pt>
                <c:pt idx="30">
                  <c:v>105466</c:v>
                </c:pt>
                <c:pt idx="31">
                  <c:v>102216</c:v>
                </c:pt>
                <c:pt idx="32">
                  <c:v>103479</c:v>
                </c:pt>
                <c:pt idx="33">
                  <c:v>96788</c:v>
                </c:pt>
                <c:pt idx="34">
                  <c:v>96781</c:v>
                </c:pt>
                <c:pt idx="35">
                  <c:v>104160</c:v>
                </c:pt>
                <c:pt idx="36">
                  <c:v>104154</c:v>
                </c:pt>
                <c:pt idx="37">
                  <c:v>104873</c:v>
                </c:pt>
                <c:pt idx="38">
                  <c:v>106201</c:v>
                </c:pt>
                <c:pt idx="39">
                  <c:v>106202</c:v>
                </c:pt>
                <c:pt idx="40">
                  <c:v>99326</c:v>
                </c:pt>
                <c:pt idx="41">
                  <c:v>99325</c:v>
                </c:pt>
                <c:pt idx="42">
                  <c:v>107093</c:v>
                </c:pt>
                <c:pt idx="43">
                  <c:v>107669</c:v>
                </c:pt>
                <c:pt idx="44">
                  <c:v>109021</c:v>
                </c:pt>
                <c:pt idx="45">
                  <c:v>109620</c:v>
                </c:pt>
                <c:pt idx="46">
                  <c:v>109703</c:v>
                </c:pt>
                <c:pt idx="47">
                  <c:v>102583</c:v>
                </c:pt>
                <c:pt idx="48">
                  <c:v>102581</c:v>
                </c:pt>
                <c:pt idx="49">
                  <c:v>102580</c:v>
                </c:pt>
                <c:pt idx="50">
                  <c:v>110760</c:v>
                </c:pt>
                <c:pt idx="51">
                  <c:v>110774</c:v>
                </c:pt>
                <c:pt idx="52">
                  <c:v>111918</c:v>
                </c:pt>
                <c:pt idx="53">
                  <c:v>111943</c:v>
                </c:pt>
                <c:pt idx="54">
                  <c:v>104657</c:v>
                </c:pt>
                <c:pt idx="55">
                  <c:v>104647</c:v>
                </c:pt>
                <c:pt idx="56">
                  <c:v>112251</c:v>
                </c:pt>
                <c:pt idx="57">
                  <c:v>112389</c:v>
                </c:pt>
                <c:pt idx="58">
                  <c:v>112674</c:v>
                </c:pt>
                <c:pt idx="59">
                  <c:v>113182</c:v>
                </c:pt>
                <c:pt idx="60">
                  <c:v>106305</c:v>
                </c:pt>
                <c:pt idx="61">
                  <c:v>96446</c:v>
                </c:pt>
                <c:pt idx="62">
                  <c:v>96475</c:v>
                </c:pt>
                <c:pt idx="63">
                  <c:v>106421</c:v>
                </c:pt>
                <c:pt idx="64">
                  <c:v>106431</c:v>
                </c:pt>
                <c:pt idx="65">
                  <c:v>106365</c:v>
                </c:pt>
                <c:pt idx="66">
                  <c:v>106304</c:v>
                </c:pt>
                <c:pt idx="67">
                  <c:v>106157</c:v>
                </c:pt>
                <c:pt idx="68">
                  <c:v>96354</c:v>
                </c:pt>
                <c:pt idx="69">
                  <c:v>96467</c:v>
                </c:pt>
                <c:pt idx="70">
                  <c:v>105854</c:v>
                </c:pt>
                <c:pt idx="71">
                  <c:v>105885</c:v>
                </c:pt>
                <c:pt idx="72">
                  <c:v>105769</c:v>
                </c:pt>
                <c:pt idx="73">
                  <c:v>105679</c:v>
                </c:pt>
                <c:pt idx="74">
                  <c:v>105364</c:v>
                </c:pt>
                <c:pt idx="75">
                  <c:v>95574</c:v>
                </c:pt>
                <c:pt idx="76">
                  <c:v>95615</c:v>
                </c:pt>
                <c:pt idx="77">
                  <c:v>104979</c:v>
                </c:pt>
                <c:pt idx="78">
                  <c:v>104990</c:v>
                </c:pt>
                <c:pt idx="79">
                  <c:v>104872</c:v>
                </c:pt>
                <c:pt idx="80">
                  <c:v>104599</c:v>
                </c:pt>
                <c:pt idx="81">
                  <c:v>104563</c:v>
                </c:pt>
                <c:pt idx="82">
                  <c:v>94927</c:v>
                </c:pt>
                <c:pt idx="83">
                  <c:v>94906</c:v>
                </c:pt>
                <c:pt idx="84">
                  <c:v>104257</c:v>
                </c:pt>
                <c:pt idx="85">
                  <c:v>103890</c:v>
                </c:pt>
                <c:pt idx="86">
                  <c:v>103653</c:v>
                </c:pt>
                <c:pt idx="87">
                  <c:v>103410</c:v>
                </c:pt>
                <c:pt idx="88">
                  <c:v>103129</c:v>
                </c:pt>
                <c:pt idx="89">
                  <c:v>93549</c:v>
                </c:pt>
                <c:pt idx="90">
                  <c:v>93547</c:v>
                </c:pt>
                <c:pt idx="91">
                  <c:v>103137.825</c:v>
                </c:pt>
                <c:pt idx="92">
                  <c:v>96105.353000000003</c:v>
                </c:pt>
                <c:pt idx="93">
                  <c:v>98736.855999999985</c:v>
                </c:pt>
                <c:pt idx="94">
                  <c:v>92865.808000000005</c:v>
                </c:pt>
                <c:pt idx="95">
                  <c:v>95183.362999999998</c:v>
                </c:pt>
                <c:pt idx="96">
                  <c:v>87059.493999999992</c:v>
                </c:pt>
                <c:pt idx="97">
                  <c:v>85834.895999999993</c:v>
                </c:pt>
                <c:pt idx="98">
                  <c:v>100068.95999999999</c:v>
                </c:pt>
                <c:pt idx="99">
                  <c:v>94108.15800000001</c:v>
                </c:pt>
                <c:pt idx="100">
                  <c:v>97026.357000000004</c:v>
                </c:pt>
                <c:pt idx="101">
                  <c:v>92809.203999999998</c:v>
                </c:pt>
                <c:pt idx="102">
                  <c:v>87360.115999999995</c:v>
                </c:pt>
                <c:pt idx="103">
                  <c:v>76060.319000000003</c:v>
                </c:pt>
                <c:pt idx="104">
                  <c:v>73673.089000000007</c:v>
                </c:pt>
                <c:pt idx="105">
                  <c:v>80767.75</c:v>
                </c:pt>
                <c:pt idx="106">
                  <c:v>85125.375</c:v>
                </c:pt>
                <c:pt idx="107">
                  <c:v>86008.328999999998</c:v>
                </c:pt>
                <c:pt idx="108">
                  <c:v>87463.340000000011</c:v>
                </c:pt>
                <c:pt idx="109">
                  <c:v>85234.652000000002</c:v>
                </c:pt>
                <c:pt idx="110">
                  <c:v>73650.592999999993</c:v>
                </c:pt>
                <c:pt idx="111">
                  <c:v>75536.672000000006</c:v>
                </c:pt>
                <c:pt idx="112">
                  <c:v>89627.938999999998</c:v>
                </c:pt>
                <c:pt idx="113">
                  <c:v>93864.042000000001</c:v>
                </c:pt>
                <c:pt idx="114">
                  <c:v>90736.542000000001</c:v>
                </c:pt>
                <c:pt idx="115">
                  <c:v>99362.903999999995</c:v>
                </c:pt>
                <c:pt idx="116">
                  <c:v>96072.672000000006</c:v>
                </c:pt>
                <c:pt idx="117">
                  <c:v>80507.998999999996</c:v>
                </c:pt>
                <c:pt idx="118">
                  <c:v>71379.869000000006</c:v>
                </c:pt>
                <c:pt idx="119">
                  <c:v>84353.457000000009</c:v>
                </c:pt>
                <c:pt idx="120">
                  <c:v>84325.956999999995</c:v>
                </c:pt>
                <c:pt idx="121">
                  <c:v>84020.050999999992</c:v>
                </c:pt>
                <c:pt idx="122">
                  <c:v>84036.782999999996</c:v>
                </c:pt>
                <c:pt idx="123">
                  <c:v>84169.517000000007</c:v>
                </c:pt>
                <c:pt idx="124">
                  <c:v>71493.37</c:v>
                </c:pt>
                <c:pt idx="125">
                  <c:v>67860.524000000005</c:v>
                </c:pt>
                <c:pt idx="126">
                  <c:v>84691.885000000009</c:v>
                </c:pt>
                <c:pt idx="127">
                  <c:v>80179.030000000013</c:v>
                </c:pt>
                <c:pt idx="128">
                  <c:v>79843.523000000001</c:v>
                </c:pt>
                <c:pt idx="129">
                  <c:v>85037.448000000004</c:v>
                </c:pt>
                <c:pt idx="130">
                  <c:v>87273.402999999991</c:v>
                </c:pt>
                <c:pt idx="131">
                  <c:v>71787.694999999992</c:v>
                </c:pt>
                <c:pt idx="132">
                  <c:v>71882.035999999993</c:v>
                </c:pt>
                <c:pt idx="133">
                  <c:v>82269.713999999993</c:v>
                </c:pt>
                <c:pt idx="134">
                  <c:v>80154.649999999994</c:v>
                </c:pt>
                <c:pt idx="135">
                  <c:v>78234.084000000003</c:v>
                </c:pt>
                <c:pt idx="136">
                  <c:v>75809.486000000004</c:v>
                </c:pt>
                <c:pt idx="137">
                  <c:v>75737.817999999999</c:v>
                </c:pt>
                <c:pt idx="138">
                  <c:v>64815.202000000005</c:v>
                </c:pt>
                <c:pt idx="139">
                  <c:v>64683.195</c:v>
                </c:pt>
                <c:pt idx="140">
                  <c:v>77966.694999999992</c:v>
                </c:pt>
                <c:pt idx="141">
                  <c:v>78704.873999999996</c:v>
                </c:pt>
                <c:pt idx="142">
                  <c:v>78990.225000000006</c:v>
                </c:pt>
                <c:pt idx="143">
                  <c:v>78761.359000000011</c:v>
                </c:pt>
                <c:pt idx="144">
                  <c:v>76282.113999999987</c:v>
                </c:pt>
                <c:pt idx="145">
                  <c:v>65307.645000000004</c:v>
                </c:pt>
                <c:pt idx="146">
                  <c:v>63664.446000000004</c:v>
                </c:pt>
                <c:pt idx="147">
                  <c:v>66008.595000000001</c:v>
                </c:pt>
                <c:pt idx="148">
                  <c:v>81293.146999999997</c:v>
                </c:pt>
                <c:pt idx="149">
                  <c:v>77478.664000000004</c:v>
                </c:pt>
                <c:pt idx="150">
                  <c:v>75651.91</c:v>
                </c:pt>
                <c:pt idx="151">
                  <c:v>75359.875</c:v>
                </c:pt>
                <c:pt idx="152">
                  <c:v>62778.61</c:v>
                </c:pt>
                <c:pt idx="153">
                  <c:v>60624.962</c:v>
                </c:pt>
                <c:pt idx="154">
                  <c:v>71861.538</c:v>
                </c:pt>
                <c:pt idx="155">
                  <c:v>72390.252000000008</c:v>
                </c:pt>
                <c:pt idx="156">
                  <c:v>73052.641000000003</c:v>
                </c:pt>
                <c:pt idx="157">
                  <c:v>74197.206999999995</c:v>
                </c:pt>
                <c:pt idx="158">
                  <c:v>74273.861000000004</c:v>
                </c:pt>
                <c:pt idx="159">
                  <c:v>64117.656999999999</c:v>
                </c:pt>
                <c:pt idx="160">
                  <c:v>60663.853999999999</c:v>
                </c:pt>
                <c:pt idx="161">
                  <c:v>70914.248999999996</c:v>
                </c:pt>
                <c:pt idx="162">
                  <c:v>71087.792000000001</c:v>
                </c:pt>
                <c:pt idx="163">
                  <c:v>71474.358999999997</c:v>
                </c:pt>
                <c:pt idx="164">
                  <c:v>71157.684000000008</c:v>
                </c:pt>
                <c:pt idx="165">
                  <c:v>72696.077000000005</c:v>
                </c:pt>
                <c:pt idx="166">
                  <c:v>64446.907999999996</c:v>
                </c:pt>
                <c:pt idx="167">
                  <c:v>58926.425999999999</c:v>
                </c:pt>
                <c:pt idx="168">
                  <c:v>69514.97</c:v>
                </c:pt>
                <c:pt idx="169">
                  <c:v>69859.876999999993</c:v>
                </c:pt>
                <c:pt idx="170">
                  <c:v>79620.945999999996</c:v>
                </c:pt>
                <c:pt idx="171">
                  <c:v>89608.717000000004</c:v>
                </c:pt>
                <c:pt idx="172">
                  <c:v>83244.892000000007</c:v>
                </c:pt>
                <c:pt idx="173">
                  <c:v>69619.725999999995</c:v>
                </c:pt>
                <c:pt idx="174">
                  <c:v>63622.259999999995</c:v>
                </c:pt>
                <c:pt idx="175">
                  <c:v>75455.902000000002</c:v>
                </c:pt>
                <c:pt idx="176">
                  <c:v>73726.332000000009</c:v>
                </c:pt>
                <c:pt idx="177">
                  <c:v>79892.387000000002</c:v>
                </c:pt>
                <c:pt idx="178">
                  <c:v>80065.314000000013</c:v>
                </c:pt>
                <c:pt idx="179">
                  <c:v>70531.557000000001</c:v>
                </c:pt>
                <c:pt idx="180">
                  <c:v>63881.294999999998</c:v>
                </c:pt>
                <c:pt idx="181">
                  <c:v>64290.542000000001</c:v>
                </c:pt>
                <c:pt idx="182">
                  <c:v>74479.187000000005</c:v>
                </c:pt>
                <c:pt idx="183">
                  <c:v>72044.493000000002</c:v>
                </c:pt>
                <c:pt idx="184">
                  <c:v>74425.765999999989</c:v>
                </c:pt>
                <c:pt idx="185">
                  <c:v>68954.938999999998</c:v>
                </c:pt>
                <c:pt idx="186">
                  <c:v>71628.759000000005</c:v>
                </c:pt>
                <c:pt idx="187">
                  <c:v>73179.149999999994</c:v>
                </c:pt>
                <c:pt idx="188">
                  <c:v>72354.811000000002</c:v>
                </c:pt>
                <c:pt idx="189">
                  <c:v>83192.294999999998</c:v>
                </c:pt>
                <c:pt idx="190">
                  <c:v>84923.27900000001</c:v>
                </c:pt>
                <c:pt idx="191">
                  <c:v>88208.999000000011</c:v>
                </c:pt>
                <c:pt idx="192">
                  <c:v>90991.938000000009</c:v>
                </c:pt>
                <c:pt idx="193">
                  <c:v>87765.366000000009</c:v>
                </c:pt>
                <c:pt idx="194">
                  <c:v>81705.319000000003</c:v>
                </c:pt>
                <c:pt idx="195">
                  <c:v>75169.835999999996</c:v>
                </c:pt>
                <c:pt idx="196">
                  <c:v>88818.32</c:v>
                </c:pt>
                <c:pt idx="197">
                  <c:v>91902.188999999984</c:v>
                </c:pt>
                <c:pt idx="198">
                  <c:v>94424.072</c:v>
                </c:pt>
                <c:pt idx="199">
                  <c:v>93802.989000000001</c:v>
                </c:pt>
                <c:pt idx="200">
                  <c:v>80810.298999999999</c:v>
                </c:pt>
                <c:pt idx="201">
                  <c:v>73479.926999999996</c:v>
                </c:pt>
                <c:pt idx="202">
                  <c:v>73468.489000000001</c:v>
                </c:pt>
                <c:pt idx="203">
                  <c:v>74614.650999999998</c:v>
                </c:pt>
                <c:pt idx="204">
                  <c:v>81597.025000000009</c:v>
                </c:pt>
                <c:pt idx="205">
                  <c:v>77720.07699999999</c:v>
                </c:pt>
                <c:pt idx="206">
                  <c:v>78651.541000000012</c:v>
                </c:pt>
                <c:pt idx="207">
                  <c:v>74730.311000000002</c:v>
                </c:pt>
                <c:pt idx="208">
                  <c:v>70222.956999999995</c:v>
                </c:pt>
                <c:pt idx="209">
                  <c:v>69400.918999999994</c:v>
                </c:pt>
                <c:pt idx="210">
                  <c:v>81211.80799999999</c:v>
                </c:pt>
                <c:pt idx="211">
                  <c:v>81611.615999999995</c:v>
                </c:pt>
                <c:pt idx="212">
                  <c:v>85484.28</c:v>
                </c:pt>
                <c:pt idx="213">
                  <c:v>85173.477000000014</c:v>
                </c:pt>
                <c:pt idx="214">
                  <c:v>87869.633000000002</c:v>
                </c:pt>
                <c:pt idx="215">
                  <c:v>85219.319999999992</c:v>
                </c:pt>
                <c:pt idx="216">
                  <c:v>82533.427000000011</c:v>
                </c:pt>
                <c:pt idx="217">
                  <c:v>85174.511999999988</c:v>
                </c:pt>
                <c:pt idx="218">
                  <c:v>79697.98</c:v>
                </c:pt>
                <c:pt idx="219">
                  <c:v>76129.194999999992</c:v>
                </c:pt>
                <c:pt idx="220">
                  <c:v>73571.78899999999</c:v>
                </c:pt>
                <c:pt idx="221">
                  <c:v>71222.588000000003</c:v>
                </c:pt>
                <c:pt idx="222">
                  <c:v>76095.246999999988</c:v>
                </c:pt>
                <c:pt idx="223">
                  <c:v>70503.659</c:v>
                </c:pt>
                <c:pt idx="224">
                  <c:v>77248.88</c:v>
                </c:pt>
                <c:pt idx="225">
                  <c:v>77288.880999999994</c:v>
                </c:pt>
                <c:pt idx="226">
                  <c:v>77091.400000000009</c:v>
                </c:pt>
                <c:pt idx="227">
                  <c:v>77224.510999999999</c:v>
                </c:pt>
                <c:pt idx="228">
                  <c:v>77159.781000000003</c:v>
                </c:pt>
                <c:pt idx="229">
                  <c:v>68809.966</c:v>
                </c:pt>
                <c:pt idx="230">
                  <c:v>68917.320000000007</c:v>
                </c:pt>
                <c:pt idx="231">
                  <c:v>78691.604000000007</c:v>
                </c:pt>
                <c:pt idx="232">
                  <c:v>79027.599999999991</c:v>
                </c:pt>
                <c:pt idx="233">
                  <c:v>75024.801000000007</c:v>
                </c:pt>
                <c:pt idx="234">
                  <c:v>73550.667999999991</c:v>
                </c:pt>
                <c:pt idx="235">
                  <c:v>72887.010999999999</c:v>
                </c:pt>
                <c:pt idx="236">
                  <c:v>65614.597999999998</c:v>
                </c:pt>
                <c:pt idx="237">
                  <c:v>65520.421999999999</c:v>
                </c:pt>
                <c:pt idx="238">
                  <c:v>78252.065999999992</c:v>
                </c:pt>
                <c:pt idx="239">
                  <c:v>75293.243000000002</c:v>
                </c:pt>
                <c:pt idx="240">
                  <c:v>81893.67</c:v>
                </c:pt>
                <c:pt idx="241">
                  <c:v>74230.899000000005</c:v>
                </c:pt>
                <c:pt idx="242">
                  <c:v>71476.660999999993</c:v>
                </c:pt>
                <c:pt idx="243">
                  <c:v>64539.576999999997</c:v>
                </c:pt>
                <c:pt idx="244">
                  <c:v>70608.12999999999</c:v>
                </c:pt>
                <c:pt idx="245">
                  <c:v>71120.759000000005</c:v>
                </c:pt>
                <c:pt idx="246">
                  <c:v>79623.910999999993</c:v>
                </c:pt>
                <c:pt idx="247">
                  <c:v>79260.353999999992</c:v>
                </c:pt>
                <c:pt idx="248">
                  <c:v>79579.41</c:v>
                </c:pt>
                <c:pt idx="249">
                  <c:v>78521.027000000002</c:v>
                </c:pt>
                <c:pt idx="250">
                  <c:v>69102.420999999988</c:v>
                </c:pt>
                <c:pt idx="251">
                  <c:v>66561.16</c:v>
                </c:pt>
                <c:pt idx="252">
                  <c:v>78912.047000000006</c:v>
                </c:pt>
                <c:pt idx="253">
                  <c:v>78235.955999999991</c:v>
                </c:pt>
                <c:pt idx="254">
                  <c:v>78976.492000000013</c:v>
                </c:pt>
                <c:pt idx="255">
                  <c:v>79023.028999999995</c:v>
                </c:pt>
                <c:pt idx="256">
                  <c:v>77954.556000000011</c:v>
                </c:pt>
                <c:pt idx="257">
                  <c:v>68221.928</c:v>
                </c:pt>
                <c:pt idx="258">
                  <c:v>65851.828999999998</c:v>
                </c:pt>
                <c:pt idx="259">
                  <c:v>78837.452999999994</c:v>
                </c:pt>
                <c:pt idx="260">
                  <c:v>79674.629000000001</c:v>
                </c:pt>
                <c:pt idx="261">
                  <c:v>80844.332999999984</c:v>
                </c:pt>
                <c:pt idx="262">
                  <c:v>81253.637000000002</c:v>
                </c:pt>
                <c:pt idx="263">
                  <c:v>83520.920999999988</c:v>
                </c:pt>
                <c:pt idx="264">
                  <c:v>66008.190999999992</c:v>
                </c:pt>
                <c:pt idx="265">
                  <c:v>63870.419000000002</c:v>
                </c:pt>
                <c:pt idx="266">
                  <c:v>78496.634999999995</c:v>
                </c:pt>
                <c:pt idx="267">
                  <c:v>79037.976999999984</c:v>
                </c:pt>
                <c:pt idx="268">
                  <c:v>79639.014999999999</c:v>
                </c:pt>
                <c:pt idx="269">
                  <c:v>79378.346999999994</c:v>
                </c:pt>
                <c:pt idx="270">
                  <c:v>79021.558999999994</c:v>
                </c:pt>
                <c:pt idx="271">
                  <c:v>67277.561999999991</c:v>
                </c:pt>
                <c:pt idx="272">
                  <c:v>65866.057000000001</c:v>
                </c:pt>
                <c:pt idx="273">
                  <c:v>78235.622000000003</c:v>
                </c:pt>
                <c:pt idx="274">
                  <c:v>90468</c:v>
                </c:pt>
                <c:pt idx="275">
                  <c:v>90220</c:v>
                </c:pt>
                <c:pt idx="276">
                  <c:v>89986</c:v>
                </c:pt>
                <c:pt idx="277">
                  <c:v>89657</c:v>
                </c:pt>
                <c:pt idx="278">
                  <c:v>83195</c:v>
                </c:pt>
                <c:pt idx="279">
                  <c:v>83200</c:v>
                </c:pt>
                <c:pt idx="280">
                  <c:v>89255</c:v>
                </c:pt>
                <c:pt idx="281">
                  <c:v>89001</c:v>
                </c:pt>
                <c:pt idx="282">
                  <c:v>88750</c:v>
                </c:pt>
                <c:pt idx="283">
                  <c:v>88487</c:v>
                </c:pt>
                <c:pt idx="284">
                  <c:v>88248</c:v>
                </c:pt>
                <c:pt idx="285">
                  <c:v>81889</c:v>
                </c:pt>
                <c:pt idx="286">
                  <c:v>81894</c:v>
                </c:pt>
                <c:pt idx="287">
                  <c:v>81930</c:v>
                </c:pt>
                <c:pt idx="288">
                  <c:v>88016</c:v>
                </c:pt>
                <c:pt idx="289">
                  <c:v>87659</c:v>
                </c:pt>
                <c:pt idx="290">
                  <c:v>87658</c:v>
                </c:pt>
                <c:pt idx="291">
                  <c:v>87687</c:v>
                </c:pt>
                <c:pt idx="292">
                  <c:v>81393</c:v>
                </c:pt>
                <c:pt idx="293">
                  <c:v>81435</c:v>
                </c:pt>
                <c:pt idx="294">
                  <c:v>87553</c:v>
                </c:pt>
                <c:pt idx="295">
                  <c:v>87326</c:v>
                </c:pt>
                <c:pt idx="296">
                  <c:v>87151</c:v>
                </c:pt>
                <c:pt idx="297">
                  <c:v>86927</c:v>
                </c:pt>
                <c:pt idx="298">
                  <c:v>86720</c:v>
                </c:pt>
                <c:pt idx="299">
                  <c:v>80505</c:v>
                </c:pt>
                <c:pt idx="300">
                  <c:v>80527</c:v>
                </c:pt>
                <c:pt idx="301">
                  <c:v>86637</c:v>
                </c:pt>
                <c:pt idx="302">
                  <c:v>86306</c:v>
                </c:pt>
                <c:pt idx="303">
                  <c:v>86042</c:v>
                </c:pt>
                <c:pt idx="304">
                  <c:v>85995</c:v>
                </c:pt>
                <c:pt idx="305">
                  <c:v>89667</c:v>
                </c:pt>
                <c:pt idx="306">
                  <c:v>82144</c:v>
                </c:pt>
                <c:pt idx="307">
                  <c:v>82053</c:v>
                </c:pt>
                <c:pt idx="308">
                  <c:v>89053</c:v>
                </c:pt>
                <c:pt idx="309">
                  <c:v>88820</c:v>
                </c:pt>
                <c:pt idx="310">
                  <c:v>88591</c:v>
                </c:pt>
                <c:pt idx="311">
                  <c:v>88675</c:v>
                </c:pt>
                <c:pt idx="312">
                  <c:v>88563</c:v>
                </c:pt>
                <c:pt idx="313">
                  <c:v>81128</c:v>
                </c:pt>
                <c:pt idx="314">
                  <c:v>81118</c:v>
                </c:pt>
                <c:pt idx="315">
                  <c:v>81182</c:v>
                </c:pt>
                <c:pt idx="316">
                  <c:v>88582</c:v>
                </c:pt>
                <c:pt idx="317">
                  <c:v>88396</c:v>
                </c:pt>
                <c:pt idx="318">
                  <c:v>88196</c:v>
                </c:pt>
                <c:pt idx="319">
                  <c:v>88056</c:v>
                </c:pt>
                <c:pt idx="320">
                  <c:v>80698</c:v>
                </c:pt>
                <c:pt idx="321">
                  <c:v>80655</c:v>
                </c:pt>
                <c:pt idx="322">
                  <c:v>87878</c:v>
                </c:pt>
                <c:pt idx="323">
                  <c:v>87734</c:v>
                </c:pt>
                <c:pt idx="324">
                  <c:v>87716</c:v>
                </c:pt>
                <c:pt idx="325">
                  <c:v>87705</c:v>
                </c:pt>
                <c:pt idx="326">
                  <c:v>80549</c:v>
                </c:pt>
                <c:pt idx="327">
                  <c:v>80542</c:v>
                </c:pt>
                <c:pt idx="328">
                  <c:v>80530</c:v>
                </c:pt>
                <c:pt idx="329">
                  <c:v>87871</c:v>
                </c:pt>
                <c:pt idx="330">
                  <c:v>87847</c:v>
                </c:pt>
                <c:pt idx="331">
                  <c:v>87951</c:v>
                </c:pt>
                <c:pt idx="332">
                  <c:v>80575</c:v>
                </c:pt>
                <c:pt idx="333">
                  <c:v>87854</c:v>
                </c:pt>
                <c:pt idx="334">
                  <c:v>80501</c:v>
                </c:pt>
                <c:pt idx="335">
                  <c:v>89361</c:v>
                </c:pt>
                <c:pt idx="336">
                  <c:v>93362</c:v>
                </c:pt>
                <c:pt idx="337">
                  <c:v>93725</c:v>
                </c:pt>
                <c:pt idx="338">
                  <c:v>93782</c:v>
                </c:pt>
                <c:pt idx="339">
                  <c:v>94117</c:v>
                </c:pt>
                <c:pt idx="340">
                  <c:v>94120</c:v>
                </c:pt>
                <c:pt idx="341">
                  <c:v>90149</c:v>
                </c:pt>
                <c:pt idx="342">
                  <c:v>90148</c:v>
                </c:pt>
                <c:pt idx="343">
                  <c:v>94419</c:v>
                </c:pt>
                <c:pt idx="344">
                  <c:v>94642</c:v>
                </c:pt>
                <c:pt idx="345">
                  <c:v>95341</c:v>
                </c:pt>
                <c:pt idx="346">
                  <c:v>95577</c:v>
                </c:pt>
                <c:pt idx="347">
                  <c:v>95984</c:v>
                </c:pt>
                <c:pt idx="348">
                  <c:v>91962</c:v>
                </c:pt>
                <c:pt idx="349">
                  <c:v>91942</c:v>
                </c:pt>
                <c:pt idx="350">
                  <c:v>95965</c:v>
                </c:pt>
                <c:pt idx="351">
                  <c:v>96232</c:v>
                </c:pt>
                <c:pt idx="352">
                  <c:v>96857</c:v>
                </c:pt>
                <c:pt idx="353">
                  <c:v>97554</c:v>
                </c:pt>
                <c:pt idx="354">
                  <c:v>97777</c:v>
                </c:pt>
                <c:pt idx="355">
                  <c:v>93662</c:v>
                </c:pt>
                <c:pt idx="356">
                  <c:v>93698</c:v>
                </c:pt>
                <c:pt idx="357">
                  <c:v>97991</c:v>
                </c:pt>
                <c:pt idx="358">
                  <c:v>98217</c:v>
                </c:pt>
                <c:pt idx="359">
                  <c:v>94071</c:v>
                </c:pt>
                <c:pt idx="360">
                  <c:v>94352</c:v>
                </c:pt>
                <c:pt idx="361">
                  <c:v>98873</c:v>
                </c:pt>
                <c:pt idx="362">
                  <c:v>94715</c:v>
                </c:pt>
                <c:pt idx="363">
                  <c:v>94710</c:v>
                </c:pt>
                <c:pt idx="364">
                  <c:v>99133</c:v>
                </c:pt>
                <c:pt idx="365">
                  <c:v>99425</c:v>
                </c:pt>
                <c:pt idx="366">
                  <c:v>100339</c:v>
                </c:pt>
                <c:pt idx="367">
                  <c:v>105835</c:v>
                </c:pt>
                <c:pt idx="368">
                  <c:v>105967</c:v>
                </c:pt>
                <c:pt idx="369">
                  <c:v>100876</c:v>
                </c:pt>
                <c:pt idx="370">
                  <c:v>100886</c:v>
                </c:pt>
                <c:pt idx="371">
                  <c:v>105995</c:v>
                </c:pt>
                <c:pt idx="372">
                  <c:v>106302</c:v>
                </c:pt>
                <c:pt idx="373">
                  <c:v>106646</c:v>
                </c:pt>
                <c:pt idx="374">
                  <c:v>107094</c:v>
                </c:pt>
                <c:pt idx="375">
                  <c:v>107407</c:v>
                </c:pt>
                <c:pt idx="376">
                  <c:v>102198</c:v>
                </c:pt>
                <c:pt idx="377">
                  <c:v>102175</c:v>
                </c:pt>
                <c:pt idx="378">
                  <c:v>107770</c:v>
                </c:pt>
                <c:pt idx="379">
                  <c:v>107989</c:v>
                </c:pt>
                <c:pt idx="380">
                  <c:v>108814</c:v>
                </c:pt>
                <c:pt idx="381">
                  <c:v>108789</c:v>
                </c:pt>
                <c:pt idx="382">
                  <c:v>109181</c:v>
                </c:pt>
                <c:pt idx="383">
                  <c:v>103876</c:v>
                </c:pt>
                <c:pt idx="384">
                  <c:v>103848</c:v>
                </c:pt>
                <c:pt idx="385">
                  <c:v>103795</c:v>
                </c:pt>
                <c:pt idx="386">
                  <c:v>109667</c:v>
                </c:pt>
                <c:pt idx="387">
                  <c:v>110065</c:v>
                </c:pt>
                <c:pt idx="388">
                  <c:v>110596</c:v>
                </c:pt>
                <c:pt idx="389">
                  <c:v>111307</c:v>
                </c:pt>
                <c:pt idx="390">
                  <c:v>105857</c:v>
                </c:pt>
                <c:pt idx="391">
                  <c:v>105802</c:v>
                </c:pt>
                <c:pt idx="392">
                  <c:v>112292</c:v>
                </c:pt>
                <c:pt idx="393">
                  <c:v>112222</c:v>
                </c:pt>
                <c:pt idx="394">
                  <c:v>112690</c:v>
                </c:pt>
                <c:pt idx="395">
                  <c:v>113133</c:v>
                </c:pt>
                <c:pt idx="396">
                  <c:v>113145</c:v>
                </c:pt>
                <c:pt idx="397">
                  <c:v>102157</c:v>
                </c:pt>
                <c:pt idx="398">
                  <c:v>102130</c:v>
                </c:pt>
                <c:pt idx="399">
                  <c:v>109257</c:v>
                </c:pt>
                <c:pt idx="400">
                  <c:v>109989</c:v>
                </c:pt>
                <c:pt idx="401">
                  <c:v>109974</c:v>
                </c:pt>
                <c:pt idx="402">
                  <c:v>111231</c:v>
                </c:pt>
                <c:pt idx="403">
                  <c:v>111277</c:v>
                </c:pt>
                <c:pt idx="404">
                  <c:v>104053</c:v>
                </c:pt>
                <c:pt idx="405">
                  <c:v>104093</c:v>
                </c:pt>
                <c:pt idx="406">
                  <c:v>111816</c:v>
                </c:pt>
                <c:pt idx="407">
                  <c:v>112386</c:v>
                </c:pt>
                <c:pt idx="408">
                  <c:v>112930</c:v>
                </c:pt>
                <c:pt idx="409">
                  <c:v>114362</c:v>
                </c:pt>
                <c:pt idx="410">
                  <c:v>114338</c:v>
                </c:pt>
                <c:pt idx="411">
                  <c:v>106933</c:v>
                </c:pt>
                <c:pt idx="412">
                  <c:v>106963</c:v>
                </c:pt>
                <c:pt idx="413">
                  <c:v>106960</c:v>
                </c:pt>
                <c:pt idx="414">
                  <c:v>114912</c:v>
                </c:pt>
                <c:pt idx="415">
                  <c:v>116262</c:v>
                </c:pt>
                <c:pt idx="416">
                  <c:v>116262</c:v>
                </c:pt>
                <c:pt idx="417">
                  <c:v>117051</c:v>
                </c:pt>
                <c:pt idx="418">
                  <c:v>109455</c:v>
                </c:pt>
                <c:pt idx="419">
                  <c:v>109471</c:v>
                </c:pt>
                <c:pt idx="420">
                  <c:v>117850</c:v>
                </c:pt>
                <c:pt idx="421">
                  <c:v>118604</c:v>
                </c:pt>
                <c:pt idx="422">
                  <c:v>119112</c:v>
                </c:pt>
                <c:pt idx="423">
                  <c:v>119843</c:v>
                </c:pt>
                <c:pt idx="424">
                  <c:v>121326</c:v>
                </c:pt>
                <c:pt idx="425">
                  <c:v>103058</c:v>
                </c:pt>
                <c:pt idx="426">
                  <c:v>104021</c:v>
                </c:pt>
                <c:pt idx="427">
                  <c:v>114720</c:v>
                </c:pt>
                <c:pt idx="428">
                  <c:v>115032</c:v>
                </c:pt>
                <c:pt idx="429">
                  <c:v>115051</c:v>
                </c:pt>
                <c:pt idx="430">
                  <c:v>115520</c:v>
                </c:pt>
                <c:pt idx="431">
                  <c:v>115489</c:v>
                </c:pt>
                <c:pt idx="432">
                  <c:v>104750</c:v>
                </c:pt>
                <c:pt idx="433">
                  <c:v>93862</c:v>
                </c:pt>
                <c:pt idx="434">
                  <c:v>115950</c:v>
                </c:pt>
                <c:pt idx="435">
                  <c:v>116076</c:v>
                </c:pt>
                <c:pt idx="436">
                  <c:v>116074</c:v>
                </c:pt>
                <c:pt idx="437">
                  <c:v>116042</c:v>
                </c:pt>
                <c:pt idx="438">
                  <c:v>116041</c:v>
                </c:pt>
                <c:pt idx="439">
                  <c:v>105325</c:v>
                </c:pt>
                <c:pt idx="440">
                  <c:v>105345</c:v>
                </c:pt>
                <c:pt idx="441">
                  <c:v>116026</c:v>
                </c:pt>
                <c:pt idx="442">
                  <c:v>115871</c:v>
                </c:pt>
                <c:pt idx="443">
                  <c:v>115356</c:v>
                </c:pt>
                <c:pt idx="444">
                  <c:v>114720</c:v>
                </c:pt>
                <c:pt idx="445">
                  <c:v>114726</c:v>
                </c:pt>
                <c:pt idx="446">
                  <c:v>104084</c:v>
                </c:pt>
                <c:pt idx="447">
                  <c:v>104068</c:v>
                </c:pt>
                <c:pt idx="448">
                  <c:v>114107</c:v>
                </c:pt>
                <c:pt idx="449">
                  <c:v>113398</c:v>
                </c:pt>
                <c:pt idx="450">
                  <c:v>112686</c:v>
                </c:pt>
                <c:pt idx="451">
                  <c:v>112039</c:v>
                </c:pt>
                <c:pt idx="452">
                  <c:v>111430</c:v>
                </c:pt>
                <c:pt idx="453">
                  <c:v>101183</c:v>
                </c:pt>
                <c:pt idx="454">
                  <c:v>101128</c:v>
                </c:pt>
                <c:pt idx="455">
                  <c:v>110296</c:v>
                </c:pt>
                <c:pt idx="456">
                  <c:v>97577</c:v>
                </c:pt>
                <c:pt idx="457">
                  <c:v>96350</c:v>
                </c:pt>
                <c:pt idx="458">
                  <c:v>95925</c:v>
                </c:pt>
                <c:pt idx="459">
                  <c:v>94493</c:v>
                </c:pt>
                <c:pt idx="460">
                  <c:v>89866</c:v>
                </c:pt>
                <c:pt idx="461">
                  <c:v>89923</c:v>
                </c:pt>
                <c:pt idx="462">
                  <c:v>93538</c:v>
                </c:pt>
                <c:pt idx="463">
                  <c:v>92743</c:v>
                </c:pt>
                <c:pt idx="464">
                  <c:v>92129</c:v>
                </c:pt>
                <c:pt idx="465">
                  <c:v>91227</c:v>
                </c:pt>
                <c:pt idx="466">
                  <c:v>91245</c:v>
                </c:pt>
                <c:pt idx="467">
                  <c:v>86813</c:v>
                </c:pt>
                <c:pt idx="468">
                  <c:v>86834</c:v>
                </c:pt>
                <c:pt idx="469">
                  <c:v>91314</c:v>
                </c:pt>
                <c:pt idx="470">
                  <c:v>90083</c:v>
                </c:pt>
                <c:pt idx="471">
                  <c:v>88963</c:v>
                </c:pt>
                <c:pt idx="472">
                  <c:v>88947</c:v>
                </c:pt>
                <c:pt idx="473">
                  <c:v>88293</c:v>
                </c:pt>
                <c:pt idx="474">
                  <c:v>84040</c:v>
                </c:pt>
                <c:pt idx="475">
                  <c:v>83996</c:v>
                </c:pt>
                <c:pt idx="476">
                  <c:v>84002</c:v>
                </c:pt>
                <c:pt idx="477">
                  <c:v>87761</c:v>
                </c:pt>
                <c:pt idx="478">
                  <c:v>87702</c:v>
                </c:pt>
                <c:pt idx="479">
                  <c:v>87605</c:v>
                </c:pt>
                <c:pt idx="480">
                  <c:v>87569</c:v>
                </c:pt>
                <c:pt idx="481">
                  <c:v>83300</c:v>
                </c:pt>
                <c:pt idx="482">
                  <c:v>83312</c:v>
                </c:pt>
                <c:pt idx="483">
                  <c:v>87571</c:v>
                </c:pt>
                <c:pt idx="484">
                  <c:v>87608</c:v>
                </c:pt>
                <c:pt idx="485">
                  <c:v>87634</c:v>
                </c:pt>
                <c:pt idx="486">
                  <c:v>83827</c:v>
                </c:pt>
                <c:pt idx="487">
                  <c:v>83875</c:v>
                </c:pt>
                <c:pt idx="488">
                  <c:v>78056</c:v>
                </c:pt>
                <c:pt idx="489">
                  <c:v>78064</c:v>
                </c:pt>
                <c:pt idx="490">
                  <c:v>83867</c:v>
                </c:pt>
                <c:pt idx="491">
                  <c:v>83569</c:v>
                </c:pt>
                <c:pt idx="492">
                  <c:v>83382</c:v>
                </c:pt>
                <c:pt idx="493">
                  <c:v>83196</c:v>
                </c:pt>
                <c:pt idx="494">
                  <c:v>82962</c:v>
                </c:pt>
                <c:pt idx="495">
                  <c:v>77216</c:v>
                </c:pt>
                <c:pt idx="496">
                  <c:v>77204</c:v>
                </c:pt>
                <c:pt idx="497">
                  <c:v>82757</c:v>
                </c:pt>
                <c:pt idx="498">
                  <c:v>82469</c:v>
                </c:pt>
                <c:pt idx="499">
                  <c:v>82144</c:v>
                </c:pt>
                <c:pt idx="500">
                  <c:v>81687</c:v>
                </c:pt>
                <c:pt idx="501">
                  <c:v>81708</c:v>
                </c:pt>
                <c:pt idx="502">
                  <c:v>76044</c:v>
                </c:pt>
                <c:pt idx="503">
                  <c:v>76047</c:v>
                </c:pt>
                <c:pt idx="504">
                  <c:v>80416</c:v>
                </c:pt>
                <c:pt idx="505">
                  <c:v>79619</c:v>
                </c:pt>
                <c:pt idx="506">
                  <c:v>79167</c:v>
                </c:pt>
                <c:pt idx="507">
                  <c:v>79183</c:v>
                </c:pt>
                <c:pt idx="508">
                  <c:v>79240</c:v>
                </c:pt>
                <c:pt idx="509">
                  <c:v>73741</c:v>
                </c:pt>
                <c:pt idx="510">
                  <c:v>73741</c:v>
                </c:pt>
                <c:pt idx="511">
                  <c:v>73742</c:v>
                </c:pt>
                <c:pt idx="512">
                  <c:v>78844</c:v>
                </c:pt>
                <c:pt idx="513">
                  <c:v>78520</c:v>
                </c:pt>
                <c:pt idx="514">
                  <c:v>78195</c:v>
                </c:pt>
                <c:pt idx="515">
                  <c:v>77895</c:v>
                </c:pt>
                <c:pt idx="516">
                  <c:v>72482</c:v>
                </c:pt>
                <c:pt idx="517">
                  <c:v>61428</c:v>
                </c:pt>
                <c:pt idx="518">
                  <c:v>64730</c:v>
                </c:pt>
                <c:pt idx="519">
                  <c:v>64151</c:v>
                </c:pt>
                <c:pt idx="520">
                  <c:v>63732</c:v>
                </c:pt>
                <c:pt idx="521">
                  <c:v>63733</c:v>
                </c:pt>
                <c:pt idx="522">
                  <c:v>63401</c:v>
                </c:pt>
                <c:pt idx="523">
                  <c:v>59916</c:v>
                </c:pt>
                <c:pt idx="524">
                  <c:v>59916</c:v>
                </c:pt>
                <c:pt idx="525">
                  <c:v>63200</c:v>
                </c:pt>
                <c:pt idx="526">
                  <c:v>62997</c:v>
                </c:pt>
                <c:pt idx="527">
                  <c:v>62826</c:v>
                </c:pt>
                <c:pt idx="528">
                  <c:v>62770</c:v>
                </c:pt>
                <c:pt idx="529">
                  <c:v>62707</c:v>
                </c:pt>
                <c:pt idx="530">
                  <c:v>59262</c:v>
                </c:pt>
                <c:pt idx="531">
                  <c:v>59262</c:v>
                </c:pt>
                <c:pt idx="532">
                  <c:v>62706</c:v>
                </c:pt>
                <c:pt idx="533">
                  <c:v>62634</c:v>
                </c:pt>
                <c:pt idx="534">
                  <c:v>62612</c:v>
                </c:pt>
                <c:pt idx="535">
                  <c:v>62698</c:v>
                </c:pt>
                <c:pt idx="536">
                  <c:v>62724</c:v>
                </c:pt>
                <c:pt idx="537">
                  <c:v>59284</c:v>
                </c:pt>
                <c:pt idx="538">
                  <c:v>59301</c:v>
                </c:pt>
                <c:pt idx="539">
                  <c:v>62781</c:v>
                </c:pt>
                <c:pt idx="540">
                  <c:v>62844</c:v>
                </c:pt>
                <c:pt idx="541">
                  <c:v>62865</c:v>
                </c:pt>
                <c:pt idx="542">
                  <c:v>62874</c:v>
                </c:pt>
                <c:pt idx="543">
                  <c:v>71173</c:v>
                </c:pt>
                <c:pt idx="544">
                  <c:v>67743</c:v>
                </c:pt>
                <c:pt idx="545">
                  <c:v>67740</c:v>
                </c:pt>
                <c:pt idx="546">
                  <c:v>63310</c:v>
                </c:pt>
                <c:pt idx="547">
                  <c:v>45837.015535700768</c:v>
                </c:pt>
                <c:pt idx="548">
                  <c:v>50411.250758303067</c:v>
                </c:pt>
                <c:pt idx="549">
                  <c:v>50319.068084664017</c:v>
                </c:pt>
                <c:pt idx="550">
                  <c:v>42889.87031565002</c:v>
                </c:pt>
                <c:pt idx="551">
                  <c:v>37851.766855703849</c:v>
                </c:pt>
                <c:pt idx="552">
                  <c:v>42932.911792945364</c:v>
                </c:pt>
                <c:pt idx="553">
                  <c:v>54713.479832837977</c:v>
                </c:pt>
                <c:pt idx="554">
                  <c:v>58930.315438370089</c:v>
                </c:pt>
                <c:pt idx="555">
                  <c:v>50386.59325767219</c:v>
                </c:pt>
                <c:pt idx="556">
                  <c:v>55205.577075726564</c:v>
                </c:pt>
                <c:pt idx="557">
                  <c:v>50867.897114560699</c:v>
                </c:pt>
                <c:pt idx="558">
                  <c:v>45946.227746267301</c:v>
                </c:pt>
                <c:pt idx="559">
                  <c:v>43005.176124675796</c:v>
                </c:pt>
                <c:pt idx="560">
                  <c:v>50273.483010122101</c:v>
                </c:pt>
                <c:pt idx="561">
                  <c:v>53580.354519935783</c:v>
                </c:pt>
                <c:pt idx="562">
                  <c:v>56153.401914971466</c:v>
                </c:pt>
                <c:pt idx="563">
                  <c:v>59868.137286832847</c:v>
                </c:pt>
                <c:pt idx="564">
                  <c:v>53087.190380273103</c:v>
                </c:pt>
                <c:pt idx="565">
                  <c:v>41182.816701278585</c:v>
                </c:pt>
                <c:pt idx="566">
                  <c:v>46147.845000238332</c:v>
                </c:pt>
                <c:pt idx="567">
                  <c:v>46029.881547400073</c:v>
                </c:pt>
                <c:pt idx="568">
                  <c:v>44530.803083591527</c:v>
                </c:pt>
                <c:pt idx="569">
                  <c:v>44137.650792013068</c:v>
                </c:pt>
                <c:pt idx="570">
                  <c:v>51218.046969507493</c:v>
                </c:pt>
                <c:pt idx="571">
                  <c:v>73922.041600190656</c:v>
                </c:pt>
                <c:pt idx="572">
                  <c:v>71394.077651446103</c:v>
                </c:pt>
                <c:pt idx="573">
                  <c:v>71394.077651446103</c:v>
                </c:pt>
                <c:pt idx="574">
                  <c:v>50474.818796359119</c:v>
                </c:pt>
                <c:pt idx="575">
                  <c:v>51975.061964733832</c:v>
                </c:pt>
                <c:pt idx="576">
                  <c:v>52950.356344193809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4F-4F74-9145-097FAC1D2C5A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Total_StdO_Customers!$I$9:$I$585</c:f>
              <c:numCache>
                <c:formatCode>#,##0</c:formatCode>
                <c:ptCount val="577"/>
                <c:pt idx="0">
                  <c:v>118662</c:v>
                </c:pt>
                <c:pt idx="1">
                  <c:v>123931</c:v>
                </c:pt>
                <c:pt idx="2">
                  <c:v>123283</c:v>
                </c:pt>
                <c:pt idx="3">
                  <c:v>122300</c:v>
                </c:pt>
                <c:pt idx="4">
                  <c:v>121823</c:v>
                </c:pt>
                <c:pt idx="5">
                  <c:v>116593</c:v>
                </c:pt>
                <c:pt idx="6">
                  <c:v>116571</c:v>
                </c:pt>
                <c:pt idx="7">
                  <c:v>121311</c:v>
                </c:pt>
                <c:pt idx="8">
                  <c:v>120435</c:v>
                </c:pt>
                <c:pt idx="9">
                  <c:v>120402</c:v>
                </c:pt>
                <c:pt idx="10">
                  <c:v>120020</c:v>
                </c:pt>
                <c:pt idx="11">
                  <c:v>119988</c:v>
                </c:pt>
                <c:pt idx="12">
                  <c:v>114853</c:v>
                </c:pt>
                <c:pt idx="13">
                  <c:v>114802</c:v>
                </c:pt>
                <c:pt idx="14">
                  <c:v>114054</c:v>
                </c:pt>
                <c:pt idx="15">
                  <c:v>118221</c:v>
                </c:pt>
                <c:pt idx="16">
                  <c:v>118179</c:v>
                </c:pt>
                <c:pt idx="17">
                  <c:v>117803</c:v>
                </c:pt>
                <c:pt idx="18">
                  <c:v>117764</c:v>
                </c:pt>
                <c:pt idx="19">
                  <c:v>112692</c:v>
                </c:pt>
                <c:pt idx="20">
                  <c:v>112581</c:v>
                </c:pt>
                <c:pt idx="21">
                  <c:v>117234</c:v>
                </c:pt>
                <c:pt idx="22">
                  <c:v>117006</c:v>
                </c:pt>
                <c:pt idx="23">
                  <c:v>116921</c:v>
                </c:pt>
                <c:pt idx="24">
                  <c:v>117385</c:v>
                </c:pt>
                <c:pt idx="25">
                  <c:v>117385</c:v>
                </c:pt>
                <c:pt idx="26">
                  <c:v>112373</c:v>
                </c:pt>
                <c:pt idx="27">
                  <c:v>112331</c:v>
                </c:pt>
                <c:pt idx="28">
                  <c:v>118067</c:v>
                </c:pt>
                <c:pt idx="29">
                  <c:v>118751</c:v>
                </c:pt>
                <c:pt idx="30">
                  <c:v>119297</c:v>
                </c:pt>
                <c:pt idx="31">
                  <c:v>110356</c:v>
                </c:pt>
                <c:pt idx="32">
                  <c:v>111704</c:v>
                </c:pt>
                <c:pt idx="33">
                  <c:v>106976</c:v>
                </c:pt>
                <c:pt idx="34">
                  <c:v>106975</c:v>
                </c:pt>
                <c:pt idx="35">
                  <c:v>112430</c:v>
                </c:pt>
                <c:pt idx="36">
                  <c:v>112429</c:v>
                </c:pt>
                <c:pt idx="37">
                  <c:v>113207</c:v>
                </c:pt>
                <c:pt idx="38">
                  <c:v>114641</c:v>
                </c:pt>
                <c:pt idx="39">
                  <c:v>114644</c:v>
                </c:pt>
                <c:pt idx="40">
                  <c:v>109788</c:v>
                </c:pt>
                <c:pt idx="41">
                  <c:v>109794</c:v>
                </c:pt>
                <c:pt idx="42">
                  <c:v>115599</c:v>
                </c:pt>
                <c:pt idx="43">
                  <c:v>116214</c:v>
                </c:pt>
                <c:pt idx="44">
                  <c:v>117670</c:v>
                </c:pt>
                <c:pt idx="45">
                  <c:v>118317</c:v>
                </c:pt>
                <c:pt idx="46">
                  <c:v>118361</c:v>
                </c:pt>
                <c:pt idx="47">
                  <c:v>113366</c:v>
                </c:pt>
                <c:pt idx="48">
                  <c:v>113374</c:v>
                </c:pt>
                <c:pt idx="49">
                  <c:v>113382</c:v>
                </c:pt>
                <c:pt idx="50">
                  <c:v>119537</c:v>
                </c:pt>
                <c:pt idx="51">
                  <c:v>119549</c:v>
                </c:pt>
                <c:pt idx="52">
                  <c:v>120778</c:v>
                </c:pt>
                <c:pt idx="53">
                  <c:v>120784</c:v>
                </c:pt>
                <c:pt idx="54">
                  <c:v>115684</c:v>
                </c:pt>
                <c:pt idx="55">
                  <c:v>115687</c:v>
                </c:pt>
                <c:pt idx="56">
                  <c:v>121158</c:v>
                </c:pt>
                <c:pt idx="57">
                  <c:v>121322</c:v>
                </c:pt>
                <c:pt idx="58">
                  <c:v>121569</c:v>
                </c:pt>
                <c:pt idx="59">
                  <c:v>122145</c:v>
                </c:pt>
                <c:pt idx="60">
                  <c:v>119027</c:v>
                </c:pt>
                <c:pt idx="61">
                  <c:v>108834</c:v>
                </c:pt>
                <c:pt idx="62">
                  <c:v>108837</c:v>
                </c:pt>
                <c:pt idx="63">
                  <c:v>119164</c:v>
                </c:pt>
                <c:pt idx="64">
                  <c:v>119160</c:v>
                </c:pt>
                <c:pt idx="65">
                  <c:v>119060</c:v>
                </c:pt>
                <c:pt idx="66">
                  <c:v>118932</c:v>
                </c:pt>
                <c:pt idx="67">
                  <c:v>118869</c:v>
                </c:pt>
                <c:pt idx="68">
                  <c:v>108722</c:v>
                </c:pt>
                <c:pt idx="69">
                  <c:v>108810</c:v>
                </c:pt>
                <c:pt idx="70">
                  <c:v>118438</c:v>
                </c:pt>
                <c:pt idx="71">
                  <c:v>118443</c:v>
                </c:pt>
                <c:pt idx="72">
                  <c:v>118331</c:v>
                </c:pt>
                <c:pt idx="73">
                  <c:v>118202</c:v>
                </c:pt>
                <c:pt idx="74">
                  <c:v>117875</c:v>
                </c:pt>
                <c:pt idx="75">
                  <c:v>107739</c:v>
                </c:pt>
                <c:pt idx="76">
                  <c:v>107765</c:v>
                </c:pt>
                <c:pt idx="77">
                  <c:v>117451</c:v>
                </c:pt>
                <c:pt idx="78">
                  <c:v>117459</c:v>
                </c:pt>
                <c:pt idx="79">
                  <c:v>117334</c:v>
                </c:pt>
                <c:pt idx="80">
                  <c:v>116996</c:v>
                </c:pt>
                <c:pt idx="81">
                  <c:v>116992</c:v>
                </c:pt>
                <c:pt idx="82">
                  <c:v>106983</c:v>
                </c:pt>
                <c:pt idx="83">
                  <c:v>107009</c:v>
                </c:pt>
                <c:pt idx="84">
                  <c:v>116641</c:v>
                </c:pt>
                <c:pt idx="85">
                  <c:v>116212</c:v>
                </c:pt>
                <c:pt idx="86">
                  <c:v>115963</c:v>
                </c:pt>
                <c:pt idx="87">
                  <c:v>115645</c:v>
                </c:pt>
                <c:pt idx="88">
                  <c:v>115326</c:v>
                </c:pt>
                <c:pt idx="89">
                  <c:v>105454</c:v>
                </c:pt>
                <c:pt idx="90">
                  <c:v>105451</c:v>
                </c:pt>
                <c:pt idx="91">
                  <c:v>104227.026</c:v>
                </c:pt>
                <c:pt idx="92">
                  <c:v>103902.82799999999</c:v>
                </c:pt>
                <c:pt idx="93">
                  <c:v>103741.18400000001</c:v>
                </c:pt>
                <c:pt idx="94">
                  <c:v>103371.44099999999</c:v>
                </c:pt>
                <c:pt idx="95">
                  <c:v>103034.16900000001</c:v>
                </c:pt>
                <c:pt idx="96">
                  <c:v>99047.922999999995</c:v>
                </c:pt>
                <c:pt idx="97">
                  <c:v>99043.209000000003</c:v>
                </c:pt>
                <c:pt idx="98">
                  <c:v>102920.745</c:v>
                </c:pt>
                <c:pt idx="99">
                  <c:v>93680.616000000009</c:v>
                </c:pt>
                <c:pt idx="100">
                  <c:v>96058.292999999991</c:v>
                </c:pt>
                <c:pt idx="101">
                  <c:v>99495.573000000004</c:v>
                </c:pt>
                <c:pt idx="102">
                  <c:v>95680.566000000006</c:v>
                </c:pt>
                <c:pt idx="103">
                  <c:v>82121.766999999993</c:v>
                </c:pt>
                <c:pt idx="104">
                  <c:v>77856.907999999996</c:v>
                </c:pt>
                <c:pt idx="105">
                  <c:v>89279.516999999993</c:v>
                </c:pt>
                <c:pt idx="106">
                  <c:v>85786.984000000011</c:v>
                </c:pt>
                <c:pt idx="107">
                  <c:v>87421.053999999989</c:v>
                </c:pt>
                <c:pt idx="108">
                  <c:v>87055.341</c:v>
                </c:pt>
                <c:pt idx="109">
                  <c:v>86157.576000000001</c:v>
                </c:pt>
                <c:pt idx="110">
                  <c:v>81826.39</c:v>
                </c:pt>
                <c:pt idx="111">
                  <c:v>76603.638999999996</c:v>
                </c:pt>
                <c:pt idx="112">
                  <c:v>90420.264999999999</c:v>
                </c:pt>
                <c:pt idx="113">
                  <c:v>91852.13900000001</c:v>
                </c:pt>
                <c:pt idx="114">
                  <c:v>94327.073999999993</c:v>
                </c:pt>
                <c:pt idx="115">
                  <c:v>98346.419999999984</c:v>
                </c:pt>
                <c:pt idx="116">
                  <c:v>94363.565000000002</c:v>
                </c:pt>
                <c:pt idx="117">
                  <c:v>82514.43299999999</c:v>
                </c:pt>
                <c:pt idx="118">
                  <c:v>75125.981</c:v>
                </c:pt>
                <c:pt idx="119">
                  <c:v>84219.739000000001</c:v>
                </c:pt>
                <c:pt idx="120">
                  <c:v>84273.150999999998</c:v>
                </c:pt>
                <c:pt idx="121">
                  <c:v>90371.546999999991</c:v>
                </c:pt>
                <c:pt idx="122">
                  <c:v>89414.751000000004</c:v>
                </c:pt>
                <c:pt idx="123">
                  <c:v>85157.440999999992</c:v>
                </c:pt>
                <c:pt idx="124">
                  <c:v>75931.862999999998</c:v>
                </c:pt>
                <c:pt idx="125">
                  <c:v>73665.129000000001</c:v>
                </c:pt>
                <c:pt idx="126">
                  <c:v>90402.274999999994</c:v>
                </c:pt>
                <c:pt idx="127">
                  <c:v>82000.819000000003</c:v>
                </c:pt>
                <c:pt idx="128">
                  <c:v>80813.601999999999</c:v>
                </c:pt>
                <c:pt idx="129">
                  <c:v>91150.097000000009</c:v>
                </c:pt>
                <c:pt idx="130">
                  <c:v>86901.592999999993</c:v>
                </c:pt>
                <c:pt idx="131">
                  <c:v>75049.171000000002</c:v>
                </c:pt>
                <c:pt idx="132">
                  <c:v>74258.293999999994</c:v>
                </c:pt>
                <c:pt idx="133">
                  <c:v>86368.411999999997</c:v>
                </c:pt>
                <c:pt idx="134">
                  <c:v>84429.845000000001</c:v>
                </c:pt>
                <c:pt idx="135">
                  <c:v>80207.455000000002</c:v>
                </c:pt>
                <c:pt idx="136">
                  <c:v>79392.66</c:v>
                </c:pt>
                <c:pt idx="137">
                  <c:v>78372.19</c:v>
                </c:pt>
                <c:pt idx="138">
                  <c:v>72159.349000000002</c:v>
                </c:pt>
                <c:pt idx="139">
                  <c:v>71812.342999999993</c:v>
                </c:pt>
                <c:pt idx="140">
                  <c:v>82354.127000000008</c:v>
                </c:pt>
                <c:pt idx="141">
                  <c:v>81993.771000000008</c:v>
                </c:pt>
                <c:pt idx="142">
                  <c:v>85484.312000000005</c:v>
                </c:pt>
                <c:pt idx="143">
                  <c:v>83170.108999999997</c:v>
                </c:pt>
                <c:pt idx="144">
                  <c:v>80701.021000000008</c:v>
                </c:pt>
                <c:pt idx="145">
                  <c:v>68839.756000000008</c:v>
                </c:pt>
                <c:pt idx="146">
                  <c:v>70300.016999999993</c:v>
                </c:pt>
                <c:pt idx="147">
                  <c:v>74967.508000000002</c:v>
                </c:pt>
                <c:pt idx="148">
                  <c:v>89280.324999999997</c:v>
                </c:pt>
                <c:pt idx="149">
                  <c:v>80397.328000000009</c:v>
                </c:pt>
                <c:pt idx="150">
                  <c:v>78841.095000000001</c:v>
                </c:pt>
                <c:pt idx="151">
                  <c:v>78148.241000000009</c:v>
                </c:pt>
                <c:pt idx="152">
                  <c:v>67751.337</c:v>
                </c:pt>
                <c:pt idx="153">
                  <c:v>64736.957000000002</c:v>
                </c:pt>
                <c:pt idx="154">
                  <c:v>76370.611999999994</c:v>
                </c:pt>
                <c:pt idx="155">
                  <c:v>77155.362999999998</c:v>
                </c:pt>
                <c:pt idx="156">
                  <c:v>77206.483999999997</c:v>
                </c:pt>
                <c:pt idx="157">
                  <c:v>80439.07699999999</c:v>
                </c:pt>
                <c:pt idx="158">
                  <c:v>83763.999000000011</c:v>
                </c:pt>
                <c:pt idx="159">
                  <c:v>72836.194000000003</c:v>
                </c:pt>
                <c:pt idx="160">
                  <c:v>68774.487999999998</c:v>
                </c:pt>
                <c:pt idx="161">
                  <c:v>76876.638999999996</c:v>
                </c:pt>
                <c:pt idx="162">
                  <c:v>75289.324000000008</c:v>
                </c:pt>
                <c:pt idx="163">
                  <c:v>78843.813999999998</c:v>
                </c:pt>
                <c:pt idx="164">
                  <c:v>75616.152000000002</c:v>
                </c:pt>
                <c:pt idx="165">
                  <c:v>77947.381999999998</c:v>
                </c:pt>
                <c:pt idx="166">
                  <c:v>72592.686000000002</c:v>
                </c:pt>
                <c:pt idx="167">
                  <c:v>63079.076999999997</c:v>
                </c:pt>
                <c:pt idx="168">
                  <c:v>77326.599000000002</c:v>
                </c:pt>
                <c:pt idx="169">
                  <c:v>77495.769</c:v>
                </c:pt>
                <c:pt idx="170">
                  <c:v>87577.143000000011</c:v>
                </c:pt>
                <c:pt idx="171">
                  <c:v>100226.53599999999</c:v>
                </c:pt>
                <c:pt idx="172">
                  <c:v>92759.788</c:v>
                </c:pt>
                <c:pt idx="173">
                  <c:v>77559.159</c:v>
                </c:pt>
                <c:pt idx="174">
                  <c:v>72335.877000000008</c:v>
                </c:pt>
                <c:pt idx="175">
                  <c:v>85830.151000000013</c:v>
                </c:pt>
                <c:pt idx="176">
                  <c:v>80589.366999999998</c:v>
                </c:pt>
                <c:pt idx="177">
                  <c:v>85599.578999999998</c:v>
                </c:pt>
                <c:pt idx="178">
                  <c:v>88471.260999999999</c:v>
                </c:pt>
                <c:pt idx="179">
                  <c:v>74964.127999999997</c:v>
                </c:pt>
                <c:pt idx="180">
                  <c:v>69447.701000000001</c:v>
                </c:pt>
                <c:pt idx="181">
                  <c:v>72279.127000000008</c:v>
                </c:pt>
                <c:pt idx="182">
                  <c:v>79196.687999999995</c:v>
                </c:pt>
                <c:pt idx="183">
                  <c:v>77607.444999999992</c:v>
                </c:pt>
                <c:pt idx="184">
                  <c:v>81723.626000000004</c:v>
                </c:pt>
                <c:pt idx="185">
                  <c:v>77943.088999999993</c:v>
                </c:pt>
                <c:pt idx="186">
                  <c:v>77384.45</c:v>
                </c:pt>
                <c:pt idx="187">
                  <c:v>81159.368000000002</c:v>
                </c:pt>
                <c:pt idx="188">
                  <c:v>79531.042999999991</c:v>
                </c:pt>
                <c:pt idx="189">
                  <c:v>91105.159</c:v>
                </c:pt>
                <c:pt idx="190">
                  <c:v>93000.792000000001</c:v>
                </c:pt>
                <c:pt idx="191">
                  <c:v>95625.679000000004</c:v>
                </c:pt>
                <c:pt idx="192">
                  <c:v>98716.925000000003</c:v>
                </c:pt>
                <c:pt idx="193">
                  <c:v>93989.815999999992</c:v>
                </c:pt>
                <c:pt idx="194">
                  <c:v>89954.381999999998</c:v>
                </c:pt>
                <c:pt idx="195">
                  <c:v>82094.633000000002</c:v>
                </c:pt>
                <c:pt idx="196">
                  <c:v>97390.771999999997</c:v>
                </c:pt>
                <c:pt idx="197">
                  <c:v>101038.33600000001</c:v>
                </c:pt>
                <c:pt idx="198">
                  <c:v>100891.091</c:v>
                </c:pt>
                <c:pt idx="199">
                  <c:v>101497.41800000001</c:v>
                </c:pt>
                <c:pt idx="200">
                  <c:v>86912.736999999994</c:v>
                </c:pt>
                <c:pt idx="201">
                  <c:v>79331.527000000002</c:v>
                </c:pt>
                <c:pt idx="202">
                  <c:v>78491.067999999999</c:v>
                </c:pt>
                <c:pt idx="203">
                  <c:v>78542.433999999994</c:v>
                </c:pt>
                <c:pt idx="204">
                  <c:v>89580.820999999996</c:v>
                </c:pt>
                <c:pt idx="205">
                  <c:v>85551.917999999991</c:v>
                </c:pt>
                <c:pt idx="206">
                  <c:v>86363.101999999999</c:v>
                </c:pt>
                <c:pt idx="207">
                  <c:v>81257.582999999999</c:v>
                </c:pt>
                <c:pt idx="208">
                  <c:v>76844.864000000001</c:v>
                </c:pt>
                <c:pt idx="209">
                  <c:v>75495.569999999992</c:v>
                </c:pt>
                <c:pt idx="210">
                  <c:v>88588.068999999989</c:v>
                </c:pt>
                <c:pt idx="211">
                  <c:v>89509.021999999997</c:v>
                </c:pt>
                <c:pt idx="212">
                  <c:v>93548.467000000004</c:v>
                </c:pt>
                <c:pt idx="213">
                  <c:v>93596.622999999992</c:v>
                </c:pt>
                <c:pt idx="214">
                  <c:v>94969.770999999993</c:v>
                </c:pt>
                <c:pt idx="215">
                  <c:v>94133.551999999996</c:v>
                </c:pt>
                <c:pt idx="216">
                  <c:v>89748.179000000004</c:v>
                </c:pt>
                <c:pt idx="217">
                  <c:v>90460.551999999996</c:v>
                </c:pt>
                <c:pt idx="218">
                  <c:v>84918.352999999988</c:v>
                </c:pt>
                <c:pt idx="219">
                  <c:v>81721.884999999995</c:v>
                </c:pt>
                <c:pt idx="220">
                  <c:v>78020.055000000008</c:v>
                </c:pt>
                <c:pt idx="221">
                  <c:v>80597.929999999993</c:v>
                </c:pt>
                <c:pt idx="222">
                  <c:v>84570.567999999999</c:v>
                </c:pt>
                <c:pt idx="223">
                  <c:v>75967.485000000001</c:v>
                </c:pt>
                <c:pt idx="224">
                  <c:v>83445.760000000009</c:v>
                </c:pt>
                <c:pt idx="225">
                  <c:v>82059.494000000006</c:v>
                </c:pt>
                <c:pt idx="226">
                  <c:v>83577.413</c:v>
                </c:pt>
                <c:pt idx="227">
                  <c:v>83940.188000000009</c:v>
                </c:pt>
                <c:pt idx="228">
                  <c:v>81726.918000000005</c:v>
                </c:pt>
                <c:pt idx="229">
                  <c:v>75252.095000000001</c:v>
                </c:pt>
                <c:pt idx="230">
                  <c:v>75008.126999999993</c:v>
                </c:pt>
                <c:pt idx="231">
                  <c:v>85568.478999999992</c:v>
                </c:pt>
                <c:pt idx="232">
                  <c:v>86159.277000000002</c:v>
                </c:pt>
                <c:pt idx="233">
                  <c:v>79965.146999999997</c:v>
                </c:pt>
                <c:pt idx="234">
                  <c:v>78417.444999999992</c:v>
                </c:pt>
                <c:pt idx="235">
                  <c:v>75665.317999999999</c:v>
                </c:pt>
                <c:pt idx="236">
                  <c:v>70670.404999999999</c:v>
                </c:pt>
                <c:pt idx="237">
                  <c:v>71764.490000000005</c:v>
                </c:pt>
                <c:pt idx="238">
                  <c:v>85264.312000000005</c:v>
                </c:pt>
                <c:pt idx="239">
                  <c:v>80755.356</c:v>
                </c:pt>
                <c:pt idx="240">
                  <c:v>86983.134999999995</c:v>
                </c:pt>
                <c:pt idx="241">
                  <c:v>76324.964999999997</c:v>
                </c:pt>
                <c:pt idx="242">
                  <c:v>75834.078999999998</c:v>
                </c:pt>
                <c:pt idx="243">
                  <c:v>71616.161999999997</c:v>
                </c:pt>
                <c:pt idx="244">
                  <c:v>79824.251000000004</c:v>
                </c:pt>
                <c:pt idx="245">
                  <c:v>75356.523000000001</c:v>
                </c:pt>
                <c:pt idx="246">
                  <c:v>81905.408999999985</c:v>
                </c:pt>
                <c:pt idx="247">
                  <c:v>81055.441999999995</c:v>
                </c:pt>
                <c:pt idx="248">
                  <c:v>82471.303000000014</c:v>
                </c:pt>
                <c:pt idx="249">
                  <c:v>82537.22</c:v>
                </c:pt>
                <c:pt idx="250">
                  <c:v>74969.191999999995</c:v>
                </c:pt>
                <c:pt idx="251">
                  <c:v>72191.62</c:v>
                </c:pt>
                <c:pt idx="252">
                  <c:v>82306.481999999989</c:v>
                </c:pt>
                <c:pt idx="253">
                  <c:v>82055.010999999984</c:v>
                </c:pt>
                <c:pt idx="254">
                  <c:v>80695.235000000001</c:v>
                </c:pt>
                <c:pt idx="255">
                  <c:v>80598.036999999997</c:v>
                </c:pt>
                <c:pt idx="256">
                  <c:v>81349.17</c:v>
                </c:pt>
                <c:pt idx="257">
                  <c:v>74679.679000000004</c:v>
                </c:pt>
                <c:pt idx="258">
                  <c:v>70977.61</c:v>
                </c:pt>
                <c:pt idx="259">
                  <c:v>82860.40400000001</c:v>
                </c:pt>
                <c:pt idx="260">
                  <c:v>81543.186999999991</c:v>
                </c:pt>
                <c:pt idx="261">
                  <c:v>83375.986999999994</c:v>
                </c:pt>
                <c:pt idx="262">
                  <c:v>84588.739000000001</c:v>
                </c:pt>
                <c:pt idx="263">
                  <c:v>85921.418999999994</c:v>
                </c:pt>
                <c:pt idx="264">
                  <c:v>72358.039000000004</c:v>
                </c:pt>
                <c:pt idx="265">
                  <c:v>69479.553</c:v>
                </c:pt>
                <c:pt idx="266">
                  <c:v>82070.932000000001</c:v>
                </c:pt>
                <c:pt idx="267">
                  <c:v>81169.989000000001</c:v>
                </c:pt>
                <c:pt idx="268">
                  <c:v>82665.138000000006</c:v>
                </c:pt>
                <c:pt idx="269">
                  <c:v>85365.432000000001</c:v>
                </c:pt>
                <c:pt idx="270">
                  <c:v>80338.520999999993</c:v>
                </c:pt>
                <c:pt idx="271">
                  <c:v>73462.186000000002</c:v>
                </c:pt>
                <c:pt idx="272">
                  <c:v>70307.425000000003</c:v>
                </c:pt>
                <c:pt idx="273">
                  <c:v>80012.842999999993</c:v>
                </c:pt>
                <c:pt idx="274">
                  <c:v>99513</c:v>
                </c:pt>
                <c:pt idx="275">
                  <c:v>99249</c:v>
                </c:pt>
                <c:pt idx="276">
                  <c:v>98979</c:v>
                </c:pt>
                <c:pt idx="277">
                  <c:v>98614</c:v>
                </c:pt>
                <c:pt idx="278">
                  <c:v>93653</c:v>
                </c:pt>
                <c:pt idx="279">
                  <c:v>93629</c:v>
                </c:pt>
                <c:pt idx="280">
                  <c:v>98171</c:v>
                </c:pt>
                <c:pt idx="281">
                  <c:v>97888</c:v>
                </c:pt>
                <c:pt idx="282">
                  <c:v>97617</c:v>
                </c:pt>
                <c:pt idx="283">
                  <c:v>97354</c:v>
                </c:pt>
                <c:pt idx="284">
                  <c:v>97092</c:v>
                </c:pt>
                <c:pt idx="285">
                  <c:v>92179</c:v>
                </c:pt>
                <c:pt idx="286">
                  <c:v>92185</c:v>
                </c:pt>
                <c:pt idx="287">
                  <c:v>92240</c:v>
                </c:pt>
                <c:pt idx="288">
                  <c:v>96835</c:v>
                </c:pt>
                <c:pt idx="289">
                  <c:v>96442</c:v>
                </c:pt>
                <c:pt idx="290">
                  <c:v>96454</c:v>
                </c:pt>
                <c:pt idx="291">
                  <c:v>96479</c:v>
                </c:pt>
                <c:pt idx="292">
                  <c:v>91611</c:v>
                </c:pt>
                <c:pt idx="293">
                  <c:v>91653</c:v>
                </c:pt>
                <c:pt idx="294">
                  <c:v>96325</c:v>
                </c:pt>
                <c:pt idx="295">
                  <c:v>96077</c:v>
                </c:pt>
                <c:pt idx="296">
                  <c:v>95927</c:v>
                </c:pt>
                <c:pt idx="297">
                  <c:v>95688</c:v>
                </c:pt>
                <c:pt idx="298">
                  <c:v>95429</c:v>
                </c:pt>
                <c:pt idx="299">
                  <c:v>90627</c:v>
                </c:pt>
                <c:pt idx="300">
                  <c:v>90639</c:v>
                </c:pt>
                <c:pt idx="301">
                  <c:v>95340</c:v>
                </c:pt>
                <c:pt idx="302">
                  <c:v>95066</c:v>
                </c:pt>
                <c:pt idx="303">
                  <c:v>94811</c:v>
                </c:pt>
                <c:pt idx="304">
                  <c:v>94686</c:v>
                </c:pt>
                <c:pt idx="305">
                  <c:v>98641</c:v>
                </c:pt>
                <c:pt idx="306">
                  <c:v>89764</c:v>
                </c:pt>
                <c:pt idx="307">
                  <c:v>89720</c:v>
                </c:pt>
                <c:pt idx="308">
                  <c:v>97991</c:v>
                </c:pt>
                <c:pt idx="309">
                  <c:v>97660</c:v>
                </c:pt>
                <c:pt idx="310">
                  <c:v>97472</c:v>
                </c:pt>
                <c:pt idx="311">
                  <c:v>97546</c:v>
                </c:pt>
                <c:pt idx="312">
                  <c:v>97437</c:v>
                </c:pt>
                <c:pt idx="313">
                  <c:v>88723</c:v>
                </c:pt>
                <c:pt idx="314">
                  <c:v>88716</c:v>
                </c:pt>
                <c:pt idx="315">
                  <c:v>88730</c:v>
                </c:pt>
                <c:pt idx="316">
                  <c:v>97432</c:v>
                </c:pt>
                <c:pt idx="317">
                  <c:v>97258</c:v>
                </c:pt>
                <c:pt idx="318">
                  <c:v>97050</c:v>
                </c:pt>
                <c:pt idx="319">
                  <c:v>96879</c:v>
                </c:pt>
                <c:pt idx="320">
                  <c:v>88212</c:v>
                </c:pt>
                <c:pt idx="321">
                  <c:v>88193</c:v>
                </c:pt>
                <c:pt idx="322">
                  <c:v>96652</c:v>
                </c:pt>
                <c:pt idx="323">
                  <c:v>96531</c:v>
                </c:pt>
                <c:pt idx="324">
                  <c:v>96487</c:v>
                </c:pt>
                <c:pt idx="325">
                  <c:v>96481</c:v>
                </c:pt>
                <c:pt idx="326">
                  <c:v>88066</c:v>
                </c:pt>
                <c:pt idx="327">
                  <c:v>88041</c:v>
                </c:pt>
                <c:pt idx="328">
                  <c:v>88017</c:v>
                </c:pt>
                <c:pt idx="329">
                  <c:v>96674</c:v>
                </c:pt>
                <c:pt idx="330">
                  <c:v>96651</c:v>
                </c:pt>
                <c:pt idx="331">
                  <c:v>96756</c:v>
                </c:pt>
                <c:pt idx="332">
                  <c:v>88076</c:v>
                </c:pt>
                <c:pt idx="333">
                  <c:v>96697</c:v>
                </c:pt>
                <c:pt idx="334">
                  <c:v>88036</c:v>
                </c:pt>
                <c:pt idx="335">
                  <c:v>104837</c:v>
                </c:pt>
                <c:pt idx="336">
                  <c:v>108184</c:v>
                </c:pt>
                <c:pt idx="337">
                  <c:v>108572</c:v>
                </c:pt>
                <c:pt idx="338">
                  <c:v>108650</c:v>
                </c:pt>
                <c:pt idx="339">
                  <c:v>109097</c:v>
                </c:pt>
                <c:pt idx="340">
                  <c:v>109041</c:v>
                </c:pt>
                <c:pt idx="341">
                  <c:v>105748</c:v>
                </c:pt>
                <c:pt idx="342">
                  <c:v>105842</c:v>
                </c:pt>
                <c:pt idx="343">
                  <c:v>109427</c:v>
                </c:pt>
                <c:pt idx="344">
                  <c:v>109719</c:v>
                </c:pt>
                <c:pt idx="345">
                  <c:v>110546</c:v>
                </c:pt>
                <c:pt idx="346">
                  <c:v>110796</c:v>
                </c:pt>
                <c:pt idx="347">
                  <c:v>111201</c:v>
                </c:pt>
                <c:pt idx="348">
                  <c:v>107877</c:v>
                </c:pt>
                <c:pt idx="349">
                  <c:v>107859</c:v>
                </c:pt>
                <c:pt idx="350">
                  <c:v>111184</c:v>
                </c:pt>
                <c:pt idx="351">
                  <c:v>111560</c:v>
                </c:pt>
                <c:pt idx="352">
                  <c:v>112225</c:v>
                </c:pt>
                <c:pt idx="353">
                  <c:v>113100</c:v>
                </c:pt>
                <c:pt idx="354">
                  <c:v>113311</c:v>
                </c:pt>
                <c:pt idx="355">
                  <c:v>109946</c:v>
                </c:pt>
                <c:pt idx="356">
                  <c:v>109959</c:v>
                </c:pt>
                <c:pt idx="357">
                  <c:v>113570</c:v>
                </c:pt>
                <c:pt idx="358">
                  <c:v>113916</c:v>
                </c:pt>
                <c:pt idx="359">
                  <c:v>110467</c:v>
                </c:pt>
                <c:pt idx="360">
                  <c:v>110768</c:v>
                </c:pt>
                <c:pt idx="361">
                  <c:v>114620</c:v>
                </c:pt>
                <c:pt idx="362">
                  <c:v>111170</c:v>
                </c:pt>
                <c:pt idx="363">
                  <c:v>111175</c:v>
                </c:pt>
                <c:pt idx="364">
                  <c:v>114947</c:v>
                </c:pt>
                <c:pt idx="365">
                  <c:v>115234</c:v>
                </c:pt>
                <c:pt idx="366">
                  <c:v>114318</c:v>
                </c:pt>
                <c:pt idx="367">
                  <c:v>119790</c:v>
                </c:pt>
                <c:pt idx="368">
                  <c:v>119930</c:v>
                </c:pt>
                <c:pt idx="369">
                  <c:v>114841</c:v>
                </c:pt>
                <c:pt idx="370">
                  <c:v>114855</c:v>
                </c:pt>
                <c:pt idx="371">
                  <c:v>119932</c:v>
                </c:pt>
                <c:pt idx="372">
                  <c:v>120299</c:v>
                </c:pt>
                <c:pt idx="373">
                  <c:v>120681</c:v>
                </c:pt>
                <c:pt idx="374">
                  <c:v>121189</c:v>
                </c:pt>
                <c:pt idx="375">
                  <c:v>121537</c:v>
                </c:pt>
                <c:pt idx="376">
                  <c:v>116375</c:v>
                </c:pt>
                <c:pt idx="377">
                  <c:v>116387</c:v>
                </c:pt>
                <c:pt idx="378">
                  <c:v>121996</c:v>
                </c:pt>
                <c:pt idx="379">
                  <c:v>122227</c:v>
                </c:pt>
                <c:pt idx="380">
                  <c:v>123130</c:v>
                </c:pt>
                <c:pt idx="381">
                  <c:v>123089</c:v>
                </c:pt>
                <c:pt idx="382">
                  <c:v>123541</c:v>
                </c:pt>
                <c:pt idx="383">
                  <c:v>118249</c:v>
                </c:pt>
                <c:pt idx="384">
                  <c:v>118225</c:v>
                </c:pt>
                <c:pt idx="385">
                  <c:v>118187</c:v>
                </c:pt>
                <c:pt idx="386">
                  <c:v>124082</c:v>
                </c:pt>
                <c:pt idx="387">
                  <c:v>124509</c:v>
                </c:pt>
                <c:pt idx="388">
                  <c:v>125103</c:v>
                </c:pt>
                <c:pt idx="389">
                  <c:v>125900</c:v>
                </c:pt>
                <c:pt idx="390">
                  <c:v>120489</c:v>
                </c:pt>
                <c:pt idx="391">
                  <c:v>120423</c:v>
                </c:pt>
                <c:pt idx="392">
                  <c:v>127005</c:v>
                </c:pt>
                <c:pt idx="393">
                  <c:v>126943</c:v>
                </c:pt>
                <c:pt idx="394">
                  <c:v>127484</c:v>
                </c:pt>
                <c:pt idx="395">
                  <c:v>127976</c:v>
                </c:pt>
                <c:pt idx="396">
                  <c:v>128009</c:v>
                </c:pt>
                <c:pt idx="397">
                  <c:v>112929</c:v>
                </c:pt>
                <c:pt idx="398">
                  <c:v>112869</c:v>
                </c:pt>
                <c:pt idx="399">
                  <c:v>117993</c:v>
                </c:pt>
                <c:pt idx="400">
                  <c:v>118718</c:v>
                </c:pt>
                <c:pt idx="401">
                  <c:v>118715</c:v>
                </c:pt>
                <c:pt idx="402">
                  <c:v>120075</c:v>
                </c:pt>
                <c:pt idx="403">
                  <c:v>120120</c:v>
                </c:pt>
                <c:pt idx="404">
                  <c:v>115002</c:v>
                </c:pt>
                <c:pt idx="405">
                  <c:v>115035</c:v>
                </c:pt>
                <c:pt idx="406">
                  <c:v>120700</c:v>
                </c:pt>
                <c:pt idx="407">
                  <c:v>121323</c:v>
                </c:pt>
                <c:pt idx="408">
                  <c:v>121910</c:v>
                </c:pt>
                <c:pt idx="409">
                  <c:v>123426</c:v>
                </c:pt>
                <c:pt idx="410">
                  <c:v>123427</c:v>
                </c:pt>
                <c:pt idx="411">
                  <c:v>118204</c:v>
                </c:pt>
                <c:pt idx="412">
                  <c:v>118209</c:v>
                </c:pt>
                <c:pt idx="413">
                  <c:v>118224</c:v>
                </c:pt>
                <c:pt idx="414">
                  <c:v>124060</c:v>
                </c:pt>
                <c:pt idx="415">
                  <c:v>125528</c:v>
                </c:pt>
                <c:pt idx="416">
                  <c:v>125537</c:v>
                </c:pt>
                <c:pt idx="417">
                  <c:v>126374</c:v>
                </c:pt>
                <c:pt idx="418">
                  <c:v>121038</c:v>
                </c:pt>
                <c:pt idx="419">
                  <c:v>121041</c:v>
                </c:pt>
                <c:pt idx="420">
                  <c:v>127277</c:v>
                </c:pt>
                <c:pt idx="421">
                  <c:v>128087</c:v>
                </c:pt>
                <c:pt idx="422">
                  <c:v>128631</c:v>
                </c:pt>
                <c:pt idx="423">
                  <c:v>129452</c:v>
                </c:pt>
                <c:pt idx="424">
                  <c:v>131012</c:v>
                </c:pt>
                <c:pt idx="425">
                  <c:v>116277</c:v>
                </c:pt>
                <c:pt idx="426">
                  <c:v>117401</c:v>
                </c:pt>
                <c:pt idx="427">
                  <c:v>128499</c:v>
                </c:pt>
                <c:pt idx="428">
                  <c:v>128857</c:v>
                </c:pt>
                <c:pt idx="429">
                  <c:v>128857</c:v>
                </c:pt>
                <c:pt idx="430">
                  <c:v>129327</c:v>
                </c:pt>
                <c:pt idx="431">
                  <c:v>129316</c:v>
                </c:pt>
                <c:pt idx="432">
                  <c:v>118248</c:v>
                </c:pt>
                <c:pt idx="433">
                  <c:v>105750</c:v>
                </c:pt>
                <c:pt idx="434">
                  <c:v>129807</c:v>
                </c:pt>
                <c:pt idx="435">
                  <c:v>129927</c:v>
                </c:pt>
                <c:pt idx="436">
                  <c:v>129927</c:v>
                </c:pt>
                <c:pt idx="437">
                  <c:v>129892</c:v>
                </c:pt>
                <c:pt idx="438">
                  <c:v>129897</c:v>
                </c:pt>
                <c:pt idx="439">
                  <c:v>118773</c:v>
                </c:pt>
                <c:pt idx="440">
                  <c:v>118792</c:v>
                </c:pt>
                <c:pt idx="441">
                  <c:v>129875</c:v>
                </c:pt>
                <c:pt idx="442">
                  <c:v>129705</c:v>
                </c:pt>
                <c:pt idx="443">
                  <c:v>129136</c:v>
                </c:pt>
                <c:pt idx="444">
                  <c:v>128406</c:v>
                </c:pt>
                <c:pt idx="445">
                  <c:v>128401</c:v>
                </c:pt>
                <c:pt idx="446">
                  <c:v>117404</c:v>
                </c:pt>
                <c:pt idx="447">
                  <c:v>117393</c:v>
                </c:pt>
                <c:pt idx="448">
                  <c:v>127777</c:v>
                </c:pt>
                <c:pt idx="449">
                  <c:v>126920</c:v>
                </c:pt>
                <c:pt idx="450">
                  <c:v>126160</c:v>
                </c:pt>
                <c:pt idx="451">
                  <c:v>125428</c:v>
                </c:pt>
                <c:pt idx="452">
                  <c:v>124734</c:v>
                </c:pt>
                <c:pt idx="453">
                  <c:v>114066</c:v>
                </c:pt>
                <c:pt idx="454">
                  <c:v>114060</c:v>
                </c:pt>
                <c:pt idx="455">
                  <c:v>123413</c:v>
                </c:pt>
                <c:pt idx="456">
                  <c:v>111717</c:v>
                </c:pt>
                <c:pt idx="457">
                  <c:v>110385</c:v>
                </c:pt>
                <c:pt idx="458">
                  <c:v>109810</c:v>
                </c:pt>
                <c:pt idx="459">
                  <c:v>108242</c:v>
                </c:pt>
                <c:pt idx="460">
                  <c:v>104043</c:v>
                </c:pt>
                <c:pt idx="461">
                  <c:v>104038</c:v>
                </c:pt>
                <c:pt idx="462">
                  <c:v>107126</c:v>
                </c:pt>
                <c:pt idx="463">
                  <c:v>106221</c:v>
                </c:pt>
                <c:pt idx="464">
                  <c:v>105471</c:v>
                </c:pt>
                <c:pt idx="465">
                  <c:v>104494</c:v>
                </c:pt>
                <c:pt idx="466">
                  <c:v>104499</c:v>
                </c:pt>
                <c:pt idx="467">
                  <c:v>100449</c:v>
                </c:pt>
                <c:pt idx="468">
                  <c:v>100458</c:v>
                </c:pt>
                <c:pt idx="469">
                  <c:v>104576</c:v>
                </c:pt>
                <c:pt idx="470">
                  <c:v>103157</c:v>
                </c:pt>
                <c:pt idx="471">
                  <c:v>101875</c:v>
                </c:pt>
                <c:pt idx="472">
                  <c:v>101856</c:v>
                </c:pt>
                <c:pt idx="473">
                  <c:v>101103</c:v>
                </c:pt>
                <c:pt idx="474">
                  <c:v>97186</c:v>
                </c:pt>
                <c:pt idx="475">
                  <c:v>97185</c:v>
                </c:pt>
                <c:pt idx="476">
                  <c:v>97194</c:v>
                </c:pt>
                <c:pt idx="477">
                  <c:v>100471</c:v>
                </c:pt>
                <c:pt idx="478">
                  <c:v>100420</c:v>
                </c:pt>
                <c:pt idx="479">
                  <c:v>100298</c:v>
                </c:pt>
                <c:pt idx="480">
                  <c:v>100254</c:v>
                </c:pt>
                <c:pt idx="481">
                  <c:v>96363</c:v>
                </c:pt>
                <c:pt idx="482">
                  <c:v>96370</c:v>
                </c:pt>
                <c:pt idx="483">
                  <c:v>100255</c:v>
                </c:pt>
                <c:pt idx="484">
                  <c:v>100294</c:v>
                </c:pt>
                <c:pt idx="485">
                  <c:v>100313</c:v>
                </c:pt>
                <c:pt idx="486">
                  <c:v>97568</c:v>
                </c:pt>
                <c:pt idx="487">
                  <c:v>97620</c:v>
                </c:pt>
                <c:pt idx="488">
                  <c:v>91563</c:v>
                </c:pt>
                <c:pt idx="489">
                  <c:v>91566</c:v>
                </c:pt>
                <c:pt idx="490">
                  <c:v>97605</c:v>
                </c:pt>
                <c:pt idx="491">
                  <c:v>97258</c:v>
                </c:pt>
                <c:pt idx="492">
                  <c:v>97031</c:v>
                </c:pt>
                <c:pt idx="493">
                  <c:v>96807</c:v>
                </c:pt>
                <c:pt idx="494">
                  <c:v>96531</c:v>
                </c:pt>
                <c:pt idx="495">
                  <c:v>90542</c:v>
                </c:pt>
                <c:pt idx="496">
                  <c:v>90542</c:v>
                </c:pt>
                <c:pt idx="497">
                  <c:v>96291</c:v>
                </c:pt>
                <c:pt idx="498">
                  <c:v>95951</c:v>
                </c:pt>
                <c:pt idx="499">
                  <c:v>95558</c:v>
                </c:pt>
                <c:pt idx="500">
                  <c:v>95025</c:v>
                </c:pt>
                <c:pt idx="501">
                  <c:v>95048</c:v>
                </c:pt>
                <c:pt idx="502">
                  <c:v>89157</c:v>
                </c:pt>
                <c:pt idx="503">
                  <c:v>89157</c:v>
                </c:pt>
                <c:pt idx="504">
                  <c:v>93535</c:v>
                </c:pt>
                <c:pt idx="505">
                  <c:v>92597</c:v>
                </c:pt>
                <c:pt idx="506">
                  <c:v>92066</c:v>
                </c:pt>
                <c:pt idx="507">
                  <c:v>92086</c:v>
                </c:pt>
                <c:pt idx="508">
                  <c:v>92145</c:v>
                </c:pt>
                <c:pt idx="509">
                  <c:v>86429</c:v>
                </c:pt>
                <c:pt idx="510">
                  <c:v>86429</c:v>
                </c:pt>
                <c:pt idx="511">
                  <c:v>86430</c:v>
                </c:pt>
                <c:pt idx="512">
                  <c:v>91690</c:v>
                </c:pt>
                <c:pt idx="513">
                  <c:v>91309</c:v>
                </c:pt>
                <c:pt idx="514">
                  <c:v>90922</c:v>
                </c:pt>
                <c:pt idx="515">
                  <c:v>90569</c:v>
                </c:pt>
                <c:pt idx="516">
                  <c:v>84931</c:v>
                </c:pt>
                <c:pt idx="517">
                  <c:v>76169</c:v>
                </c:pt>
                <c:pt idx="518">
                  <c:v>81491</c:v>
                </c:pt>
                <c:pt idx="519">
                  <c:v>80753</c:v>
                </c:pt>
                <c:pt idx="520">
                  <c:v>80217</c:v>
                </c:pt>
                <c:pt idx="521">
                  <c:v>80219</c:v>
                </c:pt>
                <c:pt idx="522">
                  <c:v>79796</c:v>
                </c:pt>
                <c:pt idx="523">
                  <c:v>74268</c:v>
                </c:pt>
                <c:pt idx="524">
                  <c:v>74267</c:v>
                </c:pt>
                <c:pt idx="525">
                  <c:v>79539</c:v>
                </c:pt>
                <c:pt idx="526">
                  <c:v>79282</c:v>
                </c:pt>
                <c:pt idx="527">
                  <c:v>79062</c:v>
                </c:pt>
                <c:pt idx="528">
                  <c:v>78989</c:v>
                </c:pt>
                <c:pt idx="529">
                  <c:v>78909</c:v>
                </c:pt>
                <c:pt idx="530">
                  <c:v>73443</c:v>
                </c:pt>
                <c:pt idx="531">
                  <c:v>73444</c:v>
                </c:pt>
                <c:pt idx="532">
                  <c:v>78907</c:v>
                </c:pt>
                <c:pt idx="533">
                  <c:v>78812</c:v>
                </c:pt>
                <c:pt idx="534">
                  <c:v>78781</c:v>
                </c:pt>
                <c:pt idx="535">
                  <c:v>78889</c:v>
                </c:pt>
                <c:pt idx="536">
                  <c:v>78921</c:v>
                </c:pt>
                <c:pt idx="537">
                  <c:v>73459</c:v>
                </c:pt>
                <c:pt idx="538">
                  <c:v>73465</c:v>
                </c:pt>
                <c:pt idx="539">
                  <c:v>78986</c:v>
                </c:pt>
                <c:pt idx="540">
                  <c:v>79009</c:v>
                </c:pt>
                <c:pt idx="541">
                  <c:v>79037</c:v>
                </c:pt>
                <c:pt idx="542">
                  <c:v>79048</c:v>
                </c:pt>
                <c:pt idx="543">
                  <c:v>89604</c:v>
                </c:pt>
                <c:pt idx="544">
                  <c:v>84003</c:v>
                </c:pt>
                <c:pt idx="545">
                  <c:v>84003</c:v>
                </c:pt>
                <c:pt idx="546">
                  <c:v>79595</c:v>
                </c:pt>
                <c:pt idx="547">
                  <c:v>50860.539500497682</c:v>
                </c:pt>
                <c:pt idx="548">
                  <c:v>46828.638915518226</c:v>
                </c:pt>
                <c:pt idx="549">
                  <c:v>47796.157452957414</c:v>
                </c:pt>
                <c:pt idx="550">
                  <c:v>39423.796327026874</c:v>
                </c:pt>
                <c:pt idx="551">
                  <c:v>33581.928654341144</c:v>
                </c:pt>
                <c:pt idx="552">
                  <c:v>40645.075847509419</c:v>
                </c:pt>
                <c:pt idx="553">
                  <c:v>52948.836059225556</c:v>
                </c:pt>
                <c:pt idx="554">
                  <c:v>60673.485403454411</c:v>
                </c:pt>
                <c:pt idx="555">
                  <c:v>48063.975997111971</c:v>
                </c:pt>
                <c:pt idx="556">
                  <c:v>57241.5042311332</c:v>
                </c:pt>
                <c:pt idx="557">
                  <c:v>53585.924966339073</c:v>
                </c:pt>
                <c:pt idx="558">
                  <c:v>46890.273488230589</c:v>
                </c:pt>
                <c:pt idx="559">
                  <c:v>45285.3924264745</c:v>
                </c:pt>
                <c:pt idx="560">
                  <c:v>52668.665115016323</c:v>
                </c:pt>
                <c:pt idx="561">
                  <c:v>53570.570646588341</c:v>
                </c:pt>
                <c:pt idx="562">
                  <c:v>54059.384065057689</c:v>
                </c:pt>
                <c:pt idx="563">
                  <c:v>61693.642234161416</c:v>
                </c:pt>
                <c:pt idx="564">
                  <c:v>48171.069960037297</c:v>
                </c:pt>
                <c:pt idx="565">
                  <c:v>35840.987674192824</c:v>
                </c:pt>
                <c:pt idx="566">
                  <c:v>49367.720255870678</c:v>
                </c:pt>
                <c:pt idx="567">
                  <c:v>42661.866027758697</c:v>
                </c:pt>
                <c:pt idx="568">
                  <c:v>38386.81609627921</c:v>
                </c:pt>
                <c:pt idx="569">
                  <c:v>40444.143690196135</c:v>
                </c:pt>
                <c:pt idx="570">
                  <c:v>49024.332864241747</c:v>
                </c:pt>
                <c:pt idx="571">
                  <c:v>88112.515056989432</c:v>
                </c:pt>
                <c:pt idx="572">
                  <c:v>85200.837090103596</c:v>
                </c:pt>
                <c:pt idx="573">
                  <c:v>85200.837090103596</c:v>
                </c:pt>
                <c:pt idx="574">
                  <c:v>55236.610273296974</c:v>
                </c:pt>
                <c:pt idx="575">
                  <c:v>53326.151267906462</c:v>
                </c:pt>
                <c:pt idx="576">
                  <c:v>56021.354188513789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4F-4F74-9145-097FAC1D2C5A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Total_StdO_Customers!$J$9:$J$585</c:f>
              <c:numCache>
                <c:formatCode>#,##0</c:formatCode>
                <c:ptCount val="577"/>
                <c:pt idx="0">
                  <c:v>120138</c:v>
                </c:pt>
                <c:pt idx="1">
                  <c:v>120816</c:v>
                </c:pt>
                <c:pt idx="2">
                  <c:v>120180</c:v>
                </c:pt>
                <c:pt idx="3">
                  <c:v>119229</c:v>
                </c:pt>
                <c:pt idx="4">
                  <c:v>118754</c:v>
                </c:pt>
                <c:pt idx="5">
                  <c:v>118040</c:v>
                </c:pt>
                <c:pt idx="6">
                  <c:v>118087</c:v>
                </c:pt>
                <c:pt idx="7">
                  <c:v>118262</c:v>
                </c:pt>
                <c:pt idx="8">
                  <c:v>117417</c:v>
                </c:pt>
                <c:pt idx="9">
                  <c:v>117392</c:v>
                </c:pt>
                <c:pt idx="10">
                  <c:v>117011</c:v>
                </c:pt>
                <c:pt idx="11">
                  <c:v>116979</c:v>
                </c:pt>
                <c:pt idx="12">
                  <c:v>116267</c:v>
                </c:pt>
                <c:pt idx="13">
                  <c:v>116215</c:v>
                </c:pt>
                <c:pt idx="14">
                  <c:v>115457</c:v>
                </c:pt>
                <c:pt idx="15">
                  <c:v>115256</c:v>
                </c:pt>
                <c:pt idx="16">
                  <c:v>115216</c:v>
                </c:pt>
                <c:pt idx="17">
                  <c:v>114845</c:v>
                </c:pt>
                <c:pt idx="18">
                  <c:v>114808</c:v>
                </c:pt>
                <c:pt idx="19">
                  <c:v>114075</c:v>
                </c:pt>
                <c:pt idx="20">
                  <c:v>113961</c:v>
                </c:pt>
                <c:pt idx="21">
                  <c:v>114290</c:v>
                </c:pt>
                <c:pt idx="22">
                  <c:v>114073</c:v>
                </c:pt>
                <c:pt idx="23">
                  <c:v>113967</c:v>
                </c:pt>
                <c:pt idx="24">
                  <c:v>114392</c:v>
                </c:pt>
                <c:pt idx="25">
                  <c:v>114390</c:v>
                </c:pt>
                <c:pt idx="26">
                  <c:v>113726</c:v>
                </c:pt>
                <c:pt idx="27">
                  <c:v>113685</c:v>
                </c:pt>
                <c:pt idx="28">
                  <c:v>115041</c:v>
                </c:pt>
                <c:pt idx="29">
                  <c:v>115732</c:v>
                </c:pt>
                <c:pt idx="30">
                  <c:v>116260</c:v>
                </c:pt>
                <c:pt idx="31">
                  <c:v>108840</c:v>
                </c:pt>
                <c:pt idx="32">
                  <c:v>110141</c:v>
                </c:pt>
                <c:pt idx="33">
                  <c:v>109989</c:v>
                </c:pt>
                <c:pt idx="34">
                  <c:v>109991</c:v>
                </c:pt>
                <c:pt idx="35">
                  <c:v>110853</c:v>
                </c:pt>
                <c:pt idx="36">
                  <c:v>110867</c:v>
                </c:pt>
                <c:pt idx="37">
                  <c:v>111612</c:v>
                </c:pt>
                <c:pt idx="38">
                  <c:v>113019</c:v>
                </c:pt>
                <c:pt idx="39">
                  <c:v>113022</c:v>
                </c:pt>
                <c:pt idx="40">
                  <c:v>112867</c:v>
                </c:pt>
                <c:pt idx="41">
                  <c:v>112875</c:v>
                </c:pt>
                <c:pt idx="42">
                  <c:v>113946</c:v>
                </c:pt>
                <c:pt idx="43">
                  <c:v>114551</c:v>
                </c:pt>
                <c:pt idx="44">
                  <c:v>115981</c:v>
                </c:pt>
                <c:pt idx="45">
                  <c:v>116614</c:v>
                </c:pt>
                <c:pt idx="46">
                  <c:v>116655</c:v>
                </c:pt>
                <c:pt idx="47">
                  <c:v>116531</c:v>
                </c:pt>
                <c:pt idx="48">
                  <c:v>116538</c:v>
                </c:pt>
                <c:pt idx="49">
                  <c:v>116546</c:v>
                </c:pt>
                <c:pt idx="50">
                  <c:v>117810</c:v>
                </c:pt>
                <c:pt idx="51">
                  <c:v>117821</c:v>
                </c:pt>
                <c:pt idx="52">
                  <c:v>119031</c:v>
                </c:pt>
                <c:pt idx="53">
                  <c:v>119032</c:v>
                </c:pt>
                <c:pt idx="54">
                  <c:v>118908</c:v>
                </c:pt>
                <c:pt idx="55">
                  <c:v>118911</c:v>
                </c:pt>
                <c:pt idx="56">
                  <c:v>119410</c:v>
                </c:pt>
                <c:pt idx="57">
                  <c:v>119569</c:v>
                </c:pt>
                <c:pt idx="58">
                  <c:v>119809</c:v>
                </c:pt>
                <c:pt idx="59">
                  <c:v>120379</c:v>
                </c:pt>
                <c:pt idx="60">
                  <c:v>115350</c:v>
                </c:pt>
                <c:pt idx="61">
                  <c:v>115630</c:v>
                </c:pt>
                <c:pt idx="62">
                  <c:v>115632</c:v>
                </c:pt>
                <c:pt idx="63">
                  <c:v>115487</c:v>
                </c:pt>
                <c:pt idx="64">
                  <c:v>115486</c:v>
                </c:pt>
                <c:pt idx="65">
                  <c:v>115390</c:v>
                </c:pt>
                <c:pt idx="66">
                  <c:v>115271</c:v>
                </c:pt>
                <c:pt idx="67">
                  <c:v>115209</c:v>
                </c:pt>
                <c:pt idx="68">
                  <c:v>115512</c:v>
                </c:pt>
                <c:pt idx="69">
                  <c:v>115521</c:v>
                </c:pt>
                <c:pt idx="70">
                  <c:v>114789</c:v>
                </c:pt>
                <c:pt idx="71">
                  <c:v>114805</c:v>
                </c:pt>
                <c:pt idx="72">
                  <c:v>114705</c:v>
                </c:pt>
                <c:pt idx="73">
                  <c:v>114569</c:v>
                </c:pt>
                <c:pt idx="74">
                  <c:v>114208</c:v>
                </c:pt>
                <c:pt idx="75">
                  <c:v>114469</c:v>
                </c:pt>
                <c:pt idx="76">
                  <c:v>114473</c:v>
                </c:pt>
                <c:pt idx="77">
                  <c:v>113841</c:v>
                </c:pt>
                <c:pt idx="78">
                  <c:v>113849</c:v>
                </c:pt>
                <c:pt idx="79">
                  <c:v>113723</c:v>
                </c:pt>
                <c:pt idx="80">
                  <c:v>113388</c:v>
                </c:pt>
                <c:pt idx="81">
                  <c:v>113398</c:v>
                </c:pt>
                <c:pt idx="82">
                  <c:v>113659</c:v>
                </c:pt>
                <c:pt idx="83">
                  <c:v>113680</c:v>
                </c:pt>
                <c:pt idx="84">
                  <c:v>113053</c:v>
                </c:pt>
                <c:pt idx="85">
                  <c:v>112629</c:v>
                </c:pt>
                <c:pt idx="86">
                  <c:v>112388</c:v>
                </c:pt>
                <c:pt idx="87">
                  <c:v>112059</c:v>
                </c:pt>
                <c:pt idx="88">
                  <c:v>111765</c:v>
                </c:pt>
                <c:pt idx="89">
                  <c:v>112044</c:v>
                </c:pt>
                <c:pt idx="90">
                  <c:v>112032</c:v>
                </c:pt>
                <c:pt idx="91">
                  <c:v>103642.273</c:v>
                </c:pt>
                <c:pt idx="92">
                  <c:v>103323.845</c:v>
                </c:pt>
                <c:pt idx="93">
                  <c:v>103150.37599999999</c:v>
                </c:pt>
                <c:pt idx="94">
                  <c:v>102765.47200000001</c:v>
                </c:pt>
                <c:pt idx="95">
                  <c:v>102441.38400000001</c:v>
                </c:pt>
                <c:pt idx="96">
                  <c:v>103224.79700000001</c:v>
                </c:pt>
                <c:pt idx="97">
                  <c:v>103225.91099999999</c:v>
                </c:pt>
                <c:pt idx="98">
                  <c:v>102330.295</c:v>
                </c:pt>
                <c:pt idx="99">
                  <c:v>84092.573999999993</c:v>
                </c:pt>
                <c:pt idx="100">
                  <c:v>89449.252999999997</c:v>
                </c:pt>
                <c:pt idx="101">
                  <c:v>99308.489000000001</c:v>
                </c:pt>
                <c:pt idx="102">
                  <c:v>95032.972000000009</c:v>
                </c:pt>
                <c:pt idx="103">
                  <c:v>81293.973999999987</c:v>
                </c:pt>
                <c:pt idx="104">
                  <c:v>75788.926000000007</c:v>
                </c:pt>
                <c:pt idx="105">
                  <c:v>83135.294999999998</c:v>
                </c:pt>
                <c:pt idx="106">
                  <c:v>79354.90400000001</c:v>
                </c:pt>
                <c:pt idx="107">
                  <c:v>80820.55799999999</c:v>
                </c:pt>
                <c:pt idx="108">
                  <c:v>80375.585000000006</c:v>
                </c:pt>
                <c:pt idx="109">
                  <c:v>78800.053</c:v>
                </c:pt>
                <c:pt idx="110">
                  <c:v>88385.212</c:v>
                </c:pt>
                <c:pt idx="111">
                  <c:v>74764.929000000004</c:v>
                </c:pt>
                <c:pt idx="112">
                  <c:v>81664.204999999987</c:v>
                </c:pt>
                <c:pt idx="113">
                  <c:v>81798.687999999995</c:v>
                </c:pt>
                <c:pt idx="114">
                  <c:v>93892.150000000009</c:v>
                </c:pt>
                <c:pt idx="115">
                  <c:v>88997.123000000007</c:v>
                </c:pt>
                <c:pt idx="116">
                  <c:v>83418.47</c:v>
                </c:pt>
                <c:pt idx="117">
                  <c:v>76849.222999999998</c:v>
                </c:pt>
                <c:pt idx="118">
                  <c:v>73731.834000000003</c:v>
                </c:pt>
                <c:pt idx="119">
                  <c:v>77965.729000000007</c:v>
                </c:pt>
                <c:pt idx="120">
                  <c:v>76849.145000000004</c:v>
                </c:pt>
                <c:pt idx="121">
                  <c:v>84710.156000000003</c:v>
                </c:pt>
                <c:pt idx="122">
                  <c:v>87221.498999999996</c:v>
                </c:pt>
                <c:pt idx="123">
                  <c:v>75977.857999999993</c:v>
                </c:pt>
                <c:pt idx="124">
                  <c:v>75303.983000000007</c:v>
                </c:pt>
                <c:pt idx="125">
                  <c:v>73696.055999999997</c:v>
                </c:pt>
                <c:pt idx="126">
                  <c:v>86575.493000000002</c:v>
                </c:pt>
                <c:pt idx="127">
                  <c:v>72233.828999999998</c:v>
                </c:pt>
                <c:pt idx="128">
                  <c:v>73491.126999999993</c:v>
                </c:pt>
                <c:pt idx="129">
                  <c:v>88400.248000000007</c:v>
                </c:pt>
                <c:pt idx="130">
                  <c:v>76790.574000000008</c:v>
                </c:pt>
                <c:pt idx="131">
                  <c:v>73706.752999999997</c:v>
                </c:pt>
                <c:pt idx="132">
                  <c:v>71922.925000000003</c:v>
                </c:pt>
                <c:pt idx="133">
                  <c:v>76748.58</c:v>
                </c:pt>
                <c:pt idx="134">
                  <c:v>81508.340999999986</c:v>
                </c:pt>
                <c:pt idx="135">
                  <c:v>72698.164999999994</c:v>
                </c:pt>
                <c:pt idx="136">
                  <c:v>76219.648000000001</c:v>
                </c:pt>
                <c:pt idx="137">
                  <c:v>73599.547999999995</c:v>
                </c:pt>
                <c:pt idx="138">
                  <c:v>73492.262000000002</c:v>
                </c:pt>
                <c:pt idx="139">
                  <c:v>77542.3</c:v>
                </c:pt>
                <c:pt idx="140">
                  <c:v>76211.216</c:v>
                </c:pt>
                <c:pt idx="141">
                  <c:v>75973.142999999996</c:v>
                </c:pt>
                <c:pt idx="142">
                  <c:v>82822.92</c:v>
                </c:pt>
                <c:pt idx="143">
                  <c:v>79268.539000000004</c:v>
                </c:pt>
                <c:pt idx="144">
                  <c:v>76044.906999999992</c:v>
                </c:pt>
                <c:pt idx="145">
                  <c:v>68107.087</c:v>
                </c:pt>
                <c:pt idx="146">
                  <c:v>71897.661999999997</c:v>
                </c:pt>
                <c:pt idx="147">
                  <c:v>79621.376999999993</c:v>
                </c:pt>
                <c:pt idx="148">
                  <c:v>86202.752999999997</c:v>
                </c:pt>
                <c:pt idx="149">
                  <c:v>73999.418999999994</c:v>
                </c:pt>
                <c:pt idx="150">
                  <c:v>71535.72</c:v>
                </c:pt>
                <c:pt idx="151">
                  <c:v>70606.093000000008</c:v>
                </c:pt>
                <c:pt idx="152">
                  <c:v>68201.225999999995</c:v>
                </c:pt>
                <c:pt idx="153">
                  <c:v>66190.342000000004</c:v>
                </c:pt>
                <c:pt idx="154">
                  <c:v>72655.372999999992</c:v>
                </c:pt>
                <c:pt idx="155">
                  <c:v>73701.237000000008</c:v>
                </c:pt>
                <c:pt idx="156">
                  <c:v>76513.853000000003</c:v>
                </c:pt>
                <c:pt idx="157">
                  <c:v>77145.644</c:v>
                </c:pt>
                <c:pt idx="158">
                  <c:v>83788.479999999996</c:v>
                </c:pt>
                <c:pt idx="159">
                  <c:v>79782.923999999999</c:v>
                </c:pt>
                <c:pt idx="160">
                  <c:v>76364.103999999992</c:v>
                </c:pt>
                <c:pt idx="161">
                  <c:v>72103.726999999999</c:v>
                </c:pt>
                <c:pt idx="162">
                  <c:v>72663.127999999997</c:v>
                </c:pt>
                <c:pt idx="163">
                  <c:v>77006.726999999999</c:v>
                </c:pt>
                <c:pt idx="164">
                  <c:v>73649.481</c:v>
                </c:pt>
                <c:pt idx="165">
                  <c:v>76615.869000000006</c:v>
                </c:pt>
                <c:pt idx="166">
                  <c:v>77154.620999999999</c:v>
                </c:pt>
                <c:pt idx="167">
                  <c:v>64216.61</c:v>
                </c:pt>
                <c:pt idx="168">
                  <c:v>78426.687000000005</c:v>
                </c:pt>
                <c:pt idx="169">
                  <c:v>76477.263999999996</c:v>
                </c:pt>
                <c:pt idx="170">
                  <c:v>89405.231</c:v>
                </c:pt>
                <c:pt idx="171">
                  <c:v>103705.106</c:v>
                </c:pt>
                <c:pt idx="172">
                  <c:v>91037.226999999999</c:v>
                </c:pt>
                <c:pt idx="173">
                  <c:v>83486.171000000002</c:v>
                </c:pt>
                <c:pt idx="174">
                  <c:v>79214.894</c:v>
                </c:pt>
                <c:pt idx="175">
                  <c:v>85440.064000000013</c:v>
                </c:pt>
                <c:pt idx="176">
                  <c:v>78386.27900000001</c:v>
                </c:pt>
                <c:pt idx="177">
                  <c:v>84838.883000000002</c:v>
                </c:pt>
                <c:pt idx="178">
                  <c:v>88555.535000000003</c:v>
                </c:pt>
                <c:pt idx="179">
                  <c:v>72566.122000000003</c:v>
                </c:pt>
                <c:pt idx="180">
                  <c:v>75216.498999999996</c:v>
                </c:pt>
                <c:pt idx="181">
                  <c:v>79124.218999999997</c:v>
                </c:pt>
                <c:pt idx="182">
                  <c:v>81352.843999999997</c:v>
                </c:pt>
                <c:pt idx="183">
                  <c:v>77669.010999999999</c:v>
                </c:pt>
                <c:pt idx="184">
                  <c:v>82401.534</c:v>
                </c:pt>
                <c:pt idx="185">
                  <c:v>81617.642999999996</c:v>
                </c:pt>
                <c:pt idx="186">
                  <c:v>79903.701000000001</c:v>
                </c:pt>
                <c:pt idx="187">
                  <c:v>88102.344000000012</c:v>
                </c:pt>
                <c:pt idx="188">
                  <c:v>86885.661999999997</c:v>
                </c:pt>
                <c:pt idx="189">
                  <c:v>92562.945000000007</c:v>
                </c:pt>
                <c:pt idx="190">
                  <c:v>92811.168999999994</c:v>
                </c:pt>
                <c:pt idx="191">
                  <c:v>97541.634999999995</c:v>
                </c:pt>
                <c:pt idx="192">
                  <c:v>102613.588</c:v>
                </c:pt>
                <c:pt idx="193">
                  <c:v>95725.891000000003</c:v>
                </c:pt>
                <c:pt idx="194">
                  <c:v>94924.801000000007</c:v>
                </c:pt>
                <c:pt idx="195">
                  <c:v>87548.852000000014</c:v>
                </c:pt>
                <c:pt idx="196">
                  <c:v>100271.351</c:v>
                </c:pt>
                <c:pt idx="197">
                  <c:v>103031.435</c:v>
                </c:pt>
                <c:pt idx="198">
                  <c:v>102831.038</c:v>
                </c:pt>
                <c:pt idx="199">
                  <c:v>101990.349</c:v>
                </c:pt>
                <c:pt idx="200">
                  <c:v>86344.290999999997</c:v>
                </c:pt>
                <c:pt idx="201">
                  <c:v>81952.670999999988</c:v>
                </c:pt>
                <c:pt idx="202">
                  <c:v>81845.959000000003</c:v>
                </c:pt>
                <c:pt idx="203">
                  <c:v>79290.133000000002</c:v>
                </c:pt>
                <c:pt idx="204">
                  <c:v>92025.922000000006</c:v>
                </c:pt>
                <c:pt idx="205">
                  <c:v>87474.013999999996</c:v>
                </c:pt>
                <c:pt idx="206">
                  <c:v>89206.133999999991</c:v>
                </c:pt>
                <c:pt idx="207">
                  <c:v>79334.236999999994</c:v>
                </c:pt>
                <c:pt idx="208">
                  <c:v>78470.182000000001</c:v>
                </c:pt>
                <c:pt idx="209">
                  <c:v>78904.775000000009</c:v>
                </c:pt>
                <c:pt idx="210">
                  <c:v>90455.898000000001</c:v>
                </c:pt>
                <c:pt idx="211">
                  <c:v>92495.405999999988</c:v>
                </c:pt>
                <c:pt idx="212">
                  <c:v>96737.959999999992</c:v>
                </c:pt>
                <c:pt idx="213">
                  <c:v>95838.913</c:v>
                </c:pt>
                <c:pt idx="214">
                  <c:v>101067.09299999999</c:v>
                </c:pt>
                <c:pt idx="215">
                  <c:v>102437.379</c:v>
                </c:pt>
                <c:pt idx="216">
                  <c:v>99948.964999999997</c:v>
                </c:pt>
                <c:pt idx="217">
                  <c:v>93163.149000000005</c:v>
                </c:pt>
                <c:pt idx="218">
                  <c:v>88862.274999999994</c:v>
                </c:pt>
                <c:pt idx="219">
                  <c:v>81145.088000000003</c:v>
                </c:pt>
                <c:pt idx="220">
                  <c:v>76849.904999999999</c:v>
                </c:pt>
                <c:pt idx="221">
                  <c:v>81799.77900000001</c:v>
                </c:pt>
                <c:pt idx="222">
                  <c:v>93358.060999999987</c:v>
                </c:pt>
                <c:pt idx="223">
                  <c:v>80692.277000000002</c:v>
                </c:pt>
                <c:pt idx="224">
                  <c:v>83852.124000000011</c:v>
                </c:pt>
                <c:pt idx="225">
                  <c:v>81901.332999999999</c:v>
                </c:pt>
                <c:pt idx="226">
                  <c:v>84223.975999999995</c:v>
                </c:pt>
                <c:pt idx="227">
                  <c:v>86100.831000000006</c:v>
                </c:pt>
                <c:pt idx="228">
                  <c:v>83884.649999999994</c:v>
                </c:pt>
                <c:pt idx="229">
                  <c:v>79611.767000000007</c:v>
                </c:pt>
                <c:pt idx="230">
                  <c:v>83429.016999999993</c:v>
                </c:pt>
                <c:pt idx="231">
                  <c:v>90071.06</c:v>
                </c:pt>
                <c:pt idx="232">
                  <c:v>88137.947</c:v>
                </c:pt>
                <c:pt idx="233">
                  <c:v>81308.925000000003</c:v>
                </c:pt>
                <c:pt idx="234">
                  <c:v>77862.417000000001</c:v>
                </c:pt>
                <c:pt idx="235">
                  <c:v>75025.866999999998</c:v>
                </c:pt>
                <c:pt idx="236">
                  <c:v>73527.039000000004</c:v>
                </c:pt>
                <c:pt idx="237">
                  <c:v>74704.277999999991</c:v>
                </c:pt>
                <c:pt idx="238">
                  <c:v>88036.382000000012</c:v>
                </c:pt>
                <c:pt idx="239">
                  <c:v>80672.967999999993</c:v>
                </c:pt>
                <c:pt idx="240">
                  <c:v>88273.653999999995</c:v>
                </c:pt>
                <c:pt idx="241">
                  <c:v>75182.167000000001</c:v>
                </c:pt>
                <c:pt idx="242">
                  <c:v>75351.758000000002</c:v>
                </c:pt>
                <c:pt idx="243">
                  <c:v>78085.816000000006</c:v>
                </c:pt>
                <c:pt idx="244">
                  <c:v>85528.436999999991</c:v>
                </c:pt>
                <c:pt idx="245">
                  <c:v>77274.838000000003</c:v>
                </c:pt>
                <c:pt idx="246">
                  <c:v>76841.415000000008</c:v>
                </c:pt>
                <c:pt idx="247">
                  <c:v>76887.406000000003</c:v>
                </c:pt>
                <c:pt idx="248">
                  <c:v>79289.303999999989</c:v>
                </c:pt>
                <c:pt idx="249">
                  <c:v>79536.594000000012</c:v>
                </c:pt>
                <c:pt idx="250">
                  <c:v>81490.95</c:v>
                </c:pt>
                <c:pt idx="251">
                  <c:v>73578.311000000002</c:v>
                </c:pt>
                <c:pt idx="252">
                  <c:v>75209.834000000003</c:v>
                </c:pt>
                <c:pt idx="253">
                  <c:v>74617.84599999999</c:v>
                </c:pt>
                <c:pt idx="254">
                  <c:v>71818.494000000006</c:v>
                </c:pt>
                <c:pt idx="255">
                  <c:v>77022.517000000007</c:v>
                </c:pt>
                <c:pt idx="256">
                  <c:v>79389.407999999996</c:v>
                </c:pt>
                <c:pt idx="257">
                  <c:v>76616.205000000002</c:v>
                </c:pt>
                <c:pt idx="258">
                  <c:v>72440.288</c:v>
                </c:pt>
                <c:pt idx="259">
                  <c:v>77275.634999999995</c:v>
                </c:pt>
                <c:pt idx="260">
                  <c:v>77156.578999999998</c:v>
                </c:pt>
                <c:pt idx="261">
                  <c:v>79100.884000000005</c:v>
                </c:pt>
                <c:pt idx="262">
                  <c:v>80284.97099999999</c:v>
                </c:pt>
                <c:pt idx="263">
                  <c:v>80796.043999999994</c:v>
                </c:pt>
                <c:pt idx="264">
                  <c:v>71072.437000000005</c:v>
                </c:pt>
                <c:pt idx="265">
                  <c:v>70726.293000000005</c:v>
                </c:pt>
                <c:pt idx="266">
                  <c:v>79128.754000000001</c:v>
                </c:pt>
                <c:pt idx="267">
                  <c:v>69225.69</c:v>
                </c:pt>
                <c:pt idx="268">
                  <c:v>80545.669000000009</c:v>
                </c:pt>
                <c:pt idx="269">
                  <c:v>82590.337</c:v>
                </c:pt>
                <c:pt idx="270">
                  <c:v>76335.924999999988</c:v>
                </c:pt>
                <c:pt idx="271">
                  <c:v>77868.089000000007</c:v>
                </c:pt>
                <c:pt idx="272">
                  <c:v>68618.214000000007</c:v>
                </c:pt>
                <c:pt idx="273">
                  <c:v>72706.042000000001</c:v>
                </c:pt>
                <c:pt idx="274">
                  <c:v>96894</c:v>
                </c:pt>
                <c:pt idx="275">
                  <c:v>96638</c:v>
                </c:pt>
                <c:pt idx="276">
                  <c:v>96370</c:v>
                </c:pt>
                <c:pt idx="277">
                  <c:v>96038</c:v>
                </c:pt>
                <c:pt idx="278">
                  <c:v>96781</c:v>
                </c:pt>
                <c:pt idx="279">
                  <c:v>96787</c:v>
                </c:pt>
                <c:pt idx="280">
                  <c:v>95610</c:v>
                </c:pt>
                <c:pt idx="281">
                  <c:v>95342</c:v>
                </c:pt>
                <c:pt idx="282">
                  <c:v>95089</c:v>
                </c:pt>
                <c:pt idx="283">
                  <c:v>94846</c:v>
                </c:pt>
                <c:pt idx="284">
                  <c:v>94596</c:v>
                </c:pt>
                <c:pt idx="285">
                  <c:v>95311</c:v>
                </c:pt>
                <c:pt idx="286">
                  <c:v>95320</c:v>
                </c:pt>
                <c:pt idx="287">
                  <c:v>95335</c:v>
                </c:pt>
                <c:pt idx="288">
                  <c:v>94355</c:v>
                </c:pt>
                <c:pt idx="289">
                  <c:v>93985</c:v>
                </c:pt>
                <c:pt idx="290">
                  <c:v>93997</c:v>
                </c:pt>
                <c:pt idx="291">
                  <c:v>94026</c:v>
                </c:pt>
                <c:pt idx="292">
                  <c:v>94736</c:v>
                </c:pt>
                <c:pt idx="293">
                  <c:v>94780</c:v>
                </c:pt>
                <c:pt idx="294">
                  <c:v>93888</c:v>
                </c:pt>
                <c:pt idx="295">
                  <c:v>93655</c:v>
                </c:pt>
                <c:pt idx="296">
                  <c:v>93474</c:v>
                </c:pt>
                <c:pt idx="297">
                  <c:v>93248</c:v>
                </c:pt>
                <c:pt idx="298">
                  <c:v>93029</c:v>
                </c:pt>
                <c:pt idx="299">
                  <c:v>93718</c:v>
                </c:pt>
                <c:pt idx="300">
                  <c:v>93744</c:v>
                </c:pt>
                <c:pt idx="301">
                  <c:v>92960</c:v>
                </c:pt>
                <c:pt idx="302">
                  <c:v>92698</c:v>
                </c:pt>
                <c:pt idx="303">
                  <c:v>92456</c:v>
                </c:pt>
                <c:pt idx="304">
                  <c:v>92292</c:v>
                </c:pt>
                <c:pt idx="305">
                  <c:v>94666</c:v>
                </c:pt>
                <c:pt idx="306">
                  <c:v>93807</c:v>
                </c:pt>
                <c:pt idx="307">
                  <c:v>93807</c:v>
                </c:pt>
                <c:pt idx="308">
                  <c:v>94149</c:v>
                </c:pt>
                <c:pt idx="309">
                  <c:v>93835</c:v>
                </c:pt>
                <c:pt idx="310">
                  <c:v>93673</c:v>
                </c:pt>
                <c:pt idx="311">
                  <c:v>93746</c:v>
                </c:pt>
                <c:pt idx="312">
                  <c:v>93640</c:v>
                </c:pt>
                <c:pt idx="313">
                  <c:v>92781</c:v>
                </c:pt>
                <c:pt idx="314">
                  <c:v>92773</c:v>
                </c:pt>
                <c:pt idx="315">
                  <c:v>92762</c:v>
                </c:pt>
                <c:pt idx="316">
                  <c:v>93646</c:v>
                </c:pt>
                <c:pt idx="317">
                  <c:v>93474</c:v>
                </c:pt>
                <c:pt idx="318">
                  <c:v>93278</c:v>
                </c:pt>
                <c:pt idx="319">
                  <c:v>93103</c:v>
                </c:pt>
                <c:pt idx="320">
                  <c:v>92248</c:v>
                </c:pt>
                <c:pt idx="321">
                  <c:v>92225</c:v>
                </c:pt>
                <c:pt idx="322">
                  <c:v>92893</c:v>
                </c:pt>
                <c:pt idx="323">
                  <c:v>92790</c:v>
                </c:pt>
                <c:pt idx="324">
                  <c:v>92738</c:v>
                </c:pt>
                <c:pt idx="325">
                  <c:v>92735</c:v>
                </c:pt>
                <c:pt idx="326">
                  <c:v>92074</c:v>
                </c:pt>
                <c:pt idx="327">
                  <c:v>92065</c:v>
                </c:pt>
                <c:pt idx="328">
                  <c:v>92047</c:v>
                </c:pt>
                <c:pt idx="329">
                  <c:v>92937</c:v>
                </c:pt>
                <c:pt idx="330">
                  <c:v>92914</c:v>
                </c:pt>
                <c:pt idx="331">
                  <c:v>93017</c:v>
                </c:pt>
                <c:pt idx="332">
                  <c:v>92117</c:v>
                </c:pt>
                <c:pt idx="333">
                  <c:v>92946</c:v>
                </c:pt>
                <c:pt idx="334">
                  <c:v>92076</c:v>
                </c:pt>
                <c:pt idx="335">
                  <c:v>111827</c:v>
                </c:pt>
                <c:pt idx="336">
                  <c:v>111454</c:v>
                </c:pt>
                <c:pt idx="337">
                  <c:v>111858</c:v>
                </c:pt>
                <c:pt idx="338">
                  <c:v>111949</c:v>
                </c:pt>
                <c:pt idx="339">
                  <c:v>112333</c:v>
                </c:pt>
                <c:pt idx="340">
                  <c:v>112335</c:v>
                </c:pt>
                <c:pt idx="341">
                  <c:v>112816</c:v>
                </c:pt>
                <c:pt idx="342">
                  <c:v>112870</c:v>
                </c:pt>
                <c:pt idx="343">
                  <c:v>112730</c:v>
                </c:pt>
                <c:pt idx="344">
                  <c:v>113010</c:v>
                </c:pt>
                <c:pt idx="345">
                  <c:v>113853</c:v>
                </c:pt>
                <c:pt idx="346">
                  <c:v>114167</c:v>
                </c:pt>
                <c:pt idx="347">
                  <c:v>114603</c:v>
                </c:pt>
                <c:pt idx="348">
                  <c:v>115117</c:v>
                </c:pt>
                <c:pt idx="349">
                  <c:v>115093</c:v>
                </c:pt>
                <c:pt idx="350">
                  <c:v>114581</c:v>
                </c:pt>
                <c:pt idx="351">
                  <c:v>114902</c:v>
                </c:pt>
                <c:pt idx="352">
                  <c:v>115664</c:v>
                </c:pt>
                <c:pt idx="353">
                  <c:v>116518</c:v>
                </c:pt>
                <c:pt idx="354">
                  <c:v>116784</c:v>
                </c:pt>
                <c:pt idx="355">
                  <c:v>117291</c:v>
                </c:pt>
                <c:pt idx="356">
                  <c:v>117324</c:v>
                </c:pt>
                <c:pt idx="357">
                  <c:v>117058</c:v>
                </c:pt>
                <c:pt idx="358">
                  <c:v>117376</c:v>
                </c:pt>
                <c:pt idx="359">
                  <c:v>117842</c:v>
                </c:pt>
                <c:pt idx="360">
                  <c:v>118190</c:v>
                </c:pt>
                <c:pt idx="361">
                  <c:v>118155</c:v>
                </c:pt>
                <c:pt idx="362">
                  <c:v>118650</c:v>
                </c:pt>
                <c:pt idx="363">
                  <c:v>118644</c:v>
                </c:pt>
                <c:pt idx="364">
                  <c:v>118459</c:v>
                </c:pt>
                <c:pt idx="365">
                  <c:v>118819</c:v>
                </c:pt>
                <c:pt idx="366">
                  <c:v>115622</c:v>
                </c:pt>
                <c:pt idx="367">
                  <c:v>116767</c:v>
                </c:pt>
                <c:pt idx="368">
                  <c:v>116926</c:v>
                </c:pt>
                <c:pt idx="369">
                  <c:v>116252</c:v>
                </c:pt>
                <c:pt idx="370">
                  <c:v>116248</c:v>
                </c:pt>
                <c:pt idx="371">
                  <c:v>116936</c:v>
                </c:pt>
                <c:pt idx="372">
                  <c:v>117283</c:v>
                </c:pt>
                <c:pt idx="373">
                  <c:v>117675</c:v>
                </c:pt>
                <c:pt idx="374">
                  <c:v>118151</c:v>
                </c:pt>
                <c:pt idx="375">
                  <c:v>118498</c:v>
                </c:pt>
                <c:pt idx="376">
                  <c:v>117767</c:v>
                </c:pt>
                <c:pt idx="377">
                  <c:v>117767</c:v>
                </c:pt>
                <c:pt idx="378">
                  <c:v>118901</c:v>
                </c:pt>
                <c:pt idx="379">
                  <c:v>119125</c:v>
                </c:pt>
                <c:pt idx="380">
                  <c:v>120038</c:v>
                </c:pt>
                <c:pt idx="381">
                  <c:v>120009</c:v>
                </c:pt>
                <c:pt idx="382">
                  <c:v>120431</c:v>
                </c:pt>
                <c:pt idx="383">
                  <c:v>119704</c:v>
                </c:pt>
                <c:pt idx="384">
                  <c:v>119669</c:v>
                </c:pt>
                <c:pt idx="385">
                  <c:v>119614</c:v>
                </c:pt>
                <c:pt idx="386">
                  <c:v>120978</c:v>
                </c:pt>
                <c:pt idx="387">
                  <c:v>121389</c:v>
                </c:pt>
                <c:pt idx="388">
                  <c:v>121952</c:v>
                </c:pt>
                <c:pt idx="389">
                  <c:v>122725</c:v>
                </c:pt>
                <c:pt idx="390">
                  <c:v>121980</c:v>
                </c:pt>
                <c:pt idx="391">
                  <c:v>121902</c:v>
                </c:pt>
                <c:pt idx="392">
                  <c:v>123779</c:v>
                </c:pt>
                <c:pt idx="393">
                  <c:v>123723</c:v>
                </c:pt>
                <c:pt idx="394">
                  <c:v>124236</c:v>
                </c:pt>
                <c:pt idx="395">
                  <c:v>124716</c:v>
                </c:pt>
                <c:pt idx="396">
                  <c:v>124714</c:v>
                </c:pt>
                <c:pt idx="397">
                  <c:v>116074</c:v>
                </c:pt>
                <c:pt idx="398">
                  <c:v>116066</c:v>
                </c:pt>
                <c:pt idx="399">
                  <c:v>116327</c:v>
                </c:pt>
                <c:pt idx="400">
                  <c:v>117075</c:v>
                </c:pt>
                <c:pt idx="401">
                  <c:v>117083</c:v>
                </c:pt>
                <c:pt idx="402">
                  <c:v>118413</c:v>
                </c:pt>
                <c:pt idx="403">
                  <c:v>118427</c:v>
                </c:pt>
                <c:pt idx="404">
                  <c:v>118249</c:v>
                </c:pt>
                <c:pt idx="405">
                  <c:v>118257</c:v>
                </c:pt>
                <c:pt idx="406">
                  <c:v>119018</c:v>
                </c:pt>
                <c:pt idx="407">
                  <c:v>119626</c:v>
                </c:pt>
                <c:pt idx="408">
                  <c:v>120210</c:v>
                </c:pt>
                <c:pt idx="409">
                  <c:v>121702</c:v>
                </c:pt>
                <c:pt idx="410">
                  <c:v>121700</c:v>
                </c:pt>
                <c:pt idx="411">
                  <c:v>121534</c:v>
                </c:pt>
                <c:pt idx="412">
                  <c:v>121539</c:v>
                </c:pt>
                <c:pt idx="413">
                  <c:v>121544</c:v>
                </c:pt>
                <c:pt idx="414">
                  <c:v>122326</c:v>
                </c:pt>
                <c:pt idx="415">
                  <c:v>123767</c:v>
                </c:pt>
                <c:pt idx="416">
                  <c:v>123776</c:v>
                </c:pt>
                <c:pt idx="417">
                  <c:v>124598</c:v>
                </c:pt>
                <c:pt idx="418">
                  <c:v>124440</c:v>
                </c:pt>
                <c:pt idx="419">
                  <c:v>124444</c:v>
                </c:pt>
                <c:pt idx="420">
                  <c:v>125487</c:v>
                </c:pt>
                <c:pt idx="421">
                  <c:v>126287</c:v>
                </c:pt>
                <c:pt idx="422">
                  <c:v>126819</c:v>
                </c:pt>
                <c:pt idx="423">
                  <c:v>127632</c:v>
                </c:pt>
                <c:pt idx="424">
                  <c:v>129160</c:v>
                </c:pt>
                <c:pt idx="425">
                  <c:v>123559</c:v>
                </c:pt>
                <c:pt idx="426">
                  <c:v>124792</c:v>
                </c:pt>
                <c:pt idx="427">
                  <c:v>124574</c:v>
                </c:pt>
                <c:pt idx="428">
                  <c:v>124912</c:v>
                </c:pt>
                <c:pt idx="429">
                  <c:v>124925</c:v>
                </c:pt>
                <c:pt idx="430">
                  <c:v>125387</c:v>
                </c:pt>
                <c:pt idx="431">
                  <c:v>125372</c:v>
                </c:pt>
                <c:pt idx="432">
                  <c:v>125651</c:v>
                </c:pt>
                <c:pt idx="433">
                  <c:v>112394</c:v>
                </c:pt>
                <c:pt idx="434">
                  <c:v>125844</c:v>
                </c:pt>
                <c:pt idx="435">
                  <c:v>125982</c:v>
                </c:pt>
                <c:pt idx="436">
                  <c:v>125982</c:v>
                </c:pt>
                <c:pt idx="437">
                  <c:v>125955</c:v>
                </c:pt>
                <c:pt idx="438">
                  <c:v>125959</c:v>
                </c:pt>
                <c:pt idx="439">
                  <c:v>126217</c:v>
                </c:pt>
                <c:pt idx="440">
                  <c:v>126220</c:v>
                </c:pt>
                <c:pt idx="441">
                  <c:v>125921</c:v>
                </c:pt>
                <c:pt idx="442">
                  <c:v>125785</c:v>
                </c:pt>
                <c:pt idx="443">
                  <c:v>125243</c:v>
                </c:pt>
                <c:pt idx="444">
                  <c:v>124547</c:v>
                </c:pt>
                <c:pt idx="445">
                  <c:v>124539</c:v>
                </c:pt>
                <c:pt idx="446">
                  <c:v>124773</c:v>
                </c:pt>
                <c:pt idx="447">
                  <c:v>124763</c:v>
                </c:pt>
                <c:pt idx="448">
                  <c:v>123946</c:v>
                </c:pt>
                <c:pt idx="449">
                  <c:v>123103</c:v>
                </c:pt>
                <c:pt idx="450">
                  <c:v>122370</c:v>
                </c:pt>
                <c:pt idx="451">
                  <c:v>121662</c:v>
                </c:pt>
                <c:pt idx="452">
                  <c:v>120990</c:v>
                </c:pt>
                <c:pt idx="453">
                  <c:v>121218</c:v>
                </c:pt>
                <c:pt idx="454">
                  <c:v>121220</c:v>
                </c:pt>
                <c:pt idx="455">
                  <c:v>119696</c:v>
                </c:pt>
                <c:pt idx="456">
                  <c:v>111188</c:v>
                </c:pt>
                <c:pt idx="457">
                  <c:v>109867</c:v>
                </c:pt>
                <c:pt idx="458">
                  <c:v>109280</c:v>
                </c:pt>
                <c:pt idx="459">
                  <c:v>107735</c:v>
                </c:pt>
                <c:pt idx="460">
                  <c:v>108503</c:v>
                </c:pt>
                <c:pt idx="461">
                  <c:v>108497</c:v>
                </c:pt>
                <c:pt idx="462">
                  <c:v>106633</c:v>
                </c:pt>
                <c:pt idx="463">
                  <c:v>105733</c:v>
                </c:pt>
                <c:pt idx="464">
                  <c:v>104977</c:v>
                </c:pt>
                <c:pt idx="465">
                  <c:v>104021</c:v>
                </c:pt>
                <c:pt idx="466">
                  <c:v>104026</c:v>
                </c:pt>
                <c:pt idx="467">
                  <c:v>104762</c:v>
                </c:pt>
                <c:pt idx="468">
                  <c:v>104772</c:v>
                </c:pt>
                <c:pt idx="469">
                  <c:v>104105</c:v>
                </c:pt>
                <c:pt idx="470">
                  <c:v>102680</c:v>
                </c:pt>
                <c:pt idx="471">
                  <c:v>101403</c:v>
                </c:pt>
                <c:pt idx="472">
                  <c:v>101387</c:v>
                </c:pt>
                <c:pt idx="473">
                  <c:v>100637</c:v>
                </c:pt>
                <c:pt idx="474">
                  <c:v>101345</c:v>
                </c:pt>
                <c:pt idx="475">
                  <c:v>101353</c:v>
                </c:pt>
                <c:pt idx="476">
                  <c:v>101360</c:v>
                </c:pt>
                <c:pt idx="477">
                  <c:v>100010</c:v>
                </c:pt>
                <c:pt idx="478">
                  <c:v>99955</c:v>
                </c:pt>
                <c:pt idx="479">
                  <c:v>99825</c:v>
                </c:pt>
                <c:pt idx="480">
                  <c:v>99776</c:v>
                </c:pt>
                <c:pt idx="481">
                  <c:v>100483</c:v>
                </c:pt>
                <c:pt idx="482">
                  <c:v>100491</c:v>
                </c:pt>
                <c:pt idx="483">
                  <c:v>99776</c:v>
                </c:pt>
                <c:pt idx="484">
                  <c:v>99814</c:v>
                </c:pt>
                <c:pt idx="485">
                  <c:v>99830</c:v>
                </c:pt>
                <c:pt idx="486">
                  <c:v>91778</c:v>
                </c:pt>
                <c:pt idx="487">
                  <c:v>91825</c:v>
                </c:pt>
                <c:pt idx="488">
                  <c:v>93295</c:v>
                </c:pt>
                <c:pt idx="489">
                  <c:v>93299</c:v>
                </c:pt>
                <c:pt idx="490">
                  <c:v>91799</c:v>
                </c:pt>
                <c:pt idx="491">
                  <c:v>91479</c:v>
                </c:pt>
                <c:pt idx="492">
                  <c:v>91257</c:v>
                </c:pt>
                <c:pt idx="493">
                  <c:v>91039</c:v>
                </c:pt>
                <c:pt idx="494">
                  <c:v>90778</c:v>
                </c:pt>
                <c:pt idx="495">
                  <c:v>92241</c:v>
                </c:pt>
                <c:pt idx="496">
                  <c:v>92241</c:v>
                </c:pt>
                <c:pt idx="497">
                  <c:v>90559</c:v>
                </c:pt>
                <c:pt idx="498">
                  <c:v>90235</c:v>
                </c:pt>
                <c:pt idx="499">
                  <c:v>89864</c:v>
                </c:pt>
                <c:pt idx="500">
                  <c:v>89371</c:v>
                </c:pt>
                <c:pt idx="501">
                  <c:v>89394</c:v>
                </c:pt>
                <c:pt idx="502">
                  <c:v>90835</c:v>
                </c:pt>
                <c:pt idx="503">
                  <c:v>90835</c:v>
                </c:pt>
                <c:pt idx="504">
                  <c:v>87987</c:v>
                </c:pt>
                <c:pt idx="505">
                  <c:v>87112</c:v>
                </c:pt>
                <c:pt idx="506">
                  <c:v>86630</c:v>
                </c:pt>
                <c:pt idx="507">
                  <c:v>86651</c:v>
                </c:pt>
                <c:pt idx="508">
                  <c:v>86708</c:v>
                </c:pt>
                <c:pt idx="509">
                  <c:v>88083</c:v>
                </c:pt>
                <c:pt idx="510">
                  <c:v>88083</c:v>
                </c:pt>
                <c:pt idx="511">
                  <c:v>88084</c:v>
                </c:pt>
                <c:pt idx="512">
                  <c:v>86288</c:v>
                </c:pt>
                <c:pt idx="513">
                  <c:v>85936</c:v>
                </c:pt>
                <c:pt idx="514">
                  <c:v>85576</c:v>
                </c:pt>
                <c:pt idx="515">
                  <c:v>85249</c:v>
                </c:pt>
                <c:pt idx="516">
                  <c:v>86572</c:v>
                </c:pt>
                <c:pt idx="517">
                  <c:v>83973</c:v>
                </c:pt>
                <c:pt idx="518">
                  <c:v>83319</c:v>
                </c:pt>
                <c:pt idx="519">
                  <c:v>82571</c:v>
                </c:pt>
                <c:pt idx="520">
                  <c:v>82030</c:v>
                </c:pt>
                <c:pt idx="521">
                  <c:v>82032</c:v>
                </c:pt>
                <c:pt idx="522">
                  <c:v>81607</c:v>
                </c:pt>
                <c:pt idx="523">
                  <c:v>81890</c:v>
                </c:pt>
                <c:pt idx="524">
                  <c:v>81889</c:v>
                </c:pt>
                <c:pt idx="525">
                  <c:v>81346</c:v>
                </c:pt>
                <c:pt idx="526">
                  <c:v>81085</c:v>
                </c:pt>
                <c:pt idx="527">
                  <c:v>80868</c:v>
                </c:pt>
                <c:pt idx="528">
                  <c:v>80797</c:v>
                </c:pt>
                <c:pt idx="529">
                  <c:v>80713</c:v>
                </c:pt>
                <c:pt idx="530">
                  <c:v>80988</c:v>
                </c:pt>
                <c:pt idx="531">
                  <c:v>80988</c:v>
                </c:pt>
                <c:pt idx="532">
                  <c:v>80729</c:v>
                </c:pt>
                <c:pt idx="533">
                  <c:v>80628</c:v>
                </c:pt>
                <c:pt idx="534">
                  <c:v>80600</c:v>
                </c:pt>
                <c:pt idx="535">
                  <c:v>80714</c:v>
                </c:pt>
                <c:pt idx="536">
                  <c:v>80747</c:v>
                </c:pt>
                <c:pt idx="537">
                  <c:v>81014</c:v>
                </c:pt>
                <c:pt idx="538">
                  <c:v>81015</c:v>
                </c:pt>
                <c:pt idx="539">
                  <c:v>80937</c:v>
                </c:pt>
                <c:pt idx="540">
                  <c:v>80961</c:v>
                </c:pt>
                <c:pt idx="541">
                  <c:v>80989</c:v>
                </c:pt>
                <c:pt idx="542">
                  <c:v>81002</c:v>
                </c:pt>
                <c:pt idx="543">
                  <c:v>91485</c:v>
                </c:pt>
                <c:pt idx="544">
                  <c:v>92549</c:v>
                </c:pt>
                <c:pt idx="545">
                  <c:v>92549</c:v>
                </c:pt>
                <c:pt idx="546">
                  <c:v>81558</c:v>
                </c:pt>
                <c:pt idx="547">
                  <c:v>52698.185186845469</c:v>
                </c:pt>
                <c:pt idx="548">
                  <c:v>45668.805198089132</c:v>
                </c:pt>
                <c:pt idx="549">
                  <c:v>44800.493251854088</c:v>
                </c:pt>
                <c:pt idx="550">
                  <c:v>33770.244758422239</c:v>
                </c:pt>
                <c:pt idx="551">
                  <c:v>30409.89923875282</c:v>
                </c:pt>
                <c:pt idx="552">
                  <c:v>40814.600315278498</c:v>
                </c:pt>
                <c:pt idx="553">
                  <c:v>51214.240088610524</c:v>
                </c:pt>
                <c:pt idx="554">
                  <c:v>62219.085147268292</c:v>
                </c:pt>
                <c:pt idx="555">
                  <c:v>44856.747764191277</c:v>
                </c:pt>
                <c:pt idx="556">
                  <c:v>56795.873495436637</c:v>
                </c:pt>
                <c:pt idx="557">
                  <c:v>54121.205714197582</c:v>
                </c:pt>
                <c:pt idx="558">
                  <c:v>48067.868444994318</c:v>
                </c:pt>
                <c:pt idx="559">
                  <c:v>47798.46605305696</c:v>
                </c:pt>
                <c:pt idx="560">
                  <c:v>54413.546997210113</c:v>
                </c:pt>
                <c:pt idx="561">
                  <c:v>46087.14688201854</c:v>
                </c:pt>
                <c:pt idx="562">
                  <c:v>51506.748058636746</c:v>
                </c:pt>
                <c:pt idx="563">
                  <c:v>61124.427314528446</c:v>
                </c:pt>
                <c:pt idx="564">
                  <c:v>44579.980649202989</c:v>
                </c:pt>
                <c:pt idx="565">
                  <c:v>31044.560189516182</c:v>
                </c:pt>
                <c:pt idx="566">
                  <c:v>54647.129588799784</c:v>
                </c:pt>
                <c:pt idx="567">
                  <c:v>37762.471912714318</c:v>
                </c:pt>
                <c:pt idx="568">
                  <c:v>31958.240962469677</c:v>
                </c:pt>
                <c:pt idx="569">
                  <c:v>35321.053530534562</c:v>
                </c:pt>
                <c:pt idx="570">
                  <c:v>43030.557737582189</c:v>
                </c:pt>
                <c:pt idx="571">
                  <c:v>89512.927922724281</c:v>
                </c:pt>
                <c:pt idx="572">
                  <c:v>89631.372534312832</c:v>
                </c:pt>
                <c:pt idx="573">
                  <c:v>89630.372534312832</c:v>
                </c:pt>
                <c:pt idx="574">
                  <c:v>54662.722619320331</c:v>
                </c:pt>
                <c:pt idx="575">
                  <c:v>53719.45786715782</c:v>
                </c:pt>
                <c:pt idx="576">
                  <c:v>56572.058028782121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4F-4F74-9145-097FAC1D2C5A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Total_StdO_Customers!$K$9:$K$585</c:f>
              <c:numCache>
                <c:formatCode>#,##0</c:formatCode>
                <c:ptCount val="577"/>
                <c:pt idx="0">
                  <c:v>122942</c:v>
                </c:pt>
                <c:pt idx="1">
                  <c:v>119281</c:v>
                </c:pt>
                <c:pt idx="2">
                  <c:v>118634</c:v>
                </c:pt>
                <c:pt idx="3">
                  <c:v>117726</c:v>
                </c:pt>
                <c:pt idx="4">
                  <c:v>117259</c:v>
                </c:pt>
                <c:pt idx="5">
                  <c:v>120800</c:v>
                </c:pt>
                <c:pt idx="6">
                  <c:v>120789</c:v>
                </c:pt>
                <c:pt idx="7">
                  <c:v>116775</c:v>
                </c:pt>
                <c:pt idx="8">
                  <c:v>115950</c:v>
                </c:pt>
                <c:pt idx="9">
                  <c:v>115931</c:v>
                </c:pt>
                <c:pt idx="10">
                  <c:v>115551</c:v>
                </c:pt>
                <c:pt idx="11">
                  <c:v>115522</c:v>
                </c:pt>
                <c:pt idx="12">
                  <c:v>118998</c:v>
                </c:pt>
                <c:pt idx="13">
                  <c:v>118948</c:v>
                </c:pt>
                <c:pt idx="14">
                  <c:v>118175</c:v>
                </c:pt>
                <c:pt idx="15">
                  <c:v>113821</c:v>
                </c:pt>
                <c:pt idx="16">
                  <c:v>113783</c:v>
                </c:pt>
                <c:pt idx="17">
                  <c:v>113410</c:v>
                </c:pt>
                <c:pt idx="18">
                  <c:v>113369</c:v>
                </c:pt>
                <c:pt idx="19">
                  <c:v>116754</c:v>
                </c:pt>
                <c:pt idx="20">
                  <c:v>116638</c:v>
                </c:pt>
                <c:pt idx="21">
                  <c:v>112840</c:v>
                </c:pt>
                <c:pt idx="22">
                  <c:v>112620</c:v>
                </c:pt>
                <c:pt idx="23">
                  <c:v>112531</c:v>
                </c:pt>
                <c:pt idx="24">
                  <c:v>112934</c:v>
                </c:pt>
                <c:pt idx="25">
                  <c:v>112934</c:v>
                </c:pt>
                <c:pt idx="26">
                  <c:v>116386</c:v>
                </c:pt>
                <c:pt idx="27">
                  <c:v>116341</c:v>
                </c:pt>
                <c:pt idx="28">
                  <c:v>113568</c:v>
                </c:pt>
                <c:pt idx="29">
                  <c:v>114244</c:v>
                </c:pt>
                <c:pt idx="30">
                  <c:v>114763</c:v>
                </c:pt>
                <c:pt idx="31">
                  <c:v>106474</c:v>
                </c:pt>
                <c:pt idx="32">
                  <c:v>107732</c:v>
                </c:pt>
                <c:pt idx="33">
                  <c:v>111714</c:v>
                </c:pt>
                <c:pt idx="34">
                  <c:v>111713</c:v>
                </c:pt>
                <c:pt idx="35">
                  <c:v>108423</c:v>
                </c:pt>
                <c:pt idx="36">
                  <c:v>108436</c:v>
                </c:pt>
                <c:pt idx="37">
                  <c:v>109159</c:v>
                </c:pt>
                <c:pt idx="38">
                  <c:v>110529</c:v>
                </c:pt>
                <c:pt idx="39">
                  <c:v>110532</c:v>
                </c:pt>
                <c:pt idx="40">
                  <c:v>114627</c:v>
                </c:pt>
                <c:pt idx="41">
                  <c:v>114634</c:v>
                </c:pt>
                <c:pt idx="42">
                  <c:v>111423</c:v>
                </c:pt>
                <c:pt idx="43">
                  <c:v>112013</c:v>
                </c:pt>
                <c:pt idx="44">
                  <c:v>113409</c:v>
                </c:pt>
                <c:pt idx="45">
                  <c:v>114025</c:v>
                </c:pt>
                <c:pt idx="46">
                  <c:v>114064</c:v>
                </c:pt>
                <c:pt idx="47">
                  <c:v>118335</c:v>
                </c:pt>
                <c:pt idx="48">
                  <c:v>118345</c:v>
                </c:pt>
                <c:pt idx="49">
                  <c:v>118351</c:v>
                </c:pt>
                <c:pt idx="50">
                  <c:v>115188</c:v>
                </c:pt>
                <c:pt idx="51">
                  <c:v>115201</c:v>
                </c:pt>
                <c:pt idx="52">
                  <c:v>116382</c:v>
                </c:pt>
                <c:pt idx="53">
                  <c:v>116385</c:v>
                </c:pt>
                <c:pt idx="54">
                  <c:v>120745</c:v>
                </c:pt>
                <c:pt idx="55">
                  <c:v>120749</c:v>
                </c:pt>
                <c:pt idx="56">
                  <c:v>116755</c:v>
                </c:pt>
                <c:pt idx="57">
                  <c:v>116909</c:v>
                </c:pt>
                <c:pt idx="58">
                  <c:v>117143</c:v>
                </c:pt>
                <c:pt idx="59">
                  <c:v>117703</c:v>
                </c:pt>
                <c:pt idx="60">
                  <c:v>115412</c:v>
                </c:pt>
                <c:pt idx="61">
                  <c:v>120236</c:v>
                </c:pt>
                <c:pt idx="62">
                  <c:v>120236</c:v>
                </c:pt>
                <c:pt idx="63">
                  <c:v>115545</c:v>
                </c:pt>
                <c:pt idx="64">
                  <c:v>115555</c:v>
                </c:pt>
                <c:pt idx="65">
                  <c:v>115460</c:v>
                </c:pt>
                <c:pt idx="66">
                  <c:v>115370</c:v>
                </c:pt>
                <c:pt idx="67">
                  <c:v>115300</c:v>
                </c:pt>
                <c:pt idx="68">
                  <c:v>120117</c:v>
                </c:pt>
                <c:pt idx="69">
                  <c:v>120107</c:v>
                </c:pt>
                <c:pt idx="70">
                  <c:v>114862</c:v>
                </c:pt>
                <c:pt idx="71">
                  <c:v>114876</c:v>
                </c:pt>
                <c:pt idx="72">
                  <c:v>114786</c:v>
                </c:pt>
                <c:pt idx="73">
                  <c:v>114638</c:v>
                </c:pt>
                <c:pt idx="74">
                  <c:v>114275</c:v>
                </c:pt>
                <c:pt idx="75">
                  <c:v>119036</c:v>
                </c:pt>
                <c:pt idx="76">
                  <c:v>119039</c:v>
                </c:pt>
                <c:pt idx="77">
                  <c:v>113908</c:v>
                </c:pt>
                <c:pt idx="78">
                  <c:v>113916</c:v>
                </c:pt>
                <c:pt idx="79">
                  <c:v>113789</c:v>
                </c:pt>
                <c:pt idx="80">
                  <c:v>113455</c:v>
                </c:pt>
                <c:pt idx="81">
                  <c:v>113472</c:v>
                </c:pt>
                <c:pt idx="82">
                  <c:v>118193</c:v>
                </c:pt>
                <c:pt idx="83">
                  <c:v>118212</c:v>
                </c:pt>
                <c:pt idx="84">
                  <c:v>113114</c:v>
                </c:pt>
                <c:pt idx="85">
                  <c:v>112696</c:v>
                </c:pt>
                <c:pt idx="86">
                  <c:v>112451</c:v>
                </c:pt>
                <c:pt idx="87">
                  <c:v>112125</c:v>
                </c:pt>
                <c:pt idx="88">
                  <c:v>111829</c:v>
                </c:pt>
                <c:pt idx="89">
                  <c:v>116504</c:v>
                </c:pt>
                <c:pt idx="90">
                  <c:v>116513</c:v>
                </c:pt>
                <c:pt idx="91">
                  <c:v>102107.50200000001</c:v>
                </c:pt>
                <c:pt idx="92">
                  <c:v>101790.13099999999</c:v>
                </c:pt>
                <c:pt idx="93">
                  <c:v>101615.28599999999</c:v>
                </c:pt>
                <c:pt idx="94">
                  <c:v>101230.045</c:v>
                </c:pt>
                <c:pt idx="95">
                  <c:v>101663.74400000001</c:v>
                </c:pt>
                <c:pt idx="96">
                  <c:v>106075.088</c:v>
                </c:pt>
                <c:pt idx="97">
                  <c:v>106078.21299999999</c:v>
                </c:pt>
                <c:pt idx="98">
                  <c:v>100804.658</c:v>
                </c:pt>
                <c:pt idx="99">
                  <c:v>76216.191999999995</c:v>
                </c:pt>
                <c:pt idx="100">
                  <c:v>89145.576000000001</c:v>
                </c:pt>
                <c:pt idx="101">
                  <c:v>98021.842999999993</c:v>
                </c:pt>
                <c:pt idx="102">
                  <c:v>93211.498999999996</c:v>
                </c:pt>
                <c:pt idx="103">
                  <c:v>77012.95</c:v>
                </c:pt>
                <c:pt idx="104">
                  <c:v>73580.62</c:v>
                </c:pt>
                <c:pt idx="105">
                  <c:v>79529.766999999993</c:v>
                </c:pt>
                <c:pt idx="106">
                  <c:v>75265.369000000006</c:v>
                </c:pt>
                <c:pt idx="107">
                  <c:v>75116.081999999995</c:v>
                </c:pt>
                <c:pt idx="108">
                  <c:v>73599.633000000002</c:v>
                </c:pt>
                <c:pt idx="109">
                  <c:v>72670.364999999991</c:v>
                </c:pt>
                <c:pt idx="110">
                  <c:v>91972.324999999997</c:v>
                </c:pt>
                <c:pt idx="111">
                  <c:v>71616.103999999992</c:v>
                </c:pt>
                <c:pt idx="112">
                  <c:v>75683.69200000001</c:v>
                </c:pt>
                <c:pt idx="113">
                  <c:v>75389.52</c:v>
                </c:pt>
                <c:pt idx="114">
                  <c:v>91218.259000000005</c:v>
                </c:pt>
                <c:pt idx="115">
                  <c:v>81559.778999999995</c:v>
                </c:pt>
                <c:pt idx="116">
                  <c:v>75598.198000000004</c:v>
                </c:pt>
                <c:pt idx="117">
                  <c:v>72247.672000000006</c:v>
                </c:pt>
                <c:pt idx="118">
                  <c:v>72207.706000000006</c:v>
                </c:pt>
                <c:pt idx="119">
                  <c:v>70538.482999999993</c:v>
                </c:pt>
                <c:pt idx="120">
                  <c:v>70283.517000000007</c:v>
                </c:pt>
                <c:pt idx="121">
                  <c:v>81750.03300000001</c:v>
                </c:pt>
                <c:pt idx="122">
                  <c:v>86633.37000000001</c:v>
                </c:pt>
                <c:pt idx="123">
                  <c:v>70885.065999999992</c:v>
                </c:pt>
                <c:pt idx="124">
                  <c:v>72806.388000000006</c:v>
                </c:pt>
                <c:pt idx="125">
                  <c:v>76989.956000000006</c:v>
                </c:pt>
                <c:pt idx="126">
                  <c:v>84883.18</c:v>
                </c:pt>
                <c:pt idx="127">
                  <c:v>66957.209000000003</c:v>
                </c:pt>
                <c:pt idx="128">
                  <c:v>70766.815000000002</c:v>
                </c:pt>
                <c:pt idx="129">
                  <c:v>87417.597000000009</c:v>
                </c:pt>
                <c:pt idx="130">
                  <c:v>72229.884999999995</c:v>
                </c:pt>
                <c:pt idx="131">
                  <c:v>76518.06</c:v>
                </c:pt>
                <c:pt idx="132">
                  <c:v>72451.358999999997</c:v>
                </c:pt>
                <c:pt idx="133">
                  <c:v>69541.22</c:v>
                </c:pt>
                <c:pt idx="134">
                  <c:v>77663.941999999995</c:v>
                </c:pt>
                <c:pt idx="135">
                  <c:v>69597.485000000001</c:v>
                </c:pt>
                <c:pt idx="136">
                  <c:v>74579.766000000003</c:v>
                </c:pt>
                <c:pt idx="137">
                  <c:v>70544.467000000004</c:v>
                </c:pt>
                <c:pt idx="138">
                  <c:v>74703.876999999993</c:v>
                </c:pt>
                <c:pt idx="139">
                  <c:v>80842.788</c:v>
                </c:pt>
                <c:pt idx="140">
                  <c:v>73681.932000000001</c:v>
                </c:pt>
                <c:pt idx="141">
                  <c:v>69947.87</c:v>
                </c:pt>
                <c:pt idx="142">
                  <c:v>79927.841</c:v>
                </c:pt>
                <c:pt idx="143">
                  <c:v>80374.919000000009</c:v>
                </c:pt>
                <c:pt idx="144">
                  <c:v>73215.887999999992</c:v>
                </c:pt>
                <c:pt idx="145">
                  <c:v>66845.292000000001</c:v>
                </c:pt>
                <c:pt idx="146">
                  <c:v>73911.691999999995</c:v>
                </c:pt>
                <c:pt idx="147">
                  <c:v>84669.217000000004</c:v>
                </c:pt>
                <c:pt idx="148">
                  <c:v>85597.698000000004</c:v>
                </c:pt>
                <c:pt idx="149">
                  <c:v>70586.214000000007</c:v>
                </c:pt>
                <c:pt idx="150">
                  <c:v>71631.611000000004</c:v>
                </c:pt>
                <c:pt idx="151">
                  <c:v>67635.850000000006</c:v>
                </c:pt>
                <c:pt idx="152">
                  <c:v>68594.021999999997</c:v>
                </c:pt>
                <c:pt idx="153">
                  <c:v>67439.619000000006</c:v>
                </c:pt>
                <c:pt idx="154">
                  <c:v>72792.671000000002</c:v>
                </c:pt>
                <c:pt idx="155">
                  <c:v>71641.58</c:v>
                </c:pt>
                <c:pt idx="156">
                  <c:v>75153.350999999995</c:v>
                </c:pt>
                <c:pt idx="157">
                  <c:v>80117.445999999996</c:v>
                </c:pt>
                <c:pt idx="158">
                  <c:v>86150.362999999998</c:v>
                </c:pt>
                <c:pt idx="159">
                  <c:v>82989.941000000006</c:v>
                </c:pt>
                <c:pt idx="160">
                  <c:v>82353.02399999999</c:v>
                </c:pt>
                <c:pt idx="161">
                  <c:v>72103.005000000005</c:v>
                </c:pt>
                <c:pt idx="162">
                  <c:v>73952.171000000002</c:v>
                </c:pt>
                <c:pt idx="163">
                  <c:v>77400.778000000006</c:v>
                </c:pt>
                <c:pt idx="164">
                  <c:v>72836.73</c:v>
                </c:pt>
                <c:pt idx="165">
                  <c:v>82845.664000000004</c:v>
                </c:pt>
                <c:pt idx="166">
                  <c:v>78750.668999999994</c:v>
                </c:pt>
                <c:pt idx="167">
                  <c:v>66542.599000000002</c:v>
                </c:pt>
                <c:pt idx="168">
                  <c:v>76999.944999999992</c:v>
                </c:pt>
                <c:pt idx="169">
                  <c:v>78742.043000000005</c:v>
                </c:pt>
                <c:pt idx="170">
                  <c:v>93998.817999999999</c:v>
                </c:pt>
                <c:pt idx="171">
                  <c:v>107155.361</c:v>
                </c:pt>
                <c:pt idx="172">
                  <c:v>90150.971000000005</c:v>
                </c:pt>
                <c:pt idx="173">
                  <c:v>87058.100999999995</c:v>
                </c:pt>
                <c:pt idx="174">
                  <c:v>87561.217999999993</c:v>
                </c:pt>
                <c:pt idx="175">
                  <c:v>89426.028999999995</c:v>
                </c:pt>
                <c:pt idx="176">
                  <c:v>78983.498999999996</c:v>
                </c:pt>
                <c:pt idx="177">
                  <c:v>88168.771999999997</c:v>
                </c:pt>
                <c:pt idx="178">
                  <c:v>88135.514999999999</c:v>
                </c:pt>
                <c:pt idx="179">
                  <c:v>70693.691999999995</c:v>
                </c:pt>
                <c:pt idx="180">
                  <c:v>78277.22099999999</c:v>
                </c:pt>
                <c:pt idx="181">
                  <c:v>85661.231</c:v>
                </c:pt>
                <c:pt idx="182">
                  <c:v>84055.432000000001</c:v>
                </c:pt>
                <c:pt idx="183">
                  <c:v>80369.627999999997</c:v>
                </c:pt>
                <c:pt idx="184">
                  <c:v>87078.888000000006</c:v>
                </c:pt>
                <c:pt idx="185">
                  <c:v>87977.703000000009</c:v>
                </c:pt>
                <c:pt idx="186">
                  <c:v>85680.093999999997</c:v>
                </c:pt>
                <c:pt idx="187">
                  <c:v>95112.320000000007</c:v>
                </c:pt>
                <c:pt idx="188">
                  <c:v>93387.063999999998</c:v>
                </c:pt>
                <c:pt idx="189">
                  <c:v>99648.043999999994</c:v>
                </c:pt>
                <c:pt idx="190">
                  <c:v>100153.94100000001</c:v>
                </c:pt>
                <c:pt idx="191">
                  <c:v>105105.659</c:v>
                </c:pt>
                <c:pt idx="192">
                  <c:v>107557.436</c:v>
                </c:pt>
                <c:pt idx="193">
                  <c:v>100275.94</c:v>
                </c:pt>
                <c:pt idx="194">
                  <c:v>100343.533</c:v>
                </c:pt>
                <c:pt idx="195">
                  <c:v>93625.518000000011</c:v>
                </c:pt>
                <c:pt idx="196">
                  <c:v>107000.45</c:v>
                </c:pt>
                <c:pt idx="197">
                  <c:v>106625.83499999999</c:v>
                </c:pt>
                <c:pt idx="198">
                  <c:v>107501.90300000001</c:v>
                </c:pt>
                <c:pt idx="199">
                  <c:v>104131.349</c:v>
                </c:pt>
                <c:pt idx="200">
                  <c:v>90024.604000000007</c:v>
                </c:pt>
                <c:pt idx="201">
                  <c:v>86421.728999999992</c:v>
                </c:pt>
                <c:pt idx="202">
                  <c:v>85465.349999999991</c:v>
                </c:pt>
                <c:pt idx="203">
                  <c:v>80146.743999999992</c:v>
                </c:pt>
                <c:pt idx="204">
                  <c:v>96300.884999999995</c:v>
                </c:pt>
                <c:pt idx="205">
                  <c:v>91845.212</c:v>
                </c:pt>
                <c:pt idx="206">
                  <c:v>94880.03300000001</c:v>
                </c:pt>
                <c:pt idx="207">
                  <c:v>85265.232999999993</c:v>
                </c:pt>
                <c:pt idx="208">
                  <c:v>82183.718999999997</c:v>
                </c:pt>
                <c:pt idx="209">
                  <c:v>83266.938999999998</c:v>
                </c:pt>
                <c:pt idx="210">
                  <c:v>95421.138999999996</c:v>
                </c:pt>
                <c:pt idx="211">
                  <c:v>96484.975000000006</c:v>
                </c:pt>
                <c:pt idx="212">
                  <c:v>101985.738</c:v>
                </c:pt>
                <c:pt idx="213">
                  <c:v>101306.954</c:v>
                </c:pt>
                <c:pt idx="214">
                  <c:v>109582.65999999999</c:v>
                </c:pt>
                <c:pt idx="215">
                  <c:v>108290.024</c:v>
                </c:pt>
                <c:pt idx="216">
                  <c:v>109089.98500000002</c:v>
                </c:pt>
                <c:pt idx="217">
                  <c:v>98158.184000000008</c:v>
                </c:pt>
                <c:pt idx="218">
                  <c:v>90837.455000000002</c:v>
                </c:pt>
                <c:pt idx="219">
                  <c:v>81179.92300000001</c:v>
                </c:pt>
                <c:pt idx="220">
                  <c:v>78343.247999999992</c:v>
                </c:pt>
                <c:pt idx="221">
                  <c:v>83779.282999999996</c:v>
                </c:pt>
                <c:pt idx="222">
                  <c:v>99081.766999999993</c:v>
                </c:pt>
                <c:pt idx="223">
                  <c:v>85834.780999999988</c:v>
                </c:pt>
                <c:pt idx="224">
                  <c:v>86437.808999999994</c:v>
                </c:pt>
                <c:pt idx="225">
                  <c:v>84933.459000000003</c:v>
                </c:pt>
                <c:pt idx="226">
                  <c:v>86941.968999999997</c:v>
                </c:pt>
                <c:pt idx="227">
                  <c:v>87231.102000000014</c:v>
                </c:pt>
                <c:pt idx="228">
                  <c:v>86757.838000000003</c:v>
                </c:pt>
                <c:pt idx="229">
                  <c:v>82199.944000000003</c:v>
                </c:pt>
                <c:pt idx="230">
                  <c:v>90067.625</c:v>
                </c:pt>
                <c:pt idx="231">
                  <c:v>94551.72</c:v>
                </c:pt>
                <c:pt idx="232">
                  <c:v>93337.936000000002</c:v>
                </c:pt>
                <c:pt idx="233">
                  <c:v>83312.239000000001</c:v>
                </c:pt>
                <c:pt idx="234">
                  <c:v>76617.69200000001</c:v>
                </c:pt>
                <c:pt idx="235">
                  <c:v>78122.236000000004</c:v>
                </c:pt>
                <c:pt idx="236">
                  <c:v>74596.289000000004</c:v>
                </c:pt>
                <c:pt idx="237">
                  <c:v>77590.888000000006</c:v>
                </c:pt>
                <c:pt idx="238">
                  <c:v>92877.709000000003</c:v>
                </c:pt>
                <c:pt idx="239">
                  <c:v>81288.095000000001</c:v>
                </c:pt>
                <c:pt idx="240">
                  <c:v>93717.766999999993</c:v>
                </c:pt>
                <c:pt idx="241">
                  <c:v>74785.013999999996</c:v>
                </c:pt>
                <c:pt idx="242">
                  <c:v>76695.494999999995</c:v>
                </c:pt>
                <c:pt idx="243">
                  <c:v>82319.501000000004</c:v>
                </c:pt>
                <c:pt idx="244">
                  <c:v>90393.815000000002</c:v>
                </c:pt>
                <c:pt idx="245">
                  <c:v>78034.707999999999</c:v>
                </c:pt>
                <c:pt idx="246">
                  <c:v>72211.350000000006</c:v>
                </c:pt>
                <c:pt idx="247">
                  <c:v>74106.793999999994</c:v>
                </c:pt>
                <c:pt idx="248">
                  <c:v>76709.918999999994</c:v>
                </c:pt>
                <c:pt idx="249">
                  <c:v>78568.838000000003</c:v>
                </c:pt>
                <c:pt idx="250">
                  <c:v>84286.728000000003</c:v>
                </c:pt>
                <c:pt idx="251">
                  <c:v>75607.337</c:v>
                </c:pt>
                <c:pt idx="252">
                  <c:v>72313.197</c:v>
                </c:pt>
                <c:pt idx="253">
                  <c:v>70533.777000000002</c:v>
                </c:pt>
                <c:pt idx="254">
                  <c:v>68136.763999999996</c:v>
                </c:pt>
                <c:pt idx="255">
                  <c:v>74487.702000000005</c:v>
                </c:pt>
                <c:pt idx="256">
                  <c:v>75746.820999999996</c:v>
                </c:pt>
                <c:pt idx="257">
                  <c:v>75750.695000000007</c:v>
                </c:pt>
                <c:pt idx="258">
                  <c:v>71259.024000000005</c:v>
                </c:pt>
                <c:pt idx="259">
                  <c:v>74896.02</c:v>
                </c:pt>
                <c:pt idx="260">
                  <c:v>74898.744999999995</c:v>
                </c:pt>
                <c:pt idx="261">
                  <c:v>75864.678</c:v>
                </c:pt>
                <c:pt idx="262">
                  <c:v>80407.582000000009</c:v>
                </c:pt>
                <c:pt idx="263">
                  <c:v>77460.22099999999</c:v>
                </c:pt>
                <c:pt idx="264">
                  <c:v>69677.489000000001</c:v>
                </c:pt>
                <c:pt idx="265">
                  <c:v>69771.809000000008</c:v>
                </c:pt>
                <c:pt idx="266">
                  <c:v>78189.203000000009</c:v>
                </c:pt>
                <c:pt idx="267">
                  <c:v>62339.547999999995</c:v>
                </c:pt>
                <c:pt idx="268">
                  <c:v>78636.831999999995</c:v>
                </c:pt>
                <c:pt idx="269">
                  <c:v>83653.228000000003</c:v>
                </c:pt>
                <c:pt idx="270">
                  <c:v>72164.471000000005</c:v>
                </c:pt>
                <c:pt idx="271">
                  <c:v>78441.519</c:v>
                </c:pt>
                <c:pt idx="272">
                  <c:v>65894.59</c:v>
                </c:pt>
                <c:pt idx="273">
                  <c:v>64530.614000000001</c:v>
                </c:pt>
                <c:pt idx="274">
                  <c:v>98275</c:v>
                </c:pt>
                <c:pt idx="275">
                  <c:v>98026</c:v>
                </c:pt>
                <c:pt idx="276">
                  <c:v>97756</c:v>
                </c:pt>
                <c:pt idx="277">
                  <c:v>97426</c:v>
                </c:pt>
                <c:pt idx="278">
                  <c:v>102070</c:v>
                </c:pt>
                <c:pt idx="279">
                  <c:v>102076</c:v>
                </c:pt>
                <c:pt idx="280">
                  <c:v>96991</c:v>
                </c:pt>
                <c:pt idx="281">
                  <c:v>96725</c:v>
                </c:pt>
                <c:pt idx="282">
                  <c:v>96472</c:v>
                </c:pt>
                <c:pt idx="283">
                  <c:v>96227</c:v>
                </c:pt>
                <c:pt idx="284">
                  <c:v>95979</c:v>
                </c:pt>
                <c:pt idx="285">
                  <c:v>100520</c:v>
                </c:pt>
                <c:pt idx="286">
                  <c:v>100532</c:v>
                </c:pt>
                <c:pt idx="287">
                  <c:v>100548</c:v>
                </c:pt>
                <c:pt idx="288">
                  <c:v>95736</c:v>
                </c:pt>
                <c:pt idx="289">
                  <c:v>95363</c:v>
                </c:pt>
                <c:pt idx="290">
                  <c:v>95378</c:v>
                </c:pt>
                <c:pt idx="291">
                  <c:v>95406</c:v>
                </c:pt>
                <c:pt idx="292">
                  <c:v>99919</c:v>
                </c:pt>
                <c:pt idx="293">
                  <c:v>99966</c:v>
                </c:pt>
                <c:pt idx="294">
                  <c:v>95283</c:v>
                </c:pt>
                <c:pt idx="295">
                  <c:v>95039</c:v>
                </c:pt>
                <c:pt idx="296">
                  <c:v>94856</c:v>
                </c:pt>
                <c:pt idx="297">
                  <c:v>94630</c:v>
                </c:pt>
                <c:pt idx="298">
                  <c:v>94411</c:v>
                </c:pt>
                <c:pt idx="299">
                  <c:v>98848</c:v>
                </c:pt>
                <c:pt idx="300">
                  <c:v>98877</c:v>
                </c:pt>
                <c:pt idx="301">
                  <c:v>94345</c:v>
                </c:pt>
                <c:pt idx="302">
                  <c:v>94077</c:v>
                </c:pt>
                <c:pt idx="303">
                  <c:v>93834</c:v>
                </c:pt>
                <c:pt idx="304">
                  <c:v>93667</c:v>
                </c:pt>
                <c:pt idx="305">
                  <c:v>94853</c:v>
                </c:pt>
                <c:pt idx="306">
                  <c:v>99018</c:v>
                </c:pt>
                <c:pt idx="307">
                  <c:v>99016</c:v>
                </c:pt>
                <c:pt idx="308">
                  <c:v>94341</c:v>
                </c:pt>
                <c:pt idx="309">
                  <c:v>94028</c:v>
                </c:pt>
                <c:pt idx="310">
                  <c:v>93872</c:v>
                </c:pt>
                <c:pt idx="311">
                  <c:v>93944</c:v>
                </c:pt>
                <c:pt idx="312">
                  <c:v>93842</c:v>
                </c:pt>
                <c:pt idx="313">
                  <c:v>97937</c:v>
                </c:pt>
                <c:pt idx="314">
                  <c:v>97930</c:v>
                </c:pt>
                <c:pt idx="315">
                  <c:v>97919</c:v>
                </c:pt>
                <c:pt idx="316">
                  <c:v>93838</c:v>
                </c:pt>
                <c:pt idx="317">
                  <c:v>93671</c:v>
                </c:pt>
                <c:pt idx="318">
                  <c:v>93473</c:v>
                </c:pt>
                <c:pt idx="319">
                  <c:v>93297</c:v>
                </c:pt>
                <c:pt idx="320">
                  <c:v>97375</c:v>
                </c:pt>
                <c:pt idx="321">
                  <c:v>97353</c:v>
                </c:pt>
                <c:pt idx="322">
                  <c:v>93094</c:v>
                </c:pt>
                <c:pt idx="323">
                  <c:v>92992</c:v>
                </c:pt>
                <c:pt idx="324">
                  <c:v>92940</c:v>
                </c:pt>
                <c:pt idx="325">
                  <c:v>92935</c:v>
                </c:pt>
                <c:pt idx="326">
                  <c:v>97197</c:v>
                </c:pt>
                <c:pt idx="327">
                  <c:v>97187</c:v>
                </c:pt>
                <c:pt idx="328">
                  <c:v>97167</c:v>
                </c:pt>
                <c:pt idx="329">
                  <c:v>93139</c:v>
                </c:pt>
                <c:pt idx="330">
                  <c:v>93105</c:v>
                </c:pt>
                <c:pt idx="331">
                  <c:v>93204</c:v>
                </c:pt>
                <c:pt idx="332">
                  <c:v>97242</c:v>
                </c:pt>
                <c:pt idx="333">
                  <c:v>93147</c:v>
                </c:pt>
                <c:pt idx="334">
                  <c:v>97200</c:v>
                </c:pt>
                <c:pt idx="335">
                  <c:v>113960</c:v>
                </c:pt>
                <c:pt idx="336">
                  <c:v>111615</c:v>
                </c:pt>
                <c:pt idx="337">
                  <c:v>112017</c:v>
                </c:pt>
                <c:pt idx="338">
                  <c:v>112110</c:v>
                </c:pt>
                <c:pt idx="339">
                  <c:v>112496</c:v>
                </c:pt>
                <c:pt idx="340">
                  <c:v>112494</c:v>
                </c:pt>
                <c:pt idx="341">
                  <c:v>114965</c:v>
                </c:pt>
                <c:pt idx="342">
                  <c:v>114983</c:v>
                </c:pt>
                <c:pt idx="343">
                  <c:v>112891</c:v>
                </c:pt>
                <c:pt idx="344">
                  <c:v>113160</c:v>
                </c:pt>
                <c:pt idx="345">
                  <c:v>114009</c:v>
                </c:pt>
                <c:pt idx="346">
                  <c:v>114335</c:v>
                </c:pt>
                <c:pt idx="347">
                  <c:v>114766</c:v>
                </c:pt>
                <c:pt idx="348">
                  <c:v>117318</c:v>
                </c:pt>
                <c:pt idx="349">
                  <c:v>117292</c:v>
                </c:pt>
                <c:pt idx="350">
                  <c:v>114754</c:v>
                </c:pt>
                <c:pt idx="351">
                  <c:v>115072</c:v>
                </c:pt>
                <c:pt idx="352">
                  <c:v>115839</c:v>
                </c:pt>
                <c:pt idx="353">
                  <c:v>116704</c:v>
                </c:pt>
                <c:pt idx="354">
                  <c:v>116958</c:v>
                </c:pt>
                <c:pt idx="355">
                  <c:v>119526</c:v>
                </c:pt>
                <c:pt idx="356">
                  <c:v>119558</c:v>
                </c:pt>
                <c:pt idx="357">
                  <c:v>117236</c:v>
                </c:pt>
                <c:pt idx="358">
                  <c:v>117539</c:v>
                </c:pt>
                <c:pt idx="359">
                  <c:v>120088</c:v>
                </c:pt>
                <c:pt idx="360">
                  <c:v>120445</c:v>
                </c:pt>
                <c:pt idx="361">
                  <c:v>118340</c:v>
                </c:pt>
                <c:pt idx="362">
                  <c:v>120924</c:v>
                </c:pt>
                <c:pt idx="363">
                  <c:v>120916</c:v>
                </c:pt>
                <c:pt idx="364">
                  <c:v>118650</c:v>
                </c:pt>
                <c:pt idx="365">
                  <c:v>119018</c:v>
                </c:pt>
                <c:pt idx="366">
                  <c:v>118331</c:v>
                </c:pt>
                <c:pt idx="367">
                  <c:v>115317</c:v>
                </c:pt>
                <c:pt idx="368">
                  <c:v>115486</c:v>
                </c:pt>
                <c:pt idx="369">
                  <c:v>119001</c:v>
                </c:pt>
                <c:pt idx="370">
                  <c:v>118989</c:v>
                </c:pt>
                <c:pt idx="371">
                  <c:v>115495</c:v>
                </c:pt>
                <c:pt idx="372">
                  <c:v>115846</c:v>
                </c:pt>
                <c:pt idx="373">
                  <c:v>116235</c:v>
                </c:pt>
                <c:pt idx="374">
                  <c:v>116697</c:v>
                </c:pt>
                <c:pt idx="375">
                  <c:v>117039</c:v>
                </c:pt>
                <c:pt idx="376">
                  <c:v>120547</c:v>
                </c:pt>
                <c:pt idx="377">
                  <c:v>120532</c:v>
                </c:pt>
                <c:pt idx="378">
                  <c:v>117421</c:v>
                </c:pt>
                <c:pt idx="379">
                  <c:v>117645</c:v>
                </c:pt>
                <c:pt idx="380">
                  <c:v>118547</c:v>
                </c:pt>
                <c:pt idx="381">
                  <c:v>118520</c:v>
                </c:pt>
                <c:pt idx="382">
                  <c:v>118941</c:v>
                </c:pt>
                <c:pt idx="383">
                  <c:v>122520</c:v>
                </c:pt>
                <c:pt idx="384">
                  <c:v>122484</c:v>
                </c:pt>
                <c:pt idx="385">
                  <c:v>122418</c:v>
                </c:pt>
                <c:pt idx="386">
                  <c:v>119466</c:v>
                </c:pt>
                <c:pt idx="387">
                  <c:v>119855</c:v>
                </c:pt>
                <c:pt idx="388">
                  <c:v>120409</c:v>
                </c:pt>
                <c:pt idx="389">
                  <c:v>121167</c:v>
                </c:pt>
                <c:pt idx="390">
                  <c:v>124830</c:v>
                </c:pt>
                <c:pt idx="391">
                  <c:v>124750</c:v>
                </c:pt>
                <c:pt idx="392">
                  <c:v>122196</c:v>
                </c:pt>
                <c:pt idx="393">
                  <c:v>122143</c:v>
                </c:pt>
                <c:pt idx="394">
                  <c:v>122635</c:v>
                </c:pt>
                <c:pt idx="395">
                  <c:v>123115</c:v>
                </c:pt>
                <c:pt idx="396">
                  <c:v>123111</c:v>
                </c:pt>
                <c:pt idx="397">
                  <c:v>117904</c:v>
                </c:pt>
                <c:pt idx="398">
                  <c:v>117899</c:v>
                </c:pt>
                <c:pt idx="399">
                  <c:v>113806</c:v>
                </c:pt>
                <c:pt idx="400">
                  <c:v>114531</c:v>
                </c:pt>
                <c:pt idx="401">
                  <c:v>114539</c:v>
                </c:pt>
                <c:pt idx="402">
                  <c:v>115833</c:v>
                </c:pt>
                <c:pt idx="403">
                  <c:v>115845</c:v>
                </c:pt>
                <c:pt idx="404">
                  <c:v>120107</c:v>
                </c:pt>
                <c:pt idx="405">
                  <c:v>120114</c:v>
                </c:pt>
                <c:pt idx="406">
                  <c:v>116422</c:v>
                </c:pt>
                <c:pt idx="407">
                  <c:v>117012</c:v>
                </c:pt>
                <c:pt idx="408">
                  <c:v>117580</c:v>
                </c:pt>
                <c:pt idx="409">
                  <c:v>119036</c:v>
                </c:pt>
                <c:pt idx="410">
                  <c:v>119038</c:v>
                </c:pt>
                <c:pt idx="411">
                  <c:v>123436</c:v>
                </c:pt>
                <c:pt idx="412">
                  <c:v>123443</c:v>
                </c:pt>
                <c:pt idx="413">
                  <c:v>123447</c:v>
                </c:pt>
                <c:pt idx="414">
                  <c:v>119650</c:v>
                </c:pt>
                <c:pt idx="415">
                  <c:v>121050</c:v>
                </c:pt>
                <c:pt idx="416">
                  <c:v>121060</c:v>
                </c:pt>
                <c:pt idx="417">
                  <c:v>121862</c:v>
                </c:pt>
                <c:pt idx="418">
                  <c:v>126386</c:v>
                </c:pt>
                <c:pt idx="419">
                  <c:v>126389</c:v>
                </c:pt>
                <c:pt idx="420">
                  <c:v>122734</c:v>
                </c:pt>
                <c:pt idx="421">
                  <c:v>123518</c:v>
                </c:pt>
                <c:pt idx="422">
                  <c:v>124032</c:v>
                </c:pt>
                <c:pt idx="423">
                  <c:v>124832</c:v>
                </c:pt>
                <c:pt idx="424">
                  <c:v>126300</c:v>
                </c:pt>
                <c:pt idx="425">
                  <c:v>128497</c:v>
                </c:pt>
                <c:pt idx="426">
                  <c:v>129800</c:v>
                </c:pt>
                <c:pt idx="427">
                  <c:v>124654</c:v>
                </c:pt>
                <c:pt idx="428">
                  <c:v>124995</c:v>
                </c:pt>
                <c:pt idx="429">
                  <c:v>125007</c:v>
                </c:pt>
                <c:pt idx="430">
                  <c:v>125472</c:v>
                </c:pt>
                <c:pt idx="431">
                  <c:v>125457</c:v>
                </c:pt>
                <c:pt idx="432">
                  <c:v>130670</c:v>
                </c:pt>
                <c:pt idx="433">
                  <c:v>116903</c:v>
                </c:pt>
                <c:pt idx="434">
                  <c:v>125927</c:v>
                </c:pt>
                <c:pt idx="435">
                  <c:v>126075</c:v>
                </c:pt>
                <c:pt idx="436">
                  <c:v>126075</c:v>
                </c:pt>
                <c:pt idx="437">
                  <c:v>126050</c:v>
                </c:pt>
                <c:pt idx="438">
                  <c:v>126055</c:v>
                </c:pt>
                <c:pt idx="439">
                  <c:v>131263</c:v>
                </c:pt>
                <c:pt idx="440">
                  <c:v>131266</c:v>
                </c:pt>
                <c:pt idx="441">
                  <c:v>126019</c:v>
                </c:pt>
                <c:pt idx="442">
                  <c:v>125886</c:v>
                </c:pt>
                <c:pt idx="443">
                  <c:v>125349</c:v>
                </c:pt>
                <c:pt idx="444">
                  <c:v>124645</c:v>
                </c:pt>
                <c:pt idx="445">
                  <c:v>124647</c:v>
                </c:pt>
                <c:pt idx="446">
                  <c:v>129770</c:v>
                </c:pt>
                <c:pt idx="447">
                  <c:v>129771</c:v>
                </c:pt>
                <c:pt idx="448">
                  <c:v>124062</c:v>
                </c:pt>
                <c:pt idx="449">
                  <c:v>123204</c:v>
                </c:pt>
                <c:pt idx="450">
                  <c:v>122481</c:v>
                </c:pt>
                <c:pt idx="451">
                  <c:v>121774</c:v>
                </c:pt>
                <c:pt idx="452">
                  <c:v>121104</c:v>
                </c:pt>
                <c:pt idx="453">
                  <c:v>126075</c:v>
                </c:pt>
                <c:pt idx="454">
                  <c:v>126077</c:v>
                </c:pt>
                <c:pt idx="455">
                  <c:v>119806</c:v>
                </c:pt>
                <c:pt idx="456">
                  <c:v>109578</c:v>
                </c:pt>
                <c:pt idx="457">
                  <c:v>108279</c:v>
                </c:pt>
                <c:pt idx="458">
                  <c:v>107699</c:v>
                </c:pt>
                <c:pt idx="459">
                  <c:v>106183</c:v>
                </c:pt>
                <c:pt idx="460">
                  <c:v>111527</c:v>
                </c:pt>
                <c:pt idx="461">
                  <c:v>111519</c:v>
                </c:pt>
                <c:pt idx="462">
                  <c:v>105102</c:v>
                </c:pt>
                <c:pt idx="463">
                  <c:v>104217</c:v>
                </c:pt>
                <c:pt idx="464">
                  <c:v>103471</c:v>
                </c:pt>
                <c:pt idx="465">
                  <c:v>102536</c:v>
                </c:pt>
                <c:pt idx="466">
                  <c:v>102541</c:v>
                </c:pt>
                <c:pt idx="467">
                  <c:v>107688</c:v>
                </c:pt>
                <c:pt idx="468">
                  <c:v>107698</c:v>
                </c:pt>
                <c:pt idx="469">
                  <c:v>102620</c:v>
                </c:pt>
                <c:pt idx="470">
                  <c:v>101211</c:v>
                </c:pt>
                <c:pt idx="471">
                  <c:v>99953</c:v>
                </c:pt>
                <c:pt idx="472">
                  <c:v>99936</c:v>
                </c:pt>
                <c:pt idx="473">
                  <c:v>99201</c:v>
                </c:pt>
                <c:pt idx="474">
                  <c:v>104175</c:v>
                </c:pt>
                <c:pt idx="475">
                  <c:v>104184</c:v>
                </c:pt>
                <c:pt idx="476">
                  <c:v>104190</c:v>
                </c:pt>
                <c:pt idx="477">
                  <c:v>98584</c:v>
                </c:pt>
                <c:pt idx="478">
                  <c:v>98529</c:v>
                </c:pt>
                <c:pt idx="479">
                  <c:v>98398</c:v>
                </c:pt>
                <c:pt idx="480">
                  <c:v>98347</c:v>
                </c:pt>
                <c:pt idx="481">
                  <c:v>103287</c:v>
                </c:pt>
                <c:pt idx="482">
                  <c:v>103295</c:v>
                </c:pt>
                <c:pt idx="483">
                  <c:v>98346</c:v>
                </c:pt>
                <c:pt idx="484">
                  <c:v>98386</c:v>
                </c:pt>
                <c:pt idx="485">
                  <c:v>98399</c:v>
                </c:pt>
                <c:pt idx="486">
                  <c:v>92252</c:v>
                </c:pt>
                <c:pt idx="487">
                  <c:v>92300</c:v>
                </c:pt>
                <c:pt idx="488">
                  <c:v>97873</c:v>
                </c:pt>
                <c:pt idx="489">
                  <c:v>97877</c:v>
                </c:pt>
                <c:pt idx="490">
                  <c:v>92269</c:v>
                </c:pt>
                <c:pt idx="491">
                  <c:v>91950</c:v>
                </c:pt>
                <c:pt idx="492">
                  <c:v>91718</c:v>
                </c:pt>
                <c:pt idx="493">
                  <c:v>91502</c:v>
                </c:pt>
                <c:pt idx="494">
                  <c:v>91237</c:v>
                </c:pt>
                <c:pt idx="495">
                  <c:v>96763</c:v>
                </c:pt>
                <c:pt idx="496">
                  <c:v>96763</c:v>
                </c:pt>
                <c:pt idx="497">
                  <c:v>91021</c:v>
                </c:pt>
                <c:pt idx="498">
                  <c:v>90694</c:v>
                </c:pt>
                <c:pt idx="499">
                  <c:v>90320</c:v>
                </c:pt>
                <c:pt idx="500">
                  <c:v>89828</c:v>
                </c:pt>
                <c:pt idx="501">
                  <c:v>89851</c:v>
                </c:pt>
                <c:pt idx="502">
                  <c:v>95291</c:v>
                </c:pt>
                <c:pt idx="503">
                  <c:v>95291</c:v>
                </c:pt>
                <c:pt idx="504">
                  <c:v>88442</c:v>
                </c:pt>
                <c:pt idx="505">
                  <c:v>87567</c:v>
                </c:pt>
                <c:pt idx="506">
                  <c:v>87088</c:v>
                </c:pt>
                <c:pt idx="507">
                  <c:v>87109</c:v>
                </c:pt>
                <c:pt idx="508">
                  <c:v>87176</c:v>
                </c:pt>
                <c:pt idx="509">
                  <c:v>92411</c:v>
                </c:pt>
                <c:pt idx="510">
                  <c:v>92411</c:v>
                </c:pt>
                <c:pt idx="511">
                  <c:v>92412</c:v>
                </c:pt>
                <c:pt idx="512">
                  <c:v>86747</c:v>
                </c:pt>
                <c:pt idx="513">
                  <c:v>86397</c:v>
                </c:pt>
                <c:pt idx="514">
                  <c:v>86035</c:v>
                </c:pt>
                <c:pt idx="515">
                  <c:v>85710</c:v>
                </c:pt>
                <c:pt idx="516">
                  <c:v>90830</c:v>
                </c:pt>
                <c:pt idx="517">
                  <c:v>95775</c:v>
                </c:pt>
                <c:pt idx="518">
                  <c:v>89850</c:v>
                </c:pt>
                <c:pt idx="519">
                  <c:v>89043</c:v>
                </c:pt>
                <c:pt idx="520">
                  <c:v>88459</c:v>
                </c:pt>
                <c:pt idx="521">
                  <c:v>88461</c:v>
                </c:pt>
                <c:pt idx="522">
                  <c:v>88001</c:v>
                </c:pt>
                <c:pt idx="523">
                  <c:v>93389</c:v>
                </c:pt>
                <c:pt idx="524">
                  <c:v>93389</c:v>
                </c:pt>
                <c:pt idx="525">
                  <c:v>87720</c:v>
                </c:pt>
                <c:pt idx="526">
                  <c:v>87438</c:v>
                </c:pt>
                <c:pt idx="527">
                  <c:v>87204</c:v>
                </c:pt>
                <c:pt idx="528">
                  <c:v>87127</c:v>
                </c:pt>
                <c:pt idx="529">
                  <c:v>87037</c:v>
                </c:pt>
                <c:pt idx="530">
                  <c:v>92356</c:v>
                </c:pt>
                <c:pt idx="531">
                  <c:v>92357</c:v>
                </c:pt>
                <c:pt idx="532">
                  <c:v>87052</c:v>
                </c:pt>
                <c:pt idx="533">
                  <c:v>86944</c:v>
                </c:pt>
                <c:pt idx="534">
                  <c:v>86914</c:v>
                </c:pt>
                <c:pt idx="535">
                  <c:v>87036</c:v>
                </c:pt>
                <c:pt idx="536">
                  <c:v>87071</c:v>
                </c:pt>
                <c:pt idx="537">
                  <c:v>92370</c:v>
                </c:pt>
                <c:pt idx="538">
                  <c:v>92380</c:v>
                </c:pt>
                <c:pt idx="539">
                  <c:v>87266</c:v>
                </c:pt>
                <c:pt idx="540">
                  <c:v>87291</c:v>
                </c:pt>
                <c:pt idx="541">
                  <c:v>87322</c:v>
                </c:pt>
                <c:pt idx="542">
                  <c:v>87336</c:v>
                </c:pt>
                <c:pt idx="543">
                  <c:v>98667</c:v>
                </c:pt>
                <c:pt idx="544">
                  <c:v>105596</c:v>
                </c:pt>
                <c:pt idx="545">
                  <c:v>105595</c:v>
                </c:pt>
                <c:pt idx="546">
                  <c:v>87938</c:v>
                </c:pt>
                <c:pt idx="547">
                  <c:v>54974.932781680662</c:v>
                </c:pt>
                <c:pt idx="548">
                  <c:v>50725.590994889877</c:v>
                </c:pt>
                <c:pt idx="549">
                  <c:v>46118.961303088508</c:v>
                </c:pt>
                <c:pt idx="550">
                  <c:v>32344.946832017835</c:v>
                </c:pt>
                <c:pt idx="551">
                  <c:v>30504.001081958249</c:v>
                </c:pt>
                <c:pt idx="552">
                  <c:v>41307.813233642693</c:v>
                </c:pt>
                <c:pt idx="553">
                  <c:v>53238.725988496954</c:v>
                </c:pt>
                <c:pt idx="554">
                  <c:v>61848.451854484141</c:v>
                </c:pt>
                <c:pt idx="555">
                  <c:v>44901.88433276087</c:v>
                </c:pt>
                <c:pt idx="556">
                  <c:v>56901.402093026678</c:v>
                </c:pt>
                <c:pt idx="557">
                  <c:v>54081.453897902669</c:v>
                </c:pt>
                <c:pt idx="558">
                  <c:v>48133.518269904242</c:v>
                </c:pt>
                <c:pt idx="559">
                  <c:v>44995.873624465501</c:v>
                </c:pt>
                <c:pt idx="560">
                  <c:v>55680.753009224856</c:v>
                </c:pt>
                <c:pt idx="561">
                  <c:v>43892.786159521369</c:v>
                </c:pt>
                <c:pt idx="562">
                  <c:v>55404.676295356723</c:v>
                </c:pt>
                <c:pt idx="563">
                  <c:v>62833.768050295112</c:v>
                </c:pt>
                <c:pt idx="564">
                  <c:v>46024.106581369429</c:v>
                </c:pt>
                <c:pt idx="565">
                  <c:v>31662.394106541517</c:v>
                </c:pt>
                <c:pt idx="566">
                  <c:v>57623.400452207366</c:v>
                </c:pt>
                <c:pt idx="567">
                  <c:v>40089.371673779249</c:v>
                </c:pt>
                <c:pt idx="568">
                  <c:v>30287.691371076282</c:v>
                </c:pt>
                <c:pt idx="569">
                  <c:v>33306.918058762916</c:v>
                </c:pt>
                <c:pt idx="570">
                  <c:v>41135.15960862342</c:v>
                </c:pt>
                <c:pt idx="571">
                  <c:v>103495.34622523798</c:v>
                </c:pt>
                <c:pt idx="572">
                  <c:v>103738.0763504325</c:v>
                </c:pt>
                <c:pt idx="573">
                  <c:v>103737.0763504325</c:v>
                </c:pt>
                <c:pt idx="574">
                  <c:v>47310.832979068822</c:v>
                </c:pt>
                <c:pt idx="575">
                  <c:v>50999.317030737846</c:v>
                </c:pt>
                <c:pt idx="576">
                  <c:v>53824.564402003387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4F-4F74-9145-097FAC1D2C5A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Total_StdO_Customers!$L$9:$L$585</c:f>
              <c:numCache>
                <c:formatCode>#,##0</c:formatCode>
                <c:ptCount val="577"/>
                <c:pt idx="0">
                  <c:v>120881</c:v>
                </c:pt>
                <c:pt idx="1">
                  <c:v>117799</c:v>
                </c:pt>
                <c:pt idx="2">
                  <c:v>117176</c:v>
                </c:pt>
                <c:pt idx="3">
                  <c:v>116273</c:v>
                </c:pt>
                <c:pt idx="4">
                  <c:v>115798</c:v>
                </c:pt>
                <c:pt idx="5">
                  <c:v>118769</c:v>
                </c:pt>
                <c:pt idx="6">
                  <c:v>118748</c:v>
                </c:pt>
                <c:pt idx="7">
                  <c:v>115341</c:v>
                </c:pt>
                <c:pt idx="8">
                  <c:v>114533</c:v>
                </c:pt>
                <c:pt idx="9">
                  <c:v>114513</c:v>
                </c:pt>
                <c:pt idx="10">
                  <c:v>114141</c:v>
                </c:pt>
                <c:pt idx="11">
                  <c:v>114115</c:v>
                </c:pt>
                <c:pt idx="12">
                  <c:v>117037</c:v>
                </c:pt>
                <c:pt idx="13">
                  <c:v>116982</c:v>
                </c:pt>
                <c:pt idx="14">
                  <c:v>116233</c:v>
                </c:pt>
                <c:pt idx="15">
                  <c:v>112435</c:v>
                </c:pt>
                <c:pt idx="16">
                  <c:v>112394</c:v>
                </c:pt>
                <c:pt idx="17">
                  <c:v>112006</c:v>
                </c:pt>
                <c:pt idx="18">
                  <c:v>111980</c:v>
                </c:pt>
                <c:pt idx="19">
                  <c:v>114826</c:v>
                </c:pt>
                <c:pt idx="20">
                  <c:v>114697</c:v>
                </c:pt>
                <c:pt idx="21">
                  <c:v>111435</c:v>
                </c:pt>
                <c:pt idx="22">
                  <c:v>111235</c:v>
                </c:pt>
                <c:pt idx="23">
                  <c:v>111145</c:v>
                </c:pt>
                <c:pt idx="24">
                  <c:v>111531</c:v>
                </c:pt>
                <c:pt idx="25">
                  <c:v>111531</c:v>
                </c:pt>
                <c:pt idx="26">
                  <c:v>114434</c:v>
                </c:pt>
                <c:pt idx="27">
                  <c:v>114392</c:v>
                </c:pt>
                <c:pt idx="28">
                  <c:v>112150</c:v>
                </c:pt>
                <c:pt idx="29">
                  <c:v>112810</c:v>
                </c:pt>
                <c:pt idx="30">
                  <c:v>113315</c:v>
                </c:pt>
                <c:pt idx="31">
                  <c:v>104816</c:v>
                </c:pt>
                <c:pt idx="32">
                  <c:v>106043</c:v>
                </c:pt>
                <c:pt idx="33">
                  <c:v>109899</c:v>
                </c:pt>
                <c:pt idx="34">
                  <c:v>109898</c:v>
                </c:pt>
                <c:pt idx="35">
                  <c:v>106719</c:v>
                </c:pt>
                <c:pt idx="36">
                  <c:v>106733</c:v>
                </c:pt>
                <c:pt idx="37">
                  <c:v>107440</c:v>
                </c:pt>
                <c:pt idx="38">
                  <c:v>108784</c:v>
                </c:pt>
                <c:pt idx="39">
                  <c:v>108788</c:v>
                </c:pt>
                <c:pt idx="40">
                  <c:v>112754</c:v>
                </c:pt>
                <c:pt idx="41">
                  <c:v>112762</c:v>
                </c:pt>
                <c:pt idx="42">
                  <c:v>109657</c:v>
                </c:pt>
                <c:pt idx="43">
                  <c:v>110237</c:v>
                </c:pt>
                <c:pt idx="44">
                  <c:v>111608</c:v>
                </c:pt>
                <c:pt idx="45">
                  <c:v>112212</c:v>
                </c:pt>
                <c:pt idx="46">
                  <c:v>112251</c:v>
                </c:pt>
                <c:pt idx="47">
                  <c:v>116391</c:v>
                </c:pt>
                <c:pt idx="48">
                  <c:v>116398</c:v>
                </c:pt>
                <c:pt idx="49">
                  <c:v>116405</c:v>
                </c:pt>
                <c:pt idx="50">
                  <c:v>113353</c:v>
                </c:pt>
                <c:pt idx="51">
                  <c:v>113366</c:v>
                </c:pt>
                <c:pt idx="52">
                  <c:v>114527</c:v>
                </c:pt>
                <c:pt idx="53">
                  <c:v>114529</c:v>
                </c:pt>
                <c:pt idx="54">
                  <c:v>118756</c:v>
                </c:pt>
                <c:pt idx="55">
                  <c:v>118760</c:v>
                </c:pt>
                <c:pt idx="56">
                  <c:v>114896</c:v>
                </c:pt>
                <c:pt idx="57">
                  <c:v>115046</c:v>
                </c:pt>
                <c:pt idx="58">
                  <c:v>115276</c:v>
                </c:pt>
                <c:pt idx="59">
                  <c:v>115823</c:v>
                </c:pt>
                <c:pt idx="60">
                  <c:v>113341</c:v>
                </c:pt>
                <c:pt idx="61">
                  <c:v>117186</c:v>
                </c:pt>
                <c:pt idx="62">
                  <c:v>117186</c:v>
                </c:pt>
                <c:pt idx="63">
                  <c:v>113484</c:v>
                </c:pt>
                <c:pt idx="64">
                  <c:v>113469</c:v>
                </c:pt>
                <c:pt idx="65">
                  <c:v>113378</c:v>
                </c:pt>
                <c:pt idx="66">
                  <c:v>113281</c:v>
                </c:pt>
                <c:pt idx="67">
                  <c:v>113232</c:v>
                </c:pt>
                <c:pt idx="68">
                  <c:v>117061</c:v>
                </c:pt>
                <c:pt idx="69">
                  <c:v>117064</c:v>
                </c:pt>
                <c:pt idx="70">
                  <c:v>112834</c:v>
                </c:pt>
                <c:pt idx="71">
                  <c:v>112830</c:v>
                </c:pt>
                <c:pt idx="72">
                  <c:v>112733</c:v>
                </c:pt>
                <c:pt idx="73">
                  <c:v>112586</c:v>
                </c:pt>
                <c:pt idx="74">
                  <c:v>112247</c:v>
                </c:pt>
                <c:pt idx="75">
                  <c:v>116021</c:v>
                </c:pt>
                <c:pt idx="76">
                  <c:v>116027</c:v>
                </c:pt>
                <c:pt idx="77">
                  <c:v>111868</c:v>
                </c:pt>
                <c:pt idx="78">
                  <c:v>111876</c:v>
                </c:pt>
                <c:pt idx="79">
                  <c:v>111754</c:v>
                </c:pt>
                <c:pt idx="80">
                  <c:v>111422</c:v>
                </c:pt>
                <c:pt idx="81">
                  <c:v>111427</c:v>
                </c:pt>
                <c:pt idx="82">
                  <c:v>115204</c:v>
                </c:pt>
                <c:pt idx="83">
                  <c:v>115216</c:v>
                </c:pt>
                <c:pt idx="84">
                  <c:v>111075</c:v>
                </c:pt>
                <c:pt idx="85">
                  <c:v>110676</c:v>
                </c:pt>
                <c:pt idx="86">
                  <c:v>110436</c:v>
                </c:pt>
                <c:pt idx="87">
                  <c:v>110117</c:v>
                </c:pt>
                <c:pt idx="88">
                  <c:v>109824</c:v>
                </c:pt>
                <c:pt idx="89">
                  <c:v>113553</c:v>
                </c:pt>
                <c:pt idx="90">
                  <c:v>113561</c:v>
                </c:pt>
                <c:pt idx="91">
                  <c:v>99580.994000000006</c:v>
                </c:pt>
                <c:pt idx="92">
                  <c:v>99284.857000000004</c:v>
                </c:pt>
                <c:pt idx="93">
                  <c:v>99108.458000000013</c:v>
                </c:pt>
                <c:pt idx="94">
                  <c:v>101749.15899999999</c:v>
                </c:pt>
                <c:pt idx="95">
                  <c:v>98818.300999999992</c:v>
                </c:pt>
                <c:pt idx="96">
                  <c:v>102268.844</c:v>
                </c:pt>
                <c:pt idx="97">
                  <c:v>102271.23700000001</c:v>
                </c:pt>
                <c:pt idx="98">
                  <c:v>98314.160999999993</c:v>
                </c:pt>
                <c:pt idx="99">
                  <c:v>70872.547999999995</c:v>
                </c:pt>
                <c:pt idx="100">
                  <c:v>91113.403999999995</c:v>
                </c:pt>
                <c:pt idx="101">
                  <c:v>97143.244999999995</c:v>
                </c:pt>
                <c:pt idx="102">
                  <c:v>92832.376000000004</c:v>
                </c:pt>
                <c:pt idx="103">
                  <c:v>74535.240999999995</c:v>
                </c:pt>
                <c:pt idx="104">
                  <c:v>68821.820000000007</c:v>
                </c:pt>
                <c:pt idx="105">
                  <c:v>74096.118000000002</c:v>
                </c:pt>
                <c:pt idx="106">
                  <c:v>72934.154999999999</c:v>
                </c:pt>
                <c:pt idx="107">
                  <c:v>69958.260999999999</c:v>
                </c:pt>
                <c:pt idx="108">
                  <c:v>69798.687000000005</c:v>
                </c:pt>
                <c:pt idx="109">
                  <c:v>67535.126000000004</c:v>
                </c:pt>
                <c:pt idx="110">
                  <c:v>93291.562999999995</c:v>
                </c:pt>
                <c:pt idx="111">
                  <c:v>68505.205000000002</c:v>
                </c:pt>
                <c:pt idx="112">
                  <c:v>72325.379000000001</c:v>
                </c:pt>
                <c:pt idx="113">
                  <c:v>69524.755999999994</c:v>
                </c:pt>
                <c:pt idx="114">
                  <c:v>87493.274999999994</c:v>
                </c:pt>
                <c:pt idx="115">
                  <c:v>77037.429999999993</c:v>
                </c:pt>
                <c:pt idx="116">
                  <c:v>72064.963000000003</c:v>
                </c:pt>
                <c:pt idx="117">
                  <c:v>66719.918000000005</c:v>
                </c:pt>
                <c:pt idx="118">
                  <c:v>73667.061000000002</c:v>
                </c:pt>
                <c:pt idx="119">
                  <c:v>66754.615999999995</c:v>
                </c:pt>
                <c:pt idx="120">
                  <c:v>66654.073999999993</c:v>
                </c:pt>
                <c:pt idx="121">
                  <c:v>75849.296000000002</c:v>
                </c:pt>
                <c:pt idx="122">
                  <c:v>87838.527000000002</c:v>
                </c:pt>
                <c:pt idx="123">
                  <c:v>67342.047000000006</c:v>
                </c:pt>
                <c:pt idx="124">
                  <c:v>66814.8</c:v>
                </c:pt>
                <c:pt idx="125">
                  <c:v>71580.232000000004</c:v>
                </c:pt>
                <c:pt idx="126">
                  <c:v>79006.167000000001</c:v>
                </c:pt>
                <c:pt idx="127">
                  <c:v>64620.023000000001</c:v>
                </c:pt>
                <c:pt idx="128">
                  <c:v>69947.782000000007</c:v>
                </c:pt>
                <c:pt idx="129">
                  <c:v>86406.246000000014</c:v>
                </c:pt>
                <c:pt idx="130">
                  <c:v>69612.834000000003</c:v>
                </c:pt>
                <c:pt idx="131">
                  <c:v>71713.187000000005</c:v>
                </c:pt>
                <c:pt idx="132">
                  <c:v>67697.634999999995</c:v>
                </c:pt>
                <c:pt idx="133">
                  <c:v>66614.016000000003</c:v>
                </c:pt>
                <c:pt idx="134">
                  <c:v>69539.39</c:v>
                </c:pt>
                <c:pt idx="135">
                  <c:v>67189.27900000001</c:v>
                </c:pt>
                <c:pt idx="136">
                  <c:v>71655.755000000005</c:v>
                </c:pt>
                <c:pt idx="137">
                  <c:v>65395.350999999995</c:v>
                </c:pt>
                <c:pt idx="138">
                  <c:v>72803.172999999995</c:v>
                </c:pt>
                <c:pt idx="139">
                  <c:v>77079.516000000003</c:v>
                </c:pt>
                <c:pt idx="140">
                  <c:v>69443.487000000008</c:v>
                </c:pt>
                <c:pt idx="141">
                  <c:v>66046.259999999995</c:v>
                </c:pt>
                <c:pt idx="142">
                  <c:v>76519.078000000009</c:v>
                </c:pt>
                <c:pt idx="143">
                  <c:v>79039.493000000002</c:v>
                </c:pt>
                <c:pt idx="144">
                  <c:v>71021.241000000009</c:v>
                </c:pt>
                <c:pt idx="145">
                  <c:v>64625.325000000004</c:v>
                </c:pt>
                <c:pt idx="146">
                  <c:v>72808.648000000001</c:v>
                </c:pt>
                <c:pt idx="147">
                  <c:v>86506.184999999998</c:v>
                </c:pt>
                <c:pt idx="148">
                  <c:v>84163.70199999999</c:v>
                </c:pt>
                <c:pt idx="149">
                  <c:v>70436.361999999994</c:v>
                </c:pt>
                <c:pt idx="150">
                  <c:v>70430.304999999993</c:v>
                </c:pt>
                <c:pt idx="151">
                  <c:v>64673.663999999997</c:v>
                </c:pt>
                <c:pt idx="152">
                  <c:v>64446.817999999999</c:v>
                </c:pt>
                <c:pt idx="153">
                  <c:v>65895.479000000007</c:v>
                </c:pt>
                <c:pt idx="154">
                  <c:v>70915.419000000009</c:v>
                </c:pt>
                <c:pt idx="155">
                  <c:v>70710.10500000001</c:v>
                </c:pt>
                <c:pt idx="156">
                  <c:v>73575.407999999996</c:v>
                </c:pt>
                <c:pt idx="157">
                  <c:v>77774.294999999998</c:v>
                </c:pt>
                <c:pt idx="158">
                  <c:v>84521.184000000008</c:v>
                </c:pt>
                <c:pt idx="159">
                  <c:v>79478.008000000002</c:v>
                </c:pt>
                <c:pt idx="160">
                  <c:v>77772.97</c:v>
                </c:pt>
                <c:pt idx="161">
                  <c:v>69845.798999999999</c:v>
                </c:pt>
                <c:pt idx="162">
                  <c:v>74154.937000000005</c:v>
                </c:pt>
                <c:pt idx="163">
                  <c:v>73180.784</c:v>
                </c:pt>
                <c:pt idx="164">
                  <c:v>71728.144</c:v>
                </c:pt>
                <c:pt idx="165">
                  <c:v>80499.662000000011</c:v>
                </c:pt>
                <c:pt idx="166">
                  <c:v>72650.068999999989</c:v>
                </c:pt>
                <c:pt idx="167">
                  <c:v>63169.425000000003</c:v>
                </c:pt>
                <c:pt idx="168">
                  <c:v>76350.593999999997</c:v>
                </c:pt>
                <c:pt idx="169">
                  <c:v>78905.251000000004</c:v>
                </c:pt>
                <c:pt idx="170">
                  <c:v>96008.044999999998</c:v>
                </c:pt>
                <c:pt idx="171">
                  <c:v>108138.611</c:v>
                </c:pt>
                <c:pt idx="172">
                  <c:v>83112.883999999991</c:v>
                </c:pt>
                <c:pt idx="173">
                  <c:v>84427.883999999991</c:v>
                </c:pt>
                <c:pt idx="174">
                  <c:v>87851.950000000012</c:v>
                </c:pt>
                <c:pt idx="175">
                  <c:v>86691.622999999992</c:v>
                </c:pt>
                <c:pt idx="176">
                  <c:v>77018.97</c:v>
                </c:pt>
                <c:pt idx="177">
                  <c:v>87207.453999999998</c:v>
                </c:pt>
                <c:pt idx="178">
                  <c:v>82782.748999999996</c:v>
                </c:pt>
                <c:pt idx="179">
                  <c:v>69448.872000000003</c:v>
                </c:pt>
                <c:pt idx="180">
                  <c:v>77710.288</c:v>
                </c:pt>
                <c:pt idx="181">
                  <c:v>84088.37</c:v>
                </c:pt>
                <c:pt idx="182">
                  <c:v>82836.710999999996</c:v>
                </c:pt>
                <c:pt idx="183">
                  <c:v>81429.062000000005</c:v>
                </c:pt>
                <c:pt idx="184">
                  <c:v>88831.981</c:v>
                </c:pt>
                <c:pt idx="185">
                  <c:v>84285.478000000003</c:v>
                </c:pt>
                <c:pt idx="186">
                  <c:v>88140.293000000005</c:v>
                </c:pt>
                <c:pt idx="187">
                  <c:v>96908.391999999993</c:v>
                </c:pt>
                <c:pt idx="188">
                  <c:v>97266.646000000008</c:v>
                </c:pt>
                <c:pt idx="189">
                  <c:v>102862.10299999999</c:v>
                </c:pt>
                <c:pt idx="190">
                  <c:v>102631.38</c:v>
                </c:pt>
                <c:pt idx="191">
                  <c:v>105676.728</c:v>
                </c:pt>
                <c:pt idx="192">
                  <c:v>108029.781</c:v>
                </c:pt>
                <c:pt idx="193">
                  <c:v>100372.997</c:v>
                </c:pt>
                <c:pt idx="194">
                  <c:v>98001.193999999989</c:v>
                </c:pt>
                <c:pt idx="195">
                  <c:v>96128.301000000007</c:v>
                </c:pt>
                <c:pt idx="196">
                  <c:v>110514.87999999999</c:v>
                </c:pt>
                <c:pt idx="197">
                  <c:v>105661.454</c:v>
                </c:pt>
                <c:pt idx="198">
                  <c:v>108756.039</c:v>
                </c:pt>
                <c:pt idx="199">
                  <c:v>105880.325</c:v>
                </c:pt>
                <c:pt idx="200">
                  <c:v>89278.386999999988</c:v>
                </c:pt>
                <c:pt idx="201">
                  <c:v>87608.268000000011</c:v>
                </c:pt>
                <c:pt idx="202">
                  <c:v>83353.686999999991</c:v>
                </c:pt>
                <c:pt idx="203">
                  <c:v>80475.144</c:v>
                </c:pt>
                <c:pt idx="204">
                  <c:v>95162.781999999992</c:v>
                </c:pt>
                <c:pt idx="205">
                  <c:v>90273.849999999991</c:v>
                </c:pt>
                <c:pt idx="206">
                  <c:v>94843.366999999998</c:v>
                </c:pt>
                <c:pt idx="207">
                  <c:v>83578.618000000002</c:v>
                </c:pt>
                <c:pt idx="208">
                  <c:v>82932.403999999995</c:v>
                </c:pt>
                <c:pt idx="209">
                  <c:v>85961.866000000009</c:v>
                </c:pt>
                <c:pt idx="210">
                  <c:v>94775.388000000006</c:v>
                </c:pt>
                <c:pt idx="211">
                  <c:v>97227.796999999991</c:v>
                </c:pt>
                <c:pt idx="212">
                  <c:v>102595.86900000001</c:v>
                </c:pt>
                <c:pt idx="213">
                  <c:v>98864.964999999997</c:v>
                </c:pt>
                <c:pt idx="214">
                  <c:v>111051.374</c:v>
                </c:pt>
                <c:pt idx="215">
                  <c:v>105425.65000000001</c:v>
                </c:pt>
                <c:pt idx="216">
                  <c:v>111470.177</c:v>
                </c:pt>
                <c:pt idx="217">
                  <c:v>100367.947</c:v>
                </c:pt>
                <c:pt idx="218">
                  <c:v>89953.441000000006</c:v>
                </c:pt>
                <c:pt idx="219">
                  <c:v>79325.823000000004</c:v>
                </c:pt>
                <c:pt idx="220">
                  <c:v>76729.153999999995</c:v>
                </c:pt>
                <c:pt idx="221">
                  <c:v>75559.648000000001</c:v>
                </c:pt>
                <c:pt idx="222">
                  <c:v>103140.62599999999</c:v>
                </c:pt>
                <c:pt idx="223">
                  <c:v>86692.471000000005</c:v>
                </c:pt>
                <c:pt idx="224">
                  <c:v>88184.457000000009</c:v>
                </c:pt>
                <c:pt idx="225">
                  <c:v>84714.566000000006</c:v>
                </c:pt>
                <c:pt idx="226">
                  <c:v>85037.915999999997</c:v>
                </c:pt>
                <c:pt idx="227">
                  <c:v>86749.406000000003</c:v>
                </c:pt>
                <c:pt idx="228">
                  <c:v>84138.356</c:v>
                </c:pt>
                <c:pt idx="229">
                  <c:v>80328.932000000001</c:v>
                </c:pt>
                <c:pt idx="230">
                  <c:v>91260.368000000002</c:v>
                </c:pt>
                <c:pt idx="231">
                  <c:v>95002.402000000002</c:v>
                </c:pt>
                <c:pt idx="232">
                  <c:v>92302.615999999995</c:v>
                </c:pt>
                <c:pt idx="233">
                  <c:v>80333.16399999999</c:v>
                </c:pt>
                <c:pt idx="234">
                  <c:v>74872.741000000009</c:v>
                </c:pt>
                <c:pt idx="235">
                  <c:v>77763.263999999996</c:v>
                </c:pt>
                <c:pt idx="236">
                  <c:v>75004.201000000001</c:v>
                </c:pt>
                <c:pt idx="237">
                  <c:v>78332.37</c:v>
                </c:pt>
                <c:pt idx="238">
                  <c:v>89261.362000000008</c:v>
                </c:pt>
                <c:pt idx="239">
                  <c:v>78442.275999999998</c:v>
                </c:pt>
                <c:pt idx="240">
                  <c:v>93368.638999999996</c:v>
                </c:pt>
                <c:pt idx="241">
                  <c:v>74031.891000000003</c:v>
                </c:pt>
                <c:pt idx="242">
                  <c:v>75601.442999999999</c:v>
                </c:pt>
                <c:pt idx="243">
                  <c:v>81287.570999999996</c:v>
                </c:pt>
                <c:pt idx="244">
                  <c:v>91470.743000000002</c:v>
                </c:pt>
                <c:pt idx="245">
                  <c:v>78301.271999999997</c:v>
                </c:pt>
                <c:pt idx="246">
                  <c:v>70104.141999999993</c:v>
                </c:pt>
                <c:pt idx="247">
                  <c:v>72504.289000000004</c:v>
                </c:pt>
                <c:pt idx="248">
                  <c:v>75860.895000000004</c:v>
                </c:pt>
                <c:pt idx="249">
                  <c:v>76974.44</c:v>
                </c:pt>
                <c:pt idx="250">
                  <c:v>84855.004000000001</c:v>
                </c:pt>
                <c:pt idx="251">
                  <c:v>75270.445000000007</c:v>
                </c:pt>
                <c:pt idx="252">
                  <c:v>70061.895000000004</c:v>
                </c:pt>
                <c:pt idx="253">
                  <c:v>69063.459999999992</c:v>
                </c:pt>
                <c:pt idx="254">
                  <c:v>64453.443999999996</c:v>
                </c:pt>
                <c:pt idx="255">
                  <c:v>73623.915000000008</c:v>
                </c:pt>
                <c:pt idx="256">
                  <c:v>73118.016000000003</c:v>
                </c:pt>
                <c:pt idx="257">
                  <c:v>74862.153999999995</c:v>
                </c:pt>
                <c:pt idx="258">
                  <c:v>70808.877000000008</c:v>
                </c:pt>
                <c:pt idx="259">
                  <c:v>73983.733000000007</c:v>
                </c:pt>
                <c:pt idx="260">
                  <c:v>74435.697</c:v>
                </c:pt>
                <c:pt idx="261">
                  <c:v>76732.990999999995</c:v>
                </c:pt>
                <c:pt idx="262">
                  <c:v>77051.112999999998</c:v>
                </c:pt>
                <c:pt idx="263">
                  <c:v>76271.941999999995</c:v>
                </c:pt>
                <c:pt idx="264">
                  <c:v>68605.573000000004</c:v>
                </c:pt>
                <c:pt idx="265">
                  <c:v>66607.228999999992</c:v>
                </c:pt>
                <c:pt idx="266">
                  <c:v>76854.311000000002</c:v>
                </c:pt>
                <c:pt idx="267">
                  <c:v>65870.417000000001</c:v>
                </c:pt>
                <c:pt idx="268">
                  <c:v>74974.652000000002</c:v>
                </c:pt>
                <c:pt idx="269">
                  <c:v>82314.509000000005</c:v>
                </c:pt>
                <c:pt idx="270">
                  <c:v>66238.214999999997</c:v>
                </c:pt>
                <c:pt idx="271">
                  <c:v>79086.930000000008</c:v>
                </c:pt>
                <c:pt idx="272">
                  <c:v>64458.68</c:v>
                </c:pt>
                <c:pt idx="273">
                  <c:v>61595.440999999999</c:v>
                </c:pt>
                <c:pt idx="274">
                  <c:v>96717</c:v>
                </c:pt>
                <c:pt idx="275">
                  <c:v>96481</c:v>
                </c:pt>
                <c:pt idx="276">
                  <c:v>96221</c:v>
                </c:pt>
                <c:pt idx="277">
                  <c:v>95902</c:v>
                </c:pt>
                <c:pt idx="278">
                  <c:v>99842</c:v>
                </c:pt>
                <c:pt idx="279">
                  <c:v>99846</c:v>
                </c:pt>
                <c:pt idx="280">
                  <c:v>95479</c:v>
                </c:pt>
                <c:pt idx="281">
                  <c:v>95222</c:v>
                </c:pt>
                <c:pt idx="282">
                  <c:v>94979</c:v>
                </c:pt>
                <c:pt idx="283">
                  <c:v>94741</c:v>
                </c:pt>
                <c:pt idx="284">
                  <c:v>94501</c:v>
                </c:pt>
                <c:pt idx="285">
                  <c:v>98350</c:v>
                </c:pt>
                <c:pt idx="286">
                  <c:v>98361</c:v>
                </c:pt>
                <c:pt idx="287">
                  <c:v>98379</c:v>
                </c:pt>
                <c:pt idx="288">
                  <c:v>94271</c:v>
                </c:pt>
                <c:pt idx="289">
                  <c:v>93908</c:v>
                </c:pt>
                <c:pt idx="290">
                  <c:v>93925</c:v>
                </c:pt>
                <c:pt idx="291">
                  <c:v>93955</c:v>
                </c:pt>
                <c:pt idx="292">
                  <c:v>97779</c:v>
                </c:pt>
                <c:pt idx="293">
                  <c:v>97823</c:v>
                </c:pt>
                <c:pt idx="294">
                  <c:v>93833</c:v>
                </c:pt>
                <c:pt idx="295">
                  <c:v>93602</c:v>
                </c:pt>
                <c:pt idx="296">
                  <c:v>93427</c:v>
                </c:pt>
                <c:pt idx="297">
                  <c:v>93211</c:v>
                </c:pt>
                <c:pt idx="298">
                  <c:v>92998</c:v>
                </c:pt>
                <c:pt idx="299">
                  <c:v>96754</c:v>
                </c:pt>
                <c:pt idx="300">
                  <c:v>96782</c:v>
                </c:pt>
                <c:pt idx="301">
                  <c:v>92939</c:v>
                </c:pt>
                <c:pt idx="302">
                  <c:v>92675</c:v>
                </c:pt>
                <c:pt idx="303">
                  <c:v>92438</c:v>
                </c:pt>
                <c:pt idx="304">
                  <c:v>92277</c:v>
                </c:pt>
                <c:pt idx="305">
                  <c:v>93610</c:v>
                </c:pt>
                <c:pt idx="306">
                  <c:v>98503</c:v>
                </c:pt>
                <c:pt idx="307">
                  <c:v>98501</c:v>
                </c:pt>
                <c:pt idx="308">
                  <c:v>93111</c:v>
                </c:pt>
                <c:pt idx="309">
                  <c:v>92806</c:v>
                </c:pt>
                <c:pt idx="310">
                  <c:v>92663</c:v>
                </c:pt>
                <c:pt idx="311">
                  <c:v>92730</c:v>
                </c:pt>
                <c:pt idx="312">
                  <c:v>92629</c:v>
                </c:pt>
                <c:pt idx="313">
                  <c:v>97438</c:v>
                </c:pt>
                <c:pt idx="314">
                  <c:v>97433</c:v>
                </c:pt>
                <c:pt idx="315">
                  <c:v>97419</c:v>
                </c:pt>
                <c:pt idx="316">
                  <c:v>92611</c:v>
                </c:pt>
                <c:pt idx="317">
                  <c:v>92463</c:v>
                </c:pt>
                <c:pt idx="318">
                  <c:v>92268</c:v>
                </c:pt>
                <c:pt idx="319">
                  <c:v>92094</c:v>
                </c:pt>
                <c:pt idx="320">
                  <c:v>96879</c:v>
                </c:pt>
                <c:pt idx="321">
                  <c:v>96855</c:v>
                </c:pt>
                <c:pt idx="322">
                  <c:v>91898</c:v>
                </c:pt>
                <c:pt idx="323">
                  <c:v>91799</c:v>
                </c:pt>
                <c:pt idx="324">
                  <c:v>91744</c:v>
                </c:pt>
                <c:pt idx="325">
                  <c:v>91740</c:v>
                </c:pt>
                <c:pt idx="326">
                  <c:v>96708</c:v>
                </c:pt>
                <c:pt idx="327">
                  <c:v>96697</c:v>
                </c:pt>
                <c:pt idx="328">
                  <c:v>96675</c:v>
                </c:pt>
                <c:pt idx="329">
                  <c:v>91944</c:v>
                </c:pt>
                <c:pt idx="330">
                  <c:v>91906</c:v>
                </c:pt>
                <c:pt idx="331">
                  <c:v>92011</c:v>
                </c:pt>
                <c:pt idx="332">
                  <c:v>96754</c:v>
                </c:pt>
                <c:pt idx="333">
                  <c:v>91955</c:v>
                </c:pt>
                <c:pt idx="334">
                  <c:v>96708</c:v>
                </c:pt>
                <c:pt idx="335">
                  <c:v>110921</c:v>
                </c:pt>
                <c:pt idx="336">
                  <c:v>107932</c:v>
                </c:pt>
                <c:pt idx="337">
                  <c:v>108318</c:v>
                </c:pt>
                <c:pt idx="338">
                  <c:v>108412</c:v>
                </c:pt>
                <c:pt idx="339">
                  <c:v>108783</c:v>
                </c:pt>
                <c:pt idx="340">
                  <c:v>108784</c:v>
                </c:pt>
                <c:pt idx="341">
                  <c:v>111898</c:v>
                </c:pt>
                <c:pt idx="342">
                  <c:v>111900</c:v>
                </c:pt>
                <c:pt idx="343">
                  <c:v>109172</c:v>
                </c:pt>
                <c:pt idx="344">
                  <c:v>109435</c:v>
                </c:pt>
                <c:pt idx="345">
                  <c:v>110250</c:v>
                </c:pt>
                <c:pt idx="346">
                  <c:v>110574</c:v>
                </c:pt>
                <c:pt idx="347">
                  <c:v>110992</c:v>
                </c:pt>
                <c:pt idx="348">
                  <c:v>114191</c:v>
                </c:pt>
                <c:pt idx="349">
                  <c:v>114177</c:v>
                </c:pt>
                <c:pt idx="350">
                  <c:v>110979</c:v>
                </c:pt>
                <c:pt idx="351">
                  <c:v>111284</c:v>
                </c:pt>
                <c:pt idx="352">
                  <c:v>112029</c:v>
                </c:pt>
                <c:pt idx="353">
                  <c:v>112869</c:v>
                </c:pt>
                <c:pt idx="354">
                  <c:v>113110</c:v>
                </c:pt>
                <c:pt idx="355">
                  <c:v>116348</c:v>
                </c:pt>
                <c:pt idx="356">
                  <c:v>116371</c:v>
                </c:pt>
                <c:pt idx="357">
                  <c:v>113383</c:v>
                </c:pt>
                <c:pt idx="358">
                  <c:v>113679</c:v>
                </c:pt>
                <c:pt idx="359">
                  <c:v>116902</c:v>
                </c:pt>
                <c:pt idx="360">
                  <c:v>117250</c:v>
                </c:pt>
                <c:pt idx="361">
                  <c:v>114464</c:v>
                </c:pt>
                <c:pt idx="362">
                  <c:v>117727</c:v>
                </c:pt>
                <c:pt idx="363">
                  <c:v>117717</c:v>
                </c:pt>
                <c:pt idx="364">
                  <c:v>114767</c:v>
                </c:pt>
                <c:pt idx="365">
                  <c:v>115143</c:v>
                </c:pt>
                <c:pt idx="366">
                  <c:v>116390</c:v>
                </c:pt>
                <c:pt idx="367">
                  <c:v>113929</c:v>
                </c:pt>
                <c:pt idx="368">
                  <c:v>114092</c:v>
                </c:pt>
                <c:pt idx="369">
                  <c:v>117026</c:v>
                </c:pt>
                <c:pt idx="370">
                  <c:v>117021</c:v>
                </c:pt>
                <c:pt idx="371">
                  <c:v>114104</c:v>
                </c:pt>
                <c:pt idx="372">
                  <c:v>114443</c:v>
                </c:pt>
                <c:pt idx="373">
                  <c:v>114834</c:v>
                </c:pt>
                <c:pt idx="374">
                  <c:v>115293</c:v>
                </c:pt>
                <c:pt idx="375">
                  <c:v>115631</c:v>
                </c:pt>
                <c:pt idx="376">
                  <c:v>118577</c:v>
                </c:pt>
                <c:pt idx="377">
                  <c:v>118561</c:v>
                </c:pt>
                <c:pt idx="378">
                  <c:v>116003</c:v>
                </c:pt>
                <c:pt idx="379">
                  <c:v>116222</c:v>
                </c:pt>
                <c:pt idx="380">
                  <c:v>117111</c:v>
                </c:pt>
                <c:pt idx="381">
                  <c:v>117083</c:v>
                </c:pt>
                <c:pt idx="382">
                  <c:v>117501</c:v>
                </c:pt>
                <c:pt idx="383">
                  <c:v>120499</c:v>
                </c:pt>
                <c:pt idx="384">
                  <c:v>120470</c:v>
                </c:pt>
                <c:pt idx="385">
                  <c:v>120402</c:v>
                </c:pt>
                <c:pt idx="386">
                  <c:v>118010</c:v>
                </c:pt>
                <c:pt idx="387">
                  <c:v>118375</c:v>
                </c:pt>
                <c:pt idx="388">
                  <c:v>118919</c:v>
                </c:pt>
                <c:pt idx="389">
                  <c:v>119661</c:v>
                </c:pt>
                <c:pt idx="390">
                  <c:v>122739</c:v>
                </c:pt>
                <c:pt idx="391">
                  <c:v>122662</c:v>
                </c:pt>
                <c:pt idx="392">
                  <c:v>120670</c:v>
                </c:pt>
                <c:pt idx="393">
                  <c:v>120617</c:v>
                </c:pt>
                <c:pt idx="394">
                  <c:v>121089</c:v>
                </c:pt>
                <c:pt idx="395">
                  <c:v>121562</c:v>
                </c:pt>
                <c:pt idx="396">
                  <c:v>121568</c:v>
                </c:pt>
                <c:pt idx="397">
                  <c:v>116004</c:v>
                </c:pt>
                <c:pt idx="398">
                  <c:v>115999</c:v>
                </c:pt>
                <c:pt idx="399">
                  <c:v>112019</c:v>
                </c:pt>
                <c:pt idx="400">
                  <c:v>112746</c:v>
                </c:pt>
                <c:pt idx="401">
                  <c:v>112754</c:v>
                </c:pt>
                <c:pt idx="402">
                  <c:v>114021</c:v>
                </c:pt>
                <c:pt idx="403">
                  <c:v>114033</c:v>
                </c:pt>
                <c:pt idx="404">
                  <c:v>118162</c:v>
                </c:pt>
                <c:pt idx="405">
                  <c:v>118167</c:v>
                </c:pt>
                <c:pt idx="406">
                  <c:v>114596</c:v>
                </c:pt>
                <c:pt idx="407">
                  <c:v>115173</c:v>
                </c:pt>
                <c:pt idx="408">
                  <c:v>115753</c:v>
                </c:pt>
                <c:pt idx="409">
                  <c:v>117170</c:v>
                </c:pt>
                <c:pt idx="410">
                  <c:v>117169</c:v>
                </c:pt>
                <c:pt idx="411">
                  <c:v>121429</c:v>
                </c:pt>
                <c:pt idx="412">
                  <c:v>121437</c:v>
                </c:pt>
                <c:pt idx="413">
                  <c:v>121440</c:v>
                </c:pt>
                <c:pt idx="414">
                  <c:v>117773</c:v>
                </c:pt>
                <c:pt idx="415">
                  <c:v>119147</c:v>
                </c:pt>
                <c:pt idx="416">
                  <c:v>119155</c:v>
                </c:pt>
                <c:pt idx="417">
                  <c:v>119944</c:v>
                </c:pt>
                <c:pt idx="418">
                  <c:v>124326</c:v>
                </c:pt>
                <c:pt idx="419">
                  <c:v>124330</c:v>
                </c:pt>
                <c:pt idx="420">
                  <c:v>120803</c:v>
                </c:pt>
                <c:pt idx="421">
                  <c:v>121571</c:v>
                </c:pt>
                <c:pt idx="422">
                  <c:v>122080</c:v>
                </c:pt>
                <c:pt idx="423">
                  <c:v>122867</c:v>
                </c:pt>
                <c:pt idx="424">
                  <c:v>124307</c:v>
                </c:pt>
                <c:pt idx="425">
                  <c:v>125255</c:v>
                </c:pt>
                <c:pt idx="426">
                  <c:v>126564</c:v>
                </c:pt>
                <c:pt idx="427">
                  <c:v>122423</c:v>
                </c:pt>
                <c:pt idx="428">
                  <c:v>122760</c:v>
                </c:pt>
                <c:pt idx="429">
                  <c:v>122773</c:v>
                </c:pt>
                <c:pt idx="430">
                  <c:v>123234</c:v>
                </c:pt>
                <c:pt idx="431">
                  <c:v>123217</c:v>
                </c:pt>
                <c:pt idx="432">
                  <c:v>127371</c:v>
                </c:pt>
                <c:pt idx="433">
                  <c:v>113983</c:v>
                </c:pt>
                <c:pt idx="434">
                  <c:v>123681</c:v>
                </c:pt>
                <c:pt idx="435">
                  <c:v>123829</c:v>
                </c:pt>
                <c:pt idx="436">
                  <c:v>123829</c:v>
                </c:pt>
                <c:pt idx="437">
                  <c:v>123806</c:v>
                </c:pt>
                <c:pt idx="438">
                  <c:v>123811</c:v>
                </c:pt>
                <c:pt idx="439">
                  <c:v>127956</c:v>
                </c:pt>
                <c:pt idx="440">
                  <c:v>127960</c:v>
                </c:pt>
                <c:pt idx="441">
                  <c:v>123779</c:v>
                </c:pt>
                <c:pt idx="442">
                  <c:v>123649</c:v>
                </c:pt>
                <c:pt idx="443">
                  <c:v>123124</c:v>
                </c:pt>
                <c:pt idx="444">
                  <c:v>122427</c:v>
                </c:pt>
                <c:pt idx="445">
                  <c:v>122430</c:v>
                </c:pt>
                <c:pt idx="446">
                  <c:v>126513</c:v>
                </c:pt>
                <c:pt idx="447">
                  <c:v>126515</c:v>
                </c:pt>
                <c:pt idx="448">
                  <c:v>121858</c:v>
                </c:pt>
                <c:pt idx="449">
                  <c:v>121022</c:v>
                </c:pt>
                <c:pt idx="450">
                  <c:v>120314</c:v>
                </c:pt>
                <c:pt idx="451">
                  <c:v>119620</c:v>
                </c:pt>
                <c:pt idx="452">
                  <c:v>118964</c:v>
                </c:pt>
                <c:pt idx="453">
                  <c:v>122916</c:v>
                </c:pt>
                <c:pt idx="454">
                  <c:v>122917</c:v>
                </c:pt>
                <c:pt idx="455">
                  <c:v>117687</c:v>
                </c:pt>
                <c:pt idx="456">
                  <c:v>106928</c:v>
                </c:pt>
                <c:pt idx="457">
                  <c:v>105664</c:v>
                </c:pt>
                <c:pt idx="458">
                  <c:v>105095</c:v>
                </c:pt>
                <c:pt idx="459">
                  <c:v>103623</c:v>
                </c:pt>
                <c:pt idx="460">
                  <c:v>107588</c:v>
                </c:pt>
                <c:pt idx="461">
                  <c:v>107581</c:v>
                </c:pt>
                <c:pt idx="462">
                  <c:v>102576</c:v>
                </c:pt>
                <c:pt idx="463">
                  <c:v>101714</c:v>
                </c:pt>
                <c:pt idx="464">
                  <c:v>100987</c:v>
                </c:pt>
                <c:pt idx="465">
                  <c:v>100081</c:v>
                </c:pt>
                <c:pt idx="466">
                  <c:v>100087</c:v>
                </c:pt>
                <c:pt idx="467">
                  <c:v>103900</c:v>
                </c:pt>
                <c:pt idx="468">
                  <c:v>103910</c:v>
                </c:pt>
                <c:pt idx="469">
                  <c:v>100166</c:v>
                </c:pt>
                <c:pt idx="470">
                  <c:v>98785</c:v>
                </c:pt>
                <c:pt idx="471">
                  <c:v>97558</c:v>
                </c:pt>
                <c:pt idx="472">
                  <c:v>97542</c:v>
                </c:pt>
                <c:pt idx="473">
                  <c:v>96828</c:v>
                </c:pt>
                <c:pt idx="474">
                  <c:v>100513</c:v>
                </c:pt>
                <c:pt idx="475">
                  <c:v>100522</c:v>
                </c:pt>
                <c:pt idx="476">
                  <c:v>100529</c:v>
                </c:pt>
                <c:pt idx="477">
                  <c:v>96235</c:v>
                </c:pt>
                <c:pt idx="478">
                  <c:v>96171</c:v>
                </c:pt>
                <c:pt idx="479">
                  <c:v>96041</c:v>
                </c:pt>
                <c:pt idx="480">
                  <c:v>95987</c:v>
                </c:pt>
                <c:pt idx="481">
                  <c:v>99649</c:v>
                </c:pt>
                <c:pt idx="482">
                  <c:v>99658</c:v>
                </c:pt>
                <c:pt idx="483">
                  <c:v>95985</c:v>
                </c:pt>
                <c:pt idx="484">
                  <c:v>96025</c:v>
                </c:pt>
                <c:pt idx="485">
                  <c:v>96037</c:v>
                </c:pt>
                <c:pt idx="486">
                  <c:v>90230</c:v>
                </c:pt>
                <c:pt idx="487">
                  <c:v>90279</c:v>
                </c:pt>
                <c:pt idx="488">
                  <c:v>94783</c:v>
                </c:pt>
                <c:pt idx="489">
                  <c:v>94787</c:v>
                </c:pt>
                <c:pt idx="490">
                  <c:v>90244</c:v>
                </c:pt>
                <c:pt idx="491">
                  <c:v>89935</c:v>
                </c:pt>
                <c:pt idx="492">
                  <c:v>89703</c:v>
                </c:pt>
                <c:pt idx="493">
                  <c:v>89490</c:v>
                </c:pt>
                <c:pt idx="494">
                  <c:v>89231</c:v>
                </c:pt>
                <c:pt idx="495">
                  <c:v>93700</c:v>
                </c:pt>
                <c:pt idx="496">
                  <c:v>93700</c:v>
                </c:pt>
                <c:pt idx="497">
                  <c:v>89022</c:v>
                </c:pt>
                <c:pt idx="498">
                  <c:v>88701</c:v>
                </c:pt>
                <c:pt idx="499">
                  <c:v>88334</c:v>
                </c:pt>
                <c:pt idx="500">
                  <c:v>87856</c:v>
                </c:pt>
                <c:pt idx="501">
                  <c:v>87879</c:v>
                </c:pt>
                <c:pt idx="502">
                  <c:v>92277</c:v>
                </c:pt>
                <c:pt idx="503">
                  <c:v>92277</c:v>
                </c:pt>
                <c:pt idx="504">
                  <c:v>86505</c:v>
                </c:pt>
                <c:pt idx="505">
                  <c:v>85651</c:v>
                </c:pt>
                <c:pt idx="506">
                  <c:v>85188</c:v>
                </c:pt>
                <c:pt idx="507">
                  <c:v>85209</c:v>
                </c:pt>
                <c:pt idx="508">
                  <c:v>85278</c:v>
                </c:pt>
                <c:pt idx="509">
                  <c:v>89505</c:v>
                </c:pt>
                <c:pt idx="510">
                  <c:v>89505</c:v>
                </c:pt>
                <c:pt idx="511">
                  <c:v>89506</c:v>
                </c:pt>
                <c:pt idx="512">
                  <c:v>84857</c:v>
                </c:pt>
                <c:pt idx="513">
                  <c:v>84517</c:v>
                </c:pt>
                <c:pt idx="514">
                  <c:v>84164</c:v>
                </c:pt>
                <c:pt idx="515">
                  <c:v>83847</c:v>
                </c:pt>
                <c:pt idx="516">
                  <c:v>87985</c:v>
                </c:pt>
                <c:pt idx="517">
                  <c:v>91222</c:v>
                </c:pt>
                <c:pt idx="518">
                  <c:v>85634</c:v>
                </c:pt>
                <c:pt idx="519">
                  <c:v>84870</c:v>
                </c:pt>
                <c:pt idx="520">
                  <c:v>84319</c:v>
                </c:pt>
                <c:pt idx="521">
                  <c:v>84321</c:v>
                </c:pt>
                <c:pt idx="522">
                  <c:v>83890</c:v>
                </c:pt>
                <c:pt idx="523">
                  <c:v>88972</c:v>
                </c:pt>
                <c:pt idx="524">
                  <c:v>88972</c:v>
                </c:pt>
                <c:pt idx="525">
                  <c:v>83623</c:v>
                </c:pt>
                <c:pt idx="526">
                  <c:v>83354</c:v>
                </c:pt>
                <c:pt idx="527">
                  <c:v>83140</c:v>
                </c:pt>
                <c:pt idx="528">
                  <c:v>83071</c:v>
                </c:pt>
                <c:pt idx="529">
                  <c:v>82982</c:v>
                </c:pt>
                <c:pt idx="530">
                  <c:v>87998</c:v>
                </c:pt>
                <c:pt idx="531">
                  <c:v>88000</c:v>
                </c:pt>
                <c:pt idx="532">
                  <c:v>83011</c:v>
                </c:pt>
                <c:pt idx="533">
                  <c:v>82905</c:v>
                </c:pt>
                <c:pt idx="534">
                  <c:v>82880</c:v>
                </c:pt>
                <c:pt idx="535">
                  <c:v>82999</c:v>
                </c:pt>
                <c:pt idx="536">
                  <c:v>83033</c:v>
                </c:pt>
                <c:pt idx="537">
                  <c:v>88028</c:v>
                </c:pt>
                <c:pt idx="538">
                  <c:v>88038</c:v>
                </c:pt>
                <c:pt idx="539">
                  <c:v>83327</c:v>
                </c:pt>
                <c:pt idx="540">
                  <c:v>83352</c:v>
                </c:pt>
                <c:pt idx="541">
                  <c:v>83381</c:v>
                </c:pt>
                <c:pt idx="542">
                  <c:v>83393</c:v>
                </c:pt>
                <c:pt idx="543">
                  <c:v>93926</c:v>
                </c:pt>
                <c:pt idx="544">
                  <c:v>100471</c:v>
                </c:pt>
                <c:pt idx="545">
                  <c:v>100471</c:v>
                </c:pt>
                <c:pt idx="546">
                  <c:v>83965</c:v>
                </c:pt>
                <c:pt idx="547">
                  <c:v>52285.008281442337</c:v>
                </c:pt>
                <c:pt idx="548">
                  <c:v>52987.048084530834</c:v>
                </c:pt>
                <c:pt idx="549">
                  <c:v>46522.727913240051</c:v>
                </c:pt>
                <c:pt idx="550">
                  <c:v>33333.863587369793</c:v>
                </c:pt>
                <c:pt idx="551">
                  <c:v>30048.125797880242</c:v>
                </c:pt>
                <c:pt idx="552">
                  <c:v>44109.462752849475</c:v>
                </c:pt>
                <c:pt idx="553">
                  <c:v>55578.760570917853</c:v>
                </c:pt>
                <c:pt idx="554">
                  <c:v>61966.972897201704</c:v>
                </c:pt>
                <c:pt idx="555">
                  <c:v>44448.024273051633</c:v>
                </c:pt>
                <c:pt idx="556">
                  <c:v>53573.1411739615</c:v>
                </c:pt>
                <c:pt idx="557">
                  <c:v>52199.168071892214</c:v>
                </c:pt>
                <c:pt idx="558">
                  <c:v>45525.566304981141</c:v>
                </c:pt>
                <c:pt idx="559">
                  <c:v>43265.010376782229</c:v>
                </c:pt>
                <c:pt idx="560">
                  <c:v>55530.437329291031</c:v>
                </c:pt>
                <c:pt idx="561">
                  <c:v>43481.787567181644</c:v>
                </c:pt>
                <c:pt idx="562">
                  <c:v>55100.506861283618</c:v>
                </c:pt>
                <c:pt idx="563">
                  <c:v>60844.204436133972</c:v>
                </c:pt>
                <c:pt idx="564">
                  <c:v>39844.011026223554</c:v>
                </c:pt>
                <c:pt idx="565">
                  <c:v>28873.844701629067</c:v>
                </c:pt>
                <c:pt idx="566">
                  <c:v>59840.984728357333</c:v>
                </c:pt>
                <c:pt idx="567">
                  <c:v>37571.794139473423</c:v>
                </c:pt>
                <c:pt idx="568">
                  <c:v>33435.858467846178</c:v>
                </c:pt>
                <c:pt idx="569">
                  <c:v>34006.381030927107</c:v>
                </c:pt>
                <c:pt idx="570">
                  <c:v>40575.263162493517</c:v>
                </c:pt>
                <c:pt idx="571">
                  <c:v>103354.43490305485</c:v>
                </c:pt>
                <c:pt idx="572">
                  <c:v>104481.31223345343</c:v>
                </c:pt>
                <c:pt idx="573">
                  <c:v>104481.31223345343</c:v>
                </c:pt>
                <c:pt idx="574">
                  <c:v>47757.201832880033</c:v>
                </c:pt>
                <c:pt idx="575">
                  <c:v>55271.201850025929</c:v>
                </c:pt>
                <c:pt idx="576">
                  <c:v>55253.75599388047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4F-4F74-9145-097FAC1D2C5A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Total_StdO_Customers!$M$9:$M$585</c:f>
              <c:numCache>
                <c:formatCode>#,##0</c:formatCode>
                <c:ptCount val="577"/>
                <c:pt idx="0">
                  <c:v>118571</c:v>
                </c:pt>
                <c:pt idx="1">
                  <c:v>115645</c:v>
                </c:pt>
                <c:pt idx="2">
                  <c:v>115021</c:v>
                </c:pt>
                <c:pt idx="3">
                  <c:v>114147</c:v>
                </c:pt>
                <c:pt idx="4">
                  <c:v>113672</c:v>
                </c:pt>
                <c:pt idx="5">
                  <c:v>116497</c:v>
                </c:pt>
                <c:pt idx="6">
                  <c:v>116471</c:v>
                </c:pt>
                <c:pt idx="7">
                  <c:v>113240</c:v>
                </c:pt>
                <c:pt idx="8">
                  <c:v>112441</c:v>
                </c:pt>
                <c:pt idx="9">
                  <c:v>112409</c:v>
                </c:pt>
                <c:pt idx="10">
                  <c:v>112054</c:v>
                </c:pt>
                <c:pt idx="11">
                  <c:v>112030</c:v>
                </c:pt>
                <c:pt idx="12">
                  <c:v>114796</c:v>
                </c:pt>
                <c:pt idx="13">
                  <c:v>114747</c:v>
                </c:pt>
                <c:pt idx="14">
                  <c:v>114011</c:v>
                </c:pt>
                <c:pt idx="15">
                  <c:v>110381</c:v>
                </c:pt>
                <c:pt idx="16">
                  <c:v>110326</c:v>
                </c:pt>
                <c:pt idx="17">
                  <c:v>109950</c:v>
                </c:pt>
                <c:pt idx="18">
                  <c:v>109926</c:v>
                </c:pt>
                <c:pt idx="19">
                  <c:v>112625</c:v>
                </c:pt>
                <c:pt idx="20">
                  <c:v>112502</c:v>
                </c:pt>
                <c:pt idx="21">
                  <c:v>109402</c:v>
                </c:pt>
                <c:pt idx="22">
                  <c:v>109202</c:v>
                </c:pt>
                <c:pt idx="23">
                  <c:v>109113</c:v>
                </c:pt>
                <c:pt idx="24">
                  <c:v>109491</c:v>
                </c:pt>
                <c:pt idx="25">
                  <c:v>109492</c:v>
                </c:pt>
                <c:pt idx="26">
                  <c:v>112244</c:v>
                </c:pt>
                <c:pt idx="27">
                  <c:v>112206</c:v>
                </c:pt>
                <c:pt idx="28">
                  <c:v>110099</c:v>
                </c:pt>
                <c:pt idx="29">
                  <c:v>110746</c:v>
                </c:pt>
                <c:pt idx="30">
                  <c:v>111242</c:v>
                </c:pt>
                <c:pt idx="31">
                  <c:v>102239</c:v>
                </c:pt>
                <c:pt idx="32">
                  <c:v>103431</c:v>
                </c:pt>
                <c:pt idx="33">
                  <c:v>107028</c:v>
                </c:pt>
                <c:pt idx="34">
                  <c:v>107027</c:v>
                </c:pt>
                <c:pt idx="35">
                  <c:v>104092</c:v>
                </c:pt>
                <c:pt idx="36">
                  <c:v>104103</c:v>
                </c:pt>
                <c:pt idx="37">
                  <c:v>104790</c:v>
                </c:pt>
                <c:pt idx="38">
                  <c:v>106108</c:v>
                </c:pt>
                <c:pt idx="39">
                  <c:v>106103</c:v>
                </c:pt>
                <c:pt idx="40">
                  <c:v>109801</c:v>
                </c:pt>
                <c:pt idx="41">
                  <c:v>109808</c:v>
                </c:pt>
                <c:pt idx="42">
                  <c:v>106947</c:v>
                </c:pt>
                <c:pt idx="43">
                  <c:v>107511</c:v>
                </c:pt>
                <c:pt idx="44">
                  <c:v>108849</c:v>
                </c:pt>
                <c:pt idx="45">
                  <c:v>109437</c:v>
                </c:pt>
                <c:pt idx="46">
                  <c:v>109475</c:v>
                </c:pt>
                <c:pt idx="47">
                  <c:v>113332</c:v>
                </c:pt>
                <c:pt idx="48">
                  <c:v>113340</c:v>
                </c:pt>
                <c:pt idx="49">
                  <c:v>113346</c:v>
                </c:pt>
                <c:pt idx="50">
                  <c:v>110548</c:v>
                </c:pt>
                <c:pt idx="51">
                  <c:v>110560</c:v>
                </c:pt>
                <c:pt idx="52">
                  <c:v>111693</c:v>
                </c:pt>
                <c:pt idx="53">
                  <c:v>111695</c:v>
                </c:pt>
                <c:pt idx="54">
                  <c:v>115634</c:v>
                </c:pt>
                <c:pt idx="55">
                  <c:v>115636</c:v>
                </c:pt>
                <c:pt idx="56">
                  <c:v>112054</c:v>
                </c:pt>
                <c:pt idx="57">
                  <c:v>112200</c:v>
                </c:pt>
                <c:pt idx="58">
                  <c:v>112424</c:v>
                </c:pt>
                <c:pt idx="59">
                  <c:v>112958</c:v>
                </c:pt>
                <c:pt idx="60">
                  <c:v>109277</c:v>
                </c:pt>
                <c:pt idx="61">
                  <c:v>114061</c:v>
                </c:pt>
                <c:pt idx="62">
                  <c:v>114061</c:v>
                </c:pt>
                <c:pt idx="63">
                  <c:v>109409</c:v>
                </c:pt>
                <c:pt idx="64">
                  <c:v>109401</c:v>
                </c:pt>
                <c:pt idx="65">
                  <c:v>109316</c:v>
                </c:pt>
                <c:pt idx="66">
                  <c:v>109209</c:v>
                </c:pt>
                <c:pt idx="67">
                  <c:v>109167</c:v>
                </c:pt>
                <c:pt idx="68">
                  <c:v>113953</c:v>
                </c:pt>
                <c:pt idx="69">
                  <c:v>113941</c:v>
                </c:pt>
                <c:pt idx="70">
                  <c:v>108772</c:v>
                </c:pt>
                <c:pt idx="71">
                  <c:v>108783</c:v>
                </c:pt>
                <c:pt idx="72">
                  <c:v>108682</c:v>
                </c:pt>
                <c:pt idx="73">
                  <c:v>108559</c:v>
                </c:pt>
                <c:pt idx="74">
                  <c:v>108231</c:v>
                </c:pt>
                <c:pt idx="75">
                  <c:v>112933</c:v>
                </c:pt>
                <c:pt idx="76">
                  <c:v>112938</c:v>
                </c:pt>
                <c:pt idx="77">
                  <c:v>107865</c:v>
                </c:pt>
                <c:pt idx="78">
                  <c:v>107872</c:v>
                </c:pt>
                <c:pt idx="79">
                  <c:v>107751</c:v>
                </c:pt>
                <c:pt idx="80">
                  <c:v>107434</c:v>
                </c:pt>
                <c:pt idx="81">
                  <c:v>107439</c:v>
                </c:pt>
                <c:pt idx="82">
                  <c:v>112137</c:v>
                </c:pt>
                <c:pt idx="83">
                  <c:v>112148</c:v>
                </c:pt>
                <c:pt idx="84">
                  <c:v>107090</c:v>
                </c:pt>
                <c:pt idx="85">
                  <c:v>106715</c:v>
                </c:pt>
                <c:pt idx="86">
                  <c:v>106481</c:v>
                </c:pt>
                <c:pt idx="87">
                  <c:v>106175</c:v>
                </c:pt>
                <c:pt idx="88">
                  <c:v>105891</c:v>
                </c:pt>
                <c:pt idx="89">
                  <c:v>110516</c:v>
                </c:pt>
                <c:pt idx="90">
                  <c:v>110526</c:v>
                </c:pt>
                <c:pt idx="91">
                  <c:v>92899.281000000003</c:v>
                </c:pt>
                <c:pt idx="92">
                  <c:v>92621.993000000002</c:v>
                </c:pt>
                <c:pt idx="93">
                  <c:v>92462.171000000002</c:v>
                </c:pt>
                <c:pt idx="94">
                  <c:v>99357.107999999993</c:v>
                </c:pt>
                <c:pt idx="95">
                  <c:v>93953.956000000006</c:v>
                </c:pt>
                <c:pt idx="96">
                  <c:v>94194.964999999997</c:v>
                </c:pt>
                <c:pt idx="97">
                  <c:v>94197.429000000004</c:v>
                </c:pt>
                <c:pt idx="98">
                  <c:v>91719.326000000001</c:v>
                </c:pt>
                <c:pt idx="99">
                  <c:v>66879.758999999991</c:v>
                </c:pt>
                <c:pt idx="100">
                  <c:v>85155.620999999999</c:v>
                </c:pt>
                <c:pt idx="101">
                  <c:v>92716.107000000004</c:v>
                </c:pt>
                <c:pt idx="102">
                  <c:v>90355.538</c:v>
                </c:pt>
                <c:pt idx="103">
                  <c:v>69791.763000000006</c:v>
                </c:pt>
                <c:pt idx="104">
                  <c:v>64111.368000000002</c:v>
                </c:pt>
                <c:pt idx="105">
                  <c:v>72580.698000000004</c:v>
                </c:pt>
                <c:pt idx="106">
                  <c:v>68429.013000000006</c:v>
                </c:pt>
                <c:pt idx="107">
                  <c:v>66251.587999999989</c:v>
                </c:pt>
                <c:pt idx="108">
                  <c:v>65112.990000000005</c:v>
                </c:pt>
                <c:pt idx="109">
                  <c:v>62929.009999999995</c:v>
                </c:pt>
                <c:pt idx="110">
                  <c:v>90475.560999999987</c:v>
                </c:pt>
                <c:pt idx="111">
                  <c:v>66853.213999999993</c:v>
                </c:pt>
                <c:pt idx="112">
                  <c:v>68068.176999999996</c:v>
                </c:pt>
                <c:pt idx="113">
                  <c:v>64904.253000000004</c:v>
                </c:pt>
                <c:pt idx="114">
                  <c:v>81592.845000000001</c:v>
                </c:pt>
                <c:pt idx="115">
                  <c:v>72206.429999999993</c:v>
                </c:pt>
                <c:pt idx="116">
                  <c:v>66429.247000000003</c:v>
                </c:pt>
                <c:pt idx="117">
                  <c:v>61696.093000000001</c:v>
                </c:pt>
                <c:pt idx="118">
                  <c:v>73854.914000000004</c:v>
                </c:pt>
                <c:pt idx="119">
                  <c:v>62531.445</c:v>
                </c:pt>
                <c:pt idx="120">
                  <c:v>63597.106999999996</c:v>
                </c:pt>
                <c:pt idx="121">
                  <c:v>69016.198000000004</c:v>
                </c:pt>
                <c:pt idx="122">
                  <c:v>82164.691999999995</c:v>
                </c:pt>
                <c:pt idx="123">
                  <c:v>67713.106</c:v>
                </c:pt>
                <c:pt idx="124">
                  <c:v>64724.89</c:v>
                </c:pt>
                <c:pt idx="125">
                  <c:v>74081.441999999995</c:v>
                </c:pt>
                <c:pt idx="126">
                  <c:v>77815.088000000003</c:v>
                </c:pt>
                <c:pt idx="127">
                  <c:v>63975.633999999998</c:v>
                </c:pt>
                <c:pt idx="128">
                  <c:v>69815.975999999995</c:v>
                </c:pt>
                <c:pt idx="129">
                  <c:v>85907.277000000002</c:v>
                </c:pt>
                <c:pt idx="130">
                  <c:v>69335.53</c:v>
                </c:pt>
                <c:pt idx="131">
                  <c:v>70026.817999999999</c:v>
                </c:pt>
                <c:pt idx="132">
                  <c:v>64693.285999999993</c:v>
                </c:pt>
                <c:pt idx="133">
                  <c:v>64978.813999999998</c:v>
                </c:pt>
                <c:pt idx="134">
                  <c:v>69162.781999999992</c:v>
                </c:pt>
                <c:pt idx="135">
                  <c:v>64303.567999999999</c:v>
                </c:pt>
                <c:pt idx="136">
                  <c:v>69775.752999999997</c:v>
                </c:pt>
                <c:pt idx="137">
                  <c:v>65002.597999999998</c:v>
                </c:pt>
                <c:pt idx="138">
                  <c:v>71485.506999999998</c:v>
                </c:pt>
                <c:pt idx="139">
                  <c:v>76712.017999999996</c:v>
                </c:pt>
                <c:pt idx="140">
                  <c:v>65988.337</c:v>
                </c:pt>
                <c:pt idx="141">
                  <c:v>66641.695999999996</c:v>
                </c:pt>
                <c:pt idx="142">
                  <c:v>72431.414000000004</c:v>
                </c:pt>
                <c:pt idx="143">
                  <c:v>76265.126999999993</c:v>
                </c:pt>
                <c:pt idx="144">
                  <c:v>73118.03</c:v>
                </c:pt>
                <c:pt idx="145">
                  <c:v>63730.315999999999</c:v>
                </c:pt>
                <c:pt idx="146">
                  <c:v>72959.603000000003</c:v>
                </c:pt>
                <c:pt idx="147">
                  <c:v>86852.728000000003</c:v>
                </c:pt>
                <c:pt idx="148">
                  <c:v>81871.305999999997</c:v>
                </c:pt>
                <c:pt idx="149">
                  <c:v>70659.101999999999</c:v>
                </c:pt>
                <c:pt idx="150">
                  <c:v>68622.031000000003</c:v>
                </c:pt>
                <c:pt idx="151">
                  <c:v>63531.066000000006</c:v>
                </c:pt>
                <c:pt idx="152">
                  <c:v>62238.368000000002</c:v>
                </c:pt>
                <c:pt idx="153">
                  <c:v>64335.744999999995</c:v>
                </c:pt>
                <c:pt idx="154">
                  <c:v>69428.103999999992</c:v>
                </c:pt>
                <c:pt idx="155">
                  <c:v>70560.816999999995</c:v>
                </c:pt>
                <c:pt idx="156">
                  <c:v>74030.092000000004</c:v>
                </c:pt>
                <c:pt idx="157">
                  <c:v>76655.751000000004</c:v>
                </c:pt>
                <c:pt idx="158">
                  <c:v>82919.547000000006</c:v>
                </c:pt>
                <c:pt idx="159">
                  <c:v>77391.668999999994</c:v>
                </c:pt>
                <c:pt idx="160">
                  <c:v>79144.316999999995</c:v>
                </c:pt>
                <c:pt idx="161">
                  <c:v>67514.906000000003</c:v>
                </c:pt>
                <c:pt idx="162">
                  <c:v>72114.865000000005</c:v>
                </c:pt>
                <c:pt idx="163">
                  <c:v>73169.326000000001</c:v>
                </c:pt>
                <c:pt idx="164">
                  <c:v>72054.661000000007</c:v>
                </c:pt>
                <c:pt idx="165">
                  <c:v>80898.921999999991</c:v>
                </c:pt>
                <c:pt idx="166">
                  <c:v>70023.024999999994</c:v>
                </c:pt>
                <c:pt idx="167">
                  <c:v>61669.659</c:v>
                </c:pt>
                <c:pt idx="168">
                  <c:v>76022.414000000004</c:v>
                </c:pt>
                <c:pt idx="169">
                  <c:v>80232.728999999992</c:v>
                </c:pt>
                <c:pt idx="170">
                  <c:v>97416.409</c:v>
                </c:pt>
                <c:pt idx="171">
                  <c:v>108582.958</c:v>
                </c:pt>
                <c:pt idx="172">
                  <c:v>82154.706000000006</c:v>
                </c:pt>
                <c:pt idx="173">
                  <c:v>80508.209999999992</c:v>
                </c:pt>
                <c:pt idx="174">
                  <c:v>87110.589000000007</c:v>
                </c:pt>
                <c:pt idx="175">
                  <c:v>83229.194999999992</c:v>
                </c:pt>
                <c:pt idx="176">
                  <c:v>77920.432000000001</c:v>
                </c:pt>
                <c:pt idx="177">
                  <c:v>91356.127999999997</c:v>
                </c:pt>
                <c:pt idx="178">
                  <c:v>83029.614000000001</c:v>
                </c:pt>
                <c:pt idx="179">
                  <c:v>68800.702000000005</c:v>
                </c:pt>
                <c:pt idx="180">
                  <c:v>78005.625</c:v>
                </c:pt>
                <c:pt idx="181">
                  <c:v>86929.712</c:v>
                </c:pt>
                <c:pt idx="182">
                  <c:v>84001.843999999997</c:v>
                </c:pt>
                <c:pt idx="183">
                  <c:v>82945.356</c:v>
                </c:pt>
                <c:pt idx="184">
                  <c:v>90193.239999999991</c:v>
                </c:pt>
                <c:pt idx="185">
                  <c:v>83593.916999999987</c:v>
                </c:pt>
                <c:pt idx="186">
                  <c:v>91422.555000000008</c:v>
                </c:pt>
                <c:pt idx="187">
                  <c:v>98319.614999999991</c:v>
                </c:pt>
                <c:pt idx="188">
                  <c:v>99088.559000000008</c:v>
                </c:pt>
                <c:pt idx="189">
                  <c:v>106227.818</c:v>
                </c:pt>
                <c:pt idx="190">
                  <c:v>107107.784</c:v>
                </c:pt>
                <c:pt idx="191">
                  <c:v>108557.71400000001</c:v>
                </c:pt>
                <c:pt idx="192">
                  <c:v>107732.209</c:v>
                </c:pt>
                <c:pt idx="193">
                  <c:v>102574.245</c:v>
                </c:pt>
                <c:pt idx="194">
                  <c:v>100768.405</c:v>
                </c:pt>
                <c:pt idx="195">
                  <c:v>98314.286000000007</c:v>
                </c:pt>
                <c:pt idx="196">
                  <c:v>113388.97100000001</c:v>
                </c:pt>
                <c:pt idx="197">
                  <c:v>106374.95999999999</c:v>
                </c:pt>
                <c:pt idx="198">
                  <c:v>110992.46800000001</c:v>
                </c:pt>
                <c:pt idx="199">
                  <c:v>106956.40399999999</c:v>
                </c:pt>
                <c:pt idx="200">
                  <c:v>92192.687000000005</c:v>
                </c:pt>
                <c:pt idx="201">
                  <c:v>89396.407000000007</c:v>
                </c:pt>
                <c:pt idx="202">
                  <c:v>85047.858999999997</c:v>
                </c:pt>
                <c:pt idx="203">
                  <c:v>81613.861000000004</c:v>
                </c:pt>
                <c:pt idx="204">
                  <c:v>94027.33</c:v>
                </c:pt>
                <c:pt idx="205">
                  <c:v>92405.699000000008</c:v>
                </c:pt>
                <c:pt idx="206">
                  <c:v>95250.460999999996</c:v>
                </c:pt>
                <c:pt idx="207">
                  <c:v>82646.005000000005</c:v>
                </c:pt>
                <c:pt idx="208">
                  <c:v>84960.77</c:v>
                </c:pt>
                <c:pt idx="209">
                  <c:v>88245.149000000005</c:v>
                </c:pt>
                <c:pt idx="210">
                  <c:v>92332.457999999999</c:v>
                </c:pt>
                <c:pt idx="211">
                  <c:v>94355.788</c:v>
                </c:pt>
                <c:pt idx="212">
                  <c:v>103349.78</c:v>
                </c:pt>
                <c:pt idx="213">
                  <c:v>98199.296000000002</c:v>
                </c:pt>
                <c:pt idx="214">
                  <c:v>111259.507</c:v>
                </c:pt>
                <c:pt idx="215">
                  <c:v>107442.36499999999</c:v>
                </c:pt>
                <c:pt idx="216">
                  <c:v>109236.724</c:v>
                </c:pt>
                <c:pt idx="217">
                  <c:v>99343.161999999997</c:v>
                </c:pt>
                <c:pt idx="218">
                  <c:v>88163.736000000004</c:v>
                </c:pt>
                <c:pt idx="219">
                  <c:v>81754.900999999998</c:v>
                </c:pt>
                <c:pt idx="220">
                  <c:v>77692.581000000006</c:v>
                </c:pt>
                <c:pt idx="221">
                  <c:v>74369.362999999998</c:v>
                </c:pt>
                <c:pt idx="222">
                  <c:v>101861.829</c:v>
                </c:pt>
                <c:pt idx="223">
                  <c:v>85938.928</c:v>
                </c:pt>
                <c:pt idx="224">
                  <c:v>89603.351999999999</c:v>
                </c:pt>
                <c:pt idx="225">
                  <c:v>82123.65400000001</c:v>
                </c:pt>
                <c:pt idx="226">
                  <c:v>85041.019</c:v>
                </c:pt>
                <c:pt idx="227">
                  <c:v>81934.656999999992</c:v>
                </c:pt>
                <c:pt idx="228">
                  <c:v>80754.262999999992</c:v>
                </c:pt>
                <c:pt idx="229">
                  <c:v>77766.519</c:v>
                </c:pt>
                <c:pt idx="230">
                  <c:v>90670.032999999996</c:v>
                </c:pt>
                <c:pt idx="231">
                  <c:v>95073.694999999992</c:v>
                </c:pt>
                <c:pt idx="232">
                  <c:v>91367.532000000007</c:v>
                </c:pt>
                <c:pt idx="233">
                  <c:v>77086.377999999997</c:v>
                </c:pt>
                <c:pt idx="234">
                  <c:v>78399.244999999995</c:v>
                </c:pt>
                <c:pt idx="235">
                  <c:v>78180.066999999995</c:v>
                </c:pt>
                <c:pt idx="236">
                  <c:v>74573.05</c:v>
                </c:pt>
                <c:pt idx="237">
                  <c:v>78493.008999999991</c:v>
                </c:pt>
                <c:pt idx="238">
                  <c:v>82344.495999999999</c:v>
                </c:pt>
                <c:pt idx="239">
                  <c:v>79299.673999999999</c:v>
                </c:pt>
                <c:pt idx="240">
                  <c:v>90253.896000000008</c:v>
                </c:pt>
                <c:pt idx="241">
                  <c:v>73143.293999999994</c:v>
                </c:pt>
                <c:pt idx="242">
                  <c:v>74071.718999999997</c:v>
                </c:pt>
                <c:pt idx="243">
                  <c:v>80732.177000000011</c:v>
                </c:pt>
                <c:pt idx="244">
                  <c:v>89017.441999999995</c:v>
                </c:pt>
                <c:pt idx="245">
                  <c:v>77176.258000000002</c:v>
                </c:pt>
                <c:pt idx="246">
                  <c:v>67800.751000000004</c:v>
                </c:pt>
                <c:pt idx="247">
                  <c:v>71105.582999999999</c:v>
                </c:pt>
                <c:pt idx="248">
                  <c:v>75570.706999999995</c:v>
                </c:pt>
                <c:pt idx="249">
                  <c:v>74737.782999999996</c:v>
                </c:pt>
                <c:pt idx="250">
                  <c:v>83941.366999999998</c:v>
                </c:pt>
                <c:pt idx="251">
                  <c:v>75122.009000000005</c:v>
                </c:pt>
                <c:pt idx="252">
                  <c:v>67144.09</c:v>
                </c:pt>
                <c:pt idx="253">
                  <c:v>67577.459999999992</c:v>
                </c:pt>
                <c:pt idx="254">
                  <c:v>62716.718000000008</c:v>
                </c:pt>
                <c:pt idx="255">
                  <c:v>73601.217000000004</c:v>
                </c:pt>
                <c:pt idx="256">
                  <c:v>71537.42</c:v>
                </c:pt>
                <c:pt idx="257">
                  <c:v>72347.531000000003</c:v>
                </c:pt>
                <c:pt idx="258">
                  <c:v>69449.116999999998</c:v>
                </c:pt>
                <c:pt idx="259">
                  <c:v>73361.964000000007</c:v>
                </c:pt>
                <c:pt idx="260">
                  <c:v>75562.118000000002</c:v>
                </c:pt>
                <c:pt idx="261">
                  <c:v>76463.558000000005</c:v>
                </c:pt>
                <c:pt idx="262">
                  <c:v>76446.87</c:v>
                </c:pt>
                <c:pt idx="263">
                  <c:v>72481.835999999996</c:v>
                </c:pt>
                <c:pt idx="264">
                  <c:v>67484.81</c:v>
                </c:pt>
                <c:pt idx="265">
                  <c:v>64333.243000000002</c:v>
                </c:pt>
                <c:pt idx="266">
                  <c:v>71395.212</c:v>
                </c:pt>
                <c:pt idx="267">
                  <c:v>63853.728000000003</c:v>
                </c:pt>
                <c:pt idx="268">
                  <c:v>72372.005000000005</c:v>
                </c:pt>
                <c:pt idx="269">
                  <c:v>79012.953999999998</c:v>
                </c:pt>
                <c:pt idx="270">
                  <c:v>68162.823999999993</c:v>
                </c:pt>
                <c:pt idx="271">
                  <c:v>76492.543999999994</c:v>
                </c:pt>
                <c:pt idx="272">
                  <c:v>63468.424999999996</c:v>
                </c:pt>
                <c:pt idx="273">
                  <c:v>58895.182000000001</c:v>
                </c:pt>
                <c:pt idx="274">
                  <c:v>93730</c:v>
                </c:pt>
                <c:pt idx="275">
                  <c:v>93506</c:v>
                </c:pt>
                <c:pt idx="276">
                  <c:v>93267</c:v>
                </c:pt>
                <c:pt idx="277">
                  <c:v>92951</c:v>
                </c:pt>
                <c:pt idx="278">
                  <c:v>97231</c:v>
                </c:pt>
                <c:pt idx="279">
                  <c:v>97237</c:v>
                </c:pt>
                <c:pt idx="280">
                  <c:v>92546</c:v>
                </c:pt>
                <c:pt idx="281">
                  <c:v>92302</c:v>
                </c:pt>
                <c:pt idx="282">
                  <c:v>92070</c:v>
                </c:pt>
                <c:pt idx="283">
                  <c:v>91842</c:v>
                </c:pt>
                <c:pt idx="284">
                  <c:v>91613</c:v>
                </c:pt>
                <c:pt idx="285">
                  <c:v>95796</c:v>
                </c:pt>
                <c:pt idx="286">
                  <c:v>95806</c:v>
                </c:pt>
                <c:pt idx="287">
                  <c:v>95823</c:v>
                </c:pt>
                <c:pt idx="288">
                  <c:v>91396</c:v>
                </c:pt>
                <c:pt idx="289">
                  <c:v>91049</c:v>
                </c:pt>
                <c:pt idx="290">
                  <c:v>91066</c:v>
                </c:pt>
                <c:pt idx="291">
                  <c:v>91095</c:v>
                </c:pt>
                <c:pt idx="292">
                  <c:v>95248</c:v>
                </c:pt>
                <c:pt idx="293">
                  <c:v>95293</c:v>
                </c:pt>
                <c:pt idx="294">
                  <c:v>90979</c:v>
                </c:pt>
                <c:pt idx="295">
                  <c:v>90759</c:v>
                </c:pt>
                <c:pt idx="296">
                  <c:v>90592</c:v>
                </c:pt>
                <c:pt idx="297">
                  <c:v>90387</c:v>
                </c:pt>
                <c:pt idx="298">
                  <c:v>90183</c:v>
                </c:pt>
                <c:pt idx="299">
                  <c:v>94265</c:v>
                </c:pt>
                <c:pt idx="300">
                  <c:v>94293</c:v>
                </c:pt>
                <c:pt idx="301">
                  <c:v>90128</c:v>
                </c:pt>
                <c:pt idx="302">
                  <c:v>89873</c:v>
                </c:pt>
                <c:pt idx="303">
                  <c:v>89647</c:v>
                </c:pt>
                <c:pt idx="304">
                  <c:v>89491</c:v>
                </c:pt>
                <c:pt idx="305">
                  <c:v>90113</c:v>
                </c:pt>
                <c:pt idx="306">
                  <c:v>94918</c:v>
                </c:pt>
                <c:pt idx="307">
                  <c:v>94917</c:v>
                </c:pt>
                <c:pt idx="308">
                  <c:v>89638</c:v>
                </c:pt>
                <c:pt idx="309">
                  <c:v>89347</c:v>
                </c:pt>
                <c:pt idx="310">
                  <c:v>89210</c:v>
                </c:pt>
                <c:pt idx="311">
                  <c:v>89274</c:v>
                </c:pt>
                <c:pt idx="312">
                  <c:v>89182</c:v>
                </c:pt>
                <c:pt idx="313">
                  <c:v>93906</c:v>
                </c:pt>
                <c:pt idx="314">
                  <c:v>93901</c:v>
                </c:pt>
                <c:pt idx="315">
                  <c:v>93888</c:v>
                </c:pt>
                <c:pt idx="316">
                  <c:v>89163</c:v>
                </c:pt>
                <c:pt idx="317">
                  <c:v>89024</c:v>
                </c:pt>
                <c:pt idx="318">
                  <c:v>88838</c:v>
                </c:pt>
                <c:pt idx="319">
                  <c:v>88665</c:v>
                </c:pt>
                <c:pt idx="320">
                  <c:v>93364</c:v>
                </c:pt>
                <c:pt idx="321">
                  <c:v>93343</c:v>
                </c:pt>
                <c:pt idx="322">
                  <c:v>88485</c:v>
                </c:pt>
                <c:pt idx="323">
                  <c:v>88390</c:v>
                </c:pt>
                <c:pt idx="324">
                  <c:v>88334</c:v>
                </c:pt>
                <c:pt idx="325">
                  <c:v>88330</c:v>
                </c:pt>
                <c:pt idx="326">
                  <c:v>93208</c:v>
                </c:pt>
                <c:pt idx="327">
                  <c:v>93199</c:v>
                </c:pt>
                <c:pt idx="328">
                  <c:v>93177</c:v>
                </c:pt>
                <c:pt idx="329">
                  <c:v>88534</c:v>
                </c:pt>
                <c:pt idx="330">
                  <c:v>88496</c:v>
                </c:pt>
                <c:pt idx="331">
                  <c:v>88596</c:v>
                </c:pt>
                <c:pt idx="332">
                  <c:v>93254</c:v>
                </c:pt>
                <c:pt idx="333">
                  <c:v>88543</c:v>
                </c:pt>
                <c:pt idx="334">
                  <c:v>93214</c:v>
                </c:pt>
                <c:pt idx="335">
                  <c:v>107454</c:v>
                </c:pt>
                <c:pt idx="336">
                  <c:v>104096</c:v>
                </c:pt>
                <c:pt idx="337">
                  <c:v>104470</c:v>
                </c:pt>
                <c:pt idx="338">
                  <c:v>104561</c:v>
                </c:pt>
                <c:pt idx="339">
                  <c:v>104911</c:v>
                </c:pt>
                <c:pt idx="340">
                  <c:v>104915</c:v>
                </c:pt>
                <c:pt idx="341">
                  <c:v>108401</c:v>
                </c:pt>
                <c:pt idx="342">
                  <c:v>108403</c:v>
                </c:pt>
                <c:pt idx="343">
                  <c:v>105293</c:v>
                </c:pt>
                <c:pt idx="344">
                  <c:v>105549</c:v>
                </c:pt>
                <c:pt idx="345">
                  <c:v>106328</c:v>
                </c:pt>
                <c:pt idx="346">
                  <c:v>106657</c:v>
                </c:pt>
                <c:pt idx="347">
                  <c:v>107051</c:v>
                </c:pt>
                <c:pt idx="348">
                  <c:v>110604</c:v>
                </c:pt>
                <c:pt idx="349">
                  <c:v>110597</c:v>
                </c:pt>
                <c:pt idx="350">
                  <c:v>107038</c:v>
                </c:pt>
                <c:pt idx="351">
                  <c:v>107331</c:v>
                </c:pt>
                <c:pt idx="352">
                  <c:v>108051</c:v>
                </c:pt>
                <c:pt idx="353">
                  <c:v>108849</c:v>
                </c:pt>
                <c:pt idx="354">
                  <c:v>109094</c:v>
                </c:pt>
                <c:pt idx="355">
                  <c:v>112714</c:v>
                </c:pt>
                <c:pt idx="356">
                  <c:v>112720</c:v>
                </c:pt>
                <c:pt idx="357">
                  <c:v>109359</c:v>
                </c:pt>
                <c:pt idx="358">
                  <c:v>109643</c:v>
                </c:pt>
                <c:pt idx="359">
                  <c:v>113251</c:v>
                </c:pt>
                <c:pt idx="360">
                  <c:v>113589</c:v>
                </c:pt>
                <c:pt idx="361">
                  <c:v>110404</c:v>
                </c:pt>
                <c:pt idx="362">
                  <c:v>114051</c:v>
                </c:pt>
                <c:pt idx="363">
                  <c:v>114044</c:v>
                </c:pt>
                <c:pt idx="364">
                  <c:v>110698</c:v>
                </c:pt>
                <c:pt idx="365">
                  <c:v>111060</c:v>
                </c:pt>
                <c:pt idx="366">
                  <c:v>114166</c:v>
                </c:pt>
                <c:pt idx="367">
                  <c:v>111848</c:v>
                </c:pt>
                <c:pt idx="368">
                  <c:v>112009</c:v>
                </c:pt>
                <c:pt idx="369">
                  <c:v>114789</c:v>
                </c:pt>
                <c:pt idx="370">
                  <c:v>114779</c:v>
                </c:pt>
                <c:pt idx="371">
                  <c:v>111993</c:v>
                </c:pt>
                <c:pt idx="372">
                  <c:v>112352</c:v>
                </c:pt>
                <c:pt idx="373">
                  <c:v>112726</c:v>
                </c:pt>
                <c:pt idx="374">
                  <c:v>113187</c:v>
                </c:pt>
                <c:pt idx="375">
                  <c:v>113520</c:v>
                </c:pt>
                <c:pt idx="376">
                  <c:v>116310</c:v>
                </c:pt>
                <c:pt idx="377">
                  <c:v>116294</c:v>
                </c:pt>
                <c:pt idx="378">
                  <c:v>113885</c:v>
                </c:pt>
                <c:pt idx="379">
                  <c:v>114099</c:v>
                </c:pt>
                <c:pt idx="380">
                  <c:v>114971</c:v>
                </c:pt>
                <c:pt idx="381">
                  <c:v>114945</c:v>
                </c:pt>
                <c:pt idx="382">
                  <c:v>115350</c:v>
                </c:pt>
                <c:pt idx="383">
                  <c:v>118195</c:v>
                </c:pt>
                <c:pt idx="384">
                  <c:v>118170</c:v>
                </c:pt>
                <c:pt idx="385">
                  <c:v>118094</c:v>
                </c:pt>
                <c:pt idx="386">
                  <c:v>115853</c:v>
                </c:pt>
                <c:pt idx="387">
                  <c:v>116211</c:v>
                </c:pt>
                <c:pt idx="388">
                  <c:v>116744</c:v>
                </c:pt>
                <c:pt idx="389">
                  <c:v>117473</c:v>
                </c:pt>
                <c:pt idx="390">
                  <c:v>120393</c:v>
                </c:pt>
                <c:pt idx="391">
                  <c:v>120307</c:v>
                </c:pt>
                <c:pt idx="392">
                  <c:v>118463</c:v>
                </c:pt>
                <c:pt idx="393">
                  <c:v>118411</c:v>
                </c:pt>
                <c:pt idx="394">
                  <c:v>118869</c:v>
                </c:pt>
                <c:pt idx="395">
                  <c:v>119331</c:v>
                </c:pt>
                <c:pt idx="396">
                  <c:v>119351</c:v>
                </c:pt>
                <c:pt idx="397">
                  <c:v>112985</c:v>
                </c:pt>
                <c:pt idx="398">
                  <c:v>112980</c:v>
                </c:pt>
                <c:pt idx="399">
                  <c:v>109262</c:v>
                </c:pt>
                <c:pt idx="400">
                  <c:v>109974</c:v>
                </c:pt>
                <c:pt idx="401">
                  <c:v>109983</c:v>
                </c:pt>
                <c:pt idx="402">
                  <c:v>111219</c:v>
                </c:pt>
                <c:pt idx="403">
                  <c:v>111226</c:v>
                </c:pt>
                <c:pt idx="404">
                  <c:v>115078</c:v>
                </c:pt>
                <c:pt idx="405">
                  <c:v>115084</c:v>
                </c:pt>
                <c:pt idx="406">
                  <c:v>111774</c:v>
                </c:pt>
                <c:pt idx="407">
                  <c:v>112340</c:v>
                </c:pt>
                <c:pt idx="408">
                  <c:v>112889</c:v>
                </c:pt>
                <c:pt idx="409">
                  <c:v>114289</c:v>
                </c:pt>
                <c:pt idx="410">
                  <c:v>114284</c:v>
                </c:pt>
                <c:pt idx="411">
                  <c:v>118255</c:v>
                </c:pt>
                <c:pt idx="412">
                  <c:v>118266</c:v>
                </c:pt>
                <c:pt idx="413">
                  <c:v>118265</c:v>
                </c:pt>
                <c:pt idx="414">
                  <c:v>114867</c:v>
                </c:pt>
                <c:pt idx="415">
                  <c:v>116209</c:v>
                </c:pt>
                <c:pt idx="416">
                  <c:v>116219</c:v>
                </c:pt>
                <c:pt idx="417">
                  <c:v>116988</c:v>
                </c:pt>
                <c:pt idx="418">
                  <c:v>121072</c:v>
                </c:pt>
                <c:pt idx="419">
                  <c:v>121076</c:v>
                </c:pt>
                <c:pt idx="420">
                  <c:v>117823</c:v>
                </c:pt>
                <c:pt idx="421">
                  <c:v>118577</c:v>
                </c:pt>
                <c:pt idx="422">
                  <c:v>119068</c:v>
                </c:pt>
                <c:pt idx="423">
                  <c:v>119841</c:v>
                </c:pt>
                <c:pt idx="424">
                  <c:v>121240</c:v>
                </c:pt>
                <c:pt idx="425">
                  <c:v>121931</c:v>
                </c:pt>
                <c:pt idx="426">
                  <c:v>123228</c:v>
                </c:pt>
                <c:pt idx="427">
                  <c:v>118043</c:v>
                </c:pt>
                <c:pt idx="428">
                  <c:v>118372</c:v>
                </c:pt>
                <c:pt idx="429">
                  <c:v>118385</c:v>
                </c:pt>
                <c:pt idx="430">
                  <c:v>118828</c:v>
                </c:pt>
                <c:pt idx="431">
                  <c:v>118814</c:v>
                </c:pt>
                <c:pt idx="432">
                  <c:v>123985</c:v>
                </c:pt>
                <c:pt idx="433">
                  <c:v>110977</c:v>
                </c:pt>
                <c:pt idx="434">
                  <c:v>119264</c:v>
                </c:pt>
                <c:pt idx="435">
                  <c:v>119408</c:v>
                </c:pt>
                <c:pt idx="436">
                  <c:v>119408</c:v>
                </c:pt>
                <c:pt idx="437">
                  <c:v>119388</c:v>
                </c:pt>
                <c:pt idx="438">
                  <c:v>119392</c:v>
                </c:pt>
                <c:pt idx="439">
                  <c:v>124561</c:v>
                </c:pt>
                <c:pt idx="440">
                  <c:v>124565</c:v>
                </c:pt>
                <c:pt idx="441">
                  <c:v>119362</c:v>
                </c:pt>
                <c:pt idx="442">
                  <c:v>119241</c:v>
                </c:pt>
                <c:pt idx="443">
                  <c:v>118740</c:v>
                </c:pt>
                <c:pt idx="444">
                  <c:v>118067</c:v>
                </c:pt>
                <c:pt idx="445">
                  <c:v>118071</c:v>
                </c:pt>
                <c:pt idx="446">
                  <c:v>123159</c:v>
                </c:pt>
                <c:pt idx="447">
                  <c:v>123168</c:v>
                </c:pt>
                <c:pt idx="448">
                  <c:v>117517</c:v>
                </c:pt>
                <c:pt idx="449">
                  <c:v>116713</c:v>
                </c:pt>
                <c:pt idx="450">
                  <c:v>116031</c:v>
                </c:pt>
                <c:pt idx="451">
                  <c:v>115362</c:v>
                </c:pt>
                <c:pt idx="452">
                  <c:v>114731</c:v>
                </c:pt>
                <c:pt idx="453">
                  <c:v>119667</c:v>
                </c:pt>
                <c:pt idx="454">
                  <c:v>119667</c:v>
                </c:pt>
                <c:pt idx="455">
                  <c:v>113498</c:v>
                </c:pt>
                <c:pt idx="456">
                  <c:v>99804</c:v>
                </c:pt>
                <c:pt idx="457">
                  <c:v>98628</c:v>
                </c:pt>
                <c:pt idx="458">
                  <c:v>98094</c:v>
                </c:pt>
                <c:pt idx="459">
                  <c:v>96728</c:v>
                </c:pt>
                <c:pt idx="460">
                  <c:v>99162</c:v>
                </c:pt>
                <c:pt idx="461">
                  <c:v>99155</c:v>
                </c:pt>
                <c:pt idx="462">
                  <c:v>95755</c:v>
                </c:pt>
                <c:pt idx="463">
                  <c:v>94953</c:v>
                </c:pt>
                <c:pt idx="464">
                  <c:v>94275</c:v>
                </c:pt>
                <c:pt idx="465">
                  <c:v>93436</c:v>
                </c:pt>
                <c:pt idx="466">
                  <c:v>93440</c:v>
                </c:pt>
                <c:pt idx="467">
                  <c:v>95782</c:v>
                </c:pt>
                <c:pt idx="468">
                  <c:v>95791</c:v>
                </c:pt>
                <c:pt idx="469">
                  <c:v>93517</c:v>
                </c:pt>
                <c:pt idx="470">
                  <c:v>92223</c:v>
                </c:pt>
                <c:pt idx="471">
                  <c:v>91078</c:v>
                </c:pt>
                <c:pt idx="472">
                  <c:v>91063</c:v>
                </c:pt>
                <c:pt idx="473">
                  <c:v>90400</c:v>
                </c:pt>
                <c:pt idx="474">
                  <c:v>92661</c:v>
                </c:pt>
                <c:pt idx="475">
                  <c:v>92670</c:v>
                </c:pt>
                <c:pt idx="476">
                  <c:v>92675</c:v>
                </c:pt>
                <c:pt idx="477">
                  <c:v>89848</c:v>
                </c:pt>
                <c:pt idx="478">
                  <c:v>89786</c:v>
                </c:pt>
                <c:pt idx="479">
                  <c:v>89662</c:v>
                </c:pt>
                <c:pt idx="480">
                  <c:v>89610</c:v>
                </c:pt>
                <c:pt idx="481">
                  <c:v>91858</c:v>
                </c:pt>
                <c:pt idx="482">
                  <c:v>91865</c:v>
                </c:pt>
                <c:pt idx="483">
                  <c:v>89606</c:v>
                </c:pt>
                <c:pt idx="484">
                  <c:v>89644</c:v>
                </c:pt>
                <c:pt idx="485">
                  <c:v>89654</c:v>
                </c:pt>
                <c:pt idx="486">
                  <c:v>89457</c:v>
                </c:pt>
                <c:pt idx="487">
                  <c:v>89505</c:v>
                </c:pt>
                <c:pt idx="488">
                  <c:v>93829</c:v>
                </c:pt>
                <c:pt idx="489">
                  <c:v>93833</c:v>
                </c:pt>
                <c:pt idx="490">
                  <c:v>89467</c:v>
                </c:pt>
                <c:pt idx="491">
                  <c:v>89161</c:v>
                </c:pt>
                <c:pt idx="492">
                  <c:v>88930</c:v>
                </c:pt>
                <c:pt idx="493">
                  <c:v>88718</c:v>
                </c:pt>
                <c:pt idx="494">
                  <c:v>88460</c:v>
                </c:pt>
                <c:pt idx="495">
                  <c:v>92750</c:v>
                </c:pt>
                <c:pt idx="496">
                  <c:v>92750</c:v>
                </c:pt>
                <c:pt idx="497">
                  <c:v>88254</c:v>
                </c:pt>
                <c:pt idx="498">
                  <c:v>87935</c:v>
                </c:pt>
                <c:pt idx="499">
                  <c:v>87572</c:v>
                </c:pt>
                <c:pt idx="500">
                  <c:v>87099</c:v>
                </c:pt>
                <c:pt idx="501">
                  <c:v>87122</c:v>
                </c:pt>
                <c:pt idx="502">
                  <c:v>91346</c:v>
                </c:pt>
                <c:pt idx="503">
                  <c:v>91346</c:v>
                </c:pt>
                <c:pt idx="504">
                  <c:v>85763</c:v>
                </c:pt>
                <c:pt idx="505">
                  <c:v>84919</c:v>
                </c:pt>
                <c:pt idx="506">
                  <c:v>84464</c:v>
                </c:pt>
                <c:pt idx="507">
                  <c:v>84485</c:v>
                </c:pt>
                <c:pt idx="508">
                  <c:v>84546</c:v>
                </c:pt>
                <c:pt idx="509">
                  <c:v>88611</c:v>
                </c:pt>
                <c:pt idx="510">
                  <c:v>88611</c:v>
                </c:pt>
                <c:pt idx="511">
                  <c:v>88612</c:v>
                </c:pt>
                <c:pt idx="512">
                  <c:v>84138</c:v>
                </c:pt>
                <c:pt idx="513">
                  <c:v>83803</c:v>
                </c:pt>
                <c:pt idx="514">
                  <c:v>83454</c:v>
                </c:pt>
                <c:pt idx="515">
                  <c:v>83141</c:v>
                </c:pt>
                <c:pt idx="516">
                  <c:v>87112</c:v>
                </c:pt>
                <c:pt idx="517">
                  <c:v>88052</c:v>
                </c:pt>
                <c:pt idx="518">
                  <c:v>83651</c:v>
                </c:pt>
                <c:pt idx="519">
                  <c:v>82908</c:v>
                </c:pt>
                <c:pt idx="520">
                  <c:v>82372</c:v>
                </c:pt>
                <c:pt idx="521">
                  <c:v>82374</c:v>
                </c:pt>
                <c:pt idx="522">
                  <c:v>81955</c:v>
                </c:pt>
                <c:pt idx="523">
                  <c:v>85894</c:v>
                </c:pt>
                <c:pt idx="524">
                  <c:v>85894</c:v>
                </c:pt>
                <c:pt idx="525">
                  <c:v>81695</c:v>
                </c:pt>
                <c:pt idx="526">
                  <c:v>81433</c:v>
                </c:pt>
                <c:pt idx="527">
                  <c:v>81226</c:v>
                </c:pt>
                <c:pt idx="528">
                  <c:v>81160</c:v>
                </c:pt>
                <c:pt idx="529">
                  <c:v>81072</c:v>
                </c:pt>
                <c:pt idx="530">
                  <c:v>84962</c:v>
                </c:pt>
                <c:pt idx="531">
                  <c:v>84963</c:v>
                </c:pt>
                <c:pt idx="532">
                  <c:v>81106</c:v>
                </c:pt>
                <c:pt idx="533">
                  <c:v>81026</c:v>
                </c:pt>
                <c:pt idx="534">
                  <c:v>80979</c:v>
                </c:pt>
                <c:pt idx="535">
                  <c:v>81096</c:v>
                </c:pt>
                <c:pt idx="536">
                  <c:v>81130</c:v>
                </c:pt>
                <c:pt idx="537">
                  <c:v>85000</c:v>
                </c:pt>
                <c:pt idx="538">
                  <c:v>85010</c:v>
                </c:pt>
                <c:pt idx="539">
                  <c:v>81460</c:v>
                </c:pt>
                <c:pt idx="540">
                  <c:v>81482</c:v>
                </c:pt>
                <c:pt idx="541">
                  <c:v>81511</c:v>
                </c:pt>
                <c:pt idx="542">
                  <c:v>81525</c:v>
                </c:pt>
                <c:pt idx="543">
                  <c:v>91708</c:v>
                </c:pt>
                <c:pt idx="544">
                  <c:v>96922</c:v>
                </c:pt>
                <c:pt idx="545">
                  <c:v>96921</c:v>
                </c:pt>
                <c:pt idx="546">
                  <c:v>82084</c:v>
                </c:pt>
                <c:pt idx="547">
                  <c:v>53128.986235591408</c:v>
                </c:pt>
                <c:pt idx="548">
                  <c:v>52007.736901127166</c:v>
                </c:pt>
                <c:pt idx="549">
                  <c:v>50199.692128552197</c:v>
                </c:pt>
                <c:pt idx="550">
                  <c:v>34352.229529819568</c:v>
                </c:pt>
                <c:pt idx="551">
                  <c:v>34160.957866695171</c:v>
                </c:pt>
                <c:pt idx="552">
                  <c:v>47290.4165008622</c:v>
                </c:pt>
                <c:pt idx="553">
                  <c:v>58076.492586227192</c:v>
                </c:pt>
                <c:pt idx="554">
                  <c:v>61892.201564125389</c:v>
                </c:pt>
                <c:pt idx="555">
                  <c:v>47142.32391515372</c:v>
                </c:pt>
                <c:pt idx="556">
                  <c:v>54080.013441622621</c:v>
                </c:pt>
                <c:pt idx="557">
                  <c:v>49687.912927525969</c:v>
                </c:pt>
                <c:pt idx="558">
                  <c:v>49092.635481900768</c:v>
                </c:pt>
                <c:pt idx="559">
                  <c:v>39289.823347593549</c:v>
                </c:pt>
                <c:pt idx="560">
                  <c:v>57189.359923572454</c:v>
                </c:pt>
                <c:pt idx="561">
                  <c:v>46331.317075894796</c:v>
                </c:pt>
                <c:pt idx="562">
                  <c:v>58565.19402011804</c:v>
                </c:pt>
                <c:pt idx="563">
                  <c:v>59505.223075123722</c:v>
                </c:pt>
                <c:pt idx="564">
                  <c:v>39606.689324804771</c:v>
                </c:pt>
                <c:pt idx="565">
                  <c:v>36177.761033373521</c:v>
                </c:pt>
                <c:pt idx="566">
                  <c:v>62630.530881359606</c:v>
                </c:pt>
                <c:pt idx="567">
                  <c:v>40911.173567840568</c:v>
                </c:pt>
                <c:pt idx="568">
                  <c:v>33013.743085841663</c:v>
                </c:pt>
                <c:pt idx="569">
                  <c:v>35045.588786755732</c:v>
                </c:pt>
                <c:pt idx="570">
                  <c:v>43386.652540593583</c:v>
                </c:pt>
                <c:pt idx="571">
                  <c:v>104027.39903825933</c:v>
                </c:pt>
                <c:pt idx="572">
                  <c:v>103837.99291452284</c:v>
                </c:pt>
                <c:pt idx="573">
                  <c:v>103839.99291452284</c:v>
                </c:pt>
                <c:pt idx="574">
                  <c:v>51146.67476522873</c:v>
                </c:pt>
                <c:pt idx="575">
                  <c:v>57044.348164855808</c:v>
                </c:pt>
                <c:pt idx="576">
                  <c:v>54383.313856972622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4F-4F74-9145-097FAC1D2C5A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Total_StdO_Customers!$N$9:$N$585</c:f>
              <c:numCache>
                <c:formatCode>#,##0</c:formatCode>
                <c:ptCount val="577"/>
                <c:pt idx="0">
                  <c:v>113587</c:v>
                </c:pt>
                <c:pt idx="1">
                  <c:v>110624</c:v>
                </c:pt>
                <c:pt idx="2">
                  <c:v>110031</c:v>
                </c:pt>
                <c:pt idx="3">
                  <c:v>109200</c:v>
                </c:pt>
                <c:pt idx="4">
                  <c:v>108727</c:v>
                </c:pt>
                <c:pt idx="5">
                  <c:v>111607</c:v>
                </c:pt>
                <c:pt idx="6">
                  <c:v>111583</c:v>
                </c:pt>
                <c:pt idx="7">
                  <c:v>108340</c:v>
                </c:pt>
                <c:pt idx="8">
                  <c:v>107573</c:v>
                </c:pt>
                <c:pt idx="9">
                  <c:v>107543</c:v>
                </c:pt>
                <c:pt idx="10">
                  <c:v>107206</c:v>
                </c:pt>
                <c:pt idx="11">
                  <c:v>107176</c:v>
                </c:pt>
                <c:pt idx="12">
                  <c:v>109982</c:v>
                </c:pt>
                <c:pt idx="13">
                  <c:v>109935</c:v>
                </c:pt>
                <c:pt idx="14">
                  <c:v>109234</c:v>
                </c:pt>
                <c:pt idx="15">
                  <c:v>105604</c:v>
                </c:pt>
                <c:pt idx="16">
                  <c:v>105553</c:v>
                </c:pt>
                <c:pt idx="17">
                  <c:v>105191</c:v>
                </c:pt>
                <c:pt idx="18">
                  <c:v>105157</c:v>
                </c:pt>
                <c:pt idx="19">
                  <c:v>107882</c:v>
                </c:pt>
                <c:pt idx="20">
                  <c:v>107785</c:v>
                </c:pt>
                <c:pt idx="21">
                  <c:v>104663</c:v>
                </c:pt>
                <c:pt idx="22">
                  <c:v>104471</c:v>
                </c:pt>
                <c:pt idx="23">
                  <c:v>104383</c:v>
                </c:pt>
                <c:pt idx="24">
                  <c:v>104740</c:v>
                </c:pt>
                <c:pt idx="25">
                  <c:v>104742</c:v>
                </c:pt>
                <c:pt idx="26">
                  <c:v>107529</c:v>
                </c:pt>
                <c:pt idx="27">
                  <c:v>107492</c:v>
                </c:pt>
                <c:pt idx="28">
                  <c:v>105318</c:v>
                </c:pt>
                <c:pt idx="29">
                  <c:v>105935</c:v>
                </c:pt>
                <c:pt idx="30">
                  <c:v>106404</c:v>
                </c:pt>
                <c:pt idx="31">
                  <c:v>96402</c:v>
                </c:pt>
                <c:pt idx="32">
                  <c:v>97520</c:v>
                </c:pt>
                <c:pt idx="33">
                  <c:v>99997</c:v>
                </c:pt>
                <c:pt idx="34">
                  <c:v>99996</c:v>
                </c:pt>
                <c:pt idx="35">
                  <c:v>98146</c:v>
                </c:pt>
                <c:pt idx="36">
                  <c:v>98150</c:v>
                </c:pt>
                <c:pt idx="37">
                  <c:v>98796</c:v>
                </c:pt>
                <c:pt idx="38">
                  <c:v>100029</c:v>
                </c:pt>
                <c:pt idx="39">
                  <c:v>100033</c:v>
                </c:pt>
                <c:pt idx="40">
                  <c:v>102580</c:v>
                </c:pt>
                <c:pt idx="41">
                  <c:v>102587</c:v>
                </c:pt>
                <c:pt idx="42">
                  <c:v>100822</c:v>
                </c:pt>
                <c:pt idx="43">
                  <c:v>101354</c:v>
                </c:pt>
                <c:pt idx="44">
                  <c:v>102614</c:v>
                </c:pt>
                <c:pt idx="45">
                  <c:v>103166</c:v>
                </c:pt>
                <c:pt idx="46">
                  <c:v>103202</c:v>
                </c:pt>
                <c:pt idx="47">
                  <c:v>105872</c:v>
                </c:pt>
                <c:pt idx="48">
                  <c:v>105879</c:v>
                </c:pt>
                <c:pt idx="49">
                  <c:v>105885</c:v>
                </c:pt>
                <c:pt idx="50">
                  <c:v>104213</c:v>
                </c:pt>
                <c:pt idx="51">
                  <c:v>104223</c:v>
                </c:pt>
                <c:pt idx="52">
                  <c:v>105292</c:v>
                </c:pt>
                <c:pt idx="53">
                  <c:v>105292</c:v>
                </c:pt>
                <c:pt idx="54">
                  <c:v>108020</c:v>
                </c:pt>
                <c:pt idx="55">
                  <c:v>108022</c:v>
                </c:pt>
                <c:pt idx="56">
                  <c:v>105633</c:v>
                </c:pt>
                <c:pt idx="57">
                  <c:v>105768</c:v>
                </c:pt>
                <c:pt idx="58">
                  <c:v>105980</c:v>
                </c:pt>
                <c:pt idx="59">
                  <c:v>106484</c:v>
                </c:pt>
                <c:pt idx="60">
                  <c:v>106293</c:v>
                </c:pt>
                <c:pt idx="61">
                  <c:v>110088</c:v>
                </c:pt>
                <c:pt idx="62">
                  <c:v>110088</c:v>
                </c:pt>
                <c:pt idx="63">
                  <c:v>106429</c:v>
                </c:pt>
                <c:pt idx="64">
                  <c:v>106415</c:v>
                </c:pt>
                <c:pt idx="65">
                  <c:v>106341</c:v>
                </c:pt>
                <c:pt idx="66">
                  <c:v>106235</c:v>
                </c:pt>
                <c:pt idx="67">
                  <c:v>106184</c:v>
                </c:pt>
                <c:pt idx="68">
                  <c:v>109966</c:v>
                </c:pt>
                <c:pt idx="69">
                  <c:v>109963</c:v>
                </c:pt>
                <c:pt idx="70">
                  <c:v>105798</c:v>
                </c:pt>
                <c:pt idx="71">
                  <c:v>105813</c:v>
                </c:pt>
                <c:pt idx="72">
                  <c:v>105714</c:v>
                </c:pt>
                <c:pt idx="73">
                  <c:v>105596</c:v>
                </c:pt>
                <c:pt idx="74">
                  <c:v>105278</c:v>
                </c:pt>
                <c:pt idx="75">
                  <c:v>108997</c:v>
                </c:pt>
                <c:pt idx="76">
                  <c:v>109001</c:v>
                </c:pt>
                <c:pt idx="77">
                  <c:v>104921</c:v>
                </c:pt>
                <c:pt idx="78">
                  <c:v>104933</c:v>
                </c:pt>
                <c:pt idx="79">
                  <c:v>104811</c:v>
                </c:pt>
                <c:pt idx="80">
                  <c:v>104501</c:v>
                </c:pt>
                <c:pt idx="81">
                  <c:v>104507</c:v>
                </c:pt>
                <c:pt idx="82">
                  <c:v>108230</c:v>
                </c:pt>
                <c:pt idx="83">
                  <c:v>108240</c:v>
                </c:pt>
                <c:pt idx="84">
                  <c:v>104168</c:v>
                </c:pt>
                <c:pt idx="85">
                  <c:v>103801</c:v>
                </c:pt>
                <c:pt idx="86">
                  <c:v>103575</c:v>
                </c:pt>
                <c:pt idx="87">
                  <c:v>103278</c:v>
                </c:pt>
                <c:pt idx="88">
                  <c:v>103001</c:v>
                </c:pt>
                <c:pt idx="89">
                  <c:v>106664</c:v>
                </c:pt>
                <c:pt idx="90">
                  <c:v>106675</c:v>
                </c:pt>
                <c:pt idx="91">
                  <c:v>90601.017999999996</c:v>
                </c:pt>
                <c:pt idx="92">
                  <c:v>90341.409</c:v>
                </c:pt>
                <c:pt idx="93">
                  <c:v>90177.962999999989</c:v>
                </c:pt>
                <c:pt idx="94">
                  <c:v>94385.662000000011</c:v>
                </c:pt>
                <c:pt idx="95">
                  <c:v>91005.22099999999</c:v>
                </c:pt>
                <c:pt idx="96">
                  <c:v>91869.72</c:v>
                </c:pt>
                <c:pt idx="97">
                  <c:v>91871.911999999997</c:v>
                </c:pt>
                <c:pt idx="98">
                  <c:v>89453.620999999999</c:v>
                </c:pt>
                <c:pt idx="99">
                  <c:v>64607.142</c:v>
                </c:pt>
                <c:pt idx="100">
                  <c:v>80859.06</c:v>
                </c:pt>
                <c:pt idx="101">
                  <c:v>92644.031999999992</c:v>
                </c:pt>
                <c:pt idx="102">
                  <c:v>89595.838000000003</c:v>
                </c:pt>
                <c:pt idx="103">
                  <c:v>66529.657999999996</c:v>
                </c:pt>
                <c:pt idx="104">
                  <c:v>62718.930999999997</c:v>
                </c:pt>
                <c:pt idx="105">
                  <c:v>73221.012999999992</c:v>
                </c:pt>
                <c:pt idx="106">
                  <c:v>67044.483000000007</c:v>
                </c:pt>
                <c:pt idx="107">
                  <c:v>63954.565000000002</c:v>
                </c:pt>
                <c:pt idx="108">
                  <c:v>63944.868000000002</c:v>
                </c:pt>
                <c:pt idx="109">
                  <c:v>61859.998999999996</c:v>
                </c:pt>
                <c:pt idx="110">
                  <c:v>89808.741999999998</c:v>
                </c:pt>
                <c:pt idx="111">
                  <c:v>68549.475000000006</c:v>
                </c:pt>
                <c:pt idx="112">
                  <c:v>66078.680000000008</c:v>
                </c:pt>
                <c:pt idx="113">
                  <c:v>62929.972000000002</c:v>
                </c:pt>
                <c:pt idx="114">
                  <c:v>82561.008999999991</c:v>
                </c:pt>
                <c:pt idx="115">
                  <c:v>69694.406000000003</c:v>
                </c:pt>
                <c:pt idx="116">
                  <c:v>64472.473999999995</c:v>
                </c:pt>
                <c:pt idx="117">
                  <c:v>59793.411</c:v>
                </c:pt>
                <c:pt idx="118">
                  <c:v>75079.543000000005</c:v>
                </c:pt>
                <c:pt idx="119">
                  <c:v>61024.353000000003</c:v>
                </c:pt>
                <c:pt idx="120">
                  <c:v>64819.79</c:v>
                </c:pt>
                <c:pt idx="121">
                  <c:v>68652.532999999996</c:v>
                </c:pt>
                <c:pt idx="122">
                  <c:v>78902.418999999994</c:v>
                </c:pt>
                <c:pt idx="123">
                  <c:v>64764.076000000001</c:v>
                </c:pt>
                <c:pt idx="124">
                  <c:v>64012.770999999993</c:v>
                </c:pt>
                <c:pt idx="125">
                  <c:v>69586.798999999999</c:v>
                </c:pt>
                <c:pt idx="126">
                  <c:v>72422.737999999998</c:v>
                </c:pt>
                <c:pt idx="127">
                  <c:v>60775.231</c:v>
                </c:pt>
                <c:pt idx="128">
                  <c:v>71794.986000000004</c:v>
                </c:pt>
                <c:pt idx="129">
                  <c:v>83021.233999999997</c:v>
                </c:pt>
                <c:pt idx="130">
                  <c:v>65197.965000000004</c:v>
                </c:pt>
                <c:pt idx="131">
                  <c:v>69573.929000000004</c:v>
                </c:pt>
                <c:pt idx="132">
                  <c:v>61052.743000000002</c:v>
                </c:pt>
                <c:pt idx="133">
                  <c:v>64869.17</c:v>
                </c:pt>
                <c:pt idx="134">
                  <c:v>69270.271000000008</c:v>
                </c:pt>
                <c:pt idx="135">
                  <c:v>63613.925999999999</c:v>
                </c:pt>
                <c:pt idx="136">
                  <c:v>68194.475000000006</c:v>
                </c:pt>
                <c:pt idx="137">
                  <c:v>65026.576000000001</c:v>
                </c:pt>
                <c:pt idx="138">
                  <c:v>69246.865000000005</c:v>
                </c:pt>
                <c:pt idx="139">
                  <c:v>72900.200000000012</c:v>
                </c:pt>
                <c:pt idx="140">
                  <c:v>67085.312000000005</c:v>
                </c:pt>
                <c:pt idx="141">
                  <c:v>65868.710999999996</c:v>
                </c:pt>
                <c:pt idx="142">
                  <c:v>71416.493000000002</c:v>
                </c:pt>
                <c:pt idx="143">
                  <c:v>77326.320999999996</c:v>
                </c:pt>
                <c:pt idx="144">
                  <c:v>73819.494000000006</c:v>
                </c:pt>
                <c:pt idx="145">
                  <c:v>62510.95</c:v>
                </c:pt>
                <c:pt idx="146">
                  <c:v>66525.650999999998</c:v>
                </c:pt>
                <c:pt idx="147">
                  <c:v>81251.195999999996</c:v>
                </c:pt>
                <c:pt idx="148">
                  <c:v>79461.789000000004</c:v>
                </c:pt>
                <c:pt idx="149">
                  <c:v>69180.228000000003</c:v>
                </c:pt>
                <c:pt idx="150">
                  <c:v>68830.551999999996</c:v>
                </c:pt>
                <c:pt idx="151">
                  <c:v>64387.631999999998</c:v>
                </c:pt>
                <c:pt idx="152">
                  <c:v>62199.579999999994</c:v>
                </c:pt>
                <c:pt idx="153">
                  <c:v>63905.474999999999</c:v>
                </c:pt>
                <c:pt idx="154">
                  <c:v>71453.664000000004</c:v>
                </c:pt>
                <c:pt idx="155">
                  <c:v>70250.337</c:v>
                </c:pt>
                <c:pt idx="156">
                  <c:v>76488.376999999993</c:v>
                </c:pt>
                <c:pt idx="157">
                  <c:v>78257.934000000008</c:v>
                </c:pt>
                <c:pt idx="158">
                  <c:v>82168.741000000009</c:v>
                </c:pt>
                <c:pt idx="159">
                  <c:v>77172.562999999995</c:v>
                </c:pt>
                <c:pt idx="160">
                  <c:v>80611.322</c:v>
                </c:pt>
                <c:pt idx="161">
                  <c:v>69379.872999999992</c:v>
                </c:pt>
                <c:pt idx="162">
                  <c:v>73164.918999999994</c:v>
                </c:pt>
                <c:pt idx="163">
                  <c:v>71609.173999999999</c:v>
                </c:pt>
                <c:pt idx="164">
                  <c:v>73745.313999999998</c:v>
                </c:pt>
                <c:pt idx="165">
                  <c:v>80775.23</c:v>
                </c:pt>
                <c:pt idx="166">
                  <c:v>71647.538</c:v>
                </c:pt>
                <c:pt idx="167">
                  <c:v>60405.385999999999</c:v>
                </c:pt>
                <c:pt idx="168">
                  <c:v>78618.301000000007</c:v>
                </c:pt>
                <c:pt idx="169">
                  <c:v>83310.722000000009</c:v>
                </c:pt>
                <c:pt idx="170">
                  <c:v>102703.554</c:v>
                </c:pt>
                <c:pt idx="171">
                  <c:v>113841.49</c:v>
                </c:pt>
                <c:pt idx="172">
                  <c:v>85330.025999999998</c:v>
                </c:pt>
                <c:pt idx="173">
                  <c:v>81910.358000000007</c:v>
                </c:pt>
                <c:pt idx="174">
                  <c:v>87211.528000000006</c:v>
                </c:pt>
                <c:pt idx="175">
                  <c:v>84145.892999999996</c:v>
                </c:pt>
                <c:pt idx="176">
                  <c:v>79794.824999999997</c:v>
                </c:pt>
                <c:pt idx="177">
                  <c:v>94633.164000000004</c:v>
                </c:pt>
                <c:pt idx="178">
                  <c:v>84497.426000000007</c:v>
                </c:pt>
                <c:pt idx="179">
                  <c:v>68797.633999999991</c:v>
                </c:pt>
                <c:pt idx="180">
                  <c:v>81135.690999999992</c:v>
                </c:pt>
                <c:pt idx="181">
                  <c:v>88351.868000000002</c:v>
                </c:pt>
                <c:pt idx="182">
                  <c:v>82008.366999999998</c:v>
                </c:pt>
                <c:pt idx="183">
                  <c:v>83654.209000000003</c:v>
                </c:pt>
                <c:pt idx="184">
                  <c:v>91279.394</c:v>
                </c:pt>
                <c:pt idx="185">
                  <c:v>78127.622000000003</c:v>
                </c:pt>
                <c:pt idx="186">
                  <c:v>90061.755999999994</c:v>
                </c:pt>
                <c:pt idx="187">
                  <c:v>95862.945999999996</c:v>
                </c:pt>
                <c:pt idx="188">
                  <c:v>98489.869000000006</c:v>
                </c:pt>
                <c:pt idx="189">
                  <c:v>105425.58899999999</c:v>
                </c:pt>
                <c:pt idx="190">
                  <c:v>107128.65300000001</c:v>
                </c:pt>
                <c:pt idx="191">
                  <c:v>110594.12299999999</c:v>
                </c:pt>
                <c:pt idx="192">
                  <c:v>104116.33500000001</c:v>
                </c:pt>
                <c:pt idx="193">
                  <c:v>104631.734</c:v>
                </c:pt>
                <c:pt idx="194">
                  <c:v>105555.53700000001</c:v>
                </c:pt>
                <c:pt idx="195">
                  <c:v>100684.77800000001</c:v>
                </c:pt>
                <c:pt idx="196">
                  <c:v>114980.272</c:v>
                </c:pt>
                <c:pt idx="197">
                  <c:v>102707.845</c:v>
                </c:pt>
                <c:pt idx="198">
                  <c:v>112880.545</c:v>
                </c:pt>
                <c:pt idx="199">
                  <c:v>105978.41800000001</c:v>
                </c:pt>
                <c:pt idx="200">
                  <c:v>92831.566000000006</c:v>
                </c:pt>
                <c:pt idx="201">
                  <c:v>90111.715000000011</c:v>
                </c:pt>
                <c:pt idx="202">
                  <c:v>79634.997000000003</c:v>
                </c:pt>
                <c:pt idx="203">
                  <c:v>81574.987999999998</c:v>
                </c:pt>
                <c:pt idx="204">
                  <c:v>91688.247999999992</c:v>
                </c:pt>
                <c:pt idx="205">
                  <c:v>92101.616999999998</c:v>
                </c:pt>
                <c:pt idx="206">
                  <c:v>93255.021000000008</c:v>
                </c:pt>
                <c:pt idx="207">
                  <c:v>81432.593999999997</c:v>
                </c:pt>
                <c:pt idx="208">
                  <c:v>85800.344000000012</c:v>
                </c:pt>
                <c:pt idx="209">
                  <c:v>91533.08</c:v>
                </c:pt>
                <c:pt idx="210">
                  <c:v>93485.187999999995</c:v>
                </c:pt>
                <c:pt idx="211">
                  <c:v>93945.705000000002</c:v>
                </c:pt>
                <c:pt idx="212">
                  <c:v>103392.954</c:v>
                </c:pt>
                <c:pt idx="213">
                  <c:v>100553.061</c:v>
                </c:pt>
                <c:pt idx="214">
                  <c:v>114362.466</c:v>
                </c:pt>
                <c:pt idx="215">
                  <c:v>105206.91100000001</c:v>
                </c:pt>
                <c:pt idx="216">
                  <c:v>104987.61500000001</c:v>
                </c:pt>
                <c:pt idx="217">
                  <c:v>99690.891999999993</c:v>
                </c:pt>
                <c:pt idx="218">
                  <c:v>82850.896999999997</c:v>
                </c:pt>
                <c:pt idx="219">
                  <c:v>80992.896000000008</c:v>
                </c:pt>
                <c:pt idx="220">
                  <c:v>77341.722999999998</c:v>
                </c:pt>
                <c:pt idx="221">
                  <c:v>93608.966000000015</c:v>
                </c:pt>
                <c:pt idx="222">
                  <c:v>101829.803</c:v>
                </c:pt>
                <c:pt idx="223">
                  <c:v>88253.061000000002</c:v>
                </c:pt>
                <c:pt idx="224">
                  <c:v>87957.076000000001</c:v>
                </c:pt>
                <c:pt idx="225">
                  <c:v>83690.532999999996</c:v>
                </c:pt>
                <c:pt idx="226">
                  <c:v>86379.18</c:v>
                </c:pt>
                <c:pt idx="227">
                  <c:v>81678.728000000003</c:v>
                </c:pt>
                <c:pt idx="228">
                  <c:v>81631.231</c:v>
                </c:pt>
                <c:pt idx="229">
                  <c:v>76051.201000000001</c:v>
                </c:pt>
                <c:pt idx="230">
                  <c:v>89359.89499999999</c:v>
                </c:pt>
                <c:pt idx="231">
                  <c:v>92559.475000000006</c:v>
                </c:pt>
                <c:pt idx="232">
                  <c:v>89534.788</c:v>
                </c:pt>
                <c:pt idx="233">
                  <c:v>77691.803</c:v>
                </c:pt>
                <c:pt idx="234">
                  <c:v>77267.873999999996</c:v>
                </c:pt>
                <c:pt idx="235">
                  <c:v>77540.312999999995</c:v>
                </c:pt>
                <c:pt idx="236">
                  <c:v>75314.402999999991</c:v>
                </c:pt>
                <c:pt idx="237">
                  <c:v>81155.320999999996</c:v>
                </c:pt>
                <c:pt idx="238">
                  <c:v>81526.986999999994</c:v>
                </c:pt>
                <c:pt idx="239">
                  <c:v>79772.797999999995</c:v>
                </c:pt>
                <c:pt idx="240">
                  <c:v>87568.947000000015</c:v>
                </c:pt>
                <c:pt idx="241">
                  <c:v>72680.201000000001</c:v>
                </c:pt>
                <c:pt idx="242">
                  <c:v>73763.047999999995</c:v>
                </c:pt>
                <c:pt idx="243">
                  <c:v>78959.456000000006</c:v>
                </c:pt>
                <c:pt idx="244">
                  <c:v>85050.017999999996</c:v>
                </c:pt>
                <c:pt idx="245">
                  <c:v>74682.453999999998</c:v>
                </c:pt>
                <c:pt idx="246">
                  <c:v>66942.760999999999</c:v>
                </c:pt>
                <c:pt idx="247">
                  <c:v>70894.260999999999</c:v>
                </c:pt>
                <c:pt idx="248">
                  <c:v>75344.184000000008</c:v>
                </c:pt>
                <c:pt idx="249">
                  <c:v>72522.884999999995</c:v>
                </c:pt>
                <c:pt idx="250">
                  <c:v>79827.495999999999</c:v>
                </c:pt>
                <c:pt idx="251">
                  <c:v>71309.271000000008</c:v>
                </c:pt>
                <c:pt idx="252">
                  <c:v>65138.517000000007</c:v>
                </c:pt>
                <c:pt idx="253">
                  <c:v>64075.29</c:v>
                </c:pt>
                <c:pt idx="254">
                  <c:v>59814.395000000004</c:v>
                </c:pt>
                <c:pt idx="255">
                  <c:v>70987.34</c:v>
                </c:pt>
                <c:pt idx="256">
                  <c:v>70213.86</c:v>
                </c:pt>
                <c:pt idx="257">
                  <c:v>70163.387000000002</c:v>
                </c:pt>
                <c:pt idx="258">
                  <c:v>69954.505000000005</c:v>
                </c:pt>
                <c:pt idx="259">
                  <c:v>73118.692999999999</c:v>
                </c:pt>
                <c:pt idx="260">
                  <c:v>75601.656999999992</c:v>
                </c:pt>
                <c:pt idx="261">
                  <c:v>76822.269</c:v>
                </c:pt>
                <c:pt idx="262">
                  <c:v>74332.298999999999</c:v>
                </c:pt>
                <c:pt idx="263">
                  <c:v>68480.444999999992</c:v>
                </c:pt>
                <c:pt idx="264">
                  <c:v>63980.462</c:v>
                </c:pt>
                <c:pt idx="265">
                  <c:v>62107.671000000002</c:v>
                </c:pt>
                <c:pt idx="266">
                  <c:v>66858.891000000003</c:v>
                </c:pt>
                <c:pt idx="267">
                  <c:v>61165.382999999994</c:v>
                </c:pt>
                <c:pt idx="268">
                  <c:v>68634.601999999999</c:v>
                </c:pt>
                <c:pt idx="269">
                  <c:v>77945.048999999999</c:v>
                </c:pt>
                <c:pt idx="270">
                  <c:v>66508.597000000009</c:v>
                </c:pt>
                <c:pt idx="271">
                  <c:v>70213.016000000003</c:v>
                </c:pt>
                <c:pt idx="272">
                  <c:v>63119.009000000005</c:v>
                </c:pt>
                <c:pt idx="273">
                  <c:v>57012.136000000006</c:v>
                </c:pt>
                <c:pt idx="274">
                  <c:v>91201</c:v>
                </c:pt>
                <c:pt idx="275">
                  <c:v>90985</c:v>
                </c:pt>
                <c:pt idx="276">
                  <c:v>90751</c:v>
                </c:pt>
                <c:pt idx="277">
                  <c:v>90445</c:v>
                </c:pt>
                <c:pt idx="278">
                  <c:v>94429</c:v>
                </c:pt>
                <c:pt idx="279">
                  <c:v>94433</c:v>
                </c:pt>
                <c:pt idx="280">
                  <c:v>90051</c:v>
                </c:pt>
                <c:pt idx="281">
                  <c:v>89813</c:v>
                </c:pt>
                <c:pt idx="282">
                  <c:v>89585</c:v>
                </c:pt>
                <c:pt idx="283">
                  <c:v>89364</c:v>
                </c:pt>
                <c:pt idx="284">
                  <c:v>89141</c:v>
                </c:pt>
                <c:pt idx="285">
                  <c:v>93034</c:v>
                </c:pt>
                <c:pt idx="286">
                  <c:v>93042</c:v>
                </c:pt>
                <c:pt idx="287">
                  <c:v>93060</c:v>
                </c:pt>
                <c:pt idx="288">
                  <c:v>88930</c:v>
                </c:pt>
                <c:pt idx="289">
                  <c:v>88592</c:v>
                </c:pt>
                <c:pt idx="290">
                  <c:v>88607</c:v>
                </c:pt>
                <c:pt idx="291">
                  <c:v>88640</c:v>
                </c:pt>
                <c:pt idx="292">
                  <c:v>92500</c:v>
                </c:pt>
                <c:pt idx="293">
                  <c:v>92545</c:v>
                </c:pt>
                <c:pt idx="294">
                  <c:v>88523</c:v>
                </c:pt>
                <c:pt idx="295">
                  <c:v>88310</c:v>
                </c:pt>
                <c:pt idx="296">
                  <c:v>88148</c:v>
                </c:pt>
                <c:pt idx="297">
                  <c:v>87947</c:v>
                </c:pt>
                <c:pt idx="298">
                  <c:v>87749</c:v>
                </c:pt>
                <c:pt idx="299">
                  <c:v>91545</c:v>
                </c:pt>
                <c:pt idx="300">
                  <c:v>91573</c:v>
                </c:pt>
                <c:pt idx="301">
                  <c:v>87697</c:v>
                </c:pt>
                <c:pt idx="302">
                  <c:v>87449</c:v>
                </c:pt>
                <c:pt idx="303">
                  <c:v>87227</c:v>
                </c:pt>
                <c:pt idx="304">
                  <c:v>87080</c:v>
                </c:pt>
                <c:pt idx="305">
                  <c:v>86725</c:v>
                </c:pt>
                <c:pt idx="306">
                  <c:v>90075</c:v>
                </c:pt>
                <c:pt idx="307">
                  <c:v>90076</c:v>
                </c:pt>
                <c:pt idx="308">
                  <c:v>86267</c:v>
                </c:pt>
                <c:pt idx="309">
                  <c:v>85988</c:v>
                </c:pt>
                <c:pt idx="310">
                  <c:v>85858</c:v>
                </c:pt>
                <c:pt idx="311">
                  <c:v>85920</c:v>
                </c:pt>
                <c:pt idx="312">
                  <c:v>85833</c:v>
                </c:pt>
                <c:pt idx="313">
                  <c:v>89119</c:v>
                </c:pt>
                <c:pt idx="314">
                  <c:v>89114</c:v>
                </c:pt>
                <c:pt idx="315">
                  <c:v>89102</c:v>
                </c:pt>
                <c:pt idx="316">
                  <c:v>85815</c:v>
                </c:pt>
                <c:pt idx="317">
                  <c:v>85681</c:v>
                </c:pt>
                <c:pt idx="318">
                  <c:v>85499</c:v>
                </c:pt>
                <c:pt idx="319">
                  <c:v>85332</c:v>
                </c:pt>
                <c:pt idx="320">
                  <c:v>88605</c:v>
                </c:pt>
                <c:pt idx="321">
                  <c:v>88585</c:v>
                </c:pt>
                <c:pt idx="322">
                  <c:v>85160</c:v>
                </c:pt>
                <c:pt idx="323">
                  <c:v>85070</c:v>
                </c:pt>
                <c:pt idx="324">
                  <c:v>85016</c:v>
                </c:pt>
                <c:pt idx="325">
                  <c:v>85013</c:v>
                </c:pt>
                <c:pt idx="326">
                  <c:v>88459</c:v>
                </c:pt>
                <c:pt idx="327">
                  <c:v>88450</c:v>
                </c:pt>
                <c:pt idx="328">
                  <c:v>88429</c:v>
                </c:pt>
                <c:pt idx="329">
                  <c:v>85209</c:v>
                </c:pt>
                <c:pt idx="330">
                  <c:v>85170</c:v>
                </c:pt>
                <c:pt idx="331">
                  <c:v>85268</c:v>
                </c:pt>
                <c:pt idx="332">
                  <c:v>88501</c:v>
                </c:pt>
                <c:pt idx="333">
                  <c:v>85217</c:v>
                </c:pt>
                <c:pt idx="334">
                  <c:v>88465</c:v>
                </c:pt>
                <c:pt idx="335">
                  <c:v>102030</c:v>
                </c:pt>
                <c:pt idx="336">
                  <c:v>100261</c:v>
                </c:pt>
                <c:pt idx="337">
                  <c:v>100621</c:v>
                </c:pt>
                <c:pt idx="338">
                  <c:v>100708</c:v>
                </c:pt>
                <c:pt idx="339">
                  <c:v>101045</c:v>
                </c:pt>
                <c:pt idx="340">
                  <c:v>101050</c:v>
                </c:pt>
                <c:pt idx="341">
                  <c:v>102927</c:v>
                </c:pt>
                <c:pt idx="342">
                  <c:v>102931</c:v>
                </c:pt>
                <c:pt idx="343">
                  <c:v>101416</c:v>
                </c:pt>
                <c:pt idx="344">
                  <c:v>101662</c:v>
                </c:pt>
                <c:pt idx="345">
                  <c:v>102408</c:v>
                </c:pt>
                <c:pt idx="346">
                  <c:v>102729</c:v>
                </c:pt>
                <c:pt idx="347">
                  <c:v>103121</c:v>
                </c:pt>
                <c:pt idx="348">
                  <c:v>105021</c:v>
                </c:pt>
                <c:pt idx="349">
                  <c:v>105015</c:v>
                </c:pt>
                <c:pt idx="350">
                  <c:v>103097</c:v>
                </c:pt>
                <c:pt idx="351">
                  <c:v>103378</c:v>
                </c:pt>
                <c:pt idx="352">
                  <c:v>104072</c:v>
                </c:pt>
                <c:pt idx="353">
                  <c:v>104839</c:v>
                </c:pt>
                <c:pt idx="354">
                  <c:v>105076</c:v>
                </c:pt>
                <c:pt idx="355">
                  <c:v>107025</c:v>
                </c:pt>
                <c:pt idx="356">
                  <c:v>107024</c:v>
                </c:pt>
                <c:pt idx="357">
                  <c:v>105338</c:v>
                </c:pt>
                <c:pt idx="358">
                  <c:v>105607</c:v>
                </c:pt>
                <c:pt idx="359">
                  <c:v>107539</c:v>
                </c:pt>
                <c:pt idx="360">
                  <c:v>107858</c:v>
                </c:pt>
                <c:pt idx="361">
                  <c:v>106339</c:v>
                </c:pt>
                <c:pt idx="362">
                  <c:v>108299</c:v>
                </c:pt>
                <c:pt idx="363">
                  <c:v>108293</c:v>
                </c:pt>
                <c:pt idx="364">
                  <c:v>106622</c:v>
                </c:pt>
                <c:pt idx="365">
                  <c:v>106965</c:v>
                </c:pt>
                <c:pt idx="366">
                  <c:v>109383</c:v>
                </c:pt>
                <c:pt idx="367">
                  <c:v>107021</c:v>
                </c:pt>
                <c:pt idx="368">
                  <c:v>107171</c:v>
                </c:pt>
                <c:pt idx="369">
                  <c:v>109988</c:v>
                </c:pt>
                <c:pt idx="370">
                  <c:v>109974</c:v>
                </c:pt>
                <c:pt idx="371">
                  <c:v>107155</c:v>
                </c:pt>
                <c:pt idx="372">
                  <c:v>107502</c:v>
                </c:pt>
                <c:pt idx="373">
                  <c:v>107859</c:v>
                </c:pt>
                <c:pt idx="374">
                  <c:v>108298</c:v>
                </c:pt>
                <c:pt idx="375">
                  <c:v>108616</c:v>
                </c:pt>
                <c:pt idx="376">
                  <c:v>111441</c:v>
                </c:pt>
                <c:pt idx="377">
                  <c:v>111426</c:v>
                </c:pt>
                <c:pt idx="378">
                  <c:v>108963</c:v>
                </c:pt>
                <c:pt idx="379">
                  <c:v>109165</c:v>
                </c:pt>
                <c:pt idx="380">
                  <c:v>109999</c:v>
                </c:pt>
                <c:pt idx="381">
                  <c:v>109974</c:v>
                </c:pt>
                <c:pt idx="382">
                  <c:v>110350</c:v>
                </c:pt>
                <c:pt idx="383">
                  <c:v>113241</c:v>
                </c:pt>
                <c:pt idx="384">
                  <c:v>113210</c:v>
                </c:pt>
                <c:pt idx="385">
                  <c:v>113140</c:v>
                </c:pt>
                <c:pt idx="386">
                  <c:v>110857</c:v>
                </c:pt>
                <c:pt idx="387">
                  <c:v>111175</c:v>
                </c:pt>
                <c:pt idx="388">
                  <c:v>111681</c:v>
                </c:pt>
                <c:pt idx="389">
                  <c:v>112375</c:v>
                </c:pt>
                <c:pt idx="390">
                  <c:v>115334</c:v>
                </c:pt>
                <c:pt idx="391">
                  <c:v>115251</c:v>
                </c:pt>
                <c:pt idx="392">
                  <c:v>113319</c:v>
                </c:pt>
                <c:pt idx="393">
                  <c:v>113269</c:v>
                </c:pt>
                <c:pt idx="394">
                  <c:v>113705</c:v>
                </c:pt>
                <c:pt idx="395">
                  <c:v>114144</c:v>
                </c:pt>
                <c:pt idx="396">
                  <c:v>114159</c:v>
                </c:pt>
                <c:pt idx="397">
                  <c:v>105571</c:v>
                </c:pt>
                <c:pt idx="398">
                  <c:v>105565</c:v>
                </c:pt>
                <c:pt idx="399">
                  <c:v>103029</c:v>
                </c:pt>
                <c:pt idx="400">
                  <c:v>103694</c:v>
                </c:pt>
                <c:pt idx="401">
                  <c:v>103704</c:v>
                </c:pt>
                <c:pt idx="402">
                  <c:v>104863</c:v>
                </c:pt>
                <c:pt idx="403">
                  <c:v>104872</c:v>
                </c:pt>
                <c:pt idx="404">
                  <c:v>107522</c:v>
                </c:pt>
                <c:pt idx="405">
                  <c:v>107528</c:v>
                </c:pt>
                <c:pt idx="406">
                  <c:v>105390</c:v>
                </c:pt>
                <c:pt idx="407">
                  <c:v>105916</c:v>
                </c:pt>
                <c:pt idx="408">
                  <c:v>106432</c:v>
                </c:pt>
                <c:pt idx="409">
                  <c:v>107750</c:v>
                </c:pt>
                <c:pt idx="410">
                  <c:v>107752</c:v>
                </c:pt>
                <c:pt idx="411">
                  <c:v>110487</c:v>
                </c:pt>
                <c:pt idx="412">
                  <c:v>110498</c:v>
                </c:pt>
                <c:pt idx="413">
                  <c:v>110496</c:v>
                </c:pt>
                <c:pt idx="414">
                  <c:v>108304</c:v>
                </c:pt>
                <c:pt idx="415">
                  <c:v>109565</c:v>
                </c:pt>
                <c:pt idx="416">
                  <c:v>109573</c:v>
                </c:pt>
                <c:pt idx="417">
                  <c:v>110297</c:v>
                </c:pt>
                <c:pt idx="418">
                  <c:v>113114</c:v>
                </c:pt>
                <c:pt idx="419">
                  <c:v>113118</c:v>
                </c:pt>
                <c:pt idx="420">
                  <c:v>111086</c:v>
                </c:pt>
                <c:pt idx="421">
                  <c:v>111796</c:v>
                </c:pt>
                <c:pt idx="422">
                  <c:v>112258</c:v>
                </c:pt>
                <c:pt idx="423">
                  <c:v>112972</c:v>
                </c:pt>
                <c:pt idx="424">
                  <c:v>114302</c:v>
                </c:pt>
                <c:pt idx="425">
                  <c:v>117679</c:v>
                </c:pt>
                <c:pt idx="426">
                  <c:v>118925</c:v>
                </c:pt>
                <c:pt idx="427">
                  <c:v>114808</c:v>
                </c:pt>
                <c:pt idx="428">
                  <c:v>115141</c:v>
                </c:pt>
                <c:pt idx="429">
                  <c:v>115155</c:v>
                </c:pt>
                <c:pt idx="430">
                  <c:v>115584</c:v>
                </c:pt>
                <c:pt idx="431">
                  <c:v>115570</c:v>
                </c:pt>
                <c:pt idx="432">
                  <c:v>119663</c:v>
                </c:pt>
                <c:pt idx="433">
                  <c:v>107099</c:v>
                </c:pt>
                <c:pt idx="434">
                  <c:v>116010</c:v>
                </c:pt>
                <c:pt idx="435">
                  <c:v>116148</c:v>
                </c:pt>
                <c:pt idx="436">
                  <c:v>116149</c:v>
                </c:pt>
                <c:pt idx="437">
                  <c:v>116129</c:v>
                </c:pt>
                <c:pt idx="438">
                  <c:v>116133</c:v>
                </c:pt>
                <c:pt idx="439">
                  <c:v>120218</c:v>
                </c:pt>
                <c:pt idx="440">
                  <c:v>120220</c:v>
                </c:pt>
                <c:pt idx="441">
                  <c:v>116104</c:v>
                </c:pt>
                <c:pt idx="442">
                  <c:v>115984</c:v>
                </c:pt>
                <c:pt idx="443">
                  <c:v>115501</c:v>
                </c:pt>
                <c:pt idx="444">
                  <c:v>114844</c:v>
                </c:pt>
                <c:pt idx="445">
                  <c:v>114848</c:v>
                </c:pt>
                <c:pt idx="446">
                  <c:v>118857</c:v>
                </c:pt>
                <c:pt idx="447">
                  <c:v>118871</c:v>
                </c:pt>
                <c:pt idx="448">
                  <c:v>114310</c:v>
                </c:pt>
                <c:pt idx="449">
                  <c:v>113527</c:v>
                </c:pt>
                <c:pt idx="450">
                  <c:v>112864</c:v>
                </c:pt>
                <c:pt idx="451">
                  <c:v>112212</c:v>
                </c:pt>
                <c:pt idx="452">
                  <c:v>111599</c:v>
                </c:pt>
                <c:pt idx="453">
                  <c:v>115490</c:v>
                </c:pt>
                <c:pt idx="454">
                  <c:v>115492</c:v>
                </c:pt>
                <c:pt idx="455">
                  <c:v>110400</c:v>
                </c:pt>
                <c:pt idx="456">
                  <c:v>97336</c:v>
                </c:pt>
                <c:pt idx="457">
                  <c:v>96188</c:v>
                </c:pt>
                <c:pt idx="458">
                  <c:v>95667</c:v>
                </c:pt>
                <c:pt idx="459">
                  <c:v>94334</c:v>
                </c:pt>
                <c:pt idx="460">
                  <c:v>96704</c:v>
                </c:pt>
                <c:pt idx="461">
                  <c:v>96697</c:v>
                </c:pt>
                <c:pt idx="462">
                  <c:v>93385</c:v>
                </c:pt>
                <c:pt idx="463">
                  <c:v>92604</c:v>
                </c:pt>
                <c:pt idx="464">
                  <c:v>91942</c:v>
                </c:pt>
                <c:pt idx="465">
                  <c:v>91123</c:v>
                </c:pt>
                <c:pt idx="466">
                  <c:v>91127</c:v>
                </c:pt>
                <c:pt idx="467">
                  <c:v>93404</c:v>
                </c:pt>
                <c:pt idx="468">
                  <c:v>93413</c:v>
                </c:pt>
                <c:pt idx="469">
                  <c:v>91203</c:v>
                </c:pt>
                <c:pt idx="470">
                  <c:v>89950</c:v>
                </c:pt>
                <c:pt idx="471">
                  <c:v>88824</c:v>
                </c:pt>
                <c:pt idx="472">
                  <c:v>88810</c:v>
                </c:pt>
                <c:pt idx="473">
                  <c:v>88162</c:v>
                </c:pt>
                <c:pt idx="474">
                  <c:v>90360</c:v>
                </c:pt>
                <c:pt idx="475">
                  <c:v>90369</c:v>
                </c:pt>
                <c:pt idx="476">
                  <c:v>90374</c:v>
                </c:pt>
                <c:pt idx="477">
                  <c:v>87615</c:v>
                </c:pt>
                <c:pt idx="478">
                  <c:v>87565</c:v>
                </c:pt>
                <c:pt idx="479">
                  <c:v>87443</c:v>
                </c:pt>
                <c:pt idx="480">
                  <c:v>87391</c:v>
                </c:pt>
                <c:pt idx="481">
                  <c:v>89578</c:v>
                </c:pt>
                <c:pt idx="482">
                  <c:v>89585</c:v>
                </c:pt>
                <c:pt idx="483">
                  <c:v>87389</c:v>
                </c:pt>
                <c:pt idx="484">
                  <c:v>87425</c:v>
                </c:pt>
                <c:pt idx="485">
                  <c:v>87436</c:v>
                </c:pt>
                <c:pt idx="486">
                  <c:v>86467</c:v>
                </c:pt>
                <c:pt idx="487">
                  <c:v>86514</c:v>
                </c:pt>
                <c:pt idx="488">
                  <c:v>88892</c:v>
                </c:pt>
                <c:pt idx="489">
                  <c:v>88896</c:v>
                </c:pt>
                <c:pt idx="490">
                  <c:v>86475</c:v>
                </c:pt>
                <c:pt idx="491">
                  <c:v>86179</c:v>
                </c:pt>
                <c:pt idx="492">
                  <c:v>85955</c:v>
                </c:pt>
                <c:pt idx="493">
                  <c:v>85750</c:v>
                </c:pt>
                <c:pt idx="494">
                  <c:v>85501</c:v>
                </c:pt>
                <c:pt idx="495">
                  <c:v>87867</c:v>
                </c:pt>
                <c:pt idx="496">
                  <c:v>87867</c:v>
                </c:pt>
                <c:pt idx="497">
                  <c:v>85302</c:v>
                </c:pt>
                <c:pt idx="498">
                  <c:v>84994</c:v>
                </c:pt>
                <c:pt idx="499">
                  <c:v>84642</c:v>
                </c:pt>
                <c:pt idx="500">
                  <c:v>84187</c:v>
                </c:pt>
                <c:pt idx="501">
                  <c:v>84208</c:v>
                </c:pt>
                <c:pt idx="502">
                  <c:v>86538</c:v>
                </c:pt>
                <c:pt idx="503">
                  <c:v>86538</c:v>
                </c:pt>
                <c:pt idx="504">
                  <c:v>82894</c:v>
                </c:pt>
                <c:pt idx="505">
                  <c:v>82081</c:v>
                </c:pt>
                <c:pt idx="506">
                  <c:v>81643</c:v>
                </c:pt>
                <c:pt idx="507">
                  <c:v>81664</c:v>
                </c:pt>
                <c:pt idx="508">
                  <c:v>81723</c:v>
                </c:pt>
                <c:pt idx="509">
                  <c:v>83954</c:v>
                </c:pt>
                <c:pt idx="510">
                  <c:v>83954</c:v>
                </c:pt>
                <c:pt idx="511">
                  <c:v>83955</c:v>
                </c:pt>
                <c:pt idx="512">
                  <c:v>81330</c:v>
                </c:pt>
                <c:pt idx="513">
                  <c:v>81010</c:v>
                </c:pt>
                <c:pt idx="514">
                  <c:v>80669</c:v>
                </c:pt>
                <c:pt idx="515">
                  <c:v>80368</c:v>
                </c:pt>
                <c:pt idx="516">
                  <c:v>82538</c:v>
                </c:pt>
                <c:pt idx="517">
                  <c:v>87049</c:v>
                </c:pt>
                <c:pt idx="518">
                  <c:v>85668</c:v>
                </c:pt>
                <c:pt idx="519">
                  <c:v>84905</c:v>
                </c:pt>
                <c:pt idx="520">
                  <c:v>84356</c:v>
                </c:pt>
                <c:pt idx="521">
                  <c:v>84358</c:v>
                </c:pt>
                <c:pt idx="522">
                  <c:v>83927</c:v>
                </c:pt>
                <c:pt idx="523">
                  <c:v>84918</c:v>
                </c:pt>
                <c:pt idx="524">
                  <c:v>84918</c:v>
                </c:pt>
                <c:pt idx="525">
                  <c:v>83661</c:v>
                </c:pt>
                <c:pt idx="526">
                  <c:v>83392</c:v>
                </c:pt>
                <c:pt idx="527">
                  <c:v>83179</c:v>
                </c:pt>
                <c:pt idx="528">
                  <c:v>83111</c:v>
                </c:pt>
                <c:pt idx="529">
                  <c:v>83022</c:v>
                </c:pt>
                <c:pt idx="530">
                  <c:v>83995</c:v>
                </c:pt>
                <c:pt idx="531">
                  <c:v>83998</c:v>
                </c:pt>
                <c:pt idx="532">
                  <c:v>83056</c:v>
                </c:pt>
                <c:pt idx="533">
                  <c:v>82958</c:v>
                </c:pt>
                <c:pt idx="534">
                  <c:v>82924</c:v>
                </c:pt>
                <c:pt idx="535">
                  <c:v>83044</c:v>
                </c:pt>
                <c:pt idx="536">
                  <c:v>83078</c:v>
                </c:pt>
                <c:pt idx="537">
                  <c:v>84035</c:v>
                </c:pt>
                <c:pt idx="538">
                  <c:v>84045</c:v>
                </c:pt>
                <c:pt idx="539">
                  <c:v>83400</c:v>
                </c:pt>
                <c:pt idx="540">
                  <c:v>83423</c:v>
                </c:pt>
                <c:pt idx="541">
                  <c:v>83456</c:v>
                </c:pt>
                <c:pt idx="542">
                  <c:v>83469</c:v>
                </c:pt>
                <c:pt idx="543">
                  <c:v>93936</c:v>
                </c:pt>
                <c:pt idx="544">
                  <c:v>95811</c:v>
                </c:pt>
                <c:pt idx="545">
                  <c:v>95811</c:v>
                </c:pt>
                <c:pt idx="546">
                  <c:v>84040</c:v>
                </c:pt>
                <c:pt idx="547">
                  <c:v>54170.643632029038</c:v>
                </c:pt>
                <c:pt idx="548">
                  <c:v>54911.863826543202</c:v>
                </c:pt>
                <c:pt idx="549">
                  <c:v>55205.207658750296</c:v>
                </c:pt>
                <c:pt idx="550">
                  <c:v>34167.914942190415</c:v>
                </c:pt>
                <c:pt idx="551">
                  <c:v>35496.230858332514</c:v>
                </c:pt>
                <c:pt idx="552">
                  <c:v>54274.625593138837</c:v>
                </c:pt>
                <c:pt idx="553">
                  <c:v>60688.078127066125</c:v>
                </c:pt>
                <c:pt idx="554">
                  <c:v>62953.527363491696</c:v>
                </c:pt>
                <c:pt idx="555">
                  <c:v>49906.515073153976</c:v>
                </c:pt>
                <c:pt idx="556">
                  <c:v>57343.845624640744</c:v>
                </c:pt>
                <c:pt idx="557">
                  <c:v>48512.182329690586</c:v>
                </c:pt>
                <c:pt idx="558">
                  <c:v>50234.518891110201</c:v>
                </c:pt>
                <c:pt idx="559">
                  <c:v>37529.786526560027</c:v>
                </c:pt>
                <c:pt idx="560">
                  <c:v>58014.260678412713</c:v>
                </c:pt>
                <c:pt idx="561">
                  <c:v>49593.689170442594</c:v>
                </c:pt>
                <c:pt idx="562">
                  <c:v>63757.618450546062</c:v>
                </c:pt>
                <c:pt idx="563">
                  <c:v>60142.988320500765</c:v>
                </c:pt>
                <c:pt idx="564">
                  <c:v>40042.082645831288</c:v>
                </c:pt>
                <c:pt idx="565">
                  <c:v>37451.878205631649</c:v>
                </c:pt>
                <c:pt idx="566">
                  <c:v>63595.678945281717</c:v>
                </c:pt>
                <c:pt idx="567">
                  <c:v>39856.164368587808</c:v>
                </c:pt>
                <c:pt idx="568">
                  <c:v>31389.412578754782</c:v>
                </c:pt>
                <c:pt idx="569">
                  <c:v>39343.78247303341</c:v>
                </c:pt>
                <c:pt idx="570">
                  <c:v>46626.394713335379</c:v>
                </c:pt>
                <c:pt idx="571">
                  <c:v>99825.451569487865</c:v>
                </c:pt>
                <c:pt idx="572">
                  <c:v>99215.393137433581</c:v>
                </c:pt>
                <c:pt idx="573">
                  <c:v>99218.393137433581</c:v>
                </c:pt>
                <c:pt idx="574">
                  <c:v>56945.05497234645</c:v>
                </c:pt>
                <c:pt idx="575">
                  <c:v>63188.533234820337</c:v>
                </c:pt>
                <c:pt idx="576">
                  <c:v>58536.082241269323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4F-4F74-9145-097FAC1D2C5A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Total_StdO_Customers!$O$9:$O$585</c:f>
              <c:numCache>
                <c:formatCode>#,##0</c:formatCode>
                <c:ptCount val="577"/>
                <c:pt idx="0">
                  <c:v>110308</c:v>
                </c:pt>
                <c:pt idx="1">
                  <c:v>107858</c:v>
                </c:pt>
                <c:pt idx="2">
                  <c:v>107279</c:v>
                </c:pt>
                <c:pt idx="3">
                  <c:v>106471</c:v>
                </c:pt>
                <c:pt idx="4">
                  <c:v>106010</c:v>
                </c:pt>
                <c:pt idx="5">
                  <c:v>108388</c:v>
                </c:pt>
                <c:pt idx="6">
                  <c:v>108364</c:v>
                </c:pt>
                <c:pt idx="7">
                  <c:v>105635</c:v>
                </c:pt>
                <c:pt idx="8">
                  <c:v>104888</c:v>
                </c:pt>
                <c:pt idx="9">
                  <c:v>104871</c:v>
                </c:pt>
                <c:pt idx="10">
                  <c:v>104537</c:v>
                </c:pt>
                <c:pt idx="11">
                  <c:v>104501</c:v>
                </c:pt>
                <c:pt idx="12">
                  <c:v>106815</c:v>
                </c:pt>
                <c:pt idx="13">
                  <c:v>106768</c:v>
                </c:pt>
                <c:pt idx="14">
                  <c:v>106091</c:v>
                </c:pt>
                <c:pt idx="15">
                  <c:v>102970</c:v>
                </c:pt>
                <c:pt idx="16">
                  <c:v>102919</c:v>
                </c:pt>
                <c:pt idx="17">
                  <c:v>102565</c:v>
                </c:pt>
                <c:pt idx="18">
                  <c:v>102531</c:v>
                </c:pt>
                <c:pt idx="19">
                  <c:v>104773</c:v>
                </c:pt>
                <c:pt idx="20">
                  <c:v>104680</c:v>
                </c:pt>
                <c:pt idx="21">
                  <c:v>102049</c:v>
                </c:pt>
                <c:pt idx="22">
                  <c:v>101861</c:v>
                </c:pt>
                <c:pt idx="23">
                  <c:v>101777</c:v>
                </c:pt>
                <c:pt idx="24">
                  <c:v>102119</c:v>
                </c:pt>
                <c:pt idx="25">
                  <c:v>102123</c:v>
                </c:pt>
                <c:pt idx="26">
                  <c:v>104425</c:v>
                </c:pt>
                <c:pt idx="27">
                  <c:v>104389</c:v>
                </c:pt>
                <c:pt idx="28">
                  <c:v>102681</c:v>
                </c:pt>
                <c:pt idx="29">
                  <c:v>103282</c:v>
                </c:pt>
                <c:pt idx="30">
                  <c:v>103733</c:v>
                </c:pt>
                <c:pt idx="31">
                  <c:v>94967</c:v>
                </c:pt>
                <c:pt idx="32">
                  <c:v>96060</c:v>
                </c:pt>
                <c:pt idx="33">
                  <c:v>98052</c:v>
                </c:pt>
                <c:pt idx="34">
                  <c:v>98051</c:v>
                </c:pt>
                <c:pt idx="35">
                  <c:v>96667</c:v>
                </c:pt>
                <c:pt idx="36">
                  <c:v>96667</c:v>
                </c:pt>
                <c:pt idx="37">
                  <c:v>97312</c:v>
                </c:pt>
                <c:pt idx="38">
                  <c:v>98525</c:v>
                </c:pt>
                <c:pt idx="39">
                  <c:v>98527</c:v>
                </c:pt>
                <c:pt idx="40">
                  <c:v>100580</c:v>
                </c:pt>
                <c:pt idx="41">
                  <c:v>100587</c:v>
                </c:pt>
                <c:pt idx="42">
                  <c:v>99301</c:v>
                </c:pt>
                <c:pt idx="43">
                  <c:v>99824</c:v>
                </c:pt>
                <c:pt idx="44">
                  <c:v>101063</c:v>
                </c:pt>
                <c:pt idx="45">
                  <c:v>101606</c:v>
                </c:pt>
                <c:pt idx="46">
                  <c:v>101642</c:v>
                </c:pt>
                <c:pt idx="47">
                  <c:v>103805</c:v>
                </c:pt>
                <c:pt idx="48">
                  <c:v>103807</c:v>
                </c:pt>
                <c:pt idx="49">
                  <c:v>103812</c:v>
                </c:pt>
                <c:pt idx="50">
                  <c:v>102634</c:v>
                </c:pt>
                <c:pt idx="51">
                  <c:v>102645</c:v>
                </c:pt>
                <c:pt idx="52">
                  <c:v>103696</c:v>
                </c:pt>
                <c:pt idx="53">
                  <c:v>103698</c:v>
                </c:pt>
                <c:pt idx="54">
                  <c:v>105903</c:v>
                </c:pt>
                <c:pt idx="55">
                  <c:v>105905</c:v>
                </c:pt>
                <c:pt idx="56">
                  <c:v>104033</c:v>
                </c:pt>
                <c:pt idx="57">
                  <c:v>104166</c:v>
                </c:pt>
                <c:pt idx="58">
                  <c:v>104374</c:v>
                </c:pt>
                <c:pt idx="59">
                  <c:v>104872</c:v>
                </c:pt>
                <c:pt idx="60">
                  <c:v>101282</c:v>
                </c:pt>
                <c:pt idx="61">
                  <c:v>105313</c:v>
                </c:pt>
                <c:pt idx="62">
                  <c:v>105314</c:v>
                </c:pt>
                <c:pt idx="63">
                  <c:v>101407</c:v>
                </c:pt>
                <c:pt idx="64">
                  <c:v>101402</c:v>
                </c:pt>
                <c:pt idx="65">
                  <c:v>101322</c:v>
                </c:pt>
                <c:pt idx="66">
                  <c:v>101227</c:v>
                </c:pt>
                <c:pt idx="67">
                  <c:v>101182</c:v>
                </c:pt>
                <c:pt idx="68">
                  <c:v>105201</c:v>
                </c:pt>
                <c:pt idx="69">
                  <c:v>105198</c:v>
                </c:pt>
                <c:pt idx="70">
                  <c:v>100818</c:v>
                </c:pt>
                <c:pt idx="71">
                  <c:v>100833</c:v>
                </c:pt>
                <c:pt idx="72">
                  <c:v>100738</c:v>
                </c:pt>
                <c:pt idx="73">
                  <c:v>100626</c:v>
                </c:pt>
                <c:pt idx="74">
                  <c:v>100315</c:v>
                </c:pt>
                <c:pt idx="75">
                  <c:v>104275</c:v>
                </c:pt>
                <c:pt idx="76">
                  <c:v>104279</c:v>
                </c:pt>
                <c:pt idx="77">
                  <c:v>99982</c:v>
                </c:pt>
                <c:pt idx="78">
                  <c:v>99994</c:v>
                </c:pt>
                <c:pt idx="79">
                  <c:v>99875</c:v>
                </c:pt>
                <c:pt idx="80">
                  <c:v>99581</c:v>
                </c:pt>
                <c:pt idx="81">
                  <c:v>99587</c:v>
                </c:pt>
                <c:pt idx="82">
                  <c:v>103542</c:v>
                </c:pt>
                <c:pt idx="83">
                  <c:v>103550</c:v>
                </c:pt>
                <c:pt idx="84">
                  <c:v>99264</c:v>
                </c:pt>
                <c:pt idx="85">
                  <c:v>98914</c:v>
                </c:pt>
                <c:pt idx="86">
                  <c:v>98698</c:v>
                </c:pt>
                <c:pt idx="87">
                  <c:v>98415</c:v>
                </c:pt>
                <c:pt idx="88">
                  <c:v>98150</c:v>
                </c:pt>
                <c:pt idx="89">
                  <c:v>102042</c:v>
                </c:pt>
                <c:pt idx="90">
                  <c:v>102053</c:v>
                </c:pt>
                <c:pt idx="91">
                  <c:v>86123.847000000009</c:v>
                </c:pt>
                <c:pt idx="92">
                  <c:v>85880.144</c:v>
                </c:pt>
                <c:pt idx="93">
                  <c:v>85721.641999999993</c:v>
                </c:pt>
                <c:pt idx="94">
                  <c:v>90035.345000000001</c:v>
                </c:pt>
                <c:pt idx="95">
                  <c:v>88702.725999999995</c:v>
                </c:pt>
                <c:pt idx="96">
                  <c:v>88067.019</c:v>
                </c:pt>
                <c:pt idx="97">
                  <c:v>88068.801000000007</c:v>
                </c:pt>
                <c:pt idx="98">
                  <c:v>85030.847999999998</c:v>
                </c:pt>
                <c:pt idx="99">
                  <c:v>61426.455999999998</c:v>
                </c:pt>
                <c:pt idx="100">
                  <c:v>80818.92</c:v>
                </c:pt>
                <c:pt idx="101">
                  <c:v>89378.909</c:v>
                </c:pt>
                <c:pt idx="102">
                  <c:v>87614.395000000004</c:v>
                </c:pt>
                <c:pt idx="103">
                  <c:v>62289.736000000004</c:v>
                </c:pt>
                <c:pt idx="104">
                  <c:v>59884.596000000005</c:v>
                </c:pt>
                <c:pt idx="105">
                  <c:v>71985.274999999994</c:v>
                </c:pt>
                <c:pt idx="106">
                  <c:v>64662.084000000003</c:v>
                </c:pt>
                <c:pt idx="107">
                  <c:v>61227.215000000004</c:v>
                </c:pt>
                <c:pt idx="108">
                  <c:v>60248.293000000005</c:v>
                </c:pt>
                <c:pt idx="109">
                  <c:v>58509.996999999996</c:v>
                </c:pt>
                <c:pt idx="110">
                  <c:v>86274.627999999997</c:v>
                </c:pt>
                <c:pt idx="111">
                  <c:v>69846.873999999996</c:v>
                </c:pt>
                <c:pt idx="112">
                  <c:v>63718.821000000004</c:v>
                </c:pt>
                <c:pt idx="113">
                  <c:v>60349.523000000001</c:v>
                </c:pt>
                <c:pt idx="114">
                  <c:v>80276.986000000004</c:v>
                </c:pt>
                <c:pt idx="115">
                  <c:v>65806.171999999991</c:v>
                </c:pt>
                <c:pt idx="116">
                  <c:v>60282.024000000005</c:v>
                </c:pt>
                <c:pt idx="117">
                  <c:v>56499.865999999995</c:v>
                </c:pt>
                <c:pt idx="118">
                  <c:v>71068.338000000003</c:v>
                </c:pt>
                <c:pt idx="119">
                  <c:v>59271.3</c:v>
                </c:pt>
                <c:pt idx="120">
                  <c:v>62745.880999999994</c:v>
                </c:pt>
                <c:pt idx="121">
                  <c:v>64104.521999999997</c:v>
                </c:pt>
                <c:pt idx="122">
                  <c:v>80295.445000000007</c:v>
                </c:pt>
                <c:pt idx="123">
                  <c:v>61253.301000000007</c:v>
                </c:pt>
                <c:pt idx="124">
                  <c:v>62217.870999999999</c:v>
                </c:pt>
                <c:pt idx="125">
                  <c:v>68530.19200000001</c:v>
                </c:pt>
                <c:pt idx="126">
                  <c:v>71055.887000000002</c:v>
                </c:pt>
                <c:pt idx="127">
                  <c:v>59430.816999999995</c:v>
                </c:pt>
                <c:pt idx="128">
                  <c:v>73403.305999999997</c:v>
                </c:pt>
                <c:pt idx="129">
                  <c:v>78135.118000000002</c:v>
                </c:pt>
                <c:pt idx="130">
                  <c:v>65519.607000000004</c:v>
                </c:pt>
                <c:pt idx="131">
                  <c:v>65164.247000000003</c:v>
                </c:pt>
                <c:pt idx="132">
                  <c:v>58590.127</c:v>
                </c:pt>
                <c:pt idx="133">
                  <c:v>63586.403000000006</c:v>
                </c:pt>
                <c:pt idx="134">
                  <c:v>68792.218999999997</c:v>
                </c:pt>
                <c:pt idx="135">
                  <c:v>62435.138000000006</c:v>
                </c:pt>
                <c:pt idx="136">
                  <c:v>66200.116999999998</c:v>
                </c:pt>
                <c:pt idx="137">
                  <c:v>65083.311999999998</c:v>
                </c:pt>
                <c:pt idx="138">
                  <c:v>68732.576000000001</c:v>
                </c:pt>
                <c:pt idx="139">
                  <c:v>71048.796999999991</c:v>
                </c:pt>
                <c:pt idx="140">
                  <c:v>64004.09</c:v>
                </c:pt>
                <c:pt idx="141">
                  <c:v>64810.074000000001</c:v>
                </c:pt>
                <c:pt idx="142">
                  <c:v>72467.438999999998</c:v>
                </c:pt>
                <c:pt idx="143">
                  <c:v>78880.429000000004</c:v>
                </c:pt>
                <c:pt idx="144">
                  <c:v>77462.548999999999</c:v>
                </c:pt>
                <c:pt idx="145">
                  <c:v>61657.168000000005</c:v>
                </c:pt>
                <c:pt idx="146">
                  <c:v>66682.055999999997</c:v>
                </c:pt>
                <c:pt idx="147">
                  <c:v>81380.15400000001</c:v>
                </c:pt>
                <c:pt idx="148">
                  <c:v>77712.176999999996</c:v>
                </c:pt>
                <c:pt idx="149">
                  <c:v>66623.198999999993</c:v>
                </c:pt>
                <c:pt idx="150">
                  <c:v>67535.285000000003</c:v>
                </c:pt>
                <c:pt idx="151">
                  <c:v>64589.976999999999</c:v>
                </c:pt>
                <c:pt idx="152">
                  <c:v>60485.101000000002</c:v>
                </c:pt>
                <c:pt idx="153">
                  <c:v>62733.323000000004</c:v>
                </c:pt>
                <c:pt idx="154">
                  <c:v>72752.630999999994</c:v>
                </c:pt>
                <c:pt idx="155">
                  <c:v>69747.141000000003</c:v>
                </c:pt>
                <c:pt idx="156">
                  <c:v>74908.562000000005</c:v>
                </c:pt>
                <c:pt idx="157">
                  <c:v>77948.794999999998</c:v>
                </c:pt>
                <c:pt idx="158">
                  <c:v>78792.445999999996</c:v>
                </c:pt>
                <c:pt idx="159">
                  <c:v>75722.981999999989</c:v>
                </c:pt>
                <c:pt idx="160">
                  <c:v>77779.510999999999</c:v>
                </c:pt>
                <c:pt idx="161">
                  <c:v>68867.312000000005</c:v>
                </c:pt>
                <c:pt idx="162">
                  <c:v>70706.611999999994</c:v>
                </c:pt>
                <c:pt idx="163">
                  <c:v>71885.926999999996</c:v>
                </c:pt>
                <c:pt idx="164">
                  <c:v>71868.153000000006</c:v>
                </c:pt>
                <c:pt idx="165">
                  <c:v>76670.638999999996</c:v>
                </c:pt>
                <c:pt idx="166">
                  <c:v>68381.072</c:v>
                </c:pt>
                <c:pt idx="167">
                  <c:v>59512.324000000001</c:v>
                </c:pt>
                <c:pt idx="168">
                  <c:v>76745.152000000002</c:v>
                </c:pt>
                <c:pt idx="169">
                  <c:v>83654.736999999994</c:v>
                </c:pt>
                <c:pt idx="170">
                  <c:v>103574.409</c:v>
                </c:pt>
                <c:pt idx="171">
                  <c:v>112200.068</c:v>
                </c:pt>
                <c:pt idx="172">
                  <c:v>85748.254000000001</c:v>
                </c:pt>
                <c:pt idx="173">
                  <c:v>78243.043000000005</c:v>
                </c:pt>
                <c:pt idx="174">
                  <c:v>85361.611000000004</c:v>
                </c:pt>
                <c:pt idx="175">
                  <c:v>81619.733000000007</c:v>
                </c:pt>
                <c:pt idx="176">
                  <c:v>81361.004000000001</c:v>
                </c:pt>
                <c:pt idx="177">
                  <c:v>94324.521999999997</c:v>
                </c:pt>
                <c:pt idx="178">
                  <c:v>84193.645000000004</c:v>
                </c:pt>
                <c:pt idx="179">
                  <c:v>66632.271999999997</c:v>
                </c:pt>
                <c:pt idx="180">
                  <c:v>78923.679000000004</c:v>
                </c:pt>
                <c:pt idx="181">
                  <c:v>85109.232000000004</c:v>
                </c:pt>
                <c:pt idx="182">
                  <c:v>82930.72099999999</c:v>
                </c:pt>
                <c:pt idx="183">
                  <c:v>84184.266000000003</c:v>
                </c:pt>
                <c:pt idx="184">
                  <c:v>88688.239000000001</c:v>
                </c:pt>
                <c:pt idx="185">
                  <c:v>75691.387000000002</c:v>
                </c:pt>
                <c:pt idx="186">
                  <c:v>90149.167000000001</c:v>
                </c:pt>
                <c:pt idx="187">
                  <c:v>91662.633000000002</c:v>
                </c:pt>
                <c:pt idx="188">
                  <c:v>97205.205999999991</c:v>
                </c:pt>
                <c:pt idx="189">
                  <c:v>106021.296</c:v>
                </c:pt>
                <c:pt idx="190">
                  <c:v>107628.26199999999</c:v>
                </c:pt>
                <c:pt idx="191">
                  <c:v>112711.04399999999</c:v>
                </c:pt>
                <c:pt idx="192">
                  <c:v>103903.113</c:v>
                </c:pt>
                <c:pt idx="193">
                  <c:v>102186.54000000001</c:v>
                </c:pt>
                <c:pt idx="194">
                  <c:v>102036.428</c:v>
                </c:pt>
                <c:pt idx="195">
                  <c:v>101874.62400000001</c:v>
                </c:pt>
                <c:pt idx="196">
                  <c:v>113422.32699999999</c:v>
                </c:pt>
                <c:pt idx="197">
                  <c:v>105291.486</c:v>
                </c:pt>
                <c:pt idx="198">
                  <c:v>114637.788</c:v>
                </c:pt>
                <c:pt idx="199">
                  <c:v>106324.514</c:v>
                </c:pt>
                <c:pt idx="200">
                  <c:v>93282.463000000003</c:v>
                </c:pt>
                <c:pt idx="201">
                  <c:v>88598.232999999993</c:v>
                </c:pt>
                <c:pt idx="202">
                  <c:v>76718.168999999994</c:v>
                </c:pt>
                <c:pt idx="203">
                  <c:v>81866.720000000001</c:v>
                </c:pt>
                <c:pt idx="204">
                  <c:v>89373.81</c:v>
                </c:pt>
                <c:pt idx="205">
                  <c:v>90728.017999999996</c:v>
                </c:pt>
                <c:pt idx="206">
                  <c:v>90314.084000000003</c:v>
                </c:pt>
                <c:pt idx="207">
                  <c:v>81527.89</c:v>
                </c:pt>
                <c:pt idx="208">
                  <c:v>86753.184999999998</c:v>
                </c:pt>
                <c:pt idx="209">
                  <c:v>89975.857999999993</c:v>
                </c:pt>
                <c:pt idx="210">
                  <c:v>92079.756000000008</c:v>
                </c:pt>
                <c:pt idx="211">
                  <c:v>91775.154999999999</c:v>
                </c:pt>
                <c:pt idx="212">
                  <c:v>103377.38999999998</c:v>
                </c:pt>
                <c:pt idx="213">
                  <c:v>103495.701</c:v>
                </c:pt>
                <c:pt idx="214">
                  <c:v>113342.93799999999</c:v>
                </c:pt>
                <c:pt idx="215">
                  <c:v>104863.06299999999</c:v>
                </c:pt>
                <c:pt idx="216">
                  <c:v>99629.656999999992</c:v>
                </c:pt>
                <c:pt idx="217">
                  <c:v>95467.77</c:v>
                </c:pt>
                <c:pt idx="218">
                  <c:v>78983.154999999999</c:v>
                </c:pt>
                <c:pt idx="219">
                  <c:v>80871.64</c:v>
                </c:pt>
                <c:pt idx="220">
                  <c:v>77209.343000000008</c:v>
                </c:pt>
                <c:pt idx="221">
                  <c:v>87159.312999999995</c:v>
                </c:pt>
                <c:pt idx="222">
                  <c:v>100759.735</c:v>
                </c:pt>
                <c:pt idx="223">
                  <c:v>88042.739000000001</c:v>
                </c:pt>
                <c:pt idx="224">
                  <c:v>84459.043000000005</c:v>
                </c:pt>
                <c:pt idx="225">
                  <c:v>81302.019</c:v>
                </c:pt>
                <c:pt idx="226">
                  <c:v>87868.861999999994</c:v>
                </c:pt>
                <c:pt idx="227">
                  <c:v>80332.286999999997</c:v>
                </c:pt>
                <c:pt idx="228">
                  <c:v>80401.995999999999</c:v>
                </c:pt>
                <c:pt idx="229">
                  <c:v>74585.589000000007</c:v>
                </c:pt>
                <c:pt idx="230">
                  <c:v>87058.722999999998</c:v>
                </c:pt>
                <c:pt idx="231">
                  <c:v>91478.686000000002</c:v>
                </c:pt>
                <c:pt idx="232">
                  <c:v>85028.377000000008</c:v>
                </c:pt>
                <c:pt idx="233">
                  <c:v>77884.385000000009</c:v>
                </c:pt>
                <c:pt idx="234">
                  <c:v>74280.940999999992</c:v>
                </c:pt>
                <c:pt idx="235">
                  <c:v>73522.028999999995</c:v>
                </c:pt>
                <c:pt idx="236">
                  <c:v>74855.417000000001</c:v>
                </c:pt>
                <c:pt idx="237">
                  <c:v>81693.451000000001</c:v>
                </c:pt>
                <c:pt idx="238">
                  <c:v>84123.627999999997</c:v>
                </c:pt>
                <c:pt idx="239">
                  <c:v>80499.400999999998</c:v>
                </c:pt>
                <c:pt idx="240">
                  <c:v>86747.388999999996</c:v>
                </c:pt>
                <c:pt idx="241">
                  <c:v>70160.641000000003</c:v>
                </c:pt>
                <c:pt idx="242">
                  <c:v>69800.875999999989</c:v>
                </c:pt>
                <c:pt idx="243">
                  <c:v>75939.929999999993</c:v>
                </c:pt>
                <c:pt idx="244">
                  <c:v>81366.751999999993</c:v>
                </c:pt>
                <c:pt idx="245">
                  <c:v>74525.566000000006</c:v>
                </c:pt>
                <c:pt idx="246">
                  <c:v>64712.923999999999</c:v>
                </c:pt>
                <c:pt idx="247">
                  <c:v>71089.16399999999</c:v>
                </c:pt>
                <c:pt idx="248">
                  <c:v>75713.038</c:v>
                </c:pt>
                <c:pt idx="249">
                  <c:v>73976.613000000012</c:v>
                </c:pt>
                <c:pt idx="250">
                  <c:v>77450.960999999996</c:v>
                </c:pt>
                <c:pt idx="251">
                  <c:v>69190.707999999999</c:v>
                </c:pt>
                <c:pt idx="252">
                  <c:v>63892.49</c:v>
                </c:pt>
                <c:pt idx="253">
                  <c:v>61080.599000000002</c:v>
                </c:pt>
                <c:pt idx="254">
                  <c:v>61486.175999999999</c:v>
                </c:pt>
                <c:pt idx="255">
                  <c:v>71196.873999999996</c:v>
                </c:pt>
                <c:pt idx="256">
                  <c:v>69656.584000000003</c:v>
                </c:pt>
                <c:pt idx="257">
                  <c:v>67822.370999999999</c:v>
                </c:pt>
                <c:pt idx="258">
                  <c:v>68595.769</c:v>
                </c:pt>
                <c:pt idx="259">
                  <c:v>74190.543999999994</c:v>
                </c:pt>
                <c:pt idx="260">
                  <c:v>77069.171000000002</c:v>
                </c:pt>
                <c:pt idx="261">
                  <c:v>76179.406000000003</c:v>
                </c:pt>
                <c:pt idx="262">
                  <c:v>74317.392000000007</c:v>
                </c:pt>
                <c:pt idx="263">
                  <c:v>66897.705000000002</c:v>
                </c:pt>
                <c:pt idx="264">
                  <c:v>60868.440999999999</c:v>
                </c:pt>
                <c:pt idx="265">
                  <c:v>59615.642999999996</c:v>
                </c:pt>
                <c:pt idx="266">
                  <c:v>67202.224999999991</c:v>
                </c:pt>
                <c:pt idx="267">
                  <c:v>55488.275999999998</c:v>
                </c:pt>
                <c:pt idx="268">
                  <c:v>67474.781000000003</c:v>
                </c:pt>
                <c:pt idx="269">
                  <c:v>75821.187000000005</c:v>
                </c:pt>
                <c:pt idx="270">
                  <c:v>64726.701000000001</c:v>
                </c:pt>
                <c:pt idx="271">
                  <c:v>64826.243000000002</c:v>
                </c:pt>
                <c:pt idx="272">
                  <c:v>62210.359000000004</c:v>
                </c:pt>
                <c:pt idx="273">
                  <c:v>57368.455999999998</c:v>
                </c:pt>
                <c:pt idx="274">
                  <c:v>88305</c:v>
                </c:pt>
                <c:pt idx="275">
                  <c:v>88106</c:v>
                </c:pt>
                <c:pt idx="276">
                  <c:v>87865</c:v>
                </c:pt>
                <c:pt idx="277">
                  <c:v>87576</c:v>
                </c:pt>
                <c:pt idx="278">
                  <c:v>90112</c:v>
                </c:pt>
                <c:pt idx="279">
                  <c:v>90117</c:v>
                </c:pt>
                <c:pt idx="280">
                  <c:v>87195</c:v>
                </c:pt>
                <c:pt idx="281">
                  <c:v>86966</c:v>
                </c:pt>
                <c:pt idx="282">
                  <c:v>86748</c:v>
                </c:pt>
                <c:pt idx="283">
                  <c:v>86536</c:v>
                </c:pt>
                <c:pt idx="284">
                  <c:v>86324</c:v>
                </c:pt>
                <c:pt idx="285">
                  <c:v>88793</c:v>
                </c:pt>
                <c:pt idx="286">
                  <c:v>88801</c:v>
                </c:pt>
                <c:pt idx="287">
                  <c:v>88816</c:v>
                </c:pt>
                <c:pt idx="288">
                  <c:v>86116</c:v>
                </c:pt>
                <c:pt idx="289">
                  <c:v>85796</c:v>
                </c:pt>
                <c:pt idx="290">
                  <c:v>85807</c:v>
                </c:pt>
                <c:pt idx="291">
                  <c:v>85838</c:v>
                </c:pt>
                <c:pt idx="292">
                  <c:v>88289</c:v>
                </c:pt>
                <c:pt idx="293">
                  <c:v>88332</c:v>
                </c:pt>
                <c:pt idx="294">
                  <c:v>85727</c:v>
                </c:pt>
                <c:pt idx="295">
                  <c:v>85521</c:v>
                </c:pt>
                <c:pt idx="296">
                  <c:v>85369</c:v>
                </c:pt>
                <c:pt idx="297">
                  <c:v>85176</c:v>
                </c:pt>
                <c:pt idx="298">
                  <c:v>84983</c:v>
                </c:pt>
                <c:pt idx="299">
                  <c:v>87387</c:v>
                </c:pt>
                <c:pt idx="300">
                  <c:v>87413</c:v>
                </c:pt>
                <c:pt idx="301">
                  <c:v>84933</c:v>
                </c:pt>
                <c:pt idx="302">
                  <c:v>84694</c:v>
                </c:pt>
                <c:pt idx="303">
                  <c:v>84478</c:v>
                </c:pt>
                <c:pt idx="304">
                  <c:v>84334</c:v>
                </c:pt>
                <c:pt idx="305">
                  <c:v>83251</c:v>
                </c:pt>
                <c:pt idx="306">
                  <c:v>87086</c:v>
                </c:pt>
                <c:pt idx="307">
                  <c:v>87083</c:v>
                </c:pt>
                <c:pt idx="308">
                  <c:v>82816</c:v>
                </c:pt>
                <c:pt idx="309">
                  <c:v>82548</c:v>
                </c:pt>
                <c:pt idx="310">
                  <c:v>82427</c:v>
                </c:pt>
                <c:pt idx="311">
                  <c:v>82486</c:v>
                </c:pt>
                <c:pt idx="312">
                  <c:v>82404</c:v>
                </c:pt>
                <c:pt idx="313">
                  <c:v>86163</c:v>
                </c:pt>
                <c:pt idx="314">
                  <c:v>86159</c:v>
                </c:pt>
                <c:pt idx="315">
                  <c:v>86147</c:v>
                </c:pt>
                <c:pt idx="316">
                  <c:v>82385</c:v>
                </c:pt>
                <c:pt idx="317">
                  <c:v>82257</c:v>
                </c:pt>
                <c:pt idx="318">
                  <c:v>82082</c:v>
                </c:pt>
                <c:pt idx="319">
                  <c:v>81923</c:v>
                </c:pt>
                <c:pt idx="320">
                  <c:v>85668</c:v>
                </c:pt>
                <c:pt idx="321">
                  <c:v>85647</c:v>
                </c:pt>
                <c:pt idx="322">
                  <c:v>81761</c:v>
                </c:pt>
                <c:pt idx="323">
                  <c:v>81668</c:v>
                </c:pt>
                <c:pt idx="324">
                  <c:v>81620</c:v>
                </c:pt>
                <c:pt idx="325">
                  <c:v>81615</c:v>
                </c:pt>
                <c:pt idx="326">
                  <c:v>85528</c:v>
                </c:pt>
                <c:pt idx="327">
                  <c:v>85520</c:v>
                </c:pt>
                <c:pt idx="328">
                  <c:v>85498</c:v>
                </c:pt>
                <c:pt idx="329">
                  <c:v>81811</c:v>
                </c:pt>
                <c:pt idx="330">
                  <c:v>81775</c:v>
                </c:pt>
                <c:pt idx="331">
                  <c:v>81865</c:v>
                </c:pt>
                <c:pt idx="332">
                  <c:v>85570</c:v>
                </c:pt>
                <c:pt idx="333">
                  <c:v>81815</c:v>
                </c:pt>
                <c:pt idx="334">
                  <c:v>85530</c:v>
                </c:pt>
                <c:pt idx="335">
                  <c:v>97294</c:v>
                </c:pt>
                <c:pt idx="336">
                  <c:v>95647</c:v>
                </c:pt>
                <c:pt idx="337">
                  <c:v>95988</c:v>
                </c:pt>
                <c:pt idx="338">
                  <c:v>96074</c:v>
                </c:pt>
                <c:pt idx="339">
                  <c:v>96395</c:v>
                </c:pt>
                <c:pt idx="340">
                  <c:v>96400</c:v>
                </c:pt>
                <c:pt idx="341">
                  <c:v>98148</c:v>
                </c:pt>
                <c:pt idx="342">
                  <c:v>98154</c:v>
                </c:pt>
                <c:pt idx="343">
                  <c:v>96750</c:v>
                </c:pt>
                <c:pt idx="344">
                  <c:v>96991</c:v>
                </c:pt>
                <c:pt idx="345">
                  <c:v>97704</c:v>
                </c:pt>
                <c:pt idx="346">
                  <c:v>98011</c:v>
                </c:pt>
                <c:pt idx="347">
                  <c:v>98386</c:v>
                </c:pt>
                <c:pt idx="348">
                  <c:v>100149</c:v>
                </c:pt>
                <c:pt idx="349">
                  <c:v>100145</c:v>
                </c:pt>
                <c:pt idx="350">
                  <c:v>98360</c:v>
                </c:pt>
                <c:pt idx="351">
                  <c:v>98625</c:v>
                </c:pt>
                <c:pt idx="352">
                  <c:v>99290</c:v>
                </c:pt>
                <c:pt idx="353">
                  <c:v>100024</c:v>
                </c:pt>
                <c:pt idx="354">
                  <c:v>100247</c:v>
                </c:pt>
                <c:pt idx="355">
                  <c:v>102061</c:v>
                </c:pt>
                <c:pt idx="356">
                  <c:v>102060</c:v>
                </c:pt>
                <c:pt idx="357">
                  <c:v>100495</c:v>
                </c:pt>
                <c:pt idx="358">
                  <c:v>100761</c:v>
                </c:pt>
                <c:pt idx="359">
                  <c:v>102558</c:v>
                </c:pt>
                <c:pt idx="360">
                  <c:v>102861</c:v>
                </c:pt>
                <c:pt idx="361">
                  <c:v>101464</c:v>
                </c:pt>
                <c:pt idx="362">
                  <c:v>103285</c:v>
                </c:pt>
                <c:pt idx="363">
                  <c:v>103280</c:v>
                </c:pt>
                <c:pt idx="364">
                  <c:v>101734</c:v>
                </c:pt>
                <c:pt idx="365">
                  <c:v>102064</c:v>
                </c:pt>
                <c:pt idx="366">
                  <c:v>106237</c:v>
                </c:pt>
                <c:pt idx="367">
                  <c:v>104350</c:v>
                </c:pt>
                <c:pt idx="368">
                  <c:v>104502</c:v>
                </c:pt>
                <c:pt idx="369">
                  <c:v>106830</c:v>
                </c:pt>
                <c:pt idx="370">
                  <c:v>106813</c:v>
                </c:pt>
                <c:pt idx="371">
                  <c:v>104491</c:v>
                </c:pt>
                <c:pt idx="372">
                  <c:v>104826</c:v>
                </c:pt>
                <c:pt idx="373">
                  <c:v>105173</c:v>
                </c:pt>
                <c:pt idx="374">
                  <c:v>105600</c:v>
                </c:pt>
                <c:pt idx="375">
                  <c:v>105910</c:v>
                </c:pt>
                <c:pt idx="376">
                  <c:v>108237</c:v>
                </c:pt>
                <c:pt idx="377">
                  <c:v>108222</c:v>
                </c:pt>
                <c:pt idx="378">
                  <c:v>106248</c:v>
                </c:pt>
                <c:pt idx="379">
                  <c:v>106444</c:v>
                </c:pt>
                <c:pt idx="380">
                  <c:v>107257</c:v>
                </c:pt>
                <c:pt idx="381">
                  <c:v>107231</c:v>
                </c:pt>
                <c:pt idx="382">
                  <c:v>107598</c:v>
                </c:pt>
                <c:pt idx="383">
                  <c:v>109981</c:v>
                </c:pt>
                <c:pt idx="384">
                  <c:v>109953</c:v>
                </c:pt>
                <c:pt idx="385">
                  <c:v>109883</c:v>
                </c:pt>
                <c:pt idx="386">
                  <c:v>108092</c:v>
                </c:pt>
                <c:pt idx="387">
                  <c:v>108396</c:v>
                </c:pt>
                <c:pt idx="388">
                  <c:v>108889</c:v>
                </c:pt>
                <c:pt idx="389">
                  <c:v>109564</c:v>
                </c:pt>
                <c:pt idx="390">
                  <c:v>112005</c:v>
                </c:pt>
                <c:pt idx="391">
                  <c:v>111924</c:v>
                </c:pt>
                <c:pt idx="392">
                  <c:v>110482</c:v>
                </c:pt>
                <c:pt idx="393">
                  <c:v>110433</c:v>
                </c:pt>
                <c:pt idx="394">
                  <c:v>110856</c:v>
                </c:pt>
                <c:pt idx="395">
                  <c:v>111285</c:v>
                </c:pt>
                <c:pt idx="396">
                  <c:v>111293</c:v>
                </c:pt>
                <c:pt idx="397">
                  <c:v>103529</c:v>
                </c:pt>
                <c:pt idx="398">
                  <c:v>103524</c:v>
                </c:pt>
                <c:pt idx="399">
                  <c:v>101495</c:v>
                </c:pt>
                <c:pt idx="400">
                  <c:v>102149</c:v>
                </c:pt>
                <c:pt idx="401">
                  <c:v>102158</c:v>
                </c:pt>
                <c:pt idx="402">
                  <c:v>103299</c:v>
                </c:pt>
                <c:pt idx="403">
                  <c:v>103306</c:v>
                </c:pt>
                <c:pt idx="404">
                  <c:v>105431</c:v>
                </c:pt>
                <c:pt idx="405">
                  <c:v>105438</c:v>
                </c:pt>
                <c:pt idx="406">
                  <c:v>103819</c:v>
                </c:pt>
                <c:pt idx="407">
                  <c:v>104330</c:v>
                </c:pt>
                <c:pt idx="408">
                  <c:v>104837</c:v>
                </c:pt>
                <c:pt idx="409">
                  <c:v>106135</c:v>
                </c:pt>
                <c:pt idx="410">
                  <c:v>106137</c:v>
                </c:pt>
                <c:pt idx="411">
                  <c:v>108338</c:v>
                </c:pt>
                <c:pt idx="412">
                  <c:v>108351</c:v>
                </c:pt>
                <c:pt idx="413">
                  <c:v>108346</c:v>
                </c:pt>
                <c:pt idx="414">
                  <c:v>106687</c:v>
                </c:pt>
                <c:pt idx="415">
                  <c:v>107923</c:v>
                </c:pt>
                <c:pt idx="416">
                  <c:v>107929</c:v>
                </c:pt>
                <c:pt idx="417">
                  <c:v>108643</c:v>
                </c:pt>
                <c:pt idx="418">
                  <c:v>110912</c:v>
                </c:pt>
                <c:pt idx="419">
                  <c:v>110914</c:v>
                </c:pt>
                <c:pt idx="420">
                  <c:v>109417</c:v>
                </c:pt>
                <c:pt idx="421">
                  <c:v>110120</c:v>
                </c:pt>
                <c:pt idx="422">
                  <c:v>110572</c:v>
                </c:pt>
                <c:pt idx="423">
                  <c:v>111275</c:v>
                </c:pt>
                <c:pt idx="424">
                  <c:v>112585</c:v>
                </c:pt>
                <c:pt idx="425">
                  <c:v>112586</c:v>
                </c:pt>
                <c:pt idx="426">
                  <c:v>113807</c:v>
                </c:pt>
                <c:pt idx="427">
                  <c:v>109406</c:v>
                </c:pt>
                <c:pt idx="428">
                  <c:v>109725</c:v>
                </c:pt>
                <c:pt idx="429">
                  <c:v>109737</c:v>
                </c:pt>
                <c:pt idx="430">
                  <c:v>110148</c:v>
                </c:pt>
                <c:pt idx="431">
                  <c:v>110137</c:v>
                </c:pt>
                <c:pt idx="432">
                  <c:v>114484</c:v>
                </c:pt>
                <c:pt idx="433">
                  <c:v>102486</c:v>
                </c:pt>
                <c:pt idx="434">
                  <c:v>110559</c:v>
                </c:pt>
                <c:pt idx="435">
                  <c:v>110692</c:v>
                </c:pt>
                <c:pt idx="436">
                  <c:v>110692</c:v>
                </c:pt>
                <c:pt idx="437">
                  <c:v>110675</c:v>
                </c:pt>
                <c:pt idx="438">
                  <c:v>110679</c:v>
                </c:pt>
                <c:pt idx="439">
                  <c:v>115020</c:v>
                </c:pt>
                <c:pt idx="440">
                  <c:v>115023</c:v>
                </c:pt>
                <c:pt idx="441">
                  <c:v>110655</c:v>
                </c:pt>
                <c:pt idx="442">
                  <c:v>110542</c:v>
                </c:pt>
                <c:pt idx="443">
                  <c:v>110090</c:v>
                </c:pt>
                <c:pt idx="444">
                  <c:v>109463</c:v>
                </c:pt>
                <c:pt idx="445">
                  <c:v>109466</c:v>
                </c:pt>
                <c:pt idx="446">
                  <c:v>113727</c:v>
                </c:pt>
                <c:pt idx="447">
                  <c:v>113742</c:v>
                </c:pt>
                <c:pt idx="448">
                  <c:v>108967</c:v>
                </c:pt>
                <c:pt idx="449">
                  <c:v>108208</c:v>
                </c:pt>
                <c:pt idx="450">
                  <c:v>107576</c:v>
                </c:pt>
                <c:pt idx="451">
                  <c:v>106956</c:v>
                </c:pt>
                <c:pt idx="452">
                  <c:v>106372</c:v>
                </c:pt>
                <c:pt idx="453">
                  <c:v>110508</c:v>
                </c:pt>
                <c:pt idx="454">
                  <c:v>110510</c:v>
                </c:pt>
                <c:pt idx="455">
                  <c:v>105228</c:v>
                </c:pt>
                <c:pt idx="456">
                  <c:v>92566</c:v>
                </c:pt>
                <c:pt idx="457">
                  <c:v>91478</c:v>
                </c:pt>
                <c:pt idx="458">
                  <c:v>90981</c:v>
                </c:pt>
                <c:pt idx="459">
                  <c:v>89719</c:v>
                </c:pt>
                <c:pt idx="460">
                  <c:v>92735</c:v>
                </c:pt>
                <c:pt idx="461">
                  <c:v>92729</c:v>
                </c:pt>
                <c:pt idx="462">
                  <c:v>88822</c:v>
                </c:pt>
                <c:pt idx="463">
                  <c:v>88080</c:v>
                </c:pt>
                <c:pt idx="464">
                  <c:v>87452</c:v>
                </c:pt>
                <c:pt idx="465">
                  <c:v>86678</c:v>
                </c:pt>
                <c:pt idx="466">
                  <c:v>86682</c:v>
                </c:pt>
                <c:pt idx="467">
                  <c:v>89581</c:v>
                </c:pt>
                <c:pt idx="468">
                  <c:v>89589</c:v>
                </c:pt>
                <c:pt idx="469">
                  <c:v>86755</c:v>
                </c:pt>
                <c:pt idx="470">
                  <c:v>85566</c:v>
                </c:pt>
                <c:pt idx="471">
                  <c:v>84489</c:v>
                </c:pt>
                <c:pt idx="472">
                  <c:v>84476</c:v>
                </c:pt>
                <c:pt idx="473">
                  <c:v>83862</c:v>
                </c:pt>
                <c:pt idx="474">
                  <c:v>86662</c:v>
                </c:pt>
                <c:pt idx="475">
                  <c:v>86672</c:v>
                </c:pt>
                <c:pt idx="476">
                  <c:v>86676</c:v>
                </c:pt>
                <c:pt idx="477">
                  <c:v>83344</c:v>
                </c:pt>
                <c:pt idx="478">
                  <c:v>83293</c:v>
                </c:pt>
                <c:pt idx="479">
                  <c:v>83176</c:v>
                </c:pt>
                <c:pt idx="480">
                  <c:v>83125</c:v>
                </c:pt>
                <c:pt idx="481">
                  <c:v>85909</c:v>
                </c:pt>
                <c:pt idx="482">
                  <c:v>85916</c:v>
                </c:pt>
                <c:pt idx="483">
                  <c:v>83121</c:v>
                </c:pt>
                <c:pt idx="484">
                  <c:v>83156</c:v>
                </c:pt>
                <c:pt idx="485">
                  <c:v>83166</c:v>
                </c:pt>
                <c:pt idx="486">
                  <c:v>82718</c:v>
                </c:pt>
                <c:pt idx="487">
                  <c:v>82757</c:v>
                </c:pt>
                <c:pt idx="488">
                  <c:v>85334</c:v>
                </c:pt>
                <c:pt idx="489">
                  <c:v>85338</c:v>
                </c:pt>
                <c:pt idx="490">
                  <c:v>82719</c:v>
                </c:pt>
                <c:pt idx="491">
                  <c:v>82439</c:v>
                </c:pt>
                <c:pt idx="492">
                  <c:v>82220</c:v>
                </c:pt>
                <c:pt idx="493">
                  <c:v>82022</c:v>
                </c:pt>
                <c:pt idx="494">
                  <c:v>81784</c:v>
                </c:pt>
                <c:pt idx="495">
                  <c:v>84343</c:v>
                </c:pt>
                <c:pt idx="496">
                  <c:v>84343</c:v>
                </c:pt>
                <c:pt idx="497">
                  <c:v>81596</c:v>
                </c:pt>
                <c:pt idx="498">
                  <c:v>81299</c:v>
                </c:pt>
                <c:pt idx="499">
                  <c:v>80962</c:v>
                </c:pt>
                <c:pt idx="500">
                  <c:v>80530</c:v>
                </c:pt>
                <c:pt idx="501">
                  <c:v>80551</c:v>
                </c:pt>
                <c:pt idx="502">
                  <c:v>83070</c:v>
                </c:pt>
                <c:pt idx="503">
                  <c:v>83070</c:v>
                </c:pt>
                <c:pt idx="504">
                  <c:v>79299</c:v>
                </c:pt>
                <c:pt idx="505">
                  <c:v>78524</c:v>
                </c:pt>
                <c:pt idx="506">
                  <c:v>78112</c:v>
                </c:pt>
                <c:pt idx="507">
                  <c:v>78134</c:v>
                </c:pt>
                <c:pt idx="508">
                  <c:v>78185</c:v>
                </c:pt>
                <c:pt idx="509">
                  <c:v>80602</c:v>
                </c:pt>
                <c:pt idx="510">
                  <c:v>80602</c:v>
                </c:pt>
                <c:pt idx="511">
                  <c:v>80603</c:v>
                </c:pt>
                <c:pt idx="512">
                  <c:v>77816</c:v>
                </c:pt>
                <c:pt idx="513">
                  <c:v>77513</c:v>
                </c:pt>
                <c:pt idx="514">
                  <c:v>77189</c:v>
                </c:pt>
                <c:pt idx="515">
                  <c:v>76903</c:v>
                </c:pt>
                <c:pt idx="516">
                  <c:v>79248</c:v>
                </c:pt>
                <c:pt idx="517">
                  <c:v>81880</c:v>
                </c:pt>
                <c:pt idx="518">
                  <c:v>79609</c:v>
                </c:pt>
                <c:pt idx="519">
                  <c:v>78905</c:v>
                </c:pt>
                <c:pt idx="520">
                  <c:v>78398</c:v>
                </c:pt>
                <c:pt idx="521">
                  <c:v>78400</c:v>
                </c:pt>
                <c:pt idx="522">
                  <c:v>78004</c:v>
                </c:pt>
                <c:pt idx="523">
                  <c:v>79887</c:v>
                </c:pt>
                <c:pt idx="524">
                  <c:v>79887</c:v>
                </c:pt>
                <c:pt idx="525">
                  <c:v>77758</c:v>
                </c:pt>
                <c:pt idx="526">
                  <c:v>77508</c:v>
                </c:pt>
                <c:pt idx="527">
                  <c:v>77315</c:v>
                </c:pt>
                <c:pt idx="528">
                  <c:v>77254</c:v>
                </c:pt>
                <c:pt idx="529">
                  <c:v>77170</c:v>
                </c:pt>
                <c:pt idx="530">
                  <c:v>79025</c:v>
                </c:pt>
                <c:pt idx="531">
                  <c:v>79027</c:v>
                </c:pt>
                <c:pt idx="532">
                  <c:v>77211</c:v>
                </c:pt>
                <c:pt idx="533">
                  <c:v>77111</c:v>
                </c:pt>
                <c:pt idx="534">
                  <c:v>77091</c:v>
                </c:pt>
                <c:pt idx="535">
                  <c:v>77202</c:v>
                </c:pt>
                <c:pt idx="536">
                  <c:v>77234</c:v>
                </c:pt>
                <c:pt idx="537">
                  <c:v>79071</c:v>
                </c:pt>
                <c:pt idx="538">
                  <c:v>79082</c:v>
                </c:pt>
                <c:pt idx="539">
                  <c:v>77608</c:v>
                </c:pt>
                <c:pt idx="540">
                  <c:v>77626</c:v>
                </c:pt>
                <c:pt idx="541">
                  <c:v>77656</c:v>
                </c:pt>
                <c:pt idx="542">
                  <c:v>77667</c:v>
                </c:pt>
                <c:pt idx="543">
                  <c:v>87222</c:v>
                </c:pt>
                <c:pt idx="544">
                  <c:v>90073</c:v>
                </c:pt>
                <c:pt idx="545">
                  <c:v>90073</c:v>
                </c:pt>
                <c:pt idx="546">
                  <c:v>78195</c:v>
                </c:pt>
                <c:pt idx="547">
                  <c:v>58311.404287302488</c:v>
                </c:pt>
                <c:pt idx="548">
                  <c:v>58561.190248152925</c:v>
                </c:pt>
                <c:pt idx="549">
                  <c:v>61193.856465967554</c:v>
                </c:pt>
                <c:pt idx="550">
                  <c:v>40063.847942295557</c:v>
                </c:pt>
                <c:pt idx="551">
                  <c:v>37395.253984354189</c:v>
                </c:pt>
                <c:pt idx="552">
                  <c:v>59921.178340801067</c:v>
                </c:pt>
                <c:pt idx="553">
                  <c:v>64292.345380174957</c:v>
                </c:pt>
                <c:pt idx="554">
                  <c:v>58946.766118626365</c:v>
                </c:pt>
                <c:pt idx="555">
                  <c:v>49015.917203486657</c:v>
                </c:pt>
                <c:pt idx="556">
                  <c:v>55945.071956518383</c:v>
                </c:pt>
                <c:pt idx="557">
                  <c:v>44833.051936631666</c:v>
                </c:pt>
                <c:pt idx="558">
                  <c:v>45391.51296914999</c:v>
                </c:pt>
                <c:pt idx="559">
                  <c:v>35419.681642431548</c:v>
                </c:pt>
                <c:pt idx="560">
                  <c:v>60536.828148530047</c:v>
                </c:pt>
                <c:pt idx="561">
                  <c:v>53358.131577226653</c:v>
                </c:pt>
                <c:pt idx="562">
                  <c:v>67233.234792013071</c:v>
                </c:pt>
                <c:pt idx="563">
                  <c:v>62975.679637952308</c:v>
                </c:pt>
                <c:pt idx="564">
                  <c:v>39608.487597281608</c:v>
                </c:pt>
                <c:pt idx="565">
                  <c:v>37681.754475732174</c:v>
                </c:pt>
                <c:pt idx="566">
                  <c:v>67844.742462778115</c:v>
                </c:pt>
                <c:pt idx="567">
                  <c:v>37008.469840079066</c:v>
                </c:pt>
                <c:pt idx="568">
                  <c:v>31253.182750844673</c:v>
                </c:pt>
                <c:pt idx="569">
                  <c:v>40584.018930189683</c:v>
                </c:pt>
                <c:pt idx="570">
                  <c:v>49471.532848911374</c:v>
                </c:pt>
                <c:pt idx="571">
                  <c:v>97234.67761920116</c:v>
                </c:pt>
                <c:pt idx="572">
                  <c:v>95807.018100632282</c:v>
                </c:pt>
                <c:pt idx="573">
                  <c:v>95810.018100632282</c:v>
                </c:pt>
                <c:pt idx="574">
                  <c:v>57960.636349268883</c:v>
                </c:pt>
                <c:pt idx="575">
                  <c:v>64326.184397818557</c:v>
                </c:pt>
                <c:pt idx="576">
                  <c:v>60585.948922542018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4F-4F74-9145-097FAC1D2C5A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Total_StdO_Customers!$P$9:$P$585</c:f>
              <c:numCache>
                <c:formatCode>#,##0</c:formatCode>
                <c:ptCount val="577"/>
                <c:pt idx="0">
                  <c:v>107692</c:v>
                </c:pt>
                <c:pt idx="1">
                  <c:v>105052</c:v>
                </c:pt>
                <c:pt idx="2">
                  <c:v>104491</c:v>
                </c:pt>
                <c:pt idx="3">
                  <c:v>103706</c:v>
                </c:pt>
                <c:pt idx="4">
                  <c:v>103254</c:v>
                </c:pt>
                <c:pt idx="5">
                  <c:v>105820</c:v>
                </c:pt>
                <c:pt idx="6">
                  <c:v>105799</c:v>
                </c:pt>
                <c:pt idx="7">
                  <c:v>102878</c:v>
                </c:pt>
                <c:pt idx="8">
                  <c:v>102164</c:v>
                </c:pt>
                <c:pt idx="9">
                  <c:v>102133</c:v>
                </c:pt>
                <c:pt idx="10">
                  <c:v>101816</c:v>
                </c:pt>
                <c:pt idx="11">
                  <c:v>101788</c:v>
                </c:pt>
                <c:pt idx="12">
                  <c:v>104286</c:v>
                </c:pt>
                <c:pt idx="13">
                  <c:v>104241</c:v>
                </c:pt>
                <c:pt idx="14">
                  <c:v>103578</c:v>
                </c:pt>
                <c:pt idx="15">
                  <c:v>100300</c:v>
                </c:pt>
                <c:pt idx="16">
                  <c:v>100247</c:v>
                </c:pt>
                <c:pt idx="17">
                  <c:v>99903</c:v>
                </c:pt>
                <c:pt idx="18">
                  <c:v>99869</c:v>
                </c:pt>
                <c:pt idx="19">
                  <c:v>102292</c:v>
                </c:pt>
                <c:pt idx="20">
                  <c:v>102202</c:v>
                </c:pt>
                <c:pt idx="21">
                  <c:v>99398</c:v>
                </c:pt>
                <c:pt idx="22">
                  <c:v>99214</c:v>
                </c:pt>
                <c:pt idx="23">
                  <c:v>99132</c:v>
                </c:pt>
                <c:pt idx="24">
                  <c:v>99464</c:v>
                </c:pt>
                <c:pt idx="25">
                  <c:v>99469</c:v>
                </c:pt>
                <c:pt idx="26">
                  <c:v>101950</c:v>
                </c:pt>
                <c:pt idx="27">
                  <c:v>101914</c:v>
                </c:pt>
                <c:pt idx="28">
                  <c:v>100011</c:v>
                </c:pt>
                <c:pt idx="29">
                  <c:v>100593</c:v>
                </c:pt>
                <c:pt idx="30">
                  <c:v>101034</c:v>
                </c:pt>
                <c:pt idx="31">
                  <c:v>92282</c:v>
                </c:pt>
                <c:pt idx="32">
                  <c:v>93343</c:v>
                </c:pt>
                <c:pt idx="33">
                  <c:v>95299</c:v>
                </c:pt>
                <c:pt idx="34">
                  <c:v>95298</c:v>
                </c:pt>
                <c:pt idx="35">
                  <c:v>93931</c:v>
                </c:pt>
                <c:pt idx="36">
                  <c:v>93931</c:v>
                </c:pt>
                <c:pt idx="37">
                  <c:v>94559</c:v>
                </c:pt>
                <c:pt idx="38">
                  <c:v>95737</c:v>
                </c:pt>
                <c:pt idx="39">
                  <c:v>95739</c:v>
                </c:pt>
                <c:pt idx="40">
                  <c:v>97753</c:v>
                </c:pt>
                <c:pt idx="41">
                  <c:v>97760</c:v>
                </c:pt>
                <c:pt idx="42">
                  <c:v>96490</c:v>
                </c:pt>
                <c:pt idx="43">
                  <c:v>96998</c:v>
                </c:pt>
                <c:pt idx="44">
                  <c:v>98201</c:v>
                </c:pt>
                <c:pt idx="45">
                  <c:v>98729</c:v>
                </c:pt>
                <c:pt idx="46">
                  <c:v>98764</c:v>
                </c:pt>
                <c:pt idx="47">
                  <c:v>100883</c:v>
                </c:pt>
                <c:pt idx="48">
                  <c:v>100887</c:v>
                </c:pt>
                <c:pt idx="49">
                  <c:v>100893</c:v>
                </c:pt>
                <c:pt idx="50">
                  <c:v>99728</c:v>
                </c:pt>
                <c:pt idx="51">
                  <c:v>99737</c:v>
                </c:pt>
                <c:pt idx="52">
                  <c:v>100759</c:v>
                </c:pt>
                <c:pt idx="53">
                  <c:v>100761</c:v>
                </c:pt>
                <c:pt idx="54">
                  <c:v>102923</c:v>
                </c:pt>
                <c:pt idx="55">
                  <c:v>102926</c:v>
                </c:pt>
                <c:pt idx="56">
                  <c:v>101088</c:v>
                </c:pt>
                <c:pt idx="57">
                  <c:v>101216</c:v>
                </c:pt>
                <c:pt idx="58">
                  <c:v>101419</c:v>
                </c:pt>
                <c:pt idx="59">
                  <c:v>101903</c:v>
                </c:pt>
                <c:pt idx="60">
                  <c:v>97386</c:v>
                </c:pt>
                <c:pt idx="61">
                  <c:v>99517</c:v>
                </c:pt>
                <c:pt idx="62">
                  <c:v>99528</c:v>
                </c:pt>
                <c:pt idx="63">
                  <c:v>97507</c:v>
                </c:pt>
                <c:pt idx="64">
                  <c:v>97499</c:v>
                </c:pt>
                <c:pt idx="65">
                  <c:v>97435</c:v>
                </c:pt>
                <c:pt idx="66">
                  <c:v>97332</c:v>
                </c:pt>
                <c:pt idx="67">
                  <c:v>97286</c:v>
                </c:pt>
                <c:pt idx="68">
                  <c:v>99409</c:v>
                </c:pt>
                <c:pt idx="69">
                  <c:v>99413</c:v>
                </c:pt>
                <c:pt idx="70">
                  <c:v>96946</c:v>
                </c:pt>
                <c:pt idx="71">
                  <c:v>96960</c:v>
                </c:pt>
                <c:pt idx="72">
                  <c:v>96869</c:v>
                </c:pt>
                <c:pt idx="73">
                  <c:v>96760</c:v>
                </c:pt>
                <c:pt idx="74">
                  <c:v>96448</c:v>
                </c:pt>
                <c:pt idx="75">
                  <c:v>98542</c:v>
                </c:pt>
                <c:pt idx="76">
                  <c:v>98547</c:v>
                </c:pt>
                <c:pt idx="77">
                  <c:v>96142</c:v>
                </c:pt>
                <c:pt idx="78">
                  <c:v>96150</c:v>
                </c:pt>
                <c:pt idx="79">
                  <c:v>96037</c:v>
                </c:pt>
                <c:pt idx="80">
                  <c:v>95755</c:v>
                </c:pt>
                <c:pt idx="81">
                  <c:v>95761</c:v>
                </c:pt>
                <c:pt idx="82">
                  <c:v>97857</c:v>
                </c:pt>
                <c:pt idx="83">
                  <c:v>97859</c:v>
                </c:pt>
                <c:pt idx="84">
                  <c:v>95450</c:v>
                </c:pt>
                <c:pt idx="85">
                  <c:v>95112</c:v>
                </c:pt>
                <c:pt idx="86">
                  <c:v>94905</c:v>
                </c:pt>
                <c:pt idx="87">
                  <c:v>94633</c:v>
                </c:pt>
                <c:pt idx="88">
                  <c:v>94378</c:v>
                </c:pt>
                <c:pt idx="89">
                  <c:v>96431</c:v>
                </c:pt>
                <c:pt idx="90">
                  <c:v>96444</c:v>
                </c:pt>
                <c:pt idx="91">
                  <c:v>82024.396000000008</c:v>
                </c:pt>
                <c:pt idx="92">
                  <c:v>81784.799999999988</c:v>
                </c:pt>
                <c:pt idx="93">
                  <c:v>81641.926999999996</c:v>
                </c:pt>
                <c:pt idx="94">
                  <c:v>89227.528999999995</c:v>
                </c:pt>
                <c:pt idx="95">
                  <c:v>86495.727000000014</c:v>
                </c:pt>
                <c:pt idx="96">
                  <c:v>84100.584000000003</c:v>
                </c:pt>
                <c:pt idx="97">
                  <c:v>82321.534</c:v>
                </c:pt>
                <c:pt idx="98">
                  <c:v>80983.111999999994</c:v>
                </c:pt>
                <c:pt idx="99">
                  <c:v>59962.506999999998</c:v>
                </c:pt>
                <c:pt idx="100">
                  <c:v>82300.168999999994</c:v>
                </c:pt>
                <c:pt idx="101">
                  <c:v>88157.534</c:v>
                </c:pt>
                <c:pt idx="102">
                  <c:v>85272.31700000001</c:v>
                </c:pt>
                <c:pt idx="103">
                  <c:v>61323.849000000002</c:v>
                </c:pt>
                <c:pt idx="104">
                  <c:v>57938.775999999998</c:v>
                </c:pt>
                <c:pt idx="105">
                  <c:v>69230.638999999996</c:v>
                </c:pt>
                <c:pt idx="106">
                  <c:v>63109.310000000005</c:v>
                </c:pt>
                <c:pt idx="107">
                  <c:v>60403.717000000004</c:v>
                </c:pt>
                <c:pt idx="108">
                  <c:v>59241.455999999998</c:v>
                </c:pt>
                <c:pt idx="109">
                  <c:v>57770.255000000005</c:v>
                </c:pt>
                <c:pt idx="110">
                  <c:v>83612.823000000004</c:v>
                </c:pt>
                <c:pt idx="111">
                  <c:v>68063.566000000006</c:v>
                </c:pt>
                <c:pt idx="112">
                  <c:v>61018.787000000004</c:v>
                </c:pt>
                <c:pt idx="113">
                  <c:v>58655.608000000007</c:v>
                </c:pt>
                <c:pt idx="114">
                  <c:v>81051.593000000008</c:v>
                </c:pt>
                <c:pt idx="115">
                  <c:v>63217.846999999994</c:v>
                </c:pt>
                <c:pt idx="116">
                  <c:v>59143.949000000001</c:v>
                </c:pt>
                <c:pt idx="117">
                  <c:v>55005.840000000004</c:v>
                </c:pt>
                <c:pt idx="118">
                  <c:v>68010.934000000008</c:v>
                </c:pt>
                <c:pt idx="119">
                  <c:v>57360.097999999998</c:v>
                </c:pt>
                <c:pt idx="120">
                  <c:v>61199.789000000004</c:v>
                </c:pt>
                <c:pt idx="121">
                  <c:v>61780.661000000007</c:v>
                </c:pt>
                <c:pt idx="122">
                  <c:v>79775.626999999993</c:v>
                </c:pt>
                <c:pt idx="123">
                  <c:v>59247.226000000002</c:v>
                </c:pt>
                <c:pt idx="124">
                  <c:v>64214.908000000003</c:v>
                </c:pt>
                <c:pt idx="125">
                  <c:v>69736.395000000004</c:v>
                </c:pt>
                <c:pt idx="126">
                  <c:v>68394.876000000004</c:v>
                </c:pt>
                <c:pt idx="127">
                  <c:v>58380.421000000002</c:v>
                </c:pt>
                <c:pt idx="128">
                  <c:v>75442.159</c:v>
                </c:pt>
                <c:pt idx="129">
                  <c:v>76681.626999999993</c:v>
                </c:pt>
                <c:pt idx="130">
                  <c:v>64312.809000000001</c:v>
                </c:pt>
                <c:pt idx="131">
                  <c:v>64009.644</c:v>
                </c:pt>
                <c:pt idx="132">
                  <c:v>58878.846000000005</c:v>
                </c:pt>
                <c:pt idx="133">
                  <c:v>61663.358</c:v>
                </c:pt>
                <c:pt idx="134">
                  <c:v>63193.861999999994</c:v>
                </c:pt>
                <c:pt idx="135">
                  <c:v>64754.413</c:v>
                </c:pt>
                <c:pt idx="136">
                  <c:v>66257.952000000005</c:v>
                </c:pt>
                <c:pt idx="137">
                  <c:v>67864.182000000001</c:v>
                </c:pt>
                <c:pt idx="138">
                  <c:v>71218.362000000008</c:v>
                </c:pt>
                <c:pt idx="139">
                  <c:v>70653.981999999989</c:v>
                </c:pt>
                <c:pt idx="140">
                  <c:v>61321.012000000002</c:v>
                </c:pt>
                <c:pt idx="141">
                  <c:v>65310.233</c:v>
                </c:pt>
                <c:pt idx="142">
                  <c:v>76663.138999999996</c:v>
                </c:pt>
                <c:pt idx="143">
                  <c:v>84090.406999999992</c:v>
                </c:pt>
                <c:pt idx="144">
                  <c:v>73127.905999999988</c:v>
                </c:pt>
                <c:pt idx="145">
                  <c:v>61514.64</c:v>
                </c:pt>
                <c:pt idx="146">
                  <c:v>67393.608000000007</c:v>
                </c:pt>
                <c:pt idx="147">
                  <c:v>79436.146000000008</c:v>
                </c:pt>
                <c:pt idx="148">
                  <c:v>72479.837</c:v>
                </c:pt>
                <c:pt idx="149">
                  <c:v>66865.78</c:v>
                </c:pt>
                <c:pt idx="150">
                  <c:v>66654.551999999996</c:v>
                </c:pt>
                <c:pt idx="151">
                  <c:v>67501.301999999996</c:v>
                </c:pt>
                <c:pt idx="152">
                  <c:v>62195.72</c:v>
                </c:pt>
                <c:pt idx="153">
                  <c:v>64752.586000000003</c:v>
                </c:pt>
                <c:pt idx="154">
                  <c:v>72817.453000000009</c:v>
                </c:pt>
                <c:pt idx="155">
                  <c:v>69657.794999999998</c:v>
                </c:pt>
                <c:pt idx="156">
                  <c:v>78562.289000000004</c:v>
                </c:pt>
                <c:pt idx="157">
                  <c:v>79297.084999999992</c:v>
                </c:pt>
                <c:pt idx="158">
                  <c:v>77998.907999999996</c:v>
                </c:pt>
                <c:pt idx="159">
                  <c:v>74521.051000000007</c:v>
                </c:pt>
                <c:pt idx="160">
                  <c:v>78050.062000000005</c:v>
                </c:pt>
                <c:pt idx="161">
                  <c:v>69653.475000000006</c:v>
                </c:pt>
                <c:pt idx="162">
                  <c:v>71837.698000000004</c:v>
                </c:pt>
                <c:pt idx="163">
                  <c:v>68758.385000000009</c:v>
                </c:pt>
                <c:pt idx="164">
                  <c:v>72054.267999999996</c:v>
                </c:pt>
                <c:pt idx="165">
                  <c:v>79294.009000000005</c:v>
                </c:pt>
                <c:pt idx="166">
                  <c:v>69026.679000000004</c:v>
                </c:pt>
                <c:pt idx="167">
                  <c:v>60445.254000000001</c:v>
                </c:pt>
                <c:pt idx="168">
                  <c:v>73028.732000000004</c:v>
                </c:pt>
                <c:pt idx="169">
                  <c:v>86702.834999999992</c:v>
                </c:pt>
                <c:pt idx="170">
                  <c:v>105243.068</c:v>
                </c:pt>
                <c:pt idx="171">
                  <c:v>113290.228</c:v>
                </c:pt>
                <c:pt idx="172">
                  <c:v>88418.83</c:v>
                </c:pt>
                <c:pt idx="173">
                  <c:v>79859.085999999996</c:v>
                </c:pt>
                <c:pt idx="174">
                  <c:v>83910.557000000001</c:v>
                </c:pt>
                <c:pt idx="175">
                  <c:v>80982.448000000004</c:v>
                </c:pt>
                <c:pt idx="176">
                  <c:v>83452.274000000005</c:v>
                </c:pt>
                <c:pt idx="177">
                  <c:v>92839.172999999995</c:v>
                </c:pt>
                <c:pt idx="178">
                  <c:v>82457.94</c:v>
                </c:pt>
                <c:pt idx="179">
                  <c:v>66396.842000000004</c:v>
                </c:pt>
                <c:pt idx="180">
                  <c:v>79533.241999999998</c:v>
                </c:pt>
                <c:pt idx="181">
                  <c:v>89443.111000000004</c:v>
                </c:pt>
                <c:pt idx="182">
                  <c:v>83717.766000000003</c:v>
                </c:pt>
                <c:pt idx="183">
                  <c:v>86315.065000000002</c:v>
                </c:pt>
                <c:pt idx="184">
                  <c:v>89468.25</c:v>
                </c:pt>
                <c:pt idx="185">
                  <c:v>73413.191000000006</c:v>
                </c:pt>
                <c:pt idx="186">
                  <c:v>89822.907000000007</c:v>
                </c:pt>
                <c:pt idx="187">
                  <c:v>88606.856</c:v>
                </c:pt>
                <c:pt idx="188">
                  <c:v>97500.61099999999</c:v>
                </c:pt>
                <c:pt idx="189">
                  <c:v>105270.85699999999</c:v>
                </c:pt>
                <c:pt idx="190">
                  <c:v>109007.84300000001</c:v>
                </c:pt>
                <c:pt idx="191">
                  <c:v>114406.467</c:v>
                </c:pt>
                <c:pt idx="192">
                  <c:v>98945.37</c:v>
                </c:pt>
                <c:pt idx="193">
                  <c:v>104900.62699999999</c:v>
                </c:pt>
                <c:pt idx="194">
                  <c:v>103728.80500000001</c:v>
                </c:pt>
                <c:pt idx="195">
                  <c:v>103274.012</c:v>
                </c:pt>
                <c:pt idx="196">
                  <c:v>113829.43799999999</c:v>
                </c:pt>
                <c:pt idx="197">
                  <c:v>104363.333</c:v>
                </c:pt>
                <c:pt idx="198">
                  <c:v>114510.89200000001</c:v>
                </c:pt>
                <c:pt idx="199">
                  <c:v>107110.43400000001</c:v>
                </c:pt>
                <c:pt idx="200">
                  <c:v>92837.148000000001</c:v>
                </c:pt>
                <c:pt idx="201">
                  <c:v>89155.066000000006</c:v>
                </c:pt>
                <c:pt idx="202">
                  <c:v>76219.581999999995</c:v>
                </c:pt>
                <c:pt idx="203">
                  <c:v>82493.902999999991</c:v>
                </c:pt>
                <c:pt idx="204">
                  <c:v>89100.468000000008</c:v>
                </c:pt>
                <c:pt idx="205">
                  <c:v>88204.641000000003</c:v>
                </c:pt>
                <c:pt idx="206">
                  <c:v>88544.42</c:v>
                </c:pt>
                <c:pt idx="207">
                  <c:v>81573.548999999999</c:v>
                </c:pt>
                <c:pt idx="208">
                  <c:v>88588.824999999997</c:v>
                </c:pt>
                <c:pt idx="209">
                  <c:v>91540.231</c:v>
                </c:pt>
                <c:pt idx="210">
                  <c:v>91243.377000000008</c:v>
                </c:pt>
                <c:pt idx="211">
                  <c:v>91525.04800000001</c:v>
                </c:pt>
                <c:pt idx="212">
                  <c:v>98349.101999999984</c:v>
                </c:pt>
                <c:pt idx="213">
                  <c:v>100397.704</c:v>
                </c:pt>
                <c:pt idx="214">
                  <c:v>115775.98199999999</c:v>
                </c:pt>
                <c:pt idx="215">
                  <c:v>103708.93700000001</c:v>
                </c:pt>
                <c:pt idx="216">
                  <c:v>102271.61099999999</c:v>
                </c:pt>
                <c:pt idx="217">
                  <c:v>98334.347999999998</c:v>
                </c:pt>
                <c:pt idx="218">
                  <c:v>83093.635999999999</c:v>
                </c:pt>
                <c:pt idx="219">
                  <c:v>82319.611999999994</c:v>
                </c:pt>
                <c:pt idx="220">
                  <c:v>81846.513000000006</c:v>
                </c:pt>
                <c:pt idx="221">
                  <c:v>85877.650999999998</c:v>
                </c:pt>
                <c:pt idx="222">
                  <c:v>102771.57999999999</c:v>
                </c:pt>
                <c:pt idx="223">
                  <c:v>88092.17300000001</c:v>
                </c:pt>
                <c:pt idx="224">
                  <c:v>85508.125999999989</c:v>
                </c:pt>
                <c:pt idx="225">
                  <c:v>83958.770999999993</c:v>
                </c:pt>
                <c:pt idx="226">
                  <c:v>88721.756999999998</c:v>
                </c:pt>
                <c:pt idx="227">
                  <c:v>83535.817999999999</c:v>
                </c:pt>
                <c:pt idx="228">
                  <c:v>81190.563999999998</c:v>
                </c:pt>
                <c:pt idx="229">
                  <c:v>74559.195999999996</c:v>
                </c:pt>
                <c:pt idx="230">
                  <c:v>87204.216</c:v>
                </c:pt>
                <c:pt idx="231">
                  <c:v>89245.03</c:v>
                </c:pt>
                <c:pt idx="232">
                  <c:v>81422.356</c:v>
                </c:pt>
                <c:pt idx="233">
                  <c:v>79218.835999999996</c:v>
                </c:pt>
                <c:pt idx="234">
                  <c:v>72969.271999999997</c:v>
                </c:pt>
                <c:pt idx="235">
                  <c:v>73855.192999999999</c:v>
                </c:pt>
                <c:pt idx="236">
                  <c:v>77583.812000000005</c:v>
                </c:pt>
                <c:pt idx="237">
                  <c:v>85209.535000000003</c:v>
                </c:pt>
                <c:pt idx="238">
                  <c:v>83372.065000000002</c:v>
                </c:pt>
                <c:pt idx="239">
                  <c:v>81741.096999999994</c:v>
                </c:pt>
                <c:pt idx="240">
                  <c:v>82436.868000000002</c:v>
                </c:pt>
                <c:pt idx="241">
                  <c:v>72238.576000000001</c:v>
                </c:pt>
                <c:pt idx="242">
                  <c:v>71997.714000000007</c:v>
                </c:pt>
                <c:pt idx="243">
                  <c:v>78986.620999999999</c:v>
                </c:pt>
                <c:pt idx="244">
                  <c:v>82478.379000000001</c:v>
                </c:pt>
                <c:pt idx="245">
                  <c:v>73674.797000000006</c:v>
                </c:pt>
                <c:pt idx="246">
                  <c:v>66138.493000000002</c:v>
                </c:pt>
                <c:pt idx="247">
                  <c:v>73307.292000000001</c:v>
                </c:pt>
                <c:pt idx="248">
                  <c:v>76417.803</c:v>
                </c:pt>
                <c:pt idx="249">
                  <c:v>73321.396999999997</c:v>
                </c:pt>
                <c:pt idx="250">
                  <c:v>78693.849000000002</c:v>
                </c:pt>
                <c:pt idx="251">
                  <c:v>71593.868000000002</c:v>
                </c:pt>
                <c:pt idx="252">
                  <c:v>64084.224000000002</c:v>
                </c:pt>
                <c:pt idx="253">
                  <c:v>60065.7</c:v>
                </c:pt>
                <c:pt idx="254">
                  <c:v>62935.28</c:v>
                </c:pt>
                <c:pt idx="255">
                  <c:v>72984.453999999998</c:v>
                </c:pt>
                <c:pt idx="256">
                  <c:v>72679.331999999995</c:v>
                </c:pt>
                <c:pt idx="257">
                  <c:v>66344.498999999996</c:v>
                </c:pt>
                <c:pt idx="258">
                  <c:v>71952.381999999998</c:v>
                </c:pt>
                <c:pt idx="259">
                  <c:v>76208.55</c:v>
                </c:pt>
                <c:pt idx="260">
                  <c:v>78857.957999999999</c:v>
                </c:pt>
                <c:pt idx="261">
                  <c:v>79616.274000000005</c:v>
                </c:pt>
                <c:pt idx="262">
                  <c:v>76461.2</c:v>
                </c:pt>
                <c:pt idx="263">
                  <c:v>68737.842999999993</c:v>
                </c:pt>
                <c:pt idx="264">
                  <c:v>64191.392999999996</c:v>
                </c:pt>
                <c:pt idx="265">
                  <c:v>60466.499000000003</c:v>
                </c:pt>
                <c:pt idx="266">
                  <c:v>65898.956000000006</c:v>
                </c:pt>
                <c:pt idx="267">
                  <c:v>54657.514000000003</c:v>
                </c:pt>
                <c:pt idx="268">
                  <c:v>69493.947</c:v>
                </c:pt>
                <c:pt idx="269">
                  <c:v>75039.032000000007</c:v>
                </c:pt>
                <c:pt idx="270">
                  <c:v>65222.073999999993</c:v>
                </c:pt>
                <c:pt idx="271">
                  <c:v>61620.99</c:v>
                </c:pt>
                <c:pt idx="272">
                  <c:v>62827.352999999996</c:v>
                </c:pt>
                <c:pt idx="273">
                  <c:v>60719.15</c:v>
                </c:pt>
                <c:pt idx="274">
                  <c:v>81184</c:v>
                </c:pt>
                <c:pt idx="275">
                  <c:v>81006</c:v>
                </c:pt>
                <c:pt idx="276">
                  <c:v>80780</c:v>
                </c:pt>
                <c:pt idx="277">
                  <c:v>80531</c:v>
                </c:pt>
                <c:pt idx="278">
                  <c:v>83107</c:v>
                </c:pt>
                <c:pt idx="279">
                  <c:v>83112</c:v>
                </c:pt>
                <c:pt idx="280">
                  <c:v>80186</c:v>
                </c:pt>
                <c:pt idx="281">
                  <c:v>79983</c:v>
                </c:pt>
                <c:pt idx="282">
                  <c:v>79788</c:v>
                </c:pt>
                <c:pt idx="283">
                  <c:v>79596</c:v>
                </c:pt>
                <c:pt idx="284">
                  <c:v>79404</c:v>
                </c:pt>
                <c:pt idx="285">
                  <c:v>81915</c:v>
                </c:pt>
                <c:pt idx="286">
                  <c:v>81922</c:v>
                </c:pt>
                <c:pt idx="287">
                  <c:v>81936</c:v>
                </c:pt>
                <c:pt idx="288">
                  <c:v>79222</c:v>
                </c:pt>
                <c:pt idx="289">
                  <c:v>78939</c:v>
                </c:pt>
                <c:pt idx="290">
                  <c:v>78948</c:v>
                </c:pt>
                <c:pt idx="291">
                  <c:v>78977</c:v>
                </c:pt>
                <c:pt idx="292">
                  <c:v>81464</c:v>
                </c:pt>
                <c:pt idx="293">
                  <c:v>81504</c:v>
                </c:pt>
                <c:pt idx="294">
                  <c:v>78881</c:v>
                </c:pt>
                <c:pt idx="295">
                  <c:v>78691</c:v>
                </c:pt>
                <c:pt idx="296">
                  <c:v>78559</c:v>
                </c:pt>
                <c:pt idx="297">
                  <c:v>78389</c:v>
                </c:pt>
                <c:pt idx="298">
                  <c:v>78215</c:v>
                </c:pt>
                <c:pt idx="299">
                  <c:v>80654</c:v>
                </c:pt>
                <c:pt idx="300">
                  <c:v>80678</c:v>
                </c:pt>
                <c:pt idx="301">
                  <c:v>78174</c:v>
                </c:pt>
                <c:pt idx="302">
                  <c:v>77951</c:v>
                </c:pt>
                <c:pt idx="303">
                  <c:v>77760</c:v>
                </c:pt>
                <c:pt idx="304">
                  <c:v>77626</c:v>
                </c:pt>
                <c:pt idx="305">
                  <c:v>84066</c:v>
                </c:pt>
                <c:pt idx="306">
                  <c:v>86987</c:v>
                </c:pt>
                <c:pt idx="307">
                  <c:v>86979</c:v>
                </c:pt>
                <c:pt idx="308">
                  <c:v>83623</c:v>
                </c:pt>
                <c:pt idx="309">
                  <c:v>83353</c:v>
                </c:pt>
                <c:pt idx="310">
                  <c:v>83227</c:v>
                </c:pt>
                <c:pt idx="311">
                  <c:v>83288</c:v>
                </c:pt>
                <c:pt idx="312">
                  <c:v>83201</c:v>
                </c:pt>
                <c:pt idx="313">
                  <c:v>86055</c:v>
                </c:pt>
                <c:pt idx="314">
                  <c:v>86048</c:v>
                </c:pt>
                <c:pt idx="315">
                  <c:v>86037</c:v>
                </c:pt>
                <c:pt idx="316">
                  <c:v>83201</c:v>
                </c:pt>
                <c:pt idx="317">
                  <c:v>83056</c:v>
                </c:pt>
                <c:pt idx="318">
                  <c:v>82879</c:v>
                </c:pt>
                <c:pt idx="319">
                  <c:v>82718</c:v>
                </c:pt>
                <c:pt idx="320">
                  <c:v>85558</c:v>
                </c:pt>
                <c:pt idx="321">
                  <c:v>85538</c:v>
                </c:pt>
                <c:pt idx="322">
                  <c:v>82552</c:v>
                </c:pt>
                <c:pt idx="323">
                  <c:v>82460</c:v>
                </c:pt>
                <c:pt idx="324">
                  <c:v>82410</c:v>
                </c:pt>
                <c:pt idx="325">
                  <c:v>82405</c:v>
                </c:pt>
                <c:pt idx="326">
                  <c:v>85414</c:v>
                </c:pt>
                <c:pt idx="327">
                  <c:v>85410</c:v>
                </c:pt>
                <c:pt idx="328">
                  <c:v>85389</c:v>
                </c:pt>
                <c:pt idx="329">
                  <c:v>82597</c:v>
                </c:pt>
                <c:pt idx="330">
                  <c:v>82563</c:v>
                </c:pt>
                <c:pt idx="331">
                  <c:v>82655</c:v>
                </c:pt>
                <c:pt idx="332">
                  <c:v>85482</c:v>
                </c:pt>
                <c:pt idx="333">
                  <c:v>82604</c:v>
                </c:pt>
                <c:pt idx="334">
                  <c:v>85421</c:v>
                </c:pt>
                <c:pt idx="335">
                  <c:v>99075</c:v>
                </c:pt>
                <c:pt idx="336">
                  <c:v>97337</c:v>
                </c:pt>
                <c:pt idx="337">
                  <c:v>97683</c:v>
                </c:pt>
                <c:pt idx="338">
                  <c:v>97769</c:v>
                </c:pt>
                <c:pt idx="339">
                  <c:v>98096</c:v>
                </c:pt>
                <c:pt idx="340">
                  <c:v>98101</c:v>
                </c:pt>
                <c:pt idx="341">
                  <c:v>99945</c:v>
                </c:pt>
                <c:pt idx="342">
                  <c:v>99957</c:v>
                </c:pt>
                <c:pt idx="343">
                  <c:v>98453</c:v>
                </c:pt>
                <c:pt idx="344">
                  <c:v>98714</c:v>
                </c:pt>
                <c:pt idx="345">
                  <c:v>99429</c:v>
                </c:pt>
                <c:pt idx="346">
                  <c:v>99721</c:v>
                </c:pt>
                <c:pt idx="347">
                  <c:v>100115</c:v>
                </c:pt>
                <c:pt idx="348">
                  <c:v>101978</c:v>
                </c:pt>
                <c:pt idx="349">
                  <c:v>101972</c:v>
                </c:pt>
                <c:pt idx="350">
                  <c:v>100089</c:v>
                </c:pt>
                <c:pt idx="351">
                  <c:v>100361</c:v>
                </c:pt>
                <c:pt idx="352">
                  <c:v>101035</c:v>
                </c:pt>
                <c:pt idx="353">
                  <c:v>101782</c:v>
                </c:pt>
                <c:pt idx="354">
                  <c:v>102010</c:v>
                </c:pt>
                <c:pt idx="355">
                  <c:v>103925</c:v>
                </c:pt>
                <c:pt idx="356">
                  <c:v>103924</c:v>
                </c:pt>
                <c:pt idx="357">
                  <c:v>102260</c:v>
                </c:pt>
                <c:pt idx="358">
                  <c:v>102528</c:v>
                </c:pt>
                <c:pt idx="359">
                  <c:v>104428</c:v>
                </c:pt>
                <c:pt idx="360">
                  <c:v>104740</c:v>
                </c:pt>
                <c:pt idx="361">
                  <c:v>103243</c:v>
                </c:pt>
                <c:pt idx="362">
                  <c:v>105164</c:v>
                </c:pt>
                <c:pt idx="363">
                  <c:v>105157</c:v>
                </c:pt>
                <c:pt idx="364">
                  <c:v>103516</c:v>
                </c:pt>
                <c:pt idx="365">
                  <c:v>103845</c:v>
                </c:pt>
                <c:pt idx="366">
                  <c:v>103723</c:v>
                </c:pt>
                <c:pt idx="367">
                  <c:v>101644</c:v>
                </c:pt>
                <c:pt idx="368">
                  <c:v>101791</c:v>
                </c:pt>
                <c:pt idx="369">
                  <c:v>104295</c:v>
                </c:pt>
                <c:pt idx="370">
                  <c:v>104286</c:v>
                </c:pt>
                <c:pt idx="371">
                  <c:v>101776</c:v>
                </c:pt>
                <c:pt idx="372">
                  <c:v>102108</c:v>
                </c:pt>
                <c:pt idx="373">
                  <c:v>102446</c:v>
                </c:pt>
                <c:pt idx="374">
                  <c:v>102860</c:v>
                </c:pt>
                <c:pt idx="375">
                  <c:v>103161</c:v>
                </c:pt>
                <c:pt idx="376">
                  <c:v>105676</c:v>
                </c:pt>
                <c:pt idx="377">
                  <c:v>105662</c:v>
                </c:pt>
                <c:pt idx="378">
                  <c:v>103489</c:v>
                </c:pt>
                <c:pt idx="379">
                  <c:v>103681</c:v>
                </c:pt>
                <c:pt idx="380">
                  <c:v>104472</c:v>
                </c:pt>
                <c:pt idx="381">
                  <c:v>104448</c:v>
                </c:pt>
                <c:pt idx="382">
                  <c:v>104815</c:v>
                </c:pt>
                <c:pt idx="383">
                  <c:v>107376</c:v>
                </c:pt>
                <c:pt idx="384">
                  <c:v>107349</c:v>
                </c:pt>
                <c:pt idx="385">
                  <c:v>107282</c:v>
                </c:pt>
                <c:pt idx="386">
                  <c:v>105275</c:v>
                </c:pt>
                <c:pt idx="387">
                  <c:v>105578</c:v>
                </c:pt>
                <c:pt idx="388">
                  <c:v>106058</c:v>
                </c:pt>
                <c:pt idx="389">
                  <c:v>106715</c:v>
                </c:pt>
                <c:pt idx="390">
                  <c:v>109350</c:v>
                </c:pt>
                <c:pt idx="391">
                  <c:v>109271</c:v>
                </c:pt>
                <c:pt idx="392">
                  <c:v>107610</c:v>
                </c:pt>
                <c:pt idx="393">
                  <c:v>107561</c:v>
                </c:pt>
                <c:pt idx="394">
                  <c:v>107975</c:v>
                </c:pt>
                <c:pt idx="395">
                  <c:v>108389</c:v>
                </c:pt>
                <c:pt idx="396">
                  <c:v>108407</c:v>
                </c:pt>
                <c:pt idx="397">
                  <c:v>100625</c:v>
                </c:pt>
                <c:pt idx="398">
                  <c:v>100620</c:v>
                </c:pt>
                <c:pt idx="399">
                  <c:v>98629</c:v>
                </c:pt>
                <c:pt idx="400">
                  <c:v>99262</c:v>
                </c:pt>
                <c:pt idx="401">
                  <c:v>99271</c:v>
                </c:pt>
                <c:pt idx="402">
                  <c:v>100393</c:v>
                </c:pt>
                <c:pt idx="403">
                  <c:v>100386</c:v>
                </c:pt>
                <c:pt idx="404">
                  <c:v>102471</c:v>
                </c:pt>
                <c:pt idx="405">
                  <c:v>102478</c:v>
                </c:pt>
                <c:pt idx="406">
                  <c:v>100881</c:v>
                </c:pt>
                <c:pt idx="407">
                  <c:v>101378</c:v>
                </c:pt>
                <c:pt idx="408">
                  <c:v>101874</c:v>
                </c:pt>
                <c:pt idx="409">
                  <c:v>103135</c:v>
                </c:pt>
                <c:pt idx="410">
                  <c:v>103138</c:v>
                </c:pt>
                <c:pt idx="411">
                  <c:v>105294</c:v>
                </c:pt>
                <c:pt idx="412">
                  <c:v>105315</c:v>
                </c:pt>
                <c:pt idx="413">
                  <c:v>105303</c:v>
                </c:pt>
                <c:pt idx="414">
                  <c:v>103665</c:v>
                </c:pt>
                <c:pt idx="415">
                  <c:v>104870</c:v>
                </c:pt>
                <c:pt idx="416">
                  <c:v>104876</c:v>
                </c:pt>
                <c:pt idx="417">
                  <c:v>105568</c:v>
                </c:pt>
                <c:pt idx="418">
                  <c:v>107796</c:v>
                </c:pt>
                <c:pt idx="419">
                  <c:v>107799</c:v>
                </c:pt>
                <c:pt idx="420">
                  <c:v>106323</c:v>
                </c:pt>
                <c:pt idx="421">
                  <c:v>107006</c:v>
                </c:pt>
                <c:pt idx="422">
                  <c:v>107443</c:v>
                </c:pt>
                <c:pt idx="423">
                  <c:v>108140</c:v>
                </c:pt>
                <c:pt idx="424">
                  <c:v>109412</c:v>
                </c:pt>
                <c:pt idx="425">
                  <c:v>106409</c:v>
                </c:pt>
                <c:pt idx="426">
                  <c:v>107593</c:v>
                </c:pt>
                <c:pt idx="427">
                  <c:v>105204</c:v>
                </c:pt>
                <c:pt idx="428">
                  <c:v>105510</c:v>
                </c:pt>
                <c:pt idx="429">
                  <c:v>105524</c:v>
                </c:pt>
                <c:pt idx="430">
                  <c:v>105912</c:v>
                </c:pt>
                <c:pt idx="431">
                  <c:v>105910</c:v>
                </c:pt>
                <c:pt idx="432">
                  <c:v>108198</c:v>
                </c:pt>
                <c:pt idx="433">
                  <c:v>96888</c:v>
                </c:pt>
                <c:pt idx="434">
                  <c:v>106320</c:v>
                </c:pt>
                <c:pt idx="435">
                  <c:v>106448</c:v>
                </c:pt>
                <c:pt idx="436">
                  <c:v>106449</c:v>
                </c:pt>
                <c:pt idx="437">
                  <c:v>106434</c:v>
                </c:pt>
                <c:pt idx="438">
                  <c:v>106437</c:v>
                </c:pt>
                <c:pt idx="439">
                  <c:v>108712</c:v>
                </c:pt>
                <c:pt idx="440">
                  <c:v>108714</c:v>
                </c:pt>
                <c:pt idx="441">
                  <c:v>106415</c:v>
                </c:pt>
                <c:pt idx="442">
                  <c:v>106308</c:v>
                </c:pt>
                <c:pt idx="443">
                  <c:v>105875</c:v>
                </c:pt>
                <c:pt idx="444">
                  <c:v>105276</c:v>
                </c:pt>
                <c:pt idx="445">
                  <c:v>105279</c:v>
                </c:pt>
                <c:pt idx="446">
                  <c:v>107503</c:v>
                </c:pt>
                <c:pt idx="447">
                  <c:v>107515</c:v>
                </c:pt>
                <c:pt idx="448">
                  <c:v>104800</c:v>
                </c:pt>
                <c:pt idx="449">
                  <c:v>104070</c:v>
                </c:pt>
                <c:pt idx="450">
                  <c:v>103462</c:v>
                </c:pt>
                <c:pt idx="451">
                  <c:v>102867</c:v>
                </c:pt>
                <c:pt idx="452">
                  <c:v>102307</c:v>
                </c:pt>
                <c:pt idx="453">
                  <c:v>104463</c:v>
                </c:pt>
                <c:pt idx="454">
                  <c:v>104464</c:v>
                </c:pt>
                <c:pt idx="455">
                  <c:v>101206</c:v>
                </c:pt>
                <c:pt idx="456">
                  <c:v>88182</c:v>
                </c:pt>
                <c:pt idx="457">
                  <c:v>87147</c:v>
                </c:pt>
                <c:pt idx="458">
                  <c:v>86672</c:v>
                </c:pt>
                <c:pt idx="459">
                  <c:v>85473</c:v>
                </c:pt>
                <c:pt idx="460">
                  <c:v>86723</c:v>
                </c:pt>
                <c:pt idx="461">
                  <c:v>86716</c:v>
                </c:pt>
                <c:pt idx="462">
                  <c:v>84621</c:v>
                </c:pt>
                <c:pt idx="463">
                  <c:v>83915</c:v>
                </c:pt>
                <c:pt idx="464">
                  <c:v>83318</c:v>
                </c:pt>
                <c:pt idx="465">
                  <c:v>82583</c:v>
                </c:pt>
                <c:pt idx="466">
                  <c:v>82586</c:v>
                </c:pt>
                <c:pt idx="467">
                  <c:v>83782</c:v>
                </c:pt>
                <c:pt idx="468">
                  <c:v>83792</c:v>
                </c:pt>
                <c:pt idx="469">
                  <c:v>82657</c:v>
                </c:pt>
                <c:pt idx="470">
                  <c:v>81521</c:v>
                </c:pt>
                <c:pt idx="471">
                  <c:v>80497</c:v>
                </c:pt>
                <c:pt idx="472">
                  <c:v>80485</c:v>
                </c:pt>
                <c:pt idx="473">
                  <c:v>79901</c:v>
                </c:pt>
                <c:pt idx="474">
                  <c:v>81054</c:v>
                </c:pt>
                <c:pt idx="475">
                  <c:v>81062</c:v>
                </c:pt>
                <c:pt idx="476">
                  <c:v>81067</c:v>
                </c:pt>
                <c:pt idx="477">
                  <c:v>79407</c:v>
                </c:pt>
                <c:pt idx="478">
                  <c:v>79359</c:v>
                </c:pt>
                <c:pt idx="479">
                  <c:v>79246</c:v>
                </c:pt>
                <c:pt idx="480">
                  <c:v>79196</c:v>
                </c:pt>
                <c:pt idx="481">
                  <c:v>80346</c:v>
                </c:pt>
                <c:pt idx="482">
                  <c:v>80352</c:v>
                </c:pt>
                <c:pt idx="483">
                  <c:v>79191</c:v>
                </c:pt>
                <c:pt idx="484">
                  <c:v>79230</c:v>
                </c:pt>
                <c:pt idx="485">
                  <c:v>79234</c:v>
                </c:pt>
                <c:pt idx="486">
                  <c:v>79764</c:v>
                </c:pt>
                <c:pt idx="487">
                  <c:v>79801</c:v>
                </c:pt>
                <c:pt idx="488">
                  <c:v>81692</c:v>
                </c:pt>
                <c:pt idx="489">
                  <c:v>81697</c:v>
                </c:pt>
                <c:pt idx="490">
                  <c:v>79762</c:v>
                </c:pt>
                <c:pt idx="491">
                  <c:v>79493</c:v>
                </c:pt>
                <c:pt idx="492">
                  <c:v>79281</c:v>
                </c:pt>
                <c:pt idx="493">
                  <c:v>79090</c:v>
                </c:pt>
                <c:pt idx="494">
                  <c:v>78859</c:v>
                </c:pt>
                <c:pt idx="495">
                  <c:v>80741</c:v>
                </c:pt>
                <c:pt idx="496">
                  <c:v>80741</c:v>
                </c:pt>
                <c:pt idx="497">
                  <c:v>78679</c:v>
                </c:pt>
                <c:pt idx="498">
                  <c:v>78393</c:v>
                </c:pt>
                <c:pt idx="499">
                  <c:v>78067</c:v>
                </c:pt>
                <c:pt idx="500">
                  <c:v>77652</c:v>
                </c:pt>
                <c:pt idx="501">
                  <c:v>77672</c:v>
                </c:pt>
                <c:pt idx="502">
                  <c:v>79525</c:v>
                </c:pt>
                <c:pt idx="503">
                  <c:v>79525</c:v>
                </c:pt>
                <c:pt idx="504">
                  <c:v>76467</c:v>
                </c:pt>
                <c:pt idx="505">
                  <c:v>75721</c:v>
                </c:pt>
                <c:pt idx="506">
                  <c:v>75326</c:v>
                </c:pt>
                <c:pt idx="507">
                  <c:v>75346</c:v>
                </c:pt>
                <c:pt idx="508">
                  <c:v>75396</c:v>
                </c:pt>
                <c:pt idx="509">
                  <c:v>77167</c:v>
                </c:pt>
                <c:pt idx="510">
                  <c:v>77167</c:v>
                </c:pt>
                <c:pt idx="511">
                  <c:v>77168</c:v>
                </c:pt>
                <c:pt idx="512">
                  <c:v>75042</c:v>
                </c:pt>
                <c:pt idx="513">
                  <c:v>74748</c:v>
                </c:pt>
                <c:pt idx="514">
                  <c:v>74438</c:v>
                </c:pt>
                <c:pt idx="515">
                  <c:v>74163</c:v>
                </c:pt>
                <c:pt idx="516">
                  <c:v>75876</c:v>
                </c:pt>
                <c:pt idx="517">
                  <c:v>81242</c:v>
                </c:pt>
                <c:pt idx="518">
                  <c:v>77399</c:v>
                </c:pt>
                <c:pt idx="519">
                  <c:v>76716</c:v>
                </c:pt>
                <c:pt idx="520">
                  <c:v>76227</c:v>
                </c:pt>
                <c:pt idx="521">
                  <c:v>76230</c:v>
                </c:pt>
                <c:pt idx="522">
                  <c:v>75845</c:v>
                </c:pt>
                <c:pt idx="523">
                  <c:v>79267</c:v>
                </c:pt>
                <c:pt idx="524">
                  <c:v>79267</c:v>
                </c:pt>
                <c:pt idx="525">
                  <c:v>75607</c:v>
                </c:pt>
                <c:pt idx="526">
                  <c:v>75364</c:v>
                </c:pt>
                <c:pt idx="527">
                  <c:v>75180</c:v>
                </c:pt>
                <c:pt idx="528">
                  <c:v>75122</c:v>
                </c:pt>
                <c:pt idx="529">
                  <c:v>75040</c:v>
                </c:pt>
                <c:pt idx="530">
                  <c:v>78413</c:v>
                </c:pt>
                <c:pt idx="531">
                  <c:v>78414</c:v>
                </c:pt>
                <c:pt idx="532">
                  <c:v>75085</c:v>
                </c:pt>
                <c:pt idx="533">
                  <c:v>74986</c:v>
                </c:pt>
                <c:pt idx="534">
                  <c:v>74989</c:v>
                </c:pt>
                <c:pt idx="535">
                  <c:v>75078</c:v>
                </c:pt>
                <c:pt idx="536">
                  <c:v>75108</c:v>
                </c:pt>
                <c:pt idx="537">
                  <c:v>78459</c:v>
                </c:pt>
                <c:pt idx="538">
                  <c:v>78470</c:v>
                </c:pt>
                <c:pt idx="539">
                  <c:v>75510</c:v>
                </c:pt>
                <c:pt idx="540">
                  <c:v>75533</c:v>
                </c:pt>
                <c:pt idx="541">
                  <c:v>75562</c:v>
                </c:pt>
                <c:pt idx="542">
                  <c:v>75573</c:v>
                </c:pt>
                <c:pt idx="543">
                  <c:v>84755</c:v>
                </c:pt>
                <c:pt idx="544">
                  <c:v>89362</c:v>
                </c:pt>
                <c:pt idx="545">
                  <c:v>89362</c:v>
                </c:pt>
                <c:pt idx="546">
                  <c:v>76087</c:v>
                </c:pt>
                <c:pt idx="547">
                  <c:v>54659.690048773991</c:v>
                </c:pt>
                <c:pt idx="548">
                  <c:v>59090.950833630079</c:v>
                </c:pt>
                <c:pt idx="549">
                  <c:v>73842.557125909516</c:v>
                </c:pt>
                <c:pt idx="550">
                  <c:v>36730.333461894879</c:v>
                </c:pt>
                <c:pt idx="551">
                  <c:v>42504.041237385914</c:v>
                </c:pt>
                <c:pt idx="552">
                  <c:v>60637.875339343038</c:v>
                </c:pt>
                <c:pt idx="553">
                  <c:v>66970.770164554386</c:v>
                </c:pt>
                <c:pt idx="554">
                  <c:v>57519.899035784874</c:v>
                </c:pt>
                <c:pt idx="555">
                  <c:v>55858.626122299487</c:v>
                </c:pt>
                <c:pt idx="556">
                  <c:v>55113.860163187484</c:v>
                </c:pt>
                <c:pt idx="557">
                  <c:v>47180.253349016522</c:v>
                </c:pt>
                <c:pt idx="558">
                  <c:v>47545.38089707552</c:v>
                </c:pt>
                <c:pt idx="559">
                  <c:v>35811.451930217721</c:v>
                </c:pt>
                <c:pt idx="560">
                  <c:v>60994.611992709833</c:v>
                </c:pt>
                <c:pt idx="561">
                  <c:v>56768.007780993699</c:v>
                </c:pt>
                <c:pt idx="562">
                  <c:v>69495.554551465742</c:v>
                </c:pt>
                <c:pt idx="563">
                  <c:v>67214.810613376045</c:v>
                </c:pt>
                <c:pt idx="564">
                  <c:v>41906.657525929142</c:v>
                </c:pt>
                <c:pt idx="565">
                  <c:v>40841.739876550913</c:v>
                </c:pt>
                <c:pt idx="566">
                  <c:v>68679.5909796997</c:v>
                </c:pt>
                <c:pt idx="567">
                  <c:v>38551.104696932525</c:v>
                </c:pt>
                <c:pt idx="568">
                  <c:v>33676.889467201276</c:v>
                </c:pt>
                <c:pt idx="569">
                  <c:v>42263.011865054883</c:v>
                </c:pt>
                <c:pt idx="570">
                  <c:v>51649.331270780465</c:v>
                </c:pt>
                <c:pt idx="571">
                  <c:v>91824.059207335027</c:v>
                </c:pt>
                <c:pt idx="572">
                  <c:v>91075.331236944301</c:v>
                </c:pt>
                <c:pt idx="573">
                  <c:v>91079.331236944301</c:v>
                </c:pt>
                <c:pt idx="574">
                  <c:v>59732.623633374926</c:v>
                </c:pt>
                <c:pt idx="575">
                  <c:v>65517.890350972251</c:v>
                </c:pt>
                <c:pt idx="576">
                  <c:v>63180.826888383403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4F-4F74-9145-097FAC1D2C5A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Total_StdO_Customers!$Q$9:$Q$585</c:f>
              <c:numCache>
                <c:formatCode>#,##0</c:formatCode>
                <c:ptCount val="577"/>
                <c:pt idx="0">
                  <c:v>115387</c:v>
                </c:pt>
                <c:pt idx="1">
                  <c:v>112560</c:v>
                </c:pt>
                <c:pt idx="2">
                  <c:v>111957</c:v>
                </c:pt>
                <c:pt idx="3">
                  <c:v>111105</c:v>
                </c:pt>
                <c:pt idx="4">
                  <c:v>110620</c:v>
                </c:pt>
                <c:pt idx="5">
                  <c:v>113364</c:v>
                </c:pt>
                <c:pt idx="6">
                  <c:v>113345</c:v>
                </c:pt>
                <c:pt idx="7">
                  <c:v>110211</c:v>
                </c:pt>
                <c:pt idx="8">
                  <c:v>109440</c:v>
                </c:pt>
                <c:pt idx="9">
                  <c:v>109406</c:v>
                </c:pt>
                <c:pt idx="10">
                  <c:v>109063</c:v>
                </c:pt>
                <c:pt idx="11">
                  <c:v>109032</c:v>
                </c:pt>
                <c:pt idx="12">
                  <c:v>111706</c:v>
                </c:pt>
                <c:pt idx="13">
                  <c:v>111654</c:v>
                </c:pt>
                <c:pt idx="14">
                  <c:v>110935</c:v>
                </c:pt>
                <c:pt idx="15">
                  <c:v>107439</c:v>
                </c:pt>
                <c:pt idx="16">
                  <c:v>107381</c:v>
                </c:pt>
                <c:pt idx="17">
                  <c:v>107015</c:v>
                </c:pt>
                <c:pt idx="18">
                  <c:v>106980</c:v>
                </c:pt>
                <c:pt idx="19">
                  <c:v>109567</c:v>
                </c:pt>
                <c:pt idx="20">
                  <c:v>109469</c:v>
                </c:pt>
                <c:pt idx="21">
                  <c:v>106479</c:v>
                </c:pt>
                <c:pt idx="22">
                  <c:v>106288</c:v>
                </c:pt>
                <c:pt idx="23">
                  <c:v>106207</c:v>
                </c:pt>
                <c:pt idx="24">
                  <c:v>106574</c:v>
                </c:pt>
                <c:pt idx="25">
                  <c:v>106575</c:v>
                </c:pt>
                <c:pt idx="26">
                  <c:v>109230</c:v>
                </c:pt>
                <c:pt idx="27">
                  <c:v>109192</c:v>
                </c:pt>
                <c:pt idx="28">
                  <c:v>107166</c:v>
                </c:pt>
                <c:pt idx="29">
                  <c:v>107800</c:v>
                </c:pt>
                <c:pt idx="30">
                  <c:v>108275</c:v>
                </c:pt>
                <c:pt idx="31">
                  <c:v>98406</c:v>
                </c:pt>
                <c:pt idx="32">
                  <c:v>99556</c:v>
                </c:pt>
                <c:pt idx="33">
                  <c:v>101826</c:v>
                </c:pt>
                <c:pt idx="34">
                  <c:v>101825</c:v>
                </c:pt>
                <c:pt idx="35">
                  <c:v>100190</c:v>
                </c:pt>
                <c:pt idx="36">
                  <c:v>100189</c:v>
                </c:pt>
                <c:pt idx="37">
                  <c:v>100865</c:v>
                </c:pt>
                <c:pt idx="38">
                  <c:v>102128</c:v>
                </c:pt>
                <c:pt idx="39">
                  <c:v>102131</c:v>
                </c:pt>
                <c:pt idx="40">
                  <c:v>104471</c:v>
                </c:pt>
                <c:pt idx="41">
                  <c:v>104478</c:v>
                </c:pt>
                <c:pt idx="42">
                  <c:v>102947</c:v>
                </c:pt>
                <c:pt idx="43">
                  <c:v>103491</c:v>
                </c:pt>
                <c:pt idx="44">
                  <c:v>104779</c:v>
                </c:pt>
                <c:pt idx="45">
                  <c:v>105344</c:v>
                </c:pt>
                <c:pt idx="46">
                  <c:v>105382</c:v>
                </c:pt>
                <c:pt idx="47">
                  <c:v>107838</c:v>
                </c:pt>
                <c:pt idx="48">
                  <c:v>107845</c:v>
                </c:pt>
                <c:pt idx="49">
                  <c:v>107852</c:v>
                </c:pt>
                <c:pt idx="50">
                  <c:v>106416</c:v>
                </c:pt>
                <c:pt idx="51">
                  <c:v>106427</c:v>
                </c:pt>
                <c:pt idx="52">
                  <c:v>107518</c:v>
                </c:pt>
                <c:pt idx="53">
                  <c:v>107520</c:v>
                </c:pt>
                <c:pt idx="54">
                  <c:v>110031</c:v>
                </c:pt>
                <c:pt idx="55">
                  <c:v>110032</c:v>
                </c:pt>
                <c:pt idx="56">
                  <c:v>107865</c:v>
                </c:pt>
                <c:pt idx="57">
                  <c:v>108005</c:v>
                </c:pt>
                <c:pt idx="58">
                  <c:v>108223</c:v>
                </c:pt>
                <c:pt idx="59">
                  <c:v>108736</c:v>
                </c:pt>
                <c:pt idx="60">
                  <c:v>101627</c:v>
                </c:pt>
                <c:pt idx="61">
                  <c:v>103250</c:v>
                </c:pt>
                <c:pt idx="62">
                  <c:v>103265</c:v>
                </c:pt>
                <c:pt idx="63">
                  <c:v>101746</c:v>
                </c:pt>
                <c:pt idx="64">
                  <c:v>101743</c:v>
                </c:pt>
                <c:pt idx="65">
                  <c:v>101665</c:v>
                </c:pt>
                <c:pt idx="66">
                  <c:v>101564</c:v>
                </c:pt>
                <c:pt idx="67">
                  <c:v>101515</c:v>
                </c:pt>
                <c:pt idx="68">
                  <c:v>103133</c:v>
                </c:pt>
                <c:pt idx="69">
                  <c:v>103136</c:v>
                </c:pt>
                <c:pt idx="70">
                  <c:v>101156</c:v>
                </c:pt>
                <c:pt idx="71">
                  <c:v>101171</c:v>
                </c:pt>
                <c:pt idx="72">
                  <c:v>101076</c:v>
                </c:pt>
                <c:pt idx="73">
                  <c:v>100962</c:v>
                </c:pt>
                <c:pt idx="74">
                  <c:v>100638</c:v>
                </c:pt>
                <c:pt idx="75">
                  <c:v>102230</c:v>
                </c:pt>
                <c:pt idx="76">
                  <c:v>102235</c:v>
                </c:pt>
                <c:pt idx="77">
                  <c:v>100318</c:v>
                </c:pt>
                <c:pt idx="78">
                  <c:v>100324</c:v>
                </c:pt>
                <c:pt idx="79">
                  <c:v>100211</c:v>
                </c:pt>
                <c:pt idx="80">
                  <c:v>99915</c:v>
                </c:pt>
                <c:pt idx="81">
                  <c:v>99921</c:v>
                </c:pt>
                <c:pt idx="82">
                  <c:v>101524</c:v>
                </c:pt>
                <c:pt idx="83">
                  <c:v>101520</c:v>
                </c:pt>
                <c:pt idx="84">
                  <c:v>99597</c:v>
                </c:pt>
                <c:pt idx="85">
                  <c:v>99246</c:v>
                </c:pt>
                <c:pt idx="86">
                  <c:v>99030</c:v>
                </c:pt>
                <c:pt idx="87">
                  <c:v>98746</c:v>
                </c:pt>
                <c:pt idx="88">
                  <c:v>98481</c:v>
                </c:pt>
                <c:pt idx="89">
                  <c:v>100042</c:v>
                </c:pt>
                <c:pt idx="90">
                  <c:v>100054</c:v>
                </c:pt>
                <c:pt idx="91">
                  <c:v>85208.291999999987</c:v>
                </c:pt>
                <c:pt idx="92">
                  <c:v>84957.620999999999</c:v>
                </c:pt>
                <c:pt idx="93">
                  <c:v>84811.604000000007</c:v>
                </c:pt>
                <c:pt idx="94">
                  <c:v>91698.778000000006</c:v>
                </c:pt>
                <c:pt idx="95">
                  <c:v>89588.565999999992</c:v>
                </c:pt>
                <c:pt idx="96">
                  <c:v>87504.956000000006</c:v>
                </c:pt>
                <c:pt idx="97">
                  <c:v>83901.031000000003</c:v>
                </c:pt>
                <c:pt idx="98">
                  <c:v>84131.282000000007</c:v>
                </c:pt>
                <c:pt idx="99">
                  <c:v>62675.470999999998</c:v>
                </c:pt>
                <c:pt idx="100">
                  <c:v>87171.963000000003</c:v>
                </c:pt>
                <c:pt idx="101">
                  <c:v>90251.322000000015</c:v>
                </c:pt>
                <c:pt idx="102">
                  <c:v>86738.837</c:v>
                </c:pt>
                <c:pt idx="103">
                  <c:v>62319.994999999995</c:v>
                </c:pt>
                <c:pt idx="104">
                  <c:v>61938.010999999999</c:v>
                </c:pt>
                <c:pt idx="105">
                  <c:v>72440.356</c:v>
                </c:pt>
                <c:pt idx="106">
                  <c:v>65420.581000000006</c:v>
                </c:pt>
                <c:pt idx="107">
                  <c:v>62293.690999999999</c:v>
                </c:pt>
                <c:pt idx="108">
                  <c:v>60650.631999999998</c:v>
                </c:pt>
                <c:pt idx="109">
                  <c:v>60829.364999999998</c:v>
                </c:pt>
                <c:pt idx="110">
                  <c:v>83083.388000000006</c:v>
                </c:pt>
                <c:pt idx="111">
                  <c:v>71155.464999999997</c:v>
                </c:pt>
                <c:pt idx="112">
                  <c:v>62750.789000000004</c:v>
                </c:pt>
                <c:pt idx="113">
                  <c:v>61999.099000000002</c:v>
                </c:pt>
                <c:pt idx="114">
                  <c:v>83691.688999999998</c:v>
                </c:pt>
                <c:pt idx="115">
                  <c:v>64766.822999999997</c:v>
                </c:pt>
                <c:pt idx="116">
                  <c:v>60811.345999999998</c:v>
                </c:pt>
                <c:pt idx="117">
                  <c:v>57471.170999999995</c:v>
                </c:pt>
                <c:pt idx="118">
                  <c:v>70848.394</c:v>
                </c:pt>
                <c:pt idx="119">
                  <c:v>60154.012999999999</c:v>
                </c:pt>
                <c:pt idx="120">
                  <c:v>65688.937999999995</c:v>
                </c:pt>
                <c:pt idx="121">
                  <c:v>67111.489000000001</c:v>
                </c:pt>
                <c:pt idx="122">
                  <c:v>83292.095000000001</c:v>
                </c:pt>
                <c:pt idx="123">
                  <c:v>64373.519</c:v>
                </c:pt>
                <c:pt idx="124">
                  <c:v>68339.899999999994</c:v>
                </c:pt>
                <c:pt idx="125">
                  <c:v>78497.793000000005</c:v>
                </c:pt>
                <c:pt idx="126">
                  <c:v>68286.297999999995</c:v>
                </c:pt>
                <c:pt idx="127">
                  <c:v>61775.08</c:v>
                </c:pt>
                <c:pt idx="128">
                  <c:v>80598.991999999998</c:v>
                </c:pt>
                <c:pt idx="129">
                  <c:v>78540.031000000003</c:v>
                </c:pt>
                <c:pt idx="130">
                  <c:v>68014.479000000007</c:v>
                </c:pt>
                <c:pt idx="131">
                  <c:v>66746.516000000003</c:v>
                </c:pt>
                <c:pt idx="132">
                  <c:v>61256.425999999999</c:v>
                </c:pt>
                <c:pt idx="133">
                  <c:v>62129.456999999995</c:v>
                </c:pt>
                <c:pt idx="134">
                  <c:v>66738.399000000005</c:v>
                </c:pt>
                <c:pt idx="135">
                  <c:v>66816.391000000003</c:v>
                </c:pt>
                <c:pt idx="136">
                  <c:v>72409.964999999997</c:v>
                </c:pt>
                <c:pt idx="137">
                  <c:v>70554.691000000006</c:v>
                </c:pt>
                <c:pt idx="138">
                  <c:v>75594.016000000003</c:v>
                </c:pt>
                <c:pt idx="139">
                  <c:v>74078.009000000005</c:v>
                </c:pt>
                <c:pt idx="140">
                  <c:v>65669.828000000009</c:v>
                </c:pt>
                <c:pt idx="141">
                  <c:v>70687.981</c:v>
                </c:pt>
                <c:pt idx="142">
                  <c:v>79468.133000000002</c:v>
                </c:pt>
                <c:pt idx="143">
                  <c:v>89477.834000000003</c:v>
                </c:pt>
                <c:pt idx="144">
                  <c:v>76380.19</c:v>
                </c:pt>
                <c:pt idx="145">
                  <c:v>64710.053999999996</c:v>
                </c:pt>
                <c:pt idx="146">
                  <c:v>71267.262000000002</c:v>
                </c:pt>
                <c:pt idx="147">
                  <c:v>83516.89499999999</c:v>
                </c:pt>
                <c:pt idx="148">
                  <c:v>77718.668999999994</c:v>
                </c:pt>
                <c:pt idx="149">
                  <c:v>68923.546000000002</c:v>
                </c:pt>
                <c:pt idx="150">
                  <c:v>69290.187000000005</c:v>
                </c:pt>
                <c:pt idx="151">
                  <c:v>73908.754000000001</c:v>
                </c:pt>
                <c:pt idx="152">
                  <c:v>63371.654999999999</c:v>
                </c:pt>
                <c:pt idx="153">
                  <c:v>68009.316999999995</c:v>
                </c:pt>
                <c:pt idx="154">
                  <c:v>76480.328999999998</c:v>
                </c:pt>
                <c:pt idx="155">
                  <c:v>77151.146000000008</c:v>
                </c:pt>
                <c:pt idx="156">
                  <c:v>84691.366999999998</c:v>
                </c:pt>
                <c:pt idx="157">
                  <c:v>82325.328999999998</c:v>
                </c:pt>
                <c:pt idx="158">
                  <c:v>81118.274000000005</c:v>
                </c:pt>
                <c:pt idx="159">
                  <c:v>75198.438999999998</c:v>
                </c:pt>
                <c:pt idx="160">
                  <c:v>81887.706000000006</c:v>
                </c:pt>
                <c:pt idx="161">
                  <c:v>71930.133000000002</c:v>
                </c:pt>
                <c:pt idx="162">
                  <c:v>76573.756999999998</c:v>
                </c:pt>
                <c:pt idx="163">
                  <c:v>73634.87</c:v>
                </c:pt>
                <c:pt idx="164">
                  <c:v>77088.873000000007</c:v>
                </c:pt>
                <c:pt idx="165">
                  <c:v>84041.350999999995</c:v>
                </c:pt>
                <c:pt idx="166">
                  <c:v>69872.616999999998</c:v>
                </c:pt>
                <c:pt idx="167">
                  <c:v>64629.794999999998</c:v>
                </c:pt>
                <c:pt idx="168">
                  <c:v>80908.800999999992</c:v>
                </c:pt>
                <c:pt idx="169">
                  <c:v>95952.300999999992</c:v>
                </c:pt>
                <c:pt idx="170">
                  <c:v>113762.65400000001</c:v>
                </c:pt>
                <c:pt idx="171">
                  <c:v>123261.173</c:v>
                </c:pt>
                <c:pt idx="172">
                  <c:v>95213.440999999992</c:v>
                </c:pt>
                <c:pt idx="173">
                  <c:v>80918.216</c:v>
                </c:pt>
                <c:pt idx="174">
                  <c:v>84016.164000000004</c:v>
                </c:pt>
                <c:pt idx="175">
                  <c:v>85829.764999999999</c:v>
                </c:pt>
                <c:pt idx="176">
                  <c:v>91549.834000000003</c:v>
                </c:pt>
                <c:pt idx="177">
                  <c:v>94480.234999999986</c:v>
                </c:pt>
                <c:pt idx="178">
                  <c:v>88334.252999999997</c:v>
                </c:pt>
                <c:pt idx="179">
                  <c:v>70250.710000000006</c:v>
                </c:pt>
                <c:pt idx="180">
                  <c:v>79683.733000000007</c:v>
                </c:pt>
                <c:pt idx="181">
                  <c:v>91393.282999999996</c:v>
                </c:pt>
                <c:pt idx="182">
                  <c:v>87549.465000000011</c:v>
                </c:pt>
                <c:pt idx="183">
                  <c:v>90410.319999999992</c:v>
                </c:pt>
                <c:pt idx="184">
                  <c:v>92732.967000000004</c:v>
                </c:pt>
                <c:pt idx="185">
                  <c:v>75326.736000000004</c:v>
                </c:pt>
                <c:pt idx="186">
                  <c:v>95123.562000000005</c:v>
                </c:pt>
                <c:pt idx="187">
                  <c:v>92403.256999999998</c:v>
                </c:pt>
                <c:pt idx="188">
                  <c:v>103585.20700000001</c:v>
                </c:pt>
                <c:pt idx="189">
                  <c:v>106905.77</c:v>
                </c:pt>
                <c:pt idx="190">
                  <c:v>112002.85800000001</c:v>
                </c:pt>
                <c:pt idx="191">
                  <c:v>113817.414</c:v>
                </c:pt>
                <c:pt idx="192">
                  <c:v>105152.37300000001</c:v>
                </c:pt>
                <c:pt idx="193">
                  <c:v>108504.04399999999</c:v>
                </c:pt>
                <c:pt idx="194">
                  <c:v>109690.005</c:v>
                </c:pt>
                <c:pt idx="195">
                  <c:v>111081.94600000001</c:v>
                </c:pt>
                <c:pt idx="196">
                  <c:v>117165.557</c:v>
                </c:pt>
                <c:pt idx="197">
                  <c:v>110628.359</c:v>
                </c:pt>
                <c:pt idx="198">
                  <c:v>120771.492</c:v>
                </c:pt>
                <c:pt idx="199">
                  <c:v>111069.70699999999</c:v>
                </c:pt>
                <c:pt idx="200">
                  <c:v>97250.413</c:v>
                </c:pt>
                <c:pt idx="201">
                  <c:v>94023.445999999996</c:v>
                </c:pt>
                <c:pt idx="202">
                  <c:v>81640.607000000004</c:v>
                </c:pt>
                <c:pt idx="203">
                  <c:v>87605.31</c:v>
                </c:pt>
                <c:pt idx="204">
                  <c:v>89798.650999999998</c:v>
                </c:pt>
                <c:pt idx="205">
                  <c:v>89657.676999999996</c:v>
                </c:pt>
                <c:pt idx="206">
                  <c:v>90013.824999999997</c:v>
                </c:pt>
                <c:pt idx="207">
                  <c:v>88823.182000000001</c:v>
                </c:pt>
                <c:pt idx="208">
                  <c:v>93600.428</c:v>
                </c:pt>
                <c:pt idx="209">
                  <c:v>96812.851999999999</c:v>
                </c:pt>
                <c:pt idx="210">
                  <c:v>92842.551999999996</c:v>
                </c:pt>
                <c:pt idx="211">
                  <c:v>94573.688999999998</c:v>
                </c:pt>
                <c:pt idx="212">
                  <c:v>103139.40900000001</c:v>
                </c:pt>
                <c:pt idx="213">
                  <c:v>107482.26800000001</c:v>
                </c:pt>
                <c:pt idx="214">
                  <c:v>117810.11</c:v>
                </c:pt>
                <c:pt idx="215">
                  <c:v>106846.027</c:v>
                </c:pt>
                <c:pt idx="216">
                  <c:v>112220.841</c:v>
                </c:pt>
                <c:pt idx="217">
                  <c:v>105836.141</c:v>
                </c:pt>
                <c:pt idx="218">
                  <c:v>83649.773000000001</c:v>
                </c:pt>
                <c:pt idx="219">
                  <c:v>87603.878999999986</c:v>
                </c:pt>
                <c:pt idx="220">
                  <c:v>84887.283999999985</c:v>
                </c:pt>
                <c:pt idx="221">
                  <c:v>88849.010999999999</c:v>
                </c:pt>
                <c:pt idx="222">
                  <c:v>107424.94899999999</c:v>
                </c:pt>
                <c:pt idx="223">
                  <c:v>93772.714999999997</c:v>
                </c:pt>
                <c:pt idx="224">
                  <c:v>88265.767000000007</c:v>
                </c:pt>
                <c:pt idx="225">
                  <c:v>89686.482000000004</c:v>
                </c:pt>
                <c:pt idx="226">
                  <c:v>96939.412000000011</c:v>
                </c:pt>
                <c:pt idx="227">
                  <c:v>87832.077999999994</c:v>
                </c:pt>
                <c:pt idx="228">
                  <c:v>86083.652000000002</c:v>
                </c:pt>
                <c:pt idx="229">
                  <c:v>81033.597000000009</c:v>
                </c:pt>
                <c:pt idx="230">
                  <c:v>89342.285999999993</c:v>
                </c:pt>
                <c:pt idx="231">
                  <c:v>90393.387000000002</c:v>
                </c:pt>
                <c:pt idx="232">
                  <c:v>85343.293999999994</c:v>
                </c:pt>
                <c:pt idx="233">
                  <c:v>83068.643000000011</c:v>
                </c:pt>
                <c:pt idx="234">
                  <c:v>78652.673999999999</c:v>
                </c:pt>
                <c:pt idx="235">
                  <c:v>76139.459000000003</c:v>
                </c:pt>
                <c:pt idx="236">
                  <c:v>81626.494000000006</c:v>
                </c:pt>
                <c:pt idx="237">
                  <c:v>91725.926999999996</c:v>
                </c:pt>
                <c:pt idx="238">
                  <c:v>87601.038</c:v>
                </c:pt>
                <c:pt idx="239">
                  <c:v>87819.206000000006</c:v>
                </c:pt>
                <c:pt idx="240">
                  <c:v>82559.258999999991</c:v>
                </c:pt>
                <c:pt idx="241">
                  <c:v>76774.565000000002</c:v>
                </c:pt>
                <c:pt idx="242">
                  <c:v>75643.217999999993</c:v>
                </c:pt>
                <c:pt idx="243">
                  <c:v>81078.661999999997</c:v>
                </c:pt>
                <c:pt idx="244">
                  <c:v>87382.421999999991</c:v>
                </c:pt>
                <c:pt idx="245">
                  <c:v>82006.215999999986</c:v>
                </c:pt>
                <c:pt idx="246">
                  <c:v>70366.650999999998</c:v>
                </c:pt>
                <c:pt idx="247">
                  <c:v>79612.89499999999</c:v>
                </c:pt>
                <c:pt idx="248">
                  <c:v>80467.482000000004</c:v>
                </c:pt>
                <c:pt idx="249">
                  <c:v>77974.491999999998</c:v>
                </c:pt>
                <c:pt idx="250">
                  <c:v>81607.057000000001</c:v>
                </c:pt>
                <c:pt idx="251">
                  <c:v>74262.822</c:v>
                </c:pt>
                <c:pt idx="252">
                  <c:v>69259.42300000001</c:v>
                </c:pt>
                <c:pt idx="253">
                  <c:v>65763.872000000003</c:v>
                </c:pt>
                <c:pt idx="254">
                  <c:v>69769.873999999996</c:v>
                </c:pt>
                <c:pt idx="255">
                  <c:v>78299.993000000002</c:v>
                </c:pt>
                <c:pt idx="256">
                  <c:v>78747.819000000003</c:v>
                </c:pt>
                <c:pt idx="257">
                  <c:v>75973.217000000004</c:v>
                </c:pt>
                <c:pt idx="258">
                  <c:v>78208.381999999998</c:v>
                </c:pt>
                <c:pt idx="259">
                  <c:v>82019.733999999997</c:v>
                </c:pt>
                <c:pt idx="260">
                  <c:v>88123.402999999991</c:v>
                </c:pt>
                <c:pt idx="261">
                  <c:v>86420.226999999999</c:v>
                </c:pt>
                <c:pt idx="262">
                  <c:v>81519.975999999995</c:v>
                </c:pt>
                <c:pt idx="263">
                  <c:v>72784.354000000007</c:v>
                </c:pt>
                <c:pt idx="264">
                  <c:v>67692.736000000004</c:v>
                </c:pt>
                <c:pt idx="265">
                  <c:v>66575.739000000001</c:v>
                </c:pt>
                <c:pt idx="266">
                  <c:v>71538.33</c:v>
                </c:pt>
                <c:pt idx="267">
                  <c:v>57500.221000000005</c:v>
                </c:pt>
                <c:pt idx="268">
                  <c:v>73477.429999999993</c:v>
                </c:pt>
                <c:pt idx="269">
                  <c:v>80804.81</c:v>
                </c:pt>
                <c:pt idx="270">
                  <c:v>68877.092000000004</c:v>
                </c:pt>
                <c:pt idx="271">
                  <c:v>64731.008999999998</c:v>
                </c:pt>
                <c:pt idx="272">
                  <c:v>73208.398000000001</c:v>
                </c:pt>
                <c:pt idx="273">
                  <c:v>64993.334000000003</c:v>
                </c:pt>
                <c:pt idx="274">
                  <c:v>85701</c:v>
                </c:pt>
                <c:pt idx="275">
                  <c:v>85490</c:v>
                </c:pt>
                <c:pt idx="276">
                  <c:v>85260</c:v>
                </c:pt>
                <c:pt idx="277">
                  <c:v>84990</c:v>
                </c:pt>
                <c:pt idx="278">
                  <c:v>87784</c:v>
                </c:pt>
                <c:pt idx="279">
                  <c:v>87790</c:v>
                </c:pt>
                <c:pt idx="280">
                  <c:v>84620</c:v>
                </c:pt>
                <c:pt idx="281">
                  <c:v>84400</c:v>
                </c:pt>
                <c:pt idx="282">
                  <c:v>84188</c:v>
                </c:pt>
                <c:pt idx="283">
                  <c:v>83982</c:v>
                </c:pt>
                <c:pt idx="284">
                  <c:v>83775</c:v>
                </c:pt>
                <c:pt idx="285">
                  <c:v>86502</c:v>
                </c:pt>
                <c:pt idx="286">
                  <c:v>86508</c:v>
                </c:pt>
                <c:pt idx="287">
                  <c:v>86524</c:v>
                </c:pt>
                <c:pt idx="288">
                  <c:v>83576</c:v>
                </c:pt>
                <c:pt idx="289">
                  <c:v>83270</c:v>
                </c:pt>
                <c:pt idx="290">
                  <c:v>83278</c:v>
                </c:pt>
                <c:pt idx="291">
                  <c:v>83310</c:v>
                </c:pt>
                <c:pt idx="292">
                  <c:v>86009</c:v>
                </c:pt>
                <c:pt idx="293">
                  <c:v>86052</c:v>
                </c:pt>
                <c:pt idx="294">
                  <c:v>83199</c:v>
                </c:pt>
                <c:pt idx="295">
                  <c:v>82998</c:v>
                </c:pt>
                <c:pt idx="296">
                  <c:v>82854</c:v>
                </c:pt>
                <c:pt idx="297">
                  <c:v>82667</c:v>
                </c:pt>
                <c:pt idx="298">
                  <c:v>82483</c:v>
                </c:pt>
                <c:pt idx="299">
                  <c:v>85132</c:v>
                </c:pt>
                <c:pt idx="300">
                  <c:v>85156</c:v>
                </c:pt>
                <c:pt idx="301">
                  <c:v>82429</c:v>
                </c:pt>
                <c:pt idx="302">
                  <c:v>82198</c:v>
                </c:pt>
                <c:pt idx="303">
                  <c:v>81993</c:v>
                </c:pt>
                <c:pt idx="304">
                  <c:v>81846</c:v>
                </c:pt>
                <c:pt idx="305">
                  <c:v>90321</c:v>
                </c:pt>
                <c:pt idx="306">
                  <c:v>93646</c:v>
                </c:pt>
                <c:pt idx="307">
                  <c:v>93642</c:v>
                </c:pt>
                <c:pt idx="308">
                  <c:v>89833</c:v>
                </c:pt>
                <c:pt idx="309">
                  <c:v>89538</c:v>
                </c:pt>
                <c:pt idx="310">
                  <c:v>89400</c:v>
                </c:pt>
                <c:pt idx="311">
                  <c:v>89466</c:v>
                </c:pt>
                <c:pt idx="312">
                  <c:v>89373</c:v>
                </c:pt>
                <c:pt idx="313">
                  <c:v>92622</c:v>
                </c:pt>
                <c:pt idx="314">
                  <c:v>92618</c:v>
                </c:pt>
                <c:pt idx="315">
                  <c:v>92604</c:v>
                </c:pt>
                <c:pt idx="316">
                  <c:v>89367</c:v>
                </c:pt>
                <c:pt idx="317">
                  <c:v>89210</c:v>
                </c:pt>
                <c:pt idx="318">
                  <c:v>89021</c:v>
                </c:pt>
                <c:pt idx="319">
                  <c:v>88854</c:v>
                </c:pt>
                <c:pt idx="320">
                  <c:v>92087</c:v>
                </c:pt>
                <c:pt idx="321">
                  <c:v>92062</c:v>
                </c:pt>
                <c:pt idx="322">
                  <c:v>88662</c:v>
                </c:pt>
                <c:pt idx="323">
                  <c:v>88568</c:v>
                </c:pt>
                <c:pt idx="324">
                  <c:v>88514</c:v>
                </c:pt>
                <c:pt idx="325">
                  <c:v>88528</c:v>
                </c:pt>
                <c:pt idx="326">
                  <c:v>91931</c:v>
                </c:pt>
                <c:pt idx="327">
                  <c:v>91944</c:v>
                </c:pt>
                <c:pt idx="328">
                  <c:v>91894</c:v>
                </c:pt>
                <c:pt idx="329">
                  <c:v>88708</c:v>
                </c:pt>
                <c:pt idx="330">
                  <c:v>88752</c:v>
                </c:pt>
                <c:pt idx="331">
                  <c:v>88773</c:v>
                </c:pt>
                <c:pt idx="332">
                  <c:v>92081</c:v>
                </c:pt>
                <c:pt idx="333">
                  <c:v>88723</c:v>
                </c:pt>
                <c:pt idx="334">
                  <c:v>91937</c:v>
                </c:pt>
                <c:pt idx="335">
                  <c:v>108813</c:v>
                </c:pt>
                <c:pt idx="336">
                  <c:v>107769</c:v>
                </c:pt>
                <c:pt idx="337">
                  <c:v>108146</c:v>
                </c:pt>
                <c:pt idx="338">
                  <c:v>108233</c:v>
                </c:pt>
                <c:pt idx="339">
                  <c:v>108642</c:v>
                </c:pt>
                <c:pt idx="340">
                  <c:v>108596</c:v>
                </c:pt>
                <c:pt idx="341">
                  <c:v>109741</c:v>
                </c:pt>
                <c:pt idx="342">
                  <c:v>109772</c:v>
                </c:pt>
                <c:pt idx="343">
                  <c:v>108981</c:v>
                </c:pt>
                <c:pt idx="344">
                  <c:v>109298</c:v>
                </c:pt>
                <c:pt idx="345">
                  <c:v>110122</c:v>
                </c:pt>
                <c:pt idx="346">
                  <c:v>110355</c:v>
                </c:pt>
                <c:pt idx="347">
                  <c:v>110777</c:v>
                </c:pt>
                <c:pt idx="348">
                  <c:v>111926</c:v>
                </c:pt>
                <c:pt idx="349">
                  <c:v>111926</c:v>
                </c:pt>
                <c:pt idx="350">
                  <c:v>110760</c:v>
                </c:pt>
                <c:pt idx="351">
                  <c:v>111056</c:v>
                </c:pt>
                <c:pt idx="352">
                  <c:v>111804</c:v>
                </c:pt>
                <c:pt idx="353">
                  <c:v>112599</c:v>
                </c:pt>
                <c:pt idx="354">
                  <c:v>112870</c:v>
                </c:pt>
                <c:pt idx="355">
                  <c:v>114066</c:v>
                </c:pt>
                <c:pt idx="356">
                  <c:v>114039</c:v>
                </c:pt>
                <c:pt idx="357">
                  <c:v>113117</c:v>
                </c:pt>
                <c:pt idx="358">
                  <c:v>113445</c:v>
                </c:pt>
                <c:pt idx="359">
                  <c:v>114592</c:v>
                </c:pt>
                <c:pt idx="360">
                  <c:v>114913</c:v>
                </c:pt>
                <c:pt idx="361">
                  <c:v>114163</c:v>
                </c:pt>
                <c:pt idx="362">
                  <c:v>115354</c:v>
                </c:pt>
                <c:pt idx="363">
                  <c:v>115345</c:v>
                </c:pt>
                <c:pt idx="364">
                  <c:v>114469</c:v>
                </c:pt>
                <c:pt idx="365">
                  <c:v>114802</c:v>
                </c:pt>
                <c:pt idx="366">
                  <c:v>111125</c:v>
                </c:pt>
                <c:pt idx="367">
                  <c:v>108858</c:v>
                </c:pt>
                <c:pt idx="368">
                  <c:v>109015</c:v>
                </c:pt>
                <c:pt idx="369">
                  <c:v>111688</c:v>
                </c:pt>
                <c:pt idx="370">
                  <c:v>111679</c:v>
                </c:pt>
                <c:pt idx="371">
                  <c:v>108995</c:v>
                </c:pt>
                <c:pt idx="372">
                  <c:v>109348</c:v>
                </c:pt>
                <c:pt idx="373">
                  <c:v>109712</c:v>
                </c:pt>
                <c:pt idx="374">
                  <c:v>110161</c:v>
                </c:pt>
                <c:pt idx="375">
                  <c:v>110485</c:v>
                </c:pt>
                <c:pt idx="376">
                  <c:v>113207</c:v>
                </c:pt>
                <c:pt idx="377">
                  <c:v>113161</c:v>
                </c:pt>
                <c:pt idx="378">
                  <c:v>110843</c:v>
                </c:pt>
                <c:pt idx="379">
                  <c:v>111055</c:v>
                </c:pt>
                <c:pt idx="380">
                  <c:v>111901</c:v>
                </c:pt>
                <c:pt idx="381">
                  <c:v>111874</c:v>
                </c:pt>
                <c:pt idx="382">
                  <c:v>112277</c:v>
                </c:pt>
                <c:pt idx="383">
                  <c:v>115012</c:v>
                </c:pt>
                <c:pt idx="384">
                  <c:v>114977</c:v>
                </c:pt>
                <c:pt idx="385">
                  <c:v>114905</c:v>
                </c:pt>
                <c:pt idx="386">
                  <c:v>112759</c:v>
                </c:pt>
                <c:pt idx="387">
                  <c:v>113110</c:v>
                </c:pt>
                <c:pt idx="388">
                  <c:v>113630</c:v>
                </c:pt>
                <c:pt idx="389">
                  <c:v>114340</c:v>
                </c:pt>
                <c:pt idx="390">
                  <c:v>117157</c:v>
                </c:pt>
                <c:pt idx="391">
                  <c:v>117073</c:v>
                </c:pt>
                <c:pt idx="392">
                  <c:v>115305</c:v>
                </c:pt>
                <c:pt idx="393">
                  <c:v>115256</c:v>
                </c:pt>
                <c:pt idx="394">
                  <c:v>115722</c:v>
                </c:pt>
                <c:pt idx="395">
                  <c:v>116151</c:v>
                </c:pt>
                <c:pt idx="396">
                  <c:v>116173</c:v>
                </c:pt>
                <c:pt idx="397">
                  <c:v>107486</c:v>
                </c:pt>
                <c:pt idx="398">
                  <c:v>107480</c:v>
                </c:pt>
                <c:pt idx="399">
                  <c:v>105162</c:v>
                </c:pt>
                <c:pt idx="400">
                  <c:v>105849</c:v>
                </c:pt>
                <c:pt idx="401">
                  <c:v>105857</c:v>
                </c:pt>
                <c:pt idx="402">
                  <c:v>107084</c:v>
                </c:pt>
                <c:pt idx="403">
                  <c:v>107055</c:v>
                </c:pt>
                <c:pt idx="404">
                  <c:v>109480</c:v>
                </c:pt>
                <c:pt idx="405">
                  <c:v>109485</c:v>
                </c:pt>
                <c:pt idx="406">
                  <c:v>107586</c:v>
                </c:pt>
                <c:pt idx="407">
                  <c:v>108125</c:v>
                </c:pt>
                <c:pt idx="408">
                  <c:v>108654</c:v>
                </c:pt>
                <c:pt idx="409">
                  <c:v>110012</c:v>
                </c:pt>
                <c:pt idx="410">
                  <c:v>110002</c:v>
                </c:pt>
                <c:pt idx="411">
                  <c:v>112508</c:v>
                </c:pt>
                <c:pt idx="412">
                  <c:v>112545</c:v>
                </c:pt>
                <c:pt idx="413">
                  <c:v>112517</c:v>
                </c:pt>
                <c:pt idx="414">
                  <c:v>110563</c:v>
                </c:pt>
                <c:pt idx="415">
                  <c:v>111858</c:v>
                </c:pt>
                <c:pt idx="416">
                  <c:v>111866</c:v>
                </c:pt>
                <c:pt idx="417">
                  <c:v>112607</c:v>
                </c:pt>
                <c:pt idx="418">
                  <c:v>115192</c:v>
                </c:pt>
                <c:pt idx="419">
                  <c:v>115197</c:v>
                </c:pt>
                <c:pt idx="420">
                  <c:v>113411</c:v>
                </c:pt>
                <c:pt idx="421">
                  <c:v>114137</c:v>
                </c:pt>
                <c:pt idx="422">
                  <c:v>114610</c:v>
                </c:pt>
                <c:pt idx="423">
                  <c:v>115354</c:v>
                </c:pt>
                <c:pt idx="424">
                  <c:v>116713</c:v>
                </c:pt>
                <c:pt idx="425">
                  <c:v>110379</c:v>
                </c:pt>
                <c:pt idx="426">
                  <c:v>111567</c:v>
                </c:pt>
                <c:pt idx="427">
                  <c:v>109776</c:v>
                </c:pt>
                <c:pt idx="428">
                  <c:v>110097</c:v>
                </c:pt>
                <c:pt idx="429">
                  <c:v>110099</c:v>
                </c:pt>
                <c:pt idx="430">
                  <c:v>110498</c:v>
                </c:pt>
                <c:pt idx="431">
                  <c:v>110502</c:v>
                </c:pt>
                <c:pt idx="432">
                  <c:v>112239</c:v>
                </c:pt>
                <c:pt idx="433">
                  <c:v>100471</c:v>
                </c:pt>
                <c:pt idx="434">
                  <c:v>110922</c:v>
                </c:pt>
                <c:pt idx="435">
                  <c:v>111056</c:v>
                </c:pt>
                <c:pt idx="436">
                  <c:v>111056</c:v>
                </c:pt>
                <c:pt idx="437">
                  <c:v>111038</c:v>
                </c:pt>
                <c:pt idx="438">
                  <c:v>111042</c:v>
                </c:pt>
                <c:pt idx="439">
                  <c:v>112763</c:v>
                </c:pt>
                <c:pt idx="440">
                  <c:v>112766</c:v>
                </c:pt>
                <c:pt idx="441">
                  <c:v>111015</c:v>
                </c:pt>
                <c:pt idx="442">
                  <c:v>110901</c:v>
                </c:pt>
                <c:pt idx="443">
                  <c:v>110434</c:v>
                </c:pt>
                <c:pt idx="444">
                  <c:v>109814</c:v>
                </c:pt>
                <c:pt idx="445">
                  <c:v>109821</c:v>
                </c:pt>
                <c:pt idx="446">
                  <c:v>111494</c:v>
                </c:pt>
                <c:pt idx="447">
                  <c:v>111507</c:v>
                </c:pt>
                <c:pt idx="448">
                  <c:v>109302</c:v>
                </c:pt>
                <c:pt idx="449">
                  <c:v>108554</c:v>
                </c:pt>
                <c:pt idx="450">
                  <c:v>107919</c:v>
                </c:pt>
                <c:pt idx="451">
                  <c:v>107297</c:v>
                </c:pt>
                <c:pt idx="452">
                  <c:v>106711</c:v>
                </c:pt>
                <c:pt idx="453">
                  <c:v>108337</c:v>
                </c:pt>
                <c:pt idx="454">
                  <c:v>108341</c:v>
                </c:pt>
                <c:pt idx="455">
                  <c:v>105565</c:v>
                </c:pt>
                <c:pt idx="456">
                  <c:v>91560</c:v>
                </c:pt>
                <c:pt idx="457">
                  <c:v>90482</c:v>
                </c:pt>
                <c:pt idx="458">
                  <c:v>89991</c:v>
                </c:pt>
                <c:pt idx="459">
                  <c:v>88740</c:v>
                </c:pt>
                <c:pt idx="460">
                  <c:v>88354</c:v>
                </c:pt>
                <c:pt idx="461">
                  <c:v>88347</c:v>
                </c:pt>
                <c:pt idx="462">
                  <c:v>87851</c:v>
                </c:pt>
                <c:pt idx="463">
                  <c:v>87115</c:v>
                </c:pt>
                <c:pt idx="464">
                  <c:v>86494</c:v>
                </c:pt>
                <c:pt idx="465">
                  <c:v>85725</c:v>
                </c:pt>
                <c:pt idx="466">
                  <c:v>85729</c:v>
                </c:pt>
                <c:pt idx="467">
                  <c:v>85349</c:v>
                </c:pt>
                <c:pt idx="468">
                  <c:v>85357</c:v>
                </c:pt>
                <c:pt idx="469">
                  <c:v>85801</c:v>
                </c:pt>
                <c:pt idx="470">
                  <c:v>84612</c:v>
                </c:pt>
                <c:pt idx="471">
                  <c:v>83561</c:v>
                </c:pt>
                <c:pt idx="472">
                  <c:v>83548</c:v>
                </c:pt>
                <c:pt idx="473">
                  <c:v>82940</c:v>
                </c:pt>
                <c:pt idx="474">
                  <c:v>82569</c:v>
                </c:pt>
                <c:pt idx="475">
                  <c:v>82575</c:v>
                </c:pt>
                <c:pt idx="476">
                  <c:v>82581</c:v>
                </c:pt>
                <c:pt idx="477">
                  <c:v>82426</c:v>
                </c:pt>
                <c:pt idx="478">
                  <c:v>82377</c:v>
                </c:pt>
                <c:pt idx="479">
                  <c:v>82263</c:v>
                </c:pt>
                <c:pt idx="480">
                  <c:v>82214</c:v>
                </c:pt>
                <c:pt idx="481">
                  <c:v>81850</c:v>
                </c:pt>
                <c:pt idx="482">
                  <c:v>81856</c:v>
                </c:pt>
                <c:pt idx="483">
                  <c:v>82210</c:v>
                </c:pt>
                <c:pt idx="484">
                  <c:v>82245</c:v>
                </c:pt>
                <c:pt idx="485">
                  <c:v>82255</c:v>
                </c:pt>
                <c:pt idx="486">
                  <c:v>84153</c:v>
                </c:pt>
                <c:pt idx="487">
                  <c:v>84192</c:v>
                </c:pt>
                <c:pt idx="488">
                  <c:v>85207</c:v>
                </c:pt>
                <c:pt idx="489">
                  <c:v>85211</c:v>
                </c:pt>
                <c:pt idx="490">
                  <c:v>84157</c:v>
                </c:pt>
                <c:pt idx="491">
                  <c:v>83871</c:v>
                </c:pt>
                <c:pt idx="492">
                  <c:v>83651</c:v>
                </c:pt>
                <c:pt idx="493">
                  <c:v>83451</c:v>
                </c:pt>
                <c:pt idx="494">
                  <c:v>83209</c:v>
                </c:pt>
                <c:pt idx="495">
                  <c:v>84223</c:v>
                </c:pt>
                <c:pt idx="496">
                  <c:v>84223</c:v>
                </c:pt>
                <c:pt idx="497">
                  <c:v>83016</c:v>
                </c:pt>
                <c:pt idx="498">
                  <c:v>82716</c:v>
                </c:pt>
                <c:pt idx="499">
                  <c:v>82373</c:v>
                </c:pt>
                <c:pt idx="500">
                  <c:v>81930</c:v>
                </c:pt>
                <c:pt idx="501">
                  <c:v>81951</c:v>
                </c:pt>
                <c:pt idx="502">
                  <c:v>82950</c:v>
                </c:pt>
                <c:pt idx="503">
                  <c:v>82950</c:v>
                </c:pt>
                <c:pt idx="504">
                  <c:v>80674</c:v>
                </c:pt>
                <c:pt idx="505">
                  <c:v>79885</c:v>
                </c:pt>
                <c:pt idx="506">
                  <c:v>79458</c:v>
                </c:pt>
                <c:pt idx="507">
                  <c:v>79479</c:v>
                </c:pt>
                <c:pt idx="508">
                  <c:v>79531</c:v>
                </c:pt>
                <c:pt idx="509">
                  <c:v>80476</c:v>
                </c:pt>
                <c:pt idx="510">
                  <c:v>80476</c:v>
                </c:pt>
                <c:pt idx="511">
                  <c:v>80477</c:v>
                </c:pt>
                <c:pt idx="512">
                  <c:v>79153</c:v>
                </c:pt>
                <c:pt idx="513">
                  <c:v>78839</c:v>
                </c:pt>
                <c:pt idx="514">
                  <c:v>78511</c:v>
                </c:pt>
                <c:pt idx="515">
                  <c:v>78218</c:v>
                </c:pt>
                <c:pt idx="516">
                  <c:v>79121</c:v>
                </c:pt>
                <c:pt idx="517">
                  <c:v>82426</c:v>
                </c:pt>
                <c:pt idx="518">
                  <c:v>83236</c:v>
                </c:pt>
                <c:pt idx="519">
                  <c:v>82498</c:v>
                </c:pt>
                <c:pt idx="520">
                  <c:v>81966</c:v>
                </c:pt>
                <c:pt idx="521">
                  <c:v>81971</c:v>
                </c:pt>
                <c:pt idx="522">
                  <c:v>81551</c:v>
                </c:pt>
                <c:pt idx="523">
                  <c:v>80414</c:v>
                </c:pt>
                <c:pt idx="524">
                  <c:v>80414</c:v>
                </c:pt>
                <c:pt idx="525">
                  <c:v>81293</c:v>
                </c:pt>
                <c:pt idx="526">
                  <c:v>81033</c:v>
                </c:pt>
                <c:pt idx="527">
                  <c:v>80827</c:v>
                </c:pt>
                <c:pt idx="528">
                  <c:v>80762</c:v>
                </c:pt>
                <c:pt idx="529">
                  <c:v>80674</c:v>
                </c:pt>
                <c:pt idx="530">
                  <c:v>79544</c:v>
                </c:pt>
                <c:pt idx="531">
                  <c:v>79546</c:v>
                </c:pt>
                <c:pt idx="532">
                  <c:v>80711</c:v>
                </c:pt>
                <c:pt idx="533">
                  <c:v>80608</c:v>
                </c:pt>
                <c:pt idx="534">
                  <c:v>80595</c:v>
                </c:pt>
                <c:pt idx="535">
                  <c:v>80700</c:v>
                </c:pt>
                <c:pt idx="536">
                  <c:v>80734</c:v>
                </c:pt>
                <c:pt idx="537">
                  <c:v>79586</c:v>
                </c:pt>
                <c:pt idx="538">
                  <c:v>79600</c:v>
                </c:pt>
                <c:pt idx="539">
                  <c:v>81077</c:v>
                </c:pt>
                <c:pt idx="540">
                  <c:v>81101</c:v>
                </c:pt>
                <c:pt idx="541">
                  <c:v>81132</c:v>
                </c:pt>
                <c:pt idx="542">
                  <c:v>81143</c:v>
                </c:pt>
                <c:pt idx="543">
                  <c:v>91238</c:v>
                </c:pt>
                <c:pt idx="544">
                  <c:v>90694</c:v>
                </c:pt>
                <c:pt idx="545">
                  <c:v>90695</c:v>
                </c:pt>
                <c:pt idx="546">
                  <c:v>81697</c:v>
                </c:pt>
                <c:pt idx="547">
                  <c:v>51881.779219665215</c:v>
                </c:pt>
                <c:pt idx="548">
                  <c:v>61815.128401708978</c:v>
                </c:pt>
                <c:pt idx="549">
                  <c:v>76788.297234483878</c:v>
                </c:pt>
                <c:pt idx="550">
                  <c:v>41333.044629596654</c:v>
                </c:pt>
                <c:pt idx="551">
                  <c:v>49836.00894985209</c:v>
                </c:pt>
                <c:pt idx="552">
                  <c:v>66519.547659156873</c:v>
                </c:pt>
                <c:pt idx="553">
                  <c:v>70153.558498703191</c:v>
                </c:pt>
                <c:pt idx="554">
                  <c:v>56543.70993337212</c:v>
                </c:pt>
                <c:pt idx="555">
                  <c:v>57564.436426832006</c:v>
                </c:pt>
                <c:pt idx="556">
                  <c:v>56477.585031270588</c:v>
                </c:pt>
                <c:pt idx="557">
                  <c:v>46361.608081299331</c:v>
                </c:pt>
                <c:pt idx="558">
                  <c:v>53784.214715214002</c:v>
                </c:pt>
                <c:pt idx="559">
                  <c:v>41753.872842707729</c:v>
                </c:pt>
                <c:pt idx="560">
                  <c:v>61591.407654207957</c:v>
                </c:pt>
                <c:pt idx="561">
                  <c:v>61385.138871868381</c:v>
                </c:pt>
                <c:pt idx="562">
                  <c:v>70909.278119299299</c:v>
                </c:pt>
                <c:pt idx="563">
                  <c:v>70437.591554529004</c:v>
                </c:pt>
                <c:pt idx="564">
                  <c:v>39800.520028789135</c:v>
                </c:pt>
                <c:pt idx="565">
                  <c:v>44626.125503750227</c:v>
                </c:pt>
                <c:pt idx="566">
                  <c:v>64894.671069438795</c:v>
                </c:pt>
                <c:pt idx="567">
                  <c:v>44026.858826767508</c:v>
                </c:pt>
                <c:pt idx="568">
                  <c:v>37536.07712835593</c:v>
                </c:pt>
                <c:pt idx="569">
                  <c:v>45853.997338642068</c:v>
                </c:pt>
                <c:pt idx="570">
                  <c:v>66062.868884275667</c:v>
                </c:pt>
                <c:pt idx="571">
                  <c:v>95800.165024043512</c:v>
                </c:pt>
                <c:pt idx="572">
                  <c:v>94792.945902788488</c:v>
                </c:pt>
                <c:pt idx="573">
                  <c:v>94792.945902788488</c:v>
                </c:pt>
                <c:pt idx="574">
                  <c:v>61369.350255288868</c:v>
                </c:pt>
                <c:pt idx="575">
                  <c:v>65926.701819834852</c:v>
                </c:pt>
                <c:pt idx="576">
                  <c:v>66687.157506042422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4F-4F74-9145-097FAC1D2C5A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Total_StdO_Customers!$R$9:$R$585</c:f>
              <c:numCache>
                <c:formatCode>#,##0</c:formatCode>
                <c:ptCount val="577"/>
                <c:pt idx="0">
                  <c:v>130730</c:v>
                </c:pt>
                <c:pt idx="1">
                  <c:v>128358</c:v>
                </c:pt>
                <c:pt idx="2">
                  <c:v>127662</c:v>
                </c:pt>
                <c:pt idx="3">
                  <c:v>126679</c:v>
                </c:pt>
                <c:pt idx="4">
                  <c:v>126141</c:v>
                </c:pt>
                <c:pt idx="5">
                  <c:v>128440</c:v>
                </c:pt>
                <c:pt idx="6">
                  <c:v>128412</c:v>
                </c:pt>
                <c:pt idx="7">
                  <c:v>125664</c:v>
                </c:pt>
                <c:pt idx="8">
                  <c:v>124768</c:v>
                </c:pt>
                <c:pt idx="9">
                  <c:v>124726</c:v>
                </c:pt>
                <c:pt idx="10">
                  <c:v>124336</c:v>
                </c:pt>
                <c:pt idx="11">
                  <c:v>124303</c:v>
                </c:pt>
                <c:pt idx="12">
                  <c:v>126536</c:v>
                </c:pt>
                <c:pt idx="13">
                  <c:v>126477</c:v>
                </c:pt>
                <c:pt idx="14">
                  <c:v>125655</c:v>
                </c:pt>
                <c:pt idx="15">
                  <c:v>122478</c:v>
                </c:pt>
                <c:pt idx="16">
                  <c:v>122415</c:v>
                </c:pt>
                <c:pt idx="17">
                  <c:v>122008</c:v>
                </c:pt>
                <c:pt idx="18">
                  <c:v>121969</c:v>
                </c:pt>
                <c:pt idx="19">
                  <c:v>124121</c:v>
                </c:pt>
                <c:pt idx="20">
                  <c:v>124011</c:v>
                </c:pt>
                <c:pt idx="21">
                  <c:v>121405</c:v>
                </c:pt>
                <c:pt idx="22">
                  <c:v>121209</c:v>
                </c:pt>
                <c:pt idx="23">
                  <c:v>121155</c:v>
                </c:pt>
                <c:pt idx="24">
                  <c:v>121590</c:v>
                </c:pt>
                <c:pt idx="25">
                  <c:v>121602</c:v>
                </c:pt>
                <c:pt idx="26">
                  <c:v>123812</c:v>
                </c:pt>
                <c:pt idx="27">
                  <c:v>123772</c:v>
                </c:pt>
                <c:pt idx="28">
                  <c:v>122263</c:v>
                </c:pt>
                <c:pt idx="29">
                  <c:v>123001</c:v>
                </c:pt>
                <c:pt idx="30">
                  <c:v>123566</c:v>
                </c:pt>
                <c:pt idx="31">
                  <c:v>107898</c:v>
                </c:pt>
                <c:pt idx="32">
                  <c:v>109177</c:v>
                </c:pt>
                <c:pt idx="33">
                  <c:v>111072</c:v>
                </c:pt>
                <c:pt idx="34">
                  <c:v>111065</c:v>
                </c:pt>
                <c:pt idx="35">
                  <c:v>109878</c:v>
                </c:pt>
                <c:pt idx="36">
                  <c:v>109866</c:v>
                </c:pt>
                <c:pt idx="37">
                  <c:v>110621</c:v>
                </c:pt>
                <c:pt idx="38">
                  <c:v>112012</c:v>
                </c:pt>
                <c:pt idx="39">
                  <c:v>112013</c:v>
                </c:pt>
                <c:pt idx="40">
                  <c:v>113991</c:v>
                </c:pt>
                <c:pt idx="41">
                  <c:v>113983</c:v>
                </c:pt>
                <c:pt idx="42">
                  <c:v>112930</c:v>
                </c:pt>
                <c:pt idx="43">
                  <c:v>113531</c:v>
                </c:pt>
                <c:pt idx="44">
                  <c:v>114949</c:v>
                </c:pt>
                <c:pt idx="45">
                  <c:v>115577</c:v>
                </c:pt>
                <c:pt idx="46">
                  <c:v>115619</c:v>
                </c:pt>
                <c:pt idx="47">
                  <c:v>117683</c:v>
                </c:pt>
                <c:pt idx="48">
                  <c:v>117687</c:v>
                </c:pt>
                <c:pt idx="49">
                  <c:v>117696</c:v>
                </c:pt>
                <c:pt idx="50">
                  <c:v>116762</c:v>
                </c:pt>
                <c:pt idx="51">
                  <c:v>116773</c:v>
                </c:pt>
                <c:pt idx="52">
                  <c:v>117969</c:v>
                </c:pt>
                <c:pt idx="53">
                  <c:v>117972</c:v>
                </c:pt>
                <c:pt idx="54">
                  <c:v>120079</c:v>
                </c:pt>
                <c:pt idx="55">
                  <c:v>120083</c:v>
                </c:pt>
                <c:pt idx="56">
                  <c:v>118342</c:v>
                </c:pt>
                <c:pt idx="57">
                  <c:v>118500</c:v>
                </c:pt>
                <c:pt idx="58">
                  <c:v>118781</c:v>
                </c:pt>
                <c:pt idx="59">
                  <c:v>119309</c:v>
                </c:pt>
                <c:pt idx="60">
                  <c:v>107765</c:v>
                </c:pt>
                <c:pt idx="61">
                  <c:v>109644</c:v>
                </c:pt>
                <c:pt idx="62">
                  <c:v>109642</c:v>
                </c:pt>
                <c:pt idx="63">
                  <c:v>107892</c:v>
                </c:pt>
                <c:pt idx="64">
                  <c:v>107889</c:v>
                </c:pt>
                <c:pt idx="65">
                  <c:v>107804</c:v>
                </c:pt>
                <c:pt idx="66">
                  <c:v>107690</c:v>
                </c:pt>
                <c:pt idx="67">
                  <c:v>107637</c:v>
                </c:pt>
                <c:pt idx="68">
                  <c:v>109507</c:v>
                </c:pt>
                <c:pt idx="69">
                  <c:v>109511</c:v>
                </c:pt>
                <c:pt idx="70">
                  <c:v>107247</c:v>
                </c:pt>
                <c:pt idx="71">
                  <c:v>107262</c:v>
                </c:pt>
                <c:pt idx="72">
                  <c:v>107161</c:v>
                </c:pt>
                <c:pt idx="73">
                  <c:v>107041</c:v>
                </c:pt>
                <c:pt idx="74">
                  <c:v>106706</c:v>
                </c:pt>
                <c:pt idx="75">
                  <c:v>108546</c:v>
                </c:pt>
                <c:pt idx="76">
                  <c:v>108552</c:v>
                </c:pt>
                <c:pt idx="77">
                  <c:v>106360</c:v>
                </c:pt>
                <c:pt idx="78">
                  <c:v>106367</c:v>
                </c:pt>
                <c:pt idx="79">
                  <c:v>106250</c:v>
                </c:pt>
                <c:pt idx="80">
                  <c:v>105935</c:v>
                </c:pt>
                <c:pt idx="81">
                  <c:v>105941</c:v>
                </c:pt>
                <c:pt idx="82">
                  <c:v>107797</c:v>
                </c:pt>
                <c:pt idx="83">
                  <c:v>107790</c:v>
                </c:pt>
                <c:pt idx="84">
                  <c:v>105596</c:v>
                </c:pt>
                <c:pt idx="85">
                  <c:v>105228</c:v>
                </c:pt>
                <c:pt idx="86">
                  <c:v>105000</c:v>
                </c:pt>
                <c:pt idx="87">
                  <c:v>104695</c:v>
                </c:pt>
                <c:pt idx="88">
                  <c:v>104419</c:v>
                </c:pt>
                <c:pt idx="89">
                  <c:v>106224</c:v>
                </c:pt>
                <c:pt idx="90">
                  <c:v>106236</c:v>
                </c:pt>
                <c:pt idx="91">
                  <c:v>91297.532000000007</c:v>
                </c:pt>
                <c:pt idx="92">
                  <c:v>91025.481</c:v>
                </c:pt>
                <c:pt idx="93">
                  <c:v>90871.483000000007</c:v>
                </c:pt>
                <c:pt idx="94">
                  <c:v>99615.284</c:v>
                </c:pt>
                <c:pt idx="95">
                  <c:v>95955.942999999999</c:v>
                </c:pt>
                <c:pt idx="96">
                  <c:v>95598.907000000007</c:v>
                </c:pt>
                <c:pt idx="97">
                  <c:v>90520.19200000001</c:v>
                </c:pt>
                <c:pt idx="98">
                  <c:v>90143.407000000007</c:v>
                </c:pt>
                <c:pt idx="99">
                  <c:v>71281.527000000002</c:v>
                </c:pt>
                <c:pt idx="100">
                  <c:v>94329.045000000013</c:v>
                </c:pt>
                <c:pt idx="101">
                  <c:v>97969.070999999996</c:v>
                </c:pt>
                <c:pt idx="102">
                  <c:v>91639.146000000008</c:v>
                </c:pt>
                <c:pt idx="103">
                  <c:v>73066.811000000002</c:v>
                </c:pt>
                <c:pt idx="104">
                  <c:v>74019.153999999995</c:v>
                </c:pt>
                <c:pt idx="105">
                  <c:v>77205.528999999995</c:v>
                </c:pt>
                <c:pt idx="106">
                  <c:v>72862.395000000004</c:v>
                </c:pt>
                <c:pt idx="107">
                  <c:v>70244.925000000003</c:v>
                </c:pt>
                <c:pt idx="108">
                  <c:v>67736.244999999995</c:v>
                </c:pt>
                <c:pt idx="109">
                  <c:v>70065.819000000003</c:v>
                </c:pt>
                <c:pt idx="110">
                  <c:v>83862.550999999992</c:v>
                </c:pt>
                <c:pt idx="111">
                  <c:v>82442.502000000008</c:v>
                </c:pt>
                <c:pt idx="112">
                  <c:v>71212.087</c:v>
                </c:pt>
                <c:pt idx="113">
                  <c:v>69904.781999999992</c:v>
                </c:pt>
                <c:pt idx="114">
                  <c:v>88282.495999999999</c:v>
                </c:pt>
                <c:pt idx="115">
                  <c:v>73070.513999999996</c:v>
                </c:pt>
                <c:pt idx="116">
                  <c:v>68568.923999999999</c:v>
                </c:pt>
                <c:pt idx="117">
                  <c:v>67105.524000000005</c:v>
                </c:pt>
                <c:pt idx="118">
                  <c:v>82399.657999999996</c:v>
                </c:pt>
                <c:pt idx="119">
                  <c:v>68847.835999999996</c:v>
                </c:pt>
                <c:pt idx="120">
                  <c:v>75297.258999999991</c:v>
                </c:pt>
                <c:pt idx="121">
                  <c:v>75366.615000000005</c:v>
                </c:pt>
                <c:pt idx="122">
                  <c:v>88472.204999999987</c:v>
                </c:pt>
                <c:pt idx="123">
                  <c:v>70562.790000000008</c:v>
                </c:pt>
                <c:pt idx="124">
                  <c:v>76608.565999999992</c:v>
                </c:pt>
                <c:pt idx="125">
                  <c:v>86481.92300000001</c:v>
                </c:pt>
                <c:pt idx="126">
                  <c:v>70991.709999999992</c:v>
                </c:pt>
                <c:pt idx="127">
                  <c:v>68819.942999999999</c:v>
                </c:pt>
                <c:pt idx="128">
                  <c:v>87225.611000000004</c:v>
                </c:pt>
                <c:pt idx="129">
                  <c:v>85065.277999999991</c:v>
                </c:pt>
                <c:pt idx="130">
                  <c:v>74461.414000000004</c:v>
                </c:pt>
                <c:pt idx="131">
                  <c:v>74124.245999999999</c:v>
                </c:pt>
                <c:pt idx="132">
                  <c:v>71086.923999999999</c:v>
                </c:pt>
                <c:pt idx="133">
                  <c:v>69286.023000000001</c:v>
                </c:pt>
                <c:pt idx="134">
                  <c:v>73342.763999999996</c:v>
                </c:pt>
                <c:pt idx="135">
                  <c:v>75271.856</c:v>
                </c:pt>
                <c:pt idx="136">
                  <c:v>79484.744000000006</c:v>
                </c:pt>
                <c:pt idx="137">
                  <c:v>78728.975999999995</c:v>
                </c:pt>
                <c:pt idx="138">
                  <c:v>81742.368000000002</c:v>
                </c:pt>
                <c:pt idx="139">
                  <c:v>80462.471999999994</c:v>
                </c:pt>
                <c:pt idx="140">
                  <c:v>72845.811000000002</c:v>
                </c:pt>
                <c:pt idx="141">
                  <c:v>79892.244000000006</c:v>
                </c:pt>
                <c:pt idx="142">
                  <c:v>87018.9</c:v>
                </c:pt>
                <c:pt idx="143">
                  <c:v>92096.228000000003</c:v>
                </c:pt>
                <c:pt idx="144">
                  <c:v>83611.622000000003</c:v>
                </c:pt>
                <c:pt idx="145">
                  <c:v>74277.683000000005</c:v>
                </c:pt>
                <c:pt idx="146">
                  <c:v>76073.192999999999</c:v>
                </c:pt>
                <c:pt idx="147">
                  <c:v>90279.222999999998</c:v>
                </c:pt>
                <c:pt idx="148">
                  <c:v>83153.307000000001</c:v>
                </c:pt>
                <c:pt idx="149">
                  <c:v>75002.864000000001</c:v>
                </c:pt>
                <c:pt idx="150">
                  <c:v>77405.547000000006</c:v>
                </c:pt>
                <c:pt idx="151">
                  <c:v>77657.52</c:v>
                </c:pt>
                <c:pt idx="152">
                  <c:v>69923.812999999995</c:v>
                </c:pt>
                <c:pt idx="153">
                  <c:v>78033.388999999996</c:v>
                </c:pt>
                <c:pt idx="154">
                  <c:v>84951.846000000005</c:v>
                </c:pt>
                <c:pt idx="155">
                  <c:v>83280.833999999988</c:v>
                </c:pt>
                <c:pt idx="156">
                  <c:v>94052.457999999999</c:v>
                </c:pt>
                <c:pt idx="157">
                  <c:v>90077.891000000003</c:v>
                </c:pt>
                <c:pt idx="158">
                  <c:v>84620.10500000001</c:v>
                </c:pt>
                <c:pt idx="159">
                  <c:v>79610.652000000002</c:v>
                </c:pt>
                <c:pt idx="160">
                  <c:v>85541.002999999997</c:v>
                </c:pt>
                <c:pt idx="161">
                  <c:v>76642.63</c:v>
                </c:pt>
                <c:pt idx="162">
                  <c:v>82136.489999999991</c:v>
                </c:pt>
                <c:pt idx="163">
                  <c:v>80867.77</c:v>
                </c:pt>
                <c:pt idx="164">
                  <c:v>83779.66</c:v>
                </c:pt>
                <c:pt idx="165">
                  <c:v>88487.991999999998</c:v>
                </c:pt>
                <c:pt idx="166">
                  <c:v>74115.69</c:v>
                </c:pt>
                <c:pt idx="167">
                  <c:v>72801.149999999994</c:v>
                </c:pt>
                <c:pt idx="168">
                  <c:v>84021.792000000001</c:v>
                </c:pt>
                <c:pt idx="169">
                  <c:v>100064.19500000001</c:v>
                </c:pt>
                <c:pt idx="170">
                  <c:v>122498.52799999999</c:v>
                </c:pt>
                <c:pt idx="171">
                  <c:v>122013.93</c:v>
                </c:pt>
                <c:pt idx="172">
                  <c:v>100460.019</c:v>
                </c:pt>
                <c:pt idx="173">
                  <c:v>85230.50499999999</c:v>
                </c:pt>
                <c:pt idx="174">
                  <c:v>89785.766999999993</c:v>
                </c:pt>
                <c:pt idx="175">
                  <c:v>90106.755000000005</c:v>
                </c:pt>
                <c:pt idx="176">
                  <c:v>99794.65400000001</c:v>
                </c:pt>
                <c:pt idx="177">
                  <c:v>98269.750999999989</c:v>
                </c:pt>
                <c:pt idx="178">
                  <c:v>96267.892999999996</c:v>
                </c:pt>
                <c:pt idx="179">
                  <c:v>78334.396000000008</c:v>
                </c:pt>
                <c:pt idx="180">
                  <c:v>82357.362999999998</c:v>
                </c:pt>
                <c:pt idx="181">
                  <c:v>97952.04</c:v>
                </c:pt>
                <c:pt idx="182">
                  <c:v>95040.312000000005</c:v>
                </c:pt>
                <c:pt idx="183">
                  <c:v>104162.291</c:v>
                </c:pt>
                <c:pt idx="184">
                  <c:v>102558.144</c:v>
                </c:pt>
                <c:pt idx="185">
                  <c:v>84905.799999999988</c:v>
                </c:pt>
                <c:pt idx="186">
                  <c:v>102517.148</c:v>
                </c:pt>
                <c:pt idx="187">
                  <c:v>100012.94500000001</c:v>
                </c:pt>
                <c:pt idx="188">
                  <c:v>114517.289</c:v>
                </c:pt>
                <c:pt idx="189">
                  <c:v>120541.807</c:v>
                </c:pt>
                <c:pt idx="190">
                  <c:v>122295.27799999999</c:v>
                </c:pt>
                <c:pt idx="191">
                  <c:v>128996.84199999999</c:v>
                </c:pt>
                <c:pt idx="192">
                  <c:v>113547.41100000001</c:v>
                </c:pt>
                <c:pt idx="193">
                  <c:v>120494.47</c:v>
                </c:pt>
                <c:pt idx="194">
                  <c:v>118504.049</c:v>
                </c:pt>
                <c:pt idx="195">
                  <c:v>121789.70199999999</c:v>
                </c:pt>
                <c:pt idx="196">
                  <c:v>123781.796</c:v>
                </c:pt>
                <c:pt idx="197">
                  <c:v>119413.027</c:v>
                </c:pt>
                <c:pt idx="198">
                  <c:v>126079.985</c:v>
                </c:pt>
                <c:pt idx="199">
                  <c:v>119161.08100000001</c:v>
                </c:pt>
                <c:pt idx="200">
                  <c:v>107257.913</c:v>
                </c:pt>
                <c:pt idx="201">
                  <c:v>102385.504</c:v>
                </c:pt>
                <c:pt idx="202">
                  <c:v>92425.053</c:v>
                </c:pt>
                <c:pt idx="203">
                  <c:v>98216.845000000001</c:v>
                </c:pt>
                <c:pt idx="204">
                  <c:v>97731.667000000001</c:v>
                </c:pt>
                <c:pt idx="205">
                  <c:v>96842.709000000003</c:v>
                </c:pt>
                <c:pt idx="206">
                  <c:v>96523.491999999998</c:v>
                </c:pt>
                <c:pt idx="207">
                  <c:v>99439.917000000001</c:v>
                </c:pt>
                <c:pt idx="208">
                  <c:v>103856.57399999999</c:v>
                </c:pt>
                <c:pt idx="209">
                  <c:v>107214.386</c:v>
                </c:pt>
                <c:pt idx="210">
                  <c:v>98882.763999999996</c:v>
                </c:pt>
                <c:pt idx="211">
                  <c:v>105124.924</c:v>
                </c:pt>
                <c:pt idx="212">
                  <c:v>116538.933</c:v>
                </c:pt>
                <c:pt idx="213">
                  <c:v>114739.948</c:v>
                </c:pt>
                <c:pt idx="214">
                  <c:v>129881.133</c:v>
                </c:pt>
                <c:pt idx="215">
                  <c:v>115429.048</c:v>
                </c:pt>
                <c:pt idx="216">
                  <c:v>121866.538</c:v>
                </c:pt>
                <c:pt idx="217">
                  <c:v>117012.102</c:v>
                </c:pt>
                <c:pt idx="218">
                  <c:v>92797.394</c:v>
                </c:pt>
                <c:pt idx="219">
                  <c:v>95846.226999999999</c:v>
                </c:pt>
                <c:pt idx="220">
                  <c:v>94151.468999999997</c:v>
                </c:pt>
                <c:pt idx="221">
                  <c:v>95241.021999999997</c:v>
                </c:pt>
                <c:pt idx="222">
                  <c:v>119109.35</c:v>
                </c:pt>
                <c:pt idx="223">
                  <c:v>101357.649</c:v>
                </c:pt>
                <c:pt idx="224">
                  <c:v>96108.872999999992</c:v>
                </c:pt>
                <c:pt idx="225">
                  <c:v>101672.501</c:v>
                </c:pt>
                <c:pt idx="226">
                  <c:v>102112.338</c:v>
                </c:pt>
                <c:pt idx="227">
                  <c:v>97363.665999999997</c:v>
                </c:pt>
                <c:pt idx="228">
                  <c:v>96881.316000000006</c:v>
                </c:pt>
                <c:pt idx="229">
                  <c:v>90736.093000000008</c:v>
                </c:pt>
                <c:pt idx="230">
                  <c:v>94657.5</c:v>
                </c:pt>
                <c:pt idx="231">
                  <c:v>100699.685</c:v>
                </c:pt>
                <c:pt idx="232">
                  <c:v>93421.317999999999</c:v>
                </c:pt>
                <c:pt idx="233">
                  <c:v>88534.289000000004</c:v>
                </c:pt>
                <c:pt idx="234">
                  <c:v>88799.178000000014</c:v>
                </c:pt>
                <c:pt idx="235">
                  <c:v>84344.650999999998</c:v>
                </c:pt>
                <c:pt idx="236">
                  <c:v>92148.726999999999</c:v>
                </c:pt>
                <c:pt idx="237">
                  <c:v>100070.29199999999</c:v>
                </c:pt>
                <c:pt idx="238">
                  <c:v>98345.207000000009</c:v>
                </c:pt>
                <c:pt idx="239">
                  <c:v>99151.678</c:v>
                </c:pt>
                <c:pt idx="240">
                  <c:v>86210.69200000001</c:v>
                </c:pt>
                <c:pt idx="241">
                  <c:v>85559.360000000001</c:v>
                </c:pt>
                <c:pt idx="242">
                  <c:v>84250.426999999996</c:v>
                </c:pt>
                <c:pt idx="243">
                  <c:v>87241.453999999998</c:v>
                </c:pt>
                <c:pt idx="244">
                  <c:v>95907.113999999987</c:v>
                </c:pt>
                <c:pt idx="245">
                  <c:v>90049.716</c:v>
                </c:pt>
                <c:pt idx="246">
                  <c:v>81418.424999999988</c:v>
                </c:pt>
                <c:pt idx="247">
                  <c:v>90835.755000000005</c:v>
                </c:pt>
                <c:pt idx="248">
                  <c:v>90665.83</c:v>
                </c:pt>
                <c:pt idx="249">
                  <c:v>85094.14499999999</c:v>
                </c:pt>
                <c:pt idx="250">
                  <c:v>86490.006999999998</c:v>
                </c:pt>
                <c:pt idx="251">
                  <c:v>84903.647999999986</c:v>
                </c:pt>
                <c:pt idx="252">
                  <c:v>77489.006999999998</c:v>
                </c:pt>
                <c:pt idx="253">
                  <c:v>74656.562999999995</c:v>
                </c:pt>
                <c:pt idx="254">
                  <c:v>78203.512000000002</c:v>
                </c:pt>
                <c:pt idx="255">
                  <c:v>84014.98</c:v>
                </c:pt>
                <c:pt idx="256">
                  <c:v>88894.804999999993</c:v>
                </c:pt>
                <c:pt idx="257">
                  <c:v>85547.391000000003</c:v>
                </c:pt>
                <c:pt idx="258">
                  <c:v>89851.512000000002</c:v>
                </c:pt>
                <c:pt idx="259">
                  <c:v>92109.062999999995</c:v>
                </c:pt>
                <c:pt idx="260">
                  <c:v>97237.326000000001</c:v>
                </c:pt>
                <c:pt idx="261">
                  <c:v>97350.707000000009</c:v>
                </c:pt>
                <c:pt idx="262">
                  <c:v>91999.671000000002</c:v>
                </c:pt>
                <c:pt idx="263">
                  <c:v>81809.512999999992</c:v>
                </c:pt>
                <c:pt idx="264">
                  <c:v>77877.975000000006</c:v>
                </c:pt>
                <c:pt idx="265">
                  <c:v>78416.603999999992</c:v>
                </c:pt>
                <c:pt idx="266">
                  <c:v>81151.377000000008</c:v>
                </c:pt>
                <c:pt idx="267">
                  <c:v>71760.194000000003</c:v>
                </c:pt>
                <c:pt idx="268">
                  <c:v>82302.089000000007</c:v>
                </c:pt>
                <c:pt idx="269">
                  <c:v>88616.41</c:v>
                </c:pt>
                <c:pt idx="270">
                  <c:v>76664.847999999998</c:v>
                </c:pt>
                <c:pt idx="271">
                  <c:v>73978.55</c:v>
                </c:pt>
                <c:pt idx="272">
                  <c:v>83855.337</c:v>
                </c:pt>
                <c:pt idx="273">
                  <c:v>77339.531000000003</c:v>
                </c:pt>
                <c:pt idx="274">
                  <c:v>92236</c:v>
                </c:pt>
                <c:pt idx="275">
                  <c:v>91997</c:v>
                </c:pt>
                <c:pt idx="276">
                  <c:v>91746</c:v>
                </c:pt>
                <c:pt idx="277">
                  <c:v>91440</c:v>
                </c:pt>
                <c:pt idx="278">
                  <c:v>93115</c:v>
                </c:pt>
                <c:pt idx="279">
                  <c:v>93120</c:v>
                </c:pt>
                <c:pt idx="280">
                  <c:v>91036</c:v>
                </c:pt>
                <c:pt idx="281">
                  <c:v>90788</c:v>
                </c:pt>
                <c:pt idx="282">
                  <c:v>90553</c:v>
                </c:pt>
                <c:pt idx="283">
                  <c:v>90325</c:v>
                </c:pt>
                <c:pt idx="284">
                  <c:v>90094</c:v>
                </c:pt>
                <c:pt idx="285">
                  <c:v>91722</c:v>
                </c:pt>
                <c:pt idx="286">
                  <c:v>91729</c:v>
                </c:pt>
                <c:pt idx="287">
                  <c:v>91745</c:v>
                </c:pt>
                <c:pt idx="288">
                  <c:v>89872</c:v>
                </c:pt>
                <c:pt idx="289">
                  <c:v>89524</c:v>
                </c:pt>
                <c:pt idx="290">
                  <c:v>89534</c:v>
                </c:pt>
                <c:pt idx="291">
                  <c:v>89567</c:v>
                </c:pt>
                <c:pt idx="292">
                  <c:v>91182</c:v>
                </c:pt>
                <c:pt idx="293">
                  <c:v>91223</c:v>
                </c:pt>
                <c:pt idx="294">
                  <c:v>89438</c:v>
                </c:pt>
                <c:pt idx="295">
                  <c:v>89218</c:v>
                </c:pt>
                <c:pt idx="296">
                  <c:v>89054</c:v>
                </c:pt>
                <c:pt idx="297">
                  <c:v>88844</c:v>
                </c:pt>
                <c:pt idx="298">
                  <c:v>88639</c:v>
                </c:pt>
                <c:pt idx="299">
                  <c:v>90221</c:v>
                </c:pt>
                <c:pt idx="300">
                  <c:v>90247</c:v>
                </c:pt>
                <c:pt idx="301">
                  <c:v>88576</c:v>
                </c:pt>
                <c:pt idx="302">
                  <c:v>88325</c:v>
                </c:pt>
                <c:pt idx="303">
                  <c:v>88103</c:v>
                </c:pt>
                <c:pt idx="304">
                  <c:v>87942</c:v>
                </c:pt>
                <c:pt idx="305">
                  <c:v>105287</c:v>
                </c:pt>
                <c:pt idx="306">
                  <c:v>107936</c:v>
                </c:pt>
                <c:pt idx="307">
                  <c:v>108016</c:v>
                </c:pt>
                <c:pt idx="308">
                  <c:v>104790</c:v>
                </c:pt>
                <c:pt idx="309">
                  <c:v>104410</c:v>
                </c:pt>
                <c:pt idx="310">
                  <c:v>104248</c:v>
                </c:pt>
                <c:pt idx="311">
                  <c:v>104310</c:v>
                </c:pt>
                <c:pt idx="312">
                  <c:v>104208</c:v>
                </c:pt>
                <c:pt idx="313">
                  <c:v>106793</c:v>
                </c:pt>
                <c:pt idx="314">
                  <c:v>106803</c:v>
                </c:pt>
                <c:pt idx="315">
                  <c:v>106789</c:v>
                </c:pt>
                <c:pt idx="316">
                  <c:v>104205</c:v>
                </c:pt>
                <c:pt idx="317">
                  <c:v>104015</c:v>
                </c:pt>
                <c:pt idx="318">
                  <c:v>103795</c:v>
                </c:pt>
                <c:pt idx="319">
                  <c:v>103614</c:v>
                </c:pt>
                <c:pt idx="320">
                  <c:v>106196</c:v>
                </c:pt>
                <c:pt idx="321">
                  <c:v>106171</c:v>
                </c:pt>
                <c:pt idx="322">
                  <c:v>103374</c:v>
                </c:pt>
                <c:pt idx="323">
                  <c:v>103251</c:v>
                </c:pt>
                <c:pt idx="324">
                  <c:v>103199</c:v>
                </c:pt>
                <c:pt idx="325">
                  <c:v>103204</c:v>
                </c:pt>
                <c:pt idx="326">
                  <c:v>105977</c:v>
                </c:pt>
                <c:pt idx="327">
                  <c:v>105973</c:v>
                </c:pt>
                <c:pt idx="328">
                  <c:v>105946</c:v>
                </c:pt>
                <c:pt idx="329">
                  <c:v>103410</c:v>
                </c:pt>
                <c:pt idx="330">
                  <c:v>103370</c:v>
                </c:pt>
                <c:pt idx="331">
                  <c:v>103484</c:v>
                </c:pt>
                <c:pt idx="332">
                  <c:v>106023</c:v>
                </c:pt>
                <c:pt idx="333">
                  <c:v>103392</c:v>
                </c:pt>
                <c:pt idx="334">
                  <c:v>105949</c:v>
                </c:pt>
                <c:pt idx="335">
                  <c:v>124779</c:v>
                </c:pt>
                <c:pt idx="336">
                  <c:v>123573</c:v>
                </c:pt>
                <c:pt idx="337">
                  <c:v>124016</c:v>
                </c:pt>
                <c:pt idx="338">
                  <c:v>124108</c:v>
                </c:pt>
                <c:pt idx="339">
                  <c:v>124527</c:v>
                </c:pt>
                <c:pt idx="340">
                  <c:v>124532</c:v>
                </c:pt>
                <c:pt idx="341">
                  <c:v>125881</c:v>
                </c:pt>
                <c:pt idx="342">
                  <c:v>125873</c:v>
                </c:pt>
                <c:pt idx="343">
                  <c:v>124913</c:v>
                </c:pt>
                <c:pt idx="344">
                  <c:v>125223</c:v>
                </c:pt>
                <c:pt idx="345">
                  <c:v>126150</c:v>
                </c:pt>
                <c:pt idx="346">
                  <c:v>126528</c:v>
                </c:pt>
                <c:pt idx="347">
                  <c:v>127008</c:v>
                </c:pt>
                <c:pt idx="348">
                  <c:v>128370</c:v>
                </c:pt>
                <c:pt idx="349">
                  <c:v>128368</c:v>
                </c:pt>
                <c:pt idx="350">
                  <c:v>126985</c:v>
                </c:pt>
                <c:pt idx="351">
                  <c:v>127328</c:v>
                </c:pt>
                <c:pt idx="352">
                  <c:v>128143</c:v>
                </c:pt>
                <c:pt idx="353">
                  <c:v>129081</c:v>
                </c:pt>
                <c:pt idx="354">
                  <c:v>129359</c:v>
                </c:pt>
                <c:pt idx="355">
                  <c:v>130798</c:v>
                </c:pt>
                <c:pt idx="356">
                  <c:v>130789</c:v>
                </c:pt>
                <c:pt idx="357">
                  <c:v>129680</c:v>
                </c:pt>
                <c:pt idx="358">
                  <c:v>129973</c:v>
                </c:pt>
                <c:pt idx="359">
                  <c:v>131364</c:v>
                </c:pt>
                <c:pt idx="360">
                  <c:v>131755</c:v>
                </c:pt>
                <c:pt idx="361">
                  <c:v>130848</c:v>
                </c:pt>
                <c:pt idx="362">
                  <c:v>132265</c:v>
                </c:pt>
                <c:pt idx="363">
                  <c:v>132255</c:v>
                </c:pt>
                <c:pt idx="364">
                  <c:v>131196</c:v>
                </c:pt>
                <c:pt idx="365">
                  <c:v>131567</c:v>
                </c:pt>
                <c:pt idx="366">
                  <c:v>125937</c:v>
                </c:pt>
                <c:pt idx="367">
                  <c:v>124174</c:v>
                </c:pt>
                <c:pt idx="368">
                  <c:v>124334</c:v>
                </c:pt>
                <c:pt idx="369">
                  <c:v>126572</c:v>
                </c:pt>
                <c:pt idx="370">
                  <c:v>126553</c:v>
                </c:pt>
                <c:pt idx="371">
                  <c:v>124312</c:v>
                </c:pt>
                <c:pt idx="372">
                  <c:v>124705</c:v>
                </c:pt>
                <c:pt idx="373">
                  <c:v>125125</c:v>
                </c:pt>
                <c:pt idx="374">
                  <c:v>125633</c:v>
                </c:pt>
                <c:pt idx="375">
                  <c:v>125983</c:v>
                </c:pt>
                <c:pt idx="376">
                  <c:v>128277</c:v>
                </c:pt>
                <c:pt idx="377">
                  <c:v>128228</c:v>
                </c:pt>
                <c:pt idx="378">
                  <c:v>126410</c:v>
                </c:pt>
                <c:pt idx="379">
                  <c:v>126663</c:v>
                </c:pt>
                <c:pt idx="380">
                  <c:v>127615</c:v>
                </c:pt>
                <c:pt idx="381">
                  <c:v>127584</c:v>
                </c:pt>
                <c:pt idx="382">
                  <c:v>128041</c:v>
                </c:pt>
                <c:pt idx="383">
                  <c:v>130364</c:v>
                </c:pt>
                <c:pt idx="384">
                  <c:v>130299</c:v>
                </c:pt>
                <c:pt idx="385">
                  <c:v>130200</c:v>
                </c:pt>
                <c:pt idx="386">
                  <c:v>128590</c:v>
                </c:pt>
                <c:pt idx="387">
                  <c:v>129017</c:v>
                </c:pt>
                <c:pt idx="388">
                  <c:v>129628</c:v>
                </c:pt>
                <c:pt idx="389">
                  <c:v>130434</c:v>
                </c:pt>
                <c:pt idx="390">
                  <c:v>132791</c:v>
                </c:pt>
                <c:pt idx="391">
                  <c:v>132686</c:v>
                </c:pt>
                <c:pt idx="392">
                  <c:v>131545</c:v>
                </c:pt>
                <c:pt idx="393">
                  <c:v>131477</c:v>
                </c:pt>
                <c:pt idx="394">
                  <c:v>132047</c:v>
                </c:pt>
                <c:pt idx="395">
                  <c:v>132532</c:v>
                </c:pt>
                <c:pt idx="396">
                  <c:v>132573</c:v>
                </c:pt>
                <c:pt idx="397">
                  <c:v>117216</c:v>
                </c:pt>
                <c:pt idx="398">
                  <c:v>117229</c:v>
                </c:pt>
                <c:pt idx="399">
                  <c:v>115289</c:v>
                </c:pt>
                <c:pt idx="400">
                  <c:v>116039</c:v>
                </c:pt>
                <c:pt idx="401">
                  <c:v>116036</c:v>
                </c:pt>
                <c:pt idx="402">
                  <c:v>117442</c:v>
                </c:pt>
                <c:pt idx="403">
                  <c:v>117364</c:v>
                </c:pt>
                <c:pt idx="404">
                  <c:v>119404</c:v>
                </c:pt>
                <c:pt idx="405">
                  <c:v>119424</c:v>
                </c:pt>
                <c:pt idx="406">
                  <c:v>117944</c:v>
                </c:pt>
                <c:pt idx="407">
                  <c:v>118546</c:v>
                </c:pt>
                <c:pt idx="408">
                  <c:v>119125</c:v>
                </c:pt>
                <c:pt idx="409">
                  <c:v>120643</c:v>
                </c:pt>
                <c:pt idx="410">
                  <c:v>120606</c:v>
                </c:pt>
                <c:pt idx="411">
                  <c:v>122705</c:v>
                </c:pt>
                <c:pt idx="412">
                  <c:v>122802</c:v>
                </c:pt>
                <c:pt idx="413">
                  <c:v>122719</c:v>
                </c:pt>
                <c:pt idx="414">
                  <c:v>121219</c:v>
                </c:pt>
                <c:pt idx="415">
                  <c:v>122643</c:v>
                </c:pt>
                <c:pt idx="416">
                  <c:v>122653</c:v>
                </c:pt>
                <c:pt idx="417">
                  <c:v>123467</c:v>
                </c:pt>
                <c:pt idx="418">
                  <c:v>125634</c:v>
                </c:pt>
                <c:pt idx="419">
                  <c:v>125639</c:v>
                </c:pt>
                <c:pt idx="420">
                  <c:v>124362</c:v>
                </c:pt>
                <c:pt idx="421">
                  <c:v>125142</c:v>
                </c:pt>
                <c:pt idx="422">
                  <c:v>125666</c:v>
                </c:pt>
                <c:pt idx="423">
                  <c:v>126517</c:v>
                </c:pt>
                <c:pt idx="424">
                  <c:v>127982</c:v>
                </c:pt>
                <c:pt idx="425">
                  <c:v>117178</c:v>
                </c:pt>
                <c:pt idx="426">
                  <c:v>118357</c:v>
                </c:pt>
                <c:pt idx="427">
                  <c:v>116389</c:v>
                </c:pt>
                <c:pt idx="428">
                  <c:v>116724</c:v>
                </c:pt>
                <c:pt idx="429">
                  <c:v>116720</c:v>
                </c:pt>
                <c:pt idx="430">
                  <c:v>117137</c:v>
                </c:pt>
                <c:pt idx="431">
                  <c:v>117140</c:v>
                </c:pt>
                <c:pt idx="432">
                  <c:v>119154</c:v>
                </c:pt>
                <c:pt idx="433">
                  <c:v>106592</c:v>
                </c:pt>
                <c:pt idx="434">
                  <c:v>117574</c:v>
                </c:pt>
                <c:pt idx="435">
                  <c:v>117714</c:v>
                </c:pt>
                <c:pt idx="436">
                  <c:v>117715</c:v>
                </c:pt>
                <c:pt idx="437">
                  <c:v>117690</c:v>
                </c:pt>
                <c:pt idx="438">
                  <c:v>117694</c:v>
                </c:pt>
                <c:pt idx="439">
                  <c:v>119695</c:v>
                </c:pt>
                <c:pt idx="440">
                  <c:v>119697</c:v>
                </c:pt>
                <c:pt idx="441">
                  <c:v>117660</c:v>
                </c:pt>
                <c:pt idx="442">
                  <c:v>117535</c:v>
                </c:pt>
                <c:pt idx="443">
                  <c:v>117031</c:v>
                </c:pt>
                <c:pt idx="444">
                  <c:v>116362</c:v>
                </c:pt>
                <c:pt idx="445">
                  <c:v>116377</c:v>
                </c:pt>
                <c:pt idx="446">
                  <c:v>118320</c:v>
                </c:pt>
                <c:pt idx="447">
                  <c:v>118333</c:v>
                </c:pt>
                <c:pt idx="448">
                  <c:v>115824</c:v>
                </c:pt>
                <c:pt idx="449">
                  <c:v>115026</c:v>
                </c:pt>
                <c:pt idx="450">
                  <c:v>114351</c:v>
                </c:pt>
                <c:pt idx="451">
                  <c:v>113690</c:v>
                </c:pt>
                <c:pt idx="452">
                  <c:v>113065</c:v>
                </c:pt>
                <c:pt idx="453">
                  <c:v>114961</c:v>
                </c:pt>
                <c:pt idx="454">
                  <c:v>114962</c:v>
                </c:pt>
                <c:pt idx="455">
                  <c:v>111853</c:v>
                </c:pt>
                <c:pt idx="456">
                  <c:v>98011</c:v>
                </c:pt>
                <c:pt idx="457">
                  <c:v>96849</c:v>
                </c:pt>
                <c:pt idx="458">
                  <c:v>96329</c:v>
                </c:pt>
                <c:pt idx="459">
                  <c:v>94978</c:v>
                </c:pt>
                <c:pt idx="460">
                  <c:v>95216</c:v>
                </c:pt>
                <c:pt idx="461">
                  <c:v>95210</c:v>
                </c:pt>
                <c:pt idx="462">
                  <c:v>94012</c:v>
                </c:pt>
                <c:pt idx="463">
                  <c:v>93221</c:v>
                </c:pt>
                <c:pt idx="464">
                  <c:v>92554</c:v>
                </c:pt>
                <c:pt idx="465">
                  <c:v>91721</c:v>
                </c:pt>
                <c:pt idx="466">
                  <c:v>91725</c:v>
                </c:pt>
                <c:pt idx="467">
                  <c:v>91951</c:v>
                </c:pt>
                <c:pt idx="468">
                  <c:v>91959</c:v>
                </c:pt>
                <c:pt idx="469">
                  <c:v>91797</c:v>
                </c:pt>
                <c:pt idx="470">
                  <c:v>90534</c:v>
                </c:pt>
                <c:pt idx="471">
                  <c:v>89409</c:v>
                </c:pt>
                <c:pt idx="472">
                  <c:v>89395</c:v>
                </c:pt>
                <c:pt idx="473">
                  <c:v>88738</c:v>
                </c:pt>
                <c:pt idx="474">
                  <c:v>88953</c:v>
                </c:pt>
                <c:pt idx="475">
                  <c:v>88960</c:v>
                </c:pt>
                <c:pt idx="476">
                  <c:v>88967</c:v>
                </c:pt>
                <c:pt idx="477">
                  <c:v>88187</c:v>
                </c:pt>
                <c:pt idx="478">
                  <c:v>88136</c:v>
                </c:pt>
                <c:pt idx="479">
                  <c:v>88018</c:v>
                </c:pt>
                <c:pt idx="480">
                  <c:v>87972</c:v>
                </c:pt>
                <c:pt idx="481">
                  <c:v>88189</c:v>
                </c:pt>
                <c:pt idx="482">
                  <c:v>88196</c:v>
                </c:pt>
                <c:pt idx="483">
                  <c:v>87970</c:v>
                </c:pt>
                <c:pt idx="484">
                  <c:v>88005</c:v>
                </c:pt>
                <c:pt idx="485">
                  <c:v>88018</c:v>
                </c:pt>
                <c:pt idx="486">
                  <c:v>90660</c:v>
                </c:pt>
                <c:pt idx="487">
                  <c:v>90705</c:v>
                </c:pt>
                <c:pt idx="488">
                  <c:v>92051</c:v>
                </c:pt>
                <c:pt idx="489">
                  <c:v>92054</c:v>
                </c:pt>
                <c:pt idx="490">
                  <c:v>90676</c:v>
                </c:pt>
                <c:pt idx="491">
                  <c:v>90362</c:v>
                </c:pt>
                <c:pt idx="492">
                  <c:v>90135</c:v>
                </c:pt>
                <c:pt idx="493">
                  <c:v>89923</c:v>
                </c:pt>
                <c:pt idx="494">
                  <c:v>89664</c:v>
                </c:pt>
                <c:pt idx="495">
                  <c:v>91004</c:v>
                </c:pt>
                <c:pt idx="496">
                  <c:v>91004</c:v>
                </c:pt>
                <c:pt idx="497">
                  <c:v>89450</c:v>
                </c:pt>
                <c:pt idx="498">
                  <c:v>89129</c:v>
                </c:pt>
                <c:pt idx="499">
                  <c:v>88761</c:v>
                </c:pt>
                <c:pt idx="500">
                  <c:v>88277</c:v>
                </c:pt>
                <c:pt idx="501">
                  <c:v>88300</c:v>
                </c:pt>
                <c:pt idx="502">
                  <c:v>89620</c:v>
                </c:pt>
                <c:pt idx="503">
                  <c:v>89620</c:v>
                </c:pt>
                <c:pt idx="504">
                  <c:v>86913</c:v>
                </c:pt>
                <c:pt idx="505">
                  <c:v>86053</c:v>
                </c:pt>
                <c:pt idx="506">
                  <c:v>85582</c:v>
                </c:pt>
                <c:pt idx="507">
                  <c:v>85602</c:v>
                </c:pt>
                <c:pt idx="508">
                  <c:v>85658</c:v>
                </c:pt>
                <c:pt idx="509">
                  <c:v>86918</c:v>
                </c:pt>
                <c:pt idx="510">
                  <c:v>86918</c:v>
                </c:pt>
                <c:pt idx="511">
                  <c:v>86919</c:v>
                </c:pt>
                <c:pt idx="512">
                  <c:v>85246</c:v>
                </c:pt>
                <c:pt idx="513">
                  <c:v>84902</c:v>
                </c:pt>
                <c:pt idx="514">
                  <c:v>84546</c:v>
                </c:pt>
                <c:pt idx="515">
                  <c:v>84225</c:v>
                </c:pt>
                <c:pt idx="516">
                  <c:v>85436</c:v>
                </c:pt>
                <c:pt idx="517">
                  <c:v>85110</c:v>
                </c:pt>
                <c:pt idx="518">
                  <c:v>87035</c:v>
                </c:pt>
                <c:pt idx="519">
                  <c:v>86256</c:v>
                </c:pt>
                <c:pt idx="520">
                  <c:v>85694</c:v>
                </c:pt>
                <c:pt idx="521">
                  <c:v>85696</c:v>
                </c:pt>
                <c:pt idx="522">
                  <c:v>85254</c:v>
                </c:pt>
                <c:pt idx="523">
                  <c:v>83016</c:v>
                </c:pt>
                <c:pt idx="524">
                  <c:v>83016</c:v>
                </c:pt>
                <c:pt idx="525">
                  <c:v>84983</c:v>
                </c:pt>
                <c:pt idx="526">
                  <c:v>84711</c:v>
                </c:pt>
                <c:pt idx="527">
                  <c:v>84487</c:v>
                </c:pt>
                <c:pt idx="528">
                  <c:v>84415</c:v>
                </c:pt>
                <c:pt idx="529">
                  <c:v>84326</c:v>
                </c:pt>
                <c:pt idx="530">
                  <c:v>82111</c:v>
                </c:pt>
                <c:pt idx="531">
                  <c:v>82112</c:v>
                </c:pt>
                <c:pt idx="532">
                  <c:v>84349</c:v>
                </c:pt>
                <c:pt idx="533">
                  <c:v>84252</c:v>
                </c:pt>
                <c:pt idx="534">
                  <c:v>84228</c:v>
                </c:pt>
                <c:pt idx="535">
                  <c:v>84335</c:v>
                </c:pt>
                <c:pt idx="536">
                  <c:v>84370</c:v>
                </c:pt>
                <c:pt idx="537">
                  <c:v>82142</c:v>
                </c:pt>
                <c:pt idx="538">
                  <c:v>82163</c:v>
                </c:pt>
                <c:pt idx="539">
                  <c:v>84620</c:v>
                </c:pt>
                <c:pt idx="540">
                  <c:v>84644</c:v>
                </c:pt>
                <c:pt idx="541">
                  <c:v>84678</c:v>
                </c:pt>
                <c:pt idx="542">
                  <c:v>84689</c:v>
                </c:pt>
                <c:pt idx="543">
                  <c:v>95524</c:v>
                </c:pt>
                <c:pt idx="544">
                  <c:v>93731</c:v>
                </c:pt>
                <c:pt idx="545">
                  <c:v>93729</c:v>
                </c:pt>
                <c:pt idx="546">
                  <c:v>85269</c:v>
                </c:pt>
                <c:pt idx="547">
                  <c:v>62570.825240308986</c:v>
                </c:pt>
                <c:pt idx="548">
                  <c:v>73793.296751104033</c:v>
                </c:pt>
                <c:pt idx="549">
                  <c:v>78374.499751328345</c:v>
                </c:pt>
                <c:pt idx="550">
                  <c:v>43230.901405669501</c:v>
                </c:pt>
                <c:pt idx="551">
                  <c:v>58801.563947959454</c:v>
                </c:pt>
                <c:pt idx="552">
                  <c:v>71544.373983856494</c:v>
                </c:pt>
                <c:pt idx="553">
                  <c:v>76910.281961600471</c:v>
                </c:pt>
                <c:pt idx="554">
                  <c:v>62729.256997539567</c:v>
                </c:pt>
                <c:pt idx="555">
                  <c:v>65450.668730207908</c:v>
                </c:pt>
                <c:pt idx="556">
                  <c:v>56498.131338754218</c:v>
                </c:pt>
                <c:pt idx="557">
                  <c:v>53821.792721375597</c:v>
                </c:pt>
                <c:pt idx="558">
                  <c:v>58212.620002586598</c:v>
                </c:pt>
                <c:pt idx="559">
                  <c:v>48761.856506995755</c:v>
                </c:pt>
                <c:pt idx="560">
                  <c:v>66420.533284442514</c:v>
                </c:pt>
                <c:pt idx="561">
                  <c:v>72525.215418490377</c:v>
                </c:pt>
                <c:pt idx="562">
                  <c:v>79493.561211828288</c:v>
                </c:pt>
                <c:pt idx="563">
                  <c:v>74747.902173428767</c:v>
                </c:pt>
                <c:pt idx="564">
                  <c:v>48279.925840990341</c:v>
                </c:pt>
                <c:pt idx="565">
                  <c:v>48088.610174683505</c:v>
                </c:pt>
                <c:pt idx="566">
                  <c:v>69229.365041231475</c:v>
                </c:pt>
                <c:pt idx="567">
                  <c:v>43341.324363828171</c:v>
                </c:pt>
                <c:pt idx="568">
                  <c:v>46127.878406012984</c:v>
                </c:pt>
                <c:pt idx="569">
                  <c:v>50841.127541378679</c:v>
                </c:pt>
                <c:pt idx="570">
                  <c:v>70948.967205799883</c:v>
                </c:pt>
                <c:pt idx="571">
                  <c:v>104628.57770752428</c:v>
                </c:pt>
                <c:pt idx="572">
                  <c:v>102069.79636052657</c:v>
                </c:pt>
                <c:pt idx="573">
                  <c:v>102067.79636052657</c:v>
                </c:pt>
                <c:pt idx="574">
                  <c:v>65439.297805100301</c:v>
                </c:pt>
                <c:pt idx="575">
                  <c:v>66871.370815320552</c:v>
                </c:pt>
                <c:pt idx="576">
                  <c:v>68996.262875955072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4F-4F74-9145-097FAC1D2C5A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Total_StdO_Customers!$S$9:$S$585</c:f>
              <c:numCache>
                <c:formatCode>#,##0</c:formatCode>
                <c:ptCount val="577"/>
                <c:pt idx="0">
                  <c:v>142423</c:v>
                </c:pt>
                <c:pt idx="1">
                  <c:v>138936</c:v>
                </c:pt>
                <c:pt idx="2">
                  <c:v>138170</c:v>
                </c:pt>
                <c:pt idx="3">
                  <c:v>137084</c:v>
                </c:pt>
                <c:pt idx="4">
                  <c:v>136500</c:v>
                </c:pt>
                <c:pt idx="5">
                  <c:v>139892</c:v>
                </c:pt>
                <c:pt idx="6">
                  <c:v>139860</c:v>
                </c:pt>
                <c:pt idx="7">
                  <c:v>135969</c:v>
                </c:pt>
                <c:pt idx="8">
                  <c:v>134970</c:v>
                </c:pt>
                <c:pt idx="9">
                  <c:v>134928</c:v>
                </c:pt>
                <c:pt idx="10">
                  <c:v>134504</c:v>
                </c:pt>
                <c:pt idx="11">
                  <c:v>134468</c:v>
                </c:pt>
                <c:pt idx="12">
                  <c:v>137781</c:v>
                </c:pt>
                <c:pt idx="13">
                  <c:v>137717</c:v>
                </c:pt>
                <c:pt idx="14">
                  <c:v>136798</c:v>
                </c:pt>
                <c:pt idx="15">
                  <c:v>132483</c:v>
                </c:pt>
                <c:pt idx="16">
                  <c:v>132413</c:v>
                </c:pt>
                <c:pt idx="17">
                  <c:v>131987</c:v>
                </c:pt>
                <c:pt idx="18">
                  <c:v>131944</c:v>
                </c:pt>
                <c:pt idx="19">
                  <c:v>135152</c:v>
                </c:pt>
                <c:pt idx="20">
                  <c:v>135030</c:v>
                </c:pt>
                <c:pt idx="21">
                  <c:v>131342</c:v>
                </c:pt>
                <c:pt idx="22">
                  <c:v>131140</c:v>
                </c:pt>
                <c:pt idx="23">
                  <c:v>131097</c:v>
                </c:pt>
                <c:pt idx="24">
                  <c:v>131620</c:v>
                </c:pt>
                <c:pt idx="25">
                  <c:v>131621</c:v>
                </c:pt>
                <c:pt idx="26">
                  <c:v>134904</c:v>
                </c:pt>
                <c:pt idx="27">
                  <c:v>134854</c:v>
                </c:pt>
                <c:pt idx="28">
                  <c:v>132384</c:v>
                </c:pt>
                <c:pt idx="29">
                  <c:v>133208</c:v>
                </c:pt>
                <c:pt idx="30">
                  <c:v>133860</c:v>
                </c:pt>
                <c:pt idx="31">
                  <c:v>122117</c:v>
                </c:pt>
                <c:pt idx="32">
                  <c:v>123622</c:v>
                </c:pt>
                <c:pt idx="33">
                  <c:v>124235</c:v>
                </c:pt>
                <c:pt idx="34">
                  <c:v>124236</c:v>
                </c:pt>
                <c:pt idx="35">
                  <c:v>124438</c:v>
                </c:pt>
                <c:pt idx="36">
                  <c:v>124430</c:v>
                </c:pt>
                <c:pt idx="37">
                  <c:v>125298</c:v>
                </c:pt>
                <c:pt idx="38">
                  <c:v>126895</c:v>
                </c:pt>
                <c:pt idx="39">
                  <c:v>126899</c:v>
                </c:pt>
                <c:pt idx="40">
                  <c:v>127520</c:v>
                </c:pt>
                <c:pt idx="41">
                  <c:v>127529</c:v>
                </c:pt>
                <c:pt idx="42">
                  <c:v>127967</c:v>
                </c:pt>
                <c:pt idx="43">
                  <c:v>128652</c:v>
                </c:pt>
                <c:pt idx="44">
                  <c:v>130271</c:v>
                </c:pt>
                <c:pt idx="45">
                  <c:v>130990</c:v>
                </c:pt>
                <c:pt idx="46">
                  <c:v>131066</c:v>
                </c:pt>
                <c:pt idx="47">
                  <c:v>131746</c:v>
                </c:pt>
                <c:pt idx="48">
                  <c:v>131750</c:v>
                </c:pt>
                <c:pt idx="49">
                  <c:v>131747</c:v>
                </c:pt>
                <c:pt idx="50">
                  <c:v>132366</c:v>
                </c:pt>
                <c:pt idx="51">
                  <c:v>132382</c:v>
                </c:pt>
                <c:pt idx="52">
                  <c:v>133740</c:v>
                </c:pt>
                <c:pt idx="53">
                  <c:v>133748</c:v>
                </c:pt>
                <c:pt idx="54">
                  <c:v>134411</c:v>
                </c:pt>
                <c:pt idx="55">
                  <c:v>134421</c:v>
                </c:pt>
                <c:pt idx="56">
                  <c:v>134146</c:v>
                </c:pt>
                <c:pt idx="57">
                  <c:v>134332</c:v>
                </c:pt>
                <c:pt idx="58">
                  <c:v>134639</c:v>
                </c:pt>
                <c:pt idx="59">
                  <c:v>135238</c:v>
                </c:pt>
                <c:pt idx="60">
                  <c:v>118382</c:v>
                </c:pt>
                <c:pt idx="61">
                  <c:v>119867</c:v>
                </c:pt>
                <c:pt idx="62">
                  <c:v>119865</c:v>
                </c:pt>
                <c:pt idx="63">
                  <c:v>118535</c:v>
                </c:pt>
                <c:pt idx="64">
                  <c:v>118565</c:v>
                </c:pt>
                <c:pt idx="65">
                  <c:v>118458</c:v>
                </c:pt>
                <c:pt idx="66">
                  <c:v>118302</c:v>
                </c:pt>
                <c:pt idx="67">
                  <c:v>118234</c:v>
                </c:pt>
                <c:pt idx="68">
                  <c:v>119714</c:v>
                </c:pt>
                <c:pt idx="69">
                  <c:v>119641</c:v>
                </c:pt>
                <c:pt idx="70">
                  <c:v>117742</c:v>
                </c:pt>
                <c:pt idx="71">
                  <c:v>117754</c:v>
                </c:pt>
                <c:pt idx="72">
                  <c:v>117645</c:v>
                </c:pt>
                <c:pt idx="73">
                  <c:v>117512</c:v>
                </c:pt>
                <c:pt idx="74">
                  <c:v>117152</c:v>
                </c:pt>
                <c:pt idx="75">
                  <c:v>118586</c:v>
                </c:pt>
                <c:pt idx="76">
                  <c:v>118593</c:v>
                </c:pt>
                <c:pt idx="77">
                  <c:v>116773</c:v>
                </c:pt>
                <c:pt idx="78">
                  <c:v>116781</c:v>
                </c:pt>
                <c:pt idx="79">
                  <c:v>116656</c:v>
                </c:pt>
                <c:pt idx="80">
                  <c:v>116311</c:v>
                </c:pt>
                <c:pt idx="81">
                  <c:v>116319</c:v>
                </c:pt>
                <c:pt idx="82">
                  <c:v>117799</c:v>
                </c:pt>
                <c:pt idx="83">
                  <c:v>117782</c:v>
                </c:pt>
                <c:pt idx="84">
                  <c:v>115940</c:v>
                </c:pt>
                <c:pt idx="85">
                  <c:v>115547</c:v>
                </c:pt>
                <c:pt idx="86">
                  <c:v>115301</c:v>
                </c:pt>
                <c:pt idx="87">
                  <c:v>114961</c:v>
                </c:pt>
                <c:pt idx="88">
                  <c:v>114671</c:v>
                </c:pt>
                <c:pt idx="89">
                  <c:v>116085</c:v>
                </c:pt>
                <c:pt idx="90">
                  <c:v>116087</c:v>
                </c:pt>
                <c:pt idx="91">
                  <c:v>101372.21399999999</c:v>
                </c:pt>
                <c:pt idx="92">
                  <c:v>101063.802</c:v>
                </c:pt>
                <c:pt idx="93">
                  <c:v>101172.914</c:v>
                </c:pt>
                <c:pt idx="94">
                  <c:v>108735.11900000001</c:v>
                </c:pt>
                <c:pt idx="95">
                  <c:v>105885.97099999999</c:v>
                </c:pt>
                <c:pt idx="96">
                  <c:v>107012.79700000001</c:v>
                </c:pt>
                <c:pt idx="97">
                  <c:v>100394.40300000001</c:v>
                </c:pt>
                <c:pt idx="98">
                  <c:v>100097.45400000001</c:v>
                </c:pt>
                <c:pt idx="99">
                  <c:v>87486.201000000001</c:v>
                </c:pt>
                <c:pt idx="100">
                  <c:v>105324.33899999999</c:v>
                </c:pt>
                <c:pt idx="101">
                  <c:v>107377.315</c:v>
                </c:pt>
                <c:pt idx="102">
                  <c:v>99460.269</c:v>
                </c:pt>
                <c:pt idx="103">
                  <c:v>86829.603000000003</c:v>
                </c:pt>
                <c:pt idx="104">
                  <c:v>89147.041999999987</c:v>
                </c:pt>
                <c:pt idx="105">
                  <c:v>88057.213000000003</c:v>
                </c:pt>
                <c:pt idx="106">
                  <c:v>87151.489000000001</c:v>
                </c:pt>
                <c:pt idx="107">
                  <c:v>83435.989999999991</c:v>
                </c:pt>
                <c:pt idx="108">
                  <c:v>80982.123000000007</c:v>
                </c:pt>
                <c:pt idx="109">
                  <c:v>84529.668999999994</c:v>
                </c:pt>
                <c:pt idx="110">
                  <c:v>92262.527999999991</c:v>
                </c:pt>
                <c:pt idx="111">
                  <c:v>95475.381999999998</c:v>
                </c:pt>
                <c:pt idx="112">
                  <c:v>86432.009000000005</c:v>
                </c:pt>
                <c:pt idx="113">
                  <c:v>85186.832999999999</c:v>
                </c:pt>
                <c:pt idx="114">
                  <c:v>100018.10800000001</c:v>
                </c:pt>
                <c:pt idx="115">
                  <c:v>87157.942999999999</c:v>
                </c:pt>
                <c:pt idx="116">
                  <c:v>81779.42</c:v>
                </c:pt>
                <c:pt idx="117">
                  <c:v>79188.358999999997</c:v>
                </c:pt>
                <c:pt idx="118">
                  <c:v>93843.792000000001</c:v>
                </c:pt>
                <c:pt idx="119">
                  <c:v>80979.153999999995</c:v>
                </c:pt>
                <c:pt idx="120">
                  <c:v>87463.921999999991</c:v>
                </c:pt>
                <c:pt idx="121">
                  <c:v>82727.127000000008</c:v>
                </c:pt>
                <c:pt idx="122">
                  <c:v>96049.445999999996</c:v>
                </c:pt>
                <c:pt idx="123">
                  <c:v>80272.490999999995</c:v>
                </c:pt>
                <c:pt idx="124">
                  <c:v>84748.536999999997</c:v>
                </c:pt>
                <c:pt idx="125">
                  <c:v>96665.345000000001</c:v>
                </c:pt>
                <c:pt idx="126">
                  <c:v>81674.853999999992</c:v>
                </c:pt>
                <c:pt idx="127">
                  <c:v>79559.440999999992</c:v>
                </c:pt>
                <c:pt idx="128">
                  <c:v>94747.7</c:v>
                </c:pt>
                <c:pt idx="129">
                  <c:v>93451.780999999988</c:v>
                </c:pt>
                <c:pt idx="130">
                  <c:v>82556.913</c:v>
                </c:pt>
                <c:pt idx="131">
                  <c:v>83778.551999999996</c:v>
                </c:pt>
                <c:pt idx="132">
                  <c:v>80288.285000000003</c:v>
                </c:pt>
                <c:pt idx="133">
                  <c:v>81415.925000000003</c:v>
                </c:pt>
                <c:pt idx="134">
                  <c:v>83546.838999999993</c:v>
                </c:pt>
                <c:pt idx="135">
                  <c:v>85613.642999999996</c:v>
                </c:pt>
                <c:pt idx="136">
                  <c:v>88848.243000000002</c:v>
                </c:pt>
                <c:pt idx="137">
                  <c:v>85591.1</c:v>
                </c:pt>
                <c:pt idx="138">
                  <c:v>87369.334000000003</c:v>
                </c:pt>
                <c:pt idx="139">
                  <c:v>88917.435999999987</c:v>
                </c:pt>
                <c:pt idx="140">
                  <c:v>84669.782999999996</c:v>
                </c:pt>
                <c:pt idx="141">
                  <c:v>91083.898000000001</c:v>
                </c:pt>
                <c:pt idx="142">
                  <c:v>94721.388999999996</c:v>
                </c:pt>
                <c:pt idx="143">
                  <c:v>93270.644</c:v>
                </c:pt>
                <c:pt idx="144">
                  <c:v>89252.593000000008</c:v>
                </c:pt>
                <c:pt idx="145">
                  <c:v>82970.850000000006</c:v>
                </c:pt>
                <c:pt idx="146">
                  <c:v>84608.772999999986</c:v>
                </c:pt>
                <c:pt idx="147">
                  <c:v>97052.725000000006</c:v>
                </c:pt>
                <c:pt idx="148">
                  <c:v>90436.44200000001</c:v>
                </c:pt>
                <c:pt idx="149">
                  <c:v>85562.849000000002</c:v>
                </c:pt>
                <c:pt idx="150">
                  <c:v>84741.611000000004</c:v>
                </c:pt>
                <c:pt idx="151">
                  <c:v>85712.656000000003</c:v>
                </c:pt>
                <c:pt idx="152">
                  <c:v>80693.842000000004</c:v>
                </c:pt>
                <c:pt idx="153">
                  <c:v>89779.125999999989</c:v>
                </c:pt>
                <c:pt idx="154">
                  <c:v>92244.008999999991</c:v>
                </c:pt>
                <c:pt idx="155">
                  <c:v>93483.934999999998</c:v>
                </c:pt>
                <c:pt idx="156">
                  <c:v>101126.749</c:v>
                </c:pt>
                <c:pt idx="157">
                  <c:v>96866.325000000012</c:v>
                </c:pt>
                <c:pt idx="158">
                  <c:v>90733.163</c:v>
                </c:pt>
                <c:pt idx="159">
                  <c:v>84409.657999999996</c:v>
                </c:pt>
                <c:pt idx="160">
                  <c:v>91761.104000000007</c:v>
                </c:pt>
                <c:pt idx="161">
                  <c:v>84554.814000000013</c:v>
                </c:pt>
                <c:pt idx="162">
                  <c:v>91633.33</c:v>
                </c:pt>
                <c:pt idx="163">
                  <c:v>89131.1</c:v>
                </c:pt>
                <c:pt idx="164">
                  <c:v>91932.415999999997</c:v>
                </c:pt>
                <c:pt idx="165">
                  <c:v>91943.821000000011</c:v>
                </c:pt>
                <c:pt idx="166">
                  <c:v>82446.322</c:v>
                </c:pt>
                <c:pt idx="167">
                  <c:v>85299.818999999989</c:v>
                </c:pt>
                <c:pt idx="168">
                  <c:v>90602.918000000005</c:v>
                </c:pt>
                <c:pt idx="169">
                  <c:v>109245.429</c:v>
                </c:pt>
                <c:pt idx="170">
                  <c:v>126630.886</c:v>
                </c:pt>
                <c:pt idx="171">
                  <c:v>120156.47700000001</c:v>
                </c:pt>
                <c:pt idx="172">
                  <c:v>108000.073</c:v>
                </c:pt>
                <c:pt idx="173">
                  <c:v>90861.687999999995</c:v>
                </c:pt>
                <c:pt idx="174">
                  <c:v>96253.042000000001</c:v>
                </c:pt>
                <c:pt idx="175">
                  <c:v>99262.150999999998</c:v>
                </c:pt>
                <c:pt idx="176">
                  <c:v>110883.1</c:v>
                </c:pt>
                <c:pt idx="177">
                  <c:v>110522.455</c:v>
                </c:pt>
                <c:pt idx="178">
                  <c:v>101088.129</c:v>
                </c:pt>
                <c:pt idx="179">
                  <c:v>89208.731999999989</c:v>
                </c:pt>
                <c:pt idx="180">
                  <c:v>89619.61</c:v>
                </c:pt>
                <c:pt idx="181">
                  <c:v>107610.879</c:v>
                </c:pt>
                <c:pt idx="182">
                  <c:v>102403.98</c:v>
                </c:pt>
                <c:pt idx="183">
                  <c:v>108494.18400000001</c:v>
                </c:pt>
                <c:pt idx="184">
                  <c:v>108863.97900000001</c:v>
                </c:pt>
                <c:pt idx="185">
                  <c:v>94714.987999999998</c:v>
                </c:pt>
                <c:pt idx="186">
                  <c:v>112873.41099999999</c:v>
                </c:pt>
                <c:pt idx="187">
                  <c:v>108686.68399999999</c:v>
                </c:pt>
                <c:pt idx="188">
                  <c:v>122921.42600000001</c:v>
                </c:pt>
                <c:pt idx="189">
                  <c:v>128985.46</c:v>
                </c:pt>
                <c:pt idx="190">
                  <c:v>121540.245</c:v>
                </c:pt>
                <c:pt idx="191">
                  <c:v>131479.87700000001</c:v>
                </c:pt>
                <c:pt idx="192">
                  <c:v>119970.194</c:v>
                </c:pt>
                <c:pt idx="193">
                  <c:v>125492.322</c:v>
                </c:pt>
                <c:pt idx="194">
                  <c:v>123701.88200000001</c:v>
                </c:pt>
                <c:pt idx="195">
                  <c:v>132179.41899999999</c:v>
                </c:pt>
                <c:pt idx="196">
                  <c:v>133902.095</c:v>
                </c:pt>
                <c:pt idx="197">
                  <c:v>131033.98699999999</c:v>
                </c:pt>
                <c:pt idx="198">
                  <c:v>136276.614</c:v>
                </c:pt>
                <c:pt idx="199">
                  <c:v>129050.731</c:v>
                </c:pt>
                <c:pt idx="200">
                  <c:v>114808.47199999999</c:v>
                </c:pt>
                <c:pt idx="201">
                  <c:v>111131.333</c:v>
                </c:pt>
                <c:pt idx="202">
                  <c:v>104082.686</c:v>
                </c:pt>
                <c:pt idx="203">
                  <c:v>108274.59600000001</c:v>
                </c:pt>
                <c:pt idx="204">
                  <c:v>101911.734</c:v>
                </c:pt>
                <c:pt idx="205">
                  <c:v>100870.098</c:v>
                </c:pt>
                <c:pt idx="206">
                  <c:v>102229.03200000001</c:v>
                </c:pt>
                <c:pt idx="207">
                  <c:v>107560.45299999999</c:v>
                </c:pt>
                <c:pt idx="208">
                  <c:v>114348.26500000001</c:v>
                </c:pt>
                <c:pt idx="209">
                  <c:v>117561.232</c:v>
                </c:pt>
                <c:pt idx="210">
                  <c:v>106262.42199999999</c:v>
                </c:pt>
                <c:pt idx="211">
                  <c:v>112378.39499999999</c:v>
                </c:pt>
                <c:pt idx="212">
                  <c:v>121858.546</c:v>
                </c:pt>
                <c:pt idx="213">
                  <c:v>130979.14499999999</c:v>
                </c:pt>
                <c:pt idx="214">
                  <c:v>139085.85399999999</c:v>
                </c:pt>
                <c:pt idx="215">
                  <c:v>124811.10400000001</c:v>
                </c:pt>
                <c:pt idx="216">
                  <c:v>129837.921</c:v>
                </c:pt>
                <c:pt idx="217">
                  <c:v>125369.799</c:v>
                </c:pt>
                <c:pt idx="218">
                  <c:v>102556.936</c:v>
                </c:pt>
                <c:pt idx="219">
                  <c:v>107374.33799999999</c:v>
                </c:pt>
                <c:pt idx="220">
                  <c:v>105218.186</c:v>
                </c:pt>
                <c:pt idx="221">
                  <c:v>102336.952</c:v>
                </c:pt>
                <c:pt idx="222">
                  <c:v>126109.598</c:v>
                </c:pt>
                <c:pt idx="223">
                  <c:v>113728.156</c:v>
                </c:pt>
                <c:pt idx="224">
                  <c:v>107784.984</c:v>
                </c:pt>
                <c:pt idx="225">
                  <c:v>113365.87</c:v>
                </c:pt>
                <c:pt idx="226">
                  <c:v>110667.031</c:v>
                </c:pt>
                <c:pt idx="227">
                  <c:v>107573.117</c:v>
                </c:pt>
                <c:pt idx="228">
                  <c:v>106935.091</c:v>
                </c:pt>
                <c:pt idx="229">
                  <c:v>101053.083</c:v>
                </c:pt>
                <c:pt idx="230">
                  <c:v>104746.664</c:v>
                </c:pt>
                <c:pt idx="231">
                  <c:v>109843.09599999999</c:v>
                </c:pt>
                <c:pt idx="232">
                  <c:v>101021.73299999999</c:v>
                </c:pt>
                <c:pt idx="233">
                  <c:v>99865.081000000006</c:v>
                </c:pt>
                <c:pt idx="234">
                  <c:v>97797.993000000002</c:v>
                </c:pt>
                <c:pt idx="235">
                  <c:v>96683.769</c:v>
                </c:pt>
                <c:pt idx="236">
                  <c:v>104664.731</c:v>
                </c:pt>
                <c:pt idx="237">
                  <c:v>110365.886</c:v>
                </c:pt>
                <c:pt idx="238">
                  <c:v>107829.98800000001</c:v>
                </c:pt>
                <c:pt idx="239">
                  <c:v>108120.35799999999</c:v>
                </c:pt>
                <c:pt idx="240">
                  <c:v>99684.387000000002</c:v>
                </c:pt>
                <c:pt idx="241">
                  <c:v>96037.963000000003</c:v>
                </c:pt>
                <c:pt idx="242">
                  <c:v>93995.339000000007</c:v>
                </c:pt>
                <c:pt idx="243">
                  <c:v>95083.096999999994</c:v>
                </c:pt>
                <c:pt idx="244">
                  <c:v>108125.09600000001</c:v>
                </c:pt>
                <c:pt idx="245">
                  <c:v>101579.72500000001</c:v>
                </c:pt>
                <c:pt idx="246">
                  <c:v>94164.959999999992</c:v>
                </c:pt>
                <c:pt idx="247">
                  <c:v>101793.02099999999</c:v>
                </c:pt>
                <c:pt idx="248">
                  <c:v>102369.935</c:v>
                </c:pt>
                <c:pt idx="249">
                  <c:v>92375.673999999999</c:v>
                </c:pt>
                <c:pt idx="250">
                  <c:v>95215.508000000002</c:v>
                </c:pt>
                <c:pt idx="251">
                  <c:v>96329.346999999994</c:v>
                </c:pt>
                <c:pt idx="252">
                  <c:v>92150.737999999998</c:v>
                </c:pt>
                <c:pt idx="253">
                  <c:v>88881.769</c:v>
                </c:pt>
                <c:pt idx="254">
                  <c:v>93225.362000000008</c:v>
                </c:pt>
                <c:pt idx="255">
                  <c:v>95046.005000000005</c:v>
                </c:pt>
                <c:pt idx="256">
                  <c:v>100015.11</c:v>
                </c:pt>
                <c:pt idx="257">
                  <c:v>96924.284</c:v>
                </c:pt>
                <c:pt idx="258">
                  <c:v>102123.45299999999</c:v>
                </c:pt>
                <c:pt idx="259">
                  <c:v>104484.34</c:v>
                </c:pt>
                <c:pt idx="260">
                  <c:v>111598.94</c:v>
                </c:pt>
                <c:pt idx="261">
                  <c:v>109108.955</c:v>
                </c:pt>
                <c:pt idx="262">
                  <c:v>102790.29000000001</c:v>
                </c:pt>
                <c:pt idx="263">
                  <c:v>90234.012000000002</c:v>
                </c:pt>
                <c:pt idx="264">
                  <c:v>87424.369000000006</c:v>
                </c:pt>
                <c:pt idx="265">
                  <c:v>91563.523000000001</c:v>
                </c:pt>
                <c:pt idx="266">
                  <c:v>90266.755000000005</c:v>
                </c:pt>
                <c:pt idx="267">
                  <c:v>89928.319000000003</c:v>
                </c:pt>
                <c:pt idx="268">
                  <c:v>93041.678</c:v>
                </c:pt>
                <c:pt idx="269">
                  <c:v>99062.142999999996</c:v>
                </c:pt>
                <c:pt idx="270">
                  <c:v>87688.475000000006</c:v>
                </c:pt>
                <c:pt idx="271">
                  <c:v>88042.86</c:v>
                </c:pt>
                <c:pt idx="272">
                  <c:v>95015.413</c:v>
                </c:pt>
                <c:pt idx="273">
                  <c:v>91692.323000000004</c:v>
                </c:pt>
                <c:pt idx="274">
                  <c:v>107617</c:v>
                </c:pt>
                <c:pt idx="275">
                  <c:v>107331</c:v>
                </c:pt>
                <c:pt idx="276">
                  <c:v>107032</c:v>
                </c:pt>
                <c:pt idx="277">
                  <c:v>106640</c:v>
                </c:pt>
                <c:pt idx="278">
                  <c:v>108709</c:v>
                </c:pt>
                <c:pt idx="279">
                  <c:v>108720</c:v>
                </c:pt>
                <c:pt idx="280">
                  <c:v>106179</c:v>
                </c:pt>
                <c:pt idx="281">
                  <c:v>105833</c:v>
                </c:pt>
                <c:pt idx="282">
                  <c:v>105544</c:v>
                </c:pt>
                <c:pt idx="283">
                  <c:v>105259</c:v>
                </c:pt>
                <c:pt idx="284">
                  <c:v>104975</c:v>
                </c:pt>
                <c:pt idx="285">
                  <c:v>106992</c:v>
                </c:pt>
                <c:pt idx="286">
                  <c:v>107053</c:v>
                </c:pt>
                <c:pt idx="287">
                  <c:v>107074</c:v>
                </c:pt>
                <c:pt idx="288">
                  <c:v>104708</c:v>
                </c:pt>
                <c:pt idx="289">
                  <c:v>104263</c:v>
                </c:pt>
                <c:pt idx="290">
                  <c:v>104275</c:v>
                </c:pt>
                <c:pt idx="291">
                  <c:v>104311</c:v>
                </c:pt>
                <c:pt idx="292">
                  <c:v>106328</c:v>
                </c:pt>
                <c:pt idx="293">
                  <c:v>106379</c:v>
                </c:pt>
                <c:pt idx="294">
                  <c:v>104145</c:v>
                </c:pt>
                <c:pt idx="295">
                  <c:v>103888</c:v>
                </c:pt>
                <c:pt idx="296">
                  <c:v>103687</c:v>
                </c:pt>
                <c:pt idx="297">
                  <c:v>103397</c:v>
                </c:pt>
                <c:pt idx="298">
                  <c:v>103171</c:v>
                </c:pt>
                <c:pt idx="299">
                  <c:v>105147</c:v>
                </c:pt>
                <c:pt idx="300">
                  <c:v>105191</c:v>
                </c:pt>
                <c:pt idx="301">
                  <c:v>103081</c:v>
                </c:pt>
                <c:pt idx="302">
                  <c:v>102756</c:v>
                </c:pt>
                <c:pt idx="303">
                  <c:v>102465</c:v>
                </c:pt>
                <c:pt idx="304">
                  <c:v>102341</c:v>
                </c:pt>
                <c:pt idx="305">
                  <c:v>118137</c:v>
                </c:pt>
                <c:pt idx="306">
                  <c:v>119487</c:v>
                </c:pt>
                <c:pt idx="307">
                  <c:v>119520</c:v>
                </c:pt>
                <c:pt idx="308">
                  <c:v>117487</c:v>
                </c:pt>
                <c:pt idx="309">
                  <c:v>117076</c:v>
                </c:pt>
                <c:pt idx="310">
                  <c:v>116841</c:v>
                </c:pt>
                <c:pt idx="311">
                  <c:v>116936</c:v>
                </c:pt>
                <c:pt idx="312">
                  <c:v>116803</c:v>
                </c:pt>
                <c:pt idx="313">
                  <c:v>118115</c:v>
                </c:pt>
                <c:pt idx="314">
                  <c:v>118104</c:v>
                </c:pt>
                <c:pt idx="315">
                  <c:v>118084</c:v>
                </c:pt>
                <c:pt idx="316">
                  <c:v>116791</c:v>
                </c:pt>
                <c:pt idx="317">
                  <c:v>116588</c:v>
                </c:pt>
                <c:pt idx="318">
                  <c:v>116321</c:v>
                </c:pt>
                <c:pt idx="319">
                  <c:v>116125</c:v>
                </c:pt>
                <c:pt idx="320">
                  <c:v>117426</c:v>
                </c:pt>
                <c:pt idx="321">
                  <c:v>117401</c:v>
                </c:pt>
                <c:pt idx="322">
                  <c:v>115820</c:v>
                </c:pt>
                <c:pt idx="323">
                  <c:v>115689</c:v>
                </c:pt>
                <c:pt idx="324">
                  <c:v>115632</c:v>
                </c:pt>
                <c:pt idx="325">
                  <c:v>115627</c:v>
                </c:pt>
                <c:pt idx="326">
                  <c:v>117150</c:v>
                </c:pt>
                <c:pt idx="327">
                  <c:v>117143</c:v>
                </c:pt>
                <c:pt idx="328">
                  <c:v>117118</c:v>
                </c:pt>
                <c:pt idx="329">
                  <c:v>115842</c:v>
                </c:pt>
                <c:pt idx="330">
                  <c:v>115803</c:v>
                </c:pt>
                <c:pt idx="331">
                  <c:v>115926</c:v>
                </c:pt>
                <c:pt idx="332">
                  <c:v>117197</c:v>
                </c:pt>
                <c:pt idx="333">
                  <c:v>115828</c:v>
                </c:pt>
                <c:pt idx="334">
                  <c:v>117118</c:v>
                </c:pt>
                <c:pt idx="335">
                  <c:v>133976</c:v>
                </c:pt>
                <c:pt idx="336">
                  <c:v>132214</c:v>
                </c:pt>
                <c:pt idx="337">
                  <c:v>132684</c:v>
                </c:pt>
                <c:pt idx="338">
                  <c:v>132778</c:v>
                </c:pt>
                <c:pt idx="339">
                  <c:v>133228</c:v>
                </c:pt>
                <c:pt idx="340">
                  <c:v>133241</c:v>
                </c:pt>
                <c:pt idx="341">
                  <c:v>135174</c:v>
                </c:pt>
                <c:pt idx="342">
                  <c:v>135158</c:v>
                </c:pt>
                <c:pt idx="343">
                  <c:v>133642</c:v>
                </c:pt>
                <c:pt idx="344">
                  <c:v>133966</c:v>
                </c:pt>
                <c:pt idx="345">
                  <c:v>134955</c:v>
                </c:pt>
                <c:pt idx="346">
                  <c:v>135355</c:v>
                </c:pt>
                <c:pt idx="347">
                  <c:v>135872</c:v>
                </c:pt>
                <c:pt idx="348">
                  <c:v>137835</c:v>
                </c:pt>
                <c:pt idx="349">
                  <c:v>137826</c:v>
                </c:pt>
                <c:pt idx="350">
                  <c:v>135836</c:v>
                </c:pt>
                <c:pt idx="351">
                  <c:v>136222</c:v>
                </c:pt>
                <c:pt idx="352">
                  <c:v>137090</c:v>
                </c:pt>
                <c:pt idx="353">
                  <c:v>138066</c:v>
                </c:pt>
                <c:pt idx="354">
                  <c:v>138391</c:v>
                </c:pt>
                <c:pt idx="355">
                  <c:v>140434</c:v>
                </c:pt>
                <c:pt idx="356">
                  <c:v>140432</c:v>
                </c:pt>
                <c:pt idx="357">
                  <c:v>138718</c:v>
                </c:pt>
                <c:pt idx="358">
                  <c:v>139029</c:v>
                </c:pt>
                <c:pt idx="359">
                  <c:v>141030</c:v>
                </c:pt>
                <c:pt idx="360">
                  <c:v>141457</c:v>
                </c:pt>
                <c:pt idx="361">
                  <c:v>139952</c:v>
                </c:pt>
                <c:pt idx="362">
                  <c:v>141980</c:v>
                </c:pt>
                <c:pt idx="363">
                  <c:v>141972</c:v>
                </c:pt>
                <c:pt idx="364">
                  <c:v>140316</c:v>
                </c:pt>
                <c:pt idx="365">
                  <c:v>140717</c:v>
                </c:pt>
                <c:pt idx="366">
                  <c:v>137081</c:v>
                </c:pt>
                <c:pt idx="367">
                  <c:v>134271</c:v>
                </c:pt>
                <c:pt idx="368">
                  <c:v>134448</c:v>
                </c:pt>
                <c:pt idx="369">
                  <c:v>137782</c:v>
                </c:pt>
                <c:pt idx="370">
                  <c:v>137767</c:v>
                </c:pt>
                <c:pt idx="371">
                  <c:v>134420</c:v>
                </c:pt>
                <c:pt idx="372">
                  <c:v>134829</c:v>
                </c:pt>
                <c:pt idx="373">
                  <c:v>135290</c:v>
                </c:pt>
                <c:pt idx="374">
                  <c:v>135864</c:v>
                </c:pt>
                <c:pt idx="375">
                  <c:v>136261</c:v>
                </c:pt>
                <c:pt idx="376">
                  <c:v>139607</c:v>
                </c:pt>
                <c:pt idx="377">
                  <c:v>139580</c:v>
                </c:pt>
                <c:pt idx="378">
                  <c:v>136725</c:v>
                </c:pt>
                <c:pt idx="379">
                  <c:v>137007</c:v>
                </c:pt>
                <c:pt idx="380">
                  <c:v>138055</c:v>
                </c:pt>
                <c:pt idx="381">
                  <c:v>138027</c:v>
                </c:pt>
                <c:pt idx="382">
                  <c:v>138546</c:v>
                </c:pt>
                <c:pt idx="383">
                  <c:v>141941</c:v>
                </c:pt>
                <c:pt idx="384">
                  <c:v>141899</c:v>
                </c:pt>
                <c:pt idx="385">
                  <c:v>141812</c:v>
                </c:pt>
                <c:pt idx="386">
                  <c:v>139159</c:v>
                </c:pt>
                <c:pt idx="387">
                  <c:v>139668</c:v>
                </c:pt>
                <c:pt idx="388">
                  <c:v>140349</c:v>
                </c:pt>
                <c:pt idx="389">
                  <c:v>141253</c:v>
                </c:pt>
                <c:pt idx="390">
                  <c:v>144744</c:v>
                </c:pt>
                <c:pt idx="391">
                  <c:v>144639</c:v>
                </c:pt>
                <c:pt idx="392">
                  <c:v>142483</c:v>
                </c:pt>
                <c:pt idx="393">
                  <c:v>142422</c:v>
                </c:pt>
                <c:pt idx="394">
                  <c:v>143006</c:v>
                </c:pt>
                <c:pt idx="395">
                  <c:v>143581</c:v>
                </c:pt>
                <c:pt idx="396">
                  <c:v>143610</c:v>
                </c:pt>
                <c:pt idx="397">
                  <c:v>131075</c:v>
                </c:pt>
                <c:pt idx="398">
                  <c:v>131077</c:v>
                </c:pt>
                <c:pt idx="399">
                  <c:v>130493</c:v>
                </c:pt>
                <c:pt idx="400">
                  <c:v>131400</c:v>
                </c:pt>
                <c:pt idx="401">
                  <c:v>131408</c:v>
                </c:pt>
                <c:pt idx="402">
                  <c:v>132918</c:v>
                </c:pt>
                <c:pt idx="403">
                  <c:v>132930</c:v>
                </c:pt>
                <c:pt idx="404">
                  <c:v>133583</c:v>
                </c:pt>
                <c:pt idx="405">
                  <c:v>133588</c:v>
                </c:pt>
                <c:pt idx="406">
                  <c:v>133596</c:v>
                </c:pt>
                <c:pt idx="407">
                  <c:v>134305</c:v>
                </c:pt>
                <c:pt idx="408">
                  <c:v>134963</c:v>
                </c:pt>
                <c:pt idx="409">
                  <c:v>136639</c:v>
                </c:pt>
                <c:pt idx="410">
                  <c:v>136622</c:v>
                </c:pt>
                <c:pt idx="411">
                  <c:v>137309</c:v>
                </c:pt>
                <c:pt idx="412">
                  <c:v>137313</c:v>
                </c:pt>
                <c:pt idx="413">
                  <c:v>137310</c:v>
                </c:pt>
                <c:pt idx="414">
                  <c:v>137319</c:v>
                </c:pt>
                <c:pt idx="415">
                  <c:v>138938</c:v>
                </c:pt>
                <c:pt idx="416">
                  <c:v>138952</c:v>
                </c:pt>
                <c:pt idx="417">
                  <c:v>139866</c:v>
                </c:pt>
                <c:pt idx="418">
                  <c:v>140564</c:v>
                </c:pt>
                <c:pt idx="419">
                  <c:v>140574</c:v>
                </c:pt>
                <c:pt idx="420">
                  <c:v>140903</c:v>
                </c:pt>
                <c:pt idx="421">
                  <c:v>141768</c:v>
                </c:pt>
                <c:pt idx="422">
                  <c:v>142350</c:v>
                </c:pt>
                <c:pt idx="423">
                  <c:v>143290</c:v>
                </c:pt>
                <c:pt idx="424">
                  <c:v>144990</c:v>
                </c:pt>
                <c:pt idx="425">
                  <c:v>128054</c:v>
                </c:pt>
                <c:pt idx="426">
                  <c:v>129170</c:v>
                </c:pt>
                <c:pt idx="427">
                  <c:v>127801</c:v>
                </c:pt>
                <c:pt idx="428">
                  <c:v>128169</c:v>
                </c:pt>
                <c:pt idx="429">
                  <c:v>128193</c:v>
                </c:pt>
                <c:pt idx="430">
                  <c:v>128630</c:v>
                </c:pt>
                <c:pt idx="431">
                  <c:v>128603</c:v>
                </c:pt>
                <c:pt idx="432">
                  <c:v>130176</c:v>
                </c:pt>
                <c:pt idx="433">
                  <c:v>116332</c:v>
                </c:pt>
                <c:pt idx="434">
                  <c:v>129002</c:v>
                </c:pt>
                <c:pt idx="435">
                  <c:v>129153</c:v>
                </c:pt>
                <c:pt idx="436">
                  <c:v>129153</c:v>
                </c:pt>
                <c:pt idx="437">
                  <c:v>129117</c:v>
                </c:pt>
                <c:pt idx="438">
                  <c:v>129123</c:v>
                </c:pt>
                <c:pt idx="439">
                  <c:v>130686</c:v>
                </c:pt>
                <c:pt idx="440">
                  <c:v>130688</c:v>
                </c:pt>
                <c:pt idx="441">
                  <c:v>129075</c:v>
                </c:pt>
                <c:pt idx="442">
                  <c:v>128943</c:v>
                </c:pt>
                <c:pt idx="443">
                  <c:v>128362</c:v>
                </c:pt>
                <c:pt idx="444">
                  <c:v>127608</c:v>
                </c:pt>
                <c:pt idx="445">
                  <c:v>127624</c:v>
                </c:pt>
                <c:pt idx="446">
                  <c:v>129146</c:v>
                </c:pt>
                <c:pt idx="447">
                  <c:v>129160</c:v>
                </c:pt>
                <c:pt idx="448">
                  <c:v>127061</c:v>
                </c:pt>
                <c:pt idx="449">
                  <c:v>126145</c:v>
                </c:pt>
                <c:pt idx="450">
                  <c:v>125407</c:v>
                </c:pt>
                <c:pt idx="451">
                  <c:v>124679</c:v>
                </c:pt>
                <c:pt idx="452">
                  <c:v>123989</c:v>
                </c:pt>
                <c:pt idx="453">
                  <c:v>125484</c:v>
                </c:pt>
                <c:pt idx="454">
                  <c:v>125485</c:v>
                </c:pt>
                <c:pt idx="455">
                  <c:v>122672</c:v>
                </c:pt>
                <c:pt idx="456">
                  <c:v>108654</c:v>
                </c:pt>
                <c:pt idx="457">
                  <c:v>107353</c:v>
                </c:pt>
                <c:pt idx="458">
                  <c:v>106787</c:v>
                </c:pt>
                <c:pt idx="459">
                  <c:v>105264</c:v>
                </c:pt>
                <c:pt idx="460">
                  <c:v>105433</c:v>
                </c:pt>
                <c:pt idx="461">
                  <c:v>105427</c:v>
                </c:pt>
                <c:pt idx="462">
                  <c:v>104171</c:v>
                </c:pt>
                <c:pt idx="463">
                  <c:v>103287</c:v>
                </c:pt>
                <c:pt idx="464">
                  <c:v>102545</c:v>
                </c:pt>
                <c:pt idx="465">
                  <c:v>101601</c:v>
                </c:pt>
                <c:pt idx="466">
                  <c:v>101605</c:v>
                </c:pt>
                <c:pt idx="467">
                  <c:v>101773</c:v>
                </c:pt>
                <c:pt idx="468">
                  <c:v>101783</c:v>
                </c:pt>
                <c:pt idx="469">
                  <c:v>101677</c:v>
                </c:pt>
                <c:pt idx="470">
                  <c:v>100296</c:v>
                </c:pt>
                <c:pt idx="471">
                  <c:v>99046</c:v>
                </c:pt>
                <c:pt idx="472">
                  <c:v>99029</c:v>
                </c:pt>
                <c:pt idx="473">
                  <c:v>98290</c:v>
                </c:pt>
                <c:pt idx="474">
                  <c:v>98451</c:v>
                </c:pt>
                <c:pt idx="475">
                  <c:v>98459</c:v>
                </c:pt>
                <c:pt idx="476">
                  <c:v>98465</c:v>
                </c:pt>
                <c:pt idx="477">
                  <c:v>97677</c:v>
                </c:pt>
                <c:pt idx="478">
                  <c:v>97626</c:v>
                </c:pt>
                <c:pt idx="479">
                  <c:v>97505</c:v>
                </c:pt>
                <c:pt idx="480">
                  <c:v>97463</c:v>
                </c:pt>
                <c:pt idx="481">
                  <c:v>97623</c:v>
                </c:pt>
                <c:pt idx="482">
                  <c:v>97631</c:v>
                </c:pt>
                <c:pt idx="483">
                  <c:v>97465</c:v>
                </c:pt>
                <c:pt idx="484">
                  <c:v>97501</c:v>
                </c:pt>
                <c:pt idx="485">
                  <c:v>97518</c:v>
                </c:pt>
                <c:pt idx="486">
                  <c:v>94366</c:v>
                </c:pt>
                <c:pt idx="487">
                  <c:v>94416</c:v>
                </c:pt>
                <c:pt idx="488">
                  <c:v>95647</c:v>
                </c:pt>
                <c:pt idx="489">
                  <c:v>95650</c:v>
                </c:pt>
                <c:pt idx="490">
                  <c:v>94397</c:v>
                </c:pt>
                <c:pt idx="491">
                  <c:v>94063</c:v>
                </c:pt>
                <c:pt idx="492">
                  <c:v>93838</c:v>
                </c:pt>
                <c:pt idx="493">
                  <c:v>93620</c:v>
                </c:pt>
                <c:pt idx="494">
                  <c:v>93352</c:v>
                </c:pt>
                <c:pt idx="495">
                  <c:v>94574</c:v>
                </c:pt>
                <c:pt idx="496">
                  <c:v>94576</c:v>
                </c:pt>
                <c:pt idx="497">
                  <c:v>93123</c:v>
                </c:pt>
                <c:pt idx="498">
                  <c:v>92792</c:v>
                </c:pt>
                <c:pt idx="499">
                  <c:v>92412</c:v>
                </c:pt>
                <c:pt idx="500">
                  <c:v>91900</c:v>
                </c:pt>
                <c:pt idx="501">
                  <c:v>91923</c:v>
                </c:pt>
                <c:pt idx="502">
                  <c:v>93130</c:v>
                </c:pt>
                <c:pt idx="503">
                  <c:v>93130</c:v>
                </c:pt>
                <c:pt idx="504">
                  <c:v>90466</c:v>
                </c:pt>
                <c:pt idx="505">
                  <c:v>89563</c:v>
                </c:pt>
                <c:pt idx="506">
                  <c:v>89058</c:v>
                </c:pt>
                <c:pt idx="507">
                  <c:v>89078</c:v>
                </c:pt>
                <c:pt idx="508">
                  <c:v>89135</c:v>
                </c:pt>
                <c:pt idx="509">
                  <c:v>90291</c:v>
                </c:pt>
                <c:pt idx="510">
                  <c:v>90291</c:v>
                </c:pt>
                <c:pt idx="511">
                  <c:v>90292</c:v>
                </c:pt>
                <c:pt idx="512">
                  <c:v>88699</c:v>
                </c:pt>
                <c:pt idx="513">
                  <c:v>88333</c:v>
                </c:pt>
                <c:pt idx="514">
                  <c:v>87961</c:v>
                </c:pt>
                <c:pt idx="515">
                  <c:v>87623</c:v>
                </c:pt>
                <c:pt idx="516">
                  <c:v>88733</c:v>
                </c:pt>
                <c:pt idx="517">
                  <c:v>88959</c:v>
                </c:pt>
                <c:pt idx="518">
                  <c:v>89292</c:v>
                </c:pt>
                <c:pt idx="519">
                  <c:v>88486</c:v>
                </c:pt>
                <c:pt idx="520">
                  <c:v>87900</c:v>
                </c:pt>
                <c:pt idx="521">
                  <c:v>87902</c:v>
                </c:pt>
                <c:pt idx="522">
                  <c:v>87441</c:v>
                </c:pt>
                <c:pt idx="523">
                  <c:v>86741</c:v>
                </c:pt>
                <c:pt idx="524">
                  <c:v>86741</c:v>
                </c:pt>
                <c:pt idx="525">
                  <c:v>87160</c:v>
                </c:pt>
                <c:pt idx="526">
                  <c:v>86880</c:v>
                </c:pt>
                <c:pt idx="527">
                  <c:v>86641</c:v>
                </c:pt>
                <c:pt idx="528">
                  <c:v>86562</c:v>
                </c:pt>
                <c:pt idx="529">
                  <c:v>86474</c:v>
                </c:pt>
                <c:pt idx="530">
                  <c:v>85781</c:v>
                </c:pt>
                <c:pt idx="531">
                  <c:v>85782</c:v>
                </c:pt>
                <c:pt idx="532">
                  <c:v>86477</c:v>
                </c:pt>
                <c:pt idx="533">
                  <c:v>86382</c:v>
                </c:pt>
                <c:pt idx="534">
                  <c:v>86352</c:v>
                </c:pt>
                <c:pt idx="535">
                  <c:v>86459</c:v>
                </c:pt>
                <c:pt idx="536">
                  <c:v>86494</c:v>
                </c:pt>
                <c:pt idx="537">
                  <c:v>85792</c:v>
                </c:pt>
                <c:pt idx="538">
                  <c:v>85816</c:v>
                </c:pt>
                <c:pt idx="539">
                  <c:v>86606</c:v>
                </c:pt>
                <c:pt idx="540">
                  <c:v>86631</c:v>
                </c:pt>
                <c:pt idx="541">
                  <c:v>86664</c:v>
                </c:pt>
                <c:pt idx="542">
                  <c:v>86675</c:v>
                </c:pt>
                <c:pt idx="543">
                  <c:v>98152</c:v>
                </c:pt>
                <c:pt idx="544">
                  <c:v>98104</c:v>
                </c:pt>
                <c:pt idx="545">
                  <c:v>98102</c:v>
                </c:pt>
                <c:pt idx="546">
                  <c:v>87275</c:v>
                </c:pt>
                <c:pt idx="547">
                  <c:v>63414.531841025389</c:v>
                </c:pt>
                <c:pt idx="548">
                  <c:v>80166.237494714631</c:v>
                </c:pt>
                <c:pt idx="549">
                  <c:v>78810.739995794138</c:v>
                </c:pt>
                <c:pt idx="550">
                  <c:v>50521.813885579497</c:v>
                </c:pt>
                <c:pt idx="551">
                  <c:v>66563.113311843699</c:v>
                </c:pt>
                <c:pt idx="552">
                  <c:v>80565.361872295965</c:v>
                </c:pt>
                <c:pt idx="553">
                  <c:v>81815.175133487079</c:v>
                </c:pt>
                <c:pt idx="554">
                  <c:v>65648.208023826213</c:v>
                </c:pt>
                <c:pt idx="555">
                  <c:v>73993.310933652509</c:v>
                </c:pt>
                <c:pt idx="556">
                  <c:v>64230.253575551324</c:v>
                </c:pt>
                <c:pt idx="557">
                  <c:v>61611.499605139557</c:v>
                </c:pt>
                <c:pt idx="558">
                  <c:v>66431.495078775813</c:v>
                </c:pt>
                <c:pt idx="559">
                  <c:v>57526.023808457991</c:v>
                </c:pt>
                <c:pt idx="560">
                  <c:v>69544.703331835583</c:v>
                </c:pt>
                <c:pt idx="561">
                  <c:v>78204.871396493705</c:v>
                </c:pt>
                <c:pt idx="562">
                  <c:v>87858.79207263526</c:v>
                </c:pt>
                <c:pt idx="563">
                  <c:v>83048.251187539427</c:v>
                </c:pt>
                <c:pt idx="564">
                  <c:v>59531.47596552594</c:v>
                </c:pt>
                <c:pt idx="565">
                  <c:v>57743.974873207248</c:v>
                </c:pt>
                <c:pt idx="566">
                  <c:v>71807.727060872858</c:v>
                </c:pt>
                <c:pt idx="567">
                  <c:v>49533.43962187889</c:v>
                </c:pt>
                <c:pt idx="568">
                  <c:v>53143.738751398443</c:v>
                </c:pt>
                <c:pt idx="569">
                  <c:v>60065.478576140144</c:v>
                </c:pt>
                <c:pt idx="570">
                  <c:v>71728.103297697991</c:v>
                </c:pt>
                <c:pt idx="571">
                  <c:v>103018.67603218887</c:v>
                </c:pt>
                <c:pt idx="572">
                  <c:v>101258.8951534439</c:v>
                </c:pt>
                <c:pt idx="573">
                  <c:v>101258.8951534439</c:v>
                </c:pt>
                <c:pt idx="574">
                  <c:v>71041.781967986375</c:v>
                </c:pt>
                <c:pt idx="575">
                  <c:v>74998.130128082543</c:v>
                </c:pt>
                <c:pt idx="576">
                  <c:v>74252.781326122611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4F-4F74-9145-097FAC1D2C5A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Total_StdO_Customers!$T$9:$T$585</c:f>
              <c:numCache>
                <c:formatCode>#,##0</c:formatCode>
                <c:ptCount val="577"/>
                <c:pt idx="0">
                  <c:v>141420</c:v>
                </c:pt>
                <c:pt idx="1">
                  <c:v>140138</c:v>
                </c:pt>
                <c:pt idx="2">
                  <c:v>139360</c:v>
                </c:pt>
                <c:pt idx="3">
                  <c:v>138258</c:v>
                </c:pt>
                <c:pt idx="4">
                  <c:v>137668</c:v>
                </c:pt>
                <c:pt idx="5">
                  <c:v>138900</c:v>
                </c:pt>
                <c:pt idx="6">
                  <c:v>138869</c:v>
                </c:pt>
                <c:pt idx="7">
                  <c:v>137127</c:v>
                </c:pt>
                <c:pt idx="8">
                  <c:v>136115</c:v>
                </c:pt>
                <c:pt idx="9">
                  <c:v>136071</c:v>
                </c:pt>
                <c:pt idx="10">
                  <c:v>135640</c:v>
                </c:pt>
                <c:pt idx="11">
                  <c:v>135606</c:v>
                </c:pt>
                <c:pt idx="12">
                  <c:v>136793</c:v>
                </c:pt>
                <c:pt idx="13">
                  <c:v>136733</c:v>
                </c:pt>
                <c:pt idx="14">
                  <c:v>135815</c:v>
                </c:pt>
                <c:pt idx="15">
                  <c:v>133600</c:v>
                </c:pt>
                <c:pt idx="16">
                  <c:v>133528</c:v>
                </c:pt>
                <c:pt idx="17">
                  <c:v>133103</c:v>
                </c:pt>
                <c:pt idx="18">
                  <c:v>133059</c:v>
                </c:pt>
                <c:pt idx="19">
                  <c:v>134185</c:v>
                </c:pt>
                <c:pt idx="20">
                  <c:v>134064</c:v>
                </c:pt>
                <c:pt idx="21">
                  <c:v>132456</c:v>
                </c:pt>
                <c:pt idx="22">
                  <c:v>132259</c:v>
                </c:pt>
                <c:pt idx="23">
                  <c:v>132219</c:v>
                </c:pt>
                <c:pt idx="24">
                  <c:v>132759</c:v>
                </c:pt>
                <c:pt idx="25">
                  <c:v>132759</c:v>
                </c:pt>
                <c:pt idx="26">
                  <c:v>133953</c:v>
                </c:pt>
                <c:pt idx="27">
                  <c:v>133904</c:v>
                </c:pt>
                <c:pt idx="28">
                  <c:v>133534</c:v>
                </c:pt>
                <c:pt idx="29">
                  <c:v>134372</c:v>
                </c:pt>
                <c:pt idx="30">
                  <c:v>135035</c:v>
                </c:pt>
                <c:pt idx="31">
                  <c:v>126568</c:v>
                </c:pt>
                <c:pt idx="32">
                  <c:v>128147</c:v>
                </c:pt>
                <c:pt idx="33">
                  <c:v>129654</c:v>
                </c:pt>
                <c:pt idx="34">
                  <c:v>129653</c:v>
                </c:pt>
                <c:pt idx="35">
                  <c:v>129002</c:v>
                </c:pt>
                <c:pt idx="36">
                  <c:v>128989</c:v>
                </c:pt>
                <c:pt idx="37">
                  <c:v>129897</c:v>
                </c:pt>
                <c:pt idx="38">
                  <c:v>131560</c:v>
                </c:pt>
                <c:pt idx="39">
                  <c:v>131564</c:v>
                </c:pt>
                <c:pt idx="40">
                  <c:v>133102</c:v>
                </c:pt>
                <c:pt idx="41">
                  <c:v>133111</c:v>
                </c:pt>
                <c:pt idx="42">
                  <c:v>132686</c:v>
                </c:pt>
                <c:pt idx="43">
                  <c:v>133399</c:v>
                </c:pt>
                <c:pt idx="44">
                  <c:v>135080</c:v>
                </c:pt>
                <c:pt idx="45">
                  <c:v>135833</c:v>
                </c:pt>
                <c:pt idx="46">
                  <c:v>135909</c:v>
                </c:pt>
                <c:pt idx="47">
                  <c:v>137534</c:v>
                </c:pt>
                <c:pt idx="48">
                  <c:v>137543</c:v>
                </c:pt>
                <c:pt idx="49">
                  <c:v>137556</c:v>
                </c:pt>
                <c:pt idx="50">
                  <c:v>137274</c:v>
                </c:pt>
                <c:pt idx="51">
                  <c:v>137292</c:v>
                </c:pt>
                <c:pt idx="52">
                  <c:v>138696</c:v>
                </c:pt>
                <c:pt idx="53">
                  <c:v>138700</c:v>
                </c:pt>
                <c:pt idx="54">
                  <c:v>140358</c:v>
                </c:pt>
                <c:pt idx="55">
                  <c:v>140362</c:v>
                </c:pt>
                <c:pt idx="56">
                  <c:v>139120</c:v>
                </c:pt>
                <c:pt idx="57">
                  <c:v>139317</c:v>
                </c:pt>
                <c:pt idx="58">
                  <c:v>139614</c:v>
                </c:pt>
                <c:pt idx="59">
                  <c:v>140264</c:v>
                </c:pt>
                <c:pt idx="60">
                  <c:v>122366</c:v>
                </c:pt>
                <c:pt idx="61">
                  <c:v>124535</c:v>
                </c:pt>
                <c:pt idx="62">
                  <c:v>124563</c:v>
                </c:pt>
                <c:pt idx="63">
                  <c:v>122540</c:v>
                </c:pt>
                <c:pt idx="64">
                  <c:v>122540</c:v>
                </c:pt>
                <c:pt idx="65">
                  <c:v>122449</c:v>
                </c:pt>
                <c:pt idx="66">
                  <c:v>122319</c:v>
                </c:pt>
                <c:pt idx="67">
                  <c:v>122256</c:v>
                </c:pt>
                <c:pt idx="68">
                  <c:v>124426</c:v>
                </c:pt>
                <c:pt idx="69">
                  <c:v>124372</c:v>
                </c:pt>
                <c:pt idx="70">
                  <c:v>121735</c:v>
                </c:pt>
                <c:pt idx="71">
                  <c:v>121736</c:v>
                </c:pt>
                <c:pt idx="72">
                  <c:v>121622</c:v>
                </c:pt>
                <c:pt idx="73">
                  <c:v>121491</c:v>
                </c:pt>
                <c:pt idx="74">
                  <c:v>121146</c:v>
                </c:pt>
                <c:pt idx="75">
                  <c:v>123274</c:v>
                </c:pt>
                <c:pt idx="76">
                  <c:v>123251</c:v>
                </c:pt>
                <c:pt idx="77">
                  <c:v>120727</c:v>
                </c:pt>
                <c:pt idx="78">
                  <c:v>120721</c:v>
                </c:pt>
                <c:pt idx="79">
                  <c:v>120622</c:v>
                </c:pt>
                <c:pt idx="80">
                  <c:v>120236</c:v>
                </c:pt>
                <c:pt idx="81">
                  <c:v>120242</c:v>
                </c:pt>
                <c:pt idx="82">
                  <c:v>122485</c:v>
                </c:pt>
                <c:pt idx="83">
                  <c:v>122390</c:v>
                </c:pt>
                <c:pt idx="84">
                  <c:v>119844</c:v>
                </c:pt>
                <c:pt idx="85">
                  <c:v>119482</c:v>
                </c:pt>
                <c:pt idx="86">
                  <c:v>119221</c:v>
                </c:pt>
                <c:pt idx="87">
                  <c:v>118918</c:v>
                </c:pt>
                <c:pt idx="88">
                  <c:v>118620</c:v>
                </c:pt>
                <c:pt idx="89">
                  <c:v>120652</c:v>
                </c:pt>
                <c:pt idx="90">
                  <c:v>120662</c:v>
                </c:pt>
                <c:pt idx="91">
                  <c:v>102540.622</c:v>
                </c:pt>
                <c:pt idx="92">
                  <c:v>102223.749</c:v>
                </c:pt>
                <c:pt idx="93">
                  <c:v>107148.429</c:v>
                </c:pt>
                <c:pt idx="94">
                  <c:v>111966.46799999999</c:v>
                </c:pt>
                <c:pt idx="95">
                  <c:v>109207.26500000001</c:v>
                </c:pt>
                <c:pt idx="96">
                  <c:v>110388.07799999999</c:v>
                </c:pt>
                <c:pt idx="97">
                  <c:v>104170.71100000001</c:v>
                </c:pt>
                <c:pt idx="98">
                  <c:v>101250.302</c:v>
                </c:pt>
                <c:pt idx="99">
                  <c:v>95711.357000000004</c:v>
                </c:pt>
                <c:pt idx="100">
                  <c:v>108353.678</c:v>
                </c:pt>
                <c:pt idx="101">
                  <c:v>109572.94</c:v>
                </c:pt>
                <c:pt idx="102">
                  <c:v>100172.74100000001</c:v>
                </c:pt>
                <c:pt idx="103">
                  <c:v>93291.038</c:v>
                </c:pt>
                <c:pt idx="104">
                  <c:v>95282.600999999995</c:v>
                </c:pt>
                <c:pt idx="105">
                  <c:v>94841.46</c:v>
                </c:pt>
                <c:pt idx="106">
                  <c:v>93648.436999999991</c:v>
                </c:pt>
                <c:pt idx="107">
                  <c:v>90950.885999999999</c:v>
                </c:pt>
                <c:pt idx="108">
                  <c:v>88750.189000000013</c:v>
                </c:pt>
                <c:pt idx="109">
                  <c:v>90495.971999999994</c:v>
                </c:pt>
                <c:pt idx="110">
                  <c:v>94494.335000000006</c:v>
                </c:pt>
                <c:pt idx="111">
                  <c:v>99541.949000000008</c:v>
                </c:pt>
                <c:pt idx="112">
                  <c:v>96071.031000000003</c:v>
                </c:pt>
                <c:pt idx="113">
                  <c:v>94129.321999999986</c:v>
                </c:pt>
                <c:pt idx="114">
                  <c:v>104494.05200000001</c:v>
                </c:pt>
                <c:pt idx="115">
                  <c:v>96987.041000000012</c:v>
                </c:pt>
                <c:pt idx="116">
                  <c:v>90148.274999999994</c:v>
                </c:pt>
                <c:pt idx="117">
                  <c:v>87307.176000000007</c:v>
                </c:pt>
                <c:pt idx="118">
                  <c:v>99531.031000000003</c:v>
                </c:pt>
                <c:pt idx="119">
                  <c:v>88381.885000000009</c:v>
                </c:pt>
                <c:pt idx="120">
                  <c:v>94833.948000000004</c:v>
                </c:pt>
                <c:pt idx="121">
                  <c:v>91329.373000000007</c:v>
                </c:pt>
                <c:pt idx="122">
                  <c:v>100404.236</c:v>
                </c:pt>
                <c:pt idx="123">
                  <c:v>87483.29800000001</c:v>
                </c:pt>
                <c:pt idx="124">
                  <c:v>90182.637000000002</c:v>
                </c:pt>
                <c:pt idx="125">
                  <c:v>100238.523</c:v>
                </c:pt>
                <c:pt idx="126">
                  <c:v>91262.774000000005</c:v>
                </c:pt>
                <c:pt idx="127">
                  <c:v>89400.061000000002</c:v>
                </c:pt>
                <c:pt idx="128">
                  <c:v>97124.251999999993</c:v>
                </c:pt>
                <c:pt idx="129">
                  <c:v>99359.217000000004</c:v>
                </c:pt>
                <c:pt idx="130">
                  <c:v>90869.618999999992</c:v>
                </c:pt>
                <c:pt idx="131">
                  <c:v>90680.748999999996</c:v>
                </c:pt>
                <c:pt idx="132">
                  <c:v>90001.201000000001</c:v>
                </c:pt>
                <c:pt idx="133">
                  <c:v>89932.687999999995</c:v>
                </c:pt>
                <c:pt idx="134">
                  <c:v>89979.259000000005</c:v>
                </c:pt>
                <c:pt idx="135">
                  <c:v>92913.457999999999</c:v>
                </c:pt>
                <c:pt idx="136">
                  <c:v>93735.815999999992</c:v>
                </c:pt>
                <c:pt idx="137">
                  <c:v>89449.327999999994</c:v>
                </c:pt>
                <c:pt idx="138">
                  <c:v>92187.813999999998</c:v>
                </c:pt>
                <c:pt idx="139">
                  <c:v>95302.853999999992</c:v>
                </c:pt>
                <c:pt idx="140">
                  <c:v>93066.271999999997</c:v>
                </c:pt>
                <c:pt idx="141">
                  <c:v>97410.687000000005</c:v>
                </c:pt>
                <c:pt idx="142">
                  <c:v>105203.995</c:v>
                </c:pt>
                <c:pt idx="143">
                  <c:v>98869.051000000007</c:v>
                </c:pt>
                <c:pt idx="144">
                  <c:v>94290.508000000002</c:v>
                </c:pt>
                <c:pt idx="145">
                  <c:v>91652.964999999997</c:v>
                </c:pt>
                <c:pt idx="146">
                  <c:v>93442.498999999996</c:v>
                </c:pt>
                <c:pt idx="147">
                  <c:v>99004.921000000002</c:v>
                </c:pt>
                <c:pt idx="148">
                  <c:v>97734.87</c:v>
                </c:pt>
                <c:pt idx="149">
                  <c:v>95128.373000000007</c:v>
                </c:pt>
                <c:pt idx="150">
                  <c:v>91853.72</c:v>
                </c:pt>
                <c:pt idx="151">
                  <c:v>90919.703999999998</c:v>
                </c:pt>
                <c:pt idx="152">
                  <c:v>88567.713000000003</c:v>
                </c:pt>
                <c:pt idx="153">
                  <c:v>100049.45</c:v>
                </c:pt>
                <c:pt idx="154">
                  <c:v>98699.695999999996</c:v>
                </c:pt>
                <c:pt idx="155">
                  <c:v>101684.57</c:v>
                </c:pt>
                <c:pt idx="156">
                  <c:v>105047.394</c:v>
                </c:pt>
                <c:pt idx="157">
                  <c:v>104048.284</c:v>
                </c:pt>
                <c:pt idx="158">
                  <c:v>94915.839999999997</c:v>
                </c:pt>
                <c:pt idx="159">
                  <c:v>90621.447</c:v>
                </c:pt>
                <c:pt idx="160">
                  <c:v>93104.657000000007</c:v>
                </c:pt>
                <c:pt idx="161">
                  <c:v>89043.824999999997</c:v>
                </c:pt>
                <c:pt idx="162">
                  <c:v>98099.911000000007</c:v>
                </c:pt>
                <c:pt idx="163">
                  <c:v>96027.1</c:v>
                </c:pt>
                <c:pt idx="164">
                  <c:v>100043.433</c:v>
                </c:pt>
                <c:pt idx="165">
                  <c:v>97645.887000000002</c:v>
                </c:pt>
                <c:pt idx="166">
                  <c:v>90277.478000000003</c:v>
                </c:pt>
                <c:pt idx="167">
                  <c:v>93270.516000000003</c:v>
                </c:pt>
                <c:pt idx="168">
                  <c:v>95441.294999999998</c:v>
                </c:pt>
                <c:pt idx="169">
                  <c:v>116869.26700000001</c:v>
                </c:pt>
                <c:pt idx="170">
                  <c:v>129115.311</c:v>
                </c:pt>
                <c:pt idx="171">
                  <c:v>128792.587</c:v>
                </c:pt>
                <c:pt idx="172">
                  <c:v>113177.61199999999</c:v>
                </c:pt>
                <c:pt idx="173">
                  <c:v>96333.832999999999</c:v>
                </c:pt>
                <c:pt idx="174">
                  <c:v>100519.519</c:v>
                </c:pt>
                <c:pt idx="175">
                  <c:v>105834.31</c:v>
                </c:pt>
                <c:pt idx="176">
                  <c:v>120782.323</c:v>
                </c:pt>
                <c:pt idx="177">
                  <c:v>117686.38699999999</c:v>
                </c:pt>
                <c:pt idx="178">
                  <c:v>109200.42</c:v>
                </c:pt>
                <c:pt idx="179">
                  <c:v>96977.136999999988</c:v>
                </c:pt>
                <c:pt idx="180">
                  <c:v>93117.072</c:v>
                </c:pt>
                <c:pt idx="181">
                  <c:v>111966.242</c:v>
                </c:pt>
                <c:pt idx="182">
                  <c:v>112140.061</c:v>
                </c:pt>
                <c:pt idx="183">
                  <c:v>119277.23499999999</c:v>
                </c:pt>
                <c:pt idx="184">
                  <c:v>117455.49400000001</c:v>
                </c:pt>
                <c:pt idx="185">
                  <c:v>101561.755</c:v>
                </c:pt>
                <c:pt idx="186">
                  <c:v>119137.95300000001</c:v>
                </c:pt>
                <c:pt idx="187">
                  <c:v>116951.74</c:v>
                </c:pt>
                <c:pt idx="188">
                  <c:v>132784.736</c:v>
                </c:pt>
                <c:pt idx="189">
                  <c:v>138647.83799999999</c:v>
                </c:pt>
                <c:pt idx="190">
                  <c:v>131467.95300000001</c:v>
                </c:pt>
                <c:pt idx="191">
                  <c:v>137751.56899999999</c:v>
                </c:pt>
                <c:pt idx="192">
                  <c:v>128001.072</c:v>
                </c:pt>
                <c:pt idx="193">
                  <c:v>135549.073</c:v>
                </c:pt>
                <c:pt idx="194">
                  <c:v>129804.27</c:v>
                </c:pt>
                <c:pt idx="195">
                  <c:v>142640.288</c:v>
                </c:pt>
                <c:pt idx="196">
                  <c:v>144494.73200000002</c:v>
                </c:pt>
                <c:pt idx="197">
                  <c:v>142021.69099999999</c:v>
                </c:pt>
                <c:pt idx="198">
                  <c:v>143478.753</c:v>
                </c:pt>
                <c:pt idx="199">
                  <c:v>136457.98000000001</c:v>
                </c:pt>
                <c:pt idx="200">
                  <c:v>124218.00099999999</c:v>
                </c:pt>
                <c:pt idx="201">
                  <c:v>122134.895</c:v>
                </c:pt>
                <c:pt idx="202">
                  <c:v>115039.55099999999</c:v>
                </c:pt>
                <c:pt idx="203">
                  <c:v>115109.14799999999</c:v>
                </c:pt>
                <c:pt idx="204">
                  <c:v>110090.247</c:v>
                </c:pt>
                <c:pt idx="205">
                  <c:v>105879.98000000001</c:v>
                </c:pt>
                <c:pt idx="206">
                  <c:v>109155.38800000001</c:v>
                </c:pt>
                <c:pt idx="207">
                  <c:v>116515.48000000001</c:v>
                </c:pt>
                <c:pt idx="208">
                  <c:v>121524.95299999999</c:v>
                </c:pt>
                <c:pt idx="209">
                  <c:v>125256.85</c:v>
                </c:pt>
                <c:pt idx="210">
                  <c:v>111572.43299999999</c:v>
                </c:pt>
                <c:pt idx="211">
                  <c:v>120758.95999999999</c:v>
                </c:pt>
                <c:pt idx="212">
                  <c:v>129585.247</c:v>
                </c:pt>
                <c:pt idx="213">
                  <c:v>141000.60700000002</c:v>
                </c:pt>
                <c:pt idx="214">
                  <c:v>147429.02300000002</c:v>
                </c:pt>
                <c:pt idx="215">
                  <c:v>134957.114</c:v>
                </c:pt>
                <c:pt idx="216">
                  <c:v>131688.21400000001</c:v>
                </c:pt>
                <c:pt idx="217">
                  <c:v>128160.071</c:v>
                </c:pt>
                <c:pt idx="218">
                  <c:v>109131.024</c:v>
                </c:pt>
                <c:pt idx="219">
                  <c:v>116012.166</c:v>
                </c:pt>
                <c:pt idx="220">
                  <c:v>112866.76</c:v>
                </c:pt>
                <c:pt idx="221">
                  <c:v>105534.25300000001</c:v>
                </c:pt>
                <c:pt idx="222">
                  <c:v>132739.27299999999</c:v>
                </c:pt>
                <c:pt idx="223">
                  <c:v>121355.713</c:v>
                </c:pt>
                <c:pt idx="224">
                  <c:v>115079.51299999999</c:v>
                </c:pt>
                <c:pt idx="225">
                  <c:v>121494.446</c:v>
                </c:pt>
                <c:pt idx="226">
                  <c:v>115390.588</c:v>
                </c:pt>
                <c:pt idx="227">
                  <c:v>112393.003</c:v>
                </c:pt>
                <c:pt idx="228">
                  <c:v>112926.94799999999</c:v>
                </c:pt>
                <c:pt idx="229">
                  <c:v>106009.402</c:v>
                </c:pt>
                <c:pt idx="230">
                  <c:v>108035.057</c:v>
                </c:pt>
                <c:pt idx="231">
                  <c:v>115714.236</c:v>
                </c:pt>
                <c:pt idx="232">
                  <c:v>106859.84299999999</c:v>
                </c:pt>
                <c:pt idx="233">
                  <c:v>107004.304</c:v>
                </c:pt>
                <c:pt idx="234">
                  <c:v>103514.829</c:v>
                </c:pt>
                <c:pt idx="235">
                  <c:v>103080.482</c:v>
                </c:pt>
                <c:pt idx="236">
                  <c:v>112062.632</c:v>
                </c:pt>
                <c:pt idx="237">
                  <c:v>116391.32399999999</c:v>
                </c:pt>
                <c:pt idx="238">
                  <c:v>115141.351</c:v>
                </c:pt>
                <c:pt idx="239">
                  <c:v>117425.29300000001</c:v>
                </c:pt>
                <c:pt idx="240">
                  <c:v>106419.44099999999</c:v>
                </c:pt>
                <c:pt idx="241">
                  <c:v>102969.776</c:v>
                </c:pt>
                <c:pt idx="242">
                  <c:v>98523.304999999993</c:v>
                </c:pt>
                <c:pt idx="243">
                  <c:v>98641.388999999996</c:v>
                </c:pt>
                <c:pt idx="244">
                  <c:v>114316.52</c:v>
                </c:pt>
                <c:pt idx="245">
                  <c:v>108389.92099999999</c:v>
                </c:pt>
                <c:pt idx="246">
                  <c:v>102408.067</c:v>
                </c:pt>
                <c:pt idx="247">
                  <c:v>109741.96599999999</c:v>
                </c:pt>
                <c:pt idx="248">
                  <c:v>107706.09700000001</c:v>
                </c:pt>
                <c:pt idx="249">
                  <c:v>99699.341</c:v>
                </c:pt>
                <c:pt idx="250">
                  <c:v>100103.567</c:v>
                </c:pt>
                <c:pt idx="251">
                  <c:v>102906.91900000001</c:v>
                </c:pt>
                <c:pt idx="252">
                  <c:v>99731.088000000003</c:v>
                </c:pt>
                <c:pt idx="253">
                  <c:v>99393.225999999995</c:v>
                </c:pt>
                <c:pt idx="254">
                  <c:v>100891.296</c:v>
                </c:pt>
                <c:pt idx="255">
                  <c:v>100738.28200000001</c:v>
                </c:pt>
                <c:pt idx="256">
                  <c:v>104425.155</c:v>
                </c:pt>
                <c:pt idx="257">
                  <c:v>103395.201</c:v>
                </c:pt>
                <c:pt idx="258">
                  <c:v>109655.929</c:v>
                </c:pt>
                <c:pt idx="259">
                  <c:v>110820.24500000001</c:v>
                </c:pt>
                <c:pt idx="260">
                  <c:v>116979.753</c:v>
                </c:pt>
                <c:pt idx="261">
                  <c:v>115422.28</c:v>
                </c:pt>
                <c:pt idx="262">
                  <c:v>109282.58900000001</c:v>
                </c:pt>
                <c:pt idx="263">
                  <c:v>98724.260000000009</c:v>
                </c:pt>
                <c:pt idx="264">
                  <c:v>96933.064999999988</c:v>
                </c:pt>
                <c:pt idx="265">
                  <c:v>100942.769</c:v>
                </c:pt>
                <c:pt idx="266">
                  <c:v>100931.25200000001</c:v>
                </c:pt>
                <c:pt idx="267">
                  <c:v>99248.599000000002</c:v>
                </c:pt>
                <c:pt idx="268">
                  <c:v>100726.601</c:v>
                </c:pt>
                <c:pt idx="269">
                  <c:v>105823.902</c:v>
                </c:pt>
                <c:pt idx="270">
                  <c:v>94870.841</c:v>
                </c:pt>
                <c:pt idx="271">
                  <c:v>96385.364000000001</c:v>
                </c:pt>
                <c:pt idx="272">
                  <c:v>103056.003</c:v>
                </c:pt>
                <c:pt idx="273">
                  <c:v>101307.935</c:v>
                </c:pt>
                <c:pt idx="274">
                  <c:v>117043</c:v>
                </c:pt>
                <c:pt idx="275">
                  <c:v>116726</c:v>
                </c:pt>
                <c:pt idx="276">
                  <c:v>116412</c:v>
                </c:pt>
                <c:pt idx="277">
                  <c:v>115972</c:v>
                </c:pt>
                <c:pt idx="278">
                  <c:v>116618</c:v>
                </c:pt>
                <c:pt idx="279">
                  <c:v>116638</c:v>
                </c:pt>
                <c:pt idx="280">
                  <c:v>115438</c:v>
                </c:pt>
                <c:pt idx="281">
                  <c:v>115089</c:v>
                </c:pt>
                <c:pt idx="282">
                  <c:v>114761</c:v>
                </c:pt>
                <c:pt idx="283">
                  <c:v>114457</c:v>
                </c:pt>
                <c:pt idx="284">
                  <c:v>114139</c:v>
                </c:pt>
                <c:pt idx="285">
                  <c:v>114773</c:v>
                </c:pt>
                <c:pt idx="286">
                  <c:v>114782</c:v>
                </c:pt>
                <c:pt idx="287">
                  <c:v>114801</c:v>
                </c:pt>
                <c:pt idx="288">
                  <c:v>113824</c:v>
                </c:pt>
                <c:pt idx="289">
                  <c:v>113335</c:v>
                </c:pt>
                <c:pt idx="290">
                  <c:v>113340</c:v>
                </c:pt>
                <c:pt idx="291">
                  <c:v>113374</c:v>
                </c:pt>
                <c:pt idx="292">
                  <c:v>114019</c:v>
                </c:pt>
                <c:pt idx="293">
                  <c:v>114065</c:v>
                </c:pt>
                <c:pt idx="294">
                  <c:v>113172</c:v>
                </c:pt>
                <c:pt idx="295">
                  <c:v>112876</c:v>
                </c:pt>
                <c:pt idx="296">
                  <c:v>112637</c:v>
                </c:pt>
                <c:pt idx="297">
                  <c:v>112345</c:v>
                </c:pt>
                <c:pt idx="298">
                  <c:v>112068</c:v>
                </c:pt>
                <c:pt idx="299">
                  <c:v>112704</c:v>
                </c:pt>
                <c:pt idx="300">
                  <c:v>112744</c:v>
                </c:pt>
                <c:pt idx="301">
                  <c:v>111963</c:v>
                </c:pt>
                <c:pt idx="302">
                  <c:v>111560</c:v>
                </c:pt>
                <c:pt idx="303">
                  <c:v>111226</c:v>
                </c:pt>
                <c:pt idx="304">
                  <c:v>111130</c:v>
                </c:pt>
                <c:pt idx="305">
                  <c:v>119207</c:v>
                </c:pt>
                <c:pt idx="306">
                  <c:v>118741</c:v>
                </c:pt>
                <c:pt idx="307">
                  <c:v>118744</c:v>
                </c:pt>
                <c:pt idx="308">
                  <c:v>118501</c:v>
                </c:pt>
                <c:pt idx="309">
                  <c:v>118082</c:v>
                </c:pt>
                <c:pt idx="310">
                  <c:v>117836</c:v>
                </c:pt>
                <c:pt idx="311">
                  <c:v>117930</c:v>
                </c:pt>
                <c:pt idx="312">
                  <c:v>117794</c:v>
                </c:pt>
                <c:pt idx="313">
                  <c:v>117337</c:v>
                </c:pt>
                <c:pt idx="314">
                  <c:v>117328</c:v>
                </c:pt>
                <c:pt idx="315">
                  <c:v>117308</c:v>
                </c:pt>
                <c:pt idx="316">
                  <c:v>117785</c:v>
                </c:pt>
                <c:pt idx="317">
                  <c:v>117576</c:v>
                </c:pt>
                <c:pt idx="318">
                  <c:v>117311</c:v>
                </c:pt>
                <c:pt idx="319">
                  <c:v>117113</c:v>
                </c:pt>
                <c:pt idx="320">
                  <c:v>116654</c:v>
                </c:pt>
                <c:pt idx="321">
                  <c:v>116631</c:v>
                </c:pt>
                <c:pt idx="322">
                  <c:v>116797</c:v>
                </c:pt>
                <c:pt idx="323">
                  <c:v>116662</c:v>
                </c:pt>
                <c:pt idx="324">
                  <c:v>116612</c:v>
                </c:pt>
                <c:pt idx="325">
                  <c:v>116606</c:v>
                </c:pt>
                <c:pt idx="326">
                  <c:v>116369</c:v>
                </c:pt>
                <c:pt idx="327">
                  <c:v>116363</c:v>
                </c:pt>
                <c:pt idx="328">
                  <c:v>116338</c:v>
                </c:pt>
                <c:pt idx="329">
                  <c:v>116815</c:v>
                </c:pt>
                <c:pt idx="330">
                  <c:v>116780</c:v>
                </c:pt>
                <c:pt idx="331">
                  <c:v>116899</c:v>
                </c:pt>
                <c:pt idx="332">
                  <c:v>116393</c:v>
                </c:pt>
                <c:pt idx="333">
                  <c:v>116801</c:v>
                </c:pt>
                <c:pt idx="334">
                  <c:v>116338</c:v>
                </c:pt>
                <c:pt idx="335">
                  <c:v>136582</c:v>
                </c:pt>
                <c:pt idx="336">
                  <c:v>137155</c:v>
                </c:pt>
                <c:pt idx="337">
                  <c:v>137646</c:v>
                </c:pt>
                <c:pt idx="338">
                  <c:v>137737</c:v>
                </c:pt>
                <c:pt idx="339">
                  <c:v>138207</c:v>
                </c:pt>
                <c:pt idx="340">
                  <c:v>138219</c:v>
                </c:pt>
                <c:pt idx="341">
                  <c:v>137807</c:v>
                </c:pt>
                <c:pt idx="342">
                  <c:v>137791</c:v>
                </c:pt>
                <c:pt idx="343">
                  <c:v>138647</c:v>
                </c:pt>
                <c:pt idx="344">
                  <c:v>138966</c:v>
                </c:pt>
                <c:pt idx="345">
                  <c:v>139993</c:v>
                </c:pt>
                <c:pt idx="346">
                  <c:v>140404</c:v>
                </c:pt>
                <c:pt idx="347">
                  <c:v>140938</c:v>
                </c:pt>
                <c:pt idx="348">
                  <c:v>140511</c:v>
                </c:pt>
                <c:pt idx="349">
                  <c:v>140503</c:v>
                </c:pt>
                <c:pt idx="350">
                  <c:v>140900</c:v>
                </c:pt>
                <c:pt idx="351">
                  <c:v>141302</c:v>
                </c:pt>
                <c:pt idx="352">
                  <c:v>142216</c:v>
                </c:pt>
                <c:pt idx="353">
                  <c:v>143211</c:v>
                </c:pt>
                <c:pt idx="354">
                  <c:v>143555</c:v>
                </c:pt>
                <c:pt idx="355">
                  <c:v>143161</c:v>
                </c:pt>
                <c:pt idx="356">
                  <c:v>143160</c:v>
                </c:pt>
                <c:pt idx="357">
                  <c:v>143886</c:v>
                </c:pt>
                <c:pt idx="358">
                  <c:v>144205</c:v>
                </c:pt>
                <c:pt idx="359">
                  <c:v>143763</c:v>
                </c:pt>
                <c:pt idx="360">
                  <c:v>144201</c:v>
                </c:pt>
                <c:pt idx="361">
                  <c:v>145152</c:v>
                </c:pt>
                <c:pt idx="362">
                  <c:v>144725</c:v>
                </c:pt>
                <c:pt idx="363">
                  <c:v>144721</c:v>
                </c:pt>
                <c:pt idx="364">
                  <c:v>145528</c:v>
                </c:pt>
                <c:pt idx="365">
                  <c:v>145934</c:v>
                </c:pt>
                <c:pt idx="366">
                  <c:v>136093</c:v>
                </c:pt>
                <c:pt idx="367">
                  <c:v>135385</c:v>
                </c:pt>
                <c:pt idx="368">
                  <c:v>135564</c:v>
                </c:pt>
                <c:pt idx="369">
                  <c:v>136782</c:v>
                </c:pt>
                <c:pt idx="370">
                  <c:v>136768</c:v>
                </c:pt>
                <c:pt idx="371">
                  <c:v>135533</c:v>
                </c:pt>
                <c:pt idx="372">
                  <c:v>135943</c:v>
                </c:pt>
                <c:pt idx="373">
                  <c:v>136411</c:v>
                </c:pt>
                <c:pt idx="374">
                  <c:v>136992</c:v>
                </c:pt>
                <c:pt idx="375">
                  <c:v>137392</c:v>
                </c:pt>
                <c:pt idx="376">
                  <c:v>138599</c:v>
                </c:pt>
                <c:pt idx="377">
                  <c:v>138570</c:v>
                </c:pt>
                <c:pt idx="378">
                  <c:v>137865</c:v>
                </c:pt>
                <c:pt idx="379">
                  <c:v>138154</c:v>
                </c:pt>
                <c:pt idx="380">
                  <c:v>139213</c:v>
                </c:pt>
                <c:pt idx="381">
                  <c:v>139182</c:v>
                </c:pt>
                <c:pt idx="382">
                  <c:v>139710</c:v>
                </c:pt>
                <c:pt idx="383">
                  <c:v>140923</c:v>
                </c:pt>
                <c:pt idx="384">
                  <c:v>140879</c:v>
                </c:pt>
                <c:pt idx="385">
                  <c:v>140794</c:v>
                </c:pt>
                <c:pt idx="386">
                  <c:v>140334</c:v>
                </c:pt>
                <c:pt idx="387">
                  <c:v>140860</c:v>
                </c:pt>
                <c:pt idx="388">
                  <c:v>141552</c:v>
                </c:pt>
                <c:pt idx="389">
                  <c:v>142470</c:v>
                </c:pt>
                <c:pt idx="390">
                  <c:v>143720</c:v>
                </c:pt>
                <c:pt idx="391">
                  <c:v>143623</c:v>
                </c:pt>
                <c:pt idx="392">
                  <c:v>143718</c:v>
                </c:pt>
                <c:pt idx="393">
                  <c:v>143656</c:v>
                </c:pt>
                <c:pt idx="394">
                  <c:v>144252</c:v>
                </c:pt>
                <c:pt idx="395">
                  <c:v>144836</c:v>
                </c:pt>
                <c:pt idx="396">
                  <c:v>144863</c:v>
                </c:pt>
                <c:pt idx="397">
                  <c:v>136756</c:v>
                </c:pt>
                <c:pt idx="398">
                  <c:v>136758</c:v>
                </c:pt>
                <c:pt idx="399">
                  <c:v>135237</c:v>
                </c:pt>
                <c:pt idx="400">
                  <c:v>136186</c:v>
                </c:pt>
                <c:pt idx="401">
                  <c:v>136194</c:v>
                </c:pt>
                <c:pt idx="402">
                  <c:v>137769</c:v>
                </c:pt>
                <c:pt idx="403">
                  <c:v>137779</c:v>
                </c:pt>
                <c:pt idx="404">
                  <c:v>139391</c:v>
                </c:pt>
                <c:pt idx="405">
                  <c:v>139395</c:v>
                </c:pt>
                <c:pt idx="406">
                  <c:v>138474</c:v>
                </c:pt>
                <c:pt idx="407">
                  <c:v>139216</c:v>
                </c:pt>
                <c:pt idx="408">
                  <c:v>139899</c:v>
                </c:pt>
                <c:pt idx="409">
                  <c:v>141630</c:v>
                </c:pt>
                <c:pt idx="410">
                  <c:v>141633</c:v>
                </c:pt>
                <c:pt idx="411">
                  <c:v>143292</c:v>
                </c:pt>
                <c:pt idx="412">
                  <c:v>143300</c:v>
                </c:pt>
                <c:pt idx="413">
                  <c:v>143306</c:v>
                </c:pt>
                <c:pt idx="414">
                  <c:v>142358</c:v>
                </c:pt>
                <c:pt idx="415">
                  <c:v>144054</c:v>
                </c:pt>
                <c:pt idx="416">
                  <c:v>144067</c:v>
                </c:pt>
                <c:pt idx="417">
                  <c:v>145035</c:v>
                </c:pt>
                <c:pt idx="418">
                  <c:v>146743</c:v>
                </c:pt>
                <c:pt idx="419">
                  <c:v>146745</c:v>
                </c:pt>
                <c:pt idx="420">
                  <c:v>146077</c:v>
                </c:pt>
                <c:pt idx="421">
                  <c:v>146986</c:v>
                </c:pt>
                <c:pt idx="422">
                  <c:v>147619</c:v>
                </c:pt>
                <c:pt idx="423">
                  <c:v>148546</c:v>
                </c:pt>
                <c:pt idx="424">
                  <c:v>150359</c:v>
                </c:pt>
                <c:pt idx="425">
                  <c:v>132983</c:v>
                </c:pt>
                <c:pt idx="426">
                  <c:v>134151</c:v>
                </c:pt>
                <c:pt idx="427">
                  <c:v>132076</c:v>
                </c:pt>
                <c:pt idx="428">
                  <c:v>132439</c:v>
                </c:pt>
                <c:pt idx="429">
                  <c:v>132435</c:v>
                </c:pt>
                <c:pt idx="430">
                  <c:v>132901</c:v>
                </c:pt>
                <c:pt idx="431">
                  <c:v>132908</c:v>
                </c:pt>
                <c:pt idx="432">
                  <c:v>135245</c:v>
                </c:pt>
                <c:pt idx="433">
                  <c:v>120911</c:v>
                </c:pt>
                <c:pt idx="434">
                  <c:v>133306</c:v>
                </c:pt>
                <c:pt idx="435">
                  <c:v>133460</c:v>
                </c:pt>
                <c:pt idx="436">
                  <c:v>133466</c:v>
                </c:pt>
                <c:pt idx="437">
                  <c:v>133425</c:v>
                </c:pt>
                <c:pt idx="438">
                  <c:v>133418</c:v>
                </c:pt>
                <c:pt idx="439">
                  <c:v>135774</c:v>
                </c:pt>
                <c:pt idx="440">
                  <c:v>135781</c:v>
                </c:pt>
                <c:pt idx="441">
                  <c:v>133418</c:v>
                </c:pt>
                <c:pt idx="442">
                  <c:v>133200</c:v>
                </c:pt>
                <c:pt idx="443">
                  <c:v>132619</c:v>
                </c:pt>
                <c:pt idx="444">
                  <c:v>131858</c:v>
                </c:pt>
                <c:pt idx="445">
                  <c:v>131870</c:v>
                </c:pt>
                <c:pt idx="446">
                  <c:v>134148</c:v>
                </c:pt>
                <c:pt idx="447">
                  <c:v>134136</c:v>
                </c:pt>
                <c:pt idx="448">
                  <c:v>131304</c:v>
                </c:pt>
                <c:pt idx="449">
                  <c:v>130324</c:v>
                </c:pt>
                <c:pt idx="450">
                  <c:v>129572</c:v>
                </c:pt>
                <c:pt idx="451">
                  <c:v>128810</c:v>
                </c:pt>
                <c:pt idx="452">
                  <c:v>128102</c:v>
                </c:pt>
                <c:pt idx="453">
                  <c:v>130342</c:v>
                </c:pt>
                <c:pt idx="454">
                  <c:v>130412</c:v>
                </c:pt>
                <c:pt idx="455">
                  <c:v>126773</c:v>
                </c:pt>
                <c:pt idx="456">
                  <c:v>109845</c:v>
                </c:pt>
                <c:pt idx="457">
                  <c:v>108527</c:v>
                </c:pt>
                <c:pt idx="458">
                  <c:v>107968</c:v>
                </c:pt>
                <c:pt idx="459">
                  <c:v>106408</c:v>
                </c:pt>
                <c:pt idx="460">
                  <c:v>106454</c:v>
                </c:pt>
                <c:pt idx="461">
                  <c:v>106435</c:v>
                </c:pt>
                <c:pt idx="462">
                  <c:v>105299</c:v>
                </c:pt>
                <c:pt idx="463">
                  <c:v>104408</c:v>
                </c:pt>
                <c:pt idx="464">
                  <c:v>103653</c:v>
                </c:pt>
                <c:pt idx="465">
                  <c:v>102690</c:v>
                </c:pt>
                <c:pt idx="466">
                  <c:v>102695</c:v>
                </c:pt>
                <c:pt idx="467">
                  <c:v>102734</c:v>
                </c:pt>
                <c:pt idx="468">
                  <c:v>102739</c:v>
                </c:pt>
                <c:pt idx="469">
                  <c:v>102766</c:v>
                </c:pt>
                <c:pt idx="470">
                  <c:v>101440</c:v>
                </c:pt>
                <c:pt idx="471">
                  <c:v>100114</c:v>
                </c:pt>
                <c:pt idx="472">
                  <c:v>100095</c:v>
                </c:pt>
                <c:pt idx="473">
                  <c:v>99358</c:v>
                </c:pt>
                <c:pt idx="474">
                  <c:v>99374</c:v>
                </c:pt>
                <c:pt idx="475">
                  <c:v>99381</c:v>
                </c:pt>
                <c:pt idx="476">
                  <c:v>99389</c:v>
                </c:pt>
                <c:pt idx="477">
                  <c:v>98728</c:v>
                </c:pt>
                <c:pt idx="478">
                  <c:v>98675</c:v>
                </c:pt>
                <c:pt idx="479">
                  <c:v>98556</c:v>
                </c:pt>
                <c:pt idx="480">
                  <c:v>98516</c:v>
                </c:pt>
                <c:pt idx="481">
                  <c:v>98549</c:v>
                </c:pt>
                <c:pt idx="482">
                  <c:v>98554</c:v>
                </c:pt>
                <c:pt idx="483">
                  <c:v>98521</c:v>
                </c:pt>
                <c:pt idx="484">
                  <c:v>98555</c:v>
                </c:pt>
                <c:pt idx="485">
                  <c:v>98574</c:v>
                </c:pt>
                <c:pt idx="486">
                  <c:v>97775</c:v>
                </c:pt>
                <c:pt idx="487">
                  <c:v>97827</c:v>
                </c:pt>
                <c:pt idx="488">
                  <c:v>99532</c:v>
                </c:pt>
                <c:pt idx="489">
                  <c:v>99520</c:v>
                </c:pt>
                <c:pt idx="490">
                  <c:v>97815</c:v>
                </c:pt>
                <c:pt idx="491">
                  <c:v>97467</c:v>
                </c:pt>
                <c:pt idx="492">
                  <c:v>97239</c:v>
                </c:pt>
                <c:pt idx="493">
                  <c:v>97016</c:v>
                </c:pt>
                <c:pt idx="494">
                  <c:v>96739</c:v>
                </c:pt>
                <c:pt idx="495">
                  <c:v>98416</c:v>
                </c:pt>
                <c:pt idx="496">
                  <c:v>98416</c:v>
                </c:pt>
                <c:pt idx="497">
                  <c:v>96499</c:v>
                </c:pt>
                <c:pt idx="498">
                  <c:v>96157</c:v>
                </c:pt>
                <c:pt idx="499">
                  <c:v>95765</c:v>
                </c:pt>
                <c:pt idx="500">
                  <c:v>95228</c:v>
                </c:pt>
                <c:pt idx="501">
                  <c:v>95253</c:v>
                </c:pt>
                <c:pt idx="502">
                  <c:v>96907</c:v>
                </c:pt>
                <c:pt idx="503">
                  <c:v>96906</c:v>
                </c:pt>
                <c:pt idx="504">
                  <c:v>93733</c:v>
                </c:pt>
                <c:pt idx="505">
                  <c:v>92795</c:v>
                </c:pt>
                <c:pt idx="506">
                  <c:v>92257</c:v>
                </c:pt>
                <c:pt idx="507">
                  <c:v>92276</c:v>
                </c:pt>
                <c:pt idx="508">
                  <c:v>92335</c:v>
                </c:pt>
                <c:pt idx="509">
                  <c:v>93926</c:v>
                </c:pt>
                <c:pt idx="510">
                  <c:v>93926</c:v>
                </c:pt>
                <c:pt idx="511">
                  <c:v>93928</c:v>
                </c:pt>
                <c:pt idx="512">
                  <c:v>91878</c:v>
                </c:pt>
                <c:pt idx="513">
                  <c:v>91495</c:v>
                </c:pt>
                <c:pt idx="514">
                  <c:v>91106</c:v>
                </c:pt>
                <c:pt idx="515">
                  <c:v>90752</c:v>
                </c:pt>
                <c:pt idx="516">
                  <c:v>92291</c:v>
                </c:pt>
                <c:pt idx="517">
                  <c:v>93247</c:v>
                </c:pt>
                <c:pt idx="518">
                  <c:v>93453</c:v>
                </c:pt>
                <c:pt idx="519">
                  <c:v>92604</c:v>
                </c:pt>
                <c:pt idx="520">
                  <c:v>91986</c:v>
                </c:pt>
                <c:pt idx="521">
                  <c:v>91988</c:v>
                </c:pt>
                <c:pt idx="522">
                  <c:v>91500</c:v>
                </c:pt>
                <c:pt idx="523">
                  <c:v>90904</c:v>
                </c:pt>
                <c:pt idx="524">
                  <c:v>90904</c:v>
                </c:pt>
                <c:pt idx="525">
                  <c:v>91206</c:v>
                </c:pt>
                <c:pt idx="526">
                  <c:v>90912</c:v>
                </c:pt>
                <c:pt idx="527">
                  <c:v>90655</c:v>
                </c:pt>
                <c:pt idx="528">
                  <c:v>90570</c:v>
                </c:pt>
                <c:pt idx="529">
                  <c:v>90480</c:v>
                </c:pt>
                <c:pt idx="530">
                  <c:v>89890</c:v>
                </c:pt>
                <c:pt idx="531">
                  <c:v>89890</c:v>
                </c:pt>
                <c:pt idx="532">
                  <c:v>90472</c:v>
                </c:pt>
                <c:pt idx="533">
                  <c:v>90366</c:v>
                </c:pt>
                <c:pt idx="534">
                  <c:v>90339</c:v>
                </c:pt>
                <c:pt idx="535">
                  <c:v>90449</c:v>
                </c:pt>
                <c:pt idx="536">
                  <c:v>90486</c:v>
                </c:pt>
                <c:pt idx="537">
                  <c:v>89889</c:v>
                </c:pt>
                <c:pt idx="538">
                  <c:v>89918</c:v>
                </c:pt>
                <c:pt idx="539">
                  <c:v>90515</c:v>
                </c:pt>
                <c:pt idx="540">
                  <c:v>90542</c:v>
                </c:pt>
                <c:pt idx="541">
                  <c:v>90578</c:v>
                </c:pt>
                <c:pt idx="542">
                  <c:v>90585</c:v>
                </c:pt>
                <c:pt idx="543">
                  <c:v>102820</c:v>
                </c:pt>
                <c:pt idx="544">
                  <c:v>102923</c:v>
                </c:pt>
                <c:pt idx="545">
                  <c:v>102911</c:v>
                </c:pt>
                <c:pt idx="546">
                  <c:v>91213</c:v>
                </c:pt>
                <c:pt idx="547">
                  <c:v>69400.595725441264</c:v>
                </c:pt>
                <c:pt idx="548">
                  <c:v>81895.985512498417</c:v>
                </c:pt>
                <c:pt idx="549">
                  <c:v>75249.7380917509</c:v>
                </c:pt>
                <c:pt idx="550">
                  <c:v>57348.137701208478</c:v>
                </c:pt>
                <c:pt idx="551">
                  <c:v>67121.499117315543</c:v>
                </c:pt>
                <c:pt idx="552">
                  <c:v>88520.168394762295</c:v>
                </c:pt>
                <c:pt idx="553">
                  <c:v>84578.424841333821</c:v>
                </c:pt>
                <c:pt idx="554">
                  <c:v>71460.79803567272</c:v>
                </c:pt>
                <c:pt idx="555">
                  <c:v>77274.157258730673</c:v>
                </c:pt>
                <c:pt idx="556">
                  <c:v>70171.260639108921</c:v>
                </c:pt>
                <c:pt idx="557">
                  <c:v>68306.390156100591</c:v>
                </c:pt>
                <c:pt idx="558">
                  <c:v>68269.424074499853</c:v>
                </c:pt>
                <c:pt idx="559">
                  <c:v>65486.577472760022</c:v>
                </c:pt>
                <c:pt idx="560">
                  <c:v>71557.213055713655</c:v>
                </c:pt>
                <c:pt idx="561">
                  <c:v>87194.886611174967</c:v>
                </c:pt>
                <c:pt idx="562">
                  <c:v>92463.721368097118</c:v>
                </c:pt>
                <c:pt idx="563">
                  <c:v>81820.867246982292</c:v>
                </c:pt>
                <c:pt idx="564">
                  <c:v>67994.892002916065</c:v>
                </c:pt>
                <c:pt idx="565">
                  <c:v>63921.074012778816</c:v>
                </c:pt>
                <c:pt idx="566">
                  <c:v>69404.322489990038</c:v>
                </c:pt>
                <c:pt idx="567">
                  <c:v>57808.39709091674</c:v>
                </c:pt>
                <c:pt idx="568">
                  <c:v>63011.77593248889</c:v>
                </c:pt>
                <c:pt idx="569">
                  <c:v>67086.795741556722</c:v>
                </c:pt>
                <c:pt idx="570">
                  <c:v>75189.975798938714</c:v>
                </c:pt>
                <c:pt idx="571">
                  <c:v>104397.71639305192</c:v>
                </c:pt>
                <c:pt idx="572">
                  <c:v>103511.43808969704</c:v>
                </c:pt>
                <c:pt idx="573">
                  <c:v>103511.43808969704</c:v>
                </c:pt>
                <c:pt idx="574">
                  <c:v>78787.759380139905</c:v>
                </c:pt>
                <c:pt idx="575">
                  <c:v>81446.057689158682</c:v>
                </c:pt>
                <c:pt idx="576">
                  <c:v>80708.478091947181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4F-4F74-9145-097FAC1D2C5A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Total_StdO_Customers!$U$9:$U$585</c:f>
              <c:numCache>
                <c:formatCode>#,##0</c:formatCode>
                <c:ptCount val="577"/>
                <c:pt idx="0">
                  <c:v>141738</c:v>
                </c:pt>
                <c:pt idx="1">
                  <c:v>142689</c:v>
                </c:pt>
                <c:pt idx="2">
                  <c:v>141895</c:v>
                </c:pt>
                <c:pt idx="3">
                  <c:v>140767</c:v>
                </c:pt>
                <c:pt idx="4">
                  <c:v>140165</c:v>
                </c:pt>
                <c:pt idx="5">
                  <c:v>139207</c:v>
                </c:pt>
                <c:pt idx="6">
                  <c:v>139174</c:v>
                </c:pt>
                <c:pt idx="7">
                  <c:v>139612</c:v>
                </c:pt>
                <c:pt idx="8">
                  <c:v>138575</c:v>
                </c:pt>
                <c:pt idx="9">
                  <c:v>138530</c:v>
                </c:pt>
                <c:pt idx="10">
                  <c:v>138091</c:v>
                </c:pt>
                <c:pt idx="11">
                  <c:v>138055</c:v>
                </c:pt>
                <c:pt idx="12">
                  <c:v>137089</c:v>
                </c:pt>
                <c:pt idx="13">
                  <c:v>137026</c:v>
                </c:pt>
                <c:pt idx="14">
                  <c:v>136104</c:v>
                </c:pt>
                <c:pt idx="15">
                  <c:v>136012</c:v>
                </c:pt>
                <c:pt idx="16">
                  <c:v>135938</c:v>
                </c:pt>
                <c:pt idx="17">
                  <c:v>135508</c:v>
                </c:pt>
                <c:pt idx="18">
                  <c:v>135463</c:v>
                </c:pt>
                <c:pt idx="19">
                  <c:v>134474</c:v>
                </c:pt>
                <c:pt idx="20">
                  <c:v>134352</c:v>
                </c:pt>
                <c:pt idx="21">
                  <c:v>134852</c:v>
                </c:pt>
                <c:pt idx="22">
                  <c:v>134655</c:v>
                </c:pt>
                <c:pt idx="23">
                  <c:v>134615</c:v>
                </c:pt>
                <c:pt idx="24">
                  <c:v>135174</c:v>
                </c:pt>
                <c:pt idx="25">
                  <c:v>135175</c:v>
                </c:pt>
                <c:pt idx="26">
                  <c:v>134255</c:v>
                </c:pt>
                <c:pt idx="27">
                  <c:v>134205</c:v>
                </c:pt>
                <c:pt idx="28">
                  <c:v>135966</c:v>
                </c:pt>
                <c:pt idx="29">
                  <c:v>136828</c:v>
                </c:pt>
                <c:pt idx="30">
                  <c:v>137506</c:v>
                </c:pt>
                <c:pt idx="31">
                  <c:v>129595</c:v>
                </c:pt>
                <c:pt idx="32">
                  <c:v>131224</c:v>
                </c:pt>
                <c:pt idx="33">
                  <c:v>130160</c:v>
                </c:pt>
                <c:pt idx="34">
                  <c:v>130157</c:v>
                </c:pt>
                <c:pt idx="35">
                  <c:v>132103</c:v>
                </c:pt>
                <c:pt idx="36">
                  <c:v>132091</c:v>
                </c:pt>
                <c:pt idx="37">
                  <c:v>133025</c:v>
                </c:pt>
                <c:pt idx="38">
                  <c:v>134729</c:v>
                </c:pt>
                <c:pt idx="39">
                  <c:v>134735</c:v>
                </c:pt>
                <c:pt idx="40">
                  <c:v>133627</c:v>
                </c:pt>
                <c:pt idx="41">
                  <c:v>133636</c:v>
                </c:pt>
                <c:pt idx="42">
                  <c:v>135894</c:v>
                </c:pt>
                <c:pt idx="43">
                  <c:v>136624</c:v>
                </c:pt>
                <c:pt idx="44">
                  <c:v>138348</c:v>
                </c:pt>
                <c:pt idx="45">
                  <c:v>139121</c:v>
                </c:pt>
                <c:pt idx="46">
                  <c:v>139201</c:v>
                </c:pt>
                <c:pt idx="47">
                  <c:v>138086</c:v>
                </c:pt>
                <c:pt idx="48">
                  <c:v>138096</c:v>
                </c:pt>
                <c:pt idx="49">
                  <c:v>138108</c:v>
                </c:pt>
                <c:pt idx="50">
                  <c:v>140604</c:v>
                </c:pt>
                <c:pt idx="51">
                  <c:v>140620</c:v>
                </c:pt>
                <c:pt idx="52">
                  <c:v>142058</c:v>
                </c:pt>
                <c:pt idx="53">
                  <c:v>142063</c:v>
                </c:pt>
                <c:pt idx="54">
                  <c:v>140923</c:v>
                </c:pt>
                <c:pt idx="55">
                  <c:v>140928</c:v>
                </c:pt>
                <c:pt idx="56">
                  <c:v>142489</c:v>
                </c:pt>
                <c:pt idx="57">
                  <c:v>142694</c:v>
                </c:pt>
                <c:pt idx="58">
                  <c:v>142995</c:v>
                </c:pt>
                <c:pt idx="59">
                  <c:v>143666</c:v>
                </c:pt>
                <c:pt idx="60">
                  <c:v>134882</c:v>
                </c:pt>
                <c:pt idx="61">
                  <c:v>136366</c:v>
                </c:pt>
                <c:pt idx="62">
                  <c:v>136395</c:v>
                </c:pt>
                <c:pt idx="63">
                  <c:v>135074</c:v>
                </c:pt>
                <c:pt idx="64">
                  <c:v>135071</c:v>
                </c:pt>
                <c:pt idx="65">
                  <c:v>134966</c:v>
                </c:pt>
                <c:pt idx="66">
                  <c:v>134814</c:v>
                </c:pt>
                <c:pt idx="67">
                  <c:v>134741</c:v>
                </c:pt>
                <c:pt idx="68">
                  <c:v>136230</c:v>
                </c:pt>
                <c:pt idx="69">
                  <c:v>136203</c:v>
                </c:pt>
                <c:pt idx="70">
                  <c:v>134232</c:v>
                </c:pt>
                <c:pt idx="71">
                  <c:v>134246</c:v>
                </c:pt>
                <c:pt idx="72">
                  <c:v>134119</c:v>
                </c:pt>
                <c:pt idx="73">
                  <c:v>133974</c:v>
                </c:pt>
                <c:pt idx="74">
                  <c:v>133576</c:v>
                </c:pt>
                <c:pt idx="75">
                  <c:v>135038</c:v>
                </c:pt>
                <c:pt idx="76">
                  <c:v>135046</c:v>
                </c:pt>
                <c:pt idx="77">
                  <c:v>133143</c:v>
                </c:pt>
                <c:pt idx="78">
                  <c:v>133155</c:v>
                </c:pt>
                <c:pt idx="79">
                  <c:v>133015</c:v>
                </c:pt>
                <c:pt idx="80">
                  <c:v>132630</c:v>
                </c:pt>
                <c:pt idx="81">
                  <c:v>132644</c:v>
                </c:pt>
                <c:pt idx="82">
                  <c:v>134101</c:v>
                </c:pt>
                <c:pt idx="83">
                  <c:v>134128</c:v>
                </c:pt>
                <c:pt idx="84">
                  <c:v>132206</c:v>
                </c:pt>
                <c:pt idx="85">
                  <c:v>131774</c:v>
                </c:pt>
                <c:pt idx="86">
                  <c:v>131500</c:v>
                </c:pt>
                <c:pt idx="87">
                  <c:v>131114</c:v>
                </c:pt>
                <c:pt idx="88">
                  <c:v>130797</c:v>
                </c:pt>
                <c:pt idx="89">
                  <c:v>132224</c:v>
                </c:pt>
                <c:pt idx="90">
                  <c:v>132228</c:v>
                </c:pt>
                <c:pt idx="91">
                  <c:v>116258.719</c:v>
                </c:pt>
                <c:pt idx="92">
                  <c:v>115888.80099999999</c:v>
                </c:pt>
                <c:pt idx="93">
                  <c:v>115717.285</c:v>
                </c:pt>
                <c:pt idx="94">
                  <c:v>116879.65700000001</c:v>
                </c:pt>
                <c:pt idx="95">
                  <c:v>114948.673</c:v>
                </c:pt>
                <c:pt idx="96">
                  <c:v>115674.88799999999</c:v>
                </c:pt>
                <c:pt idx="97">
                  <c:v>114874.68000000001</c:v>
                </c:pt>
                <c:pt idx="98">
                  <c:v>114776.59300000001</c:v>
                </c:pt>
                <c:pt idx="99">
                  <c:v>104506.162</c:v>
                </c:pt>
                <c:pt idx="100">
                  <c:v>112684.06899999999</c:v>
                </c:pt>
                <c:pt idx="101">
                  <c:v>112570.77499999999</c:v>
                </c:pt>
                <c:pt idx="102">
                  <c:v>102019.68700000001</c:v>
                </c:pt>
                <c:pt idx="103">
                  <c:v>98824.449000000008</c:v>
                </c:pt>
                <c:pt idx="104">
                  <c:v>100379.16099999999</c:v>
                </c:pt>
                <c:pt idx="105">
                  <c:v>99630.388999999996</c:v>
                </c:pt>
                <c:pt idx="106">
                  <c:v>99682.262999999992</c:v>
                </c:pt>
                <c:pt idx="107">
                  <c:v>99597.717999999993</c:v>
                </c:pt>
                <c:pt idx="108">
                  <c:v>96390.242999999988</c:v>
                </c:pt>
                <c:pt idx="109">
                  <c:v>96831.010999999999</c:v>
                </c:pt>
                <c:pt idx="110">
                  <c:v>100573.185</c:v>
                </c:pt>
                <c:pt idx="111">
                  <c:v>105766.465</c:v>
                </c:pt>
                <c:pt idx="112">
                  <c:v>102717.83100000001</c:v>
                </c:pt>
                <c:pt idx="113">
                  <c:v>102575.87599999999</c:v>
                </c:pt>
                <c:pt idx="114">
                  <c:v>109039.261</c:v>
                </c:pt>
                <c:pt idx="115">
                  <c:v>104922.507</c:v>
                </c:pt>
                <c:pt idx="116">
                  <c:v>96342.331999999995</c:v>
                </c:pt>
                <c:pt idx="117">
                  <c:v>94178.631999999998</c:v>
                </c:pt>
                <c:pt idx="118">
                  <c:v>103071.13499999999</c:v>
                </c:pt>
                <c:pt idx="119">
                  <c:v>97906.752999999997</c:v>
                </c:pt>
                <c:pt idx="120">
                  <c:v>99000.039000000004</c:v>
                </c:pt>
                <c:pt idx="121">
                  <c:v>96238.85</c:v>
                </c:pt>
                <c:pt idx="122">
                  <c:v>102268.93400000001</c:v>
                </c:pt>
                <c:pt idx="123">
                  <c:v>92001.000999999989</c:v>
                </c:pt>
                <c:pt idx="124">
                  <c:v>93742.24</c:v>
                </c:pt>
                <c:pt idx="125">
                  <c:v>104630.307</c:v>
                </c:pt>
                <c:pt idx="126">
                  <c:v>97109.366999999998</c:v>
                </c:pt>
                <c:pt idx="127">
                  <c:v>92664.714000000007</c:v>
                </c:pt>
                <c:pt idx="128">
                  <c:v>99294.871999999988</c:v>
                </c:pt>
                <c:pt idx="129">
                  <c:v>101536.715</c:v>
                </c:pt>
                <c:pt idx="130">
                  <c:v>93758.627999999997</c:v>
                </c:pt>
                <c:pt idx="131">
                  <c:v>94702.463000000003</c:v>
                </c:pt>
                <c:pt idx="132">
                  <c:v>97069.929000000004</c:v>
                </c:pt>
                <c:pt idx="133">
                  <c:v>93855.092000000004</c:v>
                </c:pt>
                <c:pt idx="134">
                  <c:v>95938.233999999997</c:v>
                </c:pt>
                <c:pt idx="135">
                  <c:v>97876.316999999995</c:v>
                </c:pt>
                <c:pt idx="136">
                  <c:v>97291.616000000009</c:v>
                </c:pt>
                <c:pt idx="137">
                  <c:v>93256.125</c:v>
                </c:pt>
                <c:pt idx="138">
                  <c:v>93328.603000000003</c:v>
                </c:pt>
                <c:pt idx="139">
                  <c:v>98781.807000000001</c:v>
                </c:pt>
                <c:pt idx="140">
                  <c:v>97117.607999999993</c:v>
                </c:pt>
                <c:pt idx="141">
                  <c:v>100743.13499999999</c:v>
                </c:pt>
                <c:pt idx="142">
                  <c:v>109031.974</c:v>
                </c:pt>
                <c:pt idx="143">
                  <c:v>102111.711</c:v>
                </c:pt>
                <c:pt idx="144">
                  <c:v>96125.936999999991</c:v>
                </c:pt>
                <c:pt idx="145">
                  <c:v>95565.587</c:v>
                </c:pt>
                <c:pt idx="146">
                  <c:v>96157.404999999999</c:v>
                </c:pt>
                <c:pt idx="147">
                  <c:v>101473.81099999999</c:v>
                </c:pt>
                <c:pt idx="148">
                  <c:v>102440.82799999999</c:v>
                </c:pt>
                <c:pt idx="149">
                  <c:v>98519.38</c:v>
                </c:pt>
                <c:pt idx="150">
                  <c:v>95559.4</c:v>
                </c:pt>
                <c:pt idx="151">
                  <c:v>92962.98</c:v>
                </c:pt>
                <c:pt idx="152">
                  <c:v>92233.717999999993</c:v>
                </c:pt>
                <c:pt idx="153">
                  <c:v>102602.459</c:v>
                </c:pt>
                <c:pt idx="154">
                  <c:v>101613.12</c:v>
                </c:pt>
                <c:pt idx="155">
                  <c:v>103682.226</c:v>
                </c:pt>
                <c:pt idx="156">
                  <c:v>104395.01300000001</c:v>
                </c:pt>
                <c:pt idx="157">
                  <c:v>103727.94500000001</c:v>
                </c:pt>
                <c:pt idx="158">
                  <c:v>94349.797999999995</c:v>
                </c:pt>
                <c:pt idx="159">
                  <c:v>92675.15</c:v>
                </c:pt>
                <c:pt idx="160">
                  <c:v>95584.884999999995</c:v>
                </c:pt>
                <c:pt idx="161">
                  <c:v>96040.726999999999</c:v>
                </c:pt>
                <c:pt idx="162">
                  <c:v>100612.303</c:v>
                </c:pt>
                <c:pt idx="163">
                  <c:v>97207.206000000006</c:v>
                </c:pt>
                <c:pt idx="164">
                  <c:v>102741.507</c:v>
                </c:pt>
                <c:pt idx="165">
                  <c:v>97880.701000000001</c:v>
                </c:pt>
                <c:pt idx="166">
                  <c:v>92262.861000000004</c:v>
                </c:pt>
                <c:pt idx="167">
                  <c:v>96875.906999999992</c:v>
                </c:pt>
                <c:pt idx="168">
                  <c:v>96873.096000000005</c:v>
                </c:pt>
                <c:pt idx="169">
                  <c:v>119587.927</c:v>
                </c:pt>
                <c:pt idx="170">
                  <c:v>132521.171</c:v>
                </c:pt>
                <c:pt idx="171">
                  <c:v>130720.587</c:v>
                </c:pt>
                <c:pt idx="172">
                  <c:v>112475.774</c:v>
                </c:pt>
                <c:pt idx="173">
                  <c:v>98617.152000000002</c:v>
                </c:pt>
                <c:pt idx="174">
                  <c:v>102887.78200000001</c:v>
                </c:pt>
                <c:pt idx="175">
                  <c:v>105676.47900000001</c:v>
                </c:pt>
                <c:pt idx="176">
                  <c:v>122493.413</c:v>
                </c:pt>
                <c:pt idx="177">
                  <c:v>121284.95700000001</c:v>
                </c:pt>
                <c:pt idx="178">
                  <c:v>112174.071</c:v>
                </c:pt>
                <c:pt idx="179">
                  <c:v>100312.54199999999</c:v>
                </c:pt>
                <c:pt idx="180">
                  <c:v>93464.141999999993</c:v>
                </c:pt>
                <c:pt idx="181">
                  <c:v>112147.99399999999</c:v>
                </c:pt>
                <c:pt idx="182">
                  <c:v>112730.073</c:v>
                </c:pt>
                <c:pt idx="183">
                  <c:v>120122.29199999999</c:v>
                </c:pt>
                <c:pt idx="184">
                  <c:v>115923.572</c:v>
                </c:pt>
                <c:pt idx="185">
                  <c:v>104505.73</c:v>
                </c:pt>
                <c:pt idx="186">
                  <c:v>119661.02600000001</c:v>
                </c:pt>
                <c:pt idx="187">
                  <c:v>116558.576</c:v>
                </c:pt>
                <c:pt idx="188">
                  <c:v>133753.42499999999</c:v>
                </c:pt>
                <c:pt idx="189">
                  <c:v>125285.85100000001</c:v>
                </c:pt>
                <c:pt idx="190">
                  <c:v>129163.679</c:v>
                </c:pt>
                <c:pt idx="191">
                  <c:v>136713.897</c:v>
                </c:pt>
                <c:pt idx="192">
                  <c:v>129763.23</c:v>
                </c:pt>
                <c:pt idx="193">
                  <c:v>137665.90899999999</c:v>
                </c:pt>
                <c:pt idx="194">
                  <c:v>126341.38800000001</c:v>
                </c:pt>
                <c:pt idx="195">
                  <c:v>147193.77100000001</c:v>
                </c:pt>
                <c:pt idx="196">
                  <c:v>143308.65299999999</c:v>
                </c:pt>
                <c:pt idx="197">
                  <c:v>143230.00700000001</c:v>
                </c:pt>
                <c:pt idx="198">
                  <c:v>143325.04800000001</c:v>
                </c:pt>
                <c:pt idx="199">
                  <c:v>135379.71799999999</c:v>
                </c:pt>
                <c:pt idx="200">
                  <c:v>124265.52499999999</c:v>
                </c:pt>
                <c:pt idx="201">
                  <c:v>122121.155</c:v>
                </c:pt>
                <c:pt idx="202">
                  <c:v>113543.792</c:v>
                </c:pt>
                <c:pt idx="203">
                  <c:v>117184.871</c:v>
                </c:pt>
                <c:pt idx="204">
                  <c:v>110067.421</c:v>
                </c:pt>
                <c:pt idx="205">
                  <c:v>106993.19499999999</c:v>
                </c:pt>
                <c:pt idx="206">
                  <c:v>108770.571</c:v>
                </c:pt>
                <c:pt idx="207">
                  <c:v>117075.68799999999</c:v>
                </c:pt>
                <c:pt idx="208">
                  <c:v>122452.632</c:v>
                </c:pt>
                <c:pt idx="209">
                  <c:v>126192.87400000001</c:v>
                </c:pt>
                <c:pt idx="210">
                  <c:v>112760.666</c:v>
                </c:pt>
                <c:pt idx="211">
                  <c:v>122889.52800000001</c:v>
                </c:pt>
                <c:pt idx="212">
                  <c:v>128887.897</c:v>
                </c:pt>
                <c:pt idx="213">
                  <c:v>142649.77499999999</c:v>
                </c:pt>
                <c:pt idx="214">
                  <c:v>145591.13200000001</c:v>
                </c:pt>
                <c:pt idx="215">
                  <c:v>139225.614</c:v>
                </c:pt>
                <c:pt idx="216">
                  <c:v>132220.58600000001</c:v>
                </c:pt>
                <c:pt idx="217">
                  <c:v>130384.429</c:v>
                </c:pt>
                <c:pt idx="218">
                  <c:v>112563.70999999999</c:v>
                </c:pt>
                <c:pt idx="219">
                  <c:v>117598.538</c:v>
                </c:pt>
                <c:pt idx="220">
                  <c:v>114491.681</c:v>
                </c:pt>
                <c:pt idx="221">
                  <c:v>107559.32999999999</c:v>
                </c:pt>
                <c:pt idx="222">
                  <c:v>132051.364</c:v>
                </c:pt>
                <c:pt idx="223">
                  <c:v>122407.209</c:v>
                </c:pt>
                <c:pt idx="224">
                  <c:v>117010.624</c:v>
                </c:pt>
                <c:pt idx="225">
                  <c:v>122632.568</c:v>
                </c:pt>
                <c:pt idx="226">
                  <c:v>119183.47499999999</c:v>
                </c:pt>
                <c:pt idx="227">
                  <c:v>115235.98700000001</c:v>
                </c:pt>
                <c:pt idx="228">
                  <c:v>114168.126</c:v>
                </c:pt>
                <c:pt idx="229">
                  <c:v>110148.55</c:v>
                </c:pt>
                <c:pt idx="230">
                  <c:v>112915.664</c:v>
                </c:pt>
                <c:pt idx="231">
                  <c:v>116011.43299999999</c:v>
                </c:pt>
                <c:pt idx="232">
                  <c:v>109818.41399999999</c:v>
                </c:pt>
                <c:pt idx="233">
                  <c:v>109736.639</c:v>
                </c:pt>
                <c:pt idx="234">
                  <c:v>106071.99400000001</c:v>
                </c:pt>
                <c:pt idx="235">
                  <c:v>107082.878</c:v>
                </c:pt>
                <c:pt idx="236">
                  <c:v>115053.754</c:v>
                </c:pt>
                <c:pt idx="237">
                  <c:v>120055.664</c:v>
                </c:pt>
                <c:pt idx="238">
                  <c:v>116617.719</c:v>
                </c:pt>
                <c:pt idx="239">
                  <c:v>120208.577</c:v>
                </c:pt>
                <c:pt idx="240">
                  <c:v>110274.087</c:v>
                </c:pt>
                <c:pt idx="241">
                  <c:v>105987.35</c:v>
                </c:pt>
                <c:pt idx="242">
                  <c:v>100798.406</c:v>
                </c:pt>
                <c:pt idx="243">
                  <c:v>102835.034</c:v>
                </c:pt>
                <c:pt idx="244">
                  <c:v>116389.77699999999</c:v>
                </c:pt>
                <c:pt idx="245">
                  <c:v>111505.01699999999</c:v>
                </c:pt>
                <c:pt idx="246">
                  <c:v>106103.55799999999</c:v>
                </c:pt>
                <c:pt idx="247">
                  <c:v>112396.74200000001</c:v>
                </c:pt>
                <c:pt idx="248">
                  <c:v>110970.47899999999</c:v>
                </c:pt>
                <c:pt idx="249">
                  <c:v>102894.12</c:v>
                </c:pt>
                <c:pt idx="250">
                  <c:v>103514.853</c:v>
                </c:pt>
                <c:pt idx="251">
                  <c:v>106385.39600000001</c:v>
                </c:pt>
                <c:pt idx="252">
                  <c:v>103351.21299999999</c:v>
                </c:pt>
                <c:pt idx="253">
                  <c:v>102676.356</c:v>
                </c:pt>
                <c:pt idx="254">
                  <c:v>103443.96799999999</c:v>
                </c:pt>
                <c:pt idx="255">
                  <c:v>105587.603</c:v>
                </c:pt>
                <c:pt idx="256">
                  <c:v>108303.145</c:v>
                </c:pt>
                <c:pt idx="257">
                  <c:v>104106.173</c:v>
                </c:pt>
                <c:pt idx="258">
                  <c:v>111746.821</c:v>
                </c:pt>
                <c:pt idx="259">
                  <c:v>112606.33</c:v>
                </c:pt>
                <c:pt idx="260">
                  <c:v>118398.94499999999</c:v>
                </c:pt>
                <c:pt idx="261">
                  <c:v>116504.92600000001</c:v>
                </c:pt>
                <c:pt idx="262">
                  <c:v>112610.587</c:v>
                </c:pt>
                <c:pt idx="263">
                  <c:v>100036.211</c:v>
                </c:pt>
                <c:pt idx="264">
                  <c:v>97239.342999999993</c:v>
                </c:pt>
                <c:pt idx="265">
                  <c:v>103715.59400000001</c:v>
                </c:pt>
                <c:pt idx="266">
                  <c:v>101345.727</c:v>
                </c:pt>
                <c:pt idx="267">
                  <c:v>102128.96400000001</c:v>
                </c:pt>
                <c:pt idx="268">
                  <c:v>101782.577</c:v>
                </c:pt>
                <c:pt idx="269">
                  <c:v>105215.712</c:v>
                </c:pt>
                <c:pt idx="270">
                  <c:v>97714.53300000001</c:v>
                </c:pt>
                <c:pt idx="271">
                  <c:v>98574.560000000012</c:v>
                </c:pt>
                <c:pt idx="272">
                  <c:v>103356.421</c:v>
                </c:pt>
                <c:pt idx="273">
                  <c:v>102182.52499999999</c:v>
                </c:pt>
                <c:pt idx="274">
                  <c:v>122296</c:v>
                </c:pt>
                <c:pt idx="275">
                  <c:v>121958</c:v>
                </c:pt>
                <c:pt idx="276">
                  <c:v>121618</c:v>
                </c:pt>
                <c:pt idx="277">
                  <c:v>121141</c:v>
                </c:pt>
                <c:pt idx="278">
                  <c:v>121513</c:v>
                </c:pt>
                <c:pt idx="279">
                  <c:v>121525</c:v>
                </c:pt>
                <c:pt idx="280">
                  <c:v>120574</c:v>
                </c:pt>
                <c:pt idx="281">
                  <c:v>120210</c:v>
                </c:pt>
                <c:pt idx="282">
                  <c:v>119855</c:v>
                </c:pt>
                <c:pt idx="283">
                  <c:v>119539</c:v>
                </c:pt>
                <c:pt idx="284">
                  <c:v>119196</c:v>
                </c:pt>
                <c:pt idx="285">
                  <c:v>119555</c:v>
                </c:pt>
                <c:pt idx="286">
                  <c:v>119566</c:v>
                </c:pt>
                <c:pt idx="287">
                  <c:v>119585</c:v>
                </c:pt>
                <c:pt idx="288">
                  <c:v>118868</c:v>
                </c:pt>
                <c:pt idx="289">
                  <c:v>118344</c:v>
                </c:pt>
                <c:pt idx="290">
                  <c:v>118357</c:v>
                </c:pt>
                <c:pt idx="291">
                  <c:v>118387</c:v>
                </c:pt>
                <c:pt idx="292">
                  <c:v>118759</c:v>
                </c:pt>
                <c:pt idx="293">
                  <c:v>118807</c:v>
                </c:pt>
                <c:pt idx="294">
                  <c:v>118174</c:v>
                </c:pt>
                <c:pt idx="295">
                  <c:v>117865</c:v>
                </c:pt>
                <c:pt idx="296">
                  <c:v>117611</c:v>
                </c:pt>
                <c:pt idx="297">
                  <c:v>117299</c:v>
                </c:pt>
                <c:pt idx="298">
                  <c:v>117014</c:v>
                </c:pt>
                <c:pt idx="299">
                  <c:v>117374</c:v>
                </c:pt>
                <c:pt idx="300">
                  <c:v>117407</c:v>
                </c:pt>
                <c:pt idx="301">
                  <c:v>116892</c:v>
                </c:pt>
                <c:pt idx="302">
                  <c:v>116479</c:v>
                </c:pt>
                <c:pt idx="303">
                  <c:v>116127</c:v>
                </c:pt>
                <c:pt idx="304">
                  <c:v>116023</c:v>
                </c:pt>
                <c:pt idx="305">
                  <c:v>111167</c:v>
                </c:pt>
                <c:pt idx="306">
                  <c:v>112515</c:v>
                </c:pt>
                <c:pt idx="307">
                  <c:v>112516</c:v>
                </c:pt>
                <c:pt idx="308">
                  <c:v>110511</c:v>
                </c:pt>
                <c:pt idx="309">
                  <c:v>110121</c:v>
                </c:pt>
                <c:pt idx="310">
                  <c:v>109895</c:v>
                </c:pt>
                <c:pt idx="311">
                  <c:v>109982</c:v>
                </c:pt>
                <c:pt idx="312">
                  <c:v>109857</c:v>
                </c:pt>
                <c:pt idx="313">
                  <c:v>111186</c:v>
                </c:pt>
                <c:pt idx="314">
                  <c:v>111178</c:v>
                </c:pt>
                <c:pt idx="315">
                  <c:v>111162</c:v>
                </c:pt>
                <c:pt idx="316">
                  <c:v>109846</c:v>
                </c:pt>
                <c:pt idx="317">
                  <c:v>109651</c:v>
                </c:pt>
                <c:pt idx="318">
                  <c:v>109404</c:v>
                </c:pt>
                <c:pt idx="319">
                  <c:v>109218</c:v>
                </c:pt>
                <c:pt idx="320">
                  <c:v>110538</c:v>
                </c:pt>
                <c:pt idx="321">
                  <c:v>110517</c:v>
                </c:pt>
                <c:pt idx="322">
                  <c:v>108929</c:v>
                </c:pt>
                <c:pt idx="323">
                  <c:v>108802</c:v>
                </c:pt>
                <c:pt idx="324">
                  <c:v>108753</c:v>
                </c:pt>
                <c:pt idx="325">
                  <c:v>108751</c:v>
                </c:pt>
                <c:pt idx="326">
                  <c:v>110273</c:v>
                </c:pt>
                <c:pt idx="327">
                  <c:v>110266</c:v>
                </c:pt>
                <c:pt idx="328">
                  <c:v>110239</c:v>
                </c:pt>
                <c:pt idx="329">
                  <c:v>108944</c:v>
                </c:pt>
                <c:pt idx="330">
                  <c:v>108915</c:v>
                </c:pt>
                <c:pt idx="331">
                  <c:v>109020</c:v>
                </c:pt>
                <c:pt idx="332">
                  <c:v>110289</c:v>
                </c:pt>
                <c:pt idx="333">
                  <c:v>108931</c:v>
                </c:pt>
                <c:pt idx="334">
                  <c:v>110240</c:v>
                </c:pt>
                <c:pt idx="335">
                  <c:v>131580</c:v>
                </c:pt>
                <c:pt idx="336">
                  <c:v>132140</c:v>
                </c:pt>
                <c:pt idx="337">
                  <c:v>132614</c:v>
                </c:pt>
                <c:pt idx="338">
                  <c:v>132699</c:v>
                </c:pt>
                <c:pt idx="339">
                  <c:v>133154</c:v>
                </c:pt>
                <c:pt idx="340">
                  <c:v>133167</c:v>
                </c:pt>
                <c:pt idx="341">
                  <c:v>132756</c:v>
                </c:pt>
                <c:pt idx="342">
                  <c:v>132742</c:v>
                </c:pt>
                <c:pt idx="343">
                  <c:v>133573</c:v>
                </c:pt>
                <c:pt idx="344">
                  <c:v>133882</c:v>
                </c:pt>
                <c:pt idx="345">
                  <c:v>134870</c:v>
                </c:pt>
                <c:pt idx="346">
                  <c:v>135265</c:v>
                </c:pt>
                <c:pt idx="347">
                  <c:v>135779</c:v>
                </c:pt>
                <c:pt idx="348">
                  <c:v>135366</c:v>
                </c:pt>
                <c:pt idx="349">
                  <c:v>135351</c:v>
                </c:pt>
                <c:pt idx="350">
                  <c:v>135747</c:v>
                </c:pt>
                <c:pt idx="351">
                  <c:v>136136</c:v>
                </c:pt>
                <c:pt idx="352">
                  <c:v>137011</c:v>
                </c:pt>
                <c:pt idx="353">
                  <c:v>137979</c:v>
                </c:pt>
                <c:pt idx="354">
                  <c:v>138299</c:v>
                </c:pt>
                <c:pt idx="355">
                  <c:v>137912</c:v>
                </c:pt>
                <c:pt idx="356">
                  <c:v>137911</c:v>
                </c:pt>
                <c:pt idx="357">
                  <c:v>138621</c:v>
                </c:pt>
                <c:pt idx="358">
                  <c:v>138928</c:v>
                </c:pt>
                <c:pt idx="359">
                  <c:v>138490</c:v>
                </c:pt>
                <c:pt idx="360">
                  <c:v>138911</c:v>
                </c:pt>
                <c:pt idx="361">
                  <c:v>139841</c:v>
                </c:pt>
                <c:pt idx="362">
                  <c:v>139415</c:v>
                </c:pt>
                <c:pt idx="363">
                  <c:v>139411</c:v>
                </c:pt>
                <c:pt idx="364">
                  <c:v>140200</c:v>
                </c:pt>
                <c:pt idx="365">
                  <c:v>140593</c:v>
                </c:pt>
                <c:pt idx="366">
                  <c:v>136380</c:v>
                </c:pt>
                <c:pt idx="367">
                  <c:v>137817</c:v>
                </c:pt>
                <c:pt idx="368">
                  <c:v>137995</c:v>
                </c:pt>
                <c:pt idx="369">
                  <c:v>137066</c:v>
                </c:pt>
                <c:pt idx="370">
                  <c:v>137063</c:v>
                </c:pt>
                <c:pt idx="371">
                  <c:v>137964</c:v>
                </c:pt>
                <c:pt idx="372">
                  <c:v>138382</c:v>
                </c:pt>
                <c:pt idx="373">
                  <c:v>138857</c:v>
                </c:pt>
                <c:pt idx="374">
                  <c:v>139453</c:v>
                </c:pt>
                <c:pt idx="375">
                  <c:v>139860</c:v>
                </c:pt>
                <c:pt idx="376">
                  <c:v>138889</c:v>
                </c:pt>
                <c:pt idx="377">
                  <c:v>138857</c:v>
                </c:pt>
                <c:pt idx="378">
                  <c:v>140341</c:v>
                </c:pt>
                <c:pt idx="379">
                  <c:v>140641</c:v>
                </c:pt>
                <c:pt idx="380">
                  <c:v>141720</c:v>
                </c:pt>
                <c:pt idx="381">
                  <c:v>141691</c:v>
                </c:pt>
                <c:pt idx="382">
                  <c:v>142228</c:v>
                </c:pt>
                <c:pt idx="383">
                  <c:v>141224</c:v>
                </c:pt>
                <c:pt idx="384">
                  <c:v>141180</c:v>
                </c:pt>
                <c:pt idx="385">
                  <c:v>141092</c:v>
                </c:pt>
                <c:pt idx="386">
                  <c:v>142869</c:v>
                </c:pt>
                <c:pt idx="387">
                  <c:v>143412</c:v>
                </c:pt>
                <c:pt idx="388">
                  <c:v>144123</c:v>
                </c:pt>
                <c:pt idx="389">
                  <c:v>145061</c:v>
                </c:pt>
                <c:pt idx="390">
                  <c:v>144042</c:v>
                </c:pt>
                <c:pt idx="391">
                  <c:v>143944</c:v>
                </c:pt>
                <c:pt idx="392">
                  <c:v>146340</c:v>
                </c:pt>
                <c:pt idx="393">
                  <c:v>146276</c:v>
                </c:pt>
                <c:pt idx="394">
                  <c:v>146887</c:v>
                </c:pt>
                <c:pt idx="395">
                  <c:v>147481</c:v>
                </c:pt>
                <c:pt idx="396">
                  <c:v>147512</c:v>
                </c:pt>
                <c:pt idx="397">
                  <c:v>137278</c:v>
                </c:pt>
                <c:pt idx="398">
                  <c:v>137278</c:v>
                </c:pt>
                <c:pt idx="399">
                  <c:v>138466</c:v>
                </c:pt>
                <c:pt idx="400">
                  <c:v>139442</c:v>
                </c:pt>
                <c:pt idx="401">
                  <c:v>139452</c:v>
                </c:pt>
                <c:pt idx="402">
                  <c:v>141070</c:v>
                </c:pt>
                <c:pt idx="403">
                  <c:v>141082</c:v>
                </c:pt>
                <c:pt idx="404">
                  <c:v>139930</c:v>
                </c:pt>
                <c:pt idx="405">
                  <c:v>139935</c:v>
                </c:pt>
                <c:pt idx="406">
                  <c:v>141795</c:v>
                </c:pt>
                <c:pt idx="407">
                  <c:v>142559</c:v>
                </c:pt>
                <c:pt idx="408">
                  <c:v>143256</c:v>
                </c:pt>
                <c:pt idx="409">
                  <c:v>145030</c:v>
                </c:pt>
                <c:pt idx="410">
                  <c:v>145033</c:v>
                </c:pt>
                <c:pt idx="411">
                  <c:v>143853</c:v>
                </c:pt>
                <c:pt idx="412">
                  <c:v>143858</c:v>
                </c:pt>
                <c:pt idx="413">
                  <c:v>143866</c:v>
                </c:pt>
                <c:pt idx="414">
                  <c:v>145777</c:v>
                </c:pt>
                <c:pt idx="415">
                  <c:v>147517</c:v>
                </c:pt>
                <c:pt idx="416">
                  <c:v>147536</c:v>
                </c:pt>
                <c:pt idx="417">
                  <c:v>148520</c:v>
                </c:pt>
                <c:pt idx="418">
                  <c:v>147318</c:v>
                </c:pt>
                <c:pt idx="419">
                  <c:v>147323</c:v>
                </c:pt>
                <c:pt idx="420">
                  <c:v>149593</c:v>
                </c:pt>
                <c:pt idx="421">
                  <c:v>150514</c:v>
                </c:pt>
                <c:pt idx="422">
                  <c:v>151170</c:v>
                </c:pt>
                <c:pt idx="423">
                  <c:v>152120</c:v>
                </c:pt>
                <c:pt idx="424">
                  <c:v>153981</c:v>
                </c:pt>
                <c:pt idx="425">
                  <c:v>145586</c:v>
                </c:pt>
                <c:pt idx="426">
                  <c:v>146803</c:v>
                </c:pt>
                <c:pt idx="427">
                  <c:v>145561</c:v>
                </c:pt>
                <c:pt idx="428">
                  <c:v>145956</c:v>
                </c:pt>
                <c:pt idx="429">
                  <c:v>145955</c:v>
                </c:pt>
                <c:pt idx="430">
                  <c:v>146463</c:v>
                </c:pt>
                <c:pt idx="431">
                  <c:v>146466</c:v>
                </c:pt>
                <c:pt idx="432">
                  <c:v>148069</c:v>
                </c:pt>
                <c:pt idx="433">
                  <c:v>132372</c:v>
                </c:pt>
                <c:pt idx="434">
                  <c:v>146974</c:v>
                </c:pt>
                <c:pt idx="435">
                  <c:v>147141</c:v>
                </c:pt>
                <c:pt idx="436">
                  <c:v>147143</c:v>
                </c:pt>
                <c:pt idx="437">
                  <c:v>147101</c:v>
                </c:pt>
                <c:pt idx="438">
                  <c:v>147105</c:v>
                </c:pt>
                <c:pt idx="439">
                  <c:v>148701</c:v>
                </c:pt>
                <c:pt idx="440">
                  <c:v>148703</c:v>
                </c:pt>
                <c:pt idx="441">
                  <c:v>147029</c:v>
                </c:pt>
                <c:pt idx="442">
                  <c:v>146880</c:v>
                </c:pt>
                <c:pt idx="443">
                  <c:v>146224</c:v>
                </c:pt>
                <c:pt idx="444">
                  <c:v>145346</c:v>
                </c:pt>
                <c:pt idx="445">
                  <c:v>145353</c:v>
                </c:pt>
                <c:pt idx="446">
                  <c:v>146913</c:v>
                </c:pt>
                <c:pt idx="447">
                  <c:v>146938</c:v>
                </c:pt>
                <c:pt idx="448">
                  <c:v>144644</c:v>
                </c:pt>
                <c:pt idx="449">
                  <c:v>143696</c:v>
                </c:pt>
                <c:pt idx="450">
                  <c:v>142861</c:v>
                </c:pt>
                <c:pt idx="451">
                  <c:v>142035</c:v>
                </c:pt>
                <c:pt idx="452">
                  <c:v>141250</c:v>
                </c:pt>
                <c:pt idx="453">
                  <c:v>142789</c:v>
                </c:pt>
                <c:pt idx="454">
                  <c:v>142785</c:v>
                </c:pt>
                <c:pt idx="455">
                  <c:v>139758</c:v>
                </c:pt>
                <c:pt idx="456">
                  <c:v>124485</c:v>
                </c:pt>
                <c:pt idx="457">
                  <c:v>122992</c:v>
                </c:pt>
                <c:pt idx="458">
                  <c:v>122353</c:v>
                </c:pt>
                <c:pt idx="459">
                  <c:v>120573</c:v>
                </c:pt>
                <c:pt idx="460">
                  <c:v>120522</c:v>
                </c:pt>
                <c:pt idx="461">
                  <c:v>120490</c:v>
                </c:pt>
                <c:pt idx="462">
                  <c:v>119305</c:v>
                </c:pt>
                <c:pt idx="463">
                  <c:v>118296</c:v>
                </c:pt>
                <c:pt idx="464">
                  <c:v>117421</c:v>
                </c:pt>
                <c:pt idx="465">
                  <c:v>116323</c:v>
                </c:pt>
                <c:pt idx="466">
                  <c:v>116343</c:v>
                </c:pt>
                <c:pt idx="467">
                  <c:v>116289</c:v>
                </c:pt>
                <c:pt idx="468">
                  <c:v>116291</c:v>
                </c:pt>
                <c:pt idx="469">
                  <c:v>116392</c:v>
                </c:pt>
                <c:pt idx="470">
                  <c:v>114865</c:v>
                </c:pt>
                <c:pt idx="471">
                  <c:v>113406</c:v>
                </c:pt>
                <c:pt idx="472">
                  <c:v>113367</c:v>
                </c:pt>
                <c:pt idx="473">
                  <c:v>112560</c:v>
                </c:pt>
                <c:pt idx="474">
                  <c:v>112463</c:v>
                </c:pt>
                <c:pt idx="475">
                  <c:v>112443</c:v>
                </c:pt>
                <c:pt idx="476">
                  <c:v>112474</c:v>
                </c:pt>
                <c:pt idx="477">
                  <c:v>111835</c:v>
                </c:pt>
                <c:pt idx="478">
                  <c:v>111743</c:v>
                </c:pt>
                <c:pt idx="479">
                  <c:v>111610</c:v>
                </c:pt>
                <c:pt idx="480">
                  <c:v>111576</c:v>
                </c:pt>
                <c:pt idx="481">
                  <c:v>111552</c:v>
                </c:pt>
                <c:pt idx="482">
                  <c:v>111560</c:v>
                </c:pt>
                <c:pt idx="483">
                  <c:v>111566</c:v>
                </c:pt>
                <c:pt idx="484">
                  <c:v>111616</c:v>
                </c:pt>
                <c:pt idx="485">
                  <c:v>111621</c:v>
                </c:pt>
                <c:pt idx="486">
                  <c:v>105349</c:v>
                </c:pt>
                <c:pt idx="487">
                  <c:v>105433</c:v>
                </c:pt>
                <c:pt idx="488">
                  <c:v>107477</c:v>
                </c:pt>
                <c:pt idx="489">
                  <c:v>107430</c:v>
                </c:pt>
                <c:pt idx="490">
                  <c:v>105391</c:v>
                </c:pt>
                <c:pt idx="491">
                  <c:v>105071</c:v>
                </c:pt>
                <c:pt idx="492">
                  <c:v>104794</c:v>
                </c:pt>
                <c:pt idx="493">
                  <c:v>104540</c:v>
                </c:pt>
                <c:pt idx="494">
                  <c:v>104266</c:v>
                </c:pt>
                <c:pt idx="495">
                  <c:v>106210</c:v>
                </c:pt>
                <c:pt idx="496">
                  <c:v>106204</c:v>
                </c:pt>
                <c:pt idx="497">
                  <c:v>103947</c:v>
                </c:pt>
                <c:pt idx="498">
                  <c:v>103593</c:v>
                </c:pt>
                <c:pt idx="499">
                  <c:v>103159</c:v>
                </c:pt>
                <c:pt idx="500">
                  <c:v>102578</c:v>
                </c:pt>
                <c:pt idx="501">
                  <c:v>102616</c:v>
                </c:pt>
                <c:pt idx="502">
                  <c:v>104633</c:v>
                </c:pt>
                <c:pt idx="503">
                  <c:v>104576</c:v>
                </c:pt>
                <c:pt idx="504">
                  <c:v>100986</c:v>
                </c:pt>
                <c:pt idx="505">
                  <c:v>99937</c:v>
                </c:pt>
                <c:pt idx="506">
                  <c:v>99363</c:v>
                </c:pt>
                <c:pt idx="507">
                  <c:v>99374</c:v>
                </c:pt>
                <c:pt idx="508">
                  <c:v>99436</c:v>
                </c:pt>
                <c:pt idx="509">
                  <c:v>101329</c:v>
                </c:pt>
                <c:pt idx="510">
                  <c:v>101326</c:v>
                </c:pt>
                <c:pt idx="511">
                  <c:v>101328</c:v>
                </c:pt>
                <c:pt idx="512">
                  <c:v>98938</c:v>
                </c:pt>
                <c:pt idx="513">
                  <c:v>98521</c:v>
                </c:pt>
                <c:pt idx="514">
                  <c:v>98102</c:v>
                </c:pt>
                <c:pt idx="515">
                  <c:v>97722</c:v>
                </c:pt>
                <c:pt idx="516">
                  <c:v>99585</c:v>
                </c:pt>
                <c:pt idx="517">
                  <c:v>96974</c:v>
                </c:pt>
                <c:pt idx="518">
                  <c:v>96337</c:v>
                </c:pt>
                <c:pt idx="519">
                  <c:v>95458</c:v>
                </c:pt>
                <c:pt idx="520">
                  <c:v>94817</c:v>
                </c:pt>
                <c:pt idx="521">
                  <c:v>94821</c:v>
                </c:pt>
                <c:pt idx="522">
                  <c:v>94358</c:v>
                </c:pt>
                <c:pt idx="523">
                  <c:v>94533</c:v>
                </c:pt>
                <c:pt idx="524">
                  <c:v>94518</c:v>
                </c:pt>
                <c:pt idx="525">
                  <c:v>94007</c:v>
                </c:pt>
                <c:pt idx="526">
                  <c:v>93706</c:v>
                </c:pt>
                <c:pt idx="527">
                  <c:v>93435</c:v>
                </c:pt>
                <c:pt idx="528">
                  <c:v>93344</c:v>
                </c:pt>
                <c:pt idx="529">
                  <c:v>93252</c:v>
                </c:pt>
                <c:pt idx="530">
                  <c:v>93455</c:v>
                </c:pt>
                <c:pt idx="531">
                  <c:v>93455</c:v>
                </c:pt>
                <c:pt idx="532">
                  <c:v>93234</c:v>
                </c:pt>
                <c:pt idx="533">
                  <c:v>93123</c:v>
                </c:pt>
                <c:pt idx="534">
                  <c:v>93092</c:v>
                </c:pt>
                <c:pt idx="535">
                  <c:v>93215</c:v>
                </c:pt>
                <c:pt idx="536">
                  <c:v>93248</c:v>
                </c:pt>
                <c:pt idx="537">
                  <c:v>93442</c:v>
                </c:pt>
                <c:pt idx="538">
                  <c:v>93483</c:v>
                </c:pt>
                <c:pt idx="539">
                  <c:v>93203</c:v>
                </c:pt>
                <c:pt idx="540">
                  <c:v>93231</c:v>
                </c:pt>
                <c:pt idx="541">
                  <c:v>93266</c:v>
                </c:pt>
                <c:pt idx="542">
                  <c:v>93276</c:v>
                </c:pt>
                <c:pt idx="543">
                  <c:v>106075</c:v>
                </c:pt>
                <c:pt idx="544">
                  <c:v>107116</c:v>
                </c:pt>
                <c:pt idx="545">
                  <c:v>107115</c:v>
                </c:pt>
                <c:pt idx="546">
                  <c:v>93925</c:v>
                </c:pt>
                <c:pt idx="547">
                  <c:v>74054.714157944167</c:v>
                </c:pt>
                <c:pt idx="548">
                  <c:v>84865.972831716412</c:v>
                </c:pt>
                <c:pt idx="549">
                  <c:v>75075.539577570133</c:v>
                </c:pt>
                <c:pt idx="550">
                  <c:v>61202.727550645592</c:v>
                </c:pt>
                <c:pt idx="551">
                  <c:v>71929.15113584236</c:v>
                </c:pt>
                <c:pt idx="552">
                  <c:v>90273.551501198672</c:v>
                </c:pt>
                <c:pt idx="553">
                  <c:v>89622.112140545913</c:v>
                </c:pt>
                <c:pt idx="554">
                  <c:v>74301.391854435089</c:v>
                </c:pt>
                <c:pt idx="555">
                  <c:v>79836.954174669489</c:v>
                </c:pt>
                <c:pt idx="556">
                  <c:v>74288.824609913223</c:v>
                </c:pt>
                <c:pt idx="557">
                  <c:v>73666.911722994846</c:v>
                </c:pt>
                <c:pt idx="558">
                  <c:v>68784.150379712315</c:v>
                </c:pt>
                <c:pt idx="559">
                  <c:v>71914.470804139972</c:v>
                </c:pt>
                <c:pt idx="560">
                  <c:v>73677.90717299415</c:v>
                </c:pt>
                <c:pt idx="561">
                  <c:v>91711.70761380365</c:v>
                </c:pt>
                <c:pt idx="562">
                  <c:v>96823.265257230581</c:v>
                </c:pt>
                <c:pt idx="563">
                  <c:v>83058.318754314518</c:v>
                </c:pt>
                <c:pt idx="564">
                  <c:v>74635.856362545397</c:v>
                </c:pt>
                <c:pt idx="565">
                  <c:v>69095.151805808302</c:v>
                </c:pt>
                <c:pt idx="566">
                  <c:v>70681.672529370931</c:v>
                </c:pt>
                <c:pt idx="567">
                  <c:v>64197.785426916118</c:v>
                </c:pt>
                <c:pt idx="568">
                  <c:v>68360.191679506228</c:v>
                </c:pt>
                <c:pt idx="569">
                  <c:v>74301.019390149871</c:v>
                </c:pt>
                <c:pt idx="570">
                  <c:v>80813.445234210492</c:v>
                </c:pt>
                <c:pt idx="571">
                  <c:v>106199.23788501169</c:v>
                </c:pt>
                <c:pt idx="572">
                  <c:v>105987.84758653563</c:v>
                </c:pt>
                <c:pt idx="573">
                  <c:v>105992.84758653563</c:v>
                </c:pt>
                <c:pt idx="574">
                  <c:v>82099.627083977073</c:v>
                </c:pt>
                <c:pt idx="575">
                  <c:v>85299.602353741095</c:v>
                </c:pt>
                <c:pt idx="576">
                  <c:v>82676.493290267623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4F-4F74-9145-097FAC1D2C5A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Total_StdO_Customers!$V$9:$V$585</c:f>
              <c:numCache>
                <c:formatCode>#,##0</c:formatCode>
                <c:ptCount val="577"/>
                <c:pt idx="0">
                  <c:v>129430</c:v>
                </c:pt>
                <c:pt idx="1">
                  <c:v>129623</c:v>
                </c:pt>
                <c:pt idx="2">
                  <c:v>128904</c:v>
                </c:pt>
                <c:pt idx="3">
                  <c:v>127884</c:v>
                </c:pt>
                <c:pt idx="4">
                  <c:v>127340</c:v>
                </c:pt>
                <c:pt idx="5">
                  <c:v>127128</c:v>
                </c:pt>
                <c:pt idx="6">
                  <c:v>127099</c:v>
                </c:pt>
                <c:pt idx="7">
                  <c:v>126840</c:v>
                </c:pt>
                <c:pt idx="8">
                  <c:v>125905</c:v>
                </c:pt>
                <c:pt idx="9">
                  <c:v>125864</c:v>
                </c:pt>
                <c:pt idx="10">
                  <c:v>125466</c:v>
                </c:pt>
                <c:pt idx="11">
                  <c:v>125433</c:v>
                </c:pt>
                <c:pt idx="12">
                  <c:v>125202</c:v>
                </c:pt>
                <c:pt idx="13">
                  <c:v>125148</c:v>
                </c:pt>
                <c:pt idx="14">
                  <c:v>124309</c:v>
                </c:pt>
                <c:pt idx="15">
                  <c:v>123580</c:v>
                </c:pt>
                <c:pt idx="16">
                  <c:v>123514</c:v>
                </c:pt>
                <c:pt idx="17">
                  <c:v>123120</c:v>
                </c:pt>
                <c:pt idx="18">
                  <c:v>123080</c:v>
                </c:pt>
                <c:pt idx="19">
                  <c:v>122815</c:v>
                </c:pt>
                <c:pt idx="20">
                  <c:v>122704</c:v>
                </c:pt>
                <c:pt idx="21">
                  <c:v>122521</c:v>
                </c:pt>
                <c:pt idx="22">
                  <c:v>122339</c:v>
                </c:pt>
                <c:pt idx="23">
                  <c:v>122305</c:v>
                </c:pt>
                <c:pt idx="24">
                  <c:v>122804</c:v>
                </c:pt>
                <c:pt idx="25">
                  <c:v>122805</c:v>
                </c:pt>
                <c:pt idx="26">
                  <c:v>122603</c:v>
                </c:pt>
                <c:pt idx="27">
                  <c:v>122559</c:v>
                </c:pt>
                <c:pt idx="28">
                  <c:v>123520</c:v>
                </c:pt>
                <c:pt idx="29">
                  <c:v>124295</c:v>
                </c:pt>
                <c:pt idx="30">
                  <c:v>124910</c:v>
                </c:pt>
                <c:pt idx="31">
                  <c:v>115097</c:v>
                </c:pt>
                <c:pt idx="32">
                  <c:v>116527</c:v>
                </c:pt>
                <c:pt idx="33">
                  <c:v>114792</c:v>
                </c:pt>
                <c:pt idx="34">
                  <c:v>114792</c:v>
                </c:pt>
                <c:pt idx="35">
                  <c:v>117304</c:v>
                </c:pt>
                <c:pt idx="36">
                  <c:v>117289</c:v>
                </c:pt>
                <c:pt idx="37">
                  <c:v>118115</c:v>
                </c:pt>
                <c:pt idx="38">
                  <c:v>119625</c:v>
                </c:pt>
                <c:pt idx="39">
                  <c:v>119627</c:v>
                </c:pt>
                <c:pt idx="40">
                  <c:v>117832</c:v>
                </c:pt>
                <c:pt idx="41">
                  <c:v>117839</c:v>
                </c:pt>
                <c:pt idx="42">
                  <c:v>120644</c:v>
                </c:pt>
                <c:pt idx="43">
                  <c:v>121290</c:v>
                </c:pt>
                <c:pt idx="44">
                  <c:v>122820</c:v>
                </c:pt>
                <c:pt idx="45">
                  <c:v>123502</c:v>
                </c:pt>
                <c:pt idx="46">
                  <c:v>123577</c:v>
                </c:pt>
                <c:pt idx="47">
                  <c:v>121748</c:v>
                </c:pt>
                <c:pt idx="48">
                  <c:v>121757</c:v>
                </c:pt>
                <c:pt idx="49">
                  <c:v>121767</c:v>
                </c:pt>
                <c:pt idx="50">
                  <c:v>124819</c:v>
                </c:pt>
                <c:pt idx="51">
                  <c:v>124830</c:v>
                </c:pt>
                <c:pt idx="52">
                  <c:v>126107</c:v>
                </c:pt>
                <c:pt idx="53">
                  <c:v>126109</c:v>
                </c:pt>
                <c:pt idx="54">
                  <c:v>124241</c:v>
                </c:pt>
                <c:pt idx="55">
                  <c:v>124246</c:v>
                </c:pt>
                <c:pt idx="56">
                  <c:v>126492</c:v>
                </c:pt>
                <c:pt idx="57">
                  <c:v>126670</c:v>
                </c:pt>
                <c:pt idx="58">
                  <c:v>126940</c:v>
                </c:pt>
                <c:pt idx="59">
                  <c:v>127538</c:v>
                </c:pt>
                <c:pt idx="60">
                  <c:v>129683</c:v>
                </c:pt>
                <c:pt idx="61">
                  <c:v>131561</c:v>
                </c:pt>
                <c:pt idx="62">
                  <c:v>131593</c:v>
                </c:pt>
                <c:pt idx="63">
                  <c:v>129865</c:v>
                </c:pt>
                <c:pt idx="64">
                  <c:v>129864</c:v>
                </c:pt>
                <c:pt idx="65">
                  <c:v>129767</c:v>
                </c:pt>
                <c:pt idx="66">
                  <c:v>129622</c:v>
                </c:pt>
                <c:pt idx="67">
                  <c:v>129552</c:v>
                </c:pt>
                <c:pt idx="68">
                  <c:v>131436</c:v>
                </c:pt>
                <c:pt idx="69">
                  <c:v>131409</c:v>
                </c:pt>
                <c:pt idx="70">
                  <c:v>129061</c:v>
                </c:pt>
                <c:pt idx="71">
                  <c:v>129076</c:v>
                </c:pt>
                <c:pt idx="72">
                  <c:v>128957</c:v>
                </c:pt>
                <c:pt idx="73">
                  <c:v>128815</c:v>
                </c:pt>
                <c:pt idx="74">
                  <c:v>128430</c:v>
                </c:pt>
                <c:pt idx="75">
                  <c:v>130284</c:v>
                </c:pt>
                <c:pt idx="76">
                  <c:v>130289</c:v>
                </c:pt>
                <c:pt idx="77">
                  <c:v>128014</c:v>
                </c:pt>
                <c:pt idx="78">
                  <c:v>128022</c:v>
                </c:pt>
                <c:pt idx="79">
                  <c:v>127893</c:v>
                </c:pt>
                <c:pt idx="80">
                  <c:v>127516</c:v>
                </c:pt>
                <c:pt idx="81">
                  <c:v>127530</c:v>
                </c:pt>
                <c:pt idx="82">
                  <c:v>129382</c:v>
                </c:pt>
                <c:pt idx="83">
                  <c:v>129406</c:v>
                </c:pt>
                <c:pt idx="84">
                  <c:v>127114</c:v>
                </c:pt>
                <c:pt idx="85">
                  <c:v>126696</c:v>
                </c:pt>
                <c:pt idx="86">
                  <c:v>126434</c:v>
                </c:pt>
                <c:pt idx="87">
                  <c:v>126061</c:v>
                </c:pt>
                <c:pt idx="88">
                  <c:v>125757</c:v>
                </c:pt>
                <c:pt idx="89">
                  <c:v>127573</c:v>
                </c:pt>
                <c:pt idx="90">
                  <c:v>127580</c:v>
                </c:pt>
                <c:pt idx="91">
                  <c:v>109997.51100000001</c:v>
                </c:pt>
                <c:pt idx="92">
                  <c:v>109654.01500000001</c:v>
                </c:pt>
                <c:pt idx="93">
                  <c:v>109514.12800000001</c:v>
                </c:pt>
                <c:pt idx="94">
                  <c:v>111336.314</c:v>
                </c:pt>
                <c:pt idx="95">
                  <c:v>110148.21300000002</c:v>
                </c:pt>
                <c:pt idx="96">
                  <c:v>111848.173</c:v>
                </c:pt>
                <c:pt idx="97">
                  <c:v>110012.196</c:v>
                </c:pt>
                <c:pt idx="98">
                  <c:v>108593.65899999999</c:v>
                </c:pt>
                <c:pt idx="99">
                  <c:v>101603.54399999999</c:v>
                </c:pt>
                <c:pt idx="100">
                  <c:v>106053.261</c:v>
                </c:pt>
                <c:pt idx="101">
                  <c:v>106888.84800000001</c:v>
                </c:pt>
                <c:pt idx="102">
                  <c:v>98149.091</c:v>
                </c:pt>
                <c:pt idx="103">
                  <c:v>95581.968000000008</c:v>
                </c:pt>
                <c:pt idx="104">
                  <c:v>96073.356000000014</c:v>
                </c:pt>
                <c:pt idx="105">
                  <c:v>96781.646000000008</c:v>
                </c:pt>
                <c:pt idx="106">
                  <c:v>96910.145999999993</c:v>
                </c:pt>
                <c:pt idx="107">
                  <c:v>96922.092999999993</c:v>
                </c:pt>
                <c:pt idx="108">
                  <c:v>95169.005999999994</c:v>
                </c:pt>
                <c:pt idx="109">
                  <c:v>94203.388999999996</c:v>
                </c:pt>
                <c:pt idx="110">
                  <c:v>97567.493000000002</c:v>
                </c:pt>
                <c:pt idx="111">
                  <c:v>100314.503</c:v>
                </c:pt>
                <c:pt idx="112">
                  <c:v>101968.186</c:v>
                </c:pt>
                <c:pt idx="113">
                  <c:v>101258.234</c:v>
                </c:pt>
                <c:pt idx="114">
                  <c:v>106911.746</c:v>
                </c:pt>
                <c:pt idx="115">
                  <c:v>105289.49799999999</c:v>
                </c:pt>
                <c:pt idx="116">
                  <c:v>97871.323000000004</c:v>
                </c:pt>
                <c:pt idx="117">
                  <c:v>94259.278999999995</c:v>
                </c:pt>
                <c:pt idx="118">
                  <c:v>98985.153999999995</c:v>
                </c:pt>
                <c:pt idx="119">
                  <c:v>95313.943000000014</c:v>
                </c:pt>
                <c:pt idx="120">
                  <c:v>94857.895999999993</c:v>
                </c:pt>
                <c:pt idx="121">
                  <c:v>99055.418999999994</c:v>
                </c:pt>
                <c:pt idx="122">
                  <c:v>101877.82800000001</c:v>
                </c:pt>
                <c:pt idx="123">
                  <c:v>95064.180000000008</c:v>
                </c:pt>
                <c:pt idx="124">
                  <c:v>94317.678999999989</c:v>
                </c:pt>
                <c:pt idx="125">
                  <c:v>103468.52399999999</c:v>
                </c:pt>
                <c:pt idx="126">
                  <c:v>98282.322</c:v>
                </c:pt>
                <c:pt idx="127">
                  <c:v>96359.301999999996</c:v>
                </c:pt>
                <c:pt idx="128">
                  <c:v>98470.597999999998</c:v>
                </c:pt>
                <c:pt idx="129">
                  <c:v>102934.727</c:v>
                </c:pt>
                <c:pt idx="130">
                  <c:v>97803.270999999993</c:v>
                </c:pt>
                <c:pt idx="131">
                  <c:v>96228.694999999992</c:v>
                </c:pt>
                <c:pt idx="132">
                  <c:v>97587.365000000005</c:v>
                </c:pt>
                <c:pt idx="133">
                  <c:v>97571.701000000001</c:v>
                </c:pt>
                <c:pt idx="134">
                  <c:v>97042.031999999992</c:v>
                </c:pt>
                <c:pt idx="135">
                  <c:v>98377.745999999999</c:v>
                </c:pt>
                <c:pt idx="136">
                  <c:v>98600.870999999999</c:v>
                </c:pt>
                <c:pt idx="137">
                  <c:v>95217.816999999995</c:v>
                </c:pt>
                <c:pt idx="138">
                  <c:v>94322.914999999994</c:v>
                </c:pt>
                <c:pt idx="139">
                  <c:v>99797.615000000005</c:v>
                </c:pt>
                <c:pt idx="140">
                  <c:v>99279.161999999997</c:v>
                </c:pt>
                <c:pt idx="141">
                  <c:v>101466.947</c:v>
                </c:pt>
                <c:pt idx="142">
                  <c:v>111020.22</c:v>
                </c:pt>
                <c:pt idx="143">
                  <c:v>104648.355</c:v>
                </c:pt>
                <c:pt idx="144">
                  <c:v>98518.987000000008</c:v>
                </c:pt>
                <c:pt idx="145">
                  <c:v>96775.502000000008</c:v>
                </c:pt>
                <c:pt idx="146">
                  <c:v>97317.009000000005</c:v>
                </c:pt>
                <c:pt idx="147">
                  <c:v>101987.817</c:v>
                </c:pt>
                <c:pt idx="148">
                  <c:v>103821.54399999999</c:v>
                </c:pt>
                <c:pt idx="149">
                  <c:v>100996.02499999999</c:v>
                </c:pt>
                <c:pt idx="150">
                  <c:v>98159.445000000007</c:v>
                </c:pt>
                <c:pt idx="151">
                  <c:v>94774.273000000001</c:v>
                </c:pt>
                <c:pt idx="152">
                  <c:v>90831.38</c:v>
                </c:pt>
                <c:pt idx="153">
                  <c:v>101867.05499999999</c:v>
                </c:pt>
                <c:pt idx="154">
                  <c:v>100900.64200000001</c:v>
                </c:pt>
                <c:pt idx="155">
                  <c:v>102898.148</c:v>
                </c:pt>
                <c:pt idx="156">
                  <c:v>102652.614</c:v>
                </c:pt>
                <c:pt idx="157">
                  <c:v>104580.59899999999</c:v>
                </c:pt>
                <c:pt idx="158">
                  <c:v>95050.534</c:v>
                </c:pt>
                <c:pt idx="159">
                  <c:v>94188.212</c:v>
                </c:pt>
                <c:pt idx="160">
                  <c:v>96578.423999999999</c:v>
                </c:pt>
                <c:pt idx="161">
                  <c:v>96292.308000000005</c:v>
                </c:pt>
                <c:pt idx="162">
                  <c:v>100496.65599999999</c:v>
                </c:pt>
                <c:pt idx="163">
                  <c:v>98717.27399999999</c:v>
                </c:pt>
                <c:pt idx="164">
                  <c:v>103626.776</c:v>
                </c:pt>
                <c:pt idx="165">
                  <c:v>100449.296</c:v>
                </c:pt>
                <c:pt idx="166">
                  <c:v>92039.322</c:v>
                </c:pt>
                <c:pt idx="167">
                  <c:v>97664.000999999989</c:v>
                </c:pt>
                <c:pt idx="168">
                  <c:v>98339.777000000002</c:v>
                </c:pt>
                <c:pt idx="169">
                  <c:v>119478.625</c:v>
                </c:pt>
                <c:pt idx="170">
                  <c:v>131718.209</c:v>
                </c:pt>
                <c:pt idx="171">
                  <c:v>129875.21699999999</c:v>
                </c:pt>
                <c:pt idx="172">
                  <c:v>113276.776</c:v>
                </c:pt>
                <c:pt idx="173">
                  <c:v>99594.841</c:v>
                </c:pt>
                <c:pt idx="174">
                  <c:v>101223.5</c:v>
                </c:pt>
                <c:pt idx="175">
                  <c:v>105308.033</c:v>
                </c:pt>
                <c:pt idx="176">
                  <c:v>120776.757</c:v>
                </c:pt>
                <c:pt idx="177">
                  <c:v>118555.704</c:v>
                </c:pt>
                <c:pt idx="178">
                  <c:v>111664.41100000001</c:v>
                </c:pt>
                <c:pt idx="179">
                  <c:v>99550.732999999993</c:v>
                </c:pt>
                <c:pt idx="180">
                  <c:v>91998.242999999988</c:v>
                </c:pt>
                <c:pt idx="181">
                  <c:v>112345.47899999999</c:v>
                </c:pt>
                <c:pt idx="182">
                  <c:v>112724.732</c:v>
                </c:pt>
                <c:pt idx="183">
                  <c:v>120245.005</c:v>
                </c:pt>
                <c:pt idx="184">
                  <c:v>117332.303</c:v>
                </c:pt>
                <c:pt idx="185">
                  <c:v>104037.15599999999</c:v>
                </c:pt>
                <c:pt idx="186">
                  <c:v>119514.17200000001</c:v>
                </c:pt>
                <c:pt idx="187">
                  <c:v>117248.35500000001</c:v>
                </c:pt>
                <c:pt idx="188">
                  <c:v>133513.04699999999</c:v>
                </c:pt>
                <c:pt idx="189">
                  <c:v>130656.34700000001</c:v>
                </c:pt>
                <c:pt idx="190">
                  <c:v>130375.429</c:v>
                </c:pt>
                <c:pt idx="191">
                  <c:v>135052.875</c:v>
                </c:pt>
                <c:pt idx="192">
                  <c:v>128248.69399999999</c:v>
                </c:pt>
                <c:pt idx="193">
                  <c:v>136169.40299999999</c:v>
                </c:pt>
                <c:pt idx="194">
                  <c:v>128242.772</c:v>
                </c:pt>
                <c:pt idx="195">
                  <c:v>145280.948</c:v>
                </c:pt>
                <c:pt idx="196">
                  <c:v>144287.59299999999</c:v>
                </c:pt>
                <c:pt idx="197">
                  <c:v>144659.56899999999</c:v>
                </c:pt>
                <c:pt idx="198">
                  <c:v>140651.37599999999</c:v>
                </c:pt>
                <c:pt idx="199">
                  <c:v>134719.299</c:v>
                </c:pt>
                <c:pt idx="200">
                  <c:v>124925.38900000001</c:v>
                </c:pt>
                <c:pt idx="201">
                  <c:v>123936.59700000001</c:v>
                </c:pt>
                <c:pt idx="202">
                  <c:v>118732.462</c:v>
                </c:pt>
                <c:pt idx="203">
                  <c:v>120278.58500000001</c:v>
                </c:pt>
                <c:pt idx="204">
                  <c:v>112618.732</c:v>
                </c:pt>
                <c:pt idx="205">
                  <c:v>110325.30600000001</c:v>
                </c:pt>
                <c:pt idx="206">
                  <c:v>110877.887</c:v>
                </c:pt>
                <c:pt idx="207">
                  <c:v>120013.454</c:v>
                </c:pt>
                <c:pt idx="208">
                  <c:v>123235.09</c:v>
                </c:pt>
                <c:pt idx="209">
                  <c:v>127222.03099999999</c:v>
                </c:pt>
                <c:pt idx="210">
                  <c:v>114092.537</c:v>
                </c:pt>
                <c:pt idx="211">
                  <c:v>124821.111</c:v>
                </c:pt>
                <c:pt idx="212">
                  <c:v>131964.83199999999</c:v>
                </c:pt>
                <c:pt idx="213">
                  <c:v>141632.155</c:v>
                </c:pt>
                <c:pt idx="214">
                  <c:v>144699.72600000002</c:v>
                </c:pt>
                <c:pt idx="215">
                  <c:v>136715.34600000002</c:v>
                </c:pt>
                <c:pt idx="216">
                  <c:v>129869.732</c:v>
                </c:pt>
                <c:pt idx="217">
                  <c:v>125840.80899999999</c:v>
                </c:pt>
                <c:pt idx="218">
                  <c:v>114026.591</c:v>
                </c:pt>
                <c:pt idx="219">
                  <c:v>116791.908</c:v>
                </c:pt>
                <c:pt idx="220">
                  <c:v>114334.25199999999</c:v>
                </c:pt>
                <c:pt idx="221">
                  <c:v>106688.075</c:v>
                </c:pt>
                <c:pt idx="222">
                  <c:v>131144.19399999999</c:v>
                </c:pt>
                <c:pt idx="223">
                  <c:v>121029.34999999999</c:v>
                </c:pt>
                <c:pt idx="224">
                  <c:v>116148.30300000001</c:v>
                </c:pt>
                <c:pt idx="225">
                  <c:v>120499.30500000001</c:v>
                </c:pt>
                <c:pt idx="226">
                  <c:v>116775.73500000002</c:v>
                </c:pt>
                <c:pt idx="227">
                  <c:v>114588.105</c:v>
                </c:pt>
                <c:pt idx="228">
                  <c:v>113624.31299999999</c:v>
                </c:pt>
                <c:pt idx="229">
                  <c:v>108509.54399999999</c:v>
                </c:pt>
                <c:pt idx="230">
                  <c:v>108950.959</c:v>
                </c:pt>
                <c:pt idx="231">
                  <c:v>113839.41699999999</c:v>
                </c:pt>
                <c:pt idx="232">
                  <c:v>108435.30300000001</c:v>
                </c:pt>
                <c:pt idx="233">
                  <c:v>108626.048</c:v>
                </c:pt>
                <c:pt idx="234">
                  <c:v>105765.523</c:v>
                </c:pt>
                <c:pt idx="235">
                  <c:v>105338.04800000001</c:v>
                </c:pt>
                <c:pt idx="236">
                  <c:v>112235.939</c:v>
                </c:pt>
                <c:pt idx="237">
                  <c:v>116098.89600000001</c:v>
                </c:pt>
                <c:pt idx="238">
                  <c:v>113714.77</c:v>
                </c:pt>
                <c:pt idx="239">
                  <c:v>116444.95</c:v>
                </c:pt>
                <c:pt idx="240">
                  <c:v>109670.128</c:v>
                </c:pt>
                <c:pt idx="241">
                  <c:v>102716.72</c:v>
                </c:pt>
                <c:pt idx="242">
                  <c:v>99690.891999999993</c:v>
                </c:pt>
                <c:pt idx="243">
                  <c:v>101609.284</c:v>
                </c:pt>
                <c:pt idx="244">
                  <c:v>109437.86099999999</c:v>
                </c:pt>
                <c:pt idx="245">
                  <c:v>103122.064</c:v>
                </c:pt>
                <c:pt idx="246">
                  <c:v>99820.721000000005</c:v>
                </c:pt>
                <c:pt idx="247">
                  <c:v>106579.00900000001</c:v>
                </c:pt>
                <c:pt idx="248">
                  <c:v>103889.53099999999</c:v>
                </c:pt>
                <c:pt idx="249">
                  <c:v>98721.512999999992</c:v>
                </c:pt>
                <c:pt idx="250">
                  <c:v>96941.423999999999</c:v>
                </c:pt>
                <c:pt idx="251">
                  <c:v>100039.14499999999</c:v>
                </c:pt>
                <c:pt idx="252">
                  <c:v>96819.462</c:v>
                </c:pt>
                <c:pt idx="253">
                  <c:v>97065.324999999997</c:v>
                </c:pt>
                <c:pt idx="254">
                  <c:v>98344.989999999991</c:v>
                </c:pt>
                <c:pt idx="255">
                  <c:v>98817.951000000001</c:v>
                </c:pt>
                <c:pt idx="256">
                  <c:v>101754.26300000001</c:v>
                </c:pt>
                <c:pt idx="257">
                  <c:v>97453.203000000009</c:v>
                </c:pt>
                <c:pt idx="258">
                  <c:v>104147.022</c:v>
                </c:pt>
                <c:pt idx="259">
                  <c:v>104597.541</c:v>
                </c:pt>
                <c:pt idx="260">
                  <c:v>108845.734</c:v>
                </c:pt>
                <c:pt idx="261">
                  <c:v>107427.95899999999</c:v>
                </c:pt>
                <c:pt idx="262">
                  <c:v>104798.224</c:v>
                </c:pt>
                <c:pt idx="263">
                  <c:v>95673.591000000015</c:v>
                </c:pt>
                <c:pt idx="264">
                  <c:v>92543.285000000003</c:v>
                </c:pt>
                <c:pt idx="265">
                  <c:v>96456.917000000016</c:v>
                </c:pt>
                <c:pt idx="266">
                  <c:v>93935.281000000003</c:v>
                </c:pt>
                <c:pt idx="267">
                  <c:v>94032.345000000001</c:v>
                </c:pt>
                <c:pt idx="268">
                  <c:v>94247.225000000006</c:v>
                </c:pt>
                <c:pt idx="269">
                  <c:v>96820.43</c:v>
                </c:pt>
                <c:pt idx="270">
                  <c:v>92560.553999999989</c:v>
                </c:pt>
                <c:pt idx="271">
                  <c:v>91773.19200000001</c:v>
                </c:pt>
                <c:pt idx="272">
                  <c:v>95230.005999999994</c:v>
                </c:pt>
                <c:pt idx="273">
                  <c:v>94108.611000000004</c:v>
                </c:pt>
                <c:pt idx="274">
                  <c:v>111115</c:v>
                </c:pt>
                <c:pt idx="275">
                  <c:v>110811</c:v>
                </c:pt>
                <c:pt idx="276">
                  <c:v>110504</c:v>
                </c:pt>
                <c:pt idx="277">
                  <c:v>110077</c:v>
                </c:pt>
                <c:pt idx="278">
                  <c:v>109334</c:v>
                </c:pt>
                <c:pt idx="279">
                  <c:v>109344</c:v>
                </c:pt>
                <c:pt idx="280">
                  <c:v>109566</c:v>
                </c:pt>
                <c:pt idx="281">
                  <c:v>109243</c:v>
                </c:pt>
                <c:pt idx="282">
                  <c:v>108919</c:v>
                </c:pt>
                <c:pt idx="283">
                  <c:v>108634</c:v>
                </c:pt>
                <c:pt idx="284">
                  <c:v>108327</c:v>
                </c:pt>
                <c:pt idx="285">
                  <c:v>107594</c:v>
                </c:pt>
                <c:pt idx="286">
                  <c:v>107602</c:v>
                </c:pt>
                <c:pt idx="287">
                  <c:v>107616</c:v>
                </c:pt>
                <c:pt idx="288">
                  <c:v>108034</c:v>
                </c:pt>
                <c:pt idx="289">
                  <c:v>107564</c:v>
                </c:pt>
                <c:pt idx="290">
                  <c:v>107577</c:v>
                </c:pt>
                <c:pt idx="291">
                  <c:v>107608</c:v>
                </c:pt>
                <c:pt idx="292">
                  <c:v>106885</c:v>
                </c:pt>
                <c:pt idx="293">
                  <c:v>106935</c:v>
                </c:pt>
                <c:pt idx="294">
                  <c:v>107413</c:v>
                </c:pt>
                <c:pt idx="295">
                  <c:v>107132</c:v>
                </c:pt>
                <c:pt idx="296">
                  <c:v>106907</c:v>
                </c:pt>
                <c:pt idx="297">
                  <c:v>106629</c:v>
                </c:pt>
                <c:pt idx="298">
                  <c:v>106374</c:v>
                </c:pt>
                <c:pt idx="299">
                  <c:v>105662</c:v>
                </c:pt>
                <c:pt idx="300">
                  <c:v>105695</c:v>
                </c:pt>
                <c:pt idx="301">
                  <c:v>106265</c:v>
                </c:pt>
                <c:pt idx="302">
                  <c:v>105882</c:v>
                </c:pt>
                <c:pt idx="303">
                  <c:v>105559</c:v>
                </c:pt>
                <c:pt idx="304">
                  <c:v>105478</c:v>
                </c:pt>
                <c:pt idx="305">
                  <c:v>105776</c:v>
                </c:pt>
                <c:pt idx="306">
                  <c:v>104543</c:v>
                </c:pt>
                <c:pt idx="307">
                  <c:v>104546</c:v>
                </c:pt>
                <c:pt idx="308">
                  <c:v>105154</c:v>
                </c:pt>
                <c:pt idx="309">
                  <c:v>104785</c:v>
                </c:pt>
                <c:pt idx="310">
                  <c:v>104571</c:v>
                </c:pt>
                <c:pt idx="311">
                  <c:v>104656</c:v>
                </c:pt>
                <c:pt idx="312">
                  <c:v>104537</c:v>
                </c:pt>
                <c:pt idx="313">
                  <c:v>103317</c:v>
                </c:pt>
                <c:pt idx="314">
                  <c:v>103309</c:v>
                </c:pt>
                <c:pt idx="315">
                  <c:v>103293</c:v>
                </c:pt>
                <c:pt idx="316">
                  <c:v>104524</c:v>
                </c:pt>
                <c:pt idx="317">
                  <c:v>104340</c:v>
                </c:pt>
                <c:pt idx="318">
                  <c:v>104103</c:v>
                </c:pt>
                <c:pt idx="319">
                  <c:v>103925</c:v>
                </c:pt>
                <c:pt idx="320">
                  <c:v>102713</c:v>
                </c:pt>
                <c:pt idx="321">
                  <c:v>102690</c:v>
                </c:pt>
                <c:pt idx="322">
                  <c:v>103653</c:v>
                </c:pt>
                <c:pt idx="323">
                  <c:v>103533</c:v>
                </c:pt>
                <c:pt idx="324">
                  <c:v>103484</c:v>
                </c:pt>
                <c:pt idx="325">
                  <c:v>103479</c:v>
                </c:pt>
                <c:pt idx="326">
                  <c:v>102469</c:v>
                </c:pt>
                <c:pt idx="327">
                  <c:v>102462</c:v>
                </c:pt>
                <c:pt idx="328">
                  <c:v>102439</c:v>
                </c:pt>
                <c:pt idx="329">
                  <c:v>103667</c:v>
                </c:pt>
                <c:pt idx="330">
                  <c:v>103640</c:v>
                </c:pt>
                <c:pt idx="331">
                  <c:v>103738</c:v>
                </c:pt>
                <c:pt idx="332">
                  <c:v>102481</c:v>
                </c:pt>
                <c:pt idx="333">
                  <c:v>103651</c:v>
                </c:pt>
                <c:pt idx="334">
                  <c:v>102444</c:v>
                </c:pt>
                <c:pt idx="335">
                  <c:v>123545</c:v>
                </c:pt>
                <c:pt idx="336">
                  <c:v>123924</c:v>
                </c:pt>
                <c:pt idx="337">
                  <c:v>124370</c:v>
                </c:pt>
                <c:pt idx="338">
                  <c:v>124451</c:v>
                </c:pt>
                <c:pt idx="339">
                  <c:v>124875</c:v>
                </c:pt>
                <c:pt idx="340">
                  <c:v>124887</c:v>
                </c:pt>
                <c:pt idx="341">
                  <c:v>124650</c:v>
                </c:pt>
                <c:pt idx="342">
                  <c:v>124636</c:v>
                </c:pt>
                <c:pt idx="343">
                  <c:v>125270</c:v>
                </c:pt>
                <c:pt idx="344">
                  <c:v>125562</c:v>
                </c:pt>
                <c:pt idx="345">
                  <c:v>126487</c:v>
                </c:pt>
                <c:pt idx="346">
                  <c:v>126858</c:v>
                </c:pt>
                <c:pt idx="347">
                  <c:v>127339</c:v>
                </c:pt>
                <c:pt idx="348">
                  <c:v>127109</c:v>
                </c:pt>
                <c:pt idx="349">
                  <c:v>127088</c:v>
                </c:pt>
                <c:pt idx="350">
                  <c:v>127308</c:v>
                </c:pt>
                <c:pt idx="351">
                  <c:v>127673</c:v>
                </c:pt>
                <c:pt idx="352">
                  <c:v>128496</c:v>
                </c:pt>
                <c:pt idx="353">
                  <c:v>129420</c:v>
                </c:pt>
                <c:pt idx="354">
                  <c:v>129700</c:v>
                </c:pt>
                <c:pt idx="355">
                  <c:v>129492</c:v>
                </c:pt>
                <c:pt idx="356">
                  <c:v>129491</c:v>
                </c:pt>
                <c:pt idx="357">
                  <c:v>130002</c:v>
                </c:pt>
                <c:pt idx="358">
                  <c:v>130291</c:v>
                </c:pt>
                <c:pt idx="359">
                  <c:v>130036</c:v>
                </c:pt>
                <c:pt idx="360">
                  <c:v>130431</c:v>
                </c:pt>
                <c:pt idx="361">
                  <c:v>131151</c:v>
                </c:pt>
                <c:pt idx="362">
                  <c:v>130908</c:v>
                </c:pt>
                <c:pt idx="363">
                  <c:v>130900</c:v>
                </c:pt>
                <c:pt idx="364">
                  <c:v>131488</c:v>
                </c:pt>
                <c:pt idx="365">
                  <c:v>131859</c:v>
                </c:pt>
                <c:pt idx="366">
                  <c:v>124577</c:v>
                </c:pt>
                <c:pt idx="367">
                  <c:v>125243</c:v>
                </c:pt>
                <c:pt idx="368">
                  <c:v>125407</c:v>
                </c:pt>
                <c:pt idx="369">
                  <c:v>125205</c:v>
                </c:pt>
                <c:pt idx="370">
                  <c:v>125212</c:v>
                </c:pt>
                <c:pt idx="371">
                  <c:v>125379</c:v>
                </c:pt>
                <c:pt idx="372">
                  <c:v>125759</c:v>
                </c:pt>
                <c:pt idx="373">
                  <c:v>126188</c:v>
                </c:pt>
                <c:pt idx="374">
                  <c:v>126728</c:v>
                </c:pt>
                <c:pt idx="375">
                  <c:v>127098</c:v>
                </c:pt>
                <c:pt idx="376">
                  <c:v>126869</c:v>
                </c:pt>
                <c:pt idx="377">
                  <c:v>126842</c:v>
                </c:pt>
                <c:pt idx="378">
                  <c:v>127535</c:v>
                </c:pt>
                <c:pt idx="379">
                  <c:v>127801</c:v>
                </c:pt>
                <c:pt idx="380">
                  <c:v>128781</c:v>
                </c:pt>
                <c:pt idx="381">
                  <c:v>128754</c:v>
                </c:pt>
                <c:pt idx="382">
                  <c:v>129226</c:v>
                </c:pt>
                <c:pt idx="383">
                  <c:v>128993</c:v>
                </c:pt>
                <c:pt idx="384">
                  <c:v>128954</c:v>
                </c:pt>
                <c:pt idx="385">
                  <c:v>128875</c:v>
                </c:pt>
                <c:pt idx="386">
                  <c:v>129817</c:v>
                </c:pt>
                <c:pt idx="387">
                  <c:v>130302</c:v>
                </c:pt>
                <c:pt idx="388">
                  <c:v>130943</c:v>
                </c:pt>
                <c:pt idx="389">
                  <c:v>131792</c:v>
                </c:pt>
                <c:pt idx="390">
                  <c:v>131548</c:v>
                </c:pt>
                <c:pt idx="391">
                  <c:v>131460</c:v>
                </c:pt>
                <c:pt idx="392">
                  <c:v>132945</c:v>
                </c:pt>
                <c:pt idx="393">
                  <c:v>132888</c:v>
                </c:pt>
                <c:pt idx="394">
                  <c:v>133434</c:v>
                </c:pt>
                <c:pt idx="395">
                  <c:v>133977</c:v>
                </c:pt>
                <c:pt idx="396">
                  <c:v>133995</c:v>
                </c:pt>
                <c:pt idx="397">
                  <c:v>121099</c:v>
                </c:pt>
                <c:pt idx="398">
                  <c:v>121103</c:v>
                </c:pt>
                <c:pt idx="399">
                  <c:v>122993</c:v>
                </c:pt>
                <c:pt idx="400">
                  <c:v>123845</c:v>
                </c:pt>
                <c:pt idx="401">
                  <c:v>123857</c:v>
                </c:pt>
                <c:pt idx="402">
                  <c:v>125287</c:v>
                </c:pt>
                <c:pt idx="403">
                  <c:v>125299</c:v>
                </c:pt>
                <c:pt idx="404">
                  <c:v>123424</c:v>
                </c:pt>
                <c:pt idx="405">
                  <c:v>123429</c:v>
                </c:pt>
                <c:pt idx="406">
                  <c:v>125926</c:v>
                </c:pt>
                <c:pt idx="407">
                  <c:v>126597</c:v>
                </c:pt>
                <c:pt idx="408">
                  <c:v>127219</c:v>
                </c:pt>
                <c:pt idx="409">
                  <c:v>128791</c:v>
                </c:pt>
                <c:pt idx="410">
                  <c:v>128793</c:v>
                </c:pt>
                <c:pt idx="411">
                  <c:v>126871</c:v>
                </c:pt>
                <c:pt idx="412">
                  <c:v>126876</c:v>
                </c:pt>
                <c:pt idx="413">
                  <c:v>126879</c:v>
                </c:pt>
                <c:pt idx="414">
                  <c:v>129452</c:v>
                </c:pt>
                <c:pt idx="415">
                  <c:v>130994</c:v>
                </c:pt>
                <c:pt idx="416">
                  <c:v>131003</c:v>
                </c:pt>
                <c:pt idx="417">
                  <c:v>131878</c:v>
                </c:pt>
                <c:pt idx="418">
                  <c:v>129916</c:v>
                </c:pt>
                <c:pt idx="419">
                  <c:v>129919</c:v>
                </c:pt>
                <c:pt idx="420">
                  <c:v>132829</c:v>
                </c:pt>
                <c:pt idx="421">
                  <c:v>133655</c:v>
                </c:pt>
                <c:pt idx="422">
                  <c:v>134229</c:v>
                </c:pt>
                <c:pt idx="423">
                  <c:v>135078</c:v>
                </c:pt>
                <c:pt idx="424">
                  <c:v>136723</c:v>
                </c:pt>
                <c:pt idx="425">
                  <c:v>140454</c:v>
                </c:pt>
                <c:pt idx="426">
                  <c:v>141630</c:v>
                </c:pt>
                <c:pt idx="427">
                  <c:v>139951</c:v>
                </c:pt>
                <c:pt idx="428">
                  <c:v>140330</c:v>
                </c:pt>
                <c:pt idx="429">
                  <c:v>140329</c:v>
                </c:pt>
                <c:pt idx="430">
                  <c:v>140823</c:v>
                </c:pt>
                <c:pt idx="431">
                  <c:v>140822</c:v>
                </c:pt>
                <c:pt idx="432">
                  <c:v>142853</c:v>
                </c:pt>
                <c:pt idx="433">
                  <c:v>127712</c:v>
                </c:pt>
                <c:pt idx="434">
                  <c:v>141308</c:v>
                </c:pt>
                <c:pt idx="435">
                  <c:v>141473</c:v>
                </c:pt>
                <c:pt idx="436">
                  <c:v>141473</c:v>
                </c:pt>
                <c:pt idx="437">
                  <c:v>141430</c:v>
                </c:pt>
                <c:pt idx="438">
                  <c:v>141432</c:v>
                </c:pt>
                <c:pt idx="439">
                  <c:v>143462</c:v>
                </c:pt>
                <c:pt idx="440">
                  <c:v>143461</c:v>
                </c:pt>
                <c:pt idx="441">
                  <c:v>141363</c:v>
                </c:pt>
                <c:pt idx="442">
                  <c:v>141210</c:v>
                </c:pt>
                <c:pt idx="443">
                  <c:v>140583</c:v>
                </c:pt>
                <c:pt idx="444">
                  <c:v>139747</c:v>
                </c:pt>
                <c:pt idx="445">
                  <c:v>139756</c:v>
                </c:pt>
                <c:pt idx="446">
                  <c:v>141739</c:v>
                </c:pt>
                <c:pt idx="447">
                  <c:v>141753</c:v>
                </c:pt>
                <c:pt idx="448">
                  <c:v>139071</c:v>
                </c:pt>
                <c:pt idx="449">
                  <c:v>138157</c:v>
                </c:pt>
                <c:pt idx="450">
                  <c:v>137353</c:v>
                </c:pt>
                <c:pt idx="451">
                  <c:v>136559</c:v>
                </c:pt>
                <c:pt idx="452">
                  <c:v>135807</c:v>
                </c:pt>
                <c:pt idx="453">
                  <c:v>137751</c:v>
                </c:pt>
                <c:pt idx="454">
                  <c:v>137755</c:v>
                </c:pt>
                <c:pt idx="455">
                  <c:v>134375</c:v>
                </c:pt>
                <c:pt idx="456">
                  <c:v>117771</c:v>
                </c:pt>
                <c:pt idx="457">
                  <c:v>116374</c:v>
                </c:pt>
                <c:pt idx="458">
                  <c:v>115777</c:v>
                </c:pt>
                <c:pt idx="459">
                  <c:v>114120</c:v>
                </c:pt>
                <c:pt idx="460">
                  <c:v>113903</c:v>
                </c:pt>
                <c:pt idx="461">
                  <c:v>113897</c:v>
                </c:pt>
                <c:pt idx="462">
                  <c:v>112941</c:v>
                </c:pt>
                <c:pt idx="463">
                  <c:v>111980</c:v>
                </c:pt>
                <c:pt idx="464">
                  <c:v>111188</c:v>
                </c:pt>
                <c:pt idx="465">
                  <c:v>110157</c:v>
                </c:pt>
                <c:pt idx="466">
                  <c:v>110167</c:v>
                </c:pt>
                <c:pt idx="467">
                  <c:v>109958</c:v>
                </c:pt>
                <c:pt idx="468">
                  <c:v>109969</c:v>
                </c:pt>
                <c:pt idx="469">
                  <c:v>110228</c:v>
                </c:pt>
                <c:pt idx="470">
                  <c:v>108767</c:v>
                </c:pt>
                <c:pt idx="471">
                  <c:v>107428</c:v>
                </c:pt>
                <c:pt idx="472">
                  <c:v>107403</c:v>
                </c:pt>
                <c:pt idx="473">
                  <c:v>106610</c:v>
                </c:pt>
                <c:pt idx="474">
                  <c:v>106404</c:v>
                </c:pt>
                <c:pt idx="475">
                  <c:v>106401</c:v>
                </c:pt>
                <c:pt idx="476">
                  <c:v>106421</c:v>
                </c:pt>
                <c:pt idx="477">
                  <c:v>105947</c:v>
                </c:pt>
                <c:pt idx="478">
                  <c:v>105893</c:v>
                </c:pt>
                <c:pt idx="479">
                  <c:v>105779</c:v>
                </c:pt>
                <c:pt idx="480">
                  <c:v>105741</c:v>
                </c:pt>
                <c:pt idx="481">
                  <c:v>105541</c:v>
                </c:pt>
                <c:pt idx="482">
                  <c:v>105551</c:v>
                </c:pt>
                <c:pt idx="483">
                  <c:v>105742</c:v>
                </c:pt>
                <c:pt idx="484">
                  <c:v>105781</c:v>
                </c:pt>
                <c:pt idx="485">
                  <c:v>105812</c:v>
                </c:pt>
                <c:pt idx="486">
                  <c:v>109119</c:v>
                </c:pt>
                <c:pt idx="487">
                  <c:v>109185</c:v>
                </c:pt>
                <c:pt idx="488">
                  <c:v>108182</c:v>
                </c:pt>
                <c:pt idx="489">
                  <c:v>108188</c:v>
                </c:pt>
                <c:pt idx="490">
                  <c:v>109178</c:v>
                </c:pt>
                <c:pt idx="491">
                  <c:v>108788</c:v>
                </c:pt>
                <c:pt idx="492">
                  <c:v>108548</c:v>
                </c:pt>
                <c:pt idx="493">
                  <c:v>108309</c:v>
                </c:pt>
                <c:pt idx="494">
                  <c:v>108015</c:v>
                </c:pt>
                <c:pt idx="495">
                  <c:v>107022</c:v>
                </c:pt>
                <c:pt idx="496">
                  <c:v>107018</c:v>
                </c:pt>
                <c:pt idx="497">
                  <c:v>107742</c:v>
                </c:pt>
                <c:pt idx="498">
                  <c:v>107364</c:v>
                </c:pt>
                <c:pt idx="499">
                  <c:v>106941</c:v>
                </c:pt>
                <c:pt idx="500">
                  <c:v>106342</c:v>
                </c:pt>
                <c:pt idx="501">
                  <c:v>106369</c:v>
                </c:pt>
                <c:pt idx="502">
                  <c:v>105393</c:v>
                </c:pt>
                <c:pt idx="503">
                  <c:v>105393</c:v>
                </c:pt>
                <c:pt idx="504">
                  <c:v>104689</c:v>
                </c:pt>
                <c:pt idx="505">
                  <c:v>103639</c:v>
                </c:pt>
                <c:pt idx="506">
                  <c:v>103042</c:v>
                </c:pt>
                <c:pt idx="507">
                  <c:v>103066</c:v>
                </c:pt>
                <c:pt idx="508">
                  <c:v>103128</c:v>
                </c:pt>
                <c:pt idx="509">
                  <c:v>102169</c:v>
                </c:pt>
                <c:pt idx="510">
                  <c:v>102161</c:v>
                </c:pt>
                <c:pt idx="511">
                  <c:v>102150</c:v>
                </c:pt>
                <c:pt idx="512">
                  <c:v>102600</c:v>
                </c:pt>
                <c:pt idx="513">
                  <c:v>102171</c:v>
                </c:pt>
                <c:pt idx="514">
                  <c:v>101748</c:v>
                </c:pt>
                <c:pt idx="515">
                  <c:v>101360</c:v>
                </c:pt>
                <c:pt idx="516">
                  <c:v>100400</c:v>
                </c:pt>
                <c:pt idx="517">
                  <c:v>96515</c:v>
                </c:pt>
                <c:pt idx="518">
                  <c:v>99086</c:v>
                </c:pt>
                <c:pt idx="519">
                  <c:v>98186</c:v>
                </c:pt>
                <c:pt idx="520">
                  <c:v>97505</c:v>
                </c:pt>
                <c:pt idx="521">
                  <c:v>97531</c:v>
                </c:pt>
                <c:pt idx="522">
                  <c:v>97014</c:v>
                </c:pt>
                <c:pt idx="523">
                  <c:v>94076</c:v>
                </c:pt>
                <c:pt idx="524">
                  <c:v>94052</c:v>
                </c:pt>
                <c:pt idx="525">
                  <c:v>96689</c:v>
                </c:pt>
                <c:pt idx="526">
                  <c:v>96393</c:v>
                </c:pt>
                <c:pt idx="527">
                  <c:v>96084</c:v>
                </c:pt>
                <c:pt idx="528">
                  <c:v>96002</c:v>
                </c:pt>
                <c:pt idx="529">
                  <c:v>95900</c:v>
                </c:pt>
                <c:pt idx="530">
                  <c:v>92980</c:v>
                </c:pt>
                <c:pt idx="531">
                  <c:v>92984</c:v>
                </c:pt>
                <c:pt idx="532">
                  <c:v>95860</c:v>
                </c:pt>
                <c:pt idx="533">
                  <c:v>95770</c:v>
                </c:pt>
                <c:pt idx="534">
                  <c:v>95727</c:v>
                </c:pt>
                <c:pt idx="535">
                  <c:v>95883</c:v>
                </c:pt>
                <c:pt idx="536">
                  <c:v>95893</c:v>
                </c:pt>
                <c:pt idx="537">
                  <c:v>92963</c:v>
                </c:pt>
                <c:pt idx="538">
                  <c:v>92985</c:v>
                </c:pt>
                <c:pt idx="539">
                  <c:v>95805</c:v>
                </c:pt>
                <c:pt idx="540">
                  <c:v>95831</c:v>
                </c:pt>
                <c:pt idx="541">
                  <c:v>95860</c:v>
                </c:pt>
                <c:pt idx="542">
                  <c:v>95864</c:v>
                </c:pt>
                <c:pt idx="543">
                  <c:v>109097</c:v>
                </c:pt>
                <c:pt idx="544">
                  <c:v>106558</c:v>
                </c:pt>
                <c:pt idx="545">
                  <c:v>106557</c:v>
                </c:pt>
                <c:pt idx="546">
                  <c:v>96540</c:v>
                </c:pt>
                <c:pt idx="547">
                  <c:v>77659.612821292874</c:v>
                </c:pt>
                <c:pt idx="548">
                  <c:v>86013.34976347629</c:v>
                </c:pt>
                <c:pt idx="549">
                  <c:v>74782.139663187481</c:v>
                </c:pt>
                <c:pt idx="550">
                  <c:v>61827.659930659342</c:v>
                </c:pt>
                <c:pt idx="551">
                  <c:v>72294.477021323721</c:v>
                </c:pt>
                <c:pt idx="552">
                  <c:v>86120.831502642686</c:v>
                </c:pt>
                <c:pt idx="553">
                  <c:v>88366.144404071267</c:v>
                </c:pt>
                <c:pt idx="554">
                  <c:v>73598.530148095451</c:v>
                </c:pt>
                <c:pt idx="555">
                  <c:v>78745.270791115807</c:v>
                </c:pt>
                <c:pt idx="556">
                  <c:v>73555.003283271886</c:v>
                </c:pt>
                <c:pt idx="557">
                  <c:v>73822.934639508472</c:v>
                </c:pt>
                <c:pt idx="558">
                  <c:v>69047.494464867021</c:v>
                </c:pt>
                <c:pt idx="559">
                  <c:v>70934.255037516297</c:v>
                </c:pt>
                <c:pt idx="560">
                  <c:v>71783.71398581221</c:v>
                </c:pt>
                <c:pt idx="561">
                  <c:v>91425.362830139202</c:v>
                </c:pt>
                <c:pt idx="562">
                  <c:v>94936.680438503274</c:v>
                </c:pt>
                <c:pt idx="563">
                  <c:v>84146.120368594813</c:v>
                </c:pt>
                <c:pt idx="564">
                  <c:v>73665.354771775848</c:v>
                </c:pt>
                <c:pt idx="565">
                  <c:v>70009.070605560148</c:v>
                </c:pt>
                <c:pt idx="566">
                  <c:v>69277.211783236824</c:v>
                </c:pt>
                <c:pt idx="567">
                  <c:v>64966.499566978368</c:v>
                </c:pt>
                <c:pt idx="568">
                  <c:v>68890.263639543511</c:v>
                </c:pt>
                <c:pt idx="569">
                  <c:v>74474.894315755169</c:v>
                </c:pt>
                <c:pt idx="570">
                  <c:v>81121.810152399441</c:v>
                </c:pt>
                <c:pt idx="571">
                  <c:v>113172.54522003673</c:v>
                </c:pt>
                <c:pt idx="572">
                  <c:v>112099.01633136591</c:v>
                </c:pt>
                <c:pt idx="573">
                  <c:v>112110.01633136591</c:v>
                </c:pt>
                <c:pt idx="574">
                  <c:v>83390.273747311745</c:v>
                </c:pt>
                <c:pt idx="575">
                  <c:v>84725.90681282508</c:v>
                </c:pt>
                <c:pt idx="576">
                  <c:v>80812.295739369671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4F-4F74-9145-097FAC1D2C5A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Total_StdO_Customers!$W$9:$W$585</c:f>
              <c:numCache>
                <c:formatCode>#,##0</c:formatCode>
                <c:ptCount val="577"/>
                <c:pt idx="0">
                  <c:v>111256</c:v>
                </c:pt>
                <c:pt idx="1">
                  <c:v>111884</c:v>
                </c:pt>
                <c:pt idx="2">
                  <c:v>111270</c:v>
                </c:pt>
                <c:pt idx="3">
                  <c:v>110402</c:v>
                </c:pt>
                <c:pt idx="4">
                  <c:v>109935</c:v>
                </c:pt>
                <c:pt idx="5">
                  <c:v>109300</c:v>
                </c:pt>
                <c:pt idx="6">
                  <c:v>109275</c:v>
                </c:pt>
                <c:pt idx="7">
                  <c:v>109511</c:v>
                </c:pt>
                <c:pt idx="8">
                  <c:v>108716</c:v>
                </c:pt>
                <c:pt idx="9">
                  <c:v>108682</c:v>
                </c:pt>
                <c:pt idx="10">
                  <c:v>108339</c:v>
                </c:pt>
                <c:pt idx="11">
                  <c:v>108311</c:v>
                </c:pt>
                <c:pt idx="12">
                  <c:v>107667</c:v>
                </c:pt>
                <c:pt idx="13">
                  <c:v>107620</c:v>
                </c:pt>
                <c:pt idx="14">
                  <c:v>106914</c:v>
                </c:pt>
                <c:pt idx="15">
                  <c:v>106716</c:v>
                </c:pt>
                <c:pt idx="16">
                  <c:v>106659</c:v>
                </c:pt>
                <c:pt idx="17">
                  <c:v>106312</c:v>
                </c:pt>
                <c:pt idx="18">
                  <c:v>106278</c:v>
                </c:pt>
                <c:pt idx="19">
                  <c:v>105615</c:v>
                </c:pt>
                <c:pt idx="20">
                  <c:v>105522</c:v>
                </c:pt>
                <c:pt idx="21">
                  <c:v>105791</c:v>
                </c:pt>
                <c:pt idx="22">
                  <c:v>105625</c:v>
                </c:pt>
                <c:pt idx="23">
                  <c:v>105600</c:v>
                </c:pt>
                <c:pt idx="24">
                  <c:v>106011</c:v>
                </c:pt>
                <c:pt idx="25">
                  <c:v>106012</c:v>
                </c:pt>
                <c:pt idx="26">
                  <c:v>105402</c:v>
                </c:pt>
                <c:pt idx="27">
                  <c:v>105363</c:v>
                </c:pt>
                <c:pt idx="28">
                  <c:v>106618</c:v>
                </c:pt>
                <c:pt idx="29">
                  <c:v>107276</c:v>
                </c:pt>
                <c:pt idx="30">
                  <c:v>107798</c:v>
                </c:pt>
                <c:pt idx="31">
                  <c:v>97680</c:v>
                </c:pt>
                <c:pt idx="32">
                  <c:v>98875</c:v>
                </c:pt>
                <c:pt idx="33">
                  <c:v>96853</c:v>
                </c:pt>
                <c:pt idx="34">
                  <c:v>96852</c:v>
                </c:pt>
                <c:pt idx="35">
                  <c:v>99526</c:v>
                </c:pt>
                <c:pt idx="36">
                  <c:v>99515</c:v>
                </c:pt>
                <c:pt idx="37">
                  <c:v>100208</c:v>
                </c:pt>
                <c:pt idx="38">
                  <c:v>101483</c:v>
                </c:pt>
                <c:pt idx="39">
                  <c:v>101485</c:v>
                </c:pt>
                <c:pt idx="40">
                  <c:v>99394</c:v>
                </c:pt>
                <c:pt idx="41">
                  <c:v>99401</c:v>
                </c:pt>
                <c:pt idx="42">
                  <c:v>102333</c:v>
                </c:pt>
                <c:pt idx="43">
                  <c:v>102881</c:v>
                </c:pt>
                <c:pt idx="44">
                  <c:v>104174</c:v>
                </c:pt>
                <c:pt idx="45">
                  <c:v>104748</c:v>
                </c:pt>
                <c:pt idx="46">
                  <c:v>104816</c:v>
                </c:pt>
                <c:pt idx="47">
                  <c:v>102675</c:v>
                </c:pt>
                <c:pt idx="48">
                  <c:v>102684</c:v>
                </c:pt>
                <c:pt idx="49">
                  <c:v>102691</c:v>
                </c:pt>
                <c:pt idx="50">
                  <c:v>105864</c:v>
                </c:pt>
                <c:pt idx="51">
                  <c:v>105875</c:v>
                </c:pt>
                <c:pt idx="52">
                  <c:v>106955</c:v>
                </c:pt>
                <c:pt idx="53">
                  <c:v>106957</c:v>
                </c:pt>
                <c:pt idx="54">
                  <c:v>104769</c:v>
                </c:pt>
                <c:pt idx="55">
                  <c:v>104772</c:v>
                </c:pt>
                <c:pt idx="56">
                  <c:v>107283</c:v>
                </c:pt>
                <c:pt idx="57">
                  <c:v>107434</c:v>
                </c:pt>
                <c:pt idx="58">
                  <c:v>107664</c:v>
                </c:pt>
                <c:pt idx="59">
                  <c:v>108172</c:v>
                </c:pt>
                <c:pt idx="60">
                  <c:v>107389</c:v>
                </c:pt>
                <c:pt idx="61">
                  <c:v>106729</c:v>
                </c:pt>
                <c:pt idx="62">
                  <c:v>106761</c:v>
                </c:pt>
                <c:pt idx="63">
                  <c:v>107550</c:v>
                </c:pt>
                <c:pt idx="64">
                  <c:v>107545</c:v>
                </c:pt>
                <c:pt idx="65">
                  <c:v>107473</c:v>
                </c:pt>
                <c:pt idx="66">
                  <c:v>107355</c:v>
                </c:pt>
                <c:pt idx="67">
                  <c:v>107302</c:v>
                </c:pt>
                <c:pt idx="68">
                  <c:v>106649</c:v>
                </c:pt>
                <c:pt idx="69">
                  <c:v>106620</c:v>
                </c:pt>
                <c:pt idx="70">
                  <c:v>106903</c:v>
                </c:pt>
                <c:pt idx="71">
                  <c:v>106916</c:v>
                </c:pt>
                <c:pt idx="72">
                  <c:v>106818</c:v>
                </c:pt>
                <c:pt idx="73">
                  <c:v>106697</c:v>
                </c:pt>
                <c:pt idx="74">
                  <c:v>106378</c:v>
                </c:pt>
                <c:pt idx="75">
                  <c:v>105721</c:v>
                </c:pt>
                <c:pt idx="76">
                  <c:v>105723</c:v>
                </c:pt>
                <c:pt idx="77">
                  <c:v>106032</c:v>
                </c:pt>
                <c:pt idx="78">
                  <c:v>106038</c:v>
                </c:pt>
                <c:pt idx="79">
                  <c:v>105931</c:v>
                </c:pt>
                <c:pt idx="80">
                  <c:v>105627</c:v>
                </c:pt>
                <c:pt idx="81">
                  <c:v>105634</c:v>
                </c:pt>
                <c:pt idx="82">
                  <c:v>105001</c:v>
                </c:pt>
                <c:pt idx="83">
                  <c:v>105018</c:v>
                </c:pt>
                <c:pt idx="84">
                  <c:v>105296</c:v>
                </c:pt>
                <c:pt idx="85">
                  <c:v>104948</c:v>
                </c:pt>
                <c:pt idx="86">
                  <c:v>104730</c:v>
                </c:pt>
                <c:pt idx="87">
                  <c:v>104424</c:v>
                </c:pt>
                <c:pt idx="88">
                  <c:v>104172</c:v>
                </c:pt>
                <c:pt idx="89">
                  <c:v>103530</c:v>
                </c:pt>
                <c:pt idx="90">
                  <c:v>103537</c:v>
                </c:pt>
                <c:pt idx="91">
                  <c:v>95731.316999999995</c:v>
                </c:pt>
                <c:pt idx="92">
                  <c:v>93246.748000000007</c:v>
                </c:pt>
                <c:pt idx="93">
                  <c:v>98446.452999999994</c:v>
                </c:pt>
                <c:pt idx="94">
                  <c:v>100281.658</c:v>
                </c:pt>
                <c:pt idx="95">
                  <c:v>100394.63100000001</c:v>
                </c:pt>
                <c:pt idx="96">
                  <c:v>102817.277</c:v>
                </c:pt>
                <c:pt idx="97">
                  <c:v>99933.202000000005</c:v>
                </c:pt>
                <c:pt idx="98">
                  <c:v>92030.185999999987</c:v>
                </c:pt>
                <c:pt idx="99">
                  <c:v>92396.638999999996</c:v>
                </c:pt>
                <c:pt idx="100">
                  <c:v>94577.899000000005</c:v>
                </c:pt>
                <c:pt idx="101">
                  <c:v>94635.955999999991</c:v>
                </c:pt>
                <c:pt idx="102">
                  <c:v>88181.214999999997</c:v>
                </c:pt>
                <c:pt idx="103">
                  <c:v>86990.31200000002</c:v>
                </c:pt>
                <c:pt idx="104">
                  <c:v>86473.241000000009</c:v>
                </c:pt>
                <c:pt idx="105">
                  <c:v>86378.712</c:v>
                </c:pt>
                <c:pt idx="106">
                  <c:v>87169.824999999997</c:v>
                </c:pt>
                <c:pt idx="107">
                  <c:v>87624.23</c:v>
                </c:pt>
                <c:pt idx="108">
                  <c:v>86690.324000000022</c:v>
                </c:pt>
                <c:pt idx="109">
                  <c:v>86008.409</c:v>
                </c:pt>
                <c:pt idx="110">
                  <c:v>90267.914999999994</c:v>
                </c:pt>
                <c:pt idx="111">
                  <c:v>90524.580999999991</c:v>
                </c:pt>
                <c:pt idx="112">
                  <c:v>92820.186999999991</c:v>
                </c:pt>
                <c:pt idx="113">
                  <c:v>91367.576000000001</c:v>
                </c:pt>
                <c:pt idx="114">
                  <c:v>97613.696999999986</c:v>
                </c:pt>
                <c:pt idx="115">
                  <c:v>96470.51</c:v>
                </c:pt>
                <c:pt idx="116">
                  <c:v>90198.387999999992</c:v>
                </c:pt>
                <c:pt idx="117">
                  <c:v>86353.007000000012</c:v>
                </c:pt>
                <c:pt idx="118">
                  <c:v>87397.296000000002</c:v>
                </c:pt>
                <c:pt idx="119">
                  <c:v>84202.62</c:v>
                </c:pt>
                <c:pt idx="120">
                  <c:v>85061.295000000013</c:v>
                </c:pt>
                <c:pt idx="121">
                  <c:v>89147.252999999997</c:v>
                </c:pt>
                <c:pt idx="122">
                  <c:v>92027.981</c:v>
                </c:pt>
                <c:pt idx="123">
                  <c:v>87452.434999999998</c:v>
                </c:pt>
                <c:pt idx="124">
                  <c:v>85663.714999999997</c:v>
                </c:pt>
                <c:pt idx="125">
                  <c:v>90520.627000000008</c:v>
                </c:pt>
                <c:pt idx="126">
                  <c:v>88294.856999999989</c:v>
                </c:pt>
                <c:pt idx="127">
                  <c:v>85386.551999999996</c:v>
                </c:pt>
                <c:pt idx="128">
                  <c:v>88293.475000000006</c:v>
                </c:pt>
                <c:pt idx="129">
                  <c:v>93774.608999999997</c:v>
                </c:pt>
                <c:pt idx="130">
                  <c:v>89011.38</c:v>
                </c:pt>
                <c:pt idx="131">
                  <c:v>87758.481</c:v>
                </c:pt>
                <c:pt idx="132">
                  <c:v>87926.670000000013</c:v>
                </c:pt>
                <c:pt idx="133">
                  <c:v>87076.5</c:v>
                </c:pt>
                <c:pt idx="134">
                  <c:v>86126.823999999993</c:v>
                </c:pt>
                <c:pt idx="135">
                  <c:v>87858.938000000009</c:v>
                </c:pt>
                <c:pt idx="136">
                  <c:v>88372.883999999991</c:v>
                </c:pt>
                <c:pt idx="137">
                  <c:v>87361.18299999999</c:v>
                </c:pt>
                <c:pt idx="138">
                  <c:v>84526.047999999995</c:v>
                </c:pt>
                <c:pt idx="139">
                  <c:v>88430.904999999999</c:v>
                </c:pt>
                <c:pt idx="140">
                  <c:v>88242.831000000006</c:v>
                </c:pt>
                <c:pt idx="141">
                  <c:v>90893.455000000002</c:v>
                </c:pt>
                <c:pt idx="142">
                  <c:v>99760.056000000011</c:v>
                </c:pt>
                <c:pt idx="143">
                  <c:v>94354.319000000003</c:v>
                </c:pt>
                <c:pt idx="144">
                  <c:v>89618.187000000005</c:v>
                </c:pt>
                <c:pt idx="145">
                  <c:v>89382.084999999992</c:v>
                </c:pt>
                <c:pt idx="146">
                  <c:v>89852.048999999999</c:v>
                </c:pt>
                <c:pt idx="147">
                  <c:v>89078.021999999997</c:v>
                </c:pt>
                <c:pt idx="148">
                  <c:v>92594.025999999983</c:v>
                </c:pt>
                <c:pt idx="149">
                  <c:v>90932.574000000008</c:v>
                </c:pt>
                <c:pt idx="150">
                  <c:v>89267.006000000008</c:v>
                </c:pt>
                <c:pt idx="151">
                  <c:v>86774.221999999994</c:v>
                </c:pt>
                <c:pt idx="152">
                  <c:v>87244.247000000003</c:v>
                </c:pt>
                <c:pt idx="153">
                  <c:v>94567.508999999991</c:v>
                </c:pt>
                <c:pt idx="154">
                  <c:v>93064.363999999987</c:v>
                </c:pt>
                <c:pt idx="155">
                  <c:v>94214.585000000006</c:v>
                </c:pt>
                <c:pt idx="156">
                  <c:v>93861.315000000002</c:v>
                </c:pt>
                <c:pt idx="157">
                  <c:v>94803.661999999997</c:v>
                </c:pt>
                <c:pt idx="158">
                  <c:v>88914.604999999996</c:v>
                </c:pt>
                <c:pt idx="159">
                  <c:v>90219.363000000012</c:v>
                </c:pt>
                <c:pt idx="160">
                  <c:v>89691.369000000006</c:v>
                </c:pt>
                <c:pt idx="161">
                  <c:v>90083.67300000001</c:v>
                </c:pt>
                <c:pt idx="162">
                  <c:v>93587.9</c:v>
                </c:pt>
                <c:pt idx="163">
                  <c:v>92675.91399999999</c:v>
                </c:pt>
                <c:pt idx="164">
                  <c:v>96519.828999999998</c:v>
                </c:pt>
                <c:pt idx="165">
                  <c:v>93426.557000000001</c:v>
                </c:pt>
                <c:pt idx="166">
                  <c:v>87909.558000000005</c:v>
                </c:pt>
                <c:pt idx="167">
                  <c:v>92367.883999999991</c:v>
                </c:pt>
                <c:pt idx="168">
                  <c:v>91612.527000000002</c:v>
                </c:pt>
                <c:pt idx="169">
                  <c:v>114194.061</c:v>
                </c:pt>
                <c:pt idx="170">
                  <c:v>125341.84300000001</c:v>
                </c:pt>
                <c:pt idx="171">
                  <c:v>122846.62000000001</c:v>
                </c:pt>
                <c:pt idx="172">
                  <c:v>105604.84199999999</c:v>
                </c:pt>
                <c:pt idx="173">
                  <c:v>95286.709000000003</c:v>
                </c:pt>
                <c:pt idx="174">
                  <c:v>92686.107000000004</c:v>
                </c:pt>
                <c:pt idx="175">
                  <c:v>96472.62000000001</c:v>
                </c:pt>
                <c:pt idx="176">
                  <c:v>112042.171</c:v>
                </c:pt>
                <c:pt idx="177">
                  <c:v>111198.61500000001</c:v>
                </c:pt>
                <c:pt idx="178">
                  <c:v>103859.15</c:v>
                </c:pt>
                <c:pt idx="179">
                  <c:v>95811.077000000005</c:v>
                </c:pt>
                <c:pt idx="180">
                  <c:v>87082.031999999992</c:v>
                </c:pt>
                <c:pt idx="181">
                  <c:v>105838.41800000001</c:v>
                </c:pt>
                <c:pt idx="182">
                  <c:v>107190.13499999999</c:v>
                </c:pt>
                <c:pt idx="183">
                  <c:v>113739.674</c:v>
                </c:pt>
                <c:pt idx="184">
                  <c:v>111103.18500000001</c:v>
                </c:pt>
                <c:pt idx="185">
                  <c:v>98776.719999999987</c:v>
                </c:pt>
                <c:pt idx="186">
                  <c:v>113061.985</c:v>
                </c:pt>
                <c:pt idx="187">
                  <c:v>110926.769</c:v>
                </c:pt>
                <c:pt idx="188">
                  <c:v>125226.80099999999</c:v>
                </c:pt>
                <c:pt idx="189">
                  <c:v>130146.96400000001</c:v>
                </c:pt>
                <c:pt idx="190">
                  <c:v>123180.31300000001</c:v>
                </c:pt>
                <c:pt idx="191">
                  <c:v>129569.49400000001</c:v>
                </c:pt>
                <c:pt idx="192">
                  <c:v>122103.95599999999</c:v>
                </c:pt>
                <c:pt idx="193">
                  <c:v>130832.73999999999</c:v>
                </c:pt>
                <c:pt idx="194">
                  <c:v>120375.06200000001</c:v>
                </c:pt>
                <c:pt idx="195">
                  <c:v>135507.31600000002</c:v>
                </c:pt>
                <c:pt idx="196">
                  <c:v>134995.476</c:v>
                </c:pt>
                <c:pt idx="197">
                  <c:v>138882.82</c:v>
                </c:pt>
                <c:pt idx="198">
                  <c:v>132900.27499999999</c:v>
                </c:pt>
                <c:pt idx="199">
                  <c:v>128106.507</c:v>
                </c:pt>
                <c:pt idx="200">
                  <c:v>118981.05</c:v>
                </c:pt>
                <c:pt idx="201">
                  <c:v>116907.10999999999</c:v>
                </c:pt>
                <c:pt idx="202">
                  <c:v>106857.895</c:v>
                </c:pt>
                <c:pt idx="203">
                  <c:v>115184.72300000001</c:v>
                </c:pt>
                <c:pt idx="204">
                  <c:v>105968.84</c:v>
                </c:pt>
                <c:pt idx="205">
                  <c:v>103660.421</c:v>
                </c:pt>
                <c:pt idx="206">
                  <c:v>105958.962</c:v>
                </c:pt>
                <c:pt idx="207">
                  <c:v>112968.095</c:v>
                </c:pt>
                <c:pt idx="208">
                  <c:v>116180.24400000001</c:v>
                </c:pt>
                <c:pt idx="209">
                  <c:v>116802.205</c:v>
                </c:pt>
                <c:pt idx="210">
                  <c:v>106684.56099999999</c:v>
                </c:pt>
                <c:pt idx="211">
                  <c:v>118926.74399999999</c:v>
                </c:pt>
                <c:pt idx="212">
                  <c:v>126727.128</c:v>
                </c:pt>
                <c:pt idx="213">
                  <c:v>132307.68400000001</c:v>
                </c:pt>
                <c:pt idx="214">
                  <c:v>134895.16999999998</c:v>
                </c:pt>
                <c:pt idx="215">
                  <c:v>126929.50000000001</c:v>
                </c:pt>
                <c:pt idx="216">
                  <c:v>120984.76300000001</c:v>
                </c:pt>
                <c:pt idx="217">
                  <c:v>115848.84000000001</c:v>
                </c:pt>
                <c:pt idx="218">
                  <c:v>105078.44100000001</c:v>
                </c:pt>
                <c:pt idx="219">
                  <c:v>107727.96799999999</c:v>
                </c:pt>
                <c:pt idx="220">
                  <c:v>106385.966</c:v>
                </c:pt>
                <c:pt idx="221">
                  <c:v>102813.37699999999</c:v>
                </c:pt>
                <c:pt idx="222">
                  <c:v>120567.33200000001</c:v>
                </c:pt>
                <c:pt idx="223">
                  <c:v>109647.86199999999</c:v>
                </c:pt>
                <c:pt idx="224">
                  <c:v>106986.05100000001</c:v>
                </c:pt>
                <c:pt idx="225">
                  <c:v>111076.613</c:v>
                </c:pt>
                <c:pt idx="226">
                  <c:v>107891.34499999999</c:v>
                </c:pt>
                <c:pt idx="227">
                  <c:v>105873.08199999999</c:v>
                </c:pt>
                <c:pt idx="228">
                  <c:v>105113.75899999999</c:v>
                </c:pt>
                <c:pt idx="229">
                  <c:v>102008.75899999999</c:v>
                </c:pt>
                <c:pt idx="230">
                  <c:v>101404.02499999999</c:v>
                </c:pt>
                <c:pt idx="231">
                  <c:v>104464.318</c:v>
                </c:pt>
                <c:pt idx="232">
                  <c:v>99222.947</c:v>
                </c:pt>
                <c:pt idx="233">
                  <c:v>99272.046999999991</c:v>
                </c:pt>
                <c:pt idx="234">
                  <c:v>97397.302000000011</c:v>
                </c:pt>
                <c:pt idx="235">
                  <c:v>98924.56</c:v>
                </c:pt>
                <c:pt idx="236">
                  <c:v>103215.90799999998</c:v>
                </c:pt>
                <c:pt idx="237">
                  <c:v>105266.382</c:v>
                </c:pt>
                <c:pt idx="238">
                  <c:v>103461.732</c:v>
                </c:pt>
                <c:pt idx="239">
                  <c:v>105261.45699999999</c:v>
                </c:pt>
                <c:pt idx="240">
                  <c:v>98171.516000000003</c:v>
                </c:pt>
                <c:pt idx="241">
                  <c:v>94145.406000000003</c:v>
                </c:pt>
                <c:pt idx="242">
                  <c:v>93529.091</c:v>
                </c:pt>
                <c:pt idx="243">
                  <c:v>93261.444000000003</c:v>
                </c:pt>
                <c:pt idx="244">
                  <c:v>99218.11</c:v>
                </c:pt>
                <c:pt idx="245">
                  <c:v>91254.035000000003</c:v>
                </c:pt>
                <c:pt idx="246">
                  <c:v>88772.650000000009</c:v>
                </c:pt>
                <c:pt idx="247">
                  <c:v>94424.003000000012</c:v>
                </c:pt>
                <c:pt idx="248">
                  <c:v>91519.9</c:v>
                </c:pt>
                <c:pt idx="249">
                  <c:v>88774.574999999997</c:v>
                </c:pt>
                <c:pt idx="250">
                  <c:v>88984.736000000004</c:v>
                </c:pt>
                <c:pt idx="251">
                  <c:v>87178.506999999998</c:v>
                </c:pt>
                <c:pt idx="252">
                  <c:v>85949.823999999993</c:v>
                </c:pt>
                <c:pt idx="253">
                  <c:v>83543.390000000014</c:v>
                </c:pt>
                <c:pt idx="254">
                  <c:v>86147.475999999995</c:v>
                </c:pt>
                <c:pt idx="255">
                  <c:v>89112.366999999998</c:v>
                </c:pt>
                <c:pt idx="256">
                  <c:v>91580.142999999996</c:v>
                </c:pt>
                <c:pt idx="257">
                  <c:v>88290.312000000005</c:v>
                </c:pt>
                <c:pt idx="258">
                  <c:v>91015.627000000008</c:v>
                </c:pt>
                <c:pt idx="259">
                  <c:v>91720.956000000006</c:v>
                </c:pt>
                <c:pt idx="260">
                  <c:v>96229.188000000009</c:v>
                </c:pt>
                <c:pt idx="261">
                  <c:v>95392.931000000011</c:v>
                </c:pt>
                <c:pt idx="262">
                  <c:v>94505.866999999998</c:v>
                </c:pt>
                <c:pt idx="263">
                  <c:v>86196.663</c:v>
                </c:pt>
                <c:pt idx="264">
                  <c:v>83016.365000000005</c:v>
                </c:pt>
                <c:pt idx="265">
                  <c:v>83460.69</c:v>
                </c:pt>
                <c:pt idx="266">
                  <c:v>83124.649000000005</c:v>
                </c:pt>
                <c:pt idx="267">
                  <c:v>83771.452999999994</c:v>
                </c:pt>
                <c:pt idx="268">
                  <c:v>82944.334000000003</c:v>
                </c:pt>
                <c:pt idx="269">
                  <c:v>84763.918999999994</c:v>
                </c:pt>
                <c:pt idx="270">
                  <c:v>83301.570999999996</c:v>
                </c:pt>
                <c:pt idx="271">
                  <c:v>81876.073000000004</c:v>
                </c:pt>
                <c:pt idx="272">
                  <c:v>84996.260999999999</c:v>
                </c:pt>
                <c:pt idx="273">
                  <c:v>81842.639999999985</c:v>
                </c:pt>
                <c:pt idx="274">
                  <c:v>97045</c:v>
                </c:pt>
                <c:pt idx="275">
                  <c:v>96788</c:v>
                </c:pt>
                <c:pt idx="276">
                  <c:v>96518</c:v>
                </c:pt>
                <c:pt idx="277">
                  <c:v>96157</c:v>
                </c:pt>
                <c:pt idx="278">
                  <c:v>94155</c:v>
                </c:pt>
                <c:pt idx="279">
                  <c:v>94164</c:v>
                </c:pt>
                <c:pt idx="280">
                  <c:v>95713</c:v>
                </c:pt>
                <c:pt idx="281">
                  <c:v>95437</c:v>
                </c:pt>
                <c:pt idx="282">
                  <c:v>95158</c:v>
                </c:pt>
                <c:pt idx="283">
                  <c:v>94911</c:v>
                </c:pt>
                <c:pt idx="284">
                  <c:v>94648</c:v>
                </c:pt>
                <c:pt idx="285">
                  <c:v>92683</c:v>
                </c:pt>
                <c:pt idx="286">
                  <c:v>92691</c:v>
                </c:pt>
                <c:pt idx="287">
                  <c:v>92704</c:v>
                </c:pt>
                <c:pt idx="288">
                  <c:v>94398</c:v>
                </c:pt>
                <c:pt idx="289">
                  <c:v>94001</c:v>
                </c:pt>
                <c:pt idx="290">
                  <c:v>94010</c:v>
                </c:pt>
                <c:pt idx="291">
                  <c:v>94037</c:v>
                </c:pt>
                <c:pt idx="292">
                  <c:v>92097</c:v>
                </c:pt>
                <c:pt idx="293">
                  <c:v>92137</c:v>
                </c:pt>
                <c:pt idx="294">
                  <c:v>93873</c:v>
                </c:pt>
                <c:pt idx="295">
                  <c:v>93627</c:v>
                </c:pt>
                <c:pt idx="296">
                  <c:v>93436</c:v>
                </c:pt>
                <c:pt idx="297">
                  <c:v>93199</c:v>
                </c:pt>
                <c:pt idx="298">
                  <c:v>92977</c:v>
                </c:pt>
                <c:pt idx="299">
                  <c:v>91061</c:v>
                </c:pt>
                <c:pt idx="300">
                  <c:v>91087</c:v>
                </c:pt>
                <c:pt idx="301">
                  <c:v>92888</c:v>
                </c:pt>
                <c:pt idx="302">
                  <c:v>92539</c:v>
                </c:pt>
                <c:pt idx="303">
                  <c:v>92257</c:v>
                </c:pt>
                <c:pt idx="304">
                  <c:v>92198</c:v>
                </c:pt>
                <c:pt idx="305">
                  <c:v>91495</c:v>
                </c:pt>
                <c:pt idx="306">
                  <c:v>88877</c:v>
                </c:pt>
                <c:pt idx="307">
                  <c:v>88876</c:v>
                </c:pt>
                <c:pt idx="308">
                  <c:v>90965</c:v>
                </c:pt>
                <c:pt idx="309">
                  <c:v>90648</c:v>
                </c:pt>
                <c:pt idx="310">
                  <c:v>90471</c:v>
                </c:pt>
                <c:pt idx="311">
                  <c:v>90545</c:v>
                </c:pt>
                <c:pt idx="312">
                  <c:v>90444</c:v>
                </c:pt>
                <c:pt idx="313">
                  <c:v>87853</c:v>
                </c:pt>
                <c:pt idx="314">
                  <c:v>87844</c:v>
                </c:pt>
                <c:pt idx="315">
                  <c:v>87831</c:v>
                </c:pt>
                <c:pt idx="316">
                  <c:v>90434</c:v>
                </c:pt>
                <c:pt idx="317">
                  <c:v>90272</c:v>
                </c:pt>
                <c:pt idx="318">
                  <c:v>90069</c:v>
                </c:pt>
                <c:pt idx="319">
                  <c:v>89909</c:v>
                </c:pt>
                <c:pt idx="320">
                  <c:v>87338</c:v>
                </c:pt>
                <c:pt idx="321">
                  <c:v>87318</c:v>
                </c:pt>
                <c:pt idx="322">
                  <c:v>89680</c:v>
                </c:pt>
                <c:pt idx="323">
                  <c:v>89579</c:v>
                </c:pt>
                <c:pt idx="324">
                  <c:v>89535</c:v>
                </c:pt>
                <c:pt idx="325">
                  <c:v>89531</c:v>
                </c:pt>
                <c:pt idx="326">
                  <c:v>87136</c:v>
                </c:pt>
                <c:pt idx="327">
                  <c:v>87134</c:v>
                </c:pt>
                <c:pt idx="328">
                  <c:v>87118</c:v>
                </c:pt>
                <c:pt idx="329">
                  <c:v>89699</c:v>
                </c:pt>
                <c:pt idx="330">
                  <c:v>89677</c:v>
                </c:pt>
                <c:pt idx="331">
                  <c:v>89758</c:v>
                </c:pt>
                <c:pt idx="332">
                  <c:v>87129</c:v>
                </c:pt>
                <c:pt idx="333">
                  <c:v>89679</c:v>
                </c:pt>
                <c:pt idx="334">
                  <c:v>87114</c:v>
                </c:pt>
                <c:pt idx="335">
                  <c:v>111910</c:v>
                </c:pt>
                <c:pt idx="336">
                  <c:v>113107</c:v>
                </c:pt>
                <c:pt idx="337">
                  <c:v>113506</c:v>
                </c:pt>
                <c:pt idx="338">
                  <c:v>113588</c:v>
                </c:pt>
                <c:pt idx="339">
                  <c:v>113976</c:v>
                </c:pt>
                <c:pt idx="340">
                  <c:v>113984</c:v>
                </c:pt>
                <c:pt idx="341">
                  <c:v>112911</c:v>
                </c:pt>
                <c:pt idx="342">
                  <c:v>112898</c:v>
                </c:pt>
                <c:pt idx="343">
                  <c:v>114335</c:v>
                </c:pt>
                <c:pt idx="344">
                  <c:v>114602</c:v>
                </c:pt>
                <c:pt idx="345">
                  <c:v>115432</c:v>
                </c:pt>
                <c:pt idx="346">
                  <c:v>115784</c:v>
                </c:pt>
                <c:pt idx="347">
                  <c:v>116229</c:v>
                </c:pt>
                <c:pt idx="348">
                  <c:v>115144</c:v>
                </c:pt>
                <c:pt idx="349">
                  <c:v>115125</c:v>
                </c:pt>
                <c:pt idx="350">
                  <c:v>116199</c:v>
                </c:pt>
                <c:pt idx="351">
                  <c:v>116529</c:v>
                </c:pt>
                <c:pt idx="352">
                  <c:v>117284</c:v>
                </c:pt>
                <c:pt idx="353">
                  <c:v>118128</c:v>
                </c:pt>
                <c:pt idx="354">
                  <c:v>118373</c:v>
                </c:pt>
                <c:pt idx="355">
                  <c:v>117297</c:v>
                </c:pt>
                <c:pt idx="356">
                  <c:v>117295</c:v>
                </c:pt>
                <c:pt idx="357">
                  <c:v>118658</c:v>
                </c:pt>
                <c:pt idx="358">
                  <c:v>118923</c:v>
                </c:pt>
                <c:pt idx="359">
                  <c:v>117793</c:v>
                </c:pt>
                <c:pt idx="360">
                  <c:v>118152</c:v>
                </c:pt>
                <c:pt idx="361">
                  <c:v>119709</c:v>
                </c:pt>
                <c:pt idx="362">
                  <c:v>118588</c:v>
                </c:pt>
                <c:pt idx="363">
                  <c:v>118579</c:v>
                </c:pt>
                <c:pt idx="364">
                  <c:v>120020</c:v>
                </c:pt>
                <c:pt idx="365">
                  <c:v>120363</c:v>
                </c:pt>
                <c:pt idx="366">
                  <c:v>107167</c:v>
                </c:pt>
                <c:pt idx="367">
                  <c:v>108186</c:v>
                </c:pt>
                <c:pt idx="368">
                  <c:v>108337</c:v>
                </c:pt>
                <c:pt idx="369">
                  <c:v>107723</c:v>
                </c:pt>
                <c:pt idx="370">
                  <c:v>107729</c:v>
                </c:pt>
                <c:pt idx="371">
                  <c:v>108316</c:v>
                </c:pt>
                <c:pt idx="372">
                  <c:v>108648</c:v>
                </c:pt>
                <c:pt idx="373">
                  <c:v>109015</c:v>
                </c:pt>
                <c:pt idx="374">
                  <c:v>109476</c:v>
                </c:pt>
                <c:pt idx="375">
                  <c:v>109796</c:v>
                </c:pt>
                <c:pt idx="376">
                  <c:v>109147</c:v>
                </c:pt>
                <c:pt idx="377">
                  <c:v>109126</c:v>
                </c:pt>
                <c:pt idx="378">
                  <c:v>110165</c:v>
                </c:pt>
                <c:pt idx="379">
                  <c:v>110388</c:v>
                </c:pt>
                <c:pt idx="380">
                  <c:v>111232</c:v>
                </c:pt>
                <c:pt idx="381">
                  <c:v>111207</c:v>
                </c:pt>
                <c:pt idx="382">
                  <c:v>111605</c:v>
                </c:pt>
                <c:pt idx="383">
                  <c:v>110950</c:v>
                </c:pt>
                <c:pt idx="384">
                  <c:v>110917</c:v>
                </c:pt>
                <c:pt idx="385">
                  <c:v>110851</c:v>
                </c:pt>
                <c:pt idx="386">
                  <c:v>112110</c:v>
                </c:pt>
                <c:pt idx="387">
                  <c:v>112509</c:v>
                </c:pt>
                <c:pt idx="388">
                  <c:v>113052</c:v>
                </c:pt>
                <c:pt idx="389">
                  <c:v>113777</c:v>
                </c:pt>
                <c:pt idx="390">
                  <c:v>113098</c:v>
                </c:pt>
                <c:pt idx="391">
                  <c:v>113028</c:v>
                </c:pt>
                <c:pt idx="392">
                  <c:v>114758</c:v>
                </c:pt>
                <c:pt idx="393">
                  <c:v>114708</c:v>
                </c:pt>
                <c:pt idx="394">
                  <c:v>115169</c:v>
                </c:pt>
                <c:pt idx="395">
                  <c:v>115636</c:v>
                </c:pt>
                <c:pt idx="396">
                  <c:v>115649</c:v>
                </c:pt>
                <c:pt idx="397">
                  <c:v>102212</c:v>
                </c:pt>
                <c:pt idx="398">
                  <c:v>102225</c:v>
                </c:pt>
                <c:pt idx="399">
                  <c:v>104399</c:v>
                </c:pt>
                <c:pt idx="400">
                  <c:v>105109</c:v>
                </c:pt>
                <c:pt idx="401">
                  <c:v>105121</c:v>
                </c:pt>
                <c:pt idx="402">
                  <c:v>106324</c:v>
                </c:pt>
                <c:pt idx="403">
                  <c:v>106333</c:v>
                </c:pt>
                <c:pt idx="404">
                  <c:v>104156</c:v>
                </c:pt>
                <c:pt idx="405">
                  <c:v>104156</c:v>
                </c:pt>
                <c:pt idx="406">
                  <c:v>106864</c:v>
                </c:pt>
                <c:pt idx="407">
                  <c:v>107425</c:v>
                </c:pt>
                <c:pt idx="408">
                  <c:v>107952</c:v>
                </c:pt>
                <c:pt idx="409">
                  <c:v>109287</c:v>
                </c:pt>
                <c:pt idx="410">
                  <c:v>109287</c:v>
                </c:pt>
                <c:pt idx="411">
                  <c:v>107046</c:v>
                </c:pt>
                <c:pt idx="412">
                  <c:v>107050</c:v>
                </c:pt>
                <c:pt idx="413">
                  <c:v>107054</c:v>
                </c:pt>
                <c:pt idx="414">
                  <c:v>109843</c:v>
                </c:pt>
                <c:pt idx="415">
                  <c:v>111145</c:v>
                </c:pt>
                <c:pt idx="416">
                  <c:v>111152</c:v>
                </c:pt>
                <c:pt idx="417">
                  <c:v>111893</c:v>
                </c:pt>
                <c:pt idx="418">
                  <c:v>109607</c:v>
                </c:pt>
                <c:pt idx="419">
                  <c:v>109608</c:v>
                </c:pt>
                <c:pt idx="420">
                  <c:v>112704</c:v>
                </c:pt>
                <c:pt idx="421">
                  <c:v>113406</c:v>
                </c:pt>
                <c:pt idx="422">
                  <c:v>113888</c:v>
                </c:pt>
                <c:pt idx="423">
                  <c:v>114607</c:v>
                </c:pt>
                <c:pt idx="424">
                  <c:v>115992</c:v>
                </c:pt>
                <c:pt idx="425">
                  <c:v>113987</c:v>
                </c:pt>
                <c:pt idx="426">
                  <c:v>115025</c:v>
                </c:pt>
                <c:pt idx="427">
                  <c:v>115914</c:v>
                </c:pt>
                <c:pt idx="428">
                  <c:v>116229</c:v>
                </c:pt>
                <c:pt idx="429">
                  <c:v>116228</c:v>
                </c:pt>
                <c:pt idx="430">
                  <c:v>116639</c:v>
                </c:pt>
                <c:pt idx="431">
                  <c:v>116641</c:v>
                </c:pt>
                <c:pt idx="432">
                  <c:v>115921</c:v>
                </c:pt>
                <c:pt idx="433">
                  <c:v>103737</c:v>
                </c:pt>
                <c:pt idx="434">
                  <c:v>117051</c:v>
                </c:pt>
                <c:pt idx="435">
                  <c:v>117189</c:v>
                </c:pt>
                <c:pt idx="436">
                  <c:v>117190</c:v>
                </c:pt>
                <c:pt idx="437">
                  <c:v>117159</c:v>
                </c:pt>
                <c:pt idx="438">
                  <c:v>117161</c:v>
                </c:pt>
                <c:pt idx="439">
                  <c:v>116436</c:v>
                </c:pt>
                <c:pt idx="440">
                  <c:v>116436</c:v>
                </c:pt>
                <c:pt idx="441">
                  <c:v>117108</c:v>
                </c:pt>
                <c:pt idx="442">
                  <c:v>116989</c:v>
                </c:pt>
                <c:pt idx="443">
                  <c:v>116474</c:v>
                </c:pt>
                <c:pt idx="444">
                  <c:v>115794</c:v>
                </c:pt>
                <c:pt idx="445">
                  <c:v>115800</c:v>
                </c:pt>
                <c:pt idx="446">
                  <c:v>115068</c:v>
                </c:pt>
                <c:pt idx="447">
                  <c:v>115085</c:v>
                </c:pt>
                <c:pt idx="448">
                  <c:v>115244</c:v>
                </c:pt>
                <c:pt idx="449">
                  <c:v>114480</c:v>
                </c:pt>
                <c:pt idx="450">
                  <c:v>113820</c:v>
                </c:pt>
                <c:pt idx="451">
                  <c:v>113164</c:v>
                </c:pt>
                <c:pt idx="452">
                  <c:v>112546</c:v>
                </c:pt>
                <c:pt idx="453">
                  <c:v>111854</c:v>
                </c:pt>
                <c:pt idx="454">
                  <c:v>111852</c:v>
                </c:pt>
                <c:pt idx="455">
                  <c:v>111359</c:v>
                </c:pt>
                <c:pt idx="456">
                  <c:v>99787</c:v>
                </c:pt>
                <c:pt idx="457">
                  <c:v>98609</c:v>
                </c:pt>
                <c:pt idx="458">
                  <c:v>98102</c:v>
                </c:pt>
                <c:pt idx="459">
                  <c:v>96706</c:v>
                </c:pt>
                <c:pt idx="460">
                  <c:v>96826</c:v>
                </c:pt>
                <c:pt idx="461">
                  <c:v>96817</c:v>
                </c:pt>
                <c:pt idx="462">
                  <c:v>95714</c:v>
                </c:pt>
                <c:pt idx="463">
                  <c:v>94904</c:v>
                </c:pt>
                <c:pt idx="464">
                  <c:v>94235</c:v>
                </c:pt>
                <c:pt idx="465">
                  <c:v>93369</c:v>
                </c:pt>
                <c:pt idx="466">
                  <c:v>93376</c:v>
                </c:pt>
                <c:pt idx="467">
                  <c:v>93494</c:v>
                </c:pt>
                <c:pt idx="468">
                  <c:v>93502</c:v>
                </c:pt>
                <c:pt idx="469">
                  <c:v>93433</c:v>
                </c:pt>
                <c:pt idx="470">
                  <c:v>92191</c:v>
                </c:pt>
                <c:pt idx="471">
                  <c:v>91056</c:v>
                </c:pt>
                <c:pt idx="472">
                  <c:v>91039</c:v>
                </c:pt>
                <c:pt idx="473">
                  <c:v>90370</c:v>
                </c:pt>
                <c:pt idx="474">
                  <c:v>90479</c:v>
                </c:pt>
                <c:pt idx="475">
                  <c:v>90474</c:v>
                </c:pt>
                <c:pt idx="476">
                  <c:v>90494</c:v>
                </c:pt>
                <c:pt idx="477">
                  <c:v>89809</c:v>
                </c:pt>
                <c:pt idx="478">
                  <c:v>89766</c:v>
                </c:pt>
                <c:pt idx="479">
                  <c:v>89664</c:v>
                </c:pt>
                <c:pt idx="480">
                  <c:v>89628</c:v>
                </c:pt>
                <c:pt idx="481">
                  <c:v>89740</c:v>
                </c:pt>
                <c:pt idx="482">
                  <c:v>89751</c:v>
                </c:pt>
                <c:pt idx="483">
                  <c:v>89630</c:v>
                </c:pt>
                <c:pt idx="484">
                  <c:v>89663</c:v>
                </c:pt>
                <c:pt idx="485">
                  <c:v>89693</c:v>
                </c:pt>
                <c:pt idx="486">
                  <c:v>93514</c:v>
                </c:pt>
                <c:pt idx="487">
                  <c:v>93574</c:v>
                </c:pt>
                <c:pt idx="488">
                  <c:v>92362</c:v>
                </c:pt>
                <c:pt idx="489">
                  <c:v>92367</c:v>
                </c:pt>
                <c:pt idx="490">
                  <c:v>93562</c:v>
                </c:pt>
                <c:pt idx="491">
                  <c:v>93232</c:v>
                </c:pt>
                <c:pt idx="492">
                  <c:v>93027</c:v>
                </c:pt>
                <c:pt idx="493">
                  <c:v>92824</c:v>
                </c:pt>
                <c:pt idx="494">
                  <c:v>92567</c:v>
                </c:pt>
                <c:pt idx="495">
                  <c:v>91375</c:v>
                </c:pt>
                <c:pt idx="496">
                  <c:v>91372</c:v>
                </c:pt>
                <c:pt idx="497">
                  <c:v>92338</c:v>
                </c:pt>
                <c:pt idx="498">
                  <c:v>92018</c:v>
                </c:pt>
                <c:pt idx="499">
                  <c:v>91661</c:v>
                </c:pt>
                <c:pt idx="500">
                  <c:v>91152</c:v>
                </c:pt>
                <c:pt idx="501">
                  <c:v>91177</c:v>
                </c:pt>
                <c:pt idx="502">
                  <c:v>90010</c:v>
                </c:pt>
                <c:pt idx="503">
                  <c:v>90008</c:v>
                </c:pt>
                <c:pt idx="504">
                  <c:v>89747</c:v>
                </c:pt>
                <c:pt idx="505">
                  <c:v>88868</c:v>
                </c:pt>
                <c:pt idx="506">
                  <c:v>88365</c:v>
                </c:pt>
                <c:pt idx="507">
                  <c:v>88383</c:v>
                </c:pt>
                <c:pt idx="508">
                  <c:v>88441</c:v>
                </c:pt>
                <c:pt idx="509">
                  <c:v>87301</c:v>
                </c:pt>
                <c:pt idx="510">
                  <c:v>87301</c:v>
                </c:pt>
                <c:pt idx="511">
                  <c:v>87295</c:v>
                </c:pt>
                <c:pt idx="512">
                  <c:v>88003</c:v>
                </c:pt>
                <c:pt idx="513">
                  <c:v>87639</c:v>
                </c:pt>
                <c:pt idx="514">
                  <c:v>87281</c:v>
                </c:pt>
                <c:pt idx="515">
                  <c:v>86950</c:v>
                </c:pt>
                <c:pt idx="516">
                  <c:v>85813</c:v>
                </c:pt>
                <c:pt idx="517">
                  <c:v>89025</c:v>
                </c:pt>
                <c:pt idx="518">
                  <c:v>89474</c:v>
                </c:pt>
                <c:pt idx="519">
                  <c:v>88678</c:v>
                </c:pt>
                <c:pt idx="520">
                  <c:v>88104</c:v>
                </c:pt>
                <c:pt idx="521">
                  <c:v>88100</c:v>
                </c:pt>
                <c:pt idx="522">
                  <c:v>87635</c:v>
                </c:pt>
                <c:pt idx="523">
                  <c:v>86831</c:v>
                </c:pt>
                <c:pt idx="524">
                  <c:v>86831</c:v>
                </c:pt>
                <c:pt idx="525">
                  <c:v>87368</c:v>
                </c:pt>
                <c:pt idx="526">
                  <c:v>87093</c:v>
                </c:pt>
                <c:pt idx="527">
                  <c:v>86850</c:v>
                </c:pt>
                <c:pt idx="528">
                  <c:v>86768</c:v>
                </c:pt>
                <c:pt idx="529">
                  <c:v>86691</c:v>
                </c:pt>
                <c:pt idx="530">
                  <c:v>85883</c:v>
                </c:pt>
                <c:pt idx="531">
                  <c:v>85883</c:v>
                </c:pt>
                <c:pt idx="532">
                  <c:v>86661</c:v>
                </c:pt>
                <c:pt idx="533">
                  <c:v>86577</c:v>
                </c:pt>
                <c:pt idx="534">
                  <c:v>86545</c:v>
                </c:pt>
                <c:pt idx="535">
                  <c:v>86659</c:v>
                </c:pt>
                <c:pt idx="536">
                  <c:v>86700</c:v>
                </c:pt>
                <c:pt idx="537">
                  <c:v>85884</c:v>
                </c:pt>
                <c:pt idx="538">
                  <c:v>85881</c:v>
                </c:pt>
                <c:pt idx="539">
                  <c:v>86660</c:v>
                </c:pt>
                <c:pt idx="540">
                  <c:v>86803</c:v>
                </c:pt>
                <c:pt idx="541">
                  <c:v>86836</c:v>
                </c:pt>
                <c:pt idx="542">
                  <c:v>86855</c:v>
                </c:pt>
                <c:pt idx="543">
                  <c:v>98430</c:v>
                </c:pt>
                <c:pt idx="544">
                  <c:v>98229</c:v>
                </c:pt>
                <c:pt idx="545">
                  <c:v>98228</c:v>
                </c:pt>
                <c:pt idx="546">
                  <c:v>87447</c:v>
                </c:pt>
                <c:pt idx="547">
                  <c:v>71841.588639038819</c:v>
                </c:pt>
                <c:pt idx="548">
                  <c:v>81671.165523629941</c:v>
                </c:pt>
                <c:pt idx="549">
                  <c:v>72229.57679752275</c:v>
                </c:pt>
                <c:pt idx="550">
                  <c:v>59727.887551977452</c:v>
                </c:pt>
                <c:pt idx="551">
                  <c:v>70767.158558973199</c:v>
                </c:pt>
                <c:pt idx="552">
                  <c:v>80336.27358352844</c:v>
                </c:pt>
                <c:pt idx="553">
                  <c:v>82228.209265712401</c:v>
                </c:pt>
                <c:pt idx="554">
                  <c:v>72937.481734687157</c:v>
                </c:pt>
                <c:pt idx="555">
                  <c:v>74950.256194612273</c:v>
                </c:pt>
                <c:pt idx="556">
                  <c:v>71411.242985370598</c:v>
                </c:pt>
                <c:pt idx="557">
                  <c:v>70737.786807841127</c:v>
                </c:pt>
                <c:pt idx="558">
                  <c:v>65008.190291487335</c:v>
                </c:pt>
                <c:pt idx="559">
                  <c:v>66907.25704904036</c:v>
                </c:pt>
                <c:pt idx="560">
                  <c:v>67894.564311507245</c:v>
                </c:pt>
                <c:pt idx="561">
                  <c:v>87505.626832319249</c:v>
                </c:pt>
                <c:pt idx="562">
                  <c:v>89239.35422341543</c:v>
                </c:pt>
                <c:pt idx="563">
                  <c:v>78948.358448457147</c:v>
                </c:pt>
                <c:pt idx="564">
                  <c:v>70201.657684462145</c:v>
                </c:pt>
                <c:pt idx="565">
                  <c:v>68375.969919632975</c:v>
                </c:pt>
                <c:pt idx="566">
                  <c:v>65165.845550996091</c:v>
                </c:pt>
                <c:pt idx="567">
                  <c:v>62564.949415476178</c:v>
                </c:pt>
                <c:pt idx="568">
                  <c:v>65490.193547708506</c:v>
                </c:pt>
                <c:pt idx="569">
                  <c:v>71265.106220457325</c:v>
                </c:pt>
                <c:pt idx="570">
                  <c:v>76431.898002032831</c:v>
                </c:pt>
                <c:pt idx="571">
                  <c:v>105907.01014874734</c:v>
                </c:pt>
                <c:pt idx="572">
                  <c:v>103180.07204503077</c:v>
                </c:pt>
                <c:pt idx="573">
                  <c:v>103180.07204503077</c:v>
                </c:pt>
                <c:pt idx="574">
                  <c:v>77437.120159696613</c:v>
                </c:pt>
                <c:pt idx="575">
                  <c:v>82614.530389021296</c:v>
                </c:pt>
                <c:pt idx="576">
                  <c:v>77239.627428114793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4F-4F74-9145-097FAC1D2C5A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Total_StdO_Customers!$X$9:$X$585</c:f>
              <c:numCache>
                <c:formatCode>#,##0</c:formatCode>
                <c:ptCount val="577"/>
                <c:pt idx="0">
                  <c:v>92921</c:v>
                </c:pt>
                <c:pt idx="1">
                  <c:v>92211</c:v>
                </c:pt>
                <c:pt idx="2">
                  <c:v>91710</c:v>
                </c:pt>
                <c:pt idx="3">
                  <c:v>91002</c:v>
                </c:pt>
                <c:pt idx="4">
                  <c:v>90620</c:v>
                </c:pt>
                <c:pt idx="5">
                  <c:v>91303</c:v>
                </c:pt>
                <c:pt idx="6">
                  <c:v>91283</c:v>
                </c:pt>
                <c:pt idx="7">
                  <c:v>90277</c:v>
                </c:pt>
                <c:pt idx="8">
                  <c:v>89629</c:v>
                </c:pt>
                <c:pt idx="9">
                  <c:v>89600</c:v>
                </c:pt>
                <c:pt idx="10">
                  <c:v>89321</c:v>
                </c:pt>
                <c:pt idx="11">
                  <c:v>89297</c:v>
                </c:pt>
                <c:pt idx="12">
                  <c:v>89953</c:v>
                </c:pt>
                <c:pt idx="13">
                  <c:v>89916</c:v>
                </c:pt>
                <c:pt idx="14">
                  <c:v>89335</c:v>
                </c:pt>
                <c:pt idx="15">
                  <c:v>87986</c:v>
                </c:pt>
                <c:pt idx="16">
                  <c:v>87940</c:v>
                </c:pt>
                <c:pt idx="17">
                  <c:v>87651</c:v>
                </c:pt>
                <c:pt idx="18">
                  <c:v>87633</c:v>
                </c:pt>
                <c:pt idx="19">
                  <c:v>88240</c:v>
                </c:pt>
                <c:pt idx="20">
                  <c:v>88162</c:v>
                </c:pt>
                <c:pt idx="21">
                  <c:v>87216</c:v>
                </c:pt>
                <c:pt idx="22">
                  <c:v>87074</c:v>
                </c:pt>
                <c:pt idx="23">
                  <c:v>87059</c:v>
                </c:pt>
                <c:pt idx="24">
                  <c:v>87386</c:v>
                </c:pt>
                <c:pt idx="25">
                  <c:v>87385</c:v>
                </c:pt>
                <c:pt idx="26">
                  <c:v>88047</c:v>
                </c:pt>
                <c:pt idx="27">
                  <c:v>88015</c:v>
                </c:pt>
                <c:pt idx="28">
                  <c:v>87880</c:v>
                </c:pt>
                <c:pt idx="29">
                  <c:v>88412</c:v>
                </c:pt>
                <c:pt idx="30">
                  <c:v>88841</c:v>
                </c:pt>
                <c:pt idx="31">
                  <c:v>81377</c:v>
                </c:pt>
                <c:pt idx="32">
                  <c:v>82358</c:v>
                </c:pt>
                <c:pt idx="33">
                  <c:v>82914</c:v>
                </c:pt>
                <c:pt idx="34">
                  <c:v>82915</c:v>
                </c:pt>
                <c:pt idx="35">
                  <c:v>82895</c:v>
                </c:pt>
                <c:pt idx="36">
                  <c:v>82881</c:v>
                </c:pt>
                <c:pt idx="37">
                  <c:v>83456</c:v>
                </c:pt>
                <c:pt idx="38">
                  <c:v>84508</c:v>
                </c:pt>
                <c:pt idx="39">
                  <c:v>84511</c:v>
                </c:pt>
                <c:pt idx="40">
                  <c:v>85076</c:v>
                </c:pt>
                <c:pt idx="41">
                  <c:v>85081</c:v>
                </c:pt>
                <c:pt idx="42">
                  <c:v>85204</c:v>
                </c:pt>
                <c:pt idx="43">
                  <c:v>85658</c:v>
                </c:pt>
                <c:pt idx="44">
                  <c:v>86732</c:v>
                </c:pt>
                <c:pt idx="45">
                  <c:v>87208</c:v>
                </c:pt>
                <c:pt idx="46">
                  <c:v>87273</c:v>
                </c:pt>
                <c:pt idx="47">
                  <c:v>87875</c:v>
                </c:pt>
                <c:pt idx="48">
                  <c:v>87881</c:v>
                </c:pt>
                <c:pt idx="49">
                  <c:v>87887</c:v>
                </c:pt>
                <c:pt idx="50">
                  <c:v>88139</c:v>
                </c:pt>
                <c:pt idx="51">
                  <c:v>88147</c:v>
                </c:pt>
                <c:pt idx="52">
                  <c:v>89044</c:v>
                </c:pt>
                <c:pt idx="53">
                  <c:v>89046</c:v>
                </c:pt>
                <c:pt idx="54">
                  <c:v>89661</c:v>
                </c:pt>
                <c:pt idx="55">
                  <c:v>89664</c:v>
                </c:pt>
                <c:pt idx="56">
                  <c:v>89320</c:v>
                </c:pt>
                <c:pt idx="57">
                  <c:v>89442</c:v>
                </c:pt>
                <c:pt idx="58">
                  <c:v>89633</c:v>
                </c:pt>
                <c:pt idx="59">
                  <c:v>90061</c:v>
                </c:pt>
                <c:pt idx="60">
                  <c:v>86366</c:v>
                </c:pt>
                <c:pt idx="61">
                  <c:v>87307</c:v>
                </c:pt>
                <c:pt idx="62">
                  <c:v>87340</c:v>
                </c:pt>
                <c:pt idx="63">
                  <c:v>86502</c:v>
                </c:pt>
                <c:pt idx="64">
                  <c:v>86499</c:v>
                </c:pt>
                <c:pt idx="65">
                  <c:v>86448</c:v>
                </c:pt>
                <c:pt idx="66">
                  <c:v>86357</c:v>
                </c:pt>
                <c:pt idx="67">
                  <c:v>86315</c:v>
                </c:pt>
                <c:pt idx="68">
                  <c:v>87263</c:v>
                </c:pt>
                <c:pt idx="69">
                  <c:v>87234</c:v>
                </c:pt>
                <c:pt idx="70">
                  <c:v>86003</c:v>
                </c:pt>
                <c:pt idx="71">
                  <c:v>86015</c:v>
                </c:pt>
                <c:pt idx="72">
                  <c:v>85935</c:v>
                </c:pt>
                <c:pt idx="73">
                  <c:v>85840</c:v>
                </c:pt>
                <c:pt idx="74">
                  <c:v>85579</c:v>
                </c:pt>
                <c:pt idx="75">
                  <c:v>86509</c:v>
                </c:pt>
                <c:pt idx="76">
                  <c:v>86512</c:v>
                </c:pt>
                <c:pt idx="77">
                  <c:v>85307</c:v>
                </c:pt>
                <c:pt idx="78">
                  <c:v>85311</c:v>
                </c:pt>
                <c:pt idx="79">
                  <c:v>85220</c:v>
                </c:pt>
                <c:pt idx="80">
                  <c:v>84980</c:v>
                </c:pt>
                <c:pt idx="81">
                  <c:v>84991</c:v>
                </c:pt>
                <c:pt idx="82">
                  <c:v>85923</c:v>
                </c:pt>
                <c:pt idx="83">
                  <c:v>85944</c:v>
                </c:pt>
                <c:pt idx="84">
                  <c:v>84721</c:v>
                </c:pt>
                <c:pt idx="85">
                  <c:v>84436</c:v>
                </c:pt>
                <c:pt idx="86">
                  <c:v>84260</c:v>
                </c:pt>
                <c:pt idx="87">
                  <c:v>84019</c:v>
                </c:pt>
                <c:pt idx="88">
                  <c:v>83814</c:v>
                </c:pt>
                <c:pt idx="89">
                  <c:v>84726</c:v>
                </c:pt>
                <c:pt idx="90">
                  <c:v>84732</c:v>
                </c:pt>
                <c:pt idx="91">
                  <c:v>84862.294999999984</c:v>
                </c:pt>
                <c:pt idx="92">
                  <c:v>83039.251999999993</c:v>
                </c:pt>
                <c:pt idx="93">
                  <c:v>87694.885000000009</c:v>
                </c:pt>
                <c:pt idx="94">
                  <c:v>89377.51</c:v>
                </c:pt>
                <c:pt idx="95">
                  <c:v>90873.745999999999</c:v>
                </c:pt>
                <c:pt idx="96">
                  <c:v>92493.902999999991</c:v>
                </c:pt>
                <c:pt idx="97">
                  <c:v>89096.205000000002</c:v>
                </c:pt>
                <c:pt idx="98">
                  <c:v>79298.27</c:v>
                </c:pt>
                <c:pt idx="99">
                  <c:v>81332.07699999999</c:v>
                </c:pt>
                <c:pt idx="100">
                  <c:v>82784.527000000002</c:v>
                </c:pt>
                <c:pt idx="101">
                  <c:v>83161.019</c:v>
                </c:pt>
                <c:pt idx="102">
                  <c:v>79231.489000000001</c:v>
                </c:pt>
                <c:pt idx="103">
                  <c:v>77293.444000000003</c:v>
                </c:pt>
                <c:pt idx="104">
                  <c:v>75966.392000000007</c:v>
                </c:pt>
                <c:pt idx="105">
                  <c:v>76258.26400000001</c:v>
                </c:pt>
                <c:pt idx="106">
                  <c:v>78015.830999999991</c:v>
                </c:pt>
                <c:pt idx="107">
                  <c:v>77758.354999999996</c:v>
                </c:pt>
                <c:pt idx="108">
                  <c:v>75904.462</c:v>
                </c:pt>
                <c:pt idx="109">
                  <c:v>76922.955000000002</c:v>
                </c:pt>
                <c:pt idx="110">
                  <c:v>79921.472000000009</c:v>
                </c:pt>
                <c:pt idx="111">
                  <c:v>78948.661000000007</c:v>
                </c:pt>
                <c:pt idx="112">
                  <c:v>82198.561000000002</c:v>
                </c:pt>
                <c:pt idx="113">
                  <c:v>79749.253000000012</c:v>
                </c:pt>
                <c:pt idx="114">
                  <c:v>87523.28300000001</c:v>
                </c:pt>
                <c:pt idx="115">
                  <c:v>85679.713000000003</c:v>
                </c:pt>
                <c:pt idx="116">
                  <c:v>81383.030999999988</c:v>
                </c:pt>
                <c:pt idx="117">
                  <c:v>77022.301999999996</c:v>
                </c:pt>
                <c:pt idx="118">
                  <c:v>75886.415999999997</c:v>
                </c:pt>
                <c:pt idx="119">
                  <c:v>74336.781999999992</c:v>
                </c:pt>
                <c:pt idx="120">
                  <c:v>72789.441000000006</c:v>
                </c:pt>
                <c:pt idx="121">
                  <c:v>76813.777999999991</c:v>
                </c:pt>
                <c:pt idx="122">
                  <c:v>78544.047999999995</c:v>
                </c:pt>
                <c:pt idx="123">
                  <c:v>75596.346000000005</c:v>
                </c:pt>
                <c:pt idx="124">
                  <c:v>76112.85500000001</c:v>
                </c:pt>
                <c:pt idx="125">
                  <c:v>78681.605999999985</c:v>
                </c:pt>
                <c:pt idx="126">
                  <c:v>75721.418000000005</c:v>
                </c:pt>
                <c:pt idx="127">
                  <c:v>72985.320999999996</c:v>
                </c:pt>
                <c:pt idx="128">
                  <c:v>76422.99500000001</c:v>
                </c:pt>
                <c:pt idx="129">
                  <c:v>80002.928999999989</c:v>
                </c:pt>
                <c:pt idx="130">
                  <c:v>78888.027000000002</c:v>
                </c:pt>
                <c:pt idx="131">
                  <c:v>77735.445999999996</c:v>
                </c:pt>
                <c:pt idx="132">
                  <c:v>75444.3</c:v>
                </c:pt>
                <c:pt idx="133">
                  <c:v>74364.28</c:v>
                </c:pt>
                <c:pt idx="134">
                  <c:v>74189.431000000011</c:v>
                </c:pt>
                <c:pt idx="135">
                  <c:v>73953.357999999993</c:v>
                </c:pt>
                <c:pt idx="136">
                  <c:v>75067.022000000012</c:v>
                </c:pt>
                <c:pt idx="137">
                  <c:v>75516.808000000005</c:v>
                </c:pt>
                <c:pt idx="138">
                  <c:v>73633.250999999989</c:v>
                </c:pt>
                <c:pt idx="139">
                  <c:v>76033.885000000009</c:v>
                </c:pt>
                <c:pt idx="140">
                  <c:v>74417.350000000006</c:v>
                </c:pt>
                <c:pt idx="141">
                  <c:v>76542.229000000007</c:v>
                </c:pt>
                <c:pt idx="142">
                  <c:v>83530.729000000007</c:v>
                </c:pt>
                <c:pt idx="143">
                  <c:v>80846.688999999998</c:v>
                </c:pt>
                <c:pt idx="144">
                  <c:v>76560.233000000007</c:v>
                </c:pt>
                <c:pt idx="145">
                  <c:v>77375.217999999993</c:v>
                </c:pt>
                <c:pt idx="146">
                  <c:v>78053.445000000007</c:v>
                </c:pt>
                <c:pt idx="147">
                  <c:v>76514.964000000007</c:v>
                </c:pt>
                <c:pt idx="148">
                  <c:v>78974.953999999998</c:v>
                </c:pt>
                <c:pt idx="149">
                  <c:v>76655.388999999996</c:v>
                </c:pt>
                <c:pt idx="150">
                  <c:v>76062.919000000009</c:v>
                </c:pt>
                <c:pt idx="151">
                  <c:v>74930.296000000002</c:v>
                </c:pt>
                <c:pt idx="152">
                  <c:v>75334.243999999992</c:v>
                </c:pt>
                <c:pt idx="153">
                  <c:v>79928.544000000009</c:v>
                </c:pt>
                <c:pt idx="154">
                  <c:v>79453.696999999986</c:v>
                </c:pt>
                <c:pt idx="155">
                  <c:v>81967.046999999991</c:v>
                </c:pt>
                <c:pt idx="156">
                  <c:v>80685.796000000002</c:v>
                </c:pt>
                <c:pt idx="157">
                  <c:v>82160.290999999997</c:v>
                </c:pt>
                <c:pt idx="158">
                  <c:v>77499.084000000003</c:v>
                </c:pt>
                <c:pt idx="159">
                  <c:v>79176.324000000008</c:v>
                </c:pt>
                <c:pt idx="160">
                  <c:v>77694.643000000011</c:v>
                </c:pt>
                <c:pt idx="161">
                  <c:v>76442.558000000005</c:v>
                </c:pt>
                <c:pt idx="162">
                  <c:v>78770.648000000001</c:v>
                </c:pt>
                <c:pt idx="163">
                  <c:v>78760.917999999991</c:v>
                </c:pt>
                <c:pt idx="164">
                  <c:v>82677.159</c:v>
                </c:pt>
                <c:pt idx="165">
                  <c:v>82741.759000000005</c:v>
                </c:pt>
                <c:pt idx="166">
                  <c:v>78599.625</c:v>
                </c:pt>
                <c:pt idx="167">
                  <c:v>78827.618999999992</c:v>
                </c:pt>
                <c:pt idx="168">
                  <c:v>78472.061000000002</c:v>
                </c:pt>
                <c:pt idx="169">
                  <c:v>95871.214000000007</c:v>
                </c:pt>
                <c:pt idx="170">
                  <c:v>106810.564</c:v>
                </c:pt>
                <c:pt idx="171">
                  <c:v>106666.878</c:v>
                </c:pt>
                <c:pt idx="172">
                  <c:v>92872.472999999984</c:v>
                </c:pt>
                <c:pt idx="173">
                  <c:v>84365.962</c:v>
                </c:pt>
                <c:pt idx="174">
                  <c:v>81388.881000000008</c:v>
                </c:pt>
                <c:pt idx="175">
                  <c:v>83979.09599999999</c:v>
                </c:pt>
                <c:pt idx="176">
                  <c:v>96155.207999999999</c:v>
                </c:pt>
                <c:pt idx="177">
                  <c:v>94769.194000000003</c:v>
                </c:pt>
                <c:pt idx="178">
                  <c:v>88492.763000000006</c:v>
                </c:pt>
                <c:pt idx="179">
                  <c:v>82060.688999999998</c:v>
                </c:pt>
                <c:pt idx="180">
                  <c:v>75923.053999999989</c:v>
                </c:pt>
                <c:pt idx="181">
                  <c:v>90847.93</c:v>
                </c:pt>
                <c:pt idx="182">
                  <c:v>92536.702000000005</c:v>
                </c:pt>
                <c:pt idx="183">
                  <c:v>98865.047000000006</c:v>
                </c:pt>
                <c:pt idx="184">
                  <c:v>98529.911000000007</c:v>
                </c:pt>
                <c:pt idx="185">
                  <c:v>92536.07</c:v>
                </c:pt>
                <c:pt idx="186">
                  <c:v>100152.05200000001</c:v>
                </c:pt>
                <c:pt idx="187">
                  <c:v>98375.37000000001</c:v>
                </c:pt>
                <c:pt idx="188">
                  <c:v>110707.19499999999</c:v>
                </c:pt>
                <c:pt idx="189">
                  <c:v>113008.655</c:v>
                </c:pt>
                <c:pt idx="190">
                  <c:v>107954.61199999999</c:v>
                </c:pt>
                <c:pt idx="191">
                  <c:v>111099.766</c:v>
                </c:pt>
                <c:pt idx="192">
                  <c:v>107277.50199999999</c:v>
                </c:pt>
                <c:pt idx="193">
                  <c:v>114590.81200000001</c:v>
                </c:pt>
                <c:pt idx="194">
                  <c:v>105194.2</c:v>
                </c:pt>
                <c:pt idx="195">
                  <c:v>118141.548</c:v>
                </c:pt>
                <c:pt idx="196">
                  <c:v>120412.068</c:v>
                </c:pt>
                <c:pt idx="197">
                  <c:v>119209.08</c:v>
                </c:pt>
                <c:pt idx="198">
                  <c:v>116425.629</c:v>
                </c:pt>
                <c:pt idx="199">
                  <c:v>110504.266</c:v>
                </c:pt>
                <c:pt idx="200">
                  <c:v>105383.71799999999</c:v>
                </c:pt>
                <c:pt idx="201">
                  <c:v>103872.15599999999</c:v>
                </c:pt>
                <c:pt idx="202">
                  <c:v>94060.714999999997</c:v>
                </c:pt>
                <c:pt idx="203">
                  <c:v>97542.32699999999</c:v>
                </c:pt>
                <c:pt idx="204">
                  <c:v>92907.33</c:v>
                </c:pt>
                <c:pt idx="205">
                  <c:v>92166.540000000008</c:v>
                </c:pt>
                <c:pt idx="206">
                  <c:v>92360.991000000009</c:v>
                </c:pt>
                <c:pt idx="207">
                  <c:v>101224.11699999998</c:v>
                </c:pt>
                <c:pt idx="208">
                  <c:v>102142.19</c:v>
                </c:pt>
                <c:pt idx="209">
                  <c:v>101237.19500000001</c:v>
                </c:pt>
                <c:pt idx="210">
                  <c:v>93333.225000000006</c:v>
                </c:pt>
                <c:pt idx="211">
                  <c:v>102530.693</c:v>
                </c:pt>
                <c:pt idx="212">
                  <c:v>109209.64600000001</c:v>
                </c:pt>
                <c:pt idx="213">
                  <c:v>118129.129</c:v>
                </c:pt>
                <c:pt idx="214">
                  <c:v>119064.27</c:v>
                </c:pt>
                <c:pt idx="215">
                  <c:v>112786.409</c:v>
                </c:pt>
                <c:pt idx="216">
                  <c:v>104159.001</c:v>
                </c:pt>
                <c:pt idx="217">
                  <c:v>99542.154999999999</c:v>
                </c:pt>
                <c:pt idx="218">
                  <c:v>92544.306999999986</c:v>
                </c:pt>
                <c:pt idx="219">
                  <c:v>93866.858000000007</c:v>
                </c:pt>
                <c:pt idx="220">
                  <c:v>94639.097999999998</c:v>
                </c:pt>
                <c:pt idx="221">
                  <c:v>93775.37999999999</c:v>
                </c:pt>
                <c:pt idx="222">
                  <c:v>104690.121</c:v>
                </c:pt>
                <c:pt idx="223">
                  <c:v>96615.891000000003</c:v>
                </c:pt>
                <c:pt idx="224">
                  <c:v>93136.484000000011</c:v>
                </c:pt>
                <c:pt idx="225">
                  <c:v>97493.758000000016</c:v>
                </c:pt>
                <c:pt idx="226">
                  <c:v>95050.903999999995</c:v>
                </c:pt>
                <c:pt idx="227">
                  <c:v>92170.816999999995</c:v>
                </c:pt>
                <c:pt idx="228">
                  <c:v>94001.11</c:v>
                </c:pt>
                <c:pt idx="229">
                  <c:v>90192.409</c:v>
                </c:pt>
                <c:pt idx="230">
                  <c:v>87619.362999999983</c:v>
                </c:pt>
                <c:pt idx="231">
                  <c:v>92550.547000000006</c:v>
                </c:pt>
                <c:pt idx="232">
                  <c:v>87638.072</c:v>
                </c:pt>
                <c:pt idx="233">
                  <c:v>87717.637999999992</c:v>
                </c:pt>
                <c:pt idx="234">
                  <c:v>85491.221000000005</c:v>
                </c:pt>
                <c:pt idx="235">
                  <c:v>86419.844999999987</c:v>
                </c:pt>
                <c:pt idx="236">
                  <c:v>91293.157000000007</c:v>
                </c:pt>
                <c:pt idx="237">
                  <c:v>91713.914000000004</c:v>
                </c:pt>
                <c:pt idx="238">
                  <c:v>90130.426000000007</c:v>
                </c:pt>
                <c:pt idx="239">
                  <c:v>92401.521000000008</c:v>
                </c:pt>
                <c:pt idx="240">
                  <c:v>85688.457999999999</c:v>
                </c:pt>
                <c:pt idx="241">
                  <c:v>82293.76400000001</c:v>
                </c:pt>
                <c:pt idx="242">
                  <c:v>82524.459000000003</c:v>
                </c:pt>
                <c:pt idx="243">
                  <c:v>83373.686000000002</c:v>
                </c:pt>
                <c:pt idx="244">
                  <c:v>89703.739000000001</c:v>
                </c:pt>
                <c:pt idx="245">
                  <c:v>77671.134000000005</c:v>
                </c:pt>
                <c:pt idx="246">
                  <c:v>76113.222000000009</c:v>
                </c:pt>
                <c:pt idx="247">
                  <c:v>82181.388000000006</c:v>
                </c:pt>
                <c:pt idx="248">
                  <c:v>80480.638999999996</c:v>
                </c:pt>
                <c:pt idx="249">
                  <c:v>78682.532999999996</c:v>
                </c:pt>
                <c:pt idx="250">
                  <c:v>78027.593000000008</c:v>
                </c:pt>
                <c:pt idx="251">
                  <c:v>75764.827000000005</c:v>
                </c:pt>
                <c:pt idx="252">
                  <c:v>74022.15400000001</c:v>
                </c:pt>
                <c:pt idx="253">
                  <c:v>74256.83</c:v>
                </c:pt>
                <c:pt idx="254">
                  <c:v>76390.81</c:v>
                </c:pt>
                <c:pt idx="255">
                  <c:v>77007.754000000001</c:v>
                </c:pt>
                <c:pt idx="256">
                  <c:v>80732.102999999988</c:v>
                </c:pt>
                <c:pt idx="257">
                  <c:v>76377.930000000008</c:v>
                </c:pt>
                <c:pt idx="258">
                  <c:v>78208.998000000007</c:v>
                </c:pt>
                <c:pt idx="259">
                  <c:v>81152.192999999999</c:v>
                </c:pt>
                <c:pt idx="260">
                  <c:v>83452.062000000005</c:v>
                </c:pt>
                <c:pt idx="261">
                  <c:v>82944.657000000007</c:v>
                </c:pt>
                <c:pt idx="262">
                  <c:v>81164.479000000007</c:v>
                </c:pt>
                <c:pt idx="263">
                  <c:v>76452.601999999999</c:v>
                </c:pt>
                <c:pt idx="264">
                  <c:v>73945.349000000002</c:v>
                </c:pt>
                <c:pt idx="265">
                  <c:v>73351.141000000003</c:v>
                </c:pt>
                <c:pt idx="266">
                  <c:v>71574.025999999998</c:v>
                </c:pt>
                <c:pt idx="267">
                  <c:v>72698.009999999995</c:v>
                </c:pt>
                <c:pt idx="268">
                  <c:v>72661.447</c:v>
                </c:pt>
                <c:pt idx="269">
                  <c:v>74498.284</c:v>
                </c:pt>
                <c:pt idx="270">
                  <c:v>73655.494000000006</c:v>
                </c:pt>
                <c:pt idx="271">
                  <c:v>73360.788</c:v>
                </c:pt>
                <c:pt idx="272">
                  <c:v>72026.597999999998</c:v>
                </c:pt>
                <c:pt idx="273">
                  <c:v>72656.683000000005</c:v>
                </c:pt>
                <c:pt idx="274">
                  <c:v>76105</c:v>
                </c:pt>
                <c:pt idx="275">
                  <c:v>75910</c:v>
                </c:pt>
                <c:pt idx="276">
                  <c:v>75698</c:v>
                </c:pt>
                <c:pt idx="277">
                  <c:v>75422</c:v>
                </c:pt>
                <c:pt idx="278">
                  <c:v>75574</c:v>
                </c:pt>
                <c:pt idx="279">
                  <c:v>75581</c:v>
                </c:pt>
                <c:pt idx="280">
                  <c:v>75082</c:v>
                </c:pt>
                <c:pt idx="281">
                  <c:v>74877</c:v>
                </c:pt>
                <c:pt idx="282">
                  <c:v>74658</c:v>
                </c:pt>
                <c:pt idx="283">
                  <c:v>74473</c:v>
                </c:pt>
                <c:pt idx="284">
                  <c:v>74272</c:v>
                </c:pt>
                <c:pt idx="285">
                  <c:v>74418</c:v>
                </c:pt>
                <c:pt idx="286">
                  <c:v>74422</c:v>
                </c:pt>
                <c:pt idx="287">
                  <c:v>74432</c:v>
                </c:pt>
                <c:pt idx="288">
                  <c:v>74078</c:v>
                </c:pt>
                <c:pt idx="289">
                  <c:v>73781</c:v>
                </c:pt>
                <c:pt idx="290">
                  <c:v>73791</c:v>
                </c:pt>
                <c:pt idx="291">
                  <c:v>73809</c:v>
                </c:pt>
                <c:pt idx="292">
                  <c:v>73962</c:v>
                </c:pt>
                <c:pt idx="293">
                  <c:v>73997</c:v>
                </c:pt>
                <c:pt idx="294">
                  <c:v>73687</c:v>
                </c:pt>
                <c:pt idx="295">
                  <c:v>73495</c:v>
                </c:pt>
                <c:pt idx="296">
                  <c:v>73351</c:v>
                </c:pt>
                <c:pt idx="297">
                  <c:v>73173</c:v>
                </c:pt>
                <c:pt idx="298">
                  <c:v>73001</c:v>
                </c:pt>
                <c:pt idx="299">
                  <c:v>73153</c:v>
                </c:pt>
                <c:pt idx="300">
                  <c:v>73176</c:v>
                </c:pt>
                <c:pt idx="301">
                  <c:v>72940</c:v>
                </c:pt>
                <c:pt idx="302">
                  <c:v>72643</c:v>
                </c:pt>
                <c:pt idx="303">
                  <c:v>72414</c:v>
                </c:pt>
                <c:pt idx="304">
                  <c:v>72402</c:v>
                </c:pt>
                <c:pt idx="305">
                  <c:v>72441</c:v>
                </c:pt>
                <c:pt idx="306">
                  <c:v>73901</c:v>
                </c:pt>
                <c:pt idx="307">
                  <c:v>73902</c:v>
                </c:pt>
                <c:pt idx="308">
                  <c:v>72020</c:v>
                </c:pt>
                <c:pt idx="309">
                  <c:v>71769</c:v>
                </c:pt>
                <c:pt idx="310">
                  <c:v>71637</c:v>
                </c:pt>
                <c:pt idx="311">
                  <c:v>71692</c:v>
                </c:pt>
                <c:pt idx="312">
                  <c:v>71620</c:v>
                </c:pt>
                <c:pt idx="313">
                  <c:v>73060</c:v>
                </c:pt>
                <c:pt idx="314">
                  <c:v>73051</c:v>
                </c:pt>
                <c:pt idx="315">
                  <c:v>73043</c:v>
                </c:pt>
                <c:pt idx="316">
                  <c:v>71608</c:v>
                </c:pt>
                <c:pt idx="317">
                  <c:v>71479</c:v>
                </c:pt>
                <c:pt idx="318">
                  <c:v>71317</c:v>
                </c:pt>
                <c:pt idx="319">
                  <c:v>71193</c:v>
                </c:pt>
                <c:pt idx="320">
                  <c:v>72626</c:v>
                </c:pt>
                <c:pt idx="321">
                  <c:v>72610</c:v>
                </c:pt>
                <c:pt idx="322">
                  <c:v>71019</c:v>
                </c:pt>
                <c:pt idx="323">
                  <c:v>70937</c:v>
                </c:pt>
                <c:pt idx="324">
                  <c:v>70899</c:v>
                </c:pt>
                <c:pt idx="325">
                  <c:v>70893</c:v>
                </c:pt>
                <c:pt idx="326">
                  <c:v>72466</c:v>
                </c:pt>
                <c:pt idx="327">
                  <c:v>72463</c:v>
                </c:pt>
                <c:pt idx="328">
                  <c:v>72445</c:v>
                </c:pt>
                <c:pt idx="329">
                  <c:v>71028</c:v>
                </c:pt>
                <c:pt idx="330">
                  <c:v>71015</c:v>
                </c:pt>
                <c:pt idx="331">
                  <c:v>71073</c:v>
                </c:pt>
                <c:pt idx="332">
                  <c:v>72450</c:v>
                </c:pt>
                <c:pt idx="333">
                  <c:v>71006</c:v>
                </c:pt>
                <c:pt idx="334">
                  <c:v>72433</c:v>
                </c:pt>
                <c:pt idx="335">
                  <c:v>86758</c:v>
                </c:pt>
                <c:pt idx="336">
                  <c:v>85654</c:v>
                </c:pt>
                <c:pt idx="337">
                  <c:v>85954</c:v>
                </c:pt>
                <c:pt idx="338">
                  <c:v>86017</c:v>
                </c:pt>
                <c:pt idx="339">
                  <c:v>86306</c:v>
                </c:pt>
                <c:pt idx="340">
                  <c:v>86316</c:v>
                </c:pt>
                <c:pt idx="341">
                  <c:v>87526</c:v>
                </c:pt>
                <c:pt idx="342">
                  <c:v>87519</c:v>
                </c:pt>
                <c:pt idx="343">
                  <c:v>86581</c:v>
                </c:pt>
                <c:pt idx="344">
                  <c:v>86789</c:v>
                </c:pt>
                <c:pt idx="345">
                  <c:v>87374</c:v>
                </c:pt>
                <c:pt idx="346">
                  <c:v>87689</c:v>
                </c:pt>
                <c:pt idx="347">
                  <c:v>88023</c:v>
                </c:pt>
                <c:pt idx="348">
                  <c:v>89266</c:v>
                </c:pt>
                <c:pt idx="349">
                  <c:v>89249</c:v>
                </c:pt>
                <c:pt idx="350">
                  <c:v>87998</c:v>
                </c:pt>
                <c:pt idx="351">
                  <c:v>88242</c:v>
                </c:pt>
                <c:pt idx="352">
                  <c:v>88816</c:v>
                </c:pt>
                <c:pt idx="353">
                  <c:v>89454</c:v>
                </c:pt>
                <c:pt idx="354">
                  <c:v>89628</c:v>
                </c:pt>
                <c:pt idx="355">
                  <c:v>90922</c:v>
                </c:pt>
                <c:pt idx="356">
                  <c:v>90922</c:v>
                </c:pt>
                <c:pt idx="357">
                  <c:v>89855</c:v>
                </c:pt>
                <c:pt idx="358">
                  <c:v>90059</c:v>
                </c:pt>
                <c:pt idx="359">
                  <c:v>91317</c:v>
                </c:pt>
                <c:pt idx="360">
                  <c:v>91593</c:v>
                </c:pt>
                <c:pt idx="361">
                  <c:v>90662</c:v>
                </c:pt>
                <c:pt idx="362">
                  <c:v>91938</c:v>
                </c:pt>
                <c:pt idx="363">
                  <c:v>91931</c:v>
                </c:pt>
                <c:pt idx="364">
                  <c:v>90898</c:v>
                </c:pt>
                <c:pt idx="365">
                  <c:v>91169</c:v>
                </c:pt>
                <c:pt idx="366">
                  <c:v>89569</c:v>
                </c:pt>
                <c:pt idx="367">
                  <c:v>89260</c:v>
                </c:pt>
                <c:pt idx="368">
                  <c:v>89361</c:v>
                </c:pt>
                <c:pt idx="369">
                  <c:v>90038</c:v>
                </c:pt>
                <c:pt idx="370">
                  <c:v>90051</c:v>
                </c:pt>
                <c:pt idx="371">
                  <c:v>89343</c:v>
                </c:pt>
                <c:pt idx="372">
                  <c:v>89625</c:v>
                </c:pt>
                <c:pt idx="373">
                  <c:v>89924</c:v>
                </c:pt>
                <c:pt idx="374">
                  <c:v>90298</c:v>
                </c:pt>
                <c:pt idx="375">
                  <c:v>90564</c:v>
                </c:pt>
                <c:pt idx="376">
                  <c:v>91230</c:v>
                </c:pt>
                <c:pt idx="377">
                  <c:v>91211</c:v>
                </c:pt>
                <c:pt idx="378">
                  <c:v>90863</c:v>
                </c:pt>
                <c:pt idx="379">
                  <c:v>91042</c:v>
                </c:pt>
                <c:pt idx="380">
                  <c:v>91732</c:v>
                </c:pt>
                <c:pt idx="381">
                  <c:v>91713</c:v>
                </c:pt>
                <c:pt idx="382">
                  <c:v>92040</c:v>
                </c:pt>
                <c:pt idx="383">
                  <c:v>92718</c:v>
                </c:pt>
                <c:pt idx="384">
                  <c:v>92693</c:v>
                </c:pt>
                <c:pt idx="385">
                  <c:v>92636</c:v>
                </c:pt>
                <c:pt idx="386">
                  <c:v>92448</c:v>
                </c:pt>
                <c:pt idx="387">
                  <c:v>92763</c:v>
                </c:pt>
                <c:pt idx="388">
                  <c:v>93203</c:v>
                </c:pt>
                <c:pt idx="389">
                  <c:v>93794</c:v>
                </c:pt>
                <c:pt idx="390">
                  <c:v>94486</c:v>
                </c:pt>
                <c:pt idx="391">
                  <c:v>94427</c:v>
                </c:pt>
                <c:pt idx="392">
                  <c:v>94590</c:v>
                </c:pt>
                <c:pt idx="393">
                  <c:v>94552</c:v>
                </c:pt>
                <c:pt idx="394">
                  <c:v>94930</c:v>
                </c:pt>
                <c:pt idx="395">
                  <c:v>95308</c:v>
                </c:pt>
                <c:pt idx="396">
                  <c:v>95319</c:v>
                </c:pt>
                <c:pt idx="397">
                  <c:v>87530</c:v>
                </c:pt>
                <c:pt idx="398">
                  <c:v>87542</c:v>
                </c:pt>
                <c:pt idx="399">
                  <c:v>86995</c:v>
                </c:pt>
                <c:pt idx="400">
                  <c:v>87578</c:v>
                </c:pt>
                <c:pt idx="401">
                  <c:v>87582</c:v>
                </c:pt>
                <c:pt idx="402">
                  <c:v>88580</c:v>
                </c:pt>
                <c:pt idx="403">
                  <c:v>88590</c:v>
                </c:pt>
                <c:pt idx="404">
                  <c:v>89180</c:v>
                </c:pt>
                <c:pt idx="405">
                  <c:v>89182</c:v>
                </c:pt>
                <c:pt idx="406">
                  <c:v>89027</c:v>
                </c:pt>
                <c:pt idx="407">
                  <c:v>89488</c:v>
                </c:pt>
                <c:pt idx="408">
                  <c:v>89924</c:v>
                </c:pt>
                <c:pt idx="409">
                  <c:v>91037</c:v>
                </c:pt>
                <c:pt idx="410">
                  <c:v>91036</c:v>
                </c:pt>
                <c:pt idx="411">
                  <c:v>91648</c:v>
                </c:pt>
                <c:pt idx="412">
                  <c:v>91650</c:v>
                </c:pt>
                <c:pt idx="413">
                  <c:v>91653</c:v>
                </c:pt>
                <c:pt idx="414">
                  <c:v>91498</c:v>
                </c:pt>
                <c:pt idx="415">
                  <c:v>92574</c:v>
                </c:pt>
                <c:pt idx="416">
                  <c:v>92580</c:v>
                </c:pt>
                <c:pt idx="417">
                  <c:v>93192</c:v>
                </c:pt>
                <c:pt idx="418">
                  <c:v>93828</c:v>
                </c:pt>
                <c:pt idx="419">
                  <c:v>93834</c:v>
                </c:pt>
                <c:pt idx="420">
                  <c:v>93869</c:v>
                </c:pt>
                <c:pt idx="421">
                  <c:v>94452</c:v>
                </c:pt>
                <c:pt idx="422">
                  <c:v>94854</c:v>
                </c:pt>
                <c:pt idx="423">
                  <c:v>95459</c:v>
                </c:pt>
                <c:pt idx="424">
                  <c:v>96604</c:v>
                </c:pt>
                <c:pt idx="425">
                  <c:v>93285</c:v>
                </c:pt>
                <c:pt idx="426">
                  <c:v>94194</c:v>
                </c:pt>
                <c:pt idx="427">
                  <c:v>93246</c:v>
                </c:pt>
                <c:pt idx="428">
                  <c:v>93504</c:v>
                </c:pt>
                <c:pt idx="429">
                  <c:v>93502</c:v>
                </c:pt>
                <c:pt idx="430">
                  <c:v>93832</c:v>
                </c:pt>
                <c:pt idx="431">
                  <c:v>93833</c:v>
                </c:pt>
                <c:pt idx="432">
                  <c:v>94848</c:v>
                </c:pt>
                <c:pt idx="433">
                  <c:v>84968</c:v>
                </c:pt>
                <c:pt idx="434">
                  <c:v>94173</c:v>
                </c:pt>
                <c:pt idx="435">
                  <c:v>94288</c:v>
                </c:pt>
                <c:pt idx="436">
                  <c:v>94290</c:v>
                </c:pt>
                <c:pt idx="437">
                  <c:v>94270</c:v>
                </c:pt>
                <c:pt idx="438">
                  <c:v>94271</c:v>
                </c:pt>
                <c:pt idx="439">
                  <c:v>95291</c:v>
                </c:pt>
                <c:pt idx="440">
                  <c:v>95290</c:v>
                </c:pt>
                <c:pt idx="441">
                  <c:v>94230</c:v>
                </c:pt>
                <c:pt idx="442">
                  <c:v>94140</c:v>
                </c:pt>
                <c:pt idx="443">
                  <c:v>93735</c:v>
                </c:pt>
                <c:pt idx="444">
                  <c:v>93199</c:v>
                </c:pt>
                <c:pt idx="445">
                  <c:v>93207</c:v>
                </c:pt>
                <c:pt idx="446">
                  <c:v>94197</c:v>
                </c:pt>
                <c:pt idx="447">
                  <c:v>94214</c:v>
                </c:pt>
                <c:pt idx="448">
                  <c:v>92764</c:v>
                </c:pt>
                <c:pt idx="449">
                  <c:v>92150</c:v>
                </c:pt>
                <c:pt idx="450">
                  <c:v>91622</c:v>
                </c:pt>
                <c:pt idx="451">
                  <c:v>91096</c:v>
                </c:pt>
                <c:pt idx="452">
                  <c:v>90604</c:v>
                </c:pt>
                <c:pt idx="453">
                  <c:v>91582</c:v>
                </c:pt>
                <c:pt idx="454">
                  <c:v>91583</c:v>
                </c:pt>
                <c:pt idx="455">
                  <c:v>89649</c:v>
                </c:pt>
                <c:pt idx="456">
                  <c:v>82513</c:v>
                </c:pt>
                <c:pt idx="457">
                  <c:v>81543</c:v>
                </c:pt>
                <c:pt idx="458">
                  <c:v>81124</c:v>
                </c:pt>
                <c:pt idx="459">
                  <c:v>79982</c:v>
                </c:pt>
                <c:pt idx="460">
                  <c:v>80213</c:v>
                </c:pt>
                <c:pt idx="461">
                  <c:v>80209</c:v>
                </c:pt>
                <c:pt idx="462">
                  <c:v>79166</c:v>
                </c:pt>
                <c:pt idx="463">
                  <c:v>78500</c:v>
                </c:pt>
                <c:pt idx="464">
                  <c:v>77950</c:v>
                </c:pt>
                <c:pt idx="465">
                  <c:v>77240</c:v>
                </c:pt>
                <c:pt idx="466">
                  <c:v>77246</c:v>
                </c:pt>
                <c:pt idx="467">
                  <c:v>77472</c:v>
                </c:pt>
                <c:pt idx="468">
                  <c:v>77479</c:v>
                </c:pt>
                <c:pt idx="469">
                  <c:v>77293</c:v>
                </c:pt>
                <c:pt idx="470">
                  <c:v>76263</c:v>
                </c:pt>
                <c:pt idx="471">
                  <c:v>75330</c:v>
                </c:pt>
                <c:pt idx="472">
                  <c:v>75316</c:v>
                </c:pt>
                <c:pt idx="473">
                  <c:v>74767</c:v>
                </c:pt>
                <c:pt idx="474">
                  <c:v>74981</c:v>
                </c:pt>
                <c:pt idx="475">
                  <c:v>74973</c:v>
                </c:pt>
                <c:pt idx="476">
                  <c:v>74996</c:v>
                </c:pt>
                <c:pt idx="477">
                  <c:v>74304</c:v>
                </c:pt>
                <c:pt idx="478">
                  <c:v>74269</c:v>
                </c:pt>
                <c:pt idx="479">
                  <c:v>74185</c:v>
                </c:pt>
                <c:pt idx="480">
                  <c:v>74151</c:v>
                </c:pt>
                <c:pt idx="481">
                  <c:v>74366</c:v>
                </c:pt>
                <c:pt idx="482">
                  <c:v>74375</c:v>
                </c:pt>
                <c:pt idx="483">
                  <c:v>74153</c:v>
                </c:pt>
                <c:pt idx="484">
                  <c:v>74180</c:v>
                </c:pt>
                <c:pt idx="485">
                  <c:v>74207</c:v>
                </c:pt>
                <c:pt idx="486">
                  <c:v>74040</c:v>
                </c:pt>
                <c:pt idx="487">
                  <c:v>74087</c:v>
                </c:pt>
                <c:pt idx="488">
                  <c:v>74005</c:v>
                </c:pt>
                <c:pt idx="489">
                  <c:v>74011</c:v>
                </c:pt>
                <c:pt idx="490">
                  <c:v>74077</c:v>
                </c:pt>
                <c:pt idx="491">
                  <c:v>73819</c:v>
                </c:pt>
                <c:pt idx="492">
                  <c:v>73653</c:v>
                </c:pt>
                <c:pt idx="493">
                  <c:v>73494</c:v>
                </c:pt>
                <c:pt idx="494">
                  <c:v>73287</c:v>
                </c:pt>
                <c:pt idx="495">
                  <c:v>73212</c:v>
                </c:pt>
                <c:pt idx="496">
                  <c:v>73212</c:v>
                </c:pt>
                <c:pt idx="497">
                  <c:v>73111</c:v>
                </c:pt>
                <c:pt idx="498">
                  <c:v>72859</c:v>
                </c:pt>
                <c:pt idx="499">
                  <c:v>72582</c:v>
                </c:pt>
                <c:pt idx="500">
                  <c:v>72181</c:v>
                </c:pt>
                <c:pt idx="501">
                  <c:v>72204</c:v>
                </c:pt>
                <c:pt idx="502">
                  <c:v>72134</c:v>
                </c:pt>
                <c:pt idx="503">
                  <c:v>72131</c:v>
                </c:pt>
                <c:pt idx="504">
                  <c:v>71082</c:v>
                </c:pt>
                <c:pt idx="505">
                  <c:v>70391</c:v>
                </c:pt>
                <c:pt idx="506">
                  <c:v>69999</c:v>
                </c:pt>
                <c:pt idx="507">
                  <c:v>70015</c:v>
                </c:pt>
                <c:pt idx="508">
                  <c:v>70062</c:v>
                </c:pt>
                <c:pt idx="509">
                  <c:v>69984</c:v>
                </c:pt>
                <c:pt idx="510">
                  <c:v>69985</c:v>
                </c:pt>
                <c:pt idx="511">
                  <c:v>69982</c:v>
                </c:pt>
                <c:pt idx="512">
                  <c:v>69715</c:v>
                </c:pt>
                <c:pt idx="513">
                  <c:v>69432</c:v>
                </c:pt>
                <c:pt idx="514">
                  <c:v>69154</c:v>
                </c:pt>
                <c:pt idx="515">
                  <c:v>68896</c:v>
                </c:pt>
                <c:pt idx="516">
                  <c:v>68808</c:v>
                </c:pt>
                <c:pt idx="517">
                  <c:v>72280</c:v>
                </c:pt>
                <c:pt idx="518">
                  <c:v>71231</c:v>
                </c:pt>
                <c:pt idx="519">
                  <c:v>70605</c:v>
                </c:pt>
                <c:pt idx="520">
                  <c:v>70154</c:v>
                </c:pt>
                <c:pt idx="521">
                  <c:v>70149</c:v>
                </c:pt>
                <c:pt idx="522">
                  <c:v>69781</c:v>
                </c:pt>
                <c:pt idx="523">
                  <c:v>70514</c:v>
                </c:pt>
                <c:pt idx="524">
                  <c:v>70515</c:v>
                </c:pt>
                <c:pt idx="525">
                  <c:v>69573</c:v>
                </c:pt>
                <c:pt idx="526">
                  <c:v>69354</c:v>
                </c:pt>
                <c:pt idx="527">
                  <c:v>69162</c:v>
                </c:pt>
                <c:pt idx="528">
                  <c:v>69102</c:v>
                </c:pt>
                <c:pt idx="529">
                  <c:v>69041</c:v>
                </c:pt>
                <c:pt idx="530">
                  <c:v>69756</c:v>
                </c:pt>
                <c:pt idx="531">
                  <c:v>69755</c:v>
                </c:pt>
                <c:pt idx="532">
                  <c:v>69015</c:v>
                </c:pt>
                <c:pt idx="533">
                  <c:v>68952</c:v>
                </c:pt>
                <c:pt idx="534">
                  <c:v>68929</c:v>
                </c:pt>
                <c:pt idx="535">
                  <c:v>69024</c:v>
                </c:pt>
                <c:pt idx="536">
                  <c:v>69051</c:v>
                </c:pt>
                <c:pt idx="537">
                  <c:v>69759</c:v>
                </c:pt>
                <c:pt idx="538">
                  <c:v>69759</c:v>
                </c:pt>
                <c:pt idx="539">
                  <c:v>69053</c:v>
                </c:pt>
                <c:pt idx="540">
                  <c:v>69190</c:v>
                </c:pt>
                <c:pt idx="541">
                  <c:v>69221</c:v>
                </c:pt>
                <c:pt idx="542">
                  <c:v>69235</c:v>
                </c:pt>
                <c:pt idx="543">
                  <c:v>78319</c:v>
                </c:pt>
                <c:pt idx="544">
                  <c:v>79715</c:v>
                </c:pt>
                <c:pt idx="545">
                  <c:v>79715</c:v>
                </c:pt>
                <c:pt idx="546">
                  <c:v>69702</c:v>
                </c:pt>
                <c:pt idx="547">
                  <c:v>65308.217453335958</c:v>
                </c:pt>
                <c:pt idx="548">
                  <c:v>75181.999019928771</c:v>
                </c:pt>
                <c:pt idx="549">
                  <c:v>66062.602673393703</c:v>
                </c:pt>
                <c:pt idx="550">
                  <c:v>57247.104726808167</c:v>
                </c:pt>
                <c:pt idx="551">
                  <c:v>64800.507099013026</c:v>
                </c:pt>
                <c:pt idx="552">
                  <c:v>74804.470427189503</c:v>
                </c:pt>
                <c:pt idx="553">
                  <c:v>74133.261553582677</c:v>
                </c:pt>
                <c:pt idx="554">
                  <c:v>65620.32121918154</c:v>
                </c:pt>
                <c:pt idx="555">
                  <c:v>67850.276204005379</c:v>
                </c:pt>
                <c:pt idx="556">
                  <c:v>63737.934193238369</c:v>
                </c:pt>
                <c:pt idx="557">
                  <c:v>66043.409924967404</c:v>
                </c:pt>
                <c:pt idx="558">
                  <c:v>61103.065000301423</c:v>
                </c:pt>
                <c:pt idx="559">
                  <c:v>59615.48049444826</c:v>
                </c:pt>
                <c:pt idx="560">
                  <c:v>62077.076181006327</c:v>
                </c:pt>
                <c:pt idx="561">
                  <c:v>76174.803139725773</c:v>
                </c:pt>
                <c:pt idx="562">
                  <c:v>79855.802496929711</c:v>
                </c:pt>
                <c:pt idx="563">
                  <c:v>71606.766776885968</c:v>
                </c:pt>
                <c:pt idx="564">
                  <c:v>64511.797377293951</c:v>
                </c:pt>
                <c:pt idx="565">
                  <c:v>63987.041035728798</c:v>
                </c:pt>
                <c:pt idx="566">
                  <c:v>59000.398178791227</c:v>
                </c:pt>
                <c:pt idx="567">
                  <c:v>56536.060388768943</c:v>
                </c:pt>
                <c:pt idx="568">
                  <c:v>57930.987656149664</c:v>
                </c:pt>
                <c:pt idx="569">
                  <c:v>63820.133147527653</c:v>
                </c:pt>
                <c:pt idx="570">
                  <c:v>69800.190037488253</c:v>
                </c:pt>
                <c:pt idx="571">
                  <c:v>88596.948057592279</c:v>
                </c:pt>
                <c:pt idx="572">
                  <c:v>86784.308296765681</c:v>
                </c:pt>
                <c:pt idx="573">
                  <c:v>86783.308296765681</c:v>
                </c:pt>
                <c:pt idx="574">
                  <c:v>70581.459635856372</c:v>
                </c:pt>
                <c:pt idx="575">
                  <c:v>73722.358424189326</c:v>
                </c:pt>
                <c:pt idx="576">
                  <c:v>71431.728924378578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4F-4F74-9145-097FAC1D2C5A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Total_StdO_Customers!$A$9:$A$585</c:f>
              <c:numCache>
                <c:formatCode>[$-409]d\-mmm\-yy;@</c:formatCode>
                <c:ptCount val="577"/>
                <c:pt idx="0">
                  <c:v>45292</c:v>
                </c:pt>
                <c:pt idx="1">
                  <c:v>45293</c:v>
                </c:pt>
                <c:pt idx="2">
                  <c:v>45294</c:v>
                </c:pt>
                <c:pt idx="3">
                  <c:v>45295</c:v>
                </c:pt>
                <c:pt idx="4">
                  <c:v>45296</c:v>
                </c:pt>
                <c:pt idx="5">
                  <c:v>45297</c:v>
                </c:pt>
                <c:pt idx="6">
                  <c:v>45298</c:v>
                </c:pt>
                <c:pt idx="7">
                  <c:v>45299</c:v>
                </c:pt>
                <c:pt idx="8">
                  <c:v>45300</c:v>
                </c:pt>
                <c:pt idx="9">
                  <c:v>45301</c:v>
                </c:pt>
                <c:pt idx="10">
                  <c:v>45302</c:v>
                </c:pt>
                <c:pt idx="11">
                  <c:v>45303</c:v>
                </c:pt>
                <c:pt idx="12">
                  <c:v>45304</c:v>
                </c:pt>
                <c:pt idx="13">
                  <c:v>45305</c:v>
                </c:pt>
                <c:pt idx="14">
                  <c:v>45306</c:v>
                </c:pt>
                <c:pt idx="15">
                  <c:v>45307</c:v>
                </c:pt>
                <c:pt idx="16">
                  <c:v>45308</c:v>
                </c:pt>
                <c:pt idx="17">
                  <c:v>45309</c:v>
                </c:pt>
                <c:pt idx="18">
                  <c:v>45310</c:v>
                </c:pt>
                <c:pt idx="19">
                  <c:v>45311</c:v>
                </c:pt>
                <c:pt idx="20">
                  <c:v>45312</c:v>
                </c:pt>
                <c:pt idx="21">
                  <c:v>45313</c:v>
                </c:pt>
                <c:pt idx="22">
                  <c:v>45314</c:v>
                </c:pt>
                <c:pt idx="23">
                  <c:v>45315</c:v>
                </c:pt>
                <c:pt idx="24">
                  <c:v>45316</c:v>
                </c:pt>
                <c:pt idx="25">
                  <c:v>45317</c:v>
                </c:pt>
                <c:pt idx="26">
                  <c:v>45318</c:v>
                </c:pt>
                <c:pt idx="27">
                  <c:v>45319</c:v>
                </c:pt>
                <c:pt idx="28">
                  <c:v>45320</c:v>
                </c:pt>
                <c:pt idx="29">
                  <c:v>45321</c:v>
                </c:pt>
                <c:pt idx="30">
                  <c:v>45322</c:v>
                </c:pt>
                <c:pt idx="31">
                  <c:v>45323</c:v>
                </c:pt>
                <c:pt idx="32">
                  <c:v>45324</c:v>
                </c:pt>
                <c:pt idx="33">
                  <c:v>45325</c:v>
                </c:pt>
                <c:pt idx="34">
                  <c:v>45326</c:v>
                </c:pt>
                <c:pt idx="35">
                  <c:v>45327</c:v>
                </c:pt>
                <c:pt idx="36">
                  <c:v>45328</c:v>
                </c:pt>
                <c:pt idx="37">
                  <c:v>45329</c:v>
                </c:pt>
                <c:pt idx="38">
                  <c:v>45330</c:v>
                </c:pt>
                <c:pt idx="39">
                  <c:v>45331</c:v>
                </c:pt>
                <c:pt idx="40">
                  <c:v>45332</c:v>
                </c:pt>
                <c:pt idx="41">
                  <c:v>45333</c:v>
                </c:pt>
                <c:pt idx="42">
                  <c:v>45334</c:v>
                </c:pt>
                <c:pt idx="43">
                  <c:v>45335</c:v>
                </c:pt>
                <c:pt idx="44">
                  <c:v>45336</c:v>
                </c:pt>
                <c:pt idx="45">
                  <c:v>45337</c:v>
                </c:pt>
                <c:pt idx="46">
                  <c:v>45338</c:v>
                </c:pt>
                <c:pt idx="47">
                  <c:v>45339</c:v>
                </c:pt>
                <c:pt idx="48">
                  <c:v>45340</c:v>
                </c:pt>
                <c:pt idx="49">
                  <c:v>45341</c:v>
                </c:pt>
                <c:pt idx="50">
                  <c:v>45342</c:v>
                </c:pt>
                <c:pt idx="51">
                  <c:v>45343</c:v>
                </c:pt>
                <c:pt idx="52">
                  <c:v>45344</c:v>
                </c:pt>
                <c:pt idx="53">
                  <c:v>45345</c:v>
                </c:pt>
                <c:pt idx="54">
                  <c:v>45346</c:v>
                </c:pt>
                <c:pt idx="55">
                  <c:v>45347</c:v>
                </c:pt>
                <c:pt idx="56">
                  <c:v>45348</c:v>
                </c:pt>
                <c:pt idx="57">
                  <c:v>45349</c:v>
                </c:pt>
                <c:pt idx="58">
                  <c:v>45350</c:v>
                </c:pt>
                <c:pt idx="59">
                  <c:v>45351</c:v>
                </c:pt>
                <c:pt idx="60">
                  <c:v>45352</c:v>
                </c:pt>
                <c:pt idx="61">
                  <c:v>45353</c:v>
                </c:pt>
                <c:pt idx="62">
                  <c:v>45354</c:v>
                </c:pt>
                <c:pt idx="63">
                  <c:v>45355</c:v>
                </c:pt>
                <c:pt idx="64">
                  <c:v>45356</c:v>
                </c:pt>
                <c:pt idx="65">
                  <c:v>45357</c:v>
                </c:pt>
                <c:pt idx="66">
                  <c:v>45358</c:v>
                </c:pt>
                <c:pt idx="67">
                  <c:v>45359</c:v>
                </c:pt>
                <c:pt idx="68">
                  <c:v>45360</c:v>
                </c:pt>
                <c:pt idx="69">
                  <c:v>45361</c:v>
                </c:pt>
                <c:pt idx="70">
                  <c:v>45362</c:v>
                </c:pt>
                <c:pt idx="71">
                  <c:v>45363</c:v>
                </c:pt>
                <c:pt idx="72">
                  <c:v>45364</c:v>
                </c:pt>
                <c:pt idx="73">
                  <c:v>45365</c:v>
                </c:pt>
                <c:pt idx="74">
                  <c:v>45366</c:v>
                </c:pt>
                <c:pt idx="75">
                  <c:v>45367</c:v>
                </c:pt>
                <c:pt idx="76">
                  <c:v>45368</c:v>
                </c:pt>
                <c:pt idx="77">
                  <c:v>45369</c:v>
                </c:pt>
                <c:pt idx="78">
                  <c:v>45370</c:v>
                </c:pt>
                <c:pt idx="79">
                  <c:v>45371</c:v>
                </c:pt>
                <c:pt idx="80">
                  <c:v>45372</c:v>
                </c:pt>
                <c:pt idx="81">
                  <c:v>45373</c:v>
                </c:pt>
                <c:pt idx="82">
                  <c:v>45374</c:v>
                </c:pt>
                <c:pt idx="83">
                  <c:v>45375</c:v>
                </c:pt>
                <c:pt idx="84">
                  <c:v>45376</c:v>
                </c:pt>
                <c:pt idx="85">
                  <c:v>45377</c:v>
                </c:pt>
                <c:pt idx="86">
                  <c:v>45378</c:v>
                </c:pt>
                <c:pt idx="87">
                  <c:v>45379</c:v>
                </c:pt>
                <c:pt idx="88">
                  <c:v>45380</c:v>
                </c:pt>
                <c:pt idx="89">
                  <c:v>45381</c:v>
                </c:pt>
                <c:pt idx="90">
                  <c:v>45382</c:v>
                </c:pt>
                <c:pt idx="91">
                  <c:v>45383</c:v>
                </c:pt>
                <c:pt idx="92">
                  <c:v>45384</c:v>
                </c:pt>
                <c:pt idx="93">
                  <c:v>45385</c:v>
                </c:pt>
                <c:pt idx="94">
                  <c:v>45386</c:v>
                </c:pt>
                <c:pt idx="95">
                  <c:v>45387</c:v>
                </c:pt>
                <c:pt idx="96">
                  <c:v>45388</c:v>
                </c:pt>
                <c:pt idx="97">
                  <c:v>45389</c:v>
                </c:pt>
                <c:pt idx="98">
                  <c:v>45390</c:v>
                </c:pt>
                <c:pt idx="99">
                  <c:v>45391</c:v>
                </c:pt>
                <c:pt idx="100">
                  <c:v>45392</c:v>
                </c:pt>
                <c:pt idx="101">
                  <c:v>45393</c:v>
                </c:pt>
                <c:pt idx="102">
                  <c:v>45394</c:v>
                </c:pt>
                <c:pt idx="103">
                  <c:v>45395</c:v>
                </c:pt>
                <c:pt idx="104">
                  <c:v>45396</c:v>
                </c:pt>
                <c:pt idx="105">
                  <c:v>45397</c:v>
                </c:pt>
                <c:pt idx="106">
                  <c:v>45398</c:v>
                </c:pt>
                <c:pt idx="107">
                  <c:v>45399</c:v>
                </c:pt>
                <c:pt idx="108">
                  <c:v>45400</c:v>
                </c:pt>
                <c:pt idx="109">
                  <c:v>45401</c:v>
                </c:pt>
                <c:pt idx="110">
                  <c:v>45402</c:v>
                </c:pt>
                <c:pt idx="111">
                  <c:v>45403</c:v>
                </c:pt>
                <c:pt idx="112">
                  <c:v>45404</c:v>
                </c:pt>
                <c:pt idx="113">
                  <c:v>45405</c:v>
                </c:pt>
                <c:pt idx="114">
                  <c:v>45406</c:v>
                </c:pt>
                <c:pt idx="115">
                  <c:v>45407</c:v>
                </c:pt>
                <c:pt idx="116">
                  <c:v>45408</c:v>
                </c:pt>
                <c:pt idx="117">
                  <c:v>45409</c:v>
                </c:pt>
                <c:pt idx="118">
                  <c:v>45410</c:v>
                </c:pt>
                <c:pt idx="119">
                  <c:v>45411</c:v>
                </c:pt>
                <c:pt idx="120">
                  <c:v>45412</c:v>
                </c:pt>
                <c:pt idx="121">
                  <c:v>45413</c:v>
                </c:pt>
                <c:pt idx="122">
                  <c:v>45414</c:v>
                </c:pt>
                <c:pt idx="123">
                  <c:v>45415</c:v>
                </c:pt>
                <c:pt idx="124">
                  <c:v>45416</c:v>
                </c:pt>
                <c:pt idx="125">
                  <c:v>45417</c:v>
                </c:pt>
                <c:pt idx="126">
                  <c:v>45418</c:v>
                </c:pt>
                <c:pt idx="127">
                  <c:v>45419</c:v>
                </c:pt>
                <c:pt idx="128">
                  <c:v>45420</c:v>
                </c:pt>
                <c:pt idx="129">
                  <c:v>45421</c:v>
                </c:pt>
                <c:pt idx="130">
                  <c:v>45422</c:v>
                </c:pt>
                <c:pt idx="131">
                  <c:v>45423</c:v>
                </c:pt>
                <c:pt idx="132">
                  <c:v>45424</c:v>
                </c:pt>
                <c:pt idx="133">
                  <c:v>45425</c:v>
                </c:pt>
                <c:pt idx="134">
                  <c:v>45426</c:v>
                </c:pt>
                <c:pt idx="135">
                  <c:v>45427</c:v>
                </c:pt>
                <c:pt idx="136">
                  <c:v>45428</c:v>
                </c:pt>
                <c:pt idx="137">
                  <c:v>45429</c:v>
                </c:pt>
                <c:pt idx="138">
                  <c:v>45430</c:v>
                </c:pt>
                <c:pt idx="139">
                  <c:v>45431</c:v>
                </c:pt>
                <c:pt idx="140">
                  <c:v>45432</c:v>
                </c:pt>
                <c:pt idx="141">
                  <c:v>45433</c:v>
                </c:pt>
                <c:pt idx="142">
                  <c:v>45434</c:v>
                </c:pt>
                <c:pt idx="143">
                  <c:v>45435</c:v>
                </c:pt>
                <c:pt idx="144">
                  <c:v>45436</c:v>
                </c:pt>
                <c:pt idx="145">
                  <c:v>45437</c:v>
                </c:pt>
                <c:pt idx="146">
                  <c:v>45438</c:v>
                </c:pt>
                <c:pt idx="147">
                  <c:v>45439</c:v>
                </c:pt>
                <c:pt idx="148">
                  <c:v>45440</c:v>
                </c:pt>
                <c:pt idx="149">
                  <c:v>45441</c:v>
                </c:pt>
                <c:pt idx="150">
                  <c:v>45442</c:v>
                </c:pt>
                <c:pt idx="151">
                  <c:v>45443</c:v>
                </c:pt>
                <c:pt idx="152">
                  <c:v>45444</c:v>
                </c:pt>
                <c:pt idx="153">
                  <c:v>45445</c:v>
                </c:pt>
                <c:pt idx="154">
                  <c:v>45446</c:v>
                </c:pt>
                <c:pt idx="155">
                  <c:v>45447</c:v>
                </c:pt>
                <c:pt idx="156">
                  <c:v>45448</c:v>
                </c:pt>
                <c:pt idx="157">
                  <c:v>45449</c:v>
                </c:pt>
                <c:pt idx="158">
                  <c:v>45450</c:v>
                </c:pt>
                <c:pt idx="159">
                  <c:v>45451</c:v>
                </c:pt>
                <c:pt idx="160">
                  <c:v>45452</c:v>
                </c:pt>
                <c:pt idx="161">
                  <c:v>45453</c:v>
                </c:pt>
                <c:pt idx="162">
                  <c:v>45454</c:v>
                </c:pt>
                <c:pt idx="163">
                  <c:v>45455</c:v>
                </c:pt>
                <c:pt idx="164">
                  <c:v>45456</c:v>
                </c:pt>
                <c:pt idx="165">
                  <c:v>45457</c:v>
                </c:pt>
                <c:pt idx="166">
                  <c:v>45458</c:v>
                </c:pt>
                <c:pt idx="167">
                  <c:v>45459</c:v>
                </c:pt>
                <c:pt idx="168">
                  <c:v>45460</c:v>
                </c:pt>
                <c:pt idx="169">
                  <c:v>45461</c:v>
                </c:pt>
                <c:pt idx="170">
                  <c:v>45462</c:v>
                </c:pt>
                <c:pt idx="171">
                  <c:v>45463</c:v>
                </c:pt>
                <c:pt idx="172">
                  <c:v>45464</c:v>
                </c:pt>
                <c:pt idx="173">
                  <c:v>45465</c:v>
                </c:pt>
                <c:pt idx="174">
                  <c:v>45466</c:v>
                </c:pt>
                <c:pt idx="175">
                  <c:v>45467</c:v>
                </c:pt>
                <c:pt idx="176">
                  <c:v>45468</c:v>
                </c:pt>
                <c:pt idx="177">
                  <c:v>45469</c:v>
                </c:pt>
                <c:pt idx="178">
                  <c:v>45470</c:v>
                </c:pt>
                <c:pt idx="179">
                  <c:v>45471</c:v>
                </c:pt>
                <c:pt idx="180">
                  <c:v>45472</c:v>
                </c:pt>
                <c:pt idx="181">
                  <c:v>45473</c:v>
                </c:pt>
                <c:pt idx="182">
                  <c:v>45474</c:v>
                </c:pt>
                <c:pt idx="183">
                  <c:v>45475</c:v>
                </c:pt>
                <c:pt idx="184">
                  <c:v>45476</c:v>
                </c:pt>
                <c:pt idx="185">
                  <c:v>45477</c:v>
                </c:pt>
                <c:pt idx="186">
                  <c:v>45478</c:v>
                </c:pt>
                <c:pt idx="187">
                  <c:v>45479</c:v>
                </c:pt>
                <c:pt idx="188">
                  <c:v>45480</c:v>
                </c:pt>
                <c:pt idx="189">
                  <c:v>45481</c:v>
                </c:pt>
                <c:pt idx="190">
                  <c:v>45482</c:v>
                </c:pt>
                <c:pt idx="191">
                  <c:v>45483</c:v>
                </c:pt>
                <c:pt idx="192">
                  <c:v>45484</c:v>
                </c:pt>
                <c:pt idx="193">
                  <c:v>45485</c:v>
                </c:pt>
                <c:pt idx="194">
                  <c:v>45486</c:v>
                </c:pt>
                <c:pt idx="195">
                  <c:v>45487</c:v>
                </c:pt>
                <c:pt idx="196">
                  <c:v>45488</c:v>
                </c:pt>
                <c:pt idx="197">
                  <c:v>45489</c:v>
                </c:pt>
                <c:pt idx="198">
                  <c:v>45490</c:v>
                </c:pt>
                <c:pt idx="199">
                  <c:v>45491</c:v>
                </c:pt>
                <c:pt idx="200">
                  <c:v>45492</c:v>
                </c:pt>
                <c:pt idx="201">
                  <c:v>45493</c:v>
                </c:pt>
                <c:pt idx="202">
                  <c:v>45494</c:v>
                </c:pt>
                <c:pt idx="203">
                  <c:v>45495</c:v>
                </c:pt>
                <c:pt idx="204">
                  <c:v>45496</c:v>
                </c:pt>
                <c:pt idx="205">
                  <c:v>45497</c:v>
                </c:pt>
                <c:pt idx="206">
                  <c:v>45498</c:v>
                </c:pt>
                <c:pt idx="207">
                  <c:v>45499</c:v>
                </c:pt>
                <c:pt idx="208">
                  <c:v>45500</c:v>
                </c:pt>
                <c:pt idx="209">
                  <c:v>45501</c:v>
                </c:pt>
                <c:pt idx="210">
                  <c:v>45502</c:v>
                </c:pt>
                <c:pt idx="211">
                  <c:v>45503</c:v>
                </c:pt>
                <c:pt idx="212">
                  <c:v>45504</c:v>
                </c:pt>
                <c:pt idx="213">
                  <c:v>45505</c:v>
                </c:pt>
                <c:pt idx="214">
                  <c:v>45506</c:v>
                </c:pt>
                <c:pt idx="215">
                  <c:v>45507</c:v>
                </c:pt>
                <c:pt idx="216">
                  <c:v>45508</c:v>
                </c:pt>
                <c:pt idx="217">
                  <c:v>45509</c:v>
                </c:pt>
                <c:pt idx="218">
                  <c:v>45510</c:v>
                </c:pt>
                <c:pt idx="219">
                  <c:v>45511</c:v>
                </c:pt>
                <c:pt idx="220">
                  <c:v>45512</c:v>
                </c:pt>
                <c:pt idx="221">
                  <c:v>45513</c:v>
                </c:pt>
                <c:pt idx="222">
                  <c:v>45514</c:v>
                </c:pt>
                <c:pt idx="223">
                  <c:v>45515</c:v>
                </c:pt>
                <c:pt idx="224">
                  <c:v>45516</c:v>
                </c:pt>
                <c:pt idx="225">
                  <c:v>45517</c:v>
                </c:pt>
                <c:pt idx="226">
                  <c:v>45518</c:v>
                </c:pt>
                <c:pt idx="227">
                  <c:v>45519</c:v>
                </c:pt>
                <c:pt idx="228">
                  <c:v>45520</c:v>
                </c:pt>
                <c:pt idx="229">
                  <c:v>45521</c:v>
                </c:pt>
                <c:pt idx="230">
                  <c:v>45522</c:v>
                </c:pt>
                <c:pt idx="231">
                  <c:v>45523</c:v>
                </c:pt>
                <c:pt idx="232">
                  <c:v>45524</c:v>
                </c:pt>
                <c:pt idx="233">
                  <c:v>45525</c:v>
                </c:pt>
                <c:pt idx="234">
                  <c:v>45526</c:v>
                </c:pt>
                <c:pt idx="235">
                  <c:v>45527</c:v>
                </c:pt>
                <c:pt idx="236">
                  <c:v>45528</c:v>
                </c:pt>
                <c:pt idx="237">
                  <c:v>45529</c:v>
                </c:pt>
                <c:pt idx="238">
                  <c:v>45530</c:v>
                </c:pt>
                <c:pt idx="239">
                  <c:v>45531</c:v>
                </c:pt>
                <c:pt idx="240">
                  <c:v>45532</c:v>
                </c:pt>
                <c:pt idx="241">
                  <c:v>45533</c:v>
                </c:pt>
                <c:pt idx="242">
                  <c:v>45534</c:v>
                </c:pt>
                <c:pt idx="243">
                  <c:v>45535</c:v>
                </c:pt>
                <c:pt idx="244">
                  <c:v>45536</c:v>
                </c:pt>
                <c:pt idx="245">
                  <c:v>45537</c:v>
                </c:pt>
                <c:pt idx="246">
                  <c:v>45538</c:v>
                </c:pt>
                <c:pt idx="247">
                  <c:v>45539</c:v>
                </c:pt>
                <c:pt idx="248">
                  <c:v>45540</c:v>
                </c:pt>
                <c:pt idx="249">
                  <c:v>45541</c:v>
                </c:pt>
                <c:pt idx="250">
                  <c:v>45542</c:v>
                </c:pt>
                <c:pt idx="251">
                  <c:v>45543</c:v>
                </c:pt>
                <c:pt idx="252">
                  <c:v>45544</c:v>
                </c:pt>
                <c:pt idx="253">
                  <c:v>45545</c:v>
                </c:pt>
                <c:pt idx="254">
                  <c:v>45546</c:v>
                </c:pt>
                <c:pt idx="255">
                  <c:v>45547</c:v>
                </c:pt>
                <c:pt idx="256">
                  <c:v>45548</c:v>
                </c:pt>
                <c:pt idx="257">
                  <c:v>45549</c:v>
                </c:pt>
                <c:pt idx="258">
                  <c:v>45550</c:v>
                </c:pt>
                <c:pt idx="259">
                  <c:v>45551</c:v>
                </c:pt>
                <c:pt idx="260">
                  <c:v>45552</c:v>
                </c:pt>
                <c:pt idx="261">
                  <c:v>45553</c:v>
                </c:pt>
                <c:pt idx="262">
                  <c:v>45554</c:v>
                </c:pt>
                <c:pt idx="263">
                  <c:v>45555</c:v>
                </c:pt>
                <c:pt idx="264">
                  <c:v>45556</c:v>
                </c:pt>
                <c:pt idx="265">
                  <c:v>45557</c:v>
                </c:pt>
                <c:pt idx="266">
                  <c:v>45558</c:v>
                </c:pt>
                <c:pt idx="267">
                  <c:v>45559</c:v>
                </c:pt>
                <c:pt idx="268">
                  <c:v>45560</c:v>
                </c:pt>
                <c:pt idx="269">
                  <c:v>45561</c:v>
                </c:pt>
                <c:pt idx="270">
                  <c:v>45562</c:v>
                </c:pt>
                <c:pt idx="271">
                  <c:v>45563</c:v>
                </c:pt>
                <c:pt idx="272">
                  <c:v>45564</c:v>
                </c:pt>
                <c:pt idx="273">
                  <c:v>45565</c:v>
                </c:pt>
                <c:pt idx="274">
                  <c:v>45566</c:v>
                </c:pt>
                <c:pt idx="275">
                  <c:v>45567</c:v>
                </c:pt>
                <c:pt idx="276">
                  <c:v>45568</c:v>
                </c:pt>
                <c:pt idx="277">
                  <c:v>45569</c:v>
                </c:pt>
                <c:pt idx="278">
                  <c:v>45570</c:v>
                </c:pt>
                <c:pt idx="279">
                  <c:v>45571</c:v>
                </c:pt>
                <c:pt idx="280">
                  <c:v>45572</c:v>
                </c:pt>
                <c:pt idx="281">
                  <c:v>45573</c:v>
                </c:pt>
                <c:pt idx="282">
                  <c:v>45574</c:v>
                </c:pt>
                <c:pt idx="283">
                  <c:v>45575</c:v>
                </c:pt>
                <c:pt idx="284">
                  <c:v>45576</c:v>
                </c:pt>
                <c:pt idx="285">
                  <c:v>45577</c:v>
                </c:pt>
                <c:pt idx="286">
                  <c:v>45578</c:v>
                </c:pt>
                <c:pt idx="287">
                  <c:v>45579</c:v>
                </c:pt>
                <c:pt idx="288">
                  <c:v>45580</c:v>
                </c:pt>
                <c:pt idx="289">
                  <c:v>45581</c:v>
                </c:pt>
                <c:pt idx="290">
                  <c:v>45582</c:v>
                </c:pt>
                <c:pt idx="291">
                  <c:v>45583</c:v>
                </c:pt>
                <c:pt idx="292">
                  <c:v>45584</c:v>
                </c:pt>
                <c:pt idx="293">
                  <c:v>45585</c:v>
                </c:pt>
                <c:pt idx="294">
                  <c:v>45586</c:v>
                </c:pt>
                <c:pt idx="295">
                  <c:v>45587</c:v>
                </c:pt>
                <c:pt idx="296">
                  <c:v>45588</c:v>
                </c:pt>
                <c:pt idx="297">
                  <c:v>45589</c:v>
                </c:pt>
                <c:pt idx="298">
                  <c:v>45590</c:v>
                </c:pt>
                <c:pt idx="299">
                  <c:v>45591</c:v>
                </c:pt>
                <c:pt idx="300">
                  <c:v>45592</c:v>
                </c:pt>
                <c:pt idx="301">
                  <c:v>45593</c:v>
                </c:pt>
                <c:pt idx="302">
                  <c:v>45594</c:v>
                </c:pt>
                <c:pt idx="303">
                  <c:v>45595</c:v>
                </c:pt>
                <c:pt idx="304">
                  <c:v>45596</c:v>
                </c:pt>
                <c:pt idx="305">
                  <c:v>45597</c:v>
                </c:pt>
                <c:pt idx="306">
                  <c:v>45598</c:v>
                </c:pt>
                <c:pt idx="307">
                  <c:v>45599</c:v>
                </c:pt>
                <c:pt idx="308">
                  <c:v>45600</c:v>
                </c:pt>
                <c:pt idx="309">
                  <c:v>45601</c:v>
                </c:pt>
                <c:pt idx="310">
                  <c:v>45602</c:v>
                </c:pt>
                <c:pt idx="311">
                  <c:v>45603</c:v>
                </c:pt>
                <c:pt idx="312">
                  <c:v>45604</c:v>
                </c:pt>
                <c:pt idx="313">
                  <c:v>45605</c:v>
                </c:pt>
                <c:pt idx="314">
                  <c:v>45606</c:v>
                </c:pt>
                <c:pt idx="315">
                  <c:v>45607</c:v>
                </c:pt>
                <c:pt idx="316">
                  <c:v>45608</c:v>
                </c:pt>
                <c:pt idx="317">
                  <c:v>45609</c:v>
                </c:pt>
                <c:pt idx="318">
                  <c:v>45610</c:v>
                </c:pt>
                <c:pt idx="319">
                  <c:v>45611</c:v>
                </c:pt>
                <c:pt idx="320">
                  <c:v>45612</c:v>
                </c:pt>
                <c:pt idx="321">
                  <c:v>45613</c:v>
                </c:pt>
                <c:pt idx="322">
                  <c:v>45614</c:v>
                </c:pt>
                <c:pt idx="323">
                  <c:v>45615</c:v>
                </c:pt>
                <c:pt idx="324">
                  <c:v>45616</c:v>
                </c:pt>
                <c:pt idx="325">
                  <c:v>45617</c:v>
                </c:pt>
                <c:pt idx="326">
                  <c:v>45618</c:v>
                </c:pt>
                <c:pt idx="327">
                  <c:v>45619</c:v>
                </c:pt>
                <c:pt idx="328">
                  <c:v>45620</c:v>
                </c:pt>
                <c:pt idx="329">
                  <c:v>45621</c:v>
                </c:pt>
                <c:pt idx="330">
                  <c:v>45622</c:v>
                </c:pt>
                <c:pt idx="331">
                  <c:v>45623</c:v>
                </c:pt>
                <c:pt idx="332">
                  <c:v>45624</c:v>
                </c:pt>
                <c:pt idx="333">
                  <c:v>45625</c:v>
                </c:pt>
                <c:pt idx="334">
                  <c:v>45626</c:v>
                </c:pt>
                <c:pt idx="335">
                  <c:v>45627</c:v>
                </c:pt>
                <c:pt idx="336">
                  <c:v>45628</c:v>
                </c:pt>
                <c:pt idx="337">
                  <c:v>45629</c:v>
                </c:pt>
                <c:pt idx="338">
                  <c:v>45630</c:v>
                </c:pt>
                <c:pt idx="339">
                  <c:v>45631</c:v>
                </c:pt>
                <c:pt idx="340">
                  <c:v>45632</c:v>
                </c:pt>
                <c:pt idx="341">
                  <c:v>45633</c:v>
                </c:pt>
                <c:pt idx="342">
                  <c:v>45634</c:v>
                </c:pt>
                <c:pt idx="343">
                  <c:v>45635</c:v>
                </c:pt>
                <c:pt idx="344">
                  <c:v>45636</c:v>
                </c:pt>
                <c:pt idx="345">
                  <c:v>45637</c:v>
                </c:pt>
                <c:pt idx="346">
                  <c:v>45638</c:v>
                </c:pt>
                <c:pt idx="347">
                  <c:v>45639</c:v>
                </c:pt>
                <c:pt idx="348">
                  <c:v>45640</c:v>
                </c:pt>
                <c:pt idx="349">
                  <c:v>45641</c:v>
                </c:pt>
                <c:pt idx="350">
                  <c:v>45642</c:v>
                </c:pt>
                <c:pt idx="351">
                  <c:v>45643</c:v>
                </c:pt>
                <c:pt idx="352">
                  <c:v>45644</c:v>
                </c:pt>
                <c:pt idx="353">
                  <c:v>45645</c:v>
                </c:pt>
                <c:pt idx="354">
                  <c:v>45646</c:v>
                </c:pt>
                <c:pt idx="355">
                  <c:v>45647</c:v>
                </c:pt>
                <c:pt idx="356">
                  <c:v>45648</c:v>
                </c:pt>
                <c:pt idx="357">
                  <c:v>45649</c:v>
                </c:pt>
                <c:pt idx="358">
                  <c:v>45650</c:v>
                </c:pt>
                <c:pt idx="359">
                  <c:v>45651</c:v>
                </c:pt>
                <c:pt idx="360">
                  <c:v>45652</c:v>
                </c:pt>
                <c:pt idx="361">
                  <c:v>45653</c:v>
                </c:pt>
                <c:pt idx="362">
                  <c:v>45654</c:v>
                </c:pt>
                <c:pt idx="363">
                  <c:v>45655</c:v>
                </c:pt>
                <c:pt idx="364">
                  <c:v>45656</c:v>
                </c:pt>
                <c:pt idx="365">
                  <c:v>45657</c:v>
                </c:pt>
                <c:pt idx="366">
                  <c:v>45658</c:v>
                </c:pt>
                <c:pt idx="367">
                  <c:v>45659</c:v>
                </c:pt>
                <c:pt idx="368">
                  <c:v>45660</c:v>
                </c:pt>
                <c:pt idx="369">
                  <c:v>45661</c:v>
                </c:pt>
                <c:pt idx="370">
                  <c:v>45662</c:v>
                </c:pt>
                <c:pt idx="371">
                  <c:v>45663</c:v>
                </c:pt>
                <c:pt idx="372">
                  <c:v>45664</c:v>
                </c:pt>
                <c:pt idx="373">
                  <c:v>45665</c:v>
                </c:pt>
                <c:pt idx="374">
                  <c:v>45666</c:v>
                </c:pt>
                <c:pt idx="375">
                  <c:v>45667</c:v>
                </c:pt>
                <c:pt idx="376">
                  <c:v>45668</c:v>
                </c:pt>
                <c:pt idx="377">
                  <c:v>45669</c:v>
                </c:pt>
                <c:pt idx="378">
                  <c:v>45670</c:v>
                </c:pt>
                <c:pt idx="379">
                  <c:v>45671</c:v>
                </c:pt>
                <c:pt idx="380">
                  <c:v>45672</c:v>
                </c:pt>
                <c:pt idx="381">
                  <c:v>45673</c:v>
                </c:pt>
                <c:pt idx="382">
                  <c:v>45674</c:v>
                </c:pt>
                <c:pt idx="383">
                  <c:v>45675</c:v>
                </c:pt>
                <c:pt idx="384">
                  <c:v>45676</c:v>
                </c:pt>
                <c:pt idx="385">
                  <c:v>45677</c:v>
                </c:pt>
                <c:pt idx="386">
                  <c:v>45678</c:v>
                </c:pt>
                <c:pt idx="387">
                  <c:v>45679</c:v>
                </c:pt>
                <c:pt idx="388">
                  <c:v>45680</c:v>
                </c:pt>
                <c:pt idx="389">
                  <c:v>45681</c:v>
                </c:pt>
                <c:pt idx="390">
                  <c:v>45682</c:v>
                </c:pt>
                <c:pt idx="391">
                  <c:v>45683</c:v>
                </c:pt>
                <c:pt idx="392">
                  <c:v>45684</c:v>
                </c:pt>
                <c:pt idx="393">
                  <c:v>45685</c:v>
                </c:pt>
                <c:pt idx="394">
                  <c:v>45686</c:v>
                </c:pt>
                <c:pt idx="395">
                  <c:v>45687</c:v>
                </c:pt>
                <c:pt idx="396">
                  <c:v>45688</c:v>
                </c:pt>
                <c:pt idx="397">
                  <c:v>45689</c:v>
                </c:pt>
                <c:pt idx="398">
                  <c:v>45690</c:v>
                </c:pt>
                <c:pt idx="399">
                  <c:v>45691</c:v>
                </c:pt>
                <c:pt idx="400">
                  <c:v>45692</c:v>
                </c:pt>
                <c:pt idx="401">
                  <c:v>45693</c:v>
                </c:pt>
                <c:pt idx="402">
                  <c:v>45694</c:v>
                </c:pt>
                <c:pt idx="403">
                  <c:v>45695</c:v>
                </c:pt>
                <c:pt idx="404">
                  <c:v>45696</c:v>
                </c:pt>
                <c:pt idx="405">
                  <c:v>45697</c:v>
                </c:pt>
                <c:pt idx="406">
                  <c:v>45698</c:v>
                </c:pt>
                <c:pt idx="407">
                  <c:v>45699</c:v>
                </c:pt>
                <c:pt idx="408">
                  <c:v>45700</c:v>
                </c:pt>
                <c:pt idx="409">
                  <c:v>45701</c:v>
                </c:pt>
                <c:pt idx="410">
                  <c:v>45702</c:v>
                </c:pt>
                <c:pt idx="411">
                  <c:v>45703</c:v>
                </c:pt>
                <c:pt idx="412">
                  <c:v>45704</c:v>
                </c:pt>
                <c:pt idx="413">
                  <c:v>45705</c:v>
                </c:pt>
                <c:pt idx="414">
                  <c:v>45706</c:v>
                </c:pt>
                <c:pt idx="415">
                  <c:v>45707</c:v>
                </c:pt>
                <c:pt idx="416">
                  <c:v>45708</c:v>
                </c:pt>
                <c:pt idx="417">
                  <c:v>45709</c:v>
                </c:pt>
                <c:pt idx="418">
                  <c:v>45710</c:v>
                </c:pt>
                <c:pt idx="419">
                  <c:v>45711</c:v>
                </c:pt>
                <c:pt idx="420">
                  <c:v>45712</c:v>
                </c:pt>
                <c:pt idx="421">
                  <c:v>45713</c:v>
                </c:pt>
                <c:pt idx="422">
                  <c:v>45714</c:v>
                </c:pt>
                <c:pt idx="423">
                  <c:v>45715</c:v>
                </c:pt>
                <c:pt idx="424">
                  <c:v>45716</c:v>
                </c:pt>
                <c:pt idx="425">
                  <c:v>45717</c:v>
                </c:pt>
                <c:pt idx="426">
                  <c:v>45718</c:v>
                </c:pt>
                <c:pt idx="427">
                  <c:v>45719</c:v>
                </c:pt>
                <c:pt idx="428">
                  <c:v>45720</c:v>
                </c:pt>
                <c:pt idx="429">
                  <c:v>45721</c:v>
                </c:pt>
                <c:pt idx="430">
                  <c:v>45722</c:v>
                </c:pt>
                <c:pt idx="431">
                  <c:v>45723</c:v>
                </c:pt>
                <c:pt idx="432">
                  <c:v>45724</c:v>
                </c:pt>
                <c:pt idx="433">
                  <c:v>45725</c:v>
                </c:pt>
                <c:pt idx="434">
                  <c:v>45726</c:v>
                </c:pt>
                <c:pt idx="435">
                  <c:v>45727</c:v>
                </c:pt>
                <c:pt idx="436">
                  <c:v>45728</c:v>
                </c:pt>
                <c:pt idx="437">
                  <c:v>45729</c:v>
                </c:pt>
                <c:pt idx="438">
                  <c:v>45730</c:v>
                </c:pt>
                <c:pt idx="439">
                  <c:v>45731</c:v>
                </c:pt>
                <c:pt idx="440">
                  <c:v>45732</c:v>
                </c:pt>
                <c:pt idx="441">
                  <c:v>45733</c:v>
                </c:pt>
                <c:pt idx="442">
                  <c:v>45734</c:v>
                </c:pt>
                <c:pt idx="443">
                  <c:v>45735</c:v>
                </c:pt>
                <c:pt idx="444">
                  <c:v>45736</c:v>
                </c:pt>
                <c:pt idx="445">
                  <c:v>45737</c:v>
                </c:pt>
                <c:pt idx="446">
                  <c:v>45738</c:v>
                </c:pt>
                <c:pt idx="447">
                  <c:v>45739</c:v>
                </c:pt>
                <c:pt idx="448">
                  <c:v>45740</c:v>
                </c:pt>
                <c:pt idx="449">
                  <c:v>45741</c:v>
                </c:pt>
                <c:pt idx="450">
                  <c:v>45742</c:v>
                </c:pt>
                <c:pt idx="451">
                  <c:v>45743</c:v>
                </c:pt>
                <c:pt idx="452">
                  <c:v>45744</c:v>
                </c:pt>
                <c:pt idx="453">
                  <c:v>45745</c:v>
                </c:pt>
                <c:pt idx="454">
                  <c:v>45746</c:v>
                </c:pt>
                <c:pt idx="455">
                  <c:v>45747</c:v>
                </c:pt>
                <c:pt idx="456">
                  <c:v>45748</c:v>
                </c:pt>
                <c:pt idx="457">
                  <c:v>45749</c:v>
                </c:pt>
                <c:pt idx="458">
                  <c:v>45750</c:v>
                </c:pt>
                <c:pt idx="459">
                  <c:v>45751</c:v>
                </c:pt>
                <c:pt idx="460">
                  <c:v>45752</c:v>
                </c:pt>
                <c:pt idx="461">
                  <c:v>45753</c:v>
                </c:pt>
                <c:pt idx="462">
                  <c:v>45754</c:v>
                </c:pt>
                <c:pt idx="463">
                  <c:v>45755</c:v>
                </c:pt>
                <c:pt idx="464">
                  <c:v>45756</c:v>
                </c:pt>
                <c:pt idx="465">
                  <c:v>45757</c:v>
                </c:pt>
                <c:pt idx="466">
                  <c:v>45758</c:v>
                </c:pt>
                <c:pt idx="467">
                  <c:v>45759</c:v>
                </c:pt>
                <c:pt idx="468">
                  <c:v>45760</c:v>
                </c:pt>
                <c:pt idx="469">
                  <c:v>45761</c:v>
                </c:pt>
                <c:pt idx="470">
                  <c:v>45762</c:v>
                </c:pt>
                <c:pt idx="471">
                  <c:v>45763</c:v>
                </c:pt>
                <c:pt idx="472">
                  <c:v>45764</c:v>
                </c:pt>
                <c:pt idx="473">
                  <c:v>45765</c:v>
                </c:pt>
                <c:pt idx="474">
                  <c:v>45766</c:v>
                </c:pt>
                <c:pt idx="475">
                  <c:v>45767</c:v>
                </c:pt>
                <c:pt idx="476">
                  <c:v>45768</c:v>
                </c:pt>
                <c:pt idx="477">
                  <c:v>45769</c:v>
                </c:pt>
                <c:pt idx="478">
                  <c:v>45770</c:v>
                </c:pt>
                <c:pt idx="479">
                  <c:v>45771</c:v>
                </c:pt>
                <c:pt idx="480">
                  <c:v>45772</c:v>
                </c:pt>
                <c:pt idx="481">
                  <c:v>45773</c:v>
                </c:pt>
                <c:pt idx="482">
                  <c:v>45774</c:v>
                </c:pt>
                <c:pt idx="483">
                  <c:v>45775</c:v>
                </c:pt>
                <c:pt idx="484">
                  <c:v>45776</c:v>
                </c:pt>
                <c:pt idx="485">
                  <c:v>45777</c:v>
                </c:pt>
                <c:pt idx="486">
                  <c:v>45778</c:v>
                </c:pt>
                <c:pt idx="487">
                  <c:v>45779</c:v>
                </c:pt>
                <c:pt idx="488">
                  <c:v>45780</c:v>
                </c:pt>
                <c:pt idx="489">
                  <c:v>45781</c:v>
                </c:pt>
                <c:pt idx="490">
                  <c:v>45782</c:v>
                </c:pt>
                <c:pt idx="491">
                  <c:v>45783</c:v>
                </c:pt>
                <c:pt idx="492">
                  <c:v>45784</c:v>
                </c:pt>
                <c:pt idx="493">
                  <c:v>45785</c:v>
                </c:pt>
                <c:pt idx="494">
                  <c:v>45786</c:v>
                </c:pt>
                <c:pt idx="495">
                  <c:v>45787</c:v>
                </c:pt>
                <c:pt idx="496">
                  <c:v>45788</c:v>
                </c:pt>
                <c:pt idx="497">
                  <c:v>45789</c:v>
                </c:pt>
                <c:pt idx="498">
                  <c:v>45790</c:v>
                </c:pt>
                <c:pt idx="499">
                  <c:v>45791</c:v>
                </c:pt>
                <c:pt idx="500">
                  <c:v>45792</c:v>
                </c:pt>
                <c:pt idx="501">
                  <c:v>45793</c:v>
                </c:pt>
                <c:pt idx="502">
                  <c:v>45794</c:v>
                </c:pt>
                <c:pt idx="503">
                  <c:v>45795</c:v>
                </c:pt>
                <c:pt idx="504">
                  <c:v>45796</c:v>
                </c:pt>
                <c:pt idx="505">
                  <c:v>45797</c:v>
                </c:pt>
                <c:pt idx="506">
                  <c:v>45798</c:v>
                </c:pt>
                <c:pt idx="507">
                  <c:v>45799</c:v>
                </c:pt>
                <c:pt idx="508">
                  <c:v>45800</c:v>
                </c:pt>
                <c:pt idx="509">
                  <c:v>45801</c:v>
                </c:pt>
                <c:pt idx="510">
                  <c:v>45802</c:v>
                </c:pt>
                <c:pt idx="511">
                  <c:v>45803</c:v>
                </c:pt>
                <c:pt idx="512">
                  <c:v>45804</c:v>
                </c:pt>
                <c:pt idx="513">
                  <c:v>45805</c:v>
                </c:pt>
                <c:pt idx="514">
                  <c:v>45806</c:v>
                </c:pt>
                <c:pt idx="515">
                  <c:v>45807</c:v>
                </c:pt>
                <c:pt idx="516">
                  <c:v>45808</c:v>
                </c:pt>
                <c:pt idx="517">
                  <c:v>45809</c:v>
                </c:pt>
                <c:pt idx="518">
                  <c:v>45810</c:v>
                </c:pt>
                <c:pt idx="519">
                  <c:v>45811</c:v>
                </c:pt>
                <c:pt idx="520">
                  <c:v>45812</c:v>
                </c:pt>
                <c:pt idx="521">
                  <c:v>45813</c:v>
                </c:pt>
                <c:pt idx="522">
                  <c:v>45814</c:v>
                </c:pt>
                <c:pt idx="523">
                  <c:v>45815</c:v>
                </c:pt>
                <c:pt idx="524">
                  <c:v>45816</c:v>
                </c:pt>
                <c:pt idx="525">
                  <c:v>45817</c:v>
                </c:pt>
                <c:pt idx="526">
                  <c:v>45818</c:v>
                </c:pt>
                <c:pt idx="527">
                  <c:v>45819</c:v>
                </c:pt>
                <c:pt idx="528">
                  <c:v>45820</c:v>
                </c:pt>
                <c:pt idx="529">
                  <c:v>45821</c:v>
                </c:pt>
                <c:pt idx="530">
                  <c:v>45822</c:v>
                </c:pt>
                <c:pt idx="531">
                  <c:v>45823</c:v>
                </c:pt>
                <c:pt idx="532">
                  <c:v>45824</c:v>
                </c:pt>
                <c:pt idx="533">
                  <c:v>45825</c:v>
                </c:pt>
                <c:pt idx="534">
                  <c:v>45826</c:v>
                </c:pt>
                <c:pt idx="535">
                  <c:v>45827</c:v>
                </c:pt>
                <c:pt idx="536">
                  <c:v>45828</c:v>
                </c:pt>
                <c:pt idx="537">
                  <c:v>45829</c:v>
                </c:pt>
                <c:pt idx="538">
                  <c:v>45830</c:v>
                </c:pt>
                <c:pt idx="539">
                  <c:v>45831</c:v>
                </c:pt>
                <c:pt idx="540">
                  <c:v>45832</c:v>
                </c:pt>
                <c:pt idx="541">
                  <c:v>45833</c:v>
                </c:pt>
                <c:pt idx="542">
                  <c:v>45834</c:v>
                </c:pt>
                <c:pt idx="543">
                  <c:v>45835</c:v>
                </c:pt>
                <c:pt idx="544">
                  <c:v>45836</c:v>
                </c:pt>
                <c:pt idx="545">
                  <c:v>45837</c:v>
                </c:pt>
                <c:pt idx="546">
                  <c:v>45838</c:v>
                </c:pt>
                <c:pt idx="547">
                  <c:v>45839</c:v>
                </c:pt>
                <c:pt idx="548">
                  <c:v>45840</c:v>
                </c:pt>
                <c:pt idx="549">
                  <c:v>45841</c:v>
                </c:pt>
                <c:pt idx="550">
                  <c:v>45842</c:v>
                </c:pt>
                <c:pt idx="551">
                  <c:v>45843</c:v>
                </c:pt>
                <c:pt idx="552">
                  <c:v>45844</c:v>
                </c:pt>
                <c:pt idx="553">
                  <c:v>45845</c:v>
                </c:pt>
                <c:pt idx="554">
                  <c:v>45846</c:v>
                </c:pt>
                <c:pt idx="555">
                  <c:v>45847</c:v>
                </c:pt>
                <c:pt idx="556">
                  <c:v>45848</c:v>
                </c:pt>
                <c:pt idx="557">
                  <c:v>45849</c:v>
                </c:pt>
                <c:pt idx="558">
                  <c:v>45850</c:v>
                </c:pt>
                <c:pt idx="559">
                  <c:v>45851</c:v>
                </c:pt>
                <c:pt idx="560">
                  <c:v>45852</c:v>
                </c:pt>
                <c:pt idx="561">
                  <c:v>45853</c:v>
                </c:pt>
                <c:pt idx="562">
                  <c:v>45854</c:v>
                </c:pt>
                <c:pt idx="563">
                  <c:v>45855</c:v>
                </c:pt>
                <c:pt idx="564">
                  <c:v>45856</c:v>
                </c:pt>
                <c:pt idx="565">
                  <c:v>45857</c:v>
                </c:pt>
                <c:pt idx="566">
                  <c:v>45858</c:v>
                </c:pt>
                <c:pt idx="567">
                  <c:v>45859</c:v>
                </c:pt>
                <c:pt idx="568">
                  <c:v>45860</c:v>
                </c:pt>
                <c:pt idx="569">
                  <c:v>45861</c:v>
                </c:pt>
                <c:pt idx="570">
                  <c:v>45862</c:v>
                </c:pt>
                <c:pt idx="571">
                  <c:v>45863</c:v>
                </c:pt>
                <c:pt idx="572">
                  <c:v>45864</c:v>
                </c:pt>
                <c:pt idx="573">
                  <c:v>45865</c:v>
                </c:pt>
                <c:pt idx="574">
                  <c:v>45866</c:v>
                </c:pt>
                <c:pt idx="575">
                  <c:v>45867</c:v>
                </c:pt>
                <c:pt idx="576">
                  <c:v>45868</c:v>
                </c:pt>
              </c:numCache>
            </c:numRef>
          </c:cat>
          <c:val>
            <c:numRef>
              <c:f>Total_StdO_Customers!$Y$9:$Y$585</c:f>
              <c:numCache>
                <c:formatCode>#,##0</c:formatCode>
                <c:ptCount val="577"/>
                <c:pt idx="0">
                  <c:v>82639</c:v>
                </c:pt>
                <c:pt idx="1">
                  <c:v>82120</c:v>
                </c:pt>
                <c:pt idx="2">
                  <c:v>81678</c:v>
                </c:pt>
                <c:pt idx="3">
                  <c:v>81054</c:v>
                </c:pt>
                <c:pt idx="4">
                  <c:v>80716</c:v>
                </c:pt>
                <c:pt idx="5">
                  <c:v>81212</c:v>
                </c:pt>
                <c:pt idx="6">
                  <c:v>81194</c:v>
                </c:pt>
                <c:pt idx="7">
                  <c:v>80414</c:v>
                </c:pt>
                <c:pt idx="8">
                  <c:v>79844</c:v>
                </c:pt>
                <c:pt idx="9">
                  <c:v>79820</c:v>
                </c:pt>
                <c:pt idx="10">
                  <c:v>79569</c:v>
                </c:pt>
                <c:pt idx="11">
                  <c:v>79550</c:v>
                </c:pt>
                <c:pt idx="12">
                  <c:v>80025</c:v>
                </c:pt>
                <c:pt idx="13">
                  <c:v>79991</c:v>
                </c:pt>
                <c:pt idx="14">
                  <c:v>79482</c:v>
                </c:pt>
                <c:pt idx="15">
                  <c:v>78384</c:v>
                </c:pt>
                <c:pt idx="16">
                  <c:v>78356</c:v>
                </c:pt>
                <c:pt idx="17">
                  <c:v>78083</c:v>
                </c:pt>
                <c:pt idx="18">
                  <c:v>78073</c:v>
                </c:pt>
                <c:pt idx="19">
                  <c:v>78501</c:v>
                </c:pt>
                <c:pt idx="20">
                  <c:v>78432</c:v>
                </c:pt>
                <c:pt idx="21">
                  <c:v>77694</c:v>
                </c:pt>
                <c:pt idx="22">
                  <c:v>77562</c:v>
                </c:pt>
                <c:pt idx="23">
                  <c:v>77553</c:v>
                </c:pt>
                <c:pt idx="24">
                  <c:v>77832</c:v>
                </c:pt>
                <c:pt idx="25">
                  <c:v>77833</c:v>
                </c:pt>
                <c:pt idx="26">
                  <c:v>78314</c:v>
                </c:pt>
                <c:pt idx="27">
                  <c:v>78284</c:v>
                </c:pt>
                <c:pt idx="28">
                  <c:v>78267</c:v>
                </c:pt>
                <c:pt idx="29">
                  <c:v>78735</c:v>
                </c:pt>
                <c:pt idx="30">
                  <c:v>79115</c:v>
                </c:pt>
                <c:pt idx="31">
                  <c:v>72913</c:v>
                </c:pt>
                <c:pt idx="32">
                  <c:v>73777</c:v>
                </c:pt>
                <c:pt idx="33">
                  <c:v>74084</c:v>
                </c:pt>
                <c:pt idx="34">
                  <c:v>74084</c:v>
                </c:pt>
                <c:pt idx="35">
                  <c:v>74254</c:v>
                </c:pt>
                <c:pt idx="36">
                  <c:v>74244</c:v>
                </c:pt>
                <c:pt idx="37">
                  <c:v>74753</c:v>
                </c:pt>
                <c:pt idx="38">
                  <c:v>75695</c:v>
                </c:pt>
                <c:pt idx="39">
                  <c:v>75694</c:v>
                </c:pt>
                <c:pt idx="40">
                  <c:v>75999</c:v>
                </c:pt>
                <c:pt idx="41">
                  <c:v>76003</c:v>
                </c:pt>
                <c:pt idx="42">
                  <c:v>76304</c:v>
                </c:pt>
                <c:pt idx="43">
                  <c:v>76713</c:v>
                </c:pt>
                <c:pt idx="44">
                  <c:v>77672</c:v>
                </c:pt>
                <c:pt idx="45">
                  <c:v>78096</c:v>
                </c:pt>
                <c:pt idx="46">
                  <c:v>78157</c:v>
                </c:pt>
                <c:pt idx="47">
                  <c:v>78487</c:v>
                </c:pt>
                <c:pt idx="48">
                  <c:v>78492</c:v>
                </c:pt>
                <c:pt idx="49">
                  <c:v>78497</c:v>
                </c:pt>
                <c:pt idx="50">
                  <c:v>78927</c:v>
                </c:pt>
                <c:pt idx="51">
                  <c:v>78936</c:v>
                </c:pt>
                <c:pt idx="52">
                  <c:v>79737</c:v>
                </c:pt>
                <c:pt idx="53">
                  <c:v>79738</c:v>
                </c:pt>
                <c:pt idx="54">
                  <c:v>80076</c:v>
                </c:pt>
                <c:pt idx="55">
                  <c:v>80076</c:v>
                </c:pt>
                <c:pt idx="56">
                  <c:v>79985</c:v>
                </c:pt>
                <c:pt idx="57">
                  <c:v>80094</c:v>
                </c:pt>
                <c:pt idx="58">
                  <c:v>80266</c:v>
                </c:pt>
                <c:pt idx="59">
                  <c:v>80650</c:v>
                </c:pt>
                <c:pt idx="60">
                  <c:v>77700</c:v>
                </c:pt>
                <c:pt idx="61">
                  <c:v>78151</c:v>
                </c:pt>
                <c:pt idx="62">
                  <c:v>78182</c:v>
                </c:pt>
                <c:pt idx="63">
                  <c:v>77829</c:v>
                </c:pt>
                <c:pt idx="64">
                  <c:v>77826</c:v>
                </c:pt>
                <c:pt idx="65">
                  <c:v>77782</c:v>
                </c:pt>
                <c:pt idx="66">
                  <c:v>77703</c:v>
                </c:pt>
                <c:pt idx="67">
                  <c:v>77678</c:v>
                </c:pt>
                <c:pt idx="68">
                  <c:v>78124</c:v>
                </c:pt>
                <c:pt idx="69">
                  <c:v>78096</c:v>
                </c:pt>
                <c:pt idx="70">
                  <c:v>77392</c:v>
                </c:pt>
                <c:pt idx="71">
                  <c:v>77401</c:v>
                </c:pt>
                <c:pt idx="72">
                  <c:v>77330</c:v>
                </c:pt>
                <c:pt idx="73">
                  <c:v>77247</c:v>
                </c:pt>
                <c:pt idx="74">
                  <c:v>77009</c:v>
                </c:pt>
                <c:pt idx="75">
                  <c:v>77452</c:v>
                </c:pt>
                <c:pt idx="76">
                  <c:v>77457</c:v>
                </c:pt>
                <c:pt idx="77">
                  <c:v>76764</c:v>
                </c:pt>
                <c:pt idx="78">
                  <c:v>76769</c:v>
                </c:pt>
                <c:pt idx="79">
                  <c:v>76687</c:v>
                </c:pt>
                <c:pt idx="80">
                  <c:v>76474</c:v>
                </c:pt>
                <c:pt idx="81">
                  <c:v>76481</c:v>
                </c:pt>
                <c:pt idx="82">
                  <c:v>76933</c:v>
                </c:pt>
                <c:pt idx="83">
                  <c:v>76951</c:v>
                </c:pt>
                <c:pt idx="84">
                  <c:v>76241</c:v>
                </c:pt>
                <c:pt idx="85">
                  <c:v>75985</c:v>
                </c:pt>
                <c:pt idx="86">
                  <c:v>75826</c:v>
                </c:pt>
                <c:pt idx="87">
                  <c:v>75608</c:v>
                </c:pt>
                <c:pt idx="88">
                  <c:v>75424</c:v>
                </c:pt>
                <c:pt idx="89">
                  <c:v>75859</c:v>
                </c:pt>
                <c:pt idx="90">
                  <c:v>75868</c:v>
                </c:pt>
                <c:pt idx="91">
                  <c:v>75350.732000000004</c:v>
                </c:pt>
                <c:pt idx="92">
                  <c:v>75455.786000000007</c:v>
                </c:pt>
                <c:pt idx="93">
                  <c:v>78461.649000000005</c:v>
                </c:pt>
                <c:pt idx="94">
                  <c:v>79224.354000000007</c:v>
                </c:pt>
                <c:pt idx="95">
                  <c:v>81090.808999999994</c:v>
                </c:pt>
                <c:pt idx="96">
                  <c:v>83068.691999999995</c:v>
                </c:pt>
                <c:pt idx="97">
                  <c:v>80713.251999999993</c:v>
                </c:pt>
                <c:pt idx="98">
                  <c:v>70270.087</c:v>
                </c:pt>
                <c:pt idx="99">
                  <c:v>73097.714999999997</c:v>
                </c:pt>
                <c:pt idx="100">
                  <c:v>73576.216</c:v>
                </c:pt>
                <c:pt idx="101">
                  <c:v>73878.103000000003</c:v>
                </c:pt>
                <c:pt idx="102">
                  <c:v>71074.463999999993</c:v>
                </c:pt>
                <c:pt idx="103">
                  <c:v>70462.034</c:v>
                </c:pt>
                <c:pt idx="104">
                  <c:v>67617.87</c:v>
                </c:pt>
                <c:pt idx="105">
                  <c:v>67964.548999999999</c:v>
                </c:pt>
                <c:pt idx="106">
                  <c:v>68854.989000000001</c:v>
                </c:pt>
                <c:pt idx="107">
                  <c:v>69750.455999999991</c:v>
                </c:pt>
                <c:pt idx="108">
                  <c:v>68808.993999999992</c:v>
                </c:pt>
                <c:pt idx="109">
                  <c:v>68273.376999999993</c:v>
                </c:pt>
                <c:pt idx="110">
                  <c:v>71713.429000000004</c:v>
                </c:pt>
                <c:pt idx="111">
                  <c:v>70495.070000000007</c:v>
                </c:pt>
                <c:pt idx="112">
                  <c:v>74781.463000000003</c:v>
                </c:pt>
                <c:pt idx="113">
                  <c:v>71247.491999999998</c:v>
                </c:pt>
                <c:pt idx="114">
                  <c:v>78910.088000000003</c:v>
                </c:pt>
                <c:pt idx="115">
                  <c:v>76386.13</c:v>
                </c:pt>
                <c:pt idx="116">
                  <c:v>73161.048999999999</c:v>
                </c:pt>
                <c:pt idx="117">
                  <c:v>69657.125</c:v>
                </c:pt>
                <c:pt idx="118">
                  <c:v>67335.649999999994</c:v>
                </c:pt>
                <c:pt idx="119">
                  <c:v>64265.610999999997</c:v>
                </c:pt>
                <c:pt idx="120">
                  <c:v>64598.815999999999</c:v>
                </c:pt>
                <c:pt idx="121">
                  <c:v>66167.483999999997</c:v>
                </c:pt>
                <c:pt idx="122">
                  <c:v>68530.565000000002</c:v>
                </c:pt>
                <c:pt idx="123">
                  <c:v>66123.562000000005</c:v>
                </c:pt>
                <c:pt idx="124">
                  <c:v>66034.342999999993</c:v>
                </c:pt>
                <c:pt idx="125">
                  <c:v>67068.765999999989</c:v>
                </c:pt>
                <c:pt idx="126">
                  <c:v>65571.8</c:v>
                </c:pt>
                <c:pt idx="127">
                  <c:v>62959.758999999998</c:v>
                </c:pt>
                <c:pt idx="128">
                  <c:v>66239.526999999987</c:v>
                </c:pt>
                <c:pt idx="129">
                  <c:v>70993.486000000004</c:v>
                </c:pt>
                <c:pt idx="130">
                  <c:v>68068.096000000005</c:v>
                </c:pt>
                <c:pt idx="131">
                  <c:v>69161.01999999999</c:v>
                </c:pt>
                <c:pt idx="132">
                  <c:v>65613.538</c:v>
                </c:pt>
                <c:pt idx="133">
                  <c:v>64075.834000000003</c:v>
                </c:pt>
                <c:pt idx="134">
                  <c:v>63226.340999999993</c:v>
                </c:pt>
                <c:pt idx="135">
                  <c:v>63706.954000000005</c:v>
                </c:pt>
                <c:pt idx="136">
                  <c:v>64067.072</c:v>
                </c:pt>
                <c:pt idx="137">
                  <c:v>64965.478999999999</c:v>
                </c:pt>
                <c:pt idx="138">
                  <c:v>63878.842000000004</c:v>
                </c:pt>
                <c:pt idx="139">
                  <c:v>64511.642999999996</c:v>
                </c:pt>
                <c:pt idx="140">
                  <c:v>64362.922000000006</c:v>
                </c:pt>
                <c:pt idx="141">
                  <c:v>65831.706000000006</c:v>
                </c:pt>
                <c:pt idx="142">
                  <c:v>71186.02</c:v>
                </c:pt>
                <c:pt idx="143">
                  <c:v>68396.305000000008</c:v>
                </c:pt>
                <c:pt idx="144">
                  <c:v>66531.516000000003</c:v>
                </c:pt>
                <c:pt idx="145">
                  <c:v>67351.153999999995</c:v>
                </c:pt>
                <c:pt idx="146">
                  <c:v>67076.302000000011</c:v>
                </c:pt>
                <c:pt idx="147">
                  <c:v>66314.582999999999</c:v>
                </c:pt>
                <c:pt idx="148">
                  <c:v>67923.500999999989</c:v>
                </c:pt>
                <c:pt idx="149">
                  <c:v>65581.489000000001</c:v>
                </c:pt>
                <c:pt idx="150">
                  <c:v>64778.144</c:v>
                </c:pt>
                <c:pt idx="151">
                  <c:v>64334.557000000001</c:v>
                </c:pt>
                <c:pt idx="152">
                  <c:v>67072.252000000008</c:v>
                </c:pt>
                <c:pt idx="153">
                  <c:v>68469.210999999996</c:v>
                </c:pt>
                <c:pt idx="154">
                  <c:v>67724.823000000004</c:v>
                </c:pt>
                <c:pt idx="155">
                  <c:v>69817.009000000005</c:v>
                </c:pt>
                <c:pt idx="156">
                  <c:v>70660.525999999998</c:v>
                </c:pt>
                <c:pt idx="157">
                  <c:v>70779.013999999996</c:v>
                </c:pt>
                <c:pt idx="158">
                  <c:v>67168.688999999998</c:v>
                </c:pt>
                <c:pt idx="159">
                  <c:v>68846.021999999997</c:v>
                </c:pt>
                <c:pt idx="160">
                  <c:v>67494.42</c:v>
                </c:pt>
                <c:pt idx="161">
                  <c:v>65428.476999999999</c:v>
                </c:pt>
                <c:pt idx="162">
                  <c:v>68819.978000000003</c:v>
                </c:pt>
                <c:pt idx="163">
                  <c:v>67898.42</c:v>
                </c:pt>
                <c:pt idx="164">
                  <c:v>70982.642999999996</c:v>
                </c:pt>
                <c:pt idx="165">
                  <c:v>72056.244000000006</c:v>
                </c:pt>
                <c:pt idx="166">
                  <c:v>67902.900999999998</c:v>
                </c:pt>
                <c:pt idx="167">
                  <c:v>67816.015999999989</c:v>
                </c:pt>
                <c:pt idx="168">
                  <c:v>66861.381999999998</c:v>
                </c:pt>
                <c:pt idx="169">
                  <c:v>81597.688000000009</c:v>
                </c:pt>
                <c:pt idx="170">
                  <c:v>93140.606</c:v>
                </c:pt>
                <c:pt idx="171">
                  <c:v>93604.161999999997</c:v>
                </c:pt>
                <c:pt idx="172">
                  <c:v>79999.200000000012</c:v>
                </c:pt>
                <c:pt idx="173">
                  <c:v>74242.549999999988</c:v>
                </c:pt>
                <c:pt idx="174">
                  <c:v>71831.58</c:v>
                </c:pt>
                <c:pt idx="175">
                  <c:v>71953.600999999995</c:v>
                </c:pt>
                <c:pt idx="176">
                  <c:v>81491.737999999998</c:v>
                </c:pt>
                <c:pt idx="177">
                  <c:v>81619.13</c:v>
                </c:pt>
                <c:pt idx="178">
                  <c:v>74953.95</c:v>
                </c:pt>
                <c:pt idx="179">
                  <c:v>72418.427000000011</c:v>
                </c:pt>
                <c:pt idx="180">
                  <c:v>67378.516000000003</c:v>
                </c:pt>
                <c:pt idx="181">
                  <c:v>78919.506000000008</c:v>
                </c:pt>
                <c:pt idx="182">
                  <c:v>77489.429999999993</c:v>
                </c:pt>
                <c:pt idx="183">
                  <c:v>82955.913</c:v>
                </c:pt>
                <c:pt idx="184">
                  <c:v>82755.534999999989</c:v>
                </c:pt>
                <c:pt idx="185">
                  <c:v>80993.399000000005</c:v>
                </c:pt>
                <c:pt idx="186">
                  <c:v>86099.991999999998</c:v>
                </c:pt>
                <c:pt idx="187">
                  <c:v>85436.084999999992</c:v>
                </c:pt>
                <c:pt idx="188">
                  <c:v>92036.46</c:v>
                </c:pt>
                <c:pt idx="189">
                  <c:v>93914.421000000002</c:v>
                </c:pt>
                <c:pt idx="190">
                  <c:v>91308.409999999989</c:v>
                </c:pt>
                <c:pt idx="191">
                  <c:v>95923.010999999999</c:v>
                </c:pt>
                <c:pt idx="192">
                  <c:v>92555.707000000009</c:v>
                </c:pt>
                <c:pt idx="193">
                  <c:v>99013.263000000006</c:v>
                </c:pt>
                <c:pt idx="194">
                  <c:v>90977.760999999999</c:v>
                </c:pt>
                <c:pt idx="195">
                  <c:v>100671.27399999999</c:v>
                </c:pt>
                <c:pt idx="196">
                  <c:v>100448.06</c:v>
                </c:pt>
                <c:pt idx="197">
                  <c:v>101196.79700000001</c:v>
                </c:pt>
                <c:pt idx="198">
                  <c:v>99598.574999999983</c:v>
                </c:pt>
                <c:pt idx="199">
                  <c:v>92702.212000000014</c:v>
                </c:pt>
                <c:pt idx="200">
                  <c:v>89377.562999999995</c:v>
                </c:pt>
                <c:pt idx="201">
                  <c:v>89321.273000000001</c:v>
                </c:pt>
                <c:pt idx="202">
                  <c:v>79296.902000000002</c:v>
                </c:pt>
                <c:pt idx="203">
                  <c:v>84232.2</c:v>
                </c:pt>
                <c:pt idx="204">
                  <c:v>79324.816999999995</c:v>
                </c:pt>
                <c:pt idx="205">
                  <c:v>78677.516999999993</c:v>
                </c:pt>
                <c:pt idx="206">
                  <c:v>79468.259000000005</c:v>
                </c:pt>
                <c:pt idx="207">
                  <c:v>85886.672000000006</c:v>
                </c:pt>
                <c:pt idx="208">
                  <c:v>87824.072999999989</c:v>
                </c:pt>
                <c:pt idx="209">
                  <c:v>86209.528999999995</c:v>
                </c:pt>
                <c:pt idx="210">
                  <c:v>80561.490000000005</c:v>
                </c:pt>
                <c:pt idx="211">
                  <c:v>88272.02399999999</c:v>
                </c:pt>
                <c:pt idx="212">
                  <c:v>93035.579000000012</c:v>
                </c:pt>
                <c:pt idx="213">
                  <c:v>97994.706000000006</c:v>
                </c:pt>
                <c:pt idx="214">
                  <c:v>101892.349</c:v>
                </c:pt>
                <c:pt idx="215">
                  <c:v>98124.563999999998</c:v>
                </c:pt>
                <c:pt idx="216">
                  <c:v>91123.622999999992</c:v>
                </c:pt>
                <c:pt idx="217">
                  <c:v>84988.074999999997</c:v>
                </c:pt>
                <c:pt idx="218">
                  <c:v>78831.53300000001</c:v>
                </c:pt>
                <c:pt idx="219">
                  <c:v>76594.90400000001</c:v>
                </c:pt>
                <c:pt idx="220">
                  <c:v>79662.239000000001</c:v>
                </c:pt>
                <c:pt idx="221">
                  <c:v>82472.011999999988</c:v>
                </c:pt>
                <c:pt idx="222">
                  <c:v>90447.768000000011</c:v>
                </c:pt>
                <c:pt idx="223">
                  <c:v>83453.537999999986</c:v>
                </c:pt>
                <c:pt idx="224">
                  <c:v>79332.73599999999</c:v>
                </c:pt>
                <c:pt idx="225">
                  <c:v>82423.120999999999</c:v>
                </c:pt>
                <c:pt idx="226">
                  <c:v>80914.02900000001</c:v>
                </c:pt>
                <c:pt idx="227">
                  <c:v>80151.21699999999</c:v>
                </c:pt>
                <c:pt idx="228">
                  <c:v>79675.411000000007</c:v>
                </c:pt>
                <c:pt idx="229">
                  <c:v>78646.06700000001</c:v>
                </c:pt>
                <c:pt idx="230">
                  <c:v>77576.907999999996</c:v>
                </c:pt>
                <c:pt idx="231">
                  <c:v>81042.637999999992</c:v>
                </c:pt>
                <c:pt idx="232">
                  <c:v>74826.584000000003</c:v>
                </c:pt>
                <c:pt idx="233">
                  <c:v>74725.467000000004</c:v>
                </c:pt>
                <c:pt idx="234">
                  <c:v>73901.117000000013</c:v>
                </c:pt>
                <c:pt idx="235">
                  <c:v>74030.103000000003</c:v>
                </c:pt>
                <c:pt idx="236">
                  <c:v>78474.455999999991</c:v>
                </c:pt>
                <c:pt idx="237">
                  <c:v>79276.933999999994</c:v>
                </c:pt>
                <c:pt idx="238">
                  <c:v>76605.53</c:v>
                </c:pt>
                <c:pt idx="239">
                  <c:v>78553.300999999992</c:v>
                </c:pt>
                <c:pt idx="240">
                  <c:v>72189.956999999995</c:v>
                </c:pt>
                <c:pt idx="241">
                  <c:v>69326.659</c:v>
                </c:pt>
                <c:pt idx="242">
                  <c:v>70215.016000000003</c:v>
                </c:pt>
                <c:pt idx="243">
                  <c:v>73280.915999999997</c:v>
                </c:pt>
                <c:pt idx="244">
                  <c:v>76661.739000000001</c:v>
                </c:pt>
                <c:pt idx="245">
                  <c:v>66281.402000000002</c:v>
                </c:pt>
                <c:pt idx="246">
                  <c:v>65359.452000000005</c:v>
                </c:pt>
                <c:pt idx="247">
                  <c:v>69588.491000000009</c:v>
                </c:pt>
                <c:pt idx="248">
                  <c:v>68404.987000000008</c:v>
                </c:pt>
                <c:pt idx="249">
                  <c:v>68082.64</c:v>
                </c:pt>
                <c:pt idx="250">
                  <c:v>69252.23</c:v>
                </c:pt>
                <c:pt idx="251">
                  <c:v>64348.772000000004</c:v>
                </c:pt>
                <c:pt idx="252">
                  <c:v>63912.23</c:v>
                </c:pt>
                <c:pt idx="253">
                  <c:v>64832.918999999994</c:v>
                </c:pt>
                <c:pt idx="254">
                  <c:v>64132.163</c:v>
                </c:pt>
                <c:pt idx="255">
                  <c:v>66183.217000000004</c:v>
                </c:pt>
                <c:pt idx="256">
                  <c:v>69739.928</c:v>
                </c:pt>
                <c:pt idx="257">
                  <c:v>66654.092000000004</c:v>
                </c:pt>
                <c:pt idx="258">
                  <c:v>66761.643000000011</c:v>
                </c:pt>
                <c:pt idx="259">
                  <c:v>68997.870999999999</c:v>
                </c:pt>
                <c:pt idx="260">
                  <c:v>71533.928999999989</c:v>
                </c:pt>
                <c:pt idx="261">
                  <c:v>70706.656999999992</c:v>
                </c:pt>
                <c:pt idx="262">
                  <c:v>70315.558999999994</c:v>
                </c:pt>
                <c:pt idx="263">
                  <c:v>65967.536999999997</c:v>
                </c:pt>
                <c:pt idx="264">
                  <c:v>63374.324000000001</c:v>
                </c:pt>
                <c:pt idx="265">
                  <c:v>61823.421999999999</c:v>
                </c:pt>
                <c:pt idx="266">
                  <c:v>62685.461000000003</c:v>
                </c:pt>
                <c:pt idx="267">
                  <c:v>62523.044000000002</c:v>
                </c:pt>
                <c:pt idx="268">
                  <c:v>62044.737000000001</c:v>
                </c:pt>
                <c:pt idx="269">
                  <c:v>63280.44</c:v>
                </c:pt>
                <c:pt idx="270">
                  <c:v>63284.93</c:v>
                </c:pt>
                <c:pt idx="271">
                  <c:v>63105.894999999997</c:v>
                </c:pt>
                <c:pt idx="272">
                  <c:v>63175.661999999997</c:v>
                </c:pt>
                <c:pt idx="273">
                  <c:v>61458.894</c:v>
                </c:pt>
                <c:pt idx="274">
                  <c:v>64222</c:v>
                </c:pt>
                <c:pt idx="275">
                  <c:v>64055</c:v>
                </c:pt>
                <c:pt idx="276">
                  <c:v>63882</c:v>
                </c:pt>
                <c:pt idx="277">
                  <c:v>63657</c:v>
                </c:pt>
                <c:pt idx="278">
                  <c:v>63771</c:v>
                </c:pt>
                <c:pt idx="279">
                  <c:v>63771</c:v>
                </c:pt>
                <c:pt idx="280">
                  <c:v>63377</c:v>
                </c:pt>
                <c:pt idx="281">
                  <c:v>63207</c:v>
                </c:pt>
                <c:pt idx="282">
                  <c:v>63028</c:v>
                </c:pt>
                <c:pt idx="283">
                  <c:v>62875</c:v>
                </c:pt>
                <c:pt idx="284">
                  <c:v>62709</c:v>
                </c:pt>
                <c:pt idx="285">
                  <c:v>62817</c:v>
                </c:pt>
                <c:pt idx="286">
                  <c:v>62821</c:v>
                </c:pt>
                <c:pt idx="287">
                  <c:v>62828</c:v>
                </c:pt>
                <c:pt idx="288">
                  <c:v>62552</c:v>
                </c:pt>
                <c:pt idx="289">
                  <c:v>62306</c:v>
                </c:pt>
                <c:pt idx="290">
                  <c:v>62318</c:v>
                </c:pt>
                <c:pt idx="291">
                  <c:v>62334</c:v>
                </c:pt>
                <c:pt idx="292">
                  <c:v>62449</c:v>
                </c:pt>
                <c:pt idx="293">
                  <c:v>62476</c:v>
                </c:pt>
                <c:pt idx="294">
                  <c:v>62236</c:v>
                </c:pt>
                <c:pt idx="295">
                  <c:v>62076</c:v>
                </c:pt>
                <c:pt idx="296">
                  <c:v>61960</c:v>
                </c:pt>
                <c:pt idx="297">
                  <c:v>61813</c:v>
                </c:pt>
                <c:pt idx="298">
                  <c:v>61676</c:v>
                </c:pt>
                <c:pt idx="299">
                  <c:v>61789</c:v>
                </c:pt>
                <c:pt idx="300">
                  <c:v>61804</c:v>
                </c:pt>
                <c:pt idx="301">
                  <c:v>61624</c:v>
                </c:pt>
                <c:pt idx="302">
                  <c:v>61364</c:v>
                </c:pt>
                <c:pt idx="303">
                  <c:v>61163</c:v>
                </c:pt>
                <c:pt idx="304">
                  <c:v>61179</c:v>
                </c:pt>
                <c:pt idx="305">
                  <c:v>63990</c:v>
                </c:pt>
                <c:pt idx="306">
                  <c:v>60201</c:v>
                </c:pt>
                <c:pt idx="307">
                  <c:v>60198</c:v>
                </c:pt>
                <c:pt idx="308">
                  <c:v>63619</c:v>
                </c:pt>
                <c:pt idx="309">
                  <c:v>63400</c:v>
                </c:pt>
                <c:pt idx="310">
                  <c:v>63287</c:v>
                </c:pt>
                <c:pt idx="311">
                  <c:v>63338</c:v>
                </c:pt>
                <c:pt idx="312">
                  <c:v>63272</c:v>
                </c:pt>
                <c:pt idx="313">
                  <c:v>59531</c:v>
                </c:pt>
                <c:pt idx="314">
                  <c:v>59530</c:v>
                </c:pt>
                <c:pt idx="315">
                  <c:v>59520</c:v>
                </c:pt>
                <c:pt idx="316">
                  <c:v>63261</c:v>
                </c:pt>
                <c:pt idx="317">
                  <c:v>63147</c:v>
                </c:pt>
                <c:pt idx="318">
                  <c:v>63008</c:v>
                </c:pt>
                <c:pt idx="319">
                  <c:v>62891</c:v>
                </c:pt>
                <c:pt idx="320">
                  <c:v>59176</c:v>
                </c:pt>
                <c:pt idx="321">
                  <c:v>59162</c:v>
                </c:pt>
                <c:pt idx="322">
                  <c:v>62741</c:v>
                </c:pt>
                <c:pt idx="323">
                  <c:v>62672</c:v>
                </c:pt>
                <c:pt idx="324">
                  <c:v>62635</c:v>
                </c:pt>
                <c:pt idx="325">
                  <c:v>62632</c:v>
                </c:pt>
                <c:pt idx="326">
                  <c:v>59059</c:v>
                </c:pt>
                <c:pt idx="327">
                  <c:v>59053</c:v>
                </c:pt>
                <c:pt idx="328">
                  <c:v>59039</c:v>
                </c:pt>
                <c:pt idx="329">
                  <c:v>62756</c:v>
                </c:pt>
                <c:pt idx="330">
                  <c:v>62741</c:v>
                </c:pt>
                <c:pt idx="331">
                  <c:v>62794</c:v>
                </c:pt>
                <c:pt idx="332">
                  <c:v>59029</c:v>
                </c:pt>
                <c:pt idx="333">
                  <c:v>62730</c:v>
                </c:pt>
                <c:pt idx="334">
                  <c:v>59025</c:v>
                </c:pt>
                <c:pt idx="335">
                  <c:v>81680</c:v>
                </c:pt>
                <c:pt idx="336">
                  <c:v>80993</c:v>
                </c:pt>
                <c:pt idx="337">
                  <c:v>81279</c:v>
                </c:pt>
                <c:pt idx="338">
                  <c:v>81338</c:v>
                </c:pt>
                <c:pt idx="339">
                  <c:v>81610</c:v>
                </c:pt>
                <c:pt idx="340">
                  <c:v>81620</c:v>
                </c:pt>
                <c:pt idx="341">
                  <c:v>82403</c:v>
                </c:pt>
                <c:pt idx="342">
                  <c:v>82396</c:v>
                </c:pt>
                <c:pt idx="343">
                  <c:v>81873</c:v>
                </c:pt>
                <c:pt idx="344">
                  <c:v>82068</c:v>
                </c:pt>
                <c:pt idx="345">
                  <c:v>82620</c:v>
                </c:pt>
                <c:pt idx="346">
                  <c:v>82919</c:v>
                </c:pt>
                <c:pt idx="347">
                  <c:v>83240</c:v>
                </c:pt>
                <c:pt idx="348">
                  <c:v>84047</c:v>
                </c:pt>
                <c:pt idx="349">
                  <c:v>84026</c:v>
                </c:pt>
                <c:pt idx="350">
                  <c:v>83212</c:v>
                </c:pt>
                <c:pt idx="351">
                  <c:v>83440</c:v>
                </c:pt>
                <c:pt idx="352">
                  <c:v>83984</c:v>
                </c:pt>
                <c:pt idx="353">
                  <c:v>84591</c:v>
                </c:pt>
                <c:pt idx="354">
                  <c:v>84769</c:v>
                </c:pt>
                <c:pt idx="355">
                  <c:v>85601</c:v>
                </c:pt>
                <c:pt idx="356">
                  <c:v>85600</c:v>
                </c:pt>
                <c:pt idx="357">
                  <c:v>84967</c:v>
                </c:pt>
                <c:pt idx="358">
                  <c:v>85162</c:v>
                </c:pt>
                <c:pt idx="359">
                  <c:v>85974</c:v>
                </c:pt>
                <c:pt idx="360">
                  <c:v>86230</c:v>
                </c:pt>
                <c:pt idx="361">
                  <c:v>85733</c:v>
                </c:pt>
                <c:pt idx="362">
                  <c:v>86557</c:v>
                </c:pt>
                <c:pt idx="363">
                  <c:v>86552</c:v>
                </c:pt>
                <c:pt idx="364">
                  <c:v>85956</c:v>
                </c:pt>
                <c:pt idx="365">
                  <c:v>86213</c:v>
                </c:pt>
                <c:pt idx="366">
                  <c:v>79705</c:v>
                </c:pt>
                <c:pt idx="367">
                  <c:v>79537</c:v>
                </c:pt>
                <c:pt idx="368">
                  <c:v>79636</c:v>
                </c:pt>
                <c:pt idx="369">
                  <c:v>80132</c:v>
                </c:pt>
                <c:pt idx="370">
                  <c:v>80144</c:v>
                </c:pt>
                <c:pt idx="371">
                  <c:v>79622</c:v>
                </c:pt>
                <c:pt idx="372">
                  <c:v>79874</c:v>
                </c:pt>
                <c:pt idx="373">
                  <c:v>80141</c:v>
                </c:pt>
                <c:pt idx="374">
                  <c:v>80470</c:v>
                </c:pt>
                <c:pt idx="375">
                  <c:v>80704</c:v>
                </c:pt>
                <c:pt idx="376">
                  <c:v>81190</c:v>
                </c:pt>
                <c:pt idx="377">
                  <c:v>81171</c:v>
                </c:pt>
                <c:pt idx="378">
                  <c:v>80970</c:v>
                </c:pt>
                <c:pt idx="379">
                  <c:v>81125</c:v>
                </c:pt>
                <c:pt idx="380">
                  <c:v>81739</c:v>
                </c:pt>
                <c:pt idx="381">
                  <c:v>81718</c:v>
                </c:pt>
                <c:pt idx="382">
                  <c:v>82005</c:v>
                </c:pt>
                <c:pt idx="383">
                  <c:v>82498</c:v>
                </c:pt>
                <c:pt idx="384">
                  <c:v>82476</c:v>
                </c:pt>
                <c:pt idx="385">
                  <c:v>82429</c:v>
                </c:pt>
                <c:pt idx="386">
                  <c:v>82369</c:v>
                </c:pt>
                <c:pt idx="387">
                  <c:v>82636</c:v>
                </c:pt>
                <c:pt idx="388">
                  <c:v>83026</c:v>
                </c:pt>
                <c:pt idx="389">
                  <c:v>83547</c:v>
                </c:pt>
                <c:pt idx="390">
                  <c:v>84045</c:v>
                </c:pt>
                <c:pt idx="391">
                  <c:v>83997</c:v>
                </c:pt>
                <c:pt idx="392">
                  <c:v>84245</c:v>
                </c:pt>
                <c:pt idx="393">
                  <c:v>84213</c:v>
                </c:pt>
                <c:pt idx="394">
                  <c:v>84557</c:v>
                </c:pt>
                <c:pt idx="395">
                  <c:v>84880</c:v>
                </c:pt>
                <c:pt idx="396">
                  <c:v>84903</c:v>
                </c:pt>
                <c:pt idx="397">
                  <c:v>78233</c:v>
                </c:pt>
                <c:pt idx="398">
                  <c:v>78245</c:v>
                </c:pt>
                <c:pt idx="399">
                  <c:v>77957</c:v>
                </c:pt>
                <c:pt idx="400">
                  <c:v>78469</c:v>
                </c:pt>
                <c:pt idx="401">
                  <c:v>78476</c:v>
                </c:pt>
                <c:pt idx="402">
                  <c:v>79365</c:v>
                </c:pt>
                <c:pt idx="403">
                  <c:v>79374</c:v>
                </c:pt>
                <c:pt idx="404">
                  <c:v>79693</c:v>
                </c:pt>
                <c:pt idx="405">
                  <c:v>79698</c:v>
                </c:pt>
                <c:pt idx="406">
                  <c:v>79768</c:v>
                </c:pt>
                <c:pt idx="407">
                  <c:v>80169</c:v>
                </c:pt>
                <c:pt idx="408">
                  <c:v>80565</c:v>
                </c:pt>
                <c:pt idx="409">
                  <c:v>81555</c:v>
                </c:pt>
                <c:pt idx="410">
                  <c:v>81557</c:v>
                </c:pt>
                <c:pt idx="411">
                  <c:v>81888</c:v>
                </c:pt>
                <c:pt idx="412">
                  <c:v>81892</c:v>
                </c:pt>
                <c:pt idx="413">
                  <c:v>81904</c:v>
                </c:pt>
                <c:pt idx="414">
                  <c:v>81973</c:v>
                </c:pt>
                <c:pt idx="415">
                  <c:v>82929</c:v>
                </c:pt>
                <c:pt idx="416">
                  <c:v>82932</c:v>
                </c:pt>
                <c:pt idx="417">
                  <c:v>83482</c:v>
                </c:pt>
                <c:pt idx="418">
                  <c:v>83830</c:v>
                </c:pt>
                <c:pt idx="419">
                  <c:v>83832</c:v>
                </c:pt>
                <c:pt idx="420">
                  <c:v>84089</c:v>
                </c:pt>
                <c:pt idx="421">
                  <c:v>84611</c:v>
                </c:pt>
                <c:pt idx="422">
                  <c:v>84968</c:v>
                </c:pt>
                <c:pt idx="423">
                  <c:v>85507</c:v>
                </c:pt>
                <c:pt idx="424">
                  <c:v>86529</c:v>
                </c:pt>
                <c:pt idx="425">
                  <c:v>83529</c:v>
                </c:pt>
                <c:pt idx="426">
                  <c:v>84387</c:v>
                </c:pt>
                <c:pt idx="427">
                  <c:v>83905</c:v>
                </c:pt>
                <c:pt idx="428">
                  <c:v>84139</c:v>
                </c:pt>
                <c:pt idx="429">
                  <c:v>84137</c:v>
                </c:pt>
                <c:pt idx="430">
                  <c:v>84434</c:v>
                </c:pt>
                <c:pt idx="431">
                  <c:v>84436</c:v>
                </c:pt>
                <c:pt idx="432">
                  <c:v>84918</c:v>
                </c:pt>
                <c:pt idx="433">
                  <c:v>76130</c:v>
                </c:pt>
                <c:pt idx="434">
                  <c:v>84748</c:v>
                </c:pt>
                <c:pt idx="435">
                  <c:v>84854</c:v>
                </c:pt>
                <c:pt idx="436">
                  <c:v>84854</c:v>
                </c:pt>
                <c:pt idx="437">
                  <c:v>84840</c:v>
                </c:pt>
                <c:pt idx="438">
                  <c:v>84842</c:v>
                </c:pt>
                <c:pt idx="439">
                  <c:v>85326</c:v>
                </c:pt>
                <c:pt idx="440">
                  <c:v>85325</c:v>
                </c:pt>
                <c:pt idx="441">
                  <c:v>84808</c:v>
                </c:pt>
                <c:pt idx="442">
                  <c:v>84729</c:v>
                </c:pt>
                <c:pt idx="443">
                  <c:v>84391</c:v>
                </c:pt>
                <c:pt idx="444">
                  <c:v>83893</c:v>
                </c:pt>
                <c:pt idx="445">
                  <c:v>83901</c:v>
                </c:pt>
                <c:pt idx="446">
                  <c:v>84364</c:v>
                </c:pt>
                <c:pt idx="447">
                  <c:v>84381</c:v>
                </c:pt>
                <c:pt idx="448">
                  <c:v>83505</c:v>
                </c:pt>
                <c:pt idx="449">
                  <c:v>82950</c:v>
                </c:pt>
                <c:pt idx="450">
                  <c:v>82477</c:v>
                </c:pt>
                <c:pt idx="451">
                  <c:v>82010</c:v>
                </c:pt>
                <c:pt idx="452">
                  <c:v>81571</c:v>
                </c:pt>
                <c:pt idx="453">
                  <c:v>82037</c:v>
                </c:pt>
                <c:pt idx="454">
                  <c:v>82035</c:v>
                </c:pt>
                <c:pt idx="455">
                  <c:v>80709</c:v>
                </c:pt>
                <c:pt idx="456">
                  <c:v>70670</c:v>
                </c:pt>
                <c:pt idx="457">
                  <c:v>69848</c:v>
                </c:pt>
                <c:pt idx="458">
                  <c:v>69489</c:v>
                </c:pt>
                <c:pt idx="459">
                  <c:v>68515</c:v>
                </c:pt>
                <c:pt idx="460">
                  <c:v>69095</c:v>
                </c:pt>
                <c:pt idx="461">
                  <c:v>69091</c:v>
                </c:pt>
                <c:pt idx="462">
                  <c:v>67828</c:v>
                </c:pt>
                <c:pt idx="463">
                  <c:v>67259</c:v>
                </c:pt>
                <c:pt idx="464">
                  <c:v>66792</c:v>
                </c:pt>
                <c:pt idx="465">
                  <c:v>66191</c:v>
                </c:pt>
                <c:pt idx="466">
                  <c:v>66197</c:v>
                </c:pt>
                <c:pt idx="467">
                  <c:v>66757</c:v>
                </c:pt>
                <c:pt idx="468">
                  <c:v>66763</c:v>
                </c:pt>
                <c:pt idx="469">
                  <c:v>66238</c:v>
                </c:pt>
                <c:pt idx="470">
                  <c:v>65355</c:v>
                </c:pt>
                <c:pt idx="471">
                  <c:v>64558</c:v>
                </c:pt>
                <c:pt idx="472">
                  <c:v>64547</c:v>
                </c:pt>
                <c:pt idx="473">
                  <c:v>64080</c:v>
                </c:pt>
                <c:pt idx="474">
                  <c:v>64619</c:v>
                </c:pt>
                <c:pt idx="475">
                  <c:v>64607</c:v>
                </c:pt>
                <c:pt idx="476">
                  <c:v>64632</c:v>
                </c:pt>
                <c:pt idx="477">
                  <c:v>63686</c:v>
                </c:pt>
                <c:pt idx="478">
                  <c:v>63655</c:v>
                </c:pt>
                <c:pt idx="479">
                  <c:v>63581</c:v>
                </c:pt>
                <c:pt idx="480">
                  <c:v>63547</c:v>
                </c:pt>
                <c:pt idx="481">
                  <c:v>64084</c:v>
                </c:pt>
                <c:pt idx="482">
                  <c:v>64093</c:v>
                </c:pt>
                <c:pt idx="483">
                  <c:v>63544</c:v>
                </c:pt>
                <c:pt idx="484">
                  <c:v>63571</c:v>
                </c:pt>
                <c:pt idx="485">
                  <c:v>63597</c:v>
                </c:pt>
                <c:pt idx="486">
                  <c:v>61956</c:v>
                </c:pt>
                <c:pt idx="487">
                  <c:v>62000</c:v>
                </c:pt>
                <c:pt idx="488">
                  <c:v>62205</c:v>
                </c:pt>
                <c:pt idx="489">
                  <c:v>62209</c:v>
                </c:pt>
                <c:pt idx="490">
                  <c:v>61986</c:v>
                </c:pt>
                <c:pt idx="491">
                  <c:v>61771</c:v>
                </c:pt>
                <c:pt idx="492">
                  <c:v>61630</c:v>
                </c:pt>
                <c:pt idx="493">
                  <c:v>61497</c:v>
                </c:pt>
                <c:pt idx="494">
                  <c:v>61329</c:v>
                </c:pt>
                <c:pt idx="495">
                  <c:v>61539</c:v>
                </c:pt>
                <c:pt idx="496">
                  <c:v>61538</c:v>
                </c:pt>
                <c:pt idx="497">
                  <c:v>61184</c:v>
                </c:pt>
                <c:pt idx="498">
                  <c:v>60971</c:v>
                </c:pt>
                <c:pt idx="499">
                  <c:v>60738</c:v>
                </c:pt>
                <c:pt idx="500">
                  <c:v>60411</c:v>
                </c:pt>
                <c:pt idx="501">
                  <c:v>60429</c:v>
                </c:pt>
                <c:pt idx="502">
                  <c:v>60640</c:v>
                </c:pt>
                <c:pt idx="503">
                  <c:v>60639</c:v>
                </c:pt>
                <c:pt idx="504">
                  <c:v>59496</c:v>
                </c:pt>
                <c:pt idx="505">
                  <c:v>58923</c:v>
                </c:pt>
                <c:pt idx="506">
                  <c:v>58607</c:v>
                </c:pt>
                <c:pt idx="507">
                  <c:v>58623</c:v>
                </c:pt>
                <c:pt idx="508">
                  <c:v>58657</c:v>
                </c:pt>
                <c:pt idx="509">
                  <c:v>58856</c:v>
                </c:pt>
                <c:pt idx="510">
                  <c:v>58856</c:v>
                </c:pt>
                <c:pt idx="511">
                  <c:v>58852</c:v>
                </c:pt>
                <c:pt idx="512">
                  <c:v>58371</c:v>
                </c:pt>
                <c:pt idx="513">
                  <c:v>58140</c:v>
                </c:pt>
                <c:pt idx="514">
                  <c:v>57909</c:v>
                </c:pt>
                <c:pt idx="515">
                  <c:v>57695</c:v>
                </c:pt>
                <c:pt idx="516">
                  <c:v>57878</c:v>
                </c:pt>
                <c:pt idx="517">
                  <c:v>61692</c:v>
                </c:pt>
                <c:pt idx="518">
                  <c:v>60955</c:v>
                </c:pt>
                <c:pt idx="519">
                  <c:v>60422</c:v>
                </c:pt>
                <c:pt idx="520">
                  <c:v>60038</c:v>
                </c:pt>
                <c:pt idx="521">
                  <c:v>60036</c:v>
                </c:pt>
                <c:pt idx="522">
                  <c:v>59722</c:v>
                </c:pt>
                <c:pt idx="523">
                  <c:v>60200</c:v>
                </c:pt>
                <c:pt idx="524">
                  <c:v>60200</c:v>
                </c:pt>
                <c:pt idx="525">
                  <c:v>59547</c:v>
                </c:pt>
                <c:pt idx="526">
                  <c:v>59361</c:v>
                </c:pt>
                <c:pt idx="527">
                  <c:v>59200</c:v>
                </c:pt>
                <c:pt idx="528">
                  <c:v>59152</c:v>
                </c:pt>
                <c:pt idx="529">
                  <c:v>59097</c:v>
                </c:pt>
                <c:pt idx="530">
                  <c:v>59562</c:v>
                </c:pt>
                <c:pt idx="531">
                  <c:v>59562</c:v>
                </c:pt>
                <c:pt idx="532">
                  <c:v>59080</c:v>
                </c:pt>
                <c:pt idx="533">
                  <c:v>59031</c:v>
                </c:pt>
                <c:pt idx="534">
                  <c:v>59010</c:v>
                </c:pt>
                <c:pt idx="535">
                  <c:v>59093</c:v>
                </c:pt>
                <c:pt idx="536">
                  <c:v>59121</c:v>
                </c:pt>
                <c:pt idx="537">
                  <c:v>59574</c:v>
                </c:pt>
                <c:pt idx="538">
                  <c:v>59572</c:v>
                </c:pt>
                <c:pt idx="539">
                  <c:v>59152</c:v>
                </c:pt>
                <c:pt idx="540">
                  <c:v>59286</c:v>
                </c:pt>
                <c:pt idx="541">
                  <c:v>59314</c:v>
                </c:pt>
                <c:pt idx="542">
                  <c:v>59325</c:v>
                </c:pt>
                <c:pt idx="543">
                  <c:v>66975</c:v>
                </c:pt>
                <c:pt idx="544">
                  <c:v>67986</c:v>
                </c:pt>
                <c:pt idx="545">
                  <c:v>67985</c:v>
                </c:pt>
                <c:pt idx="546">
                  <c:v>59724</c:v>
                </c:pt>
                <c:pt idx="547">
                  <c:v>59130.01642395799</c:v>
                </c:pt>
                <c:pt idx="548">
                  <c:v>64652.960458137641</c:v>
                </c:pt>
                <c:pt idx="549">
                  <c:v>58415.437189544231</c:v>
                </c:pt>
                <c:pt idx="550">
                  <c:v>53380.85419302107</c:v>
                </c:pt>
                <c:pt idx="551">
                  <c:v>57363.928434220303</c:v>
                </c:pt>
                <c:pt idx="552">
                  <c:v>66634.64288773149</c:v>
                </c:pt>
                <c:pt idx="553">
                  <c:v>65996.320058202138</c:v>
                </c:pt>
                <c:pt idx="554">
                  <c:v>57224.816823227564</c:v>
                </c:pt>
                <c:pt idx="555">
                  <c:v>60216.027286748715</c:v>
                </c:pt>
                <c:pt idx="556">
                  <c:v>57195.085704727382</c:v>
                </c:pt>
                <c:pt idx="557">
                  <c:v>57964.65717529336</c:v>
                </c:pt>
                <c:pt idx="558">
                  <c:v>54203.260001717397</c:v>
                </c:pt>
                <c:pt idx="559">
                  <c:v>52467.219801462234</c:v>
                </c:pt>
                <c:pt idx="560">
                  <c:v>55384.73194658554</c:v>
                </c:pt>
                <c:pt idx="561">
                  <c:v>68825.844116677647</c:v>
                </c:pt>
                <c:pt idx="562">
                  <c:v>70777.49165017734</c:v>
                </c:pt>
                <c:pt idx="563">
                  <c:v>63247.164775771431</c:v>
                </c:pt>
                <c:pt idx="564">
                  <c:v>56974.307870143974</c:v>
                </c:pt>
                <c:pt idx="565">
                  <c:v>56560.097611111887</c:v>
                </c:pt>
                <c:pt idx="566">
                  <c:v>52907.682152294299</c:v>
                </c:pt>
                <c:pt idx="567">
                  <c:v>49030.395162935121</c:v>
                </c:pt>
                <c:pt idx="568">
                  <c:v>51719.176851512006</c:v>
                </c:pt>
                <c:pt idx="569">
                  <c:v>55881.739652981247</c:v>
                </c:pt>
                <c:pt idx="570">
                  <c:v>62488.75544514152</c:v>
                </c:pt>
                <c:pt idx="571">
                  <c:v>72147.562996817564</c:v>
                </c:pt>
                <c:pt idx="572">
                  <c:v>71928.527132022034</c:v>
                </c:pt>
                <c:pt idx="573">
                  <c:v>71929.527132022034</c:v>
                </c:pt>
                <c:pt idx="574">
                  <c:v>63320.271376235462</c:v>
                </c:pt>
                <c:pt idx="575">
                  <c:v>65393.108463885656</c:v>
                </c:pt>
                <c:pt idx="576">
                  <c:v>63942.071624900105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E4F-4F74-9145-097FAC1D2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1728048"/>
        <c:axId val="2019091776"/>
      </c:lineChart>
      <c:dateAx>
        <c:axId val="1901728048"/>
        <c:scaling>
          <c:orientation val="minMax"/>
        </c:scaling>
        <c:delete val="0"/>
        <c:axPos val="b"/>
        <c:numFmt formatCode="[$-409]d\-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19091776"/>
        <c:crosses val="autoZero"/>
        <c:auto val="1"/>
        <c:lblOffset val="100"/>
        <c:baseTimeUnit val="days"/>
      </c:dateAx>
      <c:valAx>
        <c:axId val="20190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1728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559</xdr:row>
      <xdr:rowOff>166687</xdr:rowOff>
    </xdr:from>
    <xdr:to>
      <xdr:col>17</xdr:col>
      <xdr:colOff>581025</xdr:colOff>
      <xdr:row>574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9BCA36-DA51-4AA1-8D1E-BBC0509F95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C7D80-3FD0-4BC8-B6A3-76096F68F30C}">
  <sheetPr>
    <tabColor theme="3" tint="0.79998168889431442"/>
  </sheetPr>
  <dimension ref="B1:D24"/>
  <sheetViews>
    <sheetView workbookViewId="0">
      <selection activeCell="E20" sqref="E20"/>
    </sheetView>
  </sheetViews>
  <sheetFormatPr defaultRowHeight="15" x14ac:dyDescent="0.25"/>
  <cols>
    <col min="2" max="2" width="16.140625" bestFit="1" customWidth="1"/>
    <col min="3" max="3" width="10.5703125" bestFit="1" customWidth="1"/>
  </cols>
  <sheetData>
    <row r="1" spans="2:4" ht="15.75" thickBot="1" x14ac:dyDescent="0.3"/>
    <row r="2" spans="2:4" x14ac:dyDescent="0.25">
      <c r="B2" s="47" t="s">
        <v>59</v>
      </c>
      <c r="C2" s="48" t="s">
        <v>43</v>
      </c>
    </row>
    <row r="3" spans="2:4" x14ac:dyDescent="0.25">
      <c r="B3" s="43" t="s">
        <v>49</v>
      </c>
      <c r="C3" s="44">
        <v>45292</v>
      </c>
      <c r="D3" s="51">
        <v>1</v>
      </c>
    </row>
    <row r="4" spans="2:4" x14ac:dyDescent="0.25">
      <c r="B4" s="45" t="s">
        <v>50</v>
      </c>
      <c r="C4" s="46">
        <v>45341</v>
      </c>
      <c r="D4" s="51">
        <v>1</v>
      </c>
    </row>
    <row r="5" spans="2:4" x14ac:dyDescent="0.25">
      <c r="B5" s="43" t="s">
        <v>51</v>
      </c>
      <c r="C5" s="44">
        <v>45397</v>
      </c>
      <c r="D5" s="51">
        <v>1</v>
      </c>
    </row>
    <row r="6" spans="2:4" x14ac:dyDescent="0.25">
      <c r="B6" s="45" t="s">
        <v>52</v>
      </c>
      <c r="C6" s="46">
        <v>45439</v>
      </c>
      <c r="D6" s="51">
        <v>1</v>
      </c>
    </row>
    <row r="7" spans="2:4" x14ac:dyDescent="0.25">
      <c r="B7" s="43" t="s">
        <v>53</v>
      </c>
      <c r="C7" s="44">
        <v>45477</v>
      </c>
      <c r="D7" s="51">
        <v>1</v>
      </c>
    </row>
    <row r="8" spans="2:4" x14ac:dyDescent="0.25">
      <c r="B8" s="45" t="s">
        <v>54</v>
      </c>
      <c r="C8" s="46">
        <v>45537</v>
      </c>
      <c r="D8" s="51">
        <v>1</v>
      </c>
    </row>
    <row r="9" spans="2:4" x14ac:dyDescent="0.25">
      <c r="B9" s="45" t="s">
        <v>55</v>
      </c>
      <c r="C9" s="44">
        <v>45579</v>
      </c>
      <c r="D9" s="51">
        <v>1</v>
      </c>
    </row>
    <row r="10" spans="2:4" x14ac:dyDescent="0.25">
      <c r="B10" s="43" t="s">
        <v>56</v>
      </c>
      <c r="C10" s="46">
        <v>45607</v>
      </c>
      <c r="D10" s="51">
        <v>1</v>
      </c>
    </row>
    <row r="11" spans="2:4" x14ac:dyDescent="0.25">
      <c r="B11" s="45" t="s">
        <v>57</v>
      </c>
      <c r="C11" s="44">
        <v>45624</v>
      </c>
      <c r="D11" s="51">
        <v>1</v>
      </c>
    </row>
    <row r="12" spans="2:4" x14ac:dyDescent="0.25">
      <c r="B12" s="43" t="s">
        <v>57</v>
      </c>
      <c r="C12" s="46">
        <v>45625</v>
      </c>
      <c r="D12" s="51">
        <v>1</v>
      </c>
    </row>
    <row r="13" spans="2:4" x14ac:dyDescent="0.25">
      <c r="B13" s="45" t="s">
        <v>58</v>
      </c>
      <c r="C13" s="44">
        <v>45651</v>
      </c>
      <c r="D13" s="51">
        <v>1</v>
      </c>
    </row>
    <row r="14" spans="2:4" x14ac:dyDescent="0.25">
      <c r="B14" s="45" t="s">
        <v>49</v>
      </c>
      <c r="C14" s="46">
        <v>45658</v>
      </c>
      <c r="D14" s="51">
        <v>1</v>
      </c>
    </row>
    <row r="15" spans="2:4" x14ac:dyDescent="0.25">
      <c r="B15" s="43" t="s">
        <v>50</v>
      </c>
      <c r="C15" s="44">
        <v>45705</v>
      </c>
      <c r="D15" s="51">
        <v>1</v>
      </c>
    </row>
    <row r="16" spans="2:4" x14ac:dyDescent="0.25">
      <c r="B16" s="45" t="s">
        <v>51</v>
      </c>
      <c r="C16" s="46">
        <v>45768</v>
      </c>
      <c r="D16" s="51">
        <v>1</v>
      </c>
    </row>
    <row r="17" spans="2:4" x14ac:dyDescent="0.25">
      <c r="B17" s="43" t="s">
        <v>52</v>
      </c>
      <c r="C17" s="44">
        <v>45803</v>
      </c>
      <c r="D17" s="51">
        <v>1</v>
      </c>
    </row>
    <row r="18" spans="2:4" x14ac:dyDescent="0.25">
      <c r="B18" s="45" t="s">
        <v>53</v>
      </c>
      <c r="C18" s="46">
        <v>45842</v>
      </c>
      <c r="D18" s="51">
        <v>1</v>
      </c>
    </row>
    <row r="19" spans="2:4" x14ac:dyDescent="0.25">
      <c r="B19" s="45" t="s">
        <v>54</v>
      </c>
      <c r="C19" s="44">
        <v>45901</v>
      </c>
      <c r="D19" s="51">
        <v>1</v>
      </c>
    </row>
    <row r="20" spans="2:4" x14ac:dyDescent="0.25">
      <c r="B20" s="43" t="s">
        <v>55</v>
      </c>
      <c r="C20" s="46">
        <v>45943</v>
      </c>
      <c r="D20" s="51">
        <v>1</v>
      </c>
    </row>
    <row r="21" spans="2:4" x14ac:dyDescent="0.25">
      <c r="B21" s="45" t="s">
        <v>56</v>
      </c>
      <c r="C21" s="44">
        <v>46002</v>
      </c>
      <c r="D21" s="51">
        <v>1</v>
      </c>
    </row>
    <row r="22" spans="2:4" x14ac:dyDescent="0.25">
      <c r="B22" s="43" t="s">
        <v>57</v>
      </c>
      <c r="C22" s="46">
        <v>45988</v>
      </c>
      <c r="D22" s="51">
        <v>1</v>
      </c>
    </row>
    <row r="23" spans="2:4" x14ac:dyDescent="0.25">
      <c r="B23" s="45" t="s">
        <v>57</v>
      </c>
      <c r="C23" s="44">
        <v>45989</v>
      </c>
      <c r="D23" s="51">
        <v>1</v>
      </c>
    </row>
    <row r="24" spans="2:4" ht="15.75" thickBot="1" x14ac:dyDescent="0.3">
      <c r="B24" s="49" t="s">
        <v>58</v>
      </c>
      <c r="C24" s="50">
        <v>46016</v>
      </c>
      <c r="D24" s="51">
        <v>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6" tint="0.39997558519241921"/>
  </sheetPr>
  <dimension ref="A1:AX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9" sqref="A9:XFD9"/>
    </sheetView>
  </sheetViews>
  <sheetFormatPr defaultColWidth="9.28515625" defaultRowHeight="15" x14ac:dyDescent="0.25"/>
  <cols>
    <col min="1" max="1" width="22.28515625" style="2" customWidth="1"/>
    <col min="2" max="25" width="9.28515625" style="2"/>
    <col min="26" max="26" width="5.140625" style="2" customWidth="1"/>
    <col min="27" max="27" width="2.28515625" style="2" hidden="1" customWidth="1"/>
    <col min="28" max="28" width="2.28515625" hidden="1" customWidth="1"/>
    <col min="29" max="31" width="0" style="2" hidden="1" customWidth="1"/>
    <col min="32" max="32" width="4.7109375" style="2" hidden="1" customWidth="1"/>
    <col min="33" max="33" width="6.5703125" style="2" hidden="1" customWidth="1"/>
    <col min="34" max="34" width="0" style="2" hidden="1" customWidth="1"/>
    <col min="35" max="35" width="4.28515625" style="2" hidden="1" customWidth="1"/>
    <col min="36" max="36" width="0" style="2" hidden="1" customWidth="1"/>
    <col min="37" max="37" width="3.7109375" style="2" hidden="1" customWidth="1"/>
    <col min="38" max="40" width="9.28515625" style="2"/>
    <col min="41" max="41" width="12.7109375" style="2" bestFit="1" customWidth="1"/>
    <col min="42" max="16384" width="9.28515625" style="2"/>
  </cols>
  <sheetData>
    <row r="1" spans="1:50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0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AO2" s="39"/>
    </row>
    <row r="3" spans="1:50" x14ac:dyDescent="0.25">
      <c r="A3" s="1" t="s">
        <v>10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AO3" s="39"/>
    </row>
    <row r="4" spans="1:50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AO4" s="39"/>
    </row>
    <row r="5" spans="1:50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AO5" s="39"/>
    </row>
    <row r="6" spans="1:50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AO6" s="39"/>
    </row>
    <row r="7" spans="1:50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AO7" s="39"/>
    </row>
    <row r="8" spans="1:50" ht="15.75" thickBot="1" x14ac:dyDescent="0.3">
      <c r="A8" s="7" t="s">
        <v>3</v>
      </c>
      <c r="B8" s="7">
        <v>1</v>
      </c>
      <c r="C8" s="7">
        <v>2</v>
      </c>
      <c r="D8" s="7">
        <v>3</v>
      </c>
      <c r="E8" s="7">
        <v>4</v>
      </c>
      <c r="F8" s="7">
        <v>5</v>
      </c>
      <c r="G8" s="7">
        <v>6</v>
      </c>
      <c r="H8" s="7">
        <v>7</v>
      </c>
      <c r="I8" s="7">
        <v>8</v>
      </c>
      <c r="J8" s="7">
        <v>9</v>
      </c>
      <c r="K8" s="7">
        <v>10</v>
      </c>
      <c r="L8" s="7">
        <v>11</v>
      </c>
      <c r="M8" s="7">
        <v>12</v>
      </c>
      <c r="N8" s="7">
        <v>13</v>
      </c>
      <c r="O8" s="7">
        <v>14</v>
      </c>
      <c r="P8" s="7">
        <v>15</v>
      </c>
      <c r="Q8" s="7">
        <v>16</v>
      </c>
      <c r="R8" s="7">
        <v>17</v>
      </c>
      <c r="S8" s="7">
        <v>18</v>
      </c>
      <c r="T8" s="7">
        <v>19</v>
      </c>
      <c r="U8" s="7">
        <v>20</v>
      </c>
      <c r="V8" s="7">
        <v>21</v>
      </c>
      <c r="W8" s="7">
        <v>22</v>
      </c>
      <c r="X8" s="7">
        <v>23</v>
      </c>
      <c r="Y8" s="7">
        <v>24</v>
      </c>
      <c r="AC8" s="2" t="s">
        <v>11</v>
      </c>
      <c r="AD8" s="2" t="s">
        <v>12</v>
      </c>
      <c r="AE8" s="2" t="s">
        <v>13</v>
      </c>
      <c r="AG8" s="2" t="s">
        <v>14</v>
      </c>
      <c r="AH8" s="2" t="s">
        <v>15</v>
      </c>
      <c r="AJ8" s="2" t="s">
        <v>16</v>
      </c>
      <c r="AK8" s="2" t="s">
        <v>17</v>
      </c>
      <c r="AO8" s="39"/>
    </row>
    <row r="9" spans="1:50" ht="15.75" thickTop="1" x14ac:dyDescent="0.25">
      <c r="A9" s="18">
        <v>45292</v>
      </c>
      <c r="B9" s="20">
        <v>938</v>
      </c>
      <c r="C9" s="20">
        <v>938</v>
      </c>
      <c r="D9" s="20">
        <v>938</v>
      </c>
      <c r="E9" s="20">
        <v>938</v>
      </c>
      <c r="F9" s="20">
        <v>938</v>
      </c>
      <c r="G9" s="20">
        <v>938</v>
      </c>
      <c r="H9" s="20">
        <v>938</v>
      </c>
      <c r="I9" s="20">
        <v>756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938</v>
      </c>
      <c r="S9" s="20">
        <v>938</v>
      </c>
      <c r="T9" s="20">
        <v>938</v>
      </c>
      <c r="U9" s="20">
        <v>938</v>
      </c>
      <c r="V9" s="20">
        <v>938</v>
      </c>
      <c r="W9" s="20">
        <v>938</v>
      </c>
      <c r="X9" s="20">
        <v>938</v>
      </c>
      <c r="Y9" s="20">
        <v>938</v>
      </c>
      <c r="AA9" s="2">
        <f>IFERROR(INDEX('Holiday Schedule'!$D$3:$D$24,MATCH(A9,'Holiday Schedule'!$C$3:$C$24,0)),0)</f>
        <v>1</v>
      </c>
      <c r="AB9" s="2">
        <f>WEEKDAY(A9)</f>
        <v>2</v>
      </c>
      <c r="AC9" s="2">
        <f>IF(AND(AB9&gt;1,AB9&lt;7,AA9&lt;1),SUM(I9:X9),0)</f>
        <v>0</v>
      </c>
      <c r="AD9" s="5">
        <f>AE9-AC9</f>
        <v>14826</v>
      </c>
      <c r="AE9" s="5">
        <f>SUM(B9:Y9)</f>
        <v>14826</v>
      </c>
      <c r="AG9" s="2">
        <f>MONTH(A9)</f>
        <v>1</v>
      </c>
      <c r="AH9" s="2">
        <f>YEAR(A9)</f>
        <v>2024</v>
      </c>
      <c r="AJ9" s="5">
        <f>MAX(B9:Y9)</f>
        <v>938</v>
      </c>
      <c r="AK9" s="2">
        <f>IF(AE9&gt;0,INDEX(B$8:Y$8,MATCH(AJ9,B9:Y9,0)),"")</f>
        <v>1</v>
      </c>
      <c r="AO9" s="39"/>
      <c r="AQ9" s="5"/>
      <c r="AR9" s="5"/>
      <c r="AS9" s="5"/>
      <c r="AT9" s="5"/>
      <c r="AU9" s="5"/>
      <c r="AV9" s="5"/>
      <c r="AW9" s="5"/>
      <c r="AX9" s="5"/>
    </row>
    <row r="10" spans="1:50" x14ac:dyDescent="0.25">
      <c r="A10" s="18">
        <v>45293</v>
      </c>
      <c r="B10" s="20">
        <v>938</v>
      </c>
      <c r="C10" s="20">
        <v>938</v>
      </c>
      <c r="D10" s="20">
        <v>938</v>
      </c>
      <c r="E10" s="20">
        <v>938</v>
      </c>
      <c r="F10" s="20">
        <v>938</v>
      </c>
      <c r="G10" s="20">
        <v>938</v>
      </c>
      <c r="H10" s="20">
        <v>938</v>
      </c>
      <c r="I10" s="20">
        <v>704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938</v>
      </c>
      <c r="S10" s="20">
        <v>938</v>
      </c>
      <c r="T10" s="20">
        <v>938</v>
      </c>
      <c r="U10" s="20">
        <v>938</v>
      </c>
      <c r="V10" s="20">
        <v>938</v>
      </c>
      <c r="W10" s="20">
        <v>938</v>
      </c>
      <c r="X10" s="20">
        <v>938</v>
      </c>
      <c r="Y10" s="20">
        <v>938</v>
      </c>
      <c r="AA10" s="2">
        <f>IFERROR(INDEX('Holiday Schedule'!$D$3:$D$24,MATCH(A10,'Holiday Schedule'!$C$3:$C$24,0)),0)</f>
        <v>0</v>
      </c>
      <c r="AB10" s="2">
        <f t="shared" ref="AB10:AB73" si="0">WEEKDAY(A10)</f>
        <v>3</v>
      </c>
      <c r="AC10" s="2">
        <f t="shared" ref="AC10:AC73" si="1">IF(AND(AB10&gt;1,AB10&lt;7,AA10&lt;1),SUM(I10:X10),0)</f>
        <v>7270</v>
      </c>
      <c r="AD10" s="5">
        <f t="shared" ref="AD10:AD73" si="2">AE10-AC10</f>
        <v>7504</v>
      </c>
      <c r="AE10" s="5">
        <f t="shared" ref="AE10:AE73" si="3">SUM(B10:Y10)</f>
        <v>14774</v>
      </c>
      <c r="AG10" s="2">
        <f t="shared" ref="AG10:AG73" si="4">MONTH(A10)</f>
        <v>1</v>
      </c>
      <c r="AH10" s="2">
        <f t="shared" ref="AH10:AH73" si="5">YEAR(A10)</f>
        <v>2024</v>
      </c>
      <c r="AJ10" s="5">
        <f t="shared" ref="AJ10:AJ73" si="6">MAX(B10:Y10)</f>
        <v>938</v>
      </c>
      <c r="AK10" s="2">
        <f t="shared" ref="AK10:AK73" si="7">IF(AE10&gt;0,INDEX(B$8:Y$8,MATCH(AJ10,B10:Y10,0)),"")</f>
        <v>1</v>
      </c>
      <c r="AO10" s="39"/>
      <c r="AQ10" s="5"/>
      <c r="AR10" s="5"/>
      <c r="AS10" s="5"/>
      <c r="AT10" s="5"/>
      <c r="AU10" s="5"/>
      <c r="AV10" s="5"/>
      <c r="AW10" s="5"/>
      <c r="AX10" s="5"/>
    </row>
    <row r="11" spans="1:50" x14ac:dyDescent="0.25">
      <c r="A11" s="18">
        <v>45294</v>
      </c>
      <c r="B11" s="20">
        <v>941</v>
      </c>
      <c r="C11" s="20">
        <v>941</v>
      </c>
      <c r="D11" s="20">
        <v>941</v>
      </c>
      <c r="E11" s="20">
        <v>941</v>
      </c>
      <c r="F11" s="20">
        <v>941</v>
      </c>
      <c r="G11" s="20">
        <v>941</v>
      </c>
      <c r="H11" s="20">
        <v>941</v>
      </c>
      <c r="I11" s="20">
        <v>705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941</v>
      </c>
      <c r="S11" s="20">
        <v>941</v>
      </c>
      <c r="T11" s="20">
        <v>941</v>
      </c>
      <c r="U11" s="20">
        <v>941</v>
      </c>
      <c r="V11" s="20">
        <v>941</v>
      </c>
      <c r="W11" s="20">
        <v>941</v>
      </c>
      <c r="X11" s="20">
        <v>941</v>
      </c>
      <c r="Y11" s="20">
        <v>941</v>
      </c>
      <c r="AA11" s="2">
        <f>IFERROR(INDEX('Holiday Schedule'!$D$3:$D$24,MATCH(A11,'Holiday Schedule'!$C$3:$C$24,0)),0)</f>
        <v>0</v>
      </c>
      <c r="AB11" s="2">
        <f t="shared" si="0"/>
        <v>4</v>
      </c>
      <c r="AC11" s="2">
        <f t="shared" si="1"/>
        <v>7292</v>
      </c>
      <c r="AD11" s="5">
        <f t="shared" si="2"/>
        <v>7528</v>
      </c>
      <c r="AE11" s="5">
        <f t="shared" si="3"/>
        <v>14820</v>
      </c>
      <c r="AG11" s="2">
        <f t="shared" si="4"/>
        <v>1</v>
      </c>
      <c r="AH11" s="2">
        <f t="shared" si="5"/>
        <v>2024</v>
      </c>
      <c r="AJ11" s="5">
        <f t="shared" si="6"/>
        <v>941</v>
      </c>
      <c r="AK11" s="2">
        <f t="shared" si="7"/>
        <v>1</v>
      </c>
      <c r="AO11" s="39"/>
      <c r="AQ11" s="5"/>
      <c r="AR11" s="5"/>
      <c r="AS11" s="5"/>
      <c r="AT11" s="5"/>
      <c r="AU11" s="5"/>
      <c r="AV11" s="5"/>
      <c r="AW11" s="5"/>
      <c r="AX11" s="5"/>
    </row>
    <row r="12" spans="1:50" x14ac:dyDescent="0.25">
      <c r="A12" s="18">
        <v>45295</v>
      </c>
      <c r="B12" s="20">
        <v>941</v>
      </c>
      <c r="C12" s="20">
        <v>941</v>
      </c>
      <c r="D12" s="20">
        <v>941</v>
      </c>
      <c r="E12" s="20">
        <v>941</v>
      </c>
      <c r="F12" s="20">
        <v>941</v>
      </c>
      <c r="G12" s="20">
        <v>941</v>
      </c>
      <c r="H12" s="20">
        <v>941</v>
      </c>
      <c r="I12" s="20">
        <v>706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941</v>
      </c>
      <c r="S12" s="20">
        <v>941</v>
      </c>
      <c r="T12" s="20">
        <v>941</v>
      </c>
      <c r="U12" s="20">
        <v>941</v>
      </c>
      <c r="V12" s="20">
        <v>941</v>
      </c>
      <c r="W12" s="20">
        <v>941</v>
      </c>
      <c r="X12" s="20">
        <v>941</v>
      </c>
      <c r="Y12" s="20">
        <v>941</v>
      </c>
      <c r="AA12" s="2">
        <f>IFERROR(INDEX('Holiday Schedule'!$D$3:$D$24,MATCH(A12,'Holiday Schedule'!$C$3:$C$24,0)),0)</f>
        <v>0</v>
      </c>
      <c r="AB12" s="2">
        <f t="shared" si="0"/>
        <v>5</v>
      </c>
      <c r="AC12" s="2">
        <f t="shared" si="1"/>
        <v>7293</v>
      </c>
      <c r="AD12" s="5">
        <f t="shared" si="2"/>
        <v>7528</v>
      </c>
      <c r="AE12" s="5">
        <f t="shared" si="3"/>
        <v>14821</v>
      </c>
      <c r="AG12" s="2">
        <f t="shared" si="4"/>
        <v>1</v>
      </c>
      <c r="AH12" s="2">
        <f t="shared" si="5"/>
        <v>2024</v>
      </c>
      <c r="AJ12" s="5">
        <f t="shared" si="6"/>
        <v>941</v>
      </c>
      <c r="AK12" s="2">
        <f t="shared" si="7"/>
        <v>1</v>
      </c>
      <c r="AO12" s="39"/>
      <c r="AQ12" s="5"/>
      <c r="AR12" s="5"/>
      <c r="AS12" s="5"/>
      <c r="AT12" s="5"/>
      <c r="AU12" s="5"/>
      <c r="AV12" s="5"/>
      <c r="AW12" s="5"/>
      <c r="AX12" s="5"/>
    </row>
    <row r="13" spans="1:50" x14ac:dyDescent="0.25">
      <c r="A13" s="18">
        <v>45296</v>
      </c>
      <c r="B13" s="20">
        <v>953</v>
      </c>
      <c r="C13" s="20">
        <v>953</v>
      </c>
      <c r="D13" s="20">
        <v>953</v>
      </c>
      <c r="E13" s="20">
        <v>953</v>
      </c>
      <c r="F13" s="20">
        <v>953</v>
      </c>
      <c r="G13" s="20">
        <v>953</v>
      </c>
      <c r="H13" s="20">
        <v>953</v>
      </c>
      <c r="I13" s="20">
        <v>715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953</v>
      </c>
      <c r="S13" s="20">
        <v>953</v>
      </c>
      <c r="T13" s="20">
        <v>953</v>
      </c>
      <c r="U13" s="20">
        <v>953</v>
      </c>
      <c r="V13" s="20">
        <v>953</v>
      </c>
      <c r="W13" s="20">
        <v>953</v>
      </c>
      <c r="X13" s="20">
        <v>953</v>
      </c>
      <c r="Y13" s="20">
        <v>953</v>
      </c>
      <c r="AA13" s="2">
        <f>IFERROR(INDEX('Holiday Schedule'!$D$3:$D$24,MATCH(A13,'Holiday Schedule'!$C$3:$C$24,0)),0)</f>
        <v>0</v>
      </c>
      <c r="AB13" s="2">
        <f t="shared" si="0"/>
        <v>6</v>
      </c>
      <c r="AC13" s="2">
        <f t="shared" si="1"/>
        <v>7386</v>
      </c>
      <c r="AD13" s="5">
        <f t="shared" si="2"/>
        <v>7624</v>
      </c>
      <c r="AE13" s="5">
        <f t="shared" si="3"/>
        <v>15010</v>
      </c>
      <c r="AG13" s="2">
        <f t="shared" si="4"/>
        <v>1</v>
      </c>
      <c r="AH13" s="2">
        <f t="shared" si="5"/>
        <v>2024</v>
      </c>
      <c r="AJ13" s="5">
        <f t="shared" si="6"/>
        <v>953</v>
      </c>
      <c r="AK13" s="2">
        <f t="shared" si="7"/>
        <v>1</v>
      </c>
      <c r="AO13" s="39"/>
      <c r="AQ13" s="5"/>
      <c r="AR13" s="5"/>
      <c r="AS13" s="5"/>
      <c r="AT13" s="5"/>
      <c r="AU13" s="5"/>
      <c r="AV13" s="5"/>
      <c r="AW13" s="5"/>
      <c r="AX13" s="5"/>
    </row>
    <row r="14" spans="1:50" x14ac:dyDescent="0.25">
      <c r="A14" s="18">
        <v>45297</v>
      </c>
      <c r="B14" s="20">
        <v>953</v>
      </c>
      <c r="C14" s="20">
        <v>953</v>
      </c>
      <c r="D14" s="20">
        <v>953</v>
      </c>
      <c r="E14" s="20">
        <v>953</v>
      </c>
      <c r="F14" s="20">
        <v>953</v>
      </c>
      <c r="G14" s="20">
        <v>953</v>
      </c>
      <c r="H14" s="20">
        <v>953</v>
      </c>
      <c r="I14" s="20">
        <v>767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953</v>
      </c>
      <c r="S14" s="20">
        <v>953</v>
      </c>
      <c r="T14" s="20">
        <v>953</v>
      </c>
      <c r="U14" s="20">
        <v>953</v>
      </c>
      <c r="V14" s="20">
        <v>953</v>
      </c>
      <c r="W14" s="20">
        <v>953</v>
      </c>
      <c r="X14" s="20">
        <v>953</v>
      </c>
      <c r="Y14" s="20">
        <v>953</v>
      </c>
      <c r="AA14" s="2">
        <f>IFERROR(INDEX('Holiday Schedule'!$D$3:$D$24,MATCH(A14,'Holiday Schedule'!$C$3:$C$24,0)),0)</f>
        <v>0</v>
      </c>
      <c r="AB14" s="2">
        <f t="shared" si="0"/>
        <v>7</v>
      </c>
      <c r="AC14" s="2">
        <f t="shared" si="1"/>
        <v>0</v>
      </c>
      <c r="AD14" s="5">
        <f t="shared" si="2"/>
        <v>15062</v>
      </c>
      <c r="AE14" s="5">
        <f t="shared" si="3"/>
        <v>15062</v>
      </c>
      <c r="AG14" s="2">
        <f t="shared" si="4"/>
        <v>1</v>
      </c>
      <c r="AH14" s="2">
        <f t="shared" si="5"/>
        <v>2024</v>
      </c>
      <c r="AJ14" s="5">
        <f t="shared" si="6"/>
        <v>953</v>
      </c>
      <c r="AK14" s="2">
        <f t="shared" si="7"/>
        <v>1</v>
      </c>
      <c r="AO14" s="39"/>
      <c r="AQ14" s="5"/>
      <c r="AR14" s="5"/>
      <c r="AS14" s="5"/>
      <c r="AT14" s="5"/>
      <c r="AU14" s="5"/>
      <c r="AV14" s="5"/>
      <c r="AW14" s="5"/>
      <c r="AX14" s="5"/>
    </row>
    <row r="15" spans="1:50" x14ac:dyDescent="0.25">
      <c r="A15" s="18">
        <v>45298</v>
      </c>
      <c r="B15" s="20">
        <v>953</v>
      </c>
      <c r="C15" s="20">
        <v>953</v>
      </c>
      <c r="D15" s="20">
        <v>953</v>
      </c>
      <c r="E15" s="20">
        <v>953</v>
      </c>
      <c r="F15" s="20">
        <v>953</v>
      </c>
      <c r="G15" s="20">
        <v>953</v>
      </c>
      <c r="H15" s="20">
        <v>953</v>
      </c>
      <c r="I15" s="20">
        <v>767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953</v>
      </c>
      <c r="S15" s="20">
        <v>953</v>
      </c>
      <c r="T15" s="20">
        <v>953</v>
      </c>
      <c r="U15" s="20">
        <v>953</v>
      </c>
      <c r="V15" s="20">
        <v>953</v>
      </c>
      <c r="W15" s="20">
        <v>953</v>
      </c>
      <c r="X15" s="20">
        <v>953</v>
      </c>
      <c r="Y15" s="20">
        <v>953</v>
      </c>
      <c r="AA15" s="2">
        <f>IFERROR(INDEX('Holiday Schedule'!$D$3:$D$24,MATCH(A15,'Holiday Schedule'!$C$3:$C$24,0)),0)</f>
        <v>0</v>
      </c>
      <c r="AB15" s="2">
        <f t="shared" si="0"/>
        <v>1</v>
      </c>
      <c r="AC15" s="2">
        <f t="shared" si="1"/>
        <v>0</v>
      </c>
      <c r="AD15" s="5">
        <f t="shared" si="2"/>
        <v>15062</v>
      </c>
      <c r="AE15" s="5">
        <f t="shared" si="3"/>
        <v>15062</v>
      </c>
      <c r="AG15" s="2">
        <f t="shared" si="4"/>
        <v>1</v>
      </c>
      <c r="AH15" s="2">
        <f t="shared" si="5"/>
        <v>2024</v>
      </c>
      <c r="AJ15" s="5">
        <f t="shared" si="6"/>
        <v>953</v>
      </c>
      <c r="AK15" s="2">
        <f t="shared" si="7"/>
        <v>1</v>
      </c>
      <c r="AO15" s="39"/>
      <c r="AQ15" s="5"/>
      <c r="AR15" s="5"/>
      <c r="AS15" s="5"/>
      <c r="AT15" s="5"/>
      <c r="AU15" s="5"/>
      <c r="AV15" s="5"/>
      <c r="AW15" s="5"/>
      <c r="AX15" s="5"/>
    </row>
    <row r="16" spans="1:50" x14ac:dyDescent="0.25">
      <c r="A16" s="18">
        <v>45299</v>
      </c>
      <c r="B16" s="20">
        <v>953</v>
      </c>
      <c r="C16" s="20">
        <v>953</v>
      </c>
      <c r="D16" s="20">
        <v>953</v>
      </c>
      <c r="E16" s="20">
        <v>953</v>
      </c>
      <c r="F16" s="20">
        <v>953</v>
      </c>
      <c r="G16" s="20">
        <v>953</v>
      </c>
      <c r="H16" s="20">
        <v>953</v>
      </c>
      <c r="I16" s="20">
        <v>713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953</v>
      </c>
      <c r="S16" s="20">
        <v>953</v>
      </c>
      <c r="T16" s="20">
        <v>953</v>
      </c>
      <c r="U16" s="20">
        <v>953</v>
      </c>
      <c r="V16" s="20">
        <v>953</v>
      </c>
      <c r="W16" s="20">
        <v>953</v>
      </c>
      <c r="X16" s="20">
        <v>953</v>
      </c>
      <c r="Y16" s="20">
        <v>953</v>
      </c>
      <c r="AA16" s="2">
        <f>IFERROR(INDEX('Holiday Schedule'!$D$3:$D$24,MATCH(A16,'Holiday Schedule'!$C$3:$C$24,0)),0)</f>
        <v>0</v>
      </c>
      <c r="AB16" s="2">
        <f t="shared" si="0"/>
        <v>2</v>
      </c>
      <c r="AC16" s="2">
        <f t="shared" si="1"/>
        <v>7384</v>
      </c>
      <c r="AD16" s="5">
        <f t="shared" si="2"/>
        <v>7624</v>
      </c>
      <c r="AE16" s="5">
        <f t="shared" si="3"/>
        <v>15008</v>
      </c>
      <c r="AG16" s="2">
        <f t="shared" si="4"/>
        <v>1</v>
      </c>
      <c r="AH16" s="2">
        <f t="shared" si="5"/>
        <v>2024</v>
      </c>
      <c r="AJ16" s="5">
        <f t="shared" si="6"/>
        <v>953</v>
      </c>
      <c r="AK16" s="2">
        <f t="shared" si="7"/>
        <v>1</v>
      </c>
      <c r="AO16" s="39"/>
      <c r="AQ16" s="5"/>
      <c r="AR16" s="5"/>
      <c r="AS16" s="5"/>
      <c r="AT16" s="5"/>
      <c r="AU16" s="5"/>
      <c r="AV16" s="5"/>
      <c r="AW16" s="5"/>
      <c r="AX16" s="5"/>
    </row>
    <row r="17" spans="1:50" x14ac:dyDescent="0.25">
      <c r="A17" s="18">
        <v>45300</v>
      </c>
      <c r="B17" s="20">
        <v>950</v>
      </c>
      <c r="C17" s="20">
        <v>950</v>
      </c>
      <c r="D17" s="20">
        <v>950</v>
      </c>
      <c r="E17" s="20">
        <v>950</v>
      </c>
      <c r="F17" s="20">
        <v>950</v>
      </c>
      <c r="G17" s="20">
        <v>950</v>
      </c>
      <c r="H17" s="20">
        <v>950</v>
      </c>
      <c r="I17" s="20">
        <v>712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950</v>
      </c>
      <c r="S17" s="20">
        <v>950</v>
      </c>
      <c r="T17" s="20">
        <v>950</v>
      </c>
      <c r="U17" s="20">
        <v>950</v>
      </c>
      <c r="V17" s="20">
        <v>950</v>
      </c>
      <c r="W17" s="20">
        <v>950</v>
      </c>
      <c r="X17" s="20">
        <v>950</v>
      </c>
      <c r="Y17" s="20">
        <v>950</v>
      </c>
      <c r="AA17" s="2">
        <f>IFERROR(INDEX('Holiday Schedule'!$D$3:$D$24,MATCH(A17,'Holiday Schedule'!$C$3:$C$24,0)),0)</f>
        <v>0</v>
      </c>
      <c r="AB17" s="2">
        <f t="shared" si="0"/>
        <v>3</v>
      </c>
      <c r="AC17" s="2">
        <f t="shared" si="1"/>
        <v>7362</v>
      </c>
      <c r="AD17" s="5">
        <f t="shared" si="2"/>
        <v>7600</v>
      </c>
      <c r="AE17" s="5">
        <f t="shared" si="3"/>
        <v>14962</v>
      </c>
      <c r="AG17" s="2">
        <f t="shared" si="4"/>
        <v>1</v>
      </c>
      <c r="AH17" s="2">
        <f t="shared" si="5"/>
        <v>2024</v>
      </c>
      <c r="AJ17" s="5">
        <f t="shared" si="6"/>
        <v>950</v>
      </c>
      <c r="AK17" s="2">
        <f t="shared" si="7"/>
        <v>1</v>
      </c>
      <c r="AO17" s="39"/>
      <c r="AQ17" s="5"/>
      <c r="AR17" s="5"/>
      <c r="AS17" s="5"/>
      <c r="AT17" s="5"/>
      <c r="AU17" s="5"/>
      <c r="AV17" s="5"/>
      <c r="AW17" s="5"/>
      <c r="AX17" s="5"/>
    </row>
    <row r="18" spans="1:50" x14ac:dyDescent="0.25">
      <c r="A18" s="18">
        <v>45301</v>
      </c>
      <c r="B18" s="20">
        <v>950</v>
      </c>
      <c r="C18" s="20">
        <v>950</v>
      </c>
      <c r="D18" s="20">
        <v>950</v>
      </c>
      <c r="E18" s="20">
        <v>950</v>
      </c>
      <c r="F18" s="20">
        <v>950</v>
      </c>
      <c r="G18" s="20">
        <v>950</v>
      </c>
      <c r="H18" s="20">
        <v>950</v>
      </c>
      <c r="I18" s="20">
        <v>712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950</v>
      </c>
      <c r="S18" s="20">
        <v>950</v>
      </c>
      <c r="T18" s="20">
        <v>950</v>
      </c>
      <c r="U18" s="20">
        <v>950</v>
      </c>
      <c r="V18" s="20">
        <v>950</v>
      </c>
      <c r="W18" s="20">
        <v>950</v>
      </c>
      <c r="X18" s="20">
        <v>950</v>
      </c>
      <c r="Y18" s="20">
        <v>950</v>
      </c>
      <c r="AA18" s="2">
        <f>IFERROR(INDEX('Holiday Schedule'!$D$3:$D$24,MATCH(A18,'Holiday Schedule'!$C$3:$C$24,0)),0)</f>
        <v>0</v>
      </c>
      <c r="AB18" s="2">
        <f t="shared" si="0"/>
        <v>4</v>
      </c>
      <c r="AC18" s="2">
        <f t="shared" si="1"/>
        <v>7362</v>
      </c>
      <c r="AD18" s="5">
        <f t="shared" si="2"/>
        <v>7600</v>
      </c>
      <c r="AE18" s="5">
        <f t="shared" si="3"/>
        <v>14962</v>
      </c>
      <c r="AG18" s="2">
        <f t="shared" si="4"/>
        <v>1</v>
      </c>
      <c r="AH18" s="2">
        <f t="shared" si="5"/>
        <v>2024</v>
      </c>
      <c r="AJ18" s="5">
        <f t="shared" si="6"/>
        <v>950</v>
      </c>
      <c r="AK18" s="2">
        <f t="shared" si="7"/>
        <v>1</v>
      </c>
      <c r="AO18" s="39"/>
      <c r="AQ18" s="5"/>
      <c r="AR18" s="5"/>
      <c r="AS18" s="5"/>
      <c r="AT18" s="5"/>
      <c r="AU18" s="5"/>
      <c r="AV18" s="5"/>
      <c r="AW18" s="5"/>
      <c r="AX18" s="5"/>
    </row>
    <row r="19" spans="1:50" x14ac:dyDescent="0.25">
      <c r="A19" s="18">
        <v>45302</v>
      </c>
      <c r="B19" s="20">
        <v>950</v>
      </c>
      <c r="C19" s="20">
        <v>950</v>
      </c>
      <c r="D19" s="20">
        <v>950</v>
      </c>
      <c r="E19" s="20">
        <v>950</v>
      </c>
      <c r="F19" s="20">
        <v>950</v>
      </c>
      <c r="G19" s="20">
        <v>950</v>
      </c>
      <c r="H19" s="20">
        <v>950</v>
      </c>
      <c r="I19" s="20">
        <v>712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950</v>
      </c>
      <c r="S19" s="20">
        <v>950</v>
      </c>
      <c r="T19" s="20">
        <v>950</v>
      </c>
      <c r="U19" s="20">
        <v>950</v>
      </c>
      <c r="V19" s="20">
        <v>950</v>
      </c>
      <c r="W19" s="20">
        <v>950</v>
      </c>
      <c r="X19" s="20">
        <v>950</v>
      </c>
      <c r="Y19" s="20">
        <v>950</v>
      </c>
      <c r="AA19" s="2">
        <f>IFERROR(INDEX('Holiday Schedule'!$D$3:$D$24,MATCH(A19,'Holiday Schedule'!$C$3:$C$24,0)),0)</f>
        <v>0</v>
      </c>
      <c r="AB19" s="2">
        <f t="shared" si="0"/>
        <v>5</v>
      </c>
      <c r="AC19" s="2">
        <f t="shared" si="1"/>
        <v>7362</v>
      </c>
      <c r="AD19" s="5">
        <f t="shared" si="2"/>
        <v>7600</v>
      </c>
      <c r="AE19" s="5">
        <f t="shared" si="3"/>
        <v>14962</v>
      </c>
      <c r="AG19" s="2">
        <f t="shared" si="4"/>
        <v>1</v>
      </c>
      <c r="AH19" s="2">
        <f t="shared" si="5"/>
        <v>2024</v>
      </c>
      <c r="AJ19" s="5">
        <f t="shared" si="6"/>
        <v>950</v>
      </c>
      <c r="AK19" s="2">
        <f t="shared" si="7"/>
        <v>1</v>
      </c>
      <c r="AO19" s="39"/>
      <c r="AQ19" s="5"/>
      <c r="AR19" s="5"/>
      <c r="AS19" s="5"/>
      <c r="AT19" s="5"/>
      <c r="AU19" s="5"/>
      <c r="AV19" s="5"/>
      <c r="AW19" s="5"/>
      <c r="AX19" s="5"/>
    </row>
    <row r="20" spans="1:50" x14ac:dyDescent="0.25">
      <c r="A20" s="18">
        <v>45303</v>
      </c>
      <c r="B20" s="20">
        <v>950</v>
      </c>
      <c r="C20" s="20">
        <v>950</v>
      </c>
      <c r="D20" s="20">
        <v>950</v>
      </c>
      <c r="E20" s="20">
        <v>950</v>
      </c>
      <c r="F20" s="20">
        <v>950</v>
      </c>
      <c r="G20" s="20">
        <v>950</v>
      </c>
      <c r="H20" s="20">
        <v>950</v>
      </c>
      <c r="I20" s="20">
        <v>712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950</v>
      </c>
      <c r="S20" s="20">
        <v>950</v>
      </c>
      <c r="T20" s="20">
        <v>950</v>
      </c>
      <c r="U20" s="20">
        <v>950</v>
      </c>
      <c r="V20" s="20">
        <v>950</v>
      </c>
      <c r="W20" s="20">
        <v>950</v>
      </c>
      <c r="X20" s="20">
        <v>950</v>
      </c>
      <c r="Y20" s="20">
        <v>950</v>
      </c>
      <c r="AA20" s="2">
        <f>IFERROR(INDEX('Holiday Schedule'!$D$3:$D$24,MATCH(A20,'Holiday Schedule'!$C$3:$C$24,0)),0)</f>
        <v>0</v>
      </c>
      <c r="AB20" s="2">
        <f t="shared" si="0"/>
        <v>6</v>
      </c>
      <c r="AC20" s="2">
        <f t="shared" si="1"/>
        <v>7362</v>
      </c>
      <c r="AD20" s="5">
        <f t="shared" si="2"/>
        <v>7600</v>
      </c>
      <c r="AE20" s="5">
        <f t="shared" si="3"/>
        <v>14962</v>
      </c>
      <c r="AG20" s="2">
        <f t="shared" si="4"/>
        <v>1</v>
      </c>
      <c r="AH20" s="2">
        <f t="shared" si="5"/>
        <v>2024</v>
      </c>
      <c r="AJ20" s="5">
        <f t="shared" si="6"/>
        <v>950</v>
      </c>
      <c r="AK20" s="2">
        <f t="shared" si="7"/>
        <v>1</v>
      </c>
      <c r="AO20" s="38"/>
      <c r="AQ20" s="5"/>
      <c r="AR20" s="5"/>
      <c r="AS20" s="5"/>
      <c r="AT20" s="5"/>
      <c r="AU20" s="5"/>
      <c r="AV20" s="5"/>
      <c r="AW20" s="5"/>
      <c r="AX20" s="5"/>
    </row>
    <row r="21" spans="1:50" x14ac:dyDescent="0.25">
      <c r="A21" s="18">
        <v>45304</v>
      </c>
      <c r="B21" s="20">
        <v>951</v>
      </c>
      <c r="C21" s="20">
        <v>951</v>
      </c>
      <c r="D21" s="20">
        <v>951</v>
      </c>
      <c r="E21" s="20">
        <v>951</v>
      </c>
      <c r="F21" s="20">
        <v>951</v>
      </c>
      <c r="G21" s="20">
        <v>951</v>
      </c>
      <c r="H21" s="20">
        <v>951</v>
      </c>
      <c r="I21" s="20">
        <v>765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951</v>
      </c>
      <c r="S21" s="20">
        <v>951</v>
      </c>
      <c r="T21" s="20">
        <v>951</v>
      </c>
      <c r="U21" s="20">
        <v>951</v>
      </c>
      <c r="V21" s="20">
        <v>951</v>
      </c>
      <c r="W21" s="20">
        <v>951</v>
      </c>
      <c r="X21" s="20">
        <v>951</v>
      </c>
      <c r="Y21" s="20">
        <v>951</v>
      </c>
      <c r="AA21" s="2">
        <f>IFERROR(INDEX('Holiday Schedule'!$D$3:$D$24,MATCH(A21,'Holiday Schedule'!$C$3:$C$24,0)),0)</f>
        <v>0</v>
      </c>
      <c r="AB21" s="2">
        <f t="shared" si="0"/>
        <v>7</v>
      </c>
      <c r="AC21" s="2">
        <f t="shared" si="1"/>
        <v>0</v>
      </c>
      <c r="AD21" s="5">
        <f t="shared" si="2"/>
        <v>15030</v>
      </c>
      <c r="AE21" s="5">
        <f t="shared" si="3"/>
        <v>15030</v>
      </c>
      <c r="AG21" s="2">
        <f t="shared" si="4"/>
        <v>1</v>
      </c>
      <c r="AH21" s="2">
        <f t="shared" si="5"/>
        <v>2024</v>
      </c>
      <c r="AJ21" s="5">
        <f t="shared" si="6"/>
        <v>951</v>
      </c>
      <c r="AK21" s="2">
        <f t="shared" si="7"/>
        <v>1</v>
      </c>
      <c r="AO21" s="38"/>
      <c r="AQ21" s="5"/>
      <c r="AR21" s="5"/>
      <c r="AS21" s="5"/>
      <c r="AT21" s="5"/>
      <c r="AU21" s="5"/>
      <c r="AV21" s="5"/>
      <c r="AW21" s="5"/>
      <c r="AX21" s="5"/>
    </row>
    <row r="22" spans="1:50" x14ac:dyDescent="0.25">
      <c r="A22" s="18">
        <v>45305</v>
      </c>
      <c r="B22" s="20">
        <v>952</v>
      </c>
      <c r="C22" s="20">
        <v>952</v>
      </c>
      <c r="D22" s="20">
        <v>952</v>
      </c>
      <c r="E22" s="20">
        <v>952</v>
      </c>
      <c r="F22" s="20">
        <v>952</v>
      </c>
      <c r="G22" s="20">
        <v>952</v>
      </c>
      <c r="H22" s="20">
        <v>952</v>
      </c>
      <c r="I22" s="20">
        <v>766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952</v>
      </c>
      <c r="S22" s="20">
        <v>952</v>
      </c>
      <c r="T22" s="20">
        <v>952</v>
      </c>
      <c r="U22" s="20">
        <v>952</v>
      </c>
      <c r="V22" s="20">
        <v>952</v>
      </c>
      <c r="W22" s="20">
        <v>952</v>
      </c>
      <c r="X22" s="20">
        <v>952</v>
      </c>
      <c r="Y22" s="20">
        <v>952</v>
      </c>
      <c r="AA22" s="2">
        <f>IFERROR(INDEX('Holiday Schedule'!$D$3:$D$24,MATCH(A22,'Holiday Schedule'!$C$3:$C$24,0)),0)</f>
        <v>0</v>
      </c>
      <c r="AB22" s="2">
        <f t="shared" si="0"/>
        <v>1</v>
      </c>
      <c r="AC22" s="2">
        <f t="shared" si="1"/>
        <v>0</v>
      </c>
      <c r="AD22" s="5">
        <f t="shared" si="2"/>
        <v>15046</v>
      </c>
      <c r="AE22" s="5">
        <f t="shared" si="3"/>
        <v>15046</v>
      </c>
      <c r="AG22" s="2">
        <f t="shared" si="4"/>
        <v>1</v>
      </c>
      <c r="AH22" s="2">
        <f t="shared" si="5"/>
        <v>2024</v>
      </c>
      <c r="AJ22" s="5">
        <f t="shared" si="6"/>
        <v>952</v>
      </c>
      <c r="AK22" s="2">
        <f t="shared" si="7"/>
        <v>1</v>
      </c>
      <c r="AO22" s="38"/>
      <c r="AQ22" s="5"/>
      <c r="AR22" s="5"/>
      <c r="AS22" s="5"/>
      <c r="AT22" s="5"/>
      <c r="AU22" s="5"/>
      <c r="AV22" s="5"/>
      <c r="AW22" s="5"/>
      <c r="AX22" s="5"/>
    </row>
    <row r="23" spans="1:50" x14ac:dyDescent="0.25">
      <c r="A23" s="18">
        <v>45306</v>
      </c>
      <c r="B23" s="20">
        <v>956</v>
      </c>
      <c r="C23" s="20">
        <v>956</v>
      </c>
      <c r="D23" s="20">
        <v>956</v>
      </c>
      <c r="E23" s="20">
        <v>956</v>
      </c>
      <c r="F23" s="20">
        <v>956</v>
      </c>
      <c r="G23" s="20">
        <v>956</v>
      </c>
      <c r="H23" s="20">
        <v>956</v>
      </c>
      <c r="I23" s="20">
        <v>769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956</v>
      </c>
      <c r="S23" s="20">
        <v>956</v>
      </c>
      <c r="T23" s="20">
        <v>956</v>
      </c>
      <c r="U23" s="20">
        <v>956</v>
      </c>
      <c r="V23" s="20">
        <v>956</v>
      </c>
      <c r="W23" s="20">
        <v>956</v>
      </c>
      <c r="X23" s="20">
        <v>956</v>
      </c>
      <c r="Y23" s="20">
        <v>956</v>
      </c>
      <c r="AA23" s="2">
        <f>IFERROR(INDEX('Holiday Schedule'!$D$3:$D$24,MATCH(A23,'Holiday Schedule'!$C$3:$C$24,0)),0)</f>
        <v>0</v>
      </c>
      <c r="AB23" s="2">
        <f t="shared" si="0"/>
        <v>2</v>
      </c>
      <c r="AC23" s="2">
        <f t="shared" si="1"/>
        <v>7461</v>
      </c>
      <c r="AD23" s="5">
        <f t="shared" si="2"/>
        <v>7648</v>
      </c>
      <c r="AE23" s="5">
        <f t="shared" si="3"/>
        <v>15109</v>
      </c>
      <c r="AG23" s="2">
        <f t="shared" si="4"/>
        <v>1</v>
      </c>
      <c r="AH23" s="2">
        <f t="shared" si="5"/>
        <v>2024</v>
      </c>
      <c r="AJ23" s="5">
        <f t="shared" si="6"/>
        <v>956</v>
      </c>
      <c r="AK23" s="2">
        <f t="shared" si="7"/>
        <v>1</v>
      </c>
      <c r="AO23" s="38"/>
      <c r="AQ23" s="5"/>
      <c r="AR23" s="5"/>
      <c r="AS23" s="5"/>
      <c r="AT23" s="5"/>
      <c r="AU23" s="5"/>
      <c r="AV23" s="5"/>
      <c r="AW23" s="5"/>
      <c r="AX23" s="5"/>
    </row>
    <row r="24" spans="1:50" x14ac:dyDescent="0.25">
      <c r="A24" s="18">
        <v>45307</v>
      </c>
      <c r="B24" s="20">
        <v>947</v>
      </c>
      <c r="C24" s="20">
        <v>947</v>
      </c>
      <c r="D24" s="20">
        <v>947</v>
      </c>
      <c r="E24" s="20">
        <v>947</v>
      </c>
      <c r="F24" s="20">
        <v>947</v>
      </c>
      <c r="G24" s="20">
        <v>947</v>
      </c>
      <c r="H24" s="20">
        <v>947</v>
      </c>
      <c r="I24" s="20">
        <v>709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947</v>
      </c>
      <c r="S24" s="20">
        <v>947</v>
      </c>
      <c r="T24" s="20">
        <v>947</v>
      </c>
      <c r="U24" s="20">
        <v>947</v>
      </c>
      <c r="V24" s="20">
        <v>947</v>
      </c>
      <c r="W24" s="20">
        <v>947</v>
      </c>
      <c r="X24" s="20">
        <v>947</v>
      </c>
      <c r="Y24" s="20">
        <v>947</v>
      </c>
      <c r="AA24" s="2">
        <f>IFERROR(INDEX('Holiday Schedule'!$D$3:$D$24,MATCH(A24,'Holiday Schedule'!$C$3:$C$24,0)),0)</f>
        <v>0</v>
      </c>
      <c r="AB24" s="2">
        <f t="shared" si="0"/>
        <v>3</v>
      </c>
      <c r="AC24" s="2">
        <f t="shared" si="1"/>
        <v>7338</v>
      </c>
      <c r="AD24" s="5">
        <f t="shared" si="2"/>
        <v>7576</v>
      </c>
      <c r="AE24" s="5">
        <f t="shared" si="3"/>
        <v>14914</v>
      </c>
      <c r="AG24" s="2">
        <f t="shared" si="4"/>
        <v>1</v>
      </c>
      <c r="AH24" s="2">
        <f t="shared" si="5"/>
        <v>2024</v>
      </c>
      <c r="AJ24" s="5">
        <f t="shared" si="6"/>
        <v>947</v>
      </c>
      <c r="AK24" s="2">
        <f t="shared" si="7"/>
        <v>1</v>
      </c>
      <c r="AO24" s="38"/>
      <c r="AQ24" s="5"/>
      <c r="AR24" s="5"/>
      <c r="AS24" s="5"/>
      <c r="AT24" s="5"/>
      <c r="AU24" s="5"/>
      <c r="AV24" s="5"/>
      <c r="AW24" s="5"/>
      <c r="AX24" s="5"/>
    </row>
    <row r="25" spans="1:50" x14ac:dyDescent="0.25">
      <c r="A25" s="18">
        <v>45308</v>
      </c>
      <c r="B25" s="20">
        <v>947</v>
      </c>
      <c r="C25" s="20">
        <v>947</v>
      </c>
      <c r="D25" s="20">
        <v>947</v>
      </c>
      <c r="E25" s="20">
        <v>947</v>
      </c>
      <c r="F25" s="20">
        <v>947</v>
      </c>
      <c r="G25" s="20">
        <v>947</v>
      </c>
      <c r="H25" s="20">
        <v>947</v>
      </c>
      <c r="I25" s="20">
        <v>709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947</v>
      </c>
      <c r="S25" s="20">
        <v>947</v>
      </c>
      <c r="T25" s="20">
        <v>947</v>
      </c>
      <c r="U25" s="20">
        <v>947</v>
      </c>
      <c r="V25" s="20">
        <v>947</v>
      </c>
      <c r="W25" s="20">
        <v>947</v>
      </c>
      <c r="X25" s="20">
        <v>947</v>
      </c>
      <c r="Y25" s="20">
        <v>947</v>
      </c>
      <c r="AA25" s="2">
        <f>IFERROR(INDEX('Holiday Schedule'!$D$3:$D$24,MATCH(A25,'Holiday Schedule'!$C$3:$C$24,0)),0)</f>
        <v>0</v>
      </c>
      <c r="AB25" s="2">
        <f t="shared" si="0"/>
        <v>4</v>
      </c>
      <c r="AC25" s="2">
        <f t="shared" si="1"/>
        <v>7338</v>
      </c>
      <c r="AD25" s="5">
        <f t="shared" si="2"/>
        <v>7576</v>
      </c>
      <c r="AE25" s="5">
        <f t="shared" si="3"/>
        <v>14914</v>
      </c>
      <c r="AG25" s="2">
        <f t="shared" si="4"/>
        <v>1</v>
      </c>
      <c r="AH25" s="2">
        <f t="shared" si="5"/>
        <v>2024</v>
      </c>
      <c r="AJ25" s="5">
        <f t="shared" si="6"/>
        <v>947</v>
      </c>
      <c r="AK25" s="2">
        <f t="shared" si="7"/>
        <v>1</v>
      </c>
      <c r="AQ25" s="5"/>
      <c r="AR25" s="5"/>
      <c r="AS25" s="5"/>
      <c r="AT25" s="5"/>
      <c r="AU25" s="5"/>
      <c r="AV25" s="5"/>
      <c r="AW25" s="5"/>
      <c r="AX25" s="5"/>
    </row>
    <row r="26" spans="1:50" x14ac:dyDescent="0.25">
      <c r="A26" s="18">
        <v>45309</v>
      </c>
      <c r="B26" s="20">
        <v>944</v>
      </c>
      <c r="C26" s="20">
        <v>944</v>
      </c>
      <c r="D26" s="20">
        <v>944</v>
      </c>
      <c r="E26" s="20">
        <v>944</v>
      </c>
      <c r="F26" s="20">
        <v>944</v>
      </c>
      <c r="G26" s="20">
        <v>944</v>
      </c>
      <c r="H26" s="20">
        <v>944</v>
      </c>
      <c r="I26" s="20">
        <v>707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944</v>
      </c>
      <c r="S26" s="20">
        <v>944</v>
      </c>
      <c r="T26" s="20">
        <v>944</v>
      </c>
      <c r="U26" s="20">
        <v>944</v>
      </c>
      <c r="V26" s="20">
        <v>944</v>
      </c>
      <c r="W26" s="20">
        <v>944</v>
      </c>
      <c r="X26" s="20">
        <v>944</v>
      </c>
      <c r="Y26" s="20">
        <v>944</v>
      </c>
      <c r="AA26" s="2">
        <f>IFERROR(INDEX('Holiday Schedule'!$D$3:$D$24,MATCH(A26,'Holiday Schedule'!$C$3:$C$24,0)),0)</f>
        <v>0</v>
      </c>
      <c r="AB26" s="2">
        <f t="shared" si="0"/>
        <v>5</v>
      </c>
      <c r="AC26" s="2">
        <f t="shared" si="1"/>
        <v>7315</v>
      </c>
      <c r="AD26" s="5">
        <f t="shared" si="2"/>
        <v>7552</v>
      </c>
      <c r="AE26" s="5">
        <f t="shared" si="3"/>
        <v>14867</v>
      </c>
      <c r="AG26" s="2">
        <f t="shared" si="4"/>
        <v>1</v>
      </c>
      <c r="AH26" s="2">
        <f t="shared" si="5"/>
        <v>2024</v>
      </c>
      <c r="AJ26" s="5">
        <f t="shared" si="6"/>
        <v>944</v>
      </c>
      <c r="AK26" s="2">
        <f t="shared" si="7"/>
        <v>1</v>
      </c>
      <c r="AQ26" s="5"/>
      <c r="AR26" s="5"/>
      <c r="AS26" s="5"/>
      <c r="AT26" s="5"/>
      <c r="AU26" s="5"/>
      <c r="AV26" s="5"/>
      <c r="AW26" s="5"/>
      <c r="AX26" s="5"/>
    </row>
    <row r="27" spans="1:50" x14ac:dyDescent="0.25">
      <c r="A27" s="18">
        <v>45310</v>
      </c>
      <c r="B27" s="20">
        <v>944</v>
      </c>
      <c r="C27" s="20">
        <v>944</v>
      </c>
      <c r="D27" s="20">
        <v>944</v>
      </c>
      <c r="E27" s="20">
        <v>944</v>
      </c>
      <c r="F27" s="20">
        <v>944</v>
      </c>
      <c r="G27" s="20">
        <v>944</v>
      </c>
      <c r="H27" s="20">
        <v>944</v>
      </c>
      <c r="I27" s="20">
        <v>707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944</v>
      </c>
      <c r="S27" s="20">
        <v>944</v>
      </c>
      <c r="T27" s="20">
        <v>944</v>
      </c>
      <c r="U27" s="20">
        <v>944</v>
      </c>
      <c r="V27" s="20">
        <v>944</v>
      </c>
      <c r="W27" s="20">
        <v>944</v>
      </c>
      <c r="X27" s="20">
        <v>944</v>
      </c>
      <c r="Y27" s="20">
        <v>944</v>
      </c>
      <c r="AA27" s="2">
        <f>IFERROR(INDEX('Holiday Schedule'!$D$3:$D$24,MATCH(A27,'Holiday Schedule'!$C$3:$C$24,0)),0)</f>
        <v>0</v>
      </c>
      <c r="AB27" s="2">
        <f t="shared" si="0"/>
        <v>6</v>
      </c>
      <c r="AC27" s="2">
        <f t="shared" si="1"/>
        <v>7315</v>
      </c>
      <c r="AD27" s="5">
        <f t="shared" si="2"/>
        <v>7552</v>
      </c>
      <c r="AE27" s="5">
        <f t="shared" si="3"/>
        <v>14867</v>
      </c>
      <c r="AG27" s="2">
        <f t="shared" si="4"/>
        <v>1</v>
      </c>
      <c r="AH27" s="2">
        <f t="shared" si="5"/>
        <v>2024</v>
      </c>
      <c r="AJ27" s="5">
        <f t="shared" si="6"/>
        <v>944</v>
      </c>
      <c r="AK27" s="2">
        <f t="shared" si="7"/>
        <v>1</v>
      </c>
      <c r="AQ27" s="5"/>
      <c r="AR27" s="5"/>
      <c r="AS27" s="5"/>
      <c r="AT27" s="5"/>
      <c r="AU27" s="5"/>
      <c r="AV27" s="5"/>
      <c r="AW27" s="5"/>
      <c r="AX27" s="5"/>
    </row>
    <row r="28" spans="1:50" x14ac:dyDescent="0.25">
      <c r="A28" s="18">
        <v>45311</v>
      </c>
      <c r="B28" s="20">
        <v>944</v>
      </c>
      <c r="C28" s="20">
        <v>944</v>
      </c>
      <c r="D28" s="20">
        <v>944</v>
      </c>
      <c r="E28" s="20">
        <v>944</v>
      </c>
      <c r="F28" s="20">
        <v>944</v>
      </c>
      <c r="G28" s="20">
        <v>944</v>
      </c>
      <c r="H28" s="20">
        <v>944</v>
      </c>
      <c r="I28" s="20">
        <v>759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944</v>
      </c>
      <c r="S28" s="20">
        <v>944</v>
      </c>
      <c r="T28" s="20">
        <v>944</v>
      </c>
      <c r="U28" s="20">
        <v>944</v>
      </c>
      <c r="V28" s="20">
        <v>944</v>
      </c>
      <c r="W28" s="20">
        <v>944</v>
      </c>
      <c r="X28" s="20">
        <v>944</v>
      </c>
      <c r="Y28" s="20">
        <v>944</v>
      </c>
      <c r="AA28" s="2">
        <f>IFERROR(INDEX('Holiday Schedule'!$D$3:$D$24,MATCH(A28,'Holiday Schedule'!$C$3:$C$24,0)),0)</f>
        <v>0</v>
      </c>
      <c r="AB28" s="2">
        <f t="shared" si="0"/>
        <v>7</v>
      </c>
      <c r="AC28" s="2">
        <f t="shared" si="1"/>
        <v>0</v>
      </c>
      <c r="AD28" s="5">
        <f t="shared" si="2"/>
        <v>14919</v>
      </c>
      <c r="AE28" s="5">
        <f t="shared" si="3"/>
        <v>14919</v>
      </c>
      <c r="AG28" s="2">
        <f t="shared" si="4"/>
        <v>1</v>
      </c>
      <c r="AH28" s="2">
        <f t="shared" si="5"/>
        <v>2024</v>
      </c>
      <c r="AJ28" s="5">
        <f t="shared" si="6"/>
        <v>944</v>
      </c>
      <c r="AK28" s="2">
        <f t="shared" si="7"/>
        <v>1</v>
      </c>
      <c r="AQ28" s="5"/>
      <c r="AR28" s="5"/>
      <c r="AS28" s="5"/>
      <c r="AT28" s="5"/>
      <c r="AU28" s="5"/>
      <c r="AV28" s="5"/>
      <c r="AW28" s="5"/>
      <c r="AX28" s="5"/>
    </row>
    <row r="29" spans="1:50" x14ac:dyDescent="0.25">
      <c r="A29" s="18">
        <v>45312</v>
      </c>
      <c r="B29" s="20">
        <v>944</v>
      </c>
      <c r="C29" s="20">
        <v>944</v>
      </c>
      <c r="D29" s="20">
        <v>944</v>
      </c>
      <c r="E29" s="20">
        <v>944</v>
      </c>
      <c r="F29" s="20">
        <v>944</v>
      </c>
      <c r="G29" s="20">
        <v>944</v>
      </c>
      <c r="H29" s="20">
        <v>944</v>
      </c>
      <c r="I29" s="20">
        <v>759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944</v>
      </c>
      <c r="S29" s="20">
        <v>944</v>
      </c>
      <c r="T29" s="20">
        <v>944</v>
      </c>
      <c r="U29" s="20">
        <v>944</v>
      </c>
      <c r="V29" s="20">
        <v>944</v>
      </c>
      <c r="W29" s="20">
        <v>944</v>
      </c>
      <c r="X29" s="20">
        <v>944</v>
      </c>
      <c r="Y29" s="20">
        <v>944</v>
      </c>
      <c r="AA29" s="2">
        <f>IFERROR(INDEX('Holiday Schedule'!$D$3:$D$24,MATCH(A29,'Holiday Schedule'!$C$3:$C$24,0)),0)</f>
        <v>0</v>
      </c>
      <c r="AB29" s="2">
        <f t="shared" si="0"/>
        <v>1</v>
      </c>
      <c r="AC29" s="2">
        <f t="shared" si="1"/>
        <v>0</v>
      </c>
      <c r="AD29" s="5">
        <f t="shared" si="2"/>
        <v>14919</v>
      </c>
      <c r="AE29" s="5">
        <f t="shared" si="3"/>
        <v>14919</v>
      </c>
      <c r="AG29" s="2">
        <f t="shared" si="4"/>
        <v>1</v>
      </c>
      <c r="AH29" s="2">
        <f t="shared" si="5"/>
        <v>2024</v>
      </c>
      <c r="AJ29" s="5">
        <f t="shared" si="6"/>
        <v>944</v>
      </c>
      <c r="AK29" s="2">
        <f t="shared" si="7"/>
        <v>1</v>
      </c>
      <c r="AQ29" s="5"/>
      <c r="AR29" s="5"/>
      <c r="AS29" s="5"/>
      <c r="AT29" s="5"/>
      <c r="AU29" s="5"/>
      <c r="AV29" s="5"/>
      <c r="AW29" s="5"/>
      <c r="AX29" s="5"/>
    </row>
    <row r="30" spans="1:50" x14ac:dyDescent="0.25">
      <c r="A30" s="18">
        <v>45313</v>
      </c>
      <c r="B30" s="20">
        <v>939</v>
      </c>
      <c r="C30" s="20">
        <v>939</v>
      </c>
      <c r="D30" s="20">
        <v>939</v>
      </c>
      <c r="E30" s="20">
        <v>939</v>
      </c>
      <c r="F30" s="20">
        <v>939</v>
      </c>
      <c r="G30" s="20">
        <v>939</v>
      </c>
      <c r="H30" s="20">
        <v>939</v>
      </c>
      <c r="I30" s="20">
        <v>703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939</v>
      </c>
      <c r="S30" s="20">
        <v>939</v>
      </c>
      <c r="T30" s="20">
        <v>939</v>
      </c>
      <c r="U30" s="20">
        <v>939</v>
      </c>
      <c r="V30" s="20">
        <v>939</v>
      </c>
      <c r="W30" s="20">
        <v>939</v>
      </c>
      <c r="X30" s="20">
        <v>939</v>
      </c>
      <c r="Y30" s="20">
        <v>939</v>
      </c>
      <c r="AA30" s="2">
        <f>IFERROR(INDEX('Holiday Schedule'!$D$3:$D$24,MATCH(A30,'Holiday Schedule'!$C$3:$C$24,0)),0)</f>
        <v>0</v>
      </c>
      <c r="AB30" s="2">
        <f t="shared" si="0"/>
        <v>2</v>
      </c>
      <c r="AC30" s="2">
        <f t="shared" si="1"/>
        <v>7276</v>
      </c>
      <c r="AD30" s="5">
        <f t="shared" si="2"/>
        <v>7512</v>
      </c>
      <c r="AE30" s="5">
        <f t="shared" si="3"/>
        <v>14788</v>
      </c>
      <c r="AG30" s="2">
        <f t="shared" si="4"/>
        <v>1</v>
      </c>
      <c r="AH30" s="2">
        <f t="shared" si="5"/>
        <v>2024</v>
      </c>
      <c r="AJ30" s="5">
        <f t="shared" si="6"/>
        <v>939</v>
      </c>
      <c r="AK30" s="2">
        <f t="shared" si="7"/>
        <v>1</v>
      </c>
      <c r="AQ30" s="5"/>
      <c r="AR30" s="5"/>
      <c r="AS30" s="5"/>
      <c r="AT30" s="5"/>
      <c r="AU30" s="5"/>
      <c r="AV30" s="5"/>
      <c r="AW30" s="5"/>
      <c r="AX30" s="5"/>
    </row>
    <row r="31" spans="1:50" x14ac:dyDescent="0.25">
      <c r="A31" s="18">
        <v>45314</v>
      </c>
      <c r="B31" s="20">
        <v>937</v>
      </c>
      <c r="C31" s="20">
        <v>937</v>
      </c>
      <c r="D31" s="20">
        <v>937</v>
      </c>
      <c r="E31" s="20">
        <v>937</v>
      </c>
      <c r="F31" s="20">
        <v>937</v>
      </c>
      <c r="G31" s="20">
        <v>937</v>
      </c>
      <c r="H31" s="20">
        <v>937</v>
      </c>
      <c r="I31" s="20">
        <v>703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937</v>
      </c>
      <c r="S31" s="20">
        <v>937</v>
      </c>
      <c r="T31" s="20">
        <v>937</v>
      </c>
      <c r="U31" s="20">
        <v>937</v>
      </c>
      <c r="V31" s="20">
        <v>937</v>
      </c>
      <c r="W31" s="20">
        <v>937</v>
      </c>
      <c r="X31" s="20">
        <v>937</v>
      </c>
      <c r="Y31" s="20">
        <v>937</v>
      </c>
      <c r="AA31" s="2">
        <f>IFERROR(INDEX('Holiday Schedule'!$D$3:$D$24,MATCH(A31,'Holiday Schedule'!$C$3:$C$24,0)),0)</f>
        <v>0</v>
      </c>
      <c r="AB31" s="2">
        <f t="shared" si="0"/>
        <v>3</v>
      </c>
      <c r="AC31" s="2">
        <f t="shared" si="1"/>
        <v>7262</v>
      </c>
      <c r="AD31" s="5">
        <f t="shared" si="2"/>
        <v>7496</v>
      </c>
      <c r="AE31" s="5">
        <f t="shared" si="3"/>
        <v>14758</v>
      </c>
      <c r="AG31" s="2">
        <f t="shared" si="4"/>
        <v>1</v>
      </c>
      <c r="AH31" s="2">
        <f t="shared" si="5"/>
        <v>2024</v>
      </c>
      <c r="AJ31" s="5">
        <f t="shared" si="6"/>
        <v>937</v>
      </c>
      <c r="AK31" s="2">
        <f t="shared" si="7"/>
        <v>1</v>
      </c>
      <c r="AQ31" s="5"/>
      <c r="AR31" s="5"/>
      <c r="AS31" s="5"/>
      <c r="AT31" s="5"/>
      <c r="AU31" s="5"/>
      <c r="AV31" s="5"/>
      <c r="AW31" s="5"/>
      <c r="AX31" s="5"/>
    </row>
    <row r="32" spans="1:50" x14ac:dyDescent="0.25">
      <c r="A32" s="18">
        <v>45315</v>
      </c>
      <c r="B32" s="20">
        <v>934</v>
      </c>
      <c r="C32" s="20">
        <v>934</v>
      </c>
      <c r="D32" s="20">
        <v>934</v>
      </c>
      <c r="E32" s="20">
        <v>934</v>
      </c>
      <c r="F32" s="20">
        <v>934</v>
      </c>
      <c r="G32" s="20">
        <v>934</v>
      </c>
      <c r="H32" s="20">
        <v>934</v>
      </c>
      <c r="I32" s="20">
        <v>700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934</v>
      </c>
      <c r="S32" s="20">
        <v>934</v>
      </c>
      <c r="T32" s="20">
        <v>934</v>
      </c>
      <c r="U32" s="20">
        <v>934</v>
      </c>
      <c r="V32" s="20">
        <v>934</v>
      </c>
      <c r="W32" s="20">
        <v>934</v>
      </c>
      <c r="X32" s="20">
        <v>934</v>
      </c>
      <c r="Y32" s="20">
        <v>934</v>
      </c>
      <c r="AA32" s="2">
        <f>IFERROR(INDEX('Holiday Schedule'!$D$3:$D$24,MATCH(A32,'Holiday Schedule'!$C$3:$C$24,0)),0)</f>
        <v>0</v>
      </c>
      <c r="AB32" s="2">
        <f t="shared" si="0"/>
        <v>4</v>
      </c>
      <c r="AC32" s="2">
        <f t="shared" si="1"/>
        <v>7238</v>
      </c>
      <c r="AD32" s="5">
        <f t="shared" si="2"/>
        <v>7472</v>
      </c>
      <c r="AE32" s="5">
        <f t="shared" si="3"/>
        <v>14710</v>
      </c>
      <c r="AG32" s="2">
        <f t="shared" si="4"/>
        <v>1</v>
      </c>
      <c r="AH32" s="2">
        <f t="shared" si="5"/>
        <v>2024</v>
      </c>
      <c r="AJ32" s="5">
        <f t="shared" si="6"/>
        <v>934</v>
      </c>
      <c r="AK32" s="2">
        <f t="shared" si="7"/>
        <v>1</v>
      </c>
      <c r="AQ32" s="5"/>
      <c r="AR32" s="5"/>
      <c r="AS32" s="5"/>
      <c r="AT32" s="5"/>
      <c r="AU32" s="5"/>
      <c r="AV32" s="5"/>
      <c r="AW32" s="5"/>
      <c r="AX32" s="5"/>
    </row>
    <row r="33" spans="1:50" x14ac:dyDescent="0.25">
      <c r="A33" s="18">
        <v>45316</v>
      </c>
      <c r="B33" s="20">
        <v>933</v>
      </c>
      <c r="C33" s="20">
        <v>933</v>
      </c>
      <c r="D33" s="20">
        <v>933</v>
      </c>
      <c r="E33" s="20">
        <v>933</v>
      </c>
      <c r="F33" s="20">
        <v>933</v>
      </c>
      <c r="G33" s="20">
        <v>933</v>
      </c>
      <c r="H33" s="20">
        <v>933</v>
      </c>
      <c r="I33" s="20">
        <v>699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933</v>
      </c>
      <c r="S33" s="20">
        <v>933</v>
      </c>
      <c r="T33" s="20">
        <v>933</v>
      </c>
      <c r="U33" s="20">
        <v>933</v>
      </c>
      <c r="V33" s="20">
        <v>933</v>
      </c>
      <c r="W33" s="20">
        <v>933</v>
      </c>
      <c r="X33" s="20">
        <v>933</v>
      </c>
      <c r="Y33" s="20">
        <v>933</v>
      </c>
      <c r="AA33" s="2">
        <f>IFERROR(INDEX('Holiday Schedule'!$D$3:$D$24,MATCH(A33,'Holiday Schedule'!$C$3:$C$24,0)),0)</f>
        <v>0</v>
      </c>
      <c r="AB33" s="2">
        <f t="shared" si="0"/>
        <v>5</v>
      </c>
      <c r="AC33" s="2">
        <f t="shared" si="1"/>
        <v>7230</v>
      </c>
      <c r="AD33" s="5">
        <f t="shared" si="2"/>
        <v>7464</v>
      </c>
      <c r="AE33" s="5">
        <f t="shared" si="3"/>
        <v>14694</v>
      </c>
      <c r="AG33" s="2">
        <f t="shared" si="4"/>
        <v>1</v>
      </c>
      <c r="AH33" s="2">
        <f t="shared" si="5"/>
        <v>2024</v>
      </c>
      <c r="AJ33" s="5">
        <f t="shared" si="6"/>
        <v>933</v>
      </c>
      <c r="AK33" s="2">
        <f t="shared" si="7"/>
        <v>1</v>
      </c>
      <c r="AQ33" s="5"/>
      <c r="AR33" s="5"/>
      <c r="AS33" s="5"/>
      <c r="AT33" s="5"/>
      <c r="AU33" s="5"/>
      <c r="AV33" s="5"/>
      <c r="AW33" s="5"/>
      <c r="AX33" s="5"/>
    </row>
    <row r="34" spans="1:50" x14ac:dyDescent="0.25">
      <c r="A34" s="18">
        <v>45317</v>
      </c>
      <c r="B34" s="20">
        <v>933</v>
      </c>
      <c r="C34" s="20">
        <v>933</v>
      </c>
      <c r="D34" s="20">
        <v>933</v>
      </c>
      <c r="E34" s="20">
        <v>933</v>
      </c>
      <c r="F34" s="20">
        <v>933</v>
      </c>
      <c r="G34" s="20">
        <v>933</v>
      </c>
      <c r="H34" s="20">
        <v>933</v>
      </c>
      <c r="I34" s="20">
        <v>699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933</v>
      </c>
      <c r="S34" s="20">
        <v>933</v>
      </c>
      <c r="T34" s="20">
        <v>933</v>
      </c>
      <c r="U34" s="20">
        <v>933</v>
      </c>
      <c r="V34" s="20">
        <v>933</v>
      </c>
      <c r="W34" s="20">
        <v>933</v>
      </c>
      <c r="X34" s="20">
        <v>933</v>
      </c>
      <c r="Y34" s="20">
        <v>933</v>
      </c>
      <c r="AA34" s="2">
        <f>IFERROR(INDEX('Holiday Schedule'!$D$3:$D$24,MATCH(A34,'Holiday Schedule'!$C$3:$C$24,0)),0)</f>
        <v>0</v>
      </c>
      <c r="AB34" s="2">
        <f t="shared" si="0"/>
        <v>6</v>
      </c>
      <c r="AC34" s="2">
        <f t="shared" si="1"/>
        <v>7230</v>
      </c>
      <c r="AD34" s="5">
        <f t="shared" si="2"/>
        <v>7464</v>
      </c>
      <c r="AE34" s="5">
        <f t="shared" si="3"/>
        <v>14694</v>
      </c>
      <c r="AG34" s="2">
        <f t="shared" si="4"/>
        <v>1</v>
      </c>
      <c r="AH34" s="2">
        <f t="shared" si="5"/>
        <v>2024</v>
      </c>
      <c r="AJ34" s="5">
        <f t="shared" si="6"/>
        <v>933</v>
      </c>
      <c r="AK34" s="2">
        <f t="shared" si="7"/>
        <v>1</v>
      </c>
      <c r="AQ34" s="5"/>
      <c r="AR34" s="5"/>
      <c r="AS34" s="5"/>
      <c r="AT34" s="5"/>
      <c r="AU34" s="5"/>
      <c r="AV34" s="5"/>
      <c r="AW34" s="5"/>
      <c r="AX34" s="5"/>
    </row>
    <row r="35" spans="1:50" x14ac:dyDescent="0.25">
      <c r="A35" s="18">
        <v>45318</v>
      </c>
      <c r="B35" s="20">
        <v>933</v>
      </c>
      <c r="C35" s="20">
        <v>933</v>
      </c>
      <c r="D35" s="20">
        <v>933</v>
      </c>
      <c r="E35" s="20">
        <v>933</v>
      </c>
      <c r="F35" s="20">
        <v>933</v>
      </c>
      <c r="G35" s="20">
        <v>933</v>
      </c>
      <c r="H35" s="20">
        <v>933</v>
      </c>
      <c r="I35" s="20">
        <v>750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933</v>
      </c>
      <c r="S35" s="20">
        <v>933</v>
      </c>
      <c r="T35" s="20">
        <v>933</v>
      </c>
      <c r="U35" s="20">
        <v>933</v>
      </c>
      <c r="V35" s="20">
        <v>933</v>
      </c>
      <c r="W35" s="20">
        <v>933</v>
      </c>
      <c r="X35" s="20">
        <v>933</v>
      </c>
      <c r="Y35" s="20">
        <v>933</v>
      </c>
      <c r="AA35" s="2">
        <f>IFERROR(INDEX('Holiday Schedule'!$D$3:$D$24,MATCH(A35,'Holiday Schedule'!$C$3:$C$24,0)),0)</f>
        <v>0</v>
      </c>
      <c r="AB35" s="2">
        <f t="shared" si="0"/>
        <v>7</v>
      </c>
      <c r="AC35" s="2">
        <f t="shared" si="1"/>
        <v>0</v>
      </c>
      <c r="AD35" s="5">
        <f t="shared" si="2"/>
        <v>14745</v>
      </c>
      <c r="AE35" s="5">
        <f t="shared" si="3"/>
        <v>14745</v>
      </c>
      <c r="AG35" s="2">
        <f t="shared" si="4"/>
        <v>1</v>
      </c>
      <c r="AH35" s="2">
        <f t="shared" si="5"/>
        <v>2024</v>
      </c>
      <c r="AJ35" s="5">
        <f t="shared" si="6"/>
        <v>933</v>
      </c>
      <c r="AK35" s="2">
        <f t="shared" si="7"/>
        <v>1</v>
      </c>
      <c r="AQ35" s="5"/>
      <c r="AR35" s="5"/>
      <c r="AS35" s="5"/>
      <c r="AT35" s="5"/>
      <c r="AU35" s="5"/>
      <c r="AV35" s="5"/>
      <c r="AW35" s="5"/>
      <c r="AX35" s="5"/>
    </row>
    <row r="36" spans="1:50" x14ac:dyDescent="0.25">
      <c r="A36" s="18">
        <v>45319</v>
      </c>
      <c r="B36" s="20">
        <v>933</v>
      </c>
      <c r="C36" s="20">
        <v>933</v>
      </c>
      <c r="D36" s="20">
        <v>933</v>
      </c>
      <c r="E36" s="20">
        <v>933</v>
      </c>
      <c r="F36" s="20">
        <v>933</v>
      </c>
      <c r="G36" s="20">
        <v>933</v>
      </c>
      <c r="H36" s="20">
        <v>933</v>
      </c>
      <c r="I36" s="20">
        <v>750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933</v>
      </c>
      <c r="S36" s="20">
        <v>933</v>
      </c>
      <c r="T36" s="20">
        <v>933</v>
      </c>
      <c r="U36" s="20">
        <v>933</v>
      </c>
      <c r="V36" s="20">
        <v>933</v>
      </c>
      <c r="W36" s="20">
        <v>933</v>
      </c>
      <c r="X36" s="20">
        <v>933</v>
      </c>
      <c r="Y36" s="20">
        <v>933</v>
      </c>
      <c r="AA36" s="2">
        <f>IFERROR(INDEX('Holiday Schedule'!$D$3:$D$24,MATCH(A36,'Holiday Schedule'!$C$3:$C$24,0)),0)</f>
        <v>0</v>
      </c>
      <c r="AB36" s="2">
        <f t="shared" si="0"/>
        <v>1</v>
      </c>
      <c r="AC36" s="2">
        <f t="shared" si="1"/>
        <v>0</v>
      </c>
      <c r="AD36" s="5">
        <f t="shared" si="2"/>
        <v>14745</v>
      </c>
      <c r="AE36" s="5">
        <f t="shared" si="3"/>
        <v>14745</v>
      </c>
      <c r="AG36" s="2">
        <f t="shared" si="4"/>
        <v>1</v>
      </c>
      <c r="AH36" s="2">
        <f t="shared" si="5"/>
        <v>2024</v>
      </c>
      <c r="AJ36" s="5">
        <f t="shared" si="6"/>
        <v>933</v>
      </c>
      <c r="AK36" s="2">
        <f t="shared" si="7"/>
        <v>1</v>
      </c>
      <c r="AQ36" s="5"/>
      <c r="AR36" s="5"/>
      <c r="AS36" s="5"/>
      <c r="AT36" s="5"/>
      <c r="AU36" s="5"/>
      <c r="AV36" s="5"/>
      <c r="AW36" s="5"/>
      <c r="AX36" s="5"/>
    </row>
    <row r="37" spans="1:50" x14ac:dyDescent="0.25">
      <c r="A37" s="18">
        <v>45320</v>
      </c>
      <c r="B37" s="20">
        <v>931</v>
      </c>
      <c r="C37" s="20">
        <v>931</v>
      </c>
      <c r="D37" s="20">
        <v>931</v>
      </c>
      <c r="E37" s="20">
        <v>931</v>
      </c>
      <c r="F37" s="20">
        <v>931</v>
      </c>
      <c r="G37" s="20">
        <v>931</v>
      </c>
      <c r="H37" s="20">
        <v>931</v>
      </c>
      <c r="I37" s="20">
        <v>697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931</v>
      </c>
      <c r="S37" s="20">
        <v>931</v>
      </c>
      <c r="T37" s="20">
        <v>931</v>
      </c>
      <c r="U37" s="20">
        <v>931</v>
      </c>
      <c r="V37" s="20">
        <v>931</v>
      </c>
      <c r="W37" s="20">
        <v>931</v>
      </c>
      <c r="X37" s="20">
        <v>931</v>
      </c>
      <c r="Y37" s="20">
        <v>931</v>
      </c>
      <c r="AA37" s="2">
        <f>IFERROR(INDEX('Holiday Schedule'!$D$3:$D$24,MATCH(A37,'Holiday Schedule'!$C$3:$C$24,0)),0)</f>
        <v>0</v>
      </c>
      <c r="AB37" s="2">
        <f t="shared" si="0"/>
        <v>2</v>
      </c>
      <c r="AC37" s="2">
        <f t="shared" si="1"/>
        <v>7214</v>
      </c>
      <c r="AD37" s="5">
        <f t="shared" si="2"/>
        <v>7448</v>
      </c>
      <c r="AE37" s="5">
        <f t="shared" si="3"/>
        <v>14662</v>
      </c>
      <c r="AG37" s="2">
        <f t="shared" si="4"/>
        <v>1</v>
      </c>
      <c r="AH37" s="2">
        <f t="shared" si="5"/>
        <v>2024</v>
      </c>
      <c r="AJ37" s="5">
        <f t="shared" si="6"/>
        <v>931</v>
      </c>
      <c r="AK37" s="2">
        <f t="shared" si="7"/>
        <v>1</v>
      </c>
      <c r="AQ37" s="5"/>
      <c r="AR37" s="5"/>
      <c r="AS37" s="5"/>
      <c r="AT37" s="5"/>
      <c r="AU37" s="5"/>
      <c r="AV37" s="5"/>
      <c r="AW37" s="5"/>
      <c r="AX37" s="5"/>
    </row>
    <row r="38" spans="1:50" x14ac:dyDescent="0.25">
      <c r="A38" s="18">
        <v>45321</v>
      </c>
      <c r="B38" s="20">
        <v>923</v>
      </c>
      <c r="C38" s="20">
        <v>923</v>
      </c>
      <c r="D38" s="20">
        <v>923</v>
      </c>
      <c r="E38" s="20">
        <v>923</v>
      </c>
      <c r="F38" s="20">
        <v>923</v>
      </c>
      <c r="G38" s="20">
        <v>923</v>
      </c>
      <c r="H38" s="20">
        <v>923</v>
      </c>
      <c r="I38" s="20">
        <v>692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923</v>
      </c>
      <c r="S38" s="20">
        <v>923</v>
      </c>
      <c r="T38" s="20">
        <v>923</v>
      </c>
      <c r="U38" s="20">
        <v>923</v>
      </c>
      <c r="V38" s="20">
        <v>923</v>
      </c>
      <c r="W38" s="20">
        <v>923</v>
      </c>
      <c r="X38" s="20">
        <v>923</v>
      </c>
      <c r="Y38" s="20">
        <v>923</v>
      </c>
      <c r="AA38" s="2">
        <f>IFERROR(INDEX('Holiday Schedule'!$D$3:$D$24,MATCH(A38,'Holiday Schedule'!$C$3:$C$24,0)),0)</f>
        <v>0</v>
      </c>
      <c r="AB38" s="2">
        <f t="shared" si="0"/>
        <v>3</v>
      </c>
      <c r="AC38" s="2">
        <f t="shared" si="1"/>
        <v>7153</v>
      </c>
      <c r="AD38" s="5">
        <f t="shared" si="2"/>
        <v>7384</v>
      </c>
      <c r="AE38" s="5">
        <f t="shared" si="3"/>
        <v>14537</v>
      </c>
      <c r="AG38" s="2">
        <f t="shared" si="4"/>
        <v>1</v>
      </c>
      <c r="AH38" s="2">
        <f t="shared" si="5"/>
        <v>2024</v>
      </c>
      <c r="AJ38" s="5">
        <f t="shared" si="6"/>
        <v>923</v>
      </c>
      <c r="AK38" s="2">
        <f t="shared" si="7"/>
        <v>1</v>
      </c>
      <c r="AQ38" s="5"/>
      <c r="AR38" s="5"/>
      <c r="AS38" s="5"/>
      <c r="AT38" s="5"/>
      <c r="AU38" s="5"/>
      <c r="AV38" s="5"/>
      <c r="AW38" s="5"/>
      <c r="AX38" s="5"/>
    </row>
    <row r="39" spans="1:50" x14ac:dyDescent="0.25">
      <c r="A39" s="18">
        <v>45322</v>
      </c>
      <c r="B39" s="20">
        <v>929</v>
      </c>
      <c r="C39" s="20">
        <v>929</v>
      </c>
      <c r="D39" s="20">
        <v>929</v>
      </c>
      <c r="E39" s="20">
        <v>929</v>
      </c>
      <c r="F39" s="20">
        <v>929</v>
      </c>
      <c r="G39" s="20">
        <v>929</v>
      </c>
      <c r="H39" s="20">
        <v>929</v>
      </c>
      <c r="I39" s="20">
        <v>696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929</v>
      </c>
      <c r="S39" s="20">
        <v>929</v>
      </c>
      <c r="T39" s="20">
        <v>929</v>
      </c>
      <c r="U39" s="20">
        <v>929</v>
      </c>
      <c r="V39" s="20">
        <v>929</v>
      </c>
      <c r="W39" s="20">
        <v>929</v>
      </c>
      <c r="X39" s="20">
        <v>929</v>
      </c>
      <c r="Y39" s="20">
        <v>929</v>
      </c>
      <c r="AA39" s="2">
        <f>IFERROR(INDEX('Holiday Schedule'!$D$3:$D$24,MATCH(A39,'Holiday Schedule'!$C$3:$C$24,0)),0)</f>
        <v>0</v>
      </c>
      <c r="AB39" s="2">
        <f t="shared" si="0"/>
        <v>4</v>
      </c>
      <c r="AC39" s="2">
        <f t="shared" si="1"/>
        <v>7199</v>
      </c>
      <c r="AD39" s="5">
        <f t="shared" si="2"/>
        <v>7432</v>
      </c>
      <c r="AE39" s="5">
        <f t="shared" si="3"/>
        <v>14631</v>
      </c>
      <c r="AG39" s="2">
        <f t="shared" si="4"/>
        <v>1</v>
      </c>
      <c r="AH39" s="2">
        <f t="shared" si="5"/>
        <v>2024</v>
      </c>
      <c r="AJ39" s="5">
        <f t="shared" si="6"/>
        <v>929</v>
      </c>
      <c r="AK39" s="2">
        <f t="shared" si="7"/>
        <v>1</v>
      </c>
      <c r="AQ39" s="5"/>
      <c r="AR39" s="5"/>
      <c r="AS39" s="5"/>
      <c r="AT39" s="5"/>
      <c r="AU39" s="5"/>
      <c r="AV39" s="5"/>
      <c r="AW39" s="5"/>
      <c r="AX39" s="5"/>
    </row>
    <row r="40" spans="1:50" x14ac:dyDescent="0.25">
      <c r="A40" s="18">
        <v>45323</v>
      </c>
      <c r="B40" s="20">
        <v>935</v>
      </c>
      <c r="C40" s="20">
        <v>935</v>
      </c>
      <c r="D40" s="20">
        <v>935</v>
      </c>
      <c r="E40" s="20">
        <v>935</v>
      </c>
      <c r="F40" s="20">
        <v>935</v>
      </c>
      <c r="G40" s="20">
        <v>935</v>
      </c>
      <c r="H40" s="20">
        <v>935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492</v>
      </c>
      <c r="S40" s="20">
        <v>935</v>
      </c>
      <c r="T40" s="20">
        <v>935</v>
      </c>
      <c r="U40" s="20">
        <v>935</v>
      </c>
      <c r="V40" s="20">
        <v>935</v>
      </c>
      <c r="W40" s="20">
        <v>935</v>
      </c>
      <c r="X40" s="20">
        <v>935</v>
      </c>
      <c r="Y40" s="20">
        <v>935</v>
      </c>
      <c r="AA40" s="2">
        <f>IFERROR(INDEX('Holiday Schedule'!$D$3:$D$24,MATCH(A40,'Holiday Schedule'!$C$3:$C$24,0)),0)</f>
        <v>0</v>
      </c>
      <c r="AB40" s="2">
        <f t="shared" si="0"/>
        <v>5</v>
      </c>
      <c r="AC40" s="2">
        <f t="shared" si="1"/>
        <v>6102</v>
      </c>
      <c r="AD40" s="5">
        <f t="shared" si="2"/>
        <v>7480</v>
      </c>
      <c r="AE40" s="5">
        <f t="shared" si="3"/>
        <v>13582</v>
      </c>
      <c r="AG40" s="2">
        <f t="shared" si="4"/>
        <v>2</v>
      </c>
      <c r="AH40" s="2">
        <f t="shared" si="5"/>
        <v>2024</v>
      </c>
      <c r="AJ40" s="5">
        <f t="shared" si="6"/>
        <v>935</v>
      </c>
      <c r="AK40" s="2">
        <f t="shared" si="7"/>
        <v>1</v>
      </c>
      <c r="AR40" s="5"/>
      <c r="AS40" s="5"/>
      <c r="AT40" s="5"/>
      <c r="AU40" s="5"/>
      <c r="AV40" s="5"/>
      <c r="AW40" s="5"/>
      <c r="AX40" s="5"/>
    </row>
    <row r="41" spans="1:50" x14ac:dyDescent="0.25">
      <c r="A41" s="18">
        <v>45324</v>
      </c>
      <c r="B41" s="20">
        <v>942</v>
      </c>
      <c r="C41" s="20">
        <v>942</v>
      </c>
      <c r="D41" s="20">
        <v>942</v>
      </c>
      <c r="E41" s="20">
        <v>942</v>
      </c>
      <c r="F41" s="20">
        <v>942</v>
      </c>
      <c r="G41" s="20">
        <v>942</v>
      </c>
      <c r="H41" s="20">
        <v>942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495</v>
      </c>
      <c r="S41" s="20">
        <v>942</v>
      </c>
      <c r="T41" s="20">
        <v>942</v>
      </c>
      <c r="U41" s="20">
        <v>942</v>
      </c>
      <c r="V41" s="20">
        <v>942</v>
      </c>
      <c r="W41" s="20">
        <v>942</v>
      </c>
      <c r="X41" s="20">
        <v>942</v>
      </c>
      <c r="Y41" s="20">
        <v>942</v>
      </c>
      <c r="AA41" s="2">
        <f>IFERROR(INDEX('Holiday Schedule'!$D$3:$D$24,MATCH(A41,'Holiday Schedule'!$C$3:$C$24,0)),0)</f>
        <v>0</v>
      </c>
      <c r="AB41" s="2">
        <f t="shared" si="0"/>
        <v>6</v>
      </c>
      <c r="AC41" s="2">
        <f t="shared" si="1"/>
        <v>6147</v>
      </c>
      <c r="AD41" s="5">
        <f t="shared" si="2"/>
        <v>7536</v>
      </c>
      <c r="AE41" s="5">
        <f t="shared" si="3"/>
        <v>13683</v>
      </c>
      <c r="AG41" s="2">
        <f t="shared" si="4"/>
        <v>2</v>
      </c>
      <c r="AH41" s="2">
        <f t="shared" si="5"/>
        <v>2024</v>
      </c>
      <c r="AJ41" s="5">
        <f t="shared" si="6"/>
        <v>942</v>
      </c>
      <c r="AK41" s="2">
        <f t="shared" si="7"/>
        <v>1</v>
      </c>
      <c r="AQ41" s="5"/>
      <c r="AR41" s="5"/>
      <c r="AS41" s="5"/>
      <c r="AT41" s="5"/>
      <c r="AU41" s="5"/>
      <c r="AV41" s="5"/>
      <c r="AW41" s="5"/>
      <c r="AX41" s="5"/>
    </row>
    <row r="42" spans="1:50" x14ac:dyDescent="0.25">
      <c r="A42" s="18">
        <v>45325</v>
      </c>
      <c r="B42" s="20">
        <v>942</v>
      </c>
      <c r="C42" s="20">
        <v>942</v>
      </c>
      <c r="D42" s="20">
        <v>942</v>
      </c>
      <c r="E42" s="20">
        <v>942</v>
      </c>
      <c r="F42" s="20">
        <v>942</v>
      </c>
      <c r="G42" s="20">
        <v>942</v>
      </c>
      <c r="H42" s="20">
        <v>942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519</v>
      </c>
      <c r="S42" s="20">
        <v>942</v>
      </c>
      <c r="T42" s="20">
        <v>942</v>
      </c>
      <c r="U42" s="20">
        <v>942</v>
      </c>
      <c r="V42" s="20">
        <v>942</v>
      </c>
      <c r="W42" s="20">
        <v>942</v>
      </c>
      <c r="X42" s="20">
        <v>942</v>
      </c>
      <c r="Y42" s="20">
        <v>942</v>
      </c>
      <c r="AA42" s="2">
        <f>IFERROR(INDEX('Holiday Schedule'!$D$3:$D$24,MATCH(A42,'Holiday Schedule'!$C$3:$C$24,0)),0)</f>
        <v>0</v>
      </c>
      <c r="AB42" s="2">
        <f t="shared" si="0"/>
        <v>7</v>
      </c>
      <c r="AC42" s="2">
        <f t="shared" si="1"/>
        <v>0</v>
      </c>
      <c r="AD42" s="5">
        <f t="shared" si="2"/>
        <v>13707</v>
      </c>
      <c r="AE42" s="5">
        <f t="shared" si="3"/>
        <v>13707</v>
      </c>
      <c r="AG42" s="2">
        <f t="shared" si="4"/>
        <v>2</v>
      </c>
      <c r="AH42" s="2">
        <f t="shared" si="5"/>
        <v>2024</v>
      </c>
      <c r="AJ42" s="5">
        <f t="shared" si="6"/>
        <v>942</v>
      </c>
      <c r="AK42" s="2">
        <f t="shared" si="7"/>
        <v>1</v>
      </c>
      <c r="AR42" s="5"/>
      <c r="AS42" s="5"/>
      <c r="AT42" s="5"/>
      <c r="AU42" s="5"/>
      <c r="AV42" s="5"/>
      <c r="AW42" s="5"/>
      <c r="AX42" s="5"/>
    </row>
    <row r="43" spans="1:50" x14ac:dyDescent="0.25">
      <c r="A43" s="18">
        <v>45326</v>
      </c>
      <c r="B43" s="20">
        <v>942</v>
      </c>
      <c r="C43" s="20">
        <v>942</v>
      </c>
      <c r="D43" s="20">
        <v>942</v>
      </c>
      <c r="E43" s="20">
        <v>942</v>
      </c>
      <c r="F43" s="20">
        <v>942</v>
      </c>
      <c r="G43" s="20">
        <v>942</v>
      </c>
      <c r="H43" s="20">
        <v>942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519</v>
      </c>
      <c r="S43" s="20">
        <v>942</v>
      </c>
      <c r="T43" s="20">
        <v>942</v>
      </c>
      <c r="U43" s="20">
        <v>942</v>
      </c>
      <c r="V43" s="20">
        <v>942</v>
      </c>
      <c r="W43" s="20">
        <v>942</v>
      </c>
      <c r="X43" s="20">
        <v>942</v>
      </c>
      <c r="Y43" s="20">
        <v>942</v>
      </c>
      <c r="AA43" s="2">
        <f>IFERROR(INDEX('Holiday Schedule'!$D$3:$D$24,MATCH(A43,'Holiday Schedule'!$C$3:$C$24,0)),0)</f>
        <v>0</v>
      </c>
      <c r="AB43" s="2">
        <f t="shared" si="0"/>
        <v>1</v>
      </c>
      <c r="AC43" s="2">
        <f t="shared" si="1"/>
        <v>0</v>
      </c>
      <c r="AD43" s="5">
        <f t="shared" si="2"/>
        <v>13707</v>
      </c>
      <c r="AE43" s="5">
        <f t="shared" si="3"/>
        <v>13707</v>
      </c>
      <c r="AG43" s="2">
        <f t="shared" si="4"/>
        <v>2</v>
      </c>
      <c r="AH43" s="2">
        <f t="shared" si="5"/>
        <v>2024</v>
      </c>
      <c r="AJ43" s="5">
        <f t="shared" si="6"/>
        <v>942</v>
      </c>
      <c r="AK43" s="2">
        <f t="shared" si="7"/>
        <v>1</v>
      </c>
      <c r="AR43" s="5"/>
      <c r="AS43" s="5"/>
      <c r="AT43" s="5"/>
      <c r="AU43" s="5"/>
      <c r="AV43" s="5"/>
      <c r="AW43" s="5"/>
      <c r="AX43" s="5"/>
    </row>
    <row r="44" spans="1:50" x14ac:dyDescent="0.25">
      <c r="A44" s="18">
        <v>45327</v>
      </c>
      <c r="B44" s="20">
        <v>946</v>
      </c>
      <c r="C44" s="20">
        <v>946</v>
      </c>
      <c r="D44" s="20">
        <v>946</v>
      </c>
      <c r="E44" s="20">
        <v>946</v>
      </c>
      <c r="F44" s="20">
        <v>946</v>
      </c>
      <c r="G44" s="20">
        <v>946</v>
      </c>
      <c r="H44" s="20">
        <v>946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498</v>
      </c>
      <c r="S44" s="20">
        <v>946</v>
      </c>
      <c r="T44" s="20">
        <v>946</v>
      </c>
      <c r="U44" s="20">
        <v>946</v>
      </c>
      <c r="V44" s="20">
        <v>946</v>
      </c>
      <c r="W44" s="20">
        <v>946</v>
      </c>
      <c r="X44" s="20">
        <v>946</v>
      </c>
      <c r="Y44" s="20">
        <v>946</v>
      </c>
      <c r="AA44" s="2">
        <f>IFERROR(INDEX('Holiday Schedule'!$D$3:$D$24,MATCH(A44,'Holiday Schedule'!$C$3:$C$24,0)),0)</f>
        <v>0</v>
      </c>
      <c r="AB44" s="2">
        <f t="shared" si="0"/>
        <v>2</v>
      </c>
      <c r="AC44" s="2">
        <f t="shared" si="1"/>
        <v>6174</v>
      </c>
      <c r="AD44" s="5">
        <f t="shared" si="2"/>
        <v>7568</v>
      </c>
      <c r="AE44" s="5">
        <f t="shared" si="3"/>
        <v>13742</v>
      </c>
      <c r="AG44" s="2">
        <f t="shared" si="4"/>
        <v>2</v>
      </c>
      <c r="AH44" s="2">
        <f t="shared" si="5"/>
        <v>2024</v>
      </c>
      <c r="AJ44" s="5">
        <f t="shared" si="6"/>
        <v>946</v>
      </c>
      <c r="AK44" s="2">
        <f t="shared" si="7"/>
        <v>1</v>
      </c>
      <c r="AR44" s="5"/>
      <c r="AS44" s="5"/>
      <c r="AT44" s="5"/>
      <c r="AU44" s="5"/>
      <c r="AV44" s="5"/>
      <c r="AW44" s="5"/>
      <c r="AX44" s="5"/>
    </row>
    <row r="45" spans="1:50" x14ac:dyDescent="0.25">
      <c r="A45" s="18">
        <v>45328</v>
      </c>
      <c r="B45" s="20">
        <v>945</v>
      </c>
      <c r="C45" s="20">
        <v>945</v>
      </c>
      <c r="D45" s="20">
        <v>945</v>
      </c>
      <c r="E45" s="20">
        <v>945</v>
      </c>
      <c r="F45" s="20">
        <v>945</v>
      </c>
      <c r="G45" s="20">
        <v>945</v>
      </c>
      <c r="H45" s="20">
        <v>945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498</v>
      </c>
      <c r="S45" s="20">
        <v>945</v>
      </c>
      <c r="T45" s="20">
        <v>945</v>
      </c>
      <c r="U45" s="20">
        <v>945</v>
      </c>
      <c r="V45" s="20">
        <v>945</v>
      </c>
      <c r="W45" s="20">
        <v>945</v>
      </c>
      <c r="X45" s="20">
        <v>945</v>
      </c>
      <c r="Y45" s="20">
        <v>945</v>
      </c>
      <c r="AA45" s="2">
        <f>IFERROR(INDEX('Holiday Schedule'!$D$3:$D$24,MATCH(A45,'Holiday Schedule'!$C$3:$C$24,0)),0)</f>
        <v>0</v>
      </c>
      <c r="AB45" s="2">
        <f t="shared" si="0"/>
        <v>3</v>
      </c>
      <c r="AC45" s="2">
        <f t="shared" si="1"/>
        <v>6168</v>
      </c>
      <c r="AD45" s="5">
        <f t="shared" si="2"/>
        <v>7560</v>
      </c>
      <c r="AE45" s="5">
        <f t="shared" si="3"/>
        <v>13728</v>
      </c>
      <c r="AG45" s="2">
        <f t="shared" si="4"/>
        <v>2</v>
      </c>
      <c r="AH45" s="2">
        <f t="shared" si="5"/>
        <v>2024</v>
      </c>
      <c r="AJ45" s="5">
        <f t="shared" si="6"/>
        <v>945</v>
      </c>
      <c r="AK45" s="2">
        <f t="shared" si="7"/>
        <v>1</v>
      </c>
      <c r="AR45" s="5"/>
      <c r="AS45" s="5"/>
      <c r="AT45" s="5"/>
      <c r="AU45" s="5"/>
      <c r="AV45" s="5"/>
      <c r="AW45" s="5"/>
      <c r="AX45" s="5"/>
    </row>
    <row r="46" spans="1:50" x14ac:dyDescent="0.25">
      <c r="A46" s="18">
        <v>45329</v>
      </c>
      <c r="B46" s="20">
        <v>953</v>
      </c>
      <c r="C46" s="20">
        <v>953</v>
      </c>
      <c r="D46" s="20">
        <v>953</v>
      </c>
      <c r="E46" s="20">
        <v>953</v>
      </c>
      <c r="F46" s="20">
        <v>953</v>
      </c>
      <c r="G46" s="20">
        <v>953</v>
      </c>
      <c r="H46" s="20">
        <v>953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502</v>
      </c>
      <c r="S46" s="20">
        <v>953</v>
      </c>
      <c r="T46" s="20">
        <v>953</v>
      </c>
      <c r="U46" s="20">
        <v>953</v>
      </c>
      <c r="V46" s="20">
        <v>953</v>
      </c>
      <c r="W46" s="20">
        <v>953</v>
      </c>
      <c r="X46" s="20">
        <v>953</v>
      </c>
      <c r="Y46" s="20">
        <v>953</v>
      </c>
      <c r="AA46" s="2">
        <f>IFERROR(INDEX('Holiday Schedule'!$D$3:$D$24,MATCH(A46,'Holiday Schedule'!$C$3:$C$24,0)),0)</f>
        <v>0</v>
      </c>
      <c r="AB46" s="2">
        <f t="shared" si="0"/>
        <v>4</v>
      </c>
      <c r="AC46" s="2">
        <f t="shared" si="1"/>
        <v>6220</v>
      </c>
      <c r="AD46" s="5">
        <f t="shared" si="2"/>
        <v>7624</v>
      </c>
      <c r="AE46" s="5">
        <f t="shared" si="3"/>
        <v>13844</v>
      </c>
      <c r="AG46" s="2">
        <f t="shared" si="4"/>
        <v>2</v>
      </c>
      <c r="AH46" s="2">
        <f t="shared" si="5"/>
        <v>2024</v>
      </c>
      <c r="AJ46" s="5">
        <f t="shared" si="6"/>
        <v>953</v>
      </c>
      <c r="AK46" s="2">
        <f t="shared" si="7"/>
        <v>1</v>
      </c>
      <c r="AR46" s="5"/>
      <c r="AS46" s="5"/>
      <c r="AT46" s="5"/>
      <c r="AU46" s="5"/>
      <c r="AV46" s="5"/>
      <c r="AW46" s="5"/>
      <c r="AX46" s="5"/>
    </row>
    <row r="47" spans="1:50" x14ac:dyDescent="0.25">
      <c r="A47" s="18">
        <v>45330</v>
      </c>
      <c r="B47" s="20">
        <v>962</v>
      </c>
      <c r="C47" s="20">
        <v>962</v>
      </c>
      <c r="D47" s="20">
        <v>962</v>
      </c>
      <c r="E47" s="20">
        <v>962</v>
      </c>
      <c r="F47" s="20">
        <v>962</v>
      </c>
      <c r="G47" s="20">
        <v>962</v>
      </c>
      <c r="H47" s="20">
        <v>962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506</v>
      </c>
      <c r="S47" s="20">
        <v>962</v>
      </c>
      <c r="T47" s="20">
        <v>962</v>
      </c>
      <c r="U47" s="20">
        <v>962</v>
      </c>
      <c r="V47" s="20">
        <v>962</v>
      </c>
      <c r="W47" s="20">
        <v>962</v>
      </c>
      <c r="X47" s="20">
        <v>962</v>
      </c>
      <c r="Y47" s="20">
        <v>962</v>
      </c>
      <c r="AA47" s="2">
        <f>IFERROR(INDEX('Holiday Schedule'!$D$3:$D$24,MATCH(A47,'Holiday Schedule'!$C$3:$C$24,0)),0)</f>
        <v>0</v>
      </c>
      <c r="AB47" s="2">
        <f t="shared" si="0"/>
        <v>5</v>
      </c>
      <c r="AC47" s="2">
        <f t="shared" si="1"/>
        <v>6278</v>
      </c>
      <c r="AD47" s="5">
        <f t="shared" si="2"/>
        <v>7696</v>
      </c>
      <c r="AE47" s="5">
        <f t="shared" si="3"/>
        <v>13974</v>
      </c>
      <c r="AG47" s="2">
        <f t="shared" si="4"/>
        <v>2</v>
      </c>
      <c r="AH47" s="2">
        <f t="shared" si="5"/>
        <v>2024</v>
      </c>
      <c r="AJ47" s="5">
        <f t="shared" si="6"/>
        <v>962</v>
      </c>
      <c r="AK47" s="2">
        <f t="shared" si="7"/>
        <v>1</v>
      </c>
      <c r="AQ47" s="5"/>
      <c r="AR47" s="5"/>
      <c r="AS47" s="5"/>
      <c r="AT47" s="5"/>
      <c r="AU47" s="5"/>
      <c r="AV47" s="5"/>
      <c r="AW47" s="5"/>
      <c r="AX47" s="5"/>
    </row>
    <row r="48" spans="1:50" x14ac:dyDescent="0.25">
      <c r="A48" s="18">
        <v>45331</v>
      </c>
      <c r="B48" s="20">
        <v>962</v>
      </c>
      <c r="C48" s="20">
        <v>962</v>
      </c>
      <c r="D48" s="20">
        <v>962</v>
      </c>
      <c r="E48" s="20">
        <v>962</v>
      </c>
      <c r="F48" s="20">
        <v>962</v>
      </c>
      <c r="G48" s="20">
        <v>962</v>
      </c>
      <c r="H48" s="20">
        <v>962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506</v>
      </c>
      <c r="S48" s="20">
        <v>962</v>
      </c>
      <c r="T48" s="20">
        <v>962</v>
      </c>
      <c r="U48" s="20">
        <v>962</v>
      </c>
      <c r="V48" s="20">
        <v>962</v>
      </c>
      <c r="W48" s="20">
        <v>962</v>
      </c>
      <c r="X48" s="20">
        <v>962</v>
      </c>
      <c r="Y48" s="20">
        <v>962</v>
      </c>
      <c r="AA48" s="2">
        <f>IFERROR(INDEX('Holiday Schedule'!$D$3:$D$24,MATCH(A48,'Holiday Schedule'!$C$3:$C$24,0)),0)</f>
        <v>0</v>
      </c>
      <c r="AB48" s="2">
        <f t="shared" si="0"/>
        <v>6</v>
      </c>
      <c r="AC48" s="2">
        <f t="shared" si="1"/>
        <v>6278</v>
      </c>
      <c r="AD48" s="5">
        <f t="shared" si="2"/>
        <v>7696</v>
      </c>
      <c r="AE48" s="5">
        <f t="shared" si="3"/>
        <v>13974</v>
      </c>
      <c r="AG48" s="2">
        <f t="shared" si="4"/>
        <v>2</v>
      </c>
      <c r="AH48" s="2">
        <f t="shared" si="5"/>
        <v>2024</v>
      </c>
      <c r="AJ48" s="5">
        <f t="shared" si="6"/>
        <v>962</v>
      </c>
      <c r="AK48" s="2">
        <f t="shared" si="7"/>
        <v>1</v>
      </c>
      <c r="AR48" s="5"/>
      <c r="AS48" s="5"/>
      <c r="AT48" s="5"/>
      <c r="AU48" s="5"/>
      <c r="AV48" s="5"/>
      <c r="AW48" s="5"/>
      <c r="AX48" s="5"/>
    </row>
    <row r="49" spans="1:50" x14ac:dyDescent="0.25">
      <c r="A49" s="18">
        <v>45332</v>
      </c>
      <c r="B49" s="20">
        <v>962</v>
      </c>
      <c r="C49" s="20">
        <v>962</v>
      </c>
      <c r="D49" s="20">
        <v>962</v>
      </c>
      <c r="E49" s="20">
        <v>962</v>
      </c>
      <c r="F49" s="20">
        <v>962</v>
      </c>
      <c r="G49" s="20">
        <v>962</v>
      </c>
      <c r="H49" s="20">
        <v>962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531</v>
      </c>
      <c r="S49" s="20">
        <v>962</v>
      </c>
      <c r="T49" s="20">
        <v>962</v>
      </c>
      <c r="U49" s="20">
        <v>962</v>
      </c>
      <c r="V49" s="20">
        <v>962</v>
      </c>
      <c r="W49" s="20">
        <v>962</v>
      </c>
      <c r="X49" s="20">
        <v>962</v>
      </c>
      <c r="Y49" s="20">
        <v>962</v>
      </c>
      <c r="AA49" s="2">
        <f>IFERROR(INDEX('Holiday Schedule'!$D$3:$D$24,MATCH(A49,'Holiday Schedule'!$C$3:$C$24,0)),0)</f>
        <v>0</v>
      </c>
      <c r="AB49" s="2">
        <f t="shared" si="0"/>
        <v>7</v>
      </c>
      <c r="AC49" s="2">
        <f t="shared" si="1"/>
        <v>0</v>
      </c>
      <c r="AD49" s="5">
        <f t="shared" si="2"/>
        <v>13999</v>
      </c>
      <c r="AE49" s="5">
        <f t="shared" si="3"/>
        <v>13999</v>
      </c>
      <c r="AG49" s="2">
        <f t="shared" si="4"/>
        <v>2</v>
      </c>
      <c r="AH49" s="2">
        <f t="shared" si="5"/>
        <v>2024</v>
      </c>
      <c r="AJ49" s="5">
        <f t="shared" si="6"/>
        <v>962</v>
      </c>
      <c r="AK49" s="2">
        <f t="shared" si="7"/>
        <v>1</v>
      </c>
      <c r="AR49" s="5"/>
      <c r="AS49" s="5"/>
      <c r="AT49" s="5"/>
      <c r="AU49" s="5"/>
      <c r="AV49" s="5"/>
      <c r="AW49" s="5"/>
      <c r="AX49" s="5"/>
    </row>
    <row r="50" spans="1:50" x14ac:dyDescent="0.25">
      <c r="A50" s="18">
        <v>45333</v>
      </c>
      <c r="B50" s="20">
        <v>962</v>
      </c>
      <c r="C50" s="20">
        <v>962</v>
      </c>
      <c r="D50" s="20">
        <v>962</v>
      </c>
      <c r="E50" s="20">
        <v>962</v>
      </c>
      <c r="F50" s="20">
        <v>962</v>
      </c>
      <c r="G50" s="20">
        <v>962</v>
      </c>
      <c r="H50" s="20">
        <v>962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531</v>
      </c>
      <c r="S50" s="20">
        <v>962</v>
      </c>
      <c r="T50" s="20">
        <v>962</v>
      </c>
      <c r="U50" s="20">
        <v>962</v>
      </c>
      <c r="V50" s="20">
        <v>962</v>
      </c>
      <c r="W50" s="20">
        <v>962</v>
      </c>
      <c r="X50" s="20">
        <v>962</v>
      </c>
      <c r="Y50" s="20">
        <v>962</v>
      </c>
      <c r="AA50" s="2">
        <f>IFERROR(INDEX('Holiday Schedule'!$D$3:$D$24,MATCH(A50,'Holiday Schedule'!$C$3:$C$24,0)),0)</f>
        <v>0</v>
      </c>
      <c r="AB50" s="2">
        <f t="shared" si="0"/>
        <v>1</v>
      </c>
      <c r="AC50" s="2">
        <f t="shared" si="1"/>
        <v>0</v>
      </c>
      <c r="AD50" s="5">
        <f t="shared" si="2"/>
        <v>13999</v>
      </c>
      <c r="AE50" s="5">
        <f t="shared" si="3"/>
        <v>13999</v>
      </c>
      <c r="AG50" s="2">
        <f t="shared" si="4"/>
        <v>2</v>
      </c>
      <c r="AH50" s="2">
        <f t="shared" si="5"/>
        <v>2024</v>
      </c>
      <c r="AJ50" s="5">
        <f t="shared" si="6"/>
        <v>962</v>
      </c>
      <c r="AK50" s="2">
        <f t="shared" si="7"/>
        <v>1</v>
      </c>
      <c r="AR50" s="5"/>
      <c r="AS50" s="5"/>
      <c r="AT50" s="5"/>
      <c r="AU50" s="5"/>
      <c r="AV50" s="5"/>
      <c r="AW50" s="5"/>
      <c r="AX50" s="5"/>
    </row>
    <row r="51" spans="1:50" x14ac:dyDescent="0.25">
      <c r="A51" s="18">
        <v>45334</v>
      </c>
      <c r="B51" s="20">
        <v>961</v>
      </c>
      <c r="C51" s="20">
        <v>961</v>
      </c>
      <c r="D51" s="20">
        <v>961</v>
      </c>
      <c r="E51" s="20">
        <v>961</v>
      </c>
      <c r="F51" s="20">
        <v>961</v>
      </c>
      <c r="G51" s="20">
        <v>961</v>
      </c>
      <c r="H51" s="20">
        <v>961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506</v>
      </c>
      <c r="S51" s="20">
        <v>961</v>
      </c>
      <c r="T51" s="20">
        <v>961</v>
      </c>
      <c r="U51" s="20">
        <v>961</v>
      </c>
      <c r="V51" s="20">
        <v>961</v>
      </c>
      <c r="W51" s="20">
        <v>961</v>
      </c>
      <c r="X51" s="20">
        <v>961</v>
      </c>
      <c r="Y51" s="20">
        <v>961</v>
      </c>
      <c r="AA51" s="2">
        <f>IFERROR(INDEX('Holiday Schedule'!$D$3:$D$24,MATCH(A51,'Holiday Schedule'!$C$3:$C$24,0)),0)</f>
        <v>0</v>
      </c>
      <c r="AB51" s="2">
        <f t="shared" si="0"/>
        <v>2</v>
      </c>
      <c r="AC51" s="2">
        <f t="shared" si="1"/>
        <v>6272</v>
      </c>
      <c r="AD51" s="5">
        <f t="shared" si="2"/>
        <v>7688</v>
      </c>
      <c r="AE51" s="5">
        <f t="shared" si="3"/>
        <v>13960</v>
      </c>
      <c r="AG51" s="2">
        <f t="shared" si="4"/>
        <v>2</v>
      </c>
      <c r="AH51" s="2">
        <f t="shared" si="5"/>
        <v>2024</v>
      </c>
      <c r="AJ51" s="5">
        <f t="shared" si="6"/>
        <v>961</v>
      </c>
      <c r="AK51" s="2">
        <f t="shared" si="7"/>
        <v>1</v>
      </c>
      <c r="AR51" s="5"/>
      <c r="AS51" s="5"/>
      <c r="AT51" s="5"/>
      <c r="AU51" s="5"/>
      <c r="AV51" s="5"/>
      <c r="AW51" s="5"/>
      <c r="AX51" s="5"/>
    </row>
    <row r="52" spans="1:50" x14ac:dyDescent="0.25">
      <c r="A52" s="18">
        <v>45335</v>
      </c>
      <c r="B52" s="20">
        <v>967</v>
      </c>
      <c r="C52" s="20">
        <v>967</v>
      </c>
      <c r="D52" s="20">
        <v>967</v>
      </c>
      <c r="E52" s="20">
        <v>967</v>
      </c>
      <c r="F52" s="20">
        <v>967</v>
      </c>
      <c r="G52" s="20">
        <v>967</v>
      </c>
      <c r="H52" s="20">
        <v>967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508</v>
      </c>
      <c r="S52" s="20">
        <v>967</v>
      </c>
      <c r="T52" s="20">
        <v>967</v>
      </c>
      <c r="U52" s="20">
        <v>967</v>
      </c>
      <c r="V52" s="20">
        <v>967</v>
      </c>
      <c r="W52" s="20">
        <v>967</v>
      </c>
      <c r="X52" s="20">
        <v>967</v>
      </c>
      <c r="Y52" s="20">
        <v>967</v>
      </c>
      <c r="AA52" s="2">
        <f>IFERROR(INDEX('Holiday Schedule'!$D$3:$D$24,MATCH(A52,'Holiday Schedule'!$C$3:$C$24,0)),0)</f>
        <v>0</v>
      </c>
      <c r="AB52" s="2">
        <f t="shared" si="0"/>
        <v>3</v>
      </c>
      <c r="AC52" s="2">
        <f t="shared" si="1"/>
        <v>6310</v>
      </c>
      <c r="AD52" s="5">
        <f t="shared" si="2"/>
        <v>7736</v>
      </c>
      <c r="AE52" s="5">
        <f t="shared" si="3"/>
        <v>14046</v>
      </c>
      <c r="AG52" s="2">
        <f t="shared" si="4"/>
        <v>2</v>
      </c>
      <c r="AH52" s="2">
        <f t="shared" si="5"/>
        <v>2024</v>
      </c>
      <c r="AJ52" s="5">
        <f t="shared" si="6"/>
        <v>967</v>
      </c>
      <c r="AK52" s="2">
        <f t="shared" si="7"/>
        <v>1</v>
      </c>
      <c r="AR52" s="5"/>
      <c r="AS52" s="5"/>
      <c r="AT52" s="5"/>
      <c r="AU52" s="5"/>
      <c r="AV52" s="5"/>
      <c r="AW52" s="5"/>
      <c r="AX52" s="5"/>
    </row>
    <row r="53" spans="1:50" x14ac:dyDescent="0.25">
      <c r="A53" s="18">
        <v>45336</v>
      </c>
      <c r="B53" s="20">
        <v>979</v>
      </c>
      <c r="C53" s="20">
        <v>979</v>
      </c>
      <c r="D53" s="20">
        <v>979</v>
      </c>
      <c r="E53" s="20">
        <v>979</v>
      </c>
      <c r="F53" s="20">
        <v>979</v>
      </c>
      <c r="G53" s="20">
        <v>979</v>
      </c>
      <c r="H53" s="20">
        <v>979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515</v>
      </c>
      <c r="S53" s="20">
        <v>979</v>
      </c>
      <c r="T53" s="20">
        <v>979</v>
      </c>
      <c r="U53" s="20">
        <v>979</v>
      </c>
      <c r="V53" s="20">
        <v>979</v>
      </c>
      <c r="W53" s="20">
        <v>979</v>
      </c>
      <c r="X53" s="20">
        <v>979</v>
      </c>
      <c r="Y53" s="20">
        <v>979</v>
      </c>
      <c r="AA53" s="2">
        <f>IFERROR(INDEX('Holiday Schedule'!$D$3:$D$24,MATCH(A53,'Holiday Schedule'!$C$3:$C$24,0)),0)</f>
        <v>0</v>
      </c>
      <c r="AB53" s="2">
        <f t="shared" si="0"/>
        <v>4</v>
      </c>
      <c r="AC53" s="2">
        <f t="shared" si="1"/>
        <v>6389</v>
      </c>
      <c r="AD53" s="5">
        <f t="shared" si="2"/>
        <v>7832</v>
      </c>
      <c r="AE53" s="5">
        <f t="shared" si="3"/>
        <v>14221</v>
      </c>
      <c r="AG53" s="2">
        <f t="shared" si="4"/>
        <v>2</v>
      </c>
      <c r="AH53" s="2">
        <f t="shared" si="5"/>
        <v>2024</v>
      </c>
      <c r="AJ53" s="5">
        <f t="shared" si="6"/>
        <v>979</v>
      </c>
      <c r="AK53" s="2">
        <f t="shared" si="7"/>
        <v>1</v>
      </c>
      <c r="AQ53" s="5"/>
      <c r="AR53" s="5"/>
      <c r="AS53" s="5"/>
      <c r="AT53" s="5"/>
      <c r="AU53" s="5"/>
      <c r="AV53" s="5"/>
      <c r="AW53" s="5"/>
      <c r="AX53" s="5"/>
    </row>
    <row r="54" spans="1:50" x14ac:dyDescent="0.25">
      <c r="A54" s="18">
        <v>45337</v>
      </c>
      <c r="B54" s="20">
        <v>984</v>
      </c>
      <c r="C54" s="20">
        <v>984</v>
      </c>
      <c r="D54" s="20">
        <v>984</v>
      </c>
      <c r="E54" s="20">
        <v>984</v>
      </c>
      <c r="F54" s="20">
        <v>984</v>
      </c>
      <c r="G54" s="20">
        <v>984</v>
      </c>
      <c r="H54" s="20">
        <v>984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518</v>
      </c>
      <c r="S54" s="20">
        <v>984</v>
      </c>
      <c r="T54" s="20">
        <v>984</v>
      </c>
      <c r="U54" s="20">
        <v>984</v>
      </c>
      <c r="V54" s="20">
        <v>984</v>
      </c>
      <c r="W54" s="20">
        <v>984</v>
      </c>
      <c r="X54" s="20">
        <v>984</v>
      </c>
      <c r="Y54" s="20">
        <v>984</v>
      </c>
      <c r="AA54" s="2">
        <f>IFERROR(INDEX('Holiday Schedule'!$D$3:$D$24,MATCH(A54,'Holiday Schedule'!$C$3:$C$24,0)),0)</f>
        <v>0</v>
      </c>
      <c r="AB54" s="2">
        <f t="shared" si="0"/>
        <v>5</v>
      </c>
      <c r="AC54" s="2">
        <f t="shared" si="1"/>
        <v>6422</v>
      </c>
      <c r="AD54" s="5">
        <f t="shared" si="2"/>
        <v>7872</v>
      </c>
      <c r="AE54" s="5">
        <f t="shared" si="3"/>
        <v>14294</v>
      </c>
      <c r="AG54" s="2">
        <f t="shared" si="4"/>
        <v>2</v>
      </c>
      <c r="AH54" s="2">
        <f t="shared" si="5"/>
        <v>2024</v>
      </c>
      <c r="AJ54" s="5">
        <f t="shared" si="6"/>
        <v>984</v>
      </c>
      <c r="AK54" s="2">
        <f t="shared" si="7"/>
        <v>1</v>
      </c>
      <c r="AQ54" s="5"/>
      <c r="AR54" s="5"/>
      <c r="AS54" s="5"/>
      <c r="AT54" s="5"/>
      <c r="AU54" s="5"/>
      <c r="AV54" s="5"/>
      <c r="AW54" s="5"/>
      <c r="AX54" s="5"/>
    </row>
    <row r="55" spans="1:50" x14ac:dyDescent="0.25">
      <c r="A55" s="18">
        <v>45338</v>
      </c>
      <c r="B55" s="20">
        <v>987</v>
      </c>
      <c r="C55" s="20">
        <v>987</v>
      </c>
      <c r="D55" s="20">
        <v>987</v>
      </c>
      <c r="E55" s="20">
        <v>987</v>
      </c>
      <c r="F55" s="20">
        <v>987</v>
      </c>
      <c r="G55" s="20">
        <v>987</v>
      </c>
      <c r="H55" s="20">
        <v>987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519</v>
      </c>
      <c r="S55" s="20">
        <v>987</v>
      </c>
      <c r="T55" s="20">
        <v>987</v>
      </c>
      <c r="U55" s="20">
        <v>987</v>
      </c>
      <c r="V55" s="20">
        <v>987</v>
      </c>
      <c r="W55" s="20">
        <v>987</v>
      </c>
      <c r="X55" s="20">
        <v>987</v>
      </c>
      <c r="Y55" s="20">
        <v>987</v>
      </c>
      <c r="AA55" s="2">
        <f>IFERROR(INDEX('Holiday Schedule'!$D$3:$D$24,MATCH(A55,'Holiday Schedule'!$C$3:$C$24,0)),0)</f>
        <v>0</v>
      </c>
      <c r="AB55" s="2">
        <f t="shared" si="0"/>
        <v>6</v>
      </c>
      <c r="AC55" s="2">
        <f t="shared" si="1"/>
        <v>6441</v>
      </c>
      <c r="AD55" s="5">
        <f t="shared" si="2"/>
        <v>7896</v>
      </c>
      <c r="AE55" s="5">
        <f t="shared" si="3"/>
        <v>14337</v>
      </c>
      <c r="AG55" s="2">
        <f t="shared" si="4"/>
        <v>2</v>
      </c>
      <c r="AH55" s="2">
        <f t="shared" si="5"/>
        <v>2024</v>
      </c>
      <c r="AJ55" s="5">
        <f t="shared" si="6"/>
        <v>987</v>
      </c>
      <c r="AK55" s="2">
        <f t="shared" si="7"/>
        <v>1</v>
      </c>
      <c r="AR55" s="5"/>
      <c r="AS55" s="5"/>
      <c r="AT55" s="5"/>
      <c r="AU55" s="5"/>
      <c r="AV55" s="5"/>
      <c r="AW55" s="5"/>
      <c r="AX55" s="5"/>
    </row>
    <row r="56" spans="1:50" x14ac:dyDescent="0.25">
      <c r="A56" s="18">
        <v>45339</v>
      </c>
      <c r="B56" s="20">
        <v>987</v>
      </c>
      <c r="C56" s="20">
        <v>987</v>
      </c>
      <c r="D56" s="20">
        <v>987</v>
      </c>
      <c r="E56" s="20">
        <v>987</v>
      </c>
      <c r="F56" s="20">
        <v>987</v>
      </c>
      <c r="G56" s="20">
        <v>987</v>
      </c>
      <c r="H56" s="20">
        <v>987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546</v>
      </c>
      <c r="S56" s="20">
        <v>987</v>
      </c>
      <c r="T56" s="20">
        <v>987</v>
      </c>
      <c r="U56" s="20">
        <v>987</v>
      </c>
      <c r="V56" s="20">
        <v>987</v>
      </c>
      <c r="W56" s="20">
        <v>987</v>
      </c>
      <c r="X56" s="20">
        <v>987</v>
      </c>
      <c r="Y56" s="20">
        <v>987</v>
      </c>
      <c r="AA56" s="2">
        <f>IFERROR(INDEX('Holiday Schedule'!$D$3:$D$24,MATCH(A56,'Holiday Schedule'!$C$3:$C$24,0)),0)</f>
        <v>0</v>
      </c>
      <c r="AB56" s="2">
        <f t="shared" si="0"/>
        <v>7</v>
      </c>
      <c r="AC56" s="2">
        <f t="shared" si="1"/>
        <v>0</v>
      </c>
      <c r="AD56" s="5">
        <f t="shared" si="2"/>
        <v>14364</v>
      </c>
      <c r="AE56" s="5">
        <f t="shared" si="3"/>
        <v>14364</v>
      </c>
      <c r="AG56" s="2">
        <f t="shared" si="4"/>
        <v>2</v>
      </c>
      <c r="AH56" s="2">
        <f t="shared" si="5"/>
        <v>2024</v>
      </c>
      <c r="AJ56" s="5">
        <f t="shared" si="6"/>
        <v>987</v>
      </c>
      <c r="AK56" s="2">
        <f t="shared" si="7"/>
        <v>1</v>
      </c>
      <c r="AR56" s="5"/>
      <c r="AS56" s="5"/>
      <c r="AT56" s="5"/>
      <c r="AU56" s="5"/>
      <c r="AV56" s="5"/>
      <c r="AW56" s="5"/>
      <c r="AX56" s="5"/>
    </row>
    <row r="57" spans="1:50" x14ac:dyDescent="0.25">
      <c r="A57" s="18">
        <v>45340</v>
      </c>
      <c r="B57" s="20">
        <v>988</v>
      </c>
      <c r="C57" s="20">
        <v>988</v>
      </c>
      <c r="D57" s="20">
        <v>988</v>
      </c>
      <c r="E57" s="20">
        <v>988</v>
      </c>
      <c r="F57" s="20">
        <v>988</v>
      </c>
      <c r="G57" s="20">
        <v>988</v>
      </c>
      <c r="H57" s="20">
        <v>988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546</v>
      </c>
      <c r="S57" s="20">
        <v>988</v>
      </c>
      <c r="T57" s="20">
        <v>988</v>
      </c>
      <c r="U57" s="20">
        <v>988</v>
      </c>
      <c r="V57" s="20">
        <v>988</v>
      </c>
      <c r="W57" s="20">
        <v>988</v>
      </c>
      <c r="X57" s="20">
        <v>988</v>
      </c>
      <c r="Y57" s="20">
        <v>988</v>
      </c>
      <c r="AA57" s="2">
        <f>IFERROR(INDEX('Holiday Schedule'!$D$3:$D$24,MATCH(A57,'Holiday Schedule'!$C$3:$C$24,0)),0)</f>
        <v>0</v>
      </c>
      <c r="AB57" s="2">
        <f t="shared" si="0"/>
        <v>1</v>
      </c>
      <c r="AC57" s="2">
        <f t="shared" si="1"/>
        <v>0</v>
      </c>
      <c r="AD57" s="5">
        <f t="shared" si="2"/>
        <v>14378</v>
      </c>
      <c r="AE57" s="5">
        <f t="shared" si="3"/>
        <v>14378</v>
      </c>
      <c r="AG57" s="2">
        <f t="shared" si="4"/>
        <v>2</v>
      </c>
      <c r="AH57" s="2">
        <f t="shared" si="5"/>
        <v>2024</v>
      </c>
      <c r="AJ57" s="5">
        <f t="shared" si="6"/>
        <v>988</v>
      </c>
      <c r="AK57" s="2">
        <f t="shared" si="7"/>
        <v>1</v>
      </c>
      <c r="AR57" s="5"/>
      <c r="AS57" s="5"/>
      <c r="AT57" s="5"/>
      <c r="AU57" s="5"/>
      <c r="AV57" s="5"/>
      <c r="AW57" s="5"/>
      <c r="AX57" s="5"/>
    </row>
    <row r="58" spans="1:50" x14ac:dyDescent="0.25">
      <c r="A58" s="18">
        <v>45341</v>
      </c>
      <c r="B58" s="20">
        <v>988</v>
      </c>
      <c r="C58" s="20">
        <v>988</v>
      </c>
      <c r="D58" s="20">
        <v>988</v>
      </c>
      <c r="E58" s="20">
        <v>988</v>
      </c>
      <c r="F58" s="20">
        <v>988</v>
      </c>
      <c r="G58" s="20">
        <v>988</v>
      </c>
      <c r="H58" s="20">
        <v>988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546</v>
      </c>
      <c r="S58" s="20">
        <v>988</v>
      </c>
      <c r="T58" s="20">
        <v>988</v>
      </c>
      <c r="U58" s="20">
        <v>988</v>
      </c>
      <c r="V58" s="20">
        <v>988</v>
      </c>
      <c r="W58" s="20">
        <v>988</v>
      </c>
      <c r="X58" s="20">
        <v>988</v>
      </c>
      <c r="Y58" s="20">
        <v>988</v>
      </c>
      <c r="AA58" s="2">
        <f>IFERROR(INDEX('Holiday Schedule'!$D$3:$D$24,MATCH(A58,'Holiday Schedule'!$C$3:$C$24,0)),0)</f>
        <v>1</v>
      </c>
      <c r="AB58" s="2">
        <f t="shared" si="0"/>
        <v>2</v>
      </c>
      <c r="AC58" s="2">
        <f t="shared" si="1"/>
        <v>0</v>
      </c>
      <c r="AD58" s="5">
        <f t="shared" si="2"/>
        <v>14378</v>
      </c>
      <c r="AE58" s="5">
        <f t="shared" si="3"/>
        <v>14378</v>
      </c>
      <c r="AG58" s="2">
        <f t="shared" si="4"/>
        <v>2</v>
      </c>
      <c r="AH58" s="2">
        <f t="shared" si="5"/>
        <v>2024</v>
      </c>
      <c r="AJ58" s="5">
        <f t="shared" si="6"/>
        <v>988</v>
      </c>
      <c r="AK58" s="2">
        <f t="shared" si="7"/>
        <v>1</v>
      </c>
      <c r="AR58" s="5"/>
      <c r="AS58" s="5"/>
      <c r="AT58" s="5"/>
      <c r="AU58" s="5"/>
      <c r="AV58" s="5"/>
      <c r="AW58" s="5"/>
      <c r="AX58" s="5"/>
    </row>
    <row r="59" spans="1:50" x14ac:dyDescent="0.25">
      <c r="A59" s="18">
        <v>45342</v>
      </c>
      <c r="B59" s="20">
        <v>996</v>
      </c>
      <c r="C59" s="20">
        <v>996</v>
      </c>
      <c r="D59" s="20">
        <v>996</v>
      </c>
      <c r="E59" s="20">
        <v>996</v>
      </c>
      <c r="F59" s="20">
        <v>996</v>
      </c>
      <c r="G59" s="20">
        <v>996</v>
      </c>
      <c r="H59" s="20">
        <v>996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524</v>
      </c>
      <c r="S59" s="20">
        <v>996</v>
      </c>
      <c r="T59" s="20">
        <v>996</v>
      </c>
      <c r="U59" s="20">
        <v>996</v>
      </c>
      <c r="V59" s="20">
        <v>996</v>
      </c>
      <c r="W59" s="20">
        <v>996</v>
      </c>
      <c r="X59" s="20">
        <v>996</v>
      </c>
      <c r="Y59" s="20">
        <v>996</v>
      </c>
      <c r="AA59" s="2">
        <f>IFERROR(INDEX('Holiday Schedule'!$D$3:$D$24,MATCH(A59,'Holiday Schedule'!$C$3:$C$24,0)),0)</f>
        <v>0</v>
      </c>
      <c r="AB59" s="2">
        <f t="shared" si="0"/>
        <v>3</v>
      </c>
      <c r="AC59" s="2">
        <f t="shared" si="1"/>
        <v>6500</v>
      </c>
      <c r="AD59" s="5">
        <f t="shared" si="2"/>
        <v>7968</v>
      </c>
      <c r="AE59" s="5">
        <f t="shared" si="3"/>
        <v>14468</v>
      </c>
      <c r="AG59" s="2">
        <f t="shared" si="4"/>
        <v>2</v>
      </c>
      <c r="AH59" s="2">
        <f t="shared" si="5"/>
        <v>2024</v>
      </c>
      <c r="AJ59" s="5">
        <f t="shared" si="6"/>
        <v>996</v>
      </c>
      <c r="AK59" s="2">
        <f t="shared" si="7"/>
        <v>1</v>
      </c>
      <c r="AR59" s="5"/>
      <c r="AS59" s="5"/>
      <c r="AT59" s="5"/>
      <c r="AU59" s="5"/>
      <c r="AV59" s="5"/>
      <c r="AW59" s="5"/>
      <c r="AX59" s="5"/>
    </row>
    <row r="60" spans="1:50" x14ac:dyDescent="0.25">
      <c r="A60" s="18">
        <v>45343</v>
      </c>
      <c r="B60" s="20">
        <v>996</v>
      </c>
      <c r="C60" s="20">
        <v>996</v>
      </c>
      <c r="D60" s="20">
        <v>996</v>
      </c>
      <c r="E60" s="20">
        <v>996</v>
      </c>
      <c r="F60" s="20">
        <v>996</v>
      </c>
      <c r="G60" s="20">
        <v>996</v>
      </c>
      <c r="H60" s="20">
        <v>996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524</v>
      </c>
      <c r="S60" s="20">
        <v>996</v>
      </c>
      <c r="T60" s="20">
        <v>996</v>
      </c>
      <c r="U60" s="20">
        <v>996</v>
      </c>
      <c r="V60" s="20">
        <v>996</v>
      </c>
      <c r="W60" s="20">
        <v>996</v>
      </c>
      <c r="X60" s="20">
        <v>996</v>
      </c>
      <c r="Y60" s="20">
        <v>996</v>
      </c>
      <c r="AA60" s="2">
        <f>IFERROR(INDEX('Holiday Schedule'!$D$3:$D$24,MATCH(A60,'Holiday Schedule'!$C$3:$C$24,0)),0)</f>
        <v>0</v>
      </c>
      <c r="AB60" s="2">
        <f t="shared" si="0"/>
        <v>4</v>
      </c>
      <c r="AC60" s="2">
        <f t="shared" si="1"/>
        <v>6500</v>
      </c>
      <c r="AD60" s="5">
        <f t="shared" si="2"/>
        <v>7968</v>
      </c>
      <c r="AE60" s="5">
        <f t="shared" si="3"/>
        <v>14468</v>
      </c>
      <c r="AG60" s="2">
        <f t="shared" si="4"/>
        <v>2</v>
      </c>
      <c r="AH60" s="2">
        <f t="shared" si="5"/>
        <v>2024</v>
      </c>
      <c r="AJ60" s="5">
        <f t="shared" si="6"/>
        <v>996</v>
      </c>
      <c r="AK60" s="2">
        <f t="shared" si="7"/>
        <v>1</v>
      </c>
      <c r="AR60" s="5"/>
      <c r="AS60" s="5"/>
      <c r="AT60" s="5"/>
      <c r="AU60" s="5"/>
      <c r="AV60" s="5"/>
      <c r="AW60" s="5"/>
      <c r="AX60" s="5"/>
    </row>
    <row r="61" spans="1:50" x14ac:dyDescent="0.25">
      <c r="A61" s="18">
        <v>45344</v>
      </c>
      <c r="B61" s="20">
        <v>996</v>
      </c>
      <c r="C61" s="20">
        <v>996</v>
      </c>
      <c r="D61" s="20">
        <v>996</v>
      </c>
      <c r="E61" s="20">
        <v>996</v>
      </c>
      <c r="F61" s="20">
        <v>996</v>
      </c>
      <c r="G61" s="20">
        <v>996</v>
      </c>
      <c r="H61" s="20">
        <v>996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524</v>
      </c>
      <c r="S61" s="20">
        <v>996</v>
      </c>
      <c r="T61" s="20">
        <v>996</v>
      </c>
      <c r="U61" s="20">
        <v>996</v>
      </c>
      <c r="V61" s="20">
        <v>996</v>
      </c>
      <c r="W61" s="20">
        <v>996</v>
      </c>
      <c r="X61" s="20">
        <v>996</v>
      </c>
      <c r="Y61" s="20">
        <v>996</v>
      </c>
      <c r="AA61" s="2">
        <f>IFERROR(INDEX('Holiday Schedule'!$D$3:$D$24,MATCH(A61,'Holiday Schedule'!$C$3:$C$24,0)),0)</f>
        <v>0</v>
      </c>
      <c r="AB61" s="2">
        <f t="shared" si="0"/>
        <v>5</v>
      </c>
      <c r="AC61" s="2">
        <f t="shared" si="1"/>
        <v>6500</v>
      </c>
      <c r="AD61" s="5">
        <f t="shared" si="2"/>
        <v>7968</v>
      </c>
      <c r="AE61" s="5">
        <f t="shared" si="3"/>
        <v>14468</v>
      </c>
      <c r="AG61" s="2">
        <f t="shared" si="4"/>
        <v>2</v>
      </c>
      <c r="AH61" s="2">
        <f t="shared" si="5"/>
        <v>2024</v>
      </c>
      <c r="AJ61" s="5">
        <f t="shared" si="6"/>
        <v>996</v>
      </c>
      <c r="AK61" s="2">
        <f t="shared" si="7"/>
        <v>1</v>
      </c>
      <c r="AR61" s="5"/>
      <c r="AS61" s="5"/>
      <c r="AT61" s="5"/>
      <c r="AU61" s="5"/>
      <c r="AV61" s="5"/>
      <c r="AW61" s="5"/>
      <c r="AX61" s="5"/>
    </row>
    <row r="62" spans="1:50" x14ac:dyDescent="0.25">
      <c r="A62" s="18">
        <v>45345</v>
      </c>
      <c r="B62" s="20">
        <v>996</v>
      </c>
      <c r="C62" s="20">
        <v>996</v>
      </c>
      <c r="D62" s="20">
        <v>996</v>
      </c>
      <c r="E62" s="20">
        <v>996</v>
      </c>
      <c r="F62" s="20">
        <v>996</v>
      </c>
      <c r="G62" s="20">
        <v>996</v>
      </c>
      <c r="H62" s="20">
        <v>996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524</v>
      </c>
      <c r="S62" s="20">
        <v>996</v>
      </c>
      <c r="T62" s="20">
        <v>996</v>
      </c>
      <c r="U62" s="20">
        <v>996</v>
      </c>
      <c r="V62" s="20">
        <v>996</v>
      </c>
      <c r="W62" s="20">
        <v>996</v>
      </c>
      <c r="X62" s="20">
        <v>996</v>
      </c>
      <c r="Y62" s="20">
        <v>996</v>
      </c>
      <c r="AA62" s="2">
        <f>IFERROR(INDEX('Holiday Schedule'!$D$3:$D$24,MATCH(A62,'Holiday Schedule'!$C$3:$C$24,0)),0)</f>
        <v>0</v>
      </c>
      <c r="AB62" s="2">
        <f t="shared" si="0"/>
        <v>6</v>
      </c>
      <c r="AC62" s="2">
        <f t="shared" si="1"/>
        <v>6500</v>
      </c>
      <c r="AD62" s="5">
        <f t="shared" si="2"/>
        <v>7968</v>
      </c>
      <c r="AE62" s="5">
        <f t="shared" si="3"/>
        <v>14468</v>
      </c>
      <c r="AG62" s="2">
        <f t="shared" si="4"/>
        <v>2</v>
      </c>
      <c r="AH62" s="2">
        <f t="shared" si="5"/>
        <v>2024</v>
      </c>
      <c r="AJ62" s="5">
        <f t="shared" si="6"/>
        <v>996</v>
      </c>
      <c r="AK62" s="2">
        <f t="shared" si="7"/>
        <v>1</v>
      </c>
      <c r="AR62" s="5"/>
      <c r="AS62" s="5"/>
      <c r="AT62" s="5"/>
      <c r="AU62" s="5"/>
      <c r="AV62" s="5"/>
      <c r="AW62" s="5"/>
      <c r="AX62" s="5"/>
    </row>
    <row r="63" spans="1:50" x14ac:dyDescent="0.25">
      <c r="A63" s="18">
        <v>45346</v>
      </c>
      <c r="B63" s="20">
        <v>996</v>
      </c>
      <c r="C63" s="20">
        <v>996</v>
      </c>
      <c r="D63" s="20">
        <v>996</v>
      </c>
      <c r="E63" s="20">
        <v>996</v>
      </c>
      <c r="F63" s="20">
        <v>996</v>
      </c>
      <c r="G63" s="20">
        <v>996</v>
      </c>
      <c r="H63" s="20">
        <v>996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549</v>
      </c>
      <c r="S63" s="20">
        <v>996</v>
      </c>
      <c r="T63" s="20">
        <v>996</v>
      </c>
      <c r="U63" s="20">
        <v>996</v>
      </c>
      <c r="V63" s="20">
        <v>996</v>
      </c>
      <c r="W63" s="20">
        <v>996</v>
      </c>
      <c r="X63" s="20">
        <v>996</v>
      </c>
      <c r="Y63" s="20">
        <v>996</v>
      </c>
      <c r="AA63" s="2">
        <f>IFERROR(INDEX('Holiday Schedule'!$D$3:$D$24,MATCH(A63,'Holiday Schedule'!$C$3:$C$24,0)),0)</f>
        <v>0</v>
      </c>
      <c r="AB63" s="2">
        <f t="shared" si="0"/>
        <v>7</v>
      </c>
      <c r="AC63" s="2">
        <f t="shared" si="1"/>
        <v>0</v>
      </c>
      <c r="AD63" s="5">
        <f t="shared" si="2"/>
        <v>14493</v>
      </c>
      <c r="AE63" s="5">
        <f t="shared" si="3"/>
        <v>14493</v>
      </c>
      <c r="AG63" s="2">
        <f t="shared" si="4"/>
        <v>2</v>
      </c>
      <c r="AH63" s="2">
        <f t="shared" si="5"/>
        <v>2024</v>
      </c>
      <c r="AJ63" s="5">
        <f t="shared" si="6"/>
        <v>996</v>
      </c>
      <c r="AK63" s="2">
        <f t="shared" si="7"/>
        <v>1</v>
      </c>
      <c r="AR63" s="5"/>
      <c r="AS63" s="5"/>
      <c r="AT63" s="5"/>
      <c r="AU63" s="5"/>
      <c r="AV63" s="5"/>
      <c r="AW63" s="5"/>
      <c r="AX63" s="5"/>
    </row>
    <row r="64" spans="1:50" x14ac:dyDescent="0.25">
      <c r="A64" s="18">
        <v>45347</v>
      </c>
      <c r="B64" s="20">
        <v>996</v>
      </c>
      <c r="C64" s="20">
        <v>996</v>
      </c>
      <c r="D64" s="20">
        <v>996</v>
      </c>
      <c r="E64" s="20">
        <v>996</v>
      </c>
      <c r="F64" s="20">
        <v>996</v>
      </c>
      <c r="G64" s="20">
        <v>996</v>
      </c>
      <c r="H64" s="20">
        <v>996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550</v>
      </c>
      <c r="S64" s="20">
        <v>996</v>
      </c>
      <c r="T64" s="20">
        <v>996</v>
      </c>
      <c r="U64" s="20">
        <v>996</v>
      </c>
      <c r="V64" s="20">
        <v>996</v>
      </c>
      <c r="W64" s="20">
        <v>996</v>
      </c>
      <c r="X64" s="20">
        <v>996</v>
      </c>
      <c r="Y64" s="20">
        <v>996</v>
      </c>
      <c r="AA64" s="2">
        <f>IFERROR(INDEX('Holiday Schedule'!$D$3:$D$24,MATCH(A64,'Holiday Schedule'!$C$3:$C$24,0)),0)</f>
        <v>0</v>
      </c>
      <c r="AB64" s="2">
        <f t="shared" si="0"/>
        <v>1</v>
      </c>
      <c r="AC64" s="2">
        <f t="shared" si="1"/>
        <v>0</v>
      </c>
      <c r="AD64" s="5">
        <f t="shared" si="2"/>
        <v>14494</v>
      </c>
      <c r="AE64" s="5">
        <f t="shared" si="3"/>
        <v>14494</v>
      </c>
      <c r="AG64" s="2">
        <f t="shared" si="4"/>
        <v>2</v>
      </c>
      <c r="AH64" s="2">
        <f t="shared" si="5"/>
        <v>2024</v>
      </c>
      <c r="AJ64" s="5">
        <f t="shared" si="6"/>
        <v>996</v>
      </c>
      <c r="AK64" s="2">
        <f t="shared" si="7"/>
        <v>1</v>
      </c>
      <c r="AR64" s="5"/>
      <c r="AS64" s="5"/>
      <c r="AT64" s="5"/>
      <c r="AU64" s="5"/>
      <c r="AV64" s="5"/>
      <c r="AW64" s="5"/>
      <c r="AX64" s="5"/>
    </row>
    <row r="65" spans="1:50" x14ac:dyDescent="0.25">
      <c r="A65" s="18">
        <v>45348</v>
      </c>
      <c r="B65" s="20">
        <v>993</v>
      </c>
      <c r="C65" s="20">
        <v>993</v>
      </c>
      <c r="D65" s="20">
        <v>993</v>
      </c>
      <c r="E65" s="20">
        <v>993</v>
      </c>
      <c r="F65" s="20">
        <v>993</v>
      </c>
      <c r="G65" s="20">
        <v>993</v>
      </c>
      <c r="H65" s="20">
        <v>993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523</v>
      </c>
      <c r="S65" s="20">
        <v>993</v>
      </c>
      <c r="T65" s="20">
        <v>993</v>
      </c>
      <c r="U65" s="20">
        <v>993</v>
      </c>
      <c r="V65" s="20">
        <v>993</v>
      </c>
      <c r="W65" s="20">
        <v>993</v>
      </c>
      <c r="X65" s="20">
        <v>993</v>
      </c>
      <c r="Y65" s="20">
        <v>993</v>
      </c>
      <c r="AA65" s="2">
        <f>IFERROR(INDEX('Holiday Schedule'!$D$3:$D$24,MATCH(A65,'Holiday Schedule'!$C$3:$C$24,0)),0)</f>
        <v>0</v>
      </c>
      <c r="AB65" s="2">
        <f t="shared" si="0"/>
        <v>2</v>
      </c>
      <c r="AC65" s="2">
        <f t="shared" si="1"/>
        <v>6481</v>
      </c>
      <c r="AD65" s="5">
        <f t="shared" si="2"/>
        <v>7944</v>
      </c>
      <c r="AE65" s="5">
        <f t="shared" si="3"/>
        <v>14425</v>
      </c>
      <c r="AG65" s="2">
        <f t="shared" si="4"/>
        <v>2</v>
      </c>
      <c r="AH65" s="2">
        <f t="shared" si="5"/>
        <v>2024</v>
      </c>
      <c r="AJ65" s="5">
        <f t="shared" si="6"/>
        <v>993</v>
      </c>
      <c r="AK65" s="2">
        <f t="shared" si="7"/>
        <v>1</v>
      </c>
      <c r="AR65" s="5"/>
      <c r="AS65" s="5"/>
      <c r="AT65" s="5"/>
      <c r="AU65" s="5"/>
      <c r="AV65" s="5"/>
      <c r="AW65" s="5"/>
      <c r="AX65" s="5"/>
    </row>
    <row r="66" spans="1:50" x14ac:dyDescent="0.25">
      <c r="A66" s="18">
        <v>45349</v>
      </c>
      <c r="B66" s="20">
        <v>1003</v>
      </c>
      <c r="C66" s="20">
        <v>1003</v>
      </c>
      <c r="D66" s="20">
        <v>1003</v>
      </c>
      <c r="E66" s="20">
        <v>1003</v>
      </c>
      <c r="F66" s="20">
        <v>1003</v>
      </c>
      <c r="G66" s="20">
        <v>1003</v>
      </c>
      <c r="H66" s="20">
        <v>1003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527</v>
      </c>
      <c r="S66" s="20">
        <v>1003</v>
      </c>
      <c r="T66" s="20">
        <v>1003</v>
      </c>
      <c r="U66" s="20">
        <v>1003</v>
      </c>
      <c r="V66" s="20">
        <v>1003</v>
      </c>
      <c r="W66" s="20">
        <v>1003</v>
      </c>
      <c r="X66" s="20">
        <v>1003</v>
      </c>
      <c r="Y66" s="20">
        <v>1003</v>
      </c>
      <c r="AA66" s="2">
        <f>IFERROR(INDEX('Holiday Schedule'!$D$3:$D$24,MATCH(A66,'Holiday Schedule'!$C$3:$C$24,0)),0)</f>
        <v>0</v>
      </c>
      <c r="AB66" s="2">
        <f t="shared" si="0"/>
        <v>3</v>
      </c>
      <c r="AC66" s="2">
        <f t="shared" si="1"/>
        <v>6545</v>
      </c>
      <c r="AD66" s="5">
        <f t="shared" si="2"/>
        <v>8024</v>
      </c>
      <c r="AE66" s="5">
        <f t="shared" si="3"/>
        <v>14569</v>
      </c>
      <c r="AG66" s="2">
        <f t="shared" si="4"/>
        <v>2</v>
      </c>
      <c r="AH66" s="2">
        <f t="shared" si="5"/>
        <v>2024</v>
      </c>
      <c r="AJ66" s="5">
        <f t="shared" si="6"/>
        <v>1003</v>
      </c>
      <c r="AK66" s="2">
        <f t="shared" si="7"/>
        <v>1</v>
      </c>
      <c r="AR66" s="5"/>
      <c r="AS66" s="5"/>
      <c r="AT66" s="5"/>
      <c r="AU66" s="5"/>
      <c r="AV66" s="5"/>
      <c r="AW66" s="5"/>
      <c r="AX66" s="5"/>
    </row>
    <row r="67" spans="1:50" x14ac:dyDescent="0.25">
      <c r="A67" s="18">
        <v>45350</v>
      </c>
      <c r="B67" s="20">
        <v>1041</v>
      </c>
      <c r="C67" s="20">
        <v>1041</v>
      </c>
      <c r="D67" s="20">
        <v>1041</v>
      </c>
      <c r="E67" s="20">
        <v>1041</v>
      </c>
      <c r="F67" s="20">
        <v>1041</v>
      </c>
      <c r="G67" s="20">
        <v>1041</v>
      </c>
      <c r="H67" s="20">
        <v>1041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547</v>
      </c>
      <c r="S67" s="20">
        <v>1041</v>
      </c>
      <c r="T67" s="20">
        <v>1041</v>
      </c>
      <c r="U67" s="20">
        <v>1041</v>
      </c>
      <c r="V67" s="20">
        <v>1041</v>
      </c>
      <c r="W67" s="20">
        <v>1041</v>
      </c>
      <c r="X67" s="20">
        <v>1041</v>
      </c>
      <c r="Y67" s="20">
        <v>1041</v>
      </c>
      <c r="AA67" s="2">
        <f>IFERROR(INDEX('Holiday Schedule'!$D$3:$D$24,MATCH(A67,'Holiday Schedule'!$C$3:$C$24,0)),0)</f>
        <v>0</v>
      </c>
      <c r="AB67" s="2">
        <f t="shared" si="0"/>
        <v>4</v>
      </c>
      <c r="AC67" s="2">
        <f t="shared" si="1"/>
        <v>6793</v>
      </c>
      <c r="AD67" s="5">
        <f t="shared" si="2"/>
        <v>8328</v>
      </c>
      <c r="AE67" s="5">
        <f t="shared" si="3"/>
        <v>15121</v>
      </c>
      <c r="AG67" s="2">
        <f t="shared" si="4"/>
        <v>2</v>
      </c>
      <c r="AH67" s="2">
        <f t="shared" si="5"/>
        <v>2024</v>
      </c>
      <c r="AJ67" s="5">
        <f t="shared" si="6"/>
        <v>1041</v>
      </c>
      <c r="AK67" s="2">
        <f t="shared" si="7"/>
        <v>1</v>
      </c>
      <c r="AR67" s="5"/>
      <c r="AS67" s="5"/>
      <c r="AT67" s="5"/>
      <c r="AU67" s="5"/>
      <c r="AV67" s="5"/>
      <c r="AW67" s="5"/>
      <c r="AX67" s="5"/>
    </row>
    <row r="68" spans="1:50" x14ac:dyDescent="0.25">
      <c r="A68" s="18">
        <v>45351</v>
      </c>
      <c r="B68" s="20">
        <v>1047</v>
      </c>
      <c r="C68" s="20">
        <v>1047</v>
      </c>
      <c r="D68" s="20">
        <v>1047</v>
      </c>
      <c r="E68" s="20">
        <v>1047</v>
      </c>
      <c r="F68" s="20">
        <v>1047</v>
      </c>
      <c r="G68" s="20">
        <v>1047</v>
      </c>
      <c r="H68" s="20">
        <v>1047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551</v>
      </c>
      <c r="S68" s="20">
        <v>1047</v>
      </c>
      <c r="T68" s="20">
        <v>1047</v>
      </c>
      <c r="U68" s="20">
        <v>1047</v>
      </c>
      <c r="V68" s="20">
        <v>1047</v>
      </c>
      <c r="W68" s="20">
        <v>1047</v>
      </c>
      <c r="X68" s="20">
        <v>1047</v>
      </c>
      <c r="Y68" s="20">
        <v>1047</v>
      </c>
      <c r="AA68" s="2">
        <f>IFERROR(INDEX('Holiday Schedule'!$D$3:$D$24,MATCH(A68,'Holiday Schedule'!$C$3:$C$24,0)),0)</f>
        <v>0</v>
      </c>
      <c r="AB68" s="2">
        <f t="shared" si="0"/>
        <v>5</v>
      </c>
      <c r="AC68" s="2">
        <f t="shared" si="1"/>
        <v>6833</v>
      </c>
      <c r="AD68" s="5">
        <f t="shared" si="2"/>
        <v>8376</v>
      </c>
      <c r="AE68" s="5">
        <f t="shared" si="3"/>
        <v>15209</v>
      </c>
      <c r="AG68" s="2">
        <f t="shared" si="4"/>
        <v>2</v>
      </c>
      <c r="AH68" s="2">
        <f t="shared" si="5"/>
        <v>2024</v>
      </c>
      <c r="AJ68" s="5">
        <f t="shared" si="6"/>
        <v>1047</v>
      </c>
      <c r="AK68" s="2">
        <f t="shared" si="7"/>
        <v>1</v>
      </c>
      <c r="AR68" s="5"/>
      <c r="AS68" s="5"/>
      <c r="AT68" s="5"/>
      <c r="AU68" s="5"/>
      <c r="AV68" s="5"/>
      <c r="AW68" s="5"/>
      <c r="AX68" s="5"/>
    </row>
    <row r="69" spans="1:50" x14ac:dyDescent="0.25">
      <c r="A69" s="18">
        <v>45352</v>
      </c>
      <c r="B69" s="20">
        <v>1046</v>
      </c>
      <c r="C69" s="20">
        <v>1046</v>
      </c>
      <c r="D69" s="20">
        <v>1046</v>
      </c>
      <c r="E69" s="20">
        <v>1046</v>
      </c>
      <c r="F69" s="20">
        <v>1046</v>
      </c>
      <c r="G69" s="20">
        <v>1046</v>
      </c>
      <c r="H69" s="20">
        <v>785</v>
      </c>
      <c r="I69" s="20">
        <v>153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333</v>
      </c>
      <c r="T69" s="20">
        <v>1046</v>
      </c>
      <c r="U69" s="20">
        <v>1046</v>
      </c>
      <c r="V69" s="20">
        <v>1046</v>
      </c>
      <c r="W69" s="20">
        <v>1046</v>
      </c>
      <c r="X69" s="20">
        <v>1046</v>
      </c>
      <c r="Y69" s="20">
        <v>1046</v>
      </c>
      <c r="AA69" s="2">
        <f>IFERROR(INDEX('Holiday Schedule'!$D$3:$D$24,MATCH(A69,'Holiday Schedule'!$C$3:$C$24,0)),0)</f>
        <v>0</v>
      </c>
      <c r="AB69" s="2">
        <f t="shared" si="0"/>
        <v>6</v>
      </c>
      <c r="AC69" s="2">
        <f t="shared" si="1"/>
        <v>5716</v>
      </c>
      <c r="AD69" s="5">
        <f t="shared" si="2"/>
        <v>8107</v>
      </c>
      <c r="AE69" s="5">
        <f t="shared" si="3"/>
        <v>13823</v>
      </c>
      <c r="AG69" s="2">
        <f t="shared" si="4"/>
        <v>3</v>
      </c>
      <c r="AH69" s="2">
        <f t="shared" si="5"/>
        <v>2024</v>
      </c>
      <c r="AJ69" s="5">
        <f t="shared" si="6"/>
        <v>1046</v>
      </c>
      <c r="AK69" s="2">
        <f t="shared" si="7"/>
        <v>1</v>
      </c>
      <c r="AR69" s="5"/>
      <c r="AS69" s="5"/>
      <c r="AT69" s="5"/>
      <c r="AU69" s="5"/>
      <c r="AV69" s="5"/>
      <c r="AW69" s="5"/>
      <c r="AX69" s="5"/>
    </row>
    <row r="70" spans="1:50" x14ac:dyDescent="0.25">
      <c r="A70" s="18">
        <v>45353</v>
      </c>
      <c r="B70" s="20">
        <v>1046</v>
      </c>
      <c r="C70" s="20">
        <v>1046</v>
      </c>
      <c r="D70" s="20">
        <v>1046</v>
      </c>
      <c r="E70" s="20">
        <v>1046</v>
      </c>
      <c r="F70" s="20">
        <v>1046</v>
      </c>
      <c r="G70" s="20">
        <v>1046</v>
      </c>
      <c r="H70" s="20">
        <v>740</v>
      </c>
      <c r="I70" s="20">
        <v>87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348</v>
      </c>
      <c r="T70" s="20">
        <v>1046</v>
      </c>
      <c r="U70" s="20">
        <v>1046</v>
      </c>
      <c r="V70" s="20">
        <v>1046</v>
      </c>
      <c r="W70" s="20">
        <v>1046</v>
      </c>
      <c r="X70" s="20">
        <v>1046</v>
      </c>
      <c r="Y70" s="20">
        <v>1046</v>
      </c>
      <c r="AA70" s="2">
        <f>IFERROR(INDEX('Holiday Schedule'!$D$3:$D$24,MATCH(A70,'Holiday Schedule'!$C$3:$C$24,0)),0)</f>
        <v>0</v>
      </c>
      <c r="AB70" s="2">
        <f t="shared" si="0"/>
        <v>7</v>
      </c>
      <c r="AC70" s="2">
        <f t="shared" si="1"/>
        <v>0</v>
      </c>
      <c r="AD70" s="5">
        <f t="shared" si="2"/>
        <v>13727</v>
      </c>
      <c r="AE70" s="5">
        <f t="shared" si="3"/>
        <v>13727</v>
      </c>
      <c r="AG70" s="2">
        <f t="shared" si="4"/>
        <v>3</v>
      </c>
      <c r="AH70" s="2">
        <f t="shared" si="5"/>
        <v>2024</v>
      </c>
      <c r="AJ70" s="5">
        <f t="shared" si="6"/>
        <v>1046</v>
      </c>
      <c r="AK70" s="2">
        <f t="shared" si="7"/>
        <v>1</v>
      </c>
      <c r="AR70" s="5"/>
      <c r="AS70" s="5"/>
      <c r="AT70" s="5"/>
      <c r="AU70" s="5"/>
      <c r="AV70" s="5"/>
      <c r="AW70" s="5"/>
      <c r="AX70" s="5"/>
    </row>
    <row r="71" spans="1:50" x14ac:dyDescent="0.25">
      <c r="A71" s="18">
        <v>45354</v>
      </c>
      <c r="B71" s="20">
        <v>1046</v>
      </c>
      <c r="C71" s="20">
        <v>1046</v>
      </c>
      <c r="D71" s="20">
        <v>1046</v>
      </c>
      <c r="E71" s="20">
        <v>1046</v>
      </c>
      <c r="F71" s="20">
        <v>1046</v>
      </c>
      <c r="G71" s="20">
        <v>1046</v>
      </c>
      <c r="H71" s="20">
        <v>740</v>
      </c>
      <c r="I71" s="20">
        <v>87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348</v>
      </c>
      <c r="T71" s="20">
        <v>1046</v>
      </c>
      <c r="U71" s="20">
        <v>1046</v>
      </c>
      <c r="V71" s="20">
        <v>1046</v>
      </c>
      <c r="W71" s="20">
        <v>1046</v>
      </c>
      <c r="X71" s="20">
        <v>1046</v>
      </c>
      <c r="Y71" s="20">
        <v>1046</v>
      </c>
      <c r="AA71" s="2">
        <f>IFERROR(INDEX('Holiday Schedule'!$D$3:$D$24,MATCH(A71,'Holiday Schedule'!$C$3:$C$24,0)),0)</f>
        <v>0</v>
      </c>
      <c r="AB71" s="2">
        <f t="shared" si="0"/>
        <v>1</v>
      </c>
      <c r="AC71" s="2">
        <f t="shared" si="1"/>
        <v>0</v>
      </c>
      <c r="AD71" s="5">
        <f t="shared" si="2"/>
        <v>13727</v>
      </c>
      <c r="AE71" s="5">
        <f t="shared" si="3"/>
        <v>13727</v>
      </c>
      <c r="AG71" s="2">
        <f t="shared" si="4"/>
        <v>3</v>
      </c>
      <c r="AH71" s="2">
        <f t="shared" si="5"/>
        <v>2024</v>
      </c>
      <c r="AJ71" s="5">
        <f t="shared" si="6"/>
        <v>1046</v>
      </c>
      <c r="AK71" s="2">
        <f t="shared" si="7"/>
        <v>1</v>
      </c>
      <c r="AR71" s="5"/>
      <c r="AS71" s="5"/>
      <c r="AT71" s="5"/>
      <c r="AU71" s="5"/>
      <c r="AV71" s="5"/>
      <c r="AW71" s="5"/>
      <c r="AX71" s="5"/>
    </row>
    <row r="72" spans="1:50" x14ac:dyDescent="0.25">
      <c r="A72" s="18">
        <v>45355</v>
      </c>
      <c r="B72" s="20">
        <v>1056</v>
      </c>
      <c r="C72" s="20">
        <v>1056</v>
      </c>
      <c r="D72" s="20">
        <v>1056</v>
      </c>
      <c r="E72" s="20">
        <v>1056</v>
      </c>
      <c r="F72" s="20">
        <v>1056</v>
      </c>
      <c r="G72" s="20">
        <v>1056</v>
      </c>
      <c r="H72" s="20">
        <v>793</v>
      </c>
      <c r="I72" s="20">
        <v>155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336</v>
      </c>
      <c r="T72" s="20">
        <v>1056</v>
      </c>
      <c r="U72" s="20">
        <v>1056</v>
      </c>
      <c r="V72" s="20">
        <v>1056</v>
      </c>
      <c r="W72" s="20">
        <v>1056</v>
      </c>
      <c r="X72" s="20">
        <v>1056</v>
      </c>
      <c r="Y72" s="20">
        <v>1056</v>
      </c>
      <c r="AA72" s="2">
        <f>IFERROR(INDEX('Holiday Schedule'!$D$3:$D$24,MATCH(A72,'Holiday Schedule'!$C$3:$C$24,0)),0)</f>
        <v>0</v>
      </c>
      <c r="AB72" s="2">
        <f t="shared" si="0"/>
        <v>2</v>
      </c>
      <c r="AC72" s="2">
        <f t="shared" si="1"/>
        <v>5771</v>
      </c>
      <c r="AD72" s="5">
        <f t="shared" si="2"/>
        <v>8185</v>
      </c>
      <c r="AE72" s="5">
        <f t="shared" si="3"/>
        <v>13956</v>
      </c>
      <c r="AG72" s="2">
        <f t="shared" si="4"/>
        <v>3</v>
      </c>
      <c r="AH72" s="2">
        <f t="shared" si="5"/>
        <v>2024</v>
      </c>
      <c r="AJ72" s="5">
        <f t="shared" si="6"/>
        <v>1056</v>
      </c>
      <c r="AK72" s="2">
        <f t="shared" si="7"/>
        <v>1</v>
      </c>
      <c r="AR72" s="5"/>
      <c r="AS72" s="5"/>
      <c r="AT72" s="5"/>
      <c r="AU72" s="5"/>
      <c r="AV72" s="5"/>
      <c r="AW72" s="5"/>
      <c r="AX72" s="5"/>
    </row>
    <row r="73" spans="1:50" x14ac:dyDescent="0.25">
      <c r="A73" s="18">
        <v>45356</v>
      </c>
      <c r="B73" s="20">
        <v>1056</v>
      </c>
      <c r="C73" s="20">
        <v>1056</v>
      </c>
      <c r="D73" s="20">
        <v>1056</v>
      </c>
      <c r="E73" s="20">
        <v>1056</v>
      </c>
      <c r="F73" s="20">
        <v>1056</v>
      </c>
      <c r="G73" s="20">
        <v>1056</v>
      </c>
      <c r="H73" s="20">
        <v>793</v>
      </c>
      <c r="I73" s="20">
        <v>155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336</v>
      </c>
      <c r="T73" s="20">
        <v>1056</v>
      </c>
      <c r="U73" s="20">
        <v>1056</v>
      </c>
      <c r="V73" s="20">
        <v>1056</v>
      </c>
      <c r="W73" s="20">
        <v>1056</v>
      </c>
      <c r="X73" s="20">
        <v>1056</v>
      </c>
      <c r="Y73" s="20">
        <v>1056</v>
      </c>
      <c r="AA73" s="2">
        <f>IFERROR(INDEX('Holiday Schedule'!$D$3:$D$24,MATCH(A73,'Holiday Schedule'!$C$3:$C$24,0)),0)</f>
        <v>0</v>
      </c>
      <c r="AB73" s="2">
        <f t="shared" si="0"/>
        <v>3</v>
      </c>
      <c r="AC73" s="2">
        <f t="shared" si="1"/>
        <v>5771</v>
      </c>
      <c r="AD73" s="5">
        <f t="shared" si="2"/>
        <v>8185</v>
      </c>
      <c r="AE73" s="5">
        <f t="shared" si="3"/>
        <v>13956</v>
      </c>
      <c r="AG73" s="2">
        <f t="shared" si="4"/>
        <v>3</v>
      </c>
      <c r="AH73" s="2">
        <f t="shared" si="5"/>
        <v>2024</v>
      </c>
      <c r="AJ73" s="5">
        <f t="shared" si="6"/>
        <v>1056</v>
      </c>
      <c r="AK73" s="2">
        <f t="shared" si="7"/>
        <v>1</v>
      </c>
      <c r="AR73" s="5"/>
      <c r="AS73" s="5"/>
      <c r="AT73" s="5"/>
      <c r="AU73" s="5"/>
      <c r="AV73" s="5"/>
      <c r="AW73" s="5"/>
      <c r="AX73" s="5"/>
    </row>
    <row r="74" spans="1:50" x14ac:dyDescent="0.25">
      <c r="A74" s="18">
        <v>45357</v>
      </c>
      <c r="B74" s="20">
        <v>1063</v>
      </c>
      <c r="C74" s="20">
        <v>1063</v>
      </c>
      <c r="D74" s="20">
        <v>1063</v>
      </c>
      <c r="E74" s="20">
        <v>1063</v>
      </c>
      <c r="F74" s="20">
        <v>1063</v>
      </c>
      <c r="G74" s="20">
        <v>1063</v>
      </c>
      <c r="H74" s="20">
        <v>797</v>
      </c>
      <c r="I74" s="20">
        <v>156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338</v>
      </c>
      <c r="T74" s="20">
        <v>1063</v>
      </c>
      <c r="U74" s="20">
        <v>1063</v>
      </c>
      <c r="V74" s="20">
        <v>1063</v>
      </c>
      <c r="W74" s="20">
        <v>1063</v>
      </c>
      <c r="X74" s="20">
        <v>1063</v>
      </c>
      <c r="Y74" s="20">
        <v>1063</v>
      </c>
      <c r="AA74" s="2">
        <f>IFERROR(INDEX('Holiday Schedule'!$D$3:$D$24,MATCH(A74,'Holiday Schedule'!$C$3:$C$24,0)),0)</f>
        <v>0</v>
      </c>
      <c r="AB74" s="2">
        <f t="shared" ref="AB74:AB137" si="8">WEEKDAY(A74)</f>
        <v>4</v>
      </c>
      <c r="AC74" s="2">
        <f t="shared" ref="AC74:AC137" si="9">IF(AND(AB74&gt;1,AB74&lt;7,AA74&lt;1),SUM(I74:X74),0)</f>
        <v>5809</v>
      </c>
      <c r="AD74" s="5">
        <f t="shared" ref="AD74:AD137" si="10">AE74-AC74</f>
        <v>8238</v>
      </c>
      <c r="AE74" s="5">
        <f t="shared" ref="AE74:AE137" si="11">SUM(B74:Y74)</f>
        <v>14047</v>
      </c>
      <c r="AG74" s="2">
        <f t="shared" ref="AG74:AG137" si="12">MONTH(A74)</f>
        <v>3</v>
      </c>
      <c r="AH74" s="2">
        <f t="shared" ref="AH74:AH137" si="13">YEAR(A74)</f>
        <v>2024</v>
      </c>
      <c r="AJ74" s="5">
        <f t="shared" ref="AJ74:AJ137" si="14">MAX(B74:Y74)</f>
        <v>1063</v>
      </c>
      <c r="AK74" s="2">
        <f t="shared" ref="AK74:AK137" si="15">IF(AE74&gt;0,INDEX(B$8:Y$8,MATCH(AJ74,B74:Y74,0)),"")</f>
        <v>1</v>
      </c>
      <c r="AR74" s="5"/>
      <c r="AS74" s="5"/>
      <c r="AT74" s="5"/>
      <c r="AU74" s="5"/>
      <c r="AV74" s="5"/>
      <c r="AW74" s="5"/>
      <c r="AX74" s="5"/>
    </row>
    <row r="75" spans="1:50" x14ac:dyDescent="0.25">
      <c r="A75" s="18">
        <v>45358</v>
      </c>
      <c r="B75" s="20">
        <v>1066</v>
      </c>
      <c r="C75" s="20">
        <v>1066</v>
      </c>
      <c r="D75" s="20">
        <v>1066</v>
      </c>
      <c r="E75" s="20">
        <v>1066</v>
      </c>
      <c r="F75" s="20">
        <v>1066</v>
      </c>
      <c r="G75" s="20">
        <v>1066</v>
      </c>
      <c r="H75" s="20">
        <v>800</v>
      </c>
      <c r="I75" s="20">
        <v>156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339</v>
      </c>
      <c r="T75" s="20">
        <v>1066</v>
      </c>
      <c r="U75" s="20">
        <v>1066</v>
      </c>
      <c r="V75" s="20">
        <v>1066</v>
      </c>
      <c r="W75" s="20">
        <v>1066</v>
      </c>
      <c r="X75" s="20">
        <v>1066</v>
      </c>
      <c r="Y75" s="20">
        <v>1066</v>
      </c>
      <c r="AA75" s="2">
        <f>IFERROR(INDEX('Holiday Schedule'!$D$3:$D$24,MATCH(A75,'Holiday Schedule'!$C$3:$C$24,0)),0)</f>
        <v>0</v>
      </c>
      <c r="AB75" s="2">
        <f t="shared" si="8"/>
        <v>5</v>
      </c>
      <c r="AC75" s="2">
        <f t="shared" si="9"/>
        <v>5825</v>
      </c>
      <c r="AD75" s="5">
        <f t="shared" si="10"/>
        <v>8262</v>
      </c>
      <c r="AE75" s="5">
        <f t="shared" si="11"/>
        <v>14087</v>
      </c>
      <c r="AG75" s="2">
        <f t="shared" si="12"/>
        <v>3</v>
      </c>
      <c r="AH75" s="2">
        <f t="shared" si="13"/>
        <v>2024</v>
      </c>
      <c r="AJ75" s="5">
        <f t="shared" si="14"/>
        <v>1066</v>
      </c>
      <c r="AK75" s="2">
        <f t="shared" si="15"/>
        <v>1</v>
      </c>
      <c r="AR75" s="5"/>
      <c r="AS75" s="5"/>
      <c r="AT75" s="5"/>
      <c r="AU75" s="5"/>
      <c r="AV75" s="5"/>
      <c r="AW75" s="5"/>
      <c r="AX75" s="5"/>
    </row>
    <row r="76" spans="1:50" x14ac:dyDescent="0.25">
      <c r="A76" s="18">
        <v>45359</v>
      </c>
      <c r="B76" s="20">
        <v>1070</v>
      </c>
      <c r="C76" s="20">
        <v>1070</v>
      </c>
      <c r="D76" s="20">
        <v>1070</v>
      </c>
      <c r="E76" s="20">
        <v>1070</v>
      </c>
      <c r="F76" s="20">
        <v>1070</v>
      </c>
      <c r="G76" s="20">
        <v>1070</v>
      </c>
      <c r="H76" s="20">
        <v>802</v>
      </c>
      <c r="I76" s="20">
        <v>157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340</v>
      </c>
      <c r="T76" s="20">
        <v>1070</v>
      </c>
      <c r="U76" s="20">
        <v>1070</v>
      </c>
      <c r="V76" s="20">
        <v>1070</v>
      </c>
      <c r="W76" s="20">
        <v>1070</v>
      </c>
      <c r="X76" s="20">
        <v>1070</v>
      </c>
      <c r="Y76" s="20">
        <v>1070</v>
      </c>
      <c r="AA76" s="2">
        <f>IFERROR(INDEX('Holiday Schedule'!$D$3:$D$24,MATCH(A76,'Holiday Schedule'!$C$3:$C$24,0)),0)</f>
        <v>0</v>
      </c>
      <c r="AB76" s="2">
        <f t="shared" si="8"/>
        <v>6</v>
      </c>
      <c r="AC76" s="2">
        <f t="shared" si="9"/>
        <v>5847</v>
      </c>
      <c r="AD76" s="5">
        <f t="shared" si="10"/>
        <v>8292</v>
      </c>
      <c r="AE76" s="5">
        <f t="shared" si="11"/>
        <v>14139</v>
      </c>
      <c r="AG76" s="2">
        <f t="shared" si="12"/>
        <v>3</v>
      </c>
      <c r="AH76" s="2">
        <f t="shared" si="13"/>
        <v>2024</v>
      </c>
      <c r="AJ76" s="5">
        <f t="shared" si="14"/>
        <v>1070</v>
      </c>
      <c r="AK76" s="2">
        <f t="shared" si="15"/>
        <v>1</v>
      </c>
      <c r="AR76" s="5"/>
      <c r="AS76" s="5"/>
      <c r="AT76" s="5"/>
      <c r="AU76" s="5"/>
      <c r="AV76" s="5"/>
      <c r="AW76" s="5"/>
      <c r="AX76" s="5"/>
    </row>
    <row r="77" spans="1:50" x14ac:dyDescent="0.25">
      <c r="A77" s="18">
        <v>45360</v>
      </c>
      <c r="B77" s="20">
        <v>1071</v>
      </c>
      <c r="C77" s="20">
        <v>1071</v>
      </c>
      <c r="D77" s="20">
        <v>1071</v>
      </c>
      <c r="E77" s="20">
        <v>1071</v>
      </c>
      <c r="F77" s="20">
        <v>1071</v>
      </c>
      <c r="G77" s="20">
        <v>1071</v>
      </c>
      <c r="H77" s="20">
        <v>758</v>
      </c>
      <c r="I77" s="20">
        <v>88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357</v>
      </c>
      <c r="T77" s="20">
        <v>1071</v>
      </c>
      <c r="U77" s="20">
        <v>1071</v>
      </c>
      <c r="V77" s="20">
        <v>1071</v>
      </c>
      <c r="W77" s="20">
        <v>1071</v>
      </c>
      <c r="X77" s="20">
        <v>1071</v>
      </c>
      <c r="Y77" s="20">
        <v>1071</v>
      </c>
      <c r="AA77" s="2">
        <f>IFERROR(INDEX('Holiday Schedule'!$D$3:$D$24,MATCH(A77,'Holiday Schedule'!$C$3:$C$24,0)),0)</f>
        <v>0</v>
      </c>
      <c r="AB77" s="2">
        <f t="shared" si="8"/>
        <v>7</v>
      </c>
      <c r="AC77" s="2">
        <f t="shared" si="9"/>
        <v>0</v>
      </c>
      <c r="AD77" s="5">
        <f t="shared" si="10"/>
        <v>14055</v>
      </c>
      <c r="AE77" s="5">
        <f t="shared" si="11"/>
        <v>14055</v>
      </c>
      <c r="AG77" s="2">
        <f t="shared" si="12"/>
        <v>3</v>
      </c>
      <c r="AH77" s="2">
        <f t="shared" si="13"/>
        <v>2024</v>
      </c>
      <c r="AJ77" s="5">
        <f t="shared" si="14"/>
        <v>1071</v>
      </c>
      <c r="AK77" s="2">
        <f t="shared" si="15"/>
        <v>1</v>
      </c>
      <c r="AR77" s="5"/>
      <c r="AS77" s="5"/>
      <c r="AT77" s="5"/>
      <c r="AU77" s="5"/>
      <c r="AV77" s="5"/>
      <c r="AW77" s="5"/>
      <c r="AX77" s="5"/>
    </row>
    <row r="78" spans="1:50" x14ac:dyDescent="0.25">
      <c r="A78" s="18">
        <v>45361</v>
      </c>
      <c r="B78" s="20">
        <v>1071</v>
      </c>
      <c r="C78" s="20">
        <v>0</v>
      </c>
      <c r="D78" s="20">
        <v>1071</v>
      </c>
      <c r="E78" s="20">
        <v>1071</v>
      </c>
      <c r="F78" s="20">
        <v>1071</v>
      </c>
      <c r="G78" s="20">
        <v>1071</v>
      </c>
      <c r="H78" s="20">
        <v>758</v>
      </c>
      <c r="I78" s="20">
        <v>88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357</v>
      </c>
      <c r="T78" s="20">
        <v>1071</v>
      </c>
      <c r="U78" s="20">
        <v>1071</v>
      </c>
      <c r="V78" s="20">
        <v>1071</v>
      </c>
      <c r="W78" s="20">
        <v>1071</v>
      </c>
      <c r="X78" s="20">
        <v>1071</v>
      </c>
      <c r="Y78" s="20">
        <v>1071</v>
      </c>
      <c r="AA78" s="2">
        <f>IFERROR(INDEX('Holiday Schedule'!$D$3:$D$24,MATCH(A78,'Holiday Schedule'!$C$3:$C$24,0)),0)</f>
        <v>0</v>
      </c>
      <c r="AB78" s="2">
        <f t="shared" si="8"/>
        <v>1</v>
      </c>
      <c r="AC78" s="2">
        <f t="shared" si="9"/>
        <v>0</v>
      </c>
      <c r="AD78" s="5">
        <f t="shared" si="10"/>
        <v>12984</v>
      </c>
      <c r="AE78" s="5">
        <f t="shared" si="11"/>
        <v>12984</v>
      </c>
      <c r="AG78" s="2">
        <f t="shared" si="12"/>
        <v>3</v>
      </c>
      <c r="AH78" s="2">
        <f t="shared" si="13"/>
        <v>2024</v>
      </c>
      <c r="AJ78" s="5">
        <f t="shared" si="14"/>
        <v>1071</v>
      </c>
      <c r="AK78" s="2">
        <f t="shared" si="15"/>
        <v>1</v>
      </c>
      <c r="AR78" s="5"/>
      <c r="AS78" s="5"/>
      <c r="AT78" s="5"/>
      <c r="AU78" s="5"/>
      <c r="AV78" s="5"/>
      <c r="AW78" s="5"/>
      <c r="AX78" s="5"/>
    </row>
    <row r="79" spans="1:50" x14ac:dyDescent="0.25">
      <c r="A79" s="18">
        <v>45362</v>
      </c>
      <c r="B79" s="20">
        <v>1074</v>
      </c>
      <c r="C79" s="20">
        <v>1074</v>
      </c>
      <c r="D79" s="20">
        <v>1074</v>
      </c>
      <c r="E79" s="20">
        <v>1074</v>
      </c>
      <c r="F79" s="20">
        <v>1074</v>
      </c>
      <c r="G79" s="20">
        <v>1074</v>
      </c>
      <c r="H79" s="20">
        <v>805</v>
      </c>
      <c r="I79" s="20">
        <v>157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342</v>
      </c>
      <c r="T79" s="20">
        <v>1074</v>
      </c>
      <c r="U79" s="20">
        <v>1074</v>
      </c>
      <c r="V79" s="20">
        <v>1074</v>
      </c>
      <c r="W79" s="20">
        <v>1074</v>
      </c>
      <c r="X79" s="20">
        <v>1074</v>
      </c>
      <c r="Y79" s="20">
        <v>1074</v>
      </c>
      <c r="AA79" s="2">
        <f>IFERROR(INDEX('Holiday Schedule'!$D$3:$D$24,MATCH(A79,'Holiday Schedule'!$C$3:$C$24,0)),0)</f>
        <v>0</v>
      </c>
      <c r="AB79" s="2">
        <f t="shared" si="8"/>
        <v>2</v>
      </c>
      <c r="AC79" s="2">
        <f t="shared" si="9"/>
        <v>5869</v>
      </c>
      <c r="AD79" s="5">
        <f t="shared" si="10"/>
        <v>8323</v>
      </c>
      <c r="AE79" s="5">
        <f t="shared" si="11"/>
        <v>14192</v>
      </c>
      <c r="AG79" s="2">
        <f t="shared" si="12"/>
        <v>3</v>
      </c>
      <c r="AH79" s="2">
        <f t="shared" si="13"/>
        <v>2024</v>
      </c>
      <c r="AJ79" s="5">
        <f t="shared" si="14"/>
        <v>1074</v>
      </c>
      <c r="AK79" s="2">
        <f t="shared" si="15"/>
        <v>1</v>
      </c>
      <c r="AR79" s="5"/>
      <c r="AS79" s="5"/>
      <c r="AT79" s="5"/>
      <c r="AU79" s="5"/>
      <c r="AV79" s="5"/>
      <c r="AW79" s="5"/>
      <c r="AX79" s="5"/>
    </row>
    <row r="80" spans="1:50" x14ac:dyDescent="0.25">
      <c r="A80" s="18">
        <v>45363</v>
      </c>
      <c r="B80" s="20">
        <v>1073</v>
      </c>
      <c r="C80" s="20">
        <v>1073</v>
      </c>
      <c r="D80" s="20">
        <v>1073</v>
      </c>
      <c r="E80" s="20">
        <v>1073</v>
      </c>
      <c r="F80" s="20">
        <v>1073</v>
      </c>
      <c r="G80" s="20">
        <v>1073</v>
      </c>
      <c r="H80" s="20">
        <v>805</v>
      </c>
      <c r="I80" s="20">
        <v>158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342</v>
      </c>
      <c r="T80" s="20">
        <v>1073</v>
      </c>
      <c r="U80" s="20">
        <v>1073</v>
      </c>
      <c r="V80" s="20">
        <v>1073</v>
      </c>
      <c r="W80" s="20">
        <v>1073</v>
      </c>
      <c r="X80" s="20">
        <v>1073</v>
      </c>
      <c r="Y80" s="20">
        <v>1073</v>
      </c>
      <c r="AA80" s="2">
        <f>IFERROR(INDEX('Holiday Schedule'!$D$3:$D$24,MATCH(A80,'Holiday Schedule'!$C$3:$C$24,0)),0)</f>
        <v>0</v>
      </c>
      <c r="AB80" s="2">
        <f t="shared" si="8"/>
        <v>3</v>
      </c>
      <c r="AC80" s="2">
        <f t="shared" si="9"/>
        <v>5865</v>
      </c>
      <c r="AD80" s="5">
        <f t="shared" si="10"/>
        <v>8316</v>
      </c>
      <c r="AE80" s="5">
        <f t="shared" si="11"/>
        <v>14181</v>
      </c>
      <c r="AG80" s="2">
        <f t="shared" si="12"/>
        <v>3</v>
      </c>
      <c r="AH80" s="2">
        <f t="shared" si="13"/>
        <v>2024</v>
      </c>
      <c r="AJ80" s="5">
        <f t="shared" si="14"/>
        <v>1073</v>
      </c>
      <c r="AK80" s="2">
        <f t="shared" si="15"/>
        <v>1</v>
      </c>
      <c r="AR80" s="5"/>
      <c r="AS80" s="5"/>
      <c r="AT80" s="5"/>
      <c r="AU80" s="5"/>
      <c r="AV80" s="5"/>
      <c r="AW80" s="5"/>
      <c r="AX80" s="5"/>
    </row>
    <row r="81" spans="1:50" x14ac:dyDescent="0.25">
      <c r="A81" s="18">
        <v>45364</v>
      </c>
      <c r="B81" s="20">
        <v>1073</v>
      </c>
      <c r="C81" s="20">
        <v>1073</v>
      </c>
      <c r="D81" s="20">
        <v>1073</v>
      </c>
      <c r="E81" s="20">
        <v>1073</v>
      </c>
      <c r="F81" s="20">
        <v>1073</v>
      </c>
      <c r="G81" s="20">
        <v>1073</v>
      </c>
      <c r="H81" s="20">
        <v>805</v>
      </c>
      <c r="I81" s="20">
        <v>158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342</v>
      </c>
      <c r="T81" s="20">
        <v>1073</v>
      </c>
      <c r="U81" s="20">
        <v>1073</v>
      </c>
      <c r="V81" s="20">
        <v>1073</v>
      </c>
      <c r="W81" s="20">
        <v>1073</v>
      </c>
      <c r="X81" s="20">
        <v>1073</v>
      </c>
      <c r="Y81" s="20">
        <v>1073</v>
      </c>
      <c r="AA81" s="2">
        <f>IFERROR(INDEX('Holiday Schedule'!$D$3:$D$24,MATCH(A81,'Holiday Schedule'!$C$3:$C$24,0)),0)</f>
        <v>0</v>
      </c>
      <c r="AB81" s="2">
        <f t="shared" si="8"/>
        <v>4</v>
      </c>
      <c r="AC81" s="2">
        <f t="shared" si="9"/>
        <v>5865</v>
      </c>
      <c r="AD81" s="5">
        <f t="shared" si="10"/>
        <v>8316</v>
      </c>
      <c r="AE81" s="5">
        <f t="shared" si="11"/>
        <v>14181</v>
      </c>
      <c r="AG81" s="2">
        <f t="shared" si="12"/>
        <v>3</v>
      </c>
      <c r="AH81" s="2">
        <f t="shared" si="13"/>
        <v>2024</v>
      </c>
      <c r="AJ81" s="5">
        <f t="shared" si="14"/>
        <v>1073</v>
      </c>
      <c r="AK81" s="2">
        <f t="shared" si="15"/>
        <v>1</v>
      </c>
      <c r="AR81" s="5"/>
      <c r="AS81" s="5"/>
      <c r="AT81" s="5"/>
      <c r="AU81" s="5"/>
      <c r="AV81" s="5"/>
      <c r="AW81" s="5"/>
      <c r="AX81" s="5"/>
    </row>
    <row r="82" spans="1:50" x14ac:dyDescent="0.25">
      <c r="A82" s="18">
        <v>45365</v>
      </c>
      <c r="B82" s="20">
        <v>1076</v>
      </c>
      <c r="C82" s="20">
        <v>1076</v>
      </c>
      <c r="D82" s="20">
        <v>1076</v>
      </c>
      <c r="E82" s="20">
        <v>1076</v>
      </c>
      <c r="F82" s="20">
        <v>1076</v>
      </c>
      <c r="G82" s="20">
        <v>1076</v>
      </c>
      <c r="H82" s="20">
        <v>807</v>
      </c>
      <c r="I82" s="20">
        <v>159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343</v>
      </c>
      <c r="T82" s="20">
        <v>1076</v>
      </c>
      <c r="U82" s="20">
        <v>1076</v>
      </c>
      <c r="V82" s="20">
        <v>1076</v>
      </c>
      <c r="W82" s="20">
        <v>1076</v>
      </c>
      <c r="X82" s="20">
        <v>1076</v>
      </c>
      <c r="Y82" s="20">
        <v>1076</v>
      </c>
      <c r="AA82" s="2">
        <f>IFERROR(INDEX('Holiday Schedule'!$D$3:$D$24,MATCH(A82,'Holiday Schedule'!$C$3:$C$24,0)),0)</f>
        <v>0</v>
      </c>
      <c r="AB82" s="2">
        <f t="shared" si="8"/>
        <v>5</v>
      </c>
      <c r="AC82" s="2">
        <f t="shared" si="9"/>
        <v>5882</v>
      </c>
      <c r="AD82" s="5">
        <f t="shared" si="10"/>
        <v>8339</v>
      </c>
      <c r="AE82" s="5">
        <f t="shared" si="11"/>
        <v>14221</v>
      </c>
      <c r="AG82" s="2">
        <f t="shared" si="12"/>
        <v>3</v>
      </c>
      <c r="AH82" s="2">
        <f t="shared" si="13"/>
        <v>2024</v>
      </c>
      <c r="AJ82" s="5">
        <f t="shared" si="14"/>
        <v>1076</v>
      </c>
      <c r="AK82" s="2">
        <f t="shared" si="15"/>
        <v>1</v>
      </c>
      <c r="AR82" s="5"/>
      <c r="AS82" s="5"/>
      <c r="AT82" s="5"/>
      <c r="AU82" s="5"/>
      <c r="AV82" s="5"/>
      <c r="AW82" s="5"/>
      <c r="AX82" s="5"/>
    </row>
    <row r="83" spans="1:50" x14ac:dyDescent="0.25">
      <c r="A83" s="18">
        <v>45366</v>
      </c>
      <c r="B83" s="20">
        <v>1077</v>
      </c>
      <c r="C83" s="20">
        <v>1077</v>
      </c>
      <c r="D83" s="20">
        <v>1077</v>
      </c>
      <c r="E83" s="20">
        <v>1077</v>
      </c>
      <c r="F83" s="20">
        <v>1077</v>
      </c>
      <c r="G83" s="20">
        <v>1077</v>
      </c>
      <c r="H83" s="20">
        <v>808</v>
      </c>
      <c r="I83" s="20">
        <v>159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343</v>
      </c>
      <c r="T83" s="20">
        <v>1077</v>
      </c>
      <c r="U83" s="20">
        <v>1077</v>
      </c>
      <c r="V83" s="20">
        <v>1077</v>
      </c>
      <c r="W83" s="20">
        <v>1077</v>
      </c>
      <c r="X83" s="20">
        <v>1077</v>
      </c>
      <c r="Y83" s="20">
        <v>1077</v>
      </c>
      <c r="AA83" s="2">
        <f>IFERROR(INDEX('Holiday Schedule'!$D$3:$D$24,MATCH(A83,'Holiday Schedule'!$C$3:$C$24,0)),0)</f>
        <v>0</v>
      </c>
      <c r="AB83" s="2">
        <f t="shared" si="8"/>
        <v>6</v>
      </c>
      <c r="AC83" s="2">
        <f t="shared" si="9"/>
        <v>5887</v>
      </c>
      <c r="AD83" s="5">
        <f t="shared" si="10"/>
        <v>8347</v>
      </c>
      <c r="AE83" s="5">
        <f t="shared" si="11"/>
        <v>14234</v>
      </c>
      <c r="AG83" s="2">
        <f t="shared" si="12"/>
        <v>3</v>
      </c>
      <c r="AH83" s="2">
        <f t="shared" si="13"/>
        <v>2024</v>
      </c>
      <c r="AJ83" s="5">
        <f t="shared" si="14"/>
        <v>1077</v>
      </c>
      <c r="AK83" s="2">
        <f t="shared" si="15"/>
        <v>1</v>
      </c>
      <c r="AR83" s="5"/>
      <c r="AS83" s="5"/>
      <c r="AT83" s="5"/>
      <c r="AU83" s="5"/>
      <c r="AV83" s="5"/>
      <c r="AW83" s="5"/>
      <c r="AX83" s="5"/>
    </row>
    <row r="84" spans="1:50" x14ac:dyDescent="0.25">
      <c r="A84" s="18">
        <v>45367</v>
      </c>
      <c r="B84" s="20">
        <v>1077</v>
      </c>
      <c r="C84" s="20">
        <v>1077</v>
      </c>
      <c r="D84" s="20">
        <v>1077</v>
      </c>
      <c r="E84" s="20">
        <v>1077</v>
      </c>
      <c r="F84" s="20">
        <v>1077</v>
      </c>
      <c r="G84" s="20">
        <v>1077</v>
      </c>
      <c r="H84" s="20">
        <v>763</v>
      </c>
      <c r="I84" s="20">
        <v>89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360</v>
      </c>
      <c r="T84" s="20">
        <v>1077</v>
      </c>
      <c r="U84" s="20">
        <v>1077</v>
      </c>
      <c r="V84" s="20">
        <v>1077</v>
      </c>
      <c r="W84" s="20">
        <v>1077</v>
      </c>
      <c r="X84" s="20">
        <v>1077</v>
      </c>
      <c r="Y84" s="20">
        <v>1077</v>
      </c>
      <c r="AA84" s="2">
        <f>IFERROR(INDEX('Holiday Schedule'!$D$3:$D$24,MATCH(A84,'Holiday Schedule'!$C$3:$C$24,0)),0)</f>
        <v>0</v>
      </c>
      <c r="AB84" s="2">
        <f t="shared" si="8"/>
        <v>7</v>
      </c>
      <c r="AC84" s="2">
        <f t="shared" si="9"/>
        <v>0</v>
      </c>
      <c r="AD84" s="5">
        <f t="shared" si="10"/>
        <v>14136</v>
      </c>
      <c r="AE84" s="5">
        <f t="shared" si="11"/>
        <v>14136</v>
      </c>
      <c r="AG84" s="2">
        <f t="shared" si="12"/>
        <v>3</v>
      </c>
      <c r="AH84" s="2">
        <f t="shared" si="13"/>
        <v>2024</v>
      </c>
      <c r="AJ84" s="5">
        <f t="shared" si="14"/>
        <v>1077</v>
      </c>
      <c r="AK84" s="2">
        <f t="shared" si="15"/>
        <v>1</v>
      </c>
      <c r="AR84" s="5"/>
      <c r="AS84" s="5"/>
      <c r="AT84" s="5"/>
      <c r="AU84" s="5"/>
      <c r="AV84" s="5"/>
      <c r="AW84" s="5"/>
      <c r="AX84" s="5"/>
    </row>
    <row r="85" spans="1:50" x14ac:dyDescent="0.25">
      <c r="A85" s="18">
        <v>45368</v>
      </c>
      <c r="B85" s="20">
        <v>1077</v>
      </c>
      <c r="C85" s="20">
        <v>1077</v>
      </c>
      <c r="D85" s="20">
        <v>1077</v>
      </c>
      <c r="E85" s="20">
        <v>1077</v>
      </c>
      <c r="F85" s="20">
        <v>1077</v>
      </c>
      <c r="G85" s="20">
        <v>1077</v>
      </c>
      <c r="H85" s="20">
        <v>763</v>
      </c>
      <c r="I85" s="20">
        <v>89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360</v>
      </c>
      <c r="T85" s="20">
        <v>1077</v>
      </c>
      <c r="U85" s="20">
        <v>1077</v>
      </c>
      <c r="V85" s="20">
        <v>1077</v>
      </c>
      <c r="W85" s="20">
        <v>1077</v>
      </c>
      <c r="X85" s="20">
        <v>1077</v>
      </c>
      <c r="Y85" s="20">
        <v>1077</v>
      </c>
      <c r="AA85" s="2">
        <f>IFERROR(INDEX('Holiday Schedule'!$D$3:$D$24,MATCH(A85,'Holiday Schedule'!$C$3:$C$24,0)),0)</f>
        <v>0</v>
      </c>
      <c r="AB85" s="2">
        <f t="shared" si="8"/>
        <v>1</v>
      </c>
      <c r="AC85" s="2">
        <f t="shared" si="9"/>
        <v>0</v>
      </c>
      <c r="AD85" s="5">
        <f t="shared" si="10"/>
        <v>14136</v>
      </c>
      <c r="AE85" s="5">
        <f t="shared" si="11"/>
        <v>14136</v>
      </c>
      <c r="AG85" s="2">
        <f t="shared" si="12"/>
        <v>3</v>
      </c>
      <c r="AH85" s="2">
        <f t="shared" si="13"/>
        <v>2024</v>
      </c>
      <c r="AJ85" s="5">
        <f t="shared" si="14"/>
        <v>1077</v>
      </c>
      <c r="AK85" s="2">
        <f t="shared" si="15"/>
        <v>1</v>
      </c>
      <c r="AR85" s="5"/>
      <c r="AS85" s="5"/>
      <c r="AT85" s="5"/>
      <c r="AU85" s="5"/>
      <c r="AV85" s="5"/>
      <c r="AW85" s="5"/>
      <c r="AX85" s="5"/>
    </row>
    <row r="86" spans="1:50" x14ac:dyDescent="0.25">
      <c r="A86" s="18">
        <v>45369</v>
      </c>
      <c r="B86" s="20">
        <v>1078</v>
      </c>
      <c r="C86" s="20">
        <v>1078</v>
      </c>
      <c r="D86" s="20">
        <v>1078</v>
      </c>
      <c r="E86" s="20">
        <v>1078</v>
      </c>
      <c r="F86" s="20">
        <v>1078</v>
      </c>
      <c r="G86" s="20">
        <v>1078</v>
      </c>
      <c r="H86" s="20">
        <v>810</v>
      </c>
      <c r="I86" s="20">
        <v>159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343</v>
      </c>
      <c r="T86" s="20">
        <v>1078</v>
      </c>
      <c r="U86" s="20">
        <v>1078</v>
      </c>
      <c r="V86" s="20">
        <v>1078</v>
      </c>
      <c r="W86" s="20">
        <v>1078</v>
      </c>
      <c r="X86" s="20">
        <v>1078</v>
      </c>
      <c r="Y86" s="20">
        <v>1078</v>
      </c>
      <c r="AA86" s="2">
        <f>IFERROR(INDEX('Holiday Schedule'!$D$3:$D$24,MATCH(A86,'Holiday Schedule'!$C$3:$C$24,0)),0)</f>
        <v>0</v>
      </c>
      <c r="AB86" s="2">
        <f t="shared" si="8"/>
        <v>2</v>
      </c>
      <c r="AC86" s="2">
        <f t="shared" si="9"/>
        <v>5892</v>
      </c>
      <c r="AD86" s="5">
        <f t="shared" si="10"/>
        <v>8356</v>
      </c>
      <c r="AE86" s="5">
        <f t="shared" si="11"/>
        <v>14248</v>
      </c>
      <c r="AG86" s="2">
        <f t="shared" si="12"/>
        <v>3</v>
      </c>
      <c r="AH86" s="2">
        <f t="shared" si="13"/>
        <v>2024</v>
      </c>
      <c r="AJ86" s="5">
        <f t="shared" si="14"/>
        <v>1078</v>
      </c>
      <c r="AK86" s="2">
        <f t="shared" si="15"/>
        <v>1</v>
      </c>
      <c r="AR86" s="5"/>
      <c r="AS86" s="5"/>
      <c r="AT86" s="5"/>
      <c r="AU86" s="5"/>
      <c r="AV86" s="5"/>
      <c r="AW86" s="5"/>
      <c r="AX86" s="5"/>
    </row>
    <row r="87" spans="1:50" x14ac:dyDescent="0.25">
      <c r="A87" s="18">
        <v>45370</v>
      </c>
      <c r="B87" s="20">
        <v>1078</v>
      </c>
      <c r="C87" s="20">
        <v>1078</v>
      </c>
      <c r="D87" s="20">
        <v>1078</v>
      </c>
      <c r="E87" s="20">
        <v>1078</v>
      </c>
      <c r="F87" s="20">
        <v>1078</v>
      </c>
      <c r="G87" s="20">
        <v>1078</v>
      </c>
      <c r="H87" s="20">
        <v>810</v>
      </c>
      <c r="I87" s="20">
        <v>159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343</v>
      </c>
      <c r="T87" s="20">
        <v>1078</v>
      </c>
      <c r="U87" s="20">
        <v>1078</v>
      </c>
      <c r="V87" s="20">
        <v>1078</v>
      </c>
      <c r="W87" s="20">
        <v>1078</v>
      </c>
      <c r="X87" s="20">
        <v>1078</v>
      </c>
      <c r="Y87" s="20">
        <v>1078</v>
      </c>
      <c r="AA87" s="2">
        <f>IFERROR(INDEX('Holiday Schedule'!$D$3:$D$24,MATCH(A87,'Holiday Schedule'!$C$3:$C$24,0)),0)</f>
        <v>0</v>
      </c>
      <c r="AB87" s="2">
        <f t="shared" si="8"/>
        <v>3</v>
      </c>
      <c r="AC87" s="2">
        <f t="shared" si="9"/>
        <v>5892</v>
      </c>
      <c r="AD87" s="5">
        <f t="shared" si="10"/>
        <v>8356</v>
      </c>
      <c r="AE87" s="5">
        <f t="shared" si="11"/>
        <v>14248</v>
      </c>
      <c r="AG87" s="2">
        <f t="shared" si="12"/>
        <v>3</v>
      </c>
      <c r="AH87" s="2">
        <f t="shared" si="13"/>
        <v>2024</v>
      </c>
      <c r="AJ87" s="5">
        <f t="shared" si="14"/>
        <v>1078</v>
      </c>
      <c r="AK87" s="2">
        <f t="shared" si="15"/>
        <v>1</v>
      </c>
      <c r="AR87" s="5"/>
      <c r="AS87" s="5"/>
      <c r="AT87" s="5"/>
      <c r="AU87" s="5"/>
      <c r="AV87" s="5"/>
      <c r="AW87" s="5"/>
      <c r="AX87" s="5"/>
    </row>
    <row r="88" spans="1:50" x14ac:dyDescent="0.25">
      <c r="A88" s="18">
        <v>45371</v>
      </c>
      <c r="B88" s="20">
        <v>1082</v>
      </c>
      <c r="C88" s="20">
        <v>1082</v>
      </c>
      <c r="D88" s="20">
        <v>1082</v>
      </c>
      <c r="E88" s="20">
        <v>1082</v>
      </c>
      <c r="F88" s="20">
        <v>1082</v>
      </c>
      <c r="G88" s="20">
        <v>1082</v>
      </c>
      <c r="H88" s="20">
        <v>814</v>
      </c>
      <c r="I88" s="20">
        <v>159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344</v>
      </c>
      <c r="T88" s="20">
        <v>1082</v>
      </c>
      <c r="U88" s="20">
        <v>1082</v>
      </c>
      <c r="V88" s="20">
        <v>1082</v>
      </c>
      <c r="W88" s="20">
        <v>1082</v>
      </c>
      <c r="X88" s="20">
        <v>1082</v>
      </c>
      <c r="Y88" s="20">
        <v>1082</v>
      </c>
      <c r="AA88" s="2">
        <f>IFERROR(INDEX('Holiday Schedule'!$D$3:$D$24,MATCH(A88,'Holiday Schedule'!$C$3:$C$24,0)),0)</f>
        <v>0</v>
      </c>
      <c r="AB88" s="2">
        <f t="shared" si="8"/>
        <v>4</v>
      </c>
      <c r="AC88" s="2">
        <f t="shared" si="9"/>
        <v>5913</v>
      </c>
      <c r="AD88" s="5">
        <f t="shared" si="10"/>
        <v>8388</v>
      </c>
      <c r="AE88" s="5">
        <f t="shared" si="11"/>
        <v>14301</v>
      </c>
      <c r="AG88" s="2">
        <f t="shared" si="12"/>
        <v>3</v>
      </c>
      <c r="AH88" s="2">
        <f t="shared" si="13"/>
        <v>2024</v>
      </c>
      <c r="AJ88" s="5">
        <f t="shared" si="14"/>
        <v>1082</v>
      </c>
      <c r="AK88" s="2">
        <f t="shared" si="15"/>
        <v>1</v>
      </c>
      <c r="AR88" s="5"/>
      <c r="AS88" s="5"/>
      <c r="AT88" s="5"/>
      <c r="AU88" s="5"/>
      <c r="AV88" s="5"/>
      <c r="AW88" s="5"/>
      <c r="AX88" s="5"/>
    </row>
    <row r="89" spans="1:50" x14ac:dyDescent="0.25">
      <c r="A89" s="18">
        <v>45372</v>
      </c>
      <c r="B89" s="20">
        <v>1093</v>
      </c>
      <c r="C89" s="20">
        <v>1093</v>
      </c>
      <c r="D89" s="20">
        <v>1093</v>
      </c>
      <c r="E89" s="20">
        <v>1093</v>
      </c>
      <c r="F89" s="20">
        <v>1093</v>
      </c>
      <c r="G89" s="20">
        <v>1093</v>
      </c>
      <c r="H89" s="20">
        <v>822</v>
      </c>
      <c r="I89" s="20">
        <v>161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348</v>
      </c>
      <c r="T89" s="20">
        <v>1093</v>
      </c>
      <c r="U89" s="20">
        <v>1093</v>
      </c>
      <c r="V89" s="20">
        <v>1093</v>
      </c>
      <c r="W89" s="20">
        <v>1093</v>
      </c>
      <c r="X89" s="20">
        <v>1093</v>
      </c>
      <c r="Y89" s="20">
        <v>1093</v>
      </c>
      <c r="AA89" s="2">
        <f>IFERROR(INDEX('Holiday Schedule'!$D$3:$D$24,MATCH(A89,'Holiday Schedule'!$C$3:$C$24,0)),0)</f>
        <v>0</v>
      </c>
      <c r="AB89" s="2">
        <f t="shared" si="8"/>
        <v>5</v>
      </c>
      <c r="AC89" s="2">
        <f t="shared" si="9"/>
        <v>5974</v>
      </c>
      <c r="AD89" s="5">
        <f t="shared" si="10"/>
        <v>8473</v>
      </c>
      <c r="AE89" s="5">
        <f t="shared" si="11"/>
        <v>14447</v>
      </c>
      <c r="AG89" s="2">
        <f t="shared" si="12"/>
        <v>3</v>
      </c>
      <c r="AH89" s="2">
        <f t="shared" si="13"/>
        <v>2024</v>
      </c>
      <c r="AJ89" s="5">
        <f t="shared" si="14"/>
        <v>1093</v>
      </c>
      <c r="AK89" s="2">
        <f t="shared" si="15"/>
        <v>1</v>
      </c>
      <c r="AR89" s="5"/>
      <c r="AS89" s="5"/>
      <c r="AT89" s="5"/>
      <c r="AU89" s="5"/>
      <c r="AV89" s="5"/>
      <c r="AW89" s="5"/>
      <c r="AX89" s="5"/>
    </row>
    <row r="90" spans="1:50" x14ac:dyDescent="0.25">
      <c r="A90" s="18">
        <v>45373</v>
      </c>
      <c r="B90" s="20">
        <v>1094</v>
      </c>
      <c r="C90" s="20">
        <v>1094</v>
      </c>
      <c r="D90" s="20">
        <v>1094</v>
      </c>
      <c r="E90" s="20">
        <v>1094</v>
      </c>
      <c r="F90" s="20">
        <v>1094</v>
      </c>
      <c r="G90" s="20">
        <v>1094</v>
      </c>
      <c r="H90" s="20">
        <v>823</v>
      </c>
      <c r="I90" s="20">
        <v>161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349</v>
      </c>
      <c r="T90" s="20">
        <v>1094</v>
      </c>
      <c r="U90" s="20">
        <v>1094</v>
      </c>
      <c r="V90" s="20">
        <v>1094</v>
      </c>
      <c r="W90" s="20">
        <v>1094</v>
      </c>
      <c r="X90" s="20">
        <v>1094</v>
      </c>
      <c r="Y90" s="20">
        <v>1094</v>
      </c>
      <c r="AA90" s="2">
        <f>IFERROR(INDEX('Holiday Schedule'!$D$3:$D$24,MATCH(A90,'Holiday Schedule'!$C$3:$C$24,0)),0)</f>
        <v>0</v>
      </c>
      <c r="AB90" s="2">
        <f t="shared" si="8"/>
        <v>6</v>
      </c>
      <c r="AC90" s="2">
        <f t="shared" si="9"/>
        <v>5980</v>
      </c>
      <c r="AD90" s="5">
        <f t="shared" si="10"/>
        <v>8481</v>
      </c>
      <c r="AE90" s="5">
        <f t="shared" si="11"/>
        <v>14461</v>
      </c>
      <c r="AG90" s="2">
        <f t="shared" si="12"/>
        <v>3</v>
      </c>
      <c r="AH90" s="2">
        <f t="shared" si="13"/>
        <v>2024</v>
      </c>
      <c r="AJ90" s="5">
        <f t="shared" si="14"/>
        <v>1094</v>
      </c>
      <c r="AK90" s="2">
        <f t="shared" si="15"/>
        <v>1</v>
      </c>
      <c r="AR90" s="5"/>
      <c r="AS90" s="5"/>
      <c r="AT90" s="5"/>
      <c r="AU90" s="5"/>
      <c r="AV90" s="5"/>
      <c r="AW90" s="5"/>
      <c r="AX90" s="5"/>
    </row>
    <row r="91" spans="1:50" x14ac:dyDescent="0.25">
      <c r="A91" s="18">
        <v>45374</v>
      </c>
      <c r="B91" s="20">
        <v>1094</v>
      </c>
      <c r="C91" s="20">
        <v>1094</v>
      </c>
      <c r="D91" s="20">
        <v>1094</v>
      </c>
      <c r="E91" s="20">
        <v>1094</v>
      </c>
      <c r="F91" s="20">
        <v>1094</v>
      </c>
      <c r="G91" s="20">
        <v>1094</v>
      </c>
      <c r="H91" s="20">
        <v>775</v>
      </c>
      <c r="I91" s="20">
        <v>91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365</v>
      </c>
      <c r="T91" s="20">
        <v>1094</v>
      </c>
      <c r="U91" s="20">
        <v>1094</v>
      </c>
      <c r="V91" s="20">
        <v>1094</v>
      </c>
      <c r="W91" s="20">
        <v>1094</v>
      </c>
      <c r="X91" s="20">
        <v>1094</v>
      </c>
      <c r="Y91" s="20">
        <v>1094</v>
      </c>
      <c r="AA91" s="2">
        <f>IFERROR(INDEX('Holiday Schedule'!$D$3:$D$24,MATCH(A91,'Holiday Schedule'!$C$3:$C$24,0)),0)</f>
        <v>0</v>
      </c>
      <c r="AB91" s="2">
        <f t="shared" si="8"/>
        <v>7</v>
      </c>
      <c r="AC91" s="2">
        <f t="shared" si="9"/>
        <v>0</v>
      </c>
      <c r="AD91" s="5">
        <f t="shared" si="10"/>
        <v>14359</v>
      </c>
      <c r="AE91" s="5">
        <f t="shared" si="11"/>
        <v>14359</v>
      </c>
      <c r="AG91" s="2">
        <f t="shared" si="12"/>
        <v>3</v>
      </c>
      <c r="AH91" s="2">
        <f t="shared" si="13"/>
        <v>2024</v>
      </c>
      <c r="AJ91" s="5">
        <f t="shared" si="14"/>
        <v>1094</v>
      </c>
      <c r="AK91" s="2">
        <f t="shared" si="15"/>
        <v>1</v>
      </c>
      <c r="AR91" s="5"/>
      <c r="AS91" s="5"/>
      <c r="AT91" s="5"/>
      <c r="AU91" s="5"/>
      <c r="AV91" s="5"/>
      <c r="AW91" s="5"/>
      <c r="AX91" s="5"/>
    </row>
    <row r="92" spans="1:50" x14ac:dyDescent="0.25">
      <c r="A92" s="18">
        <v>45375</v>
      </c>
      <c r="B92" s="20">
        <v>1094</v>
      </c>
      <c r="C92" s="20">
        <v>1094</v>
      </c>
      <c r="D92" s="20">
        <v>1094</v>
      </c>
      <c r="E92" s="20">
        <v>1094</v>
      </c>
      <c r="F92" s="20">
        <v>1094</v>
      </c>
      <c r="G92" s="20">
        <v>1094</v>
      </c>
      <c r="H92" s="20">
        <v>775</v>
      </c>
      <c r="I92" s="20">
        <v>91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365</v>
      </c>
      <c r="T92" s="20">
        <v>1094</v>
      </c>
      <c r="U92" s="20">
        <v>1094</v>
      </c>
      <c r="V92" s="20">
        <v>1094</v>
      </c>
      <c r="W92" s="20">
        <v>1094</v>
      </c>
      <c r="X92" s="20">
        <v>1094</v>
      </c>
      <c r="Y92" s="20">
        <v>1094</v>
      </c>
      <c r="AA92" s="2">
        <f>IFERROR(INDEX('Holiday Schedule'!$D$3:$D$24,MATCH(A92,'Holiday Schedule'!$C$3:$C$24,0)),0)</f>
        <v>0</v>
      </c>
      <c r="AB92" s="2">
        <f t="shared" si="8"/>
        <v>1</v>
      </c>
      <c r="AC92" s="2">
        <f t="shared" si="9"/>
        <v>0</v>
      </c>
      <c r="AD92" s="5">
        <f t="shared" si="10"/>
        <v>14359</v>
      </c>
      <c r="AE92" s="5">
        <f t="shared" si="11"/>
        <v>14359</v>
      </c>
      <c r="AG92" s="2">
        <f t="shared" si="12"/>
        <v>3</v>
      </c>
      <c r="AH92" s="2">
        <f t="shared" si="13"/>
        <v>2024</v>
      </c>
      <c r="AJ92" s="5">
        <f t="shared" si="14"/>
        <v>1094</v>
      </c>
      <c r="AK92" s="2">
        <f t="shared" si="15"/>
        <v>1</v>
      </c>
      <c r="AR92" s="5"/>
      <c r="AS92" s="5"/>
      <c r="AT92" s="5"/>
      <c r="AU92" s="5"/>
      <c r="AV92" s="5"/>
      <c r="AW92" s="5"/>
      <c r="AX92" s="5"/>
    </row>
    <row r="93" spans="1:50" x14ac:dyDescent="0.25">
      <c r="A93" s="18">
        <v>45376</v>
      </c>
      <c r="B93" s="20">
        <v>1105</v>
      </c>
      <c r="C93" s="20">
        <v>1105</v>
      </c>
      <c r="D93" s="20">
        <v>1105</v>
      </c>
      <c r="E93" s="20">
        <v>1105</v>
      </c>
      <c r="F93" s="20">
        <v>1105</v>
      </c>
      <c r="G93" s="20">
        <v>1105</v>
      </c>
      <c r="H93" s="20">
        <v>831</v>
      </c>
      <c r="I93" s="20">
        <v>162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352</v>
      </c>
      <c r="T93" s="20">
        <v>1105</v>
      </c>
      <c r="U93" s="20">
        <v>1105</v>
      </c>
      <c r="V93" s="20">
        <v>1105</v>
      </c>
      <c r="W93" s="20">
        <v>1105</v>
      </c>
      <c r="X93" s="20">
        <v>1105</v>
      </c>
      <c r="Y93" s="20">
        <v>1105</v>
      </c>
      <c r="AA93" s="2">
        <f>IFERROR(INDEX('Holiday Schedule'!$D$3:$D$24,MATCH(A93,'Holiday Schedule'!$C$3:$C$24,0)),0)</f>
        <v>0</v>
      </c>
      <c r="AB93" s="2">
        <f t="shared" si="8"/>
        <v>2</v>
      </c>
      <c r="AC93" s="2">
        <f t="shared" si="9"/>
        <v>6039</v>
      </c>
      <c r="AD93" s="5">
        <f t="shared" si="10"/>
        <v>8566</v>
      </c>
      <c r="AE93" s="5">
        <f t="shared" si="11"/>
        <v>14605</v>
      </c>
      <c r="AG93" s="2">
        <f t="shared" si="12"/>
        <v>3</v>
      </c>
      <c r="AH93" s="2">
        <f t="shared" si="13"/>
        <v>2024</v>
      </c>
      <c r="AJ93" s="5">
        <f t="shared" si="14"/>
        <v>1105</v>
      </c>
      <c r="AK93" s="2">
        <f t="shared" si="15"/>
        <v>1</v>
      </c>
      <c r="AR93" s="5"/>
      <c r="AS93" s="5"/>
      <c r="AT93" s="5"/>
      <c r="AU93" s="5"/>
      <c r="AV93" s="5"/>
      <c r="AW93" s="5"/>
      <c r="AX93" s="5"/>
    </row>
    <row r="94" spans="1:50" x14ac:dyDescent="0.25">
      <c r="A94" s="18">
        <v>45377</v>
      </c>
      <c r="B94" s="20">
        <v>1112</v>
      </c>
      <c r="C94" s="20">
        <v>1112</v>
      </c>
      <c r="D94" s="20">
        <v>1112</v>
      </c>
      <c r="E94" s="20">
        <v>1112</v>
      </c>
      <c r="F94" s="20">
        <v>1112</v>
      </c>
      <c r="G94" s="20">
        <v>1112</v>
      </c>
      <c r="H94" s="20">
        <v>836</v>
      </c>
      <c r="I94" s="20">
        <v>163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354</v>
      </c>
      <c r="T94" s="20">
        <v>1112</v>
      </c>
      <c r="U94" s="20">
        <v>1112</v>
      </c>
      <c r="V94" s="20">
        <v>1112</v>
      </c>
      <c r="W94" s="20">
        <v>1112</v>
      </c>
      <c r="X94" s="20">
        <v>1112</v>
      </c>
      <c r="Y94" s="20">
        <v>1112</v>
      </c>
      <c r="AA94" s="2">
        <f>IFERROR(INDEX('Holiday Schedule'!$D$3:$D$24,MATCH(A94,'Holiday Schedule'!$C$3:$C$24,0)),0)</f>
        <v>0</v>
      </c>
      <c r="AB94" s="2">
        <f t="shared" si="8"/>
        <v>3</v>
      </c>
      <c r="AC94" s="2">
        <f t="shared" si="9"/>
        <v>6077</v>
      </c>
      <c r="AD94" s="5">
        <f t="shared" si="10"/>
        <v>8620</v>
      </c>
      <c r="AE94" s="5">
        <f t="shared" si="11"/>
        <v>14697</v>
      </c>
      <c r="AG94" s="2">
        <f t="shared" si="12"/>
        <v>3</v>
      </c>
      <c r="AH94" s="2">
        <f t="shared" si="13"/>
        <v>2024</v>
      </c>
      <c r="AJ94" s="5">
        <f t="shared" si="14"/>
        <v>1112</v>
      </c>
      <c r="AK94" s="2">
        <f t="shared" si="15"/>
        <v>1</v>
      </c>
      <c r="AR94" s="5"/>
      <c r="AS94" s="5"/>
      <c r="AT94" s="5"/>
      <c r="AU94" s="5"/>
      <c r="AV94" s="5"/>
      <c r="AW94" s="5"/>
      <c r="AX94" s="5"/>
    </row>
    <row r="95" spans="1:50" x14ac:dyDescent="0.25">
      <c r="A95" s="18">
        <v>45378</v>
      </c>
      <c r="B95" s="20">
        <v>1118</v>
      </c>
      <c r="C95" s="20">
        <v>1118</v>
      </c>
      <c r="D95" s="20">
        <v>1118</v>
      </c>
      <c r="E95" s="20">
        <v>1118</v>
      </c>
      <c r="F95" s="20">
        <v>1118</v>
      </c>
      <c r="G95" s="20">
        <v>1118</v>
      </c>
      <c r="H95" s="20">
        <v>840</v>
      </c>
      <c r="I95" s="20">
        <v>165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356</v>
      </c>
      <c r="T95" s="20">
        <v>1118</v>
      </c>
      <c r="U95" s="20">
        <v>1118</v>
      </c>
      <c r="V95" s="20">
        <v>1118</v>
      </c>
      <c r="W95" s="20">
        <v>1118</v>
      </c>
      <c r="X95" s="20">
        <v>1118</v>
      </c>
      <c r="Y95" s="20">
        <v>1118</v>
      </c>
      <c r="AA95" s="2">
        <f>IFERROR(INDEX('Holiday Schedule'!$D$3:$D$24,MATCH(A95,'Holiday Schedule'!$C$3:$C$24,0)),0)</f>
        <v>0</v>
      </c>
      <c r="AB95" s="2">
        <f t="shared" si="8"/>
        <v>4</v>
      </c>
      <c r="AC95" s="2">
        <f t="shared" si="9"/>
        <v>6111</v>
      </c>
      <c r="AD95" s="5">
        <f t="shared" si="10"/>
        <v>8666</v>
      </c>
      <c r="AE95" s="5">
        <f t="shared" si="11"/>
        <v>14777</v>
      </c>
      <c r="AG95" s="2">
        <f t="shared" si="12"/>
        <v>3</v>
      </c>
      <c r="AH95" s="2">
        <f t="shared" si="13"/>
        <v>2024</v>
      </c>
      <c r="AJ95" s="5">
        <f t="shared" si="14"/>
        <v>1118</v>
      </c>
      <c r="AK95" s="2">
        <f t="shared" si="15"/>
        <v>1</v>
      </c>
      <c r="AR95" s="5"/>
      <c r="AS95" s="5"/>
      <c r="AT95" s="5"/>
      <c r="AU95" s="5"/>
      <c r="AV95" s="5"/>
      <c r="AW95" s="5"/>
      <c r="AX95" s="5"/>
    </row>
    <row r="96" spans="1:50" x14ac:dyDescent="0.25">
      <c r="A96" s="18">
        <v>45379</v>
      </c>
      <c r="B96" s="20">
        <v>1137</v>
      </c>
      <c r="C96" s="20">
        <v>1137</v>
      </c>
      <c r="D96" s="20">
        <v>1137</v>
      </c>
      <c r="E96" s="20">
        <v>1137</v>
      </c>
      <c r="F96" s="20">
        <v>1137</v>
      </c>
      <c r="G96" s="20">
        <v>1137</v>
      </c>
      <c r="H96" s="20">
        <v>853</v>
      </c>
      <c r="I96" s="20">
        <v>167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362</v>
      </c>
      <c r="T96" s="20">
        <v>1137</v>
      </c>
      <c r="U96" s="20">
        <v>1137</v>
      </c>
      <c r="V96" s="20">
        <v>1137</v>
      </c>
      <c r="W96" s="20">
        <v>1137</v>
      </c>
      <c r="X96" s="20">
        <v>1137</v>
      </c>
      <c r="Y96" s="20">
        <v>1137</v>
      </c>
      <c r="AA96" s="2">
        <f>IFERROR(INDEX('Holiday Schedule'!$D$3:$D$24,MATCH(A96,'Holiday Schedule'!$C$3:$C$24,0)),0)</f>
        <v>0</v>
      </c>
      <c r="AB96" s="2">
        <f t="shared" si="8"/>
        <v>5</v>
      </c>
      <c r="AC96" s="2">
        <f t="shared" si="9"/>
        <v>6214</v>
      </c>
      <c r="AD96" s="5">
        <f t="shared" si="10"/>
        <v>8812</v>
      </c>
      <c r="AE96" s="5">
        <f t="shared" si="11"/>
        <v>15026</v>
      </c>
      <c r="AG96" s="2">
        <f t="shared" si="12"/>
        <v>3</v>
      </c>
      <c r="AH96" s="2">
        <f t="shared" si="13"/>
        <v>2024</v>
      </c>
      <c r="AJ96" s="5">
        <f t="shared" si="14"/>
        <v>1137</v>
      </c>
      <c r="AK96" s="2">
        <f t="shared" si="15"/>
        <v>1</v>
      </c>
      <c r="AR96" s="5"/>
      <c r="AS96" s="5"/>
      <c r="AT96" s="5"/>
      <c r="AU96" s="5"/>
      <c r="AV96" s="5"/>
      <c r="AW96" s="5"/>
      <c r="AX96" s="5"/>
    </row>
    <row r="97" spans="1:50" x14ac:dyDescent="0.25">
      <c r="A97" s="18">
        <v>45380</v>
      </c>
      <c r="B97" s="20">
        <v>1147</v>
      </c>
      <c r="C97" s="20">
        <v>1147</v>
      </c>
      <c r="D97" s="20">
        <v>1147</v>
      </c>
      <c r="E97" s="20">
        <v>1147</v>
      </c>
      <c r="F97" s="20">
        <v>1147</v>
      </c>
      <c r="G97" s="20">
        <v>1147</v>
      </c>
      <c r="H97" s="20">
        <v>860</v>
      </c>
      <c r="I97" s="20">
        <v>168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365</v>
      </c>
      <c r="T97" s="20">
        <v>1147</v>
      </c>
      <c r="U97" s="20">
        <v>1147</v>
      </c>
      <c r="V97" s="20">
        <v>1147</v>
      </c>
      <c r="W97" s="20">
        <v>1147</v>
      </c>
      <c r="X97" s="20">
        <v>1147</v>
      </c>
      <c r="Y97" s="20">
        <v>1147</v>
      </c>
      <c r="AA97" s="2">
        <f>IFERROR(INDEX('Holiday Schedule'!$D$3:$D$24,MATCH(A97,'Holiday Schedule'!$C$3:$C$24,0)),0)</f>
        <v>0</v>
      </c>
      <c r="AB97" s="2">
        <f t="shared" si="8"/>
        <v>6</v>
      </c>
      <c r="AC97" s="2">
        <f t="shared" si="9"/>
        <v>6268</v>
      </c>
      <c r="AD97" s="5">
        <f t="shared" si="10"/>
        <v>8889</v>
      </c>
      <c r="AE97" s="5">
        <f t="shared" si="11"/>
        <v>15157</v>
      </c>
      <c r="AG97" s="2">
        <f t="shared" si="12"/>
        <v>3</v>
      </c>
      <c r="AH97" s="2">
        <f t="shared" si="13"/>
        <v>2024</v>
      </c>
      <c r="AJ97" s="5">
        <f t="shared" si="14"/>
        <v>1147</v>
      </c>
      <c r="AK97" s="2">
        <f t="shared" si="15"/>
        <v>1</v>
      </c>
      <c r="AR97" s="5"/>
      <c r="AS97" s="5"/>
      <c r="AT97" s="5"/>
      <c r="AU97" s="5"/>
      <c r="AV97" s="5"/>
      <c r="AW97" s="5"/>
      <c r="AX97" s="5"/>
    </row>
    <row r="98" spans="1:50" x14ac:dyDescent="0.25">
      <c r="A98" s="18">
        <v>45381</v>
      </c>
      <c r="B98" s="20">
        <v>1147</v>
      </c>
      <c r="C98" s="20">
        <v>1147</v>
      </c>
      <c r="D98" s="20">
        <v>1147</v>
      </c>
      <c r="E98" s="20">
        <v>1147</v>
      </c>
      <c r="F98" s="20">
        <v>1147</v>
      </c>
      <c r="G98" s="20">
        <v>1147</v>
      </c>
      <c r="H98" s="20">
        <v>812</v>
      </c>
      <c r="I98" s="20">
        <v>95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383</v>
      </c>
      <c r="T98" s="20">
        <v>1147</v>
      </c>
      <c r="U98" s="20">
        <v>1147</v>
      </c>
      <c r="V98" s="20">
        <v>1147</v>
      </c>
      <c r="W98" s="20">
        <v>1147</v>
      </c>
      <c r="X98" s="20">
        <v>1147</v>
      </c>
      <c r="Y98" s="20">
        <v>1147</v>
      </c>
      <c r="AA98" s="2">
        <f>IFERROR(INDEX('Holiday Schedule'!$D$3:$D$24,MATCH(A98,'Holiday Schedule'!$C$3:$C$24,0)),0)</f>
        <v>0</v>
      </c>
      <c r="AB98" s="2">
        <f t="shared" si="8"/>
        <v>7</v>
      </c>
      <c r="AC98" s="2">
        <f t="shared" si="9"/>
        <v>0</v>
      </c>
      <c r="AD98" s="5">
        <f t="shared" si="10"/>
        <v>15054</v>
      </c>
      <c r="AE98" s="5">
        <f t="shared" si="11"/>
        <v>15054</v>
      </c>
      <c r="AG98" s="2">
        <f t="shared" si="12"/>
        <v>3</v>
      </c>
      <c r="AH98" s="2">
        <f t="shared" si="13"/>
        <v>2024</v>
      </c>
      <c r="AJ98" s="5">
        <f t="shared" si="14"/>
        <v>1147</v>
      </c>
      <c r="AK98" s="2">
        <f t="shared" si="15"/>
        <v>1</v>
      </c>
      <c r="AR98" s="5"/>
      <c r="AS98" s="5"/>
      <c r="AT98" s="5"/>
      <c r="AU98" s="5"/>
      <c r="AV98" s="5"/>
      <c r="AW98" s="5"/>
      <c r="AX98" s="5"/>
    </row>
    <row r="99" spans="1:50" x14ac:dyDescent="0.25">
      <c r="A99" s="18">
        <v>45382</v>
      </c>
      <c r="B99" s="20">
        <v>1147</v>
      </c>
      <c r="C99" s="20">
        <v>1147</v>
      </c>
      <c r="D99" s="20">
        <v>1147</v>
      </c>
      <c r="E99" s="20">
        <v>1147</v>
      </c>
      <c r="F99" s="20">
        <v>1147</v>
      </c>
      <c r="G99" s="20">
        <v>1147</v>
      </c>
      <c r="H99" s="20">
        <v>812</v>
      </c>
      <c r="I99" s="20">
        <v>95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383</v>
      </c>
      <c r="T99" s="20">
        <v>1147</v>
      </c>
      <c r="U99" s="20">
        <v>1147</v>
      </c>
      <c r="V99" s="20">
        <v>1147</v>
      </c>
      <c r="W99" s="20">
        <v>1147</v>
      </c>
      <c r="X99" s="20">
        <v>1147</v>
      </c>
      <c r="Y99" s="20">
        <v>1147</v>
      </c>
      <c r="AA99" s="2">
        <f>IFERROR(INDEX('Holiday Schedule'!$D$3:$D$24,MATCH(A99,'Holiday Schedule'!$C$3:$C$24,0)),0)</f>
        <v>0</v>
      </c>
      <c r="AB99" s="2">
        <f t="shared" si="8"/>
        <v>1</v>
      </c>
      <c r="AC99" s="2">
        <f t="shared" si="9"/>
        <v>0</v>
      </c>
      <c r="AD99" s="5">
        <f t="shared" si="10"/>
        <v>15054</v>
      </c>
      <c r="AE99" s="5">
        <f t="shared" si="11"/>
        <v>15054</v>
      </c>
      <c r="AG99" s="2">
        <f t="shared" si="12"/>
        <v>3</v>
      </c>
      <c r="AH99" s="2">
        <f t="shared" si="13"/>
        <v>2024</v>
      </c>
      <c r="AJ99" s="5">
        <f t="shared" si="14"/>
        <v>1147</v>
      </c>
      <c r="AK99" s="2">
        <f t="shared" si="15"/>
        <v>1</v>
      </c>
      <c r="AT99" s="5"/>
      <c r="AU99" s="5"/>
      <c r="AV99" s="5"/>
      <c r="AW99" s="5"/>
      <c r="AX99" s="5"/>
    </row>
    <row r="100" spans="1:50" x14ac:dyDescent="0.25">
      <c r="A100" s="18">
        <v>45383</v>
      </c>
      <c r="B100" s="20">
        <v>1383</v>
      </c>
      <c r="C100" s="20">
        <v>1427</v>
      </c>
      <c r="D100" s="20">
        <v>1482</v>
      </c>
      <c r="E100" s="20">
        <v>1489</v>
      </c>
      <c r="F100" s="20">
        <v>1480</v>
      </c>
      <c r="G100" s="20">
        <v>1466</v>
      </c>
      <c r="H100" s="20">
        <v>1297</v>
      </c>
      <c r="I100" s="20">
        <v>322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54</v>
      </c>
      <c r="U100" s="20">
        <v>0</v>
      </c>
      <c r="V100" s="20">
        <v>1096</v>
      </c>
      <c r="W100" s="20">
        <v>1176</v>
      </c>
      <c r="X100" s="20">
        <v>1261</v>
      </c>
      <c r="Y100" s="20">
        <v>1308</v>
      </c>
      <c r="AA100" s="2">
        <f>IFERROR(INDEX('Holiday Schedule'!$D$3:$D$24,MATCH(A100,'Holiday Schedule'!$C$3:$C$24,0)),0)</f>
        <v>0</v>
      </c>
      <c r="AB100" s="2">
        <f t="shared" si="8"/>
        <v>2</v>
      </c>
      <c r="AC100" s="2">
        <f t="shared" si="9"/>
        <v>3909</v>
      </c>
      <c r="AD100" s="5">
        <f t="shared" si="10"/>
        <v>11332</v>
      </c>
      <c r="AE100" s="5">
        <f t="shared" si="11"/>
        <v>15241</v>
      </c>
      <c r="AG100" s="2">
        <f t="shared" si="12"/>
        <v>4</v>
      </c>
      <c r="AH100" s="2">
        <f t="shared" si="13"/>
        <v>2024</v>
      </c>
      <c r="AJ100" s="5">
        <f t="shared" si="14"/>
        <v>1489</v>
      </c>
      <c r="AK100" s="2">
        <f t="shared" si="15"/>
        <v>4</v>
      </c>
      <c r="AT100" s="5"/>
      <c r="AU100" s="5"/>
      <c r="AV100" s="5"/>
      <c r="AW100" s="5"/>
      <c r="AX100" s="5"/>
    </row>
    <row r="101" spans="1:50" x14ac:dyDescent="0.25">
      <c r="A101" s="18">
        <v>45384</v>
      </c>
      <c r="B101" s="20">
        <v>1338</v>
      </c>
      <c r="C101" s="20">
        <v>1365</v>
      </c>
      <c r="D101" s="20">
        <v>1403</v>
      </c>
      <c r="E101" s="20">
        <v>1400</v>
      </c>
      <c r="F101" s="20">
        <v>1394</v>
      </c>
      <c r="G101" s="20">
        <v>1369</v>
      </c>
      <c r="H101" s="20">
        <v>1218</v>
      </c>
      <c r="I101" s="20">
        <v>312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53</v>
      </c>
      <c r="U101" s="20">
        <v>0</v>
      </c>
      <c r="V101" s="20">
        <v>1091</v>
      </c>
      <c r="W101" s="20">
        <v>1154</v>
      </c>
      <c r="X101" s="20">
        <v>1243</v>
      </c>
      <c r="Y101" s="20">
        <v>1320</v>
      </c>
      <c r="AA101" s="2">
        <f>IFERROR(INDEX('Holiday Schedule'!$D$3:$D$24,MATCH(A101,'Holiday Schedule'!$C$3:$C$24,0)),0)</f>
        <v>0</v>
      </c>
      <c r="AB101" s="2">
        <f t="shared" si="8"/>
        <v>3</v>
      </c>
      <c r="AC101" s="2">
        <f t="shared" si="9"/>
        <v>3853</v>
      </c>
      <c r="AD101" s="5">
        <f t="shared" si="10"/>
        <v>10807</v>
      </c>
      <c r="AE101" s="5">
        <f t="shared" si="11"/>
        <v>14660</v>
      </c>
      <c r="AG101" s="2">
        <f t="shared" si="12"/>
        <v>4</v>
      </c>
      <c r="AH101" s="2">
        <f t="shared" si="13"/>
        <v>2024</v>
      </c>
      <c r="AJ101" s="5">
        <f t="shared" si="14"/>
        <v>1403</v>
      </c>
      <c r="AK101" s="2">
        <f t="shared" si="15"/>
        <v>3</v>
      </c>
      <c r="AT101" s="5"/>
      <c r="AU101" s="5"/>
      <c r="AV101" s="5"/>
      <c r="AW101" s="5"/>
      <c r="AX101" s="5"/>
    </row>
    <row r="102" spans="1:50" x14ac:dyDescent="0.25">
      <c r="A102" s="18">
        <v>45385</v>
      </c>
      <c r="B102" s="20">
        <v>1364</v>
      </c>
      <c r="C102" s="20">
        <v>1410</v>
      </c>
      <c r="D102" s="20">
        <v>1442</v>
      </c>
      <c r="E102" s="20">
        <v>1451</v>
      </c>
      <c r="F102" s="20">
        <v>1438</v>
      </c>
      <c r="G102" s="20">
        <v>1419</v>
      </c>
      <c r="H102" s="20">
        <v>1264</v>
      </c>
      <c r="I102" s="20">
        <v>326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58</v>
      </c>
      <c r="U102" s="20">
        <v>0</v>
      </c>
      <c r="V102" s="20">
        <v>1136</v>
      </c>
      <c r="W102" s="20">
        <v>1231</v>
      </c>
      <c r="X102" s="20">
        <v>1326</v>
      </c>
      <c r="Y102" s="20">
        <v>1386</v>
      </c>
      <c r="AA102" s="2">
        <f>IFERROR(INDEX('Holiday Schedule'!$D$3:$D$24,MATCH(A102,'Holiday Schedule'!$C$3:$C$24,0)),0)</f>
        <v>0</v>
      </c>
      <c r="AB102" s="2">
        <f t="shared" si="8"/>
        <v>4</v>
      </c>
      <c r="AC102" s="2">
        <f t="shared" si="9"/>
        <v>4077</v>
      </c>
      <c r="AD102" s="5">
        <f t="shared" si="10"/>
        <v>11174</v>
      </c>
      <c r="AE102" s="5">
        <f t="shared" si="11"/>
        <v>15251</v>
      </c>
      <c r="AG102" s="2">
        <f t="shared" si="12"/>
        <v>4</v>
      </c>
      <c r="AH102" s="2">
        <f t="shared" si="13"/>
        <v>2024</v>
      </c>
      <c r="AJ102" s="5">
        <f t="shared" si="14"/>
        <v>1451</v>
      </c>
      <c r="AK102" s="2">
        <f t="shared" si="15"/>
        <v>4</v>
      </c>
      <c r="AT102" s="5"/>
      <c r="AU102" s="5"/>
      <c r="AV102" s="5"/>
      <c r="AW102" s="5"/>
      <c r="AX102" s="5"/>
    </row>
    <row r="103" spans="1:50" x14ac:dyDescent="0.25">
      <c r="A103" s="18">
        <v>45386</v>
      </c>
      <c r="B103" s="20">
        <v>1414</v>
      </c>
      <c r="C103" s="20">
        <v>1462</v>
      </c>
      <c r="D103" s="20">
        <v>1499</v>
      </c>
      <c r="E103" s="20">
        <v>1493</v>
      </c>
      <c r="F103" s="20">
        <v>1477</v>
      </c>
      <c r="G103" s="20">
        <v>1399</v>
      </c>
      <c r="H103" s="20">
        <v>1196</v>
      </c>
      <c r="I103" s="20">
        <v>312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61</v>
      </c>
      <c r="U103" s="20">
        <v>0</v>
      </c>
      <c r="V103" s="20">
        <v>1187</v>
      </c>
      <c r="W103" s="20">
        <v>1263</v>
      </c>
      <c r="X103" s="20">
        <v>1362</v>
      </c>
      <c r="Y103" s="20">
        <v>1410</v>
      </c>
      <c r="AA103" s="2">
        <f>IFERROR(INDEX('Holiday Schedule'!$D$3:$D$24,MATCH(A103,'Holiday Schedule'!$C$3:$C$24,0)),0)</f>
        <v>0</v>
      </c>
      <c r="AB103" s="2">
        <f t="shared" si="8"/>
        <v>5</v>
      </c>
      <c r="AC103" s="2">
        <f t="shared" si="9"/>
        <v>4185</v>
      </c>
      <c r="AD103" s="5">
        <f t="shared" si="10"/>
        <v>11350</v>
      </c>
      <c r="AE103" s="5">
        <f t="shared" si="11"/>
        <v>15535</v>
      </c>
      <c r="AG103" s="2">
        <f t="shared" si="12"/>
        <v>4</v>
      </c>
      <c r="AH103" s="2">
        <f t="shared" si="13"/>
        <v>2024</v>
      </c>
      <c r="AJ103" s="5">
        <f t="shared" si="14"/>
        <v>1499</v>
      </c>
      <c r="AK103" s="2">
        <f t="shared" si="15"/>
        <v>3</v>
      </c>
      <c r="AT103" s="5"/>
      <c r="AU103" s="5"/>
      <c r="AV103" s="5"/>
      <c r="AW103" s="5"/>
      <c r="AX103" s="5"/>
    </row>
    <row r="104" spans="1:50" x14ac:dyDescent="0.25">
      <c r="A104" s="18">
        <v>45387</v>
      </c>
      <c r="B104" s="20">
        <v>1415</v>
      </c>
      <c r="C104" s="20">
        <v>1435</v>
      </c>
      <c r="D104" s="20">
        <v>1473</v>
      </c>
      <c r="E104" s="20">
        <v>1453</v>
      </c>
      <c r="F104" s="20">
        <v>1434</v>
      </c>
      <c r="G104" s="20">
        <v>1382</v>
      </c>
      <c r="H104" s="20">
        <v>1235</v>
      </c>
      <c r="I104" s="20">
        <v>327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60</v>
      </c>
      <c r="U104" s="20">
        <v>0</v>
      </c>
      <c r="V104" s="20">
        <v>1183</v>
      </c>
      <c r="W104" s="20">
        <v>1273</v>
      </c>
      <c r="X104" s="20">
        <v>1394</v>
      </c>
      <c r="Y104" s="20">
        <v>1453</v>
      </c>
      <c r="AA104" s="2">
        <f>IFERROR(INDEX('Holiday Schedule'!$D$3:$D$24,MATCH(A104,'Holiday Schedule'!$C$3:$C$24,0)),0)</f>
        <v>0</v>
      </c>
      <c r="AB104" s="2">
        <f t="shared" si="8"/>
        <v>6</v>
      </c>
      <c r="AC104" s="2">
        <f t="shared" si="9"/>
        <v>4237</v>
      </c>
      <c r="AD104" s="5">
        <f t="shared" si="10"/>
        <v>11280</v>
      </c>
      <c r="AE104" s="5">
        <f t="shared" si="11"/>
        <v>15517</v>
      </c>
      <c r="AG104" s="2">
        <f t="shared" si="12"/>
        <v>4</v>
      </c>
      <c r="AH104" s="2">
        <f t="shared" si="13"/>
        <v>2024</v>
      </c>
      <c r="AJ104" s="5">
        <f t="shared" si="14"/>
        <v>1473</v>
      </c>
      <c r="AK104" s="2">
        <f t="shared" si="15"/>
        <v>3</v>
      </c>
      <c r="AT104" s="5"/>
      <c r="AU104" s="5"/>
      <c r="AV104" s="5"/>
      <c r="AW104" s="5"/>
      <c r="AX104" s="5"/>
    </row>
    <row r="105" spans="1:50" x14ac:dyDescent="0.25">
      <c r="A105" s="18">
        <v>45388</v>
      </c>
      <c r="B105" s="20">
        <v>1485</v>
      </c>
      <c r="C105" s="20">
        <v>1506</v>
      </c>
      <c r="D105" s="20">
        <v>1599</v>
      </c>
      <c r="E105" s="20">
        <v>1361</v>
      </c>
      <c r="F105" s="20">
        <v>1468</v>
      </c>
      <c r="G105" s="20">
        <v>1373</v>
      </c>
      <c r="H105" s="20">
        <v>1188</v>
      </c>
      <c r="I105" s="20">
        <v>255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6</v>
      </c>
      <c r="U105" s="20">
        <v>0</v>
      </c>
      <c r="V105" s="20">
        <v>1203</v>
      </c>
      <c r="W105" s="20">
        <v>1302</v>
      </c>
      <c r="X105" s="20">
        <v>1415</v>
      </c>
      <c r="Y105" s="20">
        <v>1476</v>
      </c>
      <c r="AA105" s="2">
        <f>IFERROR(INDEX('Holiday Schedule'!$D$3:$D$24,MATCH(A105,'Holiday Schedule'!$C$3:$C$24,0)),0)</f>
        <v>0</v>
      </c>
      <c r="AB105" s="2">
        <f t="shared" si="8"/>
        <v>7</v>
      </c>
      <c r="AC105" s="2">
        <f t="shared" si="9"/>
        <v>0</v>
      </c>
      <c r="AD105" s="5">
        <f t="shared" si="10"/>
        <v>15637</v>
      </c>
      <c r="AE105" s="5">
        <f t="shared" si="11"/>
        <v>15637</v>
      </c>
      <c r="AG105" s="2">
        <f t="shared" si="12"/>
        <v>4</v>
      </c>
      <c r="AH105" s="2">
        <f t="shared" si="13"/>
        <v>2024</v>
      </c>
      <c r="AJ105" s="5">
        <f t="shared" si="14"/>
        <v>1599</v>
      </c>
      <c r="AK105" s="2">
        <f t="shared" si="15"/>
        <v>3</v>
      </c>
      <c r="AT105" s="5"/>
      <c r="AU105" s="5"/>
      <c r="AV105" s="5"/>
      <c r="AW105" s="5"/>
      <c r="AX105" s="5"/>
    </row>
    <row r="106" spans="1:50" x14ac:dyDescent="0.25">
      <c r="A106" s="18">
        <v>45389</v>
      </c>
      <c r="B106" s="20">
        <v>1492</v>
      </c>
      <c r="C106" s="20">
        <v>1517</v>
      </c>
      <c r="D106" s="20">
        <v>1623</v>
      </c>
      <c r="E106" s="20">
        <v>1379</v>
      </c>
      <c r="F106" s="20">
        <v>1471</v>
      </c>
      <c r="G106" s="20">
        <v>1364</v>
      </c>
      <c r="H106" s="20">
        <v>1171</v>
      </c>
      <c r="I106" s="20">
        <v>249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6</v>
      </c>
      <c r="U106" s="20">
        <v>0</v>
      </c>
      <c r="V106" s="20">
        <v>1183</v>
      </c>
      <c r="W106" s="20">
        <v>1265</v>
      </c>
      <c r="X106" s="20">
        <v>1362</v>
      </c>
      <c r="Y106" s="20">
        <v>1434</v>
      </c>
      <c r="AA106" s="2">
        <f>IFERROR(INDEX('Holiday Schedule'!$D$3:$D$24,MATCH(A106,'Holiday Schedule'!$C$3:$C$24,0)),0)</f>
        <v>0</v>
      </c>
      <c r="AB106" s="2">
        <f t="shared" si="8"/>
        <v>1</v>
      </c>
      <c r="AC106" s="2">
        <f t="shared" si="9"/>
        <v>0</v>
      </c>
      <c r="AD106" s="5">
        <f t="shared" si="10"/>
        <v>15516</v>
      </c>
      <c r="AE106" s="5">
        <f t="shared" si="11"/>
        <v>15516</v>
      </c>
      <c r="AG106" s="2">
        <f t="shared" si="12"/>
        <v>4</v>
      </c>
      <c r="AH106" s="2">
        <f t="shared" si="13"/>
        <v>2024</v>
      </c>
      <c r="AJ106" s="5">
        <f t="shared" si="14"/>
        <v>1623</v>
      </c>
      <c r="AK106" s="2">
        <f t="shared" si="15"/>
        <v>3</v>
      </c>
      <c r="AT106" s="5"/>
      <c r="AU106" s="5"/>
      <c r="AV106" s="5"/>
      <c r="AW106" s="5"/>
      <c r="AX106" s="5"/>
    </row>
    <row r="107" spans="1:50" x14ac:dyDescent="0.25">
      <c r="A107" s="18">
        <v>45390</v>
      </c>
      <c r="B107" s="20">
        <v>1440</v>
      </c>
      <c r="C107" s="20">
        <v>1489</v>
      </c>
      <c r="D107" s="20">
        <v>1516</v>
      </c>
      <c r="E107" s="20">
        <v>1535</v>
      </c>
      <c r="F107" s="20">
        <v>1511</v>
      </c>
      <c r="G107" s="20">
        <v>1478</v>
      </c>
      <c r="H107" s="20">
        <v>1302</v>
      </c>
      <c r="I107" s="20">
        <v>321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50</v>
      </c>
      <c r="U107" s="20">
        <v>0</v>
      </c>
      <c r="V107" s="20">
        <v>1060</v>
      </c>
      <c r="W107" s="20">
        <v>1132</v>
      </c>
      <c r="X107" s="20">
        <v>1219</v>
      </c>
      <c r="Y107" s="20">
        <v>1262</v>
      </c>
      <c r="AA107" s="2">
        <f>IFERROR(INDEX('Holiday Schedule'!$D$3:$D$24,MATCH(A107,'Holiday Schedule'!$C$3:$C$24,0)),0)</f>
        <v>0</v>
      </c>
      <c r="AB107" s="2">
        <f t="shared" si="8"/>
        <v>2</v>
      </c>
      <c r="AC107" s="2">
        <f t="shared" si="9"/>
        <v>3782</v>
      </c>
      <c r="AD107" s="5">
        <f t="shared" si="10"/>
        <v>11533</v>
      </c>
      <c r="AE107" s="5">
        <f t="shared" si="11"/>
        <v>15315</v>
      </c>
      <c r="AG107" s="2">
        <f t="shared" si="12"/>
        <v>4</v>
      </c>
      <c r="AH107" s="2">
        <f t="shared" si="13"/>
        <v>2024</v>
      </c>
      <c r="AJ107" s="5">
        <f t="shared" si="14"/>
        <v>1535</v>
      </c>
      <c r="AK107" s="2">
        <f t="shared" si="15"/>
        <v>4</v>
      </c>
      <c r="AT107" s="5"/>
      <c r="AU107" s="5"/>
      <c r="AV107" s="5"/>
      <c r="AW107" s="5"/>
      <c r="AX107" s="5"/>
    </row>
    <row r="108" spans="1:50" x14ac:dyDescent="0.25">
      <c r="A108" s="18">
        <v>45391</v>
      </c>
      <c r="B108" s="20">
        <v>1287</v>
      </c>
      <c r="C108" s="20">
        <v>1332</v>
      </c>
      <c r="D108" s="20">
        <v>1374</v>
      </c>
      <c r="E108" s="20">
        <v>1392</v>
      </c>
      <c r="F108" s="20">
        <v>1381</v>
      </c>
      <c r="G108" s="20">
        <v>1385</v>
      </c>
      <c r="H108" s="20">
        <v>1230</v>
      </c>
      <c r="I108" s="20">
        <v>305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53</v>
      </c>
      <c r="U108" s="20">
        <v>0</v>
      </c>
      <c r="V108" s="20">
        <v>1098</v>
      </c>
      <c r="W108" s="20">
        <v>1179</v>
      </c>
      <c r="X108" s="20">
        <v>1256</v>
      </c>
      <c r="Y108" s="20">
        <v>1318</v>
      </c>
      <c r="AA108" s="2">
        <f>IFERROR(INDEX('Holiday Schedule'!$D$3:$D$24,MATCH(A108,'Holiday Schedule'!$C$3:$C$24,0)),0)</f>
        <v>0</v>
      </c>
      <c r="AB108" s="2">
        <f t="shared" si="8"/>
        <v>3</v>
      </c>
      <c r="AC108" s="2">
        <f t="shared" si="9"/>
        <v>3891</v>
      </c>
      <c r="AD108" s="5">
        <f t="shared" si="10"/>
        <v>10699</v>
      </c>
      <c r="AE108" s="5">
        <f t="shared" si="11"/>
        <v>14590</v>
      </c>
      <c r="AG108" s="2">
        <f t="shared" si="12"/>
        <v>4</v>
      </c>
      <c r="AH108" s="2">
        <f t="shared" si="13"/>
        <v>2024</v>
      </c>
      <c r="AJ108" s="5">
        <f t="shared" si="14"/>
        <v>1392</v>
      </c>
      <c r="AK108" s="2">
        <f t="shared" si="15"/>
        <v>4</v>
      </c>
      <c r="AT108" s="5"/>
      <c r="AU108" s="5"/>
      <c r="AV108" s="5"/>
      <c r="AW108" s="5"/>
      <c r="AX108" s="5"/>
    </row>
    <row r="109" spans="1:50" x14ac:dyDescent="0.25">
      <c r="A109" s="18">
        <v>45392</v>
      </c>
      <c r="B109" s="20">
        <v>1347</v>
      </c>
      <c r="C109" s="20">
        <v>1389</v>
      </c>
      <c r="D109" s="20">
        <v>1441</v>
      </c>
      <c r="E109" s="20">
        <v>1445</v>
      </c>
      <c r="F109" s="20">
        <v>1453</v>
      </c>
      <c r="G109" s="20">
        <v>1426</v>
      </c>
      <c r="H109" s="20">
        <v>1277</v>
      </c>
      <c r="I109" s="20">
        <v>316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60</v>
      </c>
      <c r="U109" s="20">
        <v>0</v>
      </c>
      <c r="V109" s="20">
        <v>1154</v>
      </c>
      <c r="W109" s="20">
        <v>1215</v>
      </c>
      <c r="X109" s="20">
        <v>1287</v>
      </c>
      <c r="Y109" s="20">
        <v>1336</v>
      </c>
      <c r="AA109" s="2">
        <f>IFERROR(INDEX('Holiday Schedule'!$D$3:$D$24,MATCH(A109,'Holiday Schedule'!$C$3:$C$24,0)),0)</f>
        <v>0</v>
      </c>
      <c r="AB109" s="2">
        <f t="shared" si="8"/>
        <v>4</v>
      </c>
      <c r="AC109" s="2">
        <f t="shared" si="9"/>
        <v>4032</v>
      </c>
      <c r="AD109" s="5">
        <f t="shared" si="10"/>
        <v>11114</v>
      </c>
      <c r="AE109" s="5">
        <f t="shared" si="11"/>
        <v>15146</v>
      </c>
      <c r="AG109" s="2">
        <f t="shared" si="12"/>
        <v>4</v>
      </c>
      <c r="AH109" s="2">
        <f t="shared" si="13"/>
        <v>2024</v>
      </c>
      <c r="AJ109" s="5">
        <f t="shared" si="14"/>
        <v>1453</v>
      </c>
      <c r="AK109" s="2">
        <f t="shared" si="15"/>
        <v>5</v>
      </c>
      <c r="AT109" s="5"/>
      <c r="AU109" s="5"/>
      <c r="AV109" s="5"/>
      <c r="AW109" s="5"/>
      <c r="AX109" s="5"/>
    </row>
    <row r="110" spans="1:50" x14ac:dyDescent="0.25">
      <c r="A110" s="18">
        <v>45393</v>
      </c>
      <c r="B110" s="20">
        <v>1361</v>
      </c>
      <c r="C110" s="20">
        <v>1396</v>
      </c>
      <c r="D110" s="20">
        <v>1392</v>
      </c>
      <c r="E110" s="20">
        <v>1377</v>
      </c>
      <c r="F110" s="20">
        <v>1383</v>
      </c>
      <c r="G110" s="20">
        <v>1348</v>
      </c>
      <c r="H110" s="20">
        <v>1221</v>
      </c>
      <c r="I110" s="20">
        <v>327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61</v>
      </c>
      <c r="U110" s="20">
        <v>0</v>
      </c>
      <c r="V110" s="20">
        <v>1163</v>
      </c>
      <c r="W110" s="20">
        <v>1216</v>
      </c>
      <c r="X110" s="20">
        <v>1293</v>
      </c>
      <c r="Y110" s="20">
        <v>1341</v>
      </c>
      <c r="AA110" s="2">
        <f>IFERROR(INDEX('Holiday Schedule'!$D$3:$D$24,MATCH(A110,'Holiday Schedule'!$C$3:$C$24,0)),0)</f>
        <v>0</v>
      </c>
      <c r="AB110" s="2">
        <f t="shared" si="8"/>
        <v>5</v>
      </c>
      <c r="AC110" s="2">
        <f t="shared" si="9"/>
        <v>4060</v>
      </c>
      <c r="AD110" s="5">
        <f t="shared" si="10"/>
        <v>10819</v>
      </c>
      <c r="AE110" s="5">
        <f t="shared" si="11"/>
        <v>14879</v>
      </c>
      <c r="AG110" s="2">
        <f t="shared" si="12"/>
        <v>4</v>
      </c>
      <c r="AH110" s="2">
        <f t="shared" si="13"/>
        <v>2024</v>
      </c>
      <c r="AJ110" s="5">
        <f t="shared" si="14"/>
        <v>1396</v>
      </c>
      <c r="AK110" s="2">
        <f t="shared" si="15"/>
        <v>2</v>
      </c>
      <c r="AT110" s="5"/>
      <c r="AU110" s="5"/>
      <c r="AV110" s="5"/>
      <c r="AW110" s="5"/>
      <c r="AX110" s="5"/>
    </row>
    <row r="111" spans="1:50" x14ac:dyDescent="0.25">
      <c r="A111" s="18">
        <v>45394</v>
      </c>
      <c r="B111" s="20">
        <v>1324</v>
      </c>
      <c r="C111" s="20">
        <v>1354</v>
      </c>
      <c r="D111" s="20">
        <v>1382</v>
      </c>
      <c r="E111" s="20">
        <v>1343</v>
      </c>
      <c r="F111" s="20">
        <v>1335</v>
      </c>
      <c r="G111" s="20">
        <v>1276</v>
      </c>
      <c r="H111" s="20">
        <v>1149</v>
      </c>
      <c r="I111" s="20">
        <v>314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56</v>
      </c>
      <c r="U111" s="20">
        <v>0</v>
      </c>
      <c r="V111" s="20">
        <v>1068</v>
      </c>
      <c r="W111" s="20">
        <v>1133</v>
      </c>
      <c r="X111" s="20">
        <v>1231</v>
      </c>
      <c r="Y111" s="20">
        <v>1290</v>
      </c>
      <c r="AA111" s="2">
        <f>IFERROR(INDEX('Holiday Schedule'!$D$3:$D$24,MATCH(A111,'Holiday Schedule'!$C$3:$C$24,0)),0)</f>
        <v>0</v>
      </c>
      <c r="AB111" s="2">
        <f t="shared" si="8"/>
        <v>6</v>
      </c>
      <c r="AC111" s="2">
        <f t="shared" si="9"/>
        <v>3802</v>
      </c>
      <c r="AD111" s="5">
        <f t="shared" si="10"/>
        <v>10453</v>
      </c>
      <c r="AE111" s="5">
        <f t="shared" si="11"/>
        <v>14255</v>
      </c>
      <c r="AG111" s="2">
        <f t="shared" si="12"/>
        <v>4</v>
      </c>
      <c r="AH111" s="2">
        <f t="shared" si="13"/>
        <v>2024</v>
      </c>
      <c r="AJ111" s="5">
        <f t="shared" si="14"/>
        <v>1382</v>
      </c>
      <c r="AK111" s="2">
        <f t="shared" si="15"/>
        <v>3</v>
      </c>
      <c r="AT111" s="5"/>
      <c r="AU111" s="5"/>
      <c r="AV111" s="5"/>
      <c r="AW111" s="5"/>
      <c r="AX111" s="5"/>
    </row>
    <row r="112" spans="1:50" x14ac:dyDescent="0.25">
      <c r="A112" s="18">
        <v>45395</v>
      </c>
      <c r="B112" s="20">
        <v>1288</v>
      </c>
      <c r="C112" s="20">
        <v>1317</v>
      </c>
      <c r="D112" s="20">
        <v>1403</v>
      </c>
      <c r="E112" s="20">
        <v>1184</v>
      </c>
      <c r="F112" s="20">
        <v>1278</v>
      </c>
      <c r="G112" s="20">
        <v>1217</v>
      </c>
      <c r="H112" s="20">
        <v>1052</v>
      </c>
      <c r="I112" s="20">
        <v>224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5</v>
      </c>
      <c r="U112" s="20">
        <v>0</v>
      </c>
      <c r="V112" s="20">
        <v>1042</v>
      </c>
      <c r="W112" s="20">
        <v>1116</v>
      </c>
      <c r="X112" s="20">
        <v>1197</v>
      </c>
      <c r="Y112" s="20">
        <v>1268</v>
      </c>
      <c r="AA112" s="2">
        <f>IFERROR(INDEX('Holiday Schedule'!$D$3:$D$24,MATCH(A112,'Holiday Schedule'!$C$3:$C$24,0)),0)</f>
        <v>0</v>
      </c>
      <c r="AB112" s="2">
        <f t="shared" si="8"/>
        <v>7</v>
      </c>
      <c r="AC112" s="2">
        <f t="shared" si="9"/>
        <v>0</v>
      </c>
      <c r="AD112" s="5">
        <f t="shared" si="10"/>
        <v>13591</v>
      </c>
      <c r="AE112" s="5">
        <f t="shared" si="11"/>
        <v>13591</v>
      </c>
      <c r="AG112" s="2">
        <f t="shared" si="12"/>
        <v>4</v>
      </c>
      <c r="AH112" s="2">
        <f t="shared" si="13"/>
        <v>2024</v>
      </c>
      <c r="AJ112" s="5">
        <f t="shared" si="14"/>
        <v>1403</v>
      </c>
      <c r="AK112" s="2">
        <f t="shared" si="15"/>
        <v>3</v>
      </c>
      <c r="AT112" s="5"/>
      <c r="AU112" s="5"/>
      <c r="AV112" s="5"/>
      <c r="AW112" s="5"/>
      <c r="AX112" s="5"/>
    </row>
    <row r="113" spans="1:50" x14ac:dyDescent="0.25">
      <c r="A113" s="18">
        <v>45396</v>
      </c>
      <c r="B113" s="20">
        <v>1256</v>
      </c>
      <c r="C113" s="20">
        <v>1287</v>
      </c>
      <c r="D113" s="20">
        <v>1370</v>
      </c>
      <c r="E113" s="20">
        <v>1166</v>
      </c>
      <c r="F113" s="20">
        <v>1267</v>
      </c>
      <c r="G113" s="20">
        <v>1188</v>
      </c>
      <c r="H113" s="20">
        <v>1019</v>
      </c>
      <c r="I113" s="20">
        <v>213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5</v>
      </c>
      <c r="U113" s="20">
        <v>0</v>
      </c>
      <c r="V113" s="20">
        <v>1047</v>
      </c>
      <c r="W113" s="20">
        <v>1109</v>
      </c>
      <c r="X113" s="20">
        <v>1177</v>
      </c>
      <c r="Y113" s="20">
        <v>1217</v>
      </c>
      <c r="AA113" s="2">
        <f>IFERROR(INDEX('Holiday Schedule'!$D$3:$D$24,MATCH(A113,'Holiday Schedule'!$C$3:$C$24,0)),0)</f>
        <v>0</v>
      </c>
      <c r="AB113" s="2">
        <f t="shared" si="8"/>
        <v>1</v>
      </c>
      <c r="AC113" s="2">
        <f t="shared" si="9"/>
        <v>0</v>
      </c>
      <c r="AD113" s="5">
        <f t="shared" si="10"/>
        <v>13321</v>
      </c>
      <c r="AE113" s="5">
        <f t="shared" si="11"/>
        <v>13321</v>
      </c>
      <c r="AG113" s="2">
        <f t="shared" si="12"/>
        <v>4</v>
      </c>
      <c r="AH113" s="2">
        <f t="shared" si="13"/>
        <v>2024</v>
      </c>
      <c r="AJ113" s="5">
        <f t="shared" si="14"/>
        <v>1370</v>
      </c>
      <c r="AK113" s="2">
        <f t="shared" si="15"/>
        <v>3</v>
      </c>
      <c r="AT113" s="5"/>
      <c r="AU113" s="5"/>
      <c r="AV113" s="5"/>
      <c r="AW113" s="5"/>
      <c r="AX113" s="5"/>
    </row>
    <row r="114" spans="1:50" x14ac:dyDescent="0.25">
      <c r="A114" s="18">
        <v>45397</v>
      </c>
      <c r="B114" s="20">
        <v>1214</v>
      </c>
      <c r="C114" s="20">
        <v>1254</v>
      </c>
      <c r="D114" s="20">
        <v>1334</v>
      </c>
      <c r="E114" s="20">
        <v>1159</v>
      </c>
      <c r="F114" s="20">
        <v>1279</v>
      </c>
      <c r="G114" s="20">
        <v>1279</v>
      </c>
      <c r="H114" s="20">
        <v>1117</v>
      </c>
      <c r="I114" s="20">
        <v>244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5</v>
      </c>
      <c r="U114" s="20">
        <v>0</v>
      </c>
      <c r="V114" s="20">
        <v>1055</v>
      </c>
      <c r="W114" s="20">
        <v>1108</v>
      </c>
      <c r="X114" s="20">
        <v>1181</v>
      </c>
      <c r="Y114" s="20">
        <v>1223</v>
      </c>
      <c r="AA114" s="2">
        <f>IFERROR(INDEX('Holiday Schedule'!$D$3:$D$24,MATCH(A114,'Holiday Schedule'!$C$3:$C$24,0)),0)</f>
        <v>1</v>
      </c>
      <c r="AB114" s="2">
        <f t="shared" si="8"/>
        <v>2</v>
      </c>
      <c r="AC114" s="2">
        <f t="shared" si="9"/>
        <v>0</v>
      </c>
      <c r="AD114" s="5">
        <f t="shared" si="10"/>
        <v>13452</v>
      </c>
      <c r="AE114" s="5">
        <f t="shared" si="11"/>
        <v>13452</v>
      </c>
      <c r="AG114" s="2">
        <f t="shared" si="12"/>
        <v>4</v>
      </c>
      <c r="AH114" s="2">
        <f t="shared" si="13"/>
        <v>2024</v>
      </c>
      <c r="AJ114" s="5">
        <f t="shared" si="14"/>
        <v>1334</v>
      </c>
      <c r="AK114" s="2">
        <f t="shared" si="15"/>
        <v>3</v>
      </c>
      <c r="AT114" s="5"/>
      <c r="AU114" s="5"/>
      <c r="AV114" s="5"/>
      <c r="AW114" s="5"/>
      <c r="AX114" s="5"/>
    </row>
    <row r="115" spans="1:50" x14ac:dyDescent="0.25">
      <c r="A115" s="18">
        <v>45398</v>
      </c>
      <c r="B115" s="20">
        <v>1234</v>
      </c>
      <c r="C115" s="20">
        <v>1258</v>
      </c>
      <c r="D115" s="20">
        <v>1307</v>
      </c>
      <c r="E115" s="20">
        <v>1306</v>
      </c>
      <c r="F115" s="20">
        <v>1310</v>
      </c>
      <c r="G115" s="20">
        <v>1281</v>
      </c>
      <c r="H115" s="20">
        <v>1119</v>
      </c>
      <c r="I115" s="20">
        <v>282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52</v>
      </c>
      <c r="U115" s="20">
        <v>0</v>
      </c>
      <c r="V115" s="20">
        <v>1054</v>
      </c>
      <c r="W115" s="20">
        <v>1120</v>
      </c>
      <c r="X115" s="20">
        <v>1212</v>
      </c>
      <c r="Y115" s="20">
        <v>1250</v>
      </c>
      <c r="AA115" s="2">
        <f>IFERROR(INDEX('Holiday Schedule'!$D$3:$D$24,MATCH(A115,'Holiday Schedule'!$C$3:$C$24,0)),0)</f>
        <v>0</v>
      </c>
      <c r="AB115" s="2">
        <f t="shared" si="8"/>
        <v>3</v>
      </c>
      <c r="AC115" s="2">
        <f t="shared" si="9"/>
        <v>3720</v>
      </c>
      <c r="AD115" s="5">
        <f t="shared" si="10"/>
        <v>10065</v>
      </c>
      <c r="AE115" s="5">
        <f t="shared" si="11"/>
        <v>13785</v>
      </c>
      <c r="AG115" s="2">
        <f t="shared" si="12"/>
        <v>4</v>
      </c>
      <c r="AH115" s="2">
        <f t="shared" si="13"/>
        <v>2024</v>
      </c>
      <c r="AJ115" s="5">
        <f t="shared" si="14"/>
        <v>1310</v>
      </c>
      <c r="AK115" s="2">
        <f t="shared" si="15"/>
        <v>5</v>
      </c>
      <c r="AT115" s="5"/>
      <c r="AU115" s="5"/>
      <c r="AV115" s="5"/>
      <c r="AW115" s="5"/>
      <c r="AX115" s="5"/>
    </row>
    <row r="116" spans="1:50" x14ac:dyDescent="0.25">
      <c r="A116" s="18">
        <v>45399</v>
      </c>
      <c r="B116" s="20">
        <v>1274</v>
      </c>
      <c r="C116" s="20">
        <v>1287</v>
      </c>
      <c r="D116" s="20">
        <v>1340</v>
      </c>
      <c r="E116" s="20">
        <v>1338</v>
      </c>
      <c r="F116" s="20">
        <v>1333</v>
      </c>
      <c r="G116" s="20">
        <v>1310</v>
      </c>
      <c r="H116" s="20">
        <v>1132</v>
      </c>
      <c r="I116" s="20">
        <v>287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51</v>
      </c>
      <c r="U116" s="20">
        <v>0</v>
      </c>
      <c r="V116" s="20">
        <v>1055</v>
      </c>
      <c r="W116" s="20">
        <v>1126</v>
      </c>
      <c r="X116" s="20">
        <v>1209</v>
      </c>
      <c r="Y116" s="20">
        <v>1267</v>
      </c>
      <c r="AA116" s="2">
        <f>IFERROR(INDEX('Holiday Schedule'!$D$3:$D$24,MATCH(A116,'Holiday Schedule'!$C$3:$C$24,0)),0)</f>
        <v>0</v>
      </c>
      <c r="AB116" s="2">
        <f t="shared" si="8"/>
        <v>4</v>
      </c>
      <c r="AC116" s="2">
        <f t="shared" si="9"/>
        <v>3728</v>
      </c>
      <c r="AD116" s="5">
        <f t="shared" si="10"/>
        <v>10281</v>
      </c>
      <c r="AE116" s="5">
        <f t="shared" si="11"/>
        <v>14009</v>
      </c>
      <c r="AG116" s="2">
        <f t="shared" si="12"/>
        <v>4</v>
      </c>
      <c r="AH116" s="2">
        <f t="shared" si="13"/>
        <v>2024</v>
      </c>
      <c r="AJ116" s="5">
        <f t="shared" si="14"/>
        <v>1340</v>
      </c>
      <c r="AK116" s="2">
        <f t="shared" si="15"/>
        <v>3</v>
      </c>
      <c r="AT116" s="5"/>
      <c r="AU116" s="5"/>
      <c r="AV116" s="5"/>
      <c r="AW116" s="5"/>
      <c r="AX116" s="5"/>
    </row>
    <row r="117" spans="1:50" x14ac:dyDescent="0.25">
      <c r="A117" s="18">
        <v>45400</v>
      </c>
      <c r="B117" s="20">
        <v>1287</v>
      </c>
      <c r="C117" s="20">
        <v>1322</v>
      </c>
      <c r="D117" s="20">
        <v>1363</v>
      </c>
      <c r="E117" s="20">
        <v>1364</v>
      </c>
      <c r="F117" s="20">
        <v>1382</v>
      </c>
      <c r="G117" s="20">
        <v>1334</v>
      </c>
      <c r="H117" s="20">
        <v>1156</v>
      </c>
      <c r="I117" s="20">
        <v>287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50</v>
      </c>
      <c r="U117" s="20">
        <v>0</v>
      </c>
      <c r="V117" s="20">
        <v>1040</v>
      </c>
      <c r="W117" s="20">
        <v>1118</v>
      </c>
      <c r="X117" s="20">
        <v>1185</v>
      </c>
      <c r="Y117" s="20">
        <v>1255</v>
      </c>
      <c r="AA117" s="2">
        <f>IFERROR(INDEX('Holiday Schedule'!$D$3:$D$24,MATCH(A117,'Holiday Schedule'!$C$3:$C$24,0)),0)</f>
        <v>0</v>
      </c>
      <c r="AB117" s="2">
        <f t="shared" si="8"/>
        <v>5</v>
      </c>
      <c r="AC117" s="2">
        <f t="shared" si="9"/>
        <v>3680</v>
      </c>
      <c r="AD117" s="5">
        <f t="shared" si="10"/>
        <v>10463</v>
      </c>
      <c r="AE117" s="5">
        <f t="shared" si="11"/>
        <v>14143</v>
      </c>
      <c r="AG117" s="2">
        <f t="shared" si="12"/>
        <v>4</v>
      </c>
      <c r="AH117" s="2">
        <f t="shared" si="13"/>
        <v>2024</v>
      </c>
      <c r="AJ117" s="5">
        <f t="shared" si="14"/>
        <v>1382</v>
      </c>
      <c r="AK117" s="2">
        <f t="shared" si="15"/>
        <v>5</v>
      </c>
      <c r="AT117" s="5"/>
      <c r="AU117" s="5"/>
      <c r="AV117" s="5"/>
      <c r="AW117" s="5"/>
      <c r="AX117" s="5"/>
    </row>
    <row r="118" spans="1:50" x14ac:dyDescent="0.25">
      <c r="A118" s="18">
        <v>45401</v>
      </c>
      <c r="B118" s="20">
        <v>1264</v>
      </c>
      <c r="C118" s="20">
        <v>1298</v>
      </c>
      <c r="D118" s="20">
        <v>1344</v>
      </c>
      <c r="E118" s="20">
        <v>1344</v>
      </c>
      <c r="F118" s="20">
        <v>1343</v>
      </c>
      <c r="G118" s="20">
        <v>1305</v>
      </c>
      <c r="H118" s="20">
        <v>1128</v>
      </c>
      <c r="I118" s="20">
        <v>285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51</v>
      </c>
      <c r="U118" s="20">
        <v>0</v>
      </c>
      <c r="V118" s="20">
        <v>1032</v>
      </c>
      <c r="W118" s="20">
        <v>1112</v>
      </c>
      <c r="X118" s="20">
        <v>1203</v>
      </c>
      <c r="Y118" s="20">
        <v>1248</v>
      </c>
      <c r="AA118" s="2">
        <f>IFERROR(INDEX('Holiday Schedule'!$D$3:$D$24,MATCH(A118,'Holiday Schedule'!$C$3:$C$24,0)),0)</f>
        <v>0</v>
      </c>
      <c r="AB118" s="2">
        <f t="shared" si="8"/>
        <v>6</v>
      </c>
      <c r="AC118" s="2">
        <f t="shared" si="9"/>
        <v>3683</v>
      </c>
      <c r="AD118" s="5">
        <f t="shared" si="10"/>
        <v>10274</v>
      </c>
      <c r="AE118" s="5">
        <f t="shared" si="11"/>
        <v>13957</v>
      </c>
      <c r="AG118" s="2">
        <f t="shared" si="12"/>
        <v>4</v>
      </c>
      <c r="AH118" s="2">
        <f t="shared" si="13"/>
        <v>2024</v>
      </c>
      <c r="AJ118" s="5">
        <f t="shared" si="14"/>
        <v>1344</v>
      </c>
      <c r="AK118" s="2">
        <f t="shared" si="15"/>
        <v>3</v>
      </c>
      <c r="AT118" s="5"/>
      <c r="AU118" s="5"/>
      <c r="AV118" s="5"/>
      <c r="AW118" s="5"/>
      <c r="AX118" s="5"/>
    </row>
    <row r="119" spans="1:50" x14ac:dyDescent="0.25">
      <c r="A119" s="18">
        <v>45402</v>
      </c>
      <c r="B119" s="20">
        <v>1257</v>
      </c>
      <c r="C119" s="20">
        <v>1274</v>
      </c>
      <c r="D119" s="20">
        <v>1351</v>
      </c>
      <c r="E119" s="20">
        <v>1147</v>
      </c>
      <c r="F119" s="20">
        <v>1236</v>
      </c>
      <c r="G119" s="20">
        <v>1172</v>
      </c>
      <c r="H119" s="20">
        <v>1025</v>
      </c>
      <c r="I119" s="20">
        <v>225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5</v>
      </c>
      <c r="U119" s="20">
        <v>0</v>
      </c>
      <c r="V119" s="20">
        <v>1070</v>
      </c>
      <c r="W119" s="20">
        <v>1165</v>
      </c>
      <c r="X119" s="20">
        <v>1246</v>
      </c>
      <c r="Y119" s="20">
        <v>1299</v>
      </c>
      <c r="AA119" s="2">
        <f>IFERROR(INDEX('Holiday Schedule'!$D$3:$D$24,MATCH(A119,'Holiday Schedule'!$C$3:$C$24,0)),0)</f>
        <v>0</v>
      </c>
      <c r="AB119" s="2">
        <f t="shared" si="8"/>
        <v>7</v>
      </c>
      <c r="AC119" s="2">
        <f t="shared" si="9"/>
        <v>0</v>
      </c>
      <c r="AD119" s="5">
        <f t="shared" si="10"/>
        <v>13472</v>
      </c>
      <c r="AE119" s="5">
        <f t="shared" si="11"/>
        <v>13472</v>
      </c>
      <c r="AG119" s="2">
        <f t="shared" si="12"/>
        <v>4</v>
      </c>
      <c r="AH119" s="2">
        <f t="shared" si="13"/>
        <v>2024</v>
      </c>
      <c r="AJ119" s="5">
        <f t="shared" si="14"/>
        <v>1351</v>
      </c>
      <c r="AK119" s="2">
        <f t="shared" si="15"/>
        <v>3</v>
      </c>
      <c r="AT119" s="5"/>
      <c r="AU119" s="5"/>
      <c r="AV119" s="5"/>
      <c r="AW119" s="5"/>
      <c r="AX119" s="5"/>
    </row>
    <row r="120" spans="1:50" x14ac:dyDescent="0.25">
      <c r="A120" s="18">
        <v>45403</v>
      </c>
      <c r="B120" s="20">
        <v>1320</v>
      </c>
      <c r="C120" s="20">
        <v>1330</v>
      </c>
      <c r="D120" s="20">
        <v>1419</v>
      </c>
      <c r="E120" s="20">
        <v>1220</v>
      </c>
      <c r="F120" s="20">
        <v>1320</v>
      </c>
      <c r="G120" s="20">
        <v>1229</v>
      </c>
      <c r="H120" s="20">
        <v>1051</v>
      </c>
      <c r="I120" s="20">
        <v>211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6</v>
      </c>
      <c r="U120" s="20">
        <v>0</v>
      </c>
      <c r="V120" s="20">
        <v>1100</v>
      </c>
      <c r="W120" s="20">
        <v>1169</v>
      </c>
      <c r="X120" s="20">
        <v>1231</v>
      </c>
      <c r="Y120" s="20">
        <v>1277</v>
      </c>
      <c r="AA120" s="2">
        <f>IFERROR(INDEX('Holiday Schedule'!$D$3:$D$24,MATCH(A120,'Holiday Schedule'!$C$3:$C$24,0)),0)</f>
        <v>0</v>
      </c>
      <c r="AB120" s="2">
        <f t="shared" si="8"/>
        <v>1</v>
      </c>
      <c r="AC120" s="2">
        <f t="shared" si="9"/>
        <v>0</v>
      </c>
      <c r="AD120" s="5">
        <f t="shared" si="10"/>
        <v>13883</v>
      </c>
      <c r="AE120" s="5">
        <f t="shared" si="11"/>
        <v>13883</v>
      </c>
      <c r="AG120" s="2">
        <f t="shared" si="12"/>
        <v>4</v>
      </c>
      <c r="AH120" s="2">
        <f t="shared" si="13"/>
        <v>2024</v>
      </c>
      <c r="AJ120" s="5">
        <f t="shared" si="14"/>
        <v>1419</v>
      </c>
      <c r="AK120" s="2">
        <f t="shared" si="15"/>
        <v>3</v>
      </c>
      <c r="AT120" s="5"/>
      <c r="AU120" s="5"/>
      <c r="AV120" s="5"/>
      <c r="AW120" s="5"/>
      <c r="AX120" s="5"/>
    </row>
    <row r="121" spans="1:50" x14ac:dyDescent="0.25">
      <c r="A121" s="18">
        <v>45404</v>
      </c>
      <c r="B121" s="20">
        <v>1275</v>
      </c>
      <c r="C121" s="20">
        <v>1316</v>
      </c>
      <c r="D121" s="20">
        <v>1341</v>
      </c>
      <c r="E121" s="20">
        <v>1355</v>
      </c>
      <c r="F121" s="20">
        <v>1367</v>
      </c>
      <c r="G121" s="20">
        <v>1339</v>
      </c>
      <c r="H121" s="20">
        <v>1186</v>
      </c>
      <c r="I121" s="20">
        <v>299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54</v>
      </c>
      <c r="U121" s="20">
        <v>0</v>
      </c>
      <c r="V121" s="20">
        <v>1116</v>
      </c>
      <c r="W121" s="20">
        <v>1200</v>
      </c>
      <c r="X121" s="20">
        <v>1285</v>
      </c>
      <c r="Y121" s="20">
        <v>1366</v>
      </c>
      <c r="AA121" s="2">
        <f>IFERROR(INDEX('Holiday Schedule'!$D$3:$D$24,MATCH(A121,'Holiday Schedule'!$C$3:$C$24,0)),0)</f>
        <v>0</v>
      </c>
      <c r="AB121" s="2">
        <f t="shared" si="8"/>
        <v>2</v>
      </c>
      <c r="AC121" s="2">
        <f t="shared" si="9"/>
        <v>3954</v>
      </c>
      <c r="AD121" s="5">
        <f t="shared" si="10"/>
        <v>10545</v>
      </c>
      <c r="AE121" s="5">
        <f t="shared" si="11"/>
        <v>14499</v>
      </c>
      <c r="AG121" s="2">
        <f t="shared" si="12"/>
        <v>4</v>
      </c>
      <c r="AH121" s="2">
        <f t="shared" si="13"/>
        <v>2024</v>
      </c>
      <c r="AJ121" s="5">
        <f t="shared" si="14"/>
        <v>1367</v>
      </c>
      <c r="AK121" s="2">
        <f t="shared" si="15"/>
        <v>5</v>
      </c>
      <c r="AT121" s="5"/>
      <c r="AU121" s="5"/>
      <c r="AV121" s="5"/>
      <c r="AW121" s="5"/>
      <c r="AX121" s="5"/>
    </row>
    <row r="122" spans="1:50" x14ac:dyDescent="0.25">
      <c r="A122" s="18">
        <v>45405</v>
      </c>
      <c r="B122" s="20">
        <v>1376</v>
      </c>
      <c r="C122" s="20">
        <v>1405</v>
      </c>
      <c r="D122" s="20">
        <v>1461</v>
      </c>
      <c r="E122" s="20">
        <v>1459</v>
      </c>
      <c r="F122" s="20">
        <v>1461</v>
      </c>
      <c r="G122" s="20">
        <v>1429</v>
      </c>
      <c r="H122" s="20">
        <v>1240</v>
      </c>
      <c r="I122" s="20">
        <v>303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53</v>
      </c>
      <c r="U122" s="20">
        <v>0</v>
      </c>
      <c r="V122" s="20">
        <v>1107</v>
      </c>
      <c r="W122" s="20">
        <v>1179</v>
      </c>
      <c r="X122" s="20">
        <v>1245</v>
      </c>
      <c r="Y122" s="20">
        <v>1299</v>
      </c>
      <c r="AA122" s="2">
        <f>IFERROR(INDEX('Holiday Schedule'!$D$3:$D$24,MATCH(A122,'Holiday Schedule'!$C$3:$C$24,0)),0)</f>
        <v>0</v>
      </c>
      <c r="AB122" s="2">
        <f t="shared" si="8"/>
        <v>3</v>
      </c>
      <c r="AC122" s="2">
        <f t="shared" si="9"/>
        <v>3887</v>
      </c>
      <c r="AD122" s="5">
        <f t="shared" si="10"/>
        <v>11130</v>
      </c>
      <c r="AE122" s="5">
        <f t="shared" si="11"/>
        <v>15017</v>
      </c>
      <c r="AG122" s="2">
        <f t="shared" si="12"/>
        <v>4</v>
      </c>
      <c r="AH122" s="2">
        <f t="shared" si="13"/>
        <v>2024</v>
      </c>
      <c r="AJ122" s="5">
        <f t="shared" si="14"/>
        <v>1461</v>
      </c>
      <c r="AK122" s="2">
        <f t="shared" si="15"/>
        <v>3</v>
      </c>
      <c r="AT122" s="5"/>
      <c r="AU122" s="5"/>
      <c r="AV122" s="5"/>
      <c r="AW122" s="5"/>
      <c r="AX122" s="5"/>
    </row>
    <row r="123" spans="1:50" x14ac:dyDescent="0.25">
      <c r="A123" s="18">
        <v>45406</v>
      </c>
      <c r="B123" s="20">
        <v>1306</v>
      </c>
      <c r="C123" s="20">
        <v>1353</v>
      </c>
      <c r="D123" s="20">
        <v>1389</v>
      </c>
      <c r="E123" s="20">
        <v>1387</v>
      </c>
      <c r="F123" s="20">
        <v>1387</v>
      </c>
      <c r="G123" s="20">
        <v>1352</v>
      </c>
      <c r="H123" s="20">
        <v>1198</v>
      </c>
      <c r="I123" s="20">
        <v>311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58</v>
      </c>
      <c r="U123" s="20">
        <v>0</v>
      </c>
      <c r="V123" s="20">
        <v>1167</v>
      </c>
      <c r="W123" s="20">
        <v>1258</v>
      </c>
      <c r="X123" s="20">
        <v>1365</v>
      </c>
      <c r="Y123" s="20">
        <v>1438</v>
      </c>
      <c r="AA123" s="2">
        <f>IFERROR(INDEX('Holiday Schedule'!$D$3:$D$24,MATCH(A123,'Holiday Schedule'!$C$3:$C$24,0)),0)</f>
        <v>0</v>
      </c>
      <c r="AB123" s="2">
        <f t="shared" si="8"/>
        <v>4</v>
      </c>
      <c r="AC123" s="2">
        <f t="shared" si="9"/>
        <v>4159</v>
      </c>
      <c r="AD123" s="5">
        <f t="shared" si="10"/>
        <v>10810</v>
      </c>
      <c r="AE123" s="5">
        <f t="shared" si="11"/>
        <v>14969</v>
      </c>
      <c r="AG123" s="2">
        <f t="shared" si="12"/>
        <v>4</v>
      </c>
      <c r="AH123" s="2">
        <f t="shared" si="13"/>
        <v>2024</v>
      </c>
      <c r="AJ123" s="5">
        <f t="shared" si="14"/>
        <v>1438</v>
      </c>
      <c r="AK123" s="2">
        <f t="shared" si="15"/>
        <v>24</v>
      </c>
      <c r="AT123" s="5"/>
      <c r="AU123" s="5"/>
      <c r="AV123" s="5"/>
      <c r="AW123" s="5"/>
      <c r="AX123" s="5"/>
    </row>
    <row r="124" spans="1:50" x14ac:dyDescent="0.25">
      <c r="A124" s="18">
        <v>45407</v>
      </c>
      <c r="B124" s="20">
        <v>1467</v>
      </c>
      <c r="C124" s="20">
        <v>1513</v>
      </c>
      <c r="D124" s="20">
        <v>1560</v>
      </c>
      <c r="E124" s="20">
        <v>1563</v>
      </c>
      <c r="F124" s="20">
        <v>1550</v>
      </c>
      <c r="G124" s="20">
        <v>1511</v>
      </c>
      <c r="H124" s="20">
        <v>1315</v>
      </c>
      <c r="I124" s="20">
        <v>325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54</v>
      </c>
      <c r="U124" s="20">
        <v>0</v>
      </c>
      <c r="V124" s="20">
        <v>1152</v>
      </c>
      <c r="W124" s="20">
        <v>1247</v>
      </c>
      <c r="X124" s="20">
        <v>1340</v>
      </c>
      <c r="Y124" s="20">
        <v>1396</v>
      </c>
      <c r="AA124" s="2">
        <f>IFERROR(INDEX('Holiday Schedule'!$D$3:$D$24,MATCH(A124,'Holiday Schedule'!$C$3:$C$24,0)),0)</f>
        <v>0</v>
      </c>
      <c r="AB124" s="2">
        <f t="shared" si="8"/>
        <v>5</v>
      </c>
      <c r="AC124" s="2">
        <f t="shared" si="9"/>
        <v>4118</v>
      </c>
      <c r="AD124" s="5">
        <f t="shared" si="10"/>
        <v>11875</v>
      </c>
      <c r="AE124" s="5">
        <f t="shared" si="11"/>
        <v>15993</v>
      </c>
      <c r="AG124" s="2">
        <f t="shared" si="12"/>
        <v>4</v>
      </c>
      <c r="AH124" s="2">
        <f t="shared" si="13"/>
        <v>2024</v>
      </c>
      <c r="AJ124" s="5">
        <f t="shared" si="14"/>
        <v>1563</v>
      </c>
      <c r="AK124" s="2">
        <f t="shared" si="15"/>
        <v>4</v>
      </c>
      <c r="AT124" s="5"/>
      <c r="AU124" s="5"/>
      <c r="AV124" s="5"/>
      <c r="AW124" s="5"/>
      <c r="AX124" s="5"/>
    </row>
    <row r="125" spans="1:50" x14ac:dyDescent="0.25">
      <c r="A125" s="18">
        <v>45408</v>
      </c>
      <c r="B125" s="20">
        <v>1426</v>
      </c>
      <c r="C125" s="20">
        <v>1475</v>
      </c>
      <c r="D125" s="20">
        <v>1508</v>
      </c>
      <c r="E125" s="20">
        <v>1527</v>
      </c>
      <c r="F125" s="20">
        <v>1516</v>
      </c>
      <c r="G125" s="20">
        <v>1475</v>
      </c>
      <c r="H125" s="20">
        <v>1277</v>
      </c>
      <c r="I125" s="20">
        <v>313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51</v>
      </c>
      <c r="U125" s="20">
        <v>0</v>
      </c>
      <c r="V125" s="20">
        <v>1076</v>
      </c>
      <c r="W125" s="20">
        <v>1171</v>
      </c>
      <c r="X125" s="20">
        <v>1279</v>
      </c>
      <c r="Y125" s="20">
        <v>1343</v>
      </c>
      <c r="AA125" s="2">
        <f>IFERROR(INDEX('Holiday Schedule'!$D$3:$D$24,MATCH(A125,'Holiday Schedule'!$C$3:$C$24,0)),0)</f>
        <v>0</v>
      </c>
      <c r="AB125" s="2">
        <f t="shared" si="8"/>
        <v>6</v>
      </c>
      <c r="AC125" s="2">
        <f t="shared" si="9"/>
        <v>3890</v>
      </c>
      <c r="AD125" s="5">
        <f t="shared" si="10"/>
        <v>11547</v>
      </c>
      <c r="AE125" s="5">
        <f t="shared" si="11"/>
        <v>15437</v>
      </c>
      <c r="AG125" s="2">
        <f t="shared" si="12"/>
        <v>4</v>
      </c>
      <c r="AH125" s="2">
        <f t="shared" si="13"/>
        <v>2024</v>
      </c>
      <c r="AJ125" s="5">
        <f t="shared" si="14"/>
        <v>1527</v>
      </c>
      <c r="AK125" s="2">
        <f t="shared" si="15"/>
        <v>4</v>
      </c>
      <c r="AT125" s="5"/>
      <c r="AU125" s="5"/>
      <c r="AV125" s="5"/>
      <c r="AW125" s="5"/>
      <c r="AX125" s="5"/>
    </row>
    <row r="126" spans="1:50" x14ac:dyDescent="0.25">
      <c r="A126" s="18">
        <v>45409</v>
      </c>
      <c r="B126" s="20">
        <v>1364</v>
      </c>
      <c r="C126" s="20">
        <v>1401</v>
      </c>
      <c r="D126" s="20">
        <v>1509</v>
      </c>
      <c r="E126" s="20">
        <v>1307</v>
      </c>
      <c r="F126" s="20">
        <v>1416</v>
      </c>
      <c r="G126" s="20">
        <v>1332</v>
      </c>
      <c r="H126" s="20">
        <v>1125</v>
      </c>
      <c r="I126" s="20">
        <v>228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5</v>
      </c>
      <c r="U126" s="20">
        <v>0</v>
      </c>
      <c r="V126" s="20">
        <v>1038</v>
      </c>
      <c r="W126" s="20">
        <v>1120</v>
      </c>
      <c r="X126" s="20">
        <v>1206</v>
      </c>
      <c r="Y126" s="20">
        <v>1268</v>
      </c>
      <c r="AA126" s="2">
        <f>IFERROR(INDEX('Holiday Schedule'!$D$3:$D$24,MATCH(A126,'Holiday Schedule'!$C$3:$C$24,0)),0)</f>
        <v>0</v>
      </c>
      <c r="AB126" s="2">
        <f t="shared" si="8"/>
        <v>7</v>
      </c>
      <c r="AC126" s="2">
        <f t="shared" si="9"/>
        <v>0</v>
      </c>
      <c r="AD126" s="5">
        <f t="shared" si="10"/>
        <v>14319</v>
      </c>
      <c r="AE126" s="5">
        <f t="shared" si="11"/>
        <v>14319</v>
      </c>
      <c r="AG126" s="2">
        <f t="shared" si="12"/>
        <v>4</v>
      </c>
      <c r="AH126" s="2">
        <f t="shared" si="13"/>
        <v>2024</v>
      </c>
      <c r="AJ126" s="5">
        <f t="shared" si="14"/>
        <v>1509</v>
      </c>
      <c r="AK126" s="2">
        <f t="shared" si="15"/>
        <v>3</v>
      </c>
      <c r="AT126" s="5"/>
      <c r="AU126" s="5"/>
      <c r="AV126" s="5"/>
      <c r="AW126" s="5"/>
      <c r="AX126" s="5"/>
    </row>
    <row r="127" spans="1:50" x14ac:dyDescent="0.25">
      <c r="A127" s="18">
        <v>45410</v>
      </c>
      <c r="B127" s="20">
        <v>1257</v>
      </c>
      <c r="C127" s="20">
        <v>1283</v>
      </c>
      <c r="D127" s="20">
        <v>1388</v>
      </c>
      <c r="E127" s="20">
        <v>1171</v>
      </c>
      <c r="F127" s="20">
        <v>1273</v>
      </c>
      <c r="G127" s="20">
        <v>1182</v>
      </c>
      <c r="H127" s="20">
        <v>998</v>
      </c>
      <c r="I127" s="20">
        <v>207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6</v>
      </c>
      <c r="U127" s="20">
        <v>0</v>
      </c>
      <c r="V127" s="20">
        <v>1090</v>
      </c>
      <c r="W127" s="20">
        <v>1133</v>
      </c>
      <c r="X127" s="20">
        <v>1188</v>
      </c>
      <c r="Y127" s="20">
        <v>1225</v>
      </c>
      <c r="AA127" s="2">
        <f>IFERROR(INDEX('Holiday Schedule'!$D$3:$D$24,MATCH(A127,'Holiday Schedule'!$C$3:$C$24,0)),0)</f>
        <v>0</v>
      </c>
      <c r="AB127" s="2">
        <f t="shared" si="8"/>
        <v>1</v>
      </c>
      <c r="AC127" s="2">
        <f t="shared" si="9"/>
        <v>0</v>
      </c>
      <c r="AD127" s="5">
        <f t="shared" si="10"/>
        <v>13401</v>
      </c>
      <c r="AE127" s="5">
        <f t="shared" si="11"/>
        <v>13401</v>
      </c>
      <c r="AG127" s="2">
        <f t="shared" si="12"/>
        <v>4</v>
      </c>
      <c r="AH127" s="2">
        <f t="shared" si="13"/>
        <v>2024</v>
      </c>
      <c r="AJ127" s="5">
        <f t="shared" si="14"/>
        <v>1388</v>
      </c>
      <c r="AK127" s="2">
        <f t="shared" si="15"/>
        <v>3</v>
      </c>
      <c r="AT127" s="5"/>
      <c r="AU127" s="5"/>
      <c r="AV127" s="5"/>
      <c r="AW127" s="5"/>
      <c r="AX127" s="5"/>
    </row>
    <row r="128" spans="1:50" x14ac:dyDescent="0.25">
      <c r="A128" s="18">
        <v>45411</v>
      </c>
      <c r="B128" s="20">
        <v>1229</v>
      </c>
      <c r="C128" s="20">
        <v>1254</v>
      </c>
      <c r="D128" s="20">
        <v>1280</v>
      </c>
      <c r="E128" s="20">
        <v>1286</v>
      </c>
      <c r="F128" s="20">
        <v>1278</v>
      </c>
      <c r="G128" s="20">
        <v>1266</v>
      </c>
      <c r="H128" s="20">
        <v>1130</v>
      </c>
      <c r="I128" s="20">
        <v>282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50</v>
      </c>
      <c r="U128" s="20">
        <v>0</v>
      </c>
      <c r="V128" s="20">
        <v>1056</v>
      </c>
      <c r="W128" s="20">
        <v>1101</v>
      </c>
      <c r="X128" s="20">
        <v>1176</v>
      </c>
      <c r="Y128" s="20">
        <v>1188</v>
      </c>
      <c r="AA128" s="2">
        <f>IFERROR(INDEX('Holiday Schedule'!$D$3:$D$24,MATCH(A128,'Holiday Schedule'!$C$3:$C$24,0)),0)</f>
        <v>0</v>
      </c>
      <c r="AB128" s="2">
        <f t="shared" si="8"/>
        <v>2</v>
      </c>
      <c r="AC128" s="2">
        <f t="shared" si="9"/>
        <v>3665</v>
      </c>
      <c r="AD128" s="5">
        <f t="shared" si="10"/>
        <v>9911</v>
      </c>
      <c r="AE128" s="5">
        <f t="shared" si="11"/>
        <v>13576</v>
      </c>
      <c r="AG128" s="2">
        <f t="shared" si="12"/>
        <v>4</v>
      </c>
      <c r="AH128" s="2">
        <f t="shared" si="13"/>
        <v>2024</v>
      </c>
      <c r="AJ128" s="5">
        <f t="shared" si="14"/>
        <v>1286</v>
      </c>
      <c r="AK128" s="2">
        <f t="shared" si="15"/>
        <v>4</v>
      </c>
      <c r="AT128" s="5"/>
      <c r="AU128" s="5"/>
      <c r="AV128" s="5"/>
      <c r="AW128" s="5"/>
      <c r="AX128" s="5"/>
    </row>
    <row r="129" spans="1:50" x14ac:dyDescent="0.25">
      <c r="A129" s="18">
        <v>45412</v>
      </c>
      <c r="B129" s="20">
        <v>1206</v>
      </c>
      <c r="C129" s="20">
        <v>1229</v>
      </c>
      <c r="D129" s="20">
        <v>1268</v>
      </c>
      <c r="E129" s="20">
        <v>1264</v>
      </c>
      <c r="F129" s="20">
        <v>1293</v>
      </c>
      <c r="G129" s="20">
        <v>1259</v>
      </c>
      <c r="H129" s="20">
        <v>1129</v>
      </c>
      <c r="I129" s="20">
        <v>282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54</v>
      </c>
      <c r="U129" s="20">
        <v>0</v>
      </c>
      <c r="V129" s="20">
        <v>1050</v>
      </c>
      <c r="W129" s="20">
        <v>1112</v>
      </c>
      <c r="X129" s="20">
        <v>1151</v>
      </c>
      <c r="Y129" s="20">
        <v>1194</v>
      </c>
      <c r="AA129" s="2">
        <f>IFERROR(INDEX('Holiday Schedule'!$D$3:$D$24,MATCH(A129,'Holiday Schedule'!$C$3:$C$24,0)),0)</f>
        <v>0</v>
      </c>
      <c r="AB129" s="2">
        <f t="shared" si="8"/>
        <v>3</v>
      </c>
      <c r="AC129" s="2">
        <f t="shared" si="9"/>
        <v>3649</v>
      </c>
      <c r="AD129" s="5">
        <f t="shared" si="10"/>
        <v>9842</v>
      </c>
      <c r="AE129" s="5">
        <f t="shared" si="11"/>
        <v>13491</v>
      </c>
      <c r="AG129" s="2">
        <f t="shared" si="12"/>
        <v>4</v>
      </c>
      <c r="AH129" s="2">
        <f t="shared" si="13"/>
        <v>2024</v>
      </c>
      <c r="AJ129" s="5">
        <f t="shared" si="14"/>
        <v>1293</v>
      </c>
      <c r="AK129" s="2">
        <f t="shared" si="15"/>
        <v>5</v>
      </c>
      <c r="AT129" s="5"/>
      <c r="AU129" s="5"/>
      <c r="AV129" s="5"/>
      <c r="AW129" s="5"/>
      <c r="AX129" s="5"/>
    </row>
    <row r="130" spans="1:50" x14ac:dyDescent="0.25">
      <c r="A130" s="18">
        <v>45413</v>
      </c>
      <c r="B130" s="20">
        <v>1278</v>
      </c>
      <c r="C130" s="20">
        <v>1319</v>
      </c>
      <c r="D130" s="20">
        <v>1358</v>
      </c>
      <c r="E130" s="20">
        <v>1344</v>
      </c>
      <c r="F130" s="20">
        <v>1362</v>
      </c>
      <c r="G130" s="20">
        <v>1317</v>
      </c>
      <c r="H130" s="20">
        <v>716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756</v>
      </c>
      <c r="W130" s="20">
        <v>1135</v>
      </c>
      <c r="X130" s="20">
        <v>1236</v>
      </c>
      <c r="Y130" s="20">
        <v>1274</v>
      </c>
      <c r="AA130" s="2">
        <f>IFERROR(INDEX('Holiday Schedule'!$D$3:$D$24,MATCH(A130,'Holiday Schedule'!$C$3:$C$24,0)),0)</f>
        <v>0</v>
      </c>
      <c r="AB130" s="2">
        <f t="shared" si="8"/>
        <v>4</v>
      </c>
      <c r="AC130" s="2">
        <f t="shared" si="9"/>
        <v>3127</v>
      </c>
      <c r="AD130" s="5">
        <f t="shared" si="10"/>
        <v>9968</v>
      </c>
      <c r="AE130" s="5">
        <f t="shared" si="11"/>
        <v>13095</v>
      </c>
      <c r="AG130" s="2">
        <f t="shared" si="12"/>
        <v>5</v>
      </c>
      <c r="AH130" s="2">
        <f t="shared" si="13"/>
        <v>2024</v>
      </c>
      <c r="AJ130" s="5">
        <f t="shared" si="14"/>
        <v>1362</v>
      </c>
      <c r="AK130" s="2">
        <f t="shared" si="15"/>
        <v>5</v>
      </c>
      <c r="AT130" s="5"/>
      <c r="AU130" s="5"/>
      <c r="AV130" s="5"/>
      <c r="AW130" s="5"/>
      <c r="AX130" s="5"/>
    </row>
    <row r="131" spans="1:50" x14ac:dyDescent="0.25">
      <c r="A131" s="18">
        <v>45414</v>
      </c>
      <c r="B131" s="20">
        <v>1317</v>
      </c>
      <c r="C131" s="20">
        <v>1379</v>
      </c>
      <c r="D131" s="20">
        <v>1383</v>
      </c>
      <c r="E131" s="20">
        <v>1403</v>
      </c>
      <c r="F131" s="20">
        <v>1388</v>
      </c>
      <c r="G131" s="20">
        <v>1344</v>
      </c>
      <c r="H131" s="20">
        <v>716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777</v>
      </c>
      <c r="W131" s="20">
        <v>1172</v>
      </c>
      <c r="X131" s="20">
        <v>1264</v>
      </c>
      <c r="Y131" s="20">
        <v>1320</v>
      </c>
      <c r="AA131" s="2">
        <f>IFERROR(INDEX('Holiday Schedule'!$D$3:$D$24,MATCH(A131,'Holiday Schedule'!$C$3:$C$24,0)),0)</f>
        <v>0</v>
      </c>
      <c r="AB131" s="2">
        <f t="shared" si="8"/>
        <v>5</v>
      </c>
      <c r="AC131" s="2">
        <f t="shared" si="9"/>
        <v>3213</v>
      </c>
      <c r="AD131" s="5">
        <f t="shared" si="10"/>
        <v>10250</v>
      </c>
      <c r="AE131" s="5">
        <f t="shared" si="11"/>
        <v>13463</v>
      </c>
      <c r="AG131" s="2">
        <f t="shared" si="12"/>
        <v>5</v>
      </c>
      <c r="AH131" s="2">
        <f t="shared" si="13"/>
        <v>2024</v>
      </c>
      <c r="AJ131" s="5">
        <f t="shared" si="14"/>
        <v>1403</v>
      </c>
      <c r="AK131" s="2">
        <f t="shared" si="15"/>
        <v>4</v>
      </c>
      <c r="AT131" s="5"/>
      <c r="AU131" s="5"/>
      <c r="AV131" s="5"/>
      <c r="AW131" s="5"/>
      <c r="AX131" s="5"/>
    </row>
    <row r="132" spans="1:50" x14ac:dyDescent="0.25">
      <c r="A132" s="18">
        <v>45415</v>
      </c>
      <c r="B132" s="20">
        <v>1356</v>
      </c>
      <c r="C132" s="20">
        <v>1401</v>
      </c>
      <c r="D132" s="20">
        <v>1441</v>
      </c>
      <c r="E132" s="20">
        <v>1438</v>
      </c>
      <c r="F132" s="20">
        <v>1424</v>
      </c>
      <c r="G132" s="20">
        <v>1383</v>
      </c>
      <c r="H132" s="20">
        <v>729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737</v>
      </c>
      <c r="W132" s="20">
        <v>1131</v>
      </c>
      <c r="X132" s="20">
        <v>1236</v>
      </c>
      <c r="Y132" s="20">
        <v>1294</v>
      </c>
      <c r="AA132" s="2">
        <f>IFERROR(INDEX('Holiday Schedule'!$D$3:$D$24,MATCH(A132,'Holiday Schedule'!$C$3:$C$24,0)),0)</f>
        <v>0</v>
      </c>
      <c r="AB132" s="2">
        <f t="shared" si="8"/>
        <v>6</v>
      </c>
      <c r="AC132" s="2">
        <f t="shared" si="9"/>
        <v>3104</v>
      </c>
      <c r="AD132" s="5">
        <f t="shared" si="10"/>
        <v>10466</v>
      </c>
      <c r="AE132" s="5">
        <f t="shared" si="11"/>
        <v>13570</v>
      </c>
      <c r="AG132" s="2">
        <f t="shared" si="12"/>
        <v>5</v>
      </c>
      <c r="AH132" s="2">
        <f t="shared" si="13"/>
        <v>2024</v>
      </c>
      <c r="AJ132" s="5">
        <f t="shared" si="14"/>
        <v>1441</v>
      </c>
      <c r="AK132" s="2">
        <f t="shared" si="15"/>
        <v>3</v>
      </c>
      <c r="AT132" s="5"/>
      <c r="AU132" s="5"/>
      <c r="AV132" s="5"/>
      <c r="AW132" s="5"/>
      <c r="AX132" s="5"/>
    </row>
    <row r="133" spans="1:50" x14ac:dyDescent="0.25">
      <c r="A133" s="18">
        <v>45416</v>
      </c>
      <c r="B133" s="20">
        <v>1333</v>
      </c>
      <c r="C133" s="20">
        <v>1373</v>
      </c>
      <c r="D133" s="20">
        <v>1384</v>
      </c>
      <c r="E133" s="20">
        <v>1404</v>
      </c>
      <c r="F133" s="20">
        <v>1361</v>
      </c>
      <c r="G133" s="20">
        <v>1287</v>
      </c>
      <c r="H133" s="20">
        <v>612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593</v>
      </c>
      <c r="W133" s="20">
        <v>1123</v>
      </c>
      <c r="X133" s="20">
        <v>1246</v>
      </c>
      <c r="Y133" s="20">
        <v>1287</v>
      </c>
      <c r="AA133" s="2">
        <f>IFERROR(INDEX('Holiday Schedule'!$D$3:$D$24,MATCH(A133,'Holiday Schedule'!$C$3:$C$24,0)),0)</f>
        <v>0</v>
      </c>
      <c r="AB133" s="2">
        <f t="shared" si="8"/>
        <v>7</v>
      </c>
      <c r="AC133" s="2">
        <f t="shared" si="9"/>
        <v>0</v>
      </c>
      <c r="AD133" s="5">
        <f t="shared" si="10"/>
        <v>13003</v>
      </c>
      <c r="AE133" s="5">
        <f t="shared" si="11"/>
        <v>13003</v>
      </c>
      <c r="AG133" s="2">
        <f t="shared" si="12"/>
        <v>5</v>
      </c>
      <c r="AH133" s="2">
        <f t="shared" si="13"/>
        <v>2024</v>
      </c>
      <c r="AJ133" s="5">
        <f t="shared" si="14"/>
        <v>1404</v>
      </c>
      <c r="AK133" s="2">
        <f t="shared" si="15"/>
        <v>4</v>
      </c>
      <c r="AT133" s="5"/>
      <c r="AU133" s="5"/>
      <c r="AV133" s="5"/>
      <c r="AW133" s="5"/>
      <c r="AX133" s="5"/>
    </row>
    <row r="134" spans="1:50" x14ac:dyDescent="0.25">
      <c r="A134" s="18">
        <v>45417</v>
      </c>
      <c r="B134" s="20">
        <v>1308</v>
      </c>
      <c r="C134" s="20">
        <v>1338</v>
      </c>
      <c r="D134" s="20">
        <v>1355</v>
      </c>
      <c r="E134" s="20">
        <v>1353</v>
      </c>
      <c r="F134" s="20">
        <v>1319</v>
      </c>
      <c r="G134" s="20">
        <v>1220</v>
      </c>
      <c r="H134" s="20">
        <v>581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651</v>
      </c>
      <c r="W134" s="20">
        <v>1186</v>
      </c>
      <c r="X134" s="20">
        <v>1288</v>
      </c>
      <c r="Y134" s="20">
        <v>1308</v>
      </c>
      <c r="AA134" s="2">
        <f>IFERROR(INDEX('Holiday Schedule'!$D$3:$D$24,MATCH(A134,'Holiday Schedule'!$C$3:$C$24,0)),0)</f>
        <v>0</v>
      </c>
      <c r="AB134" s="2">
        <f t="shared" si="8"/>
        <v>1</v>
      </c>
      <c r="AC134" s="2">
        <f t="shared" si="9"/>
        <v>0</v>
      </c>
      <c r="AD134" s="5">
        <f t="shared" si="10"/>
        <v>12907</v>
      </c>
      <c r="AE134" s="5">
        <f t="shared" si="11"/>
        <v>12907</v>
      </c>
      <c r="AG134" s="2">
        <f t="shared" si="12"/>
        <v>5</v>
      </c>
      <c r="AH134" s="2">
        <f t="shared" si="13"/>
        <v>2024</v>
      </c>
      <c r="AJ134" s="5">
        <f t="shared" si="14"/>
        <v>1355</v>
      </c>
      <c r="AK134" s="2">
        <f t="shared" si="15"/>
        <v>3</v>
      </c>
      <c r="AT134" s="5"/>
      <c r="AU134" s="5"/>
      <c r="AV134" s="5"/>
      <c r="AW134" s="5"/>
      <c r="AX134" s="5"/>
    </row>
    <row r="135" spans="1:50" x14ac:dyDescent="0.25">
      <c r="A135" s="18">
        <v>45418</v>
      </c>
      <c r="B135" s="20">
        <v>1349</v>
      </c>
      <c r="C135" s="20">
        <v>1399</v>
      </c>
      <c r="D135" s="20">
        <v>1423</v>
      </c>
      <c r="E135" s="20">
        <v>1406</v>
      </c>
      <c r="F135" s="20">
        <v>1419</v>
      </c>
      <c r="G135" s="20">
        <v>1362</v>
      </c>
      <c r="H135" s="20">
        <v>737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766</v>
      </c>
      <c r="W135" s="20">
        <v>1148</v>
      </c>
      <c r="X135" s="20">
        <v>1245</v>
      </c>
      <c r="Y135" s="20">
        <v>1290</v>
      </c>
      <c r="AA135" s="2">
        <f>IFERROR(INDEX('Holiday Schedule'!$D$3:$D$24,MATCH(A135,'Holiday Schedule'!$C$3:$C$24,0)),0)</f>
        <v>0</v>
      </c>
      <c r="AB135" s="2">
        <f t="shared" si="8"/>
        <v>2</v>
      </c>
      <c r="AC135" s="2">
        <f t="shared" si="9"/>
        <v>3159</v>
      </c>
      <c r="AD135" s="5">
        <f t="shared" si="10"/>
        <v>10385</v>
      </c>
      <c r="AE135" s="5">
        <f t="shared" si="11"/>
        <v>13544</v>
      </c>
      <c r="AG135" s="2">
        <f t="shared" si="12"/>
        <v>5</v>
      </c>
      <c r="AH135" s="2">
        <f t="shared" si="13"/>
        <v>2024</v>
      </c>
      <c r="AJ135" s="5">
        <f t="shared" si="14"/>
        <v>1423</v>
      </c>
      <c r="AK135" s="2">
        <f t="shared" si="15"/>
        <v>3</v>
      </c>
      <c r="AT135" s="5"/>
      <c r="AU135" s="5"/>
      <c r="AV135" s="5"/>
      <c r="AW135" s="5"/>
      <c r="AX135" s="5"/>
    </row>
    <row r="136" spans="1:50" x14ac:dyDescent="0.25">
      <c r="A136" s="18">
        <v>45419</v>
      </c>
      <c r="B136" s="20">
        <v>1301</v>
      </c>
      <c r="C136" s="20">
        <v>1361</v>
      </c>
      <c r="D136" s="20">
        <v>1379</v>
      </c>
      <c r="E136" s="20">
        <v>1370</v>
      </c>
      <c r="F136" s="20">
        <v>1373</v>
      </c>
      <c r="G136" s="20">
        <v>1322</v>
      </c>
      <c r="H136" s="20">
        <v>698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751</v>
      </c>
      <c r="W136" s="20">
        <v>1110</v>
      </c>
      <c r="X136" s="20">
        <v>1200</v>
      </c>
      <c r="Y136" s="20">
        <v>1238</v>
      </c>
      <c r="AA136" s="2">
        <f>IFERROR(INDEX('Holiday Schedule'!$D$3:$D$24,MATCH(A136,'Holiday Schedule'!$C$3:$C$24,0)),0)</f>
        <v>0</v>
      </c>
      <c r="AB136" s="2">
        <f t="shared" si="8"/>
        <v>3</v>
      </c>
      <c r="AC136" s="2">
        <f t="shared" si="9"/>
        <v>3061</v>
      </c>
      <c r="AD136" s="5">
        <f t="shared" si="10"/>
        <v>10042</v>
      </c>
      <c r="AE136" s="5">
        <f t="shared" si="11"/>
        <v>13103</v>
      </c>
      <c r="AG136" s="2">
        <f t="shared" si="12"/>
        <v>5</v>
      </c>
      <c r="AH136" s="2">
        <f t="shared" si="13"/>
        <v>2024</v>
      </c>
      <c r="AJ136" s="5">
        <f t="shared" si="14"/>
        <v>1379</v>
      </c>
      <c r="AK136" s="2">
        <f t="shared" si="15"/>
        <v>3</v>
      </c>
      <c r="AT136" s="5"/>
      <c r="AU136" s="5"/>
      <c r="AV136" s="5"/>
      <c r="AW136" s="5"/>
      <c r="AX136" s="5"/>
    </row>
    <row r="137" spans="1:50" x14ac:dyDescent="0.25">
      <c r="A137" s="18">
        <v>45420</v>
      </c>
      <c r="B137" s="20">
        <v>1266</v>
      </c>
      <c r="C137" s="20">
        <v>1315</v>
      </c>
      <c r="D137" s="20">
        <v>1352</v>
      </c>
      <c r="E137" s="20">
        <v>1360</v>
      </c>
      <c r="F137" s="20">
        <v>1349</v>
      </c>
      <c r="G137" s="20">
        <v>1304</v>
      </c>
      <c r="H137" s="20">
        <v>702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775</v>
      </c>
      <c r="W137" s="20">
        <v>1159</v>
      </c>
      <c r="X137" s="20">
        <v>1268</v>
      </c>
      <c r="Y137" s="20">
        <v>1315</v>
      </c>
      <c r="AA137" s="2">
        <f>IFERROR(INDEX('Holiday Schedule'!$D$3:$D$24,MATCH(A137,'Holiday Schedule'!$C$3:$C$24,0)),0)</f>
        <v>0</v>
      </c>
      <c r="AB137" s="2">
        <f t="shared" si="8"/>
        <v>4</v>
      </c>
      <c r="AC137" s="2">
        <f t="shared" si="9"/>
        <v>3202</v>
      </c>
      <c r="AD137" s="5">
        <f t="shared" si="10"/>
        <v>9963</v>
      </c>
      <c r="AE137" s="5">
        <f t="shared" si="11"/>
        <v>13165</v>
      </c>
      <c r="AG137" s="2">
        <f t="shared" si="12"/>
        <v>5</v>
      </c>
      <c r="AH137" s="2">
        <f t="shared" si="13"/>
        <v>2024</v>
      </c>
      <c r="AJ137" s="5">
        <f t="shared" si="14"/>
        <v>1360</v>
      </c>
      <c r="AK137" s="2">
        <f t="shared" si="15"/>
        <v>4</v>
      </c>
      <c r="AT137" s="5"/>
      <c r="AU137" s="5"/>
      <c r="AV137" s="5"/>
      <c r="AW137" s="5"/>
      <c r="AX137" s="5"/>
    </row>
    <row r="138" spans="1:50" x14ac:dyDescent="0.25">
      <c r="A138" s="18">
        <v>45421</v>
      </c>
      <c r="B138" s="20">
        <v>1354</v>
      </c>
      <c r="C138" s="20">
        <v>1382</v>
      </c>
      <c r="D138" s="20">
        <v>1431</v>
      </c>
      <c r="E138" s="20">
        <v>1420</v>
      </c>
      <c r="F138" s="20">
        <v>1429</v>
      </c>
      <c r="G138" s="20">
        <v>1352</v>
      </c>
      <c r="H138" s="20">
        <v>750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813</v>
      </c>
      <c r="W138" s="20">
        <v>1236</v>
      </c>
      <c r="X138" s="20">
        <v>1333</v>
      </c>
      <c r="Y138" s="20">
        <v>1415</v>
      </c>
      <c r="AA138" s="2">
        <f>IFERROR(INDEX('Holiday Schedule'!$D$3:$D$24,MATCH(A138,'Holiday Schedule'!$C$3:$C$24,0)),0)</f>
        <v>0</v>
      </c>
      <c r="AB138" s="2">
        <f t="shared" ref="AB138:AB201" si="16">WEEKDAY(A138)</f>
        <v>5</v>
      </c>
      <c r="AC138" s="2">
        <f t="shared" ref="AC138:AC201" si="17">IF(AND(AB138&gt;1,AB138&lt;7,AA138&lt;1),SUM(I138:X138),0)</f>
        <v>3382</v>
      </c>
      <c r="AD138" s="5">
        <f t="shared" ref="AD138:AD201" si="18">AE138-AC138</f>
        <v>10533</v>
      </c>
      <c r="AE138" s="5">
        <f t="shared" ref="AE138:AE201" si="19">SUM(B138:Y138)</f>
        <v>13915</v>
      </c>
      <c r="AG138" s="2">
        <f t="shared" ref="AG138:AG201" si="20">MONTH(A138)</f>
        <v>5</v>
      </c>
      <c r="AH138" s="2">
        <f t="shared" ref="AH138:AH201" si="21">YEAR(A138)</f>
        <v>2024</v>
      </c>
      <c r="AJ138" s="5">
        <f t="shared" ref="AJ138:AJ201" si="22">MAX(B138:Y138)</f>
        <v>1431</v>
      </c>
      <c r="AK138" s="2">
        <f t="shared" ref="AK138:AK201" si="23">IF(AE138&gt;0,INDEX(B$8:Y$8,MATCH(AJ138,B138:Y138,0)),"")</f>
        <v>3</v>
      </c>
      <c r="AT138" s="5"/>
      <c r="AU138" s="5"/>
      <c r="AV138" s="5"/>
      <c r="AW138" s="5"/>
      <c r="AX138" s="5"/>
    </row>
    <row r="139" spans="1:50" x14ac:dyDescent="0.25">
      <c r="A139" s="18">
        <v>45422</v>
      </c>
      <c r="B139" s="20">
        <v>1453</v>
      </c>
      <c r="C139" s="20">
        <v>1531</v>
      </c>
      <c r="D139" s="20">
        <v>1557</v>
      </c>
      <c r="E139" s="20">
        <v>1573</v>
      </c>
      <c r="F139" s="20">
        <v>1560</v>
      </c>
      <c r="G139" s="20">
        <v>1496</v>
      </c>
      <c r="H139" s="20">
        <v>778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781</v>
      </c>
      <c r="W139" s="20">
        <v>1186</v>
      </c>
      <c r="X139" s="20">
        <v>1328</v>
      </c>
      <c r="Y139" s="20">
        <v>1371</v>
      </c>
      <c r="AA139" s="2">
        <f>IFERROR(INDEX('Holiday Schedule'!$D$3:$D$24,MATCH(A139,'Holiday Schedule'!$C$3:$C$24,0)),0)</f>
        <v>0</v>
      </c>
      <c r="AB139" s="2">
        <f t="shared" si="16"/>
        <v>6</v>
      </c>
      <c r="AC139" s="2">
        <f t="shared" si="17"/>
        <v>3295</v>
      </c>
      <c r="AD139" s="5">
        <f t="shared" si="18"/>
        <v>11319</v>
      </c>
      <c r="AE139" s="5">
        <f t="shared" si="19"/>
        <v>14614</v>
      </c>
      <c r="AG139" s="2">
        <f t="shared" si="20"/>
        <v>5</v>
      </c>
      <c r="AH139" s="2">
        <f t="shared" si="21"/>
        <v>2024</v>
      </c>
      <c r="AJ139" s="5">
        <f t="shared" si="22"/>
        <v>1573</v>
      </c>
      <c r="AK139" s="2">
        <f t="shared" si="23"/>
        <v>4</v>
      </c>
      <c r="AT139" s="5"/>
      <c r="AU139" s="5"/>
      <c r="AV139" s="5"/>
      <c r="AW139" s="5"/>
      <c r="AX139" s="5"/>
    </row>
    <row r="140" spans="1:50" x14ac:dyDescent="0.25">
      <c r="A140" s="18">
        <v>45423</v>
      </c>
      <c r="B140" s="20">
        <v>1391</v>
      </c>
      <c r="C140" s="20">
        <v>1429</v>
      </c>
      <c r="D140" s="20">
        <v>1454</v>
      </c>
      <c r="E140" s="20">
        <v>1452</v>
      </c>
      <c r="F140" s="20">
        <v>1431</v>
      </c>
      <c r="G140" s="20">
        <v>1322</v>
      </c>
      <c r="H140" s="20">
        <v>632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623</v>
      </c>
      <c r="W140" s="20">
        <v>1184</v>
      </c>
      <c r="X140" s="20">
        <v>1310</v>
      </c>
      <c r="Y140" s="20">
        <v>1388</v>
      </c>
      <c r="AA140" s="2">
        <f>IFERROR(INDEX('Holiday Schedule'!$D$3:$D$24,MATCH(A140,'Holiday Schedule'!$C$3:$C$24,0)),0)</f>
        <v>0</v>
      </c>
      <c r="AB140" s="2">
        <f t="shared" si="16"/>
        <v>7</v>
      </c>
      <c r="AC140" s="2">
        <f t="shared" si="17"/>
        <v>0</v>
      </c>
      <c r="AD140" s="5">
        <f t="shared" si="18"/>
        <v>13616</v>
      </c>
      <c r="AE140" s="5">
        <f t="shared" si="19"/>
        <v>13616</v>
      </c>
      <c r="AG140" s="2">
        <f t="shared" si="20"/>
        <v>5</v>
      </c>
      <c r="AH140" s="2">
        <f t="shared" si="21"/>
        <v>2024</v>
      </c>
      <c r="AJ140" s="5">
        <f t="shared" si="22"/>
        <v>1454</v>
      </c>
      <c r="AK140" s="2">
        <f t="shared" si="23"/>
        <v>3</v>
      </c>
      <c r="AT140" s="5"/>
      <c r="AU140" s="5"/>
      <c r="AV140" s="5"/>
      <c r="AW140" s="5"/>
      <c r="AX140" s="5"/>
    </row>
    <row r="141" spans="1:50" x14ac:dyDescent="0.25">
      <c r="A141" s="18">
        <v>45424</v>
      </c>
      <c r="B141" s="20">
        <v>1407</v>
      </c>
      <c r="C141" s="20">
        <v>1462</v>
      </c>
      <c r="D141" s="20">
        <v>1495</v>
      </c>
      <c r="E141" s="20">
        <v>1479</v>
      </c>
      <c r="F141" s="20">
        <v>1475</v>
      </c>
      <c r="G141" s="20">
        <v>1336</v>
      </c>
      <c r="H141" s="20">
        <v>633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632</v>
      </c>
      <c r="W141" s="20">
        <v>1186</v>
      </c>
      <c r="X141" s="20">
        <v>1272</v>
      </c>
      <c r="Y141" s="20">
        <v>1317</v>
      </c>
      <c r="AA141" s="2">
        <f>IFERROR(INDEX('Holiday Schedule'!$D$3:$D$24,MATCH(A141,'Holiday Schedule'!$C$3:$C$24,0)),0)</f>
        <v>0</v>
      </c>
      <c r="AB141" s="2">
        <f t="shared" si="16"/>
        <v>1</v>
      </c>
      <c r="AC141" s="2">
        <f t="shared" si="17"/>
        <v>0</v>
      </c>
      <c r="AD141" s="5">
        <f t="shared" si="18"/>
        <v>13694</v>
      </c>
      <c r="AE141" s="5">
        <f t="shared" si="19"/>
        <v>13694</v>
      </c>
      <c r="AG141" s="2">
        <f t="shared" si="20"/>
        <v>5</v>
      </c>
      <c r="AH141" s="2">
        <f t="shared" si="21"/>
        <v>2024</v>
      </c>
      <c r="AJ141" s="5">
        <f t="shared" si="22"/>
        <v>1495</v>
      </c>
      <c r="AK141" s="2">
        <f t="shared" si="23"/>
        <v>3</v>
      </c>
      <c r="AT141" s="5"/>
      <c r="AU141" s="5"/>
      <c r="AV141" s="5"/>
      <c r="AW141" s="5"/>
      <c r="AX141" s="5"/>
    </row>
    <row r="142" spans="1:50" x14ac:dyDescent="0.25">
      <c r="A142" s="18">
        <v>45425</v>
      </c>
      <c r="B142" s="20">
        <v>1327</v>
      </c>
      <c r="C142" s="20">
        <v>1392</v>
      </c>
      <c r="D142" s="20">
        <v>1407</v>
      </c>
      <c r="E142" s="20">
        <v>1417</v>
      </c>
      <c r="F142" s="20">
        <v>1424</v>
      </c>
      <c r="G142" s="20">
        <v>1360</v>
      </c>
      <c r="H142" s="20">
        <v>737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783</v>
      </c>
      <c r="W142" s="20">
        <v>1165</v>
      </c>
      <c r="X142" s="20">
        <v>1258</v>
      </c>
      <c r="Y142" s="20">
        <v>1297</v>
      </c>
      <c r="AA142" s="2">
        <f>IFERROR(INDEX('Holiday Schedule'!$D$3:$D$24,MATCH(A142,'Holiday Schedule'!$C$3:$C$24,0)),0)</f>
        <v>0</v>
      </c>
      <c r="AB142" s="2">
        <f t="shared" si="16"/>
        <v>2</v>
      </c>
      <c r="AC142" s="2">
        <f t="shared" si="17"/>
        <v>3206</v>
      </c>
      <c r="AD142" s="5">
        <f t="shared" si="18"/>
        <v>10361</v>
      </c>
      <c r="AE142" s="5">
        <f t="shared" si="19"/>
        <v>13567</v>
      </c>
      <c r="AG142" s="2">
        <f t="shared" si="20"/>
        <v>5</v>
      </c>
      <c r="AH142" s="2">
        <f t="shared" si="21"/>
        <v>2024</v>
      </c>
      <c r="AJ142" s="5">
        <f t="shared" si="22"/>
        <v>1424</v>
      </c>
      <c r="AK142" s="2">
        <f t="shared" si="23"/>
        <v>5</v>
      </c>
      <c r="AT142" s="5"/>
      <c r="AU142" s="5"/>
      <c r="AV142" s="5"/>
      <c r="AW142" s="5"/>
      <c r="AX142" s="5"/>
    </row>
    <row r="143" spans="1:50" x14ac:dyDescent="0.25">
      <c r="A143" s="18">
        <v>45426</v>
      </c>
      <c r="B143" s="20">
        <v>1338</v>
      </c>
      <c r="C143" s="20">
        <v>1387</v>
      </c>
      <c r="D143" s="20">
        <v>1415</v>
      </c>
      <c r="E143" s="20">
        <v>1435</v>
      </c>
      <c r="F143" s="20">
        <v>1440</v>
      </c>
      <c r="G143" s="20">
        <v>1362</v>
      </c>
      <c r="H143" s="20">
        <v>728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789</v>
      </c>
      <c r="W143" s="20">
        <v>1168</v>
      </c>
      <c r="X143" s="20">
        <v>1272</v>
      </c>
      <c r="Y143" s="20">
        <v>1297</v>
      </c>
      <c r="AA143" s="2">
        <f>IFERROR(INDEX('Holiday Schedule'!$D$3:$D$24,MATCH(A143,'Holiday Schedule'!$C$3:$C$24,0)),0)</f>
        <v>0</v>
      </c>
      <c r="AB143" s="2">
        <f t="shared" si="16"/>
        <v>3</v>
      </c>
      <c r="AC143" s="2">
        <f t="shared" si="17"/>
        <v>3229</v>
      </c>
      <c r="AD143" s="5">
        <f t="shared" si="18"/>
        <v>10402</v>
      </c>
      <c r="AE143" s="5">
        <f t="shared" si="19"/>
        <v>13631</v>
      </c>
      <c r="AG143" s="2">
        <f t="shared" si="20"/>
        <v>5</v>
      </c>
      <c r="AH143" s="2">
        <f t="shared" si="21"/>
        <v>2024</v>
      </c>
      <c r="AJ143" s="5">
        <f t="shared" si="22"/>
        <v>1440</v>
      </c>
      <c r="AK143" s="2">
        <f t="shared" si="23"/>
        <v>5</v>
      </c>
      <c r="AT143" s="5"/>
      <c r="AU143" s="5"/>
      <c r="AV143" s="5"/>
      <c r="AW143" s="5"/>
      <c r="AX143" s="5"/>
    </row>
    <row r="144" spans="1:50" x14ac:dyDescent="0.25">
      <c r="A144" s="18">
        <v>45427</v>
      </c>
      <c r="B144" s="20">
        <v>1365</v>
      </c>
      <c r="C144" s="20">
        <v>1392</v>
      </c>
      <c r="D144" s="20">
        <v>1430</v>
      </c>
      <c r="E144" s="20">
        <v>1406</v>
      </c>
      <c r="F144" s="20">
        <v>1429</v>
      </c>
      <c r="G144" s="20">
        <v>1347</v>
      </c>
      <c r="H144" s="20">
        <v>731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823</v>
      </c>
      <c r="W144" s="20">
        <v>1225</v>
      </c>
      <c r="X144" s="20">
        <v>1304</v>
      </c>
      <c r="Y144" s="20">
        <v>1343</v>
      </c>
      <c r="AA144" s="2">
        <f>IFERROR(INDEX('Holiday Schedule'!$D$3:$D$24,MATCH(A144,'Holiday Schedule'!$C$3:$C$24,0)),0)</f>
        <v>0</v>
      </c>
      <c r="AB144" s="2">
        <f t="shared" si="16"/>
        <v>4</v>
      </c>
      <c r="AC144" s="2">
        <f t="shared" si="17"/>
        <v>3352</v>
      </c>
      <c r="AD144" s="5">
        <f t="shared" si="18"/>
        <v>10443</v>
      </c>
      <c r="AE144" s="5">
        <f t="shared" si="19"/>
        <v>13795</v>
      </c>
      <c r="AG144" s="2">
        <f t="shared" si="20"/>
        <v>5</v>
      </c>
      <c r="AH144" s="2">
        <f t="shared" si="21"/>
        <v>2024</v>
      </c>
      <c r="AJ144" s="5">
        <f t="shared" si="22"/>
        <v>1430</v>
      </c>
      <c r="AK144" s="2">
        <f t="shared" si="23"/>
        <v>3</v>
      </c>
      <c r="AT144" s="5"/>
      <c r="AU144" s="5"/>
      <c r="AV144" s="5"/>
      <c r="AW144" s="5"/>
      <c r="AX144" s="5"/>
    </row>
    <row r="145" spans="1:50" x14ac:dyDescent="0.25">
      <c r="A145" s="18">
        <v>45428</v>
      </c>
      <c r="B145" s="20">
        <v>1356</v>
      </c>
      <c r="C145" s="20">
        <v>1391</v>
      </c>
      <c r="D145" s="20">
        <v>1402</v>
      </c>
      <c r="E145" s="20">
        <v>1395</v>
      </c>
      <c r="F145" s="20">
        <v>1402</v>
      </c>
      <c r="G145" s="20">
        <v>1328</v>
      </c>
      <c r="H145" s="20">
        <v>707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824</v>
      </c>
      <c r="W145" s="20">
        <v>1232</v>
      </c>
      <c r="X145" s="20">
        <v>1322</v>
      </c>
      <c r="Y145" s="20">
        <v>1350</v>
      </c>
      <c r="AA145" s="2">
        <f>IFERROR(INDEX('Holiday Schedule'!$D$3:$D$24,MATCH(A145,'Holiday Schedule'!$C$3:$C$24,0)),0)</f>
        <v>0</v>
      </c>
      <c r="AB145" s="2">
        <f t="shared" si="16"/>
        <v>5</v>
      </c>
      <c r="AC145" s="2">
        <f t="shared" si="17"/>
        <v>3378</v>
      </c>
      <c r="AD145" s="5">
        <f t="shared" si="18"/>
        <v>10331</v>
      </c>
      <c r="AE145" s="5">
        <f t="shared" si="19"/>
        <v>13709</v>
      </c>
      <c r="AG145" s="2">
        <f t="shared" si="20"/>
        <v>5</v>
      </c>
      <c r="AH145" s="2">
        <f t="shared" si="21"/>
        <v>2024</v>
      </c>
      <c r="AJ145" s="5">
        <f t="shared" si="22"/>
        <v>1402</v>
      </c>
      <c r="AK145" s="2">
        <f t="shared" si="23"/>
        <v>3</v>
      </c>
      <c r="AT145" s="5"/>
      <c r="AU145" s="5"/>
      <c r="AV145" s="5"/>
      <c r="AW145" s="5"/>
      <c r="AX145" s="5"/>
    </row>
    <row r="146" spans="1:50" x14ac:dyDescent="0.25">
      <c r="A146" s="18">
        <v>45429</v>
      </c>
      <c r="B146" s="20">
        <v>1372</v>
      </c>
      <c r="C146" s="20">
        <v>1396</v>
      </c>
      <c r="D146" s="20">
        <v>1414</v>
      </c>
      <c r="E146" s="20">
        <v>1401</v>
      </c>
      <c r="F146" s="20">
        <v>1399</v>
      </c>
      <c r="G146" s="20">
        <v>1319</v>
      </c>
      <c r="H146" s="20">
        <v>706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795</v>
      </c>
      <c r="W146" s="20">
        <v>1217</v>
      </c>
      <c r="X146" s="20">
        <v>1330</v>
      </c>
      <c r="Y146" s="20">
        <v>1368</v>
      </c>
      <c r="AA146" s="2">
        <f>IFERROR(INDEX('Holiday Schedule'!$D$3:$D$24,MATCH(A146,'Holiday Schedule'!$C$3:$C$24,0)),0)</f>
        <v>0</v>
      </c>
      <c r="AB146" s="2">
        <f t="shared" si="16"/>
        <v>6</v>
      </c>
      <c r="AC146" s="2">
        <f t="shared" si="17"/>
        <v>3342</v>
      </c>
      <c r="AD146" s="5">
        <f t="shared" si="18"/>
        <v>10375</v>
      </c>
      <c r="AE146" s="5">
        <f t="shared" si="19"/>
        <v>13717</v>
      </c>
      <c r="AG146" s="2">
        <f t="shared" si="20"/>
        <v>5</v>
      </c>
      <c r="AH146" s="2">
        <f t="shared" si="21"/>
        <v>2024</v>
      </c>
      <c r="AJ146" s="5">
        <f t="shared" si="22"/>
        <v>1414</v>
      </c>
      <c r="AK146" s="2">
        <f t="shared" si="23"/>
        <v>3</v>
      </c>
      <c r="AT146" s="5"/>
      <c r="AU146" s="5"/>
      <c r="AV146" s="5"/>
      <c r="AW146" s="5"/>
      <c r="AX146" s="5"/>
    </row>
    <row r="147" spans="1:50" x14ac:dyDescent="0.25">
      <c r="A147" s="18">
        <v>45430</v>
      </c>
      <c r="B147" s="20">
        <v>1364</v>
      </c>
      <c r="C147" s="20">
        <v>1395</v>
      </c>
      <c r="D147" s="20">
        <v>1402</v>
      </c>
      <c r="E147" s="20">
        <v>1396</v>
      </c>
      <c r="F147" s="20">
        <v>1357</v>
      </c>
      <c r="G147" s="20">
        <v>1262</v>
      </c>
      <c r="H147" s="20">
        <v>597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639</v>
      </c>
      <c r="W147" s="20">
        <v>1193</v>
      </c>
      <c r="X147" s="20">
        <v>1298</v>
      </c>
      <c r="Y147" s="20">
        <v>1340</v>
      </c>
      <c r="AA147" s="2">
        <f>IFERROR(INDEX('Holiday Schedule'!$D$3:$D$24,MATCH(A147,'Holiday Schedule'!$C$3:$C$24,0)),0)</f>
        <v>0</v>
      </c>
      <c r="AB147" s="2">
        <f t="shared" si="16"/>
        <v>7</v>
      </c>
      <c r="AC147" s="2">
        <f t="shared" si="17"/>
        <v>0</v>
      </c>
      <c r="AD147" s="5">
        <f t="shared" si="18"/>
        <v>13243</v>
      </c>
      <c r="AE147" s="5">
        <f t="shared" si="19"/>
        <v>13243</v>
      </c>
      <c r="AG147" s="2">
        <f t="shared" si="20"/>
        <v>5</v>
      </c>
      <c r="AH147" s="2">
        <f t="shared" si="21"/>
        <v>2024</v>
      </c>
      <c r="AJ147" s="5">
        <f t="shared" si="22"/>
        <v>1402</v>
      </c>
      <c r="AK147" s="2">
        <f t="shared" si="23"/>
        <v>3</v>
      </c>
      <c r="AT147" s="5"/>
      <c r="AU147" s="5"/>
      <c r="AV147" s="5"/>
      <c r="AW147" s="5"/>
      <c r="AX147" s="5"/>
    </row>
    <row r="148" spans="1:50" x14ac:dyDescent="0.25">
      <c r="A148" s="18">
        <v>45431</v>
      </c>
      <c r="B148" s="20">
        <v>1382</v>
      </c>
      <c r="C148" s="20">
        <v>1377</v>
      </c>
      <c r="D148" s="20">
        <v>1414</v>
      </c>
      <c r="E148" s="20">
        <v>1393</v>
      </c>
      <c r="F148" s="20">
        <v>1361</v>
      </c>
      <c r="G148" s="20">
        <v>1235</v>
      </c>
      <c r="H148" s="20">
        <v>596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676</v>
      </c>
      <c r="W148" s="20">
        <v>1247</v>
      </c>
      <c r="X148" s="20">
        <v>1339</v>
      </c>
      <c r="Y148" s="20">
        <v>1353</v>
      </c>
      <c r="AA148" s="2">
        <f>IFERROR(INDEX('Holiday Schedule'!$D$3:$D$24,MATCH(A148,'Holiday Schedule'!$C$3:$C$24,0)),0)</f>
        <v>0</v>
      </c>
      <c r="AB148" s="2">
        <f t="shared" si="16"/>
        <v>1</v>
      </c>
      <c r="AC148" s="2">
        <f t="shared" si="17"/>
        <v>0</v>
      </c>
      <c r="AD148" s="5">
        <f t="shared" si="18"/>
        <v>13373</v>
      </c>
      <c r="AE148" s="5">
        <f t="shared" si="19"/>
        <v>13373</v>
      </c>
      <c r="AG148" s="2">
        <f t="shared" si="20"/>
        <v>5</v>
      </c>
      <c r="AH148" s="2">
        <f t="shared" si="21"/>
        <v>2024</v>
      </c>
      <c r="AJ148" s="5">
        <f t="shared" si="22"/>
        <v>1414</v>
      </c>
      <c r="AK148" s="2">
        <f t="shared" si="23"/>
        <v>3</v>
      </c>
      <c r="AT148" s="5"/>
      <c r="AU148" s="5"/>
      <c r="AV148" s="5"/>
      <c r="AW148" s="5"/>
      <c r="AX148" s="5"/>
    </row>
    <row r="149" spans="1:50" x14ac:dyDescent="0.25">
      <c r="A149" s="18">
        <v>45432</v>
      </c>
      <c r="B149" s="20">
        <v>1393</v>
      </c>
      <c r="C149" s="20">
        <v>1410</v>
      </c>
      <c r="D149" s="20">
        <v>1427</v>
      </c>
      <c r="E149" s="20">
        <v>1417</v>
      </c>
      <c r="F149" s="20">
        <v>1436</v>
      </c>
      <c r="G149" s="20">
        <v>1350</v>
      </c>
      <c r="H149" s="20">
        <v>736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839</v>
      </c>
      <c r="W149" s="20">
        <v>1244</v>
      </c>
      <c r="X149" s="20">
        <v>1326</v>
      </c>
      <c r="Y149" s="20">
        <v>1372</v>
      </c>
      <c r="AA149" s="2">
        <f>IFERROR(INDEX('Holiday Schedule'!$D$3:$D$24,MATCH(A149,'Holiday Schedule'!$C$3:$C$24,0)),0)</f>
        <v>0</v>
      </c>
      <c r="AB149" s="2">
        <f t="shared" si="16"/>
        <v>2</v>
      </c>
      <c r="AC149" s="2">
        <f t="shared" si="17"/>
        <v>3409</v>
      </c>
      <c r="AD149" s="5">
        <f t="shared" si="18"/>
        <v>10541</v>
      </c>
      <c r="AE149" s="5">
        <f t="shared" si="19"/>
        <v>13950</v>
      </c>
      <c r="AG149" s="2">
        <f t="shared" si="20"/>
        <v>5</v>
      </c>
      <c r="AH149" s="2">
        <f t="shared" si="21"/>
        <v>2024</v>
      </c>
      <c r="AJ149" s="5">
        <f t="shared" si="22"/>
        <v>1436</v>
      </c>
      <c r="AK149" s="2">
        <f t="shared" si="23"/>
        <v>5</v>
      </c>
      <c r="AT149" s="5"/>
      <c r="AU149" s="5"/>
      <c r="AV149" s="5"/>
      <c r="AW149" s="5"/>
      <c r="AX149" s="5"/>
    </row>
    <row r="150" spans="1:50" x14ac:dyDescent="0.25">
      <c r="A150" s="18">
        <v>45433</v>
      </c>
      <c r="B150" s="20">
        <v>1397</v>
      </c>
      <c r="C150" s="20">
        <v>1444</v>
      </c>
      <c r="D150" s="20">
        <v>1459</v>
      </c>
      <c r="E150" s="20">
        <v>1462</v>
      </c>
      <c r="F150" s="20">
        <v>1474</v>
      </c>
      <c r="G150" s="20">
        <v>1371</v>
      </c>
      <c r="H150" s="20">
        <v>751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867</v>
      </c>
      <c r="W150" s="20">
        <v>1295</v>
      </c>
      <c r="X150" s="20">
        <v>1379</v>
      </c>
      <c r="Y150" s="20">
        <v>1419</v>
      </c>
      <c r="AA150" s="2">
        <f>IFERROR(INDEX('Holiday Schedule'!$D$3:$D$24,MATCH(A150,'Holiday Schedule'!$C$3:$C$24,0)),0)</f>
        <v>0</v>
      </c>
      <c r="AB150" s="2">
        <f t="shared" si="16"/>
        <v>3</v>
      </c>
      <c r="AC150" s="2">
        <f t="shared" si="17"/>
        <v>3541</v>
      </c>
      <c r="AD150" s="5">
        <f t="shared" si="18"/>
        <v>10777</v>
      </c>
      <c r="AE150" s="5">
        <f t="shared" si="19"/>
        <v>14318</v>
      </c>
      <c r="AG150" s="2">
        <f t="shared" si="20"/>
        <v>5</v>
      </c>
      <c r="AH150" s="2">
        <f t="shared" si="21"/>
        <v>2024</v>
      </c>
      <c r="AJ150" s="5">
        <f t="shared" si="22"/>
        <v>1474</v>
      </c>
      <c r="AK150" s="2">
        <f t="shared" si="23"/>
        <v>5</v>
      </c>
      <c r="AT150" s="5"/>
      <c r="AU150" s="5"/>
      <c r="AV150" s="5"/>
      <c r="AW150" s="5"/>
      <c r="AX150" s="5"/>
    </row>
    <row r="151" spans="1:50" x14ac:dyDescent="0.25">
      <c r="A151" s="18">
        <v>45434</v>
      </c>
      <c r="B151" s="20">
        <v>1470</v>
      </c>
      <c r="C151" s="20">
        <v>1457</v>
      </c>
      <c r="D151" s="20">
        <v>1516</v>
      </c>
      <c r="E151" s="20">
        <v>1485</v>
      </c>
      <c r="F151" s="20">
        <v>1491</v>
      </c>
      <c r="G151" s="20">
        <v>1402</v>
      </c>
      <c r="H151" s="20">
        <v>768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966</v>
      </c>
      <c r="W151" s="20">
        <v>1448</v>
      </c>
      <c r="X151" s="20">
        <v>1532</v>
      </c>
      <c r="Y151" s="20">
        <v>1561</v>
      </c>
      <c r="AA151" s="2">
        <f>IFERROR(INDEX('Holiday Schedule'!$D$3:$D$24,MATCH(A151,'Holiday Schedule'!$C$3:$C$24,0)),0)</f>
        <v>0</v>
      </c>
      <c r="AB151" s="2">
        <f t="shared" si="16"/>
        <v>4</v>
      </c>
      <c r="AC151" s="2">
        <f t="shared" si="17"/>
        <v>3946</v>
      </c>
      <c r="AD151" s="5">
        <f t="shared" si="18"/>
        <v>11150</v>
      </c>
      <c r="AE151" s="5">
        <f t="shared" si="19"/>
        <v>15096</v>
      </c>
      <c r="AG151" s="2">
        <f t="shared" si="20"/>
        <v>5</v>
      </c>
      <c r="AH151" s="2">
        <f t="shared" si="21"/>
        <v>2024</v>
      </c>
      <c r="AJ151" s="5">
        <f t="shared" si="22"/>
        <v>1561</v>
      </c>
      <c r="AK151" s="2">
        <f t="shared" si="23"/>
        <v>24</v>
      </c>
      <c r="AT151" s="5"/>
      <c r="AU151" s="5"/>
      <c r="AV151" s="5"/>
      <c r="AW151" s="5"/>
      <c r="AX151" s="5"/>
    </row>
    <row r="152" spans="1:50" x14ac:dyDescent="0.25">
      <c r="A152" s="18">
        <v>45435</v>
      </c>
      <c r="B152" s="20">
        <v>1569</v>
      </c>
      <c r="C152" s="20">
        <v>1598</v>
      </c>
      <c r="D152" s="20">
        <v>1588</v>
      </c>
      <c r="E152" s="20">
        <v>1585</v>
      </c>
      <c r="F152" s="20">
        <v>1535</v>
      </c>
      <c r="G152" s="20">
        <v>1457</v>
      </c>
      <c r="H152" s="20">
        <v>775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922</v>
      </c>
      <c r="W152" s="20">
        <v>1387</v>
      </c>
      <c r="X152" s="20">
        <v>1502</v>
      </c>
      <c r="Y152" s="20">
        <v>1520</v>
      </c>
      <c r="AA152" s="2">
        <f>IFERROR(INDEX('Holiday Schedule'!$D$3:$D$24,MATCH(A152,'Holiday Schedule'!$C$3:$C$24,0)),0)</f>
        <v>0</v>
      </c>
      <c r="AB152" s="2">
        <f t="shared" si="16"/>
        <v>5</v>
      </c>
      <c r="AC152" s="2">
        <f t="shared" si="17"/>
        <v>3811</v>
      </c>
      <c r="AD152" s="5">
        <f t="shared" si="18"/>
        <v>11627</v>
      </c>
      <c r="AE152" s="5">
        <f t="shared" si="19"/>
        <v>15438</v>
      </c>
      <c r="AG152" s="2">
        <f t="shared" si="20"/>
        <v>5</v>
      </c>
      <c r="AH152" s="2">
        <f t="shared" si="21"/>
        <v>2024</v>
      </c>
      <c r="AJ152" s="5">
        <f t="shared" si="22"/>
        <v>1598</v>
      </c>
      <c r="AK152" s="2">
        <f t="shared" si="23"/>
        <v>2</v>
      </c>
      <c r="AT152" s="5"/>
      <c r="AU152" s="5"/>
      <c r="AV152" s="5"/>
      <c r="AW152" s="5"/>
      <c r="AX152" s="5"/>
    </row>
    <row r="153" spans="1:50" x14ac:dyDescent="0.25">
      <c r="A153" s="18">
        <v>45436</v>
      </c>
      <c r="B153" s="20">
        <v>1533</v>
      </c>
      <c r="C153" s="20">
        <v>1566</v>
      </c>
      <c r="D153" s="20">
        <v>1586</v>
      </c>
      <c r="E153" s="20">
        <v>1552</v>
      </c>
      <c r="F153" s="20">
        <v>1548</v>
      </c>
      <c r="G153" s="20">
        <v>1408</v>
      </c>
      <c r="H153" s="20">
        <v>758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877</v>
      </c>
      <c r="W153" s="20">
        <v>1330</v>
      </c>
      <c r="X153" s="20">
        <v>1436</v>
      </c>
      <c r="Y153" s="20">
        <v>1492</v>
      </c>
      <c r="AA153" s="2">
        <f>IFERROR(INDEX('Holiday Schedule'!$D$3:$D$24,MATCH(A153,'Holiday Schedule'!$C$3:$C$24,0)),0)</f>
        <v>0</v>
      </c>
      <c r="AB153" s="2">
        <f t="shared" si="16"/>
        <v>6</v>
      </c>
      <c r="AC153" s="2">
        <f t="shared" si="17"/>
        <v>3643</v>
      </c>
      <c r="AD153" s="5">
        <f t="shared" si="18"/>
        <v>11443</v>
      </c>
      <c r="AE153" s="5">
        <f t="shared" si="19"/>
        <v>15086</v>
      </c>
      <c r="AG153" s="2">
        <f t="shared" si="20"/>
        <v>5</v>
      </c>
      <c r="AH153" s="2">
        <f t="shared" si="21"/>
        <v>2024</v>
      </c>
      <c r="AJ153" s="5">
        <f t="shared" si="22"/>
        <v>1586</v>
      </c>
      <c r="AK153" s="2">
        <f t="shared" si="23"/>
        <v>3</v>
      </c>
      <c r="AT153" s="5"/>
      <c r="AU153" s="5"/>
      <c r="AV153" s="5"/>
      <c r="AW153" s="5"/>
      <c r="AX153" s="5"/>
    </row>
    <row r="154" spans="1:50" x14ac:dyDescent="0.25">
      <c r="A154" s="18">
        <v>45437</v>
      </c>
      <c r="B154" s="20">
        <v>1501</v>
      </c>
      <c r="C154" s="20">
        <v>1493</v>
      </c>
      <c r="D154" s="20">
        <v>1527</v>
      </c>
      <c r="E154" s="20">
        <v>1509</v>
      </c>
      <c r="F154" s="20">
        <v>1480</v>
      </c>
      <c r="G154" s="20">
        <v>1344</v>
      </c>
      <c r="H154" s="20">
        <v>641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699</v>
      </c>
      <c r="W154" s="20">
        <v>1344</v>
      </c>
      <c r="X154" s="20">
        <v>1453</v>
      </c>
      <c r="Y154" s="20">
        <v>1506</v>
      </c>
      <c r="AA154" s="2">
        <f>IFERROR(INDEX('Holiday Schedule'!$D$3:$D$24,MATCH(A154,'Holiday Schedule'!$C$3:$C$24,0)),0)</f>
        <v>0</v>
      </c>
      <c r="AB154" s="2">
        <f t="shared" si="16"/>
        <v>7</v>
      </c>
      <c r="AC154" s="2">
        <f t="shared" si="17"/>
        <v>0</v>
      </c>
      <c r="AD154" s="5">
        <f t="shared" si="18"/>
        <v>14497</v>
      </c>
      <c r="AE154" s="5">
        <f t="shared" si="19"/>
        <v>14497</v>
      </c>
      <c r="AG154" s="2">
        <f t="shared" si="20"/>
        <v>5</v>
      </c>
      <c r="AH154" s="2">
        <f t="shared" si="21"/>
        <v>2024</v>
      </c>
      <c r="AJ154" s="5">
        <f t="shared" si="22"/>
        <v>1527</v>
      </c>
      <c r="AK154" s="2">
        <f t="shared" si="23"/>
        <v>3</v>
      </c>
      <c r="AT154" s="5"/>
      <c r="AU154" s="5"/>
      <c r="AV154" s="5"/>
      <c r="AW154" s="5"/>
      <c r="AX154" s="5"/>
    </row>
    <row r="155" spans="1:50" x14ac:dyDescent="0.25">
      <c r="A155" s="18">
        <v>45438</v>
      </c>
      <c r="B155" s="20">
        <v>1483</v>
      </c>
      <c r="C155" s="20">
        <v>1517</v>
      </c>
      <c r="D155" s="20">
        <v>1515</v>
      </c>
      <c r="E155" s="20">
        <v>1514</v>
      </c>
      <c r="F155" s="20">
        <v>1447</v>
      </c>
      <c r="G155" s="20">
        <v>1325</v>
      </c>
      <c r="H155" s="20">
        <v>625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703</v>
      </c>
      <c r="W155" s="20">
        <v>1351</v>
      </c>
      <c r="X155" s="20">
        <v>1465</v>
      </c>
      <c r="Y155" s="20">
        <v>1499</v>
      </c>
      <c r="AA155" s="2">
        <f>IFERROR(INDEX('Holiday Schedule'!$D$3:$D$24,MATCH(A155,'Holiday Schedule'!$C$3:$C$24,0)),0)</f>
        <v>0</v>
      </c>
      <c r="AB155" s="2">
        <f t="shared" si="16"/>
        <v>1</v>
      </c>
      <c r="AC155" s="2">
        <f t="shared" si="17"/>
        <v>0</v>
      </c>
      <c r="AD155" s="5">
        <f t="shared" si="18"/>
        <v>14444</v>
      </c>
      <c r="AE155" s="5">
        <f t="shared" si="19"/>
        <v>14444</v>
      </c>
      <c r="AG155" s="2">
        <f t="shared" si="20"/>
        <v>5</v>
      </c>
      <c r="AH155" s="2">
        <f t="shared" si="21"/>
        <v>2024</v>
      </c>
      <c r="AJ155" s="5">
        <f t="shared" si="22"/>
        <v>1517</v>
      </c>
      <c r="AK155" s="2">
        <f t="shared" si="23"/>
        <v>2</v>
      </c>
      <c r="AT155" s="5"/>
      <c r="AU155" s="5"/>
      <c r="AV155" s="5"/>
      <c r="AW155" s="5"/>
      <c r="AX155" s="5"/>
    </row>
    <row r="156" spans="1:50" x14ac:dyDescent="0.25">
      <c r="A156" s="18">
        <v>45439</v>
      </c>
      <c r="B156" s="20">
        <v>1500</v>
      </c>
      <c r="C156" s="20">
        <v>1493</v>
      </c>
      <c r="D156" s="20">
        <v>1522</v>
      </c>
      <c r="E156" s="20">
        <v>1512</v>
      </c>
      <c r="F156" s="20">
        <v>1484</v>
      </c>
      <c r="G156" s="20">
        <v>1357</v>
      </c>
      <c r="H156" s="20">
        <v>648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736</v>
      </c>
      <c r="W156" s="20">
        <v>1339</v>
      </c>
      <c r="X156" s="20">
        <v>1436</v>
      </c>
      <c r="Y156" s="20">
        <v>1482</v>
      </c>
      <c r="AA156" s="2">
        <f>IFERROR(INDEX('Holiday Schedule'!$D$3:$D$24,MATCH(A156,'Holiday Schedule'!$C$3:$C$24,0)),0)</f>
        <v>1</v>
      </c>
      <c r="AB156" s="2">
        <f t="shared" si="16"/>
        <v>2</v>
      </c>
      <c r="AC156" s="2">
        <f t="shared" si="17"/>
        <v>0</v>
      </c>
      <c r="AD156" s="5">
        <f t="shared" si="18"/>
        <v>14509</v>
      </c>
      <c r="AE156" s="5">
        <f t="shared" si="19"/>
        <v>14509</v>
      </c>
      <c r="AG156" s="2">
        <f t="shared" si="20"/>
        <v>5</v>
      </c>
      <c r="AH156" s="2">
        <f t="shared" si="21"/>
        <v>2024</v>
      </c>
      <c r="AJ156" s="5">
        <f t="shared" si="22"/>
        <v>1522</v>
      </c>
      <c r="AK156" s="2">
        <f t="shared" si="23"/>
        <v>3</v>
      </c>
      <c r="AT156" s="5"/>
      <c r="AU156" s="5"/>
      <c r="AV156" s="5"/>
      <c r="AW156" s="5"/>
      <c r="AX156" s="5"/>
    </row>
    <row r="157" spans="1:50" x14ac:dyDescent="0.25">
      <c r="A157" s="18">
        <v>45440</v>
      </c>
      <c r="B157" s="20">
        <v>1475</v>
      </c>
      <c r="C157" s="20">
        <v>1510</v>
      </c>
      <c r="D157" s="20">
        <v>1565</v>
      </c>
      <c r="E157" s="20">
        <v>1545</v>
      </c>
      <c r="F157" s="20">
        <v>1555</v>
      </c>
      <c r="G157" s="20">
        <v>1476</v>
      </c>
      <c r="H157" s="20">
        <v>811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928</v>
      </c>
      <c r="W157" s="20">
        <v>1380</v>
      </c>
      <c r="X157" s="20">
        <v>1487</v>
      </c>
      <c r="Y157" s="20">
        <v>1530</v>
      </c>
      <c r="AA157" s="2">
        <f>IFERROR(INDEX('Holiday Schedule'!$D$3:$D$24,MATCH(A157,'Holiday Schedule'!$C$3:$C$24,0)),0)</f>
        <v>0</v>
      </c>
      <c r="AB157" s="2">
        <f t="shared" si="16"/>
        <v>3</v>
      </c>
      <c r="AC157" s="2">
        <f t="shared" si="17"/>
        <v>3795</v>
      </c>
      <c r="AD157" s="5">
        <f t="shared" si="18"/>
        <v>11467</v>
      </c>
      <c r="AE157" s="5">
        <f t="shared" si="19"/>
        <v>15262</v>
      </c>
      <c r="AG157" s="2">
        <f t="shared" si="20"/>
        <v>5</v>
      </c>
      <c r="AH157" s="2">
        <f t="shared" si="21"/>
        <v>2024</v>
      </c>
      <c r="AJ157" s="5">
        <f t="shared" si="22"/>
        <v>1565</v>
      </c>
      <c r="AK157" s="2">
        <f t="shared" si="23"/>
        <v>3</v>
      </c>
      <c r="AT157" s="5"/>
      <c r="AU157" s="5"/>
      <c r="AV157" s="5"/>
      <c r="AW157" s="5"/>
      <c r="AX157" s="5"/>
    </row>
    <row r="158" spans="1:50" x14ac:dyDescent="0.25">
      <c r="A158" s="18">
        <v>45441</v>
      </c>
      <c r="B158" s="20">
        <v>1560</v>
      </c>
      <c r="C158" s="20">
        <v>1602</v>
      </c>
      <c r="D158" s="20">
        <v>1631</v>
      </c>
      <c r="E158" s="20">
        <v>1602</v>
      </c>
      <c r="F158" s="20">
        <v>1582</v>
      </c>
      <c r="G158" s="20">
        <v>1489</v>
      </c>
      <c r="H158" s="20">
        <v>802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937</v>
      </c>
      <c r="W158" s="20">
        <v>1406</v>
      </c>
      <c r="X158" s="20">
        <v>1498</v>
      </c>
      <c r="Y158" s="20">
        <v>1532</v>
      </c>
      <c r="AA158" s="2">
        <f>IFERROR(INDEX('Holiday Schedule'!$D$3:$D$24,MATCH(A158,'Holiday Schedule'!$C$3:$C$24,0)),0)</f>
        <v>0</v>
      </c>
      <c r="AB158" s="2">
        <f t="shared" si="16"/>
        <v>4</v>
      </c>
      <c r="AC158" s="2">
        <f t="shared" si="17"/>
        <v>3841</v>
      </c>
      <c r="AD158" s="5">
        <f t="shared" si="18"/>
        <v>11800</v>
      </c>
      <c r="AE158" s="5">
        <f t="shared" si="19"/>
        <v>15641</v>
      </c>
      <c r="AG158" s="2">
        <f t="shared" si="20"/>
        <v>5</v>
      </c>
      <c r="AH158" s="2">
        <f t="shared" si="21"/>
        <v>2024</v>
      </c>
      <c r="AJ158" s="5">
        <f t="shared" si="22"/>
        <v>1631</v>
      </c>
      <c r="AK158" s="2">
        <f t="shared" si="23"/>
        <v>3</v>
      </c>
      <c r="AT158" s="5"/>
      <c r="AU158" s="5"/>
      <c r="AV158" s="5"/>
      <c r="AW158" s="5"/>
      <c r="AX158" s="5"/>
    </row>
    <row r="159" spans="1:50" x14ac:dyDescent="0.25">
      <c r="A159" s="18">
        <v>45442</v>
      </c>
      <c r="B159" s="20">
        <v>1528</v>
      </c>
      <c r="C159" s="20">
        <v>1583</v>
      </c>
      <c r="D159" s="20">
        <v>1588</v>
      </c>
      <c r="E159" s="20">
        <v>1588</v>
      </c>
      <c r="F159" s="20">
        <v>1558</v>
      </c>
      <c r="G159" s="20">
        <v>1477</v>
      </c>
      <c r="H159" s="20">
        <v>793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922</v>
      </c>
      <c r="W159" s="20">
        <v>1397</v>
      </c>
      <c r="X159" s="20">
        <v>1504</v>
      </c>
      <c r="Y159" s="20">
        <v>1532</v>
      </c>
      <c r="AA159" s="2">
        <f>IFERROR(INDEX('Holiday Schedule'!$D$3:$D$24,MATCH(A159,'Holiday Schedule'!$C$3:$C$24,0)),0)</f>
        <v>0</v>
      </c>
      <c r="AB159" s="2">
        <f t="shared" si="16"/>
        <v>5</v>
      </c>
      <c r="AC159" s="2">
        <f t="shared" si="17"/>
        <v>3823</v>
      </c>
      <c r="AD159" s="5">
        <f t="shared" si="18"/>
        <v>11647</v>
      </c>
      <c r="AE159" s="5">
        <f t="shared" si="19"/>
        <v>15470</v>
      </c>
      <c r="AG159" s="2">
        <f t="shared" si="20"/>
        <v>5</v>
      </c>
      <c r="AH159" s="2">
        <f t="shared" si="21"/>
        <v>2024</v>
      </c>
      <c r="AJ159" s="5">
        <f t="shared" si="22"/>
        <v>1588</v>
      </c>
      <c r="AK159" s="2">
        <f t="shared" si="23"/>
        <v>3</v>
      </c>
      <c r="AT159" s="5"/>
      <c r="AU159" s="5"/>
      <c r="AV159" s="5"/>
      <c r="AW159" s="5"/>
      <c r="AX159" s="5"/>
    </row>
    <row r="160" spans="1:50" x14ac:dyDescent="0.25">
      <c r="A160" s="18">
        <v>45443</v>
      </c>
      <c r="B160" s="20">
        <v>1531</v>
      </c>
      <c r="C160" s="20">
        <v>1583</v>
      </c>
      <c r="D160" s="20">
        <v>1600</v>
      </c>
      <c r="E160" s="20">
        <v>1603</v>
      </c>
      <c r="F160" s="20">
        <v>1568</v>
      </c>
      <c r="G160" s="20">
        <v>1481</v>
      </c>
      <c r="H160" s="20">
        <v>796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897</v>
      </c>
      <c r="W160" s="20">
        <v>1369</v>
      </c>
      <c r="X160" s="20">
        <v>1493</v>
      </c>
      <c r="Y160" s="20">
        <v>1533</v>
      </c>
      <c r="AA160" s="2">
        <f>IFERROR(INDEX('Holiday Schedule'!$D$3:$D$24,MATCH(A160,'Holiday Schedule'!$C$3:$C$24,0)),0)</f>
        <v>0</v>
      </c>
      <c r="AB160" s="2">
        <f t="shared" si="16"/>
        <v>6</v>
      </c>
      <c r="AC160" s="2">
        <f t="shared" si="17"/>
        <v>3759</v>
      </c>
      <c r="AD160" s="5">
        <f t="shared" si="18"/>
        <v>11695</v>
      </c>
      <c r="AE160" s="5">
        <f t="shared" si="19"/>
        <v>15454</v>
      </c>
      <c r="AG160" s="2">
        <f t="shared" si="20"/>
        <v>5</v>
      </c>
      <c r="AH160" s="2">
        <f t="shared" si="21"/>
        <v>2024</v>
      </c>
      <c r="AJ160" s="5">
        <f t="shared" si="22"/>
        <v>1603</v>
      </c>
      <c r="AK160" s="2">
        <f t="shared" si="23"/>
        <v>4</v>
      </c>
      <c r="AU160" s="5"/>
      <c r="AV160" s="5"/>
      <c r="AW160" s="5"/>
      <c r="AX160" s="5"/>
    </row>
    <row r="161" spans="1:50" x14ac:dyDescent="0.25">
      <c r="A161" s="18">
        <v>45444</v>
      </c>
      <c r="B161" s="20">
        <v>1555</v>
      </c>
      <c r="C161" s="20">
        <v>1578</v>
      </c>
      <c r="D161" s="20">
        <v>1591</v>
      </c>
      <c r="E161" s="20">
        <v>1607</v>
      </c>
      <c r="F161" s="20">
        <v>1582</v>
      </c>
      <c r="G161" s="20">
        <v>1499</v>
      </c>
      <c r="H161" s="20">
        <v>527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1345</v>
      </c>
      <c r="X161" s="20">
        <v>1431</v>
      </c>
      <c r="Y161" s="20">
        <v>1494</v>
      </c>
      <c r="AA161" s="2">
        <f>IFERROR(INDEX('Holiday Schedule'!$D$3:$D$24,MATCH(A161,'Holiday Schedule'!$C$3:$C$24,0)),0)</f>
        <v>0</v>
      </c>
      <c r="AB161" s="2">
        <f t="shared" si="16"/>
        <v>7</v>
      </c>
      <c r="AC161" s="2">
        <f t="shared" si="17"/>
        <v>0</v>
      </c>
      <c r="AD161" s="5">
        <f t="shared" si="18"/>
        <v>14209</v>
      </c>
      <c r="AE161" s="5">
        <f t="shared" si="19"/>
        <v>14209</v>
      </c>
      <c r="AG161" s="2">
        <f t="shared" si="20"/>
        <v>6</v>
      </c>
      <c r="AH161" s="2">
        <f t="shared" si="21"/>
        <v>2024</v>
      </c>
      <c r="AJ161" s="5">
        <f t="shared" si="22"/>
        <v>1607</v>
      </c>
      <c r="AK161" s="2">
        <f t="shared" si="23"/>
        <v>4</v>
      </c>
      <c r="AU161" s="5"/>
      <c r="AV161" s="5"/>
      <c r="AW161" s="5"/>
      <c r="AX161" s="5"/>
    </row>
    <row r="162" spans="1:50" x14ac:dyDescent="0.25">
      <c r="A162" s="18">
        <v>45445</v>
      </c>
      <c r="B162" s="20">
        <v>1546</v>
      </c>
      <c r="C162" s="20">
        <v>1597</v>
      </c>
      <c r="D162" s="20">
        <v>1613</v>
      </c>
      <c r="E162" s="20">
        <v>1617</v>
      </c>
      <c r="F162" s="20">
        <v>1588</v>
      </c>
      <c r="G162" s="20">
        <v>1467</v>
      </c>
      <c r="H162" s="20">
        <v>509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1459</v>
      </c>
      <c r="X162" s="20">
        <v>1519</v>
      </c>
      <c r="Y162" s="20">
        <v>1527</v>
      </c>
      <c r="AA162" s="2">
        <f>IFERROR(INDEX('Holiday Schedule'!$D$3:$D$24,MATCH(A162,'Holiday Schedule'!$C$3:$C$24,0)),0)</f>
        <v>0</v>
      </c>
      <c r="AB162" s="2">
        <f t="shared" si="16"/>
        <v>1</v>
      </c>
      <c r="AC162" s="2">
        <f t="shared" si="17"/>
        <v>0</v>
      </c>
      <c r="AD162" s="5">
        <f t="shared" si="18"/>
        <v>14442</v>
      </c>
      <c r="AE162" s="5">
        <f t="shared" si="19"/>
        <v>14442</v>
      </c>
      <c r="AG162" s="2">
        <f t="shared" si="20"/>
        <v>6</v>
      </c>
      <c r="AH162" s="2">
        <f t="shared" si="21"/>
        <v>2024</v>
      </c>
      <c r="AJ162" s="5">
        <f t="shared" si="22"/>
        <v>1617</v>
      </c>
      <c r="AK162" s="2">
        <f t="shared" si="23"/>
        <v>4</v>
      </c>
      <c r="AU162" s="5"/>
      <c r="AV162" s="5"/>
      <c r="AW162" s="5"/>
      <c r="AX162" s="5"/>
    </row>
    <row r="163" spans="1:50" x14ac:dyDescent="0.25">
      <c r="A163" s="18">
        <v>45446</v>
      </c>
      <c r="B163" s="20">
        <v>1595</v>
      </c>
      <c r="C163" s="20">
        <v>1621</v>
      </c>
      <c r="D163" s="20">
        <v>1652</v>
      </c>
      <c r="E163" s="20">
        <v>1614</v>
      </c>
      <c r="F163" s="20">
        <v>1619</v>
      </c>
      <c r="G163" s="20">
        <v>1564</v>
      </c>
      <c r="H163" s="20">
        <v>558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1436</v>
      </c>
      <c r="X163" s="20">
        <v>1541</v>
      </c>
      <c r="Y163" s="20">
        <v>1536</v>
      </c>
      <c r="AA163" s="2">
        <f>IFERROR(INDEX('Holiday Schedule'!$D$3:$D$24,MATCH(A163,'Holiday Schedule'!$C$3:$C$24,0)),0)</f>
        <v>0</v>
      </c>
      <c r="AB163" s="2">
        <f t="shared" si="16"/>
        <v>2</v>
      </c>
      <c r="AC163" s="2">
        <f t="shared" si="17"/>
        <v>2977</v>
      </c>
      <c r="AD163" s="5">
        <f t="shared" si="18"/>
        <v>11759</v>
      </c>
      <c r="AE163" s="5">
        <f t="shared" si="19"/>
        <v>14736</v>
      </c>
      <c r="AG163" s="2">
        <f t="shared" si="20"/>
        <v>6</v>
      </c>
      <c r="AH163" s="2">
        <f t="shared" si="21"/>
        <v>2024</v>
      </c>
      <c r="AJ163" s="5">
        <f t="shared" si="22"/>
        <v>1652</v>
      </c>
      <c r="AK163" s="2">
        <f t="shared" si="23"/>
        <v>3</v>
      </c>
      <c r="AU163" s="5"/>
      <c r="AV163" s="5"/>
      <c r="AW163" s="5"/>
      <c r="AX163" s="5"/>
    </row>
    <row r="164" spans="1:50" x14ac:dyDescent="0.25">
      <c r="A164" s="18">
        <v>45447</v>
      </c>
      <c r="B164" s="20">
        <v>1614</v>
      </c>
      <c r="C164" s="20">
        <v>1648</v>
      </c>
      <c r="D164" s="20">
        <v>1669</v>
      </c>
      <c r="E164" s="20">
        <v>1665</v>
      </c>
      <c r="F164" s="20">
        <v>1639</v>
      </c>
      <c r="G164" s="20">
        <v>1609</v>
      </c>
      <c r="H164" s="20">
        <v>568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1467</v>
      </c>
      <c r="X164" s="20">
        <v>1604</v>
      </c>
      <c r="Y164" s="20">
        <v>1598</v>
      </c>
      <c r="AA164" s="2">
        <f>IFERROR(INDEX('Holiday Schedule'!$D$3:$D$24,MATCH(A164,'Holiday Schedule'!$C$3:$C$24,0)),0)</f>
        <v>0</v>
      </c>
      <c r="AB164" s="2">
        <f t="shared" si="16"/>
        <v>3</v>
      </c>
      <c r="AC164" s="2">
        <f t="shared" si="17"/>
        <v>3071</v>
      </c>
      <c r="AD164" s="5">
        <f t="shared" si="18"/>
        <v>12010</v>
      </c>
      <c r="AE164" s="5">
        <f t="shared" si="19"/>
        <v>15081</v>
      </c>
      <c r="AG164" s="2">
        <f t="shared" si="20"/>
        <v>6</v>
      </c>
      <c r="AH164" s="2">
        <f t="shared" si="21"/>
        <v>2024</v>
      </c>
      <c r="AJ164" s="5">
        <f t="shared" si="22"/>
        <v>1669</v>
      </c>
      <c r="AK164" s="2">
        <f t="shared" si="23"/>
        <v>3</v>
      </c>
      <c r="AU164" s="5"/>
      <c r="AV164" s="5"/>
      <c r="AW164" s="5"/>
      <c r="AX164" s="5"/>
    </row>
    <row r="165" spans="1:50" x14ac:dyDescent="0.25">
      <c r="A165" s="18">
        <v>45448</v>
      </c>
      <c r="B165" s="20">
        <v>1706</v>
      </c>
      <c r="C165" s="20">
        <v>1709</v>
      </c>
      <c r="D165" s="20">
        <v>1753</v>
      </c>
      <c r="E165" s="20">
        <v>1710</v>
      </c>
      <c r="F165" s="20">
        <v>1708</v>
      </c>
      <c r="G165" s="20">
        <v>1609</v>
      </c>
      <c r="H165" s="20">
        <v>585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1492</v>
      </c>
      <c r="X165" s="20">
        <v>1612</v>
      </c>
      <c r="Y165" s="20">
        <v>1651</v>
      </c>
      <c r="AA165" s="2">
        <f>IFERROR(INDEX('Holiday Schedule'!$D$3:$D$24,MATCH(A165,'Holiday Schedule'!$C$3:$C$24,0)),0)</f>
        <v>0</v>
      </c>
      <c r="AB165" s="2">
        <f t="shared" si="16"/>
        <v>4</v>
      </c>
      <c r="AC165" s="2">
        <f t="shared" si="17"/>
        <v>3104</v>
      </c>
      <c r="AD165" s="5">
        <f t="shared" si="18"/>
        <v>12431</v>
      </c>
      <c r="AE165" s="5">
        <f t="shared" si="19"/>
        <v>15535</v>
      </c>
      <c r="AG165" s="2">
        <f t="shared" si="20"/>
        <v>6</v>
      </c>
      <c r="AH165" s="2">
        <f t="shared" si="21"/>
        <v>2024</v>
      </c>
      <c r="AJ165" s="5">
        <f t="shared" si="22"/>
        <v>1753</v>
      </c>
      <c r="AK165" s="2">
        <f t="shared" si="23"/>
        <v>3</v>
      </c>
      <c r="AU165" s="5"/>
      <c r="AV165" s="5"/>
      <c r="AW165" s="5"/>
      <c r="AX165" s="5"/>
    </row>
    <row r="166" spans="1:50" x14ac:dyDescent="0.25">
      <c r="A166" s="18">
        <v>45449</v>
      </c>
      <c r="B166" s="20">
        <v>1714</v>
      </c>
      <c r="C166" s="20">
        <v>1780</v>
      </c>
      <c r="D166" s="20">
        <v>1781</v>
      </c>
      <c r="E166" s="20">
        <v>1770</v>
      </c>
      <c r="F166" s="20">
        <v>1725</v>
      </c>
      <c r="G166" s="20">
        <v>1672</v>
      </c>
      <c r="H166" s="20">
        <v>594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1507</v>
      </c>
      <c r="X166" s="20">
        <v>1641</v>
      </c>
      <c r="Y166" s="20">
        <v>1654</v>
      </c>
      <c r="AA166" s="2">
        <f>IFERROR(INDEX('Holiday Schedule'!$D$3:$D$24,MATCH(A166,'Holiday Schedule'!$C$3:$C$24,0)),0)</f>
        <v>0</v>
      </c>
      <c r="AB166" s="2">
        <f t="shared" si="16"/>
        <v>5</v>
      </c>
      <c r="AC166" s="2">
        <f t="shared" si="17"/>
        <v>3148</v>
      </c>
      <c r="AD166" s="5">
        <f t="shared" si="18"/>
        <v>12690</v>
      </c>
      <c r="AE166" s="5">
        <f t="shared" si="19"/>
        <v>15838</v>
      </c>
      <c r="AG166" s="2">
        <f t="shared" si="20"/>
        <v>6</v>
      </c>
      <c r="AH166" s="2">
        <f t="shared" si="21"/>
        <v>2024</v>
      </c>
      <c r="AJ166" s="5">
        <f t="shared" si="22"/>
        <v>1781</v>
      </c>
      <c r="AK166" s="2">
        <f t="shared" si="23"/>
        <v>3</v>
      </c>
      <c r="AU166" s="5"/>
      <c r="AV166" s="5"/>
      <c r="AW166" s="5"/>
      <c r="AX166" s="5"/>
    </row>
    <row r="167" spans="1:50" x14ac:dyDescent="0.25">
      <c r="A167" s="18">
        <v>45450</v>
      </c>
      <c r="B167" s="20">
        <v>1733</v>
      </c>
      <c r="C167" s="20">
        <v>1757</v>
      </c>
      <c r="D167" s="20">
        <v>1787</v>
      </c>
      <c r="E167" s="20">
        <v>1778</v>
      </c>
      <c r="F167" s="20">
        <v>1750</v>
      </c>
      <c r="G167" s="20">
        <v>1690</v>
      </c>
      <c r="H167" s="20">
        <v>596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1416</v>
      </c>
      <c r="X167" s="20">
        <v>1552</v>
      </c>
      <c r="Y167" s="20">
        <v>1573</v>
      </c>
      <c r="AA167" s="2">
        <f>IFERROR(INDEX('Holiday Schedule'!$D$3:$D$24,MATCH(A167,'Holiday Schedule'!$C$3:$C$24,0)),0)</f>
        <v>0</v>
      </c>
      <c r="AB167" s="2">
        <f t="shared" si="16"/>
        <v>6</v>
      </c>
      <c r="AC167" s="2">
        <f t="shared" si="17"/>
        <v>2968</v>
      </c>
      <c r="AD167" s="5">
        <f t="shared" si="18"/>
        <v>12664</v>
      </c>
      <c r="AE167" s="5">
        <f t="shared" si="19"/>
        <v>15632</v>
      </c>
      <c r="AG167" s="2">
        <f t="shared" si="20"/>
        <v>6</v>
      </c>
      <c r="AH167" s="2">
        <f t="shared" si="21"/>
        <v>2024</v>
      </c>
      <c r="AJ167" s="5">
        <f t="shared" si="22"/>
        <v>1787</v>
      </c>
      <c r="AK167" s="2">
        <f t="shared" si="23"/>
        <v>3</v>
      </c>
      <c r="AU167" s="5"/>
      <c r="AV167" s="5"/>
      <c r="AW167" s="5"/>
      <c r="AX167" s="5"/>
    </row>
    <row r="168" spans="1:50" x14ac:dyDescent="0.25">
      <c r="A168" s="18">
        <v>45451</v>
      </c>
      <c r="B168" s="20">
        <v>1668</v>
      </c>
      <c r="C168" s="20">
        <v>1687</v>
      </c>
      <c r="D168" s="20">
        <v>1720</v>
      </c>
      <c r="E168" s="20">
        <v>1709</v>
      </c>
      <c r="F168" s="20">
        <v>1676</v>
      </c>
      <c r="G168" s="20">
        <v>1580</v>
      </c>
      <c r="H168" s="20">
        <v>561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1450</v>
      </c>
      <c r="X168" s="20">
        <v>1568</v>
      </c>
      <c r="Y168" s="20">
        <v>1599</v>
      </c>
      <c r="AA168" s="2">
        <f>IFERROR(INDEX('Holiday Schedule'!$D$3:$D$24,MATCH(A168,'Holiday Schedule'!$C$3:$C$24,0)),0)</f>
        <v>0</v>
      </c>
      <c r="AB168" s="2">
        <f t="shared" si="16"/>
        <v>7</v>
      </c>
      <c r="AC168" s="2">
        <f t="shared" si="17"/>
        <v>0</v>
      </c>
      <c r="AD168" s="5">
        <f t="shared" si="18"/>
        <v>15218</v>
      </c>
      <c r="AE168" s="5">
        <f t="shared" si="19"/>
        <v>15218</v>
      </c>
      <c r="AG168" s="2">
        <f t="shared" si="20"/>
        <v>6</v>
      </c>
      <c r="AH168" s="2">
        <f t="shared" si="21"/>
        <v>2024</v>
      </c>
      <c r="AJ168" s="5">
        <f t="shared" si="22"/>
        <v>1720</v>
      </c>
      <c r="AK168" s="2">
        <f t="shared" si="23"/>
        <v>3</v>
      </c>
      <c r="AU168" s="5"/>
      <c r="AV168" s="5"/>
      <c r="AW168" s="5"/>
      <c r="AX168" s="5"/>
    </row>
    <row r="169" spans="1:50" x14ac:dyDescent="0.25">
      <c r="A169" s="18">
        <v>45452</v>
      </c>
      <c r="B169" s="20">
        <v>1660</v>
      </c>
      <c r="C169" s="20">
        <v>1701</v>
      </c>
      <c r="D169" s="20">
        <v>1702</v>
      </c>
      <c r="E169" s="20">
        <v>1701</v>
      </c>
      <c r="F169" s="20">
        <v>1641</v>
      </c>
      <c r="G169" s="20">
        <v>1535</v>
      </c>
      <c r="H169" s="20">
        <v>531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1442</v>
      </c>
      <c r="X169" s="20">
        <v>1539</v>
      </c>
      <c r="Y169" s="20">
        <v>1567</v>
      </c>
      <c r="AA169" s="2">
        <f>IFERROR(INDEX('Holiday Schedule'!$D$3:$D$24,MATCH(A169,'Holiday Schedule'!$C$3:$C$24,0)),0)</f>
        <v>0</v>
      </c>
      <c r="AB169" s="2">
        <f t="shared" si="16"/>
        <v>1</v>
      </c>
      <c r="AC169" s="2">
        <f t="shared" si="17"/>
        <v>0</v>
      </c>
      <c r="AD169" s="5">
        <f t="shared" si="18"/>
        <v>15019</v>
      </c>
      <c r="AE169" s="5">
        <f t="shared" si="19"/>
        <v>15019</v>
      </c>
      <c r="AG169" s="2">
        <f t="shared" si="20"/>
        <v>6</v>
      </c>
      <c r="AH169" s="2">
        <f t="shared" si="21"/>
        <v>2024</v>
      </c>
      <c r="AJ169" s="5">
        <f t="shared" si="22"/>
        <v>1702</v>
      </c>
      <c r="AK169" s="2">
        <f t="shared" si="23"/>
        <v>3</v>
      </c>
      <c r="AU169" s="5"/>
      <c r="AV169" s="5"/>
      <c r="AW169" s="5"/>
      <c r="AX169" s="5"/>
    </row>
    <row r="170" spans="1:50" x14ac:dyDescent="0.25">
      <c r="A170" s="18">
        <v>45453</v>
      </c>
      <c r="B170" s="20">
        <v>1559</v>
      </c>
      <c r="C170" s="20">
        <v>1585</v>
      </c>
      <c r="D170" s="20">
        <v>1627</v>
      </c>
      <c r="E170" s="20">
        <v>1618</v>
      </c>
      <c r="F170" s="20">
        <v>1611</v>
      </c>
      <c r="G170" s="20">
        <v>1593</v>
      </c>
      <c r="H170" s="20">
        <v>570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1439</v>
      </c>
      <c r="X170" s="20">
        <v>1535</v>
      </c>
      <c r="Y170" s="20">
        <v>1536</v>
      </c>
      <c r="AA170" s="2">
        <f>IFERROR(INDEX('Holiday Schedule'!$D$3:$D$24,MATCH(A170,'Holiday Schedule'!$C$3:$C$24,0)),0)</f>
        <v>0</v>
      </c>
      <c r="AB170" s="2">
        <f t="shared" si="16"/>
        <v>2</v>
      </c>
      <c r="AC170" s="2">
        <f t="shared" si="17"/>
        <v>2974</v>
      </c>
      <c r="AD170" s="5">
        <f t="shared" si="18"/>
        <v>11699</v>
      </c>
      <c r="AE170" s="5">
        <f t="shared" si="19"/>
        <v>14673</v>
      </c>
      <c r="AG170" s="2">
        <f t="shared" si="20"/>
        <v>6</v>
      </c>
      <c r="AH170" s="2">
        <f t="shared" si="21"/>
        <v>2024</v>
      </c>
      <c r="AJ170" s="5">
        <f t="shared" si="22"/>
        <v>1627</v>
      </c>
      <c r="AK170" s="2">
        <f t="shared" si="23"/>
        <v>3</v>
      </c>
      <c r="AU170" s="5"/>
      <c r="AV170" s="5"/>
      <c r="AW170" s="5"/>
      <c r="AX170" s="5"/>
    </row>
    <row r="171" spans="1:50" x14ac:dyDescent="0.25">
      <c r="A171" s="18">
        <v>45454</v>
      </c>
      <c r="B171" s="20">
        <v>1623</v>
      </c>
      <c r="C171" s="20">
        <v>1664</v>
      </c>
      <c r="D171" s="20">
        <v>1693</v>
      </c>
      <c r="E171" s="20">
        <v>1697</v>
      </c>
      <c r="F171" s="20">
        <v>1661</v>
      </c>
      <c r="G171" s="20">
        <v>1618</v>
      </c>
      <c r="H171" s="20">
        <v>575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1503</v>
      </c>
      <c r="X171" s="20">
        <v>1590</v>
      </c>
      <c r="Y171" s="20">
        <v>1624</v>
      </c>
      <c r="AA171" s="2">
        <f>IFERROR(INDEX('Holiday Schedule'!$D$3:$D$24,MATCH(A171,'Holiday Schedule'!$C$3:$C$24,0)),0)</f>
        <v>0</v>
      </c>
      <c r="AB171" s="2">
        <f t="shared" si="16"/>
        <v>3</v>
      </c>
      <c r="AC171" s="2">
        <f t="shared" si="17"/>
        <v>3093</v>
      </c>
      <c r="AD171" s="5">
        <f t="shared" si="18"/>
        <v>12155</v>
      </c>
      <c r="AE171" s="5">
        <f t="shared" si="19"/>
        <v>15248</v>
      </c>
      <c r="AG171" s="2">
        <f t="shared" si="20"/>
        <v>6</v>
      </c>
      <c r="AH171" s="2">
        <f t="shared" si="21"/>
        <v>2024</v>
      </c>
      <c r="AJ171" s="5">
        <f t="shared" si="22"/>
        <v>1697</v>
      </c>
      <c r="AK171" s="2">
        <f t="shared" si="23"/>
        <v>4</v>
      </c>
      <c r="AU171" s="5"/>
      <c r="AV171" s="5"/>
      <c r="AW171" s="5"/>
      <c r="AX171" s="5"/>
    </row>
    <row r="172" spans="1:50" x14ac:dyDescent="0.25">
      <c r="A172" s="18">
        <v>45455</v>
      </c>
      <c r="B172" s="20">
        <v>1675</v>
      </c>
      <c r="C172" s="20">
        <v>1732</v>
      </c>
      <c r="D172" s="20">
        <v>1724</v>
      </c>
      <c r="E172" s="20">
        <v>1743</v>
      </c>
      <c r="F172" s="20">
        <v>1689</v>
      </c>
      <c r="G172" s="20">
        <v>1648</v>
      </c>
      <c r="H172" s="20">
        <v>581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1496</v>
      </c>
      <c r="X172" s="20">
        <v>1597</v>
      </c>
      <c r="Y172" s="20">
        <v>1610</v>
      </c>
      <c r="AA172" s="2">
        <f>IFERROR(INDEX('Holiday Schedule'!$D$3:$D$24,MATCH(A172,'Holiday Schedule'!$C$3:$C$24,0)),0)</f>
        <v>0</v>
      </c>
      <c r="AB172" s="2">
        <f t="shared" si="16"/>
        <v>4</v>
      </c>
      <c r="AC172" s="2">
        <f t="shared" si="17"/>
        <v>3093</v>
      </c>
      <c r="AD172" s="5">
        <f t="shared" si="18"/>
        <v>12402</v>
      </c>
      <c r="AE172" s="5">
        <f t="shared" si="19"/>
        <v>15495</v>
      </c>
      <c r="AG172" s="2">
        <f t="shared" si="20"/>
        <v>6</v>
      </c>
      <c r="AH172" s="2">
        <f t="shared" si="21"/>
        <v>2024</v>
      </c>
      <c r="AJ172" s="5">
        <f t="shared" si="22"/>
        <v>1743</v>
      </c>
      <c r="AK172" s="2">
        <f t="shared" si="23"/>
        <v>4</v>
      </c>
      <c r="AU172" s="5"/>
      <c r="AV172" s="5"/>
      <c r="AW172" s="5"/>
      <c r="AX172" s="5"/>
    </row>
    <row r="173" spans="1:50" x14ac:dyDescent="0.25">
      <c r="A173" s="18">
        <v>45456</v>
      </c>
      <c r="B173" s="20">
        <v>1680</v>
      </c>
      <c r="C173" s="20">
        <v>1734</v>
      </c>
      <c r="D173" s="20">
        <v>1744</v>
      </c>
      <c r="E173" s="20">
        <v>1722</v>
      </c>
      <c r="F173" s="20">
        <v>1697</v>
      </c>
      <c r="G173" s="20">
        <v>1630</v>
      </c>
      <c r="H173" s="20">
        <v>581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1565</v>
      </c>
      <c r="X173" s="20">
        <v>1685</v>
      </c>
      <c r="Y173" s="20">
        <v>1691</v>
      </c>
      <c r="AA173" s="2">
        <f>IFERROR(INDEX('Holiday Schedule'!$D$3:$D$24,MATCH(A173,'Holiday Schedule'!$C$3:$C$24,0)),0)</f>
        <v>0</v>
      </c>
      <c r="AB173" s="2">
        <f t="shared" si="16"/>
        <v>5</v>
      </c>
      <c r="AC173" s="2">
        <f t="shared" si="17"/>
        <v>3250</v>
      </c>
      <c r="AD173" s="5">
        <f t="shared" si="18"/>
        <v>12479</v>
      </c>
      <c r="AE173" s="5">
        <f t="shared" si="19"/>
        <v>15729</v>
      </c>
      <c r="AG173" s="2">
        <f t="shared" si="20"/>
        <v>6</v>
      </c>
      <c r="AH173" s="2">
        <f t="shared" si="21"/>
        <v>2024</v>
      </c>
      <c r="AJ173" s="5">
        <f t="shared" si="22"/>
        <v>1744</v>
      </c>
      <c r="AK173" s="2">
        <f t="shared" si="23"/>
        <v>3</v>
      </c>
      <c r="AU173" s="5"/>
      <c r="AV173" s="5"/>
      <c r="AW173" s="5"/>
      <c r="AX173" s="5"/>
    </row>
    <row r="174" spans="1:50" x14ac:dyDescent="0.25">
      <c r="A174" s="18">
        <v>45457</v>
      </c>
      <c r="B174" s="20">
        <v>1747</v>
      </c>
      <c r="C174" s="20">
        <v>1792</v>
      </c>
      <c r="D174" s="20">
        <v>1832</v>
      </c>
      <c r="E174" s="20">
        <v>1804</v>
      </c>
      <c r="F174" s="20">
        <v>1771</v>
      </c>
      <c r="G174" s="20">
        <v>1684</v>
      </c>
      <c r="H174" s="20">
        <v>595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1518</v>
      </c>
      <c r="X174" s="20">
        <v>1689</v>
      </c>
      <c r="Y174" s="20">
        <v>1719</v>
      </c>
      <c r="AA174" s="2">
        <f>IFERROR(INDEX('Holiday Schedule'!$D$3:$D$24,MATCH(A174,'Holiday Schedule'!$C$3:$C$24,0)),0)</f>
        <v>0</v>
      </c>
      <c r="AB174" s="2">
        <f t="shared" si="16"/>
        <v>6</v>
      </c>
      <c r="AC174" s="2">
        <f t="shared" si="17"/>
        <v>3207</v>
      </c>
      <c r="AD174" s="5">
        <f t="shared" si="18"/>
        <v>12944</v>
      </c>
      <c r="AE174" s="5">
        <f t="shared" si="19"/>
        <v>16151</v>
      </c>
      <c r="AG174" s="2">
        <f t="shared" si="20"/>
        <v>6</v>
      </c>
      <c r="AH174" s="2">
        <f t="shared" si="21"/>
        <v>2024</v>
      </c>
      <c r="AJ174" s="5">
        <f t="shared" si="22"/>
        <v>1832</v>
      </c>
      <c r="AK174" s="2">
        <f t="shared" si="23"/>
        <v>3</v>
      </c>
      <c r="AU174" s="5"/>
      <c r="AV174" s="5"/>
      <c r="AW174" s="5"/>
      <c r="AX174" s="5"/>
    </row>
    <row r="175" spans="1:50" x14ac:dyDescent="0.25">
      <c r="A175" s="18">
        <v>45458</v>
      </c>
      <c r="B175" s="20">
        <v>1815</v>
      </c>
      <c r="C175" s="20">
        <v>1827</v>
      </c>
      <c r="D175" s="20">
        <v>1825</v>
      </c>
      <c r="E175" s="20">
        <v>1832</v>
      </c>
      <c r="F175" s="20">
        <v>1767</v>
      </c>
      <c r="G175" s="20">
        <v>1662</v>
      </c>
      <c r="H175" s="20">
        <v>575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1441</v>
      </c>
      <c r="X175" s="20">
        <v>1587</v>
      </c>
      <c r="Y175" s="20">
        <v>1607</v>
      </c>
      <c r="AA175" s="2">
        <f>IFERROR(INDEX('Holiday Schedule'!$D$3:$D$24,MATCH(A175,'Holiday Schedule'!$C$3:$C$24,0)),0)</f>
        <v>0</v>
      </c>
      <c r="AB175" s="2">
        <f t="shared" si="16"/>
        <v>7</v>
      </c>
      <c r="AC175" s="2">
        <f t="shared" si="17"/>
        <v>0</v>
      </c>
      <c r="AD175" s="5">
        <f t="shared" si="18"/>
        <v>15938</v>
      </c>
      <c r="AE175" s="5">
        <f t="shared" si="19"/>
        <v>15938</v>
      </c>
      <c r="AG175" s="2">
        <f t="shared" si="20"/>
        <v>6</v>
      </c>
      <c r="AH175" s="2">
        <f t="shared" si="21"/>
        <v>2024</v>
      </c>
      <c r="AJ175" s="5">
        <f t="shared" si="22"/>
        <v>1832</v>
      </c>
      <c r="AK175" s="2">
        <f t="shared" si="23"/>
        <v>4</v>
      </c>
      <c r="AU175" s="5"/>
      <c r="AV175" s="5"/>
      <c r="AW175" s="5"/>
      <c r="AX175" s="5"/>
    </row>
    <row r="176" spans="1:50" x14ac:dyDescent="0.25">
      <c r="A176" s="18">
        <v>45459</v>
      </c>
      <c r="B176" s="20">
        <v>1652</v>
      </c>
      <c r="C176" s="20">
        <v>1681</v>
      </c>
      <c r="D176" s="20">
        <v>1692</v>
      </c>
      <c r="E176" s="20">
        <v>1693</v>
      </c>
      <c r="F176" s="20">
        <v>1640</v>
      </c>
      <c r="G176" s="20">
        <v>1513</v>
      </c>
      <c r="H176" s="20">
        <v>526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1514</v>
      </c>
      <c r="X176" s="20">
        <v>1592</v>
      </c>
      <c r="Y176" s="20">
        <v>1605</v>
      </c>
      <c r="AA176" s="2">
        <f>IFERROR(INDEX('Holiday Schedule'!$D$3:$D$24,MATCH(A176,'Holiday Schedule'!$C$3:$C$24,0)),0)</f>
        <v>0</v>
      </c>
      <c r="AB176" s="2">
        <f t="shared" si="16"/>
        <v>1</v>
      </c>
      <c r="AC176" s="2">
        <f t="shared" si="17"/>
        <v>0</v>
      </c>
      <c r="AD176" s="5">
        <f t="shared" si="18"/>
        <v>15108</v>
      </c>
      <c r="AE176" s="5">
        <f t="shared" si="19"/>
        <v>15108</v>
      </c>
      <c r="AG176" s="2">
        <f t="shared" si="20"/>
        <v>6</v>
      </c>
      <c r="AH176" s="2">
        <f t="shared" si="21"/>
        <v>2024</v>
      </c>
      <c r="AJ176" s="5">
        <f t="shared" si="22"/>
        <v>1693</v>
      </c>
      <c r="AK176" s="2">
        <f t="shared" si="23"/>
        <v>4</v>
      </c>
      <c r="AU176" s="5"/>
      <c r="AV176" s="5"/>
      <c r="AW176" s="5"/>
      <c r="AX176" s="5"/>
    </row>
    <row r="177" spans="1:50" x14ac:dyDescent="0.25">
      <c r="A177" s="18">
        <v>45460</v>
      </c>
      <c r="B177" s="20">
        <v>1670</v>
      </c>
      <c r="C177" s="20">
        <v>1675</v>
      </c>
      <c r="D177" s="20">
        <v>1727</v>
      </c>
      <c r="E177" s="20">
        <v>1696</v>
      </c>
      <c r="F177" s="20">
        <v>1682</v>
      </c>
      <c r="G177" s="20">
        <v>1604</v>
      </c>
      <c r="H177" s="20">
        <v>569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1489</v>
      </c>
      <c r="X177" s="20">
        <v>1603</v>
      </c>
      <c r="Y177" s="20">
        <v>1597</v>
      </c>
      <c r="AA177" s="2">
        <f>IFERROR(INDEX('Holiday Schedule'!$D$3:$D$24,MATCH(A177,'Holiday Schedule'!$C$3:$C$24,0)),0)</f>
        <v>0</v>
      </c>
      <c r="AB177" s="2">
        <f t="shared" si="16"/>
        <v>2</v>
      </c>
      <c r="AC177" s="2">
        <f t="shared" si="17"/>
        <v>3092</v>
      </c>
      <c r="AD177" s="5">
        <f t="shared" si="18"/>
        <v>12220</v>
      </c>
      <c r="AE177" s="5">
        <f t="shared" si="19"/>
        <v>15312</v>
      </c>
      <c r="AG177" s="2">
        <f t="shared" si="20"/>
        <v>6</v>
      </c>
      <c r="AH177" s="2">
        <f t="shared" si="21"/>
        <v>2024</v>
      </c>
      <c r="AJ177" s="5">
        <f t="shared" si="22"/>
        <v>1727</v>
      </c>
      <c r="AK177" s="2">
        <f t="shared" si="23"/>
        <v>3</v>
      </c>
      <c r="AU177" s="5"/>
      <c r="AV177" s="5"/>
      <c r="AW177" s="5"/>
      <c r="AX177" s="5"/>
    </row>
    <row r="178" spans="1:50" x14ac:dyDescent="0.25">
      <c r="A178" s="18">
        <v>45461</v>
      </c>
      <c r="B178" s="20">
        <v>1708</v>
      </c>
      <c r="C178" s="20">
        <v>1734</v>
      </c>
      <c r="D178" s="20">
        <v>1772</v>
      </c>
      <c r="E178" s="20">
        <v>1744</v>
      </c>
      <c r="F178" s="20">
        <v>1730</v>
      </c>
      <c r="G178" s="20">
        <v>1651</v>
      </c>
      <c r="H178" s="20">
        <v>576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1870</v>
      </c>
      <c r="X178" s="20">
        <v>1973</v>
      </c>
      <c r="Y178" s="20">
        <v>1963</v>
      </c>
      <c r="AA178" s="2">
        <f>IFERROR(INDEX('Holiday Schedule'!$D$3:$D$24,MATCH(A178,'Holiday Schedule'!$C$3:$C$24,0)),0)</f>
        <v>0</v>
      </c>
      <c r="AB178" s="2">
        <f t="shared" si="16"/>
        <v>3</v>
      </c>
      <c r="AC178" s="2">
        <f t="shared" si="17"/>
        <v>3843</v>
      </c>
      <c r="AD178" s="5">
        <f t="shared" si="18"/>
        <v>12878</v>
      </c>
      <c r="AE178" s="5">
        <f t="shared" si="19"/>
        <v>16721</v>
      </c>
      <c r="AG178" s="2">
        <f t="shared" si="20"/>
        <v>6</v>
      </c>
      <c r="AH178" s="2">
        <f t="shared" si="21"/>
        <v>2024</v>
      </c>
      <c r="AJ178" s="5">
        <f t="shared" si="22"/>
        <v>1973</v>
      </c>
      <c r="AK178" s="2">
        <f t="shared" si="23"/>
        <v>23</v>
      </c>
      <c r="AU178" s="5"/>
      <c r="AV178" s="5"/>
      <c r="AW178" s="5"/>
      <c r="AX178" s="5"/>
    </row>
    <row r="179" spans="1:50" x14ac:dyDescent="0.25">
      <c r="A179" s="18">
        <v>45462</v>
      </c>
      <c r="B179" s="20">
        <v>2066</v>
      </c>
      <c r="C179" s="20">
        <v>2083</v>
      </c>
      <c r="D179" s="20">
        <v>2107</v>
      </c>
      <c r="E179" s="20">
        <v>2049</v>
      </c>
      <c r="F179" s="20">
        <v>2002</v>
      </c>
      <c r="G179" s="20">
        <v>1878</v>
      </c>
      <c r="H179" s="20">
        <v>657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2056</v>
      </c>
      <c r="X179" s="20">
        <v>2201</v>
      </c>
      <c r="Y179" s="20">
        <v>2244</v>
      </c>
      <c r="AA179" s="2">
        <f>IFERROR(INDEX('Holiday Schedule'!$D$3:$D$24,MATCH(A179,'Holiday Schedule'!$C$3:$C$24,0)),0)</f>
        <v>0</v>
      </c>
      <c r="AB179" s="2">
        <f t="shared" si="16"/>
        <v>4</v>
      </c>
      <c r="AC179" s="2">
        <f t="shared" si="17"/>
        <v>4257</v>
      </c>
      <c r="AD179" s="5">
        <f t="shared" si="18"/>
        <v>15086</v>
      </c>
      <c r="AE179" s="5">
        <f t="shared" si="19"/>
        <v>19343</v>
      </c>
      <c r="AG179" s="2">
        <f t="shared" si="20"/>
        <v>6</v>
      </c>
      <c r="AH179" s="2">
        <f t="shared" si="21"/>
        <v>2024</v>
      </c>
      <c r="AJ179" s="5">
        <f t="shared" si="22"/>
        <v>2244</v>
      </c>
      <c r="AK179" s="2">
        <f t="shared" si="23"/>
        <v>24</v>
      </c>
      <c r="AU179" s="5"/>
      <c r="AV179" s="5"/>
      <c r="AW179" s="5"/>
      <c r="AX179" s="5"/>
    </row>
    <row r="180" spans="1:50" x14ac:dyDescent="0.25">
      <c r="A180" s="18">
        <v>45463</v>
      </c>
      <c r="B180" s="20">
        <v>2303</v>
      </c>
      <c r="C180" s="20">
        <v>2359</v>
      </c>
      <c r="D180" s="20">
        <v>2383</v>
      </c>
      <c r="E180" s="20">
        <v>2344</v>
      </c>
      <c r="F180" s="20">
        <v>2269</v>
      </c>
      <c r="G180" s="20">
        <v>2131</v>
      </c>
      <c r="H180" s="20">
        <v>740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2015</v>
      </c>
      <c r="X180" s="20">
        <v>2198</v>
      </c>
      <c r="Y180" s="20">
        <v>2255</v>
      </c>
      <c r="AA180" s="2">
        <f>IFERROR(INDEX('Holiday Schedule'!$D$3:$D$24,MATCH(A180,'Holiday Schedule'!$C$3:$C$24,0)),0)</f>
        <v>0</v>
      </c>
      <c r="AB180" s="2">
        <f t="shared" si="16"/>
        <v>5</v>
      </c>
      <c r="AC180" s="2">
        <f t="shared" si="17"/>
        <v>4213</v>
      </c>
      <c r="AD180" s="5">
        <f t="shared" si="18"/>
        <v>16784</v>
      </c>
      <c r="AE180" s="5">
        <f t="shared" si="19"/>
        <v>20997</v>
      </c>
      <c r="AG180" s="2">
        <f t="shared" si="20"/>
        <v>6</v>
      </c>
      <c r="AH180" s="2">
        <f t="shared" si="21"/>
        <v>2024</v>
      </c>
      <c r="AJ180" s="5">
        <f t="shared" si="22"/>
        <v>2383</v>
      </c>
      <c r="AK180" s="2">
        <f t="shared" si="23"/>
        <v>3</v>
      </c>
      <c r="AU180" s="5"/>
      <c r="AV180" s="5"/>
      <c r="AW180" s="5"/>
      <c r="AX180" s="5"/>
    </row>
    <row r="181" spans="1:50" x14ac:dyDescent="0.25">
      <c r="A181" s="18">
        <v>45464</v>
      </c>
      <c r="B181" s="20">
        <v>2364</v>
      </c>
      <c r="C181" s="20">
        <v>2386</v>
      </c>
      <c r="D181" s="20">
        <v>2400</v>
      </c>
      <c r="E181" s="20">
        <v>2330</v>
      </c>
      <c r="F181" s="20">
        <v>2226</v>
      </c>
      <c r="G181" s="20">
        <v>2071</v>
      </c>
      <c r="H181" s="20">
        <v>687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1732</v>
      </c>
      <c r="X181" s="20">
        <v>1914</v>
      </c>
      <c r="Y181" s="20">
        <v>1927</v>
      </c>
      <c r="AA181" s="2">
        <f>IFERROR(INDEX('Holiday Schedule'!$D$3:$D$24,MATCH(A181,'Holiday Schedule'!$C$3:$C$24,0)),0)</f>
        <v>0</v>
      </c>
      <c r="AB181" s="2">
        <f t="shared" si="16"/>
        <v>6</v>
      </c>
      <c r="AC181" s="2">
        <f t="shared" si="17"/>
        <v>3646</v>
      </c>
      <c r="AD181" s="5">
        <f t="shared" si="18"/>
        <v>16391</v>
      </c>
      <c r="AE181" s="5">
        <f t="shared" si="19"/>
        <v>20037</v>
      </c>
      <c r="AG181" s="2">
        <f t="shared" si="20"/>
        <v>6</v>
      </c>
      <c r="AH181" s="2">
        <f t="shared" si="21"/>
        <v>2024</v>
      </c>
      <c r="AJ181" s="5">
        <f t="shared" si="22"/>
        <v>2400</v>
      </c>
      <c r="AK181" s="2">
        <f t="shared" si="23"/>
        <v>3</v>
      </c>
      <c r="AU181" s="5"/>
      <c r="AV181" s="5"/>
      <c r="AW181" s="5"/>
      <c r="AX181" s="5"/>
    </row>
    <row r="182" spans="1:50" x14ac:dyDescent="0.25">
      <c r="A182" s="18">
        <v>45465</v>
      </c>
      <c r="B182" s="20">
        <v>2016</v>
      </c>
      <c r="C182" s="20">
        <v>2034</v>
      </c>
      <c r="D182" s="20">
        <v>2014</v>
      </c>
      <c r="E182" s="20">
        <v>2011</v>
      </c>
      <c r="F182" s="20">
        <v>1958</v>
      </c>
      <c r="G182" s="20">
        <v>1776</v>
      </c>
      <c r="H182" s="20">
        <v>627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1577</v>
      </c>
      <c r="X182" s="20">
        <v>1719</v>
      </c>
      <c r="Y182" s="20">
        <v>1774</v>
      </c>
      <c r="AA182" s="2">
        <f>IFERROR(INDEX('Holiday Schedule'!$D$3:$D$24,MATCH(A182,'Holiday Schedule'!$C$3:$C$24,0)),0)</f>
        <v>0</v>
      </c>
      <c r="AB182" s="2">
        <f t="shared" si="16"/>
        <v>7</v>
      </c>
      <c r="AC182" s="2">
        <f t="shared" si="17"/>
        <v>0</v>
      </c>
      <c r="AD182" s="5">
        <f t="shared" si="18"/>
        <v>17506</v>
      </c>
      <c r="AE182" s="5">
        <f t="shared" si="19"/>
        <v>17506</v>
      </c>
      <c r="AG182" s="2">
        <f t="shared" si="20"/>
        <v>6</v>
      </c>
      <c r="AH182" s="2">
        <f t="shared" si="21"/>
        <v>2024</v>
      </c>
      <c r="AJ182" s="5">
        <f t="shared" si="22"/>
        <v>2034</v>
      </c>
      <c r="AK182" s="2">
        <f t="shared" si="23"/>
        <v>2</v>
      </c>
      <c r="AU182" s="5"/>
      <c r="AV182" s="5"/>
      <c r="AW182" s="5"/>
      <c r="AX182" s="5"/>
    </row>
    <row r="183" spans="1:50" x14ac:dyDescent="0.25">
      <c r="A183" s="18">
        <v>45466</v>
      </c>
      <c r="B183" s="20">
        <v>1807</v>
      </c>
      <c r="C183" s="20">
        <v>1870</v>
      </c>
      <c r="D183" s="20">
        <v>1833</v>
      </c>
      <c r="E183" s="20">
        <v>1849</v>
      </c>
      <c r="F183" s="20">
        <v>1776</v>
      </c>
      <c r="G183" s="20">
        <v>1654</v>
      </c>
      <c r="H183" s="20">
        <v>573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1533</v>
      </c>
      <c r="X183" s="20">
        <v>1659</v>
      </c>
      <c r="Y183" s="20">
        <v>1716</v>
      </c>
      <c r="AA183" s="2">
        <f>IFERROR(INDEX('Holiday Schedule'!$D$3:$D$24,MATCH(A183,'Holiday Schedule'!$C$3:$C$24,0)),0)</f>
        <v>0</v>
      </c>
      <c r="AB183" s="2">
        <f t="shared" si="16"/>
        <v>1</v>
      </c>
      <c r="AC183" s="2">
        <f t="shared" si="17"/>
        <v>0</v>
      </c>
      <c r="AD183" s="5">
        <f t="shared" si="18"/>
        <v>16270</v>
      </c>
      <c r="AE183" s="5">
        <f t="shared" si="19"/>
        <v>16270</v>
      </c>
      <c r="AG183" s="2">
        <f t="shared" si="20"/>
        <v>6</v>
      </c>
      <c r="AH183" s="2">
        <f t="shared" si="21"/>
        <v>2024</v>
      </c>
      <c r="AJ183" s="5">
        <f t="shared" si="22"/>
        <v>1870</v>
      </c>
      <c r="AK183" s="2">
        <f t="shared" si="23"/>
        <v>2</v>
      </c>
      <c r="AU183" s="5"/>
      <c r="AV183" s="5"/>
      <c r="AW183" s="5"/>
      <c r="AX183" s="5"/>
    </row>
    <row r="184" spans="1:50" x14ac:dyDescent="0.25">
      <c r="A184" s="18">
        <v>45467</v>
      </c>
      <c r="B184" s="20">
        <v>1792</v>
      </c>
      <c r="C184" s="20">
        <v>1822</v>
      </c>
      <c r="D184" s="20">
        <v>1865</v>
      </c>
      <c r="E184" s="20">
        <v>1876</v>
      </c>
      <c r="F184" s="20">
        <v>1820</v>
      </c>
      <c r="G184" s="20">
        <v>1751</v>
      </c>
      <c r="H184" s="20">
        <v>621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1576</v>
      </c>
      <c r="X184" s="20">
        <v>1724</v>
      </c>
      <c r="Y184" s="20">
        <v>1726</v>
      </c>
      <c r="AA184" s="2">
        <f>IFERROR(INDEX('Holiday Schedule'!$D$3:$D$24,MATCH(A184,'Holiday Schedule'!$C$3:$C$24,0)),0)</f>
        <v>0</v>
      </c>
      <c r="AB184" s="2">
        <f t="shared" si="16"/>
        <v>2</v>
      </c>
      <c r="AC184" s="2">
        <f t="shared" si="17"/>
        <v>3300</v>
      </c>
      <c r="AD184" s="5">
        <f t="shared" si="18"/>
        <v>13273</v>
      </c>
      <c r="AE184" s="5">
        <f t="shared" si="19"/>
        <v>16573</v>
      </c>
      <c r="AG184" s="2">
        <f t="shared" si="20"/>
        <v>6</v>
      </c>
      <c r="AH184" s="2">
        <f t="shared" si="21"/>
        <v>2024</v>
      </c>
      <c r="AJ184" s="5">
        <f t="shared" si="22"/>
        <v>1876</v>
      </c>
      <c r="AK184" s="2">
        <f t="shared" si="23"/>
        <v>4</v>
      </c>
      <c r="AU184" s="5"/>
      <c r="AV184" s="5"/>
      <c r="AW184" s="5"/>
      <c r="AX184" s="5"/>
    </row>
    <row r="185" spans="1:50" x14ac:dyDescent="0.25">
      <c r="A185" s="18">
        <v>45468</v>
      </c>
      <c r="B185" s="20">
        <v>1835</v>
      </c>
      <c r="C185" s="20">
        <v>1857</v>
      </c>
      <c r="D185" s="20">
        <v>1871</v>
      </c>
      <c r="E185" s="20">
        <v>1846</v>
      </c>
      <c r="F185" s="20">
        <v>1824</v>
      </c>
      <c r="G185" s="20">
        <v>1719</v>
      </c>
      <c r="H185" s="20">
        <v>606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1830</v>
      </c>
      <c r="X185" s="20">
        <v>1973</v>
      </c>
      <c r="Y185" s="20">
        <v>1955</v>
      </c>
      <c r="AA185" s="2">
        <f>IFERROR(INDEX('Holiday Schedule'!$D$3:$D$24,MATCH(A185,'Holiday Schedule'!$C$3:$C$24,0)),0)</f>
        <v>0</v>
      </c>
      <c r="AB185" s="2">
        <f t="shared" si="16"/>
        <v>3</v>
      </c>
      <c r="AC185" s="2">
        <f t="shared" si="17"/>
        <v>3803</v>
      </c>
      <c r="AD185" s="5">
        <f t="shared" si="18"/>
        <v>13513</v>
      </c>
      <c r="AE185" s="5">
        <f t="shared" si="19"/>
        <v>17316</v>
      </c>
      <c r="AG185" s="2">
        <f t="shared" si="20"/>
        <v>6</v>
      </c>
      <c r="AH185" s="2">
        <f t="shared" si="21"/>
        <v>2024</v>
      </c>
      <c r="AJ185" s="5">
        <f t="shared" si="22"/>
        <v>1973</v>
      </c>
      <c r="AK185" s="2">
        <f t="shared" si="23"/>
        <v>23</v>
      </c>
      <c r="AU185" s="5"/>
      <c r="AV185" s="5"/>
      <c r="AW185" s="5"/>
      <c r="AX185" s="5"/>
    </row>
    <row r="186" spans="1:50" x14ac:dyDescent="0.25">
      <c r="A186" s="18">
        <v>45469</v>
      </c>
      <c r="B186" s="20">
        <v>2040</v>
      </c>
      <c r="C186" s="20">
        <v>2030</v>
      </c>
      <c r="D186" s="20">
        <v>2046</v>
      </c>
      <c r="E186" s="20">
        <v>2024</v>
      </c>
      <c r="F186" s="20">
        <v>1988</v>
      </c>
      <c r="G186" s="20">
        <v>1897</v>
      </c>
      <c r="H186" s="20">
        <v>655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1810</v>
      </c>
      <c r="X186" s="20">
        <v>1938</v>
      </c>
      <c r="Y186" s="20">
        <v>1952</v>
      </c>
      <c r="AA186" s="2">
        <f>IFERROR(INDEX('Holiday Schedule'!$D$3:$D$24,MATCH(A186,'Holiday Schedule'!$C$3:$C$24,0)),0)</f>
        <v>0</v>
      </c>
      <c r="AB186" s="2">
        <f t="shared" si="16"/>
        <v>4</v>
      </c>
      <c r="AC186" s="2">
        <f t="shared" si="17"/>
        <v>3748</v>
      </c>
      <c r="AD186" s="5">
        <f t="shared" si="18"/>
        <v>14632</v>
      </c>
      <c r="AE186" s="5">
        <f t="shared" si="19"/>
        <v>18380</v>
      </c>
      <c r="AG186" s="2">
        <f t="shared" si="20"/>
        <v>6</v>
      </c>
      <c r="AH186" s="2">
        <f t="shared" si="21"/>
        <v>2024</v>
      </c>
      <c r="AJ186" s="5">
        <f t="shared" si="22"/>
        <v>2046</v>
      </c>
      <c r="AK186" s="2">
        <f t="shared" si="23"/>
        <v>3</v>
      </c>
      <c r="AU186" s="5"/>
      <c r="AV186" s="5"/>
      <c r="AW186" s="5"/>
      <c r="AX186" s="5"/>
    </row>
    <row r="187" spans="1:50" x14ac:dyDescent="0.25">
      <c r="A187" s="18">
        <v>45470</v>
      </c>
      <c r="B187" s="20">
        <v>2040</v>
      </c>
      <c r="C187" s="20">
        <v>2061</v>
      </c>
      <c r="D187" s="20">
        <v>2101</v>
      </c>
      <c r="E187" s="20">
        <v>2065</v>
      </c>
      <c r="F187" s="20">
        <v>1999</v>
      </c>
      <c r="G187" s="20">
        <v>1900</v>
      </c>
      <c r="H187" s="20">
        <v>660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1700</v>
      </c>
      <c r="X187" s="20">
        <v>1820</v>
      </c>
      <c r="Y187" s="20">
        <v>1803</v>
      </c>
      <c r="AA187" s="2">
        <f>IFERROR(INDEX('Holiday Schedule'!$D$3:$D$24,MATCH(A187,'Holiday Schedule'!$C$3:$C$24,0)),0)</f>
        <v>0</v>
      </c>
      <c r="AB187" s="2">
        <f t="shared" si="16"/>
        <v>5</v>
      </c>
      <c r="AC187" s="2">
        <f t="shared" si="17"/>
        <v>3520</v>
      </c>
      <c r="AD187" s="5">
        <f t="shared" si="18"/>
        <v>14629</v>
      </c>
      <c r="AE187" s="5">
        <f t="shared" si="19"/>
        <v>18149</v>
      </c>
      <c r="AG187" s="2">
        <f t="shared" si="20"/>
        <v>6</v>
      </c>
      <c r="AH187" s="2">
        <f t="shared" si="21"/>
        <v>2024</v>
      </c>
      <c r="AJ187" s="5">
        <f t="shared" si="22"/>
        <v>2101</v>
      </c>
      <c r="AK187" s="2">
        <f t="shared" si="23"/>
        <v>3</v>
      </c>
      <c r="AU187" s="5"/>
      <c r="AV187" s="5"/>
      <c r="AW187" s="5"/>
      <c r="AX187" s="5"/>
    </row>
    <row r="188" spans="1:50" x14ac:dyDescent="0.25">
      <c r="A188" s="18">
        <v>45471</v>
      </c>
      <c r="B188" s="20">
        <v>1879</v>
      </c>
      <c r="C188" s="20">
        <v>1847</v>
      </c>
      <c r="D188" s="20">
        <v>1903</v>
      </c>
      <c r="E188" s="20">
        <v>1834</v>
      </c>
      <c r="F188" s="20">
        <v>1810</v>
      </c>
      <c r="G188" s="20">
        <v>1693</v>
      </c>
      <c r="H188" s="20">
        <v>590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1590</v>
      </c>
      <c r="X188" s="20">
        <v>1711</v>
      </c>
      <c r="Y188" s="20">
        <v>1766</v>
      </c>
      <c r="AA188" s="2">
        <f>IFERROR(INDEX('Holiday Schedule'!$D$3:$D$24,MATCH(A188,'Holiday Schedule'!$C$3:$C$24,0)),0)</f>
        <v>0</v>
      </c>
      <c r="AB188" s="2">
        <f t="shared" si="16"/>
        <v>6</v>
      </c>
      <c r="AC188" s="2">
        <f t="shared" si="17"/>
        <v>3301</v>
      </c>
      <c r="AD188" s="5">
        <f t="shared" si="18"/>
        <v>13322</v>
      </c>
      <c r="AE188" s="5">
        <f t="shared" si="19"/>
        <v>16623</v>
      </c>
      <c r="AG188" s="2">
        <f t="shared" si="20"/>
        <v>6</v>
      </c>
      <c r="AH188" s="2">
        <f t="shared" si="21"/>
        <v>2024</v>
      </c>
      <c r="AJ188" s="5">
        <f t="shared" si="22"/>
        <v>1903</v>
      </c>
      <c r="AK188" s="2">
        <f t="shared" si="23"/>
        <v>3</v>
      </c>
      <c r="AU188" s="5"/>
      <c r="AV188" s="5"/>
      <c r="AW188" s="5"/>
      <c r="AX188" s="5"/>
    </row>
    <row r="189" spans="1:50" x14ac:dyDescent="0.25">
      <c r="A189" s="18">
        <v>45472</v>
      </c>
      <c r="B189" s="20">
        <v>1763</v>
      </c>
      <c r="C189" s="20">
        <v>1804</v>
      </c>
      <c r="D189" s="20">
        <v>1787</v>
      </c>
      <c r="E189" s="20">
        <v>1799</v>
      </c>
      <c r="F189" s="20">
        <v>1781</v>
      </c>
      <c r="G189" s="20">
        <v>1605</v>
      </c>
      <c r="H189" s="20">
        <v>582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1458</v>
      </c>
      <c r="X189" s="20">
        <v>1566</v>
      </c>
      <c r="Y189" s="20">
        <v>1629</v>
      </c>
      <c r="AA189" s="2">
        <f>IFERROR(INDEX('Holiday Schedule'!$D$3:$D$24,MATCH(A189,'Holiday Schedule'!$C$3:$C$24,0)),0)</f>
        <v>0</v>
      </c>
      <c r="AB189" s="2">
        <f t="shared" si="16"/>
        <v>7</v>
      </c>
      <c r="AC189" s="2">
        <f t="shared" si="17"/>
        <v>0</v>
      </c>
      <c r="AD189" s="5">
        <f t="shared" si="18"/>
        <v>15774</v>
      </c>
      <c r="AE189" s="5">
        <f t="shared" si="19"/>
        <v>15774</v>
      </c>
      <c r="AG189" s="2">
        <f t="shared" si="20"/>
        <v>6</v>
      </c>
      <c r="AH189" s="2">
        <f t="shared" si="21"/>
        <v>2024</v>
      </c>
      <c r="AJ189" s="5">
        <f t="shared" si="22"/>
        <v>1804</v>
      </c>
      <c r="AK189" s="2">
        <f t="shared" si="23"/>
        <v>2</v>
      </c>
      <c r="AU189" s="5"/>
      <c r="AV189" s="5"/>
      <c r="AW189" s="5"/>
      <c r="AX189" s="5"/>
    </row>
    <row r="190" spans="1:50" x14ac:dyDescent="0.25">
      <c r="A190" s="18">
        <v>45473</v>
      </c>
      <c r="B190" s="20">
        <v>1747</v>
      </c>
      <c r="C190" s="20">
        <v>1787</v>
      </c>
      <c r="D190" s="20">
        <v>1808</v>
      </c>
      <c r="E190" s="20">
        <v>1806</v>
      </c>
      <c r="F190" s="20">
        <v>1747</v>
      </c>
      <c r="G190" s="20">
        <v>1649</v>
      </c>
      <c r="H190" s="20">
        <v>586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  <c r="W190" s="20">
        <v>1772</v>
      </c>
      <c r="X190" s="20">
        <v>1874</v>
      </c>
      <c r="Y190" s="20">
        <v>1908</v>
      </c>
      <c r="AA190" s="2">
        <f>IFERROR(INDEX('Holiday Schedule'!$D$3:$D$24,MATCH(A190,'Holiday Schedule'!$C$3:$C$24,0)),0)</f>
        <v>0</v>
      </c>
      <c r="AB190" s="2">
        <f t="shared" si="16"/>
        <v>1</v>
      </c>
      <c r="AC190" s="2">
        <f t="shared" si="17"/>
        <v>0</v>
      </c>
      <c r="AD190" s="5">
        <f t="shared" si="18"/>
        <v>16684</v>
      </c>
      <c r="AE190" s="5">
        <f t="shared" si="19"/>
        <v>16684</v>
      </c>
      <c r="AG190" s="2">
        <f t="shared" si="20"/>
        <v>6</v>
      </c>
      <c r="AH190" s="2">
        <f t="shared" si="21"/>
        <v>2024</v>
      </c>
      <c r="AJ190" s="5">
        <f t="shared" si="22"/>
        <v>1908</v>
      </c>
      <c r="AK190" s="2">
        <f t="shared" si="23"/>
        <v>24</v>
      </c>
      <c r="AU190" s="5"/>
      <c r="AV190" s="5"/>
      <c r="AW190" s="5"/>
      <c r="AX190" s="5"/>
    </row>
    <row r="191" spans="1:50" x14ac:dyDescent="0.25">
      <c r="A191" s="18">
        <v>45474</v>
      </c>
      <c r="B191" s="20">
        <v>1739</v>
      </c>
      <c r="C191" s="20">
        <v>1781</v>
      </c>
      <c r="D191" s="20">
        <v>1741</v>
      </c>
      <c r="E191" s="20">
        <v>1801</v>
      </c>
      <c r="F191" s="20">
        <v>1747</v>
      </c>
      <c r="G191" s="20">
        <v>1684</v>
      </c>
      <c r="H191" s="20">
        <v>1564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1534</v>
      </c>
      <c r="X191" s="20">
        <v>1611</v>
      </c>
      <c r="Y191" s="20">
        <v>1666</v>
      </c>
      <c r="AA191" s="2">
        <f>IFERROR(INDEX('Holiday Schedule'!$D$3:$D$24,MATCH(A191,'Holiday Schedule'!$C$3:$C$24,0)),0)</f>
        <v>0</v>
      </c>
      <c r="AB191" s="2">
        <f t="shared" si="16"/>
        <v>2</v>
      </c>
      <c r="AC191" s="2">
        <f t="shared" si="17"/>
        <v>3145</v>
      </c>
      <c r="AD191" s="5">
        <f t="shared" si="18"/>
        <v>13723</v>
      </c>
      <c r="AE191" s="5">
        <f t="shared" si="19"/>
        <v>16868</v>
      </c>
      <c r="AG191" s="2">
        <f t="shared" si="20"/>
        <v>7</v>
      </c>
      <c r="AH191" s="2">
        <f t="shared" si="21"/>
        <v>2024</v>
      </c>
      <c r="AJ191" s="5">
        <f t="shared" si="22"/>
        <v>1801</v>
      </c>
      <c r="AK191" s="2">
        <f t="shared" si="23"/>
        <v>4</v>
      </c>
      <c r="AU191" s="5"/>
      <c r="AV191" s="5"/>
      <c r="AW191" s="5"/>
      <c r="AX191" s="5"/>
    </row>
    <row r="192" spans="1:50" x14ac:dyDescent="0.25">
      <c r="A192" s="18">
        <v>45475</v>
      </c>
      <c r="B192" s="20">
        <v>1690</v>
      </c>
      <c r="C192" s="20">
        <v>1702</v>
      </c>
      <c r="D192" s="20">
        <v>1707</v>
      </c>
      <c r="E192" s="20">
        <v>1729</v>
      </c>
      <c r="F192" s="20">
        <v>1680</v>
      </c>
      <c r="G192" s="20">
        <v>1636</v>
      </c>
      <c r="H192" s="20">
        <v>1509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20">
        <v>1623</v>
      </c>
      <c r="X192" s="20">
        <v>1716</v>
      </c>
      <c r="Y192" s="20">
        <v>1779</v>
      </c>
      <c r="AA192" s="2">
        <f>IFERROR(INDEX('Holiday Schedule'!$D$3:$D$24,MATCH(A192,'Holiday Schedule'!$C$3:$C$24,0)),0)</f>
        <v>0</v>
      </c>
      <c r="AB192" s="2">
        <f t="shared" si="16"/>
        <v>3</v>
      </c>
      <c r="AC192" s="2">
        <f t="shared" si="17"/>
        <v>3339</v>
      </c>
      <c r="AD192" s="5">
        <f t="shared" si="18"/>
        <v>13432</v>
      </c>
      <c r="AE192" s="5">
        <f t="shared" si="19"/>
        <v>16771</v>
      </c>
      <c r="AG192" s="2">
        <f t="shared" si="20"/>
        <v>7</v>
      </c>
      <c r="AH192" s="2">
        <f t="shared" si="21"/>
        <v>2024</v>
      </c>
      <c r="AJ192" s="5">
        <f t="shared" si="22"/>
        <v>1779</v>
      </c>
      <c r="AK192" s="2">
        <f t="shared" si="23"/>
        <v>24</v>
      </c>
      <c r="AU192" s="5"/>
      <c r="AV192" s="5"/>
      <c r="AW192" s="5"/>
      <c r="AX192" s="5"/>
    </row>
    <row r="193" spans="1:50" x14ac:dyDescent="0.25">
      <c r="A193" s="18">
        <v>45476</v>
      </c>
      <c r="B193" s="20">
        <v>1790</v>
      </c>
      <c r="C193" s="20">
        <v>1803</v>
      </c>
      <c r="D193" s="20">
        <v>1781</v>
      </c>
      <c r="E193" s="20">
        <v>1833</v>
      </c>
      <c r="F193" s="20">
        <v>1735</v>
      </c>
      <c r="G193" s="20">
        <v>1681</v>
      </c>
      <c r="H193" s="20">
        <v>1558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0</v>
      </c>
      <c r="W193" s="20">
        <v>1585</v>
      </c>
      <c r="X193" s="20">
        <v>1710</v>
      </c>
      <c r="Y193" s="20">
        <v>1774</v>
      </c>
      <c r="AA193" s="2">
        <f>IFERROR(INDEX('Holiday Schedule'!$D$3:$D$24,MATCH(A193,'Holiday Schedule'!$C$3:$C$24,0)),0)</f>
        <v>0</v>
      </c>
      <c r="AB193" s="2">
        <f t="shared" si="16"/>
        <v>4</v>
      </c>
      <c r="AC193" s="2">
        <f t="shared" si="17"/>
        <v>3295</v>
      </c>
      <c r="AD193" s="5">
        <f t="shared" si="18"/>
        <v>13955</v>
      </c>
      <c r="AE193" s="5">
        <f t="shared" si="19"/>
        <v>17250</v>
      </c>
      <c r="AG193" s="2">
        <f t="shared" si="20"/>
        <v>7</v>
      </c>
      <c r="AH193" s="2">
        <f t="shared" si="21"/>
        <v>2024</v>
      </c>
      <c r="AJ193" s="5">
        <f t="shared" si="22"/>
        <v>1833</v>
      </c>
      <c r="AK193" s="2">
        <f t="shared" si="23"/>
        <v>4</v>
      </c>
      <c r="AU193" s="5"/>
      <c r="AV193" s="5"/>
      <c r="AW193" s="5"/>
      <c r="AX193" s="5"/>
    </row>
    <row r="194" spans="1:50" x14ac:dyDescent="0.25">
      <c r="A194" s="18">
        <v>45477</v>
      </c>
      <c r="B194" s="20">
        <v>1803</v>
      </c>
      <c r="C194" s="20">
        <v>1815</v>
      </c>
      <c r="D194" s="20">
        <v>1807</v>
      </c>
      <c r="E194" s="20">
        <v>1851</v>
      </c>
      <c r="F194" s="20">
        <v>1777</v>
      </c>
      <c r="G194" s="20">
        <v>1690</v>
      </c>
      <c r="H194" s="20">
        <v>1495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1445</v>
      </c>
      <c r="X194" s="20">
        <v>1639</v>
      </c>
      <c r="Y194" s="20">
        <v>1740</v>
      </c>
      <c r="AA194" s="2">
        <f>IFERROR(INDEX('Holiday Schedule'!$D$3:$D$24,MATCH(A194,'Holiday Schedule'!$C$3:$C$24,0)),0)</f>
        <v>1</v>
      </c>
      <c r="AB194" s="2">
        <f t="shared" si="16"/>
        <v>5</v>
      </c>
      <c r="AC194" s="2">
        <f t="shared" si="17"/>
        <v>0</v>
      </c>
      <c r="AD194" s="5">
        <f t="shared" si="18"/>
        <v>17062</v>
      </c>
      <c r="AE194" s="5">
        <f t="shared" si="19"/>
        <v>17062</v>
      </c>
      <c r="AG194" s="2">
        <f t="shared" si="20"/>
        <v>7</v>
      </c>
      <c r="AH194" s="2">
        <f t="shared" si="21"/>
        <v>2024</v>
      </c>
      <c r="AJ194" s="5">
        <f t="shared" si="22"/>
        <v>1851</v>
      </c>
      <c r="AK194" s="2">
        <f t="shared" si="23"/>
        <v>4</v>
      </c>
      <c r="AU194" s="5"/>
      <c r="AV194" s="5"/>
      <c r="AW194" s="5"/>
      <c r="AX194" s="5"/>
    </row>
    <row r="195" spans="1:50" x14ac:dyDescent="0.25">
      <c r="A195" s="18">
        <v>45478</v>
      </c>
      <c r="B195" s="20">
        <v>1745</v>
      </c>
      <c r="C195" s="20">
        <v>1757</v>
      </c>
      <c r="D195" s="20">
        <v>1754</v>
      </c>
      <c r="E195" s="20">
        <v>1794</v>
      </c>
      <c r="F195" s="20">
        <v>1739</v>
      </c>
      <c r="G195" s="20">
        <v>1625</v>
      </c>
      <c r="H195" s="20">
        <v>1491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1603</v>
      </c>
      <c r="X195" s="20">
        <v>1728</v>
      </c>
      <c r="Y195" s="20">
        <v>1835</v>
      </c>
      <c r="AA195" s="2">
        <f>IFERROR(INDEX('Holiday Schedule'!$D$3:$D$24,MATCH(A195,'Holiday Schedule'!$C$3:$C$24,0)),0)</f>
        <v>0</v>
      </c>
      <c r="AB195" s="2">
        <f t="shared" si="16"/>
        <v>6</v>
      </c>
      <c r="AC195" s="2">
        <f t="shared" si="17"/>
        <v>3331</v>
      </c>
      <c r="AD195" s="5">
        <f t="shared" si="18"/>
        <v>13740</v>
      </c>
      <c r="AE195" s="5">
        <f t="shared" si="19"/>
        <v>17071</v>
      </c>
      <c r="AG195" s="2">
        <f t="shared" si="20"/>
        <v>7</v>
      </c>
      <c r="AH195" s="2">
        <f t="shared" si="21"/>
        <v>2024</v>
      </c>
      <c r="AJ195" s="5">
        <f t="shared" si="22"/>
        <v>1835</v>
      </c>
      <c r="AK195" s="2">
        <f t="shared" si="23"/>
        <v>24</v>
      </c>
      <c r="AU195" s="5"/>
      <c r="AV195" s="5"/>
      <c r="AW195" s="5"/>
      <c r="AX195" s="5"/>
    </row>
    <row r="196" spans="1:50" x14ac:dyDescent="0.25">
      <c r="A196" s="18">
        <v>45479</v>
      </c>
      <c r="B196" s="20">
        <v>1892</v>
      </c>
      <c r="C196" s="20">
        <v>1886</v>
      </c>
      <c r="D196" s="20">
        <v>1916</v>
      </c>
      <c r="E196" s="20">
        <v>1911</v>
      </c>
      <c r="F196" s="20">
        <v>1870</v>
      </c>
      <c r="G196" s="20">
        <v>1742</v>
      </c>
      <c r="H196" s="20">
        <v>1578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1614</v>
      </c>
      <c r="X196" s="20">
        <v>1732</v>
      </c>
      <c r="Y196" s="20">
        <v>1826</v>
      </c>
      <c r="AA196" s="2">
        <f>IFERROR(INDEX('Holiday Schedule'!$D$3:$D$24,MATCH(A196,'Holiday Schedule'!$C$3:$C$24,0)),0)</f>
        <v>0</v>
      </c>
      <c r="AB196" s="2">
        <f t="shared" si="16"/>
        <v>7</v>
      </c>
      <c r="AC196" s="2">
        <f t="shared" si="17"/>
        <v>0</v>
      </c>
      <c r="AD196" s="5">
        <f t="shared" si="18"/>
        <v>17967</v>
      </c>
      <c r="AE196" s="5">
        <f t="shared" si="19"/>
        <v>17967</v>
      </c>
      <c r="AG196" s="2">
        <f t="shared" si="20"/>
        <v>7</v>
      </c>
      <c r="AH196" s="2">
        <f t="shared" si="21"/>
        <v>2024</v>
      </c>
      <c r="AJ196" s="5">
        <f t="shared" si="22"/>
        <v>1916</v>
      </c>
      <c r="AK196" s="2">
        <f t="shared" si="23"/>
        <v>3</v>
      </c>
      <c r="AU196" s="5"/>
      <c r="AV196" s="5"/>
      <c r="AW196" s="5"/>
      <c r="AX196" s="5"/>
    </row>
    <row r="197" spans="1:50" x14ac:dyDescent="0.25">
      <c r="A197" s="18">
        <v>45480</v>
      </c>
      <c r="B197" s="20">
        <v>1876</v>
      </c>
      <c r="C197" s="20">
        <v>1907</v>
      </c>
      <c r="D197" s="20">
        <v>1907</v>
      </c>
      <c r="E197" s="20">
        <v>1924</v>
      </c>
      <c r="F197" s="20">
        <v>1881</v>
      </c>
      <c r="G197" s="20">
        <v>1718</v>
      </c>
      <c r="H197" s="20">
        <v>1560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1822</v>
      </c>
      <c r="X197" s="20">
        <v>1950</v>
      </c>
      <c r="Y197" s="20">
        <v>1967</v>
      </c>
      <c r="AA197" s="2">
        <f>IFERROR(INDEX('Holiday Schedule'!$D$3:$D$24,MATCH(A197,'Holiday Schedule'!$C$3:$C$24,0)),0)</f>
        <v>0</v>
      </c>
      <c r="AB197" s="2">
        <f t="shared" si="16"/>
        <v>1</v>
      </c>
      <c r="AC197" s="2">
        <f t="shared" si="17"/>
        <v>0</v>
      </c>
      <c r="AD197" s="5">
        <f t="shared" si="18"/>
        <v>18512</v>
      </c>
      <c r="AE197" s="5">
        <f t="shared" si="19"/>
        <v>18512</v>
      </c>
      <c r="AG197" s="2">
        <f t="shared" si="20"/>
        <v>7</v>
      </c>
      <c r="AH197" s="2">
        <f t="shared" si="21"/>
        <v>2024</v>
      </c>
      <c r="AJ197" s="5">
        <f t="shared" si="22"/>
        <v>1967</v>
      </c>
      <c r="AK197" s="2">
        <f t="shared" si="23"/>
        <v>24</v>
      </c>
      <c r="AU197" s="5"/>
      <c r="AV197" s="5"/>
      <c r="AW197" s="5"/>
      <c r="AX197" s="5"/>
    </row>
    <row r="198" spans="1:50" x14ac:dyDescent="0.25">
      <c r="A198" s="18">
        <v>45481</v>
      </c>
      <c r="B198" s="20">
        <v>1963</v>
      </c>
      <c r="C198" s="20">
        <v>1987</v>
      </c>
      <c r="D198" s="20">
        <v>1981</v>
      </c>
      <c r="E198" s="20">
        <v>2022</v>
      </c>
      <c r="F198" s="20">
        <v>1928</v>
      </c>
      <c r="G198" s="20">
        <v>1877</v>
      </c>
      <c r="H198" s="20">
        <v>1732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1846</v>
      </c>
      <c r="X198" s="20">
        <v>1951</v>
      </c>
      <c r="Y198" s="20">
        <v>2003</v>
      </c>
      <c r="AA198" s="2">
        <f>IFERROR(INDEX('Holiday Schedule'!$D$3:$D$24,MATCH(A198,'Holiday Schedule'!$C$3:$C$24,0)),0)</f>
        <v>0</v>
      </c>
      <c r="AB198" s="2">
        <f t="shared" si="16"/>
        <v>2</v>
      </c>
      <c r="AC198" s="2">
        <f t="shared" si="17"/>
        <v>3797</v>
      </c>
      <c r="AD198" s="5">
        <f t="shared" si="18"/>
        <v>15493</v>
      </c>
      <c r="AE198" s="5">
        <f t="shared" si="19"/>
        <v>19290</v>
      </c>
      <c r="AG198" s="2">
        <f t="shared" si="20"/>
        <v>7</v>
      </c>
      <c r="AH198" s="2">
        <f t="shared" si="21"/>
        <v>2024</v>
      </c>
      <c r="AJ198" s="5">
        <f t="shared" si="22"/>
        <v>2022</v>
      </c>
      <c r="AK198" s="2">
        <f t="shared" si="23"/>
        <v>4</v>
      </c>
      <c r="AU198" s="5"/>
      <c r="AV198" s="5"/>
      <c r="AW198" s="5"/>
      <c r="AX198" s="5"/>
    </row>
    <row r="199" spans="1:50" x14ac:dyDescent="0.25">
      <c r="A199" s="18">
        <v>45482</v>
      </c>
      <c r="B199" s="20">
        <v>2040</v>
      </c>
      <c r="C199" s="20">
        <v>2057</v>
      </c>
      <c r="D199" s="20">
        <v>2073</v>
      </c>
      <c r="E199" s="20">
        <v>2088</v>
      </c>
      <c r="F199" s="20">
        <v>2009</v>
      </c>
      <c r="G199" s="20">
        <v>1923</v>
      </c>
      <c r="H199" s="20">
        <v>1755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1734</v>
      </c>
      <c r="X199" s="20">
        <v>1849</v>
      </c>
      <c r="Y199" s="20">
        <v>1932</v>
      </c>
      <c r="AA199" s="2">
        <f>IFERROR(INDEX('Holiday Schedule'!$D$3:$D$24,MATCH(A199,'Holiday Schedule'!$C$3:$C$24,0)),0)</f>
        <v>0</v>
      </c>
      <c r="AB199" s="2">
        <f t="shared" si="16"/>
        <v>3</v>
      </c>
      <c r="AC199" s="2">
        <f t="shared" si="17"/>
        <v>3583</v>
      </c>
      <c r="AD199" s="5">
        <f t="shared" si="18"/>
        <v>15877</v>
      </c>
      <c r="AE199" s="5">
        <f t="shared" si="19"/>
        <v>19460</v>
      </c>
      <c r="AG199" s="2">
        <f t="shared" si="20"/>
        <v>7</v>
      </c>
      <c r="AH199" s="2">
        <f t="shared" si="21"/>
        <v>2024</v>
      </c>
      <c r="AJ199" s="5">
        <f t="shared" si="22"/>
        <v>2088</v>
      </c>
      <c r="AK199" s="2">
        <f t="shared" si="23"/>
        <v>4</v>
      </c>
      <c r="AU199" s="5"/>
      <c r="AV199" s="5"/>
      <c r="AW199" s="5"/>
      <c r="AX199" s="5"/>
    </row>
    <row r="200" spans="1:50" x14ac:dyDescent="0.25">
      <c r="A200" s="18">
        <v>45483</v>
      </c>
      <c r="B200" s="20">
        <v>1990</v>
      </c>
      <c r="C200" s="20">
        <v>2016</v>
      </c>
      <c r="D200" s="20">
        <v>2031</v>
      </c>
      <c r="E200" s="20">
        <v>2079</v>
      </c>
      <c r="F200" s="20">
        <v>2015</v>
      </c>
      <c r="G200" s="20">
        <v>1924</v>
      </c>
      <c r="H200" s="20">
        <v>1803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1803</v>
      </c>
      <c r="X200" s="20">
        <v>1882</v>
      </c>
      <c r="Y200" s="20">
        <v>2007</v>
      </c>
      <c r="AA200" s="2">
        <f>IFERROR(INDEX('Holiday Schedule'!$D$3:$D$24,MATCH(A200,'Holiday Schedule'!$C$3:$C$24,0)),0)</f>
        <v>0</v>
      </c>
      <c r="AB200" s="2">
        <f t="shared" si="16"/>
        <v>4</v>
      </c>
      <c r="AC200" s="2">
        <f t="shared" si="17"/>
        <v>3685</v>
      </c>
      <c r="AD200" s="5">
        <f t="shared" si="18"/>
        <v>15865</v>
      </c>
      <c r="AE200" s="5">
        <f t="shared" si="19"/>
        <v>19550</v>
      </c>
      <c r="AG200" s="2">
        <f t="shared" si="20"/>
        <v>7</v>
      </c>
      <c r="AH200" s="2">
        <f t="shared" si="21"/>
        <v>2024</v>
      </c>
      <c r="AJ200" s="5">
        <f t="shared" si="22"/>
        <v>2079</v>
      </c>
      <c r="AK200" s="2">
        <f t="shared" si="23"/>
        <v>4</v>
      </c>
      <c r="AU200" s="5"/>
      <c r="AV200" s="5"/>
      <c r="AW200" s="5"/>
      <c r="AX200" s="5"/>
    </row>
    <row r="201" spans="1:50" x14ac:dyDescent="0.25">
      <c r="A201" s="18">
        <v>45484</v>
      </c>
      <c r="B201" s="20">
        <v>2064</v>
      </c>
      <c r="C201" s="20">
        <v>2102</v>
      </c>
      <c r="D201" s="20">
        <v>2119</v>
      </c>
      <c r="E201" s="20">
        <v>2140</v>
      </c>
      <c r="F201" s="20">
        <v>2095</v>
      </c>
      <c r="G201" s="20">
        <v>1996</v>
      </c>
      <c r="H201" s="20">
        <v>1854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1694</v>
      </c>
      <c r="X201" s="20">
        <v>1811</v>
      </c>
      <c r="Y201" s="20">
        <v>1931</v>
      </c>
      <c r="AA201" s="2">
        <f>IFERROR(INDEX('Holiday Schedule'!$D$3:$D$24,MATCH(A201,'Holiday Schedule'!$C$3:$C$24,0)),0)</f>
        <v>0</v>
      </c>
      <c r="AB201" s="2">
        <f t="shared" si="16"/>
        <v>5</v>
      </c>
      <c r="AC201" s="2">
        <f t="shared" si="17"/>
        <v>3505</v>
      </c>
      <c r="AD201" s="5">
        <f t="shared" si="18"/>
        <v>16301</v>
      </c>
      <c r="AE201" s="5">
        <f t="shared" si="19"/>
        <v>19806</v>
      </c>
      <c r="AG201" s="2">
        <f t="shared" si="20"/>
        <v>7</v>
      </c>
      <c r="AH201" s="2">
        <f t="shared" si="21"/>
        <v>2024</v>
      </c>
      <c r="AJ201" s="5">
        <f t="shared" si="22"/>
        <v>2140</v>
      </c>
      <c r="AK201" s="2">
        <f t="shared" si="23"/>
        <v>4</v>
      </c>
      <c r="AU201" s="5"/>
      <c r="AV201" s="5"/>
      <c r="AW201" s="5"/>
      <c r="AX201" s="5"/>
    </row>
    <row r="202" spans="1:50" x14ac:dyDescent="0.25">
      <c r="A202" s="18">
        <v>45485</v>
      </c>
      <c r="B202" s="20">
        <v>1929</v>
      </c>
      <c r="C202" s="20">
        <v>1975</v>
      </c>
      <c r="D202" s="20">
        <v>1985</v>
      </c>
      <c r="E202" s="20">
        <v>2010</v>
      </c>
      <c r="F202" s="20">
        <v>1985</v>
      </c>
      <c r="G202" s="20">
        <v>1880</v>
      </c>
      <c r="H202" s="20">
        <v>1758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0</v>
      </c>
      <c r="U202" s="20">
        <v>0</v>
      </c>
      <c r="V202" s="20">
        <v>0</v>
      </c>
      <c r="W202" s="20">
        <v>1783</v>
      </c>
      <c r="X202" s="20">
        <v>1901</v>
      </c>
      <c r="Y202" s="20">
        <v>2031</v>
      </c>
      <c r="AA202" s="2">
        <f>IFERROR(INDEX('Holiday Schedule'!$D$3:$D$24,MATCH(A202,'Holiday Schedule'!$C$3:$C$24,0)),0)</f>
        <v>0</v>
      </c>
      <c r="AB202" s="2">
        <f t="shared" ref="AB202:AB265" si="24">WEEKDAY(A202)</f>
        <v>6</v>
      </c>
      <c r="AC202" s="2">
        <f t="shared" ref="AC202:AC265" si="25">IF(AND(AB202&gt;1,AB202&lt;7,AA202&lt;1),SUM(I202:X202),0)</f>
        <v>3684</v>
      </c>
      <c r="AD202" s="5">
        <f t="shared" ref="AD202:AD265" si="26">AE202-AC202</f>
        <v>15553</v>
      </c>
      <c r="AE202" s="5">
        <f t="shared" ref="AE202:AE265" si="27">SUM(B202:Y202)</f>
        <v>19237</v>
      </c>
      <c r="AG202" s="2">
        <f t="shared" ref="AG202:AG265" si="28">MONTH(A202)</f>
        <v>7</v>
      </c>
      <c r="AH202" s="2">
        <f t="shared" ref="AH202:AH265" si="29">YEAR(A202)</f>
        <v>2024</v>
      </c>
      <c r="AJ202" s="5">
        <f t="shared" ref="AJ202:AJ265" si="30">MAX(B202:Y202)</f>
        <v>2031</v>
      </c>
      <c r="AK202" s="2">
        <f t="shared" ref="AK202:AK265" si="31">IF(AE202&gt;0,INDEX(B$8:Y$8,MATCH(AJ202,B202:Y202,0)),"")</f>
        <v>24</v>
      </c>
      <c r="AU202" s="5"/>
      <c r="AV202" s="5"/>
      <c r="AW202" s="5"/>
      <c r="AX202" s="5"/>
    </row>
    <row r="203" spans="1:50" x14ac:dyDescent="0.25">
      <c r="A203" s="18">
        <v>45486</v>
      </c>
      <c r="B203" s="20">
        <v>2084</v>
      </c>
      <c r="C203" s="20">
        <v>2110</v>
      </c>
      <c r="D203" s="20">
        <v>2079</v>
      </c>
      <c r="E203" s="20">
        <v>2110</v>
      </c>
      <c r="F203" s="20">
        <v>2005</v>
      </c>
      <c r="G203" s="20">
        <v>1896</v>
      </c>
      <c r="H203" s="20">
        <v>1695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1684</v>
      </c>
      <c r="X203" s="20">
        <v>1782</v>
      </c>
      <c r="Y203" s="20">
        <v>1871</v>
      </c>
      <c r="AA203" s="2">
        <f>IFERROR(INDEX('Holiday Schedule'!$D$3:$D$24,MATCH(A203,'Holiday Schedule'!$C$3:$C$24,0)),0)</f>
        <v>0</v>
      </c>
      <c r="AB203" s="2">
        <f t="shared" si="24"/>
        <v>7</v>
      </c>
      <c r="AC203" s="2">
        <f t="shared" si="25"/>
        <v>0</v>
      </c>
      <c r="AD203" s="5">
        <f t="shared" si="26"/>
        <v>19316</v>
      </c>
      <c r="AE203" s="5">
        <f t="shared" si="27"/>
        <v>19316</v>
      </c>
      <c r="AG203" s="2">
        <f t="shared" si="28"/>
        <v>7</v>
      </c>
      <c r="AH203" s="2">
        <f t="shared" si="29"/>
        <v>2024</v>
      </c>
      <c r="AJ203" s="5">
        <f t="shared" si="30"/>
        <v>2110</v>
      </c>
      <c r="AK203" s="2">
        <f t="shared" si="31"/>
        <v>2</v>
      </c>
      <c r="AU203" s="5"/>
      <c r="AV203" s="5"/>
      <c r="AW203" s="5"/>
      <c r="AX203" s="5"/>
    </row>
    <row r="204" spans="1:50" x14ac:dyDescent="0.25">
      <c r="A204" s="18">
        <v>45487</v>
      </c>
      <c r="B204" s="20">
        <v>1941</v>
      </c>
      <c r="C204" s="20">
        <v>1957</v>
      </c>
      <c r="D204" s="20">
        <v>1920</v>
      </c>
      <c r="E204" s="20">
        <v>1964</v>
      </c>
      <c r="F204" s="20">
        <v>1864</v>
      </c>
      <c r="G204" s="20">
        <v>1746</v>
      </c>
      <c r="H204" s="20">
        <v>1559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v>0</v>
      </c>
      <c r="V204" s="20">
        <v>0</v>
      </c>
      <c r="W204" s="20">
        <v>1895</v>
      </c>
      <c r="X204" s="20">
        <v>2001</v>
      </c>
      <c r="Y204" s="20">
        <v>2070</v>
      </c>
      <c r="AA204" s="2">
        <f>IFERROR(INDEX('Holiday Schedule'!$D$3:$D$24,MATCH(A204,'Holiday Schedule'!$C$3:$C$24,0)),0)</f>
        <v>0</v>
      </c>
      <c r="AB204" s="2">
        <f t="shared" si="24"/>
        <v>1</v>
      </c>
      <c r="AC204" s="2">
        <f t="shared" si="25"/>
        <v>0</v>
      </c>
      <c r="AD204" s="5">
        <f t="shared" si="26"/>
        <v>18917</v>
      </c>
      <c r="AE204" s="5">
        <f t="shared" si="27"/>
        <v>18917</v>
      </c>
      <c r="AG204" s="2">
        <f t="shared" si="28"/>
        <v>7</v>
      </c>
      <c r="AH204" s="2">
        <f t="shared" si="29"/>
        <v>2024</v>
      </c>
      <c r="AJ204" s="5">
        <f t="shared" si="30"/>
        <v>2070</v>
      </c>
      <c r="AK204" s="2">
        <f t="shared" si="31"/>
        <v>24</v>
      </c>
      <c r="AU204" s="5"/>
      <c r="AV204" s="5"/>
      <c r="AW204" s="5"/>
      <c r="AX204" s="5"/>
    </row>
    <row r="205" spans="1:50" x14ac:dyDescent="0.25">
      <c r="A205" s="18">
        <v>45488</v>
      </c>
      <c r="B205" s="20">
        <v>2069</v>
      </c>
      <c r="C205" s="20">
        <v>2084</v>
      </c>
      <c r="D205" s="20">
        <v>2067</v>
      </c>
      <c r="E205" s="20">
        <v>2100</v>
      </c>
      <c r="F205" s="20">
        <v>2004</v>
      </c>
      <c r="G205" s="20">
        <v>1902</v>
      </c>
      <c r="H205" s="20">
        <v>1759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1819</v>
      </c>
      <c r="X205" s="20">
        <v>1975</v>
      </c>
      <c r="Y205" s="20">
        <v>2036</v>
      </c>
      <c r="AA205" s="2">
        <f>IFERROR(INDEX('Holiday Schedule'!$D$3:$D$24,MATCH(A205,'Holiday Schedule'!$C$3:$C$24,0)),0)</f>
        <v>0</v>
      </c>
      <c r="AB205" s="2">
        <f t="shared" si="24"/>
        <v>2</v>
      </c>
      <c r="AC205" s="2">
        <f t="shared" si="25"/>
        <v>3794</v>
      </c>
      <c r="AD205" s="5">
        <f t="shared" si="26"/>
        <v>16021</v>
      </c>
      <c r="AE205" s="5">
        <f t="shared" si="27"/>
        <v>19815</v>
      </c>
      <c r="AG205" s="2">
        <f t="shared" si="28"/>
        <v>7</v>
      </c>
      <c r="AH205" s="2">
        <f t="shared" si="29"/>
        <v>2024</v>
      </c>
      <c r="AJ205" s="5">
        <f t="shared" si="30"/>
        <v>2100</v>
      </c>
      <c r="AK205" s="2">
        <f t="shared" si="31"/>
        <v>4</v>
      </c>
      <c r="AU205" s="5"/>
      <c r="AV205" s="5"/>
      <c r="AW205" s="5"/>
      <c r="AX205" s="5"/>
    </row>
    <row r="206" spans="1:50" x14ac:dyDescent="0.25">
      <c r="A206" s="18">
        <v>45489</v>
      </c>
      <c r="B206" s="20">
        <v>2041</v>
      </c>
      <c r="C206" s="20">
        <v>2087</v>
      </c>
      <c r="D206" s="20">
        <v>2096</v>
      </c>
      <c r="E206" s="20">
        <v>2126</v>
      </c>
      <c r="F206" s="20">
        <v>2042</v>
      </c>
      <c r="G206" s="20">
        <v>1959</v>
      </c>
      <c r="H206" s="20">
        <v>1798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  <c r="W206" s="20">
        <v>1848</v>
      </c>
      <c r="X206" s="20">
        <v>1931</v>
      </c>
      <c r="Y206" s="20">
        <v>2027</v>
      </c>
      <c r="AA206" s="2">
        <f>IFERROR(INDEX('Holiday Schedule'!$D$3:$D$24,MATCH(A206,'Holiday Schedule'!$C$3:$C$24,0)),0)</f>
        <v>0</v>
      </c>
      <c r="AB206" s="2">
        <f t="shared" si="24"/>
        <v>3</v>
      </c>
      <c r="AC206" s="2">
        <f t="shared" si="25"/>
        <v>3779</v>
      </c>
      <c r="AD206" s="5">
        <f t="shared" si="26"/>
        <v>16176</v>
      </c>
      <c r="AE206" s="5">
        <f t="shared" si="27"/>
        <v>19955</v>
      </c>
      <c r="AG206" s="2">
        <f t="shared" si="28"/>
        <v>7</v>
      </c>
      <c r="AH206" s="2">
        <f t="shared" si="29"/>
        <v>2024</v>
      </c>
      <c r="AJ206" s="5">
        <f t="shared" si="30"/>
        <v>2126</v>
      </c>
      <c r="AK206" s="2">
        <f t="shared" si="31"/>
        <v>4</v>
      </c>
      <c r="AU206" s="5"/>
      <c r="AV206" s="5"/>
      <c r="AW206" s="5"/>
      <c r="AX206" s="5"/>
    </row>
    <row r="207" spans="1:50" x14ac:dyDescent="0.25">
      <c r="A207" s="18">
        <v>45490</v>
      </c>
      <c r="B207" s="20">
        <v>2087</v>
      </c>
      <c r="C207" s="20">
        <v>2099</v>
      </c>
      <c r="D207" s="20">
        <v>2120</v>
      </c>
      <c r="E207" s="20">
        <v>2144</v>
      </c>
      <c r="F207" s="20">
        <v>2083</v>
      </c>
      <c r="G207" s="20">
        <v>1991</v>
      </c>
      <c r="H207" s="20">
        <v>1848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20">
        <v>0</v>
      </c>
      <c r="W207" s="20">
        <v>1769</v>
      </c>
      <c r="X207" s="20">
        <v>1887</v>
      </c>
      <c r="Y207" s="20">
        <v>1996</v>
      </c>
      <c r="AA207" s="2">
        <f>IFERROR(INDEX('Holiday Schedule'!$D$3:$D$24,MATCH(A207,'Holiday Schedule'!$C$3:$C$24,0)),0)</f>
        <v>0</v>
      </c>
      <c r="AB207" s="2">
        <f t="shared" si="24"/>
        <v>4</v>
      </c>
      <c r="AC207" s="2">
        <f t="shared" si="25"/>
        <v>3656</v>
      </c>
      <c r="AD207" s="5">
        <f t="shared" si="26"/>
        <v>16368</v>
      </c>
      <c r="AE207" s="5">
        <f t="shared" si="27"/>
        <v>20024</v>
      </c>
      <c r="AG207" s="2">
        <f t="shared" si="28"/>
        <v>7</v>
      </c>
      <c r="AH207" s="2">
        <f t="shared" si="29"/>
        <v>2024</v>
      </c>
      <c r="AJ207" s="5">
        <f t="shared" si="30"/>
        <v>2144</v>
      </c>
      <c r="AK207" s="2">
        <f t="shared" si="31"/>
        <v>4</v>
      </c>
      <c r="AU207" s="5"/>
      <c r="AV207" s="5"/>
      <c r="AW207" s="5"/>
      <c r="AX207" s="5"/>
    </row>
    <row r="208" spans="1:50" x14ac:dyDescent="0.25">
      <c r="A208" s="18">
        <v>45491</v>
      </c>
      <c r="B208" s="20">
        <v>2048</v>
      </c>
      <c r="C208" s="20">
        <v>2071</v>
      </c>
      <c r="D208" s="20">
        <v>2100</v>
      </c>
      <c r="E208" s="20">
        <v>2129</v>
      </c>
      <c r="F208" s="20">
        <v>2072</v>
      </c>
      <c r="G208" s="20">
        <v>1983</v>
      </c>
      <c r="H208" s="20">
        <v>1824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1694</v>
      </c>
      <c r="X208" s="20">
        <v>1779</v>
      </c>
      <c r="Y208" s="20">
        <v>1845</v>
      </c>
      <c r="AA208" s="2">
        <f>IFERROR(INDEX('Holiday Schedule'!$D$3:$D$24,MATCH(A208,'Holiday Schedule'!$C$3:$C$24,0)),0)</f>
        <v>0</v>
      </c>
      <c r="AB208" s="2">
        <f t="shared" si="24"/>
        <v>5</v>
      </c>
      <c r="AC208" s="2">
        <f t="shared" si="25"/>
        <v>3473</v>
      </c>
      <c r="AD208" s="5">
        <f t="shared" si="26"/>
        <v>16072</v>
      </c>
      <c r="AE208" s="5">
        <f t="shared" si="27"/>
        <v>19545</v>
      </c>
      <c r="AG208" s="2">
        <f t="shared" si="28"/>
        <v>7</v>
      </c>
      <c r="AH208" s="2">
        <f t="shared" si="29"/>
        <v>2024</v>
      </c>
      <c r="AJ208" s="5">
        <f t="shared" si="30"/>
        <v>2129</v>
      </c>
      <c r="AK208" s="2">
        <f t="shared" si="31"/>
        <v>4</v>
      </c>
      <c r="AU208" s="5"/>
      <c r="AV208" s="5"/>
      <c r="AW208" s="5"/>
      <c r="AX208" s="5"/>
    </row>
    <row r="209" spans="1:50" x14ac:dyDescent="0.25">
      <c r="A209" s="18">
        <v>45492</v>
      </c>
      <c r="B209" s="20">
        <v>1864</v>
      </c>
      <c r="C209" s="20">
        <v>1875</v>
      </c>
      <c r="D209" s="20">
        <v>1866</v>
      </c>
      <c r="E209" s="20">
        <v>1876</v>
      </c>
      <c r="F209" s="20">
        <v>1809</v>
      </c>
      <c r="G209" s="20">
        <v>1696</v>
      </c>
      <c r="H209" s="20">
        <v>1553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1554</v>
      </c>
      <c r="X209" s="20">
        <v>1676</v>
      </c>
      <c r="Y209" s="20">
        <v>1758</v>
      </c>
      <c r="AA209" s="2">
        <f>IFERROR(INDEX('Holiday Schedule'!$D$3:$D$24,MATCH(A209,'Holiday Schedule'!$C$3:$C$24,0)),0)</f>
        <v>0</v>
      </c>
      <c r="AB209" s="2">
        <f t="shared" si="24"/>
        <v>6</v>
      </c>
      <c r="AC209" s="2">
        <f t="shared" si="25"/>
        <v>3230</v>
      </c>
      <c r="AD209" s="5">
        <f t="shared" si="26"/>
        <v>14297</v>
      </c>
      <c r="AE209" s="5">
        <f t="shared" si="27"/>
        <v>17527</v>
      </c>
      <c r="AG209" s="2">
        <f t="shared" si="28"/>
        <v>7</v>
      </c>
      <c r="AH209" s="2">
        <f t="shared" si="29"/>
        <v>2024</v>
      </c>
      <c r="AJ209" s="5">
        <f t="shared" si="30"/>
        <v>1876</v>
      </c>
      <c r="AK209" s="2">
        <f t="shared" si="31"/>
        <v>4</v>
      </c>
      <c r="AU209" s="5"/>
      <c r="AV209" s="5"/>
      <c r="AW209" s="5"/>
      <c r="AX209" s="5"/>
    </row>
    <row r="210" spans="1:50" x14ac:dyDescent="0.25">
      <c r="A210" s="18">
        <v>45493</v>
      </c>
      <c r="B210" s="20">
        <v>1825</v>
      </c>
      <c r="C210" s="20">
        <v>1812</v>
      </c>
      <c r="D210" s="20">
        <v>1818</v>
      </c>
      <c r="E210" s="20">
        <v>1827</v>
      </c>
      <c r="F210" s="20">
        <v>1746</v>
      </c>
      <c r="G210" s="20">
        <v>1642</v>
      </c>
      <c r="H210" s="20">
        <v>1462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0</v>
      </c>
      <c r="W210" s="20">
        <v>1566</v>
      </c>
      <c r="X210" s="20">
        <v>1686</v>
      </c>
      <c r="Y210" s="20">
        <v>1761</v>
      </c>
      <c r="AA210" s="2">
        <f>IFERROR(INDEX('Holiday Schedule'!$D$3:$D$24,MATCH(A210,'Holiday Schedule'!$C$3:$C$24,0)),0)</f>
        <v>0</v>
      </c>
      <c r="AB210" s="2">
        <f t="shared" si="24"/>
        <v>7</v>
      </c>
      <c r="AC210" s="2">
        <f t="shared" si="25"/>
        <v>0</v>
      </c>
      <c r="AD210" s="5">
        <f t="shared" si="26"/>
        <v>17145</v>
      </c>
      <c r="AE210" s="5">
        <f t="shared" si="27"/>
        <v>17145</v>
      </c>
      <c r="AG210" s="2">
        <f t="shared" si="28"/>
        <v>7</v>
      </c>
      <c r="AH210" s="2">
        <f t="shared" si="29"/>
        <v>2024</v>
      </c>
      <c r="AJ210" s="5">
        <f t="shared" si="30"/>
        <v>1827</v>
      </c>
      <c r="AK210" s="2">
        <f t="shared" si="31"/>
        <v>4</v>
      </c>
      <c r="AU210" s="5"/>
      <c r="AV210" s="5"/>
      <c r="AW210" s="5"/>
      <c r="AX210" s="5"/>
    </row>
    <row r="211" spans="1:50" x14ac:dyDescent="0.25">
      <c r="A211" s="18">
        <v>45494</v>
      </c>
      <c r="B211" s="20">
        <v>1808</v>
      </c>
      <c r="C211" s="20">
        <v>1818</v>
      </c>
      <c r="D211" s="20">
        <v>1830</v>
      </c>
      <c r="E211" s="20">
        <v>1832</v>
      </c>
      <c r="F211" s="20">
        <v>1774</v>
      </c>
      <c r="G211" s="20">
        <v>1642</v>
      </c>
      <c r="H211" s="20">
        <v>1462</v>
      </c>
      <c r="I211" s="20">
        <v>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v>0</v>
      </c>
      <c r="V211" s="20">
        <v>0</v>
      </c>
      <c r="W211" s="20">
        <v>1432</v>
      </c>
      <c r="X211" s="20">
        <v>1526</v>
      </c>
      <c r="Y211" s="20">
        <v>1563</v>
      </c>
      <c r="AA211" s="2">
        <f>IFERROR(INDEX('Holiday Schedule'!$D$3:$D$24,MATCH(A211,'Holiday Schedule'!$C$3:$C$24,0)),0)</f>
        <v>0</v>
      </c>
      <c r="AB211" s="2">
        <f t="shared" si="24"/>
        <v>1</v>
      </c>
      <c r="AC211" s="2">
        <f t="shared" si="25"/>
        <v>0</v>
      </c>
      <c r="AD211" s="5">
        <f t="shared" si="26"/>
        <v>16687</v>
      </c>
      <c r="AE211" s="5">
        <f t="shared" si="27"/>
        <v>16687</v>
      </c>
      <c r="AG211" s="2">
        <f t="shared" si="28"/>
        <v>7</v>
      </c>
      <c r="AH211" s="2">
        <f t="shared" si="29"/>
        <v>2024</v>
      </c>
      <c r="AJ211" s="5">
        <f t="shared" si="30"/>
        <v>1832</v>
      </c>
      <c r="AK211" s="2">
        <f t="shared" si="31"/>
        <v>4</v>
      </c>
      <c r="AU211" s="5"/>
      <c r="AV211" s="5"/>
      <c r="AW211" s="5"/>
      <c r="AX211" s="5"/>
    </row>
    <row r="212" spans="1:50" x14ac:dyDescent="0.25">
      <c r="A212" s="18">
        <v>45495</v>
      </c>
      <c r="B212" s="20">
        <v>1607</v>
      </c>
      <c r="C212" s="20">
        <v>1593</v>
      </c>
      <c r="D212" s="20">
        <v>1618</v>
      </c>
      <c r="E212" s="20">
        <v>1641</v>
      </c>
      <c r="F212" s="20">
        <v>1629</v>
      </c>
      <c r="G212" s="20">
        <v>1550</v>
      </c>
      <c r="H212" s="20">
        <v>1433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v>0</v>
      </c>
      <c r="V212" s="20">
        <v>0</v>
      </c>
      <c r="W212" s="20">
        <v>1504</v>
      </c>
      <c r="X212" s="20">
        <v>1551</v>
      </c>
      <c r="Y212" s="20">
        <v>1657</v>
      </c>
      <c r="AA212" s="2">
        <f>IFERROR(INDEX('Holiday Schedule'!$D$3:$D$24,MATCH(A212,'Holiday Schedule'!$C$3:$C$24,0)),0)</f>
        <v>0</v>
      </c>
      <c r="AB212" s="2">
        <f t="shared" si="24"/>
        <v>2</v>
      </c>
      <c r="AC212" s="2">
        <f t="shared" si="25"/>
        <v>3055</v>
      </c>
      <c r="AD212" s="5">
        <f t="shared" si="26"/>
        <v>12728</v>
      </c>
      <c r="AE212" s="5">
        <f t="shared" si="27"/>
        <v>15783</v>
      </c>
      <c r="AG212" s="2">
        <f t="shared" si="28"/>
        <v>7</v>
      </c>
      <c r="AH212" s="2">
        <f t="shared" si="29"/>
        <v>2024</v>
      </c>
      <c r="AJ212" s="5">
        <f t="shared" si="30"/>
        <v>1657</v>
      </c>
      <c r="AK212" s="2">
        <f t="shared" si="31"/>
        <v>24</v>
      </c>
      <c r="AU212" s="5"/>
      <c r="AV212" s="5"/>
      <c r="AW212" s="5"/>
      <c r="AX212" s="5"/>
    </row>
    <row r="213" spans="1:50" x14ac:dyDescent="0.25">
      <c r="A213" s="18">
        <v>45496</v>
      </c>
      <c r="B213" s="20">
        <v>1649</v>
      </c>
      <c r="C213" s="20">
        <v>1691</v>
      </c>
      <c r="D213" s="20">
        <v>1690</v>
      </c>
      <c r="E213" s="20">
        <v>1750</v>
      </c>
      <c r="F213" s="20">
        <v>1691</v>
      </c>
      <c r="G213" s="20">
        <v>1654</v>
      </c>
      <c r="H213" s="20">
        <v>1531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1351</v>
      </c>
      <c r="X213" s="20">
        <v>1443</v>
      </c>
      <c r="Y213" s="20">
        <v>1524</v>
      </c>
      <c r="AA213" s="2">
        <f>IFERROR(INDEX('Holiday Schedule'!$D$3:$D$24,MATCH(A213,'Holiday Schedule'!$C$3:$C$24,0)),0)</f>
        <v>0</v>
      </c>
      <c r="AB213" s="2">
        <f t="shared" si="24"/>
        <v>3</v>
      </c>
      <c r="AC213" s="2">
        <f t="shared" si="25"/>
        <v>2794</v>
      </c>
      <c r="AD213" s="5">
        <f t="shared" si="26"/>
        <v>13180</v>
      </c>
      <c r="AE213" s="5">
        <f t="shared" si="27"/>
        <v>15974</v>
      </c>
      <c r="AG213" s="2">
        <f t="shared" si="28"/>
        <v>7</v>
      </c>
      <c r="AH213" s="2">
        <f t="shared" si="29"/>
        <v>2024</v>
      </c>
      <c r="AJ213" s="5">
        <f t="shared" si="30"/>
        <v>1750</v>
      </c>
      <c r="AK213" s="2">
        <f t="shared" si="31"/>
        <v>4</v>
      </c>
      <c r="AU213" s="5"/>
      <c r="AV213" s="5"/>
      <c r="AW213" s="5"/>
      <c r="AX213" s="5"/>
    </row>
    <row r="214" spans="1:50" x14ac:dyDescent="0.25">
      <c r="A214" s="18">
        <v>45497</v>
      </c>
      <c r="B214" s="20">
        <v>1568</v>
      </c>
      <c r="C214" s="20">
        <v>1617</v>
      </c>
      <c r="D214" s="20">
        <v>1629</v>
      </c>
      <c r="E214" s="20">
        <v>1674</v>
      </c>
      <c r="F214" s="20">
        <v>1640</v>
      </c>
      <c r="G214" s="20">
        <v>1586</v>
      </c>
      <c r="H214" s="20">
        <v>1459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0</v>
      </c>
      <c r="V214" s="20">
        <v>0</v>
      </c>
      <c r="W214" s="20">
        <v>1323</v>
      </c>
      <c r="X214" s="20">
        <v>1432</v>
      </c>
      <c r="Y214" s="20">
        <v>1513</v>
      </c>
      <c r="AA214" s="2">
        <f>IFERROR(INDEX('Holiday Schedule'!$D$3:$D$24,MATCH(A214,'Holiday Schedule'!$C$3:$C$24,0)),0)</f>
        <v>0</v>
      </c>
      <c r="AB214" s="2">
        <f t="shared" si="24"/>
        <v>4</v>
      </c>
      <c r="AC214" s="2">
        <f t="shared" si="25"/>
        <v>2755</v>
      </c>
      <c r="AD214" s="5">
        <f t="shared" si="26"/>
        <v>12686</v>
      </c>
      <c r="AE214" s="5">
        <f t="shared" si="27"/>
        <v>15441</v>
      </c>
      <c r="AG214" s="2">
        <f t="shared" si="28"/>
        <v>7</v>
      </c>
      <c r="AH214" s="2">
        <f t="shared" si="29"/>
        <v>2024</v>
      </c>
      <c r="AJ214" s="5">
        <f t="shared" si="30"/>
        <v>1674</v>
      </c>
      <c r="AK214" s="2">
        <f t="shared" si="31"/>
        <v>4</v>
      </c>
      <c r="AU214" s="5"/>
      <c r="AV214" s="5"/>
      <c r="AW214" s="5"/>
      <c r="AX214" s="5"/>
    </row>
    <row r="215" spans="1:50" x14ac:dyDescent="0.25">
      <c r="A215" s="18">
        <v>45498</v>
      </c>
      <c r="B215" s="20">
        <v>1565</v>
      </c>
      <c r="C215" s="20">
        <v>1595</v>
      </c>
      <c r="D215" s="20">
        <v>1601</v>
      </c>
      <c r="E215" s="20">
        <v>1653</v>
      </c>
      <c r="F215" s="20">
        <v>1603</v>
      </c>
      <c r="G215" s="20">
        <v>1578</v>
      </c>
      <c r="H215" s="20">
        <v>1458</v>
      </c>
      <c r="I215" s="20">
        <v>0</v>
      </c>
      <c r="J215" s="20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1335</v>
      </c>
      <c r="X215" s="20">
        <v>1417</v>
      </c>
      <c r="Y215" s="20">
        <v>1509</v>
      </c>
      <c r="AA215" s="2">
        <f>IFERROR(INDEX('Holiday Schedule'!$D$3:$D$24,MATCH(A215,'Holiday Schedule'!$C$3:$C$24,0)),0)</f>
        <v>0</v>
      </c>
      <c r="AB215" s="2">
        <f t="shared" si="24"/>
        <v>5</v>
      </c>
      <c r="AC215" s="2">
        <f t="shared" si="25"/>
        <v>2752</v>
      </c>
      <c r="AD215" s="5">
        <f t="shared" si="26"/>
        <v>12562</v>
      </c>
      <c r="AE215" s="5">
        <f t="shared" si="27"/>
        <v>15314</v>
      </c>
      <c r="AG215" s="2">
        <f t="shared" si="28"/>
        <v>7</v>
      </c>
      <c r="AH215" s="2">
        <f t="shared" si="29"/>
        <v>2024</v>
      </c>
      <c r="AJ215" s="5">
        <f t="shared" si="30"/>
        <v>1653</v>
      </c>
      <c r="AK215" s="2">
        <f t="shared" si="31"/>
        <v>4</v>
      </c>
      <c r="AU215" s="5"/>
      <c r="AV215" s="5"/>
      <c r="AW215" s="5"/>
      <c r="AX215" s="5"/>
    </row>
    <row r="216" spans="1:50" x14ac:dyDescent="0.25">
      <c r="A216" s="18">
        <v>45499</v>
      </c>
      <c r="B216" s="20">
        <v>1528</v>
      </c>
      <c r="C216" s="20">
        <v>1566</v>
      </c>
      <c r="D216" s="20">
        <v>1556</v>
      </c>
      <c r="E216" s="20">
        <v>1610</v>
      </c>
      <c r="F216" s="20">
        <v>1544</v>
      </c>
      <c r="G216" s="20">
        <v>1521</v>
      </c>
      <c r="H216" s="20">
        <v>1376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1413</v>
      </c>
      <c r="X216" s="20">
        <v>1542</v>
      </c>
      <c r="Y216" s="20">
        <v>1619</v>
      </c>
      <c r="AA216" s="2">
        <f>IFERROR(INDEX('Holiday Schedule'!$D$3:$D$24,MATCH(A216,'Holiday Schedule'!$C$3:$C$24,0)),0)</f>
        <v>0</v>
      </c>
      <c r="AB216" s="2">
        <f t="shared" si="24"/>
        <v>6</v>
      </c>
      <c r="AC216" s="2">
        <f t="shared" si="25"/>
        <v>2955</v>
      </c>
      <c r="AD216" s="5">
        <f t="shared" si="26"/>
        <v>12320</v>
      </c>
      <c r="AE216" s="5">
        <f t="shared" si="27"/>
        <v>15275</v>
      </c>
      <c r="AG216" s="2">
        <f t="shared" si="28"/>
        <v>7</v>
      </c>
      <c r="AH216" s="2">
        <f t="shared" si="29"/>
        <v>2024</v>
      </c>
      <c r="AJ216" s="5">
        <f t="shared" si="30"/>
        <v>1619</v>
      </c>
      <c r="AK216" s="2">
        <f t="shared" si="31"/>
        <v>24</v>
      </c>
      <c r="AU216" s="5"/>
      <c r="AV216" s="5"/>
      <c r="AW216" s="5"/>
      <c r="AX216" s="5"/>
    </row>
    <row r="217" spans="1:50" x14ac:dyDescent="0.25">
      <c r="A217" s="18">
        <v>45500</v>
      </c>
      <c r="B217" s="20">
        <v>1688</v>
      </c>
      <c r="C217" s="20">
        <v>1682</v>
      </c>
      <c r="D217" s="20">
        <v>1686</v>
      </c>
      <c r="E217" s="20">
        <v>1683</v>
      </c>
      <c r="F217" s="20">
        <v>1624</v>
      </c>
      <c r="G217" s="20">
        <v>1529</v>
      </c>
      <c r="H217" s="20">
        <v>1339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v>0</v>
      </c>
      <c r="V217" s="20">
        <v>0</v>
      </c>
      <c r="W217" s="20">
        <v>1491</v>
      </c>
      <c r="X217" s="20">
        <v>1588</v>
      </c>
      <c r="Y217" s="20">
        <v>1660</v>
      </c>
      <c r="AA217" s="2">
        <f>IFERROR(INDEX('Holiday Schedule'!$D$3:$D$24,MATCH(A217,'Holiday Schedule'!$C$3:$C$24,0)),0)</f>
        <v>0</v>
      </c>
      <c r="AB217" s="2">
        <f t="shared" si="24"/>
        <v>7</v>
      </c>
      <c r="AC217" s="2">
        <f t="shared" si="25"/>
        <v>0</v>
      </c>
      <c r="AD217" s="5">
        <f t="shared" si="26"/>
        <v>15970</v>
      </c>
      <c r="AE217" s="5">
        <f t="shared" si="27"/>
        <v>15970</v>
      </c>
      <c r="AG217" s="2">
        <f t="shared" si="28"/>
        <v>7</v>
      </c>
      <c r="AH217" s="2">
        <f t="shared" si="29"/>
        <v>2024</v>
      </c>
      <c r="AJ217" s="5">
        <f t="shared" si="30"/>
        <v>1688</v>
      </c>
      <c r="AK217" s="2">
        <f t="shared" si="31"/>
        <v>1</v>
      </c>
      <c r="AU217" s="5"/>
      <c r="AV217" s="5"/>
      <c r="AW217" s="5"/>
      <c r="AX217" s="5"/>
    </row>
    <row r="218" spans="1:50" x14ac:dyDescent="0.25">
      <c r="A218" s="18">
        <v>45501</v>
      </c>
      <c r="B218" s="20">
        <v>1709</v>
      </c>
      <c r="C218" s="20">
        <v>1704</v>
      </c>
      <c r="D218" s="20">
        <v>1697</v>
      </c>
      <c r="E218" s="20">
        <v>1701</v>
      </c>
      <c r="F218" s="20">
        <v>1633</v>
      </c>
      <c r="G218" s="20">
        <v>1519</v>
      </c>
      <c r="H218" s="20">
        <v>1324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1499</v>
      </c>
      <c r="X218" s="20">
        <v>1574</v>
      </c>
      <c r="Y218" s="20">
        <v>1629</v>
      </c>
      <c r="AA218" s="2">
        <f>IFERROR(INDEX('Holiday Schedule'!$D$3:$D$24,MATCH(A218,'Holiday Schedule'!$C$3:$C$24,0)),0)</f>
        <v>0</v>
      </c>
      <c r="AB218" s="2">
        <f t="shared" si="24"/>
        <v>1</v>
      </c>
      <c r="AC218" s="2">
        <f t="shared" si="25"/>
        <v>0</v>
      </c>
      <c r="AD218" s="5">
        <f t="shared" si="26"/>
        <v>15989</v>
      </c>
      <c r="AE218" s="5">
        <f t="shared" si="27"/>
        <v>15989</v>
      </c>
      <c r="AG218" s="2">
        <f t="shared" si="28"/>
        <v>7</v>
      </c>
      <c r="AH218" s="2">
        <f t="shared" si="29"/>
        <v>2024</v>
      </c>
      <c r="AJ218" s="5">
        <f t="shared" si="30"/>
        <v>1709</v>
      </c>
      <c r="AK218" s="2">
        <f t="shared" si="31"/>
        <v>1</v>
      </c>
      <c r="AU218" s="5"/>
      <c r="AV218" s="5"/>
      <c r="AW218" s="5"/>
      <c r="AX218" s="5"/>
    </row>
    <row r="219" spans="1:50" x14ac:dyDescent="0.25">
      <c r="A219" s="18">
        <v>45502</v>
      </c>
      <c r="B219" s="20">
        <v>1619</v>
      </c>
      <c r="C219" s="20">
        <v>1649</v>
      </c>
      <c r="D219" s="20">
        <v>1647</v>
      </c>
      <c r="E219" s="20">
        <v>1670</v>
      </c>
      <c r="F219" s="20">
        <v>1650</v>
      </c>
      <c r="G219" s="20">
        <v>1591</v>
      </c>
      <c r="H219" s="20">
        <v>1464</v>
      </c>
      <c r="I219" s="20">
        <v>0</v>
      </c>
      <c r="J219" s="20">
        <v>0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1306</v>
      </c>
      <c r="X219" s="20">
        <v>1391</v>
      </c>
      <c r="Y219" s="20">
        <v>1487</v>
      </c>
      <c r="AA219" s="2">
        <f>IFERROR(INDEX('Holiday Schedule'!$D$3:$D$24,MATCH(A219,'Holiday Schedule'!$C$3:$C$24,0)),0)</f>
        <v>0</v>
      </c>
      <c r="AB219" s="2">
        <f t="shared" si="24"/>
        <v>2</v>
      </c>
      <c r="AC219" s="2">
        <f t="shared" si="25"/>
        <v>2697</v>
      </c>
      <c r="AD219" s="5">
        <f t="shared" si="26"/>
        <v>12777</v>
      </c>
      <c r="AE219" s="5">
        <f t="shared" si="27"/>
        <v>15474</v>
      </c>
      <c r="AG219" s="2">
        <f t="shared" si="28"/>
        <v>7</v>
      </c>
      <c r="AH219" s="2">
        <f t="shared" si="29"/>
        <v>2024</v>
      </c>
      <c r="AJ219" s="5">
        <f t="shared" si="30"/>
        <v>1670</v>
      </c>
      <c r="AK219" s="2">
        <f t="shared" si="31"/>
        <v>4</v>
      </c>
      <c r="AU219" s="5"/>
      <c r="AV219" s="5"/>
      <c r="AW219" s="5"/>
      <c r="AX219" s="5"/>
    </row>
    <row r="220" spans="1:50" x14ac:dyDescent="0.25">
      <c r="A220" s="18">
        <v>45503</v>
      </c>
      <c r="B220" s="20">
        <v>1537</v>
      </c>
      <c r="C220" s="20">
        <v>1569</v>
      </c>
      <c r="D220" s="20">
        <v>1605</v>
      </c>
      <c r="E220" s="20">
        <v>1636</v>
      </c>
      <c r="F220" s="20">
        <v>1618</v>
      </c>
      <c r="G220" s="20">
        <v>1581</v>
      </c>
      <c r="H220" s="20">
        <v>1465</v>
      </c>
      <c r="I220" s="20">
        <v>0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1449</v>
      </c>
      <c r="X220" s="20">
        <v>1522</v>
      </c>
      <c r="Y220" s="20">
        <v>1622</v>
      </c>
      <c r="AA220" s="2">
        <f>IFERROR(INDEX('Holiday Schedule'!$D$3:$D$24,MATCH(A220,'Holiday Schedule'!$C$3:$C$24,0)),0)</f>
        <v>0</v>
      </c>
      <c r="AB220" s="2">
        <f t="shared" si="24"/>
        <v>3</v>
      </c>
      <c r="AC220" s="2">
        <f t="shared" si="25"/>
        <v>2971</v>
      </c>
      <c r="AD220" s="5">
        <f t="shared" si="26"/>
        <v>12633</v>
      </c>
      <c r="AE220" s="5">
        <f t="shared" si="27"/>
        <v>15604</v>
      </c>
      <c r="AG220" s="2">
        <f t="shared" si="28"/>
        <v>7</v>
      </c>
      <c r="AH220" s="2">
        <f t="shared" si="29"/>
        <v>2024</v>
      </c>
      <c r="AJ220" s="5">
        <f t="shared" si="30"/>
        <v>1636</v>
      </c>
      <c r="AK220" s="2">
        <f t="shared" si="31"/>
        <v>4</v>
      </c>
      <c r="AU220" s="5"/>
      <c r="AV220" s="5"/>
      <c r="AW220" s="5"/>
      <c r="AX220" s="5"/>
    </row>
    <row r="221" spans="1:50" x14ac:dyDescent="0.25">
      <c r="A221" s="18">
        <v>45504</v>
      </c>
      <c r="B221" s="12">
        <v>1685</v>
      </c>
      <c r="C221" s="12">
        <v>1733</v>
      </c>
      <c r="D221" s="12">
        <v>1734</v>
      </c>
      <c r="E221" s="12">
        <v>1773</v>
      </c>
      <c r="F221" s="12">
        <v>1734</v>
      </c>
      <c r="G221" s="12">
        <v>1691</v>
      </c>
      <c r="H221" s="12">
        <v>1527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1538</v>
      </c>
      <c r="X221" s="12">
        <v>1616</v>
      </c>
      <c r="Y221" s="12">
        <v>1704</v>
      </c>
      <c r="AA221" s="2">
        <f>IFERROR(INDEX('Holiday Schedule'!$D$3:$D$24,MATCH(A221,'Holiday Schedule'!$C$3:$C$24,0)),0)</f>
        <v>0</v>
      </c>
      <c r="AB221" s="2">
        <f t="shared" si="24"/>
        <v>4</v>
      </c>
      <c r="AC221" s="2">
        <f t="shared" si="25"/>
        <v>3154</v>
      </c>
      <c r="AD221" s="5">
        <f t="shared" si="26"/>
        <v>13581</v>
      </c>
      <c r="AE221" s="5">
        <f t="shared" si="27"/>
        <v>16735</v>
      </c>
      <c r="AG221" s="2">
        <f t="shared" si="28"/>
        <v>7</v>
      </c>
      <c r="AH221" s="2">
        <f t="shared" si="29"/>
        <v>2024</v>
      </c>
      <c r="AJ221" s="5">
        <f t="shared" si="30"/>
        <v>1773</v>
      </c>
      <c r="AK221" s="2">
        <f t="shared" si="31"/>
        <v>4</v>
      </c>
      <c r="AT221" s="5"/>
      <c r="AU221" s="5"/>
      <c r="AV221" s="5"/>
      <c r="AW221" s="5"/>
      <c r="AX221" s="5"/>
    </row>
    <row r="222" spans="1:50" x14ac:dyDescent="0.25">
      <c r="A222" s="18">
        <v>45505</v>
      </c>
      <c r="B222" s="12">
        <v>1661</v>
      </c>
      <c r="C222" s="12">
        <v>1671</v>
      </c>
      <c r="D222" s="12">
        <v>1696</v>
      </c>
      <c r="E222" s="12">
        <v>1715</v>
      </c>
      <c r="F222" s="12">
        <v>1681</v>
      </c>
      <c r="G222" s="12">
        <v>1578</v>
      </c>
      <c r="H222" s="12">
        <v>1481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1541</v>
      </c>
      <c r="W222" s="12">
        <v>1590</v>
      </c>
      <c r="X222" s="12">
        <v>1726</v>
      </c>
      <c r="Y222" s="12">
        <v>1769</v>
      </c>
      <c r="AA222" s="2">
        <f>IFERROR(INDEX('Holiday Schedule'!$D$3:$D$24,MATCH(A222,'Holiday Schedule'!$C$3:$C$24,0)),0)</f>
        <v>0</v>
      </c>
      <c r="AB222" s="2">
        <f t="shared" si="24"/>
        <v>5</v>
      </c>
      <c r="AC222" s="2">
        <f t="shared" si="25"/>
        <v>4857</v>
      </c>
      <c r="AD222" s="5">
        <f t="shared" si="26"/>
        <v>13252</v>
      </c>
      <c r="AE222" s="5">
        <f t="shared" si="27"/>
        <v>18109</v>
      </c>
      <c r="AG222" s="2">
        <f t="shared" si="28"/>
        <v>8</v>
      </c>
      <c r="AH222" s="2">
        <f t="shared" si="29"/>
        <v>2024</v>
      </c>
      <c r="AJ222" s="5">
        <f t="shared" si="30"/>
        <v>1769</v>
      </c>
      <c r="AK222" s="2">
        <f t="shared" si="31"/>
        <v>24</v>
      </c>
      <c r="AT222" s="5"/>
      <c r="AU222" s="5"/>
      <c r="AV222" s="5"/>
      <c r="AW222" s="5"/>
      <c r="AX222" s="5"/>
    </row>
    <row r="223" spans="1:50" x14ac:dyDescent="0.25">
      <c r="A223" s="18">
        <v>45506</v>
      </c>
      <c r="B223" s="12">
        <v>1834</v>
      </c>
      <c r="C223" s="12">
        <v>1811</v>
      </c>
      <c r="D223" s="12">
        <v>1836</v>
      </c>
      <c r="E223" s="12">
        <v>1813</v>
      </c>
      <c r="F223" s="12">
        <v>1766</v>
      </c>
      <c r="G223" s="12">
        <v>1626</v>
      </c>
      <c r="H223" s="12">
        <v>1530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1576</v>
      </c>
      <c r="W223" s="12">
        <v>1624</v>
      </c>
      <c r="X223" s="12">
        <v>1743</v>
      </c>
      <c r="Y223" s="12">
        <v>1843</v>
      </c>
      <c r="AA223" s="2">
        <f>IFERROR(INDEX('Holiday Schedule'!$D$3:$D$24,MATCH(A223,'Holiday Schedule'!$C$3:$C$24,0)),0)</f>
        <v>0</v>
      </c>
      <c r="AB223" s="2">
        <f t="shared" si="24"/>
        <v>6</v>
      </c>
      <c r="AC223" s="2">
        <f t="shared" si="25"/>
        <v>4943</v>
      </c>
      <c r="AD223" s="5">
        <f t="shared" si="26"/>
        <v>14059</v>
      </c>
      <c r="AE223" s="5">
        <f t="shared" si="27"/>
        <v>19002</v>
      </c>
      <c r="AG223" s="2">
        <f t="shared" si="28"/>
        <v>8</v>
      </c>
      <c r="AH223" s="2">
        <f t="shared" si="29"/>
        <v>2024</v>
      </c>
      <c r="AJ223" s="5">
        <f t="shared" si="30"/>
        <v>1843</v>
      </c>
      <c r="AK223" s="2">
        <f t="shared" si="31"/>
        <v>24</v>
      </c>
      <c r="AT223" s="5"/>
      <c r="AU223" s="5"/>
      <c r="AV223" s="5"/>
      <c r="AW223" s="5"/>
      <c r="AX223" s="5"/>
    </row>
    <row r="224" spans="1:50" x14ac:dyDescent="0.25">
      <c r="A224" s="18">
        <v>45507</v>
      </c>
      <c r="B224" s="12">
        <v>1898</v>
      </c>
      <c r="C224" s="12">
        <v>1888</v>
      </c>
      <c r="D224" s="12">
        <v>1920</v>
      </c>
      <c r="E224" s="12">
        <v>1917</v>
      </c>
      <c r="F224" s="12">
        <v>1829</v>
      </c>
      <c r="G224" s="12">
        <v>1714</v>
      </c>
      <c r="H224" s="12">
        <v>1573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1511</v>
      </c>
      <c r="W224" s="12">
        <v>1550</v>
      </c>
      <c r="X224" s="12">
        <v>1681</v>
      </c>
      <c r="Y224" s="12">
        <v>1769</v>
      </c>
      <c r="AA224" s="2">
        <f>IFERROR(INDEX('Holiday Schedule'!$D$3:$D$24,MATCH(A224,'Holiday Schedule'!$C$3:$C$24,0)),0)</f>
        <v>0</v>
      </c>
      <c r="AB224" s="2">
        <f t="shared" si="24"/>
        <v>7</v>
      </c>
      <c r="AC224" s="2">
        <f t="shared" si="25"/>
        <v>0</v>
      </c>
      <c r="AD224" s="5">
        <f t="shared" si="26"/>
        <v>19250</v>
      </c>
      <c r="AE224" s="5">
        <f t="shared" si="27"/>
        <v>19250</v>
      </c>
      <c r="AG224" s="2">
        <f t="shared" si="28"/>
        <v>8</v>
      </c>
      <c r="AH224" s="2">
        <f t="shared" si="29"/>
        <v>2024</v>
      </c>
      <c r="AJ224" s="5">
        <f t="shared" si="30"/>
        <v>1920</v>
      </c>
      <c r="AK224" s="2">
        <f t="shared" si="31"/>
        <v>3</v>
      </c>
      <c r="AT224" s="5"/>
      <c r="AU224" s="5"/>
      <c r="AV224" s="5"/>
      <c r="AW224" s="5"/>
      <c r="AX224" s="5"/>
    </row>
    <row r="225" spans="1:50" x14ac:dyDescent="0.25">
      <c r="A225" s="18">
        <v>45508</v>
      </c>
      <c r="B225" s="12">
        <v>1833</v>
      </c>
      <c r="C225" s="12">
        <v>1830</v>
      </c>
      <c r="D225" s="12">
        <v>1888</v>
      </c>
      <c r="E225" s="12">
        <v>1844</v>
      </c>
      <c r="F225" s="12">
        <v>1811</v>
      </c>
      <c r="G225" s="12">
        <v>1660</v>
      </c>
      <c r="H225" s="12">
        <v>1523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1436</v>
      </c>
      <c r="W225" s="12">
        <v>1477</v>
      </c>
      <c r="X225" s="12">
        <v>1552</v>
      </c>
      <c r="Y225" s="12">
        <v>1643</v>
      </c>
      <c r="AA225" s="2">
        <f>IFERROR(INDEX('Holiday Schedule'!$D$3:$D$24,MATCH(A225,'Holiday Schedule'!$C$3:$C$24,0)),0)</f>
        <v>0</v>
      </c>
      <c r="AB225" s="2">
        <f t="shared" si="24"/>
        <v>1</v>
      </c>
      <c r="AC225" s="2">
        <f t="shared" si="25"/>
        <v>0</v>
      </c>
      <c r="AD225" s="5">
        <f t="shared" si="26"/>
        <v>18497</v>
      </c>
      <c r="AE225" s="5">
        <f t="shared" si="27"/>
        <v>18497</v>
      </c>
      <c r="AG225" s="2">
        <f t="shared" si="28"/>
        <v>8</v>
      </c>
      <c r="AH225" s="2">
        <f t="shared" si="29"/>
        <v>2024</v>
      </c>
      <c r="AJ225" s="5">
        <f t="shared" si="30"/>
        <v>1888</v>
      </c>
      <c r="AK225" s="2">
        <f t="shared" si="31"/>
        <v>3</v>
      </c>
      <c r="AT225" s="5"/>
      <c r="AU225" s="5"/>
      <c r="AV225" s="5"/>
      <c r="AW225" s="5"/>
      <c r="AX225" s="5"/>
    </row>
    <row r="226" spans="1:50" x14ac:dyDescent="0.25">
      <c r="A226" s="18">
        <v>45509</v>
      </c>
      <c r="B226" s="12">
        <v>1695</v>
      </c>
      <c r="C226" s="12">
        <v>1692</v>
      </c>
      <c r="D226" s="12">
        <v>1711</v>
      </c>
      <c r="E226" s="12">
        <v>1715</v>
      </c>
      <c r="F226" s="12">
        <v>1694</v>
      </c>
      <c r="G226" s="12">
        <v>1551</v>
      </c>
      <c r="H226" s="12">
        <v>1479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1367</v>
      </c>
      <c r="W226" s="12">
        <v>1390</v>
      </c>
      <c r="X226" s="12">
        <v>1453</v>
      </c>
      <c r="Y226" s="12">
        <v>1533</v>
      </c>
      <c r="AA226" s="2">
        <f>IFERROR(INDEX('Holiday Schedule'!$D$3:$D$24,MATCH(A226,'Holiday Schedule'!$C$3:$C$24,0)),0)</f>
        <v>0</v>
      </c>
      <c r="AB226" s="2">
        <f t="shared" si="24"/>
        <v>2</v>
      </c>
      <c r="AC226" s="2">
        <f t="shared" si="25"/>
        <v>4210</v>
      </c>
      <c r="AD226" s="5">
        <f t="shared" si="26"/>
        <v>13070</v>
      </c>
      <c r="AE226" s="5">
        <f t="shared" si="27"/>
        <v>17280</v>
      </c>
      <c r="AG226" s="2">
        <f t="shared" si="28"/>
        <v>8</v>
      </c>
      <c r="AH226" s="2">
        <f t="shared" si="29"/>
        <v>2024</v>
      </c>
      <c r="AJ226" s="5">
        <f t="shared" si="30"/>
        <v>1715</v>
      </c>
      <c r="AK226" s="2">
        <f t="shared" si="31"/>
        <v>4</v>
      </c>
      <c r="AT226" s="5"/>
      <c r="AU226" s="5"/>
      <c r="AV226" s="5"/>
      <c r="AW226" s="5"/>
      <c r="AX226" s="5"/>
    </row>
    <row r="227" spans="1:50" x14ac:dyDescent="0.25">
      <c r="A227" s="18">
        <v>45510</v>
      </c>
      <c r="B227" s="12">
        <v>1570</v>
      </c>
      <c r="C227" s="12">
        <v>1596</v>
      </c>
      <c r="D227" s="12">
        <v>1569</v>
      </c>
      <c r="E227" s="12">
        <v>1612</v>
      </c>
      <c r="F227" s="12">
        <v>1551</v>
      </c>
      <c r="G227" s="12">
        <v>1470</v>
      </c>
      <c r="H227" s="12">
        <v>1381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1236</v>
      </c>
      <c r="W227" s="12">
        <v>1258</v>
      </c>
      <c r="X227" s="12">
        <v>1347</v>
      </c>
      <c r="Y227" s="12">
        <v>1418</v>
      </c>
      <c r="AA227" s="2">
        <f>IFERROR(INDEX('Holiday Schedule'!$D$3:$D$24,MATCH(A227,'Holiday Schedule'!$C$3:$C$24,0)),0)</f>
        <v>0</v>
      </c>
      <c r="AB227" s="2">
        <f t="shared" si="24"/>
        <v>3</v>
      </c>
      <c r="AC227" s="2">
        <f t="shared" si="25"/>
        <v>3841</v>
      </c>
      <c r="AD227" s="5">
        <f t="shared" si="26"/>
        <v>12167</v>
      </c>
      <c r="AE227" s="5">
        <f t="shared" si="27"/>
        <v>16008</v>
      </c>
      <c r="AG227" s="2">
        <f t="shared" si="28"/>
        <v>8</v>
      </c>
      <c r="AH227" s="2">
        <f t="shared" si="29"/>
        <v>2024</v>
      </c>
      <c r="AJ227" s="5">
        <f t="shared" si="30"/>
        <v>1612</v>
      </c>
      <c r="AK227" s="2">
        <f t="shared" si="31"/>
        <v>4</v>
      </c>
      <c r="AT227" s="5"/>
      <c r="AU227" s="5"/>
      <c r="AV227" s="5"/>
      <c r="AW227" s="5"/>
      <c r="AX227" s="5"/>
    </row>
    <row r="228" spans="1:50" x14ac:dyDescent="0.25">
      <c r="A228" s="18">
        <v>45511</v>
      </c>
      <c r="B228" s="12">
        <v>1482</v>
      </c>
      <c r="C228" s="12">
        <v>1463</v>
      </c>
      <c r="D228" s="12">
        <v>1476</v>
      </c>
      <c r="E228" s="12">
        <v>1517</v>
      </c>
      <c r="F228" s="12">
        <v>1482</v>
      </c>
      <c r="G228" s="12">
        <v>1409</v>
      </c>
      <c r="H228" s="12">
        <v>1316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1263</v>
      </c>
      <c r="W228" s="12">
        <v>1287</v>
      </c>
      <c r="X228" s="12">
        <v>1363</v>
      </c>
      <c r="Y228" s="12">
        <v>1375</v>
      </c>
      <c r="AA228" s="2">
        <f>IFERROR(INDEX('Holiday Schedule'!$D$3:$D$24,MATCH(A228,'Holiday Schedule'!$C$3:$C$24,0)),0)</f>
        <v>0</v>
      </c>
      <c r="AB228" s="2">
        <f t="shared" si="24"/>
        <v>4</v>
      </c>
      <c r="AC228" s="2">
        <f t="shared" si="25"/>
        <v>3913</v>
      </c>
      <c r="AD228" s="5">
        <f t="shared" si="26"/>
        <v>11520</v>
      </c>
      <c r="AE228" s="5">
        <f t="shared" si="27"/>
        <v>15433</v>
      </c>
      <c r="AG228" s="2">
        <f t="shared" si="28"/>
        <v>8</v>
      </c>
      <c r="AH228" s="2">
        <f t="shared" si="29"/>
        <v>2024</v>
      </c>
      <c r="AJ228" s="5">
        <f t="shared" si="30"/>
        <v>1517</v>
      </c>
      <c r="AK228" s="2">
        <f t="shared" si="31"/>
        <v>4</v>
      </c>
      <c r="AT228" s="5"/>
      <c r="AU228" s="5"/>
      <c r="AV228" s="5"/>
      <c r="AW228" s="5"/>
      <c r="AX228" s="5"/>
    </row>
    <row r="229" spans="1:50" x14ac:dyDescent="0.25">
      <c r="A229" s="18">
        <v>45512</v>
      </c>
      <c r="B229" s="12">
        <v>1532</v>
      </c>
      <c r="C229" s="12">
        <v>1464</v>
      </c>
      <c r="D229" s="12">
        <v>1480</v>
      </c>
      <c r="E229" s="12">
        <v>1475</v>
      </c>
      <c r="F229" s="12">
        <v>1458</v>
      </c>
      <c r="G229" s="12">
        <v>1359</v>
      </c>
      <c r="H229" s="12">
        <v>1266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1231</v>
      </c>
      <c r="W229" s="12">
        <v>1265</v>
      </c>
      <c r="X229" s="12">
        <v>1369</v>
      </c>
      <c r="Y229" s="12">
        <v>1424</v>
      </c>
      <c r="AA229" s="2">
        <f>IFERROR(INDEX('Holiday Schedule'!$D$3:$D$24,MATCH(A229,'Holiday Schedule'!$C$3:$C$24,0)),0)</f>
        <v>0</v>
      </c>
      <c r="AB229" s="2">
        <f t="shared" si="24"/>
        <v>5</v>
      </c>
      <c r="AC229" s="2">
        <f t="shared" si="25"/>
        <v>3865</v>
      </c>
      <c r="AD229" s="5">
        <f t="shared" si="26"/>
        <v>11458</v>
      </c>
      <c r="AE229" s="5">
        <f t="shared" si="27"/>
        <v>15323</v>
      </c>
      <c r="AG229" s="2">
        <f t="shared" si="28"/>
        <v>8</v>
      </c>
      <c r="AH229" s="2">
        <f t="shared" si="29"/>
        <v>2024</v>
      </c>
      <c r="AJ229" s="5">
        <f t="shared" si="30"/>
        <v>1532</v>
      </c>
      <c r="AK229" s="2">
        <f t="shared" si="31"/>
        <v>1</v>
      </c>
      <c r="AT229" s="5"/>
      <c r="AU229" s="5"/>
      <c r="AV229" s="5"/>
      <c r="AW229" s="5"/>
      <c r="AX229" s="5"/>
    </row>
    <row r="230" spans="1:50" x14ac:dyDescent="0.25">
      <c r="A230" s="18">
        <v>45513</v>
      </c>
      <c r="B230" s="12">
        <v>1736</v>
      </c>
      <c r="C230" s="12">
        <v>1989</v>
      </c>
      <c r="D230" s="12">
        <v>1996</v>
      </c>
      <c r="E230" s="12">
        <v>1785</v>
      </c>
      <c r="F230" s="12">
        <v>1530</v>
      </c>
      <c r="G230" s="12">
        <v>1517</v>
      </c>
      <c r="H230" s="12">
        <v>1226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1148</v>
      </c>
      <c r="W230" s="12">
        <v>1222</v>
      </c>
      <c r="X230" s="12">
        <v>1356</v>
      </c>
      <c r="Y230" s="12">
        <v>1474</v>
      </c>
      <c r="AA230" s="2">
        <f>IFERROR(INDEX('Holiday Schedule'!$D$3:$D$24,MATCH(A230,'Holiday Schedule'!$C$3:$C$24,0)),0)</f>
        <v>0</v>
      </c>
      <c r="AB230" s="2">
        <f t="shared" si="24"/>
        <v>6</v>
      </c>
      <c r="AC230" s="2">
        <f t="shared" si="25"/>
        <v>3726</v>
      </c>
      <c r="AD230" s="5">
        <f t="shared" si="26"/>
        <v>13253</v>
      </c>
      <c r="AE230" s="5">
        <f t="shared" si="27"/>
        <v>16979</v>
      </c>
      <c r="AG230" s="2">
        <f t="shared" si="28"/>
        <v>8</v>
      </c>
      <c r="AH230" s="2">
        <f t="shared" si="29"/>
        <v>2024</v>
      </c>
      <c r="AJ230" s="5">
        <f t="shared" si="30"/>
        <v>1996</v>
      </c>
      <c r="AK230" s="2">
        <f t="shared" si="31"/>
        <v>3</v>
      </c>
      <c r="AT230" s="5"/>
      <c r="AU230" s="5"/>
      <c r="AV230" s="5"/>
      <c r="AW230" s="5"/>
      <c r="AX230" s="5"/>
    </row>
    <row r="231" spans="1:50" x14ac:dyDescent="0.25">
      <c r="A231" s="18">
        <v>45514</v>
      </c>
      <c r="B231" s="12">
        <v>1530</v>
      </c>
      <c r="C231" s="12">
        <v>1564</v>
      </c>
      <c r="D231" s="12">
        <v>1584</v>
      </c>
      <c r="E231" s="12">
        <v>1609</v>
      </c>
      <c r="F231" s="12">
        <v>1574</v>
      </c>
      <c r="G231" s="12">
        <v>1501</v>
      </c>
      <c r="H231" s="12">
        <v>1388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1432</v>
      </c>
      <c r="W231" s="12">
        <v>1454</v>
      </c>
      <c r="X231" s="12">
        <v>1542</v>
      </c>
      <c r="Y231" s="12">
        <v>1612</v>
      </c>
      <c r="AA231" s="2">
        <f>IFERROR(INDEX('Holiday Schedule'!$D$3:$D$24,MATCH(A231,'Holiday Schedule'!$C$3:$C$24,0)),0)</f>
        <v>0</v>
      </c>
      <c r="AB231" s="2">
        <f t="shared" si="24"/>
        <v>7</v>
      </c>
      <c r="AC231" s="2">
        <f t="shared" si="25"/>
        <v>0</v>
      </c>
      <c r="AD231" s="5">
        <f t="shared" si="26"/>
        <v>16790</v>
      </c>
      <c r="AE231" s="5">
        <f t="shared" si="27"/>
        <v>16790</v>
      </c>
      <c r="AG231" s="2">
        <f t="shared" si="28"/>
        <v>8</v>
      </c>
      <c r="AH231" s="2">
        <f t="shared" si="29"/>
        <v>2024</v>
      </c>
      <c r="AJ231" s="5">
        <f t="shared" si="30"/>
        <v>1612</v>
      </c>
      <c r="AK231" s="2">
        <f t="shared" si="31"/>
        <v>24</v>
      </c>
      <c r="AT231" s="5"/>
      <c r="AU231" s="5"/>
      <c r="AV231" s="5"/>
      <c r="AW231" s="5"/>
      <c r="AX231" s="5"/>
    </row>
    <row r="232" spans="1:50" x14ac:dyDescent="0.25">
      <c r="A232" s="18">
        <v>45515</v>
      </c>
      <c r="B232" s="12">
        <v>1647</v>
      </c>
      <c r="C232" s="12">
        <v>1625</v>
      </c>
      <c r="D232" s="12">
        <v>1613</v>
      </c>
      <c r="E232" s="12">
        <v>1604</v>
      </c>
      <c r="F232" s="12">
        <v>1541</v>
      </c>
      <c r="G232" s="12">
        <v>1422</v>
      </c>
      <c r="H232" s="12">
        <v>1286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1322</v>
      </c>
      <c r="W232" s="12">
        <v>1323</v>
      </c>
      <c r="X232" s="12">
        <v>1423</v>
      </c>
      <c r="Y232" s="12">
        <v>1487</v>
      </c>
      <c r="AA232" s="2">
        <f>IFERROR(INDEX('Holiday Schedule'!$D$3:$D$24,MATCH(A232,'Holiday Schedule'!$C$3:$C$24,0)),0)</f>
        <v>0</v>
      </c>
      <c r="AB232" s="2">
        <f t="shared" si="24"/>
        <v>1</v>
      </c>
      <c r="AC232" s="2">
        <f t="shared" si="25"/>
        <v>0</v>
      </c>
      <c r="AD232" s="5">
        <f t="shared" si="26"/>
        <v>16293</v>
      </c>
      <c r="AE232" s="5">
        <f t="shared" si="27"/>
        <v>16293</v>
      </c>
      <c r="AG232" s="2">
        <f t="shared" si="28"/>
        <v>8</v>
      </c>
      <c r="AH232" s="2">
        <f t="shared" si="29"/>
        <v>2024</v>
      </c>
      <c r="AJ232" s="5">
        <f t="shared" si="30"/>
        <v>1647</v>
      </c>
      <c r="AK232" s="2">
        <f t="shared" si="31"/>
        <v>1</v>
      </c>
      <c r="AT232" s="5"/>
      <c r="AU232" s="5"/>
      <c r="AV232" s="5"/>
      <c r="AW232" s="5"/>
      <c r="AX232" s="5"/>
    </row>
    <row r="233" spans="1:50" x14ac:dyDescent="0.25">
      <c r="A233" s="18">
        <v>45516</v>
      </c>
      <c r="B233" s="12">
        <v>1524</v>
      </c>
      <c r="C233" s="12">
        <v>1523</v>
      </c>
      <c r="D233" s="12">
        <v>1527</v>
      </c>
      <c r="E233" s="12">
        <v>1531</v>
      </c>
      <c r="F233" s="12">
        <v>1520</v>
      </c>
      <c r="G233" s="12">
        <v>1427</v>
      </c>
      <c r="H233" s="12">
        <v>1323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1244</v>
      </c>
      <c r="W233" s="12">
        <v>1266</v>
      </c>
      <c r="X233" s="12">
        <v>1340</v>
      </c>
      <c r="Y233" s="12">
        <v>1411</v>
      </c>
      <c r="AA233" s="2">
        <f>IFERROR(INDEX('Holiday Schedule'!$D$3:$D$24,MATCH(A233,'Holiday Schedule'!$C$3:$C$24,0)),0)</f>
        <v>0</v>
      </c>
      <c r="AB233" s="2">
        <f t="shared" si="24"/>
        <v>2</v>
      </c>
      <c r="AC233" s="2">
        <f t="shared" si="25"/>
        <v>3850</v>
      </c>
      <c r="AD233" s="5">
        <f t="shared" si="26"/>
        <v>11786</v>
      </c>
      <c r="AE233" s="5">
        <f t="shared" si="27"/>
        <v>15636</v>
      </c>
      <c r="AG233" s="2">
        <f t="shared" si="28"/>
        <v>8</v>
      </c>
      <c r="AH233" s="2">
        <f t="shared" si="29"/>
        <v>2024</v>
      </c>
      <c r="AJ233" s="5">
        <f t="shared" si="30"/>
        <v>1531</v>
      </c>
      <c r="AK233" s="2">
        <f t="shared" si="31"/>
        <v>4</v>
      </c>
      <c r="AT233" s="5"/>
      <c r="AU233" s="5"/>
      <c r="AV233" s="5"/>
      <c r="AW233" s="5"/>
      <c r="AX233" s="5"/>
    </row>
    <row r="234" spans="1:50" x14ac:dyDescent="0.25">
      <c r="A234" s="18">
        <v>45517</v>
      </c>
      <c r="B234" s="12">
        <v>1490</v>
      </c>
      <c r="C234" s="12">
        <v>1493</v>
      </c>
      <c r="D234" s="12">
        <v>1482</v>
      </c>
      <c r="E234" s="12">
        <v>1536</v>
      </c>
      <c r="F234" s="12">
        <v>1499</v>
      </c>
      <c r="G234" s="12">
        <v>1411</v>
      </c>
      <c r="H234" s="12">
        <v>1324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1290</v>
      </c>
      <c r="W234" s="12">
        <v>1314</v>
      </c>
      <c r="X234" s="12">
        <v>1403</v>
      </c>
      <c r="Y234" s="12">
        <v>1466</v>
      </c>
      <c r="AA234" s="2">
        <f>IFERROR(INDEX('Holiday Schedule'!$D$3:$D$24,MATCH(A234,'Holiday Schedule'!$C$3:$C$24,0)),0)</f>
        <v>0</v>
      </c>
      <c r="AB234" s="2">
        <f t="shared" si="24"/>
        <v>3</v>
      </c>
      <c r="AC234" s="2">
        <f t="shared" si="25"/>
        <v>4007</v>
      </c>
      <c r="AD234" s="5">
        <f t="shared" si="26"/>
        <v>11701</v>
      </c>
      <c r="AE234" s="5">
        <f t="shared" si="27"/>
        <v>15708</v>
      </c>
      <c r="AG234" s="2">
        <f t="shared" si="28"/>
        <v>8</v>
      </c>
      <c r="AH234" s="2">
        <f t="shared" si="29"/>
        <v>2024</v>
      </c>
      <c r="AJ234" s="5">
        <f t="shared" si="30"/>
        <v>1536</v>
      </c>
      <c r="AK234" s="2">
        <f t="shared" si="31"/>
        <v>4</v>
      </c>
      <c r="AT234" s="5"/>
      <c r="AU234" s="5"/>
      <c r="AV234" s="5"/>
      <c r="AW234" s="5"/>
      <c r="AX234" s="5"/>
    </row>
    <row r="235" spans="1:50" x14ac:dyDescent="0.25">
      <c r="A235" s="18">
        <v>45518</v>
      </c>
      <c r="B235" s="12">
        <v>1547</v>
      </c>
      <c r="C235" s="12">
        <v>1524</v>
      </c>
      <c r="D235" s="12">
        <v>1556</v>
      </c>
      <c r="E235" s="12">
        <v>1549</v>
      </c>
      <c r="F235" s="12">
        <v>1514</v>
      </c>
      <c r="G235" s="12">
        <v>1421</v>
      </c>
      <c r="H235" s="12">
        <v>1321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1251</v>
      </c>
      <c r="W235" s="12">
        <v>1277</v>
      </c>
      <c r="X235" s="12">
        <v>1369</v>
      </c>
      <c r="Y235" s="12">
        <v>1440</v>
      </c>
      <c r="AA235" s="2">
        <f>IFERROR(INDEX('Holiday Schedule'!$D$3:$D$24,MATCH(A235,'Holiday Schedule'!$C$3:$C$24,0)),0)</f>
        <v>0</v>
      </c>
      <c r="AB235" s="2">
        <f t="shared" si="24"/>
        <v>4</v>
      </c>
      <c r="AC235" s="2">
        <f t="shared" si="25"/>
        <v>3897</v>
      </c>
      <c r="AD235" s="5">
        <f t="shared" si="26"/>
        <v>11872</v>
      </c>
      <c r="AE235" s="5">
        <f t="shared" si="27"/>
        <v>15769</v>
      </c>
      <c r="AG235" s="2">
        <f t="shared" si="28"/>
        <v>8</v>
      </c>
      <c r="AH235" s="2">
        <f t="shared" si="29"/>
        <v>2024</v>
      </c>
      <c r="AJ235" s="5">
        <f t="shared" si="30"/>
        <v>1556</v>
      </c>
      <c r="AK235" s="2">
        <f t="shared" si="31"/>
        <v>3</v>
      </c>
      <c r="AT235" s="5"/>
      <c r="AU235" s="5"/>
      <c r="AV235" s="5"/>
      <c r="AW235" s="5"/>
      <c r="AX235" s="5"/>
    </row>
    <row r="236" spans="1:50" x14ac:dyDescent="0.25">
      <c r="A236" s="18">
        <v>45519</v>
      </c>
      <c r="B236" s="12">
        <v>1496</v>
      </c>
      <c r="C236" s="12">
        <v>1491</v>
      </c>
      <c r="D236" s="12">
        <v>1514</v>
      </c>
      <c r="E236" s="12">
        <v>1516</v>
      </c>
      <c r="F236" s="12">
        <v>1514</v>
      </c>
      <c r="G236" s="12">
        <v>1395</v>
      </c>
      <c r="H236" s="12">
        <v>1324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1228</v>
      </c>
      <c r="W236" s="12">
        <v>1254</v>
      </c>
      <c r="X236" s="12">
        <v>1327</v>
      </c>
      <c r="Y236" s="12">
        <v>1427</v>
      </c>
      <c r="AA236" s="2">
        <f>IFERROR(INDEX('Holiday Schedule'!$D$3:$D$24,MATCH(A236,'Holiday Schedule'!$C$3:$C$24,0)),0)</f>
        <v>0</v>
      </c>
      <c r="AB236" s="2">
        <f t="shared" si="24"/>
        <v>5</v>
      </c>
      <c r="AC236" s="2">
        <f t="shared" si="25"/>
        <v>3809</v>
      </c>
      <c r="AD236" s="5">
        <f t="shared" si="26"/>
        <v>11677</v>
      </c>
      <c r="AE236" s="5">
        <f t="shared" si="27"/>
        <v>15486</v>
      </c>
      <c r="AG236" s="2">
        <f t="shared" si="28"/>
        <v>8</v>
      </c>
      <c r="AH236" s="2">
        <f t="shared" si="29"/>
        <v>2024</v>
      </c>
      <c r="AJ236" s="5">
        <f t="shared" si="30"/>
        <v>1516</v>
      </c>
      <c r="AK236" s="2">
        <f t="shared" si="31"/>
        <v>4</v>
      </c>
      <c r="AT236" s="5"/>
      <c r="AU236" s="5"/>
      <c r="AV236" s="5"/>
      <c r="AW236" s="5"/>
      <c r="AX236" s="5"/>
    </row>
    <row r="237" spans="1:50" x14ac:dyDescent="0.25">
      <c r="A237" s="18">
        <v>45520</v>
      </c>
      <c r="B237" s="12">
        <v>1466</v>
      </c>
      <c r="C237" s="12">
        <v>1472</v>
      </c>
      <c r="D237" s="12">
        <v>1476</v>
      </c>
      <c r="E237" s="12">
        <v>1511</v>
      </c>
      <c r="F237" s="12">
        <v>1480</v>
      </c>
      <c r="G237" s="12">
        <v>1392</v>
      </c>
      <c r="H237" s="12">
        <v>1323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1218</v>
      </c>
      <c r="W237" s="12">
        <v>1245</v>
      </c>
      <c r="X237" s="12">
        <v>1354</v>
      </c>
      <c r="Y237" s="12">
        <v>1418</v>
      </c>
      <c r="AA237" s="2">
        <f>IFERROR(INDEX('Holiday Schedule'!$D$3:$D$24,MATCH(A237,'Holiday Schedule'!$C$3:$C$24,0)),0)</f>
        <v>0</v>
      </c>
      <c r="AB237" s="2">
        <f t="shared" si="24"/>
        <v>6</v>
      </c>
      <c r="AC237" s="2">
        <f t="shared" si="25"/>
        <v>3817</v>
      </c>
      <c r="AD237" s="5">
        <f t="shared" si="26"/>
        <v>11538</v>
      </c>
      <c r="AE237" s="5">
        <f t="shared" si="27"/>
        <v>15355</v>
      </c>
      <c r="AG237" s="2">
        <f t="shared" si="28"/>
        <v>8</v>
      </c>
      <c r="AH237" s="2">
        <f t="shared" si="29"/>
        <v>2024</v>
      </c>
      <c r="AJ237" s="5">
        <f t="shared" si="30"/>
        <v>1511</v>
      </c>
      <c r="AK237" s="2">
        <f t="shared" si="31"/>
        <v>4</v>
      </c>
      <c r="AT237" s="5"/>
      <c r="AU237" s="5"/>
      <c r="AV237" s="5"/>
      <c r="AW237" s="5"/>
      <c r="AX237" s="5"/>
    </row>
    <row r="238" spans="1:50" x14ac:dyDescent="0.25">
      <c r="A238" s="18">
        <v>45521</v>
      </c>
      <c r="B238" s="12">
        <v>1458</v>
      </c>
      <c r="C238" s="12">
        <v>1462</v>
      </c>
      <c r="D238" s="12">
        <v>1470</v>
      </c>
      <c r="E238" s="12">
        <v>1489</v>
      </c>
      <c r="F238" s="12">
        <v>1428</v>
      </c>
      <c r="G238" s="12">
        <v>1357</v>
      </c>
      <c r="H238" s="12">
        <v>1251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1181</v>
      </c>
      <c r="W238" s="12">
        <v>1226</v>
      </c>
      <c r="X238" s="12">
        <v>1323</v>
      </c>
      <c r="Y238" s="12">
        <v>1396</v>
      </c>
      <c r="AA238" s="2">
        <f>IFERROR(INDEX('Holiday Schedule'!$D$3:$D$24,MATCH(A238,'Holiday Schedule'!$C$3:$C$24,0)),0)</f>
        <v>0</v>
      </c>
      <c r="AB238" s="2">
        <f t="shared" si="24"/>
        <v>7</v>
      </c>
      <c r="AC238" s="2">
        <f t="shared" si="25"/>
        <v>0</v>
      </c>
      <c r="AD238" s="5">
        <f t="shared" si="26"/>
        <v>15041</v>
      </c>
      <c r="AE238" s="5">
        <f t="shared" si="27"/>
        <v>15041</v>
      </c>
      <c r="AG238" s="2">
        <f t="shared" si="28"/>
        <v>8</v>
      </c>
      <c r="AH238" s="2">
        <f t="shared" si="29"/>
        <v>2024</v>
      </c>
      <c r="AJ238" s="5">
        <f t="shared" si="30"/>
        <v>1489</v>
      </c>
      <c r="AK238" s="2">
        <f t="shared" si="31"/>
        <v>4</v>
      </c>
      <c r="AT238" s="5"/>
      <c r="AU238" s="5"/>
      <c r="AV238" s="5"/>
      <c r="AW238" s="5"/>
      <c r="AX238" s="5"/>
    </row>
    <row r="239" spans="1:50" x14ac:dyDescent="0.25">
      <c r="A239" s="18">
        <v>45522</v>
      </c>
      <c r="B239" s="12">
        <v>1454</v>
      </c>
      <c r="C239" s="12">
        <v>1441</v>
      </c>
      <c r="D239" s="12">
        <v>1478</v>
      </c>
      <c r="E239" s="12">
        <v>1484</v>
      </c>
      <c r="F239" s="12">
        <v>1440</v>
      </c>
      <c r="G239" s="12">
        <v>1350</v>
      </c>
      <c r="H239" s="12">
        <v>1253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1186</v>
      </c>
      <c r="W239" s="12">
        <v>1219</v>
      </c>
      <c r="X239" s="12">
        <v>1286</v>
      </c>
      <c r="Y239" s="12">
        <v>1377</v>
      </c>
      <c r="AA239" s="2">
        <f>IFERROR(INDEX('Holiday Schedule'!$D$3:$D$24,MATCH(A239,'Holiday Schedule'!$C$3:$C$24,0)),0)</f>
        <v>0</v>
      </c>
      <c r="AB239" s="2">
        <f t="shared" si="24"/>
        <v>1</v>
      </c>
      <c r="AC239" s="2">
        <f t="shared" si="25"/>
        <v>0</v>
      </c>
      <c r="AD239" s="5">
        <f t="shared" si="26"/>
        <v>14968</v>
      </c>
      <c r="AE239" s="5">
        <f t="shared" si="27"/>
        <v>14968</v>
      </c>
      <c r="AG239" s="2">
        <f t="shared" si="28"/>
        <v>8</v>
      </c>
      <c r="AH239" s="2">
        <f t="shared" si="29"/>
        <v>2024</v>
      </c>
      <c r="AJ239" s="5">
        <f t="shared" si="30"/>
        <v>1484</v>
      </c>
      <c r="AK239" s="2">
        <f t="shared" si="31"/>
        <v>4</v>
      </c>
      <c r="AT239" s="5"/>
      <c r="AU239" s="5"/>
      <c r="AV239" s="5"/>
      <c r="AW239" s="5"/>
      <c r="AX239" s="5"/>
    </row>
    <row r="240" spans="1:50" x14ac:dyDescent="0.25">
      <c r="A240" s="18">
        <v>45523</v>
      </c>
      <c r="B240" s="12">
        <v>1440</v>
      </c>
      <c r="C240" s="12">
        <v>1456</v>
      </c>
      <c r="D240" s="12">
        <v>1466</v>
      </c>
      <c r="E240" s="12">
        <v>1517</v>
      </c>
      <c r="F240" s="12">
        <v>1488</v>
      </c>
      <c r="G240" s="12">
        <v>1417</v>
      </c>
      <c r="H240" s="12">
        <v>1353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1223</v>
      </c>
      <c r="W240" s="12">
        <v>1240</v>
      </c>
      <c r="X240" s="12">
        <v>1336</v>
      </c>
      <c r="Y240" s="12">
        <v>1446</v>
      </c>
      <c r="AA240" s="2">
        <f>IFERROR(INDEX('Holiday Schedule'!$D$3:$D$24,MATCH(A240,'Holiday Schedule'!$C$3:$C$24,0)),0)</f>
        <v>0</v>
      </c>
      <c r="AB240" s="2">
        <f t="shared" si="24"/>
        <v>2</v>
      </c>
      <c r="AC240" s="2">
        <f t="shared" si="25"/>
        <v>3799</v>
      </c>
      <c r="AD240" s="5">
        <f t="shared" si="26"/>
        <v>11583</v>
      </c>
      <c r="AE240" s="5">
        <f t="shared" si="27"/>
        <v>15382</v>
      </c>
      <c r="AG240" s="2">
        <f t="shared" si="28"/>
        <v>8</v>
      </c>
      <c r="AH240" s="2">
        <f t="shared" si="29"/>
        <v>2024</v>
      </c>
      <c r="AJ240" s="5">
        <f t="shared" si="30"/>
        <v>1517</v>
      </c>
      <c r="AK240" s="2">
        <f t="shared" si="31"/>
        <v>4</v>
      </c>
      <c r="AT240" s="5"/>
      <c r="AU240" s="5"/>
      <c r="AV240" s="5"/>
      <c r="AW240" s="5"/>
      <c r="AX240" s="5"/>
    </row>
    <row r="241" spans="1:50" x14ac:dyDescent="0.25">
      <c r="A241" s="18">
        <v>45524</v>
      </c>
      <c r="B241" s="12">
        <v>1511</v>
      </c>
      <c r="C241" s="12">
        <v>1530</v>
      </c>
      <c r="D241" s="12">
        <v>1520</v>
      </c>
      <c r="E241" s="12">
        <v>1571</v>
      </c>
      <c r="F241" s="12">
        <v>1537</v>
      </c>
      <c r="G241" s="12">
        <v>1457</v>
      </c>
      <c r="H241" s="12">
        <v>1363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1170</v>
      </c>
      <c r="W241" s="12">
        <v>1182</v>
      </c>
      <c r="X241" s="12">
        <v>1270</v>
      </c>
      <c r="Y241" s="12">
        <v>1340</v>
      </c>
      <c r="AA241" s="2">
        <f>IFERROR(INDEX('Holiday Schedule'!$D$3:$D$24,MATCH(A241,'Holiday Schedule'!$C$3:$C$24,0)),0)</f>
        <v>0</v>
      </c>
      <c r="AB241" s="2">
        <f t="shared" si="24"/>
        <v>3</v>
      </c>
      <c r="AC241" s="2">
        <f t="shared" si="25"/>
        <v>3622</v>
      </c>
      <c r="AD241" s="5">
        <f t="shared" si="26"/>
        <v>11829</v>
      </c>
      <c r="AE241" s="5">
        <f t="shared" si="27"/>
        <v>15451</v>
      </c>
      <c r="AG241" s="2">
        <f t="shared" si="28"/>
        <v>8</v>
      </c>
      <c r="AH241" s="2">
        <f t="shared" si="29"/>
        <v>2024</v>
      </c>
      <c r="AJ241" s="5">
        <f t="shared" si="30"/>
        <v>1571</v>
      </c>
      <c r="AK241" s="2">
        <f t="shared" si="31"/>
        <v>4</v>
      </c>
      <c r="AT241" s="5"/>
      <c r="AU241" s="5"/>
      <c r="AV241" s="5"/>
      <c r="AW241" s="5"/>
      <c r="AX241" s="5"/>
    </row>
    <row r="242" spans="1:50" x14ac:dyDescent="0.25">
      <c r="A242" s="18">
        <v>45525</v>
      </c>
      <c r="B242" s="12">
        <v>1411</v>
      </c>
      <c r="C242" s="12">
        <v>1408</v>
      </c>
      <c r="D242" s="12">
        <v>1432</v>
      </c>
      <c r="E242" s="12">
        <v>1453</v>
      </c>
      <c r="F242" s="12">
        <v>1431</v>
      </c>
      <c r="G242" s="12">
        <v>1378</v>
      </c>
      <c r="H242" s="12">
        <v>1298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1175</v>
      </c>
      <c r="W242" s="12">
        <v>1186</v>
      </c>
      <c r="X242" s="12">
        <v>1274</v>
      </c>
      <c r="Y242" s="12">
        <v>1342</v>
      </c>
      <c r="AA242" s="2">
        <f>IFERROR(INDEX('Holiday Schedule'!$D$3:$D$24,MATCH(A242,'Holiday Schedule'!$C$3:$C$24,0)),0)</f>
        <v>0</v>
      </c>
      <c r="AB242" s="2">
        <f t="shared" si="24"/>
        <v>4</v>
      </c>
      <c r="AC242" s="2">
        <f t="shared" si="25"/>
        <v>3635</v>
      </c>
      <c r="AD242" s="5">
        <f t="shared" si="26"/>
        <v>11153</v>
      </c>
      <c r="AE242" s="5">
        <f t="shared" si="27"/>
        <v>14788</v>
      </c>
      <c r="AG242" s="2">
        <f t="shared" si="28"/>
        <v>8</v>
      </c>
      <c r="AH242" s="2">
        <f t="shared" si="29"/>
        <v>2024</v>
      </c>
      <c r="AJ242" s="5">
        <f t="shared" si="30"/>
        <v>1453</v>
      </c>
      <c r="AK242" s="2">
        <f t="shared" si="31"/>
        <v>4</v>
      </c>
      <c r="AT242" s="5"/>
      <c r="AU242" s="5"/>
      <c r="AV242" s="5"/>
      <c r="AW242" s="5"/>
      <c r="AX242" s="5"/>
    </row>
    <row r="243" spans="1:50" x14ac:dyDescent="0.25">
      <c r="A243" s="18">
        <v>45526</v>
      </c>
      <c r="B243" s="12">
        <v>1408</v>
      </c>
      <c r="C243" s="12">
        <v>1409</v>
      </c>
      <c r="D243" s="12">
        <v>1417</v>
      </c>
      <c r="E243" s="12">
        <v>1438</v>
      </c>
      <c r="F243" s="12">
        <v>1418</v>
      </c>
      <c r="G243" s="12">
        <v>1363</v>
      </c>
      <c r="H243" s="12">
        <v>1280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1151</v>
      </c>
      <c r="W243" s="12">
        <v>1171</v>
      </c>
      <c r="X243" s="12">
        <v>1250</v>
      </c>
      <c r="Y243" s="12">
        <v>1335</v>
      </c>
      <c r="AA243" s="2">
        <f>IFERROR(INDEX('Holiday Schedule'!$D$3:$D$24,MATCH(A243,'Holiday Schedule'!$C$3:$C$24,0)),0)</f>
        <v>0</v>
      </c>
      <c r="AB243" s="2">
        <f t="shared" si="24"/>
        <v>5</v>
      </c>
      <c r="AC243" s="2">
        <f t="shared" si="25"/>
        <v>3572</v>
      </c>
      <c r="AD243" s="5">
        <f t="shared" si="26"/>
        <v>11068</v>
      </c>
      <c r="AE243" s="5">
        <f t="shared" si="27"/>
        <v>14640</v>
      </c>
      <c r="AG243" s="2">
        <f t="shared" si="28"/>
        <v>8</v>
      </c>
      <c r="AH243" s="2">
        <f t="shared" si="29"/>
        <v>2024</v>
      </c>
      <c r="AJ243" s="5">
        <f t="shared" si="30"/>
        <v>1438</v>
      </c>
      <c r="AK243" s="2">
        <f t="shared" si="31"/>
        <v>4</v>
      </c>
      <c r="AT243" s="5"/>
      <c r="AU243" s="5"/>
      <c r="AV243" s="5"/>
      <c r="AW243" s="5"/>
      <c r="AX243" s="5"/>
    </row>
    <row r="244" spans="1:50" x14ac:dyDescent="0.25">
      <c r="A244" s="18">
        <v>45527</v>
      </c>
      <c r="B244" s="12">
        <v>1397</v>
      </c>
      <c r="C244" s="12">
        <v>1382</v>
      </c>
      <c r="D244" s="12">
        <v>1404</v>
      </c>
      <c r="E244" s="12">
        <v>1445</v>
      </c>
      <c r="F244" s="12">
        <v>1408</v>
      </c>
      <c r="G244" s="12">
        <v>1313</v>
      </c>
      <c r="H244" s="12">
        <v>1268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1146</v>
      </c>
      <c r="W244" s="12">
        <v>1189</v>
      </c>
      <c r="X244" s="12">
        <v>1263</v>
      </c>
      <c r="Y244" s="12">
        <v>1337</v>
      </c>
      <c r="AA244" s="2">
        <f>IFERROR(INDEX('Holiday Schedule'!$D$3:$D$24,MATCH(A244,'Holiday Schedule'!$C$3:$C$24,0)),0)</f>
        <v>0</v>
      </c>
      <c r="AB244" s="2">
        <f t="shared" si="24"/>
        <v>6</v>
      </c>
      <c r="AC244" s="2">
        <f t="shared" si="25"/>
        <v>3598</v>
      </c>
      <c r="AD244" s="5">
        <f t="shared" si="26"/>
        <v>10954</v>
      </c>
      <c r="AE244" s="5">
        <f t="shared" si="27"/>
        <v>14552</v>
      </c>
      <c r="AG244" s="2">
        <f t="shared" si="28"/>
        <v>8</v>
      </c>
      <c r="AH244" s="2">
        <f t="shared" si="29"/>
        <v>2024</v>
      </c>
      <c r="AJ244" s="5">
        <f t="shared" si="30"/>
        <v>1445</v>
      </c>
      <c r="AK244" s="2">
        <f t="shared" si="31"/>
        <v>4</v>
      </c>
      <c r="AT244" s="5"/>
      <c r="AU244" s="5"/>
      <c r="AV244" s="5"/>
      <c r="AW244" s="5"/>
      <c r="AX244" s="5"/>
    </row>
    <row r="245" spans="1:50" x14ac:dyDescent="0.25">
      <c r="A245" s="18">
        <v>45528</v>
      </c>
      <c r="B245" s="12">
        <v>1382</v>
      </c>
      <c r="C245" s="12">
        <v>1394</v>
      </c>
      <c r="D245" s="12">
        <v>1391</v>
      </c>
      <c r="E245" s="12">
        <v>1413</v>
      </c>
      <c r="F245" s="12">
        <v>1375</v>
      </c>
      <c r="G245" s="12">
        <v>1305</v>
      </c>
      <c r="H245" s="12">
        <v>1210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1239</v>
      </c>
      <c r="W245" s="12">
        <v>1259</v>
      </c>
      <c r="X245" s="12">
        <v>1359</v>
      </c>
      <c r="Y245" s="12">
        <v>1414</v>
      </c>
      <c r="AA245" s="2">
        <f>IFERROR(INDEX('Holiday Schedule'!$D$3:$D$24,MATCH(A245,'Holiday Schedule'!$C$3:$C$24,0)),0)</f>
        <v>0</v>
      </c>
      <c r="AB245" s="2">
        <f t="shared" si="24"/>
        <v>7</v>
      </c>
      <c r="AC245" s="2">
        <f t="shared" si="25"/>
        <v>0</v>
      </c>
      <c r="AD245" s="5">
        <f t="shared" si="26"/>
        <v>14741</v>
      </c>
      <c r="AE245" s="5">
        <f t="shared" si="27"/>
        <v>14741</v>
      </c>
      <c r="AG245" s="2">
        <f t="shared" si="28"/>
        <v>8</v>
      </c>
      <c r="AH245" s="2">
        <f t="shared" si="29"/>
        <v>2024</v>
      </c>
      <c r="AJ245" s="5">
        <f t="shared" si="30"/>
        <v>1414</v>
      </c>
      <c r="AK245" s="2">
        <f t="shared" si="31"/>
        <v>24</v>
      </c>
      <c r="AT245" s="5"/>
      <c r="AU245" s="5"/>
      <c r="AV245" s="5"/>
      <c r="AW245" s="5"/>
      <c r="AX245" s="5"/>
    </row>
    <row r="246" spans="1:50" x14ac:dyDescent="0.25">
      <c r="A246" s="18">
        <v>45529</v>
      </c>
      <c r="B246" s="12">
        <v>1459</v>
      </c>
      <c r="C246" s="12">
        <v>1467</v>
      </c>
      <c r="D246" s="12">
        <v>1482</v>
      </c>
      <c r="E246" s="12">
        <v>1487</v>
      </c>
      <c r="F246" s="12">
        <v>1423</v>
      </c>
      <c r="G246" s="12">
        <v>1326</v>
      </c>
      <c r="H246" s="12">
        <v>1209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1282</v>
      </c>
      <c r="W246" s="12">
        <v>1284</v>
      </c>
      <c r="X246" s="12">
        <v>1366</v>
      </c>
      <c r="Y246" s="12">
        <v>1428</v>
      </c>
      <c r="AA246" s="2">
        <f>IFERROR(INDEX('Holiday Schedule'!$D$3:$D$24,MATCH(A246,'Holiday Schedule'!$C$3:$C$24,0)),0)</f>
        <v>0</v>
      </c>
      <c r="AB246" s="2">
        <f t="shared" si="24"/>
        <v>1</v>
      </c>
      <c r="AC246" s="2">
        <f t="shared" si="25"/>
        <v>0</v>
      </c>
      <c r="AD246" s="5">
        <f t="shared" si="26"/>
        <v>15213</v>
      </c>
      <c r="AE246" s="5">
        <f t="shared" si="27"/>
        <v>15213</v>
      </c>
      <c r="AG246" s="2">
        <f t="shared" si="28"/>
        <v>8</v>
      </c>
      <c r="AH246" s="2">
        <f t="shared" si="29"/>
        <v>2024</v>
      </c>
      <c r="AJ246" s="5">
        <f t="shared" si="30"/>
        <v>1487</v>
      </c>
      <c r="AK246" s="2">
        <f t="shared" si="31"/>
        <v>4</v>
      </c>
      <c r="AT246" s="5"/>
      <c r="AU246" s="5"/>
      <c r="AV246" s="5"/>
      <c r="AW246" s="5"/>
      <c r="AX246" s="5"/>
    </row>
    <row r="247" spans="1:50" x14ac:dyDescent="0.25">
      <c r="A247" s="18">
        <v>45530</v>
      </c>
      <c r="B247" s="12">
        <v>1489</v>
      </c>
      <c r="C247" s="12">
        <v>1490</v>
      </c>
      <c r="D247" s="12">
        <v>1510</v>
      </c>
      <c r="E247" s="12">
        <v>1536</v>
      </c>
      <c r="F247" s="12">
        <v>1508</v>
      </c>
      <c r="G247" s="12">
        <v>1429</v>
      </c>
      <c r="H247" s="12">
        <v>1358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1235</v>
      </c>
      <c r="W247" s="12">
        <v>1241</v>
      </c>
      <c r="X247" s="12">
        <v>1315</v>
      </c>
      <c r="Y247" s="12">
        <v>1381</v>
      </c>
      <c r="AA247" s="2">
        <f>IFERROR(INDEX('Holiday Schedule'!$D$3:$D$24,MATCH(A247,'Holiday Schedule'!$C$3:$C$24,0)),0)</f>
        <v>0</v>
      </c>
      <c r="AB247" s="2">
        <f t="shared" si="24"/>
        <v>2</v>
      </c>
      <c r="AC247" s="2">
        <f t="shared" si="25"/>
        <v>3791</v>
      </c>
      <c r="AD247" s="5">
        <f t="shared" si="26"/>
        <v>11701</v>
      </c>
      <c r="AE247" s="5">
        <f t="shared" si="27"/>
        <v>15492</v>
      </c>
      <c r="AG247" s="2">
        <f t="shared" si="28"/>
        <v>8</v>
      </c>
      <c r="AH247" s="2">
        <f t="shared" si="29"/>
        <v>2024</v>
      </c>
      <c r="AJ247" s="5">
        <f t="shared" si="30"/>
        <v>1536</v>
      </c>
      <c r="AK247" s="2">
        <f t="shared" si="31"/>
        <v>4</v>
      </c>
      <c r="AT247" s="5"/>
      <c r="AU247" s="5"/>
      <c r="AV247" s="5"/>
      <c r="AW247" s="5"/>
      <c r="AX247" s="5"/>
    </row>
    <row r="248" spans="1:50" x14ac:dyDescent="0.25">
      <c r="A248" s="18">
        <v>45531</v>
      </c>
      <c r="B248" s="12">
        <v>1450</v>
      </c>
      <c r="C248" s="12">
        <v>1440</v>
      </c>
      <c r="D248" s="12">
        <v>1449</v>
      </c>
      <c r="E248" s="12">
        <v>1470</v>
      </c>
      <c r="F248" s="12">
        <v>1442</v>
      </c>
      <c r="G248" s="12">
        <v>1379</v>
      </c>
      <c r="H248" s="12">
        <v>1299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1257</v>
      </c>
      <c r="W248" s="12">
        <v>1255</v>
      </c>
      <c r="X248" s="12">
        <v>1340</v>
      </c>
      <c r="Y248" s="12">
        <v>1408</v>
      </c>
      <c r="AA248" s="2">
        <f>IFERROR(INDEX('Holiday Schedule'!$D$3:$D$24,MATCH(A248,'Holiday Schedule'!$C$3:$C$24,0)),0)</f>
        <v>0</v>
      </c>
      <c r="AB248" s="2">
        <f t="shared" si="24"/>
        <v>3</v>
      </c>
      <c r="AC248" s="2">
        <f t="shared" si="25"/>
        <v>3852</v>
      </c>
      <c r="AD248" s="5">
        <f t="shared" si="26"/>
        <v>11337</v>
      </c>
      <c r="AE248" s="5">
        <f t="shared" si="27"/>
        <v>15189</v>
      </c>
      <c r="AG248" s="2">
        <f t="shared" si="28"/>
        <v>8</v>
      </c>
      <c r="AH248" s="2">
        <f t="shared" si="29"/>
        <v>2024</v>
      </c>
      <c r="AJ248" s="5">
        <f t="shared" si="30"/>
        <v>1470</v>
      </c>
      <c r="AK248" s="2">
        <f t="shared" si="31"/>
        <v>4</v>
      </c>
      <c r="AT248" s="5"/>
      <c r="AU248" s="5"/>
      <c r="AV248" s="5"/>
      <c r="AW248" s="5"/>
      <c r="AX248" s="5"/>
    </row>
    <row r="249" spans="1:50" x14ac:dyDescent="0.25">
      <c r="A249" s="18">
        <v>45532</v>
      </c>
      <c r="B249" s="12">
        <v>1488</v>
      </c>
      <c r="C249" s="12">
        <v>1476</v>
      </c>
      <c r="D249" s="12">
        <v>1509</v>
      </c>
      <c r="E249" s="12">
        <v>1515</v>
      </c>
      <c r="F249" s="12">
        <v>1510</v>
      </c>
      <c r="G249" s="12">
        <v>1442</v>
      </c>
      <c r="H249" s="12">
        <v>1403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1176</v>
      </c>
      <c r="W249" s="12">
        <v>1162</v>
      </c>
      <c r="X249" s="12">
        <v>1234</v>
      </c>
      <c r="Y249" s="12">
        <v>1284</v>
      </c>
      <c r="AA249" s="2">
        <f>IFERROR(INDEX('Holiday Schedule'!$D$3:$D$24,MATCH(A249,'Holiday Schedule'!$C$3:$C$24,0)),0)</f>
        <v>0</v>
      </c>
      <c r="AB249" s="2">
        <f t="shared" si="24"/>
        <v>4</v>
      </c>
      <c r="AC249" s="2">
        <f t="shared" si="25"/>
        <v>3572</v>
      </c>
      <c r="AD249" s="5">
        <f t="shared" si="26"/>
        <v>11627</v>
      </c>
      <c r="AE249" s="5">
        <f t="shared" si="27"/>
        <v>15199</v>
      </c>
      <c r="AG249" s="2">
        <f t="shared" si="28"/>
        <v>8</v>
      </c>
      <c r="AH249" s="2">
        <f t="shared" si="29"/>
        <v>2024</v>
      </c>
      <c r="AJ249" s="5">
        <f t="shared" si="30"/>
        <v>1515</v>
      </c>
      <c r="AK249" s="2">
        <f t="shared" si="31"/>
        <v>4</v>
      </c>
      <c r="AT249" s="5"/>
      <c r="AU249" s="5"/>
      <c r="AV249" s="5"/>
      <c r="AW249" s="5"/>
      <c r="AX249" s="5"/>
    </row>
    <row r="250" spans="1:50" x14ac:dyDescent="0.25">
      <c r="A250" s="18">
        <v>45533</v>
      </c>
      <c r="B250" s="12">
        <v>1290</v>
      </c>
      <c r="C250" s="12">
        <v>1363</v>
      </c>
      <c r="D250" s="12">
        <v>1358</v>
      </c>
      <c r="E250" s="12">
        <v>1364</v>
      </c>
      <c r="F250" s="12">
        <v>1361</v>
      </c>
      <c r="G250" s="12">
        <v>1296</v>
      </c>
      <c r="H250" s="12">
        <v>1269</v>
      </c>
      <c r="I250" s="12">
        <v>0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1098</v>
      </c>
      <c r="W250" s="12">
        <v>1112</v>
      </c>
      <c r="X250" s="12">
        <v>1182</v>
      </c>
      <c r="Y250" s="12">
        <v>1231</v>
      </c>
      <c r="AA250" s="2">
        <f>IFERROR(INDEX('Holiday Schedule'!$D$3:$D$24,MATCH(A250,'Holiday Schedule'!$C$3:$C$24,0)),0)</f>
        <v>0</v>
      </c>
      <c r="AB250" s="2">
        <f t="shared" si="24"/>
        <v>5</v>
      </c>
      <c r="AC250" s="2">
        <f t="shared" si="25"/>
        <v>3392</v>
      </c>
      <c r="AD250" s="5">
        <f t="shared" si="26"/>
        <v>10532</v>
      </c>
      <c r="AE250" s="5">
        <f t="shared" si="27"/>
        <v>13924</v>
      </c>
      <c r="AG250" s="2">
        <f t="shared" si="28"/>
        <v>8</v>
      </c>
      <c r="AH250" s="2">
        <f t="shared" si="29"/>
        <v>2024</v>
      </c>
      <c r="AJ250" s="5">
        <f t="shared" si="30"/>
        <v>1364</v>
      </c>
      <c r="AK250" s="2">
        <f t="shared" si="31"/>
        <v>4</v>
      </c>
      <c r="AT250" s="5"/>
      <c r="AU250" s="5"/>
      <c r="AV250" s="5"/>
      <c r="AW250" s="5"/>
      <c r="AX250" s="5"/>
    </row>
    <row r="251" spans="1:50" x14ac:dyDescent="0.25">
      <c r="A251" s="18">
        <v>45534</v>
      </c>
      <c r="B251" s="12">
        <v>1291</v>
      </c>
      <c r="C251" s="12">
        <v>1291</v>
      </c>
      <c r="D251" s="12">
        <v>1308</v>
      </c>
      <c r="E251" s="12">
        <v>1336</v>
      </c>
      <c r="F251" s="12">
        <v>1332</v>
      </c>
      <c r="G251" s="12">
        <v>1264</v>
      </c>
      <c r="H251" s="12">
        <v>1219</v>
      </c>
      <c r="I251" s="12">
        <v>0</v>
      </c>
      <c r="J251" s="12">
        <v>0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1064</v>
      </c>
      <c r="W251" s="12">
        <v>1102</v>
      </c>
      <c r="X251" s="12">
        <v>1183</v>
      </c>
      <c r="Y251" s="12">
        <v>1243</v>
      </c>
      <c r="AA251" s="2">
        <f>IFERROR(INDEX('Holiday Schedule'!$D$3:$D$24,MATCH(A251,'Holiday Schedule'!$C$3:$C$24,0)),0)</f>
        <v>0</v>
      </c>
      <c r="AB251" s="2">
        <f t="shared" si="24"/>
        <v>6</v>
      </c>
      <c r="AC251" s="2">
        <f t="shared" si="25"/>
        <v>3349</v>
      </c>
      <c r="AD251" s="5">
        <f t="shared" si="26"/>
        <v>10284</v>
      </c>
      <c r="AE251" s="5">
        <f t="shared" si="27"/>
        <v>13633</v>
      </c>
      <c r="AG251" s="2">
        <f t="shared" si="28"/>
        <v>8</v>
      </c>
      <c r="AH251" s="2">
        <f t="shared" si="29"/>
        <v>2024</v>
      </c>
      <c r="AJ251" s="5">
        <f t="shared" si="30"/>
        <v>1336</v>
      </c>
      <c r="AK251" s="2">
        <f t="shared" si="31"/>
        <v>4</v>
      </c>
      <c r="AT251" s="5"/>
      <c r="AU251" s="5"/>
      <c r="AV251" s="5"/>
      <c r="AW251" s="5"/>
      <c r="AX251" s="5"/>
    </row>
    <row r="252" spans="1:50" x14ac:dyDescent="0.25">
      <c r="A252" s="18">
        <v>45535</v>
      </c>
      <c r="B252" s="12">
        <v>1305</v>
      </c>
      <c r="C252" s="12">
        <v>1323</v>
      </c>
      <c r="D252" s="12">
        <v>1346</v>
      </c>
      <c r="E252" s="12">
        <v>1349</v>
      </c>
      <c r="F252" s="12">
        <v>1317</v>
      </c>
      <c r="G252" s="12">
        <v>1256</v>
      </c>
      <c r="H252" s="12">
        <v>1167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1100</v>
      </c>
      <c r="W252" s="12">
        <v>1115</v>
      </c>
      <c r="X252" s="12">
        <v>1217</v>
      </c>
      <c r="Y252" s="12">
        <v>1294</v>
      </c>
      <c r="AA252" s="2">
        <f>IFERROR(INDEX('Holiday Schedule'!$D$3:$D$24,MATCH(A252,'Holiday Schedule'!$C$3:$C$24,0)),0)</f>
        <v>0</v>
      </c>
      <c r="AB252" s="2">
        <f t="shared" si="24"/>
        <v>7</v>
      </c>
      <c r="AC252" s="2">
        <f t="shared" si="25"/>
        <v>0</v>
      </c>
      <c r="AD252" s="5">
        <f t="shared" si="26"/>
        <v>13789</v>
      </c>
      <c r="AE252" s="5">
        <f t="shared" si="27"/>
        <v>13789</v>
      </c>
      <c r="AG252" s="2">
        <f t="shared" si="28"/>
        <v>8</v>
      </c>
      <c r="AH252" s="2">
        <f t="shared" si="29"/>
        <v>2024</v>
      </c>
      <c r="AJ252" s="5">
        <f t="shared" si="30"/>
        <v>1349</v>
      </c>
      <c r="AK252" s="2">
        <f t="shared" si="31"/>
        <v>4</v>
      </c>
      <c r="AS252" s="5"/>
      <c r="AT252" s="5"/>
      <c r="AU252" s="5"/>
      <c r="AV252" s="5"/>
      <c r="AW252" s="5"/>
      <c r="AX252" s="5"/>
    </row>
    <row r="253" spans="1:50" x14ac:dyDescent="0.25">
      <c r="A253" s="18">
        <v>45536</v>
      </c>
      <c r="B253" s="12">
        <v>1524</v>
      </c>
      <c r="C253" s="12">
        <v>1538</v>
      </c>
      <c r="D253" s="12">
        <v>1574</v>
      </c>
      <c r="E253" s="12">
        <v>1553</v>
      </c>
      <c r="F253" s="12">
        <v>1501</v>
      </c>
      <c r="G253" s="12">
        <v>1404</v>
      </c>
      <c r="H253" s="12">
        <v>1186</v>
      </c>
      <c r="I253" s="12">
        <v>807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884</v>
      </c>
      <c r="V253" s="12">
        <v>1298</v>
      </c>
      <c r="W253" s="12">
        <v>1421</v>
      </c>
      <c r="X253" s="12">
        <v>1553</v>
      </c>
      <c r="Y253" s="12">
        <v>1626</v>
      </c>
      <c r="AA253" s="2">
        <f>IFERROR(INDEX('Holiday Schedule'!$D$3:$D$24,MATCH(A253,'Holiday Schedule'!$C$3:$C$24,0)),0)</f>
        <v>0</v>
      </c>
      <c r="AB253" s="2">
        <f t="shared" si="24"/>
        <v>1</v>
      </c>
      <c r="AC253" s="2">
        <f t="shared" si="25"/>
        <v>0</v>
      </c>
      <c r="AD253" s="5">
        <f t="shared" si="26"/>
        <v>17869</v>
      </c>
      <c r="AE253" s="5">
        <f t="shared" si="27"/>
        <v>17869</v>
      </c>
      <c r="AG253" s="2">
        <f t="shared" si="28"/>
        <v>9</v>
      </c>
      <c r="AH253" s="2">
        <f t="shared" si="29"/>
        <v>2024</v>
      </c>
      <c r="AJ253" s="5">
        <f t="shared" si="30"/>
        <v>1626</v>
      </c>
      <c r="AK253" s="2">
        <f t="shared" si="31"/>
        <v>24</v>
      </c>
      <c r="AS253" s="5"/>
      <c r="AT253" s="5"/>
      <c r="AU253" s="5"/>
      <c r="AV253" s="5"/>
      <c r="AW253" s="5"/>
      <c r="AX253" s="5"/>
    </row>
    <row r="254" spans="1:50" x14ac:dyDescent="0.25">
      <c r="A254" s="18">
        <v>45537</v>
      </c>
      <c r="B254" s="12">
        <v>1641</v>
      </c>
      <c r="C254" s="12">
        <v>1629</v>
      </c>
      <c r="D254" s="12">
        <v>1636</v>
      </c>
      <c r="E254" s="12">
        <v>1593</v>
      </c>
      <c r="F254" s="12">
        <v>1578</v>
      </c>
      <c r="G254" s="12">
        <v>1423</v>
      </c>
      <c r="H254" s="12">
        <v>1196</v>
      </c>
      <c r="I254" s="12">
        <v>762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848</v>
      </c>
      <c r="V254" s="12">
        <v>1224</v>
      </c>
      <c r="W254" s="12">
        <v>1308</v>
      </c>
      <c r="X254" s="12">
        <v>1345</v>
      </c>
      <c r="Y254" s="12">
        <v>1406</v>
      </c>
      <c r="AA254" s="2">
        <f>IFERROR(INDEX('Holiday Schedule'!$D$3:$D$24,MATCH(A254,'Holiday Schedule'!$C$3:$C$24,0)),0)</f>
        <v>1</v>
      </c>
      <c r="AB254" s="2">
        <f t="shared" si="24"/>
        <v>2</v>
      </c>
      <c r="AC254" s="2">
        <f t="shared" si="25"/>
        <v>0</v>
      </c>
      <c r="AD254" s="5">
        <f t="shared" si="26"/>
        <v>17589</v>
      </c>
      <c r="AE254" s="5">
        <f t="shared" si="27"/>
        <v>17589</v>
      </c>
      <c r="AG254" s="2">
        <f t="shared" si="28"/>
        <v>9</v>
      </c>
      <c r="AH254" s="2">
        <f t="shared" si="29"/>
        <v>2024</v>
      </c>
      <c r="AJ254" s="5">
        <f t="shared" si="30"/>
        <v>1641</v>
      </c>
      <c r="AK254" s="2">
        <f t="shared" si="31"/>
        <v>1</v>
      </c>
      <c r="AS254" s="5"/>
      <c r="AT254" s="5"/>
      <c r="AU254" s="5"/>
      <c r="AV254" s="5"/>
      <c r="AW254" s="5"/>
      <c r="AX254" s="5"/>
    </row>
    <row r="255" spans="1:50" x14ac:dyDescent="0.25">
      <c r="A255" s="18">
        <v>45538</v>
      </c>
      <c r="B255" s="12">
        <v>1416</v>
      </c>
      <c r="C255" s="12">
        <v>1430</v>
      </c>
      <c r="D255" s="12">
        <v>1446</v>
      </c>
      <c r="E255" s="12">
        <v>1434</v>
      </c>
      <c r="F255" s="12">
        <v>1433</v>
      </c>
      <c r="G255" s="12">
        <v>1400</v>
      </c>
      <c r="H255" s="12">
        <v>1241</v>
      </c>
      <c r="I255">
        <v>985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 s="12">
        <v>1016</v>
      </c>
      <c r="V255" s="12">
        <v>1185</v>
      </c>
      <c r="W255" s="12">
        <v>1255</v>
      </c>
      <c r="X255" s="12">
        <v>1295</v>
      </c>
      <c r="Y255" s="12">
        <v>1359</v>
      </c>
      <c r="AA255" s="2">
        <f>IFERROR(INDEX('Holiday Schedule'!$D$3:$D$24,MATCH(A255,'Holiday Schedule'!$C$3:$C$24,0)),0)</f>
        <v>0</v>
      </c>
      <c r="AB255" s="2">
        <f t="shared" si="24"/>
        <v>3</v>
      </c>
      <c r="AC255" s="2">
        <f t="shared" si="25"/>
        <v>5736</v>
      </c>
      <c r="AD255" s="5">
        <f t="shared" si="26"/>
        <v>11159</v>
      </c>
      <c r="AE255" s="5">
        <f t="shared" si="27"/>
        <v>16895</v>
      </c>
      <c r="AG255" s="2">
        <f t="shared" si="28"/>
        <v>9</v>
      </c>
      <c r="AH255" s="2">
        <f t="shared" si="29"/>
        <v>2024</v>
      </c>
      <c r="AJ255" s="5">
        <f t="shared" si="30"/>
        <v>1446</v>
      </c>
      <c r="AK255" s="2">
        <f t="shared" si="31"/>
        <v>3</v>
      </c>
      <c r="AS255" s="5"/>
      <c r="AT255" s="5"/>
      <c r="AU255" s="5"/>
      <c r="AV255" s="5"/>
      <c r="AW255" s="5"/>
      <c r="AX255" s="5"/>
    </row>
    <row r="256" spans="1:50" x14ac:dyDescent="0.25">
      <c r="A256" s="18">
        <v>45539</v>
      </c>
      <c r="B256" s="12">
        <v>1360</v>
      </c>
      <c r="C256" s="12">
        <v>1387</v>
      </c>
      <c r="D256" s="12">
        <v>1405</v>
      </c>
      <c r="E256" s="12">
        <v>1393</v>
      </c>
      <c r="F256" s="12">
        <v>1399</v>
      </c>
      <c r="G256" s="12">
        <v>1376</v>
      </c>
      <c r="H256" s="12">
        <v>1214</v>
      </c>
      <c r="I256">
        <v>958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 s="12">
        <v>1057</v>
      </c>
      <c r="V256" s="12">
        <v>1243</v>
      </c>
      <c r="W256" s="12">
        <v>1311</v>
      </c>
      <c r="X256" s="12">
        <v>1374</v>
      </c>
      <c r="Y256" s="12">
        <v>1422</v>
      </c>
      <c r="AA256" s="2">
        <f>IFERROR(INDEX('Holiday Schedule'!$D$3:$D$24,MATCH(A256,'Holiday Schedule'!$C$3:$C$24,0)),0)</f>
        <v>0</v>
      </c>
      <c r="AB256" s="2">
        <f t="shared" si="24"/>
        <v>4</v>
      </c>
      <c r="AC256" s="2">
        <f t="shared" si="25"/>
        <v>5943</v>
      </c>
      <c r="AD256" s="5">
        <f t="shared" si="26"/>
        <v>10956</v>
      </c>
      <c r="AE256" s="5">
        <f t="shared" si="27"/>
        <v>16899</v>
      </c>
      <c r="AG256" s="2">
        <f t="shared" si="28"/>
        <v>9</v>
      </c>
      <c r="AH256" s="2">
        <f t="shared" si="29"/>
        <v>2024</v>
      </c>
      <c r="AJ256" s="5">
        <f t="shared" si="30"/>
        <v>1422</v>
      </c>
      <c r="AK256" s="2">
        <f t="shared" si="31"/>
        <v>24</v>
      </c>
      <c r="AS256" s="5"/>
      <c r="AT256" s="5"/>
      <c r="AU256" s="5"/>
      <c r="AV256" s="5"/>
      <c r="AW256" s="5"/>
      <c r="AX256" s="5"/>
    </row>
    <row r="257" spans="1:50" x14ac:dyDescent="0.25">
      <c r="A257" s="18">
        <v>45540</v>
      </c>
      <c r="B257" s="12">
        <v>1444</v>
      </c>
      <c r="C257" s="12">
        <v>1459</v>
      </c>
      <c r="D257" s="12">
        <v>1468</v>
      </c>
      <c r="E257" s="12">
        <v>1450</v>
      </c>
      <c r="F257" s="12">
        <v>1428</v>
      </c>
      <c r="G257" s="12">
        <v>1389</v>
      </c>
      <c r="H257" s="12">
        <v>1215</v>
      </c>
      <c r="I257">
        <v>972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 s="12">
        <v>1040</v>
      </c>
      <c r="V257" s="12">
        <v>1208</v>
      </c>
      <c r="W257" s="12">
        <v>1267</v>
      </c>
      <c r="X257" s="12">
        <v>1342</v>
      </c>
      <c r="Y257" s="12">
        <v>1394</v>
      </c>
      <c r="AA257" s="2">
        <f>IFERROR(INDEX('Holiday Schedule'!$D$3:$D$24,MATCH(A257,'Holiday Schedule'!$C$3:$C$24,0)),0)</f>
        <v>0</v>
      </c>
      <c r="AB257" s="2">
        <f t="shared" si="24"/>
        <v>5</v>
      </c>
      <c r="AC257" s="2">
        <f t="shared" si="25"/>
        <v>5829</v>
      </c>
      <c r="AD257" s="5">
        <f t="shared" si="26"/>
        <v>11247</v>
      </c>
      <c r="AE257" s="5">
        <f t="shared" si="27"/>
        <v>17076</v>
      </c>
      <c r="AG257" s="2">
        <f t="shared" si="28"/>
        <v>9</v>
      </c>
      <c r="AH257" s="2">
        <f t="shared" si="29"/>
        <v>2024</v>
      </c>
      <c r="AJ257" s="5">
        <f t="shared" si="30"/>
        <v>1468</v>
      </c>
      <c r="AK257" s="2">
        <f t="shared" si="31"/>
        <v>3</v>
      </c>
      <c r="AS257" s="5"/>
      <c r="AT257" s="5"/>
      <c r="AU257" s="5"/>
      <c r="AV257" s="5"/>
      <c r="AW257" s="5"/>
      <c r="AX257" s="5"/>
    </row>
    <row r="258" spans="1:50" x14ac:dyDescent="0.25">
      <c r="A258" s="18">
        <v>45541</v>
      </c>
      <c r="B258" s="12">
        <v>1404</v>
      </c>
      <c r="C258" s="12">
        <v>1434</v>
      </c>
      <c r="D258" s="12">
        <v>1446</v>
      </c>
      <c r="E258" s="12">
        <v>1429</v>
      </c>
      <c r="F258" s="12">
        <v>1395</v>
      </c>
      <c r="G258" s="12">
        <v>1368</v>
      </c>
      <c r="H258" s="12">
        <v>1197</v>
      </c>
      <c r="I258">
        <v>971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963</v>
      </c>
      <c r="V258" s="12">
        <v>1146</v>
      </c>
      <c r="W258" s="12">
        <v>1227</v>
      </c>
      <c r="X258" s="12">
        <v>1310</v>
      </c>
      <c r="Y258" s="12">
        <v>1385</v>
      </c>
      <c r="AA258" s="2">
        <f>IFERROR(INDEX('Holiday Schedule'!$D$3:$D$24,MATCH(A258,'Holiday Schedule'!$C$3:$C$24,0)),0)</f>
        <v>0</v>
      </c>
      <c r="AB258" s="2">
        <f t="shared" si="24"/>
        <v>6</v>
      </c>
      <c r="AC258" s="2">
        <f t="shared" si="25"/>
        <v>5617</v>
      </c>
      <c r="AD258" s="5">
        <f t="shared" si="26"/>
        <v>11058</v>
      </c>
      <c r="AE258" s="5">
        <f t="shared" si="27"/>
        <v>16675</v>
      </c>
      <c r="AG258" s="2">
        <f t="shared" si="28"/>
        <v>9</v>
      </c>
      <c r="AH258" s="2">
        <f t="shared" si="29"/>
        <v>2024</v>
      </c>
      <c r="AJ258" s="5">
        <f t="shared" si="30"/>
        <v>1446</v>
      </c>
      <c r="AK258" s="2">
        <f t="shared" si="31"/>
        <v>3</v>
      </c>
      <c r="AS258" s="5"/>
      <c r="AT258" s="5"/>
      <c r="AU258" s="5"/>
      <c r="AV258" s="5"/>
      <c r="AW258" s="5"/>
      <c r="AX258" s="5"/>
    </row>
    <row r="259" spans="1:50" x14ac:dyDescent="0.25">
      <c r="A259" s="18">
        <v>45542</v>
      </c>
      <c r="B259" s="12">
        <v>1410</v>
      </c>
      <c r="C259" s="12">
        <v>1426</v>
      </c>
      <c r="D259" s="12">
        <v>1433</v>
      </c>
      <c r="E259" s="12">
        <v>1403</v>
      </c>
      <c r="F259" s="12">
        <v>1420</v>
      </c>
      <c r="G259" s="12">
        <v>1289</v>
      </c>
      <c r="H259" s="12">
        <v>1127</v>
      </c>
      <c r="I259">
        <v>736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764</v>
      </c>
      <c r="V259" s="12">
        <v>1117</v>
      </c>
      <c r="W259" s="12">
        <v>1238</v>
      </c>
      <c r="X259" s="12">
        <v>1311</v>
      </c>
      <c r="Y259" s="12">
        <v>1426</v>
      </c>
      <c r="AA259" s="2">
        <f>IFERROR(INDEX('Holiday Schedule'!$D$3:$D$24,MATCH(A259,'Holiday Schedule'!$C$3:$C$24,0)),0)</f>
        <v>0</v>
      </c>
      <c r="AB259" s="2">
        <f t="shared" si="24"/>
        <v>7</v>
      </c>
      <c r="AC259" s="2">
        <f t="shared" si="25"/>
        <v>0</v>
      </c>
      <c r="AD259" s="5">
        <f t="shared" si="26"/>
        <v>16100</v>
      </c>
      <c r="AE259" s="5">
        <f t="shared" si="27"/>
        <v>16100</v>
      </c>
      <c r="AG259" s="2">
        <f t="shared" si="28"/>
        <v>9</v>
      </c>
      <c r="AH259" s="2">
        <f t="shared" si="29"/>
        <v>2024</v>
      </c>
      <c r="AJ259" s="5">
        <f t="shared" si="30"/>
        <v>1433</v>
      </c>
      <c r="AK259" s="2">
        <f t="shared" si="31"/>
        <v>3</v>
      </c>
      <c r="AS259" s="5"/>
      <c r="AT259" s="5"/>
      <c r="AU259" s="5"/>
      <c r="AV259" s="5"/>
      <c r="AW259" s="5"/>
      <c r="AX259" s="5"/>
    </row>
    <row r="260" spans="1:50" x14ac:dyDescent="0.25">
      <c r="A260" s="18">
        <v>45543</v>
      </c>
      <c r="B260" s="12">
        <v>1406</v>
      </c>
      <c r="C260" s="12">
        <v>1455</v>
      </c>
      <c r="D260" s="12">
        <v>1456</v>
      </c>
      <c r="E260" s="12">
        <v>1447</v>
      </c>
      <c r="F260" s="12">
        <v>1404</v>
      </c>
      <c r="G260" s="12">
        <v>1283</v>
      </c>
      <c r="H260" s="12">
        <v>1086</v>
      </c>
      <c r="I260">
        <v>709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785</v>
      </c>
      <c r="V260" s="12">
        <v>1153</v>
      </c>
      <c r="W260" s="12">
        <v>1212</v>
      </c>
      <c r="X260" s="12">
        <v>1273</v>
      </c>
      <c r="Y260" s="12">
        <v>1325</v>
      </c>
      <c r="AA260" s="2">
        <f>IFERROR(INDEX('Holiday Schedule'!$D$3:$D$24,MATCH(A260,'Holiday Schedule'!$C$3:$C$24,0)),0)</f>
        <v>0</v>
      </c>
      <c r="AB260" s="2">
        <f t="shared" si="24"/>
        <v>1</v>
      </c>
      <c r="AC260" s="2">
        <f t="shared" si="25"/>
        <v>0</v>
      </c>
      <c r="AD260" s="5">
        <f t="shared" si="26"/>
        <v>15994</v>
      </c>
      <c r="AE260" s="5">
        <f t="shared" si="27"/>
        <v>15994</v>
      </c>
      <c r="AG260" s="2">
        <f t="shared" si="28"/>
        <v>9</v>
      </c>
      <c r="AH260" s="2">
        <f t="shared" si="29"/>
        <v>2024</v>
      </c>
      <c r="AJ260" s="5">
        <f t="shared" si="30"/>
        <v>1456</v>
      </c>
      <c r="AK260" s="2">
        <f t="shared" si="31"/>
        <v>3</v>
      </c>
      <c r="AS260" s="5"/>
      <c r="AT260" s="5"/>
      <c r="AU260" s="5"/>
      <c r="AV260" s="5"/>
      <c r="AW260" s="5"/>
      <c r="AX260" s="5"/>
    </row>
    <row r="261" spans="1:50" x14ac:dyDescent="0.25">
      <c r="A261" s="18">
        <v>45544</v>
      </c>
      <c r="B261" s="12">
        <v>1328</v>
      </c>
      <c r="C261" s="12">
        <v>1337</v>
      </c>
      <c r="D261" s="12">
        <v>1376</v>
      </c>
      <c r="E261" s="12">
        <v>1360</v>
      </c>
      <c r="F261" s="12">
        <v>1366</v>
      </c>
      <c r="G261" s="12">
        <v>1364</v>
      </c>
      <c r="H261" s="12">
        <v>1198</v>
      </c>
      <c r="I261">
        <v>964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963</v>
      </c>
      <c r="V261" s="12">
        <v>1119</v>
      </c>
      <c r="W261" s="12">
        <v>1183</v>
      </c>
      <c r="X261" s="12">
        <v>1227</v>
      </c>
      <c r="Y261" s="12">
        <v>1294</v>
      </c>
      <c r="AA261" s="2">
        <f>IFERROR(INDEX('Holiday Schedule'!$D$3:$D$24,MATCH(A261,'Holiday Schedule'!$C$3:$C$24,0)),0)</f>
        <v>0</v>
      </c>
      <c r="AB261" s="2">
        <f t="shared" si="24"/>
        <v>2</v>
      </c>
      <c r="AC261" s="2">
        <f t="shared" si="25"/>
        <v>5456</v>
      </c>
      <c r="AD261" s="5">
        <f t="shared" si="26"/>
        <v>10623</v>
      </c>
      <c r="AE261" s="5">
        <f t="shared" si="27"/>
        <v>16079</v>
      </c>
      <c r="AG261" s="2">
        <f t="shared" si="28"/>
        <v>9</v>
      </c>
      <c r="AH261" s="2">
        <f t="shared" si="29"/>
        <v>2024</v>
      </c>
      <c r="AJ261" s="5">
        <f t="shared" si="30"/>
        <v>1376</v>
      </c>
      <c r="AK261" s="2">
        <f t="shared" si="31"/>
        <v>3</v>
      </c>
      <c r="AS261" s="5"/>
      <c r="AT261" s="5"/>
      <c r="AU261" s="5"/>
      <c r="AV261" s="5"/>
      <c r="AW261" s="5"/>
      <c r="AX261" s="5"/>
    </row>
    <row r="262" spans="1:50" x14ac:dyDescent="0.25">
      <c r="A262" s="18">
        <v>45545</v>
      </c>
      <c r="B262" s="12">
        <v>1318</v>
      </c>
      <c r="C262" s="12">
        <v>1341</v>
      </c>
      <c r="D262" s="12">
        <v>1366</v>
      </c>
      <c r="E262" s="12">
        <v>1375</v>
      </c>
      <c r="F262" s="12">
        <v>1359</v>
      </c>
      <c r="G262" s="12">
        <v>1341</v>
      </c>
      <c r="H262" s="12">
        <v>1189</v>
      </c>
      <c r="I262">
        <v>963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959</v>
      </c>
      <c r="V262" s="12">
        <v>1124</v>
      </c>
      <c r="W262" s="12">
        <v>1152</v>
      </c>
      <c r="X262" s="12">
        <v>1233</v>
      </c>
      <c r="Y262" s="12">
        <v>1315</v>
      </c>
      <c r="AA262" s="2">
        <f>IFERROR(INDEX('Holiday Schedule'!$D$3:$D$24,MATCH(A262,'Holiday Schedule'!$C$3:$C$24,0)),0)</f>
        <v>0</v>
      </c>
      <c r="AB262" s="2">
        <f t="shared" si="24"/>
        <v>3</v>
      </c>
      <c r="AC262" s="2">
        <f t="shared" si="25"/>
        <v>5431</v>
      </c>
      <c r="AD262" s="5">
        <f t="shared" si="26"/>
        <v>10604</v>
      </c>
      <c r="AE262" s="5">
        <f t="shared" si="27"/>
        <v>16035</v>
      </c>
      <c r="AG262" s="2">
        <f t="shared" si="28"/>
        <v>9</v>
      </c>
      <c r="AH262" s="2">
        <f t="shared" si="29"/>
        <v>2024</v>
      </c>
      <c r="AJ262" s="5">
        <f t="shared" si="30"/>
        <v>1375</v>
      </c>
      <c r="AK262" s="2">
        <f t="shared" si="31"/>
        <v>4</v>
      </c>
      <c r="AS262" s="5"/>
      <c r="AT262" s="5"/>
      <c r="AU262" s="5"/>
      <c r="AV262" s="5"/>
      <c r="AW262" s="5"/>
      <c r="AX262" s="5"/>
    </row>
    <row r="263" spans="1:50" x14ac:dyDescent="0.25">
      <c r="A263" s="18">
        <v>45546</v>
      </c>
      <c r="B263" s="12">
        <v>1328</v>
      </c>
      <c r="C263" s="12">
        <v>1353</v>
      </c>
      <c r="D263" s="12">
        <v>1381</v>
      </c>
      <c r="E263" s="12">
        <v>1361</v>
      </c>
      <c r="F263" s="12">
        <v>1375</v>
      </c>
      <c r="G263" s="12">
        <v>1357</v>
      </c>
      <c r="H263" s="12">
        <v>1211</v>
      </c>
      <c r="I263">
        <v>955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974</v>
      </c>
      <c r="V263" s="12">
        <v>1149</v>
      </c>
      <c r="W263" s="12">
        <v>1198</v>
      </c>
      <c r="X263" s="12">
        <v>1279</v>
      </c>
      <c r="Y263" s="12">
        <v>1312</v>
      </c>
      <c r="AA263" s="2">
        <f>IFERROR(INDEX('Holiday Schedule'!$D$3:$D$24,MATCH(A263,'Holiday Schedule'!$C$3:$C$24,0)),0)</f>
        <v>0</v>
      </c>
      <c r="AB263" s="2">
        <f t="shared" si="24"/>
        <v>4</v>
      </c>
      <c r="AC263" s="2">
        <f t="shared" si="25"/>
        <v>5555</v>
      </c>
      <c r="AD263" s="5">
        <f t="shared" si="26"/>
        <v>10678</v>
      </c>
      <c r="AE263" s="5">
        <f t="shared" si="27"/>
        <v>16233</v>
      </c>
      <c r="AG263" s="2">
        <f t="shared" si="28"/>
        <v>9</v>
      </c>
      <c r="AH263" s="2">
        <f t="shared" si="29"/>
        <v>2024</v>
      </c>
      <c r="AJ263" s="5">
        <f t="shared" si="30"/>
        <v>1381</v>
      </c>
      <c r="AK263" s="2">
        <f t="shared" si="31"/>
        <v>3</v>
      </c>
      <c r="AS263" s="5"/>
      <c r="AT263" s="5"/>
      <c r="AU263" s="5"/>
      <c r="AV263" s="5"/>
      <c r="AW263" s="5"/>
      <c r="AX263" s="5"/>
    </row>
    <row r="264" spans="1:50" x14ac:dyDescent="0.25">
      <c r="A264" s="18">
        <v>45547</v>
      </c>
      <c r="B264" s="12">
        <v>1373</v>
      </c>
      <c r="C264" s="12">
        <v>1373</v>
      </c>
      <c r="D264" s="12">
        <v>1416</v>
      </c>
      <c r="E264" s="12">
        <v>1374</v>
      </c>
      <c r="F264" s="12">
        <v>1391</v>
      </c>
      <c r="G264" s="12">
        <v>1337</v>
      </c>
      <c r="H264" s="12">
        <v>1217</v>
      </c>
      <c r="I264">
        <v>958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999</v>
      </c>
      <c r="V264" s="12">
        <v>1159</v>
      </c>
      <c r="W264" s="12">
        <v>1245</v>
      </c>
      <c r="X264" s="12">
        <v>1295</v>
      </c>
      <c r="Y264" s="12">
        <v>1360</v>
      </c>
      <c r="AA264" s="2">
        <f>IFERROR(INDEX('Holiday Schedule'!$D$3:$D$24,MATCH(A264,'Holiday Schedule'!$C$3:$C$24,0)),0)</f>
        <v>0</v>
      </c>
      <c r="AB264" s="2">
        <f t="shared" si="24"/>
        <v>5</v>
      </c>
      <c r="AC264" s="2">
        <f t="shared" si="25"/>
        <v>5656</v>
      </c>
      <c r="AD264" s="5">
        <f t="shared" si="26"/>
        <v>10841</v>
      </c>
      <c r="AE264" s="5">
        <f t="shared" si="27"/>
        <v>16497</v>
      </c>
      <c r="AG264" s="2">
        <f t="shared" si="28"/>
        <v>9</v>
      </c>
      <c r="AH264" s="2">
        <f t="shared" si="29"/>
        <v>2024</v>
      </c>
      <c r="AJ264" s="5">
        <f t="shared" si="30"/>
        <v>1416</v>
      </c>
      <c r="AK264" s="2">
        <f t="shared" si="31"/>
        <v>3</v>
      </c>
      <c r="AS264" s="5"/>
      <c r="AT264" s="5"/>
      <c r="AU264" s="5"/>
      <c r="AV264" s="5"/>
      <c r="AW264" s="5"/>
      <c r="AX264" s="5"/>
    </row>
    <row r="265" spans="1:50" x14ac:dyDescent="0.25">
      <c r="A265" s="18">
        <v>45548</v>
      </c>
      <c r="B265" s="12">
        <v>1409</v>
      </c>
      <c r="C265" s="12">
        <v>1418</v>
      </c>
      <c r="D265" s="12">
        <v>1429</v>
      </c>
      <c r="E265" s="12">
        <v>1415</v>
      </c>
      <c r="F265" s="12">
        <v>1399</v>
      </c>
      <c r="G265" s="12">
        <v>1352</v>
      </c>
      <c r="H265" s="12">
        <v>1201</v>
      </c>
      <c r="I265">
        <v>968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 s="12">
        <v>1025</v>
      </c>
      <c r="V265" s="12">
        <v>1195</v>
      </c>
      <c r="W265" s="12">
        <v>1280</v>
      </c>
      <c r="X265" s="12">
        <v>1359</v>
      </c>
      <c r="Y265" s="12">
        <v>1434</v>
      </c>
      <c r="AA265" s="2">
        <f>IFERROR(INDEX('Holiday Schedule'!$D$3:$D$24,MATCH(A265,'Holiday Schedule'!$C$3:$C$24,0)),0)</f>
        <v>0</v>
      </c>
      <c r="AB265" s="2">
        <f t="shared" si="24"/>
        <v>6</v>
      </c>
      <c r="AC265" s="2">
        <f t="shared" si="25"/>
        <v>5827</v>
      </c>
      <c r="AD265" s="5">
        <f t="shared" si="26"/>
        <v>11057</v>
      </c>
      <c r="AE265" s="5">
        <f t="shared" si="27"/>
        <v>16884</v>
      </c>
      <c r="AG265" s="2">
        <f t="shared" si="28"/>
        <v>9</v>
      </c>
      <c r="AH265" s="2">
        <f t="shared" si="29"/>
        <v>2024</v>
      </c>
      <c r="AJ265" s="5">
        <f t="shared" si="30"/>
        <v>1434</v>
      </c>
      <c r="AK265" s="2">
        <f t="shared" si="31"/>
        <v>24</v>
      </c>
      <c r="AS265" s="5"/>
      <c r="AT265" s="5"/>
      <c r="AU265" s="5"/>
      <c r="AV265" s="5"/>
      <c r="AW265" s="5"/>
      <c r="AX265" s="5"/>
    </row>
    <row r="266" spans="1:50" x14ac:dyDescent="0.25">
      <c r="A266" s="18">
        <v>45549</v>
      </c>
      <c r="B266" s="12">
        <v>1457</v>
      </c>
      <c r="C266" s="12">
        <v>1473</v>
      </c>
      <c r="D266" s="12">
        <v>1478</v>
      </c>
      <c r="E266" s="12">
        <v>1467</v>
      </c>
      <c r="F266" s="12">
        <v>1421</v>
      </c>
      <c r="G266" s="12">
        <v>1324</v>
      </c>
      <c r="H266" s="12">
        <v>1126</v>
      </c>
      <c r="I266">
        <v>741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777</v>
      </c>
      <c r="V266" s="12">
        <v>1136</v>
      </c>
      <c r="W266" s="12">
        <v>1242</v>
      </c>
      <c r="X266" s="12">
        <v>1298</v>
      </c>
      <c r="Y266" s="12">
        <v>1388</v>
      </c>
      <c r="AA266" s="2">
        <f>IFERROR(INDEX('Holiday Schedule'!$D$3:$D$24,MATCH(A266,'Holiday Schedule'!$C$3:$C$24,0)),0)</f>
        <v>0</v>
      </c>
      <c r="AB266" s="2">
        <f t="shared" ref="AB266:AB329" si="32">WEEKDAY(A266)</f>
        <v>7</v>
      </c>
      <c r="AC266" s="2">
        <f t="shared" ref="AC266:AC329" si="33">IF(AND(AB266&gt;1,AB266&lt;7,AA266&lt;1),SUM(I266:X266),0)</f>
        <v>0</v>
      </c>
      <c r="AD266" s="5">
        <f t="shared" ref="AD266:AD329" si="34">AE266-AC266</f>
        <v>16328</v>
      </c>
      <c r="AE266" s="5">
        <f t="shared" ref="AE266:AE329" si="35">SUM(B266:Y266)</f>
        <v>16328</v>
      </c>
      <c r="AG266" s="2">
        <f t="shared" ref="AG266:AG329" si="36">MONTH(A266)</f>
        <v>9</v>
      </c>
      <c r="AH266" s="2">
        <f t="shared" ref="AH266:AH329" si="37">YEAR(A266)</f>
        <v>2024</v>
      </c>
      <c r="AJ266" s="5">
        <f t="shared" ref="AJ266:AJ329" si="38">MAX(B266:Y266)</f>
        <v>1478</v>
      </c>
      <c r="AK266" s="2">
        <f t="shared" ref="AK266:AK329" si="39">IF(AE266&gt;0,INDEX(B$8:Y$8,MATCH(AJ266,B266:Y266,0)),"")</f>
        <v>3</v>
      </c>
      <c r="AS266" s="5"/>
      <c r="AT266" s="5"/>
      <c r="AU266" s="5"/>
      <c r="AV266" s="5"/>
      <c r="AW266" s="5"/>
      <c r="AX266" s="5"/>
    </row>
    <row r="267" spans="1:50" x14ac:dyDescent="0.25">
      <c r="A267" s="18">
        <v>45550</v>
      </c>
      <c r="B267" s="12">
        <v>1399</v>
      </c>
      <c r="C267" s="12">
        <v>1411</v>
      </c>
      <c r="D267" s="12">
        <v>1413</v>
      </c>
      <c r="E267" s="12">
        <v>1408</v>
      </c>
      <c r="F267" s="12">
        <v>1361</v>
      </c>
      <c r="G267" s="12">
        <v>1276</v>
      </c>
      <c r="H267" s="12">
        <v>1087</v>
      </c>
      <c r="I267">
        <v>705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834</v>
      </c>
      <c r="V267" s="12">
        <v>1214</v>
      </c>
      <c r="W267" s="12">
        <v>1280</v>
      </c>
      <c r="X267" s="12">
        <v>1329</v>
      </c>
      <c r="Y267" s="12">
        <v>1390</v>
      </c>
      <c r="AA267" s="2">
        <f>IFERROR(INDEX('Holiday Schedule'!$D$3:$D$24,MATCH(A267,'Holiday Schedule'!$C$3:$C$24,0)),0)</f>
        <v>0</v>
      </c>
      <c r="AB267" s="2">
        <f t="shared" si="32"/>
        <v>1</v>
      </c>
      <c r="AC267" s="2">
        <f t="shared" si="33"/>
        <v>0</v>
      </c>
      <c r="AD267" s="5">
        <f t="shared" si="34"/>
        <v>16107</v>
      </c>
      <c r="AE267" s="5">
        <f t="shared" si="35"/>
        <v>16107</v>
      </c>
      <c r="AG267" s="2">
        <f t="shared" si="36"/>
        <v>9</v>
      </c>
      <c r="AH267" s="2">
        <f t="shared" si="37"/>
        <v>2024</v>
      </c>
      <c r="AJ267" s="5">
        <f t="shared" si="38"/>
        <v>1413</v>
      </c>
      <c r="AK267" s="2">
        <f t="shared" si="39"/>
        <v>3</v>
      </c>
      <c r="AS267" s="5"/>
      <c r="AT267" s="5"/>
      <c r="AU267" s="5"/>
      <c r="AV267" s="5"/>
      <c r="AW267" s="5"/>
      <c r="AX267" s="5"/>
    </row>
    <row r="268" spans="1:50" x14ac:dyDescent="0.25">
      <c r="A268" s="18">
        <v>45551</v>
      </c>
      <c r="B268" s="12">
        <v>1401</v>
      </c>
      <c r="C268" s="12">
        <v>1422</v>
      </c>
      <c r="D268" s="12">
        <v>1420</v>
      </c>
      <c r="E268" s="12">
        <v>1426</v>
      </c>
      <c r="F268" s="12">
        <v>1402</v>
      </c>
      <c r="G268" s="12">
        <v>1369</v>
      </c>
      <c r="H268" s="12">
        <v>1213</v>
      </c>
      <c r="I268">
        <v>984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 s="12">
        <v>1064</v>
      </c>
      <c r="V268" s="12">
        <v>1226</v>
      </c>
      <c r="W268" s="12">
        <v>1280</v>
      </c>
      <c r="X268" s="12">
        <v>1363</v>
      </c>
      <c r="Y268" s="12">
        <v>1416</v>
      </c>
      <c r="AA268" s="2">
        <f>IFERROR(INDEX('Holiday Schedule'!$D$3:$D$24,MATCH(A268,'Holiday Schedule'!$C$3:$C$24,0)),0)</f>
        <v>0</v>
      </c>
      <c r="AB268" s="2">
        <f t="shared" si="32"/>
        <v>2</v>
      </c>
      <c r="AC268" s="2">
        <f t="shared" si="33"/>
        <v>5917</v>
      </c>
      <c r="AD268" s="5">
        <f t="shared" si="34"/>
        <v>11069</v>
      </c>
      <c r="AE268" s="5">
        <f t="shared" si="35"/>
        <v>16986</v>
      </c>
      <c r="AG268" s="2">
        <f t="shared" si="36"/>
        <v>9</v>
      </c>
      <c r="AH268" s="2">
        <f t="shared" si="37"/>
        <v>2024</v>
      </c>
      <c r="AJ268" s="5">
        <f t="shared" si="38"/>
        <v>1426</v>
      </c>
      <c r="AK268" s="2">
        <f t="shared" si="39"/>
        <v>4</v>
      </c>
      <c r="AS268" s="5"/>
      <c r="AT268" s="5"/>
      <c r="AU268" s="5"/>
      <c r="AV268" s="5"/>
      <c r="AW268" s="5"/>
      <c r="AX268" s="5"/>
    </row>
    <row r="269" spans="1:50" x14ac:dyDescent="0.25">
      <c r="A269" s="18">
        <v>45552</v>
      </c>
      <c r="B269" s="12">
        <v>1448</v>
      </c>
      <c r="C269" s="12">
        <v>1460</v>
      </c>
      <c r="D269" s="12">
        <v>1461</v>
      </c>
      <c r="E269" s="12">
        <v>1448</v>
      </c>
      <c r="F269" s="12">
        <v>1448</v>
      </c>
      <c r="G269" s="12">
        <v>1376</v>
      </c>
      <c r="H269" s="12">
        <v>1228</v>
      </c>
      <c r="I269">
        <v>970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 s="12">
        <v>1121</v>
      </c>
      <c r="V269" s="12">
        <v>1278</v>
      </c>
      <c r="W269" s="12">
        <v>1345</v>
      </c>
      <c r="X269" s="12">
        <v>1405</v>
      </c>
      <c r="Y269" s="12">
        <v>1471</v>
      </c>
      <c r="AA269" s="2">
        <f>IFERROR(INDEX('Holiday Schedule'!$D$3:$D$24,MATCH(A269,'Holiday Schedule'!$C$3:$C$24,0)),0)</f>
        <v>0</v>
      </c>
      <c r="AB269" s="2">
        <f t="shared" si="32"/>
        <v>3</v>
      </c>
      <c r="AC269" s="2">
        <f t="shared" si="33"/>
        <v>6119</v>
      </c>
      <c r="AD269" s="5">
        <f t="shared" si="34"/>
        <v>11340</v>
      </c>
      <c r="AE269" s="5">
        <f t="shared" si="35"/>
        <v>17459</v>
      </c>
      <c r="AG269" s="2">
        <f t="shared" si="36"/>
        <v>9</v>
      </c>
      <c r="AH269" s="2">
        <f t="shared" si="37"/>
        <v>2024</v>
      </c>
      <c r="AJ269" s="5">
        <f t="shared" si="38"/>
        <v>1471</v>
      </c>
      <c r="AK269" s="2">
        <f t="shared" si="39"/>
        <v>24</v>
      </c>
      <c r="AS269" s="5"/>
      <c r="AT269" s="5"/>
      <c r="AU269" s="5"/>
      <c r="AV269" s="5"/>
      <c r="AW269" s="5"/>
      <c r="AX269" s="5"/>
    </row>
    <row r="270" spans="1:50" x14ac:dyDescent="0.25">
      <c r="A270" s="18">
        <v>45553</v>
      </c>
      <c r="B270" s="12">
        <v>1510</v>
      </c>
      <c r="C270" s="12">
        <v>1513</v>
      </c>
      <c r="D270" s="12">
        <v>1521</v>
      </c>
      <c r="E270" s="12">
        <v>1490</v>
      </c>
      <c r="F270" s="12">
        <v>1486</v>
      </c>
      <c r="G270" s="12">
        <v>1425</v>
      </c>
      <c r="H270" s="12">
        <v>1246</v>
      </c>
      <c r="I270">
        <v>992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 s="12">
        <v>1103</v>
      </c>
      <c r="V270" s="12">
        <v>1261</v>
      </c>
      <c r="W270" s="12">
        <v>1333</v>
      </c>
      <c r="X270" s="12">
        <v>1396</v>
      </c>
      <c r="Y270" s="12">
        <v>1453</v>
      </c>
      <c r="AA270" s="2">
        <f>IFERROR(INDEX('Holiday Schedule'!$D$3:$D$24,MATCH(A270,'Holiday Schedule'!$C$3:$C$24,0)),0)</f>
        <v>0</v>
      </c>
      <c r="AB270" s="2">
        <f t="shared" si="32"/>
        <v>4</v>
      </c>
      <c r="AC270" s="2">
        <f t="shared" si="33"/>
        <v>6085</v>
      </c>
      <c r="AD270" s="5">
        <f t="shared" si="34"/>
        <v>11644</v>
      </c>
      <c r="AE270" s="5">
        <f t="shared" si="35"/>
        <v>17729</v>
      </c>
      <c r="AG270" s="2">
        <f t="shared" si="36"/>
        <v>9</v>
      </c>
      <c r="AH270" s="2">
        <f t="shared" si="37"/>
        <v>2024</v>
      </c>
      <c r="AJ270" s="5">
        <f t="shared" si="38"/>
        <v>1521</v>
      </c>
      <c r="AK270" s="2">
        <f t="shared" si="39"/>
        <v>3</v>
      </c>
      <c r="AS270" s="5"/>
      <c r="AT270" s="5"/>
      <c r="AU270" s="5"/>
      <c r="AV270" s="5"/>
      <c r="AW270" s="5"/>
      <c r="AX270" s="5"/>
    </row>
    <row r="271" spans="1:50" x14ac:dyDescent="0.25">
      <c r="A271" s="18">
        <v>45554</v>
      </c>
      <c r="B271" s="12">
        <v>1491</v>
      </c>
      <c r="C271" s="12">
        <v>1508</v>
      </c>
      <c r="D271" s="12">
        <v>1501</v>
      </c>
      <c r="E271" s="12">
        <v>1488</v>
      </c>
      <c r="F271" s="12">
        <v>1475</v>
      </c>
      <c r="G271" s="12">
        <v>1415</v>
      </c>
      <c r="H271" s="12">
        <v>1257</v>
      </c>
      <c r="I271" s="12">
        <v>1010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 s="12">
        <v>1070</v>
      </c>
      <c r="V271" s="12">
        <v>1235</v>
      </c>
      <c r="W271" s="12">
        <v>1326</v>
      </c>
      <c r="X271" s="12">
        <v>1371</v>
      </c>
      <c r="Y271" s="12">
        <v>1451</v>
      </c>
      <c r="AA271" s="2">
        <f>IFERROR(INDEX('Holiday Schedule'!$D$3:$D$24,MATCH(A271,'Holiday Schedule'!$C$3:$C$24,0)),0)</f>
        <v>0</v>
      </c>
      <c r="AB271" s="2">
        <f t="shared" si="32"/>
        <v>5</v>
      </c>
      <c r="AC271" s="2">
        <f t="shared" si="33"/>
        <v>6012</v>
      </c>
      <c r="AD271" s="5">
        <f t="shared" si="34"/>
        <v>11586</v>
      </c>
      <c r="AE271" s="5">
        <f t="shared" si="35"/>
        <v>17598</v>
      </c>
      <c r="AG271" s="2">
        <f t="shared" si="36"/>
        <v>9</v>
      </c>
      <c r="AH271" s="2">
        <f t="shared" si="37"/>
        <v>2024</v>
      </c>
      <c r="AJ271" s="5">
        <f t="shared" si="38"/>
        <v>1508</v>
      </c>
      <c r="AK271" s="2">
        <f t="shared" si="39"/>
        <v>2</v>
      </c>
      <c r="AS271" s="5"/>
      <c r="AT271" s="5"/>
      <c r="AU271" s="5"/>
      <c r="AV271" s="5"/>
      <c r="AW271" s="5"/>
      <c r="AX271" s="5"/>
    </row>
    <row r="272" spans="1:50" x14ac:dyDescent="0.25">
      <c r="A272" s="18">
        <v>45555</v>
      </c>
      <c r="B272" s="12">
        <v>1522</v>
      </c>
      <c r="C272" s="12">
        <v>1598</v>
      </c>
      <c r="D272" s="12">
        <v>1575</v>
      </c>
      <c r="E272" s="12">
        <v>1536</v>
      </c>
      <c r="F272" s="12">
        <v>1524</v>
      </c>
      <c r="G272" s="12">
        <v>1455</v>
      </c>
      <c r="H272" s="12">
        <v>1284</v>
      </c>
      <c r="I272" s="12">
        <v>1020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946</v>
      </c>
      <c r="V272" s="12">
        <v>1121</v>
      </c>
      <c r="W272" s="12">
        <v>1203</v>
      </c>
      <c r="X272" s="12">
        <v>1284</v>
      </c>
      <c r="Y272" s="12">
        <v>1353</v>
      </c>
      <c r="AA272" s="2">
        <f>IFERROR(INDEX('Holiday Schedule'!$D$3:$D$24,MATCH(A272,'Holiday Schedule'!$C$3:$C$24,0)),0)</f>
        <v>0</v>
      </c>
      <c r="AB272" s="2">
        <f t="shared" si="32"/>
        <v>6</v>
      </c>
      <c r="AC272" s="2">
        <f t="shared" si="33"/>
        <v>5574</v>
      </c>
      <c r="AD272" s="5">
        <f t="shared" si="34"/>
        <v>11847</v>
      </c>
      <c r="AE272" s="5">
        <f t="shared" si="35"/>
        <v>17421</v>
      </c>
      <c r="AG272" s="2">
        <f t="shared" si="36"/>
        <v>9</v>
      </c>
      <c r="AH272" s="2">
        <f t="shared" si="37"/>
        <v>2024</v>
      </c>
      <c r="AJ272" s="5">
        <f t="shared" si="38"/>
        <v>1598</v>
      </c>
      <c r="AK272" s="2">
        <f t="shared" si="39"/>
        <v>2</v>
      </c>
      <c r="AS272" s="5"/>
      <c r="AT272" s="5"/>
      <c r="AU272" s="5"/>
      <c r="AV272" s="5"/>
      <c r="AW272" s="5"/>
      <c r="AX272" s="5"/>
    </row>
    <row r="273" spans="1:50" x14ac:dyDescent="0.25">
      <c r="A273" s="18">
        <v>45556</v>
      </c>
      <c r="B273" s="12">
        <v>1355</v>
      </c>
      <c r="C273" s="12">
        <v>1380</v>
      </c>
      <c r="D273" s="12">
        <v>1381</v>
      </c>
      <c r="E273" s="12">
        <v>1368</v>
      </c>
      <c r="F273" s="12">
        <v>1348</v>
      </c>
      <c r="G273" s="12">
        <v>1279</v>
      </c>
      <c r="H273" s="12">
        <v>1087</v>
      </c>
      <c r="I273">
        <v>717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725</v>
      </c>
      <c r="V273" s="12">
        <v>1077</v>
      </c>
      <c r="W273" s="12">
        <v>1166</v>
      </c>
      <c r="X273" s="12">
        <v>1255</v>
      </c>
      <c r="Y273" s="12">
        <v>1317</v>
      </c>
      <c r="AA273" s="2">
        <f>IFERROR(INDEX('Holiday Schedule'!$D$3:$D$24,MATCH(A273,'Holiday Schedule'!$C$3:$C$24,0)),0)</f>
        <v>0</v>
      </c>
      <c r="AB273" s="2">
        <f t="shared" si="32"/>
        <v>7</v>
      </c>
      <c r="AC273" s="2">
        <f t="shared" si="33"/>
        <v>0</v>
      </c>
      <c r="AD273" s="5">
        <f t="shared" si="34"/>
        <v>15455</v>
      </c>
      <c r="AE273" s="5">
        <f t="shared" si="35"/>
        <v>15455</v>
      </c>
      <c r="AG273" s="2">
        <f t="shared" si="36"/>
        <v>9</v>
      </c>
      <c r="AH273" s="2">
        <f t="shared" si="37"/>
        <v>2024</v>
      </c>
      <c r="AJ273" s="5">
        <f t="shared" si="38"/>
        <v>1381</v>
      </c>
      <c r="AK273" s="2">
        <f t="shared" si="39"/>
        <v>3</v>
      </c>
      <c r="AS273" s="5"/>
      <c r="AT273" s="5"/>
      <c r="AU273" s="5"/>
      <c r="AV273" s="5"/>
      <c r="AW273" s="5"/>
      <c r="AX273" s="5"/>
    </row>
    <row r="274" spans="1:50" x14ac:dyDescent="0.25">
      <c r="A274" s="18">
        <v>45557</v>
      </c>
      <c r="B274" s="12">
        <v>1334</v>
      </c>
      <c r="C274" s="12">
        <v>1349</v>
      </c>
      <c r="D274" s="12">
        <v>1366</v>
      </c>
      <c r="E274" s="12">
        <v>1372</v>
      </c>
      <c r="F274" s="12">
        <v>1309</v>
      </c>
      <c r="G274" s="12">
        <v>1243</v>
      </c>
      <c r="H274" s="12">
        <v>1053</v>
      </c>
      <c r="I274">
        <v>690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774</v>
      </c>
      <c r="V274" s="12">
        <v>1124</v>
      </c>
      <c r="W274" s="12">
        <v>1174</v>
      </c>
      <c r="X274" s="12">
        <v>1246</v>
      </c>
      <c r="Y274" s="12">
        <v>1286</v>
      </c>
      <c r="AA274" s="2">
        <f>IFERROR(INDEX('Holiday Schedule'!$D$3:$D$24,MATCH(A274,'Holiday Schedule'!$C$3:$C$24,0)),0)</f>
        <v>0</v>
      </c>
      <c r="AB274" s="2">
        <f t="shared" si="32"/>
        <v>1</v>
      </c>
      <c r="AC274" s="2">
        <f t="shared" si="33"/>
        <v>0</v>
      </c>
      <c r="AD274" s="5">
        <f t="shared" si="34"/>
        <v>15320</v>
      </c>
      <c r="AE274" s="5">
        <f t="shared" si="35"/>
        <v>15320</v>
      </c>
      <c r="AG274" s="2">
        <f t="shared" si="36"/>
        <v>9</v>
      </c>
      <c r="AH274" s="2">
        <f t="shared" si="37"/>
        <v>2024</v>
      </c>
      <c r="AJ274" s="5">
        <f t="shared" si="38"/>
        <v>1372</v>
      </c>
      <c r="AK274" s="2">
        <f t="shared" si="39"/>
        <v>4</v>
      </c>
      <c r="AS274" s="5"/>
      <c r="AT274" s="5"/>
      <c r="AU274" s="5"/>
      <c r="AV274" s="5"/>
      <c r="AW274" s="5"/>
      <c r="AX274" s="5"/>
    </row>
    <row r="275" spans="1:50" x14ac:dyDescent="0.25">
      <c r="A275" s="18">
        <v>45558</v>
      </c>
      <c r="B275" s="12">
        <v>1281</v>
      </c>
      <c r="C275" s="12">
        <v>1294</v>
      </c>
      <c r="D275" s="12">
        <v>1329</v>
      </c>
      <c r="E275" s="12">
        <v>1310</v>
      </c>
      <c r="F275" s="12">
        <v>1349</v>
      </c>
      <c r="G275" s="12">
        <v>1310</v>
      </c>
      <c r="H275" s="12">
        <v>1190</v>
      </c>
      <c r="I275">
        <v>961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944</v>
      </c>
      <c r="V275" s="12">
        <v>1085</v>
      </c>
      <c r="W275" s="12">
        <v>1143</v>
      </c>
      <c r="X275" s="12">
        <v>1185</v>
      </c>
      <c r="Y275" s="12">
        <v>1268</v>
      </c>
      <c r="AA275" s="2">
        <f>IFERROR(INDEX('Holiday Schedule'!$D$3:$D$24,MATCH(A275,'Holiday Schedule'!$C$3:$C$24,0)),0)</f>
        <v>0</v>
      </c>
      <c r="AB275" s="2">
        <f t="shared" si="32"/>
        <v>2</v>
      </c>
      <c r="AC275" s="2">
        <f t="shared" si="33"/>
        <v>5318</v>
      </c>
      <c r="AD275" s="5">
        <f t="shared" si="34"/>
        <v>10331</v>
      </c>
      <c r="AE275" s="5">
        <f t="shared" si="35"/>
        <v>15649</v>
      </c>
      <c r="AG275" s="2">
        <f t="shared" si="36"/>
        <v>9</v>
      </c>
      <c r="AH275" s="2">
        <f t="shared" si="37"/>
        <v>2024</v>
      </c>
      <c r="AJ275" s="5">
        <f t="shared" si="38"/>
        <v>1349</v>
      </c>
      <c r="AK275" s="2">
        <f t="shared" si="39"/>
        <v>5</v>
      </c>
      <c r="AS275" s="5"/>
      <c r="AT275" s="5"/>
      <c r="AU275" s="5"/>
      <c r="AV275" s="5"/>
      <c r="AW275" s="5"/>
      <c r="AX275" s="5"/>
    </row>
    <row r="276" spans="1:50" x14ac:dyDescent="0.25">
      <c r="A276" s="18">
        <v>45559</v>
      </c>
      <c r="B276" s="12">
        <v>1300</v>
      </c>
      <c r="C276" s="12">
        <v>1330</v>
      </c>
      <c r="D276" s="12">
        <v>1351</v>
      </c>
      <c r="E276" s="12">
        <v>1351</v>
      </c>
      <c r="F276" s="12">
        <v>1361</v>
      </c>
      <c r="G276" s="12">
        <v>1338</v>
      </c>
      <c r="H276" s="12">
        <v>1199</v>
      </c>
      <c r="I276">
        <v>951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952</v>
      </c>
      <c r="V276" s="12">
        <v>1087</v>
      </c>
      <c r="W276" s="12">
        <v>1153</v>
      </c>
      <c r="X276" s="12">
        <v>1205</v>
      </c>
      <c r="Y276" s="12">
        <v>1265</v>
      </c>
      <c r="AA276" s="2">
        <f>IFERROR(INDEX('Holiday Schedule'!$D$3:$D$24,MATCH(A276,'Holiday Schedule'!$C$3:$C$24,0)),0)</f>
        <v>0</v>
      </c>
      <c r="AB276" s="2">
        <f t="shared" si="32"/>
        <v>3</v>
      </c>
      <c r="AC276" s="2">
        <f t="shared" si="33"/>
        <v>5348</v>
      </c>
      <c r="AD276" s="5">
        <f t="shared" si="34"/>
        <v>10495</v>
      </c>
      <c r="AE276" s="5">
        <f t="shared" si="35"/>
        <v>15843</v>
      </c>
      <c r="AG276" s="2">
        <f t="shared" si="36"/>
        <v>9</v>
      </c>
      <c r="AH276" s="2">
        <f t="shared" si="37"/>
        <v>2024</v>
      </c>
      <c r="AJ276" s="5">
        <f t="shared" si="38"/>
        <v>1361</v>
      </c>
      <c r="AK276" s="2">
        <f t="shared" si="39"/>
        <v>5</v>
      </c>
      <c r="AS276" s="5"/>
      <c r="AT276" s="5"/>
      <c r="AU276" s="5"/>
      <c r="AV276" s="5"/>
      <c r="AW276" s="5"/>
      <c r="AX276" s="5"/>
    </row>
    <row r="277" spans="1:50" x14ac:dyDescent="0.25">
      <c r="A277" s="18">
        <v>45560</v>
      </c>
      <c r="B277" s="12">
        <v>1292</v>
      </c>
      <c r="C277" s="12">
        <v>1325</v>
      </c>
      <c r="D277" s="12">
        <v>1356</v>
      </c>
      <c r="E277" s="12">
        <v>1349</v>
      </c>
      <c r="F277" s="12">
        <v>1368</v>
      </c>
      <c r="G277" s="12">
        <v>1329</v>
      </c>
      <c r="H277" s="12">
        <v>1211</v>
      </c>
      <c r="I277">
        <v>971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951</v>
      </c>
      <c r="V277" s="12">
        <v>1093</v>
      </c>
      <c r="W277" s="12">
        <v>1145</v>
      </c>
      <c r="X277" s="12">
        <v>1207</v>
      </c>
      <c r="Y277" s="12">
        <v>1259</v>
      </c>
      <c r="AA277" s="2">
        <f>IFERROR(INDEX('Holiday Schedule'!$D$3:$D$24,MATCH(A277,'Holiday Schedule'!$C$3:$C$24,0)),0)</f>
        <v>0</v>
      </c>
      <c r="AB277" s="2">
        <f t="shared" si="32"/>
        <v>4</v>
      </c>
      <c r="AC277" s="2">
        <f t="shared" si="33"/>
        <v>5367</v>
      </c>
      <c r="AD277" s="5">
        <f t="shared" si="34"/>
        <v>10489</v>
      </c>
      <c r="AE277" s="5">
        <f t="shared" si="35"/>
        <v>15856</v>
      </c>
      <c r="AG277" s="2">
        <f t="shared" si="36"/>
        <v>9</v>
      </c>
      <c r="AH277" s="2">
        <f t="shared" si="37"/>
        <v>2024</v>
      </c>
      <c r="AJ277" s="5">
        <f t="shared" si="38"/>
        <v>1368</v>
      </c>
      <c r="AK277" s="2">
        <f t="shared" si="39"/>
        <v>5</v>
      </c>
      <c r="AS277" s="5"/>
      <c r="AT277" s="5"/>
      <c r="AU277" s="5"/>
      <c r="AV277" s="5"/>
      <c r="AW277" s="5"/>
      <c r="AX277" s="5"/>
    </row>
    <row r="278" spans="1:50" x14ac:dyDescent="0.25">
      <c r="A278" s="18">
        <v>45561</v>
      </c>
      <c r="B278" s="12">
        <v>1307</v>
      </c>
      <c r="C278" s="12">
        <v>1326</v>
      </c>
      <c r="D278" s="12">
        <v>1359</v>
      </c>
      <c r="E278" s="12">
        <v>1337</v>
      </c>
      <c r="F278" s="12">
        <v>1338</v>
      </c>
      <c r="G278" s="12">
        <v>1341</v>
      </c>
      <c r="H278" s="12">
        <v>1211</v>
      </c>
      <c r="I278" s="12">
        <v>1006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987</v>
      </c>
      <c r="V278" s="12">
        <v>1127</v>
      </c>
      <c r="W278" s="12">
        <v>1174</v>
      </c>
      <c r="X278" s="12">
        <v>1242</v>
      </c>
      <c r="Y278" s="12">
        <v>1288</v>
      </c>
      <c r="AA278" s="2">
        <f>IFERROR(INDEX('Holiday Schedule'!$D$3:$D$24,MATCH(A278,'Holiday Schedule'!$C$3:$C$24,0)),0)</f>
        <v>0</v>
      </c>
      <c r="AB278" s="2">
        <f t="shared" si="32"/>
        <v>5</v>
      </c>
      <c r="AC278" s="2">
        <f t="shared" si="33"/>
        <v>5536</v>
      </c>
      <c r="AD278" s="5">
        <f t="shared" si="34"/>
        <v>10507</v>
      </c>
      <c r="AE278" s="5">
        <f t="shared" si="35"/>
        <v>16043</v>
      </c>
      <c r="AG278" s="2">
        <f t="shared" si="36"/>
        <v>9</v>
      </c>
      <c r="AH278" s="2">
        <f t="shared" si="37"/>
        <v>2024</v>
      </c>
      <c r="AJ278" s="5">
        <f t="shared" si="38"/>
        <v>1359</v>
      </c>
      <c r="AK278" s="2">
        <f t="shared" si="39"/>
        <v>3</v>
      </c>
      <c r="AS278" s="5"/>
      <c r="AT278" s="5"/>
      <c r="AU278" s="5"/>
      <c r="AV278" s="5"/>
      <c r="AW278" s="5"/>
      <c r="AX278" s="5"/>
    </row>
    <row r="279" spans="1:50" x14ac:dyDescent="0.25">
      <c r="A279" s="18">
        <v>45562</v>
      </c>
      <c r="B279" s="12">
        <v>1318</v>
      </c>
      <c r="C279" s="12">
        <v>1324</v>
      </c>
      <c r="D279" s="12">
        <v>1349</v>
      </c>
      <c r="E279" s="12">
        <v>1320</v>
      </c>
      <c r="F279" s="12">
        <v>1346</v>
      </c>
      <c r="G279" s="12">
        <v>1297</v>
      </c>
      <c r="H279" s="12">
        <v>1182</v>
      </c>
      <c r="I279">
        <v>928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898</v>
      </c>
      <c r="V279" s="12">
        <v>1055</v>
      </c>
      <c r="W279" s="12">
        <v>1130</v>
      </c>
      <c r="X279" s="12">
        <v>1203</v>
      </c>
      <c r="Y279" s="12">
        <v>1262</v>
      </c>
      <c r="AA279" s="2">
        <f>IFERROR(INDEX('Holiday Schedule'!$D$3:$D$24,MATCH(A279,'Holiday Schedule'!$C$3:$C$24,0)),0)</f>
        <v>0</v>
      </c>
      <c r="AB279" s="2">
        <f t="shared" si="32"/>
        <v>6</v>
      </c>
      <c r="AC279" s="2">
        <f t="shared" si="33"/>
        <v>5214</v>
      </c>
      <c r="AD279" s="5">
        <f t="shared" si="34"/>
        <v>10398</v>
      </c>
      <c r="AE279" s="5">
        <f t="shared" si="35"/>
        <v>15612</v>
      </c>
      <c r="AG279" s="2">
        <f t="shared" si="36"/>
        <v>9</v>
      </c>
      <c r="AH279" s="2">
        <f t="shared" si="37"/>
        <v>2024</v>
      </c>
      <c r="AJ279" s="5">
        <f t="shared" si="38"/>
        <v>1349</v>
      </c>
      <c r="AK279" s="2">
        <f t="shared" si="39"/>
        <v>3</v>
      </c>
      <c r="AS279" s="5"/>
      <c r="AT279" s="5"/>
      <c r="AU279" s="5"/>
      <c r="AV279" s="5"/>
      <c r="AW279" s="5"/>
      <c r="AX279" s="5"/>
    </row>
    <row r="280" spans="1:50" x14ac:dyDescent="0.25">
      <c r="A280" s="18">
        <v>45563</v>
      </c>
      <c r="B280" s="12">
        <v>1308</v>
      </c>
      <c r="C280" s="12">
        <v>1301</v>
      </c>
      <c r="D280" s="12">
        <v>1333</v>
      </c>
      <c r="E280" s="12">
        <v>1323</v>
      </c>
      <c r="F280" s="12">
        <v>1312</v>
      </c>
      <c r="G280" s="12">
        <v>1221</v>
      </c>
      <c r="H280" s="12">
        <v>1077</v>
      </c>
      <c r="I280">
        <v>708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715</v>
      </c>
      <c r="V280" s="12">
        <v>1039</v>
      </c>
      <c r="W280" s="12">
        <v>1118</v>
      </c>
      <c r="X280" s="12">
        <v>1211</v>
      </c>
      <c r="Y280" s="12">
        <v>1275</v>
      </c>
      <c r="AA280" s="2">
        <f>IFERROR(INDEX('Holiday Schedule'!$D$3:$D$24,MATCH(A280,'Holiday Schedule'!$C$3:$C$24,0)),0)</f>
        <v>0</v>
      </c>
      <c r="AB280" s="2">
        <f t="shared" si="32"/>
        <v>7</v>
      </c>
      <c r="AC280" s="2">
        <f t="shared" si="33"/>
        <v>0</v>
      </c>
      <c r="AD280" s="5">
        <f t="shared" si="34"/>
        <v>14941</v>
      </c>
      <c r="AE280" s="5">
        <f t="shared" si="35"/>
        <v>14941</v>
      </c>
      <c r="AG280" s="2">
        <f t="shared" si="36"/>
        <v>9</v>
      </c>
      <c r="AH280" s="2">
        <f t="shared" si="37"/>
        <v>2024</v>
      </c>
      <c r="AJ280" s="5">
        <f t="shared" si="38"/>
        <v>1333</v>
      </c>
      <c r="AK280" s="2">
        <f t="shared" si="39"/>
        <v>3</v>
      </c>
      <c r="AS280" s="5"/>
      <c r="AT280" s="5"/>
      <c r="AU280" s="5"/>
      <c r="AV280" s="5"/>
      <c r="AW280" s="5"/>
      <c r="AX280" s="5"/>
    </row>
    <row r="281" spans="1:50" x14ac:dyDescent="0.25">
      <c r="A281" s="18">
        <v>45564</v>
      </c>
      <c r="B281" s="12">
        <v>1299</v>
      </c>
      <c r="C281" s="12">
        <v>1311</v>
      </c>
      <c r="D281" s="12">
        <v>1320</v>
      </c>
      <c r="E281" s="12">
        <v>1323</v>
      </c>
      <c r="F281" s="12">
        <v>1286</v>
      </c>
      <c r="G281" s="12">
        <v>1202</v>
      </c>
      <c r="H281" s="12">
        <v>1055</v>
      </c>
      <c r="I281">
        <v>678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749</v>
      </c>
      <c r="V281" s="12">
        <v>1078</v>
      </c>
      <c r="W281" s="12">
        <v>1161</v>
      </c>
      <c r="X281" s="12">
        <v>1189</v>
      </c>
      <c r="Y281" s="12">
        <v>1276</v>
      </c>
      <c r="AA281" s="2">
        <f>IFERROR(INDEX('Holiday Schedule'!$D$3:$D$24,MATCH(A281,'Holiday Schedule'!$C$3:$C$24,0)),0)</f>
        <v>0</v>
      </c>
      <c r="AB281" s="2">
        <f t="shared" si="32"/>
        <v>1</v>
      </c>
      <c r="AC281" s="2">
        <f t="shared" si="33"/>
        <v>0</v>
      </c>
      <c r="AD281" s="5">
        <f t="shared" si="34"/>
        <v>14927</v>
      </c>
      <c r="AE281" s="5">
        <f t="shared" si="35"/>
        <v>14927</v>
      </c>
      <c r="AG281" s="2">
        <f t="shared" si="36"/>
        <v>9</v>
      </c>
      <c r="AH281" s="2">
        <f t="shared" si="37"/>
        <v>2024</v>
      </c>
      <c r="AJ281" s="5">
        <f t="shared" si="38"/>
        <v>1323</v>
      </c>
      <c r="AK281" s="2">
        <f t="shared" si="39"/>
        <v>4</v>
      </c>
      <c r="AS281" s="5"/>
      <c r="AT281" s="5"/>
      <c r="AU281" s="5"/>
      <c r="AV281" s="5"/>
      <c r="AW281" s="5"/>
      <c r="AX281" s="5"/>
    </row>
    <row r="282" spans="1:50" x14ac:dyDescent="0.25">
      <c r="A282" s="18">
        <v>45565</v>
      </c>
      <c r="B282" s="12">
        <v>1254</v>
      </c>
      <c r="C282" s="12">
        <v>1299</v>
      </c>
      <c r="D282" s="12">
        <v>1307</v>
      </c>
      <c r="E282" s="12">
        <v>1321</v>
      </c>
      <c r="F282" s="12">
        <v>1296</v>
      </c>
      <c r="G282" s="12">
        <v>1291</v>
      </c>
      <c r="H282" s="12">
        <v>1168</v>
      </c>
      <c r="I282">
        <v>922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938</v>
      </c>
      <c r="V282" s="12">
        <v>1071</v>
      </c>
      <c r="W282" s="12">
        <v>1109</v>
      </c>
      <c r="X282" s="12">
        <v>1185</v>
      </c>
      <c r="Y282" s="12">
        <v>1224</v>
      </c>
      <c r="AA282" s="2">
        <f>IFERROR(INDEX('Holiday Schedule'!$D$3:$D$24,MATCH(A282,'Holiday Schedule'!$C$3:$C$24,0)),0)</f>
        <v>0</v>
      </c>
      <c r="AB282" s="2">
        <f t="shared" si="32"/>
        <v>2</v>
      </c>
      <c r="AC282" s="2">
        <f t="shared" si="33"/>
        <v>5225</v>
      </c>
      <c r="AD282" s="5">
        <f t="shared" si="34"/>
        <v>10160</v>
      </c>
      <c r="AE282" s="5">
        <f t="shared" si="35"/>
        <v>15385</v>
      </c>
      <c r="AG282" s="2">
        <f t="shared" si="36"/>
        <v>9</v>
      </c>
      <c r="AH282" s="2">
        <f t="shared" si="37"/>
        <v>2024</v>
      </c>
      <c r="AJ282" s="5">
        <f t="shared" si="38"/>
        <v>1321</v>
      </c>
      <c r="AK282" s="2">
        <f t="shared" si="39"/>
        <v>4</v>
      </c>
      <c r="AR282" s="5"/>
      <c r="AS282" s="5"/>
      <c r="AT282" s="5"/>
      <c r="AU282" s="5"/>
      <c r="AV282" s="5"/>
      <c r="AW282" s="5"/>
      <c r="AX282" s="5"/>
    </row>
    <row r="283" spans="1:50" x14ac:dyDescent="0.25">
      <c r="A283" s="18">
        <v>45566</v>
      </c>
      <c r="B283" s="12">
        <v>1211</v>
      </c>
      <c r="C283" s="12">
        <v>1211</v>
      </c>
      <c r="D283" s="12">
        <v>1211</v>
      </c>
      <c r="E283" s="12">
        <v>1211</v>
      </c>
      <c r="F283" s="12">
        <v>1211</v>
      </c>
      <c r="G283" s="12">
        <v>1211</v>
      </c>
      <c r="H283" s="12">
        <v>1211</v>
      </c>
      <c r="I283" s="12">
        <v>1211</v>
      </c>
      <c r="J283">
        <v>303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848</v>
      </c>
      <c r="U283" s="12">
        <v>1211</v>
      </c>
      <c r="V283" s="12">
        <v>1211</v>
      </c>
      <c r="W283" s="12">
        <v>1211</v>
      </c>
      <c r="X283" s="12">
        <v>1211</v>
      </c>
      <c r="Y283" s="12">
        <v>1211</v>
      </c>
      <c r="AA283" s="2">
        <f>IFERROR(INDEX('Holiday Schedule'!$D$3:$D$24,MATCH(A283,'Holiday Schedule'!$C$3:$C$24,0)),0)</f>
        <v>0</v>
      </c>
      <c r="AB283" s="2">
        <f t="shared" si="32"/>
        <v>3</v>
      </c>
      <c r="AC283" s="2">
        <f t="shared" si="33"/>
        <v>7206</v>
      </c>
      <c r="AD283" s="5">
        <f t="shared" si="34"/>
        <v>9688</v>
      </c>
      <c r="AE283" s="5">
        <f t="shared" si="35"/>
        <v>16894</v>
      </c>
      <c r="AG283" s="2">
        <f t="shared" si="36"/>
        <v>10</v>
      </c>
      <c r="AH283" s="2">
        <f t="shared" si="37"/>
        <v>2024</v>
      </c>
      <c r="AJ283" s="5">
        <f t="shared" si="38"/>
        <v>1211</v>
      </c>
      <c r="AK283" s="2">
        <f t="shared" si="39"/>
        <v>1</v>
      </c>
      <c r="AR283" s="5"/>
      <c r="AS283" s="5"/>
      <c r="AT283" s="5"/>
      <c r="AU283" s="5"/>
      <c r="AV283" s="5"/>
      <c r="AW283" s="5"/>
      <c r="AX283" s="5"/>
    </row>
    <row r="284" spans="1:50" x14ac:dyDescent="0.25">
      <c r="A284" s="18">
        <v>45567</v>
      </c>
      <c r="B284" s="12">
        <v>1211</v>
      </c>
      <c r="C284" s="12">
        <v>1211</v>
      </c>
      <c r="D284" s="12">
        <v>1211</v>
      </c>
      <c r="E284" s="12">
        <v>1211</v>
      </c>
      <c r="F284" s="12">
        <v>1211</v>
      </c>
      <c r="G284" s="12">
        <v>1211</v>
      </c>
      <c r="H284" s="12">
        <v>1211</v>
      </c>
      <c r="I284" s="12">
        <v>1211</v>
      </c>
      <c r="J284">
        <v>303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848</v>
      </c>
      <c r="U284" s="12">
        <v>1211</v>
      </c>
      <c r="V284" s="12">
        <v>1211</v>
      </c>
      <c r="W284" s="12">
        <v>1211</v>
      </c>
      <c r="X284" s="12">
        <v>1211</v>
      </c>
      <c r="Y284" s="12">
        <v>1211</v>
      </c>
      <c r="AA284" s="2">
        <f>IFERROR(INDEX('Holiday Schedule'!$D$3:$D$24,MATCH(A284,'Holiday Schedule'!$C$3:$C$24,0)),0)</f>
        <v>0</v>
      </c>
      <c r="AB284" s="2">
        <f t="shared" si="32"/>
        <v>4</v>
      </c>
      <c r="AC284" s="2">
        <f t="shared" si="33"/>
        <v>7206</v>
      </c>
      <c r="AD284" s="5">
        <f t="shared" si="34"/>
        <v>9688</v>
      </c>
      <c r="AE284" s="5">
        <f t="shared" si="35"/>
        <v>16894</v>
      </c>
      <c r="AG284" s="2">
        <f t="shared" si="36"/>
        <v>10</v>
      </c>
      <c r="AH284" s="2">
        <f t="shared" si="37"/>
        <v>2024</v>
      </c>
      <c r="AJ284" s="5">
        <f t="shared" si="38"/>
        <v>1211</v>
      </c>
      <c r="AK284" s="2">
        <f t="shared" si="39"/>
        <v>1</v>
      </c>
      <c r="AR284" s="5"/>
      <c r="AS284" s="5"/>
      <c r="AT284" s="5"/>
      <c r="AU284" s="5"/>
      <c r="AV284" s="5"/>
      <c r="AW284" s="5"/>
      <c r="AX284" s="5"/>
    </row>
    <row r="285" spans="1:50" x14ac:dyDescent="0.25">
      <c r="A285" s="18">
        <v>45568</v>
      </c>
      <c r="B285" s="12">
        <v>1212</v>
      </c>
      <c r="C285" s="12">
        <v>1212</v>
      </c>
      <c r="D285" s="12">
        <v>1212</v>
      </c>
      <c r="E285" s="12">
        <v>1212</v>
      </c>
      <c r="F285" s="12">
        <v>1212</v>
      </c>
      <c r="G285" s="12">
        <v>1212</v>
      </c>
      <c r="H285" s="12">
        <v>1212</v>
      </c>
      <c r="I285" s="12">
        <v>1212</v>
      </c>
      <c r="J285">
        <v>303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849</v>
      </c>
      <c r="U285" s="12">
        <v>1212</v>
      </c>
      <c r="V285" s="12">
        <v>1212</v>
      </c>
      <c r="W285" s="12">
        <v>1212</v>
      </c>
      <c r="X285" s="12">
        <v>1212</v>
      </c>
      <c r="Y285" s="12">
        <v>1212</v>
      </c>
      <c r="AA285" s="2">
        <f>IFERROR(INDEX('Holiday Schedule'!$D$3:$D$24,MATCH(A285,'Holiday Schedule'!$C$3:$C$24,0)),0)</f>
        <v>0</v>
      </c>
      <c r="AB285" s="2">
        <f t="shared" si="32"/>
        <v>5</v>
      </c>
      <c r="AC285" s="2">
        <f t="shared" si="33"/>
        <v>7212</v>
      </c>
      <c r="AD285" s="5">
        <f t="shared" si="34"/>
        <v>9696</v>
      </c>
      <c r="AE285" s="5">
        <f t="shared" si="35"/>
        <v>16908</v>
      </c>
      <c r="AG285" s="2">
        <f t="shared" si="36"/>
        <v>10</v>
      </c>
      <c r="AH285" s="2">
        <f t="shared" si="37"/>
        <v>2024</v>
      </c>
      <c r="AJ285" s="5">
        <f t="shared" si="38"/>
        <v>1212</v>
      </c>
      <c r="AK285" s="2">
        <f t="shared" si="39"/>
        <v>1</v>
      </c>
      <c r="AR285" s="5"/>
      <c r="AS285" s="5"/>
      <c r="AT285" s="5"/>
      <c r="AU285" s="5"/>
      <c r="AV285" s="5"/>
      <c r="AW285" s="5"/>
      <c r="AX285" s="5"/>
    </row>
    <row r="286" spans="1:50" x14ac:dyDescent="0.25">
      <c r="A286" s="18">
        <v>45569</v>
      </c>
      <c r="B286" s="12">
        <v>1207</v>
      </c>
      <c r="C286" s="12">
        <v>1207</v>
      </c>
      <c r="D286" s="12">
        <v>1207</v>
      </c>
      <c r="E286" s="12">
        <v>1207</v>
      </c>
      <c r="F286" s="12">
        <v>1207</v>
      </c>
      <c r="G286" s="12">
        <v>1207</v>
      </c>
      <c r="H286" s="12">
        <v>1207</v>
      </c>
      <c r="I286" s="12">
        <v>1207</v>
      </c>
      <c r="J286">
        <v>301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844</v>
      </c>
      <c r="U286" s="12">
        <v>1207</v>
      </c>
      <c r="V286" s="12">
        <v>1207</v>
      </c>
      <c r="W286" s="12">
        <v>1207</v>
      </c>
      <c r="X286" s="12">
        <v>1207</v>
      </c>
      <c r="Y286" s="12">
        <v>1207</v>
      </c>
      <c r="AA286" s="2">
        <f>IFERROR(INDEX('Holiday Schedule'!$D$3:$D$24,MATCH(A286,'Holiday Schedule'!$C$3:$C$24,0)),0)</f>
        <v>0</v>
      </c>
      <c r="AB286" s="2">
        <f t="shared" si="32"/>
        <v>6</v>
      </c>
      <c r="AC286" s="2">
        <f t="shared" si="33"/>
        <v>7180</v>
      </c>
      <c r="AD286" s="5">
        <f t="shared" si="34"/>
        <v>9656</v>
      </c>
      <c r="AE286" s="5">
        <f t="shared" si="35"/>
        <v>16836</v>
      </c>
      <c r="AG286" s="2">
        <f t="shared" si="36"/>
        <v>10</v>
      </c>
      <c r="AH286" s="2">
        <f t="shared" si="37"/>
        <v>2024</v>
      </c>
      <c r="AJ286" s="5">
        <f t="shared" si="38"/>
        <v>1207</v>
      </c>
      <c r="AK286" s="2">
        <f t="shared" si="39"/>
        <v>1</v>
      </c>
      <c r="AR286" s="5"/>
      <c r="AS286" s="5"/>
      <c r="AT286" s="5"/>
      <c r="AU286" s="5"/>
      <c r="AV286" s="5"/>
      <c r="AW286" s="5"/>
      <c r="AX286" s="5"/>
    </row>
    <row r="287" spans="1:50" x14ac:dyDescent="0.25">
      <c r="A287" s="18">
        <v>45570</v>
      </c>
      <c r="B287" s="12">
        <v>1206</v>
      </c>
      <c r="C287" s="12">
        <v>1206</v>
      </c>
      <c r="D287" s="12">
        <v>1341</v>
      </c>
      <c r="E287" s="12">
        <v>1206</v>
      </c>
      <c r="F287" s="12">
        <v>1206</v>
      </c>
      <c r="G287" s="12">
        <v>1206</v>
      </c>
      <c r="H287" s="12">
        <v>1206</v>
      </c>
      <c r="I287" s="12">
        <v>1206</v>
      </c>
      <c r="J287">
        <v>33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194</v>
      </c>
      <c r="T287">
        <v>971</v>
      </c>
      <c r="U287" s="12">
        <v>1206</v>
      </c>
      <c r="V287" s="12">
        <v>1206</v>
      </c>
      <c r="W287" s="12">
        <v>1206</v>
      </c>
      <c r="X287" s="12">
        <v>1206</v>
      </c>
      <c r="Y287" s="12">
        <v>1206</v>
      </c>
      <c r="AA287" s="2">
        <f>IFERROR(INDEX('Holiday Schedule'!$D$3:$D$24,MATCH(A287,'Holiday Schedule'!$C$3:$C$24,0)),0)</f>
        <v>0</v>
      </c>
      <c r="AB287" s="2">
        <f t="shared" si="32"/>
        <v>7</v>
      </c>
      <c r="AC287" s="2">
        <f t="shared" si="33"/>
        <v>0</v>
      </c>
      <c r="AD287" s="5">
        <f t="shared" si="34"/>
        <v>17011</v>
      </c>
      <c r="AE287" s="5">
        <f t="shared" si="35"/>
        <v>17011</v>
      </c>
      <c r="AG287" s="2">
        <f t="shared" si="36"/>
        <v>10</v>
      </c>
      <c r="AH287" s="2">
        <f t="shared" si="37"/>
        <v>2024</v>
      </c>
      <c r="AJ287" s="5">
        <f t="shared" si="38"/>
        <v>1341</v>
      </c>
      <c r="AK287" s="2">
        <f t="shared" si="39"/>
        <v>3</v>
      </c>
      <c r="AR287" s="5"/>
      <c r="AS287" s="5"/>
      <c r="AT287" s="5"/>
      <c r="AU287" s="5"/>
      <c r="AV287" s="5"/>
      <c r="AW287" s="5"/>
      <c r="AX287" s="5"/>
    </row>
    <row r="288" spans="1:50" x14ac:dyDescent="0.25">
      <c r="A288" s="18">
        <v>45571</v>
      </c>
      <c r="B288" s="12">
        <v>1208</v>
      </c>
      <c r="C288" s="12">
        <v>1208</v>
      </c>
      <c r="D288" s="12">
        <v>1343</v>
      </c>
      <c r="E288" s="12">
        <v>1208</v>
      </c>
      <c r="F288" s="12">
        <v>1208</v>
      </c>
      <c r="G288" s="12">
        <v>1208</v>
      </c>
      <c r="H288" s="12">
        <v>1208</v>
      </c>
      <c r="I288" s="12">
        <v>1208</v>
      </c>
      <c r="J288">
        <v>33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194</v>
      </c>
      <c r="T288">
        <v>973</v>
      </c>
      <c r="U288" s="12">
        <v>1208</v>
      </c>
      <c r="V288" s="12">
        <v>1208</v>
      </c>
      <c r="W288" s="12">
        <v>1208</v>
      </c>
      <c r="X288" s="12">
        <v>1208</v>
      </c>
      <c r="Y288" s="12">
        <v>1208</v>
      </c>
      <c r="AA288" s="2">
        <f>IFERROR(INDEX('Holiday Schedule'!$D$3:$D$24,MATCH(A288,'Holiday Schedule'!$C$3:$C$24,0)),0)</f>
        <v>0</v>
      </c>
      <c r="AB288" s="2">
        <f t="shared" si="32"/>
        <v>1</v>
      </c>
      <c r="AC288" s="2">
        <f t="shared" si="33"/>
        <v>0</v>
      </c>
      <c r="AD288" s="5">
        <f t="shared" si="34"/>
        <v>17039</v>
      </c>
      <c r="AE288" s="5">
        <f t="shared" si="35"/>
        <v>17039</v>
      </c>
      <c r="AG288" s="2">
        <f t="shared" si="36"/>
        <v>10</v>
      </c>
      <c r="AH288" s="2">
        <f t="shared" si="37"/>
        <v>2024</v>
      </c>
      <c r="AJ288" s="5">
        <f t="shared" si="38"/>
        <v>1343</v>
      </c>
      <c r="AK288" s="2">
        <f t="shared" si="39"/>
        <v>3</v>
      </c>
      <c r="AR288" s="5"/>
      <c r="AS288" s="5"/>
      <c r="AT288" s="5"/>
      <c r="AU288" s="5"/>
      <c r="AV288" s="5"/>
      <c r="AW288" s="5"/>
      <c r="AX288" s="5"/>
    </row>
    <row r="289" spans="1:50" x14ac:dyDescent="0.25">
      <c r="A289" s="18">
        <v>45572</v>
      </c>
      <c r="B289" s="12">
        <v>1203</v>
      </c>
      <c r="C289" s="12">
        <v>1203</v>
      </c>
      <c r="D289" s="12">
        <v>1203</v>
      </c>
      <c r="E289" s="12">
        <v>1203</v>
      </c>
      <c r="F289" s="12">
        <v>1203</v>
      </c>
      <c r="G289" s="12">
        <v>1203</v>
      </c>
      <c r="H289" s="12">
        <v>1203</v>
      </c>
      <c r="I289" s="12">
        <v>1203</v>
      </c>
      <c r="J289">
        <v>301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842</v>
      </c>
      <c r="U289" s="12">
        <v>1203</v>
      </c>
      <c r="V289" s="12">
        <v>1203</v>
      </c>
      <c r="W289" s="12">
        <v>1203</v>
      </c>
      <c r="X289" s="12">
        <v>1203</v>
      </c>
      <c r="Y289" s="12">
        <v>1203</v>
      </c>
      <c r="AA289" s="2">
        <f>IFERROR(INDEX('Holiday Schedule'!$D$3:$D$24,MATCH(A289,'Holiday Schedule'!$C$3:$C$24,0)),0)</f>
        <v>0</v>
      </c>
      <c r="AB289" s="2">
        <f t="shared" si="32"/>
        <v>2</v>
      </c>
      <c r="AC289" s="2">
        <f t="shared" si="33"/>
        <v>7158</v>
      </c>
      <c r="AD289" s="5">
        <f t="shared" si="34"/>
        <v>9624</v>
      </c>
      <c r="AE289" s="5">
        <f t="shared" si="35"/>
        <v>16782</v>
      </c>
      <c r="AG289" s="2">
        <f t="shared" si="36"/>
        <v>10</v>
      </c>
      <c r="AH289" s="2">
        <f t="shared" si="37"/>
        <v>2024</v>
      </c>
      <c r="AJ289" s="5">
        <f t="shared" si="38"/>
        <v>1203</v>
      </c>
      <c r="AK289" s="2">
        <f t="shared" si="39"/>
        <v>1</v>
      </c>
      <c r="AR289" s="5"/>
      <c r="AS289" s="5"/>
      <c r="AT289" s="5"/>
      <c r="AU289" s="5"/>
      <c r="AV289" s="5"/>
      <c r="AW289" s="5"/>
      <c r="AX289" s="5"/>
    </row>
    <row r="290" spans="1:50" x14ac:dyDescent="0.25">
      <c r="A290" s="18">
        <v>45573</v>
      </c>
      <c r="B290" s="12">
        <v>1203</v>
      </c>
      <c r="C290" s="12">
        <v>1203</v>
      </c>
      <c r="D290" s="12">
        <v>1203</v>
      </c>
      <c r="E290" s="12">
        <v>1203</v>
      </c>
      <c r="F290" s="12">
        <v>1203</v>
      </c>
      <c r="G290" s="12">
        <v>1203</v>
      </c>
      <c r="H290" s="12">
        <v>1203</v>
      </c>
      <c r="I290" s="12">
        <v>1203</v>
      </c>
      <c r="J290">
        <v>301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842</v>
      </c>
      <c r="U290" s="12">
        <v>1203</v>
      </c>
      <c r="V290" s="12">
        <v>1203</v>
      </c>
      <c r="W290" s="12">
        <v>1203</v>
      </c>
      <c r="X290" s="12">
        <v>1203</v>
      </c>
      <c r="Y290" s="12">
        <v>1203</v>
      </c>
      <c r="AA290" s="2">
        <f>IFERROR(INDEX('Holiday Schedule'!$D$3:$D$24,MATCH(A290,'Holiday Schedule'!$C$3:$C$24,0)),0)</f>
        <v>0</v>
      </c>
      <c r="AB290" s="2">
        <f t="shared" si="32"/>
        <v>3</v>
      </c>
      <c r="AC290" s="2">
        <f t="shared" si="33"/>
        <v>7158</v>
      </c>
      <c r="AD290" s="5">
        <f t="shared" si="34"/>
        <v>9624</v>
      </c>
      <c r="AE290" s="5">
        <f t="shared" si="35"/>
        <v>16782</v>
      </c>
      <c r="AG290" s="2">
        <f t="shared" si="36"/>
        <v>10</v>
      </c>
      <c r="AH290" s="2">
        <f t="shared" si="37"/>
        <v>2024</v>
      </c>
      <c r="AJ290" s="5">
        <f t="shared" si="38"/>
        <v>1203</v>
      </c>
      <c r="AK290" s="2">
        <f t="shared" si="39"/>
        <v>1</v>
      </c>
      <c r="AR290" s="5"/>
      <c r="AS290" s="5"/>
      <c r="AT290" s="5"/>
      <c r="AU290" s="5"/>
      <c r="AV290" s="5"/>
      <c r="AW290" s="5"/>
      <c r="AX290" s="5"/>
    </row>
    <row r="291" spans="1:50" x14ac:dyDescent="0.25">
      <c r="A291" s="18">
        <v>45574</v>
      </c>
      <c r="B291" s="12">
        <v>1202</v>
      </c>
      <c r="C291" s="12">
        <v>1202</v>
      </c>
      <c r="D291" s="12">
        <v>1202</v>
      </c>
      <c r="E291" s="12">
        <v>1202</v>
      </c>
      <c r="F291" s="12">
        <v>1202</v>
      </c>
      <c r="G291" s="12">
        <v>1202</v>
      </c>
      <c r="H291" s="12">
        <v>1202</v>
      </c>
      <c r="I291" s="12">
        <v>1202</v>
      </c>
      <c r="J291">
        <v>300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842</v>
      </c>
      <c r="U291" s="12">
        <v>1202</v>
      </c>
      <c r="V291" s="12">
        <v>1202</v>
      </c>
      <c r="W291" s="12">
        <v>1202</v>
      </c>
      <c r="X291" s="12">
        <v>1202</v>
      </c>
      <c r="Y291" s="12">
        <v>1202</v>
      </c>
      <c r="AA291" s="2">
        <f>IFERROR(INDEX('Holiday Schedule'!$D$3:$D$24,MATCH(A291,'Holiday Schedule'!$C$3:$C$24,0)),0)</f>
        <v>0</v>
      </c>
      <c r="AB291" s="2">
        <f t="shared" si="32"/>
        <v>4</v>
      </c>
      <c r="AC291" s="2">
        <f t="shared" si="33"/>
        <v>7152</v>
      </c>
      <c r="AD291" s="5">
        <f t="shared" si="34"/>
        <v>9616</v>
      </c>
      <c r="AE291" s="5">
        <f t="shared" si="35"/>
        <v>16768</v>
      </c>
      <c r="AG291" s="2">
        <f t="shared" si="36"/>
        <v>10</v>
      </c>
      <c r="AH291" s="2">
        <f t="shared" si="37"/>
        <v>2024</v>
      </c>
      <c r="AJ291" s="5">
        <f t="shared" si="38"/>
        <v>1202</v>
      </c>
      <c r="AK291" s="2">
        <f t="shared" si="39"/>
        <v>1</v>
      </c>
      <c r="AR291" s="5"/>
      <c r="AS291" s="5"/>
      <c r="AT291" s="5"/>
      <c r="AU291" s="5"/>
      <c r="AV291" s="5"/>
      <c r="AW291" s="5"/>
      <c r="AX291" s="5"/>
    </row>
    <row r="292" spans="1:50" x14ac:dyDescent="0.25">
      <c r="A292" s="18">
        <v>45575</v>
      </c>
      <c r="B292" s="12">
        <v>1199</v>
      </c>
      <c r="C292" s="12">
        <v>1199</v>
      </c>
      <c r="D292" s="12">
        <v>1199</v>
      </c>
      <c r="E292" s="12">
        <v>1199</v>
      </c>
      <c r="F292" s="12">
        <v>1199</v>
      </c>
      <c r="G292" s="12">
        <v>1199</v>
      </c>
      <c r="H292" s="12">
        <v>1199</v>
      </c>
      <c r="I292" s="12">
        <v>1199</v>
      </c>
      <c r="J292">
        <v>300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840</v>
      </c>
      <c r="U292" s="12">
        <v>1199</v>
      </c>
      <c r="V292" s="12">
        <v>1199</v>
      </c>
      <c r="W292" s="12">
        <v>1199</v>
      </c>
      <c r="X292" s="12">
        <v>1199</v>
      </c>
      <c r="Y292" s="12">
        <v>1199</v>
      </c>
      <c r="AA292" s="2">
        <f>IFERROR(INDEX('Holiday Schedule'!$D$3:$D$24,MATCH(A292,'Holiday Schedule'!$C$3:$C$24,0)),0)</f>
        <v>0</v>
      </c>
      <c r="AB292" s="2">
        <f t="shared" si="32"/>
        <v>5</v>
      </c>
      <c r="AC292" s="2">
        <f t="shared" si="33"/>
        <v>7135</v>
      </c>
      <c r="AD292" s="5">
        <f t="shared" si="34"/>
        <v>9592</v>
      </c>
      <c r="AE292" s="5">
        <f t="shared" si="35"/>
        <v>16727</v>
      </c>
      <c r="AG292" s="2">
        <f t="shared" si="36"/>
        <v>10</v>
      </c>
      <c r="AH292" s="2">
        <f t="shared" si="37"/>
        <v>2024</v>
      </c>
      <c r="AJ292" s="5">
        <f t="shared" si="38"/>
        <v>1199</v>
      </c>
      <c r="AK292" s="2">
        <f t="shared" si="39"/>
        <v>1</v>
      </c>
      <c r="AR292" s="5"/>
      <c r="AS292" s="5"/>
      <c r="AT292" s="5"/>
      <c r="AU292" s="5"/>
      <c r="AV292" s="5"/>
      <c r="AW292" s="5"/>
      <c r="AX292" s="5"/>
    </row>
    <row r="293" spans="1:50" x14ac:dyDescent="0.25">
      <c r="A293" s="18">
        <v>45576</v>
      </c>
      <c r="B293" s="12">
        <v>1196</v>
      </c>
      <c r="C293" s="12">
        <v>1196</v>
      </c>
      <c r="D293" s="12">
        <v>1196</v>
      </c>
      <c r="E293" s="12">
        <v>1196</v>
      </c>
      <c r="F293" s="12">
        <v>1196</v>
      </c>
      <c r="G293" s="12">
        <v>1196</v>
      </c>
      <c r="H293" s="12">
        <v>1196</v>
      </c>
      <c r="I293" s="12">
        <v>1196</v>
      </c>
      <c r="J293">
        <v>299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839</v>
      </c>
      <c r="U293" s="12">
        <v>1196</v>
      </c>
      <c r="V293" s="12">
        <v>1196</v>
      </c>
      <c r="W293" s="12">
        <v>1196</v>
      </c>
      <c r="X293" s="12">
        <v>1196</v>
      </c>
      <c r="Y293" s="12">
        <v>1196</v>
      </c>
      <c r="AA293" s="2">
        <f>IFERROR(INDEX('Holiday Schedule'!$D$3:$D$24,MATCH(A293,'Holiday Schedule'!$C$3:$C$24,0)),0)</f>
        <v>0</v>
      </c>
      <c r="AB293" s="2">
        <f t="shared" si="32"/>
        <v>6</v>
      </c>
      <c r="AC293" s="2">
        <f t="shared" si="33"/>
        <v>7118</v>
      </c>
      <c r="AD293" s="5">
        <f t="shared" si="34"/>
        <v>9568</v>
      </c>
      <c r="AE293" s="5">
        <f t="shared" si="35"/>
        <v>16686</v>
      </c>
      <c r="AG293" s="2">
        <f t="shared" si="36"/>
        <v>10</v>
      </c>
      <c r="AH293" s="2">
        <f t="shared" si="37"/>
        <v>2024</v>
      </c>
      <c r="AJ293" s="5">
        <f t="shared" si="38"/>
        <v>1196</v>
      </c>
      <c r="AK293" s="2">
        <f t="shared" si="39"/>
        <v>1</v>
      </c>
      <c r="AR293" s="5"/>
      <c r="AS293" s="5"/>
      <c r="AT293" s="5"/>
      <c r="AU293" s="5"/>
      <c r="AV293" s="5"/>
      <c r="AW293" s="5"/>
      <c r="AX293" s="5"/>
    </row>
    <row r="294" spans="1:50" x14ac:dyDescent="0.25">
      <c r="A294" s="18">
        <v>45577</v>
      </c>
      <c r="B294" s="12">
        <v>1196</v>
      </c>
      <c r="C294" s="12">
        <v>1196</v>
      </c>
      <c r="D294" s="12">
        <v>1330</v>
      </c>
      <c r="E294" s="12">
        <v>1196</v>
      </c>
      <c r="F294" s="12">
        <v>1196</v>
      </c>
      <c r="G294" s="12">
        <v>1196</v>
      </c>
      <c r="H294" s="12">
        <v>1196</v>
      </c>
      <c r="I294" s="12">
        <v>1196</v>
      </c>
      <c r="J294">
        <v>33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193</v>
      </c>
      <c r="T294">
        <v>963</v>
      </c>
      <c r="U294" s="12">
        <v>1196</v>
      </c>
      <c r="V294" s="12">
        <v>1196</v>
      </c>
      <c r="W294" s="12">
        <v>1196</v>
      </c>
      <c r="X294" s="12">
        <v>1196</v>
      </c>
      <c r="Y294" s="12">
        <v>1196</v>
      </c>
      <c r="AA294" s="2">
        <f>IFERROR(INDEX('Holiday Schedule'!$D$3:$D$24,MATCH(A294,'Holiday Schedule'!$C$3:$C$24,0)),0)</f>
        <v>0</v>
      </c>
      <c r="AB294" s="2">
        <f t="shared" si="32"/>
        <v>7</v>
      </c>
      <c r="AC294" s="2">
        <f t="shared" si="33"/>
        <v>0</v>
      </c>
      <c r="AD294" s="5">
        <f t="shared" si="34"/>
        <v>16871</v>
      </c>
      <c r="AE294" s="5">
        <f t="shared" si="35"/>
        <v>16871</v>
      </c>
      <c r="AG294" s="2">
        <f t="shared" si="36"/>
        <v>10</v>
      </c>
      <c r="AH294" s="2">
        <f t="shared" si="37"/>
        <v>2024</v>
      </c>
      <c r="AJ294" s="5">
        <f t="shared" si="38"/>
        <v>1330</v>
      </c>
      <c r="AK294" s="2">
        <f t="shared" si="39"/>
        <v>3</v>
      </c>
      <c r="AR294" s="5"/>
      <c r="AS294" s="5"/>
      <c r="AT294" s="5"/>
      <c r="AU294" s="5"/>
      <c r="AV294" s="5"/>
      <c r="AW294" s="5"/>
      <c r="AX294" s="5"/>
    </row>
    <row r="295" spans="1:50" x14ac:dyDescent="0.25">
      <c r="A295" s="18">
        <v>45578</v>
      </c>
      <c r="B295" s="12">
        <v>1196</v>
      </c>
      <c r="C295" s="12">
        <v>1196</v>
      </c>
      <c r="D295" s="12">
        <v>1330</v>
      </c>
      <c r="E295" s="12">
        <v>1196</v>
      </c>
      <c r="F295" s="12">
        <v>1196</v>
      </c>
      <c r="G295" s="12">
        <v>1196</v>
      </c>
      <c r="H295" s="12">
        <v>1196</v>
      </c>
      <c r="I295" s="12">
        <v>1196</v>
      </c>
      <c r="J295">
        <v>33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193</v>
      </c>
      <c r="T295">
        <v>963</v>
      </c>
      <c r="U295" s="12">
        <v>1196</v>
      </c>
      <c r="V295" s="12">
        <v>1196</v>
      </c>
      <c r="W295" s="12">
        <v>1196</v>
      </c>
      <c r="X295" s="12">
        <v>1196</v>
      </c>
      <c r="Y295" s="12">
        <v>1196</v>
      </c>
      <c r="AA295" s="2">
        <f>IFERROR(INDEX('Holiday Schedule'!$D$3:$D$24,MATCH(A295,'Holiday Schedule'!$C$3:$C$24,0)),0)</f>
        <v>0</v>
      </c>
      <c r="AB295" s="2">
        <f t="shared" si="32"/>
        <v>1</v>
      </c>
      <c r="AC295" s="2">
        <f t="shared" si="33"/>
        <v>0</v>
      </c>
      <c r="AD295" s="5">
        <f t="shared" si="34"/>
        <v>16871</v>
      </c>
      <c r="AE295" s="5">
        <f t="shared" si="35"/>
        <v>16871</v>
      </c>
      <c r="AG295" s="2">
        <f t="shared" si="36"/>
        <v>10</v>
      </c>
      <c r="AH295" s="2">
        <f t="shared" si="37"/>
        <v>2024</v>
      </c>
      <c r="AJ295" s="5">
        <f t="shared" si="38"/>
        <v>1330</v>
      </c>
      <c r="AK295" s="2">
        <f t="shared" si="39"/>
        <v>3</v>
      </c>
      <c r="AR295" s="5"/>
      <c r="AS295" s="5"/>
      <c r="AT295" s="5"/>
      <c r="AU295" s="5"/>
      <c r="AV295" s="5"/>
      <c r="AW295" s="5"/>
      <c r="AX295" s="5"/>
    </row>
    <row r="296" spans="1:50" x14ac:dyDescent="0.25">
      <c r="A296" s="18">
        <v>45579</v>
      </c>
      <c r="B296" s="12">
        <v>1196</v>
      </c>
      <c r="C296" s="12">
        <v>1196</v>
      </c>
      <c r="D296" s="12">
        <v>1330</v>
      </c>
      <c r="E296" s="12">
        <v>1196</v>
      </c>
      <c r="F296" s="12">
        <v>1196</v>
      </c>
      <c r="G296" s="12">
        <v>1196</v>
      </c>
      <c r="H296" s="12">
        <v>1196</v>
      </c>
      <c r="I296" s="12">
        <v>1196</v>
      </c>
      <c r="J296">
        <v>33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193</v>
      </c>
      <c r="T296">
        <v>963</v>
      </c>
      <c r="U296" s="12">
        <v>1196</v>
      </c>
      <c r="V296" s="12">
        <v>1196</v>
      </c>
      <c r="W296" s="12">
        <v>1196</v>
      </c>
      <c r="X296" s="12">
        <v>1196</v>
      </c>
      <c r="Y296" s="12">
        <v>1196</v>
      </c>
      <c r="AA296" s="2">
        <f>IFERROR(INDEX('Holiday Schedule'!$D$3:$D$24,MATCH(A296,'Holiday Schedule'!$C$3:$C$24,0)),0)</f>
        <v>1</v>
      </c>
      <c r="AB296" s="2">
        <f t="shared" si="32"/>
        <v>2</v>
      </c>
      <c r="AC296" s="2">
        <f t="shared" si="33"/>
        <v>0</v>
      </c>
      <c r="AD296" s="5">
        <f t="shared" si="34"/>
        <v>16871</v>
      </c>
      <c r="AE296" s="5">
        <f t="shared" si="35"/>
        <v>16871</v>
      </c>
      <c r="AG296" s="2">
        <f t="shared" si="36"/>
        <v>10</v>
      </c>
      <c r="AH296" s="2">
        <f t="shared" si="37"/>
        <v>2024</v>
      </c>
      <c r="AJ296" s="5">
        <f t="shared" si="38"/>
        <v>1330</v>
      </c>
      <c r="AK296" s="2">
        <f t="shared" si="39"/>
        <v>3</v>
      </c>
      <c r="AR296" s="5"/>
      <c r="AS296" s="5"/>
      <c r="AT296" s="5"/>
      <c r="AU296" s="5"/>
      <c r="AV296" s="5"/>
      <c r="AW296" s="5"/>
      <c r="AX296" s="5"/>
    </row>
    <row r="297" spans="1:50" x14ac:dyDescent="0.25">
      <c r="A297" s="18">
        <v>45580</v>
      </c>
      <c r="B297" s="12">
        <v>1197</v>
      </c>
      <c r="C297" s="12">
        <v>1197</v>
      </c>
      <c r="D297" s="12">
        <v>1197</v>
      </c>
      <c r="E297" s="12">
        <v>1197</v>
      </c>
      <c r="F297" s="12">
        <v>1197</v>
      </c>
      <c r="G297" s="12">
        <v>1197</v>
      </c>
      <c r="H297" s="12">
        <v>1197</v>
      </c>
      <c r="I297" s="12">
        <v>1197</v>
      </c>
      <c r="J297">
        <v>299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839</v>
      </c>
      <c r="U297" s="12">
        <v>1197</v>
      </c>
      <c r="V297" s="12">
        <v>1197</v>
      </c>
      <c r="W297" s="12">
        <v>1197</v>
      </c>
      <c r="X297" s="12">
        <v>1197</v>
      </c>
      <c r="Y297" s="12">
        <v>1197</v>
      </c>
      <c r="AA297" s="2">
        <f>IFERROR(INDEX('Holiday Schedule'!$D$3:$D$24,MATCH(A297,'Holiday Schedule'!$C$3:$C$24,0)),0)</f>
        <v>0</v>
      </c>
      <c r="AB297" s="2">
        <f t="shared" si="32"/>
        <v>3</v>
      </c>
      <c r="AC297" s="2">
        <f t="shared" si="33"/>
        <v>7123</v>
      </c>
      <c r="AD297" s="5">
        <f t="shared" si="34"/>
        <v>9576</v>
      </c>
      <c r="AE297" s="5">
        <f t="shared" si="35"/>
        <v>16699</v>
      </c>
      <c r="AG297" s="2">
        <f t="shared" si="36"/>
        <v>10</v>
      </c>
      <c r="AH297" s="2">
        <f t="shared" si="37"/>
        <v>2024</v>
      </c>
      <c r="AJ297" s="5">
        <f t="shared" si="38"/>
        <v>1197</v>
      </c>
      <c r="AK297" s="2">
        <f t="shared" si="39"/>
        <v>1</v>
      </c>
      <c r="AR297" s="5"/>
      <c r="AS297" s="5"/>
      <c r="AT297" s="5"/>
      <c r="AU297" s="5"/>
      <c r="AV297" s="5"/>
      <c r="AW297" s="5"/>
      <c r="AX297" s="5"/>
    </row>
    <row r="298" spans="1:50" x14ac:dyDescent="0.25">
      <c r="A298" s="18">
        <v>45581</v>
      </c>
      <c r="B298" s="12">
        <v>1198</v>
      </c>
      <c r="C298" s="12">
        <v>1198</v>
      </c>
      <c r="D298" s="12">
        <v>1198</v>
      </c>
      <c r="E298" s="12">
        <v>1198</v>
      </c>
      <c r="F298" s="12">
        <v>1198</v>
      </c>
      <c r="G298" s="12">
        <v>1198</v>
      </c>
      <c r="H298" s="12">
        <v>1198</v>
      </c>
      <c r="I298" s="12">
        <v>1198</v>
      </c>
      <c r="J298">
        <v>300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839</v>
      </c>
      <c r="U298" s="12">
        <v>1198</v>
      </c>
      <c r="V298" s="12">
        <v>1198</v>
      </c>
      <c r="W298" s="12">
        <v>1198</v>
      </c>
      <c r="X298" s="12">
        <v>1198</v>
      </c>
      <c r="Y298" s="12">
        <v>1198</v>
      </c>
      <c r="AA298" s="2">
        <f>IFERROR(INDEX('Holiday Schedule'!$D$3:$D$24,MATCH(A298,'Holiday Schedule'!$C$3:$C$24,0)),0)</f>
        <v>0</v>
      </c>
      <c r="AB298" s="2">
        <f t="shared" si="32"/>
        <v>4</v>
      </c>
      <c r="AC298" s="2">
        <f t="shared" si="33"/>
        <v>7129</v>
      </c>
      <c r="AD298" s="5">
        <f t="shared" si="34"/>
        <v>9584</v>
      </c>
      <c r="AE298" s="5">
        <f t="shared" si="35"/>
        <v>16713</v>
      </c>
      <c r="AG298" s="2">
        <f t="shared" si="36"/>
        <v>10</v>
      </c>
      <c r="AH298" s="2">
        <f t="shared" si="37"/>
        <v>2024</v>
      </c>
      <c r="AJ298" s="5">
        <f t="shared" si="38"/>
        <v>1198</v>
      </c>
      <c r="AK298" s="2">
        <f t="shared" si="39"/>
        <v>1</v>
      </c>
      <c r="AR298" s="5"/>
      <c r="AS298" s="5"/>
      <c r="AT298" s="5"/>
      <c r="AU298" s="5"/>
      <c r="AV298" s="5"/>
      <c r="AW298" s="5"/>
      <c r="AX298" s="5"/>
    </row>
    <row r="299" spans="1:50" x14ac:dyDescent="0.25">
      <c r="A299" s="18">
        <v>45582</v>
      </c>
      <c r="B299" s="12">
        <v>1199</v>
      </c>
      <c r="C299" s="12">
        <v>1199</v>
      </c>
      <c r="D299" s="12">
        <v>1199</v>
      </c>
      <c r="E299" s="12">
        <v>1199</v>
      </c>
      <c r="F299" s="12">
        <v>1199</v>
      </c>
      <c r="G299" s="12">
        <v>1199</v>
      </c>
      <c r="H299" s="12">
        <v>1199</v>
      </c>
      <c r="I299" s="12">
        <v>1199</v>
      </c>
      <c r="J299">
        <v>300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840</v>
      </c>
      <c r="U299" s="12">
        <v>1199</v>
      </c>
      <c r="V299" s="12">
        <v>1199</v>
      </c>
      <c r="W299" s="12">
        <v>1199</v>
      </c>
      <c r="X299" s="12">
        <v>1199</v>
      </c>
      <c r="Y299" s="12">
        <v>1199</v>
      </c>
      <c r="AA299" s="2">
        <f>IFERROR(INDEX('Holiday Schedule'!$D$3:$D$24,MATCH(A299,'Holiday Schedule'!$C$3:$C$24,0)),0)</f>
        <v>0</v>
      </c>
      <c r="AB299" s="2">
        <f t="shared" si="32"/>
        <v>5</v>
      </c>
      <c r="AC299" s="2">
        <f t="shared" si="33"/>
        <v>7135</v>
      </c>
      <c r="AD299" s="5">
        <f t="shared" si="34"/>
        <v>9592</v>
      </c>
      <c r="AE299" s="5">
        <f t="shared" si="35"/>
        <v>16727</v>
      </c>
      <c r="AG299" s="2">
        <f t="shared" si="36"/>
        <v>10</v>
      </c>
      <c r="AH299" s="2">
        <f t="shared" si="37"/>
        <v>2024</v>
      </c>
      <c r="AJ299" s="5">
        <f t="shared" si="38"/>
        <v>1199</v>
      </c>
      <c r="AK299" s="2">
        <f t="shared" si="39"/>
        <v>1</v>
      </c>
      <c r="AR299" s="5"/>
      <c r="AS299" s="5"/>
      <c r="AT299" s="5"/>
      <c r="AU299" s="5"/>
      <c r="AV299" s="5"/>
      <c r="AW299" s="5"/>
      <c r="AX299" s="5"/>
    </row>
    <row r="300" spans="1:50" x14ac:dyDescent="0.25">
      <c r="A300" s="18">
        <v>45583</v>
      </c>
      <c r="B300" s="12">
        <v>1198</v>
      </c>
      <c r="C300" s="12">
        <v>1198</v>
      </c>
      <c r="D300" s="12">
        <v>1198</v>
      </c>
      <c r="E300" s="12">
        <v>1198</v>
      </c>
      <c r="F300" s="12">
        <v>1198</v>
      </c>
      <c r="G300" s="12">
        <v>1198</v>
      </c>
      <c r="H300" s="12">
        <v>1198</v>
      </c>
      <c r="I300" s="12">
        <v>1198</v>
      </c>
      <c r="J300">
        <v>300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840</v>
      </c>
      <c r="U300" s="12">
        <v>1198</v>
      </c>
      <c r="V300" s="12">
        <v>1198</v>
      </c>
      <c r="W300" s="12">
        <v>1198</v>
      </c>
      <c r="X300" s="12">
        <v>1198</v>
      </c>
      <c r="Y300" s="12">
        <v>1198</v>
      </c>
      <c r="AA300" s="2">
        <f>IFERROR(INDEX('Holiday Schedule'!$D$3:$D$24,MATCH(A300,'Holiday Schedule'!$C$3:$C$24,0)),0)</f>
        <v>0</v>
      </c>
      <c r="AB300" s="2">
        <f t="shared" si="32"/>
        <v>6</v>
      </c>
      <c r="AC300" s="2">
        <f t="shared" si="33"/>
        <v>7130</v>
      </c>
      <c r="AD300" s="5">
        <f t="shared" si="34"/>
        <v>9584</v>
      </c>
      <c r="AE300" s="5">
        <f t="shared" si="35"/>
        <v>16714</v>
      </c>
      <c r="AG300" s="2">
        <f t="shared" si="36"/>
        <v>10</v>
      </c>
      <c r="AH300" s="2">
        <f t="shared" si="37"/>
        <v>2024</v>
      </c>
      <c r="AJ300" s="5">
        <f t="shared" si="38"/>
        <v>1198</v>
      </c>
      <c r="AK300" s="2">
        <f t="shared" si="39"/>
        <v>1</v>
      </c>
      <c r="AR300" s="5"/>
      <c r="AS300" s="5"/>
      <c r="AT300" s="5"/>
      <c r="AU300" s="5"/>
      <c r="AV300" s="5"/>
      <c r="AW300" s="5"/>
      <c r="AX300" s="5"/>
    </row>
    <row r="301" spans="1:50" x14ac:dyDescent="0.25">
      <c r="A301" s="18">
        <v>45584</v>
      </c>
      <c r="B301" s="12">
        <v>1198</v>
      </c>
      <c r="C301" s="12">
        <v>1198</v>
      </c>
      <c r="D301" s="12">
        <v>1332</v>
      </c>
      <c r="E301" s="12">
        <v>1198</v>
      </c>
      <c r="F301" s="12">
        <v>1198</v>
      </c>
      <c r="G301" s="12">
        <v>1198</v>
      </c>
      <c r="H301" s="12">
        <v>1198</v>
      </c>
      <c r="I301" s="12">
        <v>1198</v>
      </c>
      <c r="J301">
        <v>33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193</v>
      </c>
      <c r="T301">
        <v>965</v>
      </c>
      <c r="U301" s="12">
        <v>1198</v>
      </c>
      <c r="V301" s="12">
        <v>1198</v>
      </c>
      <c r="W301" s="12">
        <v>1198</v>
      </c>
      <c r="X301" s="12">
        <v>1198</v>
      </c>
      <c r="Y301" s="12">
        <v>1198</v>
      </c>
      <c r="AA301" s="2">
        <f>IFERROR(INDEX('Holiday Schedule'!$D$3:$D$24,MATCH(A301,'Holiday Schedule'!$C$3:$C$24,0)),0)</f>
        <v>0</v>
      </c>
      <c r="AB301" s="2">
        <f t="shared" si="32"/>
        <v>7</v>
      </c>
      <c r="AC301" s="2">
        <f t="shared" si="33"/>
        <v>0</v>
      </c>
      <c r="AD301" s="5">
        <f t="shared" si="34"/>
        <v>16899</v>
      </c>
      <c r="AE301" s="5">
        <f t="shared" si="35"/>
        <v>16899</v>
      </c>
      <c r="AG301" s="2">
        <f t="shared" si="36"/>
        <v>10</v>
      </c>
      <c r="AH301" s="2">
        <f t="shared" si="37"/>
        <v>2024</v>
      </c>
      <c r="AJ301" s="5">
        <f t="shared" si="38"/>
        <v>1332</v>
      </c>
      <c r="AK301" s="2">
        <f t="shared" si="39"/>
        <v>3</v>
      </c>
      <c r="AR301" s="5"/>
      <c r="AS301" s="5"/>
      <c r="AT301" s="5"/>
      <c r="AU301" s="5"/>
      <c r="AV301" s="5"/>
      <c r="AW301" s="5"/>
      <c r="AX301" s="5"/>
    </row>
    <row r="302" spans="1:50" x14ac:dyDescent="0.25">
      <c r="A302" s="18">
        <v>45585</v>
      </c>
      <c r="B302" s="12">
        <v>1198</v>
      </c>
      <c r="C302" s="12">
        <v>1198</v>
      </c>
      <c r="D302" s="12">
        <v>1331</v>
      </c>
      <c r="E302" s="12">
        <v>1198</v>
      </c>
      <c r="F302" s="12">
        <v>1198</v>
      </c>
      <c r="G302" s="12">
        <v>1198</v>
      </c>
      <c r="H302" s="12">
        <v>1198</v>
      </c>
      <c r="I302" s="12">
        <v>1198</v>
      </c>
      <c r="J302">
        <v>33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193</v>
      </c>
      <c r="T302">
        <v>964</v>
      </c>
      <c r="U302" s="12">
        <v>1198</v>
      </c>
      <c r="V302" s="12">
        <v>1198</v>
      </c>
      <c r="W302" s="12">
        <v>1198</v>
      </c>
      <c r="X302" s="12">
        <v>1198</v>
      </c>
      <c r="Y302" s="12">
        <v>1198</v>
      </c>
      <c r="AA302" s="2">
        <f>IFERROR(INDEX('Holiday Schedule'!$D$3:$D$24,MATCH(A302,'Holiday Schedule'!$C$3:$C$24,0)),0)</f>
        <v>0</v>
      </c>
      <c r="AB302" s="2">
        <f t="shared" si="32"/>
        <v>1</v>
      </c>
      <c r="AC302" s="2">
        <f t="shared" si="33"/>
        <v>0</v>
      </c>
      <c r="AD302" s="5">
        <f t="shared" si="34"/>
        <v>16897</v>
      </c>
      <c r="AE302" s="5">
        <f t="shared" si="35"/>
        <v>16897</v>
      </c>
      <c r="AG302" s="2">
        <f t="shared" si="36"/>
        <v>10</v>
      </c>
      <c r="AH302" s="2">
        <f t="shared" si="37"/>
        <v>2024</v>
      </c>
      <c r="AJ302" s="5">
        <f t="shared" si="38"/>
        <v>1331</v>
      </c>
      <c r="AK302" s="2">
        <f t="shared" si="39"/>
        <v>3</v>
      </c>
      <c r="AR302" s="5"/>
      <c r="AS302" s="5"/>
      <c r="AT302" s="5"/>
      <c r="AU302" s="5"/>
      <c r="AV302" s="5"/>
      <c r="AW302" s="5"/>
      <c r="AX302" s="5"/>
    </row>
    <row r="303" spans="1:50" x14ac:dyDescent="0.25">
      <c r="A303" s="18">
        <v>45586</v>
      </c>
      <c r="B303" s="12">
        <v>1195</v>
      </c>
      <c r="C303" s="12">
        <v>1195</v>
      </c>
      <c r="D303" s="12">
        <v>1195</v>
      </c>
      <c r="E303" s="12">
        <v>1195</v>
      </c>
      <c r="F303" s="12">
        <v>1195</v>
      </c>
      <c r="G303" s="12">
        <v>1195</v>
      </c>
      <c r="H303" s="12">
        <v>1195</v>
      </c>
      <c r="I303" s="12">
        <v>1195</v>
      </c>
      <c r="J303">
        <v>299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837</v>
      </c>
      <c r="U303" s="12">
        <v>1195</v>
      </c>
      <c r="V303" s="12">
        <v>1195</v>
      </c>
      <c r="W303" s="12">
        <v>1195</v>
      </c>
      <c r="X303" s="12">
        <v>1195</v>
      </c>
      <c r="Y303" s="12">
        <v>1195</v>
      </c>
      <c r="AA303" s="2">
        <f>IFERROR(INDEX('Holiday Schedule'!$D$3:$D$24,MATCH(A303,'Holiday Schedule'!$C$3:$C$24,0)),0)</f>
        <v>0</v>
      </c>
      <c r="AB303" s="2">
        <f t="shared" si="32"/>
        <v>2</v>
      </c>
      <c r="AC303" s="2">
        <f t="shared" si="33"/>
        <v>7111</v>
      </c>
      <c r="AD303" s="5">
        <f t="shared" si="34"/>
        <v>9560</v>
      </c>
      <c r="AE303" s="5">
        <f t="shared" si="35"/>
        <v>16671</v>
      </c>
      <c r="AG303" s="2">
        <f t="shared" si="36"/>
        <v>10</v>
      </c>
      <c r="AH303" s="2">
        <f t="shared" si="37"/>
        <v>2024</v>
      </c>
      <c r="AJ303" s="5">
        <f t="shared" si="38"/>
        <v>1195</v>
      </c>
      <c r="AK303" s="2">
        <f t="shared" si="39"/>
        <v>1</v>
      </c>
      <c r="AR303" s="5"/>
      <c r="AS303" s="5"/>
      <c r="AT303" s="5"/>
      <c r="AU303" s="5"/>
      <c r="AV303" s="5"/>
      <c r="AW303" s="5"/>
      <c r="AX303" s="5"/>
    </row>
    <row r="304" spans="1:50" x14ac:dyDescent="0.25">
      <c r="A304" s="18">
        <v>45587</v>
      </c>
      <c r="B304" s="12">
        <v>1188</v>
      </c>
      <c r="C304" s="12">
        <v>1188</v>
      </c>
      <c r="D304" s="12">
        <v>1188</v>
      </c>
      <c r="E304" s="12">
        <v>1188</v>
      </c>
      <c r="F304" s="12">
        <v>1188</v>
      </c>
      <c r="G304" s="12">
        <v>1188</v>
      </c>
      <c r="H304" s="12">
        <v>1188</v>
      </c>
      <c r="I304" s="12">
        <v>1188</v>
      </c>
      <c r="J304">
        <v>298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833</v>
      </c>
      <c r="U304" s="12">
        <v>1188</v>
      </c>
      <c r="V304" s="12">
        <v>1188</v>
      </c>
      <c r="W304" s="12">
        <v>1188</v>
      </c>
      <c r="X304" s="12">
        <v>1188</v>
      </c>
      <c r="Y304" s="12">
        <v>1188</v>
      </c>
      <c r="AA304" s="2">
        <f>IFERROR(INDEX('Holiday Schedule'!$D$3:$D$24,MATCH(A304,'Holiday Schedule'!$C$3:$C$24,0)),0)</f>
        <v>0</v>
      </c>
      <c r="AB304" s="2">
        <f t="shared" si="32"/>
        <v>3</v>
      </c>
      <c r="AC304" s="2">
        <f t="shared" si="33"/>
        <v>7071</v>
      </c>
      <c r="AD304" s="5">
        <f t="shared" si="34"/>
        <v>9504</v>
      </c>
      <c r="AE304" s="5">
        <f t="shared" si="35"/>
        <v>16575</v>
      </c>
      <c r="AG304" s="2">
        <f t="shared" si="36"/>
        <v>10</v>
      </c>
      <c r="AH304" s="2">
        <f t="shared" si="37"/>
        <v>2024</v>
      </c>
      <c r="AJ304" s="5">
        <f t="shared" si="38"/>
        <v>1188</v>
      </c>
      <c r="AK304" s="2">
        <f t="shared" si="39"/>
        <v>1</v>
      </c>
      <c r="AR304" s="5"/>
      <c r="AS304" s="5"/>
      <c r="AT304" s="5"/>
      <c r="AU304" s="5"/>
      <c r="AV304" s="5"/>
      <c r="AW304" s="5"/>
      <c r="AX304" s="5"/>
    </row>
    <row r="305" spans="1:50" x14ac:dyDescent="0.25">
      <c r="A305" s="18">
        <v>45588</v>
      </c>
      <c r="B305" s="12">
        <v>1189</v>
      </c>
      <c r="C305" s="12">
        <v>1189</v>
      </c>
      <c r="D305" s="12">
        <v>1189</v>
      </c>
      <c r="E305" s="12">
        <v>1189</v>
      </c>
      <c r="F305" s="12">
        <v>1189</v>
      </c>
      <c r="G305" s="12">
        <v>1189</v>
      </c>
      <c r="H305" s="12">
        <v>1189</v>
      </c>
      <c r="I305" s="12">
        <v>1189</v>
      </c>
      <c r="J305">
        <v>298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833</v>
      </c>
      <c r="U305" s="12">
        <v>1189</v>
      </c>
      <c r="V305" s="12">
        <v>1189</v>
      </c>
      <c r="W305" s="12">
        <v>1189</v>
      </c>
      <c r="X305" s="12">
        <v>1189</v>
      </c>
      <c r="Y305" s="12">
        <v>1189</v>
      </c>
      <c r="AA305" s="2">
        <f>IFERROR(INDEX('Holiday Schedule'!$D$3:$D$24,MATCH(A305,'Holiday Schedule'!$C$3:$C$24,0)),0)</f>
        <v>0</v>
      </c>
      <c r="AB305" s="2">
        <f t="shared" si="32"/>
        <v>4</v>
      </c>
      <c r="AC305" s="2">
        <f t="shared" si="33"/>
        <v>7076</v>
      </c>
      <c r="AD305" s="5">
        <f t="shared" si="34"/>
        <v>9512</v>
      </c>
      <c r="AE305" s="5">
        <f t="shared" si="35"/>
        <v>16588</v>
      </c>
      <c r="AG305" s="2">
        <f t="shared" si="36"/>
        <v>10</v>
      </c>
      <c r="AH305" s="2">
        <f t="shared" si="37"/>
        <v>2024</v>
      </c>
      <c r="AJ305" s="5">
        <f t="shared" si="38"/>
        <v>1189</v>
      </c>
      <c r="AK305" s="2">
        <f t="shared" si="39"/>
        <v>1</v>
      </c>
      <c r="AR305" s="5"/>
      <c r="AS305" s="5"/>
      <c r="AT305" s="5"/>
      <c r="AU305" s="5"/>
      <c r="AV305" s="5"/>
      <c r="AW305" s="5"/>
      <c r="AX305" s="5"/>
    </row>
    <row r="306" spans="1:50" x14ac:dyDescent="0.25">
      <c r="A306" s="18">
        <v>45589</v>
      </c>
      <c r="B306" s="12">
        <v>1192</v>
      </c>
      <c r="C306" s="12">
        <v>1192</v>
      </c>
      <c r="D306" s="12">
        <v>1192</v>
      </c>
      <c r="E306" s="12">
        <v>1192</v>
      </c>
      <c r="F306" s="12">
        <v>1192</v>
      </c>
      <c r="G306" s="12">
        <v>1192</v>
      </c>
      <c r="H306" s="12">
        <v>1192</v>
      </c>
      <c r="I306" s="12">
        <v>1192</v>
      </c>
      <c r="J306">
        <v>298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835</v>
      </c>
      <c r="U306" s="12">
        <v>1192</v>
      </c>
      <c r="V306" s="12">
        <v>1192</v>
      </c>
      <c r="W306" s="12">
        <v>1192</v>
      </c>
      <c r="X306" s="12">
        <v>1192</v>
      </c>
      <c r="Y306" s="12">
        <v>1192</v>
      </c>
      <c r="AA306" s="2">
        <f>IFERROR(INDEX('Holiday Schedule'!$D$3:$D$24,MATCH(A306,'Holiday Schedule'!$C$3:$C$24,0)),0)</f>
        <v>0</v>
      </c>
      <c r="AB306" s="2">
        <f t="shared" si="32"/>
        <v>5</v>
      </c>
      <c r="AC306" s="2">
        <f t="shared" si="33"/>
        <v>7093</v>
      </c>
      <c r="AD306" s="5">
        <f t="shared" si="34"/>
        <v>9536</v>
      </c>
      <c r="AE306" s="5">
        <f t="shared" si="35"/>
        <v>16629</v>
      </c>
      <c r="AG306" s="2">
        <f t="shared" si="36"/>
        <v>10</v>
      </c>
      <c r="AH306" s="2">
        <f t="shared" si="37"/>
        <v>2024</v>
      </c>
      <c r="AJ306" s="5">
        <f t="shared" si="38"/>
        <v>1192</v>
      </c>
      <c r="AK306" s="2">
        <f t="shared" si="39"/>
        <v>1</v>
      </c>
      <c r="AR306" s="5"/>
      <c r="AS306" s="5"/>
      <c r="AT306" s="5"/>
      <c r="AU306" s="5"/>
      <c r="AV306" s="5"/>
      <c r="AW306" s="5"/>
      <c r="AX306" s="5"/>
    </row>
    <row r="307" spans="1:50" x14ac:dyDescent="0.25">
      <c r="A307" s="18">
        <v>45590</v>
      </c>
      <c r="B307" s="12">
        <v>1194</v>
      </c>
      <c r="C307" s="12">
        <v>1194</v>
      </c>
      <c r="D307" s="12">
        <v>1194</v>
      </c>
      <c r="E307" s="12">
        <v>1194</v>
      </c>
      <c r="F307" s="12">
        <v>1194</v>
      </c>
      <c r="G307" s="12">
        <v>1194</v>
      </c>
      <c r="H307" s="12">
        <v>1194</v>
      </c>
      <c r="I307" s="12">
        <v>1194</v>
      </c>
      <c r="J307">
        <v>299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836</v>
      </c>
      <c r="U307" s="12">
        <v>1194</v>
      </c>
      <c r="V307" s="12">
        <v>1194</v>
      </c>
      <c r="W307" s="12">
        <v>1194</v>
      </c>
      <c r="X307" s="12">
        <v>1194</v>
      </c>
      <c r="Y307" s="12">
        <v>1194</v>
      </c>
      <c r="AA307" s="2">
        <f>IFERROR(INDEX('Holiday Schedule'!$D$3:$D$24,MATCH(A307,'Holiday Schedule'!$C$3:$C$24,0)),0)</f>
        <v>0</v>
      </c>
      <c r="AB307" s="2">
        <f t="shared" si="32"/>
        <v>6</v>
      </c>
      <c r="AC307" s="2">
        <f t="shared" si="33"/>
        <v>7105</v>
      </c>
      <c r="AD307" s="5">
        <f t="shared" si="34"/>
        <v>9552</v>
      </c>
      <c r="AE307" s="5">
        <f t="shared" si="35"/>
        <v>16657</v>
      </c>
      <c r="AG307" s="2">
        <f t="shared" si="36"/>
        <v>10</v>
      </c>
      <c r="AH307" s="2">
        <f t="shared" si="37"/>
        <v>2024</v>
      </c>
      <c r="AJ307" s="5">
        <f t="shared" si="38"/>
        <v>1194</v>
      </c>
      <c r="AK307" s="2">
        <f t="shared" si="39"/>
        <v>1</v>
      </c>
      <c r="AR307" s="5"/>
      <c r="AS307" s="5"/>
      <c r="AT307" s="5"/>
      <c r="AU307" s="5"/>
      <c r="AV307" s="5"/>
      <c r="AW307" s="5"/>
      <c r="AX307" s="5"/>
    </row>
    <row r="308" spans="1:50" x14ac:dyDescent="0.25">
      <c r="A308" s="18">
        <v>45591</v>
      </c>
      <c r="B308" s="12">
        <v>1193</v>
      </c>
      <c r="C308" s="12">
        <v>1193</v>
      </c>
      <c r="D308" s="12">
        <v>1327</v>
      </c>
      <c r="E308" s="12">
        <v>1193</v>
      </c>
      <c r="F308" s="12">
        <v>1193</v>
      </c>
      <c r="G308" s="12">
        <v>1193</v>
      </c>
      <c r="H308" s="12">
        <v>1193</v>
      </c>
      <c r="I308" s="12">
        <v>1193</v>
      </c>
      <c r="J308">
        <v>33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191</v>
      </c>
      <c r="T308">
        <v>961</v>
      </c>
      <c r="U308" s="12">
        <v>1193</v>
      </c>
      <c r="V308" s="12">
        <v>1193</v>
      </c>
      <c r="W308" s="12">
        <v>1193</v>
      </c>
      <c r="X308" s="12">
        <v>1193</v>
      </c>
      <c r="Y308" s="12">
        <v>1193</v>
      </c>
      <c r="AA308" s="2">
        <f>IFERROR(INDEX('Holiday Schedule'!$D$3:$D$24,MATCH(A308,'Holiday Schedule'!$C$3:$C$24,0)),0)</f>
        <v>0</v>
      </c>
      <c r="AB308" s="2">
        <f t="shared" si="32"/>
        <v>7</v>
      </c>
      <c r="AC308" s="2">
        <f t="shared" si="33"/>
        <v>0</v>
      </c>
      <c r="AD308" s="5">
        <f t="shared" si="34"/>
        <v>16828</v>
      </c>
      <c r="AE308" s="5">
        <f t="shared" si="35"/>
        <v>16828</v>
      </c>
      <c r="AG308" s="2">
        <f t="shared" si="36"/>
        <v>10</v>
      </c>
      <c r="AH308" s="2">
        <f t="shared" si="37"/>
        <v>2024</v>
      </c>
      <c r="AJ308" s="5">
        <f t="shared" si="38"/>
        <v>1327</v>
      </c>
      <c r="AK308" s="2">
        <f t="shared" si="39"/>
        <v>3</v>
      </c>
      <c r="AR308" s="5"/>
      <c r="AS308" s="5"/>
      <c r="AT308" s="5"/>
      <c r="AU308" s="5"/>
      <c r="AV308" s="5"/>
      <c r="AW308" s="5"/>
      <c r="AX308" s="5"/>
    </row>
    <row r="309" spans="1:50" x14ac:dyDescent="0.25">
      <c r="A309" s="18">
        <v>45592</v>
      </c>
      <c r="B309" s="12">
        <v>1193</v>
      </c>
      <c r="C309" s="12">
        <v>1193</v>
      </c>
      <c r="D309" s="12">
        <v>1327</v>
      </c>
      <c r="E309" s="12">
        <v>1193</v>
      </c>
      <c r="F309" s="12">
        <v>1193</v>
      </c>
      <c r="G309" s="12">
        <v>1193</v>
      </c>
      <c r="H309" s="12">
        <v>1193</v>
      </c>
      <c r="I309" s="12">
        <v>1193</v>
      </c>
      <c r="J309">
        <v>33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191</v>
      </c>
      <c r="T309">
        <v>961</v>
      </c>
      <c r="U309" s="12">
        <v>1193</v>
      </c>
      <c r="V309" s="12">
        <v>1193</v>
      </c>
      <c r="W309" s="12">
        <v>1193</v>
      </c>
      <c r="X309" s="12">
        <v>1193</v>
      </c>
      <c r="Y309" s="12">
        <v>1193</v>
      </c>
      <c r="AA309" s="2">
        <f>IFERROR(INDEX('Holiday Schedule'!$D$3:$D$24,MATCH(A309,'Holiday Schedule'!$C$3:$C$24,0)),0)</f>
        <v>0</v>
      </c>
      <c r="AB309" s="2">
        <f t="shared" si="32"/>
        <v>1</v>
      </c>
      <c r="AC309" s="2">
        <f t="shared" si="33"/>
        <v>0</v>
      </c>
      <c r="AD309" s="5">
        <f t="shared" si="34"/>
        <v>16828</v>
      </c>
      <c r="AE309" s="5">
        <f t="shared" si="35"/>
        <v>16828</v>
      </c>
      <c r="AG309" s="2">
        <f t="shared" si="36"/>
        <v>10</v>
      </c>
      <c r="AH309" s="2">
        <f t="shared" si="37"/>
        <v>2024</v>
      </c>
      <c r="AJ309" s="5">
        <f t="shared" si="38"/>
        <v>1327</v>
      </c>
      <c r="AK309" s="2">
        <f t="shared" si="39"/>
        <v>3</v>
      </c>
      <c r="AR309" s="5"/>
      <c r="AS309" s="5"/>
      <c r="AT309" s="5"/>
      <c r="AU309" s="5"/>
      <c r="AV309" s="5"/>
      <c r="AW309" s="5"/>
      <c r="AX309" s="5"/>
    </row>
    <row r="310" spans="1:50" x14ac:dyDescent="0.25">
      <c r="A310" s="18">
        <v>45593</v>
      </c>
      <c r="B310" s="12">
        <v>1185</v>
      </c>
      <c r="C310" s="12">
        <v>1185</v>
      </c>
      <c r="D310" s="12">
        <v>1185</v>
      </c>
      <c r="E310" s="12">
        <v>1185</v>
      </c>
      <c r="F310" s="12">
        <v>1185</v>
      </c>
      <c r="G310" s="12">
        <v>1185</v>
      </c>
      <c r="H310" s="12">
        <v>1185</v>
      </c>
      <c r="I310" s="12">
        <v>1185</v>
      </c>
      <c r="J310">
        <v>297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830</v>
      </c>
      <c r="U310" s="12">
        <v>1185</v>
      </c>
      <c r="V310" s="12">
        <v>1185</v>
      </c>
      <c r="W310" s="12">
        <v>1185</v>
      </c>
      <c r="X310" s="12">
        <v>1185</v>
      </c>
      <c r="Y310" s="12">
        <v>1185</v>
      </c>
      <c r="AA310" s="2">
        <f>IFERROR(INDEX('Holiday Schedule'!$D$3:$D$24,MATCH(A310,'Holiday Schedule'!$C$3:$C$24,0)),0)</f>
        <v>0</v>
      </c>
      <c r="AB310" s="2">
        <f t="shared" si="32"/>
        <v>2</v>
      </c>
      <c r="AC310" s="2">
        <f t="shared" si="33"/>
        <v>7052</v>
      </c>
      <c r="AD310" s="5">
        <f t="shared" si="34"/>
        <v>9480</v>
      </c>
      <c r="AE310" s="5">
        <f t="shared" si="35"/>
        <v>16532</v>
      </c>
      <c r="AG310" s="2">
        <f t="shared" si="36"/>
        <v>10</v>
      </c>
      <c r="AH310" s="2">
        <f t="shared" si="37"/>
        <v>2024</v>
      </c>
      <c r="AJ310" s="5">
        <f t="shared" si="38"/>
        <v>1185</v>
      </c>
      <c r="AK310" s="2">
        <f t="shared" si="39"/>
        <v>1</v>
      </c>
      <c r="AR310" s="5"/>
      <c r="AS310" s="5"/>
      <c r="AT310" s="5"/>
      <c r="AU310" s="5"/>
      <c r="AV310" s="5"/>
      <c r="AW310" s="5"/>
      <c r="AX310" s="5"/>
    </row>
    <row r="311" spans="1:50" x14ac:dyDescent="0.25">
      <c r="A311" s="18">
        <v>45594</v>
      </c>
      <c r="B311" s="12">
        <v>1158</v>
      </c>
      <c r="C311" s="12">
        <v>1158</v>
      </c>
      <c r="D311" s="12">
        <v>1158</v>
      </c>
      <c r="E311" s="12">
        <v>1158</v>
      </c>
      <c r="F311" s="12">
        <v>1158</v>
      </c>
      <c r="G311" s="12">
        <v>1158</v>
      </c>
      <c r="H311" s="12">
        <v>1158</v>
      </c>
      <c r="I311" s="12">
        <v>1158</v>
      </c>
      <c r="J311">
        <v>291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810</v>
      </c>
      <c r="U311" s="12">
        <v>1158</v>
      </c>
      <c r="V311" s="12">
        <v>1158</v>
      </c>
      <c r="W311" s="12">
        <v>1158</v>
      </c>
      <c r="X311" s="12">
        <v>1158</v>
      </c>
      <c r="Y311" s="12">
        <v>1158</v>
      </c>
      <c r="AA311" s="2">
        <f>IFERROR(INDEX('Holiday Schedule'!$D$3:$D$24,MATCH(A311,'Holiday Schedule'!$C$3:$C$24,0)),0)</f>
        <v>0</v>
      </c>
      <c r="AB311" s="2">
        <f t="shared" si="32"/>
        <v>3</v>
      </c>
      <c r="AC311" s="2">
        <f t="shared" si="33"/>
        <v>6891</v>
      </c>
      <c r="AD311" s="5">
        <f t="shared" si="34"/>
        <v>9264</v>
      </c>
      <c r="AE311" s="5">
        <f t="shared" si="35"/>
        <v>16155</v>
      </c>
      <c r="AG311" s="2">
        <f t="shared" si="36"/>
        <v>10</v>
      </c>
      <c r="AH311" s="2">
        <f t="shared" si="37"/>
        <v>2024</v>
      </c>
      <c r="AJ311" s="5">
        <f t="shared" si="38"/>
        <v>1158</v>
      </c>
      <c r="AK311" s="2">
        <f t="shared" si="39"/>
        <v>1</v>
      </c>
      <c r="AR311" s="5"/>
      <c r="AS311" s="5"/>
      <c r="AT311" s="5"/>
      <c r="AU311" s="5"/>
      <c r="AV311" s="5"/>
      <c r="AW311" s="5"/>
      <c r="AX311" s="5"/>
    </row>
    <row r="312" spans="1:50" x14ac:dyDescent="0.25">
      <c r="A312" s="18">
        <v>45595</v>
      </c>
      <c r="B312" s="12">
        <v>1156</v>
      </c>
      <c r="C312" s="12">
        <v>1156</v>
      </c>
      <c r="D312" s="12">
        <v>1156</v>
      </c>
      <c r="E312" s="12">
        <v>1156</v>
      </c>
      <c r="F312" s="12">
        <v>1156</v>
      </c>
      <c r="G312" s="12">
        <v>1156</v>
      </c>
      <c r="H312" s="12">
        <v>1156</v>
      </c>
      <c r="I312" s="12">
        <v>1156</v>
      </c>
      <c r="J312">
        <v>290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809</v>
      </c>
      <c r="U312" s="12">
        <v>1156</v>
      </c>
      <c r="V312" s="12">
        <v>1156</v>
      </c>
      <c r="W312" s="12">
        <v>1156</v>
      </c>
      <c r="X312" s="12">
        <v>1156</v>
      </c>
      <c r="Y312" s="12">
        <v>1156</v>
      </c>
      <c r="AA312" s="2">
        <f>IFERROR(INDEX('Holiday Schedule'!$D$3:$D$24,MATCH(A312,'Holiday Schedule'!$C$3:$C$24,0)),0)</f>
        <v>0</v>
      </c>
      <c r="AB312" s="2">
        <f t="shared" si="32"/>
        <v>4</v>
      </c>
      <c r="AC312" s="2">
        <f t="shared" si="33"/>
        <v>6879</v>
      </c>
      <c r="AD312" s="5">
        <f t="shared" si="34"/>
        <v>9248</v>
      </c>
      <c r="AE312" s="5">
        <f t="shared" si="35"/>
        <v>16127</v>
      </c>
      <c r="AG312" s="2">
        <f t="shared" si="36"/>
        <v>10</v>
      </c>
      <c r="AH312" s="2">
        <f t="shared" si="37"/>
        <v>2024</v>
      </c>
      <c r="AJ312" s="5">
        <f t="shared" si="38"/>
        <v>1156</v>
      </c>
      <c r="AK312" s="2">
        <f t="shared" si="39"/>
        <v>1</v>
      </c>
      <c r="AR312" s="5"/>
      <c r="AS312" s="5"/>
      <c r="AT312" s="5"/>
      <c r="AU312" s="5"/>
      <c r="AV312" s="5"/>
      <c r="AW312" s="5"/>
      <c r="AX312" s="5"/>
    </row>
    <row r="313" spans="1:50" x14ac:dyDescent="0.25">
      <c r="A313" s="18">
        <v>45596</v>
      </c>
      <c r="B313" s="20">
        <v>1156</v>
      </c>
      <c r="C313" s="20">
        <v>1156</v>
      </c>
      <c r="D313" s="20">
        <v>1156</v>
      </c>
      <c r="E313" s="20">
        <v>1156</v>
      </c>
      <c r="F313" s="20">
        <v>1156</v>
      </c>
      <c r="G313" s="20">
        <v>1156</v>
      </c>
      <c r="H313" s="20">
        <v>1156</v>
      </c>
      <c r="I313" s="20">
        <v>1156</v>
      </c>
      <c r="J313" s="20">
        <v>290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809</v>
      </c>
      <c r="U313" s="20">
        <v>1156</v>
      </c>
      <c r="V313" s="20">
        <v>1156</v>
      </c>
      <c r="W313" s="20">
        <v>1156</v>
      </c>
      <c r="X313" s="20">
        <v>1156</v>
      </c>
      <c r="Y313" s="20">
        <v>1156</v>
      </c>
      <c r="AA313" s="2">
        <f>IFERROR(INDEX('Holiday Schedule'!$D$3:$D$24,MATCH(A313,'Holiday Schedule'!$C$3:$C$24,0)),0)</f>
        <v>0</v>
      </c>
      <c r="AB313" s="2">
        <f t="shared" si="32"/>
        <v>5</v>
      </c>
      <c r="AC313" s="2">
        <f t="shared" si="33"/>
        <v>6879</v>
      </c>
      <c r="AD313" s="5">
        <f t="shared" si="34"/>
        <v>9248</v>
      </c>
      <c r="AE313" s="5">
        <f t="shared" si="35"/>
        <v>16127</v>
      </c>
      <c r="AG313" s="2">
        <f t="shared" si="36"/>
        <v>10</v>
      </c>
      <c r="AH313" s="2">
        <f t="shared" si="37"/>
        <v>2024</v>
      </c>
      <c r="AJ313" s="5">
        <f t="shared" si="38"/>
        <v>1156</v>
      </c>
      <c r="AK313" s="2">
        <f t="shared" si="39"/>
        <v>1</v>
      </c>
      <c r="AP313" s="5"/>
      <c r="AQ313" s="5"/>
      <c r="AR313" s="5"/>
      <c r="AS313" s="5"/>
      <c r="AT313" s="5"/>
      <c r="AU313" s="5"/>
      <c r="AV313" s="5"/>
      <c r="AW313" s="5"/>
      <c r="AX313" s="5"/>
    </row>
    <row r="314" spans="1:50" x14ac:dyDescent="0.25">
      <c r="A314" s="18">
        <v>45597</v>
      </c>
      <c r="B314" s="20">
        <v>1149</v>
      </c>
      <c r="C314" s="20">
        <v>1149</v>
      </c>
      <c r="D314" s="20">
        <v>1149</v>
      </c>
      <c r="E314" s="20">
        <v>1149</v>
      </c>
      <c r="F314" s="20">
        <v>1149</v>
      </c>
      <c r="G314" s="20">
        <v>1149</v>
      </c>
      <c r="H314" s="20">
        <v>1149</v>
      </c>
      <c r="I314" s="20">
        <v>115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272</v>
      </c>
      <c r="R314" s="20">
        <v>1064</v>
      </c>
      <c r="S314" s="20">
        <v>1149</v>
      </c>
      <c r="T314" s="20">
        <v>1149</v>
      </c>
      <c r="U314" s="20">
        <v>1149</v>
      </c>
      <c r="V314" s="20">
        <v>1149</v>
      </c>
      <c r="W314" s="20">
        <v>1149</v>
      </c>
      <c r="X314" s="20">
        <v>1149</v>
      </c>
      <c r="Y314" s="20">
        <v>1149</v>
      </c>
      <c r="AA314" s="2">
        <f>IFERROR(INDEX('Holiday Schedule'!$D$3:$D$24,MATCH(A314,'Holiday Schedule'!$C$3:$C$24,0)),0)</f>
        <v>0</v>
      </c>
      <c r="AB314" s="2">
        <f t="shared" si="32"/>
        <v>6</v>
      </c>
      <c r="AC314" s="2">
        <f t="shared" si="33"/>
        <v>8345</v>
      </c>
      <c r="AD314" s="5">
        <f t="shared" si="34"/>
        <v>9192</v>
      </c>
      <c r="AE314" s="5">
        <f t="shared" si="35"/>
        <v>17537</v>
      </c>
      <c r="AG314" s="2">
        <f t="shared" si="36"/>
        <v>11</v>
      </c>
      <c r="AH314" s="2">
        <f t="shared" si="37"/>
        <v>2024</v>
      </c>
      <c r="AJ314" s="5">
        <f t="shared" si="38"/>
        <v>1149</v>
      </c>
      <c r="AK314" s="2">
        <f t="shared" si="39"/>
        <v>1</v>
      </c>
      <c r="AQ314" s="5"/>
      <c r="AR314" s="5"/>
      <c r="AS314" s="5"/>
      <c r="AT314" s="5"/>
      <c r="AU314" s="5"/>
      <c r="AV314" s="5"/>
      <c r="AW314" s="5"/>
      <c r="AX314" s="5"/>
    </row>
    <row r="315" spans="1:50" x14ac:dyDescent="0.25">
      <c r="A315" s="18">
        <v>45598</v>
      </c>
      <c r="B315" s="20">
        <v>1149</v>
      </c>
      <c r="C315" s="20">
        <v>1149</v>
      </c>
      <c r="D315" s="20">
        <v>1149</v>
      </c>
      <c r="E315" s="20">
        <v>1149</v>
      </c>
      <c r="F315" s="20">
        <v>1149</v>
      </c>
      <c r="G315" s="20">
        <v>1149</v>
      </c>
      <c r="H315" s="20">
        <v>1149</v>
      </c>
      <c r="I315" s="20">
        <v>115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498</v>
      </c>
      <c r="R315" s="20">
        <v>1096</v>
      </c>
      <c r="S315" s="20">
        <v>1149</v>
      </c>
      <c r="T315" s="20">
        <v>1149</v>
      </c>
      <c r="U315" s="20">
        <v>1149</v>
      </c>
      <c r="V315" s="20">
        <v>1149</v>
      </c>
      <c r="W315" s="20">
        <v>1149</v>
      </c>
      <c r="X315" s="20">
        <v>1149</v>
      </c>
      <c r="Y315" s="20">
        <v>1149</v>
      </c>
      <c r="AA315" s="2">
        <f>IFERROR(INDEX('Holiday Schedule'!$D$3:$D$24,MATCH(A315,'Holiday Schedule'!$C$3:$C$24,0)),0)</f>
        <v>0</v>
      </c>
      <c r="AB315" s="2">
        <f t="shared" si="32"/>
        <v>7</v>
      </c>
      <c r="AC315" s="2">
        <f t="shared" si="33"/>
        <v>0</v>
      </c>
      <c r="AD315" s="5">
        <f t="shared" si="34"/>
        <v>17795</v>
      </c>
      <c r="AE315" s="5">
        <f t="shared" si="35"/>
        <v>17795</v>
      </c>
      <c r="AG315" s="2">
        <f t="shared" si="36"/>
        <v>11</v>
      </c>
      <c r="AH315" s="2">
        <f t="shared" si="37"/>
        <v>2024</v>
      </c>
      <c r="AJ315" s="5">
        <f t="shared" si="38"/>
        <v>1149</v>
      </c>
      <c r="AK315" s="2">
        <f t="shared" si="39"/>
        <v>1</v>
      </c>
      <c r="AQ315" s="5"/>
      <c r="AR315" s="5"/>
      <c r="AS315" s="5"/>
      <c r="AT315" s="5"/>
      <c r="AU315" s="5"/>
      <c r="AV315" s="5"/>
      <c r="AW315" s="5"/>
      <c r="AX315" s="5"/>
    </row>
    <row r="316" spans="1:50" x14ac:dyDescent="0.25">
      <c r="A316" s="18">
        <v>45599</v>
      </c>
      <c r="B316" s="20">
        <v>1150</v>
      </c>
      <c r="C316" s="20">
        <v>1150</v>
      </c>
      <c r="D316" s="20">
        <v>1150</v>
      </c>
      <c r="E316" s="20">
        <v>1150</v>
      </c>
      <c r="F316" s="20">
        <v>1150</v>
      </c>
      <c r="G316" s="20">
        <v>1150</v>
      </c>
      <c r="H316" s="20">
        <v>1150</v>
      </c>
      <c r="I316" s="20">
        <v>115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498</v>
      </c>
      <c r="R316" s="20">
        <v>1097</v>
      </c>
      <c r="S316" s="20">
        <v>1150</v>
      </c>
      <c r="T316" s="20">
        <v>1150</v>
      </c>
      <c r="U316" s="20">
        <v>1150</v>
      </c>
      <c r="V316" s="20">
        <v>1150</v>
      </c>
      <c r="W316" s="20">
        <v>1150</v>
      </c>
      <c r="X316" s="20">
        <v>1150</v>
      </c>
      <c r="Y316" s="20">
        <v>1150</v>
      </c>
      <c r="AA316" s="2">
        <f>IFERROR(INDEX('Holiday Schedule'!$D$3:$D$24,MATCH(A316,'Holiday Schedule'!$C$3:$C$24,0)),0)</f>
        <v>0</v>
      </c>
      <c r="AB316" s="2">
        <f t="shared" si="32"/>
        <v>1</v>
      </c>
      <c r="AC316" s="2">
        <f t="shared" si="33"/>
        <v>0</v>
      </c>
      <c r="AD316" s="5">
        <f t="shared" si="34"/>
        <v>17810</v>
      </c>
      <c r="AE316" s="5">
        <f t="shared" si="35"/>
        <v>17810</v>
      </c>
      <c r="AG316" s="2">
        <f t="shared" si="36"/>
        <v>11</v>
      </c>
      <c r="AH316" s="2">
        <f t="shared" si="37"/>
        <v>2024</v>
      </c>
      <c r="AJ316" s="5">
        <f t="shared" si="38"/>
        <v>1150</v>
      </c>
      <c r="AK316" s="2">
        <f t="shared" si="39"/>
        <v>1</v>
      </c>
      <c r="AQ316" s="5"/>
      <c r="AR316" s="5"/>
      <c r="AS316" s="5"/>
      <c r="AT316" s="5"/>
      <c r="AU316" s="5"/>
      <c r="AV316" s="5"/>
      <c r="AW316" s="5"/>
      <c r="AX316" s="5"/>
    </row>
    <row r="317" spans="1:50" x14ac:dyDescent="0.25">
      <c r="A317" s="18">
        <v>45600</v>
      </c>
      <c r="B317" s="20">
        <v>1123</v>
      </c>
      <c r="C317" s="20">
        <v>1123</v>
      </c>
      <c r="D317" s="20">
        <v>1123</v>
      </c>
      <c r="E317" s="20">
        <v>1123</v>
      </c>
      <c r="F317" s="20">
        <v>1123</v>
      </c>
      <c r="G317" s="20">
        <v>1123</v>
      </c>
      <c r="H317" s="20">
        <v>1123</v>
      </c>
      <c r="I317" s="20">
        <v>112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266</v>
      </c>
      <c r="R317" s="20">
        <v>1039</v>
      </c>
      <c r="S317" s="20">
        <v>1123</v>
      </c>
      <c r="T317" s="20">
        <v>1123</v>
      </c>
      <c r="U317" s="20">
        <v>1123</v>
      </c>
      <c r="V317" s="20">
        <v>1123</v>
      </c>
      <c r="W317" s="20">
        <v>1123</v>
      </c>
      <c r="X317" s="20">
        <v>1123</v>
      </c>
      <c r="Y317" s="20">
        <v>1123</v>
      </c>
      <c r="AA317" s="2">
        <f>IFERROR(INDEX('Holiday Schedule'!$D$3:$D$24,MATCH(A317,'Holiday Schedule'!$C$3:$C$24,0)),0)</f>
        <v>0</v>
      </c>
      <c r="AB317" s="2">
        <f t="shared" si="32"/>
        <v>2</v>
      </c>
      <c r="AC317" s="2">
        <f t="shared" si="33"/>
        <v>8155</v>
      </c>
      <c r="AD317" s="5">
        <f t="shared" si="34"/>
        <v>8984</v>
      </c>
      <c r="AE317" s="5">
        <f t="shared" si="35"/>
        <v>17139</v>
      </c>
      <c r="AG317" s="2">
        <f t="shared" si="36"/>
        <v>11</v>
      </c>
      <c r="AH317" s="2">
        <f t="shared" si="37"/>
        <v>2024</v>
      </c>
      <c r="AJ317" s="5">
        <f t="shared" si="38"/>
        <v>1123</v>
      </c>
      <c r="AK317" s="2">
        <f t="shared" si="39"/>
        <v>1</v>
      </c>
      <c r="AQ317" s="5"/>
      <c r="AR317" s="5"/>
      <c r="AS317" s="5"/>
      <c r="AT317" s="5"/>
      <c r="AU317" s="5"/>
      <c r="AV317" s="5"/>
      <c r="AW317" s="5"/>
      <c r="AX317" s="5"/>
    </row>
    <row r="318" spans="1:50" x14ac:dyDescent="0.25">
      <c r="A318" s="18">
        <v>45601</v>
      </c>
      <c r="B318" s="20">
        <v>1117</v>
      </c>
      <c r="C318" s="20">
        <v>1117</v>
      </c>
      <c r="D318" s="20">
        <v>1117</v>
      </c>
      <c r="E318" s="20">
        <v>1117</v>
      </c>
      <c r="F318" s="20">
        <v>1117</v>
      </c>
      <c r="G318" s="20">
        <v>1117</v>
      </c>
      <c r="H318" s="20">
        <v>1117</v>
      </c>
      <c r="I318" s="20">
        <v>112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265</v>
      </c>
      <c r="R318" s="20">
        <v>1035</v>
      </c>
      <c r="S318" s="20">
        <v>1117</v>
      </c>
      <c r="T318" s="20">
        <v>1117</v>
      </c>
      <c r="U318" s="20">
        <v>1117</v>
      </c>
      <c r="V318" s="20">
        <v>1117</v>
      </c>
      <c r="W318" s="20">
        <v>1117</v>
      </c>
      <c r="X318" s="20">
        <v>1117</v>
      </c>
      <c r="Y318" s="20">
        <v>1117</v>
      </c>
      <c r="AA318" s="2">
        <f>IFERROR(INDEX('Holiday Schedule'!$D$3:$D$24,MATCH(A318,'Holiday Schedule'!$C$3:$C$24,0)),0)</f>
        <v>0</v>
      </c>
      <c r="AB318" s="2">
        <f t="shared" si="32"/>
        <v>3</v>
      </c>
      <c r="AC318" s="2">
        <f t="shared" si="33"/>
        <v>8114</v>
      </c>
      <c r="AD318" s="5">
        <f t="shared" si="34"/>
        <v>8936</v>
      </c>
      <c r="AE318" s="5">
        <f t="shared" si="35"/>
        <v>17050</v>
      </c>
      <c r="AG318" s="2">
        <f t="shared" si="36"/>
        <v>11</v>
      </c>
      <c r="AH318" s="2">
        <f t="shared" si="37"/>
        <v>2024</v>
      </c>
      <c r="AJ318" s="5">
        <f t="shared" si="38"/>
        <v>1117</v>
      </c>
      <c r="AK318" s="2">
        <f t="shared" si="39"/>
        <v>1</v>
      </c>
      <c r="AQ318" s="5"/>
      <c r="AR318" s="5"/>
      <c r="AS318" s="5"/>
      <c r="AT318" s="5"/>
      <c r="AU318" s="5"/>
      <c r="AV318" s="5"/>
      <c r="AW318" s="5"/>
      <c r="AX318" s="5"/>
    </row>
    <row r="319" spans="1:50" x14ac:dyDescent="0.25">
      <c r="A319" s="18">
        <v>45602</v>
      </c>
      <c r="B319" s="20">
        <v>1113</v>
      </c>
      <c r="C319" s="20">
        <v>1113</v>
      </c>
      <c r="D319" s="20">
        <v>1113</v>
      </c>
      <c r="E319" s="20">
        <v>1113</v>
      </c>
      <c r="F319" s="20">
        <v>1113</v>
      </c>
      <c r="G319" s="20">
        <v>1113</v>
      </c>
      <c r="H319" s="20">
        <v>1113</v>
      </c>
      <c r="I319" s="20">
        <v>112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264</v>
      </c>
      <c r="R319" s="20">
        <v>1031</v>
      </c>
      <c r="S319" s="20">
        <v>1113</v>
      </c>
      <c r="T319" s="20">
        <v>1113</v>
      </c>
      <c r="U319" s="20">
        <v>1113</v>
      </c>
      <c r="V319" s="20">
        <v>1113</v>
      </c>
      <c r="W319" s="20">
        <v>1113</v>
      </c>
      <c r="X319" s="20">
        <v>1113</v>
      </c>
      <c r="Y319" s="20">
        <v>1113</v>
      </c>
      <c r="AA319" s="2">
        <f>IFERROR(INDEX('Holiday Schedule'!$D$3:$D$24,MATCH(A319,'Holiday Schedule'!$C$3:$C$24,0)),0)</f>
        <v>0</v>
      </c>
      <c r="AB319" s="2">
        <f t="shared" si="32"/>
        <v>4</v>
      </c>
      <c r="AC319" s="2">
        <f t="shared" si="33"/>
        <v>8085</v>
      </c>
      <c r="AD319" s="5">
        <f t="shared" si="34"/>
        <v>8904</v>
      </c>
      <c r="AE319" s="5">
        <f t="shared" si="35"/>
        <v>16989</v>
      </c>
      <c r="AG319" s="2">
        <f t="shared" si="36"/>
        <v>11</v>
      </c>
      <c r="AH319" s="2">
        <f t="shared" si="37"/>
        <v>2024</v>
      </c>
      <c r="AJ319" s="5">
        <f t="shared" si="38"/>
        <v>1113</v>
      </c>
      <c r="AK319" s="2">
        <f t="shared" si="39"/>
        <v>1</v>
      </c>
      <c r="AP319" s="5"/>
      <c r="AQ319" s="5"/>
      <c r="AR319" s="5"/>
      <c r="AS319" s="5"/>
      <c r="AT319" s="5"/>
      <c r="AU319" s="5"/>
      <c r="AV319" s="5"/>
      <c r="AW319" s="5"/>
      <c r="AX319" s="5"/>
    </row>
    <row r="320" spans="1:50" x14ac:dyDescent="0.25">
      <c r="A320" s="18">
        <v>45603</v>
      </c>
      <c r="B320" s="20">
        <v>1113</v>
      </c>
      <c r="C320" s="20">
        <v>1113</v>
      </c>
      <c r="D320" s="20">
        <v>1113</v>
      </c>
      <c r="E320" s="20">
        <v>1113</v>
      </c>
      <c r="F320" s="20">
        <v>1113</v>
      </c>
      <c r="G320" s="20">
        <v>1113</v>
      </c>
      <c r="H320" s="20">
        <v>1113</v>
      </c>
      <c r="I320" s="20">
        <v>112</v>
      </c>
      <c r="J320" s="20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264</v>
      </c>
      <c r="R320" s="20">
        <v>1030</v>
      </c>
      <c r="S320" s="20">
        <v>1113</v>
      </c>
      <c r="T320" s="20">
        <v>1113</v>
      </c>
      <c r="U320" s="20">
        <v>1113</v>
      </c>
      <c r="V320" s="20">
        <v>1113</v>
      </c>
      <c r="W320" s="20">
        <v>1113</v>
      </c>
      <c r="X320" s="20">
        <v>1113</v>
      </c>
      <c r="Y320" s="20">
        <v>1113</v>
      </c>
      <c r="AA320" s="2">
        <f>IFERROR(INDEX('Holiday Schedule'!$D$3:$D$24,MATCH(A320,'Holiday Schedule'!$C$3:$C$24,0)),0)</f>
        <v>0</v>
      </c>
      <c r="AB320" s="2">
        <f t="shared" si="32"/>
        <v>5</v>
      </c>
      <c r="AC320" s="2">
        <f t="shared" si="33"/>
        <v>8084</v>
      </c>
      <c r="AD320" s="5">
        <f t="shared" si="34"/>
        <v>8904</v>
      </c>
      <c r="AE320" s="5">
        <f t="shared" si="35"/>
        <v>16988</v>
      </c>
      <c r="AG320" s="2">
        <f t="shared" si="36"/>
        <v>11</v>
      </c>
      <c r="AH320" s="2">
        <f t="shared" si="37"/>
        <v>2024</v>
      </c>
      <c r="AJ320" s="5">
        <f t="shared" si="38"/>
        <v>1113</v>
      </c>
      <c r="AK320" s="2">
        <f t="shared" si="39"/>
        <v>1</v>
      </c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25">
      <c r="A321" s="18">
        <v>45604</v>
      </c>
      <c r="B321" s="20">
        <v>1108</v>
      </c>
      <c r="C321" s="20">
        <v>1108</v>
      </c>
      <c r="D321" s="20">
        <v>1108</v>
      </c>
      <c r="E321" s="20">
        <v>1108</v>
      </c>
      <c r="F321" s="20">
        <v>1108</v>
      </c>
      <c r="G321" s="20">
        <v>1108</v>
      </c>
      <c r="H321" s="20">
        <v>1108</v>
      </c>
      <c r="I321" s="20">
        <v>111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263</v>
      </c>
      <c r="R321" s="20">
        <v>1027</v>
      </c>
      <c r="S321" s="20">
        <v>1108</v>
      </c>
      <c r="T321" s="20">
        <v>1108</v>
      </c>
      <c r="U321" s="20">
        <v>1108</v>
      </c>
      <c r="V321" s="20">
        <v>1108</v>
      </c>
      <c r="W321" s="20">
        <v>1108</v>
      </c>
      <c r="X321" s="20">
        <v>1108</v>
      </c>
      <c r="Y321" s="20">
        <v>1108</v>
      </c>
      <c r="AA321" s="2">
        <f>IFERROR(INDEX('Holiday Schedule'!$D$3:$D$24,MATCH(A321,'Holiday Schedule'!$C$3:$C$24,0)),0)</f>
        <v>0</v>
      </c>
      <c r="AB321" s="2">
        <f t="shared" si="32"/>
        <v>6</v>
      </c>
      <c r="AC321" s="2">
        <f t="shared" si="33"/>
        <v>8049</v>
      </c>
      <c r="AD321" s="5">
        <f t="shared" si="34"/>
        <v>8864</v>
      </c>
      <c r="AE321" s="5">
        <f t="shared" si="35"/>
        <v>16913</v>
      </c>
      <c r="AG321" s="2">
        <f t="shared" si="36"/>
        <v>11</v>
      </c>
      <c r="AH321" s="2">
        <f t="shared" si="37"/>
        <v>2024</v>
      </c>
      <c r="AJ321" s="5">
        <f t="shared" si="38"/>
        <v>1108</v>
      </c>
      <c r="AK321" s="2">
        <f t="shared" si="39"/>
        <v>1</v>
      </c>
      <c r="AQ321" s="5"/>
      <c r="AR321" s="5"/>
      <c r="AS321" s="5"/>
      <c r="AT321" s="5"/>
      <c r="AU321" s="5"/>
      <c r="AV321" s="5"/>
      <c r="AW321" s="5"/>
      <c r="AX321" s="5"/>
    </row>
    <row r="322" spans="1:50" x14ac:dyDescent="0.25">
      <c r="A322" s="18">
        <v>45605</v>
      </c>
      <c r="B322" s="20">
        <v>1108</v>
      </c>
      <c r="C322" s="20">
        <v>1108</v>
      </c>
      <c r="D322" s="20">
        <v>1108</v>
      </c>
      <c r="E322" s="20">
        <v>1108</v>
      </c>
      <c r="F322" s="20">
        <v>1108</v>
      </c>
      <c r="G322" s="20">
        <v>1108</v>
      </c>
      <c r="H322" s="20">
        <v>1108</v>
      </c>
      <c r="I322" s="20">
        <v>111</v>
      </c>
      <c r="J322" s="20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481</v>
      </c>
      <c r="R322" s="20">
        <v>1059</v>
      </c>
      <c r="S322" s="20">
        <v>1108</v>
      </c>
      <c r="T322" s="20">
        <v>1108</v>
      </c>
      <c r="U322" s="20">
        <v>1108</v>
      </c>
      <c r="V322" s="20">
        <v>1108</v>
      </c>
      <c r="W322" s="20">
        <v>1108</v>
      </c>
      <c r="X322" s="20">
        <v>1108</v>
      </c>
      <c r="Y322" s="20">
        <v>1108</v>
      </c>
      <c r="AA322" s="2">
        <f>IFERROR(INDEX('Holiday Schedule'!$D$3:$D$24,MATCH(A322,'Holiday Schedule'!$C$3:$C$24,0)),0)</f>
        <v>0</v>
      </c>
      <c r="AB322" s="2">
        <f t="shared" si="32"/>
        <v>7</v>
      </c>
      <c r="AC322" s="2">
        <f t="shared" si="33"/>
        <v>0</v>
      </c>
      <c r="AD322" s="5">
        <f t="shared" si="34"/>
        <v>17163</v>
      </c>
      <c r="AE322" s="5">
        <f t="shared" si="35"/>
        <v>17163</v>
      </c>
      <c r="AG322" s="2">
        <f t="shared" si="36"/>
        <v>11</v>
      </c>
      <c r="AH322" s="2">
        <f t="shared" si="37"/>
        <v>2024</v>
      </c>
      <c r="AJ322" s="5">
        <f t="shared" si="38"/>
        <v>1108</v>
      </c>
      <c r="AK322" s="2">
        <f t="shared" si="39"/>
        <v>1</v>
      </c>
      <c r="AQ322" s="5"/>
      <c r="AR322" s="5"/>
      <c r="AS322" s="5"/>
      <c r="AT322" s="5"/>
      <c r="AU322" s="5"/>
      <c r="AV322" s="5"/>
      <c r="AW322" s="5"/>
      <c r="AX322" s="5"/>
    </row>
    <row r="323" spans="1:50" x14ac:dyDescent="0.25">
      <c r="A323" s="18">
        <v>45606</v>
      </c>
      <c r="B323" s="20">
        <v>1108</v>
      </c>
      <c r="C323" s="20">
        <v>1108</v>
      </c>
      <c r="D323" s="20">
        <v>1108</v>
      </c>
      <c r="E323" s="20">
        <v>1108</v>
      </c>
      <c r="F323" s="20">
        <v>1108</v>
      </c>
      <c r="G323" s="20">
        <v>1108</v>
      </c>
      <c r="H323" s="20">
        <v>1108</v>
      </c>
      <c r="I323" s="20">
        <v>111</v>
      </c>
      <c r="J323" s="20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481</v>
      </c>
      <c r="R323" s="20">
        <v>1059</v>
      </c>
      <c r="S323" s="20">
        <v>1108</v>
      </c>
      <c r="T323" s="20">
        <v>1108</v>
      </c>
      <c r="U323" s="20">
        <v>1108</v>
      </c>
      <c r="V323" s="20">
        <v>1108</v>
      </c>
      <c r="W323" s="20">
        <v>1108</v>
      </c>
      <c r="X323" s="20">
        <v>1108</v>
      </c>
      <c r="Y323" s="20">
        <v>1108</v>
      </c>
      <c r="AA323" s="2">
        <f>IFERROR(INDEX('Holiday Schedule'!$D$3:$D$24,MATCH(A323,'Holiday Schedule'!$C$3:$C$24,0)),0)</f>
        <v>0</v>
      </c>
      <c r="AB323" s="2">
        <f t="shared" si="32"/>
        <v>1</v>
      </c>
      <c r="AC323" s="2">
        <f t="shared" si="33"/>
        <v>0</v>
      </c>
      <c r="AD323" s="5">
        <f t="shared" si="34"/>
        <v>17163</v>
      </c>
      <c r="AE323" s="5">
        <f t="shared" si="35"/>
        <v>17163</v>
      </c>
      <c r="AG323" s="2">
        <f t="shared" si="36"/>
        <v>11</v>
      </c>
      <c r="AH323" s="2">
        <f t="shared" si="37"/>
        <v>2024</v>
      </c>
      <c r="AJ323" s="5">
        <f t="shared" si="38"/>
        <v>1108</v>
      </c>
      <c r="AK323" s="2">
        <f t="shared" si="39"/>
        <v>1</v>
      </c>
      <c r="AQ323" s="5"/>
      <c r="AR323" s="5"/>
      <c r="AS323" s="5"/>
      <c r="AT323" s="5"/>
      <c r="AU323" s="5"/>
      <c r="AV323" s="5"/>
      <c r="AW323" s="5"/>
      <c r="AX323" s="5"/>
    </row>
    <row r="324" spans="1:50" x14ac:dyDescent="0.25">
      <c r="A324" s="18">
        <v>45607</v>
      </c>
      <c r="B324" s="20">
        <v>1108</v>
      </c>
      <c r="C324" s="20">
        <v>1108</v>
      </c>
      <c r="D324" s="20">
        <v>1108</v>
      </c>
      <c r="E324" s="20">
        <v>1108</v>
      </c>
      <c r="F324" s="20">
        <v>1108</v>
      </c>
      <c r="G324" s="20">
        <v>1108</v>
      </c>
      <c r="H324" s="20">
        <v>1108</v>
      </c>
      <c r="I324" s="20">
        <v>111</v>
      </c>
      <c r="J324" s="20">
        <v>0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481</v>
      </c>
      <c r="R324" s="20">
        <v>1059</v>
      </c>
      <c r="S324" s="20">
        <v>1108</v>
      </c>
      <c r="T324" s="20">
        <v>1108</v>
      </c>
      <c r="U324" s="20">
        <v>1108</v>
      </c>
      <c r="V324" s="20">
        <v>1108</v>
      </c>
      <c r="W324" s="20">
        <v>1108</v>
      </c>
      <c r="X324" s="20">
        <v>1108</v>
      </c>
      <c r="Y324" s="20">
        <v>1108</v>
      </c>
      <c r="AA324" s="2">
        <f>IFERROR(INDEX('Holiday Schedule'!$D$3:$D$24,MATCH(A324,'Holiday Schedule'!$C$3:$C$24,0)),0)</f>
        <v>1</v>
      </c>
      <c r="AB324" s="2">
        <f t="shared" si="32"/>
        <v>2</v>
      </c>
      <c r="AC324" s="2">
        <f t="shared" si="33"/>
        <v>0</v>
      </c>
      <c r="AD324" s="5">
        <f t="shared" si="34"/>
        <v>17163</v>
      </c>
      <c r="AE324" s="5">
        <f t="shared" si="35"/>
        <v>17163</v>
      </c>
      <c r="AG324" s="2">
        <f t="shared" si="36"/>
        <v>11</v>
      </c>
      <c r="AH324" s="2">
        <f t="shared" si="37"/>
        <v>2024</v>
      </c>
      <c r="AJ324" s="5">
        <f t="shared" si="38"/>
        <v>1108</v>
      </c>
      <c r="AK324" s="2">
        <f t="shared" si="39"/>
        <v>1</v>
      </c>
      <c r="AQ324" s="5"/>
      <c r="AR324" s="5"/>
      <c r="AS324" s="5"/>
      <c r="AT324" s="5"/>
      <c r="AU324" s="5"/>
      <c r="AV324" s="5"/>
      <c r="AW324" s="5"/>
      <c r="AX324" s="5"/>
    </row>
    <row r="325" spans="1:50" x14ac:dyDescent="0.25">
      <c r="A325" s="18">
        <v>45608</v>
      </c>
      <c r="B325" s="20">
        <v>1103</v>
      </c>
      <c r="C325" s="20">
        <v>1103</v>
      </c>
      <c r="D325" s="20">
        <v>1103</v>
      </c>
      <c r="E325" s="20">
        <v>1103</v>
      </c>
      <c r="F325" s="20">
        <v>1103</v>
      </c>
      <c r="G325" s="20">
        <v>1103</v>
      </c>
      <c r="H325" s="20">
        <v>1103</v>
      </c>
      <c r="I325" s="20">
        <v>110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262</v>
      </c>
      <c r="R325" s="20">
        <v>1022</v>
      </c>
      <c r="S325" s="20">
        <v>1103</v>
      </c>
      <c r="T325" s="20">
        <v>1103</v>
      </c>
      <c r="U325" s="20">
        <v>1103</v>
      </c>
      <c r="V325" s="20">
        <v>1103</v>
      </c>
      <c r="W325" s="20">
        <v>1103</v>
      </c>
      <c r="X325" s="20">
        <v>1103</v>
      </c>
      <c r="Y325" s="20">
        <v>1103</v>
      </c>
      <c r="AA325" s="2">
        <f>IFERROR(INDEX('Holiday Schedule'!$D$3:$D$24,MATCH(A325,'Holiday Schedule'!$C$3:$C$24,0)),0)</f>
        <v>0</v>
      </c>
      <c r="AB325" s="2">
        <f t="shared" si="32"/>
        <v>3</v>
      </c>
      <c r="AC325" s="2">
        <f t="shared" si="33"/>
        <v>8012</v>
      </c>
      <c r="AD325" s="5">
        <f t="shared" si="34"/>
        <v>8824</v>
      </c>
      <c r="AE325" s="5">
        <f t="shared" si="35"/>
        <v>16836</v>
      </c>
      <c r="AG325" s="2">
        <f t="shared" si="36"/>
        <v>11</v>
      </c>
      <c r="AH325" s="2">
        <f t="shared" si="37"/>
        <v>2024</v>
      </c>
      <c r="AJ325" s="5">
        <f t="shared" si="38"/>
        <v>1103</v>
      </c>
      <c r="AK325" s="2">
        <f t="shared" si="39"/>
        <v>1</v>
      </c>
      <c r="AQ325" s="5"/>
      <c r="AR325" s="5"/>
      <c r="AS325" s="5"/>
      <c r="AT325" s="5"/>
      <c r="AU325" s="5"/>
      <c r="AV325" s="5"/>
      <c r="AW325" s="5"/>
      <c r="AX325" s="5"/>
    </row>
    <row r="326" spans="1:50" x14ac:dyDescent="0.25">
      <c r="A326" s="18">
        <v>45609</v>
      </c>
      <c r="B326" s="20">
        <v>1101</v>
      </c>
      <c r="C326" s="20">
        <v>1101</v>
      </c>
      <c r="D326" s="20">
        <v>1101</v>
      </c>
      <c r="E326" s="20">
        <v>1101</v>
      </c>
      <c r="F326" s="20">
        <v>1101</v>
      </c>
      <c r="G326" s="20">
        <v>1101</v>
      </c>
      <c r="H326" s="20">
        <v>1101</v>
      </c>
      <c r="I326" s="20">
        <v>110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262</v>
      </c>
      <c r="R326" s="20">
        <v>1021</v>
      </c>
      <c r="S326" s="20">
        <v>1101</v>
      </c>
      <c r="T326" s="20">
        <v>1101</v>
      </c>
      <c r="U326" s="20">
        <v>1101</v>
      </c>
      <c r="V326" s="20">
        <v>1101</v>
      </c>
      <c r="W326" s="20">
        <v>1101</v>
      </c>
      <c r="X326" s="20">
        <v>1101</v>
      </c>
      <c r="Y326" s="20">
        <v>1101</v>
      </c>
      <c r="AA326" s="2">
        <f>IFERROR(INDEX('Holiday Schedule'!$D$3:$D$24,MATCH(A326,'Holiday Schedule'!$C$3:$C$24,0)),0)</f>
        <v>0</v>
      </c>
      <c r="AB326" s="2">
        <f t="shared" si="32"/>
        <v>4</v>
      </c>
      <c r="AC326" s="2">
        <f t="shared" si="33"/>
        <v>7999</v>
      </c>
      <c r="AD326" s="5">
        <f t="shared" si="34"/>
        <v>8808</v>
      </c>
      <c r="AE326" s="5">
        <f t="shared" si="35"/>
        <v>16807</v>
      </c>
      <c r="AG326" s="2">
        <f t="shared" si="36"/>
        <v>11</v>
      </c>
      <c r="AH326" s="2">
        <f t="shared" si="37"/>
        <v>2024</v>
      </c>
      <c r="AJ326" s="5">
        <f t="shared" si="38"/>
        <v>1101</v>
      </c>
      <c r="AK326" s="2">
        <f t="shared" si="39"/>
        <v>1</v>
      </c>
      <c r="AP326" s="5"/>
      <c r="AQ326" s="5"/>
      <c r="AR326" s="5"/>
      <c r="AS326" s="5"/>
      <c r="AT326" s="5"/>
      <c r="AU326" s="5"/>
      <c r="AV326" s="5"/>
      <c r="AW326" s="5"/>
      <c r="AX326" s="5"/>
    </row>
    <row r="327" spans="1:50" x14ac:dyDescent="0.25">
      <c r="A327" s="18">
        <v>45610</v>
      </c>
      <c r="B327" s="20">
        <v>1090</v>
      </c>
      <c r="C327" s="20">
        <v>1090</v>
      </c>
      <c r="D327" s="20">
        <v>1090</v>
      </c>
      <c r="E327" s="20">
        <v>1090</v>
      </c>
      <c r="F327" s="20">
        <v>1090</v>
      </c>
      <c r="G327" s="20">
        <v>1090</v>
      </c>
      <c r="H327" s="20">
        <v>1090</v>
      </c>
      <c r="I327" s="20">
        <v>109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258</v>
      </c>
      <c r="R327" s="20">
        <v>1011</v>
      </c>
      <c r="S327" s="20">
        <v>1090</v>
      </c>
      <c r="T327" s="20">
        <v>1090</v>
      </c>
      <c r="U327" s="20">
        <v>1090</v>
      </c>
      <c r="V327" s="20">
        <v>1090</v>
      </c>
      <c r="W327" s="20">
        <v>1090</v>
      </c>
      <c r="X327" s="20">
        <v>1090</v>
      </c>
      <c r="Y327" s="20">
        <v>1090</v>
      </c>
      <c r="AA327" s="2">
        <f>IFERROR(INDEX('Holiday Schedule'!$D$3:$D$24,MATCH(A327,'Holiday Schedule'!$C$3:$C$24,0)),0)</f>
        <v>0</v>
      </c>
      <c r="AB327" s="2">
        <f t="shared" si="32"/>
        <v>5</v>
      </c>
      <c r="AC327" s="2">
        <f t="shared" si="33"/>
        <v>7918</v>
      </c>
      <c r="AD327" s="5">
        <f t="shared" si="34"/>
        <v>8720</v>
      </c>
      <c r="AE327" s="5">
        <f t="shared" si="35"/>
        <v>16638</v>
      </c>
      <c r="AG327" s="2">
        <f t="shared" si="36"/>
        <v>11</v>
      </c>
      <c r="AH327" s="2">
        <f t="shared" si="37"/>
        <v>2024</v>
      </c>
      <c r="AJ327" s="5">
        <f t="shared" si="38"/>
        <v>1090</v>
      </c>
      <c r="AK327" s="2">
        <f t="shared" si="39"/>
        <v>1</v>
      </c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25">
      <c r="A328" s="18">
        <v>45611</v>
      </c>
      <c r="B328" s="20">
        <v>1088</v>
      </c>
      <c r="C328" s="20">
        <v>1088</v>
      </c>
      <c r="D328" s="20">
        <v>1088</v>
      </c>
      <c r="E328" s="20">
        <v>1088</v>
      </c>
      <c r="F328" s="20">
        <v>1088</v>
      </c>
      <c r="G328" s="20">
        <v>1088</v>
      </c>
      <c r="H328" s="20">
        <v>1088</v>
      </c>
      <c r="I328" s="20">
        <v>109</v>
      </c>
      <c r="J328" s="20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258</v>
      </c>
      <c r="R328" s="20">
        <v>1008</v>
      </c>
      <c r="S328" s="20">
        <v>1088</v>
      </c>
      <c r="T328" s="20">
        <v>1088</v>
      </c>
      <c r="U328" s="20">
        <v>1088</v>
      </c>
      <c r="V328" s="20">
        <v>1088</v>
      </c>
      <c r="W328" s="20">
        <v>1088</v>
      </c>
      <c r="X328" s="20">
        <v>1088</v>
      </c>
      <c r="Y328" s="20">
        <v>1088</v>
      </c>
      <c r="AA328" s="2">
        <f>IFERROR(INDEX('Holiday Schedule'!$D$3:$D$24,MATCH(A328,'Holiday Schedule'!$C$3:$C$24,0)),0)</f>
        <v>0</v>
      </c>
      <c r="AB328" s="2">
        <f t="shared" si="32"/>
        <v>6</v>
      </c>
      <c r="AC328" s="2">
        <f t="shared" si="33"/>
        <v>7903</v>
      </c>
      <c r="AD328" s="5">
        <f t="shared" si="34"/>
        <v>8704</v>
      </c>
      <c r="AE328" s="5">
        <f t="shared" si="35"/>
        <v>16607</v>
      </c>
      <c r="AG328" s="2">
        <f t="shared" si="36"/>
        <v>11</v>
      </c>
      <c r="AH328" s="2">
        <f t="shared" si="37"/>
        <v>2024</v>
      </c>
      <c r="AJ328" s="5">
        <f t="shared" si="38"/>
        <v>1088</v>
      </c>
      <c r="AK328" s="2">
        <f t="shared" si="39"/>
        <v>1</v>
      </c>
      <c r="AQ328" s="5"/>
      <c r="AR328" s="5"/>
      <c r="AS328" s="5"/>
      <c r="AT328" s="5"/>
      <c r="AU328" s="5"/>
      <c r="AV328" s="5"/>
      <c r="AW328" s="5"/>
      <c r="AX328" s="5"/>
    </row>
    <row r="329" spans="1:50" x14ac:dyDescent="0.25">
      <c r="A329" s="18">
        <v>45612</v>
      </c>
      <c r="B329" s="20">
        <v>1088</v>
      </c>
      <c r="C329" s="20">
        <v>1088</v>
      </c>
      <c r="D329" s="20">
        <v>1088</v>
      </c>
      <c r="E329" s="20">
        <v>1088</v>
      </c>
      <c r="F329" s="20">
        <v>1088</v>
      </c>
      <c r="G329" s="20">
        <v>1088</v>
      </c>
      <c r="H329" s="20">
        <v>1088</v>
      </c>
      <c r="I329" s="20">
        <v>109</v>
      </c>
      <c r="J329" s="20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472</v>
      </c>
      <c r="R329" s="20">
        <v>1039</v>
      </c>
      <c r="S329" s="20">
        <v>1088</v>
      </c>
      <c r="T329" s="20">
        <v>1088</v>
      </c>
      <c r="U329" s="20">
        <v>1088</v>
      </c>
      <c r="V329" s="20">
        <v>1088</v>
      </c>
      <c r="W329" s="20">
        <v>1088</v>
      </c>
      <c r="X329" s="20">
        <v>1088</v>
      </c>
      <c r="Y329" s="20">
        <v>1088</v>
      </c>
      <c r="AA329" s="2">
        <f>IFERROR(INDEX('Holiday Schedule'!$D$3:$D$24,MATCH(A329,'Holiday Schedule'!$C$3:$C$24,0)),0)</f>
        <v>0</v>
      </c>
      <c r="AB329" s="2">
        <f t="shared" si="32"/>
        <v>7</v>
      </c>
      <c r="AC329" s="2">
        <f t="shared" si="33"/>
        <v>0</v>
      </c>
      <c r="AD329" s="5">
        <f t="shared" si="34"/>
        <v>16852</v>
      </c>
      <c r="AE329" s="5">
        <f t="shared" si="35"/>
        <v>16852</v>
      </c>
      <c r="AG329" s="2">
        <f t="shared" si="36"/>
        <v>11</v>
      </c>
      <c r="AH329" s="2">
        <f t="shared" si="37"/>
        <v>2024</v>
      </c>
      <c r="AJ329" s="5">
        <f t="shared" si="38"/>
        <v>1088</v>
      </c>
      <c r="AK329" s="2">
        <f t="shared" si="39"/>
        <v>1</v>
      </c>
      <c r="AQ329" s="5"/>
      <c r="AR329" s="5"/>
      <c r="AS329" s="5"/>
      <c r="AT329" s="5"/>
      <c r="AU329" s="5"/>
      <c r="AV329" s="5"/>
      <c r="AW329" s="5"/>
      <c r="AX329" s="5"/>
    </row>
    <row r="330" spans="1:50" x14ac:dyDescent="0.25">
      <c r="A330" s="18">
        <v>45613</v>
      </c>
      <c r="B330" s="20">
        <v>1088</v>
      </c>
      <c r="C330" s="20">
        <v>1088</v>
      </c>
      <c r="D330" s="20">
        <v>1088</v>
      </c>
      <c r="E330" s="20">
        <v>1088</v>
      </c>
      <c r="F330" s="20">
        <v>1088</v>
      </c>
      <c r="G330" s="20">
        <v>1088</v>
      </c>
      <c r="H330" s="20">
        <v>1088</v>
      </c>
      <c r="I330" s="20">
        <v>109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472</v>
      </c>
      <c r="R330" s="20">
        <v>1039</v>
      </c>
      <c r="S330" s="20">
        <v>1088</v>
      </c>
      <c r="T330" s="20">
        <v>1088</v>
      </c>
      <c r="U330" s="20">
        <v>1088</v>
      </c>
      <c r="V330" s="20">
        <v>1088</v>
      </c>
      <c r="W330" s="20">
        <v>1088</v>
      </c>
      <c r="X330" s="20">
        <v>1088</v>
      </c>
      <c r="Y330" s="20">
        <v>1088</v>
      </c>
      <c r="AA330" s="2">
        <f>IFERROR(INDEX('Holiday Schedule'!$D$3:$D$24,MATCH(A330,'Holiday Schedule'!$C$3:$C$24,0)),0)</f>
        <v>0</v>
      </c>
      <c r="AB330" s="2">
        <f t="shared" ref="AB330:AB393" si="40">WEEKDAY(A330)</f>
        <v>1</v>
      </c>
      <c r="AC330" s="2">
        <f t="shared" ref="AC330:AC393" si="41">IF(AND(AB330&gt;1,AB330&lt;7,AA330&lt;1),SUM(I330:X330),0)</f>
        <v>0</v>
      </c>
      <c r="AD330" s="5">
        <f t="shared" ref="AD330:AD393" si="42">AE330-AC330</f>
        <v>16852</v>
      </c>
      <c r="AE330" s="5">
        <f t="shared" ref="AE330:AE393" si="43">SUM(B330:Y330)</f>
        <v>16852</v>
      </c>
      <c r="AG330" s="2">
        <f t="shared" ref="AG330:AG393" si="44">MONTH(A330)</f>
        <v>11</v>
      </c>
      <c r="AH330" s="2">
        <f t="shared" ref="AH330:AH393" si="45">YEAR(A330)</f>
        <v>2024</v>
      </c>
      <c r="AJ330" s="5">
        <f t="shared" ref="AJ330:AJ393" si="46">MAX(B330:Y330)</f>
        <v>1088</v>
      </c>
      <c r="AK330" s="2">
        <f t="shared" ref="AK330:AK393" si="47">IF(AE330&gt;0,INDEX(B$8:Y$8,MATCH(AJ330,B330:Y330,0)),"")</f>
        <v>1</v>
      </c>
      <c r="AQ330" s="5"/>
      <c r="AR330" s="5"/>
      <c r="AS330" s="5"/>
      <c r="AT330" s="5"/>
      <c r="AU330" s="5"/>
      <c r="AV330" s="5"/>
      <c r="AW330" s="5"/>
      <c r="AX330" s="5"/>
    </row>
    <row r="331" spans="1:50" x14ac:dyDescent="0.25">
      <c r="A331" s="18">
        <v>45614</v>
      </c>
      <c r="B331" s="20">
        <v>1080</v>
      </c>
      <c r="C331" s="20">
        <v>1080</v>
      </c>
      <c r="D331" s="20">
        <v>1080</v>
      </c>
      <c r="E331" s="20">
        <v>1080</v>
      </c>
      <c r="F331" s="20">
        <v>1080</v>
      </c>
      <c r="G331" s="20">
        <v>1080</v>
      </c>
      <c r="H331" s="20">
        <v>1080</v>
      </c>
      <c r="I331" s="20">
        <v>107</v>
      </c>
      <c r="J331" s="20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256</v>
      </c>
      <c r="R331" s="20">
        <v>1000</v>
      </c>
      <c r="S331" s="20">
        <v>1080</v>
      </c>
      <c r="T331" s="20">
        <v>1080</v>
      </c>
      <c r="U331" s="20">
        <v>1080</v>
      </c>
      <c r="V331" s="20">
        <v>1080</v>
      </c>
      <c r="W331" s="20">
        <v>1080</v>
      </c>
      <c r="X331" s="20">
        <v>1080</v>
      </c>
      <c r="Y331" s="20">
        <v>1080</v>
      </c>
      <c r="AA331" s="2">
        <f>IFERROR(INDEX('Holiday Schedule'!$D$3:$D$24,MATCH(A331,'Holiday Schedule'!$C$3:$C$24,0)),0)</f>
        <v>0</v>
      </c>
      <c r="AB331" s="2">
        <f t="shared" si="40"/>
        <v>2</v>
      </c>
      <c r="AC331" s="2">
        <f t="shared" si="41"/>
        <v>7843</v>
      </c>
      <c r="AD331" s="5">
        <f t="shared" si="42"/>
        <v>8640</v>
      </c>
      <c r="AE331" s="5">
        <f t="shared" si="43"/>
        <v>16483</v>
      </c>
      <c r="AG331" s="2">
        <f t="shared" si="44"/>
        <v>11</v>
      </c>
      <c r="AH331" s="2">
        <f t="shared" si="45"/>
        <v>2024</v>
      </c>
      <c r="AJ331" s="5">
        <f t="shared" si="46"/>
        <v>1080</v>
      </c>
      <c r="AK331" s="2">
        <f t="shared" si="47"/>
        <v>1</v>
      </c>
      <c r="AQ331" s="5"/>
      <c r="AR331" s="5"/>
      <c r="AS331" s="5"/>
      <c r="AT331" s="5"/>
      <c r="AU331" s="5"/>
      <c r="AV331" s="5"/>
      <c r="AW331" s="5"/>
      <c r="AX331" s="5"/>
    </row>
    <row r="332" spans="1:50" x14ac:dyDescent="0.25">
      <c r="A332" s="18">
        <v>45615</v>
      </c>
      <c r="B332" s="20">
        <v>1078</v>
      </c>
      <c r="C332" s="20">
        <v>1078</v>
      </c>
      <c r="D332" s="20">
        <v>1078</v>
      </c>
      <c r="E332" s="20">
        <v>1078</v>
      </c>
      <c r="F332" s="20">
        <v>1078</v>
      </c>
      <c r="G332" s="20">
        <v>1078</v>
      </c>
      <c r="H332" s="20">
        <v>1078</v>
      </c>
      <c r="I332" s="20">
        <v>107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255</v>
      </c>
      <c r="R332" s="20">
        <v>998</v>
      </c>
      <c r="S332" s="20">
        <v>1078</v>
      </c>
      <c r="T332" s="20">
        <v>1078</v>
      </c>
      <c r="U332" s="20">
        <v>1078</v>
      </c>
      <c r="V332" s="20">
        <v>1078</v>
      </c>
      <c r="W332" s="20">
        <v>1078</v>
      </c>
      <c r="X332" s="20">
        <v>1078</v>
      </c>
      <c r="Y332" s="20">
        <v>1078</v>
      </c>
      <c r="AA332" s="2">
        <f>IFERROR(INDEX('Holiday Schedule'!$D$3:$D$24,MATCH(A332,'Holiday Schedule'!$C$3:$C$24,0)),0)</f>
        <v>0</v>
      </c>
      <c r="AB332" s="2">
        <f t="shared" si="40"/>
        <v>3</v>
      </c>
      <c r="AC332" s="2">
        <f t="shared" si="41"/>
        <v>7828</v>
      </c>
      <c r="AD332" s="5">
        <f t="shared" si="42"/>
        <v>8624</v>
      </c>
      <c r="AE332" s="5">
        <f t="shared" si="43"/>
        <v>16452</v>
      </c>
      <c r="AG332" s="2">
        <f t="shared" si="44"/>
        <v>11</v>
      </c>
      <c r="AH332" s="2">
        <f t="shared" si="45"/>
        <v>2024</v>
      </c>
      <c r="AJ332" s="5">
        <f t="shared" si="46"/>
        <v>1078</v>
      </c>
      <c r="AK332" s="2">
        <f t="shared" si="47"/>
        <v>1</v>
      </c>
      <c r="AQ332" s="5"/>
      <c r="AR332" s="5"/>
      <c r="AS332" s="5"/>
      <c r="AT332" s="5"/>
      <c r="AU332" s="5"/>
      <c r="AV332" s="5"/>
      <c r="AW332" s="5"/>
      <c r="AX332" s="5"/>
    </row>
    <row r="333" spans="1:50" x14ac:dyDescent="0.25">
      <c r="A333" s="18">
        <v>45616</v>
      </c>
      <c r="B333" s="20">
        <v>1074</v>
      </c>
      <c r="C333" s="20">
        <v>1074</v>
      </c>
      <c r="D333" s="20">
        <v>1074</v>
      </c>
      <c r="E333" s="20">
        <v>1074</v>
      </c>
      <c r="F333" s="20">
        <v>1074</v>
      </c>
      <c r="G333" s="20">
        <v>1074</v>
      </c>
      <c r="H333" s="20">
        <v>1074</v>
      </c>
      <c r="I333" s="20">
        <v>107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254</v>
      </c>
      <c r="R333" s="20">
        <v>995</v>
      </c>
      <c r="S333" s="20">
        <v>1074</v>
      </c>
      <c r="T333" s="20">
        <v>1074</v>
      </c>
      <c r="U333" s="20">
        <v>1074</v>
      </c>
      <c r="V333" s="20">
        <v>1074</v>
      </c>
      <c r="W333" s="20">
        <v>1074</v>
      </c>
      <c r="X333" s="20">
        <v>1074</v>
      </c>
      <c r="Y333" s="20">
        <v>1074</v>
      </c>
      <c r="AA333" s="2">
        <f>IFERROR(INDEX('Holiday Schedule'!$D$3:$D$24,MATCH(A333,'Holiday Schedule'!$C$3:$C$24,0)),0)</f>
        <v>0</v>
      </c>
      <c r="AB333" s="2">
        <f t="shared" si="40"/>
        <v>4</v>
      </c>
      <c r="AC333" s="2">
        <f t="shared" si="41"/>
        <v>7800</v>
      </c>
      <c r="AD333" s="5">
        <f t="shared" si="42"/>
        <v>8592</v>
      </c>
      <c r="AE333" s="5">
        <f t="shared" si="43"/>
        <v>16392</v>
      </c>
      <c r="AG333" s="2">
        <f t="shared" si="44"/>
        <v>11</v>
      </c>
      <c r="AH333" s="2">
        <f t="shared" si="45"/>
        <v>2024</v>
      </c>
      <c r="AJ333" s="5">
        <f t="shared" si="46"/>
        <v>1074</v>
      </c>
      <c r="AK333" s="2">
        <f t="shared" si="47"/>
        <v>1</v>
      </c>
      <c r="AP333" s="5"/>
      <c r="AQ333" s="5"/>
      <c r="AR333" s="5"/>
      <c r="AS333" s="5"/>
      <c r="AT333" s="5"/>
      <c r="AU333" s="5"/>
      <c r="AV333" s="5"/>
      <c r="AW333" s="5"/>
      <c r="AX333" s="5"/>
    </row>
    <row r="334" spans="1:50" x14ac:dyDescent="0.25">
      <c r="A334" s="18">
        <v>45617</v>
      </c>
      <c r="B334" s="20">
        <v>1074</v>
      </c>
      <c r="C334" s="20">
        <v>1074</v>
      </c>
      <c r="D334" s="20">
        <v>1074</v>
      </c>
      <c r="E334" s="20">
        <v>1074</v>
      </c>
      <c r="F334" s="20">
        <v>1074</v>
      </c>
      <c r="G334" s="20">
        <v>1074</v>
      </c>
      <c r="H334" s="20">
        <v>1074</v>
      </c>
      <c r="I334" s="20">
        <v>107</v>
      </c>
      <c r="J334" s="20">
        <v>0</v>
      </c>
      <c r="K334" s="20">
        <v>0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254</v>
      </c>
      <c r="R334" s="20">
        <v>995</v>
      </c>
      <c r="S334" s="20">
        <v>1074</v>
      </c>
      <c r="T334" s="20">
        <v>1074</v>
      </c>
      <c r="U334" s="20">
        <v>1074</v>
      </c>
      <c r="V334" s="20">
        <v>1074</v>
      </c>
      <c r="W334" s="20">
        <v>1074</v>
      </c>
      <c r="X334" s="20">
        <v>1074</v>
      </c>
      <c r="Y334" s="20">
        <v>1074</v>
      </c>
      <c r="AA334" s="2">
        <f>IFERROR(INDEX('Holiday Schedule'!$D$3:$D$24,MATCH(A334,'Holiday Schedule'!$C$3:$C$24,0)),0)</f>
        <v>0</v>
      </c>
      <c r="AB334" s="2">
        <f t="shared" si="40"/>
        <v>5</v>
      </c>
      <c r="AC334" s="2">
        <f t="shared" si="41"/>
        <v>7800</v>
      </c>
      <c r="AD334" s="5">
        <f t="shared" si="42"/>
        <v>8592</v>
      </c>
      <c r="AE334" s="5">
        <f t="shared" si="43"/>
        <v>16392</v>
      </c>
      <c r="AG334" s="2">
        <f t="shared" si="44"/>
        <v>11</v>
      </c>
      <c r="AH334" s="2">
        <f t="shared" si="45"/>
        <v>2024</v>
      </c>
      <c r="AJ334" s="5">
        <f t="shared" si="46"/>
        <v>1074</v>
      </c>
      <c r="AK334" s="2">
        <f t="shared" si="47"/>
        <v>1</v>
      </c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x14ac:dyDescent="0.25">
      <c r="A335" s="18">
        <v>45618</v>
      </c>
      <c r="B335" s="20">
        <v>1071</v>
      </c>
      <c r="C335" s="20">
        <v>1071</v>
      </c>
      <c r="D335" s="20">
        <v>1071</v>
      </c>
      <c r="E335" s="20">
        <v>1071</v>
      </c>
      <c r="F335" s="20">
        <v>1071</v>
      </c>
      <c r="G335" s="20">
        <v>1071</v>
      </c>
      <c r="H335" s="20">
        <v>1071</v>
      </c>
      <c r="I335" s="20">
        <v>106</v>
      </c>
      <c r="J335" s="20">
        <v>0</v>
      </c>
      <c r="K335" s="20">
        <v>0</v>
      </c>
      <c r="L335" s="20">
        <v>0</v>
      </c>
      <c r="M335" s="20">
        <v>0</v>
      </c>
      <c r="N335" s="20">
        <v>0</v>
      </c>
      <c r="O335" s="20">
        <v>0</v>
      </c>
      <c r="P335" s="20">
        <v>0</v>
      </c>
      <c r="Q335" s="20">
        <v>466</v>
      </c>
      <c r="R335" s="20">
        <v>1021</v>
      </c>
      <c r="S335" s="20">
        <v>1071</v>
      </c>
      <c r="T335" s="20">
        <v>1071</v>
      </c>
      <c r="U335" s="20">
        <v>1071</v>
      </c>
      <c r="V335" s="20">
        <v>1071</v>
      </c>
      <c r="W335" s="20">
        <v>1071</v>
      </c>
      <c r="X335" s="20">
        <v>1071</v>
      </c>
      <c r="Y335" s="20">
        <v>1071</v>
      </c>
      <c r="AA335" s="2">
        <f>IFERROR(INDEX('Holiday Schedule'!$D$3:$D$24,MATCH(A335,'Holiday Schedule'!$C$3:$C$24,0)),0)</f>
        <v>0</v>
      </c>
      <c r="AB335" s="2">
        <f t="shared" si="40"/>
        <v>6</v>
      </c>
      <c r="AC335" s="2">
        <f t="shared" si="41"/>
        <v>8019</v>
      </c>
      <c r="AD335" s="5">
        <f t="shared" si="42"/>
        <v>8568</v>
      </c>
      <c r="AE335" s="5">
        <f t="shared" si="43"/>
        <v>16587</v>
      </c>
      <c r="AG335" s="2">
        <f t="shared" si="44"/>
        <v>11</v>
      </c>
      <c r="AH335" s="2">
        <f t="shared" si="45"/>
        <v>2024</v>
      </c>
      <c r="AJ335" s="5">
        <f t="shared" si="46"/>
        <v>1071</v>
      </c>
      <c r="AK335" s="2">
        <f t="shared" si="47"/>
        <v>1</v>
      </c>
      <c r="AQ335" s="5"/>
      <c r="AR335" s="5"/>
      <c r="AS335" s="5"/>
      <c r="AT335" s="5"/>
      <c r="AU335" s="5"/>
      <c r="AV335" s="5"/>
      <c r="AW335" s="5"/>
      <c r="AX335" s="5"/>
    </row>
    <row r="336" spans="1:50" x14ac:dyDescent="0.25">
      <c r="A336" s="18">
        <v>45619</v>
      </c>
      <c r="B336" s="20">
        <v>1071</v>
      </c>
      <c r="C336" s="20">
        <v>1071</v>
      </c>
      <c r="D336" s="20">
        <v>1071</v>
      </c>
      <c r="E336" s="20">
        <v>1071</v>
      </c>
      <c r="F336" s="20">
        <v>1071</v>
      </c>
      <c r="G336" s="20">
        <v>1071</v>
      </c>
      <c r="H336" s="20">
        <v>1071</v>
      </c>
      <c r="I336" s="20">
        <v>106</v>
      </c>
      <c r="J336" s="20">
        <v>0</v>
      </c>
      <c r="K336" s="20">
        <v>0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466</v>
      </c>
      <c r="R336" s="20">
        <v>1021</v>
      </c>
      <c r="S336" s="20">
        <v>1071</v>
      </c>
      <c r="T336" s="20">
        <v>1071</v>
      </c>
      <c r="U336" s="20">
        <v>1071</v>
      </c>
      <c r="V336" s="20">
        <v>1071</v>
      </c>
      <c r="W336" s="20">
        <v>1071</v>
      </c>
      <c r="X336" s="20">
        <v>1071</v>
      </c>
      <c r="Y336" s="20">
        <v>1071</v>
      </c>
      <c r="AA336" s="2">
        <f>IFERROR(INDEX('Holiday Schedule'!$D$3:$D$24,MATCH(A336,'Holiday Schedule'!$C$3:$C$24,0)),0)</f>
        <v>0</v>
      </c>
      <c r="AB336" s="2">
        <f t="shared" si="40"/>
        <v>7</v>
      </c>
      <c r="AC336" s="2">
        <f t="shared" si="41"/>
        <v>0</v>
      </c>
      <c r="AD336" s="5">
        <f t="shared" si="42"/>
        <v>16587</v>
      </c>
      <c r="AE336" s="5">
        <f t="shared" si="43"/>
        <v>16587</v>
      </c>
      <c r="AG336" s="2">
        <f t="shared" si="44"/>
        <v>11</v>
      </c>
      <c r="AH336" s="2">
        <f t="shared" si="45"/>
        <v>2024</v>
      </c>
      <c r="AJ336" s="5">
        <f t="shared" si="46"/>
        <v>1071</v>
      </c>
      <c r="AK336" s="2">
        <f t="shared" si="47"/>
        <v>1</v>
      </c>
      <c r="AQ336" s="5"/>
      <c r="AR336" s="5"/>
      <c r="AS336" s="5"/>
      <c r="AT336" s="5"/>
      <c r="AU336" s="5"/>
      <c r="AV336" s="5"/>
      <c r="AW336" s="5"/>
      <c r="AX336" s="5"/>
    </row>
    <row r="337" spans="1:50" x14ac:dyDescent="0.25">
      <c r="A337" s="18">
        <v>45620</v>
      </c>
      <c r="B337" s="20">
        <v>1071</v>
      </c>
      <c r="C337" s="20">
        <v>1071</v>
      </c>
      <c r="D337" s="20">
        <v>1071</v>
      </c>
      <c r="E337" s="20">
        <v>1071</v>
      </c>
      <c r="F337" s="20">
        <v>1071</v>
      </c>
      <c r="G337" s="20">
        <v>1071</v>
      </c>
      <c r="H337" s="20">
        <v>1071</v>
      </c>
      <c r="I337" s="20">
        <v>106</v>
      </c>
      <c r="J337" s="20">
        <v>0</v>
      </c>
      <c r="K337" s="20">
        <v>0</v>
      </c>
      <c r="L337" s="20">
        <v>0</v>
      </c>
      <c r="M337" s="20">
        <v>0</v>
      </c>
      <c r="N337" s="20">
        <v>0</v>
      </c>
      <c r="O337" s="20">
        <v>0</v>
      </c>
      <c r="P337" s="20">
        <v>0</v>
      </c>
      <c r="Q337" s="20">
        <v>466</v>
      </c>
      <c r="R337" s="20">
        <v>1021</v>
      </c>
      <c r="S337" s="20">
        <v>1071</v>
      </c>
      <c r="T337" s="20">
        <v>1071</v>
      </c>
      <c r="U337" s="20">
        <v>1071</v>
      </c>
      <c r="V337" s="20">
        <v>1071</v>
      </c>
      <c r="W337" s="20">
        <v>1071</v>
      </c>
      <c r="X337" s="20">
        <v>1071</v>
      </c>
      <c r="Y337" s="20">
        <v>1071</v>
      </c>
      <c r="AA337" s="2">
        <f>IFERROR(INDEX('Holiday Schedule'!$D$3:$D$24,MATCH(A337,'Holiday Schedule'!$C$3:$C$24,0)),0)</f>
        <v>0</v>
      </c>
      <c r="AB337" s="2">
        <f t="shared" si="40"/>
        <v>1</v>
      </c>
      <c r="AC337" s="2">
        <f t="shared" si="41"/>
        <v>0</v>
      </c>
      <c r="AD337" s="5">
        <f t="shared" si="42"/>
        <v>16587</v>
      </c>
      <c r="AE337" s="5">
        <f t="shared" si="43"/>
        <v>16587</v>
      </c>
      <c r="AG337" s="2">
        <f t="shared" si="44"/>
        <v>11</v>
      </c>
      <c r="AH337" s="2">
        <f t="shared" si="45"/>
        <v>2024</v>
      </c>
      <c r="AJ337" s="5">
        <f t="shared" si="46"/>
        <v>1071</v>
      </c>
      <c r="AK337" s="2">
        <f t="shared" si="47"/>
        <v>1</v>
      </c>
      <c r="AQ337" s="5"/>
      <c r="AR337" s="5"/>
      <c r="AS337" s="5"/>
      <c r="AT337" s="5"/>
      <c r="AU337" s="5"/>
      <c r="AV337" s="5"/>
      <c r="AW337" s="5"/>
      <c r="AX337" s="5"/>
    </row>
    <row r="338" spans="1:50" x14ac:dyDescent="0.25">
      <c r="A338" s="18">
        <v>45621</v>
      </c>
      <c r="B338" s="20">
        <v>1066</v>
      </c>
      <c r="C338" s="20">
        <v>1066</v>
      </c>
      <c r="D338" s="20">
        <v>1066</v>
      </c>
      <c r="E338" s="20">
        <v>1066</v>
      </c>
      <c r="F338" s="20">
        <v>1066</v>
      </c>
      <c r="G338" s="20">
        <v>1066</v>
      </c>
      <c r="H338" s="20">
        <v>1066</v>
      </c>
      <c r="I338" s="20">
        <v>106</v>
      </c>
      <c r="J338" s="20">
        <v>0</v>
      </c>
      <c r="K338" s="20">
        <v>0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253</v>
      </c>
      <c r="R338" s="20">
        <v>989</v>
      </c>
      <c r="S338" s="20">
        <v>1066</v>
      </c>
      <c r="T338" s="20">
        <v>1066</v>
      </c>
      <c r="U338" s="20">
        <v>1066</v>
      </c>
      <c r="V338" s="20">
        <v>1066</v>
      </c>
      <c r="W338" s="20">
        <v>1066</v>
      </c>
      <c r="X338" s="20">
        <v>1066</v>
      </c>
      <c r="Y338" s="20">
        <v>1066</v>
      </c>
      <c r="AA338" s="2">
        <f>IFERROR(INDEX('Holiday Schedule'!$D$3:$D$24,MATCH(A338,'Holiday Schedule'!$C$3:$C$24,0)),0)</f>
        <v>0</v>
      </c>
      <c r="AB338" s="2">
        <f t="shared" si="40"/>
        <v>2</v>
      </c>
      <c r="AC338" s="2">
        <f t="shared" si="41"/>
        <v>7744</v>
      </c>
      <c r="AD338" s="5">
        <f t="shared" si="42"/>
        <v>8528</v>
      </c>
      <c r="AE338" s="5">
        <f t="shared" si="43"/>
        <v>16272</v>
      </c>
      <c r="AG338" s="2">
        <f t="shared" si="44"/>
        <v>11</v>
      </c>
      <c r="AH338" s="2">
        <f t="shared" si="45"/>
        <v>2024</v>
      </c>
      <c r="AJ338" s="5">
        <f t="shared" si="46"/>
        <v>1066</v>
      </c>
      <c r="AK338" s="2">
        <f t="shared" si="47"/>
        <v>1</v>
      </c>
      <c r="AQ338" s="5"/>
      <c r="AR338" s="5"/>
      <c r="AS338" s="5"/>
      <c r="AT338" s="5"/>
      <c r="AU338" s="5"/>
      <c r="AV338" s="5"/>
      <c r="AW338" s="5"/>
      <c r="AX338" s="5"/>
    </row>
    <row r="339" spans="1:50" x14ac:dyDescent="0.25">
      <c r="A339" s="18">
        <v>45622</v>
      </c>
      <c r="B339" s="20">
        <v>1064</v>
      </c>
      <c r="C339" s="20">
        <v>1064</v>
      </c>
      <c r="D339" s="20">
        <v>1064</v>
      </c>
      <c r="E339" s="20">
        <v>1064</v>
      </c>
      <c r="F339" s="20">
        <v>1064</v>
      </c>
      <c r="G339" s="20">
        <v>1064</v>
      </c>
      <c r="H339" s="20">
        <v>1064</v>
      </c>
      <c r="I339" s="20">
        <v>106</v>
      </c>
      <c r="J339" s="20">
        <v>0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252</v>
      </c>
      <c r="R339" s="20">
        <v>986</v>
      </c>
      <c r="S339" s="20">
        <v>1064</v>
      </c>
      <c r="T339" s="20">
        <v>1064</v>
      </c>
      <c r="U339" s="20">
        <v>1064</v>
      </c>
      <c r="V339" s="20">
        <v>1064</v>
      </c>
      <c r="W339" s="20">
        <v>1064</v>
      </c>
      <c r="X339" s="20">
        <v>1064</v>
      </c>
      <c r="Y339" s="20">
        <v>1064</v>
      </c>
      <c r="AA339" s="2">
        <f>IFERROR(INDEX('Holiday Schedule'!$D$3:$D$24,MATCH(A339,'Holiday Schedule'!$C$3:$C$24,0)),0)</f>
        <v>0</v>
      </c>
      <c r="AB339" s="2">
        <f t="shared" si="40"/>
        <v>3</v>
      </c>
      <c r="AC339" s="2">
        <f t="shared" si="41"/>
        <v>7728</v>
      </c>
      <c r="AD339" s="5">
        <f t="shared" si="42"/>
        <v>8512</v>
      </c>
      <c r="AE339" s="5">
        <f t="shared" si="43"/>
        <v>16240</v>
      </c>
      <c r="AG339" s="2">
        <f t="shared" si="44"/>
        <v>11</v>
      </c>
      <c r="AH339" s="2">
        <f t="shared" si="45"/>
        <v>2024</v>
      </c>
      <c r="AJ339" s="5">
        <f t="shared" si="46"/>
        <v>1064</v>
      </c>
      <c r="AK339" s="2">
        <f t="shared" si="47"/>
        <v>1</v>
      </c>
      <c r="AQ339" s="5"/>
      <c r="AR339" s="5"/>
      <c r="AS339" s="5"/>
      <c r="AT339" s="5"/>
      <c r="AU339" s="5"/>
      <c r="AV339" s="5"/>
      <c r="AW339" s="5"/>
      <c r="AX339" s="5"/>
    </row>
    <row r="340" spans="1:50" x14ac:dyDescent="0.25">
      <c r="A340" s="18">
        <v>45623</v>
      </c>
      <c r="B340" s="20">
        <v>1062</v>
      </c>
      <c r="C340" s="20">
        <v>1062</v>
      </c>
      <c r="D340" s="20">
        <v>1062</v>
      </c>
      <c r="E340" s="20">
        <v>1062</v>
      </c>
      <c r="F340" s="20">
        <v>1062</v>
      </c>
      <c r="G340" s="20">
        <v>1062</v>
      </c>
      <c r="H340" s="20">
        <v>1062</v>
      </c>
      <c r="I340" s="20">
        <v>106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251</v>
      </c>
      <c r="R340" s="20">
        <v>984</v>
      </c>
      <c r="S340" s="20">
        <v>1062</v>
      </c>
      <c r="T340" s="20">
        <v>1062</v>
      </c>
      <c r="U340" s="20">
        <v>1062</v>
      </c>
      <c r="V340" s="20">
        <v>1062</v>
      </c>
      <c r="W340" s="20">
        <v>1062</v>
      </c>
      <c r="X340" s="20">
        <v>1062</v>
      </c>
      <c r="Y340" s="20">
        <v>1062</v>
      </c>
      <c r="AA340" s="2">
        <f>IFERROR(INDEX('Holiday Schedule'!$D$3:$D$24,MATCH(A340,'Holiday Schedule'!$C$3:$C$24,0)),0)</f>
        <v>0</v>
      </c>
      <c r="AB340" s="2">
        <f t="shared" si="40"/>
        <v>4</v>
      </c>
      <c r="AC340" s="2">
        <f t="shared" si="41"/>
        <v>7713</v>
      </c>
      <c r="AD340" s="5">
        <f t="shared" si="42"/>
        <v>8496</v>
      </c>
      <c r="AE340" s="5">
        <f t="shared" si="43"/>
        <v>16209</v>
      </c>
      <c r="AG340" s="2">
        <f t="shared" si="44"/>
        <v>11</v>
      </c>
      <c r="AH340" s="2">
        <f t="shared" si="45"/>
        <v>2024</v>
      </c>
      <c r="AJ340" s="5">
        <f t="shared" si="46"/>
        <v>1062</v>
      </c>
      <c r="AK340" s="2">
        <f t="shared" si="47"/>
        <v>1</v>
      </c>
      <c r="AP340" s="5"/>
      <c r="AQ340" s="5"/>
      <c r="AR340" s="5"/>
      <c r="AS340" s="5"/>
      <c r="AT340" s="5"/>
      <c r="AU340" s="5"/>
      <c r="AV340" s="5"/>
      <c r="AW340" s="5"/>
      <c r="AX340" s="5"/>
    </row>
    <row r="341" spans="1:50" x14ac:dyDescent="0.25">
      <c r="A341" s="18">
        <v>45624</v>
      </c>
      <c r="B341" s="20">
        <v>1061</v>
      </c>
      <c r="C341" s="20">
        <v>1061</v>
      </c>
      <c r="D341" s="20">
        <v>1061</v>
      </c>
      <c r="E341" s="20">
        <v>1061</v>
      </c>
      <c r="F341" s="20">
        <v>1061</v>
      </c>
      <c r="G341" s="20">
        <v>1061</v>
      </c>
      <c r="H341" s="20">
        <v>1061</v>
      </c>
      <c r="I341" s="20">
        <v>106</v>
      </c>
      <c r="J341" s="20">
        <v>0</v>
      </c>
      <c r="K341" s="20">
        <v>0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463</v>
      </c>
      <c r="R341" s="20">
        <v>1014</v>
      </c>
      <c r="S341" s="20">
        <v>1061</v>
      </c>
      <c r="T341" s="20">
        <v>1061</v>
      </c>
      <c r="U341" s="20">
        <v>1061</v>
      </c>
      <c r="V341" s="20">
        <v>1061</v>
      </c>
      <c r="W341" s="20">
        <v>1061</v>
      </c>
      <c r="X341" s="20">
        <v>1061</v>
      </c>
      <c r="Y341" s="20">
        <v>1061</v>
      </c>
      <c r="AA341" s="2">
        <f>IFERROR(INDEX('Holiday Schedule'!$D$3:$D$24,MATCH(A341,'Holiday Schedule'!$C$3:$C$24,0)),0)</f>
        <v>1</v>
      </c>
      <c r="AB341" s="2">
        <f t="shared" si="40"/>
        <v>5</v>
      </c>
      <c r="AC341" s="2">
        <f t="shared" si="41"/>
        <v>0</v>
      </c>
      <c r="AD341" s="5">
        <f t="shared" si="42"/>
        <v>16437</v>
      </c>
      <c r="AE341" s="5">
        <f t="shared" si="43"/>
        <v>16437</v>
      </c>
      <c r="AG341" s="2">
        <f t="shared" si="44"/>
        <v>11</v>
      </c>
      <c r="AH341" s="2">
        <f t="shared" si="45"/>
        <v>2024</v>
      </c>
      <c r="AJ341" s="5">
        <f t="shared" si="46"/>
        <v>1061</v>
      </c>
      <c r="AK341" s="2">
        <f t="shared" si="47"/>
        <v>1</v>
      </c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x14ac:dyDescent="0.25">
      <c r="A342" s="18">
        <v>45625</v>
      </c>
      <c r="B342" s="20">
        <v>1061</v>
      </c>
      <c r="C342" s="20">
        <v>1061</v>
      </c>
      <c r="D342" s="20">
        <v>1061</v>
      </c>
      <c r="E342" s="20">
        <v>1061</v>
      </c>
      <c r="F342" s="20">
        <v>1061</v>
      </c>
      <c r="G342" s="20">
        <v>1061</v>
      </c>
      <c r="H342" s="20">
        <v>1061</v>
      </c>
      <c r="I342" s="20">
        <v>106</v>
      </c>
      <c r="J342" s="20">
        <v>0</v>
      </c>
      <c r="K342" s="20">
        <v>0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>
        <v>251</v>
      </c>
      <c r="R342" s="20">
        <v>984</v>
      </c>
      <c r="S342" s="20">
        <v>1061</v>
      </c>
      <c r="T342" s="20">
        <v>1061</v>
      </c>
      <c r="U342" s="20">
        <v>1061</v>
      </c>
      <c r="V342" s="20">
        <v>1061</v>
      </c>
      <c r="W342" s="20">
        <v>1061</v>
      </c>
      <c r="X342" s="20">
        <v>1061</v>
      </c>
      <c r="Y342" s="20">
        <v>1061</v>
      </c>
      <c r="AA342" s="2">
        <f>IFERROR(INDEX('Holiday Schedule'!$D$3:$D$24,MATCH(A342,'Holiday Schedule'!$C$3:$C$24,0)),0)</f>
        <v>1</v>
      </c>
      <c r="AB342" s="2">
        <f t="shared" si="40"/>
        <v>6</v>
      </c>
      <c r="AC342" s="2">
        <f t="shared" si="41"/>
        <v>0</v>
      </c>
      <c r="AD342" s="5">
        <f t="shared" si="42"/>
        <v>16195</v>
      </c>
      <c r="AE342" s="5">
        <f t="shared" si="43"/>
        <v>16195</v>
      </c>
      <c r="AG342" s="2">
        <f t="shared" si="44"/>
        <v>11</v>
      </c>
      <c r="AH342" s="2">
        <f t="shared" si="45"/>
        <v>2024</v>
      </c>
      <c r="AJ342" s="5">
        <f t="shared" si="46"/>
        <v>1061</v>
      </c>
      <c r="AK342" s="2">
        <f t="shared" si="47"/>
        <v>1</v>
      </c>
      <c r="AQ342" s="5"/>
      <c r="AR342" s="5"/>
      <c r="AS342" s="5"/>
      <c r="AT342" s="5"/>
      <c r="AU342" s="5"/>
      <c r="AV342" s="5"/>
      <c r="AW342" s="5"/>
      <c r="AX342" s="5"/>
    </row>
    <row r="343" spans="1:50" x14ac:dyDescent="0.25">
      <c r="A343" s="18">
        <v>45626</v>
      </c>
      <c r="B343" s="20">
        <v>1061</v>
      </c>
      <c r="C343" s="20">
        <v>1061</v>
      </c>
      <c r="D343" s="20">
        <v>1061</v>
      </c>
      <c r="E343" s="20">
        <v>1061</v>
      </c>
      <c r="F343" s="20">
        <v>1061</v>
      </c>
      <c r="G343" s="20">
        <v>1061</v>
      </c>
      <c r="H343" s="20">
        <v>1061</v>
      </c>
      <c r="I343" s="20">
        <v>106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463</v>
      </c>
      <c r="R343" s="20">
        <v>1014</v>
      </c>
      <c r="S343" s="20">
        <v>1061</v>
      </c>
      <c r="T343" s="20">
        <v>1061</v>
      </c>
      <c r="U343" s="20">
        <v>1061</v>
      </c>
      <c r="V343" s="20">
        <v>1061</v>
      </c>
      <c r="W343" s="20">
        <v>1061</v>
      </c>
      <c r="X343" s="20">
        <v>1061</v>
      </c>
      <c r="Y343" s="20">
        <v>1061</v>
      </c>
      <c r="AA343" s="2">
        <f>IFERROR(INDEX('Holiday Schedule'!$D$3:$D$24,MATCH(A343,'Holiday Schedule'!$C$3:$C$24,0)),0)</f>
        <v>0</v>
      </c>
      <c r="AB343" s="2">
        <f t="shared" si="40"/>
        <v>7</v>
      </c>
      <c r="AC343" s="2">
        <f t="shared" si="41"/>
        <v>0</v>
      </c>
      <c r="AD343" s="5">
        <f t="shared" si="42"/>
        <v>16437</v>
      </c>
      <c r="AE343" s="5">
        <f t="shared" si="43"/>
        <v>16437</v>
      </c>
      <c r="AG343" s="2">
        <f t="shared" si="44"/>
        <v>11</v>
      </c>
      <c r="AH343" s="2">
        <f t="shared" si="45"/>
        <v>2024</v>
      </c>
      <c r="AJ343" s="5">
        <f t="shared" si="46"/>
        <v>1061</v>
      </c>
      <c r="AK343" s="2">
        <f t="shared" si="47"/>
        <v>1</v>
      </c>
      <c r="AP343" s="5"/>
      <c r="AQ343" s="5"/>
      <c r="AR343" s="5"/>
      <c r="AS343" s="5"/>
      <c r="AT343" s="5"/>
      <c r="AU343" s="5"/>
      <c r="AV343" s="5"/>
      <c r="AW343" s="5"/>
      <c r="AX343" s="5"/>
    </row>
    <row r="344" spans="1:50" x14ac:dyDescent="0.25">
      <c r="A344" s="18">
        <v>45627</v>
      </c>
      <c r="B344" s="20">
        <v>1061</v>
      </c>
      <c r="C344" s="20">
        <v>1061</v>
      </c>
      <c r="D344" s="20">
        <v>1061</v>
      </c>
      <c r="E344" s="20">
        <v>1061</v>
      </c>
      <c r="F344" s="20">
        <v>1061</v>
      </c>
      <c r="G344" s="20">
        <v>1061</v>
      </c>
      <c r="H344" s="20">
        <v>1061</v>
      </c>
      <c r="I344" s="20">
        <v>668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1061</v>
      </c>
      <c r="R344" s="20">
        <v>1061</v>
      </c>
      <c r="S344" s="20">
        <v>1061</v>
      </c>
      <c r="T344" s="20">
        <v>1061</v>
      </c>
      <c r="U344" s="20">
        <v>1061</v>
      </c>
      <c r="V344" s="20">
        <v>1061</v>
      </c>
      <c r="W344" s="20">
        <v>1061</v>
      </c>
      <c r="X344" s="20">
        <v>1061</v>
      </c>
      <c r="Y344" s="20">
        <v>1061</v>
      </c>
      <c r="AA344" s="2">
        <f>IFERROR(INDEX('Holiday Schedule'!$D$3:$D$24,MATCH(A344,'Holiday Schedule'!$C$3:$C$24,0)),0)</f>
        <v>0</v>
      </c>
      <c r="AB344" s="2">
        <f t="shared" si="40"/>
        <v>1</v>
      </c>
      <c r="AC344" s="2">
        <f t="shared" si="41"/>
        <v>0</v>
      </c>
      <c r="AD344" s="5">
        <f t="shared" si="42"/>
        <v>17644</v>
      </c>
      <c r="AE344" s="5">
        <f t="shared" si="43"/>
        <v>17644</v>
      </c>
      <c r="AG344" s="2">
        <f t="shared" si="44"/>
        <v>12</v>
      </c>
      <c r="AH344" s="2">
        <f t="shared" si="45"/>
        <v>2024</v>
      </c>
      <c r="AJ344" s="5">
        <f t="shared" si="46"/>
        <v>1061</v>
      </c>
      <c r="AK344" s="2">
        <f t="shared" si="47"/>
        <v>1</v>
      </c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x14ac:dyDescent="0.25">
      <c r="A345" s="18">
        <v>45628</v>
      </c>
      <c r="B345" s="20">
        <v>1051</v>
      </c>
      <c r="C345" s="20">
        <v>1051</v>
      </c>
      <c r="D345" s="20">
        <v>1051</v>
      </c>
      <c r="E345" s="20">
        <v>1051</v>
      </c>
      <c r="F345" s="20">
        <v>1051</v>
      </c>
      <c r="G345" s="20">
        <v>1051</v>
      </c>
      <c r="H345" s="20">
        <v>1051</v>
      </c>
      <c r="I345" s="20">
        <v>685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1051</v>
      </c>
      <c r="R345" s="20">
        <v>1051</v>
      </c>
      <c r="S345" s="20">
        <v>1051</v>
      </c>
      <c r="T345" s="20">
        <v>1051</v>
      </c>
      <c r="U345" s="20">
        <v>1051</v>
      </c>
      <c r="V345" s="20">
        <v>1051</v>
      </c>
      <c r="W345" s="20">
        <v>1051</v>
      </c>
      <c r="X345" s="20">
        <v>1051</v>
      </c>
      <c r="Y345" s="20">
        <v>1051</v>
      </c>
      <c r="AA345" s="2">
        <f>IFERROR(INDEX('Holiday Schedule'!$D$3:$D$24,MATCH(A345,'Holiday Schedule'!$C$3:$C$24,0)),0)</f>
        <v>0</v>
      </c>
      <c r="AB345" s="2">
        <f t="shared" si="40"/>
        <v>2</v>
      </c>
      <c r="AC345" s="2">
        <f t="shared" si="41"/>
        <v>9093</v>
      </c>
      <c r="AD345" s="5">
        <f t="shared" si="42"/>
        <v>8408</v>
      </c>
      <c r="AE345" s="5">
        <f t="shared" si="43"/>
        <v>17501</v>
      </c>
      <c r="AG345" s="2">
        <f t="shared" si="44"/>
        <v>12</v>
      </c>
      <c r="AH345" s="2">
        <f t="shared" si="45"/>
        <v>2024</v>
      </c>
      <c r="AJ345" s="5">
        <f t="shared" si="46"/>
        <v>1051</v>
      </c>
      <c r="AK345" s="2">
        <f t="shared" si="47"/>
        <v>1</v>
      </c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x14ac:dyDescent="0.25">
      <c r="A346" s="18">
        <v>45629</v>
      </c>
      <c r="B346" s="20">
        <v>1036</v>
      </c>
      <c r="C346" s="20">
        <v>1036</v>
      </c>
      <c r="D346" s="20">
        <v>1036</v>
      </c>
      <c r="E346" s="20">
        <v>1036</v>
      </c>
      <c r="F346" s="20">
        <v>1036</v>
      </c>
      <c r="G346" s="20">
        <v>1036</v>
      </c>
      <c r="H346" s="20">
        <v>1036</v>
      </c>
      <c r="I346" s="20">
        <v>677</v>
      </c>
      <c r="J346" s="20">
        <v>0</v>
      </c>
      <c r="K346" s="20">
        <v>0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1036</v>
      </c>
      <c r="R346" s="20">
        <v>1036</v>
      </c>
      <c r="S346" s="20">
        <v>1036</v>
      </c>
      <c r="T346" s="20">
        <v>1036</v>
      </c>
      <c r="U346" s="20">
        <v>1036</v>
      </c>
      <c r="V346" s="20">
        <v>1036</v>
      </c>
      <c r="W346" s="20">
        <v>1036</v>
      </c>
      <c r="X346" s="20">
        <v>1036</v>
      </c>
      <c r="Y346" s="20">
        <v>1036</v>
      </c>
      <c r="AA346" s="2">
        <f>IFERROR(INDEX('Holiday Schedule'!$D$3:$D$24,MATCH(A346,'Holiday Schedule'!$C$3:$C$24,0)),0)</f>
        <v>0</v>
      </c>
      <c r="AB346" s="2">
        <f t="shared" si="40"/>
        <v>3</v>
      </c>
      <c r="AC346" s="2">
        <f t="shared" si="41"/>
        <v>8965</v>
      </c>
      <c r="AD346" s="5">
        <f t="shared" si="42"/>
        <v>8288</v>
      </c>
      <c r="AE346" s="5">
        <f t="shared" si="43"/>
        <v>17253</v>
      </c>
      <c r="AG346" s="2">
        <f t="shared" si="44"/>
        <v>12</v>
      </c>
      <c r="AH346" s="2">
        <f t="shared" si="45"/>
        <v>2024</v>
      </c>
      <c r="AJ346" s="5">
        <f t="shared" si="46"/>
        <v>1036</v>
      </c>
      <c r="AK346" s="2">
        <f t="shared" si="47"/>
        <v>1</v>
      </c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x14ac:dyDescent="0.25">
      <c r="A347" s="18">
        <v>45630</v>
      </c>
      <c r="B347" s="20">
        <v>1034</v>
      </c>
      <c r="C347" s="20">
        <v>1034</v>
      </c>
      <c r="D347" s="20">
        <v>1034</v>
      </c>
      <c r="E347" s="20">
        <v>1034</v>
      </c>
      <c r="F347" s="20">
        <v>1034</v>
      </c>
      <c r="G347" s="20">
        <v>1034</v>
      </c>
      <c r="H347" s="20">
        <v>1034</v>
      </c>
      <c r="I347" s="20">
        <v>674</v>
      </c>
      <c r="J347" s="20">
        <v>0</v>
      </c>
      <c r="K347" s="20">
        <v>0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1034</v>
      </c>
      <c r="R347" s="20">
        <v>1034</v>
      </c>
      <c r="S347" s="20">
        <v>1034</v>
      </c>
      <c r="T347" s="20">
        <v>1034</v>
      </c>
      <c r="U347" s="20">
        <v>1034</v>
      </c>
      <c r="V347" s="20">
        <v>1034</v>
      </c>
      <c r="W347" s="20">
        <v>1034</v>
      </c>
      <c r="X347" s="20">
        <v>1034</v>
      </c>
      <c r="Y347" s="20">
        <v>1034</v>
      </c>
      <c r="AA347" s="2">
        <f>IFERROR(INDEX('Holiday Schedule'!$D$3:$D$24,MATCH(A347,'Holiday Schedule'!$C$3:$C$24,0)),0)</f>
        <v>0</v>
      </c>
      <c r="AB347" s="2">
        <f t="shared" si="40"/>
        <v>4</v>
      </c>
      <c r="AC347" s="2">
        <f t="shared" si="41"/>
        <v>8946</v>
      </c>
      <c r="AD347" s="5">
        <f t="shared" si="42"/>
        <v>8272</v>
      </c>
      <c r="AE347" s="5">
        <f t="shared" si="43"/>
        <v>17218</v>
      </c>
      <c r="AG347" s="2">
        <f t="shared" si="44"/>
        <v>12</v>
      </c>
      <c r="AH347" s="2">
        <f t="shared" si="45"/>
        <v>2024</v>
      </c>
      <c r="AJ347" s="5">
        <f t="shared" si="46"/>
        <v>1034</v>
      </c>
      <c r="AK347" s="2">
        <f t="shared" si="47"/>
        <v>1</v>
      </c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x14ac:dyDescent="0.25">
      <c r="A348" s="18">
        <v>45631</v>
      </c>
      <c r="B348" s="20">
        <v>1033</v>
      </c>
      <c r="C348" s="20">
        <v>1033</v>
      </c>
      <c r="D348" s="20">
        <v>1033</v>
      </c>
      <c r="E348" s="20">
        <v>1033</v>
      </c>
      <c r="F348" s="20">
        <v>1033</v>
      </c>
      <c r="G348" s="20">
        <v>1033</v>
      </c>
      <c r="H348" s="20">
        <v>1033</v>
      </c>
      <c r="I348" s="20">
        <v>674</v>
      </c>
      <c r="J348" s="20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1033</v>
      </c>
      <c r="R348" s="20">
        <v>1033</v>
      </c>
      <c r="S348" s="20">
        <v>1033</v>
      </c>
      <c r="T348" s="20">
        <v>1033</v>
      </c>
      <c r="U348" s="20">
        <v>1033</v>
      </c>
      <c r="V348" s="20">
        <v>1033</v>
      </c>
      <c r="W348" s="20">
        <v>1033</v>
      </c>
      <c r="X348" s="20">
        <v>1033</v>
      </c>
      <c r="Y348" s="20">
        <v>1033</v>
      </c>
      <c r="AA348" s="2">
        <f>IFERROR(INDEX('Holiday Schedule'!$D$3:$D$24,MATCH(A348,'Holiday Schedule'!$C$3:$C$24,0)),0)</f>
        <v>0</v>
      </c>
      <c r="AB348" s="2">
        <f t="shared" si="40"/>
        <v>5</v>
      </c>
      <c r="AC348" s="2">
        <f t="shared" si="41"/>
        <v>8938</v>
      </c>
      <c r="AD348" s="5">
        <f t="shared" si="42"/>
        <v>8264</v>
      </c>
      <c r="AE348" s="5">
        <f t="shared" si="43"/>
        <v>17202</v>
      </c>
      <c r="AG348" s="2">
        <f t="shared" si="44"/>
        <v>12</v>
      </c>
      <c r="AH348" s="2">
        <f t="shared" si="45"/>
        <v>2024</v>
      </c>
      <c r="AJ348" s="5">
        <f t="shared" si="46"/>
        <v>1033</v>
      </c>
      <c r="AK348" s="2">
        <f t="shared" si="47"/>
        <v>1</v>
      </c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x14ac:dyDescent="0.25">
      <c r="A349" s="18">
        <v>45632</v>
      </c>
      <c r="B349" s="20">
        <v>1033</v>
      </c>
      <c r="C349" s="20">
        <v>1033</v>
      </c>
      <c r="D349" s="20">
        <v>1033</v>
      </c>
      <c r="E349" s="20">
        <v>1033</v>
      </c>
      <c r="F349" s="20">
        <v>1033</v>
      </c>
      <c r="G349" s="20">
        <v>1033</v>
      </c>
      <c r="H349" s="20">
        <v>1033</v>
      </c>
      <c r="I349" s="20">
        <v>673</v>
      </c>
      <c r="J349" s="20">
        <v>0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1033</v>
      </c>
      <c r="R349" s="20">
        <v>1033</v>
      </c>
      <c r="S349" s="20">
        <v>1033</v>
      </c>
      <c r="T349" s="20">
        <v>1033</v>
      </c>
      <c r="U349" s="20">
        <v>1033</v>
      </c>
      <c r="V349" s="20">
        <v>1033</v>
      </c>
      <c r="W349" s="20">
        <v>1033</v>
      </c>
      <c r="X349" s="20">
        <v>1033</v>
      </c>
      <c r="Y349" s="20">
        <v>1033</v>
      </c>
      <c r="AA349" s="2">
        <f>IFERROR(INDEX('Holiday Schedule'!$D$3:$D$24,MATCH(A349,'Holiday Schedule'!$C$3:$C$24,0)),0)</f>
        <v>0</v>
      </c>
      <c r="AB349" s="2">
        <f t="shared" si="40"/>
        <v>6</v>
      </c>
      <c r="AC349" s="2">
        <f t="shared" si="41"/>
        <v>8937</v>
      </c>
      <c r="AD349" s="5">
        <f t="shared" si="42"/>
        <v>8264</v>
      </c>
      <c r="AE349" s="5">
        <f t="shared" si="43"/>
        <v>17201</v>
      </c>
      <c r="AG349" s="2">
        <f t="shared" si="44"/>
        <v>12</v>
      </c>
      <c r="AH349" s="2">
        <f t="shared" si="45"/>
        <v>2024</v>
      </c>
      <c r="AJ349" s="5">
        <f t="shared" si="46"/>
        <v>1033</v>
      </c>
      <c r="AK349" s="2">
        <f t="shared" si="47"/>
        <v>1</v>
      </c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x14ac:dyDescent="0.25">
      <c r="A350" s="18">
        <v>45633</v>
      </c>
      <c r="B350" s="20">
        <v>1032</v>
      </c>
      <c r="C350" s="20">
        <v>1032</v>
      </c>
      <c r="D350" s="20">
        <v>1032</v>
      </c>
      <c r="E350" s="20">
        <v>1032</v>
      </c>
      <c r="F350" s="20">
        <v>1032</v>
      </c>
      <c r="G350" s="20">
        <v>1032</v>
      </c>
      <c r="H350" s="20">
        <v>1032</v>
      </c>
      <c r="I350" s="20">
        <v>650</v>
      </c>
      <c r="J350" s="20">
        <v>0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1032</v>
      </c>
      <c r="R350" s="20">
        <v>1032</v>
      </c>
      <c r="S350" s="20">
        <v>1032</v>
      </c>
      <c r="T350" s="20">
        <v>1032</v>
      </c>
      <c r="U350" s="20">
        <v>1032</v>
      </c>
      <c r="V350" s="20">
        <v>1032</v>
      </c>
      <c r="W350" s="20">
        <v>1032</v>
      </c>
      <c r="X350" s="20">
        <v>1032</v>
      </c>
      <c r="Y350" s="20">
        <v>1032</v>
      </c>
      <c r="AA350" s="2">
        <f>IFERROR(INDEX('Holiday Schedule'!$D$3:$D$24,MATCH(A350,'Holiday Schedule'!$C$3:$C$24,0)),0)</f>
        <v>0</v>
      </c>
      <c r="AB350" s="2">
        <f t="shared" si="40"/>
        <v>7</v>
      </c>
      <c r="AC350" s="2">
        <f t="shared" si="41"/>
        <v>0</v>
      </c>
      <c r="AD350" s="5">
        <f t="shared" si="42"/>
        <v>17162</v>
      </c>
      <c r="AE350" s="5">
        <f t="shared" si="43"/>
        <v>17162</v>
      </c>
      <c r="AG350" s="2">
        <f t="shared" si="44"/>
        <v>12</v>
      </c>
      <c r="AH350" s="2">
        <f t="shared" si="45"/>
        <v>2024</v>
      </c>
      <c r="AJ350" s="5">
        <f t="shared" si="46"/>
        <v>1032</v>
      </c>
      <c r="AK350" s="2">
        <f t="shared" si="47"/>
        <v>1</v>
      </c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x14ac:dyDescent="0.25">
      <c r="A351" s="18">
        <v>45634</v>
      </c>
      <c r="B351" s="20">
        <v>1032</v>
      </c>
      <c r="C351" s="20">
        <v>1032</v>
      </c>
      <c r="D351" s="20">
        <v>1032</v>
      </c>
      <c r="E351" s="20">
        <v>1032</v>
      </c>
      <c r="F351" s="20">
        <v>1032</v>
      </c>
      <c r="G351" s="20">
        <v>1032</v>
      </c>
      <c r="H351" s="20">
        <v>1032</v>
      </c>
      <c r="I351" s="20">
        <v>650</v>
      </c>
      <c r="J351" s="20">
        <v>0</v>
      </c>
      <c r="K351" s="20">
        <v>0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1032</v>
      </c>
      <c r="R351" s="20">
        <v>1032</v>
      </c>
      <c r="S351" s="20">
        <v>1032</v>
      </c>
      <c r="T351" s="20">
        <v>1032</v>
      </c>
      <c r="U351" s="20">
        <v>1032</v>
      </c>
      <c r="V351" s="20">
        <v>1032</v>
      </c>
      <c r="W351" s="20">
        <v>1032</v>
      </c>
      <c r="X351" s="20">
        <v>1032</v>
      </c>
      <c r="Y351" s="20">
        <v>1032</v>
      </c>
      <c r="AA351" s="2">
        <f>IFERROR(INDEX('Holiday Schedule'!$D$3:$D$24,MATCH(A351,'Holiday Schedule'!$C$3:$C$24,0)),0)</f>
        <v>0</v>
      </c>
      <c r="AB351" s="2">
        <f t="shared" si="40"/>
        <v>1</v>
      </c>
      <c r="AC351" s="2">
        <f t="shared" si="41"/>
        <v>0</v>
      </c>
      <c r="AD351" s="5">
        <f t="shared" si="42"/>
        <v>17162</v>
      </c>
      <c r="AE351" s="5">
        <f t="shared" si="43"/>
        <v>17162</v>
      </c>
      <c r="AG351" s="2">
        <f t="shared" si="44"/>
        <v>12</v>
      </c>
      <c r="AH351" s="2">
        <f t="shared" si="45"/>
        <v>2024</v>
      </c>
      <c r="AJ351" s="5">
        <f t="shared" si="46"/>
        <v>1032</v>
      </c>
      <c r="AK351" s="2">
        <f t="shared" si="47"/>
        <v>1</v>
      </c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x14ac:dyDescent="0.25">
      <c r="A352" s="18">
        <v>45635</v>
      </c>
      <c r="B352" s="20">
        <v>1026</v>
      </c>
      <c r="C352" s="20">
        <v>1026</v>
      </c>
      <c r="D352" s="20">
        <v>1026</v>
      </c>
      <c r="E352" s="20">
        <v>1026</v>
      </c>
      <c r="F352" s="20">
        <v>1026</v>
      </c>
      <c r="G352" s="20">
        <v>1026</v>
      </c>
      <c r="H352" s="20">
        <v>1026</v>
      </c>
      <c r="I352" s="20">
        <v>669</v>
      </c>
      <c r="J352" s="20">
        <v>0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1026</v>
      </c>
      <c r="R352" s="20">
        <v>1026</v>
      </c>
      <c r="S352" s="20">
        <v>1026</v>
      </c>
      <c r="T352" s="20">
        <v>1026</v>
      </c>
      <c r="U352" s="20">
        <v>1026</v>
      </c>
      <c r="V352" s="20">
        <v>1026</v>
      </c>
      <c r="W352" s="20">
        <v>1026</v>
      </c>
      <c r="X352" s="20">
        <v>1026</v>
      </c>
      <c r="Y352" s="20">
        <v>1026</v>
      </c>
      <c r="AA352" s="2">
        <f>IFERROR(INDEX('Holiday Schedule'!$D$3:$D$24,MATCH(A352,'Holiday Schedule'!$C$3:$C$24,0)),0)</f>
        <v>0</v>
      </c>
      <c r="AB352" s="2">
        <f t="shared" si="40"/>
        <v>2</v>
      </c>
      <c r="AC352" s="2">
        <f t="shared" si="41"/>
        <v>8877</v>
      </c>
      <c r="AD352" s="5">
        <f t="shared" si="42"/>
        <v>8208</v>
      </c>
      <c r="AE352" s="5">
        <f t="shared" si="43"/>
        <v>17085</v>
      </c>
      <c r="AG352" s="2">
        <f t="shared" si="44"/>
        <v>12</v>
      </c>
      <c r="AH352" s="2">
        <f t="shared" si="45"/>
        <v>2024</v>
      </c>
      <c r="AJ352" s="5">
        <f t="shared" si="46"/>
        <v>1026</v>
      </c>
      <c r="AK352" s="2">
        <f t="shared" si="47"/>
        <v>1</v>
      </c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x14ac:dyDescent="0.25">
      <c r="A353" s="18">
        <v>45636</v>
      </c>
      <c r="B353" s="20">
        <v>1020</v>
      </c>
      <c r="C353" s="20">
        <v>1020</v>
      </c>
      <c r="D353" s="20">
        <v>1020</v>
      </c>
      <c r="E353" s="20">
        <v>1020</v>
      </c>
      <c r="F353" s="20">
        <v>1020</v>
      </c>
      <c r="G353" s="20">
        <v>1020</v>
      </c>
      <c r="H353" s="20">
        <v>1020</v>
      </c>
      <c r="I353" s="20">
        <v>665</v>
      </c>
      <c r="J353" s="20">
        <v>0</v>
      </c>
      <c r="K353" s="20">
        <v>0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1020</v>
      </c>
      <c r="R353" s="20">
        <v>1020</v>
      </c>
      <c r="S353" s="20">
        <v>1020</v>
      </c>
      <c r="T353" s="20">
        <v>1020</v>
      </c>
      <c r="U353" s="20">
        <v>1020</v>
      </c>
      <c r="V353" s="20">
        <v>1020</v>
      </c>
      <c r="W353" s="20">
        <v>1020</v>
      </c>
      <c r="X353" s="20">
        <v>1020</v>
      </c>
      <c r="Y353" s="20">
        <v>1020</v>
      </c>
      <c r="AA353" s="2">
        <f>IFERROR(INDEX('Holiday Schedule'!$D$3:$D$24,MATCH(A353,'Holiday Schedule'!$C$3:$C$24,0)),0)</f>
        <v>0</v>
      </c>
      <c r="AB353" s="2">
        <f t="shared" si="40"/>
        <v>3</v>
      </c>
      <c r="AC353" s="2">
        <f t="shared" si="41"/>
        <v>8825</v>
      </c>
      <c r="AD353" s="5">
        <f t="shared" si="42"/>
        <v>8160</v>
      </c>
      <c r="AE353" s="5">
        <f t="shared" si="43"/>
        <v>16985</v>
      </c>
      <c r="AG353" s="2">
        <f t="shared" si="44"/>
        <v>12</v>
      </c>
      <c r="AH353" s="2">
        <f t="shared" si="45"/>
        <v>2024</v>
      </c>
      <c r="AJ353" s="5">
        <f t="shared" si="46"/>
        <v>1020</v>
      </c>
      <c r="AK353" s="2">
        <f t="shared" si="47"/>
        <v>1</v>
      </c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25">
      <c r="A354" s="18">
        <v>45637</v>
      </c>
      <c r="B354" s="20">
        <v>1018</v>
      </c>
      <c r="C354" s="20">
        <v>1018</v>
      </c>
      <c r="D354" s="20">
        <v>1018</v>
      </c>
      <c r="E354" s="20">
        <v>1018</v>
      </c>
      <c r="F354" s="20">
        <v>1018</v>
      </c>
      <c r="G354" s="20">
        <v>1018</v>
      </c>
      <c r="H354" s="20">
        <v>1018</v>
      </c>
      <c r="I354" s="20">
        <v>665</v>
      </c>
      <c r="J354" s="20">
        <v>0</v>
      </c>
      <c r="K354" s="20">
        <v>0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1018</v>
      </c>
      <c r="R354" s="20">
        <v>1018</v>
      </c>
      <c r="S354" s="20">
        <v>1018</v>
      </c>
      <c r="T354" s="20">
        <v>1018</v>
      </c>
      <c r="U354" s="20">
        <v>1018</v>
      </c>
      <c r="V354" s="20">
        <v>1018</v>
      </c>
      <c r="W354" s="20">
        <v>1018</v>
      </c>
      <c r="X354" s="20">
        <v>1018</v>
      </c>
      <c r="Y354" s="20">
        <v>1018</v>
      </c>
      <c r="AA354" s="2">
        <f>IFERROR(INDEX('Holiday Schedule'!$D$3:$D$24,MATCH(A354,'Holiday Schedule'!$C$3:$C$24,0)),0)</f>
        <v>0</v>
      </c>
      <c r="AB354" s="2">
        <f t="shared" si="40"/>
        <v>4</v>
      </c>
      <c r="AC354" s="2">
        <f t="shared" si="41"/>
        <v>8809</v>
      </c>
      <c r="AD354" s="5">
        <f t="shared" si="42"/>
        <v>8144</v>
      </c>
      <c r="AE354" s="5">
        <f t="shared" si="43"/>
        <v>16953</v>
      </c>
      <c r="AG354" s="2">
        <f t="shared" si="44"/>
        <v>12</v>
      </c>
      <c r="AH354" s="2">
        <f t="shared" si="45"/>
        <v>2024</v>
      </c>
      <c r="AJ354" s="5">
        <f t="shared" si="46"/>
        <v>1018</v>
      </c>
      <c r="AK354" s="2">
        <f t="shared" si="47"/>
        <v>1</v>
      </c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25">
      <c r="A355" s="18">
        <v>45638</v>
      </c>
      <c r="B355" s="20">
        <v>1017</v>
      </c>
      <c r="C355" s="20">
        <v>1017</v>
      </c>
      <c r="D355" s="20">
        <v>1017</v>
      </c>
      <c r="E355" s="20">
        <v>1017</v>
      </c>
      <c r="F355" s="20">
        <v>1017</v>
      </c>
      <c r="G355" s="20">
        <v>1017</v>
      </c>
      <c r="H355" s="20">
        <v>1017</v>
      </c>
      <c r="I355" s="20">
        <v>664</v>
      </c>
      <c r="J355" s="20">
        <v>0</v>
      </c>
      <c r="K355" s="20">
        <v>0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1017</v>
      </c>
      <c r="R355" s="20">
        <v>1017</v>
      </c>
      <c r="S355" s="20">
        <v>1017</v>
      </c>
      <c r="T355" s="20">
        <v>1017</v>
      </c>
      <c r="U355" s="20">
        <v>1017</v>
      </c>
      <c r="V355" s="20">
        <v>1017</v>
      </c>
      <c r="W355" s="20">
        <v>1017</v>
      </c>
      <c r="X355" s="20">
        <v>1017</v>
      </c>
      <c r="Y355" s="20">
        <v>1017</v>
      </c>
      <c r="AA355" s="2">
        <f>IFERROR(INDEX('Holiday Schedule'!$D$3:$D$24,MATCH(A355,'Holiday Schedule'!$C$3:$C$24,0)),0)</f>
        <v>0</v>
      </c>
      <c r="AB355" s="2">
        <f t="shared" si="40"/>
        <v>5</v>
      </c>
      <c r="AC355" s="2">
        <f t="shared" si="41"/>
        <v>8800</v>
      </c>
      <c r="AD355" s="5">
        <f t="shared" si="42"/>
        <v>8136</v>
      </c>
      <c r="AE355" s="5">
        <f t="shared" si="43"/>
        <v>16936</v>
      </c>
      <c r="AG355" s="2">
        <f t="shared" si="44"/>
        <v>12</v>
      </c>
      <c r="AH355" s="2">
        <f t="shared" si="45"/>
        <v>2024</v>
      </c>
      <c r="AJ355" s="5">
        <f t="shared" si="46"/>
        <v>1017</v>
      </c>
      <c r="AK355" s="2">
        <f t="shared" si="47"/>
        <v>1</v>
      </c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25">
      <c r="A356" s="18">
        <v>45639</v>
      </c>
      <c r="B356" s="20">
        <v>1014</v>
      </c>
      <c r="C356" s="20">
        <v>1014</v>
      </c>
      <c r="D356" s="20">
        <v>1014</v>
      </c>
      <c r="E356" s="20">
        <v>1014</v>
      </c>
      <c r="F356" s="20">
        <v>1014</v>
      </c>
      <c r="G356" s="20">
        <v>1014</v>
      </c>
      <c r="H356" s="20">
        <v>1014</v>
      </c>
      <c r="I356" s="20">
        <v>663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1014</v>
      </c>
      <c r="R356" s="20">
        <v>1014</v>
      </c>
      <c r="S356" s="20">
        <v>1014</v>
      </c>
      <c r="T356" s="20">
        <v>1014</v>
      </c>
      <c r="U356" s="20">
        <v>1014</v>
      </c>
      <c r="V356" s="20">
        <v>1014</v>
      </c>
      <c r="W356" s="20">
        <v>1014</v>
      </c>
      <c r="X356" s="20">
        <v>1014</v>
      </c>
      <c r="Y356" s="20">
        <v>1014</v>
      </c>
      <c r="AA356" s="2">
        <f>IFERROR(INDEX('Holiday Schedule'!$D$3:$D$24,MATCH(A356,'Holiday Schedule'!$C$3:$C$24,0)),0)</f>
        <v>0</v>
      </c>
      <c r="AB356" s="2">
        <f t="shared" si="40"/>
        <v>6</v>
      </c>
      <c r="AC356" s="2">
        <f t="shared" si="41"/>
        <v>8775</v>
      </c>
      <c r="AD356" s="5">
        <f t="shared" si="42"/>
        <v>8112</v>
      </c>
      <c r="AE356" s="5">
        <f t="shared" si="43"/>
        <v>16887</v>
      </c>
      <c r="AG356" s="2">
        <f t="shared" si="44"/>
        <v>12</v>
      </c>
      <c r="AH356" s="2">
        <f t="shared" si="45"/>
        <v>2024</v>
      </c>
      <c r="AJ356" s="5">
        <f t="shared" si="46"/>
        <v>1014</v>
      </c>
      <c r="AK356" s="2">
        <f t="shared" si="47"/>
        <v>1</v>
      </c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x14ac:dyDescent="0.25">
      <c r="A357" s="18">
        <v>45640</v>
      </c>
      <c r="B357" s="20">
        <v>1014</v>
      </c>
      <c r="C357" s="20">
        <v>1014</v>
      </c>
      <c r="D357" s="20">
        <v>1014</v>
      </c>
      <c r="E357" s="20">
        <v>1014</v>
      </c>
      <c r="F357" s="20">
        <v>1014</v>
      </c>
      <c r="G357" s="20">
        <v>1014</v>
      </c>
      <c r="H357" s="20">
        <v>1014</v>
      </c>
      <c r="I357" s="20">
        <v>639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1014</v>
      </c>
      <c r="R357" s="20">
        <v>1014</v>
      </c>
      <c r="S357" s="20">
        <v>1014</v>
      </c>
      <c r="T357" s="20">
        <v>1014</v>
      </c>
      <c r="U357" s="20">
        <v>1014</v>
      </c>
      <c r="V357" s="20">
        <v>1014</v>
      </c>
      <c r="W357" s="20">
        <v>1014</v>
      </c>
      <c r="X357" s="20">
        <v>1014</v>
      </c>
      <c r="Y357" s="20">
        <v>1014</v>
      </c>
      <c r="AA357" s="2">
        <f>IFERROR(INDEX('Holiday Schedule'!$D$3:$D$24,MATCH(A357,'Holiday Schedule'!$C$3:$C$24,0)),0)</f>
        <v>0</v>
      </c>
      <c r="AB357" s="2">
        <f t="shared" si="40"/>
        <v>7</v>
      </c>
      <c r="AC357" s="2">
        <f t="shared" si="41"/>
        <v>0</v>
      </c>
      <c r="AD357" s="5">
        <f t="shared" si="42"/>
        <v>16863</v>
      </c>
      <c r="AE357" s="5">
        <f t="shared" si="43"/>
        <v>16863</v>
      </c>
      <c r="AG357" s="2">
        <f t="shared" si="44"/>
        <v>12</v>
      </c>
      <c r="AH357" s="2">
        <f t="shared" si="45"/>
        <v>2024</v>
      </c>
      <c r="AJ357" s="5">
        <f t="shared" si="46"/>
        <v>1014</v>
      </c>
      <c r="AK357" s="2">
        <f t="shared" si="47"/>
        <v>1</v>
      </c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x14ac:dyDescent="0.25">
      <c r="A358" s="18">
        <v>45641</v>
      </c>
      <c r="B358" s="20">
        <v>1014</v>
      </c>
      <c r="C358" s="20">
        <v>1014</v>
      </c>
      <c r="D358" s="20">
        <v>1014</v>
      </c>
      <c r="E358" s="20">
        <v>1014</v>
      </c>
      <c r="F358" s="20">
        <v>1014</v>
      </c>
      <c r="G358" s="20">
        <v>1014</v>
      </c>
      <c r="H358" s="20">
        <v>1014</v>
      </c>
      <c r="I358" s="20">
        <v>639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1014</v>
      </c>
      <c r="R358" s="20">
        <v>1014</v>
      </c>
      <c r="S358" s="20">
        <v>1014</v>
      </c>
      <c r="T358" s="20">
        <v>1014</v>
      </c>
      <c r="U358" s="20">
        <v>1014</v>
      </c>
      <c r="V358" s="20">
        <v>1014</v>
      </c>
      <c r="W358" s="20">
        <v>1014</v>
      </c>
      <c r="X358" s="20">
        <v>1014</v>
      </c>
      <c r="Y358" s="20">
        <v>1014</v>
      </c>
      <c r="AA358" s="2">
        <f>IFERROR(INDEX('Holiday Schedule'!$D$3:$D$24,MATCH(A358,'Holiday Schedule'!$C$3:$C$24,0)),0)</f>
        <v>0</v>
      </c>
      <c r="AB358" s="2">
        <f t="shared" si="40"/>
        <v>1</v>
      </c>
      <c r="AC358" s="2">
        <f t="shared" si="41"/>
        <v>0</v>
      </c>
      <c r="AD358" s="5">
        <f t="shared" si="42"/>
        <v>16863</v>
      </c>
      <c r="AE358" s="5">
        <f t="shared" si="43"/>
        <v>16863</v>
      </c>
      <c r="AG358" s="2">
        <f t="shared" si="44"/>
        <v>12</v>
      </c>
      <c r="AH358" s="2">
        <f t="shared" si="45"/>
        <v>2024</v>
      </c>
      <c r="AJ358" s="5">
        <f t="shared" si="46"/>
        <v>1014</v>
      </c>
      <c r="AK358" s="2">
        <f t="shared" si="47"/>
        <v>1</v>
      </c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x14ac:dyDescent="0.25">
      <c r="A359" s="18">
        <v>45642</v>
      </c>
      <c r="B359" s="20">
        <v>1014</v>
      </c>
      <c r="C359" s="20">
        <v>1014</v>
      </c>
      <c r="D359" s="20">
        <v>1014</v>
      </c>
      <c r="E359" s="20">
        <v>1014</v>
      </c>
      <c r="F359" s="20">
        <v>1014</v>
      </c>
      <c r="G359" s="20">
        <v>1014</v>
      </c>
      <c r="H359" s="20">
        <v>1014</v>
      </c>
      <c r="I359" s="20">
        <v>662</v>
      </c>
      <c r="J359" s="20">
        <v>0</v>
      </c>
      <c r="K359" s="20">
        <v>0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1014</v>
      </c>
      <c r="R359" s="20">
        <v>1014</v>
      </c>
      <c r="S359" s="20">
        <v>1014</v>
      </c>
      <c r="T359" s="20">
        <v>1014</v>
      </c>
      <c r="U359" s="20">
        <v>1014</v>
      </c>
      <c r="V359" s="20">
        <v>1014</v>
      </c>
      <c r="W359" s="20">
        <v>1014</v>
      </c>
      <c r="X359" s="20">
        <v>1014</v>
      </c>
      <c r="Y359" s="20">
        <v>1014</v>
      </c>
      <c r="AA359" s="2">
        <f>IFERROR(INDEX('Holiday Schedule'!$D$3:$D$24,MATCH(A359,'Holiday Schedule'!$C$3:$C$24,0)),0)</f>
        <v>0</v>
      </c>
      <c r="AB359" s="2">
        <f t="shared" si="40"/>
        <v>2</v>
      </c>
      <c r="AC359" s="2">
        <f t="shared" si="41"/>
        <v>8774</v>
      </c>
      <c r="AD359" s="5">
        <f t="shared" si="42"/>
        <v>8112</v>
      </c>
      <c r="AE359" s="5">
        <f t="shared" si="43"/>
        <v>16886</v>
      </c>
      <c r="AG359" s="2">
        <f t="shared" si="44"/>
        <v>12</v>
      </c>
      <c r="AH359" s="2">
        <f t="shared" si="45"/>
        <v>2024</v>
      </c>
      <c r="AJ359" s="5">
        <f t="shared" si="46"/>
        <v>1014</v>
      </c>
      <c r="AK359" s="2">
        <f t="shared" si="47"/>
        <v>1</v>
      </c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x14ac:dyDescent="0.25">
      <c r="A360" s="18">
        <v>45643</v>
      </c>
      <c r="B360" s="20">
        <v>1011</v>
      </c>
      <c r="C360" s="20">
        <v>1011</v>
      </c>
      <c r="D360" s="20">
        <v>1011</v>
      </c>
      <c r="E360" s="20">
        <v>1011</v>
      </c>
      <c r="F360" s="20">
        <v>1011</v>
      </c>
      <c r="G360" s="20">
        <v>1011</v>
      </c>
      <c r="H360" s="20">
        <v>1011</v>
      </c>
      <c r="I360" s="20">
        <v>659</v>
      </c>
      <c r="J360" s="20">
        <v>0</v>
      </c>
      <c r="K360" s="20">
        <v>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1011</v>
      </c>
      <c r="R360" s="20">
        <v>1011</v>
      </c>
      <c r="S360" s="20">
        <v>1011</v>
      </c>
      <c r="T360" s="20">
        <v>1011</v>
      </c>
      <c r="U360" s="20">
        <v>1011</v>
      </c>
      <c r="V360" s="20">
        <v>1011</v>
      </c>
      <c r="W360" s="20">
        <v>1011</v>
      </c>
      <c r="X360" s="20">
        <v>1011</v>
      </c>
      <c r="Y360" s="20">
        <v>1011</v>
      </c>
      <c r="AA360" s="2">
        <f>IFERROR(INDEX('Holiday Schedule'!$D$3:$D$24,MATCH(A360,'Holiday Schedule'!$C$3:$C$24,0)),0)</f>
        <v>0</v>
      </c>
      <c r="AB360" s="2">
        <f t="shared" si="40"/>
        <v>3</v>
      </c>
      <c r="AC360" s="2">
        <f t="shared" si="41"/>
        <v>8747</v>
      </c>
      <c r="AD360" s="5">
        <f t="shared" si="42"/>
        <v>8088</v>
      </c>
      <c r="AE360" s="5">
        <f t="shared" si="43"/>
        <v>16835</v>
      </c>
      <c r="AG360" s="2">
        <f t="shared" si="44"/>
        <v>12</v>
      </c>
      <c r="AH360" s="2">
        <f t="shared" si="45"/>
        <v>2024</v>
      </c>
      <c r="AJ360" s="5">
        <f t="shared" si="46"/>
        <v>1011</v>
      </c>
      <c r="AK360" s="2">
        <f t="shared" si="47"/>
        <v>1</v>
      </c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x14ac:dyDescent="0.25">
      <c r="A361" s="18">
        <v>45644</v>
      </c>
      <c r="B361" s="20">
        <v>1009</v>
      </c>
      <c r="C361" s="20">
        <v>1009</v>
      </c>
      <c r="D361" s="20">
        <v>1009</v>
      </c>
      <c r="E361" s="20">
        <v>1009</v>
      </c>
      <c r="F361" s="20">
        <v>1009</v>
      </c>
      <c r="G361" s="20">
        <v>1009</v>
      </c>
      <c r="H361" s="20">
        <v>1009</v>
      </c>
      <c r="I361" s="20">
        <v>659</v>
      </c>
      <c r="J361" s="20">
        <v>0</v>
      </c>
      <c r="K361" s="20">
        <v>0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1009</v>
      </c>
      <c r="R361" s="20">
        <v>1009</v>
      </c>
      <c r="S361" s="20">
        <v>1009</v>
      </c>
      <c r="T361" s="20">
        <v>1009</v>
      </c>
      <c r="U361" s="20">
        <v>1009</v>
      </c>
      <c r="V361" s="20">
        <v>1009</v>
      </c>
      <c r="W361" s="20">
        <v>1009</v>
      </c>
      <c r="X361" s="20">
        <v>1009</v>
      </c>
      <c r="Y361" s="20">
        <v>1009</v>
      </c>
      <c r="AA361" s="2">
        <f>IFERROR(INDEX('Holiday Schedule'!$D$3:$D$24,MATCH(A361,'Holiday Schedule'!$C$3:$C$24,0)),0)</f>
        <v>0</v>
      </c>
      <c r="AB361" s="2">
        <f t="shared" si="40"/>
        <v>4</v>
      </c>
      <c r="AC361" s="2">
        <f t="shared" si="41"/>
        <v>8731</v>
      </c>
      <c r="AD361" s="5">
        <f t="shared" si="42"/>
        <v>8072</v>
      </c>
      <c r="AE361" s="5">
        <f t="shared" si="43"/>
        <v>16803</v>
      </c>
      <c r="AG361" s="2">
        <f t="shared" si="44"/>
        <v>12</v>
      </c>
      <c r="AH361" s="2">
        <f t="shared" si="45"/>
        <v>2024</v>
      </c>
      <c r="AJ361" s="5">
        <f t="shared" si="46"/>
        <v>1009</v>
      </c>
      <c r="AK361" s="2">
        <f t="shared" si="47"/>
        <v>1</v>
      </c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x14ac:dyDescent="0.25">
      <c r="A362" s="18">
        <v>45645</v>
      </c>
      <c r="B362" s="20">
        <v>999</v>
      </c>
      <c r="C362" s="20">
        <v>999</v>
      </c>
      <c r="D362" s="20">
        <v>999</v>
      </c>
      <c r="E362" s="20">
        <v>999</v>
      </c>
      <c r="F362" s="20">
        <v>999</v>
      </c>
      <c r="G362" s="20">
        <v>999</v>
      </c>
      <c r="H362" s="20">
        <v>999</v>
      </c>
      <c r="I362" s="20">
        <v>653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999</v>
      </c>
      <c r="R362" s="20">
        <v>999</v>
      </c>
      <c r="S362" s="20">
        <v>999</v>
      </c>
      <c r="T362" s="20">
        <v>999</v>
      </c>
      <c r="U362" s="20">
        <v>999</v>
      </c>
      <c r="V362" s="20">
        <v>999</v>
      </c>
      <c r="W362" s="20">
        <v>999</v>
      </c>
      <c r="X362" s="20">
        <v>999</v>
      </c>
      <c r="Y362" s="20">
        <v>999</v>
      </c>
      <c r="AA362" s="2">
        <f>IFERROR(INDEX('Holiday Schedule'!$D$3:$D$24,MATCH(A362,'Holiday Schedule'!$C$3:$C$24,0)),0)</f>
        <v>0</v>
      </c>
      <c r="AB362" s="2">
        <f t="shared" si="40"/>
        <v>5</v>
      </c>
      <c r="AC362" s="2">
        <f t="shared" si="41"/>
        <v>8645</v>
      </c>
      <c r="AD362" s="5">
        <f t="shared" si="42"/>
        <v>7992</v>
      </c>
      <c r="AE362" s="5">
        <f t="shared" si="43"/>
        <v>16637</v>
      </c>
      <c r="AG362" s="2">
        <f t="shared" si="44"/>
        <v>12</v>
      </c>
      <c r="AH362" s="2">
        <f t="shared" si="45"/>
        <v>2024</v>
      </c>
      <c r="AJ362" s="5">
        <f t="shared" si="46"/>
        <v>999</v>
      </c>
      <c r="AK362" s="2">
        <f t="shared" si="47"/>
        <v>1</v>
      </c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x14ac:dyDescent="0.25">
      <c r="A363" s="18">
        <v>45646</v>
      </c>
      <c r="B363" s="20">
        <v>991</v>
      </c>
      <c r="C363" s="20">
        <v>991</v>
      </c>
      <c r="D363" s="20">
        <v>991</v>
      </c>
      <c r="E363" s="20">
        <v>991</v>
      </c>
      <c r="F363" s="20">
        <v>991</v>
      </c>
      <c r="G363" s="20">
        <v>991</v>
      </c>
      <c r="H363" s="20">
        <v>991</v>
      </c>
      <c r="I363" s="20">
        <v>646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991</v>
      </c>
      <c r="R363" s="20">
        <v>991</v>
      </c>
      <c r="S363" s="20">
        <v>991</v>
      </c>
      <c r="T363" s="20">
        <v>991</v>
      </c>
      <c r="U363" s="20">
        <v>991</v>
      </c>
      <c r="V363" s="20">
        <v>991</v>
      </c>
      <c r="W363" s="20">
        <v>991</v>
      </c>
      <c r="X363" s="20">
        <v>991</v>
      </c>
      <c r="Y363" s="20">
        <v>991</v>
      </c>
      <c r="AA363" s="2">
        <f>IFERROR(INDEX('Holiday Schedule'!$D$3:$D$24,MATCH(A363,'Holiday Schedule'!$C$3:$C$24,0)),0)</f>
        <v>0</v>
      </c>
      <c r="AB363" s="2">
        <f t="shared" si="40"/>
        <v>6</v>
      </c>
      <c r="AC363" s="2">
        <f t="shared" si="41"/>
        <v>8574</v>
      </c>
      <c r="AD363" s="5">
        <f t="shared" si="42"/>
        <v>7928</v>
      </c>
      <c r="AE363" s="5">
        <f t="shared" si="43"/>
        <v>16502</v>
      </c>
      <c r="AG363" s="2">
        <f t="shared" si="44"/>
        <v>12</v>
      </c>
      <c r="AH363" s="2">
        <f t="shared" si="45"/>
        <v>2024</v>
      </c>
      <c r="AJ363" s="5">
        <f t="shared" si="46"/>
        <v>991</v>
      </c>
      <c r="AK363" s="2">
        <f t="shared" si="47"/>
        <v>1</v>
      </c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x14ac:dyDescent="0.25">
      <c r="A364" s="18">
        <v>45647</v>
      </c>
      <c r="B364" s="20">
        <v>991</v>
      </c>
      <c r="C364" s="20">
        <v>991</v>
      </c>
      <c r="D364" s="20">
        <v>991</v>
      </c>
      <c r="E364" s="20">
        <v>991</v>
      </c>
      <c r="F364" s="20">
        <v>991</v>
      </c>
      <c r="G364" s="20">
        <v>991</v>
      </c>
      <c r="H364" s="20">
        <v>991</v>
      </c>
      <c r="I364" s="20">
        <v>625</v>
      </c>
      <c r="J364" s="20">
        <v>0</v>
      </c>
      <c r="K364" s="20">
        <v>0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991</v>
      </c>
      <c r="R364" s="20">
        <v>991</v>
      </c>
      <c r="S364" s="20">
        <v>991</v>
      </c>
      <c r="T364" s="20">
        <v>991</v>
      </c>
      <c r="U364" s="20">
        <v>991</v>
      </c>
      <c r="V364" s="20">
        <v>991</v>
      </c>
      <c r="W364" s="20">
        <v>991</v>
      </c>
      <c r="X364" s="20">
        <v>991</v>
      </c>
      <c r="Y364" s="20">
        <v>991</v>
      </c>
      <c r="AA364" s="2">
        <f>IFERROR(INDEX('Holiday Schedule'!$D$3:$D$24,MATCH(A364,'Holiday Schedule'!$C$3:$C$24,0)),0)</f>
        <v>0</v>
      </c>
      <c r="AB364" s="2">
        <f t="shared" si="40"/>
        <v>7</v>
      </c>
      <c r="AC364" s="2">
        <f t="shared" si="41"/>
        <v>0</v>
      </c>
      <c r="AD364" s="5">
        <f t="shared" si="42"/>
        <v>16481</v>
      </c>
      <c r="AE364" s="5">
        <f t="shared" si="43"/>
        <v>16481</v>
      </c>
      <c r="AG364" s="2">
        <f t="shared" si="44"/>
        <v>12</v>
      </c>
      <c r="AH364" s="2">
        <f t="shared" si="45"/>
        <v>2024</v>
      </c>
      <c r="AJ364" s="5">
        <f t="shared" si="46"/>
        <v>991</v>
      </c>
      <c r="AK364" s="2">
        <f t="shared" si="47"/>
        <v>1</v>
      </c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x14ac:dyDescent="0.25">
      <c r="A365" s="18">
        <v>45648</v>
      </c>
      <c r="B365" s="20">
        <v>991</v>
      </c>
      <c r="C365" s="20">
        <v>991</v>
      </c>
      <c r="D365" s="20">
        <v>991</v>
      </c>
      <c r="E365" s="20">
        <v>991</v>
      </c>
      <c r="F365" s="20">
        <v>991</v>
      </c>
      <c r="G365" s="20">
        <v>991</v>
      </c>
      <c r="H365" s="20">
        <v>991</v>
      </c>
      <c r="I365" s="20">
        <v>625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991</v>
      </c>
      <c r="R365" s="20">
        <v>991</v>
      </c>
      <c r="S365" s="20">
        <v>991</v>
      </c>
      <c r="T365" s="20">
        <v>991</v>
      </c>
      <c r="U365" s="20">
        <v>991</v>
      </c>
      <c r="V365" s="20">
        <v>991</v>
      </c>
      <c r="W365" s="20">
        <v>991</v>
      </c>
      <c r="X365" s="20">
        <v>991</v>
      </c>
      <c r="Y365" s="20">
        <v>991</v>
      </c>
      <c r="AA365" s="2">
        <f>IFERROR(INDEX('Holiday Schedule'!$D$3:$D$24,MATCH(A365,'Holiday Schedule'!$C$3:$C$24,0)),0)</f>
        <v>0</v>
      </c>
      <c r="AB365" s="2">
        <f t="shared" si="40"/>
        <v>1</v>
      </c>
      <c r="AC365" s="2">
        <f t="shared" si="41"/>
        <v>0</v>
      </c>
      <c r="AD365" s="5">
        <f t="shared" si="42"/>
        <v>16481</v>
      </c>
      <c r="AE365" s="5">
        <f t="shared" si="43"/>
        <v>16481</v>
      </c>
      <c r="AG365" s="2">
        <f t="shared" si="44"/>
        <v>12</v>
      </c>
      <c r="AH365" s="2">
        <f t="shared" si="45"/>
        <v>2024</v>
      </c>
      <c r="AJ365" s="5">
        <f t="shared" si="46"/>
        <v>991</v>
      </c>
      <c r="AK365" s="2">
        <f t="shared" si="47"/>
        <v>1</v>
      </c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x14ac:dyDescent="0.25">
      <c r="A366" s="18">
        <v>45649</v>
      </c>
      <c r="B366" s="20">
        <v>982</v>
      </c>
      <c r="C366" s="20">
        <v>982</v>
      </c>
      <c r="D366" s="20">
        <v>982</v>
      </c>
      <c r="E366" s="20">
        <v>982</v>
      </c>
      <c r="F366" s="20">
        <v>982</v>
      </c>
      <c r="G366" s="20">
        <v>982</v>
      </c>
      <c r="H366" s="20">
        <v>982</v>
      </c>
      <c r="I366" s="20">
        <v>641</v>
      </c>
      <c r="J366" s="20">
        <v>0</v>
      </c>
      <c r="K366" s="20">
        <v>0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982</v>
      </c>
      <c r="R366" s="20">
        <v>982</v>
      </c>
      <c r="S366" s="20">
        <v>982</v>
      </c>
      <c r="T366" s="20">
        <v>982</v>
      </c>
      <c r="U366" s="20">
        <v>982</v>
      </c>
      <c r="V366" s="20">
        <v>982</v>
      </c>
      <c r="W366" s="20">
        <v>982</v>
      </c>
      <c r="X366" s="20">
        <v>982</v>
      </c>
      <c r="Y366" s="20">
        <v>982</v>
      </c>
      <c r="AA366" s="2">
        <f>IFERROR(INDEX('Holiday Schedule'!$D$3:$D$24,MATCH(A366,'Holiday Schedule'!$C$3:$C$24,0)),0)</f>
        <v>0</v>
      </c>
      <c r="AB366" s="2">
        <f t="shared" si="40"/>
        <v>2</v>
      </c>
      <c r="AC366" s="2">
        <f t="shared" si="41"/>
        <v>8497</v>
      </c>
      <c r="AD366" s="5">
        <f t="shared" si="42"/>
        <v>7856</v>
      </c>
      <c r="AE366" s="5">
        <f t="shared" si="43"/>
        <v>16353</v>
      </c>
      <c r="AG366" s="2">
        <f t="shared" si="44"/>
        <v>12</v>
      </c>
      <c r="AH366" s="2">
        <f t="shared" si="45"/>
        <v>2024</v>
      </c>
      <c r="AJ366" s="5">
        <f t="shared" si="46"/>
        <v>982</v>
      </c>
      <c r="AK366" s="2">
        <f t="shared" si="47"/>
        <v>1</v>
      </c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x14ac:dyDescent="0.25">
      <c r="A367" s="18">
        <v>45650</v>
      </c>
      <c r="B367" s="20">
        <v>979</v>
      </c>
      <c r="C367" s="20">
        <v>979</v>
      </c>
      <c r="D367" s="20">
        <v>979</v>
      </c>
      <c r="E367" s="20">
        <v>979</v>
      </c>
      <c r="F367" s="20">
        <v>979</v>
      </c>
      <c r="G367" s="20">
        <v>979</v>
      </c>
      <c r="H367" s="20">
        <v>979</v>
      </c>
      <c r="I367" s="20">
        <v>638</v>
      </c>
      <c r="J367" s="20">
        <v>0</v>
      </c>
      <c r="K367" s="20">
        <v>0</v>
      </c>
      <c r="L367" s="20">
        <v>0</v>
      </c>
      <c r="M367" s="20">
        <v>0</v>
      </c>
      <c r="N367" s="20">
        <v>0</v>
      </c>
      <c r="O367" s="20">
        <v>0</v>
      </c>
      <c r="P367" s="20">
        <v>0</v>
      </c>
      <c r="Q367" s="20">
        <v>979</v>
      </c>
      <c r="R367" s="20">
        <v>979</v>
      </c>
      <c r="S367" s="20">
        <v>979</v>
      </c>
      <c r="T367" s="20">
        <v>979</v>
      </c>
      <c r="U367" s="20">
        <v>979</v>
      </c>
      <c r="V367" s="20">
        <v>979</v>
      </c>
      <c r="W367" s="20">
        <v>979</v>
      </c>
      <c r="X367" s="20">
        <v>979</v>
      </c>
      <c r="Y367" s="20">
        <v>979</v>
      </c>
      <c r="AA367" s="2">
        <f>IFERROR(INDEX('Holiday Schedule'!$D$3:$D$24,MATCH(A367,'Holiday Schedule'!$C$3:$C$24,0)),0)</f>
        <v>0</v>
      </c>
      <c r="AB367" s="2">
        <f t="shared" si="40"/>
        <v>3</v>
      </c>
      <c r="AC367" s="2">
        <f t="shared" si="41"/>
        <v>8470</v>
      </c>
      <c r="AD367" s="5">
        <f t="shared" si="42"/>
        <v>7832</v>
      </c>
      <c r="AE367" s="5">
        <f t="shared" si="43"/>
        <v>16302</v>
      </c>
      <c r="AG367" s="2">
        <f t="shared" si="44"/>
        <v>12</v>
      </c>
      <c r="AH367" s="2">
        <f t="shared" si="45"/>
        <v>2024</v>
      </c>
      <c r="AJ367" s="5">
        <f t="shared" si="46"/>
        <v>979</v>
      </c>
      <c r="AK367" s="2">
        <f t="shared" si="47"/>
        <v>1</v>
      </c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x14ac:dyDescent="0.25">
      <c r="A368" s="18">
        <v>45651</v>
      </c>
      <c r="B368" s="20">
        <v>979</v>
      </c>
      <c r="C368" s="20">
        <v>979</v>
      </c>
      <c r="D368" s="20">
        <v>979</v>
      </c>
      <c r="E368" s="20">
        <v>979</v>
      </c>
      <c r="F368" s="20">
        <v>979</v>
      </c>
      <c r="G368" s="20">
        <v>979</v>
      </c>
      <c r="H368" s="20">
        <v>979</v>
      </c>
      <c r="I368" s="20">
        <v>617</v>
      </c>
      <c r="J368" s="20">
        <v>0</v>
      </c>
      <c r="K368" s="20">
        <v>0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979</v>
      </c>
      <c r="R368" s="20">
        <v>979</v>
      </c>
      <c r="S368" s="20">
        <v>979</v>
      </c>
      <c r="T368" s="20">
        <v>979</v>
      </c>
      <c r="U368" s="20">
        <v>979</v>
      </c>
      <c r="V368" s="20">
        <v>979</v>
      </c>
      <c r="W368" s="20">
        <v>979</v>
      </c>
      <c r="X368" s="20">
        <v>979</v>
      </c>
      <c r="Y368" s="20">
        <v>979</v>
      </c>
      <c r="AA368" s="2">
        <f>IFERROR(INDEX('Holiday Schedule'!$D$3:$D$24,MATCH(A368,'Holiday Schedule'!$C$3:$C$24,0)),0)</f>
        <v>1</v>
      </c>
      <c r="AB368" s="2">
        <f t="shared" si="40"/>
        <v>4</v>
      </c>
      <c r="AC368" s="2">
        <f t="shared" si="41"/>
        <v>0</v>
      </c>
      <c r="AD368" s="5">
        <f t="shared" si="42"/>
        <v>16281</v>
      </c>
      <c r="AE368" s="5">
        <f t="shared" si="43"/>
        <v>16281</v>
      </c>
      <c r="AG368" s="2">
        <f t="shared" si="44"/>
        <v>12</v>
      </c>
      <c r="AH368" s="2">
        <f t="shared" si="45"/>
        <v>2024</v>
      </c>
      <c r="AJ368" s="5">
        <f t="shared" si="46"/>
        <v>979</v>
      </c>
      <c r="AK368" s="2">
        <f t="shared" si="47"/>
        <v>1</v>
      </c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x14ac:dyDescent="0.25">
      <c r="A369" s="18">
        <v>45652</v>
      </c>
      <c r="B369" s="20">
        <v>973</v>
      </c>
      <c r="C369" s="20">
        <v>973</v>
      </c>
      <c r="D369" s="20">
        <v>973</v>
      </c>
      <c r="E369" s="20">
        <v>973</v>
      </c>
      <c r="F369" s="20">
        <v>973</v>
      </c>
      <c r="G369" s="20">
        <v>973</v>
      </c>
      <c r="H369" s="20">
        <v>973</v>
      </c>
      <c r="I369" s="20">
        <v>614</v>
      </c>
      <c r="J369" s="20">
        <v>0</v>
      </c>
      <c r="K369" s="20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973</v>
      </c>
      <c r="R369" s="20">
        <v>973</v>
      </c>
      <c r="S369" s="20">
        <v>973</v>
      </c>
      <c r="T369" s="20">
        <v>973</v>
      </c>
      <c r="U369" s="20">
        <v>973</v>
      </c>
      <c r="V369" s="20">
        <v>973</v>
      </c>
      <c r="W369" s="20">
        <v>973</v>
      </c>
      <c r="X369" s="20">
        <v>973</v>
      </c>
      <c r="Y369" s="20">
        <v>973</v>
      </c>
      <c r="AA369" s="2">
        <f>IFERROR(INDEX('Holiday Schedule'!$D$3:$D$24,MATCH(A369,'Holiday Schedule'!$C$3:$C$24,0)),0)</f>
        <v>0</v>
      </c>
      <c r="AB369" s="2">
        <f t="shared" si="40"/>
        <v>5</v>
      </c>
      <c r="AC369" s="2">
        <f t="shared" si="41"/>
        <v>8398</v>
      </c>
      <c r="AD369" s="5">
        <f t="shared" si="42"/>
        <v>7784</v>
      </c>
      <c r="AE369" s="5">
        <f t="shared" si="43"/>
        <v>16182</v>
      </c>
      <c r="AG369" s="2">
        <f t="shared" si="44"/>
        <v>12</v>
      </c>
      <c r="AH369" s="2">
        <f t="shared" si="45"/>
        <v>2024</v>
      </c>
      <c r="AJ369" s="5">
        <f t="shared" si="46"/>
        <v>973</v>
      </c>
      <c r="AK369" s="2">
        <f t="shared" si="47"/>
        <v>1</v>
      </c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25">
      <c r="A370" s="18">
        <v>45653</v>
      </c>
      <c r="B370" s="20">
        <v>940</v>
      </c>
      <c r="C370" s="20">
        <v>940</v>
      </c>
      <c r="D370" s="20">
        <v>940</v>
      </c>
      <c r="E370" s="20">
        <v>940</v>
      </c>
      <c r="F370" s="20">
        <v>940</v>
      </c>
      <c r="G370" s="20">
        <v>940</v>
      </c>
      <c r="H370" s="20">
        <v>940</v>
      </c>
      <c r="I370" s="20">
        <v>614</v>
      </c>
      <c r="J370" s="20">
        <v>0</v>
      </c>
      <c r="K370" s="20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940</v>
      </c>
      <c r="R370" s="20">
        <v>940</v>
      </c>
      <c r="S370" s="20">
        <v>940</v>
      </c>
      <c r="T370" s="20">
        <v>940</v>
      </c>
      <c r="U370" s="20">
        <v>940</v>
      </c>
      <c r="V370" s="20">
        <v>940</v>
      </c>
      <c r="W370" s="20">
        <v>940</v>
      </c>
      <c r="X370" s="20">
        <v>940</v>
      </c>
      <c r="Y370" s="20">
        <v>940</v>
      </c>
      <c r="AA370" s="2">
        <f>IFERROR(INDEX('Holiday Schedule'!$D$3:$D$24,MATCH(A370,'Holiday Schedule'!$C$3:$C$24,0)),0)</f>
        <v>0</v>
      </c>
      <c r="AB370" s="2">
        <f t="shared" si="40"/>
        <v>6</v>
      </c>
      <c r="AC370" s="2">
        <f t="shared" si="41"/>
        <v>8134</v>
      </c>
      <c r="AD370" s="5">
        <f t="shared" si="42"/>
        <v>7520</v>
      </c>
      <c r="AE370" s="5">
        <f t="shared" si="43"/>
        <v>15654</v>
      </c>
      <c r="AG370" s="2">
        <f t="shared" si="44"/>
        <v>12</v>
      </c>
      <c r="AH370" s="2">
        <f t="shared" si="45"/>
        <v>2024</v>
      </c>
      <c r="AJ370" s="5">
        <f t="shared" si="46"/>
        <v>940</v>
      </c>
      <c r="AK370" s="2">
        <f t="shared" si="47"/>
        <v>1</v>
      </c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25">
      <c r="A371" s="18">
        <v>45654</v>
      </c>
      <c r="B371" s="20">
        <v>940</v>
      </c>
      <c r="C371" s="20">
        <v>940</v>
      </c>
      <c r="D371" s="20">
        <v>940</v>
      </c>
      <c r="E371" s="20">
        <v>940</v>
      </c>
      <c r="F371" s="20">
        <v>940</v>
      </c>
      <c r="G371" s="20">
        <v>940</v>
      </c>
      <c r="H371" s="20">
        <v>940</v>
      </c>
      <c r="I371" s="20">
        <v>593</v>
      </c>
      <c r="J371" s="20">
        <v>0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940</v>
      </c>
      <c r="R371" s="20">
        <v>940</v>
      </c>
      <c r="S371" s="20">
        <v>940</v>
      </c>
      <c r="T371" s="20">
        <v>940</v>
      </c>
      <c r="U371" s="20">
        <v>940</v>
      </c>
      <c r="V371" s="20">
        <v>940</v>
      </c>
      <c r="W371" s="20">
        <v>940</v>
      </c>
      <c r="X371" s="20">
        <v>940</v>
      </c>
      <c r="Y371" s="20">
        <v>940</v>
      </c>
      <c r="AA371" s="2">
        <f>IFERROR(INDEX('Holiday Schedule'!$D$3:$D$24,MATCH(A371,'Holiday Schedule'!$C$3:$C$24,0)),0)</f>
        <v>0</v>
      </c>
      <c r="AB371" s="2">
        <f t="shared" si="40"/>
        <v>7</v>
      </c>
      <c r="AC371" s="2">
        <f t="shared" si="41"/>
        <v>0</v>
      </c>
      <c r="AD371" s="5">
        <f t="shared" si="42"/>
        <v>15633</v>
      </c>
      <c r="AE371" s="5">
        <f t="shared" si="43"/>
        <v>15633</v>
      </c>
      <c r="AG371" s="2">
        <f t="shared" si="44"/>
        <v>12</v>
      </c>
      <c r="AH371" s="2">
        <f t="shared" si="45"/>
        <v>2024</v>
      </c>
      <c r="AJ371" s="5">
        <f t="shared" si="46"/>
        <v>940</v>
      </c>
      <c r="AK371" s="2">
        <f t="shared" si="47"/>
        <v>1</v>
      </c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25">
      <c r="A372" s="18">
        <v>45655</v>
      </c>
      <c r="B372" s="20">
        <v>940</v>
      </c>
      <c r="C372" s="20">
        <v>940</v>
      </c>
      <c r="D372" s="20">
        <v>940</v>
      </c>
      <c r="E372" s="20">
        <v>940</v>
      </c>
      <c r="F372" s="20">
        <v>940</v>
      </c>
      <c r="G372" s="20">
        <v>940</v>
      </c>
      <c r="H372" s="20">
        <v>940</v>
      </c>
      <c r="I372" s="20">
        <v>593</v>
      </c>
      <c r="J372" s="20">
        <v>0</v>
      </c>
      <c r="K372" s="20">
        <v>0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>
        <v>940</v>
      </c>
      <c r="R372" s="20">
        <v>940</v>
      </c>
      <c r="S372" s="20">
        <v>940</v>
      </c>
      <c r="T372" s="20">
        <v>940</v>
      </c>
      <c r="U372" s="20">
        <v>940</v>
      </c>
      <c r="V372" s="20">
        <v>940</v>
      </c>
      <c r="W372" s="20">
        <v>940</v>
      </c>
      <c r="X372" s="20">
        <v>940</v>
      </c>
      <c r="Y372" s="20">
        <v>940</v>
      </c>
      <c r="AA372" s="2">
        <f>IFERROR(INDEX('Holiday Schedule'!$D$3:$D$24,MATCH(A372,'Holiday Schedule'!$C$3:$C$24,0)),0)</f>
        <v>0</v>
      </c>
      <c r="AB372" s="2">
        <f t="shared" si="40"/>
        <v>1</v>
      </c>
      <c r="AC372" s="2">
        <f t="shared" si="41"/>
        <v>0</v>
      </c>
      <c r="AD372" s="5">
        <f t="shared" si="42"/>
        <v>15633</v>
      </c>
      <c r="AE372" s="5">
        <f t="shared" si="43"/>
        <v>15633</v>
      </c>
      <c r="AG372" s="2">
        <f t="shared" si="44"/>
        <v>12</v>
      </c>
      <c r="AH372" s="2">
        <f t="shared" si="45"/>
        <v>2024</v>
      </c>
      <c r="AJ372" s="5">
        <f t="shared" si="46"/>
        <v>940</v>
      </c>
      <c r="AK372" s="2">
        <f t="shared" si="47"/>
        <v>1</v>
      </c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25">
      <c r="A373" s="18">
        <v>45656</v>
      </c>
      <c r="B373" s="20">
        <v>945</v>
      </c>
      <c r="C373" s="20">
        <v>945</v>
      </c>
      <c r="D373" s="20">
        <v>945</v>
      </c>
      <c r="E373" s="20">
        <v>945</v>
      </c>
      <c r="F373" s="20">
        <v>945</v>
      </c>
      <c r="G373" s="20">
        <v>945</v>
      </c>
      <c r="H373" s="20">
        <v>945</v>
      </c>
      <c r="I373" s="20">
        <v>617</v>
      </c>
      <c r="J373" s="20">
        <v>0</v>
      </c>
      <c r="K373" s="20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945</v>
      </c>
      <c r="R373" s="20">
        <v>945</v>
      </c>
      <c r="S373" s="20">
        <v>945</v>
      </c>
      <c r="T373" s="20">
        <v>945</v>
      </c>
      <c r="U373" s="20">
        <v>945</v>
      </c>
      <c r="V373" s="20">
        <v>945</v>
      </c>
      <c r="W373" s="20">
        <v>945</v>
      </c>
      <c r="X373" s="20">
        <v>945</v>
      </c>
      <c r="Y373" s="20">
        <v>945</v>
      </c>
      <c r="AA373" s="2">
        <f>IFERROR(INDEX('Holiday Schedule'!$D$3:$D$24,MATCH(A373,'Holiday Schedule'!$C$3:$C$24,0)),0)</f>
        <v>0</v>
      </c>
      <c r="AB373" s="2">
        <f t="shared" si="40"/>
        <v>2</v>
      </c>
      <c r="AC373" s="2">
        <f t="shared" si="41"/>
        <v>8177</v>
      </c>
      <c r="AD373" s="5">
        <f t="shared" si="42"/>
        <v>7560</v>
      </c>
      <c r="AE373" s="5">
        <f t="shared" si="43"/>
        <v>15737</v>
      </c>
      <c r="AG373" s="2">
        <f t="shared" si="44"/>
        <v>12</v>
      </c>
      <c r="AH373" s="2">
        <f t="shared" si="45"/>
        <v>2024</v>
      </c>
      <c r="AJ373" s="5">
        <f t="shared" si="46"/>
        <v>945</v>
      </c>
      <c r="AK373" s="2">
        <f t="shared" si="47"/>
        <v>1</v>
      </c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25">
      <c r="A374" s="18">
        <v>45657</v>
      </c>
      <c r="B374" s="20">
        <v>943</v>
      </c>
      <c r="C374" s="20">
        <v>943</v>
      </c>
      <c r="D374" s="20">
        <v>943</v>
      </c>
      <c r="E374" s="20">
        <v>943</v>
      </c>
      <c r="F374" s="20">
        <v>943</v>
      </c>
      <c r="G374" s="20">
        <v>943</v>
      </c>
      <c r="H374" s="20">
        <v>943</v>
      </c>
      <c r="I374" s="20">
        <v>616</v>
      </c>
      <c r="J374" s="20">
        <v>0</v>
      </c>
      <c r="K374" s="20">
        <v>0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943</v>
      </c>
      <c r="R374" s="20">
        <v>943</v>
      </c>
      <c r="S374" s="20">
        <v>943</v>
      </c>
      <c r="T374" s="20">
        <v>943</v>
      </c>
      <c r="U374" s="20">
        <v>943</v>
      </c>
      <c r="V374" s="20">
        <v>943</v>
      </c>
      <c r="W374" s="20">
        <v>943</v>
      </c>
      <c r="X374" s="20">
        <v>943</v>
      </c>
      <c r="Y374" s="20">
        <v>943</v>
      </c>
      <c r="AA374" s="2">
        <f>IFERROR(INDEX('Holiday Schedule'!$D$3:$D$24,MATCH(A374,'Holiday Schedule'!$C$3:$C$24,0)),0)</f>
        <v>0</v>
      </c>
      <c r="AB374" s="2">
        <f t="shared" si="40"/>
        <v>3</v>
      </c>
      <c r="AC374" s="2">
        <f t="shared" si="41"/>
        <v>8160</v>
      </c>
      <c r="AD374" s="5">
        <f t="shared" si="42"/>
        <v>7544</v>
      </c>
      <c r="AE374" s="5">
        <f t="shared" si="43"/>
        <v>15704</v>
      </c>
      <c r="AG374" s="2">
        <f t="shared" si="44"/>
        <v>12</v>
      </c>
      <c r="AH374" s="2">
        <f t="shared" si="45"/>
        <v>2024</v>
      </c>
      <c r="AJ374" s="5">
        <f t="shared" si="46"/>
        <v>943</v>
      </c>
      <c r="AK374" s="2">
        <f t="shared" si="47"/>
        <v>1</v>
      </c>
      <c r="AQ374" s="5"/>
      <c r="AR374" s="5"/>
      <c r="AS374" s="5"/>
      <c r="AT374" s="5"/>
      <c r="AU374" s="5"/>
      <c r="AV374" s="5"/>
      <c r="AW374" s="5"/>
      <c r="AX374" s="5"/>
    </row>
    <row r="375" spans="1:50" x14ac:dyDescent="0.25">
      <c r="A375" s="18">
        <v>45658</v>
      </c>
      <c r="B375" s="20">
        <v>943</v>
      </c>
      <c r="C375" s="20">
        <v>943</v>
      </c>
      <c r="D375" s="20">
        <v>943</v>
      </c>
      <c r="E375" s="20">
        <v>943</v>
      </c>
      <c r="F375" s="20">
        <v>943</v>
      </c>
      <c r="G375" s="20">
        <v>943</v>
      </c>
      <c r="H375" s="20">
        <v>943</v>
      </c>
      <c r="I375" s="20">
        <v>760</v>
      </c>
      <c r="J375" s="20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943</v>
      </c>
      <c r="S375" s="20">
        <v>943</v>
      </c>
      <c r="T375" s="20">
        <v>943</v>
      </c>
      <c r="U375" s="20">
        <v>943</v>
      </c>
      <c r="V375" s="20">
        <v>943</v>
      </c>
      <c r="W375" s="20">
        <v>943</v>
      </c>
      <c r="X375" s="20">
        <v>943</v>
      </c>
      <c r="Y375" s="20">
        <v>943</v>
      </c>
      <c r="AA375" s="2">
        <f>IFERROR(INDEX('Holiday Schedule'!$D$3:$D$24,MATCH(A375,'Holiday Schedule'!$C$3:$C$24,0)),0)</f>
        <v>1</v>
      </c>
      <c r="AB375" s="2">
        <f t="shared" si="40"/>
        <v>4</v>
      </c>
      <c r="AC375" s="2">
        <f t="shared" si="41"/>
        <v>0</v>
      </c>
      <c r="AD375" s="5">
        <f t="shared" si="42"/>
        <v>14905</v>
      </c>
      <c r="AE375" s="5">
        <f t="shared" si="43"/>
        <v>14905</v>
      </c>
      <c r="AG375" s="2">
        <f t="shared" si="44"/>
        <v>1</v>
      </c>
      <c r="AH375" s="2">
        <f t="shared" si="45"/>
        <v>2025</v>
      </c>
      <c r="AJ375" s="5">
        <f t="shared" si="46"/>
        <v>943</v>
      </c>
      <c r="AK375" s="2">
        <f t="shared" si="47"/>
        <v>1</v>
      </c>
      <c r="AQ375" s="5"/>
      <c r="AR375" s="5"/>
      <c r="AS375" s="5"/>
      <c r="AT375" s="5"/>
      <c r="AU375" s="5"/>
      <c r="AV375" s="5"/>
      <c r="AW375" s="5"/>
      <c r="AX375" s="5"/>
    </row>
    <row r="376" spans="1:50" x14ac:dyDescent="0.25">
      <c r="A376" s="18">
        <v>45659</v>
      </c>
      <c r="B376" s="20">
        <v>946</v>
      </c>
      <c r="C376" s="20">
        <v>946</v>
      </c>
      <c r="D376" s="20">
        <v>946</v>
      </c>
      <c r="E376" s="20">
        <v>946</v>
      </c>
      <c r="F376" s="20">
        <v>946</v>
      </c>
      <c r="G376" s="20">
        <v>946</v>
      </c>
      <c r="H376" s="20">
        <v>946</v>
      </c>
      <c r="I376" s="20">
        <v>710</v>
      </c>
      <c r="J376" s="20">
        <v>0</v>
      </c>
      <c r="K376" s="20">
        <v>0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946</v>
      </c>
      <c r="S376" s="20">
        <v>946</v>
      </c>
      <c r="T376" s="20">
        <v>946</v>
      </c>
      <c r="U376" s="20">
        <v>946</v>
      </c>
      <c r="V376" s="20">
        <v>946</v>
      </c>
      <c r="W376" s="20">
        <v>946</v>
      </c>
      <c r="X376" s="20">
        <v>946</v>
      </c>
      <c r="Y376" s="20">
        <v>946</v>
      </c>
      <c r="AA376" s="2">
        <f>IFERROR(INDEX('Holiday Schedule'!$D$3:$D$24,MATCH(A376,'Holiday Schedule'!$C$3:$C$24,0)),0)</f>
        <v>0</v>
      </c>
      <c r="AB376" s="2">
        <f t="shared" si="40"/>
        <v>5</v>
      </c>
      <c r="AC376" s="2">
        <f t="shared" si="41"/>
        <v>7332</v>
      </c>
      <c r="AD376" s="5">
        <f t="shared" si="42"/>
        <v>7568</v>
      </c>
      <c r="AE376" s="5">
        <f t="shared" si="43"/>
        <v>14900</v>
      </c>
      <c r="AG376" s="2">
        <f t="shared" si="44"/>
        <v>1</v>
      </c>
      <c r="AH376" s="2">
        <f t="shared" si="45"/>
        <v>2025</v>
      </c>
      <c r="AJ376" s="5">
        <f t="shared" si="46"/>
        <v>946</v>
      </c>
      <c r="AK376" s="2">
        <f t="shared" si="47"/>
        <v>1</v>
      </c>
      <c r="AQ376" s="5"/>
      <c r="AR376" s="5"/>
      <c r="AS376" s="5"/>
      <c r="AT376" s="5"/>
      <c r="AU376" s="5"/>
      <c r="AV376" s="5"/>
      <c r="AW376" s="5"/>
      <c r="AX376" s="5"/>
    </row>
    <row r="377" spans="1:50" x14ac:dyDescent="0.25">
      <c r="A377" s="18">
        <v>45660</v>
      </c>
      <c r="B377" s="20">
        <v>941</v>
      </c>
      <c r="C377" s="20">
        <v>941</v>
      </c>
      <c r="D377" s="20">
        <v>941</v>
      </c>
      <c r="E377" s="20">
        <v>941</v>
      </c>
      <c r="F377" s="20">
        <v>941</v>
      </c>
      <c r="G377" s="20">
        <v>941</v>
      </c>
      <c r="H377" s="20">
        <v>941</v>
      </c>
      <c r="I377" s="20">
        <v>707</v>
      </c>
      <c r="J377" s="20">
        <v>0</v>
      </c>
      <c r="K377" s="20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941</v>
      </c>
      <c r="S377" s="20">
        <v>941</v>
      </c>
      <c r="T377" s="20">
        <v>941</v>
      </c>
      <c r="U377" s="20">
        <v>941</v>
      </c>
      <c r="V377" s="20">
        <v>941</v>
      </c>
      <c r="W377" s="20">
        <v>941</v>
      </c>
      <c r="X377" s="20">
        <v>941</v>
      </c>
      <c r="Y377" s="20">
        <v>941</v>
      </c>
      <c r="AA377" s="2">
        <f>IFERROR(INDEX('Holiday Schedule'!$D$3:$D$24,MATCH(A377,'Holiday Schedule'!$C$3:$C$24,0)),0)</f>
        <v>0</v>
      </c>
      <c r="AB377" s="2">
        <f t="shared" si="40"/>
        <v>6</v>
      </c>
      <c r="AC377" s="2">
        <f t="shared" si="41"/>
        <v>7294</v>
      </c>
      <c r="AD377" s="5">
        <f t="shared" si="42"/>
        <v>7528</v>
      </c>
      <c r="AE377" s="5">
        <f t="shared" si="43"/>
        <v>14822</v>
      </c>
      <c r="AG377" s="2">
        <f t="shared" si="44"/>
        <v>1</v>
      </c>
      <c r="AH377" s="2">
        <f t="shared" si="45"/>
        <v>2025</v>
      </c>
      <c r="AJ377" s="5">
        <f t="shared" si="46"/>
        <v>941</v>
      </c>
      <c r="AK377" s="2">
        <f t="shared" si="47"/>
        <v>1</v>
      </c>
      <c r="AQ377" s="5"/>
      <c r="AR377" s="5"/>
      <c r="AS377" s="5"/>
      <c r="AT377" s="5"/>
      <c r="AU377" s="5"/>
      <c r="AV377" s="5"/>
      <c r="AW377" s="5"/>
      <c r="AX377" s="5"/>
    </row>
    <row r="378" spans="1:50" x14ac:dyDescent="0.25">
      <c r="A378" s="18">
        <v>45661</v>
      </c>
      <c r="B378" s="20">
        <v>942</v>
      </c>
      <c r="C378" s="20">
        <v>942</v>
      </c>
      <c r="D378" s="20">
        <v>942</v>
      </c>
      <c r="E378" s="20">
        <v>942</v>
      </c>
      <c r="F378" s="20">
        <v>942</v>
      </c>
      <c r="G378" s="20">
        <v>942</v>
      </c>
      <c r="H378" s="20">
        <v>942</v>
      </c>
      <c r="I378" s="20">
        <v>759</v>
      </c>
      <c r="J378" s="20">
        <v>0</v>
      </c>
      <c r="K378" s="20">
        <v>0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942</v>
      </c>
      <c r="S378" s="20">
        <v>942</v>
      </c>
      <c r="T378" s="20">
        <v>942</v>
      </c>
      <c r="U378" s="20">
        <v>942</v>
      </c>
      <c r="V378" s="20">
        <v>942</v>
      </c>
      <c r="W378" s="20">
        <v>942</v>
      </c>
      <c r="X378" s="20">
        <v>942</v>
      </c>
      <c r="Y378" s="20">
        <v>942</v>
      </c>
      <c r="AA378" s="2">
        <f>IFERROR(INDEX('Holiday Schedule'!$D$3:$D$24,MATCH(A378,'Holiday Schedule'!$C$3:$C$24,0)),0)</f>
        <v>0</v>
      </c>
      <c r="AB378" s="2">
        <f t="shared" si="40"/>
        <v>7</v>
      </c>
      <c r="AC378" s="2">
        <f t="shared" si="41"/>
        <v>0</v>
      </c>
      <c r="AD378" s="5">
        <f t="shared" si="42"/>
        <v>14889</v>
      </c>
      <c r="AE378" s="5">
        <f t="shared" si="43"/>
        <v>14889</v>
      </c>
      <c r="AG378" s="2">
        <f t="shared" si="44"/>
        <v>1</v>
      </c>
      <c r="AH378" s="2">
        <f t="shared" si="45"/>
        <v>2025</v>
      </c>
      <c r="AJ378" s="5">
        <f t="shared" si="46"/>
        <v>942</v>
      </c>
      <c r="AK378" s="2">
        <f t="shared" si="47"/>
        <v>1</v>
      </c>
      <c r="AQ378" s="5"/>
      <c r="AR378" s="5"/>
      <c r="AS378" s="5"/>
      <c r="AT378" s="5"/>
      <c r="AU378" s="5"/>
      <c r="AV378" s="5"/>
      <c r="AW378" s="5"/>
      <c r="AX378" s="5"/>
    </row>
    <row r="379" spans="1:50" x14ac:dyDescent="0.25">
      <c r="A379" s="18">
        <v>45662</v>
      </c>
      <c r="B379" s="20">
        <v>942</v>
      </c>
      <c r="C379" s="20">
        <v>942</v>
      </c>
      <c r="D379" s="20">
        <v>942</v>
      </c>
      <c r="E379" s="20">
        <v>942</v>
      </c>
      <c r="F379" s="20">
        <v>942</v>
      </c>
      <c r="G379" s="20">
        <v>942</v>
      </c>
      <c r="H379" s="20">
        <v>942</v>
      </c>
      <c r="I379" s="20">
        <v>759</v>
      </c>
      <c r="J379" s="20">
        <v>0</v>
      </c>
      <c r="K379" s="20">
        <v>0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942</v>
      </c>
      <c r="S379" s="20">
        <v>942</v>
      </c>
      <c r="T379" s="20">
        <v>942</v>
      </c>
      <c r="U379" s="20">
        <v>942</v>
      </c>
      <c r="V379" s="20">
        <v>942</v>
      </c>
      <c r="W379" s="20">
        <v>942</v>
      </c>
      <c r="X379" s="20">
        <v>942</v>
      </c>
      <c r="Y379" s="20">
        <v>942</v>
      </c>
      <c r="AA379" s="2">
        <f>IFERROR(INDEX('Holiday Schedule'!$D$3:$D$24,MATCH(A379,'Holiday Schedule'!$C$3:$C$24,0)),0)</f>
        <v>0</v>
      </c>
      <c r="AB379" s="2">
        <f t="shared" si="40"/>
        <v>1</v>
      </c>
      <c r="AC379" s="2">
        <f t="shared" si="41"/>
        <v>0</v>
      </c>
      <c r="AD379" s="5">
        <f t="shared" si="42"/>
        <v>14889</v>
      </c>
      <c r="AE379" s="5">
        <f t="shared" si="43"/>
        <v>14889</v>
      </c>
      <c r="AG379" s="2">
        <f t="shared" si="44"/>
        <v>1</v>
      </c>
      <c r="AH379" s="2">
        <f t="shared" si="45"/>
        <v>2025</v>
      </c>
      <c r="AJ379" s="5">
        <f t="shared" si="46"/>
        <v>942</v>
      </c>
      <c r="AK379" s="2">
        <f t="shared" si="47"/>
        <v>1</v>
      </c>
      <c r="AQ379" s="5"/>
      <c r="AR379" s="5"/>
      <c r="AS379" s="5"/>
      <c r="AT379" s="5"/>
      <c r="AU379" s="5"/>
      <c r="AV379" s="5"/>
      <c r="AW379" s="5"/>
      <c r="AX379" s="5"/>
    </row>
    <row r="380" spans="1:50" x14ac:dyDescent="0.25">
      <c r="A380" s="18">
        <v>45663</v>
      </c>
      <c r="B380" s="20">
        <v>943</v>
      </c>
      <c r="C380" s="20">
        <v>943</v>
      </c>
      <c r="D380" s="20">
        <v>943</v>
      </c>
      <c r="E380" s="20">
        <v>943</v>
      </c>
      <c r="F380" s="20">
        <v>943</v>
      </c>
      <c r="G380" s="20">
        <v>943</v>
      </c>
      <c r="H380" s="20">
        <v>943</v>
      </c>
      <c r="I380" s="20">
        <v>707</v>
      </c>
      <c r="J380" s="20">
        <v>0</v>
      </c>
      <c r="K380" s="20">
        <v>0</v>
      </c>
      <c r="L380" s="20">
        <v>0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943</v>
      </c>
      <c r="S380" s="20">
        <v>943</v>
      </c>
      <c r="T380" s="20">
        <v>943</v>
      </c>
      <c r="U380" s="20">
        <v>943</v>
      </c>
      <c r="V380" s="20">
        <v>943</v>
      </c>
      <c r="W380" s="20">
        <v>943</v>
      </c>
      <c r="X380" s="20">
        <v>943</v>
      </c>
      <c r="Y380" s="20">
        <v>943</v>
      </c>
      <c r="AA380" s="2">
        <f>IFERROR(INDEX('Holiday Schedule'!$D$3:$D$24,MATCH(A380,'Holiday Schedule'!$C$3:$C$24,0)),0)</f>
        <v>0</v>
      </c>
      <c r="AB380" s="2">
        <f t="shared" si="40"/>
        <v>2</v>
      </c>
      <c r="AC380" s="2">
        <f t="shared" si="41"/>
        <v>7308</v>
      </c>
      <c r="AD380" s="5">
        <f t="shared" si="42"/>
        <v>7544</v>
      </c>
      <c r="AE380" s="5">
        <f t="shared" si="43"/>
        <v>14852</v>
      </c>
      <c r="AG380" s="2">
        <f t="shared" si="44"/>
        <v>1</v>
      </c>
      <c r="AH380" s="2">
        <f t="shared" si="45"/>
        <v>2025</v>
      </c>
      <c r="AJ380" s="5">
        <f t="shared" si="46"/>
        <v>943</v>
      </c>
      <c r="AK380" s="2">
        <f t="shared" si="47"/>
        <v>1</v>
      </c>
      <c r="AQ380" s="5"/>
      <c r="AR380" s="5"/>
      <c r="AS380" s="5"/>
      <c r="AT380" s="5"/>
      <c r="AU380" s="5"/>
      <c r="AV380" s="5"/>
      <c r="AW380" s="5"/>
      <c r="AX380" s="5"/>
    </row>
    <row r="381" spans="1:50" x14ac:dyDescent="0.25">
      <c r="A381" s="18">
        <v>45664</v>
      </c>
      <c r="B381" s="20">
        <v>945</v>
      </c>
      <c r="C381" s="20">
        <v>945</v>
      </c>
      <c r="D381" s="20">
        <v>945</v>
      </c>
      <c r="E381" s="20">
        <v>945</v>
      </c>
      <c r="F381" s="20">
        <v>945</v>
      </c>
      <c r="G381" s="20">
        <v>945</v>
      </c>
      <c r="H381" s="20">
        <v>945</v>
      </c>
      <c r="I381" s="20">
        <v>708</v>
      </c>
      <c r="J381" s="20">
        <v>0</v>
      </c>
      <c r="K381" s="20">
        <v>0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945</v>
      </c>
      <c r="S381" s="20">
        <v>945</v>
      </c>
      <c r="T381" s="20">
        <v>945</v>
      </c>
      <c r="U381" s="20">
        <v>945</v>
      </c>
      <c r="V381" s="20">
        <v>945</v>
      </c>
      <c r="W381" s="20">
        <v>945</v>
      </c>
      <c r="X381" s="20">
        <v>945</v>
      </c>
      <c r="Y381" s="20">
        <v>945</v>
      </c>
      <c r="AA381" s="2">
        <f>IFERROR(INDEX('Holiday Schedule'!$D$3:$D$24,MATCH(A381,'Holiday Schedule'!$C$3:$C$24,0)),0)</f>
        <v>0</v>
      </c>
      <c r="AB381" s="2">
        <f t="shared" si="40"/>
        <v>3</v>
      </c>
      <c r="AC381" s="2">
        <f t="shared" si="41"/>
        <v>7323</v>
      </c>
      <c r="AD381" s="5">
        <f t="shared" si="42"/>
        <v>7560</v>
      </c>
      <c r="AE381" s="5">
        <f t="shared" si="43"/>
        <v>14883</v>
      </c>
      <c r="AG381" s="2">
        <f t="shared" si="44"/>
        <v>1</v>
      </c>
      <c r="AH381" s="2">
        <f t="shared" si="45"/>
        <v>2025</v>
      </c>
      <c r="AJ381" s="5">
        <f t="shared" si="46"/>
        <v>945</v>
      </c>
      <c r="AK381" s="2">
        <f t="shared" si="47"/>
        <v>1</v>
      </c>
      <c r="AQ381" s="5"/>
      <c r="AR381" s="5"/>
      <c r="AS381" s="5"/>
      <c r="AT381" s="5"/>
      <c r="AU381" s="5"/>
      <c r="AV381" s="5"/>
      <c r="AW381" s="5"/>
      <c r="AX381" s="5"/>
    </row>
    <row r="382" spans="1:50" x14ac:dyDescent="0.25">
      <c r="A382" s="18">
        <v>45665</v>
      </c>
      <c r="B382" s="20">
        <v>945</v>
      </c>
      <c r="C382" s="20">
        <v>945</v>
      </c>
      <c r="D382" s="20">
        <v>945</v>
      </c>
      <c r="E382" s="20">
        <v>945</v>
      </c>
      <c r="F382" s="20">
        <v>945</v>
      </c>
      <c r="G382" s="20">
        <v>945</v>
      </c>
      <c r="H382" s="20">
        <v>945</v>
      </c>
      <c r="I382" s="20">
        <v>709</v>
      </c>
      <c r="J382" s="20">
        <v>0</v>
      </c>
      <c r="K382" s="20">
        <v>0</v>
      </c>
      <c r="L382" s="20">
        <v>0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945</v>
      </c>
      <c r="S382" s="20">
        <v>945</v>
      </c>
      <c r="T382" s="20">
        <v>945</v>
      </c>
      <c r="U382" s="20">
        <v>945</v>
      </c>
      <c r="V382" s="20">
        <v>945</v>
      </c>
      <c r="W382" s="20">
        <v>945</v>
      </c>
      <c r="X382" s="20">
        <v>945</v>
      </c>
      <c r="Y382" s="20">
        <v>945</v>
      </c>
      <c r="AA382" s="2">
        <f>IFERROR(INDEX('Holiday Schedule'!$D$3:$D$24,MATCH(A382,'Holiday Schedule'!$C$3:$C$24,0)),0)</f>
        <v>0</v>
      </c>
      <c r="AB382" s="2">
        <f t="shared" si="40"/>
        <v>4</v>
      </c>
      <c r="AC382" s="2">
        <f t="shared" si="41"/>
        <v>7324</v>
      </c>
      <c r="AD382" s="5">
        <f t="shared" si="42"/>
        <v>7560</v>
      </c>
      <c r="AE382" s="5">
        <f t="shared" si="43"/>
        <v>14884</v>
      </c>
      <c r="AG382" s="2">
        <f t="shared" si="44"/>
        <v>1</v>
      </c>
      <c r="AH382" s="2">
        <f t="shared" si="45"/>
        <v>2025</v>
      </c>
      <c r="AJ382" s="5">
        <f t="shared" si="46"/>
        <v>945</v>
      </c>
      <c r="AK382" s="2">
        <f t="shared" si="47"/>
        <v>1</v>
      </c>
      <c r="AQ382" s="5"/>
      <c r="AR382" s="5"/>
      <c r="AS382" s="5"/>
      <c r="AT382" s="5"/>
      <c r="AU382" s="5"/>
      <c r="AV382" s="5"/>
      <c r="AW382" s="5"/>
      <c r="AX382" s="5"/>
    </row>
    <row r="383" spans="1:50" x14ac:dyDescent="0.25">
      <c r="A383" s="18">
        <v>45666</v>
      </c>
      <c r="B383" s="20">
        <v>945</v>
      </c>
      <c r="C383" s="20">
        <v>945</v>
      </c>
      <c r="D383" s="20">
        <v>945</v>
      </c>
      <c r="E383" s="20">
        <v>945</v>
      </c>
      <c r="F383" s="20">
        <v>945</v>
      </c>
      <c r="G383" s="20">
        <v>945</v>
      </c>
      <c r="H383" s="20">
        <v>945</v>
      </c>
      <c r="I383" s="20">
        <v>709</v>
      </c>
      <c r="J383" s="20">
        <v>0</v>
      </c>
      <c r="K383" s="20">
        <v>0</v>
      </c>
      <c r="L383" s="20">
        <v>0</v>
      </c>
      <c r="M383" s="20"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945</v>
      </c>
      <c r="S383" s="20">
        <v>945</v>
      </c>
      <c r="T383" s="20">
        <v>945</v>
      </c>
      <c r="U383" s="20">
        <v>945</v>
      </c>
      <c r="V383" s="20">
        <v>945</v>
      </c>
      <c r="W383" s="20">
        <v>945</v>
      </c>
      <c r="X383" s="20">
        <v>945</v>
      </c>
      <c r="Y383" s="20">
        <v>945</v>
      </c>
      <c r="AA383" s="2">
        <f>IFERROR(INDEX('Holiday Schedule'!$D$3:$D$24,MATCH(A383,'Holiday Schedule'!$C$3:$C$24,0)),0)</f>
        <v>0</v>
      </c>
      <c r="AB383" s="2">
        <f t="shared" si="40"/>
        <v>5</v>
      </c>
      <c r="AC383" s="2">
        <f t="shared" si="41"/>
        <v>7324</v>
      </c>
      <c r="AD383" s="5">
        <f t="shared" si="42"/>
        <v>7560</v>
      </c>
      <c r="AE383" s="5">
        <f t="shared" si="43"/>
        <v>14884</v>
      </c>
      <c r="AG383" s="2">
        <f t="shared" si="44"/>
        <v>1</v>
      </c>
      <c r="AH383" s="2">
        <f t="shared" si="45"/>
        <v>2025</v>
      </c>
      <c r="AJ383" s="5">
        <f t="shared" si="46"/>
        <v>945</v>
      </c>
      <c r="AK383" s="2">
        <f t="shared" si="47"/>
        <v>1</v>
      </c>
      <c r="AQ383" s="5"/>
      <c r="AR383" s="5"/>
      <c r="AS383" s="5"/>
      <c r="AT383" s="5"/>
      <c r="AU383" s="5"/>
      <c r="AV383" s="5"/>
      <c r="AW383" s="5"/>
      <c r="AX383" s="5"/>
    </row>
    <row r="384" spans="1:50" x14ac:dyDescent="0.25">
      <c r="A384" s="18">
        <v>45667</v>
      </c>
      <c r="B384" s="20">
        <v>947</v>
      </c>
      <c r="C384" s="20">
        <v>947</v>
      </c>
      <c r="D384" s="20">
        <v>947</v>
      </c>
      <c r="E384" s="20">
        <v>947</v>
      </c>
      <c r="F384" s="20">
        <v>947</v>
      </c>
      <c r="G384" s="20">
        <v>947</v>
      </c>
      <c r="H384" s="20">
        <v>947</v>
      </c>
      <c r="I384" s="20">
        <v>710</v>
      </c>
      <c r="J384" s="20">
        <v>0</v>
      </c>
      <c r="K384" s="20">
        <v>0</v>
      </c>
      <c r="L384" s="20">
        <v>0</v>
      </c>
      <c r="M384" s="20"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947</v>
      </c>
      <c r="S384" s="20">
        <v>947</v>
      </c>
      <c r="T384" s="20">
        <v>947</v>
      </c>
      <c r="U384" s="20">
        <v>947</v>
      </c>
      <c r="V384" s="20">
        <v>947</v>
      </c>
      <c r="W384" s="20">
        <v>947</v>
      </c>
      <c r="X384" s="20">
        <v>947</v>
      </c>
      <c r="Y384" s="20">
        <v>947</v>
      </c>
      <c r="AA384" s="2">
        <f>IFERROR(INDEX('Holiday Schedule'!$D$3:$D$24,MATCH(A384,'Holiday Schedule'!$C$3:$C$24,0)),0)</f>
        <v>0</v>
      </c>
      <c r="AB384" s="2">
        <f t="shared" si="40"/>
        <v>6</v>
      </c>
      <c r="AC384" s="2">
        <f t="shared" si="41"/>
        <v>7339</v>
      </c>
      <c r="AD384" s="5">
        <f t="shared" si="42"/>
        <v>7576</v>
      </c>
      <c r="AE384" s="5">
        <f t="shared" si="43"/>
        <v>14915</v>
      </c>
      <c r="AG384" s="2">
        <f t="shared" si="44"/>
        <v>1</v>
      </c>
      <c r="AH384" s="2">
        <f t="shared" si="45"/>
        <v>2025</v>
      </c>
      <c r="AJ384" s="5">
        <f t="shared" si="46"/>
        <v>947</v>
      </c>
      <c r="AK384" s="2">
        <f t="shared" si="47"/>
        <v>1</v>
      </c>
      <c r="AQ384" s="5"/>
      <c r="AR384" s="5"/>
      <c r="AS384" s="5"/>
      <c r="AT384" s="5"/>
      <c r="AU384" s="5"/>
      <c r="AV384" s="5"/>
      <c r="AW384" s="5"/>
      <c r="AX384" s="5"/>
    </row>
    <row r="385" spans="1:50" x14ac:dyDescent="0.25">
      <c r="A385" s="18">
        <v>45668</v>
      </c>
      <c r="B385" s="20">
        <v>947</v>
      </c>
      <c r="C385" s="20">
        <v>947</v>
      </c>
      <c r="D385" s="20">
        <v>947</v>
      </c>
      <c r="E385" s="20">
        <v>947</v>
      </c>
      <c r="F385" s="20">
        <v>947</v>
      </c>
      <c r="G385" s="20">
        <v>947</v>
      </c>
      <c r="H385" s="20">
        <v>947</v>
      </c>
      <c r="I385" s="20">
        <v>762</v>
      </c>
      <c r="J385" s="20">
        <v>0</v>
      </c>
      <c r="K385" s="20">
        <v>0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947</v>
      </c>
      <c r="S385" s="20">
        <v>947</v>
      </c>
      <c r="T385" s="20">
        <v>947</v>
      </c>
      <c r="U385" s="20">
        <v>947</v>
      </c>
      <c r="V385" s="20">
        <v>947</v>
      </c>
      <c r="W385" s="20">
        <v>947</v>
      </c>
      <c r="X385" s="20">
        <v>947</v>
      </c>
      <c r="Y385" s="20">
        <v>947</v>
      </c>
      <c r="AA385" s="2">
        <f>IFERROR(INDEX('Holiday Schedule'!$D$3:$D$24,MATCH(A385,'Holiday Schedule'!$C$3:$C$24,0)),0)</f>
        <v>0</v>
      </c>
      <c r="AB385" s="2">
        <f t="shared" si="40"/>
        <v>7</v>
      </c>
      <c r="AC385" s="2">
        <f t="shared" si="41"/>
        <v>0</v>
      </c>
      <c r="AD385" s="5">
        <f t="shared" si="42"/>
        <v>14967</v>
      </c>
      <c r="AE385" s="5">
        <f t="shared" si="43"/>
        <v>14967</v>
      </c>
      <c r="AG385" s="2">
        <f t="shared" si="44"/>
        <v>1</v>
      </c>
      <c r="AH385" s="2">
        <f t="shared" si="45"/>
        <v>2025</v>
      </c>
      <c r="AJ385" s="5">
        <f t="shared" si="46"/>
        <v>947</v>
      </c>
      <c r="AK385" s="2">
        <f t="shared" si="47"/>
        <v>1</v>
      </c>
      <c r="AQ385" s="5"/>
      <c r="AR385" s="5"/>
      <c r="AS385" s="5"/>
      <c r="AT385" s="5"/>
      <c r="AU385" s="5"/>
      <c r="AV385" s="5"/>
      <c r="AW385" s="5"/>
      <c r="AX385" s="5"/>
    </row>
    <row r="386" spans="1:50" x14ac:dyDescent="0.25">
      <c r="A386" s="18">
        <v>45669</v>
      </c>
      <c r="B386" s="20">
        <v>947</v>
      </c>
      <c r="C386" s="20">
        <v>947</v>
      </c>
      <c r="D386" s="20">
        <v>947</v>
      </c>
      <c r="E386" s="20">
        <v>947</v>
      </c>
      <c r="F386" s="20">
        <v>947</v>
      </c>
      <c r="G386" s="20">
        <v>947</v>
      </c>
      <c r="H386" s="20">
        <v>947</v>
      </c>
      <c r="I386" s="20">
        <v>762</v>
      </c>
      <c r="J386" s="20">
        <v>0</v>
      </c>
      <c r="K386" s="20">
        <v>0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947</v>
      </c>
      <c r="S386" s="20">
        <v>947</v>
      </c>
      <c r="T386" s="20">
        <v>947</v>
      </c>
      <c r="U386" s="20">
        <v>947</v>
      </c>
      <c r="V386" s="20">
        <v>947</v>
      </c>
      <c r="W386" s="20">
        <v>947</v>
      </c>
      <c r="X386" s="20">
        <v>947</v>
      </c>
      <c r="Y386" s="20">
        <v>947</v>
      </c>
      <c r="AA386" s="2">
        <f>IFERROR(INDEX('Holiday Schedule'!$D$3:$D$24,MATCH(A386,'Holiday Schedule'!$C$3:$C$24,0)),0)</f>
        <v>0</v>
      </c>
      <c r="AB386" s="2">
        <f t="shared" si="40"/>
        <v>1</v>
      </c>
      <c r="AC386" s="2">
        <f t="shared" si="41"/>
        <v>0</v>
      </c>
      <c r="AD386" s="5">
        <f t="shared" si="42"/>
        <v>14967</v>
      </c>
      <c r="AE386" s="5">
        <f t="shared" si="43"/>
        <v>14967</v>
      </c>
      <c r="AG386" s="2">
        <f t="shared" si="44"/>
        <v>1</v>
      </c>
      <c r="AH386" s="2">
        <f t="shared" si="45"/>
        <v>2025</v>
      </c>
      <c r="AJ386" s="5">
        <f t="shared" si="46"/>
        <v>947</v>
      </c>
      <c r="AK386" s="2">
        <f t="shared" si="47"/>
        <v>1</v>
      </c>
      <c r="AQ386" s="5"/>
      <c r="AR386" s="5"/>
      <c r="AS386" s="5"/>
      <c r="AT386" s="5"/>
      <c r="AU386" s="5"/>
      <c r="AV386" s="5"/>
      <c r="AW386" s="5"/>
      <c r="AX386" s="5"/>
    </row>
    <row r="387" spans="1:50" x14ac:dyDescent="0.25">
      <c r="A387" s="18">
        <v>45670</v>
      </c>
      <c r="B387" s="20">
        <v>947</v>
      </c>
      <c r="C387" s="20">
        <v>947</v>
      </c>
      <c r="D387" s="20">
        <v>947</v>
      </c>
      <c r="E387" s="20">
        <v>947</v>
      </c>
      <c r="F387" s="20">
        <v>947</v>
      </c>
      <c r="G387" s="20">
        <v>947</v>
      </c>
      <c r="H387" s="20">
        <v>947</v>
      </c>
      <c r="I387" s="20">
        <v>710</v>
      </c>
      <c r="J387" s="20">
        <v>0</v>
      </c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947</v>
      </c>
      <c r="S387" s="20">
        <v>947</v>
      </c>
      <c r="T387" s="20">
        <v>947</v>
      </c>
      <c r="U387" s="20">
        <v>947</v>
      </c>
      <c r="V387" s="20">
        <v>947</v>
      </c>
      <c r="W387" s="20">
        <v>947</v>
      </c>
      <c r="X387" s="20">
        <v>947</v>
      </c>
      <c r="Y387" s="20">
        <v>947</v>
      </c>
      <c r="AA387" s="2">
        <f>IFERROR(INDEX('Holiday Schedule'!$D$3:$D$24,MATCH(A387,'Holiday Schedule'!$C$3:$C$24,0)),0)</f>
        <v>0</v>
      </c>
      <c r="AB387" s="2">
        <f t="shared" si="40"/>
        <v>2</v>
      </c>
      <c r="AC387" s="2">
        <f t="shared" si="41"/>
        <v>7339</v>
      </c>
      <c r="AD387" s="5">
        <f t="shared" si="42"/>
        <v>7576</v>
      </c>
      <c r="AE387" s="5">
        <f t="shared" si="43"/>
        <v>14915</v>
      </c>
      <c r="AG387" s="2">
        <f t="shared" si="44"/>
        <v>1</v>
      </c>
      <c r="AH387" s="2">
        <f t="shared" si="45"/>
        <v>2025</v>
      </c>
      <c r="AJ387" s="5">
        <f t="shared" si="46"/>
        <v>947</v>
      </c>
      <c r="AK387" s="2">
        <f t="shared" si="47"/>
        <v>1</v>
      </c>
      <c r="AQ387" s="5"/>
      <c r="AR387" s="5"/>
      <c r="AS387" s="5"/>
      <c r="AT387" s="5"/>
      <c r="AU387" s="5"/>
      <c r="AV387" s="5"/>
      <c r="AW387" s="5"/>
      <c r="AX387" s="5"/>
    </row>
    <row r="388" spans="1:50" x14ac:dyDescent="0.25">
      <c r="A388" s="18">
        <v>45671</v>
      </c>
      <c r="B388" s="20">
        <v>948</v>
      </c>
      <c r="C388" s="20">
        <v>948</v>
      </c>
      <c r="D388" s="20">
        <v>948</v>
      </c>
      <c r="E388" s="20">
        <v>948</v>
      </c>
      <c r="F388" s="20">
        <v>948</v>
      </c>
      <c r="G388" s="20">
        <v>948</v>
      </c>
      <c r="H388" s="20">
        <v>948</v>
      </c>
      <c r="I388" s="20">
        <v>711</v>
      </c>
      <c r="J388" s="20">
        <v>0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948</v>
      </c>
      <c r="S388" s="20">
        <v>948</v>
      </c>
      <c r="T388" s="20">
        <v>948</v>
      </c>
      <c r="U388" s="20">
        <v>948</v>
      </c>
      <c r="V388" s="20">
        <v>948</v>
      </c>
      <c r="W388" s="20">
        <v>948</v>
      </c>
      <c r="X388" s="20">
        <v>948</v>
      </c>
      <c r="Y388" s="20">
        <v>948</v>
      </c>
      <c r="AA388" s="2">
        <f>IFERROR(INDEX('Holiday Schedule'!$D$3:$D$24,MATCH(A388,'Holiday Schedule'!$C$3:$C$24,0)),0)</f>
        <v>0</v>
      </c>
      <c r="AB388" s="2">
        <f t="shared" si="40"/>
        <v>3</v>
      </c>
      <c r="AC388" s="2">
        <f t="shared" si="41"/>
        <v>7347</v>
      </c>
      <c r="AD388" s="5">
        <f t="shared" si="42"/>
        <v>7584</v>
      </c>
      <c r="AE388" s="5">
        <f t="shared" si="43"/>
        <v>14931</v>
      </c>
      <c r="AG388" s="2">
        <f t="shared" si="44"/>
        <v>1</v>
      </c>
      <c r="AH388" s="2">
        <f t="shared" si="45"/>
        <v>2025</v>
      </c>
      <c r="AJ388" s="5">
        <f t="shared" si="46"/>
        <v>948</v>
      </c>
      <c r="AK388" s="2">
        <f t="shared" si="47"/>
        <v>1</v>
      </c>
      <c r="AQ388" s="5"/>
      <c r="AR388" s="5"/>
      <c r="AS388" s="5"/>
      <c r="AT388" s="5"/>
      <c r="AU388" s="5"/>
      <c r="AV388" s="5"/>
      <c r="AW388" s="5"/>
      <c r="AX388" s="5"/>
    </row>
    <row r="389" spans="1:50" x14ac:dyDescent="0.25">
      <c r="A389" s="18">
        <v>45672</v>
      </c>
      <c r="B389" s="20">
        <v>944</v>
      </c>
      <c r="C389" s="20">
        <v>944</v>
      </c>
      <c r="D389" s="20">
        <v>944</v>
      </c>
      <c r="E389" s="20">
        <v>944</v>
      </c>
      <c r="F389" s="20">
        <v>944</v>
      </c>
      <c r="G389" s="20">
        <v>944</v>
      </c>
      <c r="H389" s="20">
        <v>944</v>
      </c>
      <c r="I389" s="20">
        <v>708</v>
      </c>
      <c r="J389" s="20">
        <v>0</v>
      </c>
      <c r="K389" s="20">
        <v>0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944</v>
      </c>
      <c r="S389" s="20">
        <v>944</v>
      </c>
      <c r="T389" s="20">
        <v>944</v>
      </c>
      <c r="U389" s="20">
        <v>944</v>
      </c>
      <c r="V389" s="20">
        <v>944</v>
      </c>
      <c r="W389" s="20">
        <v>944</v>
      </c>
      <c r="X389" s="20">
        <v>944</v>
      </c>
      <c r="Y389" s="20">
        <v>944</v>
      </c>
      <c r="AA389" s="2">
        <f>IFERROR(INDEX('Holiday Schedule'!$D$3:$D$24,MATCH(A389,'Holiday Schedule'!$C$3:$C$24,0)),0)</f>
        <v>0</v>
      </c>
      <c r="AB389" s="2">
        <f t="shared" si="40"/>
        <v>4</v>
      </c>
      <c r="AC389" s="2">
        <f t="shared" si="41"/>
        <v>7316</v>
      </c>
      <c r="AD389" s="5">
        <f t="shared" si="42"/>
        <v>7552</v>
      </c>
      <c r="AE389" s="5">
        <f t="shared" si="43"/>
        <v>14868</v>
      </c>
      <c r="AG389" s="2">
        <f t="shared" si="44"/>
        <v>1</v>
      </c>
      <c r="AH389" s="2">
        <f t="shared" si="45"/>
        <v>2025</v>
      </c>
      <c r="AJ389" s="5">
        <f t="shared" si="46"/>
        <v>944</v>
      </c>
      <c r="AK389" s="2">
        <f t="shared" si="47"/>
        <v>1</v>
      </c>
      <c r="AQ389" s="5"/>
      <c r="AR389" s="5"/>
      <c r="AS389" s="5"/>
      <c r="AT389" s="5"/>
      <c r="AU389" s="5"/>
      <c r="AV389" s="5"/>
      <c r="AW389" s="5"/>
      <c r="AX389" s="5"/>
    </row>
    <row r="390" spans="1:50" x14ac:dyDescent="0.25">
      <c r="A390" s="18">
        <v>45673</v>
      </c>
      <c r="B390" s="20">
        <v>944</v>
      </c>
      <c r="C390" s="20">
        <v>944</v>
      </c>
      <c r="D390" s="20">
        <v>944</v>
      </c>
      <c r="E390" s="20">
        <v>944</v>
      </c>
      <c r="F390" s="20">
        <v>944</v>
      </c>
      <c r="G390" s="20">
        <v>944</v>
      </c>
      <c r="H390" s="20">
        <v>944</v>
      </c>
      <c r="I390" s="20">
        <v>708</v>
      </c>
      <c r="J390" s="20">
        <v>0</v>
      </c>
      <c r="K390" s="20">
        <v>0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944</v>
      </c>
      <c r="S390" s="20">
        <v>944</v>
      </c>
      <c r="T390" s="20">
        <v>944</v>
      </c>
      <c r="U390" s="20">
        <v>944</v>
      </c>
      <c r="V390" s="20">
        <v>944</v>
      </c>
      <c r="W390" s="20">
        <v>944</v>
      </c>
      <c r="X390" s="20">
        <v>944</v>
      </c>
      <c r="Y390" s="20">
        <v>944</v>
      </c>
      <c r="AA390" s="2">
        <f>IFERROR(INDEX('Holiday Schedule'!$D$3:$D$24,MATCH(A390,'Holiday Schedule'!$C$3:$C$24,0)),0)</f>
        <v>0</v>
      </c>
      <c r="AB390" s="2">
        <f t="shared" si="40"/>
        <v>5</v>
      </c>
      <c r="AC390" s="2">
        <f t="shared" si="41"/>
        <v>7316</v>
      </c>
      <c r="AD390" s="5">
        <f t="shared" si="42"/>
        <v>7552</v>
      </c>
      <c r="AE390" s="5">
        <f t="shared" si="43"/>
        <v>14868</v>
      </c>
      <c r="AG390" s="2">
        <f t="shared" si="44"/>
        <v>1</v>
      </c>
      <c r="AH390" s="2">
        <f t="shared" si="45"/>
        <v>2025</v>
      </c>
      <c r="AJ390" s="5">
        <f t="shared" si="46"/>
        <v>944</v>
      </c>
      <c r="AK390" s="2">
        <f t="shared" si="47"/>
        <v>1</v>
      </c>
      <c r="AQ390" s="5"/>
      <c r="AR390" s="5"/>
      <c r="AS390" s="5"/>
      <c r="AT390" s="5"/>
      <c r="AU390" s="5"/>
      <c r="AV390" s="5"/>
      <c r="AW390" s="5"/>
      <c r="AX390" s="5"/>
    </row>
    <row r="391" spans="1:50" x14ac:dyDescent="0.25">
      <c r="A391" s="18">
        <v>45674</v>
      </c>
      <c r="B391" s="20">
        <v>945</v>
      </c>
      <c r="C391" s="20">
        <v>945</v>
      </c>
      <c r="D391" s="20">
        <v>945</v>
      </c>
      <c r="E391" s="20">
        <v>945</v>
      </c>
      <c r="F391" s="20">
        <v>945</v>
      </c>
      <c r="G391" s="20">
        <v>945</v>
      </c>
      <c r="H391" s="20">
        <v>945</v>
      </c>
      <c r="I391" s="20">
        <v>709</v>
      </c>
      <c r="J391" s="20">
        <v>0</v>
      </c>
      <c r="K391" s="20">
        <v>0</v>
      </c>
      <c r="L391" s="20">
        <v>0</v>
      </c>
      <c r="M391" s="20"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945</v>
      </c>
      <c r="S391" s="20">
        <v>945</v>
      </c>
      <c r="T391" s="20">
        <v>945</v>
      </c>
      <c r="U391" s="20">
        <v>945</v>
      </c>
      <c r="V391" s="20">
        <v>945</v>
      </c>
      <c r="W391" s="20">
        <v>945</v>
      </c>
      <c r="X391" s="20">
        <v>945</v>
      </c>
      <c r="Y391" s="20">
        <v>945</v>
      </c>
      <c r="AA391" s="2">
        <f>IFERROR(INDEX('Holiday Schedule'!$D$3:$D$24,MATCH(A391,'Holiday Schedule'!$C$3:$C$24,0)),0)</f>
        <v>0</v>
      </c>
      <c r="AB391" s="2">
        <f t="shared" si="40"/>
        <v>6</v>
      </c>
      <c r="AC391" s="2">
        <f t="shared" si="41"/>
        <v>7324</v>
      </c>
      <c r="AD391" s="5">
        <f t="shared" si="42"/>
        <v>7560</v>
      </c>
      <c r="AE391" s="5">
        <f t="shared" si="43"/>
        <v>14884</v>
      </c>
      <c r="AG391" s="2">
        <f t="shared" si="44"/>
        <v>1</v>
      </c>
      <c r="AH391" s="2">
        <f t="shared" si="45"/>
        <v>2025</v>
      </c>
      <c r="AJ391" s="5">
        <f t="shared" si="46"/>
        <v>945</v>
      </c>
      <c r="AK391" s="2">
        <f t="shared" si="47"/>
        <v>1</v>
      </c>
      <c r="AQ391" s="5"/>
      <c r="AR391" s="5"/>
      <c r="AS391" s="5"/>
      <c r="AT391" s="5"/>
      <c r="AU391" s="5"/>
      <c r="AV391" s="5"/>
      <c r="AW391" s="5"/>
      <c r="AX391" s="5"/>
    </row>
    <row r="392" spans="1:50" x14ac:dyDescent="0.25">
      <c r="A392" s="18">
        <v>45675</v>
      </c>
      <c r="B392" s="20">
        <v>945</v>
      </c>
      <c r="C392" s="20">
        <v>945</v>
      </c>
      <c r="D392" s="20">
        <v>945</v>
      </c>
      <c r="E392" s="20">
        <v>945</v>
      </c>
      <c r="F392" s="20">
        <v>945</v>
      </c>
      <c r="G392" s="20">
        <v>945</v>
      </c>
      <c r="H392" s="20">
        <v>945</v>
      </c>
      <c r="I392" s="20">
        <v>760</v>
      </c>
      <c r="J392" s="20">
        <v>0</v>
      </c>
      <c r="K392" s="20">
        <v>0</v>
      </c>
      <c r="L392" s="20">
        <v>0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945</v>
      </c>
      <c r="S392" s="20">
        <v>945</v>
      </c>
      <c r="T392" s="20">
        <v>945</v>
      </c>
      <c r="U392" s="20">
        <v>945</v>
      </c>
      <c r="V392" s="20">
        <v>945</v>
      </c>
      <c r="W392" s="20">
        <v>945</v>
      </c>
      <c r="X392" s="20">
        <v>945</v>
      </c>
      <c r="Y392" s="20">
        <v>945</v>
      </c>
      <c r="AA392" s="2">
        <f>IFERROR(INDEX('Holiday Schedule'!$D$3:$D$24,MATCH(A392,'Holiday Schedule'!$C$3:$C$24,0)),0)</f>
        <v>0</v>
      </c>
      <c r="AB392" s="2">
        <f t="shared" si="40"/>
        <v>7</v>
      </c>
      <c r="AC392" s="2">
        <f t="shared" si="41"/>
        <v>0</v>
      </c>
      <c r="AD392" s="5">
        <f t="shared" si="42"/>
        <v>14935</v>
      </c>
      <c r="AE392" s="5">
        <f t="shared" si="43"/>
        <v>14935</v>
      </c>
      <c r="AG392" s="2">
        <f t="shared" si="44"/>
        <v>1</v>
      </c>
      <c r="AH392" s="2">
        <f t="shared" si="45"/>
        <v>2025</v>
      </c>
      <c r="AJ392" s="5">
        <f t="shared" si="46"/>
        <v>945</v>
      </c>
      <c r="AK392" s="2">
        <f t="shared" si="47"/>
        <v>1</v>
      </c>
      <c r="AQ392" s="5"/>
      <c r="AR392" s="5"/>
      <c r="AS392" s="5"/>
      <c r="AT392" s="5"/>
      <c r="AU392" s="5"/>
      <c r="AV392" s="5"/>
      <c r="AW392" s="5"/>
      <c r="AX392" s="5"/>
    </row>
    <row r="393" spans="1:50" x14ac:dyDescent="0.25">
      <c r="A393" s="18">
        <v>45676</v>
      </c>
      <c r="B393" s="20">
        <v>945</v>
      </c>
      <c r="C393" s="20">
        <v>945</v>
      </c>
      <c r="D393" s="20">
        <v>945</v>
      </c>
      <c r="E393" s="20">
        <v>945</v>
      </c>
      <c r="F393" s="20">
        <v>945</v>
      </c>
      <c r="G393" s="20">
        <v>945</v>
      </c>
      <c r="H393" s="20">
        <v>945</v>
      </c>
      <c r="I393" s="20">
        <v>760</v>
      </c>
      <c r="J393" s="20">
        <v>0</v>
      </c>
      <c r="K393" s="20">
        <v>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945</v>
      </c>
      <c r="S393" s="20">
        <v>945</v>
      </c>
      <c r="T393" s="20">
        <v>945</v>
      </c>
      <c r="U393" s="20">
        <v>945</v>
      </c>
      <c r="V393" s="20">
        <v>945</v>
      </c>
      <c r="W393" s="20">
        <v>945</v>
      </c>
      <c r="X393" s="20">
        <v>945</v>
      </c>
      <c r="Y393" s="20">
        <v>945</v>
      </c>
      <c r="AA393" s="2">
        <f>IFERROR(INDEX('Holiday Schedule'!$D$3:$D$24,MATCH(A393,'Holiday Schedule'!$C$3:$C$24,0)),0)</f>
        <v>0</v>
      </c>
      <c r="AB393" s="2">
        <f t="shared" si="40"/>
        <v>1</v>
      </c>
      <c r="AC393" s="2">
        <f t="shared" si="41"/>
        <v>0</v>
      </c>
      <c r="AD393" s="5">
        <f t="shared" si="42"/>
        <v>14935</v>
      </c>
      <c r="AE393" s="5">
        <f t="shared" si="43"/>
        <v>14935</v>
      </c>
      <c r="AG393" s="2">
        <f t="shared" si="44"/>
        <v>1</v>
      </c>
      <c r="AH393" s="2">
        <f t="shared" si="45"/>
        <v>2025</v>
      </c>
      <c r="AJ393" s="5">
        <f t="shared" si="46"/>
        <v>945</v>
      </c>
      <c r="AK393" s="2">
        <f t="shared" si="47"/>
        <v>1</v>
      </c>
      <c r="AQ393" s="5"/>
      <c r="AR393" s="5"/>
      <c r="AS393" s="5"/>
      <c r="AT393" s="5"/>
      <c r="AU393" s="5"/>
      <c r="AV393" s="5"/>
      <c r="AW393" s="5"/>
      <c r="AX393" s="5"/>
    </row>
    <row r="394" spans="1:50" x14ac:dyDescent="0.25">
      <c r="A394" s="18">
        <v>45677</v>
      </c>
      <c r="B394" s="20">
        <v>945</v>
      </c>
      <c r="C394" s="20">
        <v>945</v>
      </c>
      <c r="D394" s="20">
        <v>945</v>
      </c>
      <c r="E394" s="20">
        <v>945</v>
      </c>
      <c r="F394" s="20">
        <v>945</v>
      </c>
      <c r="G394" s="20">
        <v>945</v>
      </c>
      <c r="H394" s="20">
        <v>945</v>
      </c>
      <c r="I394" s="20">
        <v>760</v>
      </c>
      <c r="J394" s="20">
        <v>0</v>
      </c>
      <c r="K394" s="20">
        <v>0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945</v>
      </c>
      <c r="S394" s="20">
        <v>945</v>
      </c>
      <c r="T394" s="20">
        <v>945</v>
      </c>
      <c r="U394" s="20">
        <v>945</v>
      </c>
      <c r="V394" s="20">
        <v>945</v>
      </c>
      <c r="W394" s="20">
        <v>945</v>
      </c>
      <c r="X394" s="20">
        <v>945</v>
      </c>
      <c r="Y394" s="20">
        <v>945</v>
      </c>
      <c r="AA394" s="2">
        <f>IFERROR(INDEX('Holiday Schedule'!$D$3:$D$24,MATCH(A394,'Holiday Schedule'!$C$3:$C$24,0)),0)</f>
        <v>0</v>
      </c>
      <c r="AB394" s="2">
        <f t="shared" ref="AB394:AB457" si="48">WEEKDAY(A394)</f>
        <v>2</v>
      </c>
      <c r="AC394" s="2">
        <f t="shared" ref="AC394:AC457" si="49">IF(AND(AB394&gt;1,AB394&lt;7,AA394&lt;1),SUM(I394:X394),0)</f>
        <v>7375</v>
      </c>
      <c r="AD394" s="5">
        <f t="shared" ref="AD394:AD457" si="50">AE394-AC394</f>
        <v>7560</v>
      </c>
      <c r="AE394" s="5">
        <f t="shared" ref="AE394:AE457" si="51">SUM(B394:Y394)</f>
        <v>14935</v>
      </c>
      <c r="AG394" s="2">
        <f t="shared" ref="AG394:AG457" si="52">MONTH(A394)</f>
        <v>1</v>
      </c>
      <c r="AH394" s="2">
        <f t="shared" ref="AH394:AH457" si="53">YEAR(A394)</f>
        <v>2025</v>
      </c>
      <c r="AJ394" s="5">
        <f t="shared" ref="AJ394:AJ457" si="54">MAX(B394:Y394)</f>
        <v>945</v>
      </c>
      <c r="AK394" s="2">
        <f t="shared" ref="AK394:AK457" si="55">IF(AE394&gt;0,INDEX(B$8:Y$8,MATCH(AJ394,B394:Y394,0)),"")</f>
        <v>1</v>
      </c>
      <c r="AQ394" s="5"/>
      <c r="AR394" s="5"/>
      <c r="AS394" s="5"/>
      <c r="AT394" s="5"/>
      <c r="AU394" s="5"/>
      <c r="AV394" s="5"/>
      <c r="AW394" s="5"/>
      <c r="AX394" s="5"/>
    </row>
    <row r="395" spans="1:50" x14ac:dyDescent="0.25">
      <c r="A395" s="18">
        <v>45678</v>
      </c>
      <c r="B395" s="20">
        <v>941</v>
      </c>
      <c r="C395" s="20">
        <v>941</v>
      </c>
      <c r="D395" s="20">
        <v>941</v>
      </c>
      <c r="E395" s="20">
        <v>941</v>
      </c>
      <c r="F395" s="20">
        <v>941</v>
      </c>
      <c r="G395" s="20">
        <v>941</v>
      </c>
      <c r="H395" s="20">
        <v>941</v>
      </c>
      <c r="I395" s="20">
        <v>704</v>
      </c>
      <c r="J395" s="20">
        <v>0</v>
      </c>
      <c r="K395" s="20">
        <v>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941</v>
      </c>
      <c r="S395" s="20">
        <v>941</v>
      </c>
      <c r="T395" s="20">
        <v>941</v>
      </c>
      <c r="U395" s="20">
        <v>941</v>
      </c>
      <c r="V395" s="20">
        <v>941</v>
      </c>
      <c r="W395" s="20">
        <v>941</v>
      </c>
      <c r="X395" s="20">
        <v>941</v>
      </c>
      <c r="Y395" s="20">
        <v>941</v>
      </c>
      <c r="AA395" s="2">
        <f>IFERROR(INDEX('Holiday Schedule'!$D$3:$D$24,MATCH(A395,'Holiday Schedule'!$C$3:$C$24,0)),0)</f>
        <v>0</v>
      </c>
      <c r="AB395" s="2">
        <f t="shared" si="48"/>
        <v>3</v>
      </c>
      <c r="AC395" s="2">
        <f t="shared" si="49"/>
        <v>7291</v>
      </c>
      <c r="AD395" s="5">
        <f t="shared" si="50"/>
        <v>7528</v>
      </c>
      <c r="AE395" s="5">
        <f t="shared" si="51"/>
        <v>14819</v>
      </c>
      <c r="AG395" s="2">
        <f t="shared" si="52"/>
        <v>1</v>
      </c>
      <c r="AH395" s="2">
        <f t="shared" si="53"/>
        <v>2025</v>
      </c>
      <c r="AJ395" s="5">
        <f t="shared" si="54"/>
        <v>941</v>
      </c>
      <c r="AK395" s="2">
        <f t="shared" si="55"/>
        <v>1</v>
      </c>
      <c r="AQ395" s="5"/>
      <c r="AR395" s="5"/>
      <c r="AS395" s="5"/>
      <c r="AT395" s="5"/>
      <c r="AU395" s="5"/>
      <c r="AV395" s="5"/>
      <c r="AW395" s="5"/>
      <c r="AX395" s="5"/>
    </row>
    <row r="396" spans="1:50" x14ac:dyDescent="0.25">
      <c r="A396" s="18">
        <v>45679</v>
      </c>
      <c r="B396" s="20">
        <v>938</v>
      </c>
      <c r="C396" s="20">
        <v>938</v>
      </c>
      <c r="D396" s="20">
        <v>938</v>
      </c>
      <c r="E396" s="20">
        <v>938</v>
      </c>
      <c r="F396" s="20">
        <v>938</v>
      </c>
      <c r="G396" s="20">
        <v>938</v>
      </c>
      <c r="H396" s="20">
        <v>938</v>
      </c>
      <c r="I396" s="20">
        <v>701</v>
      </c>
      <c r="J396" s="20">
        <v>0</v>
      </c>
      <c r="K396" s="20">
        <v>0</v>
      </c>
      <c r="L396" s="20">
        <v>0</v>
      </c>
      <c r="M396" s="20">
        <v>0</v>
      </c>
      <c r="N396" s="20">
        <v>0</v>
      </c>
      <c r="O396" s="20">
        <v>0</v>
      </c>
      <c r="P396" s="20">
        <v>0</v>
      </c>
      <c r="Q396" s="20">
        <v>0</v>
      </c>
      <c r="R396" s="20">
        <v>938</v>
      </c>
      <c r="S396" s="20">
        <v>938</v>
      </c>
      <c r="T396" s="20">
        <v>938</v>
      </c>
      <c r="U396" s="20">
        <v>938</v>
      </c>
      <c r="V396" s="20">
        <v>938</v>
      </c>
      <c r="W396" s="20">
        <v>938</v>
      </c>
      <c r="X396" s="20">
        <v>938</v>
      </c>
      <c r="Y396" s="20">
        <v>938</v>
      </c>
      <c r="AA396" s="2">
        <f>IFERROR(INDEX('Holiday Schedule'!$D$3:$D$24,MATCH(A396,'Holiday Schedule'!$C$3:$C$24,0)),0)</f>
        <v>0</v>
      </c>
      <c r="AB396" s="2">
        <f t="shared" si="48"/>
        <v>4</v>
      </c>
      <c r="AC396" s="2">
        <f t="shared" si="49"/>
        <v>7267</v>
      </c>
      <c r="AD396" s="5">
        <f t="shared" si="50"/>
        <v>7504</v>
      </c>
      <c r="AE396" s="5">
        <f t="shared" si="51"/>
        <v>14771</v>
      </c>
      <c r="AG396" s="2">
        <f t="shared" si="52"/>
        <v>1</v>
      </c>
      <c r="AH396" s="2">
        <f t="shared" si="53"/>
        <v>2025</v>
      </c>
      <c r="AJ396" s="5">
        <f t="shared" si="54"/>
        <v>938</v>
      </c>
      <c r="AK396" s="2">
        <f t="shared" si="55"/>
        <v>1</v>
      </c>
      <c r="AQ396" s="5"/>
      <c r="AR396" s="5"/>
      <c r="AS396" s="5"/>
      <c r="AT396" s="5"/>
      <c r="AU396" s="5"/>
      <c r="AV396" s="5"/>
      <c r="AW396" s="5"/>
      <c r="AX396" s="5"/>
    </row>
    <row r="397" spans="1:50" x14ac:dyDescent="0.25">
      <c r="A397" s="18">
        <v>45680</v>
      </c>
      <c r="B397" s="20">
        <v>942</v>
      </c>
      <c r="C397" s="20">
        <v>942</v>
      </c>
      <c r="D397" s="20">
        <v>942</v>
      </c>
      <c r="E397" s="20">
        <v>942</v>
      </c>
      <c r="F397" s="20">
        <v>942</v>
      </c>
      <c r="G397" s="20">
        <v>942</v>
      </c>
      <c r="H397" s="20">
        <v>942</v>
      </c>
      <c r="I397" s="20">
        <v>705</v>
      </c>
      <c r="J397" s="20">
        <v>0</v>
      </c>
      <c r="K397" s="20">
        <v>0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v>942</v>
      </c>
      <c r="S397" s="20">
        <v>942</v>
      </c>
      <c r="T397" s="20">
        <v>942</v>
      </c>
      <c r="U397" s="20">
        <v>942</v>
      </c>
      <c r="V397" s="20">
        <v>942</v>
      </c>
      <c r="W397" s="20">
        <v>942</v>
      </c>
      <c r="X397" s="20">
        <v>942</v>
      </c>
      <c r="Y397" s="20">
        <v>942</v>
      </c>
      <c r="AA397" s="2">
        <f>IFERROR(INDEX('Holiday Schedule'!$D$3:$D$24,MATCH(A397,'Holiday Schedule'!$C$3:$C$24,0)),0)</f>
        <v>0</v>
      </c>
      <c r="AB397" s="2">
        <f t="shared" si="48"/>
        <v>5</v>
      </c>
      <c r="AC397" s="2">
        <f t="shared" si="49"/>
        <v>7299</v>
      </c>
      <c r="AD397" s="5">
        <f t="shared" si="50"/>
        <v>7536</v>
      </c>
      <c r="AE397" s="5">
        <f t="shared" si="51"/>
        <v>14835</v>
      </c>
      <c r="AG397" s="2">
        <f t="shared" si="52"/>
        <v>1</v>
      </c>
      <c r="AH397" s="2">
        <f t="shared" si="53"/>
        <v>2025</v>
      </c>
      <c r="AJ397" s="5">
        <f t="shared" si="54"/>
        <v>942</v>
      </c>
      <c r="AK397" s="2">
        <f t="shared" si="55"/>
        <v>1</v>
      </c>
      <c r="AQ397" s="5"/>
      <c r="AR397" s="5"/>
      <c r="AS397" s="5"/>
      <c r="AT397" s="5"/>
      <c r="AU397" s="5"/>
      <c r="AV397" s="5"/>
      <c r="AW397" s="5"/>
      <c r="AX397" s="5"/>
    </row>
    <row r="398" spans="1:50" x14ac:dyDescent="0.25">
      <c r="A398" s="18">
        <v>45681</v>
      </c>
      <c r="B398" s="20">
        <v>941</v>
      </c>
      <c r="C398" s="20">
        <v>941</v>
      </c>
      <c r="D398" s="20">
        <v>941</v>
      </c>
      <c r="E398" s="20">
        <v>941</v>
      </c>
      <c r="F398" s="20">
        <v>941</v>
      </c>
      <c r="G398" s="20">
        <v>941</v>
      </c>
      <c r="H398" s="20">
        <v>941</v>
      </c>
      <c r="I398" s="20">
        <v>706</v>
      </c>
      <c r="J398" s="20">
        <v>0</v>
      </c>
      <c r="K398" s="20">
        <v>0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941</v>
      </c>
      <c r="S398" s="20">
        <v>941</v>
      </c>
      <c r="T398" s="20">
        <v>941</v>
      </c>
      <c r="U398" s="20">
        <v>941</v>
      </c>
      <c r="V398" s="20">
        <v>941</v>
      </c>
      <c r="W398" s="20">
        <v>941</v>
      </c>
      <c r="X398" s="20">
        <v>941</v>
      </c>
      <c r="Y398" s="20">
        <v>941</v>
      </c>
      <c r="AA398" s="2">
        <f>IFERROR(INDEX('Holiday Schedule'!$D$3:$D$24,MATCH(A398,'Holiday Schedule'!$C$3:$C$24,0)),0)</f>
        <v>0</v>
      </c>
      <c r="AB398" s="2">
        <f t="shared" si="48"/>
        <v>6</v>
      </c>
      <c r="AC398" s="2">
        <f t="shared" si="49"/>
        <v>7293</v>
      </c>
      <c r="AD398" s="5">
        <f t="shared" si="50"/>
        <v>7528</v>
      </c>
      <c r="AE398" s="5">
        <f t="shared" si="51"/>
        <v>14821</v>
      </c>
      <c r="AG398" s="2">
        <f t="shared" si="52"/>
        <v>1</v>
      </c>
      <c r="AH398" s="2">
        <f t="shared" si="53"/>
        <v>2025</v>
      </c>
      <c r="AJ398" s="5">
        <f t="shared" si="54"/>
        <v>941</v>
      </c>
      <c r="AK398" s="2">
        <f t="shared" si="55"/>
        <v>1</v>
      </c>
      <c r="AQ398" s="5"/>
      <c r="AR398" s="5"/>
      <c r="AS398" s="5"/>
      <c r="AT398" s="5"/>
      <c r="AU398" s="5"/>
      <c r="AV398" s="5"/>
      <c r="AW398" s="5"/>
      <c r="AX398" s="5"/>
    </row>
    <row r="399" spans="1:50" x14ac:dyDescent="0.25">
      <c r="A399" s="18">
        <v>45682</v>
      </c>
      <c r="B399" s="20">
        <v>941</v>
      </c>
      <c r="C399" s="20">
        <v>941</v>
      </c>
      <c r="D399" s="20">
        <v>941</v>
      </c>
      <c r="E399" s="20">
        <v>941</v>
      </c>
      <c r="F399" s="20">
        <v>941</v>
      </c>
      <c r="G399" s="20">
        <v>941</v>
      </c>
      <c r="H399" s="20">
        <v>941</v>
      </c>
      <c r="I399" s="20">
        <v>757</v>
      </c>
      <c r="J399" s="20">
        <v>0</v>
      </c>
      <c r="K399" s="20">
        <v>0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941</v>
      </c>
      <c r="S399" s="20">
        <v>941</v>
      </c>
      <c r="T399" s="20">
        <v>941</v>
      </c>
      <c r="U399" s="20">
        <v>941</v>
      </c>
      <c r="V399" s="20">
        <v>941</v>
      </c>
      <c r="W399" s="20">
        <v>941</v>
      </c>
      <c r="X399" s="20">
        <v>941</v>
      </c>
      <c r="Y399" s="20">
        <v>941</v>
      </c>
      <c r="AA399" s="2">
        <f>IFERROR(INDEX('Holiday Schedule'!$D$3:$D$24,MATCH(A399,'Holiday Schedule'!$C$3:$C$24,0)),0)</f>
        <v>0</v>
      </c>
      <c r="AB399" s="2">
        <f t="shared" si="48"/>
        <v>7</v>
      </c>
      <c r="AC399" s="2">
        <f t="shared" si="49"/>
        <v>0</v>
      </c>
      <c r="AD399" s="5">
        <f t="shared" si="50"/>
        <v>14872</v>
      </c>
      <c r="AE399" s="5">
        <f t="shared" si="51"/>
        <v>14872</v>
      </c>
      <c r="AG399" s="2">
        <f t="shared" si="52"/>
        <v>1</v>
      </c>
      <c r="AH399" s="2">
        <f t="shared" si="53"/>
        <v>2025</v>
      </c>
      <c r="AJ399" s="5">
        <f t="shared" si="54"/>
        <v>941</v>
      </c>
      <c r="AK399" s="2">
        <f t="shared" si="55"/>
        <v>1</v>
      </c>
      <c r="AQ399" s="5"/>
      <c r="AR399" s="5"/>
      <c r="AS399" s="5"/>
      <c r="AT399" s="5"/>
      <c r="AU399" s="5"/>
      <c r="AV399" s="5"/>
      <c r="AW399" s="5"/>
      <c r="AX399" s="5"/>
    </row>
    <row r="400" spans="1:50" x14ac:dyDescent="0.25">
      <c r="A400" s="18">
        <v>45683</v>
      </c>
      <c r="B400" s="20">
        <v>941</v>
      </c>
      <c r="C400" s="20">
        <v>941</v>
      </c>
      <c r="D400" s="20">
        <v>941</v>
      </c>
      <c r="E400" s="20">
        <v>941</v>
      </c>
      <c r="F400" s="20">
        <v>941</v>
      </c>
      <c r="G400" s="20">
        <v>941</v>
      </c>
      <c r="H400" s="20">
        <v>941</v>
      </c>
      <c r="I400" s="20">
        <v>757</v>
      </c>
      <c r="J400" s="20">
        <v>0</v>
      </c>
      <c r="K400" s="20">
        <v>0</v>
      </c>
      <c r="L400" s="20">
        <v>0</v>
      </c>
      <c r="M400" s="20">
        <v>0</v>
      </c>
      <c r="N400" s="20">
        <v>0</v>
      </c>
      <c r="O400" s="20">
        <v>0</v>
      </c>
      <c r="P400" s="20">
        <v>0</v>
      </c>
      <c r="Q400" s="20">
        <v>0</v>
      </c>
      <c r="R400" s="20">
        <v>941</v>
      </c>
      <c r="S400" s="20">
        <v>941</v>
      </c>
      <c r="T400" s="20">
        <v>941</v>
      </c>
      <c r="U400" s="20">
        <v>941</v>
      </c>
      <c r="V400" s="20">
        <v>941</v>
      </c>
      <c r="W400" s="20">
        <v>941</v>
      </c>
      <c r="X400" s="20">
        <v>941</v>
      </c>
      <c r="Y400" s="20">
        <v>941</v>
      </c>
      <c r="AA400" s="2">
        <f>IFERROR(INDEX('Holiday Schedule'!$D$3:$D$24,MATCH(A400,'Holiday Schedule'!$C$3:$C$24,0)),0)</f>
        <v>0</v>
      </c>
      <c r="AB400" s="2">
        <f t="shared" si="48"/>
        <v>1</v>
      </c>
      <c r="AC400" s="2">
        <f t="shared" si="49"/>
        <v>0</v>
      </c>
      <c r="AD400" s="5">
        <f t="shared" si="50"/>
        <v>14872</v>
      </c>
      <c r="AE400" s="5">
        <f t="shared" si="51"/>
        <v>14872</v>
      </c>
      <c r="AG400" s="2">
        <f t="shared" si="52"/>
        <v>1</v>
      </c>
      <c r="AH400" s="2">
        <f t="shared" si="53"/>
        <v>2025</v>
      </c>
      <c r="AJ400" s="5">
        <f t="shared" si="54"/>
        <v>941</v>
      </c>
      <c r="AK400" s="2">
        <f t="shared" si="55"/>
        <v>1</v>
      </c>
      <c r="AQ400" s="5"/>
      <c r="AR400" s="5"/>
      <c r="AS400" s="5"/>
      <c r="AT400" s="5"/>
      <c r="AU400" s="5"/>
      <c r="AV400" s="5"/>
      <c r="AW400" s="5"/>
      <c r="AX400" s="5"/>
    </row>
    <row r="401" spans="1:50" x14ac:dyDescent="0.25">
      <c r="A401" s="18">
        <v>45684</v>
      </c>
      <c r="B401" s="20">
        <v>935</v>
      </c>
      <c r="C401" s="20">
        <v>935</v>
      </c>
      <c r="D401" s="20">
        <v>935</v>
      </c>
      <c r="E401" s="20">
        <v>935</v>
      </c>
      <c r="F401" s="20">
        <v>935</v>
      </c>
      <c r="G401" s="20">
        <v>935</v>
      </c>
      <c r="H401" s="20">
        <v>935</v>
      </c>
      <c r="I401" s="20">
        <v>700</v>
      </c>
      <c r="J401" s="20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935</v>
      </c>
      <c r="S401" s="20">
        <v>935</v>
      </c>
      <c r="T401" s="20">
        <v>935</v>
      </c>
      <c r="U401" s="20">
        <v>935</v>
      </c>
      <c r="V401" s="20">
        <v>935</v>
      </c>
      <c r="W401" s="20">
        <v>935</v>
      </c>
      <c r="X401" s="20">
        <v>935</v>
      </c>
      <c r="Y401" s="20">
        <v>935</v>
      </c>
      <c r="AA401" s="2">
        <f>IFERROR(INDEX('Holiday Schedule'!$D$3:$D$24,MATCH(A401,'Holiday Schedule'!$C$3:$C$24,0)),0)</f>
        <v>0</v>
      </c>
      <c r="AB401" s="2">
        <f t="shared" si="48"/>
        <v>2</v>
      </c>
      <c r="AC401" s="2">
        <f t="shared" si="49"/>
        <v>7245</v>
      </c>
      <c r="AD401" s="5">
        <f t="shared" si="50"/>
        <v>7480</v>
      </c>
      <c r="AE401" s="5">
        <f t="shared" si="51"/>
        <v>14725</v>
      </c>
      <c r="AG401" s="2">
        <f t="shared" si="52"/>
        <v>1</v>
      </c>
      <c r="AH401" s="2">
        <f t="shared" si="53"/>
        <v>2025</v>
      </c>
      <c r="AJ401" s="5">
        <f t="shared" si="54"/>
        <v>935</v>
      </c>
      <c r="AK401" s="2">
        <f t="shared" si="55"/>
        <v>1</v>
      </c>
      <c r="AQ401" s="5"/>
      <c r="AR401" s="5"/>
      <c r="AS401" s="5"/>
      <c r="AT401" s="5"/>
      <c r="AU401" s="5"/>
      <c r="AV401" s="5"/>
      <c r="AW401" s="5"/>
      <c r="AX401" s="5"/>
    </row>
    <row r="402" spans="1:50" x14ac:dyDescent="0.25">
      <c r="A402" s="18">
        <v>45685</v>
      </c>
      <c r="B402" s="20">
        <v>935</v>
      </c>
      <c r="C402" s="20">
        <v>935</v>
      </c>
      <c r="D402" s="20">
        <v>935</v>
      </c>
      <c r="E402" s="20">
        <v>935</v>
      </c>
      <c r="F402" s="20">
        <v>935</v>
      </c>
      <c r="G402" s="20">
        <v>935</v>
      </c>
      <c r="H402" s="20">
        <v>935</v>
      </c>
      <c r="I402" s="20">
        <v>700</v>
      </c>
      <c r="J402" s="20">
        <v>0</v>
      </c>
      <c r="K402" s="20">
        <v>0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935</v>
      </c>
      <c r="S402" s="20">
        <v>935</v>
      </c>
      <c r="T402" s="20">
        <v>935</v>
      </c>
      <c r="U402" s="20">
        <v>935</v>
      </c>
      <c r="V402" s="20">
        <v>935</v>
      </c>
      <c r="W402" s="20">
        <v>935</v>
      </c>
      <c r="X402" s="20">
        <v>935</v>
      </c>
      <c r="Y402" s="20">
        <v>935</v>
      </c>
      <c r="AA402" s="2">
        <f>IFERROR(INDEX('Holiday Schedule'!$D$3:$D$24,MATCH(A402,'Holiday Schedule'!$C$3:$C$24,0)),0)</f>
        <v>0</v>
      </c>
      <c r="AB402" s="2">
        <f t="shared" si="48"/>
        <v>3</v>
      </c>
      <c r="AC402" s="2">
        <f t="shared" si="49"/>
        <v>7245</v>
      </c>
      <c r="AD402" s="5">
        <f t="shared" si="50"/>
        <v>7480</v>
      </c>
      <c r="AE402" s="5">
        <f t="shared" si="51"/>
        <v>14725</v>
      </c>
      <c r="AG402" s="2">
        <f t="shared" si="52"/>
        <v>1</v>
      </c>
      <c r="AH402" s="2">
        <f t="shared" si="53"/>
        <v>2025</v>
      </c>
      <c r="AJ402" s="5">
        <f t="shared" si="54"/>
        <v>935</v>
      </c>
      <c r="AK402" s="2">
        <f t="shared" si="55"/>
        <v>1</v>
      </c>
      <c r="AQ402" s="5"/>
      <c r="AR402" s="5"/>
      <c r="AS402" s="5"/>
      <c r="AT402" s="5"/>
      <c r="AU402" s="5"/>
      <c r="AV402" s="5"/>
      <c r="AW402" s="5"/>
      <c r="AX402" s="5"/>
    </row>
    <row r="403" spans="1:50" x14ac:dyDescent="0.25">
      <c r="A403" s="18">
        <v>45686</v>
      </c>
      <c r="B403" s="20">
        <v>954</v>
      </c>
      <c r="C403" s="20">
        <v>954</v>
      </c>
      <c r="D403" s="20">
        <v>954</v>
      </c>
      <c r="E403" s="20">
        <v>954</v>
      </c>
      <c r="F403" s="20">
        <v>954</v>
      </c>
      <c r="G403" s="20">
        <v>954</v>
      </c>
      <c r="H403" s="20">
        <v>954</v>
      </c>
      <c r="I403" s="20">
        <v>715</v>
      </c>
      <c r="J403" s="20">
        <v>0</v>
      </c>
      <c r="K403" s="20">
        <v>0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v>954</v>
      </c>
      <c r="S403" s="20">
        <v>954</v>
      </c>
      <c r="T403" s="20">
        <v>954</v>
      </c>
      <c r="U403" s="20">
        <v>954</v>
      </c>
      <c r="V403" s="20">
        <v>954</v>
      </c>
      <c r="W403" s="20">
        <v>954</v>
      </c>
      <c r="X403" s="20">
        <v>954</v>
      </c>
      <c r="Y403" s="20">
        <v>954</v>
      </c>
      <c r="AA403" s="2">
        <f>IFERROR(INDEX('Holiday Schedule'!$D$3:$D$24,MATCH(A403,'Holiday Schedule'!$C$3:$C$24,0)),0)</f>
        <v>0</v>
      </c>
      <c r="AB403" s="2">
        <f t="shared" si="48"/>
        <v>4</v>
      </c>
      <c r="AC403" s="2">
        <f t="shared" si="49"/>
        <v>7393</v>
      </c>
      <c r="AD403" s="5">
        <f t="shared" si="50"/>
        <v>7632</v>
      </c>
      <c r="AE403" s="5">
        <f t="shared" si="51"/>
        <v>15025</v>
      </c>
      <c r="AG403" s="2">
        <f t="shared" si="52"/>
        <v>1</v>
      </c>
      <c r="AH403" s="2">
        <f t="shared" si="53"/>
        <v>2025</v>
      </c>
      <c r="AJ403" s="5">
        <f t="shared" si="54"/>
        <v>954</v>
      </c>
      <c r="AK403" s="2">
        <f t="shared" si="55"/>
        <v>1</v>
      </c>
      <c r="AQ403" s="5"/>
      <c r="AR403" s="5"/>
      <c r="AS403" s="5"/>
      <c r="AT403" s="5"/>
      <c r="AU403" s="5"/>
      <c r="AV403" s="5"/>
      <c r="AW403" s="5"/>
      <c r="AX403" s="5"/>
    </row>
    <row r="404" spans="1:50" x14ac:dyDescent="0.25">
      <c r="A404" s="18">
        <v>45687</v>
      </c>
      <c r="B404" s="20">
        <v>959</v>
      </c>
      <c r="C404" s="20">
        <v>959</v>
      </c>
      <c r="D404" s="20">
        <v>959</v>
      </c>
      <c r="E404" s="20">
        <v>959</v>
      </c>
      <c r="F404" s="20">
        <v>959</v>
      </c>
      <c r="G404" s="20">
        <v>959</v>
      </c>
      <c r="H404" s="20">
        <v>959</v>
      </c>
      <c r="I404" s="20">
        <v>720</v>
      </c>
      <c r="J404" s="20">
        <v>0</v>
      </c>
      <c r="K404" s="20">
        <v>0</v>
      </c>
      <c r="L404" s="20">
        <v>0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959</v>
      </c>
      <c r="S404" s="20">
        <v>959</v>
      </c>
      <c r="T404" s="20">
        <v>959</v>
      </c>
      <c r="U404" s="20">
        <v>959</v>
      </c>
      <c r="V404" s="20">
        <v>959</v>
      </c>
      <c r="W404" s="20">
        <v>959</v>
      </c>
      <c r="X404" s="20">
        <v>959</v>
      </c>
      <c r="Y404" s="20">
        <v>959</v>
      </c>
      <c r="AA404" s="2">
        <f>IFERROR(INDEX('Holiday Schedule'!$D$3:$D$24,MATCH(A404,'Holiday Schedule'!$C$3:$C$24,0)),0)</f>
        <v>0</v>
      </c>
      <c r="AB404" s="2">
        <f t="shared" si="48"/>
        <v>5</v>
      </c>
      <c r="AC404" s="2">
        <f t="shared" si="49"/>
        <v>7433</v>
      </c>
      <c r="AD404" s="5">
        <f t="shared" si="50"/>
        <v>7672</v>
      </c>
      <c r="AE404" s="5">
        <f t="shared" si="51"/>
        <v>15105</v>
      </c>
      <c r="AG404" s="2">
        <f t="shared" si="52"/>
        <v>1</v>
      </c>
      <c r="AH404" s="2">
        <f t="shared" si="53"/>
        <v>2025</v>
      </c>
      <c r="AJ404" s="5">
        <f t="shared" si="54"/>
        <v>959</v>
      </c>
      <c r="AK404" s="2">
        <f t="shared" si="55"/>
        <v>1</v>
      </c>
      <c r="AQ404" s="5"/>
      <c r="AR404" s="5"/>
      <c r="AS404" s="5"/>
      <c r="AT404" s="5"/>
      <c r="AU404" s="5"/>
      <c r="AV404" s="5"/>
      <c r="AW404" s="5"/>
      <c r="AX404" s="5"/>
    </row>
    <row r="405" spans="1:50" x14ac:dyDescent="0.25">
      <c r="A405" s="18">
        <v>45688</v>
      </c>
      <c r="B405" s="20">
        <v>961</v>
      </c>
      <c r="C405" s="20">
        <v>961</v>
      </c>
      <c r="D405" s="20">
        <v>961</v>
      </c>
      <c r="E405" s="20">
        <v>961</v>
      </c>
      <c r="F405" s="20">
        <v>961</v>
      </c>
      <c r="G405" s="20">
        <v>961</v>
      </c>
      <c r="H405" s="20">
        <v>961</v>
      </c>
      <c r="I405" s="20">
        <v>721</v>
      </c>
      <c r="J405" s="20">
        <v>0</v>
      </c>
      <c r="K405" s="20">
        <v>0</v>
      </c>
      <c r="L405" s="20">
        <v>0</v>
      </c>
      <c r="M405" s="20">
        <v>0</v>
      </c>
      <c r="N405" s="20">
        <v>0</v>
      </c>
      <c r="O405" s="20">
        <v>0</v>
      </c>
      <c r="P405" s="20">
        <v>0</v>
      </c>
      <c r="Q405" s="20">
        <v>0</v>
      </c>
      <c r="R405" s="20">
        <v>961</v>
      </c>
      <c r="S405" s="20">
        <v>961</v>
      </c>
      <c r="T405" s="20">
        <v>961</v>
      </c>
      <c r="U405" s="20">
        <v>961</v>
      </c>
      <c r="V405" s="20">
        <v>961</v>
      </c>
      <c r="W405" s="20">
        <v>961</v>
      </c>
      <c r="X405" s="20">
        <v>961</v>
      </c>
      <c r="Y405" s="20">
        <v>961</v>
      </c>
      <c r="AA405" s="2">
        <f>IFERROR(INDEX('Holiday Schedule'!$D$3:$D$24,MATCH(A405,'Holiday Schedule'!$C$3:$C$24,0)),0)</f>
        <v>0</v>
      </c>
      <c r="AB405" s="2">
        <f t="shared" si="48"/>
        <v>6</v>
      </c>
      <c r="AC405" s="2">
        <f t="shared" si="49"/>
        <v>7448</v>
      </c>
      <c r="AD405" s="5">
        <f t="shared" si="50"/>
        <v>7688</v>
      </c>
      <c r="AE405" s="5">
        <f t="shared" si="51"/>
        <v>15136</v>
      </c>
      <c r="AG405" s="2">
        <f t="shared" si="52"/>
        <v>1</v>
      </c>
      <c r="AH405" s="2">
        <f t="shared" si="53"/>
        <v>2025</v>
      </c>
      <c r="AJ405" s="5">
        <f t="shared" si="54"/>
        <v>961</v>
      </c>
      <c r="AK405" s="2">
        <f t="shared" si="55"/>
        <v>1</v>
      </c>
      <c r="AQ405" s="5"/>
      <c r="AR405" s="5"/>
      <c r="AS405" s="5"/>
      <c r="AT405" s="5"/>
      <c r="AU405" s="5"/>
      <c r="AV405" s="5"/>
      <c r="AW405" s="5"/>
      <c r="AX405" s="5"/>
    </row>
    <row r="406" spans="1:50" x14ac:dyDescent="0.25">
      <c r="A406" s="18">
        <v>45689</v>
      </c>
      <c r="B406" s="20">
        <v>961</v>
      </c>
      <c r="C406" s="20">
        <v>961</v>
      </c>
      <c r="D406" s="20">
        <v>961</v>
      </c>
      <c r="E406" s="20">
        <v>961</v>
      </c>
      <c r="F406" s="20">
        <v>961</v>
      </c>
      <c r="G406" s="20">
        <v>961</v>
      </c>
      <c r="H406" s="20">
        <v>961</v>
      </c>
      <c r="I406" s="20">
        <v>0</v>
      </c>
      <c r="J406" s="20">
        <v>0</v>
      </c>
      <c r="K406" s="20">
        <v>0</v>
      </c>
      <c r="L406" s="20">
        <v>0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531</v>
      </c>
      <c r="S406" s="20">
        <v>961</v>
      </c>
      <c r="T406" s="20">
        <v>961</v>
      </c>
      <c r="U406" s="20">
        <v>961</v>
      </c>
      <c r="V406" s="20">
        <v>961</v>
      </c>
      <c r="W406" s="20">
        <v>961</v>
      </c>
      <c r="X406" s="20">
        <v>961</v>
      </c>
      <c r="Y406" s="20">
        <v>961</v>
      </c>
      <c r="AA406" s="2">
        <f>IFERROR(INDEX('Holiday Schedule'!$D$3:$D$24,MATCH(A406,'Holiday Schedule'!$C$3:$C$24,0)),0)</f>
        <v>0</v>
      </c>
      <c r="AB406" s="2">
        <f t="shared" si="48"/>
        <v>7</v>
      </c>
      <c r="AC406" s="2">
        <f t="shared" si="49"/>
        <v>0</v>
      </c>
      <c r="AD406" s="5">
        <f t="shared" si="50"/>
        <v>13985</v>
      </c>
      <c r="AE406" s="5">
        <f t="shared" si="51"/>
        <v>13985</v>
      </c>
      <c r="AG406" s="2">
        <f t="shared" si="52"/>
        <v>2</v>
      </c>
      <c r="AH406" s="2">
        <f t="shared" si="53"/>
        <v>2025</v>
      </c>
      <c r="AJ406" s="5">
        <f t="shared" si="54"/>
        <v>961</v>
      </c>
      <c r="AK406" s="2">
        <f t="shared" si="55"/>
        <v>1</v>
      </c>
      <c r="AQ406" s="5"/>
      <c r="AR406" s="5"/>
      <c r="AS406" s="5"/>
      <c r="AT406" s="5"/>
      <c r="AU406" s="5"/>
      <c r="AV406" s="5"/>
      <c r="AW406" s="5"/>
      <c r="AX406" s="5"/>
    </row>
    <row r="407" spans="1:50" x14ac:dyDescent="0.25">
      <c r="A407" s="18">
        <v>45690</v>
      </c>
      <c r="B407" s="20">
        <v>962</v>
      </c>
      <c r="C407" s="20">
        <v>962</v>
      </c>
      <c r="D407" s="20">
        <v>962</v>
      </c>
      <c r="E407" s="20">
        <v>962</v>
      </c>
      <c r="F407" s="20">
        <v>962</v>
      </c>
      <c r="G407" s="20">
        <v>962</v>
      </c>
      <c r="H407" s="20">
        <v>962</v>
      </c>
      <c r="I407" s="20">
        <v>0</v>
      </c>
      <c r="J407" s="20">
        <v>0</v>
      </c>
      <c r="K407" s="20">
        <v>0</v>
      </c>
      <c r="L407" s="20">
        <v>0</v>
      </c>
      <c r="M407" s="20"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v>532</v>
      </c>
      <c r="S407" s="20">
        <v>962</v>
      </c>
      <c r="T407" s="20">
        <v>962</v>
      </c>
      <c r="U407" s="20">
        <v>962</v>
      </c>
      <c r="V407" s="20">
        <v>962</v>
      </c>
      <c r="W407" s="20">
        <v>962</v>
      </c>
      <c r="X407" s="20">
        <v>962</v>
      </c>
      <c r="Y407" s="20">
        <v>962</v>
      </c>
      <c r="AA407" s="2">
        <f>IFERROR(INDEX('Holiday Schedule'!$D$3:$D$24,MATCH(A407,'Holiday Schedule'!$C$3:$C$24,0)),0)</f>
        <v>0</v>
      </c>
      <c r="AB407" s="2">
        <f t="shared" si="48"/>
        <v>1</v>
      </c>
      <c r="AC407" s="2">
        <f t="shared" si="49"/>
        <v>0</v>
      </c>
      <c r="AD407" s="5">
        <f t="shared" si="50"/>
        <v>14000</v>
      </c>
      <c r="AE407" s="5">
        <f t="shared" si="51"/>
        <v>14000</v>
      </c>
      <c r="AG407" s="2">
        <f t="shared" si="52"/>
        <v>2</v>
      </c>
      <c r="AH407" s="2">
        <f t="shared" si="53"/>
        <v>2025</v>
      </c>
      <c r="AJ407" s="5">
        <f t="shared" si="54"/>
        <v>962</v>
      </c>
      <c r="AK407" s="2">
        <f t="shared" si="55"/>
        <v>1</v>
      </c>
      <c r="AQ407" s="5"/>
      <c r="AR407" s="5"/>
      <c r="AS407" s="5"/>
      <c r="AT407" s="5"/>
      <c r="AU407" s="5"/>
      <c r="AV407" s="5"/>
      <c r="AW407" s="5"/>
      <c r="AX407" s="5"/>
    </row>
    <row r="408" spans="1:50" x14ac:dyDescent="0.25">
      <c r="A408" s="18">
        <v>45691</v>
      </c>
      <c r="B408" s="20">
        <v>967</v>
      </c>
      <c r="C408" s="20">
        <v>967</v>
      </c>
      <c r="D408" s="20">
        <v>967</v>
      </c>
      <c r="E408" s="20">
        <v>967</v>
      </c>
      <c r="F408" s="20">
        <v>967</v>
      </c>
      <c r="G408" s="20">
        <v>967</v>
      </c>
      <c r="H408" s="20">
        <v>967</v>
      </c>
      <c r="I408" s="20">
        <v>0</v>
      </c>
      <c r="J408" s="20">
        <v>0</v>
      </c>
      <c r="K408" s="20">
        <v>0</v>
      </c>
      <c r="L408" s="20">
        <v>0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509</v>
      </c>
      <c r="S408" s="20">
        <v>967</v>
      </c>
      <c r="T408" s="20">
        <v>967</v>
      </c>
      <c r="U408" s="20">
        <v>967</v>
      </c>
      <c r="V408" s="20">
        <v>967</v>
      </c>
      <c r="W408" s="20">
        <v>967</v>
      </c>
      <c r="X408" s="20">
        <v>967</v>
      </c>
      <c r="Y408" s="20">
        <v>967</v>
      </c>
      <c r="AA408" s="2">
        <f>IFERROR(INDEX('Holiday Schedule'!$D$3:$D$24,MATCH(A408,'Holiday Schedule'!$C$3:$C$24,0)),0)</f>
        <v>0</v>
      </c>
      <c r="AB408" s="2">
        <f t="shared" si="48"/>
        <v>2</v>
      </c>
      <c r="AC408" s="2">
        <f t="shared" si="49"/>
        <v>6311</v>
      </c>
      <c r="AD408" s="5">
        <f t="shared" si="50"/>
        <v>7736</v>
      </c>
      <c r="AE408" s="5">
        <f t="shared" si="51"/>
        <v>14047</v>
      </c>
      <c r="AG408" s="2">
        <f t="shared" si="52"/>
        <v>2</v>
      </c>
      <c r="AH408" s="2">
        <f t="shared" si="53"/>
        <v>2025</v>
      </c>
      <c r="AJ408" s="5">
        <f t="shared" si="54"/>
        <v>967</v>
      </c>
      <c r="AK408" s="2">
        <f t="shared" si="55"/>
        <v>1</v>
      </c>
      <c r="AQ408" s="5"/>
      <c r="AR408" s="5"/>
      <c r="AS408" s="5"/>
      <c r="AT408" s="5"/>
      <c r="AU408" s="5"/>
      <c r="AV408" s="5"/>
      <c r="AW408" s="5"/>
      <c r="AX408" s="5"/>
    </row>
    <row r="409" spans="1:50" x14ac:dyDescent="0.25">
      <c r="A409" s="18">
        <v>45692</v>
      </c>
      <c r="B409" s="20">
        <v>976</v>
      </c>
      <c r="C409" s="20">
        <v>976</v>
      </c>
      <c r="D409" s="20">
        <v>976</v>
      </c>
      <c r="E409" s="20">
        <v>976</v>
      </c>
      <c r="F409" s="20">
        <v>976</v>
      </c>
      <c r="G409" s="20">
        <v>976</v>
      </c>
      <c r="H409" s="20">
        <v>976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>
        <v>0</v>
      </c>
      <c r="R409" s="20">
        <v>514</v>
      </c>
      <c r="S409" s="20">
        <v>976</v>
      </c>
      <c r="T409" s="20">
        <v>976</v>
      </c>
      <c r="U409" s="20">
        <v>976</v>
      </c>
      <c r="V409" s="20">
        <v>976</v>
      </c>
      <c r="W409" s="20">
        <v>976</v>
      </c>
      <c r="X409" s="20">
        <v>976</v>
      </c>
      <c r="Y409" s="20">
        <v>976</v>
      </c>
      <c r="AA409" s="2">
        <f>IFERROR(INDEX('Holiday Schedule'!$D$3:$D$24,MATCH(A409,'Holiday Schedule'!$C$3:$C$24,0)),0)</f>
        <v>0</v>
      </c>
      <c r="AB409" s="2">
        <f t="shared" si="48"/>
        <v>3</v>
      </c>
      <c r="AC409" s="2">
        <f t="shared" si="49"/>
        <v>6370</v>
      </c>
      <c r="AD409" s="5">
        <f t="shared" si="50"/>
        <v>7808</v>
      </c>
      <c r="AE409" s="5">
        <f t="shared" si="51"/>
        <v>14178</v>
      </c>
      <c r="AG409" s="2">
        <f t="shared" si="52"/>
        <v>2</v>
      </c>
      <c r="AH409" s="2">
        <f t="shared" si="53"/>
        <v>2025</v>
      </c>
      <c r="AJ409" s="5">
        <f t="shared" si="54"/>
        <v>976</v>
      </c>
      <c r="AK409" s="2">
        <f t="shared" si="55"/>
        <v>1</v>
      </c>
      <c r="AQ409" s="5"/>
      <c r="AR409" s="5"/>
      <c r="AS409" s="5"/>
      <c r="AT409" s="5"/>
      <c r="AU409" s="5"/>
      <c r="AV409" s="5"/>
      <c r="AW409" s="5"/>
      <c r="AX409" s="5"/>
    </row>
    <row r="410" spans="1:50" x14ac:dyDescent="0.25">
      <c r="A410" s="18">
        <v>45693</v>
      </c>
      <c r="B410" s="20">
        <v>975</v>
      </c>
      <c r="C410" s="20">
        <v>975</v>
      </c>
      <c r="D410" s="20">
        <v>975</v>
      </c>
      <c r="E410" s="20">
        <v>975</v>
      </c>
      <c r="F410" s="20">
        <v>975</v>
      </c>
      <c r="G410" s="20">
        <v>975</v>
      </c>
      <c r="H410" s="20">
        <v>975</v>
      </c>
      <c r="I410" s="20">
        <v>0</v>
      </c>
      <c r="J410" s="20">
        <v>0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514</v>
      </c>
      <c r="S410" s="20">
        <v>975</v>
      </c>
      <c r="T410" s="20">
        <v>975</v>
      </c>
      <c r="U410" s="20">
        <v>975</v>
      </c>
      <c r="V410" s="20">
        <v>975</v>
      </c>
      <c r="W410" s="20">
        <v>975</v>
      </c>
      <c r="X410" s="20">
        <v>975</v>
      </c>
      <c r="Y410" s="20">
        <v>975</v>
      </c>
      <c r="AA410" s="2">
        <f>IFERROR(INDEX('Holiday Schedule'!$D$3:$D$24,MATCH(A410,'Holiday Schedule'!$C$3:$C$24,0)),0)</f>
        <v>0</v>
      </c>
      <c r="AB410" s="2">
        <f t="shared" si="48"/>
        <v>4</v>
      </c>
      <c r="AC410" s="2">
        <f t="shared" si="49"/>
        <v>6364</v>
      </c>
      <c r="AD410" s="5">
        <f t="shared" si="50"/>
        <v>7800</v>
      </c>
      <c r="AE410" s="5">
        <f t="shared" si="51"/>
        <v>14164</v>
      </c>
      <c r="AG410" s="2">
        <f t="shared" si="52"/>
        <v>2</v>
      </c>
      <c r="AH410" s="2">
        <f t="shared" si="53"/>
        <v>2025</v>
      </c>
      <c r="AJ410" s="5">
        <f t="shared" si="54"/>
        <v>975</v>
      </c>
      <c r="AK410" s="2">
        <f t="shared" si="55"/>
        <v>1</v>
      </c>
      <c r="AQ410" s="5"/>
      <c r="AR410" s="5"/>
      <c r="AS410" s="5"/>
      <c r="AT410" s="5"/>
      <c r="AU410" s="5"/>
      <c r="AV410" s="5"/>
      <c r="AW410" s="5"/>
      <c r="AX410" s="5"/>
    </row>
    <row r="411" spans="1:50" x14ac:dyDescent="0.25">
      <c r="A411" s="18">
        <v>45694</v>
      </c>
      <c r="B411" s="20">
        <v>983</v>
      </c>
      <c r="C411" s="20">
        <v>983</v>
      </c>
      <c r="D411" s="20">
        <v>983</v>
      </c>
      <c r="E411" s="20">
        <v>983</v>
      </c>
      <c r="F411" s="20">
        <v>983</v>
      </c>
      <c r="G411" s="20">
        <v>983</v>
      </c>
      <c r="H411" s="20">
        <v>983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518</v>
      </c>
      <c r="S411" s="20">
        <v>983</v>
      </c>
      <c r="T411" s="20">
        <v>983</v>
      </c>
      <c r="U411" s="20">
        <v>983</v>
      </c>
      <c r="V411" s="20">
        <v>983</v>
      </c>
      <c r="W411" s="20">
        <v>983</v>
      </c>
      <c r="X411" s="20">
        <v>983</v>
      </c>
      <c r="Y411" s="20">
        <v>983</v>
      </c>
      <c r="AA411" s="2">
        <f>IFERROR(INDEX('Holiday Schedule'!$D$3:$D$24,MATCH(A411,'Holiday Schedule'!$C$3:$C$24,0)),0)</f>
        <v>0</v>
      </c>
      <c r="AB411" s="2">
        <f t="shared" si="48"/>
        <v>5</v>
      </c>
      <c r="AC411" s="2">
        <f t="shared" si="49"/>
        <v>6416</v>
      </c>
      <c r="AD411" s="5">
        <f t="shared" si="50"/>
        <v>7864</v>
      </c>
      <c r="AE411" s="5">
        <f t="shared" si="51"/>
        <v>14280</v>
      </c>
      <c r="AG411" s="2">
        <f t="shared" si="52"/>
        <v>2</v>
      </c>
      <c r="AH411" s="2">
        <f t="shared" si="53"/>
        <v>2025</v>
      </c>
      <c r="AJ411" s="5">
        <f t="shared" si="54"/>
        <v>983</v>
      </c>
      <c r="AK411" s="2">
        <f t="shared" si="55"/>
        <v>1</v>
      </c>
      <c r="AQ411" s="5"/>
      <c r="AR411" s="5"/>
      <c r="AS411" s="5"/>
      <c r="AT411" s="5"/>
      <c r="AU411" s="5"/>
      <c r="AV411" s="5"/>
      <c r="AW411" s="5"/>
      <c r="AX411" s="5"/>
    </row>
    <row r="412" spans="1:50" x14ac:dyDescent="0.25">
      <c r="A412" s="18">
        <v>45695</v>
      </c>
      <c r="B412" s="20">
        <v>984</v>
      </c>
      <c r="C412" s="20">
        <v>984</v>
      </c>
      <c r="D412" s="20">
        <v>984</v>
      </c>
      <c r="E412" s="20">
        <v>984</v>
      </c>
      <c r="F412" s="20">
        <v>984</v>
      </c>
      <c r="G412" s="20">
        <v>984</v>
      </c>
      <c r="H412" s="20">
        <v>984</v>
      </c>
      <c r="I412" s="20">
        <v>0</v>
      </c>
      <c r="J412" s="20">
        <v>0</v>
      </c>
      <c r="K412" s="20">
        <v>0</v>
      </c>
      <c r="L412" s="20">
        <v>0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519</v>
      </c>
      <c r="S412" s="20">
        <v>984</v>
      </c>
      <c r="T412" s="20">
        <v>984</v>
      </c>
      <c r="U412" s="20">
        <v>984</v>
      </c>
      <c r="V412" s="20">
        <v>984</v>
      </c>
      <c r="W412" s="20">
        <v>984</v>
      </c>
      <c r="X412" s="20">
        <v>984</v>
      </c>
      <c r="Y412" s="20">
        <v>984</v>
      </c>
      <c r="AA412" s="2">
        <f>IFERROR(INDEX('Holiday Schedule'!$D$3:$D$24,MATCH(A412,'Holiday Schedule'!$C$3:$C$24,0)),0)</f>
        <v>0</v>
      </c>
      <c r="AB412" s="2">
        <f t="shared" si="48"/>
        <v>6</v>
      </c>
      <c r="AC412" s="2">
        <f t="shared" si="49"/>
        <v>6423</v>
      </c>
      <c r="AD412" s="5">
        <f t="shared" si="50"/>
        <v>7872</v>
      </c>
      <c r="AE412" s="5">
        <f t="shared" si="51"/>
        <v>14295</v>
      </c>
      <c r="AG412" s="2">
        <f t="shared" si="52"/>
        <v>2</v>
      </c>
      <c r="AH412" s="2">
        <f t="shared" si="53"/>
        <v>2025</v>
      </c>
      <c r="AJ412" s="5">
        <f t="shared" si="54"/>
        <v>984</v>
      </c>
      <c r="AK412" s="2">
        <f t="shared" si="55"/>
        <v>1</v>
      </c>
      <c r="AQ412" s="5"/>
      <c r="AR412" s="5"/>
      <c r="AS412" s="5"/>
      <c r="AT412" s="5"/>
      <c r="AU412" s="5"/>
      <c r="AV412" s="5"/>
      <c r="AW412" s="5"/>
      <c r="AX412" s="5"/>
    </row>
    <row r="413" spans="1:50" x14ac:dyDescent="0.25">
      <c r="A413" s="18">
        <v>45696</v>
      </c>
      <c r="B413" s="20">
        <v>983</v>
      </c>
      <c r="C413" s="20">
        <v>983</v>
      </c>
      <c r="D413" s="20">
        <v>983</v>
      </c>
      <c r="E413" s="20">
        <v>983</v>
      </c>
      <c r="F413" s="20">
        <v>983</v>
      </c>
      <c r="G413" s="20">
        <v>983</v>
      </c>
      <c r="H413" s="20">
        <v>983</v>
      </c>
      <c r="I413" s="20">
        <v>0</v>
      </c>
      <c r="J413" s="20">
        <v>0</v>
      </c>
      <c r="K413" s="20">
        <v>0</v>
      </c>
      <c r="L413" s="20">
        <v>0</v>
      </c>
      <c r="M413" s="20">
        <v>0</v>
      </c>
      <c r="N413" s="20">
        <v>0</v>
      </c>
      <c r="O413" s="20">
        <v>0</v>
      </c>
      <c r="P413" s="20">
        <v>0</v>
      </c>
      <c r="Q413" s="20">
        <v>0</v>
      </c>
      <c r="R413" s="20">
        <v>543</v>
      </c>
      <c r="S413" s="20">
        <v>983</v>
      </c>
      <c r="T413" s="20">
        <v>983</v>
      </c>
      <c r="U413" s="20">
        <v>983</v>
      </c>
      <c r="V413" s="20">
        <v>983</v>
      </c>
      <c r="W413" s="20">
        <v>983</v>
      </c>
      <c r="X413" s="20">
        <v>983</v>
      </c>
      <c r="Y413" s="20">
        <v>983</v>
      </c>
      <c r="AA413" s="2">
        <f>IFERROR(INDEX('Holiday Schedule'!$D$3:$D$24,MATCH(A413,'Holiday Schedule'!$C$3:$C$24,0)),0)</f>
        <v>0</v>
      </c>
      <c r="AB413" s="2">
        <f t="shared" si="48"/>
        <v>7</v>
      </c>
      <c r="AC413" s="2">
        <f t="shared" si="49"/>
        <v>0</v>
      </c>
      <c r="AD413" s="5">
        <f t="shared" si="50"/>
        <v>14305</v>
      </c>
      <c r="AE413" s="5">
        <f t="shared" si="51"/>
        <v>14305</v>
      </c>
      <c r="AG413" s="2">
        <f t="shared" si="52"/>
        <v>2</v>
      </c>
      <c r="AH413" s="2">
        <f t="shared" si="53"/>
        <v>2025</v>
      </c>
      <c r="AJ413" s="5">
        <f t="shared" si="54"/>
        <v>983</v>
      </c>
      <c r="AK413" s="2">
        <f t="shared" si="55"/>
        <v>1</v>
      </c>
      <c r="AQ413" s="5"/>
      <c r="AR413" s="5"/>
      <c r="AS413" s="5"/>
      <c r="AT413" s="5"/>
      <c r="AU413" s="5"/>
      <c r="AV413" s="5"/>
      <c r="AW413" s="5"/>
      <c r="AX413" s="5"/>
    </row>
    <row r="414" spans="1:50" x14ac:dyDescent="0.25">
      <c r="A414" s="18">
        <v>45697</v>
      </c>
      <c r="B414" s="20">
        <v>983</v>
      </c>
      <c r="C414" s="20">
        <v>983</v>
      </c>
      <c r="D414" s="20">
        <v>983</v>
      </c>
      <c r="E414" s="20">
        <v>983</v>
      </c>
      <c r="F414" s="20">
        <v>983</v>
      </c>
      <c r="G414" s="20">
        <v>983</v>
      </c>
      <c r="H414" s="20">
        <v>983</v>
      </c>
      <c r="I414" s="20">
        <v>0</v>
      </c>
      <c r="J414" s="20">
        <v>0</v>
      </c>
      <c r="K414" s="20">
        <v>0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543</v>
      </c>
      <c r="S414" s="20">
        <v>983</v>
      </c>
      <c r="T414" s="20">
        <v>983</v>
      </c>
      <c r="U414" s="20">
        <v>983</v>
      </c>
      <c r="V414" s="20">
        <v>983</v>
      </c>
      <c r="W414" s="20">
        <v>983</v>
      </c>
      <c r="X414" s="20">
        <v>983</v>
      </c>
      <c r="Y414" s="20">
        <v>983</v>
      </c>
      <c r="AA414" s="2">
        <f>IFERROR(INDEX('Holiday Schedule'!$D$3:$D$24,MATCH(A414,'Holiday Schedule'!$C$3:$C$24,0)),0)</f>
        <v>0</v>
      </c>
      <c r="AB414" s="2">
        <f t="shared" si="48"/>
        <v>1</v>
      </c>
      <c r="AC414" s="2">
        <f t="shared" si="49"/>
        <v>0</v>
      </c>
      <c r="AD414" s="5">
        <f t="shared" si="50"/>
        <v>14305</v>
      </c>
      <c r="AE414" s="5">
        <f t="shared" si="51"/>
        <v>14305</v>
      </c>
      <c r="AG414" s="2">
        <f t="shared" si="52"/>
        <v>2</v>
      </c>
      <c r="AH414" s="2">
        <f t="shared" si="53"/>
        <v>2025</v>
      </c>
      <c r="AJ414" s="5">
        <f t="shared" si="54"/>
        <v>983</v>
      </c>
      <c r="AK414" s="2">
        <f t="shared" si="55"/>
        <v>1</v>
      </c>
      <c r="AQ414" s="5"/>
      <c r="AR414" s="5"/>
      <c r="AS414" s="5"/>
      <c r="AT414" s="5"/>
      <c r="AU414" s="5"/>
      <c r="AV414" s="5"/>
      <c r="AW414" s="5"/>
      <c r="AX414" s="5"/>
    </row>
    <row r="415" spans="1:50" x14ac:dyDescent="0.25">
      <c r="A415" s="18">
        <v>45698</v>
      </c>
      <c r="B415" s="20">
        <v>985</v>
      </c>
      <c r="C415" s="20">
        <v>985</v>
      </c>
      <c r="D415" s="20">
        <v>985</v>
      </c>
      <c r="E415" s="20">
        <v>985</v>
      </c>
      <c r="F415" s="20">
        <v>985</v>
      </c>
      <c r="G415" s="20">
        <v>985</v>
      </c>
      <c r="H415" s="20">
        <v>985</v>
      </c>
      <c r="I415" s="20">
        <v>0</v>
      </c>
      <c r="J415" s="20">
        <v>0</v>
      </c>
      <c r="K415" s="20">
        <v>0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20">
        <v>519</v>
      </c>
      <c r="S415" s="20">
        <v>985</v>
      </c>
      <c r="T415" s="20">
        <v>985</v>
      </c>
      <c r="U415" s="20">
        <v>985</v>
      </c>
      <c r="V415" s="20">
        <v>985</v>
      </c>
      <c r="W415" s="20">
        <v>985</v>
      </c>
      <c r="X415" s="20">
        <v>985</v>
      </c>
      <c r="Y415" s="20">
        <v>985</v>
      </c>
      <c r="AA415" s="2">
        <f>IFERROR(INDEX('Holiday Schedule'!$D$3:$D$24,MATCH(A415,'Holiday Schedule'!$C$3:$C$24,0)),0)</f>
        <v>0</v>
      </c>
      <c r="AB415" s="2">
        <f t="shared" si="48"/>
        <v>2</v>
      </c>
      <c r="AC415" s="2">
        <f t="shared" si="49"/>
        <v>6429</v>
      </c>
      <c r="AD415" s="5">
        <f t="shared" si="50"/>
        <v>7880</v>
      </c>
      <c r="AE415" s="5">
        <f t="shared" si="51"/>
        <v>14309</v>
      </c>
      <c r="AG415" s="2">
        <f t="shared" si="52"/>
        <v>2</v>
      </c>
      <c r="AH415" s="2">
        <f t="shared" si="53"/>
        <v>2025</v>
      </c>
      <c r="AJ415" s="5">
        <f t="shared" si="54"/>
        <v>985</v>
      </c>
      <c r="AK415" s="2">
        <f t="shared" si="55"/>
        <v>1</v>
      </c>
      <c r="AQ415" s="5"/>
      <c r="AR415" s="5"/>
      <c r="AS415" s="5"/>
      <c r="AT415" s="5"/>
      <c r="AU415" s="5"/>
      <c r="AV415" s="5"/>
      <c r="AW415" s="5"/>
      <c r="AX415" s="5"/>
    </row>
    <row r="416" spans="1:50" x14ac:dyDescent="0.25">
      <c r="A416" s="18">
        <v>45699</v>
      </c>
      <c r="B416" s="20">
        <v>989</v>
      </c>
      <c r="C416" s="20">
        <v>989</v>
      </c>
      <c r="D416" s="20">
        <v>989</v>
      </c>
      <c r="E416" s="20">
        <v>989</v>
      </c>
      <c r="F416" s="20">
        <v>989</v>
      </c>
      <c r="G416" s="20">
        <v>989</v>
      </c>
      <c r="H416" s="20">
        <v>989</v>
      </c>
      <c r="I416" s="20">
        <v>0</v>
      </c>
      <c r="J416" s="20">
        <v>0</v>
      </c>
      <c r="K416" s="20">
        <v>0</v>
      </c>
      <c r="L416" s="20">
        <v>0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521</v>
      </c>
      <c r="S416" s="20">
        <v>989</v>
      </c>
      <c r="T416" s="20">
        <v>989</v>
      </c>
      <c r="U416" s="20">
        <v>989</v>
      </c>
      <c r="V416" s="20">
        <v>989</v>
      </c>
      <c r="W416" s="20">
        <v>989</v>
      </c>
      <c r="X416" s="20">
        <v>989</v>
      </c>
      <c r="Y416" s="20">
        <v>989</v>
      </c>
      <c r="AA416" s="2">
        <f>IFERROR(INDEX('Holiday Schedule'!$D$3:$D$24,MATCH(A416,'Holiday Schedule'!$C$3:$C$24,0)),0)</f>
        <v>0</v>
      </c>
      <c r="AB416" s="2">
        <f t="shared" si="48"/>
        <v>3</v>
      </c>
      <c r="AC416" s="2">
        <f t="shared" si="49"/>
        <v>6455</v>
      </c>
      <c r="AD416" s="5">
        <f t="shared" si="50"/>
        <v>7912</v>
      </c>
      <c r="AE416" s="5">
        <f t="shared" si="51"/>
        <v>14367</v>
      </c>
      <c r="AG416" s="2">
        <f t="shared" si="52"/>
        <v>2</v>
      </c>
      <c r="AH416" s="2">
        <f t="shared" si="53"/>
        <v>2025</v>
      </c>
      <c r="AJ416" s="5">
        <f t="shared" si="54"/>
        <v>989</v>
      </c>
      <c r="AK416" s="2">
        <f t="shared" si="55"/>
        <v>1</v>
      </c>
      <c r="AQ416" s="5"/>
      <c r="AR416" s="5"/>
      <c r="AS416" s="5"/>
      <c r="AT416" s="5"/>
      <c r="AU416" s="5"/>
      <c r="AV416" s="5"/>
      <c r="AW416" s="5"/>
      <c r="AX416" s="5"/>
    </row>
    <row r="417" spans="1:50" x14ac:dyDescent="0.25">
      <c r="A417" s="18">
        <v>45700</v>
      </c>
      <c r="B417" s="20">
        <v>991</v>
      </c>
      <c r="C417" s="20">
        <v>991</v>
      </c>
      <c r="D417" s="20">
        <v>991</v>
      </c>
      <c r="E417" s="20">
        <v>991</v>
      </c>
      <c r="F417" s="20">
        <v>991</v>
      </c>
      <c r="G417" s="20">
        <v>991</v>
      </c>
      <c r="H417" s="20">
        <v>991</v>
      </c>
      <c r="I417" s="20">
        <v>0</v>
      </c>
      <c r="J417" s="20">
        <v>0</v>
      </c>
      <c r="K417" s="20">
        <v>0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v>522</v>
      </c>
      <c r="S417" s="20">
        <v>991</v>
      </c>
      <c r="T417" s="20">
        <v>991</v>
      </c>
      <c r="U417" s="20">
        <v>991</v>
      </c>
      <c r="V417" s="20">
        <v>991</v>
      </c>
      <c r="W417" s="20">
        <v>991</v>
      </c>
      <c r="X417" s="20">
        <v>991</v>
      </c>
      <c r="Y417" s="20">
        <v>991</v>
      </c>
      <c r="AA417" s="2">
        <f>IFERROR(INDEX('Holiday Schedule'!$D$3:$D$24,MATCH(A417,'Holiday Schedule'!$C$3:$C$24,0)),0)</f>
        <v>0</v>
      </c>
      <c r="AB417" s="2">
        <f t="shared" si="48"/>
        <v>4</v>
      </c>
      <c r="AC417" s="2">
        <f t="shared" si="49"/>
        <v>6468</v>
      </c>
      <c r="AD417" s="5">
        <f t="shared" si="50"/>
        <v>7928</v>
      </c>
      <c r="AE417" s="5">
        <f t="shared" si="51"/>
        <v>14396</v>
      </c>
      <c r="AG417" s="2">
        <f t="shared" si="52"/>
        <v>2</v>
      </c>
      <c r="AH417" s="2">
        <f t="shared" si="53"/>
        <v>2025</v>
      </c>
      <c r="AJ417" s="5">
        <f t="shared" si="54"/>
        <v>991</v>
      </c>
      <c r="AK417" s="2">
        <f t="shared" si="55"/>
        <v>1</v>
      </c>
      <c r="AQ417" s="5"/>
      <c r="AR417" s="5"/>
      <c r="AS417" s="5"/>
      <c r="AT417" s="5"/>
      <c r="AU417" s="5"/>
      <c r="AV417" s="5"/>
      <c r="AW417" s="5"/>
      <c r="AX417" s="5"/>
    </row>
    <row r="418" spans="1:50" x14ac:dyDescent="0.25">
      <c r="A418" s="18">
        <v>45701</v>
      </c>
      <c r="B418" s="20">
        <v>998</v>
      </c>
      <c r="C418" s="20">
        <v>998</v>
      </c>
      <c r="D418" s="20">
        <v>998</v>
      </c>
      <c r="E418" s="20">
        <v>998</v>
      </c>
      <c r="F418" s="20">
        <v>998</v>
      </c>
      <c r="G418" s="20">
        <v>998</v>
      </c>
      <c r="H418" s="20">
        <v>998</v>
      </c>
      <c r="I418" s="20">
        <v>0</v>
      </c>
      <c r="J418" s="20">
        <v>0</v>
      </c>
      <c r="K418" s="20">
        <v>0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527</v>
      </c>
      <c r="S418" s="20">
        <v>998</v>
      </c>
      <c r="T418" s="20">
        <v>998</v>
      </c>
      <c r="U418" s="20">
        <v>998</v>
      </c>
      <c r="V418" s="20">
        <v>998</v>
      </c>
      <c r="W418" s="20">
        <v>998</v>
      </c>
      <c r="X418" s="20">
        <v>998</v>
      </c>
      <c r="Y418" s="20">
        <v>998</v>
      </c>
      <c r="AA418" s="2">
        <f>IFERROR(INDEX('Holiday Schedule'!$D$3:$D$24,MATCH(A418,'Holiday Schedule'!$C$3:$C$24,0)),0)</f>
        <v>0</v>
      </c>
      <c r="AB418" s="2">
        <f t="shared" si="48"/>
        <v>5</v>
      </c>
      <c r="AC418" s="2">
        <f t="shared" si="49"/>
        <v>6515</v>
      </c>
      <c r="AD418" s="5">
        <f t="shared" si="50"/>
        <v>7984</v>
      </c>
      <c r="AE418" s="5">
        <f t="shared" si="51"/>
        <v>14499</v>
      </c>
      <c r="AG418" s="2">
        <f t="shared" si="52"/>
        <v>2</v>
      </c>
      <c r="AH418" s="2">
        <f t="shared" si="53"/>
        <v>2025</v>
      </c>
      <c r="AJ418" s="5">
        <f t="shared" si="54"/>
        <v>998</v>
      </c>
      <c r="AK418" s="2">
        <f t="shared" si="55"/>
        <v>1</v>
      </c>
      <c r="AQ418" s="5"/>
      <c r="AR418" s="5"/>
      <c r="AS418" s="5"/>
      <c r="AT418" s="5"/>
      <c r="AU418" s="5"/>
      <c r="AV418" s="5"/>
      <c r="AW418" s="5"/>
      <c r="AX418" s="5"/>
    </row>
    <row r="419" spans="1:50" x14ac:dyDescent="0.25">
      <c r="A419" s="18">
        <v>45702</v>
      </c>
      <c r="B419" s="20">
        <v>998</v>
      </c>
      <c r="C419" s="20">
        <v>998</v>
      </c>
      <c r="D419" s="20">
        <v>998</v>
      </c>
      <c r="E419" s="20">
        <v>998</v>
      </c>
      <c r="F419" s="20">
        <v>998</v>
      </c>
      <c r="G419" s="20">
        <v>998</v>
      </c>
      <c r="H419" s="20">
        <v>998</v>
      </c>
      <c r="I419" s="20">
        <v>0</v>
      </c>
      <c r="J419" s="20">
        <v>0</v>
      </c>
      <c r="K419" s="20">
        <v>0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527</v>
      </c>
      <c r="S419" s="20">
        <v>998</v>
      </c>
      <c r="T419" s="20">
        <v>998</v>
      </c>
      <c r="U419" s="20">
        <v>998</v>
      </c>
      <c r="V419" s="20">
        <v>998</v>
      </c>
      <c r="W419" s="20">
        <v>998</v>
      </c>
      <c r="X419" s="20">
        <v>998</v>
      </c>
      <c r="Y419" s="20">
        <v>998</v>
      </c>
      <c r="AA419" s="2">
        <f>IFERROR(INDEX('Holiday Schedule'!$D$3:$D$24,MATCH(A419,'Holiday Schedule'!$C$3:$C$24,0)),0)</f>
        <v>0</v>
      </c>
      <c r="AB419" s="2">
        <f t="shared" si="48"/>
        <v>6</v>
      </c>
      <c r="AC419" s="2">
        <f t="shared" si="49"/>
        <v>6515</v>
      </c>
      <c r="AD419" s="5">
        <f t="shared" si="50"/>
        <v>7984</v>
      </c>
      <c r="AE419" s="5">
        <f t="shared" si="51"/>
        <v>14499</v>
      </c>
      <c r="AG419" s="2">
        <f t="shared" si="52"/>
        <v>2</v>
      </c>
      <c r="AH419" s="2">
        <f t="shared" si="53"/>
        <v>2025</v>
      </c>
      <c r="AJ419" s="5">
        <f t="shared" si="54"/>
        <v>998</v>
      </c>
      <c r="AK419" s="2">
        <f t="shared" si="55"/>
        <v>1</v>
      </c>
      <c r="AQ419" s="5"/>
      <c r="AR419" s="5"/>
      <c r="AS419" s="5"/>
      <c r="AT419" s="5"/>
      <c r="AU419" s="5"/>
      <c r="AV419" s="5"/>
      <c r="AW419" s="5"/>
      <c r="AX419" s="5"/>
    </row>
    <row r="420" spans="1:50" x14ac:dyDescent="0.25">
      <c r="A420" s="18">
        <v>45703</v>
      </c>
      <c r="B420" s="20">
        <v>998</v>
      </c>
      <c r="C420" s="20">
        <v>998</v>
      </c>
      <c r="D420" s="20">
        <v>998</v>
      </c>
      <c r="E420" s="20">
        <v>998</v>
      </c>
      <c r="F420" s="20">
        <v>998</v>
      </c>
      <c r="G420" s="20">
        <v>998</v>
      </c>
      <c r="H420" s="20">
        <v>998</v>
      </c>
      <c r="I420" s="20">
        <v>0</v>
      </c>
      <c r="J420" s="20">
        <v>0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552</v>
      </c>
      <c r="S420" s="20">
        <v>998</v>
      </c>
      <c r="T420" s="20">
        <v>998</v>
      </c>
      <c r="U420" s="20">
        <v>998</v>
      </c>
      <c r="V420" s="20">
        <v>998</v>
      </c>
      <c r="W420" s="20">
        <v>998</v>
      </c>
      <c r="X420" s="20">
        <v>998</v>
      </c>
      <c r="Y420" s="20">
        <v>998</v>
      </c>
      <c r="AA420" s="2">
        <f>IFERROR(INDEX('Holiday Schedule'!$D$3:$D$24,MATCH(A420,'Holiday Schedule'!$C$3:$C$24,0)),0)</f>
        <v>0</v>
      </c>
      <c r="AB420" s="2">
        <f t="shared" si="48"/>
        <v>7</v>
      </c>
      <c r="AC420" s="2">
        <f t="shared" si="49"/>
        <v>0</v>
      </c>
      <c r="AD420" s="5">
        <f t="shared" si="50"/>
        <v>14524</v>
      </c>
      <c r="AE420" s="5">
        <f t="shared" si="51"/>
        <v>14524</v>
      </c>
      <c r="AG420" s="2">
        <f t="shared" si="52"/>
        <v>2</v>
      </c>
      <c r="AH420" s="2">
        <f t="shared" si="53"/>
        <v>2025</v>
      </c>
      <c r="AJ420" s="5">
        <f t="shared" si="54"/>
        <v>998</v>
      </c>
      <c r="AK420" s="2">
        <f t="shared" si="55"/>
        <v>1</v>
      </c>
      <c r="AQ420" s="5"/>
      <c r="AR420" s="5"/>
      <c r="AS420" s="5"/>
      <c r="AT420" s="5"/>
      <c r="AU420" s="5"/>
      <c r="AV420" s="5"/>
      <c r="AW420" s="5"/>
      <c r="AX420" s="5"/>
    </row>
    <row r="421" spans="1:50" x14ac:dyDescent="0.25">
      <c r="A421" s="18">
        <v>45704</v>
      </c>
      <c r="B421" s="20">
        <v>998</v>
      </c>
      <c r="C421" s="20">
        <v>998</v>
      </c>
      <c r="D421" s="20">
        <v>998</v>
      </c>
      <c r="E421" s="20">
        <v>998</v>
      </c>
      <c r="F421" s="20">
        <v>998</v>
      </c>
      <c r="G421" s="20">
        <v>998</v>
      </c>
      <c r="H421" s="20">
        <v>998</v>
      </c>
      <c r="I421" s="20">
        <v>0</v>
      </c>
      <c r="J421" s="20">
        <v>0</v>
      </c>
      <c r="K421" s="20">
        <v>0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552</v>
      </c>
      <c r="S421" s="20">
        <v>998</v>
      </c>
      <c r="T421" s="20">
        <v>998</v>
      </c>
      <c r="U421" s="20">
        <v>998</v>
      </c>
      <c r="V421" s="20">
        <v>998</v>
      </c>
      <c r="W421" s="20">
        <v>998</v>
      </c>
      <c r="X421" s="20">
        <v>998</v>
      </c>
      <c r="Y421" s="20">
        <v>998</v>
      </c>
      <c r="AA421" s="2">
        <f>IFERROR(INDEX('Holiday Schedule'!$D$3:$D$24,MATCH(A421,'Holiday Schedule'!$C$3:$C$24,0)),0)</f>
        <v>0</v>
      </c>
      <c r="AB421" s="2">
        <f t="shared" si="48"/>
        <v>1</v>
      </c>
      <c r="AC421" s="2">
        <f t="shared" si="49"/>
        <v>0</v>
      </c>
      <c r="AD421" s="5">
        <f t="shared" si="50"/>
        <v>14524</v>
      </c>
      <c r="AE421" s="5">
        <f t="shared" si="51"/>
        <v>14524</v>
      </c>
      <c r="AG421" s="2">
        <f t="shared" si="52"/>
        <v>2</v>
      </c>
      <c r="AH421" s="2">
        <f t="shared" si="53"/>
        <v>2025</v>
      </c>
      <c r="AJ421" s="5">
        <f t="shared" si="54"/>
        <v>998</v>
      </c>
      <c r="AK421" s="2">
        <f t="shared" si="55"/>
        <v>1</v>
      </c>
      <c r="AQ421" s="5"/>
      <c r="AR421" s="5"/>
      <c r="AS421" s="5"/>
      <c r="AT421" s="5"/>
      <c r="AU421" s="5"/>
      <c r="AV421" s="5"/>
      <c r="AW421" s="5"/>
      <c r="AX421" s="5"/>
    </row>
    <row r="422" spans="1:50" x14ac:dyDescent="0.25">
      <c r="A422" s="18">
        <v>45705</v>
      </c>
      <c r="B422" s="20">
        <v>998</v>
      </c>
      <c r="C422" s="20">
        <v>998</v>
      </c>
      <c r="D422" s="20">
        <v>998</v>
      </c>
      <c r="E422" s="20">
        <v>998</v>
      </c>
      <c r="F422" s="20">
        <v>998</v>
      </c>
      <c r="G422" s="20">
        <v>998</v>
      </c>
      <c r="H422" s="20">
        <v>998</v>
      </c>
      <c r="I422" s="20">
        <v>0</v>
      </c>
      <c r="J422" s="20">
        <v>0</v>
      </c>
      <c r="K422" s="20">
        <v>0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552</v>
      </c>
      <c r="S422" s="20">
        <v>998</v>
      </c>
      <c r="T422" s="20">
        <v>998</v>
      </c>
      <c r="U422" s="20">
        <v>998</v>
      </c>
      <c r="V422" s="20">
        <v>998</v>
      </c>
      <c r="W422" s="20">
        <v>998</v>
      </c>
      <c r="X422" s="20">
        <v>998</v>
      </c>
      <c r="Y422" s="20">
        <v>998</v>
      </c>
      <c r="AA422" s="2">
        <f>IFERROR(INDEX('Holiday Schedule'!$D$3:$D$24,MATCH(A422,'Holiday Schedule'!$C$3:$C$24,0)),0)</f>
        <v>1</v>
      </c>
      <c r="AB422" s="2">
        <f t="shared" si="48"/>
        <v>2</v>
      </c>
      <c r="AC422" s="2">
        <f t="shared" si="49"/>
        <v>0</v>
      </c>
      <c r="AD422" s="5">
        <f t="shared" si="50"/>
        <v>14524</v>
      </c>
      <c r="AE422" s="5">
        <f t="shared" si="51"/>
        <v>14524</v>
      </c>
      <c r="AG422" s="2">
        <f t="shared" si="52"/>
        <v>2</v>
      </c>
      <c r="AH422" s="2">
        <f t="shared" si="53"/>
        <v>2025</v>
      </c>
      <c r="AJ422" s="5">
        <f t="shared" si="54"/>
        <v>998</v>
      </c>
      <c r="AK422" s="2">
        <f t="shared" si="55"/>
        <v>1</v>
      </c>
      <c r="AQ422" s="5"/>
      <c r="AR422" s="5"/>
      <c r="AS422" s="5"/>
      <c r="AT422" s="5"/>
      <c r="AU422" s="5"/>
      <c r="AV422" s="5"/>
      <c r="AW422" s="5"/>
      <c r="AX422" s="5"/>
    </row>
    <row r="423" spans="1:50" x14ac:dyDescent="0.25">
      <c r="A423" s="18">
        <v>45706</v>
      </c>
      <c r="B423" s="20">
        <v>998</v>
      </c>
      <c r="C423" s="20">
        <v>998</v>
      </c>
      <c r="D423" s="20">
        <v>998</v>
      </c>
      <c r="E423" s="20">
        <v>998</v>
      </c>
      <c r="F423" s="20">
        <v>998</v>
      </c>
      <c r="G423" s="20">
        <v>998</v>
      </c>
      <c r="H423" s="20">
        <v>998</v>
      </c>
      <c r="I423" s="20">
        <v>0</v>
      </c>
      <c r="J423" s="20">
        <v>0</v>
      </c>
      <c r="K423" s="20">
        <v>0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v>527</v>
      </c>
      <c r="S423" s="20">
        <v>998</v>
      </c>
      <c r="T423" s="20">
        <v>998</v>
      </c>
      <c r="U423" s="20">
        <v>998</v>
      </c>
      <c r="V423" s="20">
        <v>998</v>
      </c>
      <c r="W423" s="20">
        <v>998</v>
      </c>
      <c r="X423" s="20">
        <v>998</v>
      </c>
      <c r="Y423" s="20">
        <v>998</v>
      </c>
      <c r="AA423" s="2">
        <f>IFERROR(INDEX('Holiday Schedule'!$D$3:$D$24,MATCH(A423,'Holiday Schedule'!$C$3:$C$24,0)),0)</f>
        <v>0</v>
      </c>
      <c r="AB423" s="2">
        <f t="shared" si="48"/>
        <v>3</v>
      </c>
      <c r="AC423" s="2">
        <f t="shared" si="49"/>
        <v>6515</v>
      </c>
      <c r="AD423" s="5">
        <f t="shared" si="50"/>
        <v>7984</v>
      </c>
      <c r="AE423" s="5">
        <f t="shared" si="51"/>
        <v>14499</v>
      </c>
      <c r="AG423" s="2">
        <f t="shared" si="52"/>
        <v>2</v>
      </c>
      <c r="AH423" s="2">
        <f t="shared" si="53"/>
        <v>2025</v>
      </c>
      <c r="AJ423" s="5">
        <f t="shared" si="54"/>
        <v>998</v>
      </c>
      <c r="AK423" s="2">
        <f t="shared" si="55"/>
        <v>1</v>
      </c>
      <c r="AQ423" s="5"/>
      <c r="AR423" s="5"/>
      <c r="AS423" s="5"/>
      <c r="AT423" s="5"/>
      <c r="AU423" s="5"/>
      <c r="AV423" s="5"/>
      <c r="AW423" s="5"/>
      <c r="AX423" s="5"/>
    </row>
    <row r="424" spans="1:50" x14ac:dyDescent="0.25">
      <c r="A424" s="18">
        <v>45707</v>
      </c>
      <c r="B424" s="20">
        <v>1004</v>
      </c>
      <c r="C424" s="20">
        <v>1004</v>
      </c>
      <c r="D424" s="20">
        <v>1004</v>
      </c>
      <c r="E424" s="20">
        <v>1004</v>
      </c>
      <c r="F424" s="20">
        <v>1004</v>
      </c>
      <c r="G424" s="20">
        <v>1004</v>
      </c>
      <c r="H424" s="20">
        <v>1004</v>
      </c>
      <c r="I424" s="20">
        <v>0</v>
      </c>
      <c r="J424" s="20">
        <v>0</v>
      </c>
      <c r="K424" s="20">
        <v>0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529</v>
      </c>
      <c r="S424" s="20">
        <v>1004</v>
      </c>
      <c r="T424" s="20">
        <v>1004</v>
      </c>
      <c r="U424" s="20">
        <v>1004</v>
      </c>
      <c r="V424" s="20">
        <v>1004</v>
      </c>
      <c r="W424" s="20">
        <v>1004</v>
      </c>
      <c r="X424" s="20">
        <v>1004</v>
      </c>
      <c r="Y424" s="20">
        <v>1004</v>
      </c>
      <c r="AA424" s="2">
        <f>IFERROR(INDEX('Holiday Schedule'!$D$3:$D$24,MATCH(A424,'Holiday Schedule'!$C$3:$C$24,0)),0)</f>
        <v>0</v>
      </c>
      <c r="AB424" s="2">
        <f t="shared" si="48"/>
        <v>4</v>
      </c>
      <c r="AC424" s="2">
        <f t="shared" si="49"/>
        <v>6553</v>
      </c>
      <c r="AD424" s="5">
        <f t="shared" si="50"/>
        <v>8032</v>
      </c>
      <c r="AE424" s="5">
        <f t="shared" si="51"/>
        <v>14585</v>
      </c>
      <c r="AG424" s="2">
        <f t="shared" si="52"/>
        <v>2</v>
      </c>
      <c r="AH424" s="2">
        <f t="shared" si="53"/>
        <v>2025</v>
      </c>
      <c r="AJ424" s="5">
        <f t="shared" si="54"/>
        <v>1004</v>
      </c>
      <c r="AK424" s="2">
        <f t="shared" si="55"/>
        <v>1</v>
      </c>
      <c r="AQ424" s="5"/>
      <c r="AR424" s="5"/>
      <c r="AS424" s="5"/>
      <c r="AT424" s="5"/>
      <c r="AU424" s="5"/>
      <c r="AV424" s="5"/>
      <c r="AW424" s="5"/>
      <c r="AX424" s="5"/>
    </row>
    <row r="425" spans="1:50" x14ac:dyDescent="0.25">
      <c r="A425" s="18">
        <v>45708</v>
      </c>
      <c r="B425" s="20">
        <v>1004</v>
      </c>
      <c r="C425" s="20">
        <v>1004</v>
      </c>
      <c r="D425" s="20">
        <v>1004</v>
      </c>
      <c r="E425" s="20">
        <v>1004</v>
      </c>
      <c r="F425" s="20">
        <v>1004</v>
      </c>
      <c r="G425" s="20">
        <v>1004</v>
      </c>
      <c r="H425" s="20">
        <v>1004</v>
      </c>
      <c r="I425" s="20">
        <v>0</v>
      </c>
      <c r="J425" s="20">
        <v>0</v>
      </c>
      <c r="K425" s="20">
        <v>0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529</v>
      </c>
      <c r="S425" s="20">
        <v>1004</v>
      </c>
      <c r="T425" s="20">
        <v>1004</v>
      </c>
      <c r="U425" s="20">
        <v>1004</v>
      </c>
      <c r="V425" s="20">
        <v>1004</v>
      </c>
      <c r="W425" s="20">
        <v>1004</v>
      </c>
      <c r="X425" s="20">
        <v>1004</v>
      </c>
      <c r="Y425" s="20">
        <v>1004</v>
      </c>
      <c r="AA425" s="2">
        <f>IFERROR(INDEX('Holiday Schedule'!$D$3:$D$24,MATCH(A425,'Holiday Schedule'!$C$3:$C$24,0)),0)</f>
        <v>0</v>
      </c>
      <c r="AB425" s="2">
        <f t="shared" si="48"/>
        <v>5</v>
      </c>
      <c r="AC425" s="2">
        <f t="shared" si="49"/>
        <v>6553</v>
      </c>
      <c r="AD425" s="5">
        <f t="shared" si="50"/>
        <v>8032</v>
      </c>
      <c r="AE425" s="5">
        <f t="shared" si="51"/>
        <v>14585</v>
      </c>
      <c r="AG425" s="2">
        <f t="shared" si="52"/>
        <v>2</v>
      </c>
      <c r="AH425" s="2">
        <f t="shared" si="53"/>
        <v>2025</v>
      </c>
      <c r="AJ425" s="5">
        <f t="shared" si="54"/>
        <v>1004</v>
      </c>
      <c r="AK425" s="2">
        <f t="shared" si="55"/>
        <v>1</v>
      </c>
      <c r="AQ425" s="5"/>
      <c r="AR425" s="5"/>
      <c r="AS425" s="5"/>
      <c r="AT425" s="5"/>
      <c r="AU425" s="5"/>
      <c r="AV425" s="5"/>
      <c r="AW425" s="5"/>
      <c r="AX425" s="5"/>
    </row>
    <row r="426" spans="1:50" x14ac:dyDescent="0.25">
      <c r="A426" s="18">
        <v>45709</v>
      </c>
      <c r="B426" s="20">
        <v>1008</v>
      </c>
      <c r="C426" s="20">
        <v>1008</v>
      </c>
      <c r="D426" s="20">
        <v>1008</v>
      </c>
      <c r="E426" s="20">
        <v>1008</v>
      </c>
      <c r="F426" s="20">
        <v>1008</v>
      </c>
      <c r="G426" s="20">
        <v>1008</v>
      </c>
      <c r="H426" s="20">
        <v>1008</v>
      </c>
      <c r="I426" s="20">
        <v>0</v>
      </c>
      <c r="J426" s="20">
        <v>0</v>
      </c>
      <c r="K426" s="20">
        <v>0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530</v>
      </c>
      <c r="S426" s="20">
        <v>1008</v>
      </c>
      <c r="T426" s="20">
        <v>1008</v>
      </c>
      <c r="U426" s="20">
        <v>1008</v>
      </c>
      <c r="V426" s="20">
        <v>1008</v>
      </c>
      <c r="W426" s="20">
        <v>1008</v>
      </c>
      <c r="X426" s="20">
        <v>1008</v>
      </c>
      <c r="Y426" s="20">
        <v>1008</v>
      </c>
      <c r="AA426" s="2">
        <f>IFERROR(INDEX('Holiday Schedule'!$D$3:$D$24,MATCH(A426,'Holiday Schedule'!$C$3:$C$24,0)),0)</f>
        <v>0</v>
      </c>
      <c r="AB426" s="2">
        <f t="shared" si="48"/>
        <v>6</v>
      </c>
      <c r="AC426" s="2">
        <f t="shared" si="49"/>
        <v>6578</v>
      </c>
      <c r="AD426" s="5">
        <f t="shared" si="50"/>
        <v>8064</v>
      </c>
      <c r="AE426" s="5">
        <f t="shared" si="51"/>
        <v>14642</v>
      </c>
      <c r="AG426" s="2">
        <f t="shared" si="52"/>
        <v>2</v>
      </c>
      <c r="AH426" s="2">
        <f t="shared" si="53"/>
        <v>2025</v>
      </c>
      <c r="AJ426" s="5">
        <f t="shared" si="54"/>
        <v>1008</v>
      </c>
      <c r="AK426" s="2">
        <f t="shared" si="55"/>
        <v>1</v>
      </c>
      <c r="AQ426" s="5"/>
      <c r="AR426" s="5"/>
      <c r="AS426" s="5"/>
      <c r="AT426" s="5"/>
      <c r="AU426" s="5"/>
      <c r="AV426" s="5"/>
      <c r="AW426" s="5"/>
      <c r="AX426" s="5"/>
    </row>
    <row r="427" spans="1:50" x14ac:dyDescent="0.25">
      <c r="A427" s="18">
        <v>45710</v>
      </c>
      <c r="B427" s="20">
        <v>1008</v>
      </c>
      <c r="C427" s="20">
        <v>1008</v>
      </c>
      <c r="D427" s="20">
        <v>1008</v>
      </c>
      <c r="E427" s="20">
        <v>1008</v>
      </c>
      <c r="F427" s="20">
        <v>1008</v>
      </c>
      <c r="G427" s="20">
        <v>1008</v>
      </c>
      <c r="H427" s="20">
        <v>1008</v>
      </c>
      <c r="I427" s="20">
        <v>0</v>
      </c>
      <c r="J427" s="20">
        <v>0</v>
      </c>
      <c r="K427" s="20">
        <v>0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557</v>
      </c>
      <c r="S427" s="20">
        <v>1008</v>
      </c>
      <c r="T427" s="20">
        <v>1008</v>
      </c>
      <c r="U427" s="20">
        <v>1008</v>
      </c>
      <c r="V427" s="20">
        <v>1008</v>
      </c>
      <c r="W427" s="20">
        <v>1008</v>
      </c>
      <c r="X427" s="20">
        <v>1008</v>
      </c>
      <c r="Y427" s="20">
        <v>1008</v>
      </c>
      <c r="AA427" s="2">
        <f>IFERROR(INDEX('Holiday Schedule'!$D$3:$D$24,MATCH(A427,'Holiday Schedule'!$C$3:$C$24,0)),0)</f>
        <v>0</v>
      </c>
      <c r="AB427" s="2">
        <f t="shared" si="48"/>
        <v>7</v>
      </c>
      <c r="AC427" s="2">
        <f t="shared" si="49"/>
        <v>0</v>
      </c>
      <c r="AD427" s="5">
        <f t="shared" si="50"/>
        <v>14669</v>
      </c>
      <c r="AE427" s="5">
        <f t="shared" si="51"/>
        <v>14669</v>
      </c>
      <c r="AG427" s="2">
        <f t="shared" si="52"/>
        <v>2</v>
      </c>
      <c r="AH427" s="2">
        <f t="shared" si="53"/>
        <v>2025</v>
      </c>
      <c r="AJ427" s="5">
        <f t="shared" si="54"/>
        <v>1008</v>
      </c>
      <c r="AK427" s="2">
        <f t="shared" si="55"/>
        <v>1</v>
      </c>
      <c r="AQ427" s="5"/>
      <c r="AR427" s="5"/>
      <c r="AS427" s="5"/>
      <c r="AT427" s="5"/>
      <c r="AU427" s="5"/>
      <c r="AV427" s="5"/>
      <c r="AW427" s="5"/>
      <c r="AX427" s="5"/>
    </row>
    <row r="428" spans="1:50" x14ac:dyDescent="0.25">
      <c r="A428" s="18">
        <v>45711</v>
      </c>
      <c r="B428" s="20">
        <v>1009</v>
      </c>
      <c r="C428" s="20">
        <v>1009</v>
      </c>
      <c r="D428" s="20">
        <v>1009</v>
      </c>
      <c r="E428" s="20">
        <v>1009</v>
      </c>
      <c r="F428" s="20">
        <v>1009</v>
      </c>
      <c r="G428" s="20">
        <v>1009</v>
      </c>
      <c r="H428" s="20">
        <v>1009</v>
      </c>
      <c r="I428" s="20">
        <v>0</v>
      </c>
      <c r="J428" s="20">
        <v>0</v>
      </c>
      <c r="K428" s="20">
        <v>0</v>
      </c>
      <c r="L428" s="20">
        <v>0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557</v>
      </c>
      <c r="S428" s="20">
        <v>1009</v>
      </c>
      <c r="T428" s="20">
        <v>1009</v>
      </c>
      <c r="U428" s="20">
        <v>1009</v>
      </c>
      <c r="V428" s="20">
        <v>1009</v>
      </c>
      <c r="W428" s="20">
        <v>1009</v>
      </c>
      <c r="X428" s="20">
        <v>1009</v>
      </c>
      <c r="Y428" s="20">
        <v>1009</v>
      </c>
      <c r="AA428" s="2">
        <f>IFERROR(INDEX('Holiday Schedule'!$D$3:$D$24,MATCH(A428,'Holiday Schedule'!$C$3:$C$24,0)),0)</f>
        <v>0</v>
      </c>
      <c r="AB428" s="2">
        <f t="shared" si="48"/>
        <v>1</v>
      </c>
      <c r="AC428" s="2">
        <f t="shared" si="49"/>
        <v>0</v>
      </c>
      <c r="AD428" s="5">
        <f t="shared" si="50"/>
        <v>14683</v>
      </c>
      <c r="AE428" s="5">
        <f t="shared" si="51"/>
        <v>14683</v>
      </c>
      <c r="AG428" s="2">
        <f t="shared" si="52"/>
        <v>2</v>
      </c>
      <c r="AH428" s="2">
        <f t="shared" si="53"/>
        <v>2025</v>
      </c>
      <c r="AJ428" s="5">
        <f t="shared" si="54"/>
        <v>1009</v>
      </c>
      <c r="AK428" s="2">
        <f t="shared" si="55"/>
        <v>1</v>
      </c>
      <c r="AQ428" s="5"/>
      <c r="AR428" s="5"/>
      <c r="AS428" s="5"/>
      <c r="AT428" s="5"/>
      <c r="AU428" s="5"/>
      <c r="AV428" s="5"/>
      <c r="AW428" s="5"/>
      <c r="AX428" s="5"/>
    </row>
    <row r="429" spans="1:50" x14ac:dyDescent="0.25">
      <c r="A429" s="18">
        <v>45712</v>
      </c>
      <c r="B429" s="20">
        <v>1011</v>
      </c>
      <c r="C429" s="20">
        <v>1011</v>
      </c>
      <c r="D429" s="20">
        <v>1011</v>
      </c>
      <c r="E429" s="20">
        <v>1011</v>
      </c>
      <c r="F429" s="20">
        <v>1011</v>
      </c>
      <c r="G429" s="20">
        <v>1011</v>
      </c>
      <c r="H429" s="20">
        <v>1011</v>
      </c>
      <c r="I429" s="20">
        <v>0</v>
      </c>
      <c r="J429" s="20">
        <v>0</v>
      </c>
      <c r="K429" s="20">
        <v>0</v>
      </c>
      <c r="L429" s="20">
        <v>0</v>
      </c>
      <c r="M429" s="20"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v>532</v>
      </c>
      <c r="S429" s="20">
        <v>1011</v>
      </c>
      <c r="T429" s="20">
        <v>1011</v>
      </c>
      <c r="U429" s="20">
        <v>1011</v>
      </c>
      <c r="V429" s="20">
        <v>1011</v>
      </c>
      <c r="W429" s="20">
        <v>1011</v>
      </c>
      <c r="X429" s="20">
        <v>1011</v>
      </c>
      <c r="Y429" s="20">
        <v>1011</v>
      </c>
      <c r="AA429" s="2">
        <f>IFERROR(INDEX('Holiday Schedule'!$D$3:$D$24,MATCH(A429,'Holiday Schedule'!$C$3:$C$24,0)),0)</f>
        <v>0</v>
      </c>
      <c r="AB429" s="2">
        <f t="shared" si="48"/>
        <v>2</v>
      </c>
      <c r="AC429" s="2">
        <f t="shared" si="49"/>
        <v>6598</v>
      </c>
      <c r="AD429" s="5">
        <f t="shared" si="50"/>
        <v>8088</v>
      </c>
      <c r="AE429" s="5">
        <f t="shared" si="51"/>
        <v>14686</v>
      </c>
      <c r="AG429" s="2">
        <f t="shared" si="52"/>
        <v>2</v>
      </c>
      <c r="AH429" s="2">
        <f t="shared" si="53"/>
        <v>2025</v>
      </c>
      <c r="AJ429" s="5">
        <f t="shared" si="54"/>
        <v>1011</v>
      </c>
      <c r="AK429" s="2">
        <f t="shared" si="55"/>
        <v>1</v>
      </c>
      <c r="AQ429" s="5"/>
      <c r="AR429" s="5"/>
      <c r="AS429" s="5"/>
      <c r="AT429" s="5"/>
      <c r="AU429" s="5"/>
      <c r="AV429" s="5"/>
      <c r="AW429" s="5"/>
      <c r="AX429" s="5"/>
    </row>
    <row r="430" spans="1:50" x14ac:dyDescent="0.25">
      <c r="A430" s="18">
        <v>45713</v>
      </c>
      <c r="B430" s="20">
        <v>1014</v>
      </c>
      <c r="C430" s="20">
        <v>1014</v>
      </c>
      <c r="D430" s="20">
        <v>1014</v>
      </c>
      <c r="E430" s="20">
        <v>1014</v>
      </c>
      <c r="F430" s="20">
        <v>1014</v>
      </c>
      <c r="G430" s="20">
        <v>1014</v>
      </c>
      <c r="H430" s="20">
        <v>1014</v>
      </c>
      <c r="I430" s="20">
        <v>0</v>
      </c>
      <c r="J430" s="20">
        <v>0</v>
      </c>
      <c r="K430" s="20">
        <v>0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535</v>
      </c>
      <c r="S430" s="20">
        <v>1014</v>
      </c>
      <c r="T430" s="20">
        <v>1014</v>
      </c>
      <c r="U430" s="20">
        <v>1014</v>
      </c>
      <c r="V430" s="20">
        <v>1014</v>
      </c>
      <c r="W430" s="20">
        <v>1014</v>
      </c>
      <c r="X430" s="20">
        <v>1014</v>
      </c>
      <c r="Y430" s="20">
        <v>1014</v>
      </c>
      <c r="AA430" s="2">
        <f>IFERROR(INDEX('Holiday Schedule'!$D$3:$D$24,MATCH(A430,'Holiday Schedule'!$C$3:$C$24,0)),0)</f>
        <v>0</v>
      </c>
      <c r="AB430" s="2">
        <f t="shared" si="48"/>
        <v>3</v>
      </c>
      <c r="AC430" s="2">
        <f t="shared" si="49"/>
        <v>6619</v>
      </c>
      <c r="AD430" s="5">
        <f t="shared" si="50"/>
        <v>8112</v>
      </c>
      <c r="AE430" s="5">
        <f t="shared" si="51"/>
        <v>14731</v>
      </c>
      <c r="AG430" s="2">
        <f t="shared" si="52"/>
        <v>2</v>
      </c>
      <c r="AH430" s="2">
        <f t="shared" si="53"/>
        <v>2025</v>
      </c>
      <c r="AJ430" s="5">
        <f t="shared" si="54"/>
        <v>1014</v>
      </c>
      <c r="AK430" s="2">
        <f t="shared" si="55"/>
        <v>1</v>
      </c>
      <c r="AQ430" s="5"/>
      <c r="AR430" s="5"/>
      <c r="AS430" s="5"/>
      <c r="AT430" s="5"/>
      <c r="AU430" s="5"/>
      <c r="AV430" s="5"/>
      <c r="AW430" s="5"/>
      <c r="AX430" s="5"/>
    </row>
    <row r="431" spans="1:50" x14ac:dyDescent="0.25">
      <c r="A431" s="18">
        <v>45714</v>
      </c>
      <c r="B431" s="20">
        <v>1021</v>
      </c>
      <c r="C431" s="20">
        <v>1021</v>
      </c>
      <c r="D431" s="20">
        <v>1021</v>
      </c>
      <c r="E431" s="20">
        <v>1021</v>
      </c>
      <c r="F431" s="20">
        <v>1021</v>
      </c>
      <c r="G431" s="20">
        <v>1021</v>
      </c>
      <c r="H431" s="20">
        <v>1021</v>
      </c>
      <c r="I431" s="20">
        <v>0</v>
      </c>
      <c r="J431" s="20">
        <v>0</v>
      </c>
      <c r="K431" s="20">
        <v>0</v>
      </c>
      <c r="L431" s="20">
        <v>0</v>
      </c>
      <c r="M431" s="20">
        <v>0</v>
      </c>
      <c r="N431" s="20">
        <v>0</v>
      </c>
      <c r="O431" s="20">
        <v>0</v>
      </c>
      <c r="P431" s="20">
        <v>0</v>
      </c>
      <c r="Q431" s="20">
        <v>0</v>
      </c>
      <c r="R431" s="20">
        <v>538</v>
      </c>
      <c r="S431" s="20">
        <v>1021</v>
      </c>
      <c r="T431" s="20">
        <v>1021</v>
      </c>
      <c r="U431" s="20">
        <v>1021</v>
      </c>
      <c r="V431" s="20">
        <v>1021</v>
      </c>
      <c r="W431" s="20">
        <v>1021</v>
      </c>
      <c r="X431" s="20">
        <v>1021</v>
      </c>
      <c r="Y431" s="20">
        <v>1021</v>
      </c>
      <c r="AA431" s="2">
        <f>IFERROR(INDEX('Holiday Schedule'!$D$3:$D$24,MATCH(A431,'Holiday Schedule'!$C$3:$C$24,0)),0)</f>
        <v>0</v>
      </c>
      <c r="AB431" s="2">
        <f t="shared" si="48"/>
        <v>4</v>
      </c>
      <c r="AC431" s="2">
        <f t="shared" si="49"/>
        <v>6664</v>
      </c>
      <c r="AD431" s="5">
        <f t="shared" si="50"/>
        <v>8168</v>
      </c>
      <c r="AE431" s="5">
        <f t="shared" si="51"/>
        <v>14832</v>
      </c>
      <c r="AG431" s="2">
        <f t="shared" si="52"/>
        <v>2</v>
      </c>
      <c r="AH431" s="2">
        <f t="shared" si="53"/>
        <v>2025</v>
      </c>
      <c r="AJ431" s="5">
        <f t="shared" si="54"/>
        <v>1021</v>
      </c>
      <c r="AK431" s="2">
        <f t="shared" si="55"/>
        <v>1</v>
      </c>
      <c r="AQ431" s="5"/>
      <c r="AR431" s="5"/>
      <c r="AS431" s="5"/>
      <c r="AT431" s="5"/>
      <c r="AU431" s="5"/>
      <c r="AV431" s="5"/>
      <c r="AW431" s="5"/>
      <c r="AX431" s="5"/>
    </row>
    <row r="432" spans="1:50" x14ac:dyDescent="0.25">
      <c r="A432" s="18">
        <v>45715</v>
      </c>
      <c r="B432" s="20">
        <v>1040</v>
      </c>
      <c r="C432" s="20">
        <v>1040</v>
      </c>
      <c r="D432" s="20">
        <v>1040</v>
      </c>
      <c r="E432" s="20">
        <v>1040</v>
      </c>
      <c r="F432" s="20">
        <v>1040</v>
      </c>
      <c r="G432" s="20">
        <v>1040</v>
      </c>
      <c r="H432" s="20">
        <v>1040</v>
      </c>
      <c r="I432" s="20">
        <v>0</v>
      </c>
      <c r="J432" s="20">
        <v>0</v>
      </c>
      <c r="K432" s="20">
        <v>0</v>
      </c>
      <c r="L432" s="20">
        <v>0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548</v>
      </c>
      <c r="S432" s="20">
        <v>1040</v>
      </c>
      <c r="T432" s="20">
        <v>1040</v>
      </c>
      <c r="U432" s="20">
        <v>1040</v>
      </c>
      <c r="V432" s="20">
        <v>1040</v>
      </c>
      <c r="W432" s="20">
        <v>1040</v>
      </c>
      <c r="X432" s="20">
        <v>1040</v>
      </c>
      <c r="Y432" s="20">
        <v>1040</v>
      </c>
      <c r="AA432" s="2">
        <f>IFERROR(INDEX('Holiday Schedule'!$D$3:$D$24,MATCH(A432,'Holiday Schedule'!$C$3:$C$24,0)),0)</f>
        <v>0</v>
      </c>
      <c r="AB432" s="2">
        <f t="shared" si="48"/>
        <v>5</v>
      </c>
      <c r="AC432" s="2">
        <f t="shared" si="49"/>
        <v>6788</v>
      </c>
      <c r="AD432" s="5">
        <f t="shared" si="50"/>
        <v>8320</v>
      </c>
      <c r="AE432" s="5">
        <f t="shared" si="51"/>
        <v>15108</v>
      </c>
      <c r="AG432" s="2">
        <f t="shared" si="52"/>
        <v>2</v>
      </c>
      <c r="AH432" s="2">
        <f t="shared" si="53"/>
        <v>2025</v>
      </c>
      <c r="AJ432" s="5">
        <f t="shared" si="54"/>
        <v>1040</v>
      </c>
      <c r="AK432" s="2">
        <f t="shared" si="55"/>
        <v>1</v>
      </c>
      <c r="AQ432" s="5"/>
      <c r="AR432" s="5"/>
      <c r="AS432" s="5"/>
      <c r="AT432" s="5"/>
      <c r="AU432" s="5"/>
      <c r="AV432" s="5"/>
      <c r="AW432" s="5"/>
      <c r="AX432" s="5"/>
    </row>
    <row r="433" spans="1:50" x14ac:dyDescent="0.25">
      <c r="A433" s="18">
        <v>45716</v>
      </c>
      <c r="B433" s="20">
        <v>1049</v>
      </c>
      <c r="C433" s="20">
        <v>1049</v>
      </c>
      <c r="D433" s="20">
        <v>1049</v>
      </c>
      <c r="E433" s="20">
        <v>1049</v>
      </c>
      <c r="F433" s="20">
        <v>1049</v>
      </c>
      <c r="G433" s="20">
        <v>1049</v>
      </c>
      <c r="H433" s="20">
        <v>1049</v>
      </c>
      <c r="I433" s="20">
        <v>0</v>
      </c>
      <c r="J433" s="20">
        <v>0</v>
      </c>
      <c r="K433" s="20">
        <v>0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v>552</v>
      </c>
      <c r="S433" s="20">
        <v>1049</v>
      </c>
      <c r="T433" s="20">
        <v>1049</v>
      </c>
      <c r="U433" s="20">
        <v>1049</v>
      </c>
      <c r="V433" s="20">
        <v>1049</v>
      </c>
      <c r="W433" s="20">
        <v>1049</v>
      </c>
      <c r="X433" s="20">
        <v>1049</v>
      </c>
      <c r="Y433" s="20">
        <v>1049</v>
      </c>
      <c r="AA433" s="2">
        <f>IFERROR(INDEX('Holiday Schedule'!$D$3:$D$24,MATCH(A433,'Holiday Schedule'!$C$3:$C$24,0)),0)</f>
        <v>0</v>
      </c>
      <c r="AB433" s="2">
        <f t="shared" si="48"/>
        <v>6</v>
      </c>
      <c r="AC433" s="2">
        <f t="shared" si="49"/>
        <v>6846</v>
      </c>
      <c r="AD433" s="5">
        <f t="shared" si="50"/>
        <v>8392</v>
      </c>
      <c r="AE433" s="5">
        <f t="shared" si="51"/>
        <v>15238</v>
      </c>
      <c r="AG433" s="2">
        <f t="shared" si="52"/>
        <v>2</v>
      </c>
      <c r="AH433" s="2">
        <f t="shared" si="53"/>
        <v>2025</v>
      </c>
      <c r="AJ433" s="5">
        <f t="shared" si="54"/>
        <v>1049</v>
      </c>
      <c r="AK433" s="2">
        <f t="shared" si="55"/>
        <v>1</v>
      </c>
      <c r="AQ433" s="5"/>
      <c r="AR433" s="5"/>
      <c r="AS433" s="5"/>
      <c r="AT433" s="5"/>
      <c r="AU433" s="5"/>
      <c r="AV433" s="5"/>
      <c r="AW433" s="5"/>
      <c r="AX433" s="5"/>
    </row>
    <row r="434" spans="1:50" x14ac:dyDescent="0.25">
      <c r="A434" s="18">
        <v>45717</v>
      </c>
      <c r="B434" s="20">
        <v>1049</v>
      </c>
      <c r="C434" s="20">
        <v>1049</v>
      </c>
      <c r="D434" s="20">
        <v>1049</v>
      </c>
      <c r="E434" s="20">
        <v>1049</v>
      </c>
      <c r="F434" s="20">
        <v>1049</v>
      </c>
      <c r="G434" s="20">
        <v>1049</v>
      </c>
      <c r="H434" s="20">
        <v>745</v>
      </c>
      <c r="I434" s="20">
        <v>86</v>
      </c>
      <c r="J434" s="20">
        <v>0</v>
      </c>
      <c r="K434" s="20">
        <v>0</v>
      </c>
      <c r="L434" s="20">
        <v>0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0</v>
      </c>
      <c r="S434" s="20">
        <v>350</v>
      </c>
      <c r="T434" s="20">
        <v>1049</v>
      </c>
      <c r="U434" s="20">
        <v>1049</v>
      </c>
      <c r="V434" s="20">
        <v>1049</v>
      </c>
      <c r="W434" s="20">
        <v>1049</v>
      </c>
      <c r="X434" s="20">
        <v>1049</v>
      </c>
      <c r="Y434" s="20">
        <v>1049</v>
      </c>
      <c r="AA434" s="2">
        <f>IFERROR(INDEX('Holiday Schedule'!$D$3:$D$24,MATCH(A434,'Holiday Schedule'!$C$3:$C$24,0)),0)</f>
        <v>0</v>
      </c>
      <c r="AB434" s="2">
        <f t="shared" si="48"/>
        <v>7</v>
      </c>
      <c r="AC434" s="2">
        <f t="shared" si="49"/>
        <v>0</v>
      </c>
      <c r="AD434" s="5">
        <f t="shared" si="50"/>
        <v>13769</v>
      </c>
      <c r="AE434" s="5">
        <f t="shared" si="51"/>
        <v>13769</v>
      </c>
      <c r="AG434" s="2">
        <f t="shared" si="52"/>
        <v>3</v>
      </c>
      <c r="AH434" s="2">
        <f t="shared" si="53"/>
        <v>2025</v>
      </c>
      <c r="AJ434" s="5">
        <f t="shared" si="54"/>
        <v>1049</v>
      </c>
      <c r="AK434" s="2">
        <f t="shared" si="55"/>
        <v>1</v>
      </c>
      <c r="AR434" s="5"/>
      <c r="AS434" s="5"/>
      <c r="AT434" s="5"/>
      <c r="AU434" s="5"/>
      <c r="AV434" s="5"/>
      <c r="AW434" s="5"/>
      <c r="AX434" s="5"/>
    </row>
    <row r="435" spans="1:50" x14ac:dyDescent="0.25">
      <c r="A435" s="18">
        <v>45718</v>
      </c>
      <c r="B435" s="20">
        <v>1050</v>
      </c>
      <c r="C435" s="20">
        <v>1050</v>
      </c>
      <c r="D435" s="20">
        <v>1050</v>
      </c>
      <c r="E435" s="20">
        <v>1050</v>
      </c>
      <c r="F435" s="20">
        <v>1050</v>
      </c>
      <c r="G435" s="20">
        <v>1050</v>
      </c>
      <c r="H435" s="20">
        <v>745</v>
      </c>
      <c r="I435" s="20">
        <v>86</v>
      </c>
      <c r="J435" s="20">
        <v>0</v>
      </c>
      <c r="K435" s="20">
        <v>0</v>
      </c>
      <c r="L435" s="20">
        <v>0</v>
      </c>
      <c r="M435" s="20">
        <v>0</v>
      </c>
      <c r="N435" s="20">
        <v>0</v>
      </c>
      <c r="O435" s="20">
        <v>0</v>
      </c>
      <c r="P435" s="20">
        <v>0</v>
      </c>
      <c r="Q435" s="20">
        <v>0</v>
      </c>
      <c r="R435" s="20">
        <v>0</v>
      </c>
      <c r="S435" s="20">
        <v>350</v>
      </c>
      <c r="T435" s="20">
        <v>1050</v>
      </c>
      <c r="U435" s="20">
        <v>1050</v>
      </c>
      <c r="V435" s="20">
        <v>1050</v>
      </c>
      <c r="W435" s="20">
        <v>1050</v>
      </c>
      <c r="X435" s="20">
        <v>1050</v>
      </c>
      <c r="Y435" s="20">
        <v>1050</v>
      </c>
      <c r="AA435" s="2">
        <f>IFERROR(INDEX('Holiday Schedule'!$D$3:$D$24,MATCH(A435,'Holiday Schedule'!$C$3:$C$24,0)),0)</f>
        <v>0</v>
      </c>
      <c r="AB435" s="2">
        <f t="shared" si="48"/>
        <v>1</v>
      </c>
      <c r="AC435" s="2">
        <f t="shared" si="49"/>
        <v>0</v>
      </c>
      <c r="AD435" s="5">
        <f t="shared" si="50"/>
        <v>13781</v>
      </c>
      <c r="AE435" s="5">
        <f t="shared" si="51"/>
        <v>13781</v>
      </c>
      <c r="AG435" s="2">
        <f t="shared" si="52"/>
        <v>3</v>
      </c>
      <c r="AH435" s="2">
        <f t="shared" si="53"/>
        <v>2025</v>
      </c>
      <c r="AJ435" s="5">
        <f t="shared" si="54"/>
        <v>1050</v>
      </c>
      <c r="AK435" s="2">
        <f t="shared" si="55"/>
        <v>1</v>
      </c>
      <c r="AR435" s="5"/>
      <c r="AS435" s="5"/>
      <c r="AT435" s="5"/>
      <c r="AU435" s="5"/>
      <c r="AV435" s="5"/>
      <c r="AW435" s="5"/>
      <c r="AX435" s="5"/>
    </row>
    <row r="436" spans="1:50" x14ac:dyDescent="0.25">
      <c r="A436" s="18">
        <v>45719</v>
      </c>
      <c r="B436" s="20">
        <v>1056</v>
      </c>
      <c r="C436" s="20">
        <v>1056</v>
      </c>
      <c r="D436" s="20">
        <v>1056</v>
      </c>
      <c r="E436" s="20">
        <v>1056</v>
      </c>
      <c r="F436" s="20">
        <v>1056</v>
      </c>
      <c r="G436" s="20">
        <v>1056</v>
      </c>
      <c r="H436" s="20">
        <v>794</v>
      </c>
      <c r="I436" s="20">
        <v>156</v>
      </c>
      <c r="J436" s="20">
        <v>0</v>
      </c>
      <c r="K436" s="20">
        <v>0</v>
      </c>
      <c r="L436" s="20">
        <v>0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0</v>
      </c>
      <c r="S436" s="20">
        <v>336</v>
      </c>
      <c r="T436" s="20">
        <v>1056</v>
      </c>
      <c r="U436" s="20">
        <v>1056</v>
      </c>
      <c r="V436" s="20">
        <v>1056</v>
      </c>
      <c r="W436" s="20">
        <v>1056</v>
      </c>
      <c r="X436" s="20">
        <v>1056</v>
      </c>
      <c r="Y436" s="20">
        <v>1056</v>
      </c>
      <c r="AA436" s="2">
        <f>IFERROR(INDEX('Holiday Schedule'!$D$3:$D$24,MATCH(A436,'Holiday Schedule'!$C$3:$C$24,0)),0)</f>
        <v>0</v>
      </c>
      <c r="AB436" s="2">
        <f t="shared" si="48"/>
        <v>2</v>
      </c>
      <c r="AC436" s="2">
        <f t="shared" si="49"/>
        <v>5772</v>
      </c>
      <c r="AD436" s="5">
        <f t="shared" si="50"/>
        <v>8186</v>
      </c>
      <c r="AE436" s="5">
        <f t="shared" si="51"/>
        <v>13958</v>
      </c>
      <c r="AG436" s="2">
        <f t="shared" si="52"/>
        <v>3</v>
      </c>
      <c r="AH436" s="2">
        <f t="shared" si="53"/>
        <v>2025</v>
      </c>
      <c r="AJ436" s="5">
        <f t="shared" si="54"/>
        <v>1056</v>
      </c>
      <c r="AK436" s="2">
        <f t="shared" si="55"/>
        <v>1</v>
      </c>
      <c r="AR436" s="5"/>
      <c r="AS436" s="5"/>
      <c r="AT436" s="5"/>
      <c r="AU436" s="5"/>
      <c r="AV436" s="5"/>
      <c r="AW436" s="5"/>
      <c r="AX436" s="5"/>
    </row>
    <row r="437" spans="1:50" x14ac:dyDescent="0.25">
      <c r="A437" s="18">
        <v>45720</v>
      </c>
      <c r="B437" s="20">
        <v>1059</v>
      </c>
      <c r="C437" s="20">
        <v>1059</v>
      </c>
      <c r="D437" s="20">
        <v>1059</v>
      </c>
      <c r="E437" s="20">
        <v>1059</v>
      </c>
      <c r="F437" s="20">
        <v>1059</v>
      </c>
      <c r="G437" s="20">
        <v>1059</v>
      </c>
      <c r="H437" s="20">
        <v>795</v>
      </c>
      <c r="I437" s="20">
        <v>156</v>
      </c>
      <c r="J437" s="20">
        <v>0</v>
      </c>
      <c r="K437" s="20">
        <v>0</v>
      </c>
      <c r="L437" s="20">
        <v>0</v>
      </c>
      <c r="M437" s="20"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v>0</v>
      </c>
      <c r="S437" s="20">
        <v>337</v>
      </c>
      <c r="T437" s="20">
        <v>1059</v>
      </c>
      <c r="U437" s="20">
        <v>1059</v>
      </c>
      <c r="V437" s="20">
        <v>1059</v>
      </c>
      <c r="W437" s="20">
        <v>1059</v>
      </c>
      <c r="X437" s="20">
        <v>1059</v>
      </c>
      <c r="Y437" s="20">
        <v>1059</v>
      </c>
      <c r="AA437" s="2">
        <f>IFERROR(INDEX('Holiday Schedule'!$D$3:$D$24,MATCH(A437,'Holiday Schedule'!$C$3:$C$24,0)),0)</f>
        <v>0</v>
      </c>
      <c r="AB437" s="2">
        <f t="shared" si="48"/>
        <v>3</v>
      </c>
      <c r="AC437" s="2">
        <f t="shared" si="49"/>
        <v>5788</v>
      </c>
      <c r="AD437" s="5">
        <f t="shared" si="50"/>
        <v>8208</v>
      </c>
      <c r="AE437" s="5">
        <f t="shared" si="51"/>
        <v>13996</v>
      </c>
      <c r="AG437" s="2">
        <f t="shared" si="52"/>
        <v>3</v>
      </c>
      <c r="AH437" s="2">
        <f t="shared" si="53"/>
        <v>2025</v>
      </c>
      <c r="AJ437" s="5">
        <f t="shared" si="54"/>
        <v>1059</v>
      </c>
      <c r="AK437" s="2">
        <f t="shared" si="55"/>
        <v>1</v>
      </c>
      <c r="AR437" s="5"/>
      <c r="AS437" s="5"/>
      <c r="AT437" s="5"/>
      <c r="AU437" s="5"/>
      <c r="AV437" s="5"/>
      <c r="AW437" s="5"/>
      <c r="AX437" s="5"/>
    </row>
    <row r="438" spans="1:50" x14ac:dyDescent="0.25">
      <c r="A438" s="18">
        <v>45721</v>
      </c>
      <c r="B438" s="20">
        <v>1061</v>
      </c>
      <c r="C438" s="20">
        <v>1061</v>
      </c>
      <c r="D438" s="20">
        <v>1061</v>
      </c>
      <c r="E438" s="20">
        <v>1061</v>
      </c>
      <c r="F438" s="20">
        <v>1061</v>
      </c>
      <c r="G438" s="20">
        <v>1061</v>
      </c>
      <c r="H438" s="20">
        <v>797</v>
      </c>
      <c r="I438" s="20">
        <v>156</v>
      </c>
      <c r="J438" s="20">
        <v>0</v>
      </c>
      <c r="K438" s="20">
        <v>0</v>
      </c>
      <c r="L438" s="20">
        <v>0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0</v>
      </c>
      <c r="S438" s="20">
        <v>338</v>
      </c>
      <c r="T438" s="20">
        <v>1061</v>
      </c>
      <c r="U438" s="20">
        <v>1061</v>
      </c>
      <c r="V438" s="20">
        <v>1061</v>
      </c>
      <c r="W438" s="20">
        <v>1061</v>
      </c>
      <c r="X438" s="20">
        <v>1061</v>
      </c>
      <c r="Y438" s="20">
        <v>1061</v>
      </c>
      <c r="AA438" s="2">
        <f>IFERROR(INDEX('Holiday Schedule'!$D$3:$D$24,MATCH(A438,'Holiday Schedule'!$C$3:$C$24,0)),0)</f>
        <v>0</v>
      </c>
      <c r="AB438" s="2">
        <f t="shared" si="48"/>
        <v>4</v>
      </c>
      <c r="AC438" s="2">
        <f t="shared" si="49"/>
        <v>5799</v>
      </c>
      <c r="AD438" s="5">
        <f t="shared" si="50"/>
        <v>8224</v>
      </c>
      <c r="AE438" s="5">
        <f t="shared" si="51"/>
        <v>14023</v>
      </c>
      <c r="AG438" s="2">
        <f t="shared" si="52"/>
        <v>3</v>
      </c>
      <c r="AH438" s="2">
        <f t="shared" si="53"/>
        <v>2025</v>
      </c>
      <c r="AJ438" s="5">
        <f t="shared" si="54"/>
        <v>1061</v>
      </c>
      <c r="AK438" s="2">
        <f t="shared" si="55"/>
        <v>1</v>
      </c>
      <c r="AR438" s="5"/>
      <c r="AS438" s="5"/>
      <c r="AT438" s="5"/>
      <c r="AU438" s="5"/>
      <c r="AV438" s="5"/>
      <c r="AW438" s="5"/>
      <c r="AX438" s="5"/>
    </row>
    <row r="439" spans="1:50" x14ac:dyDescent="0.25">
      <c r="A439" s="18">
        <v>45722</v>
      </c>
      <c r="B439" s="20">
        <v>1069</v>
      </c>
      <c r="C439" s="20">
        <v>1069</v>
      </c>
      <c r="D439" s="20">
        <v>1069</v>
      </c>
      <c r="E439" s="20">
        <v>1069</v>
      </c>
      <c r="F439" s="20">
        <v>1069</v>
      </c>
      <c r="G439" s="20">
        <v>1069</v>
      </c>
      <c r="H439" s="20">
        <v>803</v>
      </c>
      <c r="I439" s="20">
        <v>158</v>
      </c>
      <c r="J439" s="20">
        <v>0</v>
      </c>
      <c r="K439" s="20">
        <v>0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0</v>
      </c>
      <c r="S439" s="20">
        <v>340</v>
      </c>
      <c r="T439" s="20">
        <v>1069</v>
      </c>
      <c r="U439" s="20">
        <v>1069</v>
      </c>
      <c r="V439" s="20">
        <v>1069</v>
      </c>
      <c r="W439" s="20">
        <v>1069</v>
      </c>
      <c r="X439" s="20">
        <v>1069</v>
      </c>
      <c r="Y439" s="20">
        <v>1069</v>
      </c>
      <c r="AA439" s="2">
        <f>IFERROR(INDEX('Holiday Schedule'!$D$3:$D$24,MATCH(A439,'Holiday Schedule'!$C$3:$C$24,0)),0)</f>
        <v>0</v>
      </c>
      <c r="AB439" s="2">
        <f t="shared" si="48"/>
        <v>5</v>
      </c>
      <c r="AC439" s="2">
        <f t="shared" si="49"/>
        <v>5843</v>
      </c>
      <c r="AD439" s="5">
        <f t="shared" si="50"/>
        <v>8286</v>
      </c>
      <c r="AE439" s="5">
        <f t="shared" si="51"/>
        <v>14129</v>
      </c>
      <c r="AG439" s="2">
        <f t="shared" si="52"/>
        <v>3</v>
      </c>
      <c r="AH439" s="2">
        <f t="shared" si="53"/>
        <v>2025</v>
      </c>
      <c r="AJ439" s="5">
        <f t="shared" si="54"/>
        <v>1069</v>
      </c>
      <c r="AK439" s="2">
        <f t="shared" si="55"/>
        <v>1</v>
      </c>
      <c r="AR439" s="5"/>
      <c r="AS439" s="5"/>
      <c r="AT439" s="5"/>
      <c r="AU439" s="5"/>
      <c r="AV439" s="5"/>
      <c r="AW439" s="5"/>
      <c r="AX439" s="5"/>
    </row>
    <row r="440" spans="1:50" x14ac:dyDescent="0.25">
      <c r="A440" s="18">
        <v>45723</v>
      </c>
      <c r="B440" s="20">
        <v>1068</v>
      </c>
      <c r="C440" s="20">
        <v>1068</v>
      </c>
      <c r="D440" s="20">
        <v>1068</v>
      </c>
      <c r="E440" s="20">
        <v>1068</v>
      </c>
      <c r="F440" s="20">
        <v>1068</v>
      </c>
      <c r="G440" s="20">
        <v>1068</v>
      </c>
      <c r="H440" s="20">
        <v>803</v>
      </c>
      <c r="I440" s="20">
        <v>158</v>
      </c>
      <c r="J440" s="20">
        <v>0</v>
      </c>
      <c r="K440" s="20">
        <v>0</v>
      </c>
      <c r="L440" s="20">
        <v>0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0</v>
      </c>
      <c r="S440" s="20">
        <v>340</v>
      </c>
      <c r="T440" s="20">
        <v>1068</v>
      </c>
      <c r="U440" s="20">
        <v>1068</v>
      </c>
      <c r="V440" s="20">
        <v>1068</v>
      </c>
      <c r="W440" s="20">
        <v>1068</v>
      </c>
      <c r="X440" s="20">
        <v>1068</v>
      </c>
      <c r="Y440" s="20">
        <v>1068</v>
      </c>
      <c r="AA440" s="2">
        <f>IFERROR(INDEX('Holiday Schedule'!$D$3:$D$24,MATCH(A440,'Holiday Schedule'!$C$3:$C$24,0)),0)</f>
        <v>0</v>
      </c>
      <c r="AB440" s="2">
        <f t="shared" si="48"/>
        <v>6</v>
      </c>
      <c r="AC440" s="2">
        <f t="shared" si="49"/>
        <v>5838</v>
      </c>
      <c r="AD440" s="5">
        <f t="shared" si="50"/>
        <v>8279</v>
      </c>
      <c r="AE440" s="5">
        <f t="shared" si="51"/>
        <v>14117</v>
      </c>
      <c r="AG440" s="2">
        <f t="shared" si="52"/>
        <v>3</v>
      </c>
      <c r="AH440" s="2">
        <f t="shared" si="53"/>
        <v>2025</v>
      </c>
      <c r="AJ440" s="5">
        <f t="shared" si="54"/>
        <v>1068</v>
      </c>
      <c r="AK440" s="2">
        <f t="shared" si="55"/>
        <v>1</v>
      </c>
      <c r="AR440" s="5"/>
      <c r="AS440" s="5"/>
      <c r="AT440" s="5"/>
      <c r="AU440" s="5"/>
      <c r="AV440" s="5"/>
      <c r="AW440" s="5"/>
      <c r="AX440" s="5"/>
    </row>
    <row r="441" spans="1:50" x14ac:dyDescent="0.25">
      <c r="A441" s="18">
        <v>45724</v>
      </c>
      <c r="B441" s="20">
        <v>1067</v>
      </c>
      <c r="C441" s="20">
        <v>1067</v>
      </c>
      <c r="D441" s="20">
        <v>1067</v>
      </c>
      <c r="E441" s="20">
        <v>1067</v>
      </c>
      <c r="F441" s="20">
        <v>1067</v>
      </c>
      <c r="G441" s="20">
        <v>1067</v>
      </c>
      <c r="H441" s="20">
        <v>757</v>
      </c>
      <c r="I441" s="20">
        <v>88</v>
      </c>
      <c r="J441" s="20">
        <v>0</v>
      </c>
      <c r="K441" s="20">
        <v>0</v>
      </c>
      <c r="L441" s="20">
        <v>0</v>
      </c>
      <c r="M441" s="20"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0">
        <v>356</v>
      </c>
      <c r="T441" s="20">
        <v>1067</v>
      </c>
      <c r="U441" s="20">
        <v>1067</v>
      </c>
      <c r="V441" s="20">
        <v>1067</v>
      </c>
      <c r="W441" s="20">
        <v>1067</v>
      </c>
      <c r="X441" s="20">
        <v>1067</v>
      </c>
      <c r="Y441" s="20">
        <v>1067</v>
      </c>
      <c r="AA441" s="2">
        <f>IFERROR(INDEX('Holiday Schedule'!$D$3:$D$24,MATCH(A441,'Holiday Schedule'!$C$3:$C$24,0)),0)</f>
        <v>0</v>
      </c>
      <c r="AB441" s="2">
        <f t="shared" si="48"/>
        <v>7</v>
      </c>
      <c r="AC441" s="2">
        <f t="shared" si="49"/>
        <v>0</v>
      </c>
      <c r="AD441" s="5">
        <f t="shared" si="50"/>
        <v>14005</v>
      </c>
      <c r="AE441" s="5">
        <f t="shared" si="51"/>
        <v>14005</v>
      </c>
      <c r="AG441" s="2">
        <f t="shared" si="52"/>
        <v>3</v>
      </c>
      <c r="AH441" s="2">
        <f t="shared" si="53"/>
        <v>2025</v>
      </c>
      <c r="AJ441" s="5">
        <f t="shared" si="54"/>
        <v>1067</v>
      </c>
      <c r="AK441" s="2">
        <f t="shared" si="55"/>
        <v>1</v>
      </c>
      <c r="AR441" s="5"/>
      <c r="AS441" s="5"/>
      <c r="AT441" s="5"/>
      <c r="AU441" s="5"/>
      <c r="AV441" s="5"/>
      <c r="AW441" s="5"/>
      <c r="AX441" s="5"/>
    </row>
    <row r="442" spans="1:50" x14ac:dyDescent="0.25">
      <c r="A442" s="18">
        <v>45725</v>
      </c>
      <c r="B442" s="20">
        <v>1148</v>
      </c>
      <c r="C442" s="20">
        <v>0</v>
      </c>
      <c r="D442" s="20">
        <v>1148</v>
      </c>
      <c r="E442" s="20">
        <v>1148</v>
      </c>
      <c r="F442" s="20">
        <v>1148</v>
      </c>
      <c r="G442" s="20">
        <v>1148</v>
      </c>
      <c r="H442" s="20">
        <v>814</v>
      </c>
      <c r="I442" s="20">
        <v>96</v>
      </c>
      <c r="J442" s="20">
        <v>0</v>
      </c>
      <c r="K442" s="20">
        <v>0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0</v>
      </c>
      <c r="S442" s="20">
        <v>383</v>
      </c>
      <c r="T442" s="20">
        <v>1148</v>
      </c>
      <c r="U442" s="20">
        <v>1148</v>
      </c>
      <c r="V442" s="20">
        <v>1148</v>
      </c>
      <c r="W442" s="20">
        <v>1148</v>
      </c>
      <c r="X442" s="20">
        <v>1148</v>
      </c>
      <c r="Y442" s="20">
        <v>1148</v>
      </c>
      <c r="AA442" s="2">
        <f>IFERROR(INDEX('Holiday Schedule'!$D$3:$D$24,MATCH(A442,'Holiday Schedule'!$C$3:$C$24,0)),0)</f>
        <v>0</v>
      </c>
      <c r="AB442" s="2">
        <f t="shared" si="48"/>
        <v>1</v>
      </c>
      <c r="AC442" s="2">
        <f t="shared" si="49"/>
        <v>0</v>
      </c>
      <c r="AD442" s="5">
        <f t="shared" si="50"/>
        <v>13921</v>
      </c>
      <c r="AE442" s="5">
        <f t="shared" si="51"/>
        <v>13921</v>
      </c>
      <c r="AG442" s="2">
        <f t="shared" si="52"/>
        <v>3</v>
      </c>
      <c r="AH442" s="2">
        <f t="shared" si="53"/>
        <v>2025</v>
      </c>
      <c r="AJ442" s="5">
        <f t="shared" si="54"/>
        <v>1148</v>
      </c>
      <c r="AK442" s="2">
        <f t="shared" si="55"/>
        <v>1</v>
      </c>
      <c r="AR442" s="5"/>
      <c r="AS442" s="5"/>
      <c r="AT442" s="5"/>
      <c r="AU442" s="5"/>
      <c r="AV442" s="5"/>
      <c r="AW442" s="5"/>
      <c r="AX442" s="5"/>
    </row>
    <row r="443" spans="1:50" x14ac:dyDescent="0.25">
      <c r="A443" s="18">
        <v>45726</v>
      </c>
      <c r="B443" s="20">
        <v>1073</v>
      </c>
      <c r="C443" s="20">
        <v>1073</v>
      </c>
      <c r="D443" s="20">
        <v>1073</v>
      </c>
      <c r="E443" s="20">
        <v>1073</v>
      </c>
      <c r="F443" s="20">
        <v>1073</v>
      </c>
      <c r="G443" s="20">
        <v>1073</v>
      </c>
      <c r="H443" s="20">
        <v>806</v>
      </c>
      <c r="I443" s="20">
        <v>159</v>
      </c>
      <c r="J443" s="20">
        <v>0</v>
      </c>
      <c r="K443" s="20">
        <v>0</v>
      </c>
      <c r="L443" s="20">
        <v>0</v>
      </c>
      <c r="M443" s="20">
        <v>0</v>
      </c>
      <c r="N443" s="20">
        <v>0</v>
      </c>
      <c r="O443" s="20">
        <v>0</v>
      </c>
      <c r="P443" s="20">
        <v>0</v>
      </c>
      <c r="Q443" s="20">
        <v>0</v>
      </c>
      <c r="R443" s="20">
        <v>0</v>
      </c>
      <c r="S443" s="20">
        <v>341</v>
      </c>
      <c r="T443" s="20">
        <v>1073</v>
      </c>
      <c r="U443" s="20">
        <v>1073</v>
      </c>
      <c r="V443" s="20">
        <v>1073</v>
      </c>
      <c r="W443" s="20">
        <v>1073</v>
      </c>
      <c r="X443" s="20">
        <v>1073</v>
      </c>
      <c r="Y443" s="20">
        <v>1073</v>
      </c>
      <c r="AA443" s="2">
        <f>IFERROR(INDEX('Holiday Schedule'!$D$3:$D$24,MATCH(A443,'Holiday Schedule'!$C$3:$C$24,0)),0)</f>
        <v>0</v>
      </c>
      <c r="AB443" s="2">
        <f t="shared" si="48"/>
        <v>2</v>
      </c>
      <c r="AC443" s="2">
        <f t="shared" si="49"/>
        <v>5865</v>
      </c>
      <c r="AD443" s="5">
        <f t="shared" si="50"/>
        <v>8317</v>
      </c>
      <c r="AE443" s="5">
        <f t="shared" si="51"/>
        <v>14182</v>
      </c>
      <c r="AG443" s="2">
        <f t="shared" si="52"/>
        <v>3</v>
      </c>
      <c r="AH443" s="2">
        <f t="shared" si="53"/>
        <v>2025</v>
      </c>
      <c r="AJ443" s="5">
        <f t="shared" si="54"/>
        <v>1073</v>
      </c>
      <c r="AK443" s="2">
        <f t="shared" si="55"/>
        <v>1</v>
      </c>
      <c r="AR443" s="5"/>
      <c r="AS443" s="5"/>
      <c r="AT443" s="5"/>
      <c r="AU443" s="5"/>
      <c r="AV443" s="5"/>
      <c r="AW443" s="5"/>
      <c r="AX443" s="5"/>
    </row>
    <row r="444" spans="1:50" x14ac:dyDescent="0.25">
      <c r="A444" s="18">
        <v>45727</v>
      </c>
      <c r="B444" s="20">
        <v>1079</v>
      </c>
      <c r="C444" s="20">
        <v>1079</v>
      </c>
      <c r="D444" s="20">
        <v>1079</v>
      </c>
      <c r="E444" s="20">
        <v>1079</v>
      </c>
      <c r="F444" s="20">
        <v>1079</v>
      </c>
      <c r="G444" s="20">
        <v>1079</v>
      </c>
      <c r="H444" s="20">
        <v>810</v>
      </c>
      <c r="I444" s="20">
        <v>160</v>
      </c>
      <c r="J444" s="20">
        <v>0</v>
      </c>
      <c r="K444" s="20">
        <v>0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0</v>
      </c>
      <c r="S444" s="20">
        <v>343</v>
      </c>
      <c r="T444" s="20">
        <v>1079</v>
      </c>
      <c r="U444" s="20">
        <v>1079</v>
      </c>
      <c r="V444" s="20">
        <v>1079</v>
      </c>
      <c r="W444" s="20">
        <v>1079</v>
      </c>
      <c r="X444" s="20">
        <v>1079</v>
      </c>
      <c r="Y444" s="20">
        <v>1079</v>
      </c>
      <c r="AA444" s="2">
        <f>IFERROR(INDEX('Holiday Schedule'!$D$3:$D$24,MATCH(A444,'Holiday Schedule'!$C$3:$C$24,0)),0)</f>
        <v>0</v>
      </c>
      <c r="AB444" s="2">
        <f t="shared" si="48"/>
        <v>3</v>
      </c>
      <c r="AC444" s="2">
        <f t="shared" si="49"/>
        <v>5898</v>
      </c>
      <c r="AD444" s="5">
        <f t="shared" si="50"/>
        <v>8363</v>
      </c>
      <c r="AE444" s="5">
        <f t="shared" si="51"/>
        <v>14261</v>
      </c>
      <c r="AG444" s="2">
        <f t="shared" si="52"/>
        <v>3</v>
      </c>
      <c r="AH444" s="2">
        <f t="shared" si="53"/>
        <v>2025</v>
      </c>
      <c r="AJ444" s="5">
        <f t="shared" si="54"/>
        <v>1079</v>
      </c>
      <c r="AK444" s="2">
        <f t="shared" si="55"/>
        <v>1</v>
      </c>
      <c r="AR444" s="5"/>
      <c r="AS444" s="5"/>
      <c r="AT444" s="5"/>
      <c r="AU444" s="5"/>
      <c r="AV444" s="5"/>
      <c r="AW444" s="5"/>
      <c r="AX444" s="5"/>
    </row>
    <row r="445" spans="1:50" x14ac:dyDescent="0.25">
      <c r="A445" s="18">
        <v>45728</v>
      </c>
      <c r="B445" s="20">
        <v>1079</v>
      </c>
      <c r="C445" s="20">
        <v>1079</v>
      </c>
      <c r="D445" s="20">
        <v>1079</v>
      </c>
      <c r="E445" s="20">
        <v>1079</v>
      </c>
      <c r="F445" s="20">
        <v>1079</v>
      </c>
      <c r="G445" s="20">
        <v>1079</v>
      </c>
      <c r="H445" s="20">
        <v>810</v>
      </c>
      <c r="I445" s="20">
        <v>160</v>
      </c>
      <c r="J445" s="20">
        <v>0</v>
      </c>
      <c r="K445" s="20">
        <v>0</v>
      </c>
      <c r="L445" s="20">
        <v>0</v>
      </c>
      <c r="M445" s="20">
        <v>0</v>
      </c>
      <c r="N445" s="20">
        <v>0</v>
      </c>
      <c r="O445" s="20">
        <v>0</v>
      </c>
      <c r="P445" s="20">
        <v>0</v>
      </c>
      <c r="Q445" s="20">
        <v>0</v>
      </c>
      <c r="R445" s="20">
        <v>0</v>
      </c>
      <c r="S445" s="20">
        <v>343</v>
      </c>
      <c r="T445" s="20">
        <v>1079</v>
      </c>
      <c r="U445" s="20">
        <v>1079</v>
      </c>
      <c r="V445" s="20">
        <v>1079</v>
      </c>
      <c r="W445" s="20">
        <v>1079</v>
      </c>
      <c r="X445" s="20">
        <v>1079</v>
      </c>
      <c r="Y445" s="20">
        <v>1079</v>
      </c>
      <c r="AA445" s="2">
        <f>IFERROR(INDEX('Holiday Schedule'!$D$3:$D$24,MATCH(A445,'Holiday Schedule'!$C$3:$C$24,0)),0)</f>
        <v>0</v>
      </c>
      <c r="AB445" s="2">
        <f t="shared" si="48"/>
        <v>4</v>
      </c>
      <c r="AC445" s="2">
        <f t="shared" si="49"/>
        <v>5898</v>
      </c>
      <c r="AD445" s="5">
        <f t="shared" si="50"/>
        <v>8363</v>
      </c>
      <c r="AE445" s="5">
        <f t="shared" si="51"/>
        <v>14261</v>
      </c>
      <c r="AG445" s="2">
        <f t="shared" si="52"/>
        <v>3</v>
      </c>
      <c r="AH445" s="2">
        <f t="shared" si="53"/>
        <v>2025</v>
      </c>
      <c r="AJ445" s="5">
        <f t="shared" si="54"/>
        <v>1079</v>
      </c>
      <c r="AK445" s="2">
        <f t="shared" si="55"/>
        <v>1</v>
      </c>
      <c r="AR445" s="5"/>
      <c r="AS445" s="5"/>
      <c r="AT445" s="5"/>
      <c r="AU445" s="5"/>
      <c r="AV445" s="5"/>
      <c r="AW445" s="5"/>
      <c r="AX445" s="5"/>
    </row>
    <row r="446" spans="1:50" x14ac:dyDescent="0.25">
      <c r="A446" s="18">
        <v>45729</v>
      </c>
      <c r="B446" s="20">
        <v>1083</v>
      </c>
      <c r="C446" s="20">
        <v>1083</v>
      </c>
      <c r="D446" s="20">
        <v>1083</v>
      </c>
      <c r="E446" s="20">
        <v>1083</v>
      </c>
      <c r="F446" s="20">
        <v>1083</v>
      </c>
      <c r="G446" s="20">
        <v>1083</v>
      </c>
      <c r="H446" s="20">
        <v>813</v>
      </c>
      <c r="I446" s="20">
        <v>160</v>
      </c>
      <c r="J446" s="20">
        <v>0</v>
      </c>
      <c r="K446" s="20">
        <v>0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0</v>
      </c>
      <c r="S446" s="20">
        <v>344</v>
      </c>
      <c r="T446" s="20">
        <v>1083</v>
      </c>
      <c r="U446" s="20">
        <v>1083</v>
      </c>
      <c r="V446" s="20">
        <v>1083</v>
      </c>
      <c r="W446" s="20">
        <v>1083</v>
      </c>
      <c r="X446" s="20">
        <v>1083</v>
      </c>
      <c r="Y446" s="20">
        <v>1083</v>
      </c>
      <c r="AA446" s="2">
        <f>IFERROR(INDEX('Holiday Schedule'!$D$3:$D$24,MATCH(A446,'Holiday Schedule'!$C$3:$C$24,0)),0)</f>
        <v>0</v>
      </c>
      <c r="AB446" s="2">
        <f t="shared" si="48"/>
        <v>5</v>
      </c>
      <c r="AC446" s="2">
        <f t="shared" si="49"/>
        <v>5919</v>
      </c>
      <c r="AD446" s="5">
        <f t="shared" si="50"/>
        <v>8394</v>
      </c>
      <c r="AE446" s="5">
        <f t="shared" si="51"/>
        <v>14313</v>
      </c>
      <c r="AG446" s="2">
        <f t="shared" si="52"/>
        <v>3</v>
      </c>
      <c r="AH446" s="2">
        <f t="shared" si="53"/>
        <v>2025</v>
      </c>
      <c r="AJ446" s="5">
        <f t="shared" si="54"/>
        <v>1083</v>
      </c>
      <c r="AK446" s="2">
        <f t="shared" si="55"/>
        <v>1</v>
      </c>
      <c r="AR446" s="5"/>
      <c r="AS446" s="5"/>
      <c r="AT446" s="5"/>
      <c r="AU446" s="5"/>
      <c r="AV446" s="5"/>
      <c r="AW446" s="5"/>
      <c r="AX446" s="5"/>
    </row>
    <row r="447" spans="1:50" x14ac:dyDescent="0.25">
      <c r="A447" s="18">
        <v>45730</v>
      </c>
      <c r="B447" s="20">
        <v>1083</v>
      </c>
      <c r="C447" s="20">
        <v>1083</v>
      </c>
      <c r="D447" s="20">
        <v>1083</v>
      </c>
      <c r="E447" s="20">
        <v>1083</v>
      </c>
      <c r="F447" s="20">
        <v>1083</v>
      </c>
      <c r="G447" s="20">
        <v>1083</v>
      </c>
      <c r="H447" s="20">
        <v>813</v>
      </c>
      <c r="I447" s="20">
        <v>160</v>
      </c>
      <c r="J447" s="20">
        <v>0</v>
      </c>
      <c r="K447" s="20">
        <v>0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0</v>
      </c>
      <c r="S447" s="20">
        <v>344</v>
      </c>
      <c r="T447" s="20">
        <v>1083</v>
      </c>
      <c r="U447" s="20">
        <v>1083</v>
      </c>
      <c r="V447" s="20">
        <v>1083</v>
      </c>
      <c r="W447" s="20">
        <v>1083</v>
      </c>
      <c r="X447" s="20">
        <v>1083</v>
      </c>
      <c r="Y447" s="20">
        <v>1083</v>
      </c>
      <c r="AA447" s="2">
        <f>IFERROR(INDEX('Holiday Schedule'!$D$3:$D$24,MATCH(A447,'Holiday Schedule'!$C$3:$C$24,0)),0)</f>
        <v>0</v>
      </c>
      <c r="AB447" s="2">
        <f t="shared" si="48"/>
        <v>6</v>
      </c>
      <c r="AC447" s="2">
        <f t="shared" si="49"/>
        <v>5919</v>
      </c>
      <c r="AD447" s="5">
        <f t="shared" si="50"/>
        <v>8394</v>
      </c>
      <c r="AE447" s="5">
        <f t="shared" si="51"/>
        <v>14313</v>
      </c>
      <c r="AG447" s="2">
        <f t="shared" si="52"/>
        <v>3</v>
      </c>
      <c r="AH447" s="2">
        <f t="shared" si="53"/>
        <v>2025</v>
      </c>
      <c r="AJ447" s="5">
        <f t="shared" si="54"/>
        <v>1083</v>
      </c>
      <c r="AK447" s="2">
        <f t="shared" si="55"/>
        <v>1</v>
      </c>
      <c r="AR447" s="5"/>
      <c r="AS447" s="5"/>
      <c r="AT447" s="5"/>
      <c r="AU447" s="5"/>
      <c r="AV447" s="5"/>
      <c r="AW447" s="5"/>
      <c r="AX447" s="5"/>
    </row>
    <row r="448" spans="1:50" x14ac:dyDescent="0.25">
      <c r="A448" s="18">
        <v>45731</v>
      </c>
      <c r="B448" s="20">
        <v>1083</v>
      </c>
      <c r="C448" s="20">
        <v>1083</v>
      </c>
      <c r="D448" s="20">
        <v>1083</v>
      </c>
      <c r="E448" s="20">
        <v>1083</v>
      </c>
      <c r="F448" s="20">
        <v>1083</v>
      </c>
      <c r="G448" s="20">
        <v>1083</v>
      </c>
      <c r="H448" s="20">
        <v>768</v>
      </c>
      <c r="I448" s="20">
        <v>89</v>
      </c>
      <c r="J448" s="20">
        <v>0</v>
      </c>
      <c r="K448" s="20">
        <v>0</v>
      </c>
      <c r="L448" s="20">
        <v>0</v>
      </c>
      <c r="M448" s="20">
        <v>0</v>
      </c>
      <c r="N448" s="20">
        <v>0</v>
      </c>
      <c r="O448" s="20">
        <v>0</v>
      </c>
      <c r="P448" s="20">
        <v>0</v>
      </c>
      <c r="Q448" s="20">
        <v>0</v>
      </c>
      <c r="R448" s="20">
        <v>0</v>
      </c>
      <c r="S448" s="20">
        <v>362</v>
      </c>
      <c r="T448" s="20">
        <v>1083</v>
      </c>
      <c r="U448" s="20">
        <v>1083</v>
      </c>
      <c r="V448" s="20">
        <v>1083</v>
      </c>
      <c r="W448" s="20">
        <v>1083</v>
      </c>
      <c r="X448" s="20">
        <v>1083</v>
      </c>
      <c r="Y448" s="20">
        <v>1083</v>
      </c>
      <c r="AA448" s="2">
        <f>IFERROR(INDEX('Holiday Schedule'!$D$3:$D$24,MATCH(A448,'Holiday Schedule'!$C$3:$C$24,0)),0)</f>
        <v>0</v>
      </c>
      <c r="AB448" s="2">
        <f t="shared" si="48"/>
        <v>7</v>
      </c>
      <c r="AC448" s="2">
        <f t="shared" si="49"/>
        <v>0</v>
      </c>
      <c r="AD448" s="5">
        <f t="shared" si="50"/>
        <v>14215</v>
      </c>
      <c r="AE448" s="5">
        <f t="shared" si="51"/>
        <v>14215</v>
      </c>
      <c r="AG448" s="2">
        <f t="shared" si="52"/>
        <v>3</v>
      </c>
      <c r="AH448" s="2">
        <f t="shared" si="53"/>
        <v>2025</v>
      </c>
      <c r="AJ448" s="5">
        <f t="shared" si="54"/>
        <v>1083</v>
      </c>
      <c r="AK448" s="2">
        <f t="shared" si="55"/>
        <v>1</v>
      </c>
      <c r="AR448" s="5"/>
      <c r="AS448" s="5"/>
      <c r="AT448" s="5"/>
      <c r="AU448" s="5"/>
      <c r="AV448" s="5"/>
      <c r="AW448" s="5"/>
      <c r="AX448" s="5"/>
    </row>
    <row r="449" spans="1:50" x14ac:dyDescent="0.25">
      <c r="A449" s="18">
        <v>45732</v>
      </c>
      <c r="B449" s="20">
        <v>1083</v>
      </c>
      <c r="C449" s="20">
        <v>1083</v>
      </c>
      <c r="D449" s="20">
        <v>1083</v>
      </c>
      <c r="E449" s="20">
        <v>1083</v>
      </c>
      <c r="F449" s="20">
        <v>1083</v>
      </c>
      <c r="G449" s="20">
        <v>1083</v>
      </c>
      <c r="H449" s="20">
        <v>768</v>
      </c>
      <c r="I449" s="20">
        <v>89</v>
      </c>
      <c r="J449" s="20">
        <v>0</v>
      </c>
      <c r="K449" s="20">
        <v>0</v>
      </c>
      <c r="L449" s="20">
        <v>0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v>0</v>
      </c>
      <c r="S449" s="20">
        <v>362</v>
      </c>
      <c r="T449" s="20">
        <v>1083</v>
      </c>
      <c r="U449" s="20">
        <v>1083</v>
      </c>
      <c r="V449" s="20">
        <v>1083</v>
      </c>
      <c r="W449" s="20">
        <v>1083</v>
      </c>
      <c r="X449" s="20">
        <v>1083</v>
      </c>
      <c r="Y449" s="20">
        <v>1083</v>
      </c>
      <c r="AA449" s="2">
        <f>IFERROR(INDEX('Holiday Schedule'!$D$3:$D$24,MATCH(A449,'Holiday Schedule'!$C$3:$C$24,0)),0)</f>
        <v>0</v>
      </c>
      <c r="AB449" s="2">
        <f t="shared" si="48"/>
        <v>1</v>
      </c>
      <c r="AC449" s="2">
        <f t="shared" si="49"/>
        <v>0</v>
      </c>
      <c r="AD449" s="5">
        <f t="shared" si="50"/>
        <v>14215</v>
      </c>
      <c r="AE449" s="5">
        <f t="shared" si="51"/>
        <v>14215</v>
      </c>
      <c r="AG449" s="2">
        <f t="shared" si="52"/>
        <v>3</v>
      </c>
      <c r="AH449" s="2">
        <f t="shared" si="53"/>
        <v>2025</v>
      </c>
      <c r="AJ449" s="5">
        <f t="shared" si="54"/>
        <v>1083</v>
      </c>
      <c r="AK449" s="2">
        <f t="shared" si="55"/>
        <v>1</v>
      </c>
      <c r="AR449" s="5"/>
      <c r="AS449" s="5"/>
      <c r="AT449" s="5"/>
      <c r="AU449" s="5"/>
      <c r="AV449" s="5"/>
      <c r="AW449" s="5"/>
      <c r="AX449" s="5"/>
    </row>
    <row r="450" spans="1:50" x14ac:dyDescent="0.25">
      <c r="A450" s="18">
        <v>45733</v>
      </c>
      <c r="B450" s="20">
        <v>1084</v>
      </c>
      <c r="C450" s="20">
        <v>1084</v>
      </c>
      <c r="D450" s="20">
        <v>1084</v>
      </c>
      <c r="E450" s="20">
        <v>1084</v>
      </c>
      <c r="F450" s="20">
        <v>1084</v>
      </c>
      <c r="G450" s="20">
        <v>1084</v>
      </c>
      <c r="H450" s="20">
        <v>814</v>
      </c>
      <c r="I450" s="20">
        <v>160</v>
      </c>
      <c r="J450" s="20">
        <v>0</v>
      </c>
      <c r="K450" s="20">
        <v>0</v>
      </c>
      <c r="L450" s="20">
        <v>0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0</v>
      </c>
      <c r="S450" s="20">
        <v>345</v>
      </c>
      <c r="T450" s="20">
        <v>1084</v>
      </c>
      <c r="U450" s="20">
        <v>1084</v>
      </c>
      <c r="V450" s="20">
        <v>1084</v>
      </c>
      <c r="W450" s="20">
        <v>1084</v>
      </c>
      <c r="X450" s="20">
        <v>1084</v>
      </c>
      <c r="Y450" s="20">
        <v>1084</v>
      </c>
      <c r="AA450" s="2">
        <f>IFERROR(INDEX('Holiday Schedule'!$D$3:$D$24,MATCH(A450,'Holiday Schedule'!$C$3:$C$24,0)),0)</f>
        <v>0</v>
      </c>
      <c r="AB450" s="2">
        <f t="shared" si="48"/>
        <v>2</v>
      </c>
      <c r="AC450" s="2">
        <f t="shared" si="49"/>
        <v>5925</v>
      </c>
      <c r="AD450" s="5">
        <f t="shared" si="50"/>
        <v>8402</v>
      </c>
      <c r="AE450" s="5">
        <f t="shared" si="51"/>
        <v>14327</v>
      </c>
      <c r="AG450" s="2">
        <f t="shared" si="52"/>
        <v>3</v>
      </c>
      <c r="AH450" s="2">
        <f t="shared" si="53"/>
        <v>2025</v>
      </c>
      <c r="AJ450" s="5">
        <f t="shared" si="54"/>
        <v>1084</v>
      </c>
      <c r="AK450" s="2">
        <f t="shared" si="55"/>
        <v>1</v>
      </c>
      <c r="AR450" s="5"/>
      <c r="AS450" s="5"/>
      <c r="AT450" s="5"/>
      <c r="AU450" s="5"/>
      <c r="AV450" s="5"/>
      <c r="AW450" s="5"/>
      <c r="AX450" s="5"/>
    </row>
    <row r="451" spans="1:50" x14ac:dyDescent="0.25">
      <c r="A451" s="18">
        <v>45734</v>
      </c>
      <c r="B451" s="20">
        <v>1088</v>
      </c>
      <c r="C451" s="20">
        <v>1088</v>
      </c>
      <c r="D451" s="20">
        <v>1088</v>
      </c>
      <c r="E451" s="20">
        <v>1088</v>
      </c>
      <c r="F451" s="20">
        <v>1088</v>
      </c>
      <c r="G451" s="20">
        <v>1088</v>
      </c>
      <c r="H451" s="20">
        <v>816</v>
      </c>
      <c r="I451" s="20">
        <v>161</v>
      </c>
      <c r="J451" s="20">
        <v>0</v>
      </c>
      <c r="K451" s="20">
        <v>0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v>346</v>
      </c>
      <c r="T451" s="20">
        <v>1088</v>
      </c>
      <c r="U451" s="20">
        <v>1088</v>
      </c>
      <c r="V451" s="20">
        <v>1088</v>
      </c>
      <c r="W451" s="20">
        <v>1088</v>
      </c>
      <c r="X451" s="20">
        <v>1088</v>
      </c>
      <c r="Y451" s="20">
        <v>1088</v>
      </c>
      <c r="AA451" s="2">
        <f>IFERROR(INDEX('Holiday Schedule'!$D$3:$D$24,MATCH(A451,'Holiday Schedule'!$C$3:$C$24,0)),0)</f>
        <v>0</v>
      </c>
      <c r="AB451" s="2">
        <f t="shared" si="48"/>
        <v>3</v>
      </c>
      <c r="AC451" s="2">
        <f t="shared" si="49"/>
        <v>5947</v>
      </c>
      <c r="AD451" s="5">
        <f t="shared" si="50"/>
        <v>8432</v>
      </c>
      <c r="AE451" s="5">
        <f t="shared" si="51"/>
        <v>14379</v>
      </c>
      <c r="AG451" s="2">
        <f t="shared" si="52"/>
        <v>3</v>
      </c>
      <c r="AH451" s="2">
        <f t="shared" si="53"/>
        <v>2025</v>
      </c>
      <c r="AJ451" s="5">
        <f t="shared" si="54"/>
        <v>1088</v>
      </c>
      <c r="AK451" s="2">
        <f t="shared" si="55"/>
        <v>1</v>
      </c>
      <c r="AR451" s="5"/>
      <c r="AS451" s="5"/>
      <c r="AT451" s="5"/>
      <c r="AU451" s="5"/>
      <c r="AV451" s="5"/>
      <c r="AW451" s="5"/>
      <c r="AX451" s="5"/>
    </row>
    <row r="452" spans="1:50" x14ac:dyDescent="0.25">
      <c r="A452" s="18">
        <v>45735</v>
      </c>
      <c r="B452" s="20">
        <v>1091</v>
      </c>
      <c r="C452" s="20">
        <v>1091</v>
      </c>
      <c r="D452" s="20">
        <v>1091</v>
      </c>
      <c r="E452" s="20">
        <v>1091</v>
      </c>
      <c r="F452" s="20">
        <v>1091</v>
      </c>
      <c r="G452" s="20">
        <v>1091</v>
      </c>
      <c r="H452" s="20">
        <v>818</v>
      </c>
      <c r="I452" s="20">
        <v>161</v>
      </c>
      <c r="J452" s="20">
        <v>0</v>
      </c>
      <c r="K452" s="20">
        <v>0</v>
      </c>
      <c r="L452" s="20">
        <v>0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0</v>
      </c>
      <c r="S452" s="20">
        <v>347</v>
      </c>
      <c r="T452" s="20">
        <v>1091</v>
      </c>
      <c r="U452" s="20">
        <v>1091</v>
      </c>
      <c r="V452" s="20">
        <v>1091</v>
      </c>
      <c r="W452" s="20">
        <v>1091</v>
      </c>
      <c r="X452" s="20">
        <v>1091</v>
      </c>
      <c r="Y452" s="20">
        <v>1091</v>
      </c>
      <c r="AA452" s="2">
        <f>IFERROR(INDEX('Holiday Schedule'!$D$3:$D$24,MATCH(A452,'Holiday Schedule'!$C$3:$C$24,0)),0)</f>
        <v>0</v>
      </c>
      <c r="AB452" s="2">
        <f t="shared" si="48"/>
        <v>4</v>
      </c>
      <c r="AC452" s="2">
        <f t="shared" si="49"/>
        <v>5963</v>
      </c>
      <c r="AD452" s="5">
        <f t="shared" si="50"/>
        <v>8455</v>
      </c>
      <c r="AE452" s="5">
        <f t="shared" si="51"/>
        <v>14418</v>
      </c>
      <c r="AG452" s="2">
        <f t="shared" si="52"/>
        <v>3</v>
      </c>
      <c r="AH452" s="2">
        <f t="shared" si="53"/>
        <v>2025</v>
      </c>
      <c r="AJ452" s="5">
        <f t="shared" si="54"/>
        <v>1091</v>
      </c>
      <c r="AK452" s="2">
        <f t="shared" si="55"/>
        <v>1</v>
      </c>
      <c r="AR452" s="5"/>
      <c r="AS452" s="5"/>
      <c r="AT452" s="5"/>
      <c r="AU452" s="5"/>
      <c r="AV452" s="5"/>
      <c r="AW452" s="5"/>
      <c r="AX452" s="5"/>
    </row>
    <row r="453" spans="1:50" x14ac:dyDescent="0.25">
      <c r="A453" s="18">
        <v>45736</v>
      </c>
      <c r="B453" s="20">
        <v>1096</v>
      </c>
      <c r="C453" s="20">
        <v>1096</v>
      </c>
      <c r="D453" s="20">
        <v>1096</v>
      </c>
      <c r="E453" s="20">
        <v>1096</v>
      </c>
      <c r="F453" s="20">
        <v>1096</v>
      </c>
      <c r="G453" s="20">
        <v>1096</v>
      </c>
      <c r="H453" s="20">
        <v>823</v>
      </c>
      <c r="I453" s="20">
        <v>162</v>
      </c>
      <c r="J453" s="20">
        <v>0</v>
      </c>
      <c r="K453" s="20">
        <v>0</v>
      </c>
      <c r="L453" s="20">
        <v>0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v>0</v>
      </c>
      <c r="S453" s="20">
        <v>349</v>
      </c>
      <c r="T453" s="20">
        <v>1096</v>
      </c>
      <c r="U453" s="20">
        <v>1096</v>
      </c>
      <c r="V453" s="20">
        <v>1096</v>
      </c>
      <c r="W453" s="20">
        <v>1096</v>
      </c>
      <c r="X453" s="20">
        <v>1096</v>
      </c>
      <c r="Y453" s="20">
        <v>1096</v>
      </c>
      <c r="AA453" s="2">
        <f>IFERROR(INDEX('Holiday Schedule'!$D$3:$D$24,MATCH(A453,'Holiday Schedule'!$C$3:$C$24,0)),0)</f>
        <v>0</v>
      </c>
      <c r="AB453" s="2">
        <f t="shared" si="48"/>
        <v>5</v>
      </c>
      <c r="AC453" s="2">
        <f t="shared" si="49"/>
        <v>5991</v>
      </c>
      <c r="AD453" s="5">
        <f t="shared" si="50"/>
        <v>8495</v>
      </c>
      <c r="AE453" s="5">
        <f t="shared" si="51"/>
        <v>14486</v>
      </c>
      <c r="AG453" s="2">
        <f t="shared" si="52"/>
        <v>3</v>
      </c>
      <c r="AH453" s="2">
        <f t="shared" si="53"/>
        <v>2025</v>
      </c>
      <c r="AJ453" s="5">
        <f t="shared" si="54"/>
        <v>1096</v>
      </c>
      <c r="AK453" s="2">
        <f t="shared" si="55"/>
        <v>1</v>
      </c>
      <c r="AR453" s="5"/>
      <c r="AS453" s="5"/>
      <c r="AT453" s="5"/>
      <c r="AU453" s="5"/>
      <c r="AV453" s="5"/>
      <c r="AW453" s="5"/>
      <c r="AX453" s="5"/>
    </row>
    <row r="454" spans="1:50" x14ac:dyDescent="0.25">
      <c r="A454" s="18">
        <v>45737</v>
      </c>
      <c r="B454" s="20">
        <v>1098</v>
      </c>
      <c r="C454" s="20">
        <v>1098</v>
      </c>
      <c r="D454" s="20">
        <v>1098</v>
      </c>
      <c r="E454" s="20">
        <v>1098</v>
      </c>
      <c r="F454" s="20">
        <v>1098</v>
      </c>
      <c r="G454" s="20">
        <v>1098</v>
      </c>
      <c r="H454" s="20">
        <v>824</v>
      </c>
      <c r="I454" s="20">
        <v>162</v>
      </c>
      <c r="J454" s="20">
        <v>0</v>
      </c>
      <c r="K454" s="20">
        <v>0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v>349</v>
      </c>
      <c r="T454" s="20">
        <v>1098</v>
      </c>
      <c r="U454" s="20">
        <v>1098</v>
      </c>
      <c r="V454" s="20">
        <v>1098</v>
      </c>
      <c r="W454" s="20">
        <v>1098</v>
      </c>
      <c r="X454" s="20">
        <v>1098</v>
      </c>
      <c r="Y454" s="20">
        <v>1098</v>
      </c>
      <c r="AA454" s="2">
        <f>IFERROR(INDEX('Holiday Schedule'!$D$3:$D$24,MATCH(A454,'Holiday Schedule'!$C$3:$C$24,0)),0)</f>
        <v>0</v>
      </c>
      <c r="AB454" s="2">
        <f t="shared" si="48"/>
        <v>6</v>
      </c>
      <c r="AC454" s="2">
        <f t="shared" si="49"/>
        <v>6001</v>
      </c>
      <c r="AD454" s="5">
        <f t="shared" si="50"/>
        <v>8510</v>
      </c>
      <c r="AE454" s="5">
        <f t="shared" si="51"/>
        <v>14511</v>
      </c>
      <c r="AG454" s="2">
        <f t="shared" si="52"/>
        <v>3</v>
      </c>
      <c r="AH454" s="2">
        <f t="shared" si="53"/>
        <v>2025</v>
      </c>
      <c r="AJ454" s="5">
        <f t="shared" si="54"/>
        <v>1098</v>
      </c>
      <c r="AK454" s="2">
        <f t="shared" si="55"/>
        <v>1</v>
      </c>
      <c r="AR454" s="5"/>
      <c r="AS454" s="5"/>
      <c r="AT454" s="5"/>
      <c r="AU454" s="5"/>
      <c r="AV454" s="5"/>
      <c r="AW454" s="5"/>
      <c r="AX454" s="5"/>
    </row>
    <row r="455" spans="1:50" x14ac:dyDescent="0.25">
      <c r="A455" s="18">
        <v>45738</v>
      </c>
      <c r="B455" s="20">
        <v>1098</v>
      </c>
      <c r="C455" s="20">
        <v>1098</v>
      </c>
      <c r="D455" s="20">
        <v>1098</v>
      </c>
      <c r="E455" s="20">
        <v>1098</v>
      </c>
      <c r="F455" s="20">
        <v>1098</v>
      </c>
      <c r="G455" s="20">
        <v>1098</v>
      </c>
      <c r="H455" s="20">
        <v>777</v>
      </c>
      <c r="I455" s="20">
        <v>90</v>
      </c>
      <c r="J455" s="20">
        <v>0</v>
      </c>
      <c r="K455" s="20">
        <v>0</v>
      </c>
      <c r="L455" s="20">
        <v>0</v>
      </c>
      <c r="M455" s="20">
        <v>0</v>
      </c>
      <c r="N455" s="20">
        <v>0</v>
      </c>
      <c r="O455" s="20">
        <v>0</v>
      </c>
      <c r="P455" s="20">
        <v>0</v>
      </c>
      <c r="Q455" s="20">
        <v>0</v>
      </c>
      <c r="R455" s="20">
        <v>0</v>
      </c>
      <c r="S455" s="20">
        <v>367</v>
      </c>
      <c r="T455" s="20">
        <v>1098</v>
      </c>
      <c r="U455" s="20">
        <v>1098</v>
      </c>
      <c r="V455" s="20">
        <v>1098</v>
      </c>
      <c r="W455" s="20">
        <v>1098</v>
      </c>
      <c r="X455" s="20">
        <v>1098</v>
      </c>
      <c r="Y455" s="20">
        <v>1098</v>
      </c>
      <c r="AA455" s="2">
        <f>IFERROR(INDEX('Holiday Schedule'!$D$3:$D$24,MATCH(A455,'Holiday Schedule'!$C$3:$C$24,0)),0)</f>
        <v>0</v>
      </c>
      <c r="AB455" s="2">
        <f t="shared" si="48"/>
        <v>7</v>
      </c>
      <c r="AC455" s="2">
        <f t="shared" si="49"/>
        <v>0</v>
      </c>
      <c r="AD455" s="5">
        <f t="shared" si="50"/>
        <v>14410</v>
      </c>
      <c r="AE455" s="5">
        <f t="shared" si="51"/>
        <v>14410</v>
      </c>
      <c r="AG455" s="2">
        <f t="shared" si="52"/>
        <v>3</v>
      </c>
      <c r="AH455" s="2">
        <f t="shared" si="53"/>
        <v>2025</v>
      </c>
      <c r="AJ455" s="5">
        <f t="shared" si="54"/>
        <v>1098</v>
      </c>
      <c r="AK455" s="2">
        <f t="shared" si="55"/>
        <v>1</v>
      </c>
      <c r="AR455" s="5"/>
      <c r="AS455" s="5"/>
      <c r="AT455" s="5"/>
      <c r="AU455" s="5"/>
      <c r="AV455" s="5"/>
      <c r="AW455" s="5"/>
      <c r="AX455" s="5"/>
    </row>
    <row r="456" spans="1:50" x14ac:dyDescent="0.25">
      <c r="A456" s="18">
        <v>45739</v>
      </c>
      <c r="B456" s="20">
        <v>1098</v>
      </c>
      <c r="C456" s="20">
        <v>1098</v>
      </c>
      <c r="D456" s="20">
        <v>1098</v>
      </c>
      <c r="E456" s="20">
        <v>1098</v>
      </c>
      <c r="F456" s="20">
        <v>1098</v>
      </c>
      <c r="G456" s="20">
        <v>1098</v>
      </c>
      <c r="H456" s="20">
        <v>777</v>
      </c>
      <c r="I456" s="20">
        <v>90</v>
      </c>
      <c r="J456" s="20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v>367</v>
      </c>
      <c r="T456" s="20">
        <v>1098</v>
      </c>
      <c r="U456" s="20">
        <v>1098</v>
      </c>
      <c r="V456" s="20">
        <v>1098</v>
      </c>
      <c r="W456" s="20">
        <v>1098</v>
      </c>
      <c r="X456" s="20">
        <v>1098</v>
      </c>
      <c r="Y456" s="20">
        <v>1098</v>
      </c>
      <c r="AA456" s="2">
        <f>IFERROR(INDEX('Holiday Schedule'!$D$3:$D$24,MATCH(A456,'Holiday Schedule'!$C$3:$C$24,0)),0)</f>
        <v>0</v>
      </c>
      <c r="AB456" s="2">
        <f t="shared" si="48"/>
        <v>1</v>
      </c>
      <c r="AC456" s="2">
        <f t="shared" si="49"/>
        <v>0</v>
      </c>
      <c r="AD456" s="5">
        <f t="shared" si="50"/>
        <v>14410</v>
      </c>
      <c r="AE456" s="5">
        <f t="shared" si="51"/>
        <v>14410</v>
      </c>
      <c r="AG456" s="2">
        <f t="shared" si="52"/>
        <v>3</v>
      </c>
      <c r="AH456" s="2">
        <f t="shared" si="53"/>
        <v>2025</v>
      </c>
      <c r="AJ456" s="5">
        <f t="shared" si="54"/>
        <v>1098</v>
      </c>
      <c r="AK456" s="2">
        <f t="shared" si="55"/>
        <v>1</v>
      </c>
      <c r="AR456" s="5"/>
      <c r="AS456" s="5"/>
      <c r="AT456" s="5"/>
      <c r="AU456" s="5"/>
      <c r="AV456" s="5"/>
      <c r="AW456" s="5"/>
      <c r="AX456" s="5"/>
    </row>
    <row r="457" spans="1:50" x14ac:dyDescent="0.25">
      <c r="A457" s="18">
        <v>45740</v>
      </c>
      <c r="B457" s="20">
        <v>1099</v>
      </c>
      <c r="C457" s="20">
        <v>1099</v>
      </c>
      <c r="D457" s="20">
        <v>1099</v>
      </c>
      <c r="E457" s="20">
        <v>1099</v>
      </c>
      <c r="F457" s="20">
        <v>1099</v>
      </c>
      <c r="G457" s="20">
        <v>1099</v>
      </c>
      <c r="H457" s="20">
        <v>825</v>
      </c>
      <c r="I457" s="20">
        <v>162</v>
      </c>
      <c r="J457" s="20">
        <v>0</v>
      </c>
      <c r="K457" s="20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v>349</v>
      </c>
      <c r="T457" s="20">
        <v>1099</v>
      </c>
      <c r="U457" s="20">
        <v>1099</v>
      </c>
      <c r="V457" s="20">
        <v>1099</v>
      </c>
      <c r="W457" s="20">
        <v>1099</v>
      </c>
      <c r="X457" s="20">
        <v>1099</v>
      </c>
      <c r="Y457" s="20">
        <v>1099</v>
      </c>
      <c r="AA457" s="2">
        <f>IFERROR(INDEX('Holiday Schedule'!$D$3:$D$24,MATCH(A457,'Holiday Schedule'!$C$3:$C$24,0)),0)</f>
        <v>0</v>
      </c>
      <c r="AB457" s="2">
        <f t="shared" si="48"/>
        <v>2</v>
      </c>
      <c r="AC457" s="2">
        <f t="shared" si="49"/>
        <v>6006</v>
      </c>
      <c r="AD457" s="5">
        <f t="shared" si="50"/>
        <v>8518</v>
      </c>
      <c r="AE457" s="5">
        <f t="shared" si="51"/>
        <v>14524</v>
      </c>
      <c r="AG457" s="2">
        <f t="shared" si="52"/>
        <v>3</v>
      </c>
      <c r="AH457" s="2">
        <f t="shared" si="53"/>
        <v>2025</v>
      </c>
      <c r="AJ457" s="5">
        <f t="shared" si="54"/>
        <v>1099</v>
      </c>
      <c r="AK457" s="2">
        <f t="shared" si="55"/>
        <v>1</v>
      </c>
      <c r="AR457" s="5"/>
      <c r="AS457" s="5"/>
      <c r="AT457" s="5"/>
      <c r="AU457" s="5"/>
      <c r="AV457" s="5"/>
      <c r="AW457" s="5"/>
      <c r="AX457" s="5"/>
    </row>
    <row r="458" spans="1:50" x14ac:dyDescent="0.25">
      <c r="A458" s="18">
        <v>45741</v>
      </c>
      <c r="B458" s="20">
        <v>1108</v>
      </c>
      <c r="C458" s="20">
        <v>1108</v>
      </c>
      <c r="D458" s="20">
        <v>1108</v>
      </c>
      <c r="E458" s="20">
        <v>1108</v>
      </c>
      <c r="F458" s="20">
        <v>1108</v>
      </c>
      <c r="G458" s="20">
        <v>1108</v>
      </c>
      <c r="H458" s="20">
        <v>832</v>
      </c>
      <c r="I458" s="20">
        <v>163</v>
      </c>
      <c r="J458" s="20">
        <v>0</v>
      </c>
      <c r="K458" s="20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v>353</v>
      </c>
      <c r="T458" s="20">
        <v>1108</v>
      </c>
      <c r="U458" s="20">
        <v>1108</v>
      </c>
      <c r="V458" s="20">
        <v>1108</v>
      </c>
      <c r="W458" s="20">
        <v>1108</v>
      </c>
      <c r="X458" s="20">
        <v>1108</v>
      </c>
      <c r="Y458" s="20">
        <v>1108</v>
      </c>
      <c r="AA458" s="2">
        <f>IFERROR(INDEX('Holiday Schedule'!$D$3:$D$24,MATCH(A458,'Holiday Schedule'!$C$3:$C$24,0)),0)</f>
        <v>0</v>
      </c>
      <c r="AB458" s="2">
        <f t="shared" ref="AB458:AB521" si="56">WEEKDAY(A458)</f>
        <v>3</v>
      </c>
      <c r="AC458" s="2">
        <f t="shared" ref="AC458:AC521" si="57">IF(AND(AB458&gt;1,AB458&lt;7,AA458&lt;1),SUM(I458:X458),0)</f>
        <v>6056</v>
      </c>
      <c r="AD458" s="5">
        <f t="shared" ref="AD458:AD521" si="58">AE458-AC458</f>
        <v>8588</v>
      </c>
      <c r="AE458" s="5">
        <f t="shared" ref="AE458:AE521" si="59">SUM(B458:Y458)</f>
        <v>14644</v>
      </c>
      <c r="AG458" s="2">
        <f t="shared" ref="AG458:AG521" si="60">MONTH(A458)</f>
        <v>3</v>
      </c>
      <c r="AH458" s="2">
        <f t="shared" ref="AH458:AH521" si="61">YEAR(A458)</f>
        <v>2025</v>
      </c>
      <c r="AJ458" s="5">
        <f t="shared" ref="AJ458:AJ521" si="62">MAX(B458:Y458)</f>
        <v>1108</v>
      </c>
      <c r="AK458" s="2">
        <f t="shared" ref="AK458:AK521" si="63">IF(AE458&gt;0,INDEX(B$8:Y$8,MATCH(AJ458,B458:Y458,0)),"")</f>
        <v>1</v>
      </c>
      <c r="AR458" s="5"/>
      <c r="AS458" s="5"/>
      <c r="AT458" s="5"/>
      <c r="AU458" s="5"/>
      <c r="AV458" s="5"/>
      <c r="AW458" s="5"/>
      <c r="AX458" s="5"/>
    </row>
    <row r="459" spans="1:50" x14ac:dyDescent="0.25">
      <c r="A459" s="18">
        <v>45742</v>
      </c>
      <c r="B459" s="20">
        <v>1116</v>
      </c>
      <c r="C459" s="20">
        <v>1116</v>
      </c>
      <c r="D459" s="20">
        <v>1116</v>
      </c>
      <c r="E459" s="20">
        <v>1116</v>
      </c>
      <c r="F459" s="20">
        <v>1116</v>
      </c>
      <c r="G459" s="20">
        <v>1116</v>
      </c>
      <c r="H459" s="20">
        <v>838</v>
      </c>
      <c r="I459" s="20">
        <v>164</v>
      </c>
      <c r="J459" s="20">
        <v>0</v>
      </c>
      <c r="K459" s="20">
        <v>0</v>
      </c>
      <c r="L459" s="20">
        <v>0</v>
      </c>
      <c r="M459" s="20"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v>0</v>
      </c>
      <c r="S459" s="20">
        <v>356</v>
      </c>
      <c r="T459" s="20">
        <v>1116</v>
      </c>
      <c r="U459" s="20">
        <v>1116</v>
      </c>
      <c r="V459" s="20">
        <v>1116</v>
      </c>
      <c r="W459" s="20">
        <v>1116</v>
      </c>
      <c r="X459" s="20">
        <v>1116</v>
      </c>
      <c r="Y459" s="20">
        <v>1116</v>
      </c>
      <c r="AA459" s="2">
        <f>IFERROR(INDEX('Holiday Schedule'!$D$3:$D$24,MATCH(A459,'Holiday Schedule'!$C$3:$C$24,0)),0)</f>
        <v>0</v>
      </c>
      <c r="AB459" s="2">
        <f t="shared" si="56"/>
        <v>4</v>
      </c>
      <c r="AC459" s="2">
        <f t="shared" si="57"/>
        <v>6100</v>
      </c>
      <c r="AD459" s="5">
        <f t="shared" si="58"/>
        <v>8650</v>
      </c>
      <c r="AE459" s="5">
        <f t="shared" si="59"/>
        <v>14750</v>
      </c>
      <c r="AG459" s="2">
        <f t="shared" si="60"/>
        <v>3</v>
      </c>
      <c r="AH459" s="2">
        <f t="shared" si="61"/>
        <v>2025</v>
      </c>
      <c r="AJ459" s="5">
        <f t="shared" si="62"/>
        <v>1116</v>
      </c>
      <c r="AK459" s="2">
        <f t="shared" si="63"/>
        <v>1</v>
      </c>
      <c r="AR459" s="5"/>
      <c r="AS459" s="5"/>
      <c r="AT459" s="5"/>
      <c r="AU459" s="5"/>
      <c r="AV459" s="5"/>
      <c r="AW459" s="5"/>
      <c r="AX459" s="5"/>
    </row>
    <row r="460" spans="1:50" x14ac:dyDescent="0.25">
      <c r="A460" s="18">
        <v>45743</v>
      </c>
      <c r="B460" s="20">
        <v>1121</v>
      </c>
      <c r="C460" s="20">
        <v>1121</v>
      </c>
      <c r="D460" s="20">
        <v>1121</v>
      </c>
      <c r="E460" s="20">
        <v>1121</v>
      </c>
      <c r="F460" s="20">
        <v>1121</v>
      </c>
      <c r="G460" s="20">
        <v>1121</v>
      </c>
      <c r="H460" s="20">
        <v>843</v>
      </c>
      <c r="I460" s="20">
        <v>165</v>
      </c>
      <c r="J460" s="20">
        <v>0</v>
      </c>
      <c r="K460" s="20">
        <v>0</v>
      </c>
      <c r="L460" s="20">
        <v>0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0</v>
      </c>
      <c r="S460" s="20">
        <v>357</v>
      </c>
      <c r="T460" s="20">
        <v>1121</v>
      </c>
      <c r="U460" s="20">
        <v>1121</v>
      </c>
      <c r="V460" s="20">
        <v>1121</v>
      </c>
      <c r="W460" s="20">
        <v>1121</v>
      </c>
      <c r="X460" s="20">
        <v>1121</v>
      </c>
      <c r="Y460" s="20">
        <v>1121</v>
      </c>
      <c r="AA460" s="2">
        <f>IFERROR(INDEX('Holiday Schedule'!$D$3:$D$24,MATCH(A460,'Holiday Schedule'!$C$3:$C$24,0)),0)</f>
        <v>0</v>
      </c>
      <c r="AB460" s="2">
        <f t="shared" si="56"/>
        <v>5</v>
      </c>
      <c r="AC460" s="2">
        <f t="shared" si="57"/>
        <v>6127</v>
      </c>
      <c r="AD460" s="5">
        <f t="shared" si="58"/>
        <v>8690</v>
      </c>
      <c r="AE460" s="5">
        <f t="shared" si="59"/>
        <v>14817</v>
      </c>
      <c r="AG460" s="2">
        <f t="shared" si="60"/>
        <v>3</v>
      </c>
      <c r="AH460" s="2">
        <f t="shared" si="61"/>
        <v>2025</v>
      </c>
      <c r="AJ460" s="5">
        <f t="shared" si="62"/>
        <v>1121</v>
      </c>
      <c r="AK460" s="2">
        <f t="shared" si="63"/>
        <v>1</v>
      </c>
      <c r="AR460" s="5"/>
      <c r="AS460" s="5"/>
      <c r="AT460" s="5"/>
      <c r="AU460" s="5"/>
      <c r="AV460" s="5"/>
      <c r="AW460" s="5"/>
      <c r="AX460" s="5"/>
    </row>
    <row r="461" spans="1:50" x14ac:dyDescent="0.25">
      <c r="A461" s="18">
        <v>45744</v>
      </c>
      <c r="B461" s="20">
        <v>1141</v>
      </c>
      <c r="C461" s="20">
        <v>1141</v>
      </c>
      <c r="D461" s="20">
        <v>1141</v>
      </c>
      <c r="E461" s="20">
        <v>1141</v>
      </c>
      <c r="F461" s="20">
        <v>1141</v>
      </c>
      <c r="G461" s="20">
        <v>1141</v>
      </c>
      <c r="H461" s="20">
        <v>857</v>
      </c>
      <c r="I461" s="20">
        <v>168</v>
      </c>
      <c r="J461" s="20">
        <v>0</v>
      </c>
      <c r="K461" s="20">
        <v>0</v>
      </c>
      <c r="L461" s="20">
        <v>0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0">
        <v>363</v>
      </c>
      <c r="T461" s="20">
        <v>1141</v>
      </c>
      <c r="U461" s="20">
        <v>1141</v>
      </c>
      <c r="V461" s="20">
        <v>1141</v>
      </c>
      <c r="W461" s="20">
        <v>1141</v>
      </c>
      <c r="X461" s="20">
        <v>1141</v>
      </c>
      <c r="Y461" s="20">
        <v>1141</v>
      </c>
      <c r="AA461" s="2">
        <f>IFERROR(INDEX('Holiday Schedule'!$D$3:$D$24,MATCH(A461,'Holiday Schedule'!$C$3:$C$24,0)),0)</f>
        <v>0</v>
      </c>
      <c r="AB461" s="2">
        <f t="shared" si="56"/>
        <v>6</v>
      </c>
      <c r="AC461" s="2">
        <f t="shared" si="57"/>
        <v>6236</v>
      </c>
      <c r="AD461" s="5">
        <f t="shared" si="58"/>
        <v>8844</v>
      </c>
      <c r="AE461" s="5">
        <f t="shared" si="59"/>
        <v>15080</v>
      </c>
      <c r="AG461" s="2">
        <f t="shared" si="60"/>
        <v>3</v>
      </c>
      <c r="AH461" s="2">
        <f t="shared" si="61"/>
        <v>2025</v>
      </c>
      <c r="AJ461" s="5">
        <f t="shared" si="62"/>
        <v>1141</v>
      </c>
      <c r="AK461" s="2">
        <f t="shared" si="63"/>
        <v>1</v>
      </c>
      <c r="AR461" s="5"/>
      <c r="AS461" s="5"/>
      <c r="AT461" s="5"/>
      <c r="AU461" s="5"/>
      <c r="AV461" s="5"/>
      <c r="AW461" s="5"/>
      <c r="AX461" s="5"/>
    </row>
    <row r="462" spans="1:50" x14ac:dyDescent="0.25">
      <c r="A462" s="18">
        <v>45745</v>
      </c>
      <c r="B462" s="20">
        <v>1141</v>
      </c>
      <c r="C462" s="20">
        <v>1141</v>
      </c>
      <c r="D462" s="20">
        <v>1141</v>
      </c>
      <c r="E462" s="20">
        <v>1141</v>
      </c>
      <c r="F462" s="20">
        <v>1141</v>
      </c>
      <c r="G462" s="20">
        <v>1141</v>
      </c>
      <c r="H462" s="20">
        <v>808</v>
      </c>
      <c r="I462" s="20">
        <v>94</v>
      </c>
      <c r="J462" s="20">
        <v>0</v>
      </c>
      <c r="K462" s="20">
        <v>0</v>
      </c>
      <c r="L462" s="20">
        <v>0</v>
      </c>
      <c r="M462" s="20">
        <v>0</v>
      </c>
      <c r="N462" s="20">
        <v>0</v>
      </c>
      <c r="O462" s="20">
        <v>0</v>
      </c>
      <c r="P462" s="20">
        <v>0</v>
      </c>
      <c r="Q462" s="20">
        <v>0</v>
      </c>
      <c r="R462" s="20">
        <v>0</v>
      </c>
      <c r="S462" s="20">
        <v>381</v>
      </c>
      <c r="T462" s="20">
        <v>1141</v>
      </c>
      <c r="U462" s="20">
        <v>1141</v>
      </c>
      <c r="V462" s="20">
        <v>1141</v>
      </c>
      <c r="W462" s="20">
        <v>1141</v>
      </c>
      <c r="X462" s="20">
        <v>1141</v>
      </c>
      <c r="Y462" s="20">
        <v>1141</v>
      </c>
      <c r="AA462" s="2">
        <f>IFERROR(INDEX('Holiday Schedule'!$D$3:$D$24,MATCH(A462,'Holiday Schedule'!$C$3:$C$24,0)),0)</f>
        <v>0</v>
      </c>
      <c r="AB462" s="2">
        <f t="shared" si="56"/>
        <v>7</v>
      </c>
      <c r="AC462" s="2">
        <f t="shared" si="57"/>
        <v>0</v>
      </c>
      <c r="AD462" s="5">
        <f t="shared" si="58"/>
        <v>14975</v>
      </c>
      <c r="AE462" s="5">
        <f t="shared" si="59"/>
        <v>14975</v>
      </c>
      <c r="AG462" s="2">
        <f t="shared" si="60"/>
        <v>3</v>
      </c>
      <c r="AH462" s="2">
        <f t="shared" si="61"/>
        <v>2025</v>
      </c>
      <c r="AJ462" s="5">
        <f t="shared" si="62"/>
        <v>1141</v>
      </c>
      <c r="AK462" s="2">
        <f t="shared" si="63"/>
        <v>1</v>
      </c>
      <c r="AR462" s="5"/>
      <c r="AS462" s="5"/>
      <c r="AT462" s="5"/>
      <c r="AU462" s="5"/>
      <c r="AV462" s="5"/>
      <c r="AW462" s="5"/>
      <c r="AX462" s="5"/>
    </row>
    <row r="463" spans="1:50" x14ac:dyDescent="0.25">
      <c r="A463" s="18">
        <v>45746</v>
      </c>
      <c r="B463" s="20">
        <v>1141</v>
      </c>
      <c r="C463" s="20">
        <v>1141</v>
      </c>
      <c r="D463" s="20">
        <v>1141</v>
      </c>
      <c r="E463" s="20">
        <v>1141</v>
      </c>
      <c r="F463" s="20">
        <v>1141</v>
      </c>
      <c r="G463" s="20">
        <v>1141</v>
      </c>
      <c r="H463" s="20">
        <v>808</v>
      </c>
      <c r="I463" s="20">
        <v>94</v>
      </c>
      <c r="J463" s="20">
        <v>0</v>
      </c>
      <c r="K463" s="20">
        <v>0</v>
      </c>
      <c r="L463" s="20">
        <v>0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0">
        <v>381</v>
      </c>
      <c r="T463" s="20">
        <v>1141</v>
      </c>
      <c r="U463" s="20">
        <v>1141</v>
      </c>
      <c r="V463" s="20">
        <v>1141</v>
      </c>
      <c r="W463" s="20">
        <v>1141</v>
      </c>
      <c r="X463" s="20">
        <v>1141</v>
      </c>
      <c r="Y463" s="20">
        <v>1141</v>
      </c>
      <c r="AA463" s="2">
        <f>IFERROR(INDEX('Holiday Schedule'!$D$3:$D$24,MATCH(A463,'Holiday Schedule'!$C$3:$C$24,0)),0)</f>
        <v>0</v>
      </c>
      <c r="AB463" s="2">
        <f t="shared" si="56"/>
        <v>1</v>
      </c>
      <c r="AC463" s="2">
        <f t="shared" si="57"/>
        <v>0</v>
      </c>
      <c r="AD463" s="5">
        <f t="shared" si="58"/>
        <v>14975</v>
      </c>
      <c r="AE463" s="5">
        <f t="shared" si="59"/>
        <v>14975</v>
      </c>
      <c r="AG463" s="2">
        <f t="shared" si="60"/>
        <v>3</v>
      </c>
      <c r="AH463" s="2">
        <f t="shared" si="61"/>
        <v>2025</v>
      </c>
      <c r="AJ463" s="5">
        <f t="shared" si="62"/>
        <v>1141</v>
      </c>
      <c r="AK463" s="2">
        <f t="shared" si="63"/>
        <v>1</v>
      </c>
      <c r="AR463" s="5"/>
      <c r="AS463" s="5"/>
      <c r="AT463" s="5"/>
      <c r="AU463" s="5"/>
      <c r="AV463" s="5"/>
      <c r="AW463" s="5"/>
      <c r="AX463" s="5"/>
    </row>
    <row r="464" spans="1:50" x14ac:dyDescent="0.25">
      <c r="A464" s="18">
        <v>45747</v>
      </c>
      <c r="B464" s="20">
        <v>1150</v>
      </c>
      <c r="C464" s="20">
        <v>1150</v>
      </c>
      <c r="D464" s="20">
        <v>1150</v>
      </c>
      <c r="E464" s="20">
        <v>1150</v>
      </c>
      <c r="F464" s="20">
        <v>1150</v>
      </c>
      <c r="G464" s="20">
        <v>1150</v>
      </c>
      <c r="H464" s="20">
        <v>863</v>
      </c>
      <c r="I464" s="20">
        <v>169</v>
      </c>
      <c r="J464" s="20">
        <v>0</v>
      </c>
      <c r="K464" s="20">
        <v>0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0">
        <v>367</v>
      </c>
      <c r="T464" s="20">
        <v>1150</v>
      </c>
      <c r="U464" s="20">
        <v>1150</v>
      </c>
      <c r="V464" s="20">
        <v>1150</v>
      </c>
      <c r="W464" s="20">
        <v>1150</v>
      </c>
      <c r="X464" s="20">
        <v>1150</v>
      </c>
      <c r="Y464" s="20">
        <v>1150</v>
      </c>
      <c r="AA464" s="2">
        <f>IFERROR(INDEX('Holiday Schedule'!$D$3:$D$24,MATCH(A464,'Holiday Schedule'!$C$3:$C$24,0)),0)</f>
        <v>0</v>
      </c>
      <c r="AB464" s="2">
        <f t="shared" si="56"/>
        <v>2</v>
      </c>
      <c r="AC464" s="2">
        <f t="shared" si="57"/>
        <v>6286</v>
      </c>
      <c r="AD464" s="5">
        <f t="shared" si="58"/>
        <v>8913</v>
      </c>
      <c r="AE464" s="5">
        <f t="shared" si="59"/>
        <v>15199</v>
      </c>
      <c r="AG464" s="2">
        <f t="shared" si="60"/>
        <v>3</v>
      </c>
      <c r="AH464" s="2">
        <f t="shared" si="61"/>
        <v>2025</v>
      </c>
      <c r="AJ464" s="5">
        <f t="shared" si="62"/>
        <v>1150</v>
      </c>
      <c r="AK464" s="2">
        <f t="shared" si="63"/>
        <v>1</v>
      </c>
      <c r="AR464" s="5"/>
      <c r="AS464" s="5"/>
      <c r="AT464" s="5"/>
      <c r="AU464" s="5"/>
      <c r="AV464" s="5"/>
      <c r="AW464" s="5"/>
      <c r="AX464" s="5"/>
    </row>
    <row r="465" spans="1:50" x14ac:dyDescent="0.25">
      <c r="A465" s="18">
        <v>45748</v>
      </c>
      <c r="B465" s="5">
        <v>1150</v>
      </c>
      <c r="C465" s="5">
        <v>1150</v>
      </c>
      <c r="D465" s="5">
        <v>1150</v>
      </c>
      <c r="E465" s="5">
        <v>1150</v>
      </c>
      <c r="F465" s="5">
        <v>1150</v>
      </c>
      <c r="G465" s="5">
        <v>1150</v>
      </c>
      <c r="H465" s="5">
        <v>1150</v>
      </c>
      <c r="I465" s="2">
        <v>328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55</v>
      </c>
      <c r="U465" s="2">
        <v>0</v>
      </c>
      <c r="V465" s="5">
        <v>1150</v>
      </c>
      <c r="W465" s="5">
        <v>1150</v>
      </c>
      <c r="X465" s="5">
        <v>1150</v>
      </c>
      <c r="Y465" s="5">
        <v>1150</v>
      </c>
      <c r="AA465" s="2">
        <f>IFERROR(INDEX('Holiday Schedule'!$D$3:$D$24,MATCH(A465,'Holiday Schedule'!$C$3:$C$24,0)),0)</f>
        <v>0</v>
      </c>
      <c r="AB465" s="2">
        <f t="shared" si="56"/>
        <v>3</v>
      </c>
      <c r="AC465" s="2">
        <f t="shared" si="57"/>
        <v>3833</v>
      </c>
      <c r="AD465" s="5">
        <f t="shared" si="58"/>
        <v>9200</v>
      </c>
      <c r="AE465" s="5">
        <f t="shared" si="59"/>
        <v>13033</v>
      </c>
      <c r="AG465" s="2">
        <f t="shared" si="60"/>
        <v>4</v>
      </c>
      <c r="AH465" s="2">
        <f t="shared" si="61"/>
        <v>2025</v>
      </c>
      <c r="AJ465" s="5">
        <f t="shared" si="62"/>
        <v>1150</v>
      </c>
      <c r="AK465" s="2">
        <f t="shared" si="63"/>
        <v>1</v>
      </c>
      <c r="AT465" s="5"/>
      <c r="AU465" s="5"/>
      <c r="AV465" s="5"/>
      <c r="AW465" s="5"/>
      <c r="AX465" s="5"/>
    </row>
    <row r="466" spans="1:50" x14ac:dyDescent="0.25">
      <c r="A466" s="18">
        <v>45749</v>
      </c>
      <c r="B466" s="5">
        <v>1158</v>
      </c>
      <c r="C466" s="5">
        <v>1158</v>
      </c>
      <c r="D466" s="5">
        <v>1158</v>
      </c>
      <c r="E466" s="5">
        <v>1158</v>
      </c>
      <c r="F466" s="5">
        <v>1158</v>
      </c>
      <c r="G466" s="5">
        <v>1158</v>
      </c>
      <c r="H466" s="5">
        <v>1158</v>
      </c>
      <c r="I466" s="2">
        <v>330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55</v>
      </c>
      <c r="U466" s="2">
        <v>0</v>
      </c>
      <c r="V466" s="5">
        <v>1158</v>
      </c>
      <c r="W466" s="5">
        <v>1158</v>
      </c>
      <c r="X466" s="5">
        <v>1158</v>
      </c>
      <c r="Y466" s="5">
        <v>1158</v>
      </c>
      <c r="AA466" s="2">
        <f>IFERROR(INDEX('Holiday Schedule'!$D$3:$D$24,MATCH(A466,'Holiday Schedule'!$C$3:$C$24,0)),0)</f>
        <v>0</v>
      </c>
      <c r="AB466" s="2">
        <f t="shared" si="56"/>
        <v>4</v>
      </c>
      <c r="AC466" s="2">
        <f t="shared" si="57"/>
        <v>3859</v>
      </c>
      <c r="AD466" s="5">
        <f t="shared" si="58"/>
        <v>9264</v>
      </c>
      <c r="AE466" s="5">
        <f t="shared" si="59"/>
        <v>13123</v>
      </c>
      <c r="AG466" s="2">
        <f t="shared" si="60"/>
        <v>4</v>
      </c>
      <c r="AH466" s="2">
        <f t="shared" si="61"/>
        <v>2025</v>
      </c>
      <c r="AJ466" s="5">
        <f t="shared" si="62"/>
        <v>1158</v>
      </c>
      <c r="AK466" s="2">
        <f t="shared" si="63"/>
        <v>1</v>
      </c>
      <c r="AT466" s="5"/>
      <c r="AU466" s="5"/>
      <c r="AV466" s="5"/>
      <c r="AW466" s="5"/>
      <c r="AX466" s="5"/>
    </row>
    <row r="467" spans="1:50" x14ac:dyDescent="0.25">
      <c r="A467" s="18">
        <v>45750</v>
      </c>
      <c r="B467" s="5">
        <v>1166</v>
      </c>
      <c r="C467" s="5">
        <v>1166</v>
      </c>
      <c r="D467" s="5">
        <v>1166</v>
      </c>
      <c r="E467" s="5">
        <v>1166</v>
      </c>
      <c r="F467" s="5">
        <v>1166</v>
      </c>
      <c r="G467" s="5">
        <v>1166</v>
      </c>
      <c r="H467" s="5">
        <v>1166</v>
      </c>
      <c r="I467" s="2">
        <v>333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56</v>
      </c>
      <c r="U467" s="2">
        <v>0</v>
      </c>
      <c r="V467" s="5">
        <v>1166</v>
      </c>
      <c r="W467" s="5">
        <v>1166</v>
      </c>
      <c r="X467" s="5">
        <v>1166</v>
      </c>
      <c r="Y467" s="5">
        <v>1166</v>
      </c>
      <c r="AA467" s="2">
        <f>IFERROR(INDEX('Holiday Schedule'!$D$3:$D$24,MATCH(A467,'Holiday Schedule'!$C$3:$C$24,0)),0)</f>
        <v>0</v>
      </c>
      <c r="AB467" s="2">
        <f t="shared" si="56"/>
        <v>5</v>
      </c>
      <c r="AC467" s="2">
        <f t="shared" si="57"/>
        <v>3887</v>
      </c>
      <c r="AD467" s="5">
        <f t="shared" si="58"/>
        <v>9328</v>
      </c>
      <c r="AE467" s="5">
        <f t="shared" si="59"/>
        <v>13215</v>
      </c>
      <c r="AG467" s="2">
        <f t="shared" si="60"/>
        <v>4</v>
      </c>
      <c r="AH467" s="2">
        <f t="shared" si="61"/>
        <v>2025</v>
      </c>
      <c r="AJ467" s="5">
        <f t="shared" si="62"/>
        <v>1166</v>
      </c>
      <c r="AK467" s="2">
        <f t="shared" si="63"/>
        <v>1</v>
      </c>
      <c r="AT467" s="5"/>
      <c r="AU467" s="5"/>
      <c r="AV467" s="5"/>
      <c r="AW467" s="5"/>
      <c r="AX467" s="5"/>
    </row>
    <row r="468" spans="1:50" x14ac:dyDescent="0.25">
      <c r="A468" s="18">
        <v>45751</v>
      </c>
      <c r="B468" s="5">
        <v>1168</v>
      </c>
      <c r="C468" s="5">
        <v>1168</v>
      </c>
      <c r="D468" s="5">
        <v>1168</v>
      </c>
      <c r="E468" s="5">
        <v>1168</v>
      </c>
      <c r="F468" s="5">
        <v>1168</v>
      </c>
      <c r="G468" s="5">
        <v>1168</v>
      </c>
      <c r="H468" s="5">
        <v>1168</v>
      </c>
      <c r="I468" s="2">
        <v>333</v>
      </c>
      <c r="J468" s="2">
        <v>0</v>
      </c>
      <c r="K468" s="2">
        <v>0</v>
      </c>
      <c r="L468" s="2">
        <v>0</v>
      </c>
      <c r="M468" s="2">
        <v>0</v>
      </c>
      <c r="N468" s="2">
        <v>0</v>
      </c>
      <c r="O468" s="2">
        <v>0</v>
      </c>
      <c r="P468" s="2">
        <v>0</v>
      </c>
      <c r="Q468" s="2">
        <v>0</v>
      </c>
      <c r="R468" s="2">
        <v>0</v>
      </c>
      <c r="S468" s="2">
        <v>0</v>
      </c>
      <c r="T468" s="2">
        <v>56</v>
      </c>
      <c r="U468" s="2">
        <v>0</v>
      </c>
      <c r="V468" s="5">
        <v>1168</v>
      </c>
      <c r="W468" s="5">
        <v>1168</v>
      </c>
      <c r="X468" s="5">
        <v>1168</v>
      </c>
      <c r="Y468" s="5">
        <v>1168</v>
      </c>
      <c r="AA468" s="2">
        <f>IFERROR(INDEX('Holiday Schedule'!$D$3:$D$24,MATCH(A468,'Holiday Schedule'!$C$3:$C$24,0)),0)</f>
        <v>0</v>
      </c>
      <c r="AB468" s="2">
        <f t="shared" si="56"/>
        <v>6</v>
      </c>
      <c r="AC468" s="2">
        <f t="shared" si="57"/>
        <v>3893</v>
      </c>
      <c r="AD468" s="5">
        <f t="shared" si="58"/>
        <v>9344</v>
      </c>
      <c r="AE468" s="5">
        <f t="shared" si="59"/>
        <v>13237</v>
      </c>
      <c r="AG468" s="2">
        <f t="shared" si="60"/>
        <v>4</v>
      </c>
      <c r="AH468" s="2">
        <f t="shared" si="61"/>
        <v>2025</v>
      </c>
      <c r="AJ468" s="5">
        <f t="shared" si="62"/>
        <v>1168</v>
      </c>
      <c r="AK468" s="2">
        <f t="shared" si="63"/>
        <v>1</v>
      </c>
      <c r="AT468" s="5"/>
      <c r="AU468" s="5"/>
      <c r="AV468" s="5"/>
      <c r="AW468" s="5"/>
      <c r="AX468" s="5"/>
    </row>
    <row r="469" spans="1:50" x14ac:dyDescent="0.25">
      <c r="A469" s="18">
        <v>45752</v>
      </c>
      <c r="B469" s="5">
        <v>1168</v>
      </c>
      <c r="C469" s="5">
        <v>1168</v>
      </c>
      <c r="D469" s="5">
        <v>1168</v>
      </c>
      <c r="E469" s="5">
        <v>1050</v>
      </c>
      <c r="F469" s="5">
        <v>1168</v>
      </c>
      <c r="G469" s="5">
        <v>1168</v>
      </c>
      <c r="H469" s="5">
        <v>1168</v>
      </c>
      <c r="I469" s="2">
        <v>267</v>
      </c>
      <c r="J469" s="2">
        <v>0</v>
      </c>
      <c r="K469" s="2">
        <v>0</v>
      </c>
      <c r="L469" s="2">
        <v>0</v>
      </c>
      <c r="M469" s="2">
        <v>0</v>
      </c>
      <c r="N469" s="2">
        <v>0</v>
      </c>
      <c r="O469" s="2">
        <v>0</v>
      </c>
      <c r="P469" s="2">
        <v>0</v>
      </c>
      <c r="Q469" s="2">
        <v>0</v>
      </c>
      <c r="R469" s="2">
        <v>0</v>
      </c>
      <c r="S469" s="2">
        <v>0</v>
      </c>
      <c r="T469" s="2">
        <v>5</v>
      </c>
      <c r="U469" s="2">
        <v>0</v>
      </c>
      <c r="V469" s="5">
        <v>1168</v>
      </c>
      <c r="W469" s="5">
        <v>1168</v>
      </c>
      <c r="X469" s="5">
        <v>1168</v>
      </c>
      <c r="Y469" s="5">
        <v>1168</v>
      </c>
      <c r="AA469" s="2">
        <f>IFERROR(INDEX('Holiday Schedule'!$D$3:$D$24,MATCH(A469,'Holiday Schedule'!$C$3:$C$24,0)),0)</f>
        <v>0</v>
      </c>
      <c r="AB469" s="2">
        <f t="shared" si="56"/>
        <v>7</v>
      </c>
      <c r="AC469" s="2">
        <f t="shared" si="57"/>
        <v>0</v>
      </c>
      <c r="AD469" s="5">
        <f t="shared" si="58"/>
        <v>13002</v>
      </c>
      <c r="AE469" s="5">
        <f t="shared" si="59"/>
        <v>13002</v>
      </c>
      <c r="AG469" s="2">
        <f t="shared" si="60"/>
        <v>4</v>
      </c>
      <c r="AH469" s="2">
        <f t="shared" si="61"/>
        <v>2025</v>
      </c>
      <c r="AJ469" s="5">
        <f t="shared" si="62"/>
        <v>1168</v>
      </c>
      <c r="AK469" s="2">
        <f t="shared" si="63"/>
        <v>1</v>
      </c>
      <c r="AT469" s="5"/>
      <c r="AU469" s="5"/>
      <c r="AV469" s="5"/>
      <c r="AW469" s="5"/>
      <c r="AX469" s="5"/>
    </row>
    <row r="470" spans="1:50" x14ac:dyDescent="0.25">
      <c r="A470" s="18">
        <v>45753</v>
      </c>
      <c r="B470" s="5">
        <v>1168</v>
      </c>
      <c r="C470" s="5">
        <v>1168</v>
      </c>
      <c r="D470" s="5">
        <v>1168</v>
      </c>
      <c r="E470" s="5">
        <v>1050</v>
      </c>
      <c r="F470" s="5">
        <v>1168</v>
      </c>
      <c r="G470" s="5">
        <v>1168</v>
      </c>
      <c r="H470" s="5">
        <v>1168</v>
      </c>
      <c r="I470" s="2">
        <v>267</v>
      </c>
      <c r="J470" s="2">
        <v>0</v>
      </c>
      <c r="K470" s="2">
        <v>0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0</v>
      </c>
      <c r="T470" s="2">
        <v>5</v>
      </c>
      <c r="U470" s="2">
        <v>0</v>
      </c>
      <c r="V470" s="5">
        <v>1168</v>
      </c>
      <c r="W470" s="5">
        <v>1168</v>
      </c>
      <c r="X470" s="5">
        <v>1168</v>
      </c>
      <c r="Y470" s="5">
        <v>1168</v>
      </c>
      <c r="AA470" s="2">
        <f>IFERROR(INDEX('Holiday Schedule'!$D$3:$D$24,MATCH(A470,'Holiday Schedule'!$C$3:$C$24,0)),0)</f>
        <v>0</v>
      </c>
      <c r="AB470" s="2">
        <f t="shared" si="56"/>
        <v>1</v>
      </c>
      <c r="AC470" s="2">
        <f t="shared" si="57"/>
        <v>0</v>
      </c>
      <c r="AD470" s="5">
        <f t="shared" si="58"/>
        <v>13002</v>
      </c>
      <c r="AE470" s="5">
        <f t="shared" si="59"/>
        <v>13002</v>
      </c>
      <c r="AG470" s="2">
        <f t="shared" si="60"/>
        <v>4</v>
      </c>
      <c r="AH470" s="2">
        <f t="shared" si="61"/>
        <v>2025</v>
      </c>
      <c r="AJ470" s="5">
        <f t="shared" si="62"/>
        <v>1168</v>
      </c>
      <c r="AK470" s="2">
        <f t="shared" si="63"/>
        <v>1</v>
      </c>
      <c r="AT470" s="5"/>
      <c r="AU470" s="5"/>
      <c r="AV470" s="5"/>
      <c r="AW470" s="5"/>
      <c r="AX470" s="5"/>
    </row>
    <row r="471" spans="1:50" x14ac:dyDescent="0.25">
      <c r="A471" s="18">
        <v>45754</v>
      </c>
      <c r="B471" s="5">
        <v>1171</v>
      </c>
      <c r="C471" s="5">
        <v>1171</v>
      </c>
      <c r="D471" s="5">
        <v>1171</v>
      </c>
      <c r="E471" s="5">
        <v>1171</v>
      </c>
      <c r="F471" s="5">
        <v>1171</v>
      </c>
      <c r="G471" s="5">
        <v>1171</v>
      </c>
      <c r="H471" s="5">
        <v>1171</v>
      </c>
      <c r="I471" s="2">
        <v>333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0</v>
      </c>
      <c r="P471" s="2">
        <v>0</v>
      </c>
      <c r="Q471" s="2">
        <v>0</v>
      </c>
      <c r="R471" s="2">
        <v>0</v>
      </c>
      <c r="S471" s="2">
        <v>0</v>
      </c>
      <c r="T471" s="2">
        <v>56</v>
      </c>
      <c r="U471" s="2">
        <v>0</v>
      </c>
      <c r="V471" s="5">
        <v>1171</v>
      </c>
      <c r="W471" s="5">
        <v>1171</v>
      </c>
      <c r="X471" s="5">
        <v>1171</v>
      </c>
      <c r="Y471" s="5">
        <v>1171</v>
      </c>
      <c r="AA471" s="2">
        <f>IFERROR(INDEX('Holiday Schedule'!$D$3:$D$24,MATCH(A471,'Holiday Schedule'!$C$3:$C$24,0)),0)</f>
        <v>0</v>
      </c>
      <c r="AB471" s="2">
        <f t="shared" si="56"/>
        <v>2</v>
      </c>
      <c r="AC471" s="2">
        <f t="shared" si="57"/>
        <v>3902</v>
      </c>
      <c r="AD471" s="5">
        <f t="shared" si="58"/>
        <v>9368</v>
      </c>
      <c r="AE471" s="5">
        <f t="shared" si="59"/>
        <v>13270</v>
      </c>
      <c r="AG471" s="2">
        <f t="shared" si="60"/>
        <v>4</v>
      </c>
      <c r="AH471" s="2">
        <f t="shared" si="61"/>
        <v>2025</v>
      </c>
      <c r="AJ471" s="5">
        <f t="shared" si="62"/>
        <v>1171</v>
      </c>
      <c r="AK471" s="2">
        <f t="shared" si="63"/>
        <v>1</v>
      </c>
      <c r="AT471" s="5"/>
      <c r="AU471" s="5"/>
      <c r="AV471" s="5"/>
      <c r="AW471" s="5"/>
      <c r="AX471" s="5"/>
    </row>
    <row r="472" spans="1:50" x14ac:dyDescent="0.25">
      <c r="A472" s="18">
        <v>45755</v>
      </c>
      <c r="B472" s="5">
        <v>1179</v>
      </c>
      <c r="C472" s="5">
        <v>1179</v>
      </c>
      <c r="D472" s="5">
        <v>1179</v>
      </c>
      <c r="E472" s="5">
        <v>1179</v>
      </c>
      <c r="F472" s="5">
        <v>1179</v>
      </c>
      <c r="G472" s="5">
        <v>1179</v>
      </c>
      <c r="H472" s="5">
        <v>1179</v>
      </c>
      <c r="I472" s="2">
        <v>336</v>
      </c>
      <c r="J472" s="2">
        <v>0</v>
      </c>
      <c r="K472" s="2">
        <v>0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0</v>
      </c>
      <c r="S472" s="2">
        <v>0</v>
      </c>
      <c r="T472" s="2">
        <v>56</v>
      </c>
      <c r="U472" s="2">
        <v>0</v>
      </c>
      <c r="V472" s="5">
        <v>1179</v>
      </c>
      <c r="W472" s="5">
        <v>1179</v>
      </c>
      <c r="X472" s="5">
        <v>1179</v>
      </c>
      <c r="Y472" s="5">
        <v>1179</v>
      </c>
      <c r="AA472" s="2">
        <f>IFERROR(INDEX('Holiday Schedule'!$D$3:$D$24,MATCH(A472,'Holiday Schedule'!$C$3:$C$24,0)),0)</f>
        <v>0</v>
      </c>
      <c r="AB472" s="2">
        <f t="shared" si="56"/>
        <v>3</v>
      </c>
      <c r="AC472" s="2">
        <f t="shared" si="57"/>
        <v>3929</v>
      </c>
      <c r="AD472" s="5">
        <f t="shared" si="58"/>
        <v>9432</v>
      </c>
      <c r="AE472" s="5">
        <f t="shared" si="59"/>
        <v>13361</v>
      </c>
      <c r="AG472" s="2">
        <f t="shared" si="60"/>
        <v>4</v>
      </c>
      <c r="AH472" s="2">
        <f t="shared" si="61"/>
        <v>2025</v>
      </c>
      <c r="AJ472" s="5">
        <f t="shared" si="62"/>
        <v>1179</v>
      </c>
      <c r="AK472" s="2">
        <f t="shared" si="63"/>
        <v>1</v>
      </c>
      <c r="AT472" s="5"/>
      <c r="AU472" s="5"/>
      <c r="AV472" s="5"/>
      <c r="AW472" s="5"/>
      <c r="AX472" s="5"/>
    </row>
    <row r="473" spans="1:50" x14ac:dyDescent="0.25">
      <c r="A473" s="18">
        <v>45756</v>
      </c>
      <c r="B473" s="5">
        <v>1182</v>
      </c>
      <c r="C473" s="5">
        <v>1182</v>
      </c>
      <c r="D473" s="5">
        <v>1182</v>
      </c>
      <c r="E473" s="5">
        <v>1182</v>
      </c>
      <c r="F473" s="5">
        <v>1182</v>
      </c>
      <c r="G473" s="5">
        <v>1182</v>
      </c>
      <c r="H473" s="5">
        <v>1182</v>
      </c>
      <c r="I473" s="2">
        <v>337</v>
      </c>
      <c r="J473" s="2">
        <v>0</v>
      </c>
      <c r="K473" s="2">
        <v>0</v>
      </c>
      <c r="L473" s="2">
        <v>0</v>
      </c>
      <c r="M473" s="2">
        <v>0</v>
      </c>
      <c r="N473" s="2">
        <v>0</v>
      </c>
      <c r="O473" s="2">
        <v>0</v>
      </c>
      <c r="P473" s="2">
        <v>0</v>
      </c>
      <c r="Q473" s="2">
        <v>0</v>
      </c>
      <c r="R473" s="2">
        <v>0</v>
      </c>
      <c r="S473" s="2">
        <v>0</v>
      </c>
      <c r="T473" s="2">
        <v>56</v>
      </c>
      <c r="U473" s="2">
        <v>0</v>
      </c>
      <c r="V473" s="5">
        <v>1182</v>
      </c>
      <c r="W473" s="5">
        <v>1182</v>
      </c>
      <c r="X473" s="5">
        <v>1182</v>
      </c>
      <c r="Y473" s="5">
        <v>1182</v>
      </c>
      <c r="AA473" s="2">
        <f>IFERROR(INDEX('Holiday Schedule'!$D$3:$D$24,MATCH(A473,'Holiday Schedule'!$C$3:$C$24,0)),0)</f>
        <v>0</v>
      </c>
      <c r="AB473" s="2">
        <f t="shared" si="56"/>
        <v>4</v>
      </c>
      <c r="AC473" s="2">
        <f t="shared" si="57"/>
        <v>3939</v>
      </c>
      <c r="AD473" s="5">
        <f t="shared" si="58"/>
        <v>9456</v>
      </c>
      <c r="AE473" s="5">
        <f t="shared" si="59"/>
        <v>13395</v>
      </c>
      <c r="AG473" s="2">
        <f t="shared" si="60"/>
        <v>4</v>
      </c>
      <c r="AH473" s="2">
        <f t="shared" si="61"/>
        <v>2025</v>
      </c>
      <c r="AJ473" s="5">
        <f t="shared" si="62"/>
        <v>1182</v>
      </c>
      <c r="AK473" s="2">
        <f t="shared" si="63"/>
        <v>1</v>
      </c>
      <c r="AT473" s="5"/>
      <c r="AU473" s="5"/>
      <c r="AV473" s="5"/>
      <c r="AW473" s="5"/>
      <c r="AX473" s="5"/>
    </row>
    <row r="474" spans="1:50" x14ac:dyDescent="0.25">
      <c r="A474" s="18">
        <v>45757</v>
      </c>
      <c r="B474" s="5">
        <v>1184</v>
      </c>
      <c r="C474" s="5">
        <v>1184</v>
      </c>
      <c r="D474" s="5">
        <v>1184</v>
      </c>
      <c r="E474" s="5">
        <v>1184</v>
      </c>
      <c r="F474" s="5">
        <v>1184</v>
      </c>
      <c r="G474" s="5">
        <v>1184</v>
      </c>
      <c r="H474" s="5">
        <v>1184</v>
      </c>
      <c r="I474" s="2">
        <v>338</v>
      </c>
      <c r="J474" s="2">
        <v>0</v>
      </c>
      <c r="K474" s="2">
        <v>0</v>
      </c>
      <c r="L474" s="2">
        <v>0</v>
      </c>
      <c r="M474" s="2">
        <v>0</v>
      </c>
      <c r="N474" s="2">
        <v>0</v>
      </c>
      <c r="O474" s="2">
        <v>0</v>
      </c>
      <c r="P474" s="2">
        <v>0</v>
      </c>
      <c r="Q474" s="2">
        <v>0</v>
      </c>
      <c r="R474" s="2">
        <v>0</v>
      </c>
      <c r="S474" s="2">
        <v>0</v>
      </c>
      <c r="T474" s="2">
        <v>56</v>
      </c>
      <c r="U474" s="2">
        <v>0</v>
      </c>
      <c r="V474" s="5">
        <v>1184</v>
      </c>
      <c r="W474" s="5">
        <v>1184</v>
      </c>
      <c r="X474" s="5">
        <v>1184</v>
      </c>
      <c r="Y474" s="5">
        <v>1184</v>
      </c>
      <c r="AA474" s="2">
        <f>IFERROR(INDEX('Holiday Schedule'!$D$3:$D$24,MATCH(A474,'Holiday Schedule'!$C$3:$C$24,0)),0)</f>
        <v>0</v>
      </c>
      <c r="AB474" s="2">
        <f t="shared" si="56"/>
        <v>5</v>
      </c>
      <c r="AC474" s="2">
        <f t="shared" si="57"/>
        <v>3946</v>
      </c>
      <c r="AD474" s="5">
        <f t="shared" si="58"/>
        <v>9472</v>
      </c>
      <c r="AE474" s="5">
        <f t="shared" si="59"/>
        <v>13418</v>
      </c>
      <c r="AG474" s="2">
        <f t="shared" si="60"/>
        <v>4</v>
      </c>
      <c r="AH474" s="2">
        <f t="shared" si="61"/>
        <v>2025</v>
      </c>
      <c r="AJ474" s="5">
        <f t="shared" si="62"/>
        <v>1184</v>
      </c>
      <c r="AK474" s="2">
        <f t="shared" si="63"/>
        <v>1</v>
      </c>
      <c r="AT474" s="5"/>
      <c r="AU474" s="5"/>
      <c r="AV474" s="5"/>
      <c r="AW474" s="5"/>
      <c r="AX474" s="5"/>
    </row>
    <row r="475" spans="1:50" x14ac:dyDescent="0.25">
      <c r="A475" s="18">
        <v>45758</v>
      </c>
      <c r="B475" s="5">
        <v>1187</v>
      </c>
      <c r="C475" s="5">
        <v>1187</v>
      </c>
      <c r="D475" s="5">
        <v>1187</v>
      </c>
      <c r="E475" s="5">
        <v>1187</v>
      </c>
      <c r="F475" s="5">
        <v>1187</v>
      </c>
      <c r="G475" s="5">
        <v>1187</v>
      </c>
      <c r="H475" s="5">
        <v>1187</v>
      </c>
      <c r="I475" s="2">
        <v>339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56</v>
      </c>
      <c r="U475" s="2">
        <v>0</v>
      </c>
      <c r="V475" s="5">
        <v>1187</v>
      </c>
      <c r="W475" s="5">
        <v>1187</v>
      </c>
      <c r="X475" s="5">
        <v>1187</v>
      </c>
      <c r="Y475" s="5">
        <v>1187</v>
      </c>
      <c r="AA475" s="2">
        <f>IFERROR(INDEX('Holiday Schedule'!$D$3:$D$24,MATCH(A475,'Holiday Schedule'!$C$3:$C$24,0)),0)</f>
        <v>0</v>
      </c>
      <c r="AB475" s="2">
        <f t="shared" si="56"/>
        <v>6</v>
      </c>
      <c r="AC475" s="2">
        <f t="shared" si="57"/>
        <v>3956</v>
      </c>
      <c r="AD475" s="5">
        <f t="shared" si="58"/>
        <v>9496</v>
      </c>
      <c r="AE475" s="5">
        <f t="shared" si="59"/>
        <v>13452</v>
      </c>
      <c r="AG475" s="2">
        <f t="shared" si="60"/>
        <v>4</v>
      </c>
      <c r="AH475" s="2">
        <f t="shared" si="61"/>
        <v>2025</v>
      </c>
      <c r="AJ475" s="5">
        <f t="shared" si="62"/>
        <v>1187</v>
      </c>
      <c r="AK475" s="2">
        <f t="shared" si="63"/>
        <v>1</v>
      </c>
      <c r="AT475" s="5"/>
      <c r="AU475" s="5"/>
      <c r="AV475" s="5"/>
      <c r="AW475" s="5"/>
      <c r="AX475" s="5"/>
    </row>
    <row r="476" spans="1:50" x14ac:dyDescent="0.25">
      <c r="A476" s="18">
        <v>45759</v>
      </c>
      <c r="B476" s="5">
        <v>1187</v>
      </c>
      <c r="C476" s="5">
        <v>1187</v>
      </c>
      <c r="D476" s="5">
        <v>1187</v>
      </c>
      <c r="E476" s="5">
        <v>1068</v>
      </c>
      <c r="F476" s="5">
        <v>1187</v>
      </c>
      <c r="G476" s="5">
        <v>1187</v>
      </c>
      <c r="H476" s="5">
        <v>1187</v>
      </c>
      <c r="I476" s="2">
        <v>272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5</v>
      </c>
      <c r="U476" s="2">
        <v>0</v>
      </c>
      <c r="V476" s="5">
        <v>1187</v>
      </c>
      <c r="W476" s="5">
        <v>1187</v>
      </c>
      <c r="X476" s="5">
        <v>1187</v>
      </c>
      <c r="Y476" s="5">
        <v>1187</v>
      </c>
      <c r="AA476" s="2">
        <f>IFERROR(INDEX('Holiday Schedule'!$D$3:$D$24,MATCH(A476,'Holiday Schedule'!$C$3:$C$24,0)),0)</f>
        <v>0</v>
      </c>
      <c r="AB476" s="2">
        <f t="shared" si="56"/>
        <v>7</v>
      </c>
      <c r="AC476" s="2">
        <f t="shared" si="57"/>
        <v>0</v>
      </c>
      <c r="AD476" s="5">
        <f t="shared" si="58"/>
        <v>13215</v>
      </c>
      <c r="AE476" s="5">
        <f t="shared" si="59"/>
        <v>13215</v>
      </c>
      <c r="AG476" s="2">
        <f t="shared" si="60"/>
        <v>4</v>
      </c>
      <c r="AH476" s="2">
        <f t="shared" si="61"/>
        <v>2025</v>
      </c>
      <c r="AJ476" s="5">
        <f t="shared" si="62"/>
        <v>1187</v>
      </c>
      <c r="AK476" s="2">
        <f t="shared" si="63"/>
        <v>1</v>
      </c>
      <c r="AT476" s="5"/>
      <c r="AU476" s="5"/>
      <c r="AV476" s="5"/>
      <c r="AW476" s="5"/>
      <c r="AX476" s="5"/>
    </row>
    <row r="477" spans="1:50" x14ac:dyDescent="0.25">
      <c r="A477" s="18">
        <v>45760</v>
      </c>
      <c r="B477" s="5">
        <v>1187</v>
      </c>
      <c r="C477" s="5">
        <v>1187</v>
      </c>
      <c r="D477" s="5">
        <v>1187</v>
      </c>
      <c r="E477" s="5">
        <v>1068</v>
      </c>
      <c r="F477" s="5">
        <v>1187</v>
      </c>
      <c r="G477" s="5">
        <v>1187</v>
      </c>
      <c r="H477" s="5">
        <v>1187</v>
      </c>
      <c r="I477" s="2">
        <v>272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5</v>
      </c>
      <c r="U477" s="2">
        <v>0</v>
      </c>
      <c r="V477" s="5">
        <v>1187</v>
      </c>
      <c r="W477" s="5">
        <v>1187</v>
      </c>
      <c r="X477" s="5">
        <v>1187</v>
      </c>
      <c r="Y477" s="5">
        <v>1187</v>
      </c>
      <c r="AA477" s="2">
        <f>IFERROR(INDEX('Holiday Schedule'!$D$3:$D$24,MATCH(A477,'Holiday Schedule'!$C$3:$C$24,0)),0)</f>
        <v>0</v>
      </c>
      <c r="AB477" s="2">
        <f t="shared" si="56"/>
        <v>1</v>
      </c>
      <c r="AC477" s="2">
        <f t="shared" si="57"/>
        <v>0</v>
      </c>
      <c r="AD477" s="5">
        <f t="shared" si="58"/>
        <v>13215</v>
      </c>
      <c r="AE477" s="5">
        <f t="shared" si="59"/>
        <v>13215</v>
      </c>
      <c r="AG477" s="2">
        <f t="shared" si="60"/>
        <v>4</v>
      </c>
      <c r="AH477" s="2">
        <f t="shared" si="61"/>
        <v>2025</v>
      </c>
      <c r="AJ477" s="5">
        <f t="shared" si="62"/>
        <v>1187</v>
      </c>
      <c r="AK477" s="2">
        <f t="shared" si="63"/>
        <v>1</v>
      </c>
      <c r="AT477" s="5"/>
      <c r="AU477" s="5"/>
      <c r="AV477" s="5"/>
      <c r="AW477" s="5"/>
      <c r="AX477" s="5"/>
    </row>
    <row r="478" spans="1:50" x14ac:dyDescent="0.25">
      <c r="A478" s="18">
        <v>45761</v>
      </c>
      <c r="B478" s="5">
        <v>1191</v>
      </c>
      <c r="C478" s="5">
        <v>1191</v>
      </c>
      <c r="D478" s="5">
        <v>1191</v>
      </c>
      <c r="E478" s="5">
        <v>1191</v>
      </c>
      <c r="F478" s="5">
        <v>1191</v>
      </c>
      <c r="G478" s="5">
        <v>1191</v>
      </c>
      <c r="H478" s="5">
        <v>1191</v>
      </c>
      <c r="I478" s="2">
        <v>341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57</v>
      </c>
      <c r="U478" s="2">
        <v>0</v>
      </c>
      <c r="V478" s="5">
        <v>1191</v>
      </c>
      <c r="W478" s="5">
        <v>1191</v>
      </c>
      <c r="X478" s="5">
        <v>1191</v>
      </c>
      <c r="Y478" s="5">
        <v>1191</v>
      </c>
      <c r="AA478" s="2">
        <f>IFERROR(INDEX('Holiday Schedule'!$D$3:$D$24,MATCH(A478,'Holiday Schedule'!$C$3:$C$24,0)),0)</f>
        <v>0</v>
      </c>
      <c r="AB478" s="2">
        <f t="shared" si="56"/>
        <v>2</v>
      </c>
      <c r="AC478" s="2">
        <f t="shared" si="57"/>
        <v>3971</v>
      </c>
      <c r="AD478" s="5">
        <f t="shared" si="58"/>
        <v>9528</v>
      </c>
      <c r="AE478" s="5">
        <f t="shared" si="59"/>
        <v>13499</v>
      </c>
      <c r="AG478" s="2">
        <f t="shared" si="60"/>
        <v>4</v>
      </c>
      <c r="AH478" s="2">
        <f t="shared" si="61"/>
        <v>2025</v>
      </c>
      <c r="AJ478" s="5">
        <f t="shared" si="62"/>
        <v>1191</v>
      </c>
      <c r="AK478" s="2">
        <f t="shared" si="63"/>
        <v>1</v>
      </c>
      <c r="AT478" s="5"/>
      <c r="AU478" s="5"/>
      <c r="AV478" s="5"/>
      <c r="AW478" s="5"/>
      <c r="AX478" s="5"/>
    </row>
    <row r="479" spans="1:50" x14ac:dyDescent="0.25">
      <c r="A479" s="18">
        <v>45762</v>
      </c>
      <c r="B479" s="5">
        <v>1186</v>
      </c>
      <c r="C479" s="5">
        <v>1186</v>
      </c>
      <c r="D479" s="5">
        <v>1186</v>
      </c>
      <c r="E479" s="5">
        <v>1186</v>
      </c>
      <c r="F479" s="5">
        <v>1186</v>
      </c>
      <c r="G479" s="5">
        <v>1186</v>
      </c>
      <c r="H479" s="5">
        <v>1186</v>
      </c>
      <c r="I479" s="2">
        <v>339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55</v>
      </c>
      <c r="U479" s="2">
        <v>0</v>
      </c>
      <c r="V479" s="5">
        <v>1186</v>
      </c>
      <c r="W479" s="5">
        <v>1186</v>
      </c>
      <c r="X479" s="5">
        <v>1186</v>
      </c>
      <c r="Y479" s="5">
        <v>1186</v>
      </c>
      <c r="AA479" s="2">
        <f>IFERROR(INDEX('Holiday Schedule'!$D$3:$D$24,MATCH(A479,'Holiday Schedule'!$C$3:$C$24,0)),0)</f>
        <v>0</v>
      </c>
      <c r="AB479" s="2">
        <f t="shared" si="56"/>
        <v>3</v>
      </c>
      <c r="AC479" s="2">
        <f t="shared" si="57"/>
        <v>3952</v>
      </c>
      <c r="AD479" s="5">
        <f t="shared" si="58"/>
        <v>9488</v>
      </c>
      <c r="AE479" s="5">
        <f t="shared" si="59"/>
        <v>13440</v>
      </c>
      <c r="AG479" s="2">
        <f t="shared" si="60"/>
        <v>4</v>
      </c>
      <c r="AH479" s="2">
        <f t="shared" si="61"/>
        <v>2025</v>
      </c>
      <c r="AJ479" s="5">
        <f t="shared" si="62"/>
        <v>1186</v>
      </c>
      <c r="AK479" s="2">
        <f t="shared" si="63"/>
        <v>1</v>
      </c>
      <c r="AT479" s="5"/>
      <c r="AU479" s="5"/>
      <c r="AV479" s="5"/>
      <c r="AW479" s="5"/>
      <c r="AX479" s="5"/>
    </row>
    <row r="480" spans="1:50" x14ac:dyDescent="0.25">
      <c r="A480" s="18">
        <v>45763</v>
      </c>
      <c r="B480" s="5">
        <v>1190</v>
      </c>
      <c r="C480" s="5">
        <v>1190</v>
      </c>
      <c r="D480" s="5">
        <v>1190</v>
      </c>
      <c r="E480" s="5">
        <v>1190</v>
      </c>
      <c r="F480" s="5">
        <v>1190</v>
      </c>
      <c r="G480" s="5">
        <v>1190</v>
      </c>
      <c r="H480" s="5">
        <v>1190</v>
      </c>
      <c r="I480" s="2">
        <v>340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0</v>
      </c>
      <c r="R480" s="2">
        <v>0</v>
      </c>
      <c r="S480" s="2">
        <v>0</v>
      </c>
      <c r="T480" s="2">
        <v>57</v>
      </c>
      <c r="U480" s="2">
        <v>0</v>
      </c>
      <c r="V480" s="5">
        <v>1190</v>
      </c>
      <c r="W480" s="5">
        <v>1190</v>
      </c>
      <c r="X480" s="5">
        <v>1190</v>
      </c>
      <c r="Y480" s="5">
        <v>1190</v>
      </c>
      <c r="AA480" s="2">
        <f>IFERROR(INDEX('Holiday Schedule'!$D$3:$D$24,MATCH(A480,'Holiday Schedule'!$C$3:$C$24,0)),0)</f>
        <v>0</v>
      </c>
      <c r="AB480" s="2">
        <f t="shared" si="56"/>
        <v>4</v>
      </c>
      <c r="AC480" s="2">
        <f t="shared" si="57"/>
        <v>3967</v>
      </c>
      <c r="AD480" s="5">
        <f t="shared" si="58"/>
        <v>9520</v>
      </c>
      <c r="AE480" s="5">
        <f t="shared" si="59"/>
        <v>13487</v>
      </c>
      <c r="AG480" s="2">
        <f t="shared" si="60"/>
        <v>4</v>
      </c>
      <c r="AH480" s="2">
        <f t="shared" si="61"/>
        <v>2025</v>
      </c>
      <c r="AJ480" s="5">
        <f t="shared" si="62"/>
        <v>1190</v>
      </c>
      <c r="AK480" s="2">
        <f t="shared" si="63"/>
        <v>1</v>
      </c>
      <c r="AT480" s="5"/>
      <c r="AU480" s="5"/>
      <c r="AV480" s="5"/>
      <c r="AW480" s="5"/>
      <c r="AX480" s="5"/>
    </row>
    <row r="481" spans="1:50" x14ac:dyDescent="0.25">
      <c r="A481" s="18">
        <v>45764</v>
      </c>
      <c r="B481" s="5">
        <v>1190</v>
      </c>
      <c r="C481" s="5">
        <v>1190</v>
      </c>
      <c r="D481" s="5">
        <v>1190</v>
      </c>
      <c r="E481" s="5">
        <v>1190</v>
      </c>
      <c r="F481" s="5">
        <v>1190</v>
      </c>
      <c r="G481" s="5">
        <v>1190</v>
      </c>
      <c r="H481" s="5">
        <v>1190</v>
      </c>
      <c r="I481" s="2">
        <v>340</v>
      </c>
      <c r="J481" s="2">
        <v>0</v>
      </c>
      <c r="K481" s="2">
        <v>0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57</v>
      </c>
      <c r="U481" s="2">
        <v>0</v>
      </c>
      <c r="V481" s="5">
        <v>1190</v>
      </c>
      <c r="W481" s="5">
        <v>1190</v>
      </c>
      <c r="X481" s="5">
        <v>1190</v>
      </c>
      <c r="Y481" s="5">
        <v>1190</v>
      </c>
      <c r="AA481" s="2">
        <f>IFERROR(INDEX('Holiday Schedule'!$D$3:$D$24,MATCH(A481,'Holiday Schedule'!$C$3:$C$24,0)),0)</f>
        <v>0</v>
      </c>
      <c r="AB481" s="2">
        <f t="shared" si="56"/>
        <v>5</v>
      </c>
      <c r="AC481" s="2">
        <f t="shared" si="57"/>
        <v>3967</v>
      </c>
      <c r="AD481" s="5">
        <f t="shared" si="58"/>
        <v>9520</v>
      </c>
      <c r="AE481" s="5">
        <f t="shared" si="59"/>
        <v>13487</v>
      </c>
      <c r="AG481" s="2">
        <f t="shared" si="60"/>
        <v>4</v>
      </c>
      <c r="AH481" s="2">
        <f t="shared" si="61"/>
        <v>2025</v>
      </c>
      <c r="AJ481" s="5">
        <f t="shared" si="62"/>
        <v>1190</v>
      </c>
      <c r="AK481" s="2">
        <f t="shared" si="63"/>
        <v>1</v>
      </c>
      <c r="AT481" s="5"/>
      <c r="AU481" s="5"/>
      <c r="AV481" s="5"/>
      <c r="AW481" s="5"/>
      <c r="AX481" s="5"/>
    </row>
    <row r="482" spans="1:50" x14ac:dyDescent="0.25">
      <c r="A482" s="18">
        <v>45765</v>
      </c>
      <c r="B482" s="5">
        <v>1195</v>
      </c>
      <c r="C482" s="5">
        <v>1195</v>
      </c>
      <c r="D482" s="5">
        <v>1195</v>
      </c>
      <c r="E482" s="5">
        <v>1195</v>
      </c>
      <c r="F482" s="5">
        <v>1195</v>
      </c>
      <c r="G482" s="5">
        <v>1195</v>
      </c>
      <c r="H482" s="5">
        <v>1195</v>
      </c>
      <c r="I482" s="2">
        <v>341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57</v>
      </c>
      <c r="U482" s="2">
        <v>0</v>
      </c>
      <c r="V482" s="5">
        <v>1195</v>
      </c>
      <c r="W482" s="5">
        <v>1195</v>
      </c>
      <c r="X482" s="5">
        <v>1195</v>
      </c>
      <c r="Y482" s="5">
        <v>1195</v>
      </c>
      <c r="AA482" s="2">
        <f>IFERROR(INDEX('Holiday Schedule'!$D$3:$D$24,MATCH(A482,'Holiday Schedule'!$C$3:$C$24,0)),0)</f>
        <v>0</v>
      </c>
      <c r="AB482" s="2">
        <f t="shared" si="56"/>
        <v>6</v>
      </c>
      <c r="AC482" s="2">
        <f t="shared" si="57"/>
        <v>3983</v>
      </c>
      <c r="AD482" s="5">
        <f t="shared" si="58"/>
        <v>9560</v>
      </c>
      <c r="AE482" s="5">
        <f t="shared" si="59"/>
        <v>13543</v>
      </c>
      <c r="AG482" s="2">
        <f t="shared" si="60"/>
        <v>4</v>
      </c>
      <c r="AH482" s="2">
        <f t="shared" si="61"/>
        <v>2025</v>
      </c>
      <c r="AJ482" s="5">
        <f t="shared" si="62"/>
        <v>1195</v>
      </c>
      <c r="AK482" s="2">
        <f t="shared" si="63"/>
        <v>1</v>
      </c>
      <c r="AT482" s="5"/>
      <c r="AU482" s="5"/>
      <c r="AV482" s="5"/>
      <c r="AW482" s="5"/>
      <c r="AX482" s="5"/>
    </row>
    <row r="483" spans="1:50" x14ac:dyDescent="0.25">
      <c r="A483" s="18">
        <v>45766</v>
      </c>
      <c r="B483" s="5">
        <v>1195</v>
      </c>
      <c r="C483" s="5">
        <v>1195</v>
      </c>
      <c r="D483" s="5">
        <v>1195</v>
      </c>
      <c r="E483" s="5">
        <v>1075</v>
      </c>
      <c r="F483" s="5">
        <v>1195</v>
      </c>
      <c r="G483" s="5">
        <v>1195</v>
      </c>
      <c r="H483" s="5">
        <v>1195</v>
      </c>
      <c r="I483" s="2">
        <v>272</v>
      </c>
      <c r="J483" s="2">
        <v>0</v>
      </c>
      <c r="K483" s="2">
        <v>0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0</v>
      </c>
      <c r="S483" s="2">
        <v>0</v>
      </c>
      <c r="T483" s="2">
        <v>5</v>
      </c>
      <c r="U483" s="2">
        <v>0</v>
      </c>
      <c r="V483" s="5">
        <v>1195</v>
      </c>
      <c r="W483" s="5">
        <v>1195</v>
      </c>
      <c r="X483" s="5">
        <v>1195</v>
      </c>
      <c r="Y483" s="5">
        <v>1195</v>
      </c>
      <c r="AA483" s="2">
        <f>IFERROR(INDEX('Holiday Schedule'!$D$3:$D$24,MATCH(A483,'Holiday Schedule'!$C$3:$C$24,0)),0)</f>
        <v>0</v>
      </c>
      <c r="AB483" s="2">
        <f t="shared" si="56"/>
        <v>7</v>
      </c>
      <c r="AC483" s="2">
        <f t="shared" si="57"/>
        <v>0</v>
      </c>
      <c r="AD483" s="5">
        <f t="shared" si="58"/>
        <v>13302</v>
      </c>
      <c r="AE483" s="5">
        <f t="shared" si="59"/>
        <v>13302</v>
      </c>
      <c r="AG483" s="2">
        <f t="shared" si="60"/>
        <v>4</v>
      </c>
      <c r="AH483" s="2">
        <f t="shared" si="61"/>
        <v>2025</v>
      </c>
      <c r="AJ483" s="5">
        <f t="shared" si="62"/>
        <v>1195</v>
      </c>
      <c r="AK483" s="2">
        <f t="shared" si="63"/>
        <v>1</v>
      </c>
      <c r="AT483" s="5"/>
      <c r="AU483" s="5"/>
      <c r="AV483" s="5"/>
      <c r="AW483" s="5"/>
      <c r="AX483" s="5"/>
    </row>
    <row r="484" spans="1:50" x14ac:dyDescent="0.25">
      <c r="A484" s="18">
        <v>45767</v>
      </c>
      <c r="B484" s="5">
        <v>1195</v>
      </c>
      <c r="C484" s="5">
        <v>1195</v>
      </c>
      <c r="D484" s="5">
        <v>1195</v>
      </c>
      <c r="E484" s="5">
        <v>1075</v>
      </c>
      <c r="F484" s="5">
        <v>1195</v>
      </c>
      <c r="G484" s="5">
        <v>1195</v>
      </c>
      <c r="H484" s="5">
        <v>1195</v>
      </c>
      <c r="I484" s="2">
        <v>272</v>
      </c>
      <c r="J484" s="2">
        <v>0</v>
      </c>
      <c r="K484" s="2">
        <v>0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5</v>
      </c>
      <c r="U484" s="2">
        <v>0</v>
      </c>
      <c r="V484" s="5">
        <v>1195</v>
      </c>
      <c r="W484" s="5">
        <v>1195</v>
      </c>
      <c r="X484" s="5">
        <v>1195</v>
      </c>
      <c r="Y484" s="5">
        <v>1195</v>
      </c>
      <c r="AA484" s="2">
        <f>IFERROR(INDEX('Holiday Schedule'!$D$3:$D$24,MATCH(A484,'Holiday Schedule'!$C$3:$C$24,0)),0)</f>
        <v>0</v>
      </c>
      <c r="AB484" s="2">
        <f t="shared" si="56"/>
        <v>1</v>
      </c>
      <c r="AC484" s="2">
        <f t="shared" si="57"/>
        <v>0</v>
      </c>
      <c r="AD484" s="5">
        <f t="shared" si="58"/>
        <v>13302</v>
      </c>
      <c r="AE484" s="5">
        <f t="shared" si="59"/>
        <v>13302</v>
      </c>
      <c r="AG484" s="2">
        <f t="shared" si="60"/>
        <v>4</v>
      </c>
      <c r="AH484" s="2">
        <f t="shared" si="61"/>
        <v>2025</v>
      </c>
      <c r="AJ484" s="5">
        <f t="shared" si="62"/>
        <v>1195</v>
      </c>
      <c r="AK484" s="2">
        <f t="shared" si="63"/>
        <v>1</v>
      </c>
      <c r="AT484" s="5"/>
      <c r="AU484" s="5"/>
      <c r="AV484" s="5"/>
      <c r="AW484" s="5"/>
      <c r="AX484" s="5"/>
    </row>
    <row r="485" spans="1:50" x14ac:dyDescent="0.25">
      <c r="A485" s="18">
        <v>45768</v>
      </c>
      <c r="B485" s="5">
        <v>1195</v>
      </c>
      <c r="C485" s="5">
        <v>1195</v>
      </c>
      <c r="D485" s="5">
        <v>1195</v>
      </c>
      <c r="E485" s="5">
        <v>1075</v>
      </c>
      <c r="F485" s="5">
        <v>1195</v>
      </c>
      <c r="G485" s="5">
        <v>1195</v>
      </c>
      <c r="H485" s="5">
        <v>1195</v>
      </c>
      <c r="I485" s="2">
        <v>272</v>
      </c>
      <c r="J485" s="2">
        <v>0</v>
      </c>
      <c r="K485" s="2">
        <v>0</v>
      </c>
      <c r="L485" s="2">
        <v>0</v>
      </c>
      <c r="M485" s="2">
        <v>0</v>
      </c>
      <c r="N485" s="2">
        <v>0</v>
      </c>
      <c r="O485" s="2">
        <v>0</v>
      </c>
      <c r="P485" s="2">
        <v>0</v>
      </c>
      <c r="Q485" s="2">
        <v>0</v>
      </c>
      <c r="R485" s="2">
        <v>0</v>
      </c>
      <c r="S485" s="2">
        <v>0</v>
      </c>
      <c r="T485" s="2">
        <v>5</v>
      </c>
      <c r="U485" s="2">
        <v>0</v>
      </c>
      <c r="V485" s="5">
        <v>1195</v>
      </c>
      <c r="W485" s="5">
        <v>1195</v>
      </c>
      <c r="X485" s="5">
        <v>1195</v>
      </c>
      <c r="Y485" s="5">
        <v>1195</v>
      </c>
      <c r="AA485" s="2">
        <f>IFERROR(INDEX('Holiday Schedule'!$D$3:$D$24,MATCH(A485,'Holiday Schedule'!$C$3:$C$24,0)),0)</f>
        <v>1</v>
      </c>
      <c r="AB485" s="2">
        <f t="shared" si="56"/>
        <v>2</v>
      </c>
      <c r="AC485" s="2">
        <f t="shared" si="57"/>
        <v>0</v>
      </c>
      <c r="AD485" s="5">
        <f t="shared" si="58"/>
        <v>13302</v>
      </c>
      <c r="AE485" s="5">
        <f t="shared" si="59"/>
        <v>13302</v>
      </c>
      <c r="AG485" s="2">
        <f t="shared" si="60"/>
        <v>4</v>
      </c>
      <c r="AH485" s="2">
        <f t="shared" si="61"/>
        <v>2025</v>
      </c>
      <c r="AJ485" s="5">
        <f t="shared" si="62"/>
        <v>1195</v>
      </c>
      <c r="AK485" s="2">
        <f t="shared" si="63"/>
        <v>1</v>
      </c>
      <c r="AT485" s="5"/>
      <c r="AU485" s="5"/>
      <c r="AV485" s="5"/>
      <c r="AW485" s="5"/>
      <c r="AX485" s="5"/>
    </row>
    <row r="486" spans="1:50" x14ac:dyDescent="0.25">
      <c r="A486" s="18">
        <v>45769</v>
      </c>
      <c r="B486" s="5">
        <v>1192</v>
      </c>
      <c r="C486" s="5">
        <v>1192</v>
      </c>
      <c r="D486" s="5">
        <v>1192</v>
      </c>
      <c r="E486" s="5">
        <v>1192</v>
      </c>
      <c r="F486" s="5">
        <v>1192</v>
      </c>
      <c r="G486" s="5">
        <v>1192</v>
      </c>
      <c r="H486" s="5">
        <v>1192</v>
      </c>
      <c r="I486" s="2">
        <v>340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57</v>
      </c>
      <c r="U486" s="2">
        <v>0</v>
      </c>
      <c r="V486" s="5">
        <v>1192</v>
      </c>
      <c r="W486" s="5">
        <v>1192</v>
      </c>
      <c r="X486" s="5">
        <v>1192</v>
      </c>
      <c r="Y486" s="5">
        <v>1192</v>
      </c>
      <c r="AA486" s="2">
        <f>IFERROR(INDEX('Holiday Schedule'!$D$3:$D$24,MATCH(A486,'Holiday Schedule'!$C$3:$C$24,0)),0)</f>
        <v>0</v>
      </c>
      <c r="AB486" s="2">
        <f t="shared" si="56"/>
        <v>3</v>
      </c>
      <c r="AC486" s="2">
        <f t="shared" si="57"/>
        <v>3973</v>
      </c>
      <c r="AD486" s="5">
        <f t="shared" si="58"/>
        <v>9536</v>
      </c>
      <c r="AE486" s="5">
        <f t="shared" si="59"/>
        <v>13509</v>
      </c>
      <c r="AG486" s="2">
        <f t="shared" si="60"/>
        <v>4</v>
      </c>
      <c r="AH486" s="2">
        <f t="shared" si="61"/>
        <v>2025</v>
      </c>
      <c r="AJ486" s="5">
        <f t="shared" si="62"/>
        <v>1192</v>
      </c>
      <c r="AK486" s="2">
        <f t="shared" si="63"/>
        <v>1</v>
      </c>
      <c r="AT486" s="5"/>
      <c r="AU486" s="5"/>
      <c r="AV486" s="5"/>
      <c r="AW486" s="5"/>
      <c r="AX486" s="5"/>
    </row>
    <row r="487" spans="1:50" x14ac:dyDescent="0.25">
      <c r="A487" s="18">
        <v>45770</v>
      </c>
      <c r="B487" s="5">
        <v>1194</v>
      </c>
      <c r="C487" s="5">
        <v>1194</v>
      </c>
      <c r="D487" s="5">
        <v>1194</v>
      </c>
      <c r="E487" s="5">
        <v>1194</v>
      </c>
      <c r="F487" s="5">
        <v>1194</v>
      </c>
      <c r="G487" s="5">
        <v>1194</v>
      </c>
      <c r="H487" s="5">
        <v>1194</v>
      </c>
      <c r="I487" s="2">
        <v>341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57</v>
      </c>
      <c r="U487" s="2">
        <v>0</v>
      </c>
      <c r="V487" s="5">
        <v>1194</v>
      </c>
      <c r="W487" s="5">
        <v>1194</v>
      </c>
      <c r="X487" s="5">
        <v>1194</v>
      </c>
      <c r="Y487" s="5">
        <v>1194</v>
      </c>
      <c r="AA487" s="2">
        <f>IFERROR(INDEX('Holiday Schedule'!$D$3:$D$24,MATCH(A487,'Holiday Schedule'!$C$3:$C$24,0)),0)</f>
        <v>0</v>
      </c>
      <c r="AB487" s="2">
        <f t="shared" si="56"/>
        <v>4</v>
      </c>
      <c r="AC487" s="2">
        <f t="shared" si="57"/>
        <v>3980</v>
      </c>
      <c r="AD487" s="5">
        <f t="shared" si="58"/>
        <v>9552</v>
      </c>
      <c r="AE487" s="5">
        <f t="shared" si="59"/>
        <v>13532</v>
      </c>
      <c r="AG487" s="2">
        <f t="shared" si="60"/>
        <v>4</v>
      </c>
      <c r="AH487" s="2">
        <f t="shared" si="61"/>
        <v>2025</v>
      </c>
      <c r="AJ487" s="5">
        <f t="shared" si="62"/>
        <v>1194</v>
      </c>
      <c r="AK487" s="2">
        <f t="shared" si="63"/>
        <v>1</v>
      </c>
      <c r="AT487" s="5"/>
      <c r="AU487" s="5"/>
      <c r="AV487" s="5"/>
      <c r="AW487" s="5"/>
      <c r="AX487" s="5"/>
    </row>
    <row r="488" spans="1:50" x14ac:dyDescent="0.25">
      <c r="A488" s="18">
        <v>45771</v>
      </c>
      <c r="B488" s="5">
        <v>1204</v>
      </c>
      <c r="C488" s="5">
        <v>1204</v>
      </c>
      <c r="D488" s="5">
        <v>1204</v>
      </c>
      <c r="E488" s="5">
        <v>1204</v>
      </c>
      <c r="F488" s="5">
        <v>1204</v>
      </c>
      <c r="G488" s="5">
        <v>1204</v>
      </c>
      <c r="H488" s="5">
        <v>1204</v>
      </c>
      <c r="I488" s="2">
        <v>345</v>
      </c>
      <c r="J488" s="2">
        <v>0</v>
      </c>
      <c r="K488" s="2">
        <v>0</v>
      </c>
      <c r="L488" s="2">
        <v>0</v>
      </c>
      <c r="M488" s="2">
        <v>0</v>
      </c>
      <c r="N488" s="2">
        <v>0</v>
      </c>
      <c r="O488" s="2">
        <v>0</v>
      </c>
      <c r="P488" s="2">
        <v>0</v>
      </c>
      <c r="Q488" s="2">
        <v>0</v>
      </c>
      <c r="R488" s="2">
        <v>0</v>
      </c>
      <c r="S488" s="2">
        <v>0</v>
      </c>
      <c r="T488" s="2">
        <v>57</v>
      </c>
      <c r="U488" s="2">
        <v>0</v>
      </c>
      <c r="V488" s="5">
        <v>1204</v>
      </c>
      <c r="W488" s="5">
        <v>1204</v>
      </c>
      <c r="X488" s="5">
        <v>1204</v>
      </c>
      <c r="Y488" s="5">
        <v>1204</v>
      </c>
      <c r="AA488" s="2">
        <f>IFERROR(INDEX('Holiday Schedule'!$D$3:$D$24,MATCH(A488,'Holiday Schedule'!$C$3:$C$24,0)),0)</f>
        <v>0</v>
      </c>
      <c r="AB488" s="2">
        <f t="shared" si="56"/>
        <v>5</v>
      </c>
      <c r="AC488" s="2">
        <f t="shared" si="57"/>
        <v>4014</v>
      </c>
      <c r="AD488" s="5">
        <f t="shared" si="58"/>
        <v>9632</v>
      </c>
      <c r="AE488" s="5">
        <f t="shared" si="59"/>
        <v>13646</v>
      </c>
      <c r="AG488" s="2">
        <f t="shared" si="60"/>
        <v>4</v>
      </c>
      <c r="AH488" s="2">
        <f t="shared" si="61"/>
        <v>2025</v>
      </c>
      <c r="AJ488" s="5">
        <f t="shared" si="62"/>
        <v>1204</v>
      </c>
      <c r="AK488" s="2">
        <f t="shared" si="63"/>
        <v>1</v>
      </c>
      <c r="AT488" s="5"/>
      <c r="AU488" s="5"/>
      <c r="AV488" s="5"/>
      <c r="AW488" s="5"/>
      <c r="AX488" s="5"/>
    </row>
    <row r="489" spans="1:50" x14ac:dyDescent="0.25">
      <c r="A489" s="18">
        <v>45772</v>
      </c>
      <c r="B489" s="5">
        <v>1205</v>
      </c>
      <c r="C489" s="5">
        <v>1205</v>
      </c>
      <c r="D489" s="5">
        <v>1205</v>
      </c>
      <c r="E489" s="5">
        <v>1205</v>
      </c>
      <c r="F489" s="5">
        <v>1205</v>
      </c>
      <c r="G489" s="5">
        <v>1205</v>
      </c>
      <c r="H489" s="5">
        <v>1205</v>
      </c>
      <c r="I489" s="2">
        <v>345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0</v>
      </c>
      <c r="T489" s="2">
        <v>57</v>
      </c>
      <c r="U489" s="2">
        <v>0</v>
      </c>
      <c r="V489" s="5">
        <v>1205</v>
      </c>
      <c r="W489" s="5">
        <v>1205</v>
      </c>
      <c r="X489" s="5">
        <v>1205</v>
      </c>
      <c r="Y489" s="5">
        <v>1205</v>
      </c>
      <c r="AA489" s="2">
        <f>IFERROR(INDEX('Holiday Schedule'!$D$3:$D$24,MATCH(A489,'Holiday Schedule'!$C$3:$C$24,0)),0)</f>
        <v>0</v>
      </c>
      <c r="AB489" s="2">
        <f t="shared" si="56"/>
        <v>6</v>
      </c>
      <c r="AC489" s="2">
        <f t="shared" si="57"/>
        <v>4017</v>
      </c>
      <c r="AD489" s="5">
        <f t="shared" si="58"/>
        <v>9640</v>
      </c>
      <c r="AE489" s="5">
        <f t="shared" si="59"/>
        <v>13657</v>
      </c>
      <c r="AG489" s="2">
        <f t="shared" si="60"/>
        <v>4</v>
      </c>
      <c r="AH489" s="2">
        <f t="shared" si="61"/>
        <v>2025</v>
      </c>
      <c r="AJ489" s="5">
        <f t="shared" si="62"/>
        <v>1205</v>
      </c>
      <c r="AK489" s="2">
        <f t="shared" si="63"/>
        <v>1</v>
      </c>
      <c r="AT489" s="5"/>
      <c r="AU489" s="5"/>
      <c r="AV489" s="5"/>
      <c r="AW489" s="5"/>
      <c r="AX489" s="5"/>
    </row>
    <row r="490" spans="1:50" x14ac:dyDescent="0.25">
      <c r="A490" s="18">
        <v>45773</v>
      </c>
      <c r="B490" s="5">
        <v>1205</v>
      </c>
      <c r="C490" s="5">
        <v>1205</v>
      </c>
      <c r="D490" s="5">
        <v>1205</v>
      </c>
      <c r="E490" s="5">
        <v>1084</v>
      </c>
      <c r="F490" s="5">
        <v>1205</v>
      </c>
      <c r="G490" s="5">
        <v>1205</v>
      </c>
      <c r="H490" s="5">
        <v>1205</v>
      </c>
      <c r="I490" s="2">
        <v>275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0</v>
      </c>
      <c r="Q490" s="2">
        <v>0</v>
      </c>
      <c r="R490" s="2">
        <v>0</v>
      </c>
      <c r="S490" s="2">
        <v>0</v>
      </c>
      <c r="T490" s="2">
        <v>5</v>
      </c>
      <c r="U490" s="2">
        <v>0</v>
      </c>
      <c r="V490" s="5">
        <v>1205</v>
      </c>
      <c r="W490" s="5">
        <v>1205</v>
      </c>
      <c r="X490" s="5">
        <v>1205</v>
      </c>
      <c r="Y490" s="5">
        <v>1205</v>
      </c>
      <c r="AA490" s="2">
        <f>IFERROR(INDEX('Holiday Schedule'!$D$3:$D$24,MATCH(A490,'Holiday Schedule'!$C$3:$C$24,0)),0)</f>
        <v>0</v>
      </c>
      <c r="AB490" s="2">
        <f t="shared" si="56"/>
        <v>7</v>
      </c>
      <c r="AC490" s="2">
        <f t="shared" si="57"/>
        <v>0</v>
      </c>
      <c r="AD490" s="5">
        <f t="shared" si="58"/>
        <v>13414</v>
      </c>
      <c r="AE490" s="5">
        <f t="shared" si="59"/>
        <v>13414</v>
      </c>
      <c r="AG490" s="2">
        <f t="shared" si="60"/>
        <v>4</v>
      </c>
      <c r="AH490" s="2">
        <f t="shared" si="61"/>
        <v>2025</v>
      </c>
      <c r="AJ490" s="5">
        <f t="shared" si="62"/>
        <v>1205</v>
      </c>
      <c r="AK490" s="2">
        <f t="shared" si="63"/>
        <v>1</v>
      </c>
      <c r="AT490" s="5"/>
      <c r="AU490" s="5"/>
      <c r="AV490" s="5"/>
      <c r="AW490" s="5"/>
      <c r="AX490" s="5"/>
    </row>
    <row r="491" spans="1:50" x14ac:dyDescent="0.25">
      <c r="A491" s="18">
        <v>45774</v>
      </c>
      <c r="B491" s="5">
        <v>1205</v>
      </c>
      <c r="C491" s="5">
        <v>1205</v>
      </c>
      <c r="D491" s="5">
        <v>1205</v>
      </c>
      <c r="E491" s="5">
        <v>1084</v>
      </c>
      <c r="F491" s="5">
        <v>1205</v>
      </c>
      <c r="G491" s="5">
        <v>1205</v>
      </c>
      <c r="H491" s="5">
        <v>1205</v>
      </c>
      <c r="I491" s="2">
        <v>275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5</v>
      </c>
      <c r="U491" s="2">
        <v>0</v>
      </c>
      <c r="V491" s="5">
        <v>1205</v>
      </c>
      <c r="W491" s="5">
        <v>1205</v>
      </c>
      <c r="X491" s="5">
        <v>1205</v>
      </c>
      <c r="Y491" s="5">
        <v>1205</v>
      </c>
      <c r="AA491" s="2">
        <f>IFERROR(INDEX('Holiday Schedule'!$D$3:$D$24,MATCH(A491,'Holiday Schedule'!$C$3:$C$24,0)),0)</f>
        <v>0</v>
      </c>
      <c r="AB491" s="2">
        <f t="shared" si="56"/>
        <v>1</v>
      </c>
      <c r="AC491" s="2">
        <f t="shared" si="57"/>
        <v>0</v>
      </c>
      <c r="AD491" s="5">
        <f t="shared" si="58"/>
        <v>13414</v>
      </c>
      <c r="AE491" s="5">
        <f t="shared" si="59"/>
        <v>13414</v>
      </c>
      <c r="AG491" s="2">
        <f t="shared" si="60"/>
        <v>4</v>
      </c>
      <c r="AH491" s="2">
        <f t="shared" si="61"/>
        <v>2025</v>
      </c>
      <c r="AJ491" s="5">
        <f t="shared" si="62"/>
        <v>1205</v>
      </c>
      <c r="AK491" s="2">
        <f t="shared" si="63"/>
        <v>1</v>
      </c>
      <c r="AT491" s="5"/>
      <c r="AU491" s="5"/>
      <c r="AV491" s="5"/>
      <c r="AW491" s="5"/>
      <c r="AX491" s="5"/>
    </row>
    <row r="492" spans="1:50" x14ac:dyDescent="0.25">
      <c r="A492" s="18">
        <v>45775</v>
      </c>
      <c r="B492" s="5">
        <v>1205</v>
      </c>
      <c r="C492" s="5">
        <v>1205</v>
      </c>
      <c r="D492" s="5">
        <v>1205</v>
      </c>
      <c r="E492" s="5">
        <v>1205</v>
      </c>
      <c r="F492" s="5">
        <v>1205</v>
      </c>
      <c r="G492" s="5">
        <v>1205</v>
      </c>
      <c r="H492" s="5">
        <v>1205</v>
      </c>
      <c r="I492" s="2">
        <v>345</v>
      </c>
      <c r="J492" s="2">
        <v>0</v>
      </c>
      <c r="K492" s="2">
        <v>0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0</v>
      </c>
      <c r="S492" s="2">
        <v>0</v>
      </c>
      <c r="T492" s="2">
        <v>57</v>
      </c>
      <c r="U492" s="2">
        <v>0</v>
      </c>
      <c r="V492" s="5">
        <v>1205</v>
      </c>
      <c r="W492" s="5">
        <v>1205</v>
      </c>
      <c r="X492" s="5">
        <v>1205</v>
      </c>
      <c r="Y492" s="5">
        <v>1205</v>
      </c>
      <c r="AA492" s="2">
        <f>IFERROR(INDEX('Holiday Schedule'!$D$3:$D$24,MATCH(A492,'Holiday Schedule'!$C$3:$C$24,0)),0)</f>
        <v>0</v>
      </c>
      <c r="AB492" s="2">
        <f t="shared" si="56"/>
        <v>2</v>
      </c>
      <c r="AC492" s="2">
        <f t="shared" si="57"/>
        <v>4017</v>
      </c>
      <c r="AD492" s="5">
        <f t="shared" si="58"/>
        <v>9640</v>
      </c>
      <c r="AE492" s="5">
        <f t="shared" si="59"/>
        <v>13657</v>
      </c>
      <c r="AG492" s="2">
        <f t="shared" si="60"/>
        <v>4</v>
      </c>
      <c r="AH492" s="2">
        <f t="shared" si="61"/>
        <v>2025</v>
      </c>
      <c r="AJ492" s="5">
        <f t="shared" si="62"/>
        <v>1205</v>
      </c>
      <c r="AK492" s="2">
        <f t="shared" si="63"/>
        <v>1</v>
      </c>
      <c r="AT492" s="5"/>
      <c r="AU492" s="5"/>
      <c r="AV492" s="5"/>
      <c r="AW492" s="5"/>
      <c r="AX492" s="5"/>
    </row>
    <row r="493" spans="1:50" x14ac:dyDescent="0.25">
      <c r="A493" s="18">
        <v>45776</v>
      </c>
      <c r="B493" s="5">
        <v>1217</v>
      </c>
      <c r="C493" s="5">
        <v>1217</v>
      </c>
      <c r="D493" s="5">
        <v>1217</v>
      </c>
      <c r="E493" s="5">
        <v>1217</v>
      </c>
      <c r="F493" s="5">
        <v>1217</v>
      </c>
      <c r="G493" s="5">
        <v>1217</v>
      </c>
      <c r="H493" s="5">
        <v>1217</v>
      </c>
      <c r="I493" s="2">
        <v>348</v>
      </c>
      <c r="J493" s="2">
        <v>0</v>
      </c>
      <c r="K493" s="2">
        <v>0</v>
      </c>
      <c r="L493" s="2">
        <v>0</v>
      </c>
      <c r="M493" s="2">
        <v>0</v>
      </c>
      <c r="N493" s="2">
        <v>0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57</v>
      </c>
      <c r="U493" s="2">
        <v>0</v>
      </c>
      <c r="V493" s="5">
        <v>1217</v>
      </c>
      <c r="W493" s="5">
        <v>1217</v>
      </c>
      <c r="X493" s="5">
        <v>1217</v>
      </c>
      <c r="Y493" s="5">
        <v>1217</v>
      </c>
      <c r="AA493" s="2">
        <f>IFERROR(INDEX('Holiday Schedule'!$D$3:$D$24,MATCH(A493,'Holiday Schedule'!$C$3:$C$24,0)),0)</f>
        <v>0</v>
      </c>
      <c r="AB493" s="2">
        <f t="shared" si="56"/>
        <v>3</v>
      </c>
      <c r="AC493" s="2">
        <f t="shared" si="57"/>
        <v>4056</v>
      </c>
      <c r="AD493" s="5">
        <f t="shared" si="58"/>
        <v>9736</v>
      </c>
      <c r="AE493" s="5">
        <f t="shared" si="59"/>
        <v>13792</v>
      </c>
      <c r="AG493" s="2">
        <f t="shared" si="60"/>
        <v>4</v>
      </c>
      <c r="AH493" s="2">
        <f t="shared" si="61"/>
        <v>2025</v>
      </c>
      <c r="AJ493" s="5">
        <f t="shared" si="62"/>
        <v>1217</v>
      </c>
      <c r="AK493" s="2">
        <f t="shared" si="63"/>
        <v>1</v>
      </c>
      <c r="AT493" s="5"/>
      <c r="AU493" s="5"/>
      <c r="AV493" s="5"/>
      <c r="AW493" s="5"/>
      <c r="AX493" s="5"/>
    </row>
    <row r="494" spans="1:50" x14ac:dyDescent="0.25">
      <c r="A494" s="18">
        <v>45777</v>
      </c>
      <c r="B494" s="5">
        <v>1227</v>
      </c>
      <c r="C494" s="5">
        <v>1227</v>
      </c>
      <c r="D494" s="5">
        <v>1227</v>
      </c>
      <c r="E494" s="5">
        <v>1227</v>
      </c>
      <c r="F494" s="5">
        <v>1227</v>
      </c>
      <c r="G494" s="5">
        <v>1227</v>
      </c>
      <c r="H494" s="5">
        <v>1227</v>
      </c>
      <c r="I494" s="2">
        <v>350</v>
      </c>
      <c r="J494" s="2">
        <v>0</v>
      </c>
      <c r="K494" s="2">
        <v>0</v>
      </c>
      <c r="L494" s="2">
        <v>0</v>
      </c>
      <c r="M494" s="2">
        <v>0</v>
      </c>
      <c r="N494" s="2">
        <v>0</v>
      </c>
      <c r="O494" s="2">
        <v>0</v>
      </c>
      <c r="P494" s="2">
        <v>0</v>
      </c>
      <c r="Q494" s="2">
        <v>0</v>
      </c>
      <c r="R494" s="2">
        <v>0</v>
      </c>
      <c r="S494" s="2">
        <v>0</v>
      </c>
      <c r="T494" s="2">
        <v>58</v>
      </c>
      <c r="U494" s="2">
        <v>0</v>
      </c>
      <c r="V494" s="5">
        <v>1227</v>
      </c>
      <c r="W494" s="5">
        <v>1227</v>
      </c>
      <c r="X494" s="5">
        <v>1227</v>
      </c>
      <c r="Y494" s="5">
        <v>1227</v>
      </c>
      <c r="AA494" s="2">
        <f>IFERROR(INDEX('Holiday Schedule'!$D$3:$D$24,MATCH(A494,'Holiday Schedule'!$C$3:$C$24,0)),0)</f>
        <v>0</v>
      </c>
      <c r="AB494" s="2">
        <f t="shared" si="56"/>
        <v>4</v>
      </c>
      <c r="AC494" s="2">
        <f t="shared" si="57"/>
        <v>4089</v>
      </c>
      <c r="AD494" s="5">
        <f t="shared" si="58"/>
        <v>9816</v>
      </c>
      <c r="AE494" s="5">
        <f t="shared" si="59"/>
        <v>13905</v>
      </c>
      <c r="AG494" s="2">
        <f t="shared" si="60"/>
        <v>4</v>
      </c>
      <c r="AH494" s="2">
        <f t="shared" si="61"/>
        <v>2025</v>
      </c>
      <c r="AJ494" s="5">
        <f t="shared" si="62"/>
        <v>1227</v>
      </c>
      <c r="AK494" s="2">
        <f t="shared" si="63"/>
        <v>1</v>
      </c>
      <c r="AT494" s="5"/>
      <c r="AU494" s="5"/>
      <c r="AV494" s="5"/>
      <c r="AW494" s="5"/>
      <c r="AX494" s="5"/>
    </row>
    <row r="495" spans="1:50" x14ac:dyDescent="0.25">
      <c r="A495" s="18">
        <v>45778</v>
      </c>
      <c r="B495" s="5">
        <v>1234</v>
      </c>
      <c r="C495" s="5">
        <v>1234</v>
      </c>
      <c r="D495" s="5">
        <v>1234</v>
      </c>
      <c r="E495" s="5">
        <v>1234</v>
      </c>
      <c r="F495" s="5">
        <v>1234</v>
      </c>
      <c r="G495" s="5">
        <v>1234</v>
      </c>
      <c r="H495" s="2">
        <v>739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863</v>
      </c>
      <c r="W495" s="5">
        <v>1234</v>
      </c>
      <c r="X495" s="5">
        <v>1234</v>
      </c>
      <c r="Y495" s="5">
        <v>1234</v>
      </c>
      <c r="AA495" s="2">
        <f>IFERROR(INDEX('Holiday Schedule'!$D$3:$D$24,MATCH(A495,'Holiday Schedule'!$C$3:$C$24,0)),0)</f>
        <v>0</v>
      </c>
      <c r="AB495" s="2">
        <f t="shared" si="56"/>
        <v>5</v>
      </c>
      <c r="AC495" s="2">
        <f t="shared" si="57"/>
        <v>3331</v>
      </c>
      <c r="AD495" s="5">
        <f t="shared" si="58"/>
        <v>9377</v>
      </c>
      <c r="AE495" s="5">
        <f t="shared" si="59"/>
        <v>12708</v>
      </c>
      <c r="AG495" s="2">
        <f t="shared" si="60"/>
        <v>5</v>
      </c>
      <c r="AH495" s="2">
        <f t="shared" si="61"/>
        <v>2025</v>
      </c>
      <c r="AJ495" s="5">
        <f t="shared" si="62"/>
        <v>1234</v>
      </c>
      <c r="AK495" s="2">
        <f t="shared" si="63"/>
        <v>1</v>
      </c>
      <c r="AT495" s="5"/>
      <c r="AU495" s="5"/>
      <c r="AV495" s="5"/>
      <c r="AW495" s="5"/>
      <c r="AX495" s="5"/>
    </row>
    <row r="496" spans="1:50" x14ac:dyDescent="0.25">
      <c r="A496" s="18">
        <v>45779</v>
      </c>
      <c r="B496" s="5">
        <v>1241</v>
      </c>
      <c r="C496" s="5">
        <v>1241</v>
      </c>
      <c r="D496" s="5">
        <v>1241</v>
      </c>
      <c r="E496" s="5">
        <v>1241</v>
      </c>
      <c r="F496" s="5">
        <v>1241</v>
      </c>
      <c r="G496" s="5">
        <v>1241</v>
      </c>
      <c r="H496" s="2">
        <v>744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868</v>
      </c>
      <c r="W496" s="5">
        <v>1241</v>
      </c>
      <c r="X496" s="5">
        <v>1241</v>
      </c>
      <c r="Y496" s="5">
        <v>1241</v>
      </c>
      <c r="AA496" s="2">
        <f>IFERROR(INDEX('Holiday Schedule'!$D$3:$D$24,MATCH(A496,'Holiday Schedule'!$C$3:$C$24,0)),0)</f>
        <v>0</v>
      </c>
      <c r="AB496" s="2">
        <f t="shared" si="56"/>
        <v>6</v>
      </c>
      <c r="AC496" s="2">
        <f t="shared" si="57"/>
        <v>3350</v>
      </c>
      <c r="AD496" s="5">
        <f t="shared" si="58"/>
        <v>9431</v>
      </c>
      <c r="AE496" s="5">
        <f t="shared" si="59"/>
        <v>12781</v>
      </c>
      <c r="AG496" s="2">
        <f t="shared" si="60"/>
        <v>5</v>
      </c>
      <c r="AH496" s="2">
        <f t="shared" si="61"/>
        <v>2025</v>
      </c>
      <c r="AJ496" s="5">
        <f t="shared" si="62"/>
        <v>1241</v>
      </c>
      <c r="AK496" s="2">
        <f t="shared" si="63"/>
        <v>1</v>
      </c>
      <c r="AT496" s="5"/>
      <c r="AU496" s="5"/>
      <c r="AV496" s="5"/>
      <c r="AW496" s="5"/>
      <c r="AX496" s="5"/>
    </row>
    <row r="497" spans="1:50" x14ac:dyDescent="0.25">
      <c r="A497" s="18">
        <v>45780</v>
      </c>
      <c r="B497" s="5">
        <v>1241</v>
      </c>
      <c r="C497" s="5">
        <v>1241</v>
      </c>
      <c r="D497" s="5">
        <v>1241</v>
      </c>
      <c r="E497" s="5">
        <v>1241</v>
      </c>
      <c r="F497" s="5">
        <v>1241</v>
      </c>
      <c r="G497" s="5">
        <v>1241</v>
      </c>
      <c r="H497" s="2">
        <v>684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699</v>
      </c>
      <c r="W497" s="5">
        <v>1241</v>
      </c>
      <c r="X497" s="5">
        <v>1241</v>
      </c>
      <c r="Y497" s="5">
        <v>1241</v>
      </c>
      <c r="AA497" s="2">
        <f>IFERROR(INDEX('Holiday Schedule'!$D$3:$D$24,MATCH(A497,'Holiday Schedule'!$C$3:$C$24,0)),0)</f>
        <v>0</v>
      </c>
      <c r="AB497" s="2">
        <f t="shared" si="56"/>
        <v>7</v>
      </c>
      <c r="AC497" s="2">
        <f t="shared" si="57"/>
        <v>0</v>
      </c>
      <c r="AD497" s="5">
        <f t="shared" si="58"/>
        <v>12552</v>
      </c>
      <c r="AE497" s="5">
        <f t="shared" si="59"/>
        <v>12552</v>
      </c>
      <c r="AG497" s="2">
        <f t="shared" si="60"/>
        <v>5</v>
      </c>
      <c r="AH497" s="2">
        <f t="shared" si="61"/>
        <v>2025</v>
      </c>
      <c r="AJ497" s="5">
        <f t="shared" si="62"/>
        <v>1241</v>
      </c>
      <c r="AK497" s="2">
        <f t="shared" si="63"/>
        <v>1</v>
      </c>
      <c r="AT497" s="5"/>
      <c r="AU497" s="5"/>
      <c r="AV497" s="5"/>
      <c r="AW497" s="5"/>
      <c r="AX497" s="5"/>
    </row>
    <row r="498" spans="1:50" x14ac:dyDescent="0.25">
      <c r="A498" s="18">
        <v>45781</v>
      </c>
      <c r="B498" s="5">
        <v>1241</v>
      </c>
      <c r="C498" s="5">
        <v>1241</v>
      </c>
      <c r="D498" s="5">
        <v>1241</v>
      </c>
      <c r="E498" s="5">
        <v>1241</v>
      </c>
      <c r="F498" s="5">
        <v>1241</v>
      </c>
      <c r="G498" s="5">
        <v>1241</v>
      </c>
      <c r="H498" s="2">
        <v>684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0</v>
      </c>
      <c r="S498" s="2">
        <v>0</v>
      </c>
      <c r="T498" s="2">
        <v>0</v>
      </c>
      <c r="U498" s="2">
        <v>0</v>
      </c>
      <c r="V498" s="2">
        <v>699</v>
      </c>
      <c r="W498" s="5">
        <v>1241</v>
      </c>
      <c r="X498" s="5">
        <v>1241</v>
      </c>
      <c r="Y498" s="5">
        <v>1241</v>
      </c>
      <c r="AA498" s="2">
        <f>IFERROR(INDEX('Holiday Schedule'!$D$3:$D$24,MATCH(A498,'Holiday Schedule'!$C$3:$C$24,0)),0)</f>
        <v>0</v>
      </c>
      <c r="AB498" s="2">
        <f t="shared" si="56"/>
        <v>1</v>
      </c>
      <c r="AC498" s="2">
        <f t="shared" si="57"/>
        <v>0</v>
      </c>
      <c r="AD498" s="5">
        <f t="shared" si="58"/>
        <v>12552</v>
      </c>
      <c r="AE498" s="5">
        <f t="shared" si="59"/>
        <v>12552</v>
      </c>
      <c r="AG498" s="2">
        <f t="shared" si="60"/>
        <v>5</v>
      </c>
      <c r="AH498" s="2">
        <f t="shared" si="61"/>
        <v>2025</v>
      </c>
      <c r="AJ498" s="5">
        <f t="shared" si="62"/>
        <v>1241</v>
      </c>
      <c r="AK498" s="2">
        <f t="shared" si="63"/>
        <v>1</v>
      </c>
      <c r="AT498" s="5"/>
      <c r="AU498" s="5"/>
      <c r="AV498" s="5"/>
      <c r="AW498" s="5"/>
      <c r="AX498" s="5"/>
    </row>
    <row r="499" spans="1:50" x14ac:dyDescent="0.25">
      <c r="A499" s="18">
        <v>45782</v>
      </c>
      <c r="B499" s="5">
        <v>1246</v>
      </c>
      <c r="C499" s="5">
        <v>1246</v>
      </c>
      <c r="D499" s="5">
        <v>1246</v>
      </c>
      <c r="E499" s="5">
        <v>1246</v>
      </c>
      <c r="F499" s="5">
        <v>1246</v>
      </c>
      <c r="G499" s="5">
        <v>1246</v>
      </c>
      <c r="H499" s="2">
        <v>747</v>
      </c>
      <c r="I499" s="2">
        <v>0</v>
      </c>
      <c r="J499" s="2">
        <v>0</v>
      </c>
      <c r="K499" s="2">
        <v>0</v>
      </c>
      <c r="L499" s="2">
        <v>0</v>
      </c>
      <c r="M499" s="2">
        <v>0</v>
      </c>
      <c r="N499" s="2">
        <v>0</v>
      </c>
      <c r="O499" s="2">
        <v>0</v>
      </c>
      <c r="P499" s="2">
        <v>0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872</v>
      </c>
      <c r="W499" s="5">
        <v>1246</v>
      </c>
      <c r="X499" s="5">
        <v>1246</v>
      </c>
      <c r="Y499" s="5">
        <v>1246</v>
      </c>
      <c r="AA499" s="2">
        <f>IFERROR(INDEX('Holiday Schedule'!$D$3:$D$24,MATCH(A499,'Holiday Schedule'!$C$3:$C$24,0)),0)</f>
        <v>0</v>
      </c>
      <c r="AB499" s="2">
        <f t="shared" si="56"/>
        <v>2</v>
      </c>
      <c r="AC499" s="2">
        <f t="shared" si="57"/>
        <v>3364</v>
      </c>
      <c r="AD499" s="5">
        <f t="shared" si="58"/>
        <v>9469</v>
      </c>
      <c r="AE499" s="5">
        <f t="shared" si="59"/>
        <v>12833</v>
      </c>
      <c r="AG499" s="2">
        <f t="shared" si="60"/>
        <v>5</v>
      </c>
      <c r="AH499" s="2">
        <f t="shared" si="61"/>
        <v>2025</v>
      </c>
      <c r="AJ499" s="5">
        <f t="shared" si="62"/>
        <v>1246</v>
      </c>
      <c r="AK499" s="2">
        <f t="shared" si="63"/>
        <v>1</v>
      </c>
      <c r="AT499" s="5"/>
      <c r="AU499" s="5"/>
      <c r="AV499" s="5"/>
      <c r="AW499" s="5"/>
      <c r="AX499" s="5"/>
    </row>
    <row r="500" spans="1:50" x14ac:dyDescent="0.25">
      <c r="A500" s="18">
        <v>45783</v>
      </c>
      <c r="B500" s="5">
        <v>1247</v>
      </c>
      <c r="C500" s="5">
        <v>1247</v>
      </c>
      <c r="D500" s="5">
        <v>1247</v>
      </c>
      <c r="E500" s="5">
        <v>1247</v>
      </c>
      <c r="F500" s="5">
        <v>1247</v>
      </c>
      <c r="G500" s="5">
        <v>1247</v>
      </c>
      <c r="H500" s="2">
        <v>747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0</v>
      </c>
      <c r="V500" s="2">
        <v>872</v>
      </c>
      <c r="W500" s="5">
        <v>1247</v>
      </c>
      <c r="X500" s="5">
        <v>1247</v>
      </c>
      <c r="Y500" s="5">
        <v>1247</v>
      </c>
      <c r="AA500" s="2">
        <f>IFERROR(INDEX('Holiday Schedule'!$D$3:$D$24,MATCH(A500,'Holiday Schedule'!$C$3:$C$24,0)),0)</f>
        <v>0</v>
      </c>
      <c r="AB500" s="2">
        <f t="shared" si="56"/>
        <v>3</v>
      </c>
      <c r="AC500" s="2">
        <f t="shared" si="57"/>
        <v>3366</v>
      </c>
      <c r="AD500" s="5">
        <f t="shared" si="58"/>
        <v>9476</v>
      </c>
      <c r="AE500" s="5">
        <f t="shared" si="59"/>
        <v>12842</v>
      </c>
      <c r="AG500" s="2">
        <f t="shared" si="60"/>
        <v>5</v>
      </c>
      <c r="AH500" s="2">
        <f t="shared" si="61"/>
        <v>2025</v>
      </c>
      <c r="AJ500" s="5">
        <f t="shared" si="62"/>
        <v>1247</v>
      </c>
      <c r="AK500" s="2">
        <f t="shared" si="63"/>
        <v>1</v>
      </c>
      <c r="AT500" s="5"/>
      <c r="AU500" s="5"/>
      <c r="AV500" s="5"/>
      <c r="AW500" s="5"/>
      <c r="AX500" s="5"/>
    </row>
    <row r="501" spans="1:50" x14ac:dyDescent="0.25">
      <c r="A501" s="18">
        <v>45784</v>
      </c>
      <c r="B501" s="5">
        <v>1257</v>
      </c>
      <c r="C501" s="5">
        <v>1257</v>
      </c>
      <c r="D501" s="5">
        <v>1257</v>
      </c>
      <c r="E501" s="5">
        <v>1257</v>
      </c>
      <c r="F501" s="5">
        <v>1257</v>
      </c>
      <c r="G501" s="5">
        <v>1257</v>
      </c>
      <c r="H501" s="2">
        <v>754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0</v>
      </c>
      <c r="S501" s="2">
        <v>0</v>
      </c>
      <c r="T501" s="2">
        <v>0</v>
      </c>
      <c r="U501" s="2">
        <v>0</v>
      </c>
      <c r="V501" s="2">
        <v>880</v>
      </c>
      <c r="W501" s="5">
        <v>1257</v>
      </c>
      <c r="X501" s="5">
        <v>1257</v>
      </c>
      <c r="Y501" s="5">
        <v>1257</v>
      </c>
      <c r="AA501" s="2">
        <f>IFERROR(INDEX('Holiday Schedule'!$D$3:$D$24,MATCH(A501,'Holiday Schedule'!$C$3:$C$24,0)),0)</f>
        <v>0</v>
      </c>
      <c r="AB501" s="2">
        <f t="shared" si="56"/>
        <v>4</v>
      </c>
      <c r="AC501" s="2">
        <f t="shared" si="57"/>
        <v>3394</v>
      </c>
      <c r="AD501" s="5">
        <f t="shared" si="58"/>
        <v>9553</v>
      </c>
      <c r="AE501" s="5">
        <f t="shared" si="59"/>
        <v>12947</v>
      </c>
      <c r="AG501" s="2">
        <f t="shared" si="60"/>
        <v>5</v>
      </c>
      <c r="AH501" s="2">
        <f t="shared" si="61"/>
        <v>2025</v>
      </c>
      <c r="AJ501" s="5">
        <f t="shared" si="62"/>
        <v>1257</v>
      </c>
      <c r="AK501" s="2">
        <f t="shared" si="63"/>
        <v>1</v>
      </c>
      <c r="AT501" s="5"/>
      <c r="AU501" s="5"/>
      <c r="AV501" s="5"/>
      <c r="AW501" s="5"/>
      <c r="AX501" s="5"/>
    </row>
    <row r="502" spans="1:50" x14ac:dyDescent="0.25">
      <c r="A502" s="18">
        <v>45785</v>
      </c>
      <c r="B502" s="5">
        <v>1263</v>
      </c>
      <c r="C502" s="5">
        <v>1263</v>
      </c>
      <c r="D502" s="5">
        <v>1263</v>
      </c>
      <c r="E502" s="5">
        <v>1263</v>
      </c>
      <c r="F502" s="5">
        <v>1263</v>
      </c>
      <c r="G502" s="5">
        <v>1263</v>
      </c>
      <c r="H502" s="2">
        <v>758</v>
      </c>
      <c r="I502" s="2">
        <v>0</v>
      </c>
      <c r="J502" s="2">
        <v>0</v>
      </c>
      <c r="K502" s="2">
        <v>0</v>
      </c>
      <c r="L502" s="2">
        <v>0</v>
      </c>
      <c r="M502" s="2">
        <v>0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884</v>
      </c>
      <c r="W502" s="5">
        <v>1263</v>
      </c>
      <c r="X502" s="5">
        <v>1263</v>
      </c>
      <c r="Y502" s="5">
        <v>1263</v>
      </c>
      <c r="AA502" s="2">
        <f>IFERROR(INDEX('Holiday Schedule'!$D$3:$D$24,MATCH(A502,'Holiday Schedule'!$C$3:$C$24,0)),0)</f>
        <v>0</v>
      </c>
      <c r="AB502" s="2">
        <f t="shared" si="56"/>
        <v>5</v>
      </c>
      <c r="AC502" s="2">
        <f t="shared" si="57"/>
        <v>3410</v>
      </c>
      <c r="AD502" s="5">
        <f t="shared" si="58"/>
        <v>9599</v>
      </c>
      <c r="AE502" s="5">
        <f t="shared" si="59"/>
        <v>13009</v>
      </c>
      <c r="AG502" s="2">
        <f t="shared" si="60"/>
        <v>5</v>
      </c>
      <c r="AH502" s="2">
        <f t="shared" si="61"/>
        <v>2025</v>
      </c>
      <c r="AJ502" s="5">
        <f t="shared" si="62"/>
        <v>1263</v>
      </c>
      <c r="AK502" s="2">
        <f t="shared" si="63"/>
        <v>1</v>
      </c>
      <c r="AT502" s="5"/>
      <c r="AU502" s="5"/>
      <c r="AV502" s="5"/>
      <c r="AW502" s="5"/>
      <c r="AX502" s="5"/>
    </row>
    <row r="503" spans="1:50" x14ac:dyDescent="0.25">
      <c r="A503" s="18">
        <v>45786</v>
      </c>
      <c r="B503" s="5">
        <v>1263</v>
      </c>
      <c r="C503" s="5">
        <v>1263</v>
      </c>
      <c r="D503" s="5">
        <v>1263</v>
      </c>
      <c r="E503" s="5">
        <v>1263</v>
      </c>
      <c r="F503" s="5">
        <v>1263</v>
      </c>
      <c r="G503" s="5">
        <v>1263</v>
      </c>
      <c r="H503" s="2">
        <v>758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0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884</v>
      </c>
      <c r="W503" s="5">
        <v>1263</v>
      </c>
      <c r="X503" s="5">
        <v>1263</v>
      </c>
      <c r="Y503" s="5">
        <v>1263</v>
      </c>
      <c r="AA503" s="2">
        <f>IFERROR(INDEX('Holiday Schedule'!$D$3:$D$24,MATCH(A503,'Holiday Schedule'!$C$3:$C$24,0)),0)</f>
        <v>0</v>
      </c>
      <c r="AB503" s="2">
        <f t="shared" si="56"/>
        <v>6</v>
      </c>
      <c r="AC503" s="2">
        <f t="shared" si="57"/>
        <v>3410</v>
      </c>
      <c r="AD503" s="5">
        <f t="shared" si="58"/>
        <v>9599</v>
      </c>
      <c r="AE503" s="5">
        <f t="shared" si="59"/>
        <v>13009</v>
      </c>
      <c r="AG503" s="2">
        <f t="shared" si="60"/>
        <v>5</v>
      </c>
      <c r="AH503" s="2">
        <f t="shared" si="61"/>
        <v>2025</v>
      </c>
      <c r="AJ503" s="5">
        <f t="shared" si="62"/>
        <v>1263</v>
      </c>
      <c r="AK503" s="2">
        <f t="shared" si="63"/>
        <v>1</v>
      </c>
      <c r="AT503" s="5"/>
      <c r="AU503" s="5"/>
      <c r="AV503" s="5"/>
      <c r="AW503" s="5"/>
      <c r="AX503" s="5"/>
    </row>
    <row r="504" spans="1:50" x14ac:dyDescent="0.25">
      <c r="A504" s="18">
        <v>45787</v>
      </c>
      <c r="B504" s="5">
        <v>1263</v>
      </c>
      <c r="C504" s="5">
        <v>1263</v>
      </c>
      <c r="D504" s="5">
        <v>1263</v>
      </c>
      <c r="E504" s="5">
        <v>1263</v>
      </c>
      <c r="F504" s="5">
        <v>1263</v>
      </c>
      <c r="G504" s="5">
        <v>1263</v>
      </c>
      <c r="H504" s="2">
        <v>696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712</v>
      </c>
      <c r="W504" s="5">
        <v>1263</v>
      </c>
      <c r="X504" s="5">
        <v>1263</v>
      </c>
      <c r="Y504" s="5">
        <v>1263</v>
      </c>
      <c r="AA504" s="2">
        <f>IFERROR(INDEX('Holiday Schedule'!$D$3:$D$24,MATCH(A504,'Holiday Schedule'!$C$3:$C$24,0)),0)</f>
        <v>0</v>
      </c>
      <c r="AB504" s="2">
        <f t="shared" si="56"/>
        <v>7</v>
      </c>
      <c r="AC504" s="2">
        <f t="shared" si="57"/>
        <v>0</v>
      </c>
      <c r="AD504" s="5">
        <f t="shared" si="58"/>
        <v>12775</v>
      </c>
      <c r="AE504" s="5">
        <f t="shared" si="59"/>
        <v>12775</v>
      </c>
      <c r="AG504" s="2">
        <f t="shared" si="60"/>
        <v>5</v>
      </c>
      <c r="AH504" s="2">
        <f t="shared" si="61"/>
        <v>2025</v>
      </c>
      <c r="AJ504" s="5">
        <f t="shared" si="62"/>
        <v>1263</v>
      </c>
      <c r="AK504" s="2">
        <f t="shared" si="63"/>
        <v>1</v>
      </c>
      <c r="AT504" s="5"/>
      <c r="AU504" s="5"/>
      <c r="AV504" s="5"/>
      <c r="AW504" s="5"/>
      <c r="AX504" s="5"/>
    </row>
    <row r="505" spans="1:50" x14ac:dyDescent="0.25">
      <c r="A505" s="18">
        <v>45788</v>
      </c>
      <c r="B505" s="5">
        <v>1263</v>
      </c>
      <c r="C505" s="5">
        <v>1263</v>
      </c>
      <c r="D505" s="5">
        <v>1263</v>
      </c>
      <c r="E505" s="5">
        <v>1263</v>
      </c>
      <c r="F505" s="5">
        <v>1263</v>
      </c>
      <c r="G505" s="5">
        <v>1263</v>
      </c>
      <c r="H505" s="2">
        <v>696</v>
      </c>
      <c r="I505" s="2">
        <v>0</v>
      </c>
      <c r="J505" s="2">
        <v>0</v>
      </c>
      <c r="K505" s="2">
        <v>0</v>
      </c>
      <c r="L505" s="2">
        <v>0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712</v>
      </c>
      <c r="W505" s="5">
        <v>1263</v>
      </c>
      <c r="X505" s="5">
        <v>1263</v>
      </c>
      <c r="Y505" s="5">
        <v>1263</v>
      </c>
      <c r="AA505" s="2">
        <f>IFERROR(INDEX('Holiday Schedule'!$D$3:$D$24,MATCH(A505,'Holiday Schedule'!$C$3:$C$24,0)),0)</f>
        <v>0</v>
      </c>
      <c r="AB505" s="2">
        <f t="shared" si="56"/>
        <v>1</v>
      </c>
      <c r="AC505" s="2">
        <f t="shared" si="57"/>
        <v>0</v>
      </c>
      <c r="AD505" s="5">
        <f t="shared" si="58"/>
        <v>12775</v>
      </c>
      <c r="AE505" s="5">
        <f t="shared" si="59"/>
        <v>12775</v>
      </c>
      <c r="AG505" s="2">
        <f t="shared" si="60"/>
        <v>5</v>
      </c>
      <c r="AH505" s="2">
        <f t="shared" si="61"/>
        <v>2025</v>
      </c>
      <c r="AJ505" s="5">
        <f t="shared" si="62"/>
        <v>1263</v>
      </c>
      <c r="AK505" s="2">
        <f t="shared" si="63"/>
        <v>1</v>
      </c>
      <c r="AT505" s="5"/>
      <c r="AU505" s="5"/>
      <c r="AV505" s="5"/>
      <c r="AW505" s="5"/>
      <c r="AX505" s="5"/>
    </row>
    <row r="506" spans="1:50" x14ac:dyDescent="0.25">
      <c r="A506" s="18">
        <v>45789</v>
      </c>
      <c r="B506" s="5">
        <v>1267</v>
      </c>
      <c r="C506" s="5">
        <v>1267</v>
      </c>
      <c r="D506" s="5">
        <v>1267</v>
      </c>
      <c r="E506" s="5">
        <v>1267</v>
      </c>
      <c r="F506" s="5">
        <v>1267</v>
      </c>
      <c r="G506" s="5">
        <v>1267</v>
      </c>
      <c r="H506" s="2">
        <v>760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0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887</v>
      </c>
      <c r="W506" s="5">
        <v>1267</v>
      </c>
      <c r="X506" s="5">
        <v>1267</v>
      </c>
      <c r="Y506" s="5">
        <v>1267</v>
      </c>
      <c r="AA506" s="2">
        <f>IFERROR(INDEX('Holiday Schedule'!$D$3:$D$24,MATCH(A506,'Holiday Schedule'!$C$3:$C$24,0)),0)</f>
        <v>0</v>
      </c>
      <c r="AB506" s="2">
        <f t="shared" si="56"/>
        <v>2</v>
      </c>
      <c r="AC506" s="2">
        <f t="shared" si="57"/>
        <v>3421</v>
      </c>
      <c r="AD506" s="5">
        <f t="shared" si="58"/>
        <v>9629</v>
      </c>
      <c r="AE506" s="5">
        <f t="shared" si="59"/>
        <v>13050</v>
      </c>
      <c r="AG506" s="2">
        <f t="shared" si="60"/>
        <v>5</v>
      </c>
      <c r="AH506" s="2">
        <f t="shared" si="61"/>
        <v>2025</v>
      </c>
      <c r="AJ506" s="5">
        <f t="shared" si="62"/>
        <v>1267</v>
      </c>
      <c r="AK506" s="2">
        <f t="shared" si="63"/>
        <v>1</v>
      </c>
      <c r="AT506" s="5"/>
      <c r="AU506" s="5"/>
      <c r="AV506" s="5"/>
      <c r="AW506" s="5"/>
      <c r="AX506" s="5"/>
    </row>
    <row r="507" spans="1:50" x14ac:dyDescent="0.25">
      <c r="A507" s="18">
        <v>45790</v>
      </c>
      <c r="B507" s="5">
        <v>1271</v>
      </c>
      <c r="C507" s="5">
        <v>1271</v>
      </c>
      <c r="D507" s="5">
        <v>1271</v>
      </c>
      <c r="E507" s="5">
        <v>1271</v>
      </c>
      <c r="F507" s="5">
        <v>1271</v>
      </c>
      <c r="G507" s="5">
        <v>1271</v>
      </c>
      <c r="H507" s="2">
        <v>762</v>
      </c>
      <c r="I507" s="2">
        <v>0</v>
      </c>
      <c r="J507" s="2">
        <v>0</v>
      </c>
      <c r="K507" s="2">
        <v>0</v>
      </c>
      <c r="L507" s="2">
        <v>0</v>
      </c>
      <c r="M507" s="2">
        <v>0</v>
      </c>
      <c r="N507" s="2">
        <v>0</v>
      </c>
      <c r="O507" s="2">
        <v>0</v>
      </c>
      <c r="P507" s="2">
        <v>0</v>
      </c>
      <c r="Q507" s="2">
        <v>0</v>
      </c>
      <c r="R507" s="2">
        <v>0</v>
      </c>
      <c r="S507" s="2">
        <v>0</v>
      </c>
      <c r="T507" s="2">
        <v>0</v>
      </c>
      <c r="U507" s="2">
        <v>0</v>
      </c>
      <c r="V507" s="2">
        <v>888</v>
      </c>
      <c r="W507" s="5">
        <v>1271</v>
      </c>
      <c r="X507" s="5">
        <v>1271</v>
      </c>
      <c r="Y507" s="5">
        <v>1271</v>
      </c>
      <c r="AA507" s="2">
        <f>IFERROR(INDEX('Holiday Schedule'!$D$3:$D$24,MATCH(A507,'Holiday Schedule'!$C$3:$C$24,0)),0)</f>
        <v>0</v>
      </c>
      <c r="AB507" s="2">
        <f t="shared" si="56"/>
        <v>3</v>
      </c>
      <c r="AC507" s="2">
        <f t="shared" si="57"/>
        <v>3430</v>
      </c>
      <c r="AD507" s="5">
        <f t="shared" si="58"/>
        <v>9659</v>
      </c>
      <c r="AE507" s="5">
        <f t="shared" si="59"/>
        <v>13089</v>
      </c>
      <c r="AG507" s="2">
        <f t="shared" si="60"/>
        <v>5</v>
      </c>
      <c r="AH507" s="2">
        <f t="shared" si="61"/>
        <v>2025</v>
      </c>
      <c r="AJ507" s="5">
        <f t="shared" si="62"/>
        <v>1271</v>
      </c>
      <c r="AK507" s="2">
        <f t="shared" si="63"/>
        <v>1</v>
      </c>
      <c r="AT507" s="5"/>
      <c r="AU507" s="5"/>
      <c r="AV507" s="5"/>
      <c r="AW507" s="5"/>
      <c r="AX507" s="5"/>
    </row>
    <row r="508" spans="1:50" x14ac:dyDescent="0.25">
      <c r="A508" s="18">
        <v>45791</v>
      </c>
      <c r="B508" s="5">
        <v>1287</v>
      </c>
      <c r="C508" s="5">
        <v>1287</v>
      </c>
      <c r="D508" s="5">
        <v>1287</v>
      </c>
      <c r="E508" s="5">
        <v>1287</v>
      </c>
      <c r="F508" s="5">
        <v>1287</v>
      </c>
      <c r="G508" s="5">
        <v>1287</v>
      </c>
      <c r="H508" s="2">
        <v>772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0</v>
      </c>
      <c r="S508" s="2">
        <v>0</v>
      </c>
      <c r="T508" s="2">
        <v>0</v>
      </c>
      <c r="U508" s="2">
        <v>0</v>
      </c>
      <c r="V508" s="2">
        <v>900</v>
      </c>
      <c r="W508" s="5">
        <v>1287</v>
      </c>
      <c r="X508" s="5">
        <v>1287</v>
      </c>
      <c r="Y508" s="5">
        <v>1287</v>
      </c>
      <c r="AA508" s="2">
        <f>IFERROR(INDEX('Holiday Schedule'!$D$3:$D$24,MATCH(A508,'Holiday Schedule'!$C$3:$C$24,0)),0)</f>
        <v>0</v>
      </c>
      <c r="AB508" s="2">
        <f t="shared" si="56"/>
        <v>4</v>
      </c>
      <c r="AC508" s="2">
        <f t="shared" si="57"/>
        <v>3474</v>
      </c>
      <c r="AD508" s="5">
        <f t="shared" si="58"/>
        <v>9781</v>
      </c>
      <c r="AE508" s="5">
        <f t="shared" si="59"/>
        <v>13255</v>
      </c>
      <c r="AG508" s="2">
        <f t="shared" si="60"/>
        <v>5</v>
      </c>
      <c r="AH508" s="2">
        <f t="shared" si="61"/>
        <v>2025</v>
      </c>
      <c r="AJ508" s="5">
        <f t="shared" si="62"/>
        <v>1287</v>
      </c>
      <c r="AK508" s="2">
        <f t="shared" si="63"/>
        <v>1</v>
      </c>
      <c r="AT508" s="5"/>
      <c r="AU508" s="5"/>
      <c r="AV508" s="5"/>
      <c r="AW508" s="5"/>
      <c r="AX508" s="5"/>
    </row>
    <row r="509" spans="1:50" x14ac:dyDescent="0.25">
      <c r="A509" s="18">
        <v>45792</v>
      </c>
      <c r="B509" s="5">
        <v>1291</v>
      </c>
      <c r="C509" s="5">
        <v>1291</v>
      </c>
      <c r="D509" s="5">
        <v>1291</v>
      </c>
      <c r="E509" s="5">
        <v>1291</v>
      </c>
      <c r="F509" s="5">
        <v>1291</v>
      </c>
      <c r="G509" s="5">
        <v>1291</v>
      </c>
      <c r="H509" s="2">
        <v>774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0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903</v>
      </c>
      <c r="W509" s="5">
        <v>1291</v>
      </c>
      <c r="X509" s="5">
        <v>1291</v>
      </c>
      <c r="Y509" s="5">
        <v>1291</v>
      </c>
      <c r="AA509" s="2">
        <f>IFERROR(INDEX('Holiday Schedule'!$D$3:$D$24,MATCH(A509,'Holiday Schedule'!$C$3:$C$24,0)),0)</f>
        <v>0</v>
      </c>
      <c r="AB509" s="2">
        <f t="shared" si="56"/>
        <v>5</v>
      </c>
      <c r="AC509" s="2">
        <f t="shared" si="57"/>
        <v>3485</v>
      </c>
      <c r="AD509" s="5">
        <f t="shared" si="58"/>
        <v>9811</v>
      </c>
      <c r="AE509" s="5">
        <f t="shared" si="59"/>
        <v>13296</v>
      </c>
      <c r="AG509" s="2">
        <f t="shared" si="60"/>
        <v>5</v>
      </c>
      <c r="AH509" s="2">
        <f t="shared" si="61"/>
        <v>2025</v>
      </c>
      <c r="AJ509" s="5">
        <f t="shared" si="62"/>
        <v>1291</v>
      </c>
      <c r="AK509" s="2">
        <f t="shared" si="63"/>
        <v>1</v>
      </c>
      <c r="AT509" s="5"/>
      <c r="AU509" s="5"/>
      <c r="AV509" s="5"/>
      <c r="AW509" s="5"/>
      <c r="AX509" s="5"/>
    </row>
    <row r="510" spans="1:50" x14ac:dyDescent="0.25">
      <c r="A510" s="18">
        <v>45793</v>
      </c>
      <c r="B510" s="5">
        <v>1292</v>
      </c>
      <c r="C510" s="5">
        <v>1292</v>
      </c>
      <c r="D510" s="5">
        <v>1292</v>
      </c>
      <c r="E510" s="5">
        <v>1292</v>
      </c>
      <c r="F510" s="5">
        <v>1292</v>
      </c>
      <c r="G510" s="5">
        <v>1292</v>
      </c>
      <c r="H510" s="2">
        <v>775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 s="2">
        <v>0</v>
      </c>
      <c r="P510" s="2">
        <v>0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904</v>
      </c>
      <c r="W510" s="5">
        <v>1292</v>
      </c>
      <c r="X510" s="5">
        <v>1292</v>
      </c>
      <c r="Y510" s="5">
        <v>1292</v>
      </c>
      <c r="AA510" s="2">
        <f>IFERROR(INDEX('Holiday Schedule'!$D$3:$D$24,MATCH(A510,'Holiday Schedule'!$C$3:$C$24,0)),0)</f>
        <v>0</v>
      </c>
      <c r="AB510" s="2">
        <f t="shared" si="56"/>
        <v>6</v>
      </c>
      <c r="AC510" s="2">
        <f t="shared" si="57"/>
        <v>3488</v>
      </c>
      <c r="AD510" s="5">
        <f t="shared" si="58"/>
        <v>9819</v>
      </c>
      <c r="AE510" s="5">
        <f t="shared" si="59"/>
        <v>13307</v>
      </c>
      <c r="AG510" s="2">
        <f t="shared" si="60"/>
        <v>5</v>
      </c>
      <c r="AH510" s="2">
        <f t="shared" si="61"/>
        <v>2025</v>
      </c>
      <c r="AJ510" s="5">
        <f t="shared" si="62"/>
        <v>1292</v>
      </c>
      <c r="AK510" s="2">
        <f t="shared" si="63"/>
        <v>1</v>
      </c>
      <c r="AT510" s="5"/>
      <c r="AU510" s="5"/>
      <c r="AV510" s="5"/>
      <c r="AW510" s="5"/>
      <c r="AX510" s="5"/>
    </row>
    <row r="511" spans="1:50" x14ac:dyDescent="0.25">
      <c r="A511" s="18">
        <v>45794</v>
      </c>
      <c r="B511" s="5">
        <v>1292</v>
      </c>
      <c r="C511" s="5">
        <v>1292</v>
      </c>
      <c r="D511" s="5">
        <v>1292</v>
      </c>
      <c r="E511" s="5">
        <v>1292</v>
      </c>
      <c r="F511" s="5">
        <v>1292</v>
      </c>
      <c r="G511" s="5">
        <v>1292</v>
      </c>
      <c r="H511" s="2">
        <v>713</v>
      </c>
      <c r="I511" s="2">
        <v>0</v>
      </c>
      <c r="J511" s="2">
        <v>0</v>
      </c>
      <c r="K511" s="2">
        <v>0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726</v>
      </c>
      <c r="W511" s="5">
        <v>1292</v>
      </c>
      <c r="X511" s="5">
        <v>1292</v>
      </c>
      <c r="Y511" s="5">
        <v>1292</v>
      </c>
      <c r="AA511" s="2">
        <f>IFERROR(INDEX('Holiday Schedule'!$D$3:$D$24,MATCH(A511,'Holiday Schedule'!$C$3:$C$24,0)),0)</f>
        <v>0</v>
      </c>
      <c r="AB511" s="2">
        <f t="shared" si="56"/>
        <v>7</v>
      </c>
      <c r="AC511" s="2">
        <f t="shared" si="57"/>
        <v>0</v>
      </c>
      <c r="AD511" s="5">
        <f t="shared" si="58"/>
        <v>13067</v>
      </c>
      <c r="AE511" s="5">
        <f t="shared" si="59"/>
        <v>13067</v>
      </c>
      <c r="AG511" s="2">
        <f t="shared" si="60"/>
        <v>5</v>
      </c>
      <c r="AH511" s="2">
        <f t="shared" si="61"/>
        <v>2025</v>
      </c>
      <c r="AJ511" s="5">
        <f t="shared" si="62"/>
        <v>1292</v>
      </c>
      <c r="AK511" s="2">
        <f t="shared" si="63"/>
        <v>1</v>
      </c>
      <c r="AT511" s="5"/>
      <c r="AU511" s="5"/>
      <c r="AV511" s="5"/>
      <c r="AW511" s="5"/>
      <c r="AX511" s="5"/>
    </row>
    <row r="512" spans="1:50" x14ac:dyDescent="0.25">
      <c r="A512" s="18">
        <v>45795</v>
      </c>
      <c r="B512" s="5">
        <v>1292</v>
      </c>
      <c r="C512" s="5">
        <v>1292</v>
      </c>
      <c r="D512" s="5">
        <v>1292</v>
      </c>
      <c r="E512" s="5">
        <v>1292</v>
      </c>
      <c r="F512" s="5">
        <v>1292</v>
      </c>
      <c r="G512" s="5">
        <v>1292</v>
      </c>
      <c r="H512" s="2">
        <v>713</v>
      </c>
      <c r="I512" s="2">
        <v>0</v>
      </c>
      <c r="J512" s="2">
        <v>0</v>
      </c>
      <c r="K512" s="2">
        <v>0</v>
      </c>
      <c r="L512" s="2">
        <v>0</v>
      </c>
      <c r="M512" s="2">
        <v>0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726</v>
      </c>
      <c r="W512" s="5">
        <v>1292</v>
      </c>
      <c r="X512" s="5">
        <v>1292</v>
      </c>
      <c r="Y512" s="5">
        <v>1292</v>
      </c>
      <c r="AA512" s="2">
        <f>IFERROR(INDEX('Holiday Schedule'!$D$3:$D$24,MATCH(A512,'Holiday Schedule'!$C$3:$C$24,0)),0)</f>
        <v>0</v>
      </c>
      <c r="AB512" s="2">
        <f t="shared" si="56"/>
        <v>1</v>
      </c>
      <c r="AC512" s="2">
        <f t="shared" si="57"/>
        <v>0</v>
      </c>
      <c r="AD512" s="5">
        <f t="shared" si="58"/>
        <v>13067</v>
      </c>
      <c r="AE512" s="5">
        <f t="shared" si="59"/>
        <v>13067</v>
      </c>
      <c r="AG512" s="2">
        <f t="shared" si="60"/>
        <v>5</v>
      </c>
      <c r="AH512" s="2">
        <f t="shared" si="61"/>
        <v>2025</v>
      </c>
      <c r="AJ512" s="5">
        <f t="shared" si="62"/>
        <v>1292</v>
      </c>
      <c r="AK512" s="2">
        <f t="shared" si="63"/>
        <v>1</v>
      </c>
      <c r="AT512" s="5"/>
      <c r="AU512" s="5"/>
      <c r="AV512" s="5"/>
      <c r="AW512" s="5"/>
      <c r="AX512" s="5"/>
    </row>
    <row r="513" spans="1:50" x14ac:dyDescent="0.25">
      <c r="A513" s="18">
        <v>45796</v>
      </c>
      <c r="B513" s="5">
        <v>1296</v>
      </c>
      <c r="C513" s="5">
        <v>1296</v>
      </c>
      <c r="D513" s="5">
        <v>1296</v>
      </c>
      <c r="E513" s="5">
        <v>1296</v>
      </c>
      <c r="F513" s="5">
        <v>1296</v>
      </c>
      <c r="G513" s="5">
        <v>1296</v>
      </c>
      <c r="H513" s="2">
        <v>777</v>
      </c>
      <c r="I513" s="2">
        <v>0</v>
      </c>
      <c r="J513" s="2">
        <v>0</v>
      </c>
      <c r="K513" s="2">
        <v>0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0</v>
      </c>
      <c r="S513" s="2">
        <v>0</v>
      </c>
      <c r="T513" s="2">
        <v>0</v>
      </c>
      <c r="U513" s="2">
        <v>0</v>
      </c>
      <c r="V513" s="2">
        <v>907</v>
      </c>
      <c r="W513" s="5">
        <v>1296</v>
      </c>
      <c r="X513" s="5">
        <v>1296</v>
      </c>
      <c r="Y513" s="5">
        <v>1296</v>
      </c>
      <c r="AA513" s="2">
        <f>IFERROR(INDEX('Holiday Schedule'!$D$3:$D$24,MATCH(A513,'Holiday Schedule'!$C$3:$C$24,0)),0)</f>
        <v>0</v>
      </c>
      <c r="AB513" s="2">
        <f t="shared" si="56"/>
        <v>2</v>
      </c>
      <c r="AC513" s="2">
        <f t="shared" si="57"/>
        <v>3499</v>
      </c>
      <c r="AD513" s="5">
        <f t="shared" si="58"/>
        <v>9849</v>
      </c>
      <c r="AE513" s="5">
        <f t="shared" si="59"/>
        <v>13348</v>
      </c>
      <c r="AG513" s="2">
        <f t="shared" si="60"/>
        <v>5</v>
      </c>
      <c r="AH513" s="2">
        <f t="shared" si="61"/>
        <v>2025</v>
      </c>
      <c r="AJ513" s="5">
        <f t="shared" si="62"/>
        <v>1296</v>
      </c>
      <c r="AK513" s="2">
        <f t="shared" si="63"/>
        <v>1</v>
      </c>
      <c r="AT513" s="5"/>
      <c r="AU513" s="5"/>
      <c r="AV513" s="5"/>
      <c r="AW513" s="5"/>
      <c r="AX513" s="5"/>
    </row>
    <row r="514" spans="1:50" x14ac:dyDescent="0.25">
      <c r="A514" s="18">
        <v>45797</v>
      </c>
      <c r="B514" s="5">
        <v>1309</v>
      </c>
      <c r="C514" s="5">
        <v>1309</v>
      </c>
      <c r="D514" s="5">
        <v>1309</v>
      </c>
      <c r="E514" s="5">
        <v>1309</v>
      </c>
      <c r="F514" s="5">
        <v>1309</v>
      </c>
      <c r="G514" s="5">
        <v>1309</v>
      </c>
      <c r="H514" s="2">
        <v>785</v>
      </c>
      <c r="I514" s="2">
        <v>0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O514" s="2">
        <v>0</v>
      </c>
      <c r="P514" s="2">
        <v>0</v>
      </c>
      <c r="Q514" s="2">
        <v>0</v>
      </c>
      <c r="R514" s="2">
        <v>0</v>
      </c>
      <c r="S514" s="2">
        <v>0</v>
      </c>
      <c r="T514" s="2">
        <v>0</v>
      </c>
      <c r="U514" s="2">
        <v>0</v>
      </c>
      <c r="V514" s="2">
        <v>915</v>
      </c>
      <c r="W514" s="5">
        <v>1309</v>
      </c>
      <c r="X514" s="5">
        <v>1309</v>
      </c>
      <c r="Y514" s="5">
        <v>1309</v>
      </c>
      <c r="AA514" s="2">
        <f>IFERROR(INDEX('Holiday Schedule'!$D$3:$D$24,MATCH(A514,'Holiday Schedule'!$C$3:$C$24,0)),0)</f>
        <v>0</v>
      </c>
      <c r="AB514" s="2">
        <f t="shared" si="56"/>
        <v>3</v>
      </c>
      <c r="AC514" s="2">
        <f t="shared" si="57"/>
        <v>3533</v>
      </c>
      <c r="AD514" s="5">
        <f t="shared" si="58"/>
        <v>9948</v>
      </c>
      <c r="AE514" s="5">
        <f t="shared" si="59"/>
        <v>13481</v>
      </c>
      <c r="AG514" s="2">
        <f t="shared" si="60"/>
        <v>5</v>
      </c>
      <c r="AH514" s="2">
        <f t="shared" si="61"/>
        <v>2025</v>
      </c>
      <c r="AJ514" s="5">
        <f t="shared" si="62"/>
        <v>1309</v>
      </c>
      <c r="AK514" s="2">
        <f t="shared" si="63"/>
        <v>1</v>
      </c>
      <c r="AT514" s="5"/>
      <c r="AU514" s="5"/>
      <c r="AV514" s="5"/>
      <c r="AW514" s="5"/>
      <c r="AX514" s="5"/>
    </row>
    <row r="515" spans="1:50" x14ac:dyDescent="0.25">
      <c r="A515" s="18">
        <v>45798</v>
      </c>
      <c r="B515" s="5">
        <v>1318</v>
      </c>
      <c r="C515" s="5">
        <v>1318</v>
      </c>
      <c r="D515" s="5">
        <v>1318</v>
      </c>
      <c r="E515" s="5">
        <v>1318</v>
      </c>
      <c r="F515" s="5">
        <v>1318</v>
      </c>
      <c r="G515" s="5">
        <v>1318</v>
      </c>
      <c r="H515" s="2">
        <v>790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2">
        <v>0</v>
      </c>
      <c r="P515" s="2">
        <v>0</v>
      </c>
      <c r="Q515" s="2">
        <v>0</v>
      </c>
      <c r="R515" s="2">
        <v>0</v>
      </c>
      <c r="S515" s="2">
        <v>0</v>
      </c>
      <c r="T515" s="2">
        <v>0</v>
      </c>
      <c r="U515" s="2">
        <v>0</v>
      </c>
      <c r="V515" s="2">
        <v>922</v>
      </c>
      <c r="W515" s="5">
        <v>1318</v>
      </c>
      <c r="X515" s="5">
        <v>1318</v>
      </c>
      <c r="Y515" s="5">
        <v>1318</v>
      </c>
      <c r="AA515" s="2">
        <f>IFERROR(INDEX('Holiday Schedule'!$D$3:$D$24,MATCH(A515,'Holiday Schedule'!$C$3:$C$24,0)),0)</f>
        <v>0</v>
      </c>
      <c r="AB515" s="2">
        <f t="shared" si="56"/>
        <v>4</v>
      </c>
      <c r="AC515" s="2">
        <f t="shared" si="57"/>
        <v>3558</v>
      </c>
      <c r="AD515" s="5">
        <f t="shared" si="58"/>
        <v>10016</v>
      </c>
      <c r="AE515" s="5">
        <f t="shared" si="59"/>
        <v>13574</v>
      </c>
      <c r="AG515" s="2">
        <f t="shared" si="60"/>
        <v>5</v>
      </c>
      <c r="AH515" s="2">
        <f t="shared" si="61"/>
        <v>2025</v>
      </c>
      <c r="AJ515" s="5">
        <f t="shared" si="62"/>
        <v>1318</v>
      </c>
      <c r="AK515" s="2">
        <f t="shared" si="63"/>
        <v>1</v>
      </c>
      <c r="AT515" s="5"/>
      <c r="AU515" s="5"/>
      <c r="AV515" s="5"/>
      <c r="AW515" s="5"/>
      <c r="AX515" s="5"/>
    </row>
    <row r="516" spans="1:50" x14ac:dyDescent="0.25">
      <c r="A516" s="18">
        <v>45799</v>
      </c>
      <c r="B516" s="5">
        <v>1318</v>
      </c>
      <c r="C516" s="5">
        <v>1318</v>
      </c>
      <c r="D516" s="5">
        <v>1318</v>
      </c>
      <c r="E516" s="5">
        <v>1318</v>
      </c>
      <c r="F516" s="5">
        <v>1318</v>
      </c>
      <c r="G516" s="5">
        <v>1318</v>
      </c>
      <c r="H516" s="2">
        <v>790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922</v>
      </c>
      <c r="W516" s="5">
        <v>1318</v>
      </c>
      <c r="X516" s="5">
        <v>1318</v>
      </c>
      <c r="Y516" s="5">
        <v>1318</v>
      </c>
      <c r="AA516" s="2">
        <f>IFERROR(INDEX('Holiday Schedule'!$D$3:$D$24,MATCH(A516,'Holiday Schedule'!$C$3:$C$24,0)),0)</f>
        <v>0</v>
      </c>
      <c r="AB516" s="2">
        <f t="shared" si="56"/>
        <v>5</v>
      </c>
      <c r="AC516" s="2">
        <f t="shared" si="57"/>
        <v>3558</v>
      </c>
      <c r="AD516" s="5">
        <f t="shared" si="58"/>
        <v>10016</v>
      </c>
      <c r="AE516" s="5">
        <f t="shared" si="59"/>
        <v>13574</v>
      </c>
      <c r="AG516" s="2">
        <f t="shared" si="60"/>
        <v>5</v>
      </c>
      <c r="AH516" s="2">
        <f t="shared" si="61"/>
        <v>2025</v>
      </c>
      <c r="AJ516" s="5">
        <f t="shared" si="62"/>
        <v>1318</v>
      </c>
      <c r="AK516" s="2">
        <f t="shared" si="63"/>
        <v>1</v>
      </c>
      <c r="AT516" s="5"/>
      <c r="AU516" s="5"/>
      <c r="AV516" s="5"/>
      <c r="AW516" s="5"/>
      <c r="AX516" s="5"/>
    </row>
    <row r="517" spans="1:50" x14ac:dyDescent="0.25">
      <c r="A517" s="18">
        <v>45800</v>
      </c>
      <c r="B517" s="5">
        <v>1317</v>
      </c>
      <c r="C517" s="5">
        <v>1317</v>
      </c>
      <c r="D517" s="5">
        <v>1317</v>
      </c>
      <c r="E517" s="5">
        <v>1317</v>
      </c>
      <c r="F517" s="5">
        <v>1317</v>
      </c>
      <c r="G517" s="5">
        <v>1317</v>
      </c>
      <c r="H517" s="2">
        <v>790</v>
      </c>
      <c r="I517" s="2">
        <v>0</v>
      </c>
      <c r="J517" s="2">
        <v>0</v>
      </c>
      <c r="K517" s="2">
        <v>0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0</v>
      </c>
      <c r="S517" s="2">
        <v>0</v>
      </c>
      <c r="T517" s="2">
        <v>0</v>
      </c>
      <c r="U517" s="2">
        <v>0</v>
      </c>
      <c r="V517" s="2">
        <v>921</v>
      </c>
      <c r="W517" s="5">
        <v>1317</v>
      </c>
      <c r="X517" s="5">
        <v>1317</v>
      </c>
      <c r="Y517" s="5">
        <v>1317</v>
      </c>
      <c r="AA517" s="2">
        <f>IFERROR(INDEX('Holiday Schedule'!$D$3:$D$24,MATCH(A517,'Holiday Schedule'!$C$3:$C$24,0)),0)</f>
        <v>0</v>
      </c>
      <c r="AB517" s="2">
        <f t="shared" si="56"/>
        <v>6</v>
      </c>
      <c r="AC517" s="2">
        <f t="shared" si="57"/>
        <v>3555</v>
      </c>
      <c r="AD517" s="5">
        <f t="shared" si="58"/>
        <v>10009</v>
      </c>
      <c r="AE517" s="5">
        <f t="shared" si="59"/>
        <v>13564</v>
      </c>
      <c r="AG517" s="2">
        <f t="shared" si="60"/>
        <v>5</v>
      </c>
      <c r="AH517" s="2">
        <f t="shared" si="61"/>
        <v>2025</v>
      </c>
      <c r="AJ517" s="5">
        <f t="shared" si="62"/>
        <v>1317</v>
      </c>
      <c r="AK517" s="2">
        <f t="shared" si="63"/>
        <v>1</v>
      </c>
      <c r="AT517" s="5"/>
      <c r="AU517" s="5"/>
      <c r="AV517" s="5"/>
      <c r="AW517" s="5"/>
      <c r="AX517" s="5"/>
    </row>
    <row r="518" spans="1:50" x14ac:dyDescent="0.25">
      <c r="A518" s="18">
        <v>45801</v>
      </c>
      <c r="B518" s="5">
        <v>1317</v>
      </c>
      <c r="C518" s="5">
        <v>1317</v>
      </c>
      <c r="D518" s="5">
        <v>1317</v>
      </c>
      <c r="E518" s="5">
        <v>1317</v>
      </c>
      <c r="F518" s="5">
        <v>1317</v>
      </c>
      <c r="G518" s="5">
        <v>1317</v>
      </c>
      <c r="H518" s="2">
        <v>725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740</v>
      </c>
      <c r="W518" s="5">
        <v>1317</v>
      </c>
      <c r="X518" s="5">
        <v>1317</v>
      </c>
      <c r="Y518" s="5">
        <v>1317</v>
      </c>
      <c r="AA518" s="2">
        <f>IFERROR(INDEX('Holiday Schedule'!$D$3:$D$24,MATCH(A518,'Holiday Schedule'!$C$3:$C$24,0)),0)</f>
        <v>0</v>
      </c>
      <c r="AB518" s="2">
        <f t="shared" si="56"/>
        <v>7</v>
      </c>
      <c r="AC518" s="2">
        <f t="shared" si="57"/>
        <v>0</v>
      </c>
      <c r="AD518" s="5">
        <f t="shared" si="58"/>
        <v>13318</v>
      </c>
      <c r="AE518" s="5">
        <f t="shared" si="59"/>
        <v>13318</v>
      </c>
      <c r="AG518" s="2">
        <f t="shared" si="60"/>
        <v>5</v>
      </c>
      <c r="AH518" s="2">
        <f t="shared" si="61"/>
        <v>2025</v>
      </c>
      <c r="AJ518" s="5">
        <f t="shared" si="62"/>
        <v>1317</v>
      </c>
      <c r="AK518" s="2">
        <f t="shared" si="63"/>
        <v>1</v>
      </c>
      <c r="AT518" s="5"/>
      <c r="AU518" s="5"/>
      <c r="AV518" s="5"/>
      <c r="AW518" s="5"/>
      <c r="AX518" s="5"/>
    </row>
    <row r="519" spans="1:50" x14ac:dyDescent="0.25">
      <c r="A519" s="18">
        <v>45802</v>
      </c>
      <c r="B519" s="5">
        <v>1317</v>
      </c>
      <c r="C519" s="5">
        <v>1317</v>
      </c>
      <c r="D519" s="5">
        <v>1317</v>
      </c>
      <c r="E519" s="5">
        <v>1317</v>
      </c>
      <c r="F519" s="5">
        <v>1317</v>
      </c>
      <c r="G519" s="5">
        <v>1317</v>
      </c>
      <c r="H519" s="2">
        <v>725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740</v>
      </c>
      <c r="W519" s="5">
        <v>1317</v>
      </c>
      <c r="X519" s="5">
        <v>1317</v>
      </c>
      <c r="Y519" s="5">
        <v>1317</v>
      </c>
      <c r="AA519" s="2">
        <f>IFERROR(INDEX('Holiday Schedule'!$D$3:$D$24,MATCH(A519,'Holiday Schedule'!$C$3:$C$24,0)),0)</f>
        <v>0</v>
      </c>
      <c r="AB519" s="2">
        <f t="shared" si="56"/>
        <v>1</v>
      </c>
      <c r="AC519" s="2">
        <f t="shared" si="57"/>
        <v>0</v>
      </c>
      <c r="AD519" s="5">
        <f t="shared" si="58"/>
        <v>13318</v>
      </c>
      <c r="AE519" s="5">
        <f t="shared" si="59"/>
        <v>13318</v>
      </c>
      <c r="AG519" s="2">
        <f t="shared" si="60"/>
        <v>5</v>
      </c>
      <c r="AH519" s="2">
        <f t="shared" si="61"/>
        <v>2025</v>
      </c>
      <c r="AJ519" s="5">
        <f t="shared" si="62"/>
        <v>1317</v>
      </c>
      <c r="AK519" s="2">
        <f t="shared" si="63"/>
        <v>1</v>
      </c>
      <c r="AT519" s="5"/>
      <c r="AU519" s="5"/>
      <c r="AV519" s="5"/>
      <c r="AW519" s="5"/>
      <c r="AX519" s="5"/>
    </row>
    <row r="520" spans="1:50" x14ac:dyDescent="0.25">
      <c r="A520" s="18">
        <v>45803</v>
      </c>
      <c r="B520" s="5">
        <v>1317</v>
      </c>
      <c r="C520" s="5">
        <v>1317</v>
      </c>
      <c r="D520" s="5">
        <v>1317</v>
      </c>
      <c r="E520" s="5">
        <v>1317</v>
      </c>
      <c r="F520" s="5">
        <v>1317</v>
      </c>
      <c r="G520" s="5">
        <v>1317</v>
      </c>
      <c r="H520" s="2">
        <v>725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740</v>
      </c>
      <c r="W520" s="5">
        <v>1317</v>
      </c>
      <c r="X520" s="5">
        <v>1317</v>
      </c>
      <c r="Y520" s="5">
        <v>1317</v>
      </c>
      <c r="AA520" s="2">
        <f>IFERROR(INDEX('Holiday Schedule'!$D$3:$D$24,MATCH(A520,'Holiday Schedule'!$C$3:$C$24,0)),0)</f>
        <v>1</v>
      </c>
      <c r="AB520" s="2">
        <f t="shared" si="56"/>
        <v>2</v>
      </c>
      <c r="AC520" s="2">
        <f t="shared" si="57"/>
        <v>0</v>
      </c>
      <c r="AD520" s="5">
        <f t="shared" si="58"/>
        <v>13318</v>
      </c>
      <c r="AE520" s="5">
        <f t="shared" si="59"/>
        <v>13318</v>
      </c>
      <c r="AG520" s="2">
        <f t="shared" si="60"/>
        <v>5</v>
      </c>
      <c r="AH520" s="2">
        <f t="shared" si="61"/>
        <v>2025</v>
      </c>
      <c r="AJ520" s="5">
        <f t="shared" si="62"/>
        <v>1317</v>
      </c>
      <c r="AK520" s="2">
        <f t="shared" si="63"/>
        <v>1</v>
      </c>
      <c r="AT520" s="5"/>
      <c r="AU520" s="5"/>
      <c r="AV520" s="5"/>
      <c r="AW520" s="5"/>
      <c r="AX520" s="5"/>
    </row>
    <row r="521" spans="1:50" x14ac:dyDescent="0.25">
      <c r="A521" s="18">
        <v>45804</v>
      </c>
      <c r="B521" s="5">
        <v>1319</v>
      </c>
      <c r="C521" s="5">
        <v>1319</v>
      </c>
      <c r="D521" s="5">
        <v>1319</v>
      </c>
      <c r="E521" s="5">
        <v>1319</v>
      </c>
      <c r="F521" s="5">
        <v>1319</v>
      </c>
      <c r="G521" s="5">
        <v>1319</v>
      </c>
      <c r="H521" s="2">
        <v>791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923</v>
      </c>
      <c r="W521" s="5">
        <v>1319</v>
      </c>
      <c r="X521" s="5">
        <v>1319</v>
      </c>
      <c r="Y521" s="5">
        <v>1319</v>
      </c>
      <c r="AA521" s="2">
        <f>IFERROR(INDEX('Holiday Schedule'!$D$3:$D$24,MATCH(A521,'Holiday Schedule'!$C$3:$C$24,0)),0)</f>
        <v>0</v>
      </c>
      <c r="AB521" s="2">
        <f t="shared" si="56"/>
        <v>3</v>
      </c>
      <c r="AC521" s="2">
        <f t="shared" si="57"/>
        <v>3561</v>
      </c>
      <c r="AD521" s="5">
        <f t="shared" si="58"/>
        <v>10024</v>
      </c>
      <c r="AE521" s="5">
        <f t="shared" si="59"/>
        <v>13585</v>
      </c>
      <c r="AG521" s="2">
        <f t="shared" si="60"/>
        <v>5</v>
      </c>
      <c r="AH521" s="2">
        <f t="shared" si="61"/>
        <v>2025</v>
      </c>
      <c r="AJ521" s="5">
        <f t="shared" si="62"/>
        <v>1319</v>
      </c>
      <c r="AK521" s="2">
        <f t="shared" si="63"/>
        <v>1</v>
      </c>
      <c r="AT521" s="5"/>
      <c r="AU521" s="5"/>
      <c r="AV521" s="5"/>
      <c r="AW521" s="5"/>
      <c r="AX521" s="5"/>
    </row>
    <row r="522" spans="1:50" x14ac:dyDescent="0.25">
      <c r="A522" s="18">
        <v>45805</v>
      </c>
      <c r="B522" s="5">
        <v>1326</v>
      </c>
      <c r="C522" s="5">
        <v>1326</v>
      </c>
      <c r="D522" s="5">
        <v>1326</v>
      </c>
      <c r="E522" s="5">
        <v>1326</v>
      </c>
      <c r="F522" s="5">
        <v>1326</v>
      </c>
      <c r="G522" s="5">
        <v>1326</v>
      </c>
      <c r="H522" s="2">
        <v>796</v>
      </c>
      <c r="I522" s="2">
        <v>0</v>
      </c>
      <c r="J522" s="2">
        <v>0</v>
      </c>
      <c r="K522" s="2">
        <v>0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929</v>
      </c>
      <c r="W522" s="5">
        <v>1326</v>
      </c>
      <c r="X522" s="5">
        <v>1326</v>
      </c>
      <c r="Y522" s="5">
        <v>1326</v>
      </c>
      <c r="AA522" s="2">
        <f>IFERROR(INDEX('Holiday Schedule'!$D$3:$D$24,MATCH(A522,'Holiday Schedule'!$C$3:$C$24,0)),0)</f>
        <v>0</v>
      </c>
      <c r="AB522" s="2">
        <f t="shared" ref="AB522:AB585" si="64">WEEKDAY(A522)</f>
        <v>4</v>
      </c>
      <c r="AC522" s="2">
        <f t="shared" ref="AC522:AC585" si="65">IF(AND(AB522&gt;1,AB522&lt;7,AA522&lt;1),SUM(I522:X522),0)</f>
        <v>3581</v>
      </c>
      <c r="AD522" s="5">
        <f t="shared" ref="AD522:AD585" si="66">AE522-AC522</f>
        <v>10078</v>
      </c>
      <c r="AE522" s="5">
        <f t="shared" ref="AE522:AE585" si="67">SUM(B522:Y522)</f>
        <v>13659</v>
      </c>
      <c r="AG522" s="2">
        <f t="shared" ref="AG522:AG585" si="68">MONTH(A522)</f>
        <v>5</v>
      </c>
      <c r="AH522" s="2">
        <f t="shared" ref="AH522:AH585" si="69">YEAR(A522)</f>
        <v>2025</v>
      </c>
      <c r="AJ522" s="5">
        <f t="shared" ref="AJ522:AJ585" si="70">MAX(B522:Y522)</f>
        <v>1326</v>
      </c>
      <c r="AK522" s="2">
        <f t="shared" ref="AK522:AK585" si="71">IF(AE522&gt;0,INDEX(B$8:Y$8,MATCH(AJ522,B522:Y522,0)),"")</f>
        <v>1</v>
      </c>
      <c r="AT522" s="5"/>
      <c r="AU522" s="5"/>
      <c r="AV522" s="5"/>
      <c r="AW522" s="5"/>
      <c r="AX522" s="5"/>
    </row>
    <row r="523" spans="1:50" x14ac:dyDescent="0.25">
      <c r="A523" s="18">
        <v>45806</v>
      </c>
      <c r="B523" s="5">
        <v>1366</v>
      </c>
      <c r="C523" s="5">
        <v>1366</v>
      </c>
      <c r="D523" s="5">
        <v>1366</v>
      </c>
      <c r="E523" s="5">
        <v>1366</v>
      </c>
      <c r="F523" s="5">
        <v>1366</v>
      </c>
      <c r="G523" s="5">
        <v>1366</v>
      </c>
      <c r="H523" s="2">
        <v>819</v>
      </c>
      <c r="I523" s="2">
        <v>0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956</v>
      </c>
      <c r="W523" s="5">
        <v>1366</v>
      </c>
      <c r="X523" s="5">
        <v>1366</v>
      </c>
      <c r="Y523" s="5">
        <v>1366</v>
      </c>
      <c r="AA523" s="2">
        <f>IFERROR(INDEX('Holiday Schedule'!$D$3:$D$24,MATCH(A523,'Holiday Schedule'!$C$3:$C$24,0)),0)</f>
        <v>0</v>
      </c>
      <c r="AB523" s="2">
        <f t="shared" si="64"/>
        <v>5</v>
      </c>
      <c r="AC523" s="2">
        <f t="shared" si="65"/>
        <v>3688</v>
      </c>
      <c r="AD523" s="5">
        <f t="shared" si="66"/>
        <v>10381</v>
      </c>
      <c r="AE523" s="5">
        <f t="shared" si="67"/>
        <v>14069</v>
      </c>
      <c r="AG523" s="2">
        <f t="shared" si="68"/>
        <v>5</v>
      </c>
      <c r="AH523" s="2">
        <f t="shared" si="69"/>
        <v>2025</v>
      </c>
      <c r="AJ523" s="5">
        <f t="shared" si="70"/>
        <v>1366</v>
      </c>
      <c r="AK523" s="2">
        <f t="shared" si="71"/>
        <v>1</v>
      </c>
      <c r="AT523" s="5"/>
      <c r="AU523" s="5"/>
      <c r="AV523" s="5"/>
      <c r="AW523" s="5"/>
      <c r="AX523" s="5"/>
    </row>
    <row r="524" spans="1:50" x14ac:dyDescent="0.25">
      <c r="A524" s="18">
        <v>45807</v>
      </c>
      <c r="B524" s="5">
        <v>1370</v>
      </c>
      <c r="C524" s="5">
        <v>1370</v>
      </c>
      <c r="D524" s="5">
        <v>1370</v>
      </c>
      <c r="E524" s="5">
        <v>1370</v>
      </c>
      <c r="F524" s="5">
        <v>1370</v>
      </c>
      <c r="G524" s="5">
        <v>1370</v>
      </c>
      <c r="H524" s="2">
        <v>822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959</v>
      </c>
      <c r="W524" s="5">
        <v>1370</v>
      </c>
      <c r="X524" s="5">
        <v>1370</v>
      </c>
      <c r="Y524" s="5">
        <v>1370</v>
      </c>
      <c r="AA524" s="2">
        <f>IFERROR(INDEX('Holiday Schedule'!$D$3:$D$24,MATCH(A524,'Holiday Schedule'!$C$3:$C$24,0)),0)</f>
        <v>0</v>
      </c>
      <c r="AB524" s="2">
        <f t="shared" si="64"/>
        <v>6</v>
      </c>
      <c r="AC524" s="2">
        <f t="shared" si="65"/>
        <v>3699</v>
      </c>
      <c r="AD524" s="5">
        <f t="shared" si="66"/>
        <v>10412</v>
      </c>
      <c r="AE524" s="5">
        <f t="shared" si="67"/>
        <v>14111</v>
      </c>
      <c r="AG524" s="2">
        <f t="shared" si="68"/>
        <v>5</v>
      </c>
      <c r="AH524" s="2">
        <f t="shared" si="69"/>
        <v>2025</v>
      </c>
      <c r="AJ524" s="5">
        <f t="shared" si="70"/>
        <v>1370</v>
      </c>
      <c r="AK524" s="2">
        <f t="shared" si="71"/>
        <v>1</v>
      </c>
      <c r="AT524" s="5"/>
      <c r="AU524" s="5"/>
      <c r="AV524" s="5"/>
      <c r="AW524" s="5"/>
      <c r="AX524" s="5"/>
    </row>
    <row r="525" spans="1:50" x14ac:dyDescent="0.25">
      <c r="A525" s="18">
        <v>45808</v>
      </c>
      <c r="B525" s="5">
        <v>1370</v>
      </c>
      <c r="C525" s="5">
        <v>1370</v>
      </c>
      <c r="D525" s="5">
        <v>1370</v>
      </c>
      <c r="E525" s="5">
        <v>1370</v>
      </c>
      <c r="F525" s="5">
        <v>1370</v>
      </c>
      <c r="G525" s="5">
        <v>1370</v>
      </c>
      <c r="H525" s="2">
        <v>755</v>
      </c>
      <c r="I525" s="2">
        <v>0</v>
      </c>
      <c r="J525" s="2">
        <v>0</v>
      </c>
      <c r="K525" s="2">
        <v>0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0</v>
      </c>
      <c r="S525" s="2">
        <v>0</v>
      </c>
      <c r="T525" s="2">
        <v>0</v>
      </c>
      <c r="U525" s="2">
        <v>0</v>
      </c>
      <c r="V525" s="2">
        <v>770</v>
      </c>
      <c r="W525" s="5">
        <v>1370</v>
      </c>
      <c r="X525" s="5">
        <v>1370</v>
      </c>
      <c r="Y525" s="5">
        <v>1370</v>
      </c>
      <c r="AA525" s="2">
        <f>IFERROR(INDEX('Holiday Schedule'!$D$3:$D$24,MATCH(A525,'Holiday Schedule'!$C$3:$C$24,0)),0)</f>
        <v>0</v>
      </c>
      <c r="AB525" s="2">
        <f t="shared" si="64"/>
        <v>7</v>
      </c>
      <c r="AC525" s="2">
        <f t="shared" si="65"/>
        <v>0</v>
      </c>
      <c r="AD525" s="5">
        <f t="shared" si="66"/>
        <v>13855</v>
      </c>
      <c r="AE525" s="5">
        <f t="shared" si="67"/>
        <v>13855</v>
      </c>
      <c r="AG525" s="2">
        <f t="shared" si="68"/>
        <v>5</v>
      </c>
      <c r="AH525" s="2">
        <f t="shared" si="69"/>
        <v>2025</v>
      </c>
      <c r="AJ525" s="5">
        <f t="shared" si="70"/>
        <v>1370</v>
      </c>
      <c r="AK525" s="2">
        <f t="shared" si="71"/>
        <v>1</v>
      </c>
      <c r="AT525" s="5"/>
      <c r="AU525" s="5"/>
      <c r="AV525" s="5"/>
      <c r="AW525" s="5"/>
      <c r="AX525" s="5"/>
    </row>
    <row r="526" spans="1:50" x14ac:dyDescent="0.25">
      <c r="A526" s="18">
        <v>45809</v>
      </c>
      <c r="B526" s="5">
        <v>1370</v>
      </c>
      <c r="C526" s="5">
        <v>1370</v>
      </c>
      <c r="D526" s="5">
        <v>1370</v>
      </c>
      <c r="E526" s="5">
        <v>1370</v>
      </c>
      <c r="F526" s="5">
        <v>1370</v>
      </c>
      <c r="G526" s="5">
        <v>1370</v>
      </c>
      <c r="H526" s="2">
        <v>515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5">
        <v>1370</v>
      </c>
      <c r="X526" s="5">
        <v>1370</v>
      </c>
      <c r="Y526" s="5">
        <v>1370</v>
      </c>
      <c r="AA526" s="2">
        <f>IFERROR(INDEX('Holiday Schedule'!$D$3:$D$24,MATCH(A526,'Holiday Schedule'!$C$3:$C$24,0)),0)</f>
        <v>0</v>
      </c>
      <c r="AB526" s="2">
        <f t="shared" si="64"/>
        <v>1</v>
      </c>
      <c r="AC526" s="2">
        <f t="shared" si="65"/>
        <v>0</v>
      </c>
      <c r="AD526" s="5">
        <f t="shared" si="66"/>
        <v>12845</v>
      </c>
      <c r="AE526" s="5">
        <f t="shared" si="67"/>
        <v>12845</v>
      </c>
      <c r="AG526" s="2">
        <f t="shared" si="68"/>
        <v>6</v>
      </c>
      <c r="AH526" s="2">
        <f t="shared" si="69"/>
        <v>2025</v>
      </c>
      <c r="AJ526" s="5">
        <f t="shared" si="70"/>
        <v>1370</v>
      </c>
      <c r="AK526" s="2">
        <f t="shared" si="71"/>
        <v>1</v>
      </c>
      <c r="AU526" s="5"/>
      <c r="AV526" s="5"/>
      <c r="AW526" s="5"/>
      <c r="AX526" s="5"/>
    </row>
    <row r="527" spans="1:50" x14ac:dyDescent="0.25">
      <c r="A527" s="18">
        <v>45810</v>
      </c>
      <c r="B527" s="5">
        <v>1371</v>
      </c>
      <c r="C527" s="5">
        <v>1371</v>
      </c>
      <c r="D527" s="5">
        <v>1371</v>
      </c>
      <c r="E527" s="5">
        <v>1371</v>
      </c>
      <c r="F527" s="5">
        <v>1371</v>
      </c>
      <c r="G527" s="5">
        <v>1371</v>
      </c>
      <c r="H527" s="2">
        <v>500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0</v>
      </c>
      <c r="S527" s="2">
        <v>0</v>
      </c>
      <c r="T527" s="2">
        <v>0</v>
      </c>
      <c r="U527" s="2">
        <v>0</v>
      </c>
      <c r="V527" s="2">
        <v>0</v>
      </c>
      <c r="W527" s="5">
        <v>1371</v>
      </c>
      <c r="X527" s="5">
        <v>1371</v>
      </c>
      <c r="Y527" s="5">
        <v>1371</v>
      </c>
      <c r="AA527" s="2">
        <f>IFERROR(INDEX('Holiday Schedule'!$D$3:$D$24,MATCH(A527,'Holiday Schedule'!$C$3:$C$24,0)),0)</f>
        <v>0</v>
      </c>
      <c r="AB527" s="2">
        <f t="shared" si="64"/>
        <v>2</v>
      </c>
      <c r="AC527" s="2">
        <f t="shared" si="65"/>
        <v>2742</v>
      </c>
      <c r="AD527" s="5">
        <f t="shared" si="66"/>
        <v>10097</v>
      </c>
      <c r="AE527" s="5">
        <f t="shared" si="67"/>
        <v>12839</v>
      </c>
      <c r="AG527" s="2">
        <f t="shared" si="68"/>
        <v>6</v>
      </c>
      <c r="AH527" s="2">
        <f t="shared" si="69"/>
        <v>2025</v>
      </c>
      <c r="AJ527" s="5">
        <f t="shared" si="70"/>
        <v>1371</v>
      </c>
      <c r="AK527" s="2">
        <f t="shared" si="71"/>
        <v>1</v>
      </c>
      <c r="AU527" s="5"/>
      <c r="AV527" s="5"/>
      <c r="AW527" s="5"/>
      <c r="AX527" s="5"/>
    </row>
    <row r="528" spans="1:50" x14ac:dyDescent="0.25">
      <c r="A528" s="18">
        <v>45811</v>
      </c>
      <c r="B528" s="5">
        <v>1385</v>
      </c>
      <c r="C528" s="5">
        <v>1385</v>
      </c>
      <c r="D528" s="5">
        <v>1385</v>
      </c>
      <c r="E528" s="5">
        <v>1385</v>
      </c>
      <c r="F528" s="5">
        <v>1385</v>
      </c>
      <c r="G528" s="5">
        <v>1385</v>
      </c>
      <c r="H528" s="2">
        <v>504</v>
      </c>
      <c r="I528" s="2">
        <v>0</v>
      </c>
      <c r="J528" s="2">
        <v>0</v>
      </c>
      <c r="K528" s="2">
        <v>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5">
        <v>1385</v>
      </c>
      <c r="X528" s="5">
        <v>1385</v>
      </c>
      <c r="Y528" s="5">
        <v>1385</v>
      </c>
      <c r="AA528" s="2">
        <f>IFERROR(INDEX('Holiday Schedule'!$D$3:$D$24,MATCH(A528,'Holiday Schedule'!$C$3:$C$24,0)),0)</f>
        <v>0</v>
      </c>
      <c r="AB528" s="2">
        <f t="shared" si="64"/>
        <v>3</v>
      </c>
      <c r="AC528" s="2">
        <f t="shared" si="65"/>
        <v>2770</v>
      </c>
      <c r="AD528" s="5">
        <f t="shared" si="66"/>
        <v>10199</v>
      </c>
      <c r="AE528" s="5">
        <f t="shared" si="67"/>
        <v>12969</v>
      </c>
      <c r="AG528" s="2">
        <f t="shared" si="68"/>
        <v>6</v>
      </c>
      <c r="AH528" s="2">
        <f t="shared" si="69"/>
        <v>2025</v>
      </c>
      <c r="AJ528" s="5">
        <f t="shared" si="70"/>
        <v>1385</v>
      </c>
      <c r="AK528" s="2">
        <f t="shared" si="71"/>
        <v>1</v>
      </c>
      <c r="AU528" s="5"/>
      <c r="AV528" s="5"/>
      <c r="AW528" s="5"/>
      <c r="AX528" s="5"/>
    </row>
    <row r="529" spans="1:50" x14ac:dyDescent="0.25">
      <c r="A529" s="18">
        <v>45812</v>
      </c>
      <c r="B529" s="5">
        <v>1400</v>
      </c>
      <c r="C529" s="5">
        <v>1400</v>
      </c>
      <c r="D529" s="5">
        <v>1400</v>
      </c>
      <c r="E529" s="5">
        <v>1400</v>
      </c>
      <c r="F529" s="5">
        <v>1400</v>
      </c>
      <c r="G529" s="5">
        <v>1400</v>
      </c>
      <c r="H529" s="2">
        <v>509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0</v>
      </c>
      <c r="O529" s="2">
        <v>0</v>
      </c>
      <c r="P529" s="2">
        <v>0</v>
      </c>
      <c r="Q529" s="2">
        <v>0</v>
      </c>
      <c r="R529" s="2">
        <v>0</v>
      </c>
      <c r="S529" s="2">
        <v>0</v>
      </c>
      <c r="T529" s="2">
        <v>0</v>
      </c>
      <c r="U529" s="2">
        <v>0</v>
      </c>
      <c r="V529" s="2">
        <v>0</v>
      </c>
      <c r="W529" s="5">
        <v>1400</v>
      </c>
      <c r="X529" s="5">
        <v>1400</v>
      </c>
      <c r="Y529" s="5">
        <v>1400</v>
      </c>
      <c r="AA529" s="2">
        <f>IFERROR(INDEX('Holiday Schedule'!$D$3:$D$24,MATCH(A529,'Holiday Schedule'!$C$3:$C$24,0)),0)</f>
        <v>0</v>
      </c>
      <c r="AB529" s="2">
        <f t="shared" si="64"/>
        <v>4</v>
      </c>
      <c r="AC529" s="2">
        <f t="shared" si="65"/>
        <v>2800</v>
      </c>
      <c r="AD529" s="5">
        <f t="shared" si="66"/>
        <v>10309</v>
      </c>
      <c r="AE529" s="5">
        <f t="shared" si="67"/>
        <v>13109</v>
      </c>
      <c r="AG529" s="2">
        <f t="shared" si="68"/>
        <v>6</v>
      </c>
      <c r="AH529" s="2">
        <f t="shared" si="69"/>
        <v>2025</v>
      </c>
      <c r="AJ529" s="5">
        <f t="shared" si="70"/>
        <v>1400</v>
      </c>
      <c r="AK529" s="2">
        <f t="shared" si="71"/>
        <v>1</v>
      </c>
      <c r="AU529" s="5"/>
      <c r="AV529" s="5"/>
      <c r="AW529" s="5"/>
      <c r="AX529" s="5"/>
    </row>
    <row r="530" spans="1:50" x14ac:dyDescent="0.25">
      <c r="A530" s="18">
        <v>45813</v>
      </c>
      <c r="B530" s="5">
        <v>1399</v>
      </c>
      <c r="C530" s="5">
        <v>1399</v>
      </c>
      <c r="D530" s="5">
        <v>1399</v>
      </c>
      <c r="E530" s="5">
        <v>1399</v>
      </c>
      <c r="F530" s="5">
        <v>1399</v>
      </c>
      <c r="G530" s="5">
        <v>1399</v>
      </c>
      <c r="H530" s="2">
        <v>509</v>
      </c>
      <c r="I530" s="2">
        <v>0</v>
      </c>
      <c r="J530" s="2">
        <v>0</v>
      </c>
      <c r="K530" s="2">
        <v>0</v>
      </c>
      <c r="L530" s="2">
        <v>0</v>
      </c>
      <c r="M530" s="2">
        <v>0</v>
      </c>
      <c r="N530" s="2">
        <v>0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5">
        <v>1399</v>
      </c>
      <c r="X530" s="5">
        <v>1399</v>
      </c>
      <c r="Y530" s="5">
        <v>1399</v>
      </c>
      <c r="AA530" s="2">
        <f>IFERROR(INDEX('Holiday Schedule'!$D$3:$D$24,MATCH(A530,'Holiday Schedule'!$C$3:$C$24,0)),0)</f>
        <v>0</v>
      </c>
      <c r="AB530" s="2">
        <f t="shared" si="64"/>
        <v>5</v>
      </c>
      <c r="AC530" s="2">
        <f t="shared" si="65"/>
        <v>2798</v>
      </c>
      <c r="AD530" s="5">
        <f t="shared" si="66"/>
        <v>10302</v>
      </c>
      <c r="AE530" s="5">
        <f t="shared" si="67"/>
        <v>13100</v>
      </c>
      <c r="AG530" s="2">
        <f t="shared" si="68"/>
        <v>6</v>
      </c>
      <c r="AH530" s="2">
        <f t="shared" si="69"/>
        <v>2025</v>
      </c>
      <c r="AJ530" s="5">
        <f t="shared" si="70"/>
        <v>1399</v>
      </c>
      <c r="AK530" s="2">
        <f t="shared" si="71"/>
        <v>1</v>
      </c>
      <c r="AU530" s="5"/>
      <c r="AV530" s="5"/>
      <c r="AW530" s="5"/>
      <c r="AX530" s="5"/>
    </row>
    <row r="531" spans="1:50" x14ac:dyDescent="0.25">
      <c r="A531" s="18">
        <v>45814</v>
      </c>
      <c r="B531" s="5">
        <v>1406</v>
      </c>
      <c r="C531" s="5">
        <v>1406</v>
      </c>
      <c r="D531" s="5">
        <v>1406</v>
      </c>
      <c r="E531" s="5">
        <v>1406</v>
      </c>
      <c r="F531" s="5">
        <v>1406</v>
      </c>
      <c r="G531" s="5">
        <v>1406</v>
      </c>
      <c r="H531" s="2">
        <v>512</v>
      </c>
      <c r="I531" s="2">
        <v>0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5">
        <v>1406</v>
      </c>
      <c r="X531" s="5">
        <v>1406</v>
      </c>
      <c r="Y531" s="5">
        <v>1406</v>
      </c>
      <c r="AA531" s="2">
        <f>IFERROR(INDEX('Holiday Schedule'!$D$3:$D$24,MATCH(A531,'Holiday Schedule'!$C$3:$C$24,0)),0)</f>
        <v>0</v>
      </c>
      <c r="AB531" s="2">
        <f t="shared" si="64"/>
        <v>6</v>
      </c>
      <c r="AC531" s="2">
        <f t="shared" si="65"/>
        <v>2812</v>
      </c>
      <c r="AD531" s="5">
        <f t="shared" si="66"/>
        <v>10354</v>
      </c>
      <c r="AE531" s="5">
        <f t="shared" si="67"/>
        <v>13166</v>
      </c>
      <c r="AG531" s="2">
        <f t="shared" si="68"/>
        <v>6</v>
      </c>
      <c r="AH531" s="2">
        <f t="shared" si="69"/>
        <v>2025</v>
      </c>
      <c r="AJ531" s="5">
        <f t="shared" si="70"/>
        <v>1406</v>
      </c>
      <c r="AK531" s="2">
        <f t="shared" si="71"/>
        <v>1</v>
      </c>
      <c r="AU531" s="5"/>
      <c r="AV531" s="5"/>
      <c r="AW531" s="5"/>
      <c r="AX531" s="5"/>
    </row>
    <row r="532" spans="1:50" x14ac:dyDescent="0.25">
      <c r="A532" s="18">
        <v>45815</v>
      </c>
      <c r="B532" s="5">
        <v>1406</v>
      </c>
      <c r="C532" s="5">
        <v>1406</v>
      </c>
      <c r="D532" s="5">
        <v>1406</v>
      </c>
      <c r="E532" s="5">
        <v>1406</v>
      </c>
      <c r="F532" s="5">
        <v>1406</v>
      </c>
      <c r="G532" s="5">
        <v>1406</v>
      </c>
      <c r="H532" s="2">
        <v>527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5">
        <v>1406</v>
      </c>
      <c r="X532" s="5">
        <v>1406</v>
      </c>
      <c r="Y532" s="5">
        <v>1406</v>
      </c>
      <c r="AA532" s="2">
        <f>IFERROR(INDEX('Holiday Schedule'!$D$3:$D$24,MATCH(A532,'Holiday Schedule'!$C$3:$C$24,0)),0)</f>
        <v>0</v>
      </c>
      <c r="AB532" s="2">
        <f t="shared" si="64"/>
        <v>7</v>
      </c>
      <c r="AC532" s="2">
        <f t="shared" si="65"/>
        <v>0</v>
      </c>
      <c r="AD532" s="5">
        <f t="shared" si="66"/>
        <v>13181</v>
      </c>
      <c r="AE532" s="5">
        <f t="shared" si="67"/>
        <v>13181</v>
      </c>
      <c r="AG532" s="2">
        <f t="shared" si="68"/>
        <v>6</v>
      </c>
      <c r="AH532" s="2">
        <f t="shared" si="69"/>
        <v>2025</v>
      </c>
      <c r="AJ532" s="5">
        <f t="shared" si="70"/>
        <v>1406</v>
      </c>
      <c r="AK532" s="2">
        <f t="shared" si="71"/>
        <v>1</v>
      </c>
      <c r="AU532" s="5"/>
      <c r="AV532" s="5"/>
      <c r="AW532" s="5"/>
      <c r="AX532" s="5"/>
    </row>
    <row r="533" spans="1:50" x14ac:dyDescent="0.25">
      <c r="A533" s="18">
        <v>45816</v>
      </c>
      <c r="B533" s="5">
        <v>1406</v>
      </c>
      <c r="C533" s="5">
        <v>1406</v>
      </c>
      <c r="D533" s="5">
        <v>1406</v>
      </c>
      <c r="E533" s="5">
        <v>1406</v>
      </c>
      <c r="F533" s="5">
        <v>1406</v>
      </c>
      <c r="G533" s="5">
        <v>1406</v>
      </c>
      <c r="H533" s="2">
        <v>527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5">
        <v>1406</v>
      </c>
      <c r="X533" s="5">
        <v>1406</v>
      </c>
      <c r="Y533" s="5">
        <v>1406</v>
      </c>
      <c r="AA533" s="2">
        <f>IFERROR(INDEX('Holiday Schedule'!$D$3:$D$24,MATCH(A533,'Holiday Schedule'!$C$3:$C$24,0)),0)</f>
        <v>0</v>
      </c>
      <c r="AB533" s="2">
        <f t="shared" si="64"/>
        <v>1</v>
      </c>
      <c r="AC533" s="2">
        <f t="shared" si="65"/>
        <v>0</v>
      </c>
      <c r="AD533" s="5">
        <f t="shared" si="66"/>
        <v>13181</v>
      </c>
      <c r="AE533" s="5">
        <f t="shared" si="67"/>
        <v>13181</v>
      </c>
      <c r="AG533" s="2">
        <f t="shared" si="68"/>
        <v>6</v>
      </c>
      <c r="AH533" s="2">
        <f t="shared" si="69"/>
        <v>2025</v>
      </c>
      <c r="AJ533" s="5">
        <f t="shared" si="70"/>
        <v>1406</v>
      </c>
      <c r="AK533" s="2">
        <f t="shared" si="71"/>
        <v>1</v>
      </c>
      <c r="AU533" s="5"/>
      <c r="AV533" s="5"/>
      <c r="AW533" s="5"/>
      <c r="AX533" s="5"/>
    </row>
    <row r="534" spans="1:50" x14ac:dyDescent="0.25">
      <c r="A534" s="18">
        <v>45817</v>
      </c>
      <c r="B534" s="5">
        <v>1409</v>
      </c>
      <c r="C534" s="5">
        <v>1409</v>
      </c>
      <c r="D534" s="5">
        <v>1409</v>
      </c>
      <c r="E534" s="5">
        <v>1409</v>
      </c>
      <c r="F534" s="5">
        <v>1409</v>
      </c>
      <c r="G534" s="5">
        <v>1409</v>
      </c>
      <c r="H534" s="2">
        <v>513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5">
        <v>1409</v>
      </c>
      <c r="X534" s="5">
        <v>1409</v>
      </c>
      <c r="Y534" s="5">
        <v>1409</v>
      </c>
      <c r="AA534" s="2">
        <f>IFERROR(INDEX('Holiday Schedule'!$D$3:$D$24,MATCH(A534,'Holiday Schedule'!$C$3:$C$24,0)),0)</f>
        <v>0</v>
      </c>
      <c r="AB534" s="2">
        <f t="shared" si="64"/>
        <v>2</v>
      </c>
      <c r="AC534" s="2">
        <f t="shared" si="65"/>
        <v>2818</v>
      </c>
      <c r="AD534" s="5">
        <f t="shared" si="66"/>
        <v>10376</v>
      </c>
      <c r="AE534" s="5">
        <f t="shared" si="67"/>
        <v>13194</v>
      </c>
      <c r="AG534" s="2">
        <f t="shared" si="68"/>
        <v>6</v>
      </c>
      <c r="AH534" s="2">
        <f t="shared" si="69"/>
        <v>2025</v>
      </c>
      <c r="AJ534" s="5">
        <f t="shared" si="70"/>
        <v>1409</v>
      </c>
      <c r="AK534" s="2">
        <f t="shared" si="71"/>
        <v>1</v>
      </c>
      <c r="AU534" s="5"/>
      <c r="AV534" s="5"/>
      <c r="AW534" s="5"/>
      <c r="AX534" s="5"/>
    </row>
    <row r="535" spans="1:50" x14ac:dyDescent="0.25">
      <c r="A535" s="18">
        <v>45818</v>
      </c>
      <c r="B535" s="5">
        <v>1410</v>
      </c>
      <c r="C535" s="5">
        <v>1410</v>
      </c>
      <c r="D535" s="5">
        <v>1410</v>
      </c>
      <c r="E535" s="5">
        <v>1410</v>
      </c>
      <c r="F535" s="5">
        <v>1410</v>
      </c>
      <c r="G535" s="5">
        <v>1410</v>
      </c>
      <c r="H535" s="2">
        <v>513</v>
      </c>
      <c r="I535" s="2">
        <v>0</v>
      </c>
      <c r="J535" s="2">
        <v>0</v>
      </c>
      <c r="K535" s="2">
        <v>0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0</v>
      </c>
      <c r="U535" s="2">
        <v>0</v>
      </c>
      <c r="V535" s="2">
        <v>0</v>
      </c>
      <c r="W535" s="5">
        <v>1410</v>
      </c>
      <c r="X535" s="5">
        <v>1410</v>
      </c>
      <c r="Y535" s="5">
        <v>1410</v>
      </c>
      <c r="AA535" s="2">
        <f>IFERROR(INDEX('Holiday Schedule'!$D$3:$D$24,MATCH(A535,'Holiday Schedule'!$C$3:$C$24,0)),0)</f>
        <v>0</v>
      </c>
      <c r="AB535" s="2">
        <f t="shared" si="64"/>
        <v>3</v>
      </c>
      <c r="AC535" s="2">
        <f t="shared" si="65"/>
        <v>2820</v>
      </c>
      <c r="AD535" s="5">
        <f t="shared" si="66"/>
        <v>10383</v>
      </c>
      <c r="AE535" s="5">
        <f t="shared" si="67"/>
        <v>13203</v>
      </c>
      <c r="AG535" s="2">
        <f t="shared" si="68"/>
        <v>6</v>
      </c>
      <c r="AH535" s="2">
        <f t="shared" si="69"/>
        <v>2025</v>
      </c>
      <c r="AJ535" s="5">
        <f t="shared" si="70"/>
        <v>1410</v>
      </c>
      <c r="AK535" s="2">
        <f t="shared" si="71"/>
        <v>1</v>
      </c>
      <c r="AU535" s="5"/>
      <c r="AV535" s="5"/>
      <c r="AW535" s="5"/>
      <c r="AX535" s="5"/>
    </row>
    <row r="536" spans="1:50" x14ac:dyDescent="0.25">
      <c r="A536" s="18">
        <v>45819</v>
      </c>
      <c r="B536" s="5">
        <v>1413</v>
      </c>
      <c r="C536" s="5">
        <v>1413</v>
      </c>
      <c r="D536" s="5">
        <v>1413</v>
      </c>
      <c r="E536" s="5">
        <v>1413</v>
      </c>
      <c r="F536" s="5">
        <v>1413</v>
      </c>
      <c r="G536" s="5">
        <v>1413</v>
      </c>
      <c r="H536" s="2">
        <v>514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2">
        <v>0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5">
        <v>1413</v>
      </c>
      <c r="X536" s="5">
        <v>1413</v>
      </c>
      <c r="Y536" s="5">
        <v>1413</v>
      </c>
      <c r="AA536" s="2">
        <f>IFERROR(INDEX('Holiday Schedule'!$D$3:$D$24,MATCH(A536,'Holiday Schedule'!$C$3:$C$24,0)),0)</f>
        <v>0</v>
      </c>
      <c r="AB536" s="2">
        <f t="shared" si="64"/>
        <v>4</v>
      </c>
      <c r="AC536" s="2">
        <f t="shared" si="65"/>
        <v>2826</v>
      </c>
      <c r="AD536" s="5">
        <f t="shared" si="66"/>
        <v>10405</v>
      </c>
      <c r="AE536" s="5">
        <f t="shared" si="67"/>
        <v>13231</v>
      </c>
      <c r="AG536" s="2">
        <f t="shared" si="68"/>
        <v>6</v>
      </c>
      <c r="AH536" s="2">
        <f t="shared" si="69"/>
        <v>2025</v>
      </c>
      <c r="AJ536" s="5">
        <f t="shared" si="70"/>
        <v>1413</v>
      </c>
      <c r="AK536" s="2">
        <f t="shared" si="71"/>
        <v>1</v>
      </c>
      <c r="AU536" s="5"/>
      <c r="AV536" s="5"/>
      <c r="AW536" s="5"/>
      <c r="AX536" s="5"/>
    </row>
    <row r="537" spans="1:50" x14ac:dyDescent="0.25">
      <c r="A537" s="18">
        <v>45820</v>
      </c>
      <c r="B537" s="5">
        <v>1417</v>
      </c>
      <c r="C537" s="5">
        <v>1417</v>
      </c>
      <c r="D537" s="5">
        <v>1417</v>
      </c>
      <c r="E537" s="5">
        <v>1417</v>
      </c>
      <c r="F537" s="5">
        <v>1417</v>
      </c>
      <c r="G537" s="5">
        <v>1417</v>
      </c>
      <c r="H537" s="2">
        <v>516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0</v>
      </c>
      <c r="S537" s="2">
        <v>0</v>
      </c>
      <c r="T537" s="2">
        <v>0</v>
      </c>
      <c r="U537" s="2">
        <v>0</v>
      </c>
      <c r="V537" s="2">
        <v>0</v>
      </c>
      <c r="W537" s="5">
        <v>1417</v>
      </c>
      <c r="X537" s="5">
        <v>1417</v>
      </c>
      <c r="Y537" s="5">
        <v>1417</v>
      </c>
      <c r="AA537" s="2">
        <f>IFERROR(INDEX('Holiday Schedule'!$D$3:$D$24,MATCH(A537,'Holiday Schedule'!$C$3:$C$24,0)),0)</f>
        <v>0</v>
      </c>
      <c r="AB537" s="2">
        <f t="shared" si="64"/>
        <v>5</v>
      </c>
      <c r="AC537" s="2">
        <f t="shared" si="65"/>
        <v>2834</v>
      </c>
      <c r="AD537" s="5">
        <f t="shared" si="66"/>
        <v>10435</v>
      </c>
      <c r="AE537" s="5">
        <f t="shared" si="67"/>
        <v>13269</v>
      </c>
      <c r="AG537" s="2">
        <f t="shared" si="68"/>
        <v>6</v>
      </c>
      <c r="AH537" s="2">
        <f t="shared" si="69"/>
        <v>2025</v>
      </c>
      <c r="AJ537" s="5">
        <f t="shared" si="70"/>
        <v>1417</v>
      </c>
      <c r="AK537" s="2">
        <f t="shared" si="71"/>
        <v>1</v>
      </c>
      <c r="AU537" s="5"/>
      <c r="AV537" s="5"/>
      <c r="AW537" s="5"/>
      <c r="AX537" s="5"/>
    </row>
    <row r="538" spans="1:50" x14ac:dyDescent="0.25">
      <c r="A538" s="18">
        <v>45821</v>
      </c>
      <c r="B538" s="5">
        <v>1421</v>
      </c>
      <c r="C538" s="5">
        <v>1421</v>
      </c>
      <c r="D538" s="5">
        <v>1421</v>
      </c>
      <c r="E538" s="5">
        <v>1421</v>
      </c>
      <c r="F538" s="5">
        <v>1421</v>
      </c>
      <c r="G538" s="5">
        <v>1421</v>
      </c>
      <c r="H538" s="2">
        <v>517</v>
      </c>
      <c r="I538" s="2">
        <v>0</v>
      </c>
      <c r="J538" s="2">
        <v>0</v>
      </c>
      <c r="K538" s="2">
        <v>0</v>
      </c>
      <c r="L538" s="2">
        <v>0</v>
      </c>
      <c r="M538" s="2">
        <v>0</v>
      </c>
      <c r="N538" s="2">
        <v>0</v>
      </c>
      <c r="O538" s="2">
        <v>0</v>
      </c>
      <c r="P538" s="2">
        <v>0</v>
      </c>
      <c r="Q538" s="2">
        <v>0</v>
      </c>
      <c r="R538" s="2">
        <v>0</v>
      </c>
      <c r="S538" s="2">
        <v>0</v>
      </c>
      <c r="T538" s="2">
        <v>0</v>
      </c>
      <c r="U538" s="2">
        <v>0</v>
      </c>
      <c r="V538" s="2">
        <v>0</v>
      </c>
      <c r="W538" s="5">
        <v>1421</v>
      </c>
      <c r="X538" s="5">
        <v>1421</v>
      </c>
      <c r="Y538" s="5">
        <v>1421</v>
      </c>
      <c r="AA538" s="2">
        <f>IFERROR(INDEX('Holiday Schedule'!$D$3:$D$24,MATCH(A538,'Holiday Schedule'!$C$3:$C$24,0)),0)</f>
        <v>0</v>
      </c>
      <c r="AB538" s="2">
        <f t="shared" si="64"/>
        <v>6</v>
      </c>
      <c r="AC538" s="2">
        <f t="shared" si="65"/>
        <v>2842</v>
      </c>
      <c r="AD538" s="5">
        <f t="shared" si="66"/>
        <v>10464</v>
      </c>
      <c r="AE538" s="5">
        <f t="shared" si="67"/>
        <v>13306</v>
      </c>
      <c r="AG538" s="2">
        <f t="shared" si="68"/>
        <v>6</v>
      </c>
      <c r="AH538" s="2">
        <f t="shared" si="69"/>
        <v>2025</v>
      </c>
      <c r="AJ538" s="5">
        <f t="shared" si="70"/>
        <v>1421</v>
      </c>
      <c r="AK538" s="2">
        <f t="shared" si="71"/>
        <v>1</v>
      </c>
      <c r="AU538" s="5"/>
      <c r="AV538" s="5"/>
      <c r="AW538" s="5"/>
      <c r="AX538" s="5"/>
    </row>
    <row r="539" spans="1:50" x14ac:dyDescent="0.25">
      <c r="A539" s="18">
        <v>45822</v>
      </c>
      <c r="B539" s="5">
        <v>1421</v>
      </c>
      <c r="C539" s="5">
        <v>1421</v>
      </c>
      <c r="D539" s="5">
        <v>1421</v>
      </c>
      <c r="E539" s="5">
        <v>1421</v>
      </c>
      <c r="F539" s="5">
        <v>1421</v>
      </c>
      <c r="G539" s="5">
        <v>1421</v>
      </c>
      <c r="H539" s="2">
        <v>533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5">
        <v>1421</v>
      </c>
      <c r="X539" s="5">
        <v>1421</v>
      </c>
      <c r="Y539" s="5">
        <v>1421</v>
      </c>
      <c r="AA539" s="2">
        <f>IFERROR(INDEX('Holiday Schedule'!$D$3:$D$24,MATCH(A539,'Holiday Schedule'!$C$3:$C$24,0)),0)</f>
        <v>0</v>
      </c>
      <c r="AB539" s="2">
        <f t="shared" si="64"/>
        <v>7</v>
      </c>
      <c r="AC539" s="2">
        <f t="shared" si="65"/>
        <v>0</v>
      </c>
      <c r="AD539" s="5">
        <f t="shared" si="66"/>
        <v>13322</v>
      </c>
      <c r="AE539" s="5">
        <f t="shared" si="67"/>
        <v>13322</v>
      </c>
      <c r="AG539" s="2">
        <f t="shared" si="68"/>
        <v>6</v>
      </c>
      <c r="AH539" s="2">
        <f t="shared" si="69"/>
        <v>2025</v>
      </c>
      <c r="AJ539" s="5">
        <f t="shared" si="70"/>
        <v>1421</v>
      </c>
      <c r="AK539" s="2">
        <f t="shared" si="71"/>
        <v>1</v>
      </c>
      <c r="AU539" s="5"/>
      <c r="AV539" s="5"/>
      <c r="AW539" s="5"/>
      <c r="AX539" s="5"/>
    </row>
    <row r="540" spans="1:50" x14ac:dyDescent="0.25">
      <c r="A540" s="18">
        <v>45823</v>
      </c>
      <c r="B540" s="5">
        <v>1421</v>
      </c>
      <c r="C540" s="5">
        <v>1421</v>
      </c>
      <c r="D540" s="5">
        <v>1421</v>
      </c>
      <c r="E540" s="5">
        <v>1421</v>
      </c>
      <c r="F540" s="5">
        <v>1421</v>
      </c>
      <c r="G540" s="5">
        <v>1421</v>
      </c>
      <c r="H540" s="2">
        <v>533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5">
        <v>1421</v>
      </c>
      <c r="X540" s="5">
        <v>1421</v>
      </c>
      <c r="Y540" s="5">
        <v>1421</v>
      </c>
      <c r="AA540" s="2">
        <f>IFERROR(INDEX('Holiday Schedule'!$D$3:$D$24,MATCH(A540,'Holiday Schedule'!$C$3:$C$24,0)),0)</f>
        <v>0</v>
      </c>
      <c r="AB540" s="2">
        <f t="shared" si="64"/>
        <v>1</v>
      </c>
      <c r="AC540" s="2">
        <f t="shared" si="65"/>
        <v>0</v>
      </c>
      <c r="AD540" s="5">
        <f t="shared" si="66"/>
        <v>13322</v>
      </c>
      <c r="AE540" s="5">
        <f t="shared" si="67"/>
        <v>13322</v>
      </c>
      <c r="AG540" s="2">
        <f t="shared" si="68"/>
        <v>6</v>
      </c>
      <c r="AH540" s="2">
        <f t="shared" si="69"/>
        <v>2025</v>
      </c>
      <c r="AJ540" s="5">
        <f t="shared" si="70"/>
        <v>1421</v>
      </c>
      <c r="AK540" s="2">
        <f t="shared" si="71"/>
        <v>1</v>
      </c>
      <c r="AU540" s="5"/>
      <c r="AV540" s="5"/>
      <c r="AW540" s="5"/>
      <c r="AX540" s="5"/>
    </row>
    <row r="541" spans="1:50" x14ac:dyDescent="0.25">
      <c r="A541" s="18">
        <v>45824</v>
      </c>
      <c r="B541" s="5">
        <v>1420</v>
      </c>
      <c r="C541" s="5">
        <v>1420</v>
      </c>
      <c r="D541" s="5">
        <v>1420</v>
      </c>
      <c r="E541" s="5">
        <v>1420</v>
      </c>
      <c r="F541" s="5">
        <v>1420</v>
      </c>
      <c r="G541" s="5">
        <v>1420</v>
      </c>
      <c r="H541" s="2">
        <v>517</v>
      </c>
      <c r="I541" s="2">
        <v>0</v>
      </c>
      <c r="J541" s="2">
        <v>0</v>
      </c>
      <c r="K541" s="2">
        <v>0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5">
        <v>1420</v>
      </c>
      <c r="X541" s="5">
        <v>1420</v>
      </c>
      <c r="Y541" s="5">
        <v>1420</v>
      </c>
      <c r="AA541" s="2">
        <f>IFERROR(INDEX('Holiday Schedule'!$D$3:$D$24,MATCH(A541,'Holiday Schedule'!$C$3:$C$24,0)),0)</f>
        <v>0</v>
      </c>
      <c r="AB541" s="2">
        <f t="shared" si="64"/>
        <v>2</v>
      </c>
      <c r="AC541" s="2">
        <f t="shared" si="65"/>
        <v>2840</v>
      </c>
      <c r="AD541" s="5">
        <f t="shared" si="66"/>
        <v>10457</v>
      </c>
      <c r="AE541" s="5">
        <f t="shared" si="67"/>
        <v>13297</v>
      </c>
      <c r="AG541" s="2">
        <f t="shared" si="68"/>
        <v>6</v>
      </c>
      <c r="AH541" s="2">
        <f t="shared" si="69"/>
        <v>2025</v>
      </c>
      <c r="AJ541" s="5">
        <f t="shared" si="70"/>
        <v>1420</v>
      </c>
      <c r="AK541" s="2">
        <f t="shared" si="71"/>
        <v>1</v>
      </c>
      <c r="AU541" s="5"/>
      <c r="AV541" s="5"/>
      <c r="AW541" s="5"/>
      <c r="AX541" s="5"/>
    </row>
    <row r="542" spans="1:50" x14ac:dyDescent="0.25">
      <c r="A542" s="18">
        <v>45825</v>
      </c>
      <c r="B542" s="5">
        <v>1429</v>
      </c>
      <c r="C542" s="5">
        <v>1429</v>
      </c>
      <c r="D542" s="5">
        <v>1429</v>
      </c>
      <c r="E542" s="5">
        <v>1429</v>
      </c>
      <c r="F542" s="5">
        <v>1429</v>
      </c>
      <c r="G542" s="5">
        <v>1429</v>
      </c>
      <c r="H542" s="2">
        <v>520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5">
        <v>1429</v>
      </c>
      <c r="X542" s="5">
        <v>1429</v>
      </c>
      <c r="Y542" s="5">
        <v>1429</v>
      </c>
      <c r="AA542" s="2">
        <f>IFERROR(INDEX('Holiday Schedule'!$D$3:$D$24,MATCH(A542,'Holiday Schedule'!$C$3:$C$24,0)),0)</f>
        <v>0</v>
      </c>
      <c r="AB542" s="2">
        <f t="shared" si="64"/>
        <v>3</v>
      </c>
      <c r="AC542" s="2">
        <f t="shared" si="65"/>
        <v>2858</v>
      </c>
      <c r="AD542" s="5">
        <f t="shared" si="66"/>
        <v>10523</v>
      </c>
      <c r="AE542" s="5">
        <f t="shared" si="67"/>
        <v>13381</v>
      </c>
      <c r="AG542" s="2">
        <f t="shared" si="68"/>
        <v>6</v>
      </c>
      <c r="AH542" s="2">
        <f t="shared" si="69"/>
        <v>2025</v>
      </c>
      <c r="AJ542" s="5">
        <f t="shared" si="70"/>
        <v>1429</v>
      </c>
      <c r="AK542" s="2">
        <f t="shared" si="71"/>
        <v>1</v>
      </c>
      <c r="AU542" s="5"/>
      <c r="AV542" s="5"/>
      <c r="AW542" s="5"/>
      <c r="AX542" s="5"/>
    </row>
    <row r="543" spans="1:50" x14ac:dyDescent="0.25">
      <c r="A543" s="18">
        <v>45826</v>
      </c>
      <c r="B543" s="5">
        <v>1436</v>
      </c>
      <c r="C543" s="5">
        <v>1436</v>
      </c>
      <c r="D543" s="5">
        <v>1436</v>
      </c>
      <c r="E543" s="5">
        <v>1436</v>
      </c>
      <c r="F543" s="5">
        <v>1436</v>
      </c>
      <c r="G543" s="5">
        <v>1436</v>
      </c>
      <c r="H543" s="2">
        <v>523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5">
        <v>1436</v>
      </c>
      <c r="X543" s="5">
        <v>1436</v>
      </c>
      <c r="Y543" s="5">
        <v>1436</v>
      </c>
      <c r="AA543" s="2">
        <f>IFERROR(INDEX('Holiday Schedule'!$D$3:$D$24,MATCH(A543,'Holiday Schedule'!$C$3:$C$24,0)),0)</f>
        <v>0</v>
      </c>
      <c r="AB543" s="2">
        <f t="shared" si="64"/>
        <v>4</v>
      </c>
      <c r="AC543" s="2">
        <f t="shared" si="65"/>
        <v>2872</v>
      </c>
      <c r="AD543" s="5">
        <f t="shared" si="66"/>
        <v>10575</v>
      </c>
      <c r="AE543" s="5">
        <f t="shared" si="67"/>
        <v>13447</v>
      </c>
      <c r="AG543" s="2">
        <f t="shared" si="68"/>
        <v>6</v>
      </c>
      <c r="AH543" s="2">
        <f t="shared" si="69"/>
        <v>2025</v>
      </c>
      <c r="AJ543" s="5">
        <f t="shared" si="70"/>
        <v>1436</v>
      </c>
      <c r="AK543" s="2">
        <f t="shared" si="71"/>
        <v>1</v>
      </c>
      <c r="AU543" s="5"/>
      <c r="AV543" s="5"/>
      <c r="AW543" s="5"/>
      <c r="AX543" s="5"/>
    </row>
    <row r="544" spans="1:50" x14ac:dyDescent="0.25">
      <c r="A544" s="18">
        <v>45827</v>
      </c>
      <c r="B544" s="5">
        <v>1437</v>
      </c>
      <c r="C544" s="5">
        <v>1437</v>
      </c>
      <c r="D544" s="5">
        <v>1437</v>
      </c>
      <c r="E544" s="5">
        <v>1437</v>
      </c>
      <c r="F544" s="5">
        <v>1437</v>
      </c>
      <c r="G544" s="5">
        <v>1437</v>
      </c>
      <c r="H544" s="2">
        <v>523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0</v>
      </c>
      <c r="U544" s="2">
        <v>0</v>
      </c>
      <c r="V544" s="2">
        <v>0</v>
      </c>
      <c r="W544" s="5">
        <v>1437</v>
      </c>
      <c r="X544" s="5">
        <v>1437</v>
      </c>
      <c r="Y544" s="5">
        <v>1437</v>
      </c>
      <c r="AA544" s="2">
        <f>IFERROR(INDEX('Holiday Schedule'!$D$3:$D$24,MATCH(A544,'Holiday Schedule'!$C$3:$C$24,0)),0)</f>
        <v>0</v>
      </c>
      <c r="AB544" s="2">
        <f t="shared" si="64"/>
        <v>5</v>
      </c>
      <c r="AC544" s="2">
        <f t="shared" si="65"/>
        <v>2874</v>
      </c>
      <c r="AD544" s="5">
        <f t="shared" si="66"/>
        <v>10582</v>
      </c>
      <c r="AE544" s="5">
        <f t="shared" si="67"/>
        <v>13456</v>
      </c>
      <c r="AG544" s="2">
        <f t="shared" si="68"/>
        <v>6</v>
      </c>
      <c r="AH544" s="2">
        <f t="shared" si="69"/>
        <v>2025</v>
      </c>
      <c r="AJ544" s="5">
        <f t="shared" si="70"/>
        <v>1437</v>
      </c>
      <c r="AK544" s="2">
        <f t="shared" si="71"/>
        <v>1</v>
      </c>
      <c r="AU544" s="5"/>
      <c r="AV544" s="5"/>
      <c r="AW544" s="5"/>
      <c r="AX544" s="5"/>
    </row>
    <row r="545" spans="1:50" x14ac:dyDescent="0.25">
      <c r="A545" s="18">
        <v>45828</v>
      </c>
      <c r="B545" s="5">
        <v>1437</v>
      </c>
      <c r="C545" s="5">
        <v>1437</v>
      </c>
      <c r="D545" s="5">
        <v>1437</v>
      </c>
      <c r="E545" s="5">
        <v>1437</v>
      </c>
      <c r="F545" s="5">
        <v>1437</v>
      </c>
      <c r="G545" s="5">
        <v>1437</v>
      </c>
      <c r="H545" s="2">
        <v>523</v>
      </c>
      <c r="I545" s="2">
        <v>0</v>
      </c>
      <c r="J545" s="2">
        <v>0</v>
      </c>
      <c r="K545" s="2">
        <v>0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5">
        <v>1437</v>
      </c>
      <c r="X545" s="5">
        <v>1437</v>
      </c>
      <c r="Y545" s="5">
        <v>1437</v>
      </c>
      <c r="AA545" s="2">
        <f>IFERROR(INDEX('Holiday Schedule'!$D$3:$D$24,MATCH(A545,'Holiday Schedule'!$C$3:$C$24,0)),0)</f>
        <v>0</v>
      </c>
      <c r="AB545" s="2">
        <f t="shared" si="64"/>
        <v>6</v>
      </c>
      <c r="AC545" s="2">
        <f t="shared" si="65"/>
        <v>2874</v>
      </c>
      <c r="AD545" s="5">
        <f t="shared" si="66"/>
        <v>10582</v>
      </c>
      <c r="AE545" s="5">
        <f t="shared" si="67"/>
        <v>13456</v>
      </c>
      <c r="AG545" s="2">
        <f t="shared" si="68"/>
        <v>6</v>
      </c>
      <c r="AH545" s="2">
        <f t="shared" si="69"/>
        <v>2025</v>
      </c>
      <c r="AJ545" s="5">
        <f t="shared" si="70"/>
        <v>1437</v>
      </c>
      <c r="AK545" s="2">
        <f t="shared" si="71"/>
        <v>1</v>
      </c>
      <c r="AU545" s="5"/>
      <c r="AV545" s="5"/>
      <c r="AW545" s="5"/>
      <c r="AX545" s="5"/>
    </row>
    <row r="546" spans="1:50" x14ac:dyDescent="0.25">
      <c r="A546" s="18">
        <v>45829</v>
      </c>
      <c r="B546" s="5">
        <v>1437</v>
      </c>
      <c r="C546" s="5">
        <v>1437</v>
      </c>
      <c r="D546" s="5">
        <v>1437</v>
      </c>
      <c r="E546" s="5">
        <v>1437</v>
      </c>
      <c r="F546" s="5">
        <v>1437</v>
      </c>
      <c r="G546" s="5">
        <v>1437</v>
      </c>
      <c r="H546" s="2">
        <v>539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0</v>
      </c>
      <c r="S546" s="2">
        <v>0</v>
      </c>
      <c r="T546" s="2">
        <v>0</v>
      </c>
      <c r="U546" s="2">
        <v>0</v>
      </c>
      <c r="V546" s="2">
        <v>0</v>
      </c>
      <c r="W546" s="5">
        <v>1437</v>
      </c>
      <c r="X546" s="5">
        <v>1437</v>
      </c>
      <c r="Y546" s="5">
        <v>1437</v>
      </c>
      <c r="AA546" s="2">
        <f>IFERROR(INDEX('Holiday Schedule'!$D$3:$D$24,MATCH(A546,'Holiday Schedule'!$C$3:$C$24,0)),0)</f>
        <v>0</v>
      </c>
      <c r="AB546" s="2">
        <f t="shared" si="64"/>
        <v>7</v>
      </c>
      <c r="AC546" s="2">
        <f t="shared" si="65"/>
        <v>0</v>
      </c>
      <c r="AD546" s="5">
        <f t="shared" si="66"/>
        <v>13472</v>
      </c>
      <c r="AE546" s="5">
        <f t="shared" si="67"/>
        <v>13472</v>
      </c>
      <c r="AG546" s="2">
        <f t="shared" si="68"/>
        <v>6</v>
      </c>
      <c r="AH546" s="2">
        <f t="shared" si="69"/>
        <v>2025</v>
      </c>
      <c r="AJ546" s="5">
        <f t="shared" si="70"/>
        <v>1437</v>
      </c>
      <c r="AK546" s="2">
        <f t="shared" si="71"/>
        <v>1</v>
      </c>
      <c r="AU546" s="5"/>
      <c r="AV546" s="5"/>
      <c r="AW546" s="5"/>
      <c r="AX546" s="5"/>
    </row>
    <row r="547" spans="1:50" x14ac:dyDescent="0.25">
      <c r="A547" s="18">
        <v>45830</v>
      </c>
      <c r="B547" s="5">
        <v>1437</v>
      </c>
      <c r="C547" s="5">
        <v>1437</v>
      </c>
      <c r="D547" s="5">
        <v>1437</v>
      </c>
      <c r="E547" s="5">
        <v>1437</v>
      </c>
      <c r="F547" s="5">
        <v>1437</v>
      </c>
      <c r="G547" s="5">
        <v>1437</v>
      </c>
      <c r="H547" s="2">
        <v>539</v>
      </c>
      <c r="I547" s="2">
        <v>0</v>
      </c>
      <c r="J547" s="2">
        <v>0</v>
      </c>
      <c r="K547" s="2">
        <v>0</v>
      </c>
      <c r="L547" s="2">
        <v>0</v>
      </c>
      <c r="M547" s="2">
        <v>0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5">
        <v>1437</v>
      </c>
      <c r="X547" s="5">
        <v>1437</v>
      </c>
      <c r="Y547" s="5">
        <v>1437</v>
      </c>
      <c r="AA547" s="2">
        <f>IFERROR(INDEX('Holiday Schedule'!$D$3:$D$24,MATCH(A547,'Holiday Schedule'!$C$3:$C$24,0)),0)</f>
        <v>0</v>
      </c>
      <c r="AB547" s="2">
        <f t="shared" si="64"/>
        <v>1</v>
      </c>
      <c r="AC547" s="2">
        <f t="shared" si="65"/>
        <v>0</v>
      </c>
      <c r="AD547" s="5">
        <f t="shared" si="66"/>
        <v>13472</v>
      </c>
      <c r="AE547" s="5">
        <f t="shared" si="67"/>
        <v>13472</v>
      </c>
      <c r="AG547" s="2">
        <f t="shared" si="68"/>
        <v>6</v>
      </c>
      <c r="AH547" s="2">
        <f t="shared" si="69"/>
        <v>2025</v>
      </c>
      <c r="AJ547" s="5">
        <f t="shared" si="70"/>
        <v>1437</v>
      </c>
      <c r="AK547" s="2">
        <f t="shared" si="71"/>
        <v>1</v>
      </c>
      <c r="AU547" s="5"/>
      <c r="AV547" s="5"/>
      <c r="AW547" s="5"/>
      <c r="AX547" s="5"/>
    </row>
    <row r="548" spans="1:50" x14ac:dyDescent="0.25">
      <c r="A548" s="18">
        <v>45831</v>
      </c>
      <c r="B548" s="5">
        <v>1437</v>
      </c>
      <c r="C548" s="5">
        <v>1437</v>
      </c>
      <c r="D548" s="5">
        <v>1437</v>
      </c>
      <c r="E548" s="5">
        <v>1437</v>
      </c>
      <c r="F548" s="5">
        <v>1437</v>
      </c>
      <c r="G548" s="5">
        <v>1437</v>
      </c>
      <c r="H548" s="2">
        <v>523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0</v>
      </c>
      <c r="S548" s="2">
        <v>0</v>
      </c>
      <c r="T548" s="2">
        <v>0</v>
      </c>
      <c r="U548" s="2">
        <v>0</v>
      </c>
      <c r="V548" s="2">
        <v>0</v>
      </c>
      <c r="W548" s="5">
        <v>1437</v>
      </c>
      <c r="X548" s="5">
        <v>1437</v>
      </c>
      <c r="Y548" s="5">
        <v>1437</v>
      </c>
      <c r="AA548" s="2">
        <f>IFERROR(INDEX('Holiday Schedule'!$D$3:$D$24,MATCH(A548,'Holiday Schedule'!$C$3:$C$24,0)),0)</f>
        <v>0</v>
      </c>
      <c r="AB548" s="2">
        <f t="shared" si="64"/>
        <v>2</v>
      </c>
      <c r="AC548" s="2">
        <f t="shared" si="65"/>
        <v>2874</v>
      </c>
      <c r="AD548" s="5">
        <f t="shared" si="66"/>
        <v>10582</v>
      </c>
      <c r="AE548" s="5">
        <f t="shared" si="67"/>
        <v>13456</v>
      </c>
      <c r="AG548" s="2">
        <f t="shared" si="68"/>
        <v>6</v>
      </c>
      <c r="AH548" s="2">
        <f t="shared" si="69"/>
        <v>2025</v>
      </c>
      <c r="AJ548" s="5">
        <f t="shared" si="70"/>
        <v>1437</v>
      </c>
      <c r="AK548" s="2">
        <f t="shared" si="71"/>
        <v>1</v>
      </c>
      <c r="AU548" s="5"/>
      <c r="AV548" s="5"/>
      <c r="AW548" s="5"/>
      <c r="AX548" s="5"/>
    </row>
    <row r="549" spans="1:50" x14ac:dyDescent="0.25">
      <c r="A549" s="18">
        <v>45832</v>
      </c>
      <c r="B549" s="5">
        <v>1567</v>
      </c>
      <c r="C549" s="5">
        <v>1567</v>
      </c>
      <c r="D549" s="5">
        <v>1567</v>
      </c>
      <c r="E549" s="5">
        <v>1567</v>
      </c>
      <c r="F549" s="5">
        <v>1567</v>
      </c>
      <c r="G549" s="5">
        <v>1567</v>
      </c>
      <c r="H549" s="2">
        <v>571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5">
        <v>1567</v>
      </c>
      <c r="X549" s="5">
        <v>1567</v>
      </c>
      <c r="Y549" s="5">
        <v>1567</v>
      </c>
      <c r="AA549" s="2">
        <f>IFERROR(INDEX('Holiday Schedule'!$D$3:$D$24,MATCH(A549,'Holiday Schedule'!$C$3:$C$24,0)),0)</f>
        <v>0</v>
      </c>
      <c r="AB549" s="2">
        <f t="shared" si="64"/>
        <v>3</v>
      </c>
      <c r="AC549" s="2">
        <f t="shared" si="65"/>
        <v>3134</v>
      </c>
      <c r="AD549" s="5">
        <f t="shared" si="66"/>
        <v>11540</v>
      </c>
      <c r="AE549" s="5">
        <f t="shared" si="67"/>
        <v>14674</v>
      </c>
      <c r="AG549" s="2">
        <f t="shared" si="68"/>
        <v>6</v>
      </c>
      <c r="AH549" s="2">
        <f t="shared" si="69"/>
        <v>2025</v>
      </c>
      <c r="AJ549" s="5">
        <f t="shared" si="70"/>
        <v>1567</v>
      </c>
      <c r="AK549" s="2">
        <f t="shared" si="71"/>
        <v>1</v>
      </c>
      <c r="AU549" s="5"/>
      <c r="AV549" s="5"/>
      <c r="AW549" s="5"/>
      <c r="AX549" s="5"/>
    </row>
    <row r="550" spans="1:50" x14ac:dyDescent="0.25">
      <c r="A550" s="18">
        <v>45833</v>
      </c>
      <c r="B550" s="5">
        <v>1567</v>
      </c>
      <c r="C550" s="5">
        <v>1567</v>
      </c>
      <c r="D550" s="5">
        <v>1567</v>
      </c>
      <c r="E550" s="5">
        <v>1567</v>
      </c>
      <c r="F550" s="5">
        <v>1567</v>
      </c>
      <c r="G550" s="5">
        <v>1567</v>
      </c>
      <c r="H550" s="2">
        <v>571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5">
        <v>1567</v>
      </c>
      <c r="X550" s="5">
        <v>1567</v>
      </c>
      <c r="Y550" s="5">
        <v>1567</v>
      </c>
      <c r="AA550" s="2">
        <f>IFERROR(INDEX('Holiday Schedule'!$D$3:$D$24,MATCH(A550,'Holiday Schedule'!$C$3:$C$24,0)),0)</f>
        <v>0</v>
      </c>
      <c r="AB550" s="2">
        <f t="shared" si="64"/>
        <v>4</v>
      </c>
      <c r="AC550" s="2">
        <f t="shared" si="65"/>
        <v>3134</v>
      </c>
      <c r="AD550" s="5">
        <f t="shared" si="66"/>
        <v>11540</v>
      </c>
      <c r="AE550" s="5">
        <f t="shared" si="67"/>
        <v>14674</v>
      </c>
      <c r="AG550" s="2">
        <f t="shared" si="68"/>
        <v>6</v>
      </c>
      <c r="AH550" s="2">
        <f t="shared" si="69"/>
        <v>2025</v>
      </c>
      <c r="AJ550" s="5">
        <f t="shared" si="70"/>
        <v>1567</v>
      </c>
      <c r="AK550" s="2">
        <f t="shared" si="71"/>
        <v>1</v>
      </c>
      <c r="AU550" s="5"/>
      <c r="AV550" s="5"/>
      <c r="AW550" s="5"/>
      <c r="AX550" s="5"/>
    </row>
    <row r="551" spans="1:50" x14ac:dyDescent="0.25">
      <c r="A551" s="18">
        <v>45834</v>
      </c>
      <c r="B551" s="5">
        <v>1568</v>
      </c>
      <c r="C551" s="5">
        <v>1568</v>
      </c>
      <c r="D551" s="5">
        <v>1568</v>
      </c>
      <c r="E551" s="5">
        <v>1568</v>
      </c>
      <c r="F551" s="5">
        <v>1568</v>
      </c>
      <c r="G551" s="5">
        <v>1568</v>
      </c>
      <c r="H551" s="2">
        <v>571</v>
      </c>
      <c r="I551" s="2">
        <v>0</v>
      </c>
      <c r="J551" s="2">
        <v>0</v>
      </c>
      <c r="K551" s="2">
        <v>0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0</v>
      </c>
      <c r="V551" s="2">
        <v>0</v>
      </c>
      <c r="W551" s="5">
        <v>1568</v>
      </c>
      <c r="X551" s="5">
        <v>1568</v>
      </c>
      <c r="Y551" s="5">
        <v>1568</v>
      </c>
      <c r="AA551" s="2">
        <f>IFERROR(INDEX('Holiday Schedule'!$D$3:$D$24,MATCH(A551,'Holiday Schedule'!$C$3:$C$24,0)),0)</f>
        <v>0</v>
      </c>
      <c r="AB551" s="2">
        <f t="shared" si="64"/>
        <v>5</v>
      </c>
      <c r="AC551" s="2">
        <f t="shared" si="65"/>
        <v>3136</v>
      </c>
      <c r="AD551" s="5">
        <f t="shared" si="66"/>
        <v>11547</v>
      </c>
      <c r="AE551" s="5">
        <f t="shared" si="67"/>
        <v>14683</v>
      </c>
      <c r="AG551" s="2">
        <f t="shared" si="68"/>
        <v>6</v>
      </c>
      <c r="AH551" s="2">
        <f t="shared" si="69"/>
        <v>2025</v>
      </c>
      <c r="AJ551" s="5">
        <f t="shared" si="70"/>
        <v>1568</v>
      </c>
      <c r="AK551" s="2">
        <f t="shared" si="71"/>
        <v>1</v>
      </c>
      <c r="AU551" s="5"/>
      <c r="AV551" s="5"/>
      <c r="AW551" s="5"/>
      <c r="AX551" s="5"/>
    </row>
    <row r="552" spans="1:50" x14ac:dyDescent="0.25">
      <c r="A552" s="18">
        <v>45835</v>
      </c>
      <c r="B552" s="5">
        <v>1459</v>
      </c>
      <c r="C552" s="5">
        <v>1459</v>
      </c>
      <c r="D552" s="5">
        <v>1459</v>
      </c>
      <c r="E552" s="5">
        <v>1459</v>
      </c>
      <c r="F552" s="5">
        <v>1459</v>
      </c>
      <c r="G552" s="5">
        <v>1459</v>
      </c>
      <c r="H552" s="2">
        <v>531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2">
        <v>0</v>
      </c>
      <c r="P552" s="2">
        <v>0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5">
        <v>1459</v>
      </c>
      <c r="X552" s="5">
        <v>1459</v>
      </c>
      <c r="Y552" s="5">
        <v>1459</v>
      </c>
      <c r="AA552" s="2">
        <f>IFERROR(INDEX('Holiday Schedule'!$D$3:$D$24,MATCH(A552,'Holiday Schedule'!$C$3:$C$24,0)),0)</f>
        <v>0</v>
      </c>
      <c r="AB552" s="2">
        <f t="shared" si="64"/>
        <v>6</v>
      </c>
      <c r="AC552" s="2">
        <f t="shared" si="65"/>
        <v>2918</v>
      </c>
      <c r="AD552" s="5">
        <f t="shared" si="66"/>
        <v>10744</v>
      </c>
      <c r="AE552" s="5">
        <f t="shared" si="67"/>
        <v>13662</v>
      </c>
      <c r="AG552" s="2">
        <f t="shared" si="68"/>
        <v>6</v>
      </c>
      <c r="AH552" s="2">
        <f t="shared" si="69"/>
        <v>2025</v>
      </c>
      <c r="AJ552" s="5">
        <f t="shared" si="70"/>
        <v>1459</v>
      </c>
      <c r="AK552" s="2">
        <f t="shared" si="71"/>
        <v>1</v>
      </c>
      <c r="AU552" s="5"/>
      <c r="AV552" s="5"/>
      <c r="AW552" s="5"/>
      <c r="AX552" s="5"/>
    </row>
    <row r="553" spans="1:50" x14ac:dyDescent="0.25">
      <c r="A553" s="18">
        <v>45836</v>
      </c>
      <c r="B553" s="5">
        <v>1459</v>
      </c>
      <c r="C553" s="5">
        <v>1459</v>
      </c>
      <c r="D553" s="5">
        <v>1459</v>
      </c>
      <c r="E553" s="5">
        <v>1459</v>
      </c>
      <c r="F553" s="5">
        <v>1459</v>
      </c>
      <c r="G553" s="5">
        <v>1459</v>
      </c>
      <c r="H553" s="2">
        <v>547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0</v>
      </c>
      <c r="W553" s="5">
        <v>1459</v>
      </c>
      <c r="X553" s="5">
        <v>1459</v>
      </c>
      <c r="Y553" s="5">
        <v>1459</v>
      </c>
      <c r="AA553" s="2">
        <f>IFERROR(INDEX('Holiday Schedule'!$D$3:$D$24,MATCH(A553,'Holiday Schedule'!$C$3:$C$24,0)),0)</f>
        <v>0</v>
      </c>
      <c r="AB553" s="2">
        <f t="shared" si="64"/>
        <v>7</v>
      </c>
      <c r="AC553" s="2">
        <f t="shared" si="65"/>
        <v>0</v>
      </c>
      <c r="AD553" s="5">
        <f t="shared" si="66"/>
        <v>13678</v>
      </c>
      <c r="AE553" s="5">
        <f t="shared" si="67"/>
        <v>13678</v>
      </c>
      <c r="AG553" s="2">
        <f t="shared" si="68"/>
        <v>6</v>
      </c>
      <c r="AH553" s="2">
        <f t="shared" si="69"/>
        <v>2025</v>
      </c>
      <c r="AJ553" s="5">
        <f t="shared" si="70"/>
        <v>1459</v>
      </c>
      <c r="AK553" s="2">
        <f t="shared" si="71"/>
        <v>1</v>
      </c>
      <c r="AU553" s="5"/>
      <c r="AV553" s="5"/>
      <c r="AW553" s="5"/>
      <c r="AX553" s="5"/>
    </row>
    <row r="554" spans="1:50" x14ac:dyDescent="0.25">
      <c r="A554" s="18">
        <v>45837</v>
      </c>
      <c r="B554" s="5">
        <v>1459</v>
      </c>
      <c r="C554" s="5">
        <v>1459</v>
      </c>
      <c r="D554" s="5">
        <v>1459</v>
      </c>
      <c r="E554" s="5">
        <v>1459</v>
      </c>
      <c r="F554" s="5">
        <v>1459</v>
      </c>
      <c r="G554" s="5">
        <v>1459</v>
      </c>
      <c r="H554" s="2">
        <v>547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5">
        <v>1459</v>
      </c>
      <c r="X554" s="5">
        <v>1459</v>
      </c>
      <c r="Y554" s="5">
        <v>1459</v>
      </c>
      <c r="AA554" s="2">
        <f>IFERROR(INDEX('Holiday Schedule'!$D$3:$D$24,MATCH(A554,'Holiday Schedule'!$C$3:$C$24,0)),0)</f>
        <v>0</v>
      </c>
      <c r="AB554" s="2">
        <f t="shared" si="64"/>
        <v>1</v>
      </c>
      <c r="AC554" s="2">
        <f t="shared" si="65"/>
        <v>0</v>
      </c>
      <c r="AD554" s="5">
        <f t="shared" si="66"/>
        <v>13678</v>
      </c>
      <c r="AE554" s="5">
        <f t="shared" si="67"/>
        <v>13678</v>
      </c>
      <c r="AG554" s="2">
        <f t="shared" si="68"/>
        <v>6</v>
      </c>
      <c r="AH554" s="2">
        <f t="shared" si="69"/>
        <v>2025</v>
      </c>
      <c r="AJ554" s="5">
        <f t="shared" si="70"/>
        <v>1459</v>
      </c>
      <c r="AK554" s="2">
        <f t="shared" si="71"/>
        <v>1</v>
      </c>
      <c r="AU554" s="5"/>
      <c r="AV554" s="5"/>
      <c r="AW554" s="5"/>
      <c r="AX554" s="5"/>
    </row>
    <row r="555" spans="1:50" x14ac:dyDescent="0.25">
      <c r="A555" s="18">
        <v>45838</v>
      </c>
      <c r="B555" s="5">
        <v>1579</v>
      </c>
      <c r="C555" s="5">
        <v>1579</v>
      </c>
      <c r="D555" s="5">
        <v>1579</v>
      </c>
      <c r="E555" s="5">
        <v>1579</v>
      </c>
      <c r="F555" s="5">
        <v>1579</v>
      </c>
      <c r="G555" s="5">
        <v>1579</v>
      </c>
      <c r="H555" s="2">
        <v>575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5">
        <v>1579</v>
      </c>
      <c r="X555" s="5">
        <v>1579</v>
      </c>
      <c r="Y555" s="5">
        <v>1579</v>
      </c>
      <c r="AA555" s="2">
        <f>IFERROR(INDEX('Holiday Schedule'!$D$3:$D$24,MATCH(A555,'Holiday Schedule'!$C$3:$C$24,0)),0)</f>
        <v>0</v>
      </c>
      <c r="AB555" s="2">
        <f t="shared" si="64"/>
        <v>2</v>
      </c>
      <c r="AC555" s="2">
        <f t="shared" si="65"/>
        <v>3158</v>
      </c>
      <c r="AD555" s="5">
        <f t="shared" si="66"/>
        <v>11628</v>
      </c>
      <c r="AE555" s="5">
        <f t="shared" si="67"/>
        <v>14786</v>
      </c>
      <c r="AG555" s="2">
        <f t="shared" si="68"/>
        <v>6</v>
      </c>
      <c r="AH555" s="2">
        <f t="shared" si="69"/>
        <v>2025</v>
      </c>
      <c r="AJ555" s="5">
        <f t="shared" si="70"/>
        <v>1579</v>
      </c>
      <c r="AK555" s="2">
        <f t="shared" si="71"/>
        <v>1</v>
      </c>
      <c r="AU555" s="5"/>
      <c r="AV555" s="5"/>
      <c r="AW555" s="5"/>
      <c r="AX555" s="5"/>
    </row>
    <row r="556" spans="1:50" x14ac:dyDescent="0.25">
      <c r="A556" s="18">
        <v>45839</v>
      </c>
      <c r="B556" s="5">
        <v>1642</v>
      </c>
      <c r="C556" s="5">
        <v>1438</v>
      </c>
      <c r="D556" s="5">
        <v>1482</v>
      </c>
      <c r="E556" s="5">
        <v>1509</v>
      </c>
      <c r="F556" s="5">
        <v>1640</v>
      </c>
      <c r="G556" s="5">
        <v>1672</v>
      </c>
      <c r="H556" s="5">
        <v>1465</v>
      </c>
      <c r="I556" s="5">
        <v>1319</v>
      </c>
      <c r="J556" s="2">
        <v>0</v>
      </c>
      <c r="K556" s="2">
        <v>0</v>
      </c>
      <c r="L556" s="2">
        <v>0</v>
      </c>
      <c r="M556" s="2">
        <v>0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5">
        <v>1156</v>
      </c>
      <c r="Y556" s="5">
        <v>1298</v>
      </c>
      <c r="AA556" s="2">
        <f>IFERROR(INDEX('Holiday Schedule'!$D$3:$D$24,MATCH(A556,'Holiday Schedule'!$C$3:$C$24,0)),0)</f>
        <v>0</v>
      </c>
      <c r="AB556" s="2">
        <f t="shared" si="64"/>
        <v>3</v>
      </c>
      <c r="AC556" s="2">
        <f t="shared" si="65"/>
        <v>2475</v>
      </c>
      <c r="AD556" s="5">
        <f t="shared" si="66"/>
        <v>12146</v>
      </c>
      <c r="AE556" s="5">
        <f t="shared" si="67"/>
        <v>14621</v>
      </c>
      <c r="AG556" s="2">
        <f t="shared" si="68"/>
        <v>7</v>
      </c>
      <c r="AH556" s="2">
        <f t="shared" si="69"/>
        <v>2025</v>
      </c>
      <c r="AJ556" s="5">
        <f t="shared" si="70"/>
        <v>1672</v>
      </c>
      <c r="AK556" s="2">
        <f t="shared" si="71"/>
        <v>6</v>
      </c>
      <c r="AU556" s="5"/>
      <c r="AV556" s="5"/>
      <c r="AW556" s="5"/>
      <c r="AX556" s="5"/>
    </row>
    <row r="557" spans="1:50" x14ac:dyDescent="0.25">
      <c r="A557" s="18">
        <v>45840</v>
      </c>
      <c r="B557" s="5">
        <v>1232</v>
      </c>
      <c r="C557" s="5">
        <v>2076</v>
      </c>
      <c r="D557" s="5">
        <v>2149</v>
      </c>
      <c r="E557" s="5">
        <v>2266</v>
      </c>
      <c r="F557" s="5">
        <v>2436</v>
      </c>
      <c r="G557" s="5">
        <v>2405</v>
      </c>
      <c r="H557" s="5">
        <v>2193</v>
      </c>
      <c r="I557" s="5">
        <v>1624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0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5">
        <v>1878</v>
      </c>
      <c r="Y557" s="5">
        <v>1957</v>
      </c>
      <c r="AA557" s="2">
        <f>IFERROR(INDEX('Holiday Schedule'!$D$3:$D$24,MATCH(A557,'Holiday Schedule'!$C$3:$C$24,0)),0)</f>
        <v>0</v>
      </c>
      <c r="AB557" s="2">
        <f t="shared" si="64"/>
        <v>4</v>
      </c>
      <c r="AC557" s="2">
        <f t="shared" si="65"/>
        <v>3502</v>
      </c>
      <c r="AD557" s="5">
        <f t="shared" si="66"/>
        <v>16714</v>
      </c>
      <c r="AE557" s="5">
        <f t="shared" si="67"/>
        <v>20216</v>
      </c>
      <c r="AG557" s="2">
        <f t="shared" si="68"/>
        <v>7</v>
      </c>
      <c r="AH557" s="2">
        <f t="shared" si="69"/>
        <v>2025</v>
      </c>
      <c r="AJ557" s="5">
        <f t="shared" si="70"/>
        <v>2436</v>
      </c>
      <c r="AK557" s="2">
        <f t="shared" si="71"/>
        <v>5</v>
      </c>
      <c r="AU557" s="5"/>
      <c r="AV557" s="5"/>
      <c r="AW557" s="5"/>
      <c r="AX557" s="5"/>
    </row>
    <row r="558" spans="1:50" x14ac:dyDescent="0.25">
      <c r="A558" s="18">
        <v>45841</v>
      </c>
      <c r="B558" s="5">
        <v>1523</v>
      </c>
      <c r="C558" s="5">
        <v>2378</v>
      </c>
      <c r="D558" s="5">
        <v>2446</v>
      </c>
      <c r="E558" s="5">
        <v>2466</v>
      </c>
      <c r="F558" s="5">
        <v>2662</v>
      </c>
      <c r="G558" s="5">
        <v>2498</v>
      </c>
      <c r="H558" s="5">
        <v>2308</v>
      </c>
      <c r="I558" s="5">
        <v>1763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5">
        <v>1709</v>
      </c>
      <c r="Y558" s="5">
        <v>1843</v>
      </c>
      <c r="AA558" s="2">
        <f>IFERROR(INDEX('Holiday Schedule'!$D$3:$D$24,MATCH(A558,'Holiday Schedule'!$C$3:$C$24,0)),0)</f>
        <v>0</v>
      </c>
      <c r="AB558" s="2">
        <f t="shared" si="64"/>
        <v>5</v>
      </c>
      <c r="AC558" s="2">
        <f t="shared" si="65"/>
        <v>3472</v>
      </c>
      <c r="AD558" s="5">
        <f t="shared" si="66"/>
        <v>18124</v>
      </c>
      <c r="AE558" s="5">
        <f t="shared" si="67"/>
        <v>21596</v>
      </c>
      <c r="AG558" s="2">
        <f t="shared" si="68"/>
        <v>7</v>
      </c>
      <c r="AH558" s="2">
        <f t="shared" si="69"/>
        <v>2025</v>
      </c>
      <c r="AJ558" s="5">
        <f t="shared" si="70"/>
        <v>2662</v>
      </c>
      <c r="AK558" s="2">
        <f t="shared" si="71"/>
        <v>5</v>
      </c>
      <c r="AU558" s="5"/>
      <c r="AV558" s="5"/>
      <c r="AW558" s="5"/>
      <c r="AX558" s="5"/>
    </row>
    <row r="559" spans="1:50" x14ac:dyDescent="0.25">
      <c r="A559" s="18">
        <v>45842</v>
      </c>
      <c r="B559" s="5">
        <v>2027</v>
      </c>
      <c r="C559" s="5">
        <v>2148</v>
      </c>
      <c r="D559" s="5">
        <v>2211</v>
      </c>
      <c r="E559" s="5">
        <v>2253</v>
      </c>
      <c r="F559" s="5">
        <v>2349</v>
      </c>
      <c r="G559" s="5">
        <v>2155</v>
      </c>
      <c r="H559" s="5">
        <v>1930</v>
      </c>
      <c r="I559" s="5">
        <v>1403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5">
        <v>1434</v>
      </c>
      <c r="Y559" s="5">
        <v>1657</v>
      </c>
      <c r="AA559" s="2">
        <f>IFERROR(INDEX('Holiday Schedule'!$D$3:$D$24,MATCH(A559,'Holiday Schedule'!$C$3:$C$24,0)),0)</f>
        <v>1</v>
      </c>
      <c r="AB559" s="2">
        <f t="shared" si="64"/>
        <v>6</v>
      </c>
      <c r="AC559" s="2">
        <f t="shared" si="65"/>
        <v>0</v>
      </c>
      <c r="AD559" s="5">
        <f t="shared" si="66"/>
        <v>19567</v>
      </c>
      <c r="AE559" s="5">
        <f t="shared" si="67"/>
        <v>19567</v>
      </c>
      <c r="AG559" s="2">
        <f t="shared" si="68"/>
        <v>7</v>
      </c>
      <c r="AH559" s="2">
        <f t="shared" si="69"/>
        <v>2025</v>
      </c>
      <c r="AJ559" s="5">
        <f t="shared" si="70"/>
        <v>2349</v>
      </c>
      <c r="AK559" s="2">
        <f t="shared" si="71"/>
        <v>5</v>
      </c>
      <c r="AU559" s="5"/>
      <c r="AV559" s="5"/>
      <c r="AW559" s="5"/>
      <c r="AX559" s="5"/>
    </row>
    <row r="560" spans="1:50" x14ac:dyDescent="0.25">
      <c r="A560" s="18">
        <v>45843</v>
      </c>
      <c r="B560" s="5">
        <v>1805</v>
      </c>
      <c r="C560" s="5">
        <v>1918</v>
      </c>
      <c r="D560" s="5">
        <v>2021</v>
      </c>
      <c r="E560" s="5">
        <v>2050</v>
      </c>
      <c r="F560" s="5">
        <v>2116</v>
      </c>
      <c r="G560" s="5">
        <v>1919</v>
      </c>
      <c r="H560" s="5">
        <v>1674</v>
      </c>
      <c r="I560" s="5">
        <v>1153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2">
        <v>0</v>
      </c>
      <c r="X560" s="5">
        <v>1669</v>
      </c>
      <c r="Y560" s="5">
        <v>1804</v>
      </c>
      <c r="AA560" s="2">
        <f>IFERROR(INDEX('Holiday Schedule'!$D$3:$D$24,MATCH(A560,'Holiday Schedule'!$C$3:$C$24,0)),0)</f>
        <v>0</v>
      </c>
      <c r="AB560" s="2">
        <f t="shared" si="64"/>
        <v>7</v>
      </c>
      <c r="AC560" s="2">
        <f t="shared" si="65"/>
        <v>0</v>
      </c>
      <c r="AD560" s="5">
        <f t="shared" si="66"/>
        <v>18129</v>
      </c>
      <c r="AE560" s="5">
        <f t="shared" si="67"/>
        <v>18129</v>
      </c>
      <c r="AG560" s="2">
        <f t="shared" si="68"/>
        <v>7</v>
      </c>
      <c r="AH560" s="2">
        <f t="shared" si="69"/>
        <v>2025</v>
      </c>
      <c r="AJ560" s="5">
        <f t="shared" si="70"/>
        <v>2116</v>
      </c>
      <c r="AK560" s="2">
        <f t="shared" si="71"/>
        <v>5</v>
      </c>
      <c r="AU560" s="5"/>
      <c r="AV560" s="5"/>
      <c r="AW560" s="5"/>
      <c r="AX560" s="5"/>
    </row>
    <row r="561" spans="1:50" x14ac:dyDescent="0.25">
      <c r="A561" s="18">
        <v>45844</v>
      </c>
      <c r="B561" s="5">
        <v>2005</v>
      </c>
      <c r="C561" s="5">
        <v>2033</v>
      </c>
      <c r="D561" s="5">
        <v>2131</v>
      </c>
      <c r="E561" s="5">
        <v>2163</v>
      </c>
      <c r="F561" s="5">
        <v>2223</v>
      </c>
      <c r="G561" s="5">
        <v>2028</v>
      </c>
      <c r="H561" s="5">
        <v>1891</v>
      </c>
      <c r="I561" s="5">
        <v>1440</v>
      </c>
      <c r="J561" s="2">
        <v>0</v>
      </c>
      <c r="K561" s="2">
        <v>0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5">
        <v>1936</v>
      </c>
      <c r="Y561" s="5">
        <v>2092</v>
      </c>
      <c r="AA561" s="2">
        <f>IFERROR(INDEX('Holiday Schedule'!$D$3:$D$24,MATCH(A561,'Holiday Schedule'!$C$3:$C$24,0)),0)</f>
        <v>0</v>
      </c>
      <c r="AB561" s="2">
        <f t="shared" si="64"/>
        <v>1</v>
      </c>
      <c r="AC561" s="2">
        <f t="shared" si="65"/>
        <v>0</v>
      </c>
      <c r="AD561" s="5">
        <f t="shared" si="66"/>
        <v>19942</v>
      </c>
      <c r="AE561" s="5">
        <f t="shared" si="67"/>
        <v>19942</v>
      </c>
      <c r="AG561" s="2">
        <f t="shared" si="68"/>
        <v>7</v>
      </c>
      <c r="AH561" s="2">
        <f t="shared" si="69"/>
        <v>2025</v>
      </c>
      <c r="AJ561" s="5">
        <f t="shared" si="70"/>
        <v>2223</v>
      </c>
      <c r="AK561" s="2">
        <f t="shared" si="71"/>
        <v>5</v>
      </c>
      <c r="AU561" s="5"/>
      <c r="AV561" s="5"/>
      <c r="AW561" s="5"/>
      <c r="AX561" s="5"/>
    </row>
    <row r="562" spans="1:50" x14ac:dyDescent="0.25">
      <c r="A562" s="18">
        <v>45845</v>
      </c>
      <c r="B562" s="5">
        <v>2240</v>
      </c>
      <c r="C562" s="5">
        <v>2273</v>
      </c>
      <c r="D562" s="5">
        <v>2354</v>
      </c>
      <c r="E562" s="5">
        <v>2403</v>
      </c>
      <c r="F562" s="5">
        <v>2534</v>
      </c>
      <c r="G562" s="5">
        <v>2503</v>
      </c>
      <c r="H562" s="5">
        <v>2310</v>
      </c>
      <c r="I562" s="5">
        <v>1798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5">
        <v>1771</v>
      </c>
      <c r="Y562" s="5">
        <v>1924</v>
      </c>
      <c r="AA562" s="2">
        <f>IFERROR(INDEX('Holiday Schedule'!$D$3:$D$24,MATCH(A562,'Holiday Schedule'!$C$3:$C$24,0)),0)</f>
        <v>0</v>
      </c>
      <c r="AB562" s="2">
        <f t="shared" si="64"/>
        <v>2</v>
      </c>
      <c r="AC562" s="2">
        <f t="shared" si="65"/>
        <v>3569</v>
      </c>
      <c r="AD562" s="5">
        <f t="shared" si="66"/>
        <v>18541</v>
      </c>
      <c r="AE562" s="5">
        <f t="shared" si="67"/>
        <v>22110</v>
      </c>
      <c r="AG562" s="2">
        <f t="shared" si="68"/>
        <v>7</v>
      </c>
      <c r="AH562" s="2">
        <f t="shared" si="69"/>
        <v>2025</v>
      </c>
      <c r="AJ562" s="5">
        <f t="shared" si="70"/>
        <v>2534</v>
      </c>
      <c r="AK562" s="2">
        <f t="shared" si="71"/>
        <v>5</v>
      </c>
      <c r="AU562" s="5"/>
      <c r="AV562" s="5"/>
      <c r="AW562" s="5"/>
      <c r="AX562" s="5"/>
    </row>
    <row r="563" spans="1:50" x14ac:dyDescent="0.25">
      <c r="A563" s="18">
        <v>45846</v>
      </c>
      <c r="B563" s="5">
        <v>2129</v>
      </c>
      <c r="C563" s="5">
        <v>2283</v>
      </c>
      <c r="D563" s="5">
        <v>2351</v>
      </c>
      <c r="E563" s="5">
        <v>2355</v>
      </c>
      <c r="F563" s="5">
        <v>2569</v>
      </c>
      <c r="G563" s="5">
        <v>2462</v>
      </c>
      <c r="H563" s="5">
        <v>2486</v>
      </c>
      <c r="I563" s="5">
        <v>2085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5">
        <v>1512</v>
      </c>
      <c r="Y563" s="5">
        <v>1609</v>
      </c>
      <c r="AA563" s="2">
        <f>IFERROR(INDEX('Holiday Schedule'!$D$3:$D$24,MATCH(A563,'Holiday Schedule'!$C$3:$C$24,0)),0)</f>
        <v>0</v>
      </c>
      <c r="AB563" s="2">
        <f t="shared" si="64"/>
        <v>3</v>
      </c>
      <c r="AC563" s="2">
        <f t="shared" si="65"/>
        <v>3597</v>
      </c>
      <c r="AD563" s="5">
        <f t="shared" si="66"/>
        <v>18244</v>
      </c>
      <c r="AE563" s="5">
        <f t="shared" si="67"/>
        <v>21841</v>
      </c>
      <c r="AG563" s="2">
        <f t="shared" si="68"/>
        <v>7</v>
      </c>
      <c r="AH563" s="2">
        <f t="shared" si="69"/>
        <v>2025</v>
      </c>
      <c r="AJ563" s="5">
        <f t="shared" si="70"/>
        <v>2569</v>
      </c>
      <c r="AK563" s="2">
        <f t="shared" si="71"/>
        <v>5</v>
      </c>
      <c r="AU563" s="5"/>
      <c r="AV563" s="5"/>
      <c r="AW563" s="5"/>
      <c r="AX563" s="5"/>
    </row>
    <row r="564" spans="1:50" x14ac:dyDescent="0.25">
      <c r="A564" s="18">
        <v>45847</v>
      </c>
      <c r="B564" s="5">
        <v>1807</v>
      </c>
      <c r="C564" s="5">
        <v>1930</v>
      </c>
      <c r="D564" s="5">
        <v>2047</v>
      </c>
      <c r="E564" s="5">
        <v>2086</v>
      </c>
      <c r="F564" s="5">
        <v>2306</v>
      </c>
      <c r="G564" s="5">
        <v>2207</v>
      </c>
      <c r="H564" s="5">
        <v>2139</v>
      </c>
      <c r="I564" s="5">
        <v>1630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5">
        <v>1614</v>
      </c>
      <c r="Y564" s="5">
        <v>1752</v>
      </c>
      <c r="AA564" s="2">
        <f>IFERROR(INDEX('Holiday Schedule'!$D$3:$D$24,MATCH(A564,'Holiday Schedule'!$C$3:$C$24,0)),0)</f>
        <v>0</v>
      </c>
      <c r="AB564" s="2">
        <f t="shared" si="64"/>
        <v>4</v>
      </c>
      <c r="AC564" s="2">
        <f t="shared" si="65"/>
        <v>3244</v>
      </c>
      <c r="AD564" s="5">
        <f t="shared" si="66"/>
        <v>16274</v>
      </c>
      <c r="AE564" s="5">
        <f t="shared" si="67"/>
        <v>19518</v>
      </c>
      <c r="AG564" s="2">
        <f t="shared" si="68"/>
        <v>7</v>
      </c>
      <c r="AH564" s="2">
        <f t="shared" si="69"/>
        <v>2025</v>
      </c>
      <c r="AJ564" s="5">
        <f t="shared" si="70"/>
        <v>2306</v>
      </c>
      <c r="AK564" s="2">
        <f t="shared" si="71"/>
        <v>5</v>
      </c>
      <c r="AU564" s="5"/>
      <c r="AV564" s="5"/>
      <c r="AW564" s="5"/>
      <c r="AX564" s="5"/>
    </row>
    <row r="565" spans="1:50" x14ac:dyDescent="0.25">
      <c r="A565" s="18">
        <v>45848</v>
      </c>
      <c r="B565" s="5">
        <v>1871</v>
      </c>
      <c r="C565" s="5">
        <v>1997</v>
      </c>
      <c r="D565" s="5">
        <v>2084</v>
      </c>
      <c r="E565" s="5">
        <v>2129</v>
      </c>
      <c r="F565" s="5">
        <v>2279</v>
      </c>
      <c r="G565" s="5">
        <v>2323</v>
      </c>
      <c r="H565" s="5">
        <v>2284</v>
      </c>
      <c r="I565" s="5">
        <v>1925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0</v>
      </c>
      <c r="P565" s="2">
        <v>0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5">
        <v>1437</v>
      </c>
      <c r="Y565" s="5">
        <v>1586</v>
      </c>
      <c r="AA565" s="2">
        <f>IFERROR(INDEX('Holiday Schedule'!$D$3:$D$24,MATCH(A565,'Holiday Schedule'!$C$3:$C$24,0)),0)</f>
        <v>0</v>
      </c>
      <c r="AB565" s="2">
        <f t="shared" si="64"/>
        <v>5</v>
      </c>
      <c r="AC565" s="2">
        <f t="shared" si="65"/>
        <v>3362</v>
      </c>
      <c r="AD565" s="5">
        <f t="shared" si="66"/>
        <v>16553</v>
      </c>
      <c r="AE565" s="5">
        <f t="shared" si="67"/>
        <v>19915</v>
      </c>
      <c r="AG565" s="2">
        <f t="shared" si="68"/>
        <v>7</v>
      </c>
      <c r="AH565" s="2">
        <f t="shared" si="69"/>
        <v>2025</v>
      </c>
      <c r="AJ565" s="5">
        <f t="shared" si="70"/>
        <v>2323</v>
      </c>
      <c r="AK565" s="2">
        <f t="shared" si="71"/>
        <v>6</v>
      </c>
      <c r="AU565" s="5"/>
      <c r="AV565" s="5"/>
      <c r="AW565" s="5"/>
      <c r="AX565" s="5"/>
    </row>
    <row r="566" spans="1:50" x14ac:dyDescent="0.25">
      <c r="A566" s="18">
        <v>45849</v>
      </c>
      <c r="B566" s="5">
        <v>1763</v>
      </c>
      <c r="C566" s="5">
        <v>1735</v>
      </c>
      <c r="D566" s="5">
        <v>1851</v>
      </c>
      <c r="E566" s="5">
        <v>1904</v>
      </c>
      <c r="F566" s="5">
        <v>2088</v>
      </c>
      <c r="G566" s="5">
        <v>2050</v>
      </c>
      <c r="H566" s="5">
        <v>2016</v>
      </c>
      <c r="I566" s="5">
        <v>1719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5">
        <v>1441</v>
      </c>
      <c r="Y566" s="5">
        <v>1549</v>
      </c>
      <c r="AA566" s="2">
        <f>IFERROR(INDEX('Holiday Schedule'!$D$3:$D$24,MATCH(A566,'Holiday Schedule'!$C$3:$C$24,0)),0)</f>
        <v>0</v>
      </c>
      <c r="AB566" s="2">
        <f t="shared" si="64"/>
        <v>6</v>
      </c>
      <c r="AC566" s="2">
        <f t="shared" si="65"/>
        <v>3160</v>
      </c>
      <c r="AD566" s="5">
        <f t="shared" si="66"/>
        <v>14956</v>
      </c>
      <c r="AE566" s="5">
        <f t="shared" si="67"/>
        <v>18116</v>
      </c>
      <c r="AG566" s="2">
        <f t="shared" si="68"/>
        <v>7</v>
      </c>
      <c r="AH566" s="2">
        <f t="shared" si="69"/>
        <v>2025</v>
      </c>
      <c r="AJ566" s="5">
        <f t="shared" si="70"/>
        <v>2088</v>
      </c>
      <c r="AK566" s="2">
        <f t="shared" si="71"/>
        <v>5</v>
      </c>
      <c r="AU566" s="5"/>
      <c r="AV566" s="5"/>
      <c r="AW566" s="5"/>
      <c r="AX566" s="5"/>
    </row>
    <row r="567" spans="1:50" x14ac:dyDescent="0.25">
      <c r="A567" s="18">
        <v>45850</v>
      </c>
      <c r="B567" s="5">
        <v>1752</v>
      </c>
      <c r="C567" s="5">
        <v>1830</v>
      </c>
      <c r="D567" s="5">
        <v>1908</v>
      </c>
      <c r="E567" s="5">
        <v>1926</v>
      </c>
      <c r="F567" s="5">
        <v>2012</v>
      </c>
      <c r="G567" s="5">
        <v>1903</v>
      </c>
      <c r="H567" s="5">
        <v>1824</v>
      </c>
      <c r="I567" s="5">
        <v>1492</v>
      </c>
      <c r="J567" s="2">
        <v>0</v>
      </c>
      <c r="K567" s="2">
        <v>0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0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5">
        <v>1331</v>
      </c>
      <c r="Y567" s="5">
        <v>1453</v>
      </c>
      <c r="AA567" s="2">
        <f>IFERROR(INDEX('Holiday Schedule'!$D$3:$D$24,MATCH(A567,'Holiday Schedule'!$C$3:$C$24,0)),0)</f>
        <v>0</v>
      </c>
      <c r="AB567" s="2">
        <f t="shared" si="64"/>
        <v>7</v>
      </c>
      <c r="AC567" s="2">
        <f t="shared" si="65"/>
        <v>0</v>
      </c>
      <c r="AD567" s="5">
        <f t="shared" si="66"/>
        <v>17431</v>
      </c>
      <c r="AE567" s="5">
        <f t="shared" si="67"/>
        <v>17431</v>
      </c>
      <c r="AG567" s="2">
        <f t="shared" si="68"/>
        <v>7</v>
      </c>
      <c r="AH567" s="2">
        <f t="shared" si="69"/>
        <v>2025</v>
      </c>
      <c r="AJ567" s="5">
        <f t="shared" si="70"/>
        <v>2012</v>
      </c>
      <c r="AK567" s="2">
        <f t="shared" si="71"/>
        <v>5</v>
      </c>
      <c r="AU567" s="5"/>
      <c r="AV567" s="5"/>
      <c r="AW567" s="5"/>
      <c r="AX567" s="5"/>
    </row>
    <row r="568" spans="1:50" x14ac:dyDescent="0.25">
      <c r="A568" s="18">
        <v>45851</v>
      </c>
      <c r="B568" s="5">
        <v>1661</v>
      </c>
      <c r="C568" s="5">
        <v>1668</v>
      </c>
      <c r="D568" s="5">
        <v>1774</v>
      </c>
      <c r="E568" s="5">
        <v>1759</v>
      </c>
      <c r="F568" s="5">
        <v>1846</v>
      </c>
      <c r="G568" s="5">
        <v>1795</v>
      </c>
      <c r="H568" s="5">
        <v>1683</v>
      </c>
      <c r="I568" s="5">
        <v>1441</v>
      </c>
      <c r="J568" s="2">
        <v>0</v>
      </c>
      <c r="K568" s="2">
        <v>0</v>
      </c>
      <c r="L568" s="2">
        <v>0</v>
      </c>
      <c r="M568" s="2">
        <v>0</v>
      </c>
      <c r="N568" s="2">
        <v>0</v>
      </c>
      <c r="O568" s="2">
        <v>0</v>
      </c>
      <c r="P568" s="2">
        <v>0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5">
        <v>1281</v>
      </c>
      <c r="Y568" s="5">
        <v>1381</v>
      </c>
      <c r="AA568" s="2">
        <f>IFERROR(INDEX('Holiday Schedule'!$D$3:$D$24,MATCH(A568,'Holiday Schedule'!$C$3:$C$24,0)),0)</f>
        <v>0</v>
      </c>
      <c r="AB568" s="2">
        <f t="shared" si="64"/>
        <v>1</v>
      </c>
      <c r="AC568" s="2">
        <f t="shared" si="65"/>
        <v>0</v>
      </c>
      <c r="AD568" s="5">
        <f t="shared" si="66"/>
        <v>16289</v>
      </c>
      <c r="AE568" s="5">
        <f t="shared" si="67"/>
        <v>16289</v>
      </c>
      <c r="AG568" s="2">
        <f t="shared" si="68"/>
        <v>7</v>
      </c>
      <c r="AH568" s="2">
        <f t="shared" si="69"/>
        <v>2025</v>
      </c>
      <c r="AJ568" s="5">
        <f t="shared" si="70"/>
        <v>1846</v>
      </c>
      <c r="AK568" s="2">
        <f t="shared" si="71"/>
        <v>5</v>
      </c>
      <c r="AU568" s="5"/>
      <c r="AV568" s="5"/>
      <c r="AW568" s="5"/>
      <c r="AX568" s="5"/>
    </row>
    <row r="569" spans="1:50" x14ac:dyDescent="0.25">
      <c r="A569" s="18">
        <v>45852</v>
      </c>
      <c r="B569" s="5">
        <v>1523</v>
      </c>
      <c r="C569" s="5">
        <v>1637</v>
      </c>
      <c r="D569" s="5">
        <v>1745</v>
      </c>
      <c r="E569" s="5">
        <v>1837</v>
      </c>
      <c r="F569" s="5">
        <v>2015</v>
      </c>
      <c r="G569" s="5">
        <v>2044</v>
      </c>
      <c r="H569" s="5">
        <v>1998</v>
      </c>
      <c r="I569" s="5">
        <v>1692</v>
      </c>
      <c r="J569" s="2">
        <v>0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0</v>
      </c>
      <c r="X569" s="5">
        <v>1338</v>
      </c>
      <c r="Y569" s="5">
        <v>1471</v>
      </c>
      <c r="AA569" s="2">
        <f>IFERROR(INDEX('Holiday Schedule'!$D$3:$D$24,MATCH(A569,'Holiday Schedule'!$C$3:$C$24,0)),0)</f>
        <v>0</v>
      </c>
      <c r="AB569" s="2">
        <f t="shared" si="64"/>
        <v>2</v>
      </c>
      <c r="AC569" s="2">
        <f t="shared" si="65"/>
        <v>3030</v>
      </c>
      <c r="AD569" s="5">
        <f t="shared" si="66"/>
        <v>14270</v>
      </c>
      <c r="AE569" s="5">
        <f t="shared" si="67"/>
        <v>17300</v>
      </c>
      <c r="AG569" s="2">
        <f t="shared" si="68"/>
        <v>7</v>
      </c>
      <c r="AH569" s="2">
        <f t="shared" si="69"/>
        <v>2025</v>
      </c>
      <c r="AJ569" s="5">
        <f t="shared" si="70"/>
        <v>2044</v>
      </c>
      <c r="AK569" s="2">
        <f t="shared" si="71"/>
        <v>6</v>
      </c>
      <c r="AU569" s="5"/>
      <c r="AV569" s="5"/>
      <c r="AW569" s="5"/>
      <c r="AX569" s="5"/>
    </row>
    <row r="570" spans="1:50" x14ac:dyDescent="0.25">
      <c r="A570" s="18">
        <v>45853</v>
      </c>
      <c r="B570" s="5">
        <v>1654</v>
      </c>
      <c r="C570" s="5">
        <v>1843</v>
      </c>
      <c r="D570" s="5">
        <v>1943</v>
      </c>
      <c r="E570" s="5">
        <v>2015</v>
      </c>
      <c r="F570" s="5">
        <v>2232</v>
      </c>
      <c r="G570" s="5">
        <v>2224</v>
      </c>
      <c r="H570" s="5">
        <v>2207</v>
      </c>
      <c r="I570" s="5">
        <v>1779</v>
      </c>
      <c r="J570" s="2">
        <v>0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0</v>
      </c>
      <c r="Q570" s="2">
        <v>0</v>
      </c>
      <c r="R570" s="2">
        <v>0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5">
        <v>1780</v>
      </c>
      <c r="Y570" s="5">
        <v>1969</v>
      </c>
      <c r="AA570" s="2">
        <f>IFERROR(INDEX('Holiday Schedule'!$D$3:$D$24,MATCH(A570,'Holiday Schedule'!$C$3:$C$24,0)),0)</f>
        <v>0</v>
      </c>
      <c r="AB570" s="2">
        <f t="shared" si="64"/>
        <v>3</v>
      </c>
      <c r="AC570" s="2">
        <f t="shared" si="65"/>
        <v>3559</v>
      </c>
      <c r="AD570" s="5">
        <f t="shared" si="66"/>
        <v>16087</v>
      </c>
      <c r="AE570" s="5">
        <f t="shared" si="67"/>
        <v>19646</v>
      </c>
      <c r="AG570" s="2">
        <f t="shared" si="68"/>
        <v>7</v>
      </c>
      <c r="AH570" s="2">
        <f t="shared" si="69"/>
        <v>2025</v>
      </c>
      <c r="AJ570" s="5">
        <f t="shared" si="70"/>
        <v>2232</v>
      </c>
      <c r="AK570" s="2">
        <f t="shared" si="71"/>
        <v>5</v>
      </c>
      <c r="AU570" s="5"/>
      <c r="AV570" s="5"/>
      <c r="AW570" s="5"/>
      <c r="AX570" s="5"/>
    </row>
    <row r="571" spans="1:50" x14ac:dyDescent="0.25">
      <c r="A571" s="18">
        <v>45854</v>
      </c>
      <c r="B571" s="5">
        <v>2111</v>
      </c>
      <c r="C571" s="5">
        <v>2239</v>
      </c>
      <c r="D571" s="5">
        <v>2322</v>
      </c>
      <c r="E571" s="5">
        <v>2364</v>
      </c>
      <c r="F571" s="5">
        <v>2523</v>
      </c>
      <c r="G571" s="5">
        <v>2442</v>
      </c>
      <c r="H571" s="5">
        <v>2288</v>
      </c>
      <c r="I571" s="5">
        <v>1768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0</v>
      </c>
      <c r="X571" s="5">
        <v>1856</v>
      </c>
      <c r="Y571" s="5">
        <v>2005</v>
      </c>
      <c r="AA571" s="2">
        <f>IFERROR(INDEX('Holiday Schedule'!$D$3:$D$24,MATCH(A571,'Holiday Schedule'!$C$3:$C$24,0)),0)</f>
        <v>0</v>
      </c>
      <c r="AB571" s="2">
        <f t="shared" si="64"/>
        <v>4</v>
      </c>
      <c r="AC571" s="2">
        <f t="shared" si="65"/>
        <v>3624</v>
      </c>
      <c r="AD571" s="5">
        <f t="shared" si="66"/>
        <v>18294</v>
      </c>
      <c r="AE571" s="5">
        <f t="shared" si="67"/>
        <v>21918</v>
      </c>
      <c r="AG571" s="2">
        <f t="shared" si="68"/>
        <v>7</v>
      </c>
      <c r="AH571" s="2">
        <f t="shared" si="69"/>
        <v>2025</v>
      </c>
      <c r="AJ571" s="5">
        <f t="shared" si="70"/>
        <v>2523</v>
      </c>
      <c r="AK571" s="2">
        <f t="shared" si="71"/>
        <v>5</v>
      </c>
      <c r="AU571" s="5"/>
      <c r="AV571" s="5"/>
      <c r="AW571" s="5"/>
      <c r="AX571" s="5"/>
    </row>
    <row r="572" spans="1:50" x14ac:dyDescent="0.25">
      <c r="A572" s="18">
        <v>45855</v>
      </c>
      <c r="B572" s="5">
        <v>2149</v>
      </c>
      <c r="C572" s="5">
        <v>2373</v>
      </c>
      <c r="D572" s="5">
        <v>2434</v>
      </c>
      <c r="E572" s="5">
        <v>2519</v>
      </c>
      <c r="F572" s="5">
        <v>2659</v>
      </c>
      <c r="G572" s="5">
        <v>2654</v>
      </c>
      <c r="H572" s="5">
        <v>2563</v>
      </c>
      <c r="I572" s="5">
        <v>2151</v>
      </c>
      <c r="J572" s="2">
        <v>0</v>
      </c>
      <c r="K572" s="2">
        <v>0</v>
      </c>
      <c r="L572" s="2">
        <v>0</v>
      </c>
      <c r="M572" s="2">
        <v>0</v>
      </c>
      <c r="N572" s="2">
        <v>0</v>
      </c>
      <c r="O572" s="2">
        <v>0</v>
      </c>
      <c r="P572" s="2">
        <v>0</v>
      </c>
      <c r="Q572" s="2">
        <v>0</v>
      </c>
      <c r="R572" s="2">
        <v>0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5">
        <v>1701</v>
      </c>
      <c r="Y572" s="5">
        <v>1835</v>
      </c>
      <c r="AA572" s="2">
        <f>IFERROR(INDEX('Holiday Schedule'!$D$3:$D$24,MATCH(A572,'Holiday Schedule'!$C$3:$C$24,0)),0)</f>
        <v>0</v>
      </c>
      <c r="AB572" s="2">
        <f t="shared" si="64"/>
        <v>5</v>
      </c>
      <c r="AC572" s="2">
        <f t="shared" si="65"/>
        <v>3852</v>
      </c>
      <c r="AD572" s="5">
        <f t="shared" si="66"/>
        <v>19186</v>
      </c>
      <c r="AE572" s="5">
        <f t="shared" si="67"/>
        <v>23038</v>
      </c>
      <c r="AG572" s="2">
        <f t="shared" si="68"/>
        <v>7</v>
      </c>
      <c r="AH572" s="2">
        <f t="shared" si="69"/>
        <v>2025</v>
      </c>
      <c r="AJ572" s="5">
        <f t="shared" si="70"/>
        <v>2659</v>
      </c>
      <c r="AK572" s="2">
        <f t="shared" si="71"/>
        <v>5</v>
      </c>
      <c r="AU572" s="5"/>
      <c r="AV572" s="5"/>
      <c r="AW572" s="5"/>
      <c r="AX572" s="5"/>
    </row>
    <row r="573" spans="1:50" x14ac:dyDescent="0.25">
      <c r="A573" s="18">
        <v>45856</v>
      </c>
      <c r="B573" s="5">
        <v>2081</v>
      </c>
      <c r="C573" s="5">
        <v>2350</v>
      </c>
      <c r="D573" s="5">
        <v>2515</v>
      </c>
      <c r="E573" s="5">
        <v>2595</v>
      </c>
      <c r="F573" s="5">
        <v>2746</v>
      </c>
      <c r="G573" s="5">
        <v>2562</v>
      </c>
      <c r="H573" s="5">
        <v>2361</v>
      </c>
      <c r="I573" s="5">
        <v>1708</v>
      </c>
      <c r="J573" s="2">
        <v>0</v>
      </c>
      <c r="K573" s="2">
        <v>0</v>
      </c>
      <c r="L573" s="2">
        <v>0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5">
        <v>1590</v>
      </c>
      <c r="Y573" s="5">
        <v>1717</v>
      </c>
      <c r="AA573" s="2">
        <f>IFERROR(INDEX('Holiday Schedule'!$D$3:$D$24,MATCH(A573,'Holiday Schedule'!$C$3:$C$24,0)),0)</f>
        <v>0</v>
      </c>
      <c r="AB573" s="2">
        <f t="shared" si="64"/>
        <v>6</v>
      </c>
      <c r="AC573" s="2">
        <f t="shared" si="65"/>
        <v>3298</v>
      </c>
      <c r="AD573" s="5">
        <f t="shared" si="66"/>
        <v>18927</v>
      </c>
      <c r="AE573" s="5">
        <f t="shared" si="67"/>
        <v>22225</v>
      </c>
      <c r="AG573" s="2">
        <f t="shared" si="68"/>
        <v>7</v>
      </c>
      <c r="AH573" s="2">
        <f t="shared" si="69"/>
        <v>2025</v>
      </c>
      <c r="AJ573" s="5">
        <f t="shared" si="70"/>
        <v>2746</v>
      </c>
      <c r="AK573" s="2">
        <f t="shared" si="71"/>
        <v>5</v>
      </c>
      <c r="AU573" s="5"/>
      <c r="AV573" s="5"/>
      <c r="AW573" s="5"/>
      <c r="AX573" s="5"/>
    </row>
    <row r="574" spans="1:50" x14ac:dyDescent="0.25">
      <c r="A574" s="18">
        <v>45857</v>
      </c>
      <c r="B574" s="5">
        <v>1873</v>
      </c>
      <c r="C574" s="5">
        <v>1956</v>
      </c>
      <c r="D574" s="5">
        <v>2074</v>
      </c>
      <c r="E574" s="5">
        <v>2078</v>
      </c>
      <c r="F574" s="5">
        <v>2178</v>
      </c>
      <c r="G574" s="5">
        <v>2029</v>
      </c>
      <c r="H574" s="5">
        <v>1774</v>
      </c>
      <c r="I574" s="5">
        <v>1196</v>
      </c>
      <c r="J574" s="2">
        <v>0</v>
      </c>
      <c r="K574" s="2">
        <v>0</v>
      </c>
      <c r="L574" s="2">
        <v>0</v>
      </c>
      <c r="M574" s="2">
        <v>0</v>
      </c>
      <c r="N574" s="2">
        <v>0</v>
      </c>
      <c r="O574" s="2">
        <v>0</v>
      </c>
      <c r="P574" s="2">
        <v>0</v>
      </c>
      <c r="Q574" s="2">
        <v>0</v>
      </c>
      <c r="R574" s="2">
        <v>0</v>
      </c>
      <c r="S574" s="2">
        <v>0</v>
      </c>
      <c r="T574" s="2">
        <v>0</v>
      </c>
      <c r="U574" s="2">
        <v>0</v>
      </c>
      <c r="V574" s="2">
        <v>0</v>
      </c>
      <c r="W574" s="2">
        <v>0</v>
      </c>
      <c r="X574" s="5">
        <v>1574</v>
      </c>
      <c r="Y574" s="5">
        <v>1702</v>
      </c>
      <c r="AA574" s="2">
        <f>IFERROR(INDEX('Holiday Schedule'!$D$3:$D$24,MATCH(A574,'Holiday Schedule'!$C$3:$C$24,0)),0)</f>
        <v>0</v>
      </c>
      <c r="AB574" s="2">
        <f t="shared" si="64"/>
        <v>7</v>
      </c>
      <c r="AC574" s="2">
        <f t="shared" si="65"/>
        <v>0</v>
      </c>
      <c r="AD574" s="5">
        <f t="shared" si="66"/>
        <v>18434</v>
      </c>
      <c r="AE574" s="5">
        <f t="shared" si="67"/>
        <v>18434</v>
      </c>
      <c r="AG574" s="2">
        <f t="shared" si="68"/>
        <v>7</v>
      </c>
      <c r="AH574" s="2">
        <f t="shared" si="69"/>
        <v>2025</v>
      </c>
      <c r="AJ574" s="5">
        <f t="shared" si="70"/>
        <v>2178</v>
      </c>
      <c r="AK574" s="2">
        <f t="shared" si="71"/>
        <v>5</v>
      </c>
      <c r="AU574" s="5"/>
      <c r="AV574" s="5"/>
      <c r="AW574" s="5"/>
      <c r="AX574" s="5"/>
    </row>
    <row r="575" spans="1:50" x14ac:dyDescent="0.25">
      <c r="A575" s="18">
        <v>45858</v>
      </c>
      <c r="B575" s="5">
        <v>1888</v>
      </c>
      <c r="C575" s="5">
        <v>1904</v>
      </c>
      <c r="D575" s="5">
        <v>1981</v>
      </c>
      <c r="E575" s="5">
        <v>2043</v>
      </c>
      <c r="F575" s="5">
        <v>2121</v>
      </c>
      <c r="G575" s="5">
        <v>2057</v>
      </c>
      <c r="H575" s="5">
        <v>1957</v>
      </c>
      <c r="I575" s="5">
        <v>1722</v>
      </c>
      <c r="J575" s="2">
        <v>0</v>
      </c>
      <c r="K575" s="2">
        <v>0</v>
      </c>
      <c r="L575" s="2">
        <v>0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5">
        <v>1376</v>
      </c>
      <c r="Y575" s="5">
        <v>1514</v>
      </c>
      <c r="AA575" s="2">
        <f>IFERROR(INDEX('Holiday Schedule'!$D$3:$D$24,MATCH(A575,'Holiday Schedule'!$C$3:$C$24,0)),0)</f>
        <v>0</v>
      </c>
      <c r="AB575" s="2">
        <f t="shared" si="64"/>
        <v>1</v>
      </c>
      <c r="AC575" s="2">
        <f t="shared" si="65"/>
        <v>0</v>
      </c>
      <c r="AD575" s="5">
        <f t="shared" si="66"/>
        <v>18563</v>
      </c>
      <c r="AE575" s="5">
        <f t="shared" si="67"/>
        <v>18563</v>
      </c>
      <c r="AG575" s="2">
        <f t="shared" si="68"/>
        <v>7</v>
      </c>
      <c r="AH575" s="2">
        <f t="shared" si="69"/>
        <v>2025</v>
      </c>
      <c r="AJ575" s="5">
        <f t="shared" si="70"/>
        <v>2121</v>
      </c>
      <c r="AK575" s="2">
        <f t="shared" si="71"/>
        <v>5</v>
      </c>
      <c r="AU575" s="5"/>
      <c r="AV575" s="5"/>
      <c r="AW575" s="5"/>
      <c r="AX575" s="5"/>
    </row>
    <row r="576" spans="1:50" x14ac:dyDescent="0.25">
      <c r="A576" s="18">
        <v>45859</v>
      </c>
      <c r="B576" s="5">
        <v>1695</v>
      </c>
      <c r="C576" s="5">
        <v>1586</v>
      </c>
      <c r="D576" s="5">
        <v>1673</v>
      </c>
      <c r="E576" s="5">
        <v>1723</v>
      </c>
      <c r="F576" s="5">
        <v>1921</v>
      </c>
      <c r="G576" s="5">
        <v>1868</v>
      </c>
      <c r="H576" s="5">
        <v>1719</v>
      </c>
      <c r="I576" s="5">
        <v>1241</v>
      </c>
      <c r="J576" s="2">
        <v>0</v>
      </c>
      <c r="K576" s="2">
        <v>0</v>
      </c>
      <c r="L576" s="2">
        <v>0</v>
      </c>
      <c r="M576" s="2">
        <v>0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5">
        <v>1119</v>
      </c>
      <c r="Y576" s="5">
        <v>1195</v>
      </c>
      <c r="AA576" s="2">
        <f>IFERROR(INDEX('Holiday Schedule'!$D$3:$D$24,MATCH(A576,'Holiday Schedule'!$C$3:$C$24,0)),0)</f>
        <v>0</v>
      </c>
      <c r="AB576" s="2">
        <f t="shared" si="64"/>
        <v>2</v>
      </c>
      <c r="AC576" s="2">
        <f t="shared" si="65"/>
        <v>2360</v>
      </c>
      <c r="AD576" s="5">
        <f t="shared" si="66"/>
        <v>13380</v>
      </c>
      <c r="AE576" s="5">
        <f t="shared" si="67"/>
        <v>15740</v>
      </c>
      <c r="AG576" s="2">
        <f t="shared" si="68"/>
        <v>7</v>
      </c>
      <c r="AH576" s="2">
        <f t="shared" si="69"/>
        <v>2025</v>
      </c>
      <c r="AJ576" s="5">
        <f t="shared" si="70"/>
        <v>1921</v>
      </c>
      <c r="AK576" s="2">
        <f t="shared" si="71"/>
        <v>5</v>
      </c>
      <c r="AU576" s="5"/>
      <c r="AV576" s="5"/>
      <c r="AW576" s="5"/>
      <c r="AX576" s="5"/>
    </row>
    <row r="577" spans="1:50" x14ac:dyDescent="0.25">
      <c r="A577" s="18">
        <v>45860</v>
      </c>
      <c r="B577" s="5">
        <v>1333</v>
      </c>
      <c r="C577" s="5">
        <v>1497</v>
      </c>
      <c r="D577" s="5">
        <v>1567</v>
      </c>
      <c r="E577" s="5">
        <v>1642</v>
      </c>
      <c r="F577" s="5">
        <v>1788</v>
      </c>
      <c r="G577" s="5">
        <v>1778</v>
      </c>
      <c r="H577" s="5">
        <v>1678</v>
      </c>
      <c r="I577" s="5">
        <v>1103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5">
        <v>1177</v>
      </c>
      <c r="Y577" s="5">
        <v>1301</v>
      </c>
      <c r="AA577" s="2">
        <f>IFERROR(INDEX('Holiday Schedule'!$D$3:$D$24,MATCH(A577,'Holiday Schedule'!$C$3:$C$24,0)),0)</f>
        <v>0</v>
      </c>
      <c r="AB577" s="2">
        <f t="shared" si="64"/>
        <v>3</v>
      </c>
      <c r="AC577" s="2">
        <f t="shared" si="65"/>
        <v>2280</v>
      </c>
      <c r="AD577" s="5">
        <f t="shared" si="66"/>
        <v>12584</v>
      </c>
      <c r="AE577" s="5">
        <f t="shared" si="67"/>
        <v>14864</v>
      </c>
      <c r="AG577" s="2">
        <f t="shared" si="68"/>
        <v>7</v>
      </c>
      <c r="AH577" s="2">
        <f t="shared" si="69"/>
        <v>2025</v>
      </c>
      <c r="AJ577" s="5">
        <f t="shared" si="70"/>
        <v>1788</v>
      </c>
      <c r="AK577" s="2">
        <f t="shared" si="71"/>
        <v>5</v>
      </c>
      <c r="AU577" s="5"/>
      <c r="AV577" s="5"/>
      <c r="AW577" s="5"/>
      <c r="AX577" s="5"/>
    </row>
    <row r="578" spans="1:50" x14ac:dyDescent="0.25">
      <c r="A578" s="18">
        <v>45861</v>
      </c>
      <c r="B578" s="5">
        <v>1440</v>
      </c>
      <c r="C578" s="5">
        <v>1677</v>
      </c>
      <c r="D578" s="5">
        <v>1737</v>
      </c>
      <c r="E578" s="5">
        <v>1849</v>
      </c>
      <c r="F578" s="5">
        <v>1987</v>
      </c>
      <c r="G578" s="5">
        <v>1951</v>
      </c>
      <c r="H578" s="5">
        <v>1773</v>
      </c>
      <c r="I578" s="5">
        <v>1268</v>
      </c>
      <c r="J578" s="2">
        <v>0</v>
      </c>
      <c r="K578" s="2">
        <v>0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5">
        <v>1433</v>
      </c>
      <c r="Y578" s="5">
        <v>1537</v>
      </c>
      <c r="AA578" s="2">
        <f>IFERROR(INDEX('Holiday Schedule'!$D$3:$D$24,MATCH(A578,'Holiday Schedule'!$C$3:$C$24,0)),0)</f>
        <v>0</v>
      </c>
      <c r="AB578" s="2">
        <f t="shared" si="64"/>
        <v>4</v>
      </c>
      <c r="AC578" s="2">
        <f t="shared" si="65"/>
        <v>2701</v>
      </c>
      <c r="AD578" s="5">
        <f t="shared" si="66"/>
        <v>13951</v>
      </c>
      <c r="AE578" s="5">
        <f t="shared" si="67"/>
        <v>16652</v>
      </c>
      <c r="AG578" s="2">
        <f t="shared" si="68"/>
        <v>7</v>
      </c>
      <c r="AH578" s="2">
        <f t="shared" si="69"/>
        <v>2025</v>
      </c>
      <c r="AJ578" s="5">
        <f t="shared" si="70"/>
        <v>1987</v>
      </c>
      <c r="AK578" s="2">
        <f t="shared" si="71"/>
        <v>5</v>
      </c>
      <c r="AU578" s="5"/>
      <c r="AV578" s="5"/>
      <c r="AW578" s="5"/>
      <c r="AX578" s="5"/>
    </row>
    <row r="579" spans="1:50" x14ac:dyDescent="0.25">
      <c r="A579" s="18">
        <v>45862</v>
      </c>
      <c r="B579" s="5">
        <v>1730</v>
      </c>
      <c r="C579" s="5">
        <v>1793</v>
      </c>
      <c r="D579" s="5">
        <v>1876</v>
      </c>
      <c r="E579" s="5">
        <v>1978</v>
      </c>
      <c r="F579" s="5">
        <v>2089</v>
      </c>
      <c r="G579" s="5">
        <v>2085</v>
      </c>
      <c r="H579" s="5">
        <v>2031</v>
      </c>
      <c r="I579" s="5">
        <v>1546</v>
      </c>
      <c r="J579" s="2">
        <v>0</v>
      </c>
      <c r="K579" s="2">
        <v>0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5">
        <v>1546</v>
      </c>
      <c r="Y579" s="5">
        <v>1699</v>
      </c>
      <c r="AA579" s="2">
        <f>IFERROR(INDEX('Holiday Schedule'!$D$3:$D$24,MATCH(A579,'Holiday Schedule'!$C$3:$C$24,0)),0)</f>
        <v>0</v>
      </c>
      <c r="AB579" s="2">
        <f t="shared" si="64"/>
        <v>5</v>
      </c>
      <c r="AC579" s="2">
        <f t="shared" si="65"/>
        <v>3092</v>
      </c>
      <c r="AD579" s="5">
        <f t="shared" si="66"/>
        <v>15281</v>
      </c>
      <c r="AE579" s="5">
        <f t="shared" si="67"/>
        <v>18373</v>
      </c>
      <c r="AG579" s="2">
        <f t="shared" si="68"/>
        <v>7</v>
      </c>
      <c r="AH579" s="2">
        <f t="shared" si="69"/>
        <v>2025</v>
      </c>
      <c r="AJ579" s="5">
        <f t="shared" si="70"/>
        <v>2089</v>
      </c>
      <c r="AK579" s="2">
        <f t="shared" si="71"/>
        <v>5</v>
      </c>
      <c r="AU579" s="5"/>
      <c r="AV579" s="5"/>
      <c r="AW579" s="5"/>
      <c r="AX579" s="5"/>
    </row>
    <row r="580" spans="1:50" x14ac:dyDescent="0.25">
      <c r="A580" s="18">
        <v>45863</v>
      </c>
      <c r="B580" s="5">
        <v>1786</v>
      </c>
      <c r="C580" s="5">
        <v>1833</v>
      </c>
      <c r="D580" s="5">
        <v>1919</v>
      </c>
      <c r="E580" s="5">
        <v>2032</v>
      </c>
      <c r="F580" s="5">
        <v>2184</v>
      </c>
      <c r="G580" s="5">
        <v>2225</v>
      </c>
      <c r="H580" s="5">
        <v>2182</v>
      </c>
      <c r="I580" s="5">
        <v>1868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5">
        <v>0</v>
      </c>
      <c r="X580" s="5">
        <v>1645</v>
      </c>
      <c r="Y580" s="5">
        <v>1801</v>
      </c>
      <c r="AA580" s="2">
        <f>IFERROR(INDEX('Holiday Schedule'!$D$3:$D$24,MATCH(A580,'Holiday Schedule'!$C$3:$C$24,0)),0)</f>
        <v>0</v>
      </c>
      <c r="AB580" s="2">
        <f t="shared" si="64"/>
        <v>6</v>
      </c>
      <c r="AC580" s="2">
        <f t="shared" si="65"/>
        <v>3513</v>
      </c>
      <c r="AD580" s="5">
        <f t="shared" si="66"/>
        <v>15962</v>
      </c>
      <c r="AE580" s="5">
        <f t="shared" si="67"/>
        <v>19475</v>
      </c>
      <c r="AG580" s="2">
        <f t="shared" si="68"/>
        <v>7</v>
      </c>
      <c r="AH580" s="2">
        <f t="shared" si="69"/>
        <v>2025</v>
      </c>
      <c r="AJ580" s="5">
        <f t="shared" si="70"/>
        <v>2225</v>
      </c>
      <c r="AK580" s="2">
        <f t="shared" si="71"/>
        <v>6</v>
      </c>
      <c r="AU580" s="5"/>
      <c r="AV580" s="5"/>
      <c r="AW580" s="5"/>
      <c r="AX580" s="5"/>
    </row>
    <row r="581" spans="1:50" x14ac:dyDescent="0.25">
      <c r="A581" s="18">
        <v>45864</v>
      </c>
      <c r="B581" s="5">
        <v>1913</v>
      </c>
      <c r="C581" s="5">
        <v>2031</v>
      </c>
      <c r="D581" s="5">
        <v>2115</v>
      </c>
      <c r="E581" s="5">
        <v>2149</v>
      </c>
      <c r="F581" s="5">
        <v>2343</v>
      </c>
      <c r="G581" s="5">
        <v>2312</v>
      </c>
      <c r="H581" s="5">
        <v>2135</v>
      </c>
      <c r="I581" s="5">
        <v>1612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5">
        <v>0</v>
      </c>
      <c r="X581" s="5">
        <v>1769</v>
      </c>
      <c r="Y581" s="5">
        <v>1897</v>
      </c>
      <c r="AA581" s="2">
        <f>IFERROR(INDEX('Holiday Schedule'!$D$3:$D$24,MATCH(A581,'Holiday Schedule'!$C$3:$C$24,0)),0)</f>
        <v>0</v>
      </c>
      <c r="AB581" s="2">
        <f t="shared" si="64"/>
        <v>7</v>
      </c>
      <c r="AC581" s="2">
        <f t="shared" si="65"/>
        <v>0</v>
      </c>
      <c r="AD581" s="5">
        <f t="shared" si="66"/>
        <v>20276</v>
      </c>
      <c r="AE581" s="5">
        <f t="shared" si="67"/>
        <v>20276</v>
      </c>
      <c r="AG581" s="2">
        <f t="shared" si="68"/>
        <v>7</v>
      </c>
      <c r="AH581" s="2">
        <f t="shared" si="69"/>
        <v>2025</v>
      </c>
      <c r="AJ581" s="5">
        <f t="shared" si="70"/>
        <v>2343</v>
      </c>
      <c r="AK581" s="2">
        <f t="shared" si="71"/>
        <v>5</v>
      </c>
      <c r="AU581" s="5"/>
      <c r="AV581" s="5"/>
      <c r="AW581" s="5"/>
      <c r="AX581" s="5"/>
    </row>
    <row r="582" spans="1:50" x14ac:dyDescent="0.25">
      <c r="A582" s="18">
        <v>45865</v>
      </c>
      <c r="B582" s="5">
        <v>2073</v>
      </c>
      <c r="C582" s="5">
        <v>2114</v>
      </c>
      <c r="D582" s="5">
        <v>2160</v>
      </c>
      <c r="E582" s="5">
        <v>2194</v>
      </c>
      <c r="F582" s="5">
        <v>2305</v>
      </c>
      <c r="G582" s="5">
        <v>2281</v>
      </c>
      <c r="H582" s="5">
        <v>2116</v>
      </c>
      <c r="I582" s="5">
        <v>1684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0</v>
      </c>
      <c r="S582" s="2">
        <v>0</v>
      </c>
      <c r="T582" s="2">
        <v>0</v>
      </c>
      <c r="U582" s="2">
        <v>0</v>
      </c>
      <c r="V582" s="2">
        <v>0</v>
      </c>
      <c r="W582" s="5">
        <v>0</v>
      </c>
      <c r="X582" s="5">
        <v>1575</v>
      </c>
      <c r="Y582" s="5">
        <v>1713</v>
      </c>
      <c r="AA582" s="2">
        <f>IFERROR(INDEX('Holiday Schedule'!$D$3:$D$24,MATCH(A582,'Holiday Schedule'!$C$3:$C$24,0)),0)</f>
        <v>0</v>
      </c>
      <c r="AB582" s="2">
        <f t="shared" si="64"/>
        <v>1</v>
      </c>
      <c r="AC582" s="2">
        <f t="shared" si="65"/>
        <v>0</v>
      </c>
      <c r="AD582" s="5">
        <f t="shared" si="66"/>
        <v>20215</v>
      </c>
      <c r="AE582" s="5">
        <f t="shared" si="67"/>
        <v>20215</v>
      </c>
      <c r="AG582" s="2">
        <f t="shared" si="68"/>
        <v>7</v>
      </c>
      <c r="AH582" s="2">
        <f t="shared" si="69"/>
        <v>2025</v>
      </c>
      <c r="AJ582" s="5">
        <f t="shared" si="70"/>
        <v>2305</v>
      </c>
      <c r="AK582" s="2">
        <f t="shared" si="71"/>
        <v>5</v>
      </c>
      <c r="AU582" s="5"/>
      <c r="AV582" s="5"/>
      <c r="AW582" s="5"/>
      <c r="AX582" s="5"/>
    </row>
    <row r="583" spans="1:50" x14ac:dyDescent="0.25">
      <c r="A583" s="18">
        <v>45866</v>
      </c>
      <c r="B583" s="5">
        <v>1986</v>
      </c>
      <c r="C583" s="5">
        <v>1999</v>
      </c>
      <c r="D583" s="5">
        <v>2093</v>
      </c>
      <c r="E583" s="5">
        <v>2148</v>
      </c>
      <c r="F583" s="5">
        <v>2287</v>
      </c>
      <c r="G583" s="5">
        <v>2305</v>
      </c>
      <c r="H583" s="5">
        <v>2235</v>
      </c>
      <c r="I583" s="5">
        <v>1881</v>
      </c>
      <c r="J583" s="2">
        <v>0</v>
      </c>
      <c r="K583" s="2">
        <v>0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0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5">
        <v>1187</v>
      </c>
      <c r="Y583" s="5">
        <v>1342</v>
      </c>
      <c r="AA583" s="2">
        <f>IFERROR(INDEX('Holiday Schedule'!$D$3:$D$24,MATCH(A583,'Holiday Schedule'!$C$3:$C$24,0)),0)</f>
        <v>0</v>
      </c>
      <c r="AB583" s="2">
        <f t="shared" si="64"/>
        <v>2</v>
      </c>
      <c r="AC583" s="2">
        <f t="shared" si="65"/>
        <v>3068</v>
      </c>
      <c r="AD583" s="5">
        <f t="shared" si="66"/>
        <v>16395</v>
      </c>
      <c r="AE583" s="5">
        <f t="shared" si="67"/>
        <v>19463</v>
      </c>
      <c r="AG583" s="2">
        <f t="shared" si="68"/>
        <v>7</v>
      </c>
      <c r="AH583" s="2">
        <f t="shared" si="69"/>
        <v>2025</v>
      </c>
      <c r="AJ583" s="5">
        <f t="shared" si="70"/>
        <v>2305</v>
      </c>
      <c r="AK583" s="2">
        <f t="shared" si="71"/>
        <v>6</v>
      </c>
      <c r="AU583" s="5"/>
      <c r="AV583" s="5"/>
      <c r="AW583" s="5"/>
      <c r="AX583" s="5"/>
    </row>
    <row r="584" spans="1:50" x14ac:dyDescent="0.25">
      <c r="A584" s="18">
        <v>45867</v>
      </c>
      <c r="B584" s="2">
        <v>1619.2035000000001</v>
      </c>
      <c r="C584" s="2">
        <v>1649.1755000000001</v>
      </c>
      <c r="D584" s="2">
        <v>1647.077</v>
      </c>
      <c r="E584" s="2">
        <v>1670.4594999999999</v>
      </c>
      <c r="F584" s="2">
        <v>1649.769</v>
      </c>
      <c r="G584" s="2">
        <v>1591.2045000000001</v>
      </c>
      <c r="H584" s="2">
        <v>1463.702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>
        <v>0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1305.5630000000001</v>
      </c>
      <c r="X584" s="2">
        <v>1391.4</v>
      </c>
      <c r="Y584" s="2">
        <v>1486.5094999999999</v>
      </c>
      <c r="AA584" s="2">
        <f>IFERROR(INDEX('Holiday Schedule'!$D$3:$D$24,MATCH(A584,'Holiday Schedule'!$C$3:$C$24,0)),0)</f>
        <v>0</v>
      </c>
      <c r="AB584" s="2">
        <f t="shared" si="64"/>
        <v>3</v>
      </c>
      <c r="AC584" s="2">
        <f t="shared" si="65"/>
        <v>2696.9630000000002</v>
      </c>
      <c r="AD584" s="5">
        <f t="shared" si="66"/>
        <v>12777.100499999999</v>
      </c>
      <c r="AE584" s="5">
        <f t="shared" si="67"/>
        <v>15474.063499999998</v>
      </c>
      <c r="AG584" s="2">
        <f t="shared" si="68"/>
        <v>7</v>
      </c>
      <c r="AH584" s="2">
        <f t="shared" si="69"/>
        <v>2025</v>
      </c>
      <c r="AJ584" s="5">
        <f t="shared" si="70"/>
        <v>1670.4594999999999</v>
      </c>
      <c r="AK584" s="2">
        <f t="shared" si="71"/>
        <v>4</v>
      </c>
      <c r="AU584" s="5"/>
      <c r="AV584" s="5"/>
      <c r="AW584" s="5"/>
      <c r="AX584" s="5"/>
    </row>
    <row r="585" spans="1:50" x14ac:dyDescent="0.25">
      <c r="A585" s="18">
        <v>45868</v>
      </c>
      <c r="B585" s="2">
        <v>1537.0815</v>
      </c>
      <c r="C585" s="2">
        <v>1568.896</v>
      </c>
      <c r="D585" s="2">
        <v>1605.1655000000001</v>
      </c>
      <c r="E585" s="2">
        <v>1636.1745000000001</v>
      </c>
      <c r="F585" s="2">
        <v>1617.8679999999999</v>
      </c>
      <c r="G585" s="2">
        <v>1580.806</v>
      </c>
      <c r="H585" s="2">
        <v>1464.9465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0</v>
      </c>
      <c r="P585" s="2">
        <v>0</v>
      </c>
      <c r="Q585" s="2">
        <v>0</v>
      </c>
      <c r="R585" s="2">
        <v>0</v>
      </c>
      <c r="S585" s="2">
        <v>0</v>
      </c>
      <c r="T585" s="2">
        <v>0</v>
      </c>
      <c r="U585" s="2">
        <v>0</v>
      </c>
      <c r="V585" s="2">
        <v>0</v>
      </c>
      <c r="W585" s="2">
        <v>1449.2629999999999</v>
      </c>
      <c r="X585" s="2">
        <v>1522.194</v>
      </c>
      <c r="Y585" s="2">
        <v>1622.2170000000001</v>
      </c>
      <c r="AA585" s="2">
        <f>IFERROR(INDEX('Holiday Schedule'!$D$3:$D$24,MATCH(A585,'Holiday Schedule'!$C$3:$C$24,0)),0)</f>
        <v>0</v>
      </c>
      <c r="AB585" s="2">
        <f t="shared" si="64"/>
        <v>4</v>
      </c>
      <c r="AC585" s="2">
        <f t="shared" si="65"/>
        <v>2971.4569999999999</v>
      </c>
      <c r="AD585" s="5">
        <f t="shared" si="66"/>
        <v>12633.155000000001</v>
      </c>
      <c r="AE585" s="5">
        <f t="shared" si="67"/>
        <v>15604.612000000001</v>
      </c>
      <c r="AG585" s="2">
        <f t="shared" si="68"/>
        <v>7</v>
      </c>
      <c r="AH585" s="2">
        <f t="shared" si="69"/>
        <v>2025</v>
      </c>
      <c r="AJ585" s="5">
        <f t="shared" si="70"/>
        <v>1636.1745000000001</v>
      </c>
      <c r="AK585" s="2">
        <f t="shared" si="71"/>
        <v>4</v>
      </c>
      <c r="AU585" s="5"/>
      <c r="AV585" s="5"/>
      <c r="AW585" s="5"/>
      <c r="AX585" s="5"/>
    </row>
    <row r="586" spans="1:50" x14ac:dyDescent="0.25">
      <c r="A586" s="18">
        <v>45869</v>
      </c>
      <c r="B586" s="2">
        <v>1684.5474999999999</v>
      </c>
      <c r="C586" s="2">
        <v>1733.2255</v>
      </c>
      <c r="D586" s="2">
        <v>1733.8579999999999</v>
      </c>
      <c r="E586" s="2">
        <v>1772.539</v>
      </c>
      <c r="F586" s="2">
        <v>1733.546</v>
      </c>
      <c r="G586" s="2">
        <v>1691.4784999999999</v>
      </c>
      <c r="H586" s="2">
        <v>1527.4504999999999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>
        <v>0</v>
      </c>
      <c r="O586" s="2">
        <v>0</v>
      </c>
      <c r="P586" s="2">
        <v>0</v>
      </c>
      <c r="Q586" s="2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2">
        <v>1538.4355</v>
      </c>
      <c r="X586" s="2">
        <v>1615.5889999999999</v>
      </c>
      <c r="Y586" s="2">
        <v>1704.27</v>
      </c>
      <c r="AA586" s="2">
        <f>IFERROR(INDEX('Holiday Schedule'!$D$3:$D$24,MATCH(A586,'Holiday Schedule'!$C$3:$C$24,0)),0)</f>
        <v>0</v>
      </c>
      <c r="AB586" s="2">
        <f t="shared" ref="AB586:AB649" si="72">WEEKDAY(A586)</f>
        <v>5</v>
      </c>
      <c r="AC586" s="2">
        <f t="shared" ref="AC586:AC649" si="73">IF(AND(AB586&gt;1,AB586&lt;7,AA586&lt;1),SUM(I586:X586),0)</f>
        <v>3154.0245</v>
      </c>
      <c r="AD586" s="5">
        <f t="shared" ref="AD586:AD649" si="74">AE586-AC586</f>
        <v>13580.915000000001</v>
      </c>
      <c r="AE586" s="5">
        <f t="shared" ref="AE586:AE649" si="75">SUM(B586:Y586)</f>
        <v>16734.9395</v>
      </c>
      <c r="AG586" s="2">
        <f t="shared" ref="AG586:AG649" si="76">MONTH(A586)</f>
        <v>7</v>
      </c>
      <c r="AH586" s="2">
        <f t="shared" ref="AH586:AH649" si="77">YEAR(A586)</f>
        <v>2025</v>
      </c>
      <c r="AJ586" s="5">
        <f t="shared" ref="AJ586:AJ649" si="78">MAX(B586:Y586)</f>
        <v>1772.539</v>
      </c>
      <c r="AK586" s="2">
        <f t="shared" ref="AK586:AK649" si="79">IF(AE586&gt;0,INDEX(B$8:Y$8,MATCH(AJ586,B586:Y586,0)),"")</f>
        <v>4</v>
      </c>
      <c r="AU586" s="5"/>
      <c r="AV586" s="5"/>
      <c r="AW586" s="5"/>
      <c r="AX586" s="5"/>
    </row>
    <row r="587" spans="1:50" x14ac:dyDescent="0.25">
      <c r="A587" s="18">
        <v>45870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2">
        <v>0</v>
      </c>
      <c r="X587" s="2">
        <v>0</v>
      </c>
      <c r="Y587" s="2">
        <v>0</v>
      </c>
      <c r="AA587" s="2">
        <f>IFERROR(INDEX('Holiday Schedule'!$D$3:$D$24,MATCH(A587,'Holiday Schedule'!$C$3:$C$24,0)),0)</f>
        <v>0</v>
      </c>
      <c r="AB587" s="2">
        <f t="shared" si="72"/>
        <v>6</v>
      </c>
      <c r="AC587" s="2">
        <f t="shared" si="73"/>
        <v>0</v>
      </c>
      <c r="AD587" s="5">
        <f t="shared" si="74"/>
        <v>0</v>
      </c>
      <c r="AE587" s="5">
        <f t="shared" si="75"/>
        <v>0</v>
      </c>
      <c r="AG587" s="2">
        <f t="shared" si="76"/>
        <v>8</v>
      </c>
      <c r="AH587" s="2">
        <f t="shared" si="77"/>
        <v>2025</v>
      </c>
      <c r="AJ587" s="5">
        <f t="shared" si="78"/>
        <v>0</v>
      </c>
      <c r="AK587" s="2" t="str">
        <f t="shared" si="79"/>
        <v/>
      </c>
    </row>
    <row r="588" spans="1:50" x14ac:dyDescent="0.25">
      <c r="A588" s="18">
        <v>45871</v>
      </c>
      <c r="B588" s="2">
        <v>0</v>
      </c>
      <c r="C588" s="2">
        <v>0</v>
      </c>
      <c r="D588" s="2">
        <v>0</v>
      </c>
      <c r="E588" s="2">
        <v>0</v>
      </c>
      <c r="F588" s="2">
        <v>0</v>
      </c>
      <c r="G588" s="2">
        <v>0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AA588" s="2">
        <f>IFERROR(INDEX('Holiday Schedule'!$D$3:$D$24,MATCH(A588,'Holiday Schedule'!$C$3:$C$24,0)),0)</f>
        <v>0</v>
      </c>
      <c r="AB588" s="2">
        <f t="shared" si="72"/>
        <v>7</v>
      </c>
      <c r="AC588" s="2">
        <f t="shared" si="73"/>
        <v>0</v>
      </c>
      <c r="AD588" s="5">
        <f t="shared" si="74"/>
        <v>0</v>
      </c>
      <c r="AE588" s="5">
        <f t="shared" si="75"/>
        <v>0</v>
      </c>
      <c r="AG588" s="2">
        <f t="shared" si="76"/>
        <v>8</v>
      </c>
      <c r="AH588" s="2">
        <f t="shared" si="77"/>
        <v>2025</v>
      </c>
      <c r="AJ588" s="5">
        <f t="shared" si="78"/>
        <v>0</v>
      </c>
      <c r="AK588" s="2" t="str">
        <f t="shared" si="79"/>
        <v/>
      </c>
    </row>
    <row r="589" spans="1:50" x14ac:dyDescent="0.25">
      <c r="A589" s="18">
        <v>45872</v>
      </c>
      <c r="B589" s="2">
        <v>0</v>
      </c>
      <c r="C589" s="2">
        <v>0</v>
      </c>
      <c r="D589" s="2">
        <v>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AA589" s="2">
        <f>IFERROR(INDEX('Holiday Schedule'!$D$3:$D$24,MATCH(A589,'Holiday Schedule'!$C$3:$C$24,0)),0)</f>
        <v>0</v>
      </c>
      <c r="AB589" s="2">
        <f t="shared" si="72"/>
        <v>1</v>
      </c>
      <c r="AC589" s="2">
        <f t="shared" si="73"/>
        <v>0</v>
      </c>
      <c r="AD589" s="5">
        <f t="shared" si="74"/>
        <v>0</v>
      </c>
      <c r="AE589" s="5">
        <f t="shared" si="75"/>
        <v>0</v>
      </c>
      <c r="AG589" s="2">
        <f t="shared" si="76"/>
        <v>8</v>
      </c>
      <c r="AH589" s="2">
        <f t="shared" si="77"/>
        <v>2025</v>
      </c>
      <c r="AJ589" s="5">
        <f t="shared" si="78"/>
        <v>0</v>
      </c>
      <c r="AK589" s="2" t="str">
        <f t="shared" si="79"/>
        <v/>
      </c>
    </row>
    <row r="590" spans="1:50" x14ac:dyDescent="0.25">
      <c r="A590" s="18">
        <v>45873</v>
      </c>
      <c r="B590" s="2">
        <v>0</v>
      </c>
      <c r="C590" s="2">
        <v>0</v>
      </c>
      <c r="D590" s="2">
        <v>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0</v>
      </c>
      <c r="Y590" s="2">
        <v>0</v>
      </c>
      <c r="AA590" s="2">
        <f>IFERROR(INDEX('Holiday Schedule'!$D$3:$D$24,MATCH(A590,'Holiday Schedule'!$C$3:$C$24,0)),0)</f>
        <v>0</v>
      </c>
      <c r="AB590" s="2">
        <f t="shared" si="72"/>
        <v>2</v>
      </c>
      <c r="AC590" s="2">
        <f t="shared" si="73"/>
        <v>0</v>
      </c>
      <c r="AD590" s="5">
        <f t="shared" si="74"/>
        <v>0</v>
      </c>
      <c r="AE590" s="5">
        <f t="shared" si="75"/>
        <v>0</v>
      </c>
      <c r="AG590" s="2">
        <f t="shared" si="76"/>
        <v>8</v>
      </c>
      <c r="AH590" s="2">
        <f t="shared" si="77"/>
        <v>2025</v>
      </c>
      <c r="AJ590" s="5">
        <f t="shared" si="78"/>
        <v>0</v>
      </c>
      <c r="AK590" s="2" t="str">
        <f t="shared" si="79"/>
        <v/>
      </c>
    </row>
    <row r="591" spans="1:50" x14ac:dyDescent="0.25">
      <c r="A591" s="18">
        <v>45874</v>
      </c>
      <c r="B591" s="2">
        <v>0</v>
      </c>
      <c r="C591" s="2">
        <v>0</v>
      </c>
      <c r="D591" s="2">
        <v>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AA591" s="2">
        <f>IFERROR(INDEX('Holiday Schedule'!$D$3:$D$24,MATCH(A591,'Holiday Schedule'!$C$3:$C$24,0)),0)</f>
        <v>0</v>
      </c>
      <c r="AB591" s="2">
        <f t="shared" si="72"/>
        <v>3</v>
      </c>
      <c r="AC591" s="2">
        <f t="shared" si="73"/>
        <v>0</v>
      </c>
      <c r="AD591" s="5">
        <f t="shared" si="74"/>
        <v>0</v>
      </c>
      <c r="AE591" s="5">
        <f t="shared" si="75"/>
        <v>0</v>
      </c>
      <c r="AG591" s="2">
        <f t="shared" si="76"/>
        <v>8</v>
      </c>
      <c r="AH591" s="2">
        <f t="shared" si="77"/>
        <v>2025</v>
      </c>
      <c r="AJ591" s="5">
        <f t="shared" si="78"/>
        <v>0</v>
      </c>
      <c r="AK591" s="2" t="str">
        <f t="shared" si="79"/>
        <v/>
      </c>
    </row>
    <row r="592" spans="1:50" x14ac:dyDescent="0.25">
      <c r="A592" s="18">
        <v>45875</v>
      </c>
      <c r="B592" s="2">
        <v>0</v>
      </c>
      <c r="C592" s="2">
        <v>0</v>
      </c>
      <c r="D592" s="2">
        <v>0</v>
      </c>
      <c r="E592" s="2">
        <v>0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0</v>
      </c>
      <c r="S592" s="2">
        <v>0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AA592" s="2">
        <f>IFERROR(INDEX('Holiday Schedule'!$D$3:$D$24,MATCH(A592,'Holiday Schedule'!$C$3:$C$24,0)),0)</f>
        <v>0</v>
      </c>
      <c r="AB592" s="2">
        <f t="shared" si="72"/>
        <v>4</v>
      </c>
      <c r="AC592" s="2">
        <f t="shared" si="73"/>
        <v>0</v>
      </c>
      <c r="AD592" s="5">
        <f t="shared" si="74"/>
        <v>0</v>
      </c>
      <c r="AE592" s="5">
        <f t="shared" si="75"/>
        <v>0</v>
      </c>
      <c r="AG592" s="2">
        <f t="shared" si="76"/>
        <v>8</v>
      </c>
      <c r="AH592" s="2">
        <f t="shared" si="77"/>
        <v>2025</v>
      </c>
      <c r="AJ592" s="5">
        <f t="shared" si="78"/>
        <v>0</v>
      </c>
      <c r="AK592" s="2" t="str">
        <f t="shared" si="79"/>
        <v/>
      </c>
    </row>
    <row r="593" spans="1:37" x14ac:dyDescent="0.25">
      <c r="A593" s="18">
        <v>45876</v>
      </c>
      <c r="B593" s="2">
        <v>0</v>
      </c>
      <c r="C593" s="2">
        <v>0</v>
      </c>
      <c r="D593" s="2">
        <v>0</v>
      </c>
      <c r="E593" s="2">
        <v>0</v>
      </c>
      <c r="F593" s="2">
        <v>0</v>
      </c>
      <c r="G593" s="2">
        <v>0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AA593" s="2">
        <f>IFERROR(INDEX('Holiday Schedule'!$D$3:$D$24,MATCH(A593,'Holiday Schedule'!$C$3:$C$24,0)),0)</f>
        <v>0</v>
      </c>
      <c r="AB593" s="2">
        <f t="shared" si="72"/>
        <v>5</v>
      </c>
      <c r="AC593" s="2">
        <f t="shared" si="73"/>
        <v>0</v>
      </c>
      <c r="AD593" s="5">
        <f t="shared" si="74"/>
        <v>0</v>
      </c>
      <c r="AE593" s="5">
        <f t="shared" si="75"/>
        <v>0</v>
      </c>
      <c r="AG593" s="2">
        <f t="shared" si="76"/>
        <v>8</v>
      </c>
      <c r="AH593" s="2">
        <f t="shared" si="77"/>
        <v>2025</v>
      </c>
      <c r="AJ593" s="5">
        <f t="shared" si="78"/>
        <v>0</v>
      </c>
      <c r="AK593" s="2" t="str">
        <f t="shared" si="79"/>
        <v/>
      </c>
    </row>
    <row r="594" spans="1:37" x14ac:dyDescent="0.25">
      <c r="A594" s="18">
        <v>45877</v>
      </c>
      <c r="B594" s="2">
        <v>0</v>
      </c>
      <c r="C594" s="2">
        <v>0</v>
      </c>
      <c r="D594" s="2">
        <v>0</v>
      </c>
      <c r="E594" s="2">
        <v>0</v>
      </c>
      <c r="F594" s="2">
        <v>0</v>
      </c>
      <c r="G594" s="2">
        <v>0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>
        <v>0</v>
      </c>
      <c r="O594" s="2">
        <v>0</v>
      </c>
      <c r="P594" s="2">
        <v>0</v>
      </c>
      <c r="Q594" s="2">
        <v>0</v>
      </c>
      <c r="R594" s="2">
        <v>0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0</v>
      </c>
      <c r="AA594" s="2">
        <f>IFERROR(INDEX('Holiday Schedule'!$D$3:$D$24,MATCH(A594,'Holiday Schedule'!$C$3:$C$24,0)),0)</f>
        <v>0</v>
      </c>
      <c r="AB594" s="2">
        <f t="shared" si="72"/>
        <v>6</v>
      </c>
      <c r="AC594" s="2">
        <f t="shared" si="73"/>
        <v>0</v>
      </c>
      <c r="AD594" s="5">
        <f t="shared" si="74"/>
        <v>0</v>
      </c>
      <c r="AE594" s="5">
        <f t="shared" si="75"/>
        <v>0</v>
      </c>
      <c r="AG594" s="2">
        <f t="shared" si="76"/>
        <v>8</v>
      </c>
      <c r="AH594" s="2">
        <f t="shared" si="77"/>
        <v>2025</v>
      </c>
      <c r="AJ594" s="5">
        <f t="shared" si="78"/>
        <v>0</v>
      </c>
      <c r="AK594" s="2" t="str">
        <f t="shared" si="79"/>
        <v/>
      </c>
    </row>
    <row r="595" spans="1:37" x14ac:dyDescent="0.25">
      <c r="A595" s="18">
        <v>45878</v>
      </c>
      <c r="B595" s="2">
        <v>0</v>
      </c>
      <c r="C595" s="2">
        <v>0</v>
      </c>
      <c r="D595" s="2">
        <v>0</v>
      </c>
      <c r="E595" s="2">
        <v>0</v>
      </c>
      <c r="F595" s="2">
        <v>0</v>
      </c>
      <c r="G595" s="2">
        <v>0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0</v>
      </c>
      <c r="Y595" s="2">
        <v>0</v>
      </c>
      <c r="AA595" s="2">
        <f>IFERROR(INDEX('Holiday Schedule'!$D$3:$D$24,MATCH(A595,'Holiday Schedule'!$C$3:$C$24,0)),0)</f>
        <v>0</v>
      </c>
      <c r="AB595" s="2">
        <f t="shared" si="72"/>
        <v>7</v>
      </c>
      <c r="AC595" s="2">
        <f t="shared" si="73"/>
        <v>0</v>
      </c>
      <c r="AD595" s="5">
        <f t="shared" si="74"/>
        <v>0</v>
      </c>
      <c r="AE595" s="5">
        <f t="shared" si="75"/>
        <v>0</v>
      </c>
      <c r="AG595" s="2">
        <f t="shared" si="76"/>
        <v>8</v>
      </c>
      <c r="AH595" s="2">
        <f t="shared" si="77"/>
        <v>2025</v>
      </c>
      <c r="AJ595" s="5">
        <f t="shared" si="78"/>
        <v>0</v>
      </c>
      <c r="AK595" s="2" t="str">
        <f t="shared" si="79"/>
        <v/>
      </c>
    </row>
    <row r="596" spans="1:37" x14ac:dyDescent="0.25">
      <c r="A596" s="18">
        <v>45879</v>
      </c>
      <c r="B596" s="2">
        <v>0</v>
      </c>
      <c r="C596" s="2">
        <v>0</v>
      </c>
      <c r="D596" s="2">
        <v>0</v>
      </c>
      <c r="E596" s="2">
        <v>0</v>
      </c>
      <c r="F596" s="2">
        <v>0</v>
      </c>
      <c r="G596" s="2">
        <v>0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0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AA596" s="2">
        <f>IFERROR(INDEX('Holiday Schedule'!$D$3:$D$24,MATCH(A596,'Holiday Schedule'!$C$3:$C$24,0)),0)</f>
        <v>0</v>
      </c>
      <c r="AB596" s="2">
        <f t="shared" si="72"/>
        <v>1</v>
      </c>
      <c r="AC596" s="2">
        <f t="shared" si="73"/>
        <v>0</v>
      </c>
      <c r="AD596" s="5">
        <f t="shared" si="74"/>
        <v>0</v>
      </c>
      <c r="AE596" s="5">
        <f t="shared" si="75"/>
        <v>0</v>
      </c>
      <c r="AG596" s="2">
        <f t="shared" si="76"/>
        <v>8</v>
      </c>
      <c r="AH596" s="2">
        <f t="shared" si="77"/>
        <v>2025</v>
      </c>
      <c r="AJ596" s="5">
        <f t="shared" si="78"/>
        <v>0</v>
      </c>
      <c r="AK596" s="2" t="str">
        <f t="shared" si="79"/>
        <v/>
      </c>
    </row>
    <row r="597" spans="1:37" x14ac:dyDescent="0.25">
      <c r="A597" s="18">
        <v>45880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AA597" s="2">
        <f>IFERROR(INDEX('Holiday Schedule'!$D$3:$D$24,MATCH(A597,'Holiday Schedule'!$C$3:$C$24,0)),0)</f>
        <v>0</v>
      </c>
      <c r="AB597" s="2">
        <f t="shared" si="72"/>
        <v>2</v>
      </c>
      <c r="AC597" s="2">
        <f t="shared" si="73"/>
        <v>0</v>
      </c>
      <c r="AD597" s="5">
        <f t="shared" si="74"/>
        <v>0</v>
      </c>
      <c r="AE597" s="5">
        <f t="shared" si="75"/>
        <v>0</v>
      </c>
      <c r="AG597" s="2">
        <f t="shared" si="76"/>
        <v>8</v>
      </c>
      <c r="AH597" s="2">
        <f t="shared" si="77"/>
        <v>2025</v>
      </c>
      <c r="AJ597" s="5">
        <f t="shared" si="78"/>
        <v>0</v>
      </c>
      <c r="AK597" s="2" t="str">
        <f t="shared" si="79"/>
        <v/>
      </c>
    </row>
    <row r="598" spans="1:37" x14ac:dyDescent="0.25">
      <c r="A598" s="18">
        <v>45881</v>
      </c>
      <c r="B598" s="2">
        <v>0</v>
      </c>
      <c r="C598" s="2">
        <v>0</v>
      </c>
      <c r="D598" s="2">
        <v>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0</v>
      </c>
      <c r="Y598" s="2">
        <v>0</v>
      </c>
      <c r="AA598" s="2">
        <f>IFERROR(INDEX('Holiday Schedule'!$D$3:$D$24,MATCH(A598,'Holiday Schedule'!$C$3:$C$24,0)),0)</f>
        <v>0</v>
      </c>
      <c r="AB598" s="2">
        <f t="shared" si="72"/>
        <v>3</v>
      </c>
      <c r="AC598" s="2">
        <f t="shared" si="73"/>
        <v>0</v>
      </c>
      <c r="AD598" s="5">
        <f t="shared" si="74"/>
        <v>0</v>
      </c>
      <c r="AE598" s="5">
        <f t="shared" si="75"/>
        <v>0</v>
      </c>
      <c r="AG598" s="2">
        <f t="shared" si="76"/>
        <v>8</v>
      </c>
      <c r="AH598" s="2">
        <f t="shared" si="77"/>
        <v>2025</v>
      </c>
      <c r="AJ598" s="5">
        <f t="shared" si="78"/>
        <v>0</v>
      </c>
      <c r="AK598" s="2" t="str">
        <f t="shared" si="79"/>
        <v/>
      </c>
    </row>
    <row r="599" spans="1:37" x14ac:dyDescent="0.25">
      <c r="A599" s="18">
        <v>45882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AA599" s="2">
        <f>IFERROR(INDEX('Holiday Schedule'!$D$3:$D$24,MATCH(A599,'Holiday Schedule'!$C$3:$C$24,0)),0)</f>
        <v>0</v>
      </c>
      <c r="AB599" s="2">
        <f t="shared" si="72"/>
        <v>4</v>
      </c>
      <c r="AC599" s="2">
        <f t="shared" si="73"/>
        <v>0</v>
      </c>
      <c r="AD599" s="5">
        <f t="shared" si="74"/>
        <v>0</v>
      </c>
      <c r="AE599" s="5">
        <f t="shared" si="75"/>
        <v>0</v>
      </c>
      <c r="AG599" s="2">
        <f t="shared" si="76"/>
        <v>8</v>
      </c>
      <c r="AH599" s="2">
        <f t="shared" si="77"/>
        <v>2025</v>
      </c>
      <c r="AJ599" s="5">
        <f t="shared" si="78"/>
        <v>0</v>
      </c>
      <c r="AK599" s="2" t="str">
        <f t="shared" si="79"/>
        <v/>
      </c>
    </row>
    <row r="600" spans="1:37" x14ac:dyDescent="0.25">
      <c r="A600" s="18">
        <v>45883</v>
      </c>
      <c r="B600" s="2">
        <v>0</v>
      </c>
      <c r="C600" s="2">
        <v>0</v>
      </c>
      <c r="D600" s="2">
        <v>0</v>
      </c>
      <c r="E600" s="2">
        <v>0</v>
      </c>
      <c r="F600" s="2">
        <v>0</v>
      </c>
      <c r="G600" s="2">
        <v>0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AA600" s="2">
        <f>IFERROR(INDEX('Holiday Schedule'!$D$3:$D$24,MATCH(A600,'Holiday Schedule'!$C$3:$C$24,0)),0)</f>
        <v>0</v>
      </c>
      <c r="AB600" s="2">
        <f t="shared" si="72"/>
        <v>5</v>
      </c>
      <c r="AC600" s="2">
        <f t="shared" si="73"/>
        <v>0</v>
      </c>
      <c r="AD600" s="5">
        <f t="shared" si="74"/>
        <v>0</v>
      </c>
      <c r="AE600" s="5">
        <f t="shared" si="75"/>
        <v>0</v>
      </c>
      <c r="AG600" s="2">
        <f t="shared" si="76"/>
        <v>8</v>
      </c>
      <c r="AH600" s="2">
        <f t="shared" si="77"/>
        <v>2025</v>
      </c>
      <c r="AJ600" s="5">
        <f t="shared" si="78"/>
        <v>0</v>
      </c>
      <c r="AK600" s="2" t="str">
        <f t="shared" si="79"/>
        <v/>
      </c>
    </row>
    <row r="601" spans="1:37" x14ac:dyDescent="0.25">
      <c r="A601" s="18">
        <v>45884</v>
      </c>
      <c r="B601" s="2">
        <v>0</v>
      </c>
      <c r="C601" s="2">
        <v>0</v>
      </c>
      <c r="D601" s="2">
        <v>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0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0</v>
      </c>
      <c r="AA601" s="2">
        <f>IFERROR(INDEX('Holiday Schedule'!$D$3:$D$24,MATCH(A601,'Holiday Schedule'!$C$3:$C$24,0)),0)</f>
        <v>0</v>
      </c>
      <c r="AB601" s="2">
        <f t="shared" si="72"/>
        <v>6</v>
      </c>
      <c r="AC601" s="2">
        <f t="shared" si="73"/>
        <v>0</v>
      </c>
      <c r="AD601" s="5">
        <f t="shared" si="74"/>
        <v>0</v>
      </c>
      <c r="AE601" s="5">
        <f t="shared" si="75"/>
        <v>0</v>
      </c>
      <c r="AG601" s="2">
        <f t="shared" si="76"/>
        <v>8</v>
      </c>
      <c r="AH601" s="2">
        <f t="shared" si="77"/>
        <v>2025</v>
      </c>
      <c r="AJ601" s="5">
        <f t="shared" si="78"/>
        <v>0</v>
      </c>
      <c r="AK601" s="2" t="str">
        <f t="shared" si="79"/>
        <v/>
      </c>
    </row>
    <row r="602" spans="1:37" x14ac:dyDescent="0.25">
      <c r="A602" s="18">
        <v>45885</v>
      </c>
      <c r="B602" s="2">
        <v>0</v>
      </c>
      <c r="C602" s="2">
        <v>0</v>
      </c>
      <c r="D602" s="2">
        <v>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0</v>
      </c>
      <c r="S602" s="2">
        <v>0</v>
      </c>
      <c r="T602" s="2">
        <v>0</v>
      </c>
      <c r="U602" s="2">
        <v>0</v>
      </c>
      <c r="V602" s="2">
        <v>0</v>
      </c>
      <c r="W602" s="2">
        <v>0</v>
      </c>
      <c r="X602" s="2">
        <v>0</v>
      </c>
      <c r="Y602" s="2">
        <v>0</v>
      </c>
      <c r="AA602" s="2">
        <f>IFERROR(INDEX('Holiday Schedule'!$D$3:$D$24,MATCH(A602,'Holiday Schedule'!$C$3:$C$24,0)),0)</f>
        <v>0</v>
      </c>
      <c r="AB602" s="2">
        <f t="shared" si="72"/>
        <v>7</v>
      </c>
      <c r="AC602" s="2">
        <f t="shared" si="73"/>
        <v>0</v>
      </c>
      <c r="AD602" s="5">
        <f t="shared" si="74"/>
        <v>0</v>
      </c>
      <c r="AE602" s="5">
        <f t="shared" si="75"/>
        <v>0</v>
      </c>
      <c r="AG602" s="2">
        <f t="shared" si="76"/>
        <v>8</v>
      </c>
      <c r="AH602" s="2">
        <f t="shared" si="77"/>
        <v>2025</v>
      </c>
      <c r="AJ602" s="5">
        <f t="shared" si="78"/>
        <v>0</v>
      </c>
      <c r="AK602" s="2" t="str">
        <f t="shared" si="79"/>
        <v/>
      </c>
    </row>
    <row r="603" spans="1:37" x14ac:dyDescent="0.25">
      <c r="A603" s="18">
        <v>45886</v>
      </c>
      <c r="B603" s="2">
        <v>0</v>
      </c>
      <c r="C603" s="2">
        <v>0</v>
      </c>
      <c r="D603" s="2">
        <v>0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2">
        <v>0</v>
      </c>
      <c r="P603" s="2">
        <v>0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0</v>
      </c>
      <c r="AA603" s="2">
        <f>IFERROR(INDEX('Holiday Schedule'!$D$3:$D$24,MATCH(A603,'Holiday Schedule'!$C$3:$C$24,0)),0)</f>
        <v>0</v>
      </c>
      <c r="AB603" s="2">
        <f t="shared" si="72"/>
        <v>1</v>
      </c>
      <c r="AC603" s="2">
        <f t="shared" si="73"/>
        <v>0</v>
      </c>
      <c r="AD603" s="5">
        <f t="shared" si="74"/>
        <v>0</v>
      </c>
      <c r="AE603" s="5">
        <f t="shared" si="75"/>
        <v>0</v>
      </c>
      <c r="AG603" s="2">
        <f t="shared" si="76"/>
        <v>8</v>
      </c>
      <c r="AH603" s="2">
        <f t="shared" si="77"/>
        <v>2025</v>
      </c>
      <c r="AJ603" s="5">
        <f t="shared" si="78"/>
        <v>0</v>
      </c>
      <c r="AK603" s="2" t="str">
        <f t="shared" si="79"/>
        <v/>
      </c>
    </row>
    <row r="604" spans="1:37" x14ac:dyDescent="0.25">
      <c r="A604" s="18">
        <v>45887</v>
      </c>
      <c r="B604" s="2">
        <v>0</v>
      </c>
      <c r="C604" s="2">
        <v>0</v>
      </c>
      <c r="D604" s="2">
        <v>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0</v>
      </c>
      <c r="P604" s="2">
        <v>0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0</v>
      </c>
      <c r="Y604" s="2">
        <v>0</v>
      </c>
      <c r="AA604" s="2">
        <f>IFERROR(INDEX('Holiday Schedule'!$D$3:$D$24,MATCH(A604,'Holiday Schedule'!$C$3:$C$24,0)),0)</f>
        <v>0</v>
      </c>
      <c r="AB604" s="2">
        <f t="shared" si="72"/>
        <v>2</v>
      </c>
      <c r="AC604" s="2">
        <f t="shared" si="73"/>
        <v>0</v>
      </c>
      <c r="AD604" s="5">
        <f t="shared" si="74"/>
        <v>0</v>
      </c>
      <c r="AE604" s="5">
        <f t="shared" si="75"/>
        <v>0</v>
      </c>
      <c r="AG604" s="2">
        <f t="shared" si="76"/>
        <v>8</v>
      </c>
      <c r="AH604" s="2">
        <f t="shared" si="77"/>
        <v>2025</v>
      </c>
      <c r="AJ604" s="5">
        <f t="shared" si="78"/>
        <v>0</v>
      </c>
      <c r="AK604" s="2" t="str">
        <f t="shared" si="79"/>
        <v/>
      </c>
    </row>
    <row r="605" spans="1:37" x14ac:dyDescent="0.25">
      <c r="A605" s="18">
        <v>45888</v>
      </c>
      <c r="B605" s="2">
        <v>0</v>
      </c>
      <c r="C605" s="2">
        <v>0</v>
      </c>
      <c r="D605" s="2">
        <v>0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0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AA605" s="2">
        <f>IFERROR(INDEX('Holiday Schedule'!$D$3:$D$24,MATCH(A605,'Holiday Schedule'!$C$3:$C$24,0)),0)</f>
        <v>0</v>
      </c>
      <c r="AB605" s="2">
        <f t="shared" si="72"/>
        <v>3</v>
      </c>
      <c r="AC605" s="2">
        <f t="shared" si="73"/>
        <v>0</v>
      </c>
      <c r="AD605" s="5">
        <f t="shared" si="74"/>
        <v>0</v>
      </c>
      <c r="AE605" s="5">
        <f t="shared" si="75"/>
        <v>0</v>
      </c>
      <c r="AG605" s="2">
        <f t="shared" si="76"/>
        <v>8</v>
      </c>
      <c r="AH605" s="2">
        <f t="shared" si="77"/>
        <v>2025</v>
      </c>
      <c r="AJ605" s="5">
        <f t="shared" si="78"/>
        <v>0</v>
      </c>
      <c r="AK605" s="2" t="str">
        <f t="shared" si="79"/>
        <v/>
      </c>
    </row>
    <row r="606" spans="1:37" x14ac:dyDescent="0.25">
      <c r="A606" s="18">
        <v>45889</v>
      </c>
      <c r="B606" s="2">
        <v>0</v>
      </c>
      <c r="C606" s="2">
        <v>0</v>
      </c>
      <c r="D606" s="2">
        <v>0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>
        <v>0</v>
      </c>
      <c r="O606" s="2">
        <v>0</v>
      </c>
      <c r="P606" s="2">
        <v>0</v>
      </c>
      <c r="Q606" s="2">
        <v>0</v>
      </c>
      <c r="R606" s="2">
        <v>0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AA606" s="2">
        <f>IFERROR(INDEX('Holiday Schedule'!$D$3:$D$24,MATCH(A606,'Holiday Schedule'!$C$3:$C$24,0)),0)</f>
        <v>0</v>
      </c>
      <c r="AB606" s="2">
        <f t="shared" si="72"/>
        <v>4</v>
      </c>
      <c r="AC606" s="2">
        <f t="shared" si="73"/>
        <v>0</v>
      </c>
      <c r="AD606" s="5">
        <f t="shared" si="74"/>
        <v>0</v>
      </c>
      <c r="AE606" s="5">
        <f t="shared" si="75"/>
        <v>0</v>
      </c>
      <c r="AG606" s="2">
        <f t="shared" si="76"/>
        <v>8</v>
      </c>
      <c r="AH606" s="2">
        <f t="shared" si="77"/>
        <v>2025</v>
      </c>
      <c r="AJ606" s="5">
        <f t="shared" si="78"/>
        <v>0</v>
      </c>
      <c r="AK606" s="2" t="str">
        <f t="shared" si="79"/>
        <v/>
      </c>
    </row>
    <row r="607" spans="1:37" x14ac:dyDescent="0.25">
      <c r="A607" s="18">
        <v>45890</v>
      </c>
      <c r="B607" s="2">
        <v>0</v>
      </c>
      <c r="C607" s="2">
        <v>0</v>
      </c>
      <c r="D607" s="2">
        <v>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>
        <v>0</v>
      </c>
      <c r="O607" s="2">
        <v>0</v>
      </c>
      <c r="P607" s="2">
        <v>0</v>
      </c>
      <c r="Q607" s="2">
        <v>0</v>
      </c>
      <c r="R607" s="2">
        <v>0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AA607" s="2">
        <f>IFERROR(INDEX('Holiday Schedule'!$D$3:$D$24,MATCH(A607,'Holiday Schedule'!$C$3:$C$24,0)),0)</f>
        <v>0</v>
      </c>
      <c r="AB607" s="2">
        <f t="shared" si="72"/>
        <v>5</v>
      </c>
      <c r="AC607" s="2">
        <f t="shared" si="73"/>
        <v>0</v>
      </c>
      <c r="AD607" s="5">
        <f t="shared" si="74"/>
        <v>0</v>
      </c>
      <c r="AE607" s="5">
        <f t="shared" si="75"/>
        <v>0</v>
      </c>
      <c r="AG607" s="2">
        <f t="shared" si="76"/>
        <v>8</v>
      </c>
      <c r="AH607" s="2">
        <f t="shared" si="77"/>
        <v>2025</v>
      </c>
      <c r="AJ607" s="5">
        <f t="shared" si="78"/>
        <v>0</v>
      </c>
      <c r="AK607" s="2" t="str">
        <f t="shared" si="79"/>
        <v/>
      </c>
    </row>
    <row r="608" spans="1:37" x14ac:dyDescent="0.25">
      <c r="A608" s="18">
        <v>45891</v>
      </c>
      <c r="B608" s="2">
        <v>0</v>
      </c>
      <c r="C608" s="2">
        <v>0</v>
      </c>
      <c r="D608" s="2">
        <v>0</v>
      </c>
      <c r="E608" s="2">
        <v>0</v>
      </c>
      <c r="F608" s="2">
        <v>0</v>
      </c>
      <c r="G608" s="2">
        <v>0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AA608" s="2">
        <f>IFERROR(INDEX('Holiday Schedule'!$D$3:$D$24,MATCH(A608,'Holiday Schedule'!$C$3:$C$24,0)),0)</f>
        <v>0</v>
      </c>
      <c r="AB608" s="2">
        <f t="shared" si="72"/>
        <v>6</v>
      </c>
      <c r="AC608" s="2">
        <f t="shared" si="73"/>
        <v>0</v>
      </c>
      <c r="AD608" s="5">
        <f t="shared" si="74"/>
        <v>0</v>
      </c>
      <c r="AE608" s="5">
        <f t="shared" si="75"/>
        <v>0</v>
      </c>
      <c r="AG608" s="2">
        <f t="shared" si="76"/>
        <v>8</v>
      </c>
      <c r="AH608" s="2">
        <f t="shared" si="77"/>
        <v>2025</v>
      </c>
      <c r="AJ608" s="5">
        <f t="shared" si="78"/>
        <v>0</v>
      </c>
      <c r="AK608" s="2" t="str">
        <f t="shared" si="79"/>
        <v/>
      </c>
    </row>
    <row r="609" spans="1:37" x14ac:dyDescent="0.25">
      <c r="A609" s="18">
        <v>45892</v>
      </c>
      <c r="B609" s="2">
        <v>0</v>
      </c>
      <c r="C609" s="2">
        <v>0</v>
      </c>
      <c r="D609" s="2">
        <v>0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0</v>
      </c>
      <c r="S609" s="2">
        <v>0</v>
      </c>
      <c r="T609" s="2">
        <v>0</v>
      </c>
      <c r="U609" s="2">
        <v>0</v>
      </c>
      <c r="V609" s="2">
        <v>0</v>
      </c>
      <c r="W609" s="2">
        <v>0</v>
      </c>
      <c r="X609" s="2">
        <v>0</v>
      </c>
      <c r="Y609" s="2">
        <v>0</v>
      </c>
      <c r="AA609" s="2">
        <f>IFERROR(INDEX('Holiday Schedule'!$D$3:$D$24,MATCH(A609,'Holiday Schedule'!$C$3:$C$24,0)),0)</f>
        <v>0</v>
      </c>
      <c r="AB609" s="2">
        <f t="shared" si="72"/>
        <v>7</v>
      </c>
      <c r="AC609" s="2">
        <f t="shared" si="73"/>
        <v>0</v>
      </c>
      <c r="AD609" s="5">
        <f t="shared" si="74"/>
        <v>0</v>
      </c>
      <c r="AE609" s="5">
        <f t="shared" si="75"/>
        <v>0</v>
      </c>
      <c r="AG609" s="2">
        <f t="shared" si="76"/>
        <v>8</v>
      </c>
      <c r="AH609" s="2">
        <f t="shared" si="77"/>
        <v>2025</v>
      </c>
      <c r="AJ609" s="5">
        <f t="shared" si="78"/>
        <v>0</v>
      </c>
      <c r="AK609" s="2" t="str">
        <f t="shared" si="79"/>
        <v/>
      </c>
    </row>
    <row r="610" spans="1:37" x14ac:dyDescent="0.25">
      <c r="A610" s="18">
        <v>45893</v>
      </c>
      <c r="B610" s="2">
        <v>0</v>
      </c>
      <c r="C610" s="2">
        <v>0</v>
      </c>
      <c r="D610" s="2">
        <v>0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AA610" s="2">
        <f>IFERROR(INDEX('Holiday Schedule'!$D$3:$D$24,MATCH(A610,'Holiday Schedule'!$C$3:$C$24,0)),0)</f>
        <v>0</v>
      </c>
      <c r="AB610" s="2">
        <f t="shared" si="72"/>
        <v>1</v>
      </c>
      <c r="AC610" s="2">
        <f t="shared" si="73"/>
        <v>0</v>
      </c>
      <c r="AD610" s="5">
        <f t="shared" si="74"/>
        <v>0</v>
      </c>
      <c r="AE610" s="5">
        <f t="shared" si="75"/>
        <v>0</v>
      </c>
      <c r="AG610" s="2">
        <f t="shared" si="76"/>
        <v>8</v>
      </c>
      <c r="AH610" s="2">
        <f t="shared" si="77"/>
        <v>2025</v>
      </c>
      <c r="AJ610" s="5">
        <f t="shared" si="78"/>
        <v>0</v>
      </c>
      <c r="AK610" s="2" t="str">
        <f t="shared" si="79"/>
        <v/>
      </c>
    </row>
    <row r="611" spans="1:37" x14ac:dyDescent="0.25">
      <c r="A611" s="18">
        <v>45894</v>
      </c>
      <c r="B611" s="2">
        <v>0</v>
      </c>
      <c r="C611" s="2">
        <v>0</v>
      </c>
      <c r="D611" s="2">
        <v>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AA611" s="2">
        <f>IFERROR(INDEX('Holiday Schedule'!$D$3:$D$24,MATCH(A611,'Holiday Schedule'!$C$3:$C$24,0)),0)</f>
        <v>0</v>
      </c>
      <c r="AB611" s="2">
        <f t="shared" si="72"/>
        <v>2</v>
      </c>
      <c r="AC611" s="2">
        <f t="shared" si="73"/>
        <v>0</v>
      </c>
      <c r="AD611" s="5">
        <f t="shared" si="74"/>
        <v>0</v>
      </c>
      <c r="AE611" s="5">
        <f t="shared" si="75"/>
        <v>0</v>
      </c>
      <c r="AG611" s="2">
        <f t="shared" si="76"/>
        <v>8</v>
      </c>
      <c r="AH611" s="2">
        <f t="shared" si="77"/>
        <v>2025</v>
      </c>
      <c r="AJ611" s="5">
        <f t="shared" si="78"/>
        <v>0</v>
      </c>
      <c r="AK611" s="2" t="str">
        <f t="shared" si="79"/>
        <v/>
      </c>
    </row>
    <row r="612" spans="1:37" x14ac:dyDescent="0.25">
      <c r="A612" s="18">
        <v>45895</v>
      </c>
      <c r="B612" s="2">
        <v>0</v>
      </c>
      <c r="C612" s="2">
        <v>0</v>
      </c>
      <c r="D612" s="2">
        <v>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AA612" s="2">
        <f>IFERROR(INDEX('Holiday Schedule'!$D$3:$D$24,MATCH(A612,'Holiday Schedule'!$C$3:$C$24,0)),0)</f>
        <v>0</v>
      </c>
      <c r="AB612" s="2">
        <f t="shared" si="72"/>
        <v>3</v>
      </c>
      <c r="AC612" s="2">
        <f t="shared" si="73"/>
        <v>0</v>
      </c>
      <c r="AD612" s="5">
        <f t="shared" si="74"/>
        <v>0</v>
      </c>
      <c r="AE612" s="5">
        <f t="shared" si="75"/>
        <v>0</v>
      </c>
      <c r="AG612" s="2">
        <f t="shared" si="76"/>
        <v>8</v>
      </c>
      <c r="AH612" s="2">
        <f t="shared" si="77"/>
        <v>2025</v>
      </c>
      <c r="AJ612" s="5">
        <f t="shared" si="78"/>
        <v>0</v>
      </c>
      <c r="AK612" s="2" t="str">
        <f t="shared" si="79"/>
        <v/>
      </c>
    </row>
    <row r="613" spans="1:37" x14ac:dyDescent="0.25">
      <c r="A613" s="18">
        <v>45896</v>
      </c>
      <c r="B613" s="2">
        <v>0</v>
      </c>
      <c r="C613" s="2">
        <v>0</v>
      </c>
      <c r="D613" s="2">
        <v>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AA613" s="2">
        <f>IFERROR(INDEX('Holiday Schedule'!$D$3:$D$24,MATCH(A613,'Holiday Schedule'!$C$3:$C$24,0)),0)</f>
        <v>0</v>
      </c>
      <c r="AB613" s="2">
        <f t="shared" si="72"/>
        <v>4</v>
      </c>
      <c r="AC613" s="2">
        <f t="shared" si="73"/>
        <v>0</v>
      </c>
      <c r="AD613" s="5">
        <f t="shared" si="74"/>
        <v>0</v>
      </c>
      <c r="AE613" s="5">
        <f t="shared" si="75"/>
        <v>0</v>
      </c>
      <c r="AG613" s="2">
        <f t="shared" si="76"/>
        <v>8</v>
      </c>
      <c r="AH613" s="2">
        <f t="shared" si="77"/>
        <v>2025</v>
      </c>
      <c r="AJ613" s="5">
        <f t="shared" si="78"/>
        <v>0</v>
      </c>
      <c r="AK613" s="2" t="str">
        <f t="shared" si="79"/>
        <v/>
      </c>
    </row>
    <row r="614" spans="1:37" x14ac:dyDescent="0.25">
      <c r="A614" s="18">
        <v>45897</v>
      </c>
      <c r="B614" s="2">
        <v>0</v>
      </c>
      <c r="C614" s="2">
        <v>0</v>
      </c>
      <c r="D614" s="2">
        <v>0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0</v>
      </c>
      <c r="U614" s="2">
        <v>0</v>
      </c>
      <c r="V614" s="2">
        <v>0</v>
      </c>
      <c r="W614" s="2">
        <v>0</v>
      </c>
      <c r="X614" s="2">
        <v>0</v>
      </c>
      <c r="Y614" s="2">
        <v>0</v>
      </c>
      <c r="AA614" s="2">
        <f>IFERROR(INDEX('Holiday Schedule'!$D$3:$D$24,MATCH(A614,'Holiday Schedule'!$C$3:$C$24,0)),0)</f>
        <v>0</v>
      </c>
      <c r="AB614" s="2">
        <f t="shared" si="72"/>
        <v>5</v>
      </c>
      <c r="AC614" s="2">
        <f t="shared" si="73"/>
        <v>0</v>
      </c>
      <c r="AD614" s="5">
        <f t="shared" si="74"/>
        <v>0</v>
      </c>
      <c r="AE614" s="5">
        <f t="shared" si="75"/>
        <v>0</v>
      </c>
      <c r="AG614" s="2">
        <f t="shared" si="76"/>
        <v>8</v>
      </c>
      <c r="AH614" s="2">
        <f t="shared" si="77"/>
        <v>2025</v>
      </c>
      <c r="AJ614" s="5">
        <f t="shared" si="78"/>
        <v>0</v>
      </c>
      <c r="AK614" s="2" t="str">
        <f t="shared" si="79"/>
        <v/>
      </c>
    </row>
    <row r="615" spans="1:37" x14ac:dyDescent="0.25">
      <c r="A615" s="18">
        <v>45898</v>
      </c>
      <c r="B615" s="2">
        <v>0</v>
      </c>
      <c r="C615" s="2">
        <v>0</v>
      </c>
      <c r="D615" s="2">
        <v>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AA615" s="2">
        <f>IFERROR(INDEX('Holiday Schedule'!$D$3:$D$24,MATCH(A615,'Holiday Schedule'!$C$3:$C$24,0)),0)</f>
        <v>0</v>
      </c>
      <c r="AB615" s="2">
        <f t="shared" si="72"/>
        <v>6</v>
      </c>
      <c r="AC615" s="2">
        <f t="shared" si="73"/>
        <v>0</v>
      </c>
      <c r="AD615" s="5">
        <f t="shared" si="74"/>
        <v>0</v>
      </c>
      <c r="AE615" s="5">
        <f t="shared" si="75"/>
        <v>0</v>
      </c>
      <c r="AG615" s="2">
        <f t="shared" si="76"/>
        <v>8</v>
      </c>
      <c r="AH615" s="2">
        <f t="shared" si="77"/>
        <v>2025</v>
      </c>
      <c r="AJ615" s="5">
        <f t="shared" si="78"/>
        <v>0</v>
      </c>
      <c r="AK615" s="2" t="str">
        <f t="shared" si="79"/>
        <v/>
      </c>
    </row>
    <row r="616" spans="1:37" x14ac:dyDescent="0.25">
      <c r="A616" s="18">
        <v>45899</v>
      </c>
      <c r="B616" s="2">
        <v>0</v>
      </c>
      <c r="C616" s="2">
        <v>0</v>
      </c>
      <c r="D616" s="2">
        <v>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0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0</v>
      </c>
      <c r="Y616" s="2">
        <v>0</v>
      </c>
      <c r="AA616" s="2">
        <f>IFERROR(INDEX('Holiday Schedule'!$D$3:$D$24,MATCH(A616,'Holiday Schedule'!$C$3:$C$24,0)),0)</f>
        <v>0</v>
      </c>
      <c r="AB616" s="2">
        <f t="shared" si="72"/>
        <v>7</v>
      </c>
      <c r="AC616" s="2">
        <f t="shared" si="73"/>
        <v>0</v>
      </c>
      <c r="AD616" s="5">
        <f t="shared" si="74"/>
        <v>0</v>
      </c>
      <c r="AE616" s="5">
        <f t="shared" si="75"/>
        <v>0</v>
      </c>
      <c r="AG616" s="2">
        <f t="shared" si="76"/>
        <v>8</v>
      </c>
      <c r="AH616" s="2">
        <f t="shared" si="77"/>
        <v>2025</v>
      </c>
      <c r="AJ616" s="5">
        <f t="shared" si="78"/>
        <v>0</v>
      </c>
      <c r="AK616" s="2" t="str">
        <f t="shared" si="79"/>
        <v/>
      </c>
    </row>
    <row r="617" spans="1:37" x14ac:dyDescent="0.25">
      <c r="A617" s="18">
        <v>45900</v>
      </c>
      <c r="B617" s="2">
        <v>0</v>
      </c>
      <c r="C617" s="2">
        <v>0</v>
      </c>
      <c r="D617" s="2">
        <v>0</v>
      </c>
      <c r="E617" s="2">
        <v>0</v>
      </c>
      <c r="F617" s="2">
        <v>0</v>
      </c>
      <c r="G617" s="2">
        <v>0</v>
      </c>
      <c r="H617" s="2">
        <v>0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0</v>
      </c>
      <c r="W617" s="2">
        <v>0</v>
      </c>
      <c r="X617" s="2">
        <v>0</v>
      </c>
      <c r="Y617" s="2">
        <v>0</v>
      </c>
      <c r="AA617" s="2">
        <f>IFERROR(INDEX('Holiday Schedule'!$D$3:$D$24,MATCH(A617,'Holiday Schedule'!$C$3:$C$24,0)),0)</f>
        <v>0</v>
      </c>
      <c r="AB617" s="2">
        <f t="shared" si="72"/>
        <v>1</v>
      </c>
      <c r="AC617" s="2">
        <f t="shared" si="73"/>
        <v>0</v>
      </c>
      <c r="AD617" s="5">
        <f t="shared" si="74"/>
        <v>0</v>
      </c>
      <c r="AE617" s="5">
        <f t="shared" si="75"/>
        <v>0</v>
      </c>
      <c r="AG617" s="2">
        <f t="shared" si="76"/>
        <v>8</v>
      </c>
      <c r="AH617" s="2">
        <f t="shared" si="77"/>
        <v>2025</v>
      </c>
      <c r="AJ617" s="5">
        <f t="shared" si="78"/>
        <v>0</v>
      </c>
      <c r="AK617" s="2" t="str">
        <f t="shared" si="79"/>
        <v/>
      </c>
    </row>
    <row r="618" spans="1:37" x14ac:dyDescent="0.25">
      <c r="A618" s="18">
        <v>45901</v>
      </c>
      <c r="B618" s="2">
        <v>0</v>
      </c>
      <c r="C618" s="2">
        <v>0</v>
      </c>
      <c r="D618" s="2">
        <v>0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0</v>
      </c>
      <c r="K618" s="2">
        <v>0</v>
      </c>
      <c r="L618" s="2">
        <v>0</v>
      </c>
      <c r="M618" s="2">
        <v>0</v>
      </c>
      <c r="N618" s="2">
        <v>0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AA618" s="2">
        <f>IFERROR(INDEX('Holiday Schedule'!$D$3:$D$24,MATCH(A618,'Holiday Schedule'!$C$3:$C$24,0)),0)</f>
        <v>1</v>
      </c>
      <c r="AB618" s="2">
        <f t="shared" si="72"/>
        <v>2</v>
      </c>
      <c r="AC618" s="2">
        <f t="shared" si="73"/>
        <v>0</v>
      </c>
      <c r="AD618" s="5">
        <f t="shared" si="74"/>
        <v>0</v>
      </c>
      <c r="AE618" s="5">
        <f t="shared" si="75"/>
        <v>0</v>
      </c>
      <c r="AG618" s="2">
        <f t="shared" si="76"/>
        <v>9</v>
      </c>
      <c r="AH618" s="2">
        <f t="shared" si="77"/>
        <v>2025</v>
      </c>
      <c r="AJ618" s="5">
        <f t="shared" si="78"/>
        <v>0</v>
      </c>
      <c r="AK618" s="2" t="str">
        <f t="shared" si="79"/>
        <v/>
      </c>
    </row>
    <row r="619" spans="1:37" x14ac:dyDescent="0.25">
      <c r="A619" s="18">
        <v>45902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AA619" s="2">
        <f>IFERROR(INDEX('Holiday Schedule'!$D$3:$D$24,MATCH(A619,'Holiday Schedule'!$C$3:$C$24,0)),0)</f>
        <v>0</v>
      </c>
      <c r="AB619" s="2">
        <f t="shared" si="72"/>
        <v>3</v>
      </c>
      <c r="AC619" s="2">
        <f t="shared" si="73"/>
        <v>0</v>
      </c>
      <c r="AD619" s="5">
        <f t="shared" si="74"/>
        <v>0</v>
      </c>
      <c r="AE619" s="5">
        <f t="shared" si="75"/>
        <v>0</v>
      </c>
      <c r="AG619" s="2">
        <f t="shared" si="76"/>
        <v>9</v>
      </c>
      <c r="AH619" s="2">
        <f t="shared" si="77"/>
        <v>2025</v>
      </c>
      <c r="AJ619" s="5">
        <f t="shared" si="78"/>
        <v>0</v>
      </c>
      <c r="AK619" s="2" t="str">
        <f t="shared" si="79"/>
        <v/>
      </c>
    </row>
    <row r="620" spans="1:37" x14ac:dyDescent="0.25">
      <c r="A620" s="18">
        <v>45903</v>
      </c>
      <c r="B620" s="2">
        <v>0</v>
      </c>
      <c r="C620" s="2">
        <v>0</v>
      </c>
      <c r="D620" s="2">
        <v>0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0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AA620" s="2">
        <f>IFERROR(INDEX('Holiday Schedule'!$D$3:$D$24,MATCH(A620,'Holiday Schedule'!$C$3:$C$24,0)),0)</f>
        <v>0</v>
      </c>
      <c r="AB620" s="2">
        <f t="shared" si="72"/>
        <v>4</v>
      </c>
      <c r="AC620" s="2">
        <f t="shared" si="73"/>
        <v>0</v>
      </c>
      <c r="AD620" s="5">
        <f t="shared" si="74"/>
        <v>0</v>
      </c>
      <c r="AE620" s="5">
        <f t="shared" si="75"/>
        <v>0</v>
      </c>
      <c r="AG620" s="2">
        <f t="shared" si="76"/>
        <v>9</v>
      </c>
      <c r="AH620" s="2">
        <f t="shared" si="77"/>
        <v>2025</v>
      </c>
      <c r="AJ620" s="5">
        <f t="shared" si="78"/>
        <v>0</v>
      </c>
      <c r="AK620" s="2" t="str">
        <f t="shared" si="79"/>
        <v/>
      </c>
    </row>
    <row r="621" spans="1:37" x14ac:dyDescent="0.25">
      <c r="A621" s="18">
        <v>45904</v>
      </c>
      <c r="B621" s="2">
        <v>0</v>
      </c>
      <c r="C621" s="2">
        <v>0</v>
      </c>
      <c r="D621" s="2">
        <v>0</v>
      </c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AA621" s="2">
        <f>IFERROR(INDEX('Holiday Schedule'!$D$3:$D$24,MATCH(A621,'Holiday Schedule'!$C$3:$C$24,0)),0)</f>
        <v>0</v>
      </c>
      <c r="AB621" s="2">
        <f t="shared" si="72"/>
        <v>5</v>
      </c>
      <c r="AC621" s="2">
        <f t="shared" si="73"/>
        <v>0</v>
      </c>
      <c r="AD621" s="5">
        <f t="shared" si="74"/>
        <v>0</v>
      </c>
      <c r="AE621" s="5">
        <f t="shared" si="75"/>
        <v>0</v>
      </c>
      <c r="AG621" s="2">
        <f t="shared" si="76"/>
        <v>9</v>
      </c>
      <c r="AH621" s="2">
        <f t="shared" si="77"/>
        <v>2025</v>
      </c>
      <c r="AJ621" s="5">
        <f t="shared" si="78"/>
        <v>0</v>
      </c>
      <c r="AK621" s="2" t="str">
        <f t="shared" si="79"/>
        <v/>
      </c>
    </row>
    <row r="622" spans="1:37" x14ac:dyDescent="0.25">
      <c r="A622" s="18">
        <v>45905</v>
      </c>
      <c r="B622" s="2">
        <v>0</v>
      </c>
      <c r="C622" s="2">
        <v>0</v>
      </c>
      <c r="D622" s="2">
        <v>0</v>
      </c>
      <c r="E622" s="2">
        <v>0</v>
      </c>
      <c r="F622" s="2">
        <v>0</v>
      </c>
      <c r="G622" s="2">
        <v>0</v>
      </c>
      <c r="H622" s="2">
        <v>0</v>
      </c>
      <c r="I622" s="2">
        <v>0</v>
      </c>
      <c r="J622" s="2">
        <v>0</v>
      </c>
      <c r="K622" s="2">
        <v>0</v>
      </c>
      <c r="L622" s="2">
        <v>0</v>
      </c>
      <c r="M622" s="2">
        <v>0</v>
      </c>
      <c r="N622" s="2">
        <v>0</v>
      </c>
      <c r="O622" s="2">
        <v>0</v>
      </c>
      <c r="P622" s="2">
        <v>0</v>
      </c>
      <c r="Q622" s="2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2">
        <v>0</v>
      </c>
      <c r="X622" s="2">
        <v>0</v>
      </c>
      <c r="Y622" s="2">
        <v>0</v>
      </c>
      <c r="AA622" s="2">
        <f>IFERROR(INDEX('Holiday Schedule'!$D$3:$D$24,MATCH(A622,'Holiday Schedule'!$C$3:$C$24,0)),0)</f>
        <v>0</v>
      </c>
      <c r="AB622" s="2">
        <f t="shared" si="72"/>
        <v>6</v>
      </c>
      <c r="AC622" s="2">
        <f t="shared" si="73"/>
        <v>0</v>
      </c>
      <c r="AD622" s="5">
        <f t="shared" si="74"/>
        <v>0</v>
      </c>
      <c r="AE622" s="5">
        <f t="shared" si="75"/>
        <v>0</v>
      </c>
      <c r="AG622" s="2">
        <f t="shared" si="76"/>
        <v>9</v>
      </c>
      <c r="AH622" s="2">
        <f t="shared" si="77"/>
        <v>2025</v>
      </c>
      <c r="AJ622" s="5">
        <f t="shared" si="78"/>
        <v>0</v>
      </c>
      <c r="AK622" s="2" t="str">
        <f t="shared" si="79"/>
        <v/>
      </c>
    </row>
    <row r="623" spans="1:37" x14ac:dyDescent="0.25">
      <c r="A623" s="18">
        <v>45906</v>
      </c>
      <c r="B623" s="2">
        <v>0</v>
      </c>
      <c r="C623" s="2">
        <v>0</v>
      </c>
      <c r="D623" s="2">
        <v>0</v>
      </c>
      <c r="E623" s="2">
        <v>0</v>
      </c>
      <c r="F623" s="2">
        <v>0</v>
      </c>
      <c r="G623" s="2">
        <v>0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0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AA623" s="2">
        <f>IFERROR(INDEX('Holiday Schedule'!$D$3:$D$24,MATCH(A623,'Holiday Schedule'!$C$3:$C$24,0)),0)</f>
        <v>0</v>
      </c>
      <c r="AB623" s="2">
        <f t="shared" si="72"/>
        <v>7</v>
      </c>
      <c r="AC623" s="2">
        <f t="shared" si="73"/>
        <v>0</v>
      </c>
      <c r="AD623" s="5">
        <f t="shared" si="74"/>
        <v>0</v>
      </c>
      <c r="AE623" s="5">
        <f t="shared" si="75"/>
        <v>0</v>
      </c>
      <c r="AG623" s="2">
        <f t="shared" si="76"/>
        <v>9</v>
      </c>
      <c r="AH623" s="2">
        <f t="shared" si="77"/>
        <v>2025</v>
      </c>
      <c r="AJ623" s="5">
        <f t="shared" si="78"/>
        <v>0</v>
      </c>
      <c r="AK623" s="2" t="str">
        <f t="shared" si="79"/>
        <v/>
      </c>
    </row>
    <row r="624" spans="1:37" x14ac:dyDescent="0.25">
      <c r="A624" s="18">
        <v>45907</v>
      </c>
      <c r="B624" s="2">
        <v>0</v>
      </c>
      <c r="C624" s="2">
        <v>0</v>
      </c>
      <c r="D624" s="2">
        <v>0</v>
      </c>
      <c r="E624" s="2">
        <v>0</v>
      </c>
      <c r="F624" s="2">
        <v>0</v>
      </c>
      <c r="G624" s="2">
        <v>0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AA624" s="2">
        <f>IFERROR(INDEX('Holiday Schedule'!$D$3:$D$24,MATCH(A624,'Holiday Schedule'!$C$3:$C$24,0)),0)</f>
        <v>0</v>
      </c>
      <c r="AB624" s="2">
        <f t="shared" si="72"/>
        <v>1</v>
      </c>
      <c r="AC624" s="2">
        <f t="shared" si="73"/>
        <v>0</v>
      </c>
      <c r="AD624" s="5">
        <f t="shared" si="74"/>
        <v>0</v>
      </c>
      <c r="AE624" s="5">
        <f t="shared" si="75"/>
        <v>0</v>
      </c>
      <c r="AG624" s="2">
        <f t="shared" si="76"/>
        <v>9</v>
      </c>
      <c r="AH624" s="2">
        <f t="shared" si="77"/>
        <v>2025</v>
      </c>
      <c r="AJ624" s="5">
        <f t="shared" si="78"/>
        <v>0</v>
      </c>
      <c r="AK624" s="2" t="str">
        <f t="shared" si="79"/>
        <v/>
      </c>
    </row>
    <row r="625" spans="1:37" x14ac:dyDescent="0.25">
      <c r="A625" s="18">
        <v>45908</v>
      </c>
      <c r="B625" s="2">
        <v>0</v>
      </c>
      <c r="C625" s="2">
        <v>0</v>
      </c>
      <c r="D625" s="2">
        <v>0</v>
      </c>
      <c r="E625" s="2">
        <v>0</v>
      </c>
      <c r="F625" s="2">
        <v>0</v>
      </c>
      <c r="G625" s="2">
        <v>0</v>
      </c>
      <c r="H625" s="2">
        <v>0</v>
      </c>
      <c r="I625" s="2">
        <v>0</v>
      </c>
      <c r="J625" s="2">
        <v>0</v>
      </c>
      <c r="K625" s="2">
        <v>0</v>
      </c>
      <c r="L625" s="2">
        <v>0</v>
      </c>
      <c r="M625" s="2">
        <v>0</v>
      </c>
      <c r="N625" s="2">
        <v>0</v>
      </c>
      <c r="O625" s="2">
        <v>0</v>
      </c>
      <c r="P625" s="2">
        <v>0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AA625" s="2">
        <f>IFERROR(INDEX('Holiday Schedule'!$D$3:$D$24,MATCH(A625,'Holiday Schedule'!$C$3:$C$24,0)),0)</f>
        <v>0</v>
      </c>
      <c r="AB625" s="2">
        <f t="shared" si="72"/>
        <v>2</v>
      </c>
      <c r="AC625" s="2">
        <f t="shared" si="73"/>
        <v>0</v>
      </c>
      <c r="AD625" s="5">
        <f t="shared" si="74"/>
        <v>0</v>
      </c>
      <c r="AE625" s="5">
        <f t="shared" si="75"/>
        <v>0</v>
      </c>
      <c r="AG625" s="2">
        <f t="shared" si="76"/>
        <v>9</v>
      </c>
      <c r="AH625" s="2">
        <f t="shared" si="77"/>
        <v>2025</v>
      </c>
      <c r="AJ625" s="5">
        <f t="shared" si="78"/>
        <v>0</v>
      </c>
      <c r="AK625" s="2" t="str">
        <f t="shared" si="79"/>
        <v/>
      </c>
    </row>
    <row r="626" spans="1:37" x14ac:dyDescent="0.25">
      <c r="A626" s="18">
        <v>45909</v>
      </c>
      <c r="B626" s="2">
        <v>0</v>
      </c>
      <c r="C626" s="2">
        <v>0</v>
      </c>
      <c r="D626" s="2">
        <v>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0</v>
      </c>
      <c r="Y626" s="2">
        <v>0</v>
      </c>
      <c r="AA626" s="2">
        <f>IFERROR(INDEX('Holiday Schedule'!$D$3:$D$24,MATCH(A626,'Holiday Schedule'!$C$3:$C$24,0)),0)</f>
        <v>0</v>
      </c>
      <c r="AB626" s="2">
        <f t="shared" si="72"/>
        <v>3</v>
      </c>
      <c r="AC626" s="2">
        <f t="shared" si="73"/>
        <v>0</v>
      </c>
      <c r="AD626" s="5">
        <f t="shared" si="74"/>
        <v>0</v>
      </c>
      <c r="AE626" s="5">
        <f t="shared" si="75"/>
        <v>0</v>
      </c>
      <c r="AG626" s="2">
        <f t="shared" si="76"/>
        <v>9</v>
      </c>
      <c r="AH626" s="2">
        <f t="shared" si="77"/>
        <v>2025</v>
      </c>
      <c r="AJ626" s="5">
        <f t="shared" si="78"/>
        <v>0</v>
      </c>
      <c r="AK626" s="2" t="str">
        <f t="shared" si="79"/>
        <v/>
      </c>
    </row>
    <row r="627" spans="1:37" x14ac:dyDescent="0.25">
      <c r="A627" s="18">
        <v>45910</v>
      </c>
      <c r="B627" s="2">
        <v>0</v>
      </c>
      <c r="C627" s="2">
        <v>0</v>
      </c>
      <c r="D627" s="2">
        <v>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AA627" s="2">
        <f>IFERROR(INDEX('Holiday Schedule'!$D$3:$D$24,MATCH(A627,'Holiday Schedule'!$C$3:$C$24,0)),0)</f>
        <v>0</v>
      </c>
      <c r="AB627" s="2">
        <f t="shared" si="72"/>
        <v>4</v>
      </c>
      <c r="AC627" s="2">
        <f t="shared" si="73"/>
        <v>0</v>
      </c>
      <c r="AD627" s="5">
        <f t="shared" si="74"/>
        <v>0</v>
      </c>
      <c r="AE627" s="5">
        <f t="shared" si="75"/>
        <v>0</v>
      </c>
      <c r="AG627" s="2">
        <f t="shared" si="76"/>
        <v>9</v>
      </c>
      <c r="AH627" s="2">
        <f t="shared" si="77"/>
        <v>2025</v>
      </c>
      <c r="AJ627" s="5">
        <f t="shared" si="78"/>
        <v>0</v>
      </c>
      <c r="AK627" s="2" t="str">
        <f t="shared" si="79"/>
        <v/>
      </c>
    </row>
    <row r="628" spans="1:37" x14ac:dyDescent="0.25">
      <c r="A628" s="18">
        <v>45911</v>
      </c>
      <c r="B628" s="2">
        <v>0</v>
      </c>
      <c r="C628" s="2">
        <v>0</v>
      </c>
      <c r="D628" s="2">
        <v>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AA628" s="2">
        <f>IFERROR(INDEX('Holiday Schedule'!$D$3:$D$24,MATCH(A628,'Holiday Schedule'!$C$3:$C$24,0)),0)</f>
        <v>0</v>
      </c>
      <c r="AB628" s="2">
        <f t="shared" si="72"/>
        <v>5</v>
      </c>
      <c r="AC628" s="2">
        <f t="shared" si="73"/>
        <v>0</v>
      </c>
      <c r="AD628" s="5">
        <f t="shared" si="74"/>
        <v>0</v>
      </c>
      <c r="AE628" s="5">
        <f t="shared" si="75"/>
        <v>0</v>
      </c>
      <c r="AG628" s="2">
        <f t="shared" si="76"/>
        <v>9</v>
      </c>
      <c r="AH628" s="2">
        <f t="shared" si="77"/>
        <v>2025</v>
      </c>
      <c r="AJ628" s="5">
        <f t="shared" si="78"/>
        <v>0</v>
      </c>
      <c r="AK628" s="2" t="str">
        <f t="shared" si="79"/>
        <v/>
      </c>
    </row>
    <row r="629" spans="1:37" x14ac:dyDescent="0.25">
      <c r="A629" s="18">
        <v>45912</v>
      </c>
      <c r="B629" s="2">
        <v>0</v>
      </c>
      <c r="C629" s="2">
        <v>0</v>
      </c>
      <c r="D629" s="2">
        <v>0</v>
      </c>
      <c r="E629" s="2">
        <v>0</v>
      </c>
      <c r="F629" s="2">
        <v>0</v>
      </c>
      <c r="G629" s="2">
        <v>0</v>
      </c>
      <c r="H629" s="2">
        <v>0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AA629" s="2">
        <f>IFERROR(INDEX('Holiday Schedule'!$D$3:$D$24,MATCH(A629,'Holiday Schedule'!$C$3:$C$24,0)),0)</f>
        <v>0</v>
      </c>
      <c r="AB629" s="2">
        <f t="shared" si="72"/>
        <v>6</v>
      </c>
      <c r="AC629" s="2">
        <f t="shared" si="73"/>
        <v>0</v>
      </c>
      <c r="AD629" s="5">
        <f t="shared" si="74"/>
        <v>0</v>
      </c>
      <c r="AE629" s="5">
        <f t="shared" si="75"/>
        <v>0</v>
      </c>
      <c r="AG629" s="2">
        <f t="shared" si="76"/>
        <v>9</v>
      </c>
      <c r="AH629" s="2">
        <f t="shared" si="77"/>
        <v>2025</v>
      </c>
      <c r="AJ629" s="5">
        <f t="shared" si="78"/>
        <v>0</v>
      </c>
      <c r="AK629" s="2" t="str">
        <f t="shared" si="79"/>
        <v/>
      </c>
    </row>
    <row r="630" spans="1:37" x14ac:dyDescent="0.25">
      <c r="A630" s="18">
        <v>45913</v>
      </c>
      <c r="B630" s="2">
        <v>0</v>
      </c>
      <c r="C630" s="2">
        <v>0</v>
      </c>
      <c r="D630" s="2">
        <v>0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AA630" s="2">
        <f>IFERROR(INDEX('Holiday Schedule'!$D$3:$D$24,MATCH(A630,'Holiday Schedule'!$C$3:$C$24,0)),0)</f>
        <v>0</v>
      </c>
      <c r="AB630" s="2">
        <f t="shared" si="72"/>
        <v>7</v>
      </c>
      <c r="AC630" s="2">
        <f t="shared" si="73"/>
        <v>0</v>
      </c>
      <c r="AD630" s="5">
        <f t="shared" si="74"/>
        <v>0</v>
      </c>
      <c r="AE630" s="5">
        <f t="shared" si="75"/>
        <v>0</v>
      </c>
      <c r="AG630" s="2">
        <f t="shared" si="76"/>
        <v>9</v>
      </c>
      <c r="AH630" s="2">
        <f t="shared" si="77"/>
        <v>2025</v>
      </c>
      <c r="AJ630" s="5">
        <f t="shared" si="78"/>
        <v>0</v>
      </c>
      <c r="AK630" s="2" t="str">
        <f t="shared" si="79"/>
        <v/>
      </c>
    </row>
    <row r="631" spans="1:37" x14ac:dyDescent="0.25">
      <c r="A631" s="18">
        <v>45914</v>
      </c>
      <c r="B631" s="2">
        <v>0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AA631" s="2">
        <f>IFERROR(INDEX('Holiday Schedule'!$D$3:$D$24,MATCH(A631,'Holiday Schedule'!$C$3:$C$24,0)),0)</f>
        <v>0</v>
      </c>
      <c r="AB631" s="2">
        <f t="shared" si="72"/>
        <v>1</v>
      </c>
      <c r="AC631" s="2">
        <f t="shared" si="73"/>
        <v>0</v>
      </c>
      <c r="AD631" s="5">
        <f t="shared" si="74"/>
        <v>0</v>
      </c>
      <c r="AE631" s="5">
        <f t="shared" si="75"/>
        <v>0</v>
      </c>
      <c r="AG631" s="2">
        <f t="shared" si="76"/>
        <v>9</v>
      </c>
      <c r="AH631" s="2">
        <f t="shared" si="77"/>
        <v>2025</v>
      </c>
      <c r="AJ631" s="5">
        <f t="shared" si="78"/>
        <v>0</v>
      </c>
      <c r="AK631" s="2" t="str">
        <f t="shared" si="79"/>
        <v/>
      </c>
    </row>
    <row r="632" spans="1:37" x14ac:dyDescent="0.25">
      <c r="A632" s="18">
        <v>45915</v>
      </c>
      <c r="B632" s="2">
        <v>0</v>
      </c>
      <c r="C632" s="2">
        <v>0</v>
      </c>
      <c r="D632" s="2">
        <v>0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0</v>
      </c>
      <c r="AA632" s="2">
        <f>IFERROR(INDEX('Holiday Schedule'!$D$3:$D$24,MATCH(A632,'Holiday Schedule'!$C$3:$C$24,0)),0)</f>
        <v>0</v>
      </c>
      <c r="AB632" s="2">
        <f t="shared" si="72"/>
        <v>2</v>
      </c>
      <c r="AC632" s="2">
        <f t="shared" si="73"/>
        <v>0</v>
      </c>
      <c r="AD632" s="5">
        <f t="shared" si="74"/>
        <v>0</v>
      </c>
      <c r="AE632" s="5">
        <f t="shared" si="75"/>
        <v>0</v>
      </c>
      <c r="AG632" s="2">
        <f t="shared" si="76"/>
        <v>9</v>
      </c>
      <c r="AH632" s="2">
        <f t="shared" si="77"/>
        <v>2025</v>
      </c>
      <c r="AJ632" s="5">
        <f t="shared" si="78"/>
        <v>0</v>
      </c>
      <c r="AK632" s="2" t="str">
        <f t="shared" si="79"/>
        <v/>
      </c>
    </row>
    <row r="633" spans="1:37" x14ac:dyDescent="0.25">
      <c r="A633" s="18">
        <v>45916</v>
      </c>
      <c r="B633" s="2">
        <v>0</v>
      </c>
      <c r="C633" s="2">
        <v>0</v>
      </c>
      <c r="D633" s="2">
        <v>0</v>
      </c>
      <c r="E633" s="2">
        <v>0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AA633" s="2">
        <f>IFERROR(INDEX('Holiday Schedule'!$D$3:$D$24,MATCH(A633,'Holiday Schedule'!$C$3:$C$24,0)),0)</f>
        <v>0</v>
      </c>
      <c r="AB633" s="2">
        <f t="shared" si="72"/>
        <v>3</v>
      </c>
      <c r="AC633" s="2">
        <f t="shared" si="73"/>
        <v>0</v>
      </c>
      <c r="AD633" s="5">
        <f t="shared" si="74"/>
        <v>0</v>
      </c>
      <c r="AE633" s="5">
        <f t="shared" si="75"/>
        <v>0</v>
      </c>
      <c r="AG633" s="2">
        <f t="shared" si="76"/>
        <v>9</v>
      </c>
      <c r="AH633" s="2">
        <f t="shared" si="77"/>
        <v>2025</v>
      </c>
      <c r="AJ633" s="5">
        <f t="shared" si="78"/>
        <v>0</v>
      </c>
      <c r="AK633" s="2" t="str">
        <f t="shared" si="79"/>
        <v/>
      </c>
    </row>
    <row r="634" spans="1:37" x14ac:dyDescent="0.25">
      <c r="A634" s="18">
        <v>45917</v>
      </c>
      <c r="B634" s="2">
        <v>0</v>
      </c>
      <c r="C634" s="2">
        <v>0</v>
      </c>
      <c r="D634" s="2">
        <v>0</v>
      </c>
      <c r="E634" s="2">
        <v>0</v>
      </c>
      <c r="F634" s="2">
        <v>0</v>
      </c>
      <c r="G634" s="2">
        <v>0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AA634" s="2">
        <f>IFERROR(INDEX('Holiday Schedule'!$D$3:$D$24,MATCH(A634,'Holiday Schedule'!$C$3:$C$24,0)),0)</f>
        <v>0</v>
      </c>
      <c r="AB634" s="2">
        <f t="shared" si="72"/>
        <v>4</v>
      </c>
      <c r="AC634" s="2">
        <f t="shared" si="73"/>
        <v>0</v>
      </c>
      <c r="AD634" s="5">
        <f t="shared" si="74"/>
        <v>0</v>
      </c>
      <c r="AE634" s="5">
        <f t="shared" si="75"/>
        <v>0</v>
      </c>
      <c r="AG634" s="2">
        <f t="shared" si="76"/>
        <v>9</v>
      </c>
      <c r="AH634" s="2">
        <f t="shared" si="77"/>
        <v>2025</v>
      </c>
      <c r="AJ634" s="5">
        <f t="shared" si="78"/>
        <v>0</v>
      </c>
      <c r="AK634" s="2" t="str">
        <f t="shared" si="79"/>
        <v/>
      </c>
    </row>
    <row r="635" spans="1:37" x14ac:dyDescent="0.25">
      <c r="A635" s="18">
        <v>45918</v>
      </c>
      <c r="B635" s="2">
        <v>0</v>
      </c>
      <c r="C635" s="2">
        <v>0</v>
      </c>
      <c r="D635" s="2">
        <v>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  <c r="K635" s="2">
        <v>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AA635" s="2">
        <f>IFERROR(INDEX('Holiday Schedule'!$D$3:$D$24,MATCH(A635,'Holiday Schedule'!$C$3:$C$24,0)),0)</f>
        <v>0</v>
      </c>
      <c r="AB635" s="2">
        <f t="shared" si="72"/>
        <v>5</v>
      </c>
      <c r="AC635" s="2">
        <f t="shared" si="73"/>
        <v>0</v>
      </c>
      <c r="AD635" s="5">
        <f t="shared" si="74"/>
        <v>0</v>
      </c>
      <c r="AE635" s="5">
        <f t="shared" si="75"/>
        <v>0</v>
      </c>
      <c r="AG635" s="2">
        <f t="shared" si="76"/>
        <v>9</v>
      </c>
      <c r="AH635" s="2">
        <f t="shared" si="77"/>
        <v>2025</v>
      </c>
      <c r="AJ635" s="5">
        <f t="shared" si="78"/>
        <v>0</v>
      </c>
      <c r="AK635" s="2" t="str">
        <f t="shared" si="79"/>
        <v/>
      </c>
    </row>
    <row r="636" spans="1:37" x14ac:dyDescent="0.25">
      <c r="A636" s="18">
        <v>45919</v>
      </c>
      <c r="B636" s="2">
        <v>0</v>
      </c>
      <c r="C636" s="2">
        <v>0</v>
      </c>
      <c r="D636" s="2">
        <v>0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AA636" s="2">
        <f>IFERROR(INDEX('Holiday Schedule'!$D$3:$D$24,MATCH(A636,'Holiday Schedule'!$C$3:$C$24,0)),0)</f>
        <v>0</v>
      </c>
      <c r="AB636" s="2">
        <f t="shared" si="72"/>
        <v>6</v>
      </c>
      <c r="AC636" s="2">
        <f t="shared" si="73"/>
        <v>0</v>
      </c>
      <c r="AD636" s="5">
        <f t="shared" si="74"/>
        <v>0</v>
      </c>
      <c r="AE636" s="5">
        <f t="shared" si="75"/>
        <v>0</v>
      </c>
      <c r="AG636" s="2">
        <f t="shared" si="76"/>
        <v>9</v>
      </c>
      <c r="AH636" s="2">
        <f t="shared" si="77"/>
        <v>2025</v>
      </c>
      <c r="AJ636" s="5">
        <f t="shared" si="78"/>
        <v>0</v>
      </c>
      <c r="AK636" s="2" t="str">
        <f t="shared" si="79"/>
        <v/>
      </c>
    </row>
    <row r="637" spans="1:37" x14ac:dyDescent="0.25">
      <c r="A637" s="18">
        <v>45920</v>
      </c>
      <c r="B637" s="2">
        <v>0</v>
      </c>
      <c r="C637" s="2">
        <v>0</v>
      </c>
      <c r="D637" s="2">
        <v>0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AA637" s="2">
        <f>IFERROR(INDEX('Holiday Schedule'!$D$3:$D$24,MATCH(A637,'Holiday Schedule'!$C$3:$C$24,0)),0)</f>
        <v>0</v>
      </c>
      <c r="AB637" s="2">
        <f t="shared" si="72"/>
        <v>7</v>
      </c>
      <c r="AC637" s="2">
        <f t="shared" si="73"/>
        <v>0</v>
      </c>
      <c r="AD637" s="5">
        <f t="shared" si="74"/>
        <v>0</v>
      </c>
      <c r="AE637" s="5">
        <f t="shared" si="75"/>
        <v>0</v>
      </c>
      <c r="AG637" s="2">
        <f t="shared" si="76"/>
        <v>9</v>
      </c>
      <c r="AH637" s="2">
        <f t="shared" si="77"/>
        <v>2025</v>
      </c>
      <c r="AJ637" s="5">
        <f t="shared" si="78"/>
        <v>0</v>
      </c>
      <c r="AK637" s="2" t="str">
        <f t="shared" si="79"/>
        <v/>
      </c>
    </row>
    <row r="638" spans="1:37" x14ac:dyDescent="0.25">
      <c r="A638" s="18">
        <v>45921</v>
      </c>
      <c r="B638" s="2">
        <v>0</v>
      </c>
      <c r="C638" s="2">
        <v>0</v>
      </c>
      <c r="D638" s="2">
        <v>0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0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AA638" s="2">
        <f>IFERROR(INDEX('Holiday Schedule'!$D$3:$D$24,MATCH(A638,'Holiday Schedule'!$C$3:$C$24,0)),0)</f>
        <v>0</v>
      </c>
      <c r="AB638" s="2">
        <f t="shared" si="72"/>
        <v>1</v>
      </c>
      <c r="AC638" s="2">
        <f t="shared" si="73"/>
        <v>0</v>
      </c>
      <c r="AD638" s="5">
        <f t="shared" si="74"/>
        <v>0</v>
      </c>
      <c r="AE638" s="5">
        <f t="shared" si="75"/>
        <v>0</v>
      </c>
      <c r="AG638" s="2">
        <f t="shared" si="76"/>
        <v>9</v>
      </c>
      <c r="AH638" s="2">
        <f t="shared" si="77"/>
        <v>2025</v>
      </c>
      <c r="AJ638" s="5">
        <f t="shared" si="78"/>
        <v>0</v>
      </c>
      <c r="AK638" s="2" t="str">
        <f t="shared" si="79"/>
        <v/>
      </c>
    </row>
    <row r="639" spans="1:37" x14ac:dyDescent="0.25">
      <c r="A639" s="18">
        <v>45922</v>
      </c>
      <c r="B639" s="2">
        <v>0</v>
      </c>
      <c r="C639" s="2">
        <v>0</v>
      </c>
      <c r="D639" s="2">
        <v>0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AA639" s="2">
        <f>IFERROR(INDEX('Holiday Schedule'!$D$3:$D$24,MATCH(A639,'Holiday Schedule'!$C$3:$C$24,0)),0)</f>
        <v>0</v>
      </c>
      <c r="AB639" s="2">
        <f t="shared" si="72"/>
        <v>2</v>
      </c>
      <c r="AC639" s="2">
        <f t="shared" si="73"/>
        <v>0</v>
      </c>
      <c r="AD639" s="5">
        <f t="shared" si="74"/>
        <v>0</v>
      </c>
      <c r="AE639" s="5">
        <f t="shared" si="75"/>
        <v>0</v>
      </c>
      <c r="AG639" s="2">
        <f t="shared" si="76"/>
        <v>9</v>
      </c>
      <c r="AH639" s="2">
        <f t="shared" si="77"/>
        <v>2025</v>
      </c>
      <c r="AJ639" s="5">
        <f t="shared" si="78"/>
        <v>0</v>
      </c>
      <c r="AK639" s="2" t="str">
        <f t="shared" si="79"/>
        <v/>
      </c>
    </row>
    <row r="640" spans="1:37" x14ac:dyDescent="0.25">
      <c r="A640" s="18">
        <v>45923</v>
      </c>
      <c r="B640" s="2">
        <v>0</v>
      </c>
      <c r="C640" s="2">
        <v>0</v>
      </c>
      <c r="D640" s="2">
        <v>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AA640" s="2">
        <f>IFERROR(INDEX('Holiday Schedule'!$D$3:$D$24,MATCH(A640,'Holiday Schedule'!$C$3:$C$24,0)),0)</f>
        <v>0</v>
      </c>
      <c r="AB640" s="2">
        <f t="shared" si="72"/>
        <v>3</v>
      </c>
      <c r="AC640" s="2">
        <f t="shared" si="73"/>
        <v>0</v>
      </c>
      <c r="AD640" s="5">
        <f t="shared" si="74"/>
        <v>0</v>
      </c>
      <c r="AE640" s="5">
        <f t="shared" si="75"/>
        <v>0</v>
      </c>
      <c r="AG640" s="2">
        <f t="shared" si="76"/>
        <v>9</v>
      </c>
      <c r="AH640" s="2">
        <f t="shared" si="77"/>
        <v>2025</v>
      </c>
      <c r="AJ640" s="5">
        <f t="shared" si="78"/>
        <v>0</v>
      </c>
      <c r="AK640" s="2" t="str">
        <f t="shared" si="79"/>
        <v/>
      </c>
    </row>
    <row r="641" spans="1:37" x14ac:dyDescent="0.25">
      <c r="A641" s="18">
        <v>45924</v>
      </c>
      <c r="B641" s="2">
        <v>0</v>
      </c>
      <c r="C641" s="2">
        <v>0</v>
      </c>
      <c r="D641" s="2">
        <v>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AA641" s="2">
        <f>IFERROR(INDEX('Holiday Schedule'!$D$3:$D$24,MATCH(A641,'Holiday Schedule'!$C$3:$C$24,0)),0)</f>
        <v>0</v>
      </c>
      <c r="AB641" s="2">
        <f t="shared" si="72"/>
        <v>4</v>
      </c>
      <c r="AC641" s="2">
        <f t="shared" si="73"/>
        <v>0</v>
      </c>
      <c r="AD641" s="5">
        <f t="shared" si="74"/>
        <v>0</v>
      </c>
      <c r="AE641" s="5">
        <f t="shared" si="75"/>
        <v>0</v>
      </c>
      <c r="AG641" s="2">
        <f t="shared" si="76"/>
        <v>9</v>
      </c>
      <c r="AH641" s="2">
        <f t="shared" si="77"/>
        <v>2025</v>
      </c>
      <c r="AJ641" s="5">
        <f t="shared" si="78"/>
        <v>0</v>
      </c>
      <c r="AK641" s="2" t="str">
        <f t="shared" si="79"/>
        <v/>
      </c>
    </row>
    <row r="642" spans="1:37" x14ac:dyDescent="0.25">
      <c r="A642" s="18">
        <v>45925</v>
      </c>
      <c r="B642" s="2">
        <v>0</v>
      </c>
      <c r="C642" s="2">
        <v>0</v>
      </c>
      <c r="D642" s="2">
        <v>0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AA642" s="2">
        <f>IFERROR(INDEX('Holiday Schedule'!$D$3:$D$24,MATCH(A642,'Holiday Schedule'!$C$3:$C$24,0)),0)</f>
        <v>0</v>
      </c>
      <c r="AB642" s="2">
        <f t="shared" si="72"/>
        <v>5</v>
      </c>
      <c r="AC642" s="2">
        <f t="shared" si="73"/>
        <v>0</v>
      </c>
      <c r="AD642" s="5">
        <f t="shared" si="74"/>
        <v>0</v>
      </c>
      <c r="AE642" s="5">
        <f t="shared" si="75"/>
        <v>0</v>
      </c>
      <c r="AG642" s="2">
        <f t="shared" si="76"/>
        <v>9</v>
      </c>
      <c r="AH642" s="2">
        <f t="shared" si="77"/>
        <v>2025</v>
      </c>
      <c r="AJ642" s="5">
        <f t="shared" si="78"/>
        <v>0</v>
      </c>
      <c r="AK642" s="2" t="str">
        <f t="shared" si="79"/>
        <v/>
      </c>
    </row>
    <row r="643" spans="1:37" x14ac:dyDescent="0.25">
      <c r="A643" s="18">
        <v>45926</v>
      </c>
      <c r="B643" s="2">
        <v>0</v>
      </c>
      <c r="C643" s="2">
        <v>0</v>
      </c>
      <c r="D643" s="2">
        <v>0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AA643" s="2">
        <f>IFERROR(INDEX('Holiday Schedule'!$D$3:$D$24,MATCH(A643,'Holiday Schedule'!$C$3:$C$24,0)),0)</f>
        <v>0</v>
      </c>
      <c r="AB643" s="2">
        <f t="shared" si="72"/>
        <v>6</v>
      </c>
      <c r="AC643" s="2">
        <f t="shared" si="73"/>
        <v>0</v>
      </c>
      <c r="AD643" s="5">
        <f t="shared" si="74"/>
        <v>0</v>
      </c>
      <c r="AE643" s="5">
        <f t="shared" si="75"/>
        <v>0</v>
      </c>
      <c r="AG643" s="2">
        <f t="shared" si="76"/>
        <v>9</v>
      </c>
      <c r="AH643" s="2">
        <f t="shared" si="77"/>
        <v>2025</v>
      </c>
      <c r="AJ643" s="5">
        <f t="shared" si="78"/>
        <v>0</v>
      </c>
      <c r="AK643" s="2" t="str">
        <f t="shared" si="79"/>
        <v/>
      </c>
    </row>
    <row r="644" spans="1:37" x14ac:dyDescent="0.25">
      <c r="A644" s="18">
        <v>45927</v>
      </c>
      <c r="B644" s="2">
        <v>0</v>
      </c>
      <c r="C644" s="2">
        <v>0</v>
      </c>
      <c r="D644" s="2">
        <v>0</v>
      </c>
      <c r="E644" s="2">
        <v>0</v>
      </c>
      <c r="F644" s="2">
        <v>0</v>
      </c>
      <c r="G644" s="2">
        <v>0</v>
      </c>
      <c r="H644" s="2">
        <v>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AA644" s="2">
        <f>IFERROR(INDEX('Holiday Schedule'!$D$3:$D$24,MATCH(A644,'Holiday Schedule'!$C$3:$C$24,0)),0)</f>
        <v>0</v>
      </c>
      <c r="AB644" s="2">
        <f t="shared" si="72"/>
        <v>7</v>
      </c>
      <c r="AC644" s="2">
        <f t="shared" si="73"/>
        <v>0</v>
      </c>
      <c r="AD644" s="5">
        <f t="shared" si="74"/>
        <v>0</v>
      </c>
      <c r="AE644" s="5">
        <f t="shared" si="75"/>
        <v>0</v>
      </c>
      <c r="AG644" s="2">
        <f t="shared" si="76"/>
        <v>9</v>
      </c>
      <c r="AH644" s="2">
        <f t="shared" si="77"/>
        <v>2025</v>
      </c>
      <c r="AJ644" s="5">
        <f t="shared" si="78"/>
        <v>0</v>
      </c>
      <c r="AK644" s="2" t="str">
        <f t="shared" si="79"/>
        <v/>
      </c>
    </row>
    <row r="645" spans="1:37" x14ac:dyDescent="0.25">
      <c r="A645" s="18">
        <v>45928</v>
      </c>
      <c r="B645" s="2">
        <v>0</v>
      </c>
      <c r="C645" s="2">
        <v>0</v>
      </c>
      <c r="D645" s="2">
        <v>0</v>
      </c>
      <c r="E645" s="2">
        <v>0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0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AA645" s="2">
        <f>IFERROR(INDEX('Holiday Schedule'!$D$3:$D$24,MATCH(A645,'Holiday Schedule'!$C$3:$C$24,0)),0)</f>
        <v>0</v>
      </c>
      <c r="AB645" s="2">
        <f t="shared" si="72"/>
        <v>1</v>
      </c>
      <c r="AC645" s="2">
        <f t="shared" si="73"/>
        <v>0</v>
      </c>
      <c r="AD645" s="5">
        <f t="shared" si="74"/>
        <v>0</v>
      </c>
      <c r="AE645" s="5">
        <f t="shared" si="75"/>
        <v>0</v>
      </c>
      <c r="AG645" s="2">
        <f t="shared" si="76"/>
        <v>9</v>
      </c>
      <c r="AH645" s="2">
        <f t="shared" si="77"/>
        <v>2025</v>
      </c>
      <c r="AJ645" s="5">
        <f t="shared" si="78"/>
        <v>0</v>
      </c>
      <c r="AK645" s="2" t="str">
        <f t="shared" si="79"/>
        <v/>
      </c>
    </row>
    <row r="646" spans="1:37" x14ac:dyDescent="0.25">
      <c r="A646" s="18">
        <v>45929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0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0</v>
      </c>
      <c r="AA646" s="2">
        <f>IFERROR(INDEX('Holiday Schedule'!$D$3:$D$24,MATCH(A646,'Holiday Schedule'!$C$3:$C$24,0)),0)</f>
        <v>0</v>
      </c>
      <c r="AB646" s="2">
        <f t="shared" si="72"/>
        <v>2</v>
      </c>
      <c r="AC646" s="2">
        <f t="shared" si="73"/>
        <v>0</v>
      </c>
      <c r="AD646" s="5">
        <f t="shared" si="74"/>
        <v>0</v>
      </c>
      <c r="AE646" s="5">
        <f t="shared" si="75"/>
        <v>0</v>
      </c>
      <c r="AG646" s="2">
        <f t="shared" si="76"/>
        <v>9</v>
      </c>
      <c r="AH646" s="2">
        <f t="shared" si="77"/>
        <v>2025</v>
      </c>
      <c r="AJ646" s="5">
        <f t="shared" si="78"/>
        <v>0</v>
      </c>
      <c r="AK646" s="2" t="str">
        <f t="shared" si="79"/>
        <v/>
      </c>
    </row>
    <row r="647" spans="1:37" x14ac:dyDescent="0.25">
      <c r="A647" s="18">
        <v>45930</v>
      </c>
      <c r="B647" s="2">
        <v>0</v>
      </c>
      <c r="C647" s="2">
        <v>0</v>
      </c>
      <c r="D647" s="2">
        <v>0</v>
      </c>
      <c r="E647" s="2">
        <v>0</v>
      </c>
      <c r="F647" s="2">
        <v>0</v>
      </c>
      <c r="G647" s="2">
        <v>0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AA647" s="2">
        <f>IFERROR(INDEX('Holiday Schedule'!$D$3:$D$24,MATCH(A647,'Holiday Schedule'!$C$3:$C$24,0)),0)</f>
        <v>0</v>
      </c>
      <c r="AB647" s="2">
        <f t="shared" si="72"/>
        <v>3</v>
      </c>
      <c r="AC647" s="2">
        <f t="shared" si="73"/>
        <v>0</v>
      </c>
      <c r="AD647" s="5">
        <f t="shared" si="74"/>
        <v>0</v>
      </c>
      <c r="AE647" s="5">
        <f t="shared" si="75"/>
        <v>0</v>
      </c>
      <c r="AG647" s="2">
        <f t="shared" si="76"/>
        <v>9</v>
      </c>
      <c r="AH647" s="2">
        <f t="shared" si="77"/>
        <v>2025</v>
      </c>
      <c r="AJ647" s="5">
        <f t="shared" si="78"/>
        <v>0</v>
      </c>
      <c r="AK647" s="2" t="str">
        <f t="shared" si="79"/>
        <v/>
      </c>
    </row>
    <row r="648" spans="1:37" x14ac:dyDescent="0.25">
      <c r="A648" s="18">
        <v>45931</v>
      </c>
      <c r="B648" s="2">
        <v>0</v>
      </c>
      <c r="C648" s="2">
        <v>0</v>
      </c>
      <c r="D648" s="2">
        <v>0</v>
      </c>
      <c r="E648" s="2">
        <v>0</v>
      </c>
      <c r="F648" s="2">
        <v>0</v>
      </c>
      <c r="G648" s="2">
        <v>0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0</v>
      </c>
      <c r="R648" s="2">
        <v>0</v>
      </c>
      <c r="S648" s="2">
        <v>0</v>
      </c>
      <c r="T648" s="2">
        <v>0</v>
      </c>
      <c r="U648" s="2">
        <v>0</v>
      </c>
      <c r="V648" s="2">
        <v>0</v>
      </c>
      <c r="W648" s="2">
        <v>0</v>
      </c>
      <c r="X648" s="2">
        <v>0</v>
      </c>
      <c r="Y648" s="2">
        <v>0</v>
      </c>
      <c r="AA648" s="2">
        <f>IFERROR(INDEX('Holiday Schedule'!$D$3:$D$24,MATCH(A648,'Holiday Schedule'!$C$3:$C$24,0)),0)</f>
        <v>0</v>
      </c>
      <c r="AB648" s="2">
        <f t="shared" si="72"/>
        <v>4</v>
      </c>
      <c r="AC648" s="2">
        <f t="shared" si="73"/>
        <v>0</v>
      </c>
      <c r="AD648" s="5">
        <f t="shared" si="74"/>
        <v>0</v>
      </c>
      <c r="AE648" s="5">
        <f t="shared" si="75"/>
        <v>0</v>
      </c>
      <c r="AG648" s="2">
        <f t="shared" si="76"/>
        <v>10</v>
      </c>
      <c r="AH648" s="2">
        <f t="shared" si="77"/>
        <v>2025</v>
      </c>
      <c r="AJ648" s="5">
        <f t="shared" si="78"/>
        <v>0</v>
      </c>
      <c r="AK648" s="2" t="str">
        <f t="shared" si="79"/>
        <v/>
      </c>
    </row>
    <row r="649" spans="1:37" x14ac:dyDescent="0.25">
      <c r="A649" s="18">
        <v>45932</v>
      </c>
      <c r="B649" s="2">
        <v>0</v>
      </c>
      <c r="C649" s="2">
        <v>0</v>
      </c>
      <c r="D649" s="2">
        <v>0</v>
      </c>
      <c r="E649" s="2">
        <v>0</v>
      </c>
      <c r="F649" s="2">
        <v>0</v>
      </c>
      <c r="G649" s="2">
        <v>0</v>
      </c>
      <c r="H649" s="2">
        <v>0</v>
      </c>
      <c r="I649" s="2">
        <v>0</v>
      </c>
      <c r="J649" s="2">
        <v>0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2">
        <v>0</v>
      </c>
      <c r="X649" s="2">
        <v>0</v>
      </c>
      <c r="Y649" s="2">
        <v>0</v>
      </c>
      <c r="AA649" s="2">
        <f>IFERROR(INDEX('Holiday Schedule'!$D$3:$D$24,MATCH(A649,'Holiday Schedule'!$C$3:$C$24,0)),0)</f>
        <v>0</v>
      </c>
      <c r="AB649" s="2">
        <f t="shared" si="72"/>
        <v>5</v>
      </c>
      <c r="AC649" s="2">
        <f t="shared" si="73"/>
        <v>0</v>
      </c>
      <c r="AD649" s="5">
        <f t="shared" si="74"/>
        <v>0</v>
      </c>
      <c r="AE649" s="5">
        <f t="shared" si="75"/>
        <v>0</v>
      </c>
      <c r="AG649" s="2">
        <f t="shared" si="76"/>
        <v>10</v>
      </c>
      <c r="AH649" s="2">
        <f t="shared" si="77"/>
        <v>2025</v>
      </c>
      <c r="AJ649" s="5">
        <f t="shared" si="78"/>
        <v>0</v>
      </c>
      <c r="AK649" s="2" t="str">
        <f t="shared" si="79"/>
        <v/>
      </c>
    </row>
    <row r="650" spans="1:37" x14ac:dyDescent="0.25">
      <c r="A650" s="18">
        <v>45933</v>
      </c>
      <c r="B650" s="2">
        <v>0</v>
      </c>
      <c r="C650" s="2">
        <v>0</v>
      </c>
      <c r="D650" s="2">
        <v>0</v>
      </c>
      <c r="E650" s="2">
        <v>0</v>
      </c>
      <c r="F650" s="2">
        <v>0</v>
      </c>
      <c r="G650" s="2">
        <v>0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0</v>
      </c>
      <c r="AA650" s="2">
        <f>IFERROR(INDEX('Holiday Schedule'!$D$3:$D$24,MATCH(A650,'Holiday Schedule'!$C$3:$C$24,0)),0)</f>
        <v>0</v>
      </c>
      <c r="AB650" s="2">
        <f t="shared" ref="AB650:AB713" si="80">WEEKDAY(A650)</f>
        <v>6</v>
      </c>
      <c r="AC650" s="2">
        <f t="shared" ref="AC650:AC713" si="81">IF(AND(AB650&gt;1,AB650&lt;7,AA650&lt;1),SUM(I650:X650),0)</f>
        <v>0</v>
      </c>
      <c r="AD650" s="5">
        <f t="shared" ref="AD650:AD713" si="82">AE650-AC650</f>
        <v>0</v>
      </c>
      <c r="AE650" s="5">
        <f t="shared" ref="AE650:AE713" si="83">SUM(B650:Y650)</f>
        <v>0</v>
      </c>
      <c r="AG650" s="2">
        <f t="shared" ref="AG650:AG713" si="84">MONTH(A650)</f>
        <v>10</v>
      </c>
      <c r="AH650" s="2">
        <f t="shared" ref="AH650:AH713" si="85">YEAR(A650)</f>
        <v>2025</v>
      </c>
      <c r="AJ650" s="5">
        <f t="shared" ref="AJ650:AJ713" si="86">MAX(B650:Y650)</f>
        <v>0</v>
      </c>
      <c r="AK650" s="2" t="str">
        <f t="shared" ref="AK650:AK713" si="87">IF(AE650&gt;0,INDEX(B$8:Y$8,MATCH(AJ650,B650:Y650,0)),"")</f>
        <v/>
      </c>
    </row>
    <row r="651" spans="1:37" x14ac:dyDescent="0.25">
      <c r="A651" s="18">
        <v>45934</v>
      </c>
      <c r="B651" s="2">
        <v>0</v>
      </c>
      <c r="C651" s="2">
        <v>0</v>
      </c>
      <c r="D651" s="2">
        <v>0</v>
      </c>
      <c r="E651" s="2">
        <v>0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0</v>
      </c>
      <c r="S651" s="2">
        <v>0</v>
      </c>
      <c r="T651" s="2">
        <v>0</v>
      </c>
      <c r="U651" s="2">
        <v>0</v>
      </c>
      <c r="V651" s="2">
        <v>0</v>
      </c>
      <c r="W651" s="2">
        <v>0</v>
      </c>
      <c r="X651" s="2">
        <v>0</v>
      </c>
      <c r="Y651" s="2">
        <v>0</v>
      </c>
      <c r="AA651" s="2">
        <f>IFERROR(INDEX('Holiday Schedule'!$D$3:$D$24,MATCH(A651,'Holiday Schedule'!$C$3:$C$24,0)),0)</f>
        <v>0</v>
      </c>
      <c r="AB651" s="2">
        <f t="shared" si="80"/>
        <v>7</v>
      </c>
      <c r="AC651" s="2">
        <f t="shared" si="81"/>
        <v>0</v>
      </c>
      <c r="AD651" s="5">
        <f t="shared" si="82"/>
        <v>0</v>
      </c>
      <c r="AE651" s="5">
        <f t="shared" si="83"/>
        <v>0</v>
      </c>
      <c r="AG651" s="2">
        <f t="shared" si="84"/>
        <v>10</v>
      </c>
      <c r="AH651" s="2">
        <f t="shared" si="85"/>
        <v>2025</v>
      </c>
      <c r="AJ651" s="5">
        <f t="shared" si="86"/>
        <v>0</v>
      </c>
      <c r="AK651" s="2" t="str">
        <f t="shared" si="87"/>
        <v/>
      </c>
    </row>
    <row r="652" spans="1:37" x14ac:dyDescent="0.25">
      <c r="A652" s="18">
        <v>45935</v>
      </c>
      <c r="B652" s="2">
        <v>0</v>
      </c>
      <c r="C652" s="2">
        <v>0</v>
      </c>
      <c r="D652" s="2">
        <v>0</v>
      </c>
      <c r="E652" s="2">
        <v>0</v>
      </c>
      <c r="F652" s="2">
        <v>0</v>
      </c>
      <c r="G652" s="2">
        <v>0</v>
      </c>
      <c r="H652" s="2">
        <v>0</v>
      </c>
      <c r="I652" s="2">
        <v>0</v>
      </c>
      <c r="J652" s="2">
        <v>0</v>
      </c>
      <c r="K652" s="2">
        <v>0</v>
      </c>
      <c r="L652" s="2">
        <v>0</v>
      </c>
      <c r="M652" s="2">
        <v>0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AA652" s="2">
        <f>IFERROR(INDEX('Holiday Schedule'!$D$3:$D$24,MATCH(A652,'Holiday Schedule'!$C$3:$C$24,0)),0)</f>
        <v>0</v>
      </c>
      <c r="AB652" s="2">
        <f t="shared" si="80"/>
        <v>1</v>
      </c>
      <c r="AC652" s="2">
        <f t="shared" si="81"/>
        <v>0</v>
      </c>
      <c r="AD652" s="5">
        <f t="shared" si="82"/>
        <v>0</v>
      </c>
      <c r="AE652" s="5">
        <f t="shared" si="83"/>
        <v>0</v>
      </c>
      <c r="AG652" s="2">
        <f t="shared" si="84"/>
        <v>10</v>
      </c>
      <c r="AH652" s="2">
        <f t="shared" si="85"/>
        <v>2025</v>
      </c>
      <c r="AJ652" s="5">
        <f t="shared" si="86"/>
        <v>0</v>
      </c>
      <c r="AK652" s="2" t="str">
        <f t="shared" si="87"/>
        <v/>
      </c>
    </row>
    <row r="653" spans="1:37" x14ac:dyDescent="0.25">
      <c r="A653" s="18">
        <v>45936</v>
      </c>
      <c r="B653" s="2">
        <v>0</v>
      </c>
      <c r="C653" s="2">
        <v>0</v>
      </c>
      <c r="D653" s="2">
        <v>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0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AA653" s="2">
        <f>IFERROR(INDEX('Holiday Schedule'!$D$3:$D$24,MATCH(A653,'Holiday Schedule'!$C$3:$C$24,0)),0)</f>
        <v>0</v>
      </c>
      <c r="AB653" s="2">
        <f t="shared" si="80"/>
        <v>2</v>
      </c>
      <c r="AC653" s="2">
        <f t="shared" si="81"/>
        <v>0</v>
      </c>
      <c r="AD653" s="5">
        <f t="shared" si="82"/>
        <v>0</v>
      </c>
      <c r="AE653" s="5">
        <f t="shared" si="83"/>
        <v>0</v>
      </c>
      <c r="AG653" s="2">
        <f t="shared" si="84"/>
        <v>10</v>
      </c>
      <c r="AH653" s="2">
        <f t="shared" si="85"/>
        <v>2025</v>
      </c>
      <c r="AJ653" s="5">
        <f t="shared" si="86"/>
        <v>0</v>
      </c>
      <c r="AK653" s="2" t="str">
        <f t="shared" si="87"/>
        <v/>
      </c>
    </row>
    <row r="654" spans="1:37" x14ac:dyDescent="0.25">
      <c r="A654" s="18">
        <v>45937</v>
      </c>
      <c r="B654" s="2">
        <v>0</v>
      </c>
      <c r="C654" s="2">
        <v>0</v>
      </c>
      <c r="D654" s="2">
        <v>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>
        <v>0</v>
      </c>
      <c r="O654" s="2">
        <v>0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AA654" s="2">
        <f>IFERROR(INDEX('Holiday Schedule'!$D$3:$D$24,MATCH(A654,'Holiday Schedule'!$C$3:$C$24,0)),0)</f>
        <v>0</v>
      </c>
      <c r="AB654" s="2">
        <f t="shared" si="80"/>
        <v>3</v>
      </c>
      <c r="AC654" s="2">
        <f t="shared" si="81"/>
        <v>0</v>
      </c>
      <c r="AD654" s="5">
        <f t="shared" si="82"/>
        <v>0</v>
      </c>
      <c r="AE654" s="5">
        <f t="shared" si="83"/>
        <v>0</v>
      </c>
      <c r="AG654" s="2">
        <f t="shared" si="84"/>
        <v>10</v>
      </c>
      <c r="AH654" s="2">
        <f t="shared" si="85"/>
        <v>2025</v>
      </c>
      <c r="AJ654" s="5">
        <f t="shared" si="86"/>
        <v>0</v>
      </c>
      <c r="AK654" s="2" t="str">
        <f t="shared" si="87"/>
        <v/>
      </c>
    </row>
    <row r="655" spans="1:37" x14ac:dyDescent="0.25">
      <c r="A655" s="18">
        <v>45938</v>
      </c>
      <c r="B655" s="2">
        <v>0</v>
      </c>
      <c r="C655" s="2">
        <v>0</v>
      </c>
      <c r="D655" s="2">
        <v>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AA655" s="2">
        <f>IFERROR(INDEX('Holiday Schedule'!$D$3:$D$24,MATCH(A655,'Holiday Schedule'!$C$3:$C$24,0)),0)</f>
        <v>0</v>
      </c>
      <c r="AB655" s="2">
        <f t="shared" si="80"/>
        <v>4</v>
      </c>
      <c r="AC655" s="2">
        <f t="shared" si="81"/>
        <v>0</v>
      </c>
      <c r="AD655" s="5">
        <f t="shared" si="82"/>
        <v>0</v>
      </c>
      <c r="AE655" s="5">
        <f t="shared" si="83"/>
        <v>0</v>
      </c>
      <c r="AG655" s="2">
        <f t="shared" si="84"/>
        <v>10</v>
      </c>
      <c r="AH655" s="2">
        <f t="shared" si="85"/>
        <v>2025</v>
      </c>
      <c r="AJ655" s="5">
        <f t="shared" si="86"/>
        <v>0</v>
      </c>
      <c r="AK655" s="2" t="str">
        <f t="shared" si="87"/>
        <v/>
      </c>
    </row>
    <row r="656" spans="1:37" x14ac:dyDescent="0.25">
      <c r="A656" s="18">
        <v>45939</v>
      </c>
      <c r="B656" s="2">
        <v>0</v>
      </c>
      <c r="C656" s="2">
        <v>0</v>
      </c>
      <c r="D656" s="2">
        <v>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AA656" s="2">
        <f>IFERROR(INDEX('Holiday Schedule'!$D$3:$D$24,MATCH(A656,'Holiday Schedule'!$C$3:$C$24,0)),0)</f>
        <v>0</v>
      </c>
      <c r="AB656" s="2">
        <f t="shared" si="80"/>
        <v>5</v>
      </c>
      <c r="AC656" s="2">
        <f t="shared" si="81"/>
        <v>0</v>
      </c>
      <c r="AD656" s="5">
        <f t="shared" si="82"/>
        <v>0</v>
      </c>
      <c r="AE656" s="5">
        <f t="shared" si="83"/>
        <v>0</v>
      </c>
      <c r="AG656" s="2">
        <f t="shared" si="84"/>
        <v>10</v>
      </c>
      <c r="AH656" s="2">
        <f t="shared" si="85"/>
        <v>2025</v>
      </c>
      <c r="AJ656" s="5">
        <f t="shared" si="86"/>
        <v>0</v>
      </c>
      <c r="AK656" s="2" t="str">
        <f t="shared" si="87"/>
        <v/>
      </c>
    </row>
    <row r="657" spans="1:37" x14ac:dyDescent="0.25">
      <c r="A657" s="18">
        <v>45940</v>
      </c>
      <c r="B657" s="2">
        <v>0</v>
      </c>
      <c r="C657" s="2">
        <v>0</v>
      </c>
      <c r="D657" s="2">
        <v>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AA657" s="2">
        <f>IFERROR(INDEX('Holiday Schedule'!$D$3:$D$24,MATCH(A657,'Holiday Schedule'!$C$3:$C$24,0)),0)</f>
        <v>0</v>
      </c>
      <c r="AB657" s="2">
        <f t="shared" si="80"/>
        <v>6</v>
      </c>
      <c r="AC657" s="2">
        <f t="shared" si="81"/>
        <v>0</v>
      </c>
      <c r="AD657" s="5">
        <f t="shared" si="82"/>
        <v>0</v>
      </c>
      <c r="AE657" s="5">
        <f t="shared" si="83"/>
        <v>0</v>
      </c>
      <c r="AG657" s="2">
        <f t="shared" si="84"/>
        <v>10</v>
      </c>
      <c r="AH657" s="2">
        <f t="shared" si="85"/>
        <v>2025</v>
      </c>
      <c r="AJ657" s="5">
        <f t="shared" si="86"/>
        <v>0</v>
      </c>
      <c r="AK657" s="2" t="str">
        <f t="shared" si="87"/>
        <v/>
      </c>
    </row>
    <row r="658" spans="1:37" x14ac:dyDescent="0.25">
      <c r="A658" s="18">
        <v>45941</v>
      </c>
      <c r="B658" s="2">
        <v>0</v>
      </c>
      <c r="C658" s="2">
        <v>0</v>
      </c>
      <c r="D658" s="2">
        <v>0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AA658" s="2">
        <f>IFERROR(INDEX('Holiday Schedule'!$D$3:$D$24,MATCH(A658,'Holiday Schedule'!$C$3:$C$24,0)),0)</f>
        <v>0</v>
      </c>
      <c r="AB658" s="2">
        <f t="shared" si="80"/>
        <v>7</v>
      </c>
      <c r="AC658" s="2">
        <f t="shared" si="81"/>
        <v>0</v>
      </c>
      <c r="AD658" s="5">
        <f t="shared" si="82"/>
        <v>0</v>
      </c>
      <c r="AE658" s="5">
        <f t="shared" si="83"/>
        <v>0</v>
      </c>
      <c r="AG658" s="2">
        <f t="shared" si="84"/>
        <v>10</v>
      </c>
      <c r="AH658" s="2">
        <f t="shared" si="85"/>
        <v>2025</v>
      </c>
      <c r="AJ658" s="5">
        <f t="shared" si="86"/>
        <v>0</v>
      </c>
      <c r="AK658" s="2" t="str">
        <f t="shared" si="87"/>
        <v/>
      </c>
    </row>
    <row r="659" spans="1:37" x14ac:dyDescent="0.25">
      <c r="A659" s="18">
        <v>45942</v>
      </c>
      <c r="B659" s="2">
        <v>0</v>
      </c>
      <c r="C659" s="2">
        <v>0</v>
      </c>
      <c r="D659" s="2">
        <v>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0</v>
      </c>
      <c r="X659" s="2">
        <v>0</v>
      </c>
      <c r="Y659" s="2">
        <v>0</v>
      </c>
      <c r="AA659" s="2">
        <f>IFERROR(INDEX('Holiday Schedule'!$D$3:$D$24,MATCH(A659,'Holiday Schedule'!$C$3:$C$24,0)),0)</f>
        <v>0</v>
      </c>
      <c r="AB659" s="2">
        <f t="shared" si="80"/>
        <v>1</v>
      </c>
      <c r="AC659" s="2">
        <f t="shared" si="81"/>
        <v>0</v>
      </c>
      <c r="AD659" s="5">
        <f t="shared" si="82"/>
        <v>0</v>
      </c>
      <c r="AE659" s="5">
        <f t="shared" si="83"/>
        <v>0</v>
      </c>
      <c r="AG659" s="2">
        <f t="shared" si="84"/>
        <v>10</v>
      </c>
      <c r="AH659" s="2">
        <f t="shared" si="85"/>
        <v>2025</v>
      </c>
      <c r="AJ659" s="5">
        <f t="shared" si="86"/>
        <v>0</v>
      </c>
      <c r="AK659" s="2" t="str">
        <f t="shared" si="87"/>
        <v/>
      </c>
    </row>
    <row r="660" spans="1:37" x14ac:dyDescent="0.25">
      <c r="A660" s="18">
        <v>45943</v>
      </c>
      <c r="B660" s="2">
        <v>0</v>
      </c>
      <c r="C660" s="2">
        <v>0</v>
      </c>
      <c r="D660" s="2">
        <v>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0</v>
      </c>
      <c r="S660" s="2">
        <v>0</v>
      </c>
      <c r="T660" s="2">
        <v>0</v>
      </c>
      <c r="U660" s="2">
        <v>0</v>
      </c>
      <c r="V660" s="2">
        <v>0</v>
      </c>
      <c r="W660" s="2">
        <v>0</v>
      </c>
      <c r="X660" s="2">
        <v>0</v>
      </c>
      <c r="Y660" s="2">
        <v>0</v>
      </c>
      <c r="AA660" s="2">
        <f>IFERROR(INDEX('Holiday Schedule'!$D$3:$D$24,MATCH(A660,'Holiday Schedule'!$C$3:$C$24,0)),0)</f>
        <v>1</v>
      </c>
      <c r="AB660" s="2">
        <f t="shared" si="80"/>
        <v>2</v>
      </c>
      <c r="AC660" s="2">
        <f t="shared" si="81"/>
        <v>0</v>
      </c>
      <c r="AD660" s="5">
        <f t="shared" si="82"/>
        <v>0</v>
      </c>
      <c r="AE660" s="5">
        <f t="shared" si="83"/>
        <v>0</v>
      </c>
      <c r="AG660" s="2">
        <f t="shared" si="84"/>
        <v>10</v>
      </c>
      <c r="AH660" s="2">
        <f t="shared" si="85"/>
        <v>2025</v>
      </c>
      <c r="AJ660" s="5">
        <f t="shared" si="86"/>
        <v>0</v>
      </c>
      <c r="AK660" s="2" t="str">
        <f t="shared" si="87"/>
        <v/>
      </c>
    </row>
    <row r="661" spans="1:37" x14ac:dyDescent="0.25">
      <c r="A661" s="18">
        <v>45944</v>
      </c>
      <c r="B661" s="2">
        <v>0</v>
      </c>
      <c r="C661" s="2">
        <v>0</v>
      </c>
      <c r="D661" s="2">
        <v>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AA661" s="2">
        <f>IFERROR(INDEX('Holiday Schedule'!$D$3:$D$24,MATCH(A661,'Holiday Schedule'!$C$3:$C$24,0)),0)</f>
        <v>0</v>
      </c>
      <c r="AB661" s="2">
        <f t="shared" si="80"/>
        <v>3</v>
      </c>
      <c r="AC661" s="2">
        <f t="shared" si="81"/>
        <v>0</v>
      </c>
      <c r="AD661" s="5">
        <f t="shared" si="82"/>
        <v>0</v>
      </c>
      <c r="AE661" s="5">
        <f t="shared" si="83"/>
        <v>0</v>
      </c>
      <c r="AG661" s="2">
        <f t="shared" si="84"/>
        <v>10</v>
      </c>
      <c r="AH661" s="2">
        <f t="shared" si="85"/>
        <v>2025</v>
      </c>
      <c r="AJ661" s="5">
        <f t="shared" si="86"/>
        <v>0</v>
      </c>
      <c r="AK661" s="2" t="str">
        <f t="shared" si="87"/>
        <v/>
      </c>
    </row>
    <row r="662" spans="1:37" x14ac:dyDescent="0.25">
      <c r="A662" s="18">
        <v>45945</v>
      </c>
      <c r="B662" s="2">
        <v>0</v>
      </c>
      <c r="C662" s="2">
        <v>0</v>
      </c>
      <c r="D662" s="2">
        <v>0</v>
      </c>
      <c r="E662" s="2">
        <v>0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0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AA662" s="2">
        <f>IFERROR(INDEX('Holiday Schedule'!$D$3:$D$24,MATCH(A662,'Holiday Schedule'!$C$3:$C$24,0)),0)</f>
        <v>0</v>
      </c>
      <c r="AB662" s="2">
        <f t="shared" si="80"/>
        <v>4</v>
      </c>
      <c r="AC662" s="2">
        <f t="shared" si="81"/>
        <v>0</v>
      </c>
      <c r="AD662" s="5">
        <f t="shared" si="82"/>
        <v>0</v>
      </c>
      <c r="AE662" s="5">
        <f t="shared" si="83"/>
        <v>0</v>
      </c>
      <c r="AG662" s="2">
        <f t="shared" si="84"/>
        <v>10</v>
      </c>
      <c r="AH662" s="2">
        <f t="shared" si="85"/>
        <v>2025</v>
      </c>
      <c r="AJ662" s="5">
        <f t="shared" si="86"/>
        <v>0</v>
      </c>
      <c r="AK662" s="2" t="str">
        <f t="shared" si="87"/>
        <v/>
      </c>
    </row>
    <row r="663" spans="1:37" x14ac:dyDescent="0.25">
      <c r="A663" s="18">
        <v>45946</v>
      </c>
      <c r="B663" s="2">
        <v>0</v>
      </c>
      <c r="C663" s="2">
        <v>0</v>
      </c>
      <c r="D663" s="2">
        <v>0</v>
      </c>
      <c r="E663" s="2">
        <v>0</v>
      </c>
      <c r="F663" s="2">
        <v>0</v>
      </c>
      <c r="G663" s="2">
        <v>0</v>
      </c>
      <c r="H663" s="2">
        <v>0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>
        <v>0</v>
      </c>
      <c r="O663" s="2">
        <v>0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AA663" s="2">
        <f>IFERROR(INDEX('Holiday Schedule'!$D$3:$D$24,MATCH(A663,'Holiday Schedule'!$C$3:$C$24,0)),0)</f>
        <v>0</v>
      </c>
      <c r="AB663" s="2">
        <f t="shared" si="80"/>
        <v>5</v>
      </c>
      <c r="AC663" s="2">
        <f t="shared" si="81"/>
        <v>0</v>
      </c>
      <c r="AD663" s="5">
        <f t="shared" si="82"/>
        <v>0</v>
      </c>
      <c r="AE663" s="5">
        <f t="shared" si="83"/>
        <v>0</v>
      </c>
      <c r="AG663" s="2">
        <f t="shared" si="84"/>
        <v>10</v>
      </c>
      <c r="AH663" s="2">
        <f t="shared" si="85"/>
        <v>2025</v>
      </c>
      <c r="AJ663" s="5">
        <f t="shared" si="86"/>
        <v>0</v>
      </c>
      <c r="AK663" s="2" t="str">
        <f t="shared" si="87"/>
        <v/>
      </c>
    </row>
    <row r="664" spans="1:37" x14ac:dyDescent="0.25">
      <c r="A664" s="18">
        <v>45947</v>
      </c>
      <c r="B664" s="2">
        <v>0</v>
      </c>
      <c r="C664" s="2">
        <v>0</v>
      </c>
      <c r="D664" s="2">
        <v>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AA664" s="2">
        <f>IFERROR(INDEX('Holiday Schedule'!$D$3:$D$24,MATCH(A664,'Holiday Schedule'!$C$3:$C$24,0)),0)</f>
        <v>0</v>
      </c>
      <c r="AB664" s="2">
        <f t="shared" si="80"/>
        <v>6</v>
      </c>
      <c r="AC664" s="2">
        <f t="shared" si="81"/>
        <v>0</v>
      </c>
      <c r="AD664" s="5">
        <f t="shared" si="82"/>
        <v>0</v>
      </c>
      <c r="AE664" s="5">
        <f t="shared" si="83"/>
        <v>0</v>
      </c>
      <c r="AG664" s="2">
        <f t="shared" si="84"/>
        <v>10</v>
      </c>
      <c r="AH664" s="2">
        <f t="shared" si="85"/>
        <v>2025</v>
      </c>
      <c r="AJ664" s="5">
        <f t="shared" si="86"/>
        <v>0</v>
      </c>
      <c r="AK664" s="2" t="str">
        <f t="shared" si="87"/>
        <v/>
      </c>
    </row>
    <row r="665" spans="1:37" x14ac:dyDescent="0.25">
      <c r="A665" s="18">
        <v>45948</v>
      </c>
      <c r="B665" s="2">
        <v>0</v>
      </c>
      <c r="C665" s="2">
        <v>0</v>
      </c>
      <c r="D665" s="2">
        <v>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AA665" s="2">
        <f>IFERROR(INDEX('Holiday Schedule'!$D$3:$D$24,MATCH(A665,'Holiday Schedule'!$C$3:$C$24,0)),0)</f>
        <v>0</v>
      </c>
      <c r="AB665" s="2">
        <f t="shared" si="80"/>
        <v>7</v>
      </c>
      <c r="AC665" s="2">
        <f t="shared" si="81"/>
        <v>0</v>
      </c>
      <c r="AD665" s="5">
        <f t="shared" si="82"/>
        <v>0</v>
      </c>
      <c r="AE665" s="5">
        <f t="shared" si="83"/>
        <v>0</v>
      </c>
      <c r="AG665" s="2">
        <f t="shared" si="84"/>
        <v>10</v>
      </c>
      <c r="AH665" s="2">
        <f t="shared" si="85"/>
        <v>2025</v>
      </c>
      <c r="AJ665" s="5">
        <f t="shared" si="86"/>
        <v>0</v>
      </c>
      <c r="AK665" s="2" t="str">
        <f t="shared" si="87"/>
        <v/>
      </c>
    </row>
    <row r="666" spans="1:37" x14ac:dyDescent="0.25">
      <c r="A666" s="18">
        <v>45949</v>
      </c>
      <c r="B666" s="2">
        <v>0</v>
      </c>
      <c r="C666" s="2">
        <v>0</v>
      </c>
      <c r="D666" s="2">
        <v>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AA666" s="2">
        <f>IFERROR(INDEX('Holiday Schedule'!$D$3:$D$24,MATCH(A666,'Holiday Schedule'!$C$3:$C$24,0)),0)</f>
        <v>0</v>
      </c>
      <c r="AB666" s="2">
        <f t="shared" si="80"/>
        <v>1</v>
      </c>
      <c r="AC666" s="2">
        <f t="shared" si="81"/>
        <v>0</v>
      </c>
      <c r="AD666" s="5">
        <f t="shared" si="82"/>
        <v>0</v>
      </c>
      <c r="AE666" s="5">
        <f t="shared" si="83"/>
        <v>0</v>
      </c>
      <c r="AG666" s="2">
        <f t="shared" si="84"/>
        <v>10</v>
      </c>
      <c r="AH666" s="2">
        <f t="shared" si="85"/>
        <v>2025</v>
      </c>
      <c r="AJ666" s="5">
        <f t="shared" si="86"/>
        <v>0</v>
      </c>
      <c r="AK666" s="2" t="str">
        <f t="shared" si="87"/>
        <v/>
      </c>
    </row>
    <row r="667" spans="1:37" x14ac:dyDescent="0.25">
      <c r="A667" s="18">
        <v>45950</v>
      </c>
      <c r="B667" s="2">
        <v>0</v>
      </c>
      <c r="C667" s="2">
        <v>0</v>
      </c>
      <c r="D667" s="2">
        <v>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AA667" s="2">
        <f>IFERROR(INDEX('Holiday Schedule'!$D$3:$D$24,MATCH(A667,'Holiday Schedule'!$C$3:$C$24,0)),0)</f>
        <v>0</v>
      </c>
      <c r="AB667" s="2">
        <f t="shared" si="80"/>
        <v>2</v>
      </c>
      <c r="AC667" s="2">
        <f t="shared" si="81"/>
        <v>0</v>
      </c>
      <c r="AD667" s="5">
        <f t="shared" si="82"/>
        <v>0</v>
      </c>
      <c r="AE667" s="5">
        <f t="shared" si="83"/>
        <v>0</v>
      </c>
      <c r="AG667" s="2">
        <f t="shared" si="84"/>
        <v>10</v>
      </c>
      <c r="AH667" s="2">
        <f t="shared" si="85"/>
        <v>2025</v>
      </c>
      <c r="AJ667" s="5">
        <f t="shared" si="86"/>
        <v>0</v>
      </c>
      <c r="AK667" s="2" t="str">
        <f t="shared" si="87"/>
        <v/>
      </c>
    </row>
    <row r="668" spans="1:37" x14ac:dyDescent="0.25">
      <c r="A668" s="18">
        <v>45951</v>
      </c>
      <c r="B668" s="2">
        <v>0</v>
      </c>
      <c r="C668" s="2">
        <v>0</v>
      </c>
      <c r="D668" s="2">
        <v>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AA668" s="2">
        <f>IFERROR(INDEX('Holiday Schedule'!$D$3:$D$24,MATCH(A668,'Holiday Schedule'!$C$3:$C$24,0)),0)</f>
        <v>0</v>
      </c>
      <c r="AB668" s="2">
        <f t="shared" si="80"/>
        <v>3</v>
      </c>
      <c r="AC668" s="2">
        <f t="shared" si="81"/>
        <v>0</v>
      </c>
      <c r="AD668" s="5">
        <f t="shared" si="82"/>
        <v>0</v>
      </c>
      <c r="AE668" s="5">
        <f t="shared" si="83"/>
        <v>0</v>
      </c>
      <c r="AG668" s="2">
        <f t="shared" si="84"/>
        <v>10</v>
      </c>
      <c r="AH668" s="2">
        <f t="shared" si="85"/>
        <v>2025</v>
      </c>
      <c r="AJ668" s="5">
        <f t="shared" si="86"/>
        <v>0</v>
      </c>
      <c r="AK668" s="2" t="str">
        <f t="shared" si="87"/>
        <v/>
      </c>
    </row>
    <row r="669" spans="1:37" x14ac:dyDescent="0.25">
      <c r="A669" s="18">
        <v>45952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AA669" s="2">
        <f>IFERROR(INDEX('Holiday Schedule'!$D$3:$D$24,MATCH(A669,'Holiday Schedule'!$C$3:$C$24,0)),0)</f>
        <v>0</v>
      </c>
      <c r="AB669" s="2">
        <f t="shared" si="80"/>
        <v>4</v>
      </c>
      <c r="AC669" s="2">
        <f t="shared" si="81"/>
        <v>0</v>
      </c>
      <c r="AD669" s="5">
        <f t="shared" si="82"/>
        <v>0</v>
      </c>
      <c r="AE669" s="5">
        <f t="shared" si="83"/>
        <v>0</v>
      </c>
      <c r="AG669" s="2">
        <f t="shared" si="84"/>
        <v>10</v>
      </c>
      <c r="AH669" s="2">
        <f t="shared" si="85"/>
        <v>2025</v>
      </c>
      <c r="AJ669" s="5">
        <f t="shared" si="86"/>
        <v>0</v>
      </c>
      <c r="AK669" s="2" t="str">
        <f t="shared" si="87"/>
        <v/>
      </c>
    </row>
    <row r="670" spans="1:37" x14ac:dyDescent="0.25">
      <c r="A670" s="18">
        <v>45953</v>
      </c>
      <c r="B670" s="2">
        <v>0</v>
      </c>
      <c r="C670" s="2">
        <v>0</v>
      </c>
      <c r="D670" s="2">
        <v>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AA670" s="2">
        <f>IFERROR(INDEX('Holiday Schedule'!$D$3:$D$24,MATCH(A670,'Holiday Schedule'!$C$3:$C$24,0)),0)</f>
        <v>0</v>
      </c>
      <c r="AB670" s="2">
        <f t="shared" si="80"/>
        <v>5</v>
      </c>
      <c r="AC670" s="2">
        <f t="shared" si="81"/>
        <v>0</v>
      </c>
      <c r="AD670" s="5">
        <f t="shared" si="82"/>
        <v>0</v>
      </c>
      <c r="AE670" s="5">
        <f t="shared" si="83"/>
        <v>0</v>
      </c>
      <c r="AG670" s="2">
        <f t="shared" si="84"/>
        <v>10</v>
      </c>
      <c r="AH670" s="2">
        <f t="shared" si="85"/>
        <v>2025</v>
      </c>
      <c r="AJ670" s="5">
        <f t="shared" si="86"/>
        <v>0</v>
      </c>
      <c r="AK670" s="2" t="str">
        <f t="shared" si="87"/>
        <v/>
      </c>
    </row>
    <row r="671" spans="1:37" x14ac:dyDescent="0.25">
      <c r="A671" s="18">
        <v>45954</v>
      </c>
      <c r="B671" s="2">
        <v>0</v>
      </c>
      <c r="C671" s="2">
        <v>0</v>
      </c>
      <c r="D671" s="2">
        <v>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0</v>
      </c>
      <c r="W671" s="2">
        <v>0</v>
      </c>
      <c r="X671" s="2">
        <v>0</v>
      </c>
      <c r="Y671" s="2">
        <v>0</v>
      </c>
      <c r="AA671" s="2">
        <f>IFERROR(INDEX('Holiday Schedule'!$D$3:$D$24,MATCH(A671,'Holiday Schedule'!$C$3:$C$24,0)),0)</f>
        <v>0</v>
      </c>
      <c r="AB671" s="2">
        <f t="shared" si="80"/>
        <v>6</v>
      </c>
      <c r="AC671" s="2">
        <f t="shared" si="81"/>
        <v>0</v>
      </c>
      <c r="AD671" s="5">
        <f t="shared" si="82"/>
        <v>0</v>
      </c>
      <c r="AE671" s="5">
        <f t="shared" si="83"/>
        <v>0</v>
      </c>
      <c r="AG671" s="2">
        <f t="shared" si="84"/>
        <v>10</v>
      </c>
      <c r="AH671" s="2">
        <f t="shared" si="85"/>
        <v>2025</v>
      </c>
      <c r="AJ671" s="5">
        <f t="shared" si="86"/>
        <v>0</v>
      </c>
      <c r="AK671" s="2" t="str">
        <f t="shared" si="87"/>
        <v/>
      </c>
    </row>
    <row r="672" spans="1:37" x14ac:dyDescent="0.25">
      <c r="A672" s="18">
        <v>45955</v>
      </c>
      <c r="B672" s="2">
        <v>0</v>
      </c>
      <c r="C672" s="2">
        <v>0</v>
      </c>
      <c r="D672" s="2">
        <v>0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AA672" s="2">
        <f>IFERROR(INDEX('Holiday Schedule'!$D$3:$D$24,MATCH(A672,'Holiday Schedule'!$C$3:$C$24,0)),0)</f>
        <v>0</v>
      </c>
      <c r="AB672" s="2">
        <f t="shared" si="80"/>
        <v>7</v>
      </c>
      <c r="AC672" s="2">
        <f t="shared" si="81"/>
        <v>0</v>
      </c>
      <c r="AD672" s="5">
        <f t="shared" si="82"/>
        <v>0</v>
      </c>
      <c r="AE672" s="5">
        <f t="shared" si="83"/>
        <v>0</v>
      </c>
      <c r="AG672" s="2">
        <f t="shared" si="84"/>
        <v>10</v>
      </c>
      <c r="AH672" s="2">
        <f t="shared" si="85"/>
        <v>2025</v>
      </c>
      <c r="AJ672" s="5">
        <f t="shared" si="86"/>
        <v>0</v>
      </c>
      <c r="AK672" s="2" t="str">
        <f t="shared" si="87"/>
        <v/>
      </c>
    </row>
    <row r="673" spans="1:37" x14ac:dyDescent="0.25">
      <c r="A673" s="18">
        <v>45956</v>
      </c>
      <c r="B673" s="2">
        <v>0</v>
      </c>
      <c r="C673" s="2">
        <v>0</v>
      </c>
      <c r="D673" s="2">
        <v>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0</v>
      </c>
      <c r="AA673" s="2">
        <f>IFERROR(INDEX('Holiday Schedule'!$D$3:$D$24,MATCH(A673,'Holiday Schedule'!$C$3:$C$24,0)),0)</f>
        <v>0</v>
      </c>
      <c r="AB673" s="2">
        <f t="shared" si="80"/>
        <v>1</v>
      </c>
      <c r="AC673" s="2">
        <f t="shared" si="81"/>
        <v>0</v>
      </c>
      <c r="AD673" s="5">
        <f t="shared" si="82"/>
        <v>0</v>
      </c>
      <c r="AE673" s="5">
        <f t="shared" si="83"/>
        <v>0</v>
      </c>
      <c r="AG673" s="2">
        <f t="shared" si="84"/>
        <v>10</v>
      </c>
      <c r="AH673" s="2">
        <f t="shared" si="85"/>
        <v>2025</v>
      </c>
      <c r="AJ673" s="5">
        <f t="shared" si="86"/>
        <v>0</v>
      </c>
      <c r="AK673" s="2" t="str">
        <f t="shared" si="87"/>
        <v/>
      </c>
    </row>
    <row r="674" spans="1:37" x14ac:dyDescent="0.25">
      <c r="A674" s="18">
        <v>45957</v>
      </c>
      <c r="B674" s="2">
        <v>0</v>
      </c>
      <c r="C674" s="2">
        <v>0</v>
      </c>
      <c r="D674" s="2">
        <v>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AA674" s="2">
        <f>IFERROR(INDEX('Holiday Schedule'!$D$3:$D$24,MATCH(A674,'Holiday Schedule'!$C$3:$C$24,0)),0)</f>
        <v>0</v>
      </c>
      <c r="AB674" s="2">
        <f t="shared" si="80"/>
        <v>2</v>
      </c>
      <c r="AC674" s="2">
        <f t="shared" si="81"/>
        <v>0</v>
      </c>
      <c r="AD674" s="5">
        <f t="shared" si="82"/>
        <v>0</v>
      </c>
      <c r="AE674" s="5">
        <f t="shared" si="83"/>
        <v>0</v>
      </c>
      <c r="AG674" s="2">
        <f t="shared" si="84"/>
        <v>10</v>
      </c>
      <c r="AH674" s="2">
        <f t="shared" si="85"/>
        <v>2025</v>
      </c>
      <c r="AJ674" s="5">
        <f t="shared" si="86"/>
        <v>0</v>
      </c>
      <c r="AK674" s="2" t="str">
        <f t="shared" si="87"/>
        <v/>
      </c>
    </row>
    <row r="675" spans="1:37" x14ac:dyDescent="0.25">
      <c r="A675" s="18">
        <v>45958</v>
      </c>
      <c r="B675" s="2">
        <v>0</v>
      </c>
      <c r="C675" s="2">
        <v>0</v>
      </c>
      <c r="D675" s="2">
        <v>0</v>
      </c>
      <c r="E675" s="2">
        <v>0</v>
      </c>
      <c r="F675" s="2">
        <v>0</v>
      </c>
      <c r="G675" s="2">
        <v>0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0</v>
      </c>
      <c r="N675" s="2">
        <v>0</v>
      </c>
      <c r="O675" s="2">
        <v>0</v>
      </c>
      <c r="P675" s="2">
        <v>0</v>
      </c>
      <c r="Q675" s="2">
        <v>0</v>
      </c>
      <c r="R675" s="2">
        <v>0</v>
      </c>
      <c r="S675" s="2">
        <v>0</v>
      </c>
      <c r="T675" s="2">
        <v>0</v>
      </c>
      <c r="U675" s="2">
        <v>0</v>
      </c>
      <c r="V675" s="2">
        <v>0</v>
      </c>
      <c r="W675" s="2">
        <v>0</v>
      </c>
      <c r="X675" s="2">
        <v>0</v>
      </c>
      <c r="Y675" s="2">
        <v>0</v>
      </c>
      <c r="AA675" s="2">
        <f>IFERROR(INDEX('Holiday Schedule'!$D$3:$D$24,MATCH(A675,'Holiday Schedule'!$C$3:$C$24,0)),0)</f>
        <v>0</v>
      </c>
      <c r="AB675" s="2">
        <f t="shared" si="80"/>
        <v>3</v>
      </c>
      <c r="AC675" s="2">
        <f t="shared" si="81"/>
        <v>0</v>
      </c>
      <c r="AD675" s="5">
        <f t="shared" si="82"/>
        <v>0</v>
      </c>
      <c r="AE675" s="5">
        <f t="shared" si="83"/>
        <v>0</v>
      </c>
      <c r="AG675" s="2">
        <f t="shared" si="84"/>
        <v>10</v>
      </c>
      <c r="AH675" s="2">
        <f t="shared" si="85"/>
        <v>2025</v>
      </c>
      <c r="AJ675" s="5">
        <f t="shared" si="86"/>
        <v>0</v>
      </c>
      <c r="AK675" s="2" t="str">
        <f t="shared" si="87"/>
        <v/>
      </c>
    </row>
    <row r="676" spans="1:37" x14ac:dyDescent="0.25">
      <c r="A676" s="18">
        <v>45959</v>
      </c>
      <c r="B676" s="2">
        <v>0</v>
      </c>
      <c r="C676" s="2">
        <v>0</v>
      </c>
      <c r="D676" s="2">
        <v>0</v>
      </c>
      <c r="E676" s="2">
        <v>0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AA676" s="2">
        <f>IFERROR(INDEX('Holiday Schedule'!$D$3:$D$24,MATCH(A676,'Holiday Schedule'!$C$3:$C$24,0)),0)</f>
        <v>0</v>
      </c>
      <c r="AB676" s="2">
        <f t="shared" si="80"/>
        <v>4</v>
      </c>
      <c r="AC676" s="2">
        <f t="shared" si="81"/>
        <v>0</v>
      </c>
      <c r="AD676" s="5">
        <f t="shared" si="82"/>
        <v>0</v>
      </c>
      <c r="AE676" s="5">
        <f t="shared" si="83"/>
        <v>0</v>
      </c>
      <c r="AG676" s="2">
        <f t="shared" si="84"/>
        <v>10</v>
      </c>
      <c r="AH676" s="2">
        <f t="shared" si="85"/>
        <v>2025</v>
      </c>
      <c r="AJ676" s="5">
        <f t="shared" si="86"/>
        <v>0</v>
      </c>
      <c r="AK676" s="2" t="str">
        <f t="shared" si="87"/>
        <v/>
      </c>
    </row>
    <row r="677" spans="1:37" x14ac:dyDescent="0.25">
      <c r="A677" s="18">
        <v>45960</v>
      </c>
      <c r="B677" s="2">
        <v>0</v>
      </c>
      <c r="C677" s="2">
        <v>0</v>
      </c>
      <c r="D677" s="2">
        <v>0</v>
      </c>
      <c r="E677" s="2">
        <v>0</v>
      </c>
      <c r="F677" s="2">
        <v>0</v>
      </c>
      <c r="G677" s="2">
        <v>0</v>
      </c>
      <c r="H677" s="2">
        <v>0</v>
      </c>
      <c r="I677" s="2">
        <v>0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AA677" s="2">
        <f>IFERROR(INDEX('Holiday Schedule'!$D$3:$D$24,MATCH(A677,'Holiday Schedule'!$C$3:$C$24,0)),0)</f>
        <v>0</v>
      </c>
      <c r="AB677" s="2">
        <f t="shared" si="80"/>
        <v>5</v>
      </c>
      <c r="AC677" s="2">
        <f t="shared" si="81"/>
        <v>0</v>
      </c>
      <c r="AD677" s="5">
        <f t="shared" si="82"/>
        <v>0</v>
      </c>
      <c r="AE677" s="5">
        <f t="shared" si="83"/>
        <v>0</v>
      </c>
      <c r="AG677" s="2">
        <f t="shared" si="84"/>
        <v>10</v>
      </c>
      <c r="AH677" s="2">
        <f t="shared" si="85"/>
        <v>2025</v>
      </c>
      <c r="AJ677" s="5">
        <f t="shared" si="86"/>
        <v>0</v>
      </c>
      <c r="AK677" s="2" t="str">
        <f t="shared" si="87"/>
        <v/>
      </c>
    </row>
    <row r="678" spans="1:37" x14ac:dyDescent="0.25">
      <c r="A678" s="18">
        <v>45961</v>
      </c>
      <c r="B678" s="2">
        <v>0</v>
      </c>
      <c r="C678" s="2">
        <v>0</v>
      </c>
      <c r="D678" s="2">
        <v>0</v>
      </c>
      <c r="E678" s="2">
        <v>0</v>
      </c>
      <c r="F678" s="2">
        <v>0</v>
      </c>
      <c r="G678" s="2">
        <v>0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AA678" s="2">
        <f>IFERROR(INDEX('Holiday Schedule'!$D$3:$D$24,MATCH(A678,'Holiday Schedule'!$C$3:$C$24,0)),0)</f>
        <v>0</v>
      </c>
      <c r="AB678" s="2">
        <f t="shared" si="80"/>
        <v>6</v>
      </c>
      <c r="AC678" s="2">
        <f t="shared" si="81"/>
        <v>0</v>
      </c>
      <c r="AD678" s="5">
        <f t="shared" si="82"/>
        <v>0</v>
      </c>
      <c r="AE678" s="5">
        <f t="shared" si="83"/>
        <v>0</v>
      </c>
      <c r="AG678" s="2">
        <f t="shared" si="84"/>
        <v>10</v>
      </c>
      <c r="AH678" s="2">
        <f t="shared" si="85"/>
        <v>2025</v>
      </c>
      <c r="AJ678" s="5">
        <f t="shared" si="86"/>
        <v>0</v>
      </c>
      <c r="AK678" s="2" t="str">
        <f t="shared" si="87"/>
        <v/>
      </c>
    </row>
    <row r="679" spans="1:37" x14ac:dyDescent="0.25">
      <c r="A679" s="18">
        <v>45962</v>
      </c>
      <c r="AA679" s="2">
        <f>IFERROR(INDEX('Holiday Schedule'!$D$3:$D$24,MATCH(A679,'Holiday Schedule'!$C$3:$C$24,0)),0)</f>
        <v>0</v>
      </c>
      <c r="AB679" s="2">
        <f t="shared" si="80"/>
        <v>7</v>
      </c>
      <c r="AC679" s="2">
        <f t="shared" si="81"/>
        <v>0</v>
      </c>
      <c r="AD679" s="5">
        <f t="shared" si="82"/>
        <v>0</v>
      </c>
      <c r="AE679" s="5">
        <f t="shared" si="83"/>
        <v>0</v>
      </c>
      <c r="AG679" s="2">
        <f t="shared" si="84"/>
        <v>11</v>
      </c>
      <c r="AH679" s="2">
        <f t="shared" si="85"/>
        <v>2025</v>
      </c>
      <c r="AJ679" s="5">
        <f t="shared" si="86"/>
        <v>0</v>
      </c>
      <c r="AK679" s="2" t="str">
        <f t="shared" si="87"/>
        <v/>
      </c>
    </row>
    <row r="680" spans="1:37" x14ac:dyDescent="0.25">
      <c r="A680" s="18">
        <v>45963</v>
      </c>
      <c r="AA680" s="2">
        <f>IFERROR(INDEX('Holiday Schedule'!$D$3:$D$24,MATCH(A680,'Holiday Schedule'!$C$3:$C$24,0)),0)</f>
        <v>0</v>
      </c>
      <c r="AB680" s="2">
        <f t="shared" si="80"/>
        <v>1</v>
      </c>
      <c r="AC680" s="2">
        <f t="shared" si="81"/>
        <v>0</v>
      </c>
      <c r="AD680" s="5">
        <f t="shared" si="82"/>
        <v>0</v>
      </c>
      <c r="AE680" s="5">
        <f t="shared" si="83"/>
        <v>0</v>
      </c>
      <c r="AG680" s="2">
        <f t="shared" si="84"/>
        <v>11</v>
      </c>
      <c r="AH680" s="2">
        <f t="shared" si="85"/>
        <v>2025</v>
      </c>
      <c r="AJ680" s="5">
        <f t="shared" si="86"/>
        <v>0</v>
      </c>
      <c r="AK680" s="2" t="str">
        <f t="shared" si="87"/>
        <v/>
      </c>
    </row>
    <row r="681" spans="1:37" x14ac:dyDescent="0.25">
      <c r="A681" s="18">
        <v>45964</v>
      </c>
      <c r="AA681" s="2">
        <f>IFERROR(INDEX('Holiday Schedule'!$D$3:$D$24,MATCH(A681,'Holiday Schedule'!$C$3:$C$24,0)),0)</f>
        <v>0</v>
      </c>
      <c r="AB681" s="2">
        <f t="shared" si="80"/>
        <v>2</v>
      </c>
      <c r="AC681" s="2">
        <f t="shared" si="81"/>
        <v>0</v>
      </c>
      <c r="AD681" s="5">
        <f t="shared" si="82"/>
        <v>0</v>
      </c>
      <c r="AE681" s="5">
        <f t="shared" si="83"/>
        <v>0</v>
      </c>
      <c r="AG681" s="2">
        <f t="shared" si="84"/>
        <v>11</v>
      </c>
      <c r="AH681" s="2">
        <f t="shared" si="85"/>
        <v>2025</v>
      </c>
      <c r="AJ681" s="5">
        <f t="shared" si="86"/>
        <v>0</v>
      </c>
      <c r="AK681" s="2" t="str">
        <f t="shared" si="87"/>
        <v/>
      </c>
    </row>
    <row r="682" spans="1:37" x14ac:dyDescent="0.25">
      <c r="A682" s="18">
        <v>45965</v>
      </c>
      <c r="AA682" s="2">
        <f>IFERROR(INDEX('Holiday Schedule'!$D$3:$D$24,MATCH(A682,'Holiday Schedule'!$C$3:$C$24,0)),0)</f>
        <v>0</v>
      </c>
      <c r="AB682" s="2">
        <f t="shared" si="80"/>
        <v>3</v>
      </c>
      <c r="AC682" s="2">
        <f t="shared" si="81"/>
        <v>0</v>
      </c>
      <c r="AD682" s="5">
        <f t="shared" si="82"/>
        <v>0</v>
      </c>
      <c r="AE682" s="5">
        <f t="shared" si="83"/>
        <v>0</v>
      </c>
      <c r="AG682" s="2">
        <f t="shared" si="84"/>
        <v>11</v>
      </c>
      <c r="AH682" s="2">
        <f t="shared" si="85"/>
        <v>2025</v>
      </c>
      <c r="AJ682" s="5">
        <f t="shared" si="86"/>
        <v>0</v>
      </c>
      <c r="AK682" s="2" t="str">
        <f t="shared" si="87"/>
        <v/>
      </c>
    </row>
    <row r="683" spans="1:37" x14ac:dyDescent="0.25">
      <c r="A683" s="18">
        <v>45966</v>
      </c>
      <c r="AA683" s="2">
        <f>IFERROR(INDEX('Holiday Schedule'!$D$3:$D$24,MATCH(A683,'Holiday Schedule'!$C$3:$C$24,0)),0)</f>
        <v>0</v>
      </c>
      <c r="AB683" s="2">
        <f t="shared" si="80"/>
        <v>4</v>
      </c>
      <c r="AC683" s="2">
        <f t="shared" si="81"/>
        <v>0</v>
      </c>
      <c r="AD683" s="5">
        <f t="shared" si="82"/>
        <v>0</v>
      </c>
      <c r="AE683" s="5">
        <f t="shared" si="83"/>
        <v>0</v>
      </c>
      <c r="AG683" s="2">
        <f t="shared" si="84"/>
        <v>11</v>
      </c>
      <c r="AH683" s="2">
        <f t="shared" si="85"/>
        <v>2025</v>
      </c>
      <c r="AJ683" s="5">
        <f t="shared" si="86"/>
        <v>0</v>
      </c>
      <c r="AK683" s="2" t="str">
        <f t="shared" si="87"/>
        <v/>
      </c>
    </row>
    <row r="684" spans="1:37" x14ac:dyDescent="0.25">
      <c r="A684" s="18">
        <v>45967</v>
      </c>
      <c r="AA684" s="2">
        <f>IFERROR(INDEX('Holiday Schedule'!$D$3:$D$24,MATCH(A684,'Holiday Schedule'!$C$3:$C$24,0)),0)</f>
        <v>0</v>
      </c>
      <c r="AB684" s="2">
        <f t="shared" si="80"/>
        <v>5</v>
      </c>
      <c r="AC684" s="2">
        <f t="shared" si="81"/>
        <v>0</v>
      </c>
      <c r="AD684" s="5">
        <f t="shared" si="82"/>
        <v>0</v>
      </c>
      <c r="AE684" s="5">
        <f t="shared" si="83"/>
        <v>0</v>
      </c>
      <c r="AG684" s="2">
        <f t="shared" si="84"/>
        <v>11</v>
      </c>
      <c r="AH684" s="2">
        <f t="shared" si="85"/>
        <v>2025</v>
      </c>
      <c r="AJ684" s="5">
        <f t="shared" si="86"/>
        <v>0</v>
      </c>
      <c r="AK684" s="2" t="str">
        <f t="shared" si="87"/>
        <v/>
      </c>
    </row>
    <row r="685" spans="1:37" x14ac:dyDescent="0.25">
      <c r="A685" s="18">
        <v>45968</v>
      </c>
      <c r="AA685" s="2">
        <f>IFERROR(INDEX('Holiday Schedule'!$D$3:$D$24,MATCH(A685,'Holiday Schedule'!$C$3:$C$24,0)),0)</f>
        <v>0</v>
      </c>
      <c r="AB685" s="2">
        <f t="shared" si="80"/>
        <v>6</v>
      </c>
      <c r="AC685" s="2">
        <f t="shared" si="81"/>
        <v>0</v>
      </c>
      <c r="AD685" s="5">
        <f t="shared" si="82"/>
        <v>0</v>
      </c>
      <c r="AE685" s="5">
        <f t="shared" si="83"/>
        <v>0</v>
      </c>
      <c r="AG685" s="2">
        <f t="shared" si="84"/>
        <v>11</v>
      </c>
      <c r="AH685" s="2">
        <f t="shared" si="85"/>
        <v>2025</v>
      </c>
      <c r="AJ685" s="5">
        <f t="shared" si="86"/>
        <v>0</v>
      </c>
      <c r="AK685" s="2" t="str">
        <f t="shared" si="87"/>
        <v/>
      </c>
    </row>
    <row r="686" spans="1:37" x14ac:dyDescent="0.25">
      <c r="A686" s="18">
        <v>45969</v>
      </c>
      <c r="AA686" s="2">
        <f>IFERROR(INDEX('Holiday Schedule'!$D$3:$D$24,MATCH(A686,'Holiday Schedule'!$C$3:$C$24,0)),0)</f>
        <v>0</v>
      </c>
      <c r="AB686" s="2">
        <f t="shared" si="80"/>
        <v>7</v>
      </c>
      <c r="AC686" s="2">
        <f t="shared" si="81"/>
        <v>0</v>
      </c>
      <c r="AD686" s="5">
        <f t="shared" si="82"/>
        <v>0</v>
      </c>
      <c r="AE686" s="5">
        <f t="shared" si="83"/>
        <v>0</v>
      </c>
      <c r="AG686" s="2">
        <f t="shared" si="84"/>
        <v>11</v>
      </c>
      <c r="AH686" s="2">
        <f t="shared" si="85"/>
        <v>2025</v>
      </c>
      <c r="AJ686" s="5">
        <f t="shared" si="86"/>
        <v>0</v>
      </c>
      <c r="AK686" s="2" t="str">
        <f t="shared" si="87"/>
        <v/>
      </c>
    </row>
    <row r="687" spans="1:37" x14ac:dyDescent="0.25">
      <c r="A687" s="18">
        <v>45970</v>
      </c>
      <c r="AA687" s="2">
        <f>IFERROR(INDEX('Holiday Schedule'!$D$3:$D$24,MATCH(A687,'Holiday Schedule'!$C$3:$C$24,0)),0)</f>
        <v>0</v>
      </c>
      <c r="AB687" s="2">
        <f t="shared" si="80"/>
        <v>1</v>
      </c>
      <c r="AC687" s="2">
        <f t="shared" si="81"/>
        <v>0</v>
      </c>
      <c r="AD687" s="5">
        <f t="shared" si="82"/>
        <v>0</v>
      </c>
      <c r="AE687" s="5">
        <f t="shared" si="83"/>
        <v>0</v>
      </c>
      <c r="AG687" s="2">
        <f t="shared" si="84"/>
        <v>11</v>
      </c>
      <c r="AH687" s="2">
        <f t="shared" si="85"/>
        <v>2025</v>
      </c>
      <c r="AJ687" s="5">
        <f t="shared" si="86"/>
        <v>0</v>
      </c>
      <c r="AK687" s="2" t="str">
        <f t="shared" si="87"/>
        <v/>
      </c>
    </row>
    <row r="688" spans="1:37" x14ac:dyDescent="0.25">
      <c r="A688" s="18">
        <v>45971</v>
      </c>
      <c r="AA688" s="2">
        <f>IFERROR(INDEX('Holiday Schedule'!$D$3:$D$24,MATCH(A688,'Holiday Schedule'!$C$3:$C$24,0)),0)</f>
        <v>0</v>
      </c>
      <c r="AB688" s="2">
        <f t="shared" si="80"/>
        <v>2</v>
      </c>
      <c r="AC688" s="2">
        <f t="shared" si="81"/>
        <v>0</v>
      </c>
      <c r="AD688" s="5">
        <f t="shared" si="82"/>
        <v>0</v>
      </c>
      <c r="AE688" s="5">
        <f t="shared" si="83"/>
        <v>0</v>
      </c>
      <c r="AG688" s="2">
        <f t="shared" si="84"/>
        <v>11</v>
      </c>
      <c r="AH688" s="2">
        <f t="shared" si="85"/>
        <v>2025</v>
      </c>
      <c r="AJ688" s="5">
        <f t="shared" si="86"/>
        <v>0</v>
      </c>
      <c r="AK688" s="2" t="str">
        <f t="shared" si="87"/>
        <v/>
      </c>
    </row>
    <row r="689" spans="1:37" x14ac:dyDescent="0.25">
      <c r="A689" s="18">
        <v>45972</v>
      </c>
      <c r="AA689" s="2">
        <f>IFERROR(INDEX('Holiday Schedule'!$D$3:$D$24,MATCH(A689,'Holiday Schedule'!$C$3:$C$24,0)),0)</f>
        <v>0</v>
      </c>
      <c r="AB689" s="2">
        <f t="shared" si="80"/>
        <v>3</v>
      </c>
      <c r="AC689" s="2">
        <f t="shared" si="81"/>
        <v>0</v>
      </c>
      <c r="AD689" s="5">
        <f t="shared" si="82"/>
        <v>0</v>
      </c>
      <c r="AE689" s="5">
        <f t="shared" si="83"/>
        <v>0</v>
      </c>
      <c r="AG689" s="2">
        <f t="shared" si="84"/>
        <v>11</v>
      </c>
      <c r="AH689" s="2">
        <f t="shared" si="85"/>
        <v>2025</v>
      </c>
      <c r="AJ689" s="5">
        <f t="shared" si="86"/>
        <v>0</v>
      </c>
      <c r="AK689" s="2" t="str">
        <f t="shared" si="87"/>
        <v/>
      </c>
    </row>
    <row r="690" spans="1:37" x14ac:dyDescent="0.25">
      <c r="A690" s="18">
        <v>45973</v>
      </c>
      <c r="AA690" s="2">
        <f>IFERROR(INDEX('Holiday Schedule'!$D$3:$D$24,MATCH(A690,'Holiday Schedule'!$C$3:$C$24,0)),0)</f>
        <v>0</v>
      </c>
      <c r="AB690" s="2">
        <f t="shared" si="80"/>
        <v>4</v>
      </c>
      <c r="AC690" s="2">
        <f t="shared" si="81"/>
        <v>0</v>
      </c>
      <c r="AD690" s="5">
        <f t="shared" si="82"/>
        <v>0</v>
      </c>
      <c r="AE690" s="5">
        <f t="shared" si="83"/>
        <v>0</v>
      </c>
      <c r="AG690" s="2">
        <f t="shared" si="84"/>
        <v>11</v>
      </c>
      <c r="AH690" s="2">
        <f t="shared" si="85"/>
        <v>2025</v>
      </c>
      <c r="AJ690" s="5">
        <f t="shared" si="86"/>
        <v>0</v>
      </c>
      <c r="AK690" s="2" t="str">
        <f t="shared" si="87"/>
        <v/>
      </c>
    </row>
    <row r="691" spans="1:37" x14ac:dyDescent="0.25">
      <c r="A691" s="18">
        <v>45974</v>
      </c>
      <c r="AA691" s="2">
        <f>IFERROR(INDEX('Holiday Schedule'!$D$3:$D$24,MATCH(A691,'Holiday Schedule'!$C$3:$C$24,0)),0)</f>
        <v>0</v>
      </c>
      <c r="AB691" s="2">
        <f t="shared" si="80"/>
        <v>5</v>
      </c>
      <c r="AC691" s="2">
        <f t="shared" si="81"/>
        <v>0</v>
      </c>
      <c r="AD691" s="5">
        <f t="shared" si="82"/>
        <v>0</v>
      </c>
      <c r="AE691" s="5">
        <f t="shared" si="83"/>
        <v>0</v>
      </c>
      <c r="AG691" s="2">
        <f t="shared" si="84"/>
        <v>11</v>
      </c>
      <c r="AH691" s="2">
        <f t="shared" si="85"/>
        <v>2025</v>
      </c>
      <c r="AJ691" s="5">
        <f t="shared" si="86"/>
        <v>0</v>
      </c>
      <c r="AK691" s="2" t="str">
        <f t="shared" si="87"/>
        <v/>
      </c>
    </row>
    <row r="692" spans="1:37" x14ac:dyDescent="0.25">
      <c r="A692" s="18">
        <v>45975</v>
      </c>
      <c r="AA692" s="2">
        <f>IFERROR(INDEX('Holiday Schedule'!$D$3:$D$24,MATCH(A692,'Holiday Schedule'!$C$3:$C$24,0)),0)</f>
        <v>0</v>
      </c>
      <c r="AB692" s="2">
        <f t="shared" si="80"/>
        <v>6</v>
      </c>
      <c r="AC692" s="2">
        <f t="shared" si="81"/>
        <v>0</v>
      </c>
      <c r="AD692" s="5">
        <f t="shared" si="82"/>
        <v>0</v>
      </c>
      <c r="AE692" s="5">
        <f t="shared" si="83"/>
        <v>0</v>
      </c>
      <c r="AG692" s="2">
        <f t="shared" si="84"/>
        <v>11</v>
      </c>
      <c r="AH692" s="2">
        <f t="shared" si="85"/>
        <v>2025</v>
      </c>
      <c r="AJ692" s="5">
        <f t="shared" si="86"/>
        <v>0</v>
      </c>
      <c r="AK692" s="2" t="str">
        <f t="shared" si="87"/>
        <v/>
      </c>
    </row>
    <row r="693" spans="1:37" x14ac:dyDescent="0.25">
      <c r="A693" s="18">
        <v>45976</v>
      </c>
      <c r="AA693" s="2">
        <f>IFERROR(INDEX('Holiday Schedule'!$D$3:$D$24,MATCH(A693,'Holiday Schedule'!$C$3:$C$24,0)),0)</f>
        <v>0</v>
      </c>
      <c r="AB693" s="2">
        <f t="shared" si="80"/>
        <v>7</v>
      </c>
      <c r="AC693" s="2">
        <f t="shared" si="81"/>
        <v>0</v>
      </c>
      <c r="AD693" s="5">
        <f t="shared" si="82"/>
        <v>0</v>
      </c>
      <c r="AE693" s="5">
        <f t="shared" si="83"/>
        <v>0</v>
      </c>
      <c r="AG693" s="2">
        <f t="shared" si="84"/>
        <v>11</v>
      </c>
      <c r="AH693" s="2">
        <f t="shared" si="85"/>
        <v>2025</v>
      </c>
      <c r="AJ693" s="5">
        <f t="shared" si="86"/>
        <v>0</v>
      </c>
      <c r="AK693" s="2" t="str">
        <f t="shared" si="87"/>
        <v/>
      </c>
    </row>
    <row r="694" spans="1:37" x14ac:dyDescent="0.25">
      <c r="A694" s="18">
        <v>45977</v>
      </c>
      <c r="AA694" s="2">
        <f>IFERROR(INDEX('Holiday Schedule'!$D$3:$D$24,MATCH(A694,'Holiday Schedule'!$C$3:$C$24,0)),0)</f>
        <v>0</v>
      </c>
      <c r="AB694" s="2">
        <f t="shared" si="80"/>
        <v>1</v>
      </c>
      <c r="AC694" s="2">
        <f t="shared" si="81"/>
        <v>0</v>
      </c>
      <c r="AD694" s="5">
        <f t="shared" si="82"/>
        <v>0</v>
      </c>
      <c r="AE694" s="5">
        <f t="shared" si="83"/>
        <v>0</v>
      </c>
      <c r="AG694" s="2">
        <f t="shared" si="84"/>
        <v>11</v>
      </c>
      <c r="AH694" s="2">
        <f t="shared" si="85"/>
        <v>2025</v>
      </c>
      <c r="AJ694" s="5">
        <f t="shared" si="86"/>
        <v>0</v>
      </c>
      <c r="AK694" s="2" t="str">
        <f t="shared" si="87"/>
        <v/>
      </c>
    </row>
    <row r="695" spans="1:37" x14ac:dyDescent="0.25">
      <c r="A695" s="18">
        <v>45978</v>
      </c>
      <c r="AA695" s="2">
        <f>IFERROR(INDEX('Holiday Schedule'!$D$3:$D$24,MATCH(A695,'Holiday Schedule'!$C$3:$C$24,0)),0)</f>
        <v>0</v>
      </c>
      <c r="AB695" s="2">
        <f t="shared" si="80"/>
        <v>2</v>
      </c>
      <c r="AC695" s="2">
        <f t="shared" si="81"/>
        <v>0</v>
      </c>
      <c r="AD695" s="5">
        <f t="shared" si="82"/>
        <v>0</v>
      </c>
      <c r="AE695" s="5">
        <f t="shared" si="83"/>
        <v>0</v>
      </c>
      <c r="AG695" s="2">
        <f t="shared" si="84"/>
        <v>11</v>
      </c>
      <c r="AH695" s="2">
        <f t="shared" si="85"/>
        <v>2025</v>
      </c>
      <c r="AJ695" s="5">
        <f t="shared" si="86"/>
        <v>0</v>
      </c>
      <c r="AK695" s="2" t="str">
        <f t="shared" si="87"/>
        <v/>
      </c>
    </row>
    <row r="696" spans="1:37" x14ac:dyDescent="0.25">
      <c r="A696" s="18">
        <v>45979</v>
      </c>
      <c r="AA696" s="2">
        <f>IFERROR(INDEX('Holiday Schedule'!$D$3:$D$24,MATCH(A696,'Holiday Schedule'!$C$3:$C$24,0)),0)</f>
        <v>0</v>
      </c>
      <c r="AB696" s="2">
        <f t="shared" si="80"/>
        <v>3</v>
      </c>
      <c r="AC696" s="2">
        <f t="shared" si="81"/>
        <v>0</v>
      </c>
      <c r="AD696" s="5">
        <f t="shared" si="82"/>
        <v>0</v>
      </c>
      <c r="AE696" s="5">
        <f t="shared" si="83"/>
        <v>0</v>
      </c>
      <c r="AG696" s="2">
        <f t="shared" si="84"/>
        <v>11</v>
      </c>
      <c r="AH696" s="2">
        <f t="shared" si="85"/>
        <v>2025</v>
      </c>
      <c r="AJ696" s="5">
        <f t="shared" si="86"/>
        <v>0</v>
      </c>
      <c r="AK696" s="2" t="str">
        <f t="shared" si="87"/>
        <v/>
      </c>
    </row>
    <row r="697" spans="1:37" x14ac:dyDescent="0.25">
      <c r="A697" s="18">
        <v>45980</v>
      </c>
      <c r="AA697" s="2">
        <f>IFERROR(INDEX('Holiday Schedule'!$D$3:$D$24,MATCH(A697,'Holiday Schedule'!$C$3:$C$24,0)),0)</f>
        <v>0</v>
      </c>
      <c r="AB697" s="2">
        <f t="shared" si="80"/>
        <v>4</v>
      </c>
      <c r="AC697" s="2">
        <f t="shared" si="81"/>
        <v>0</v>
      </c>
      <c r="AD697" s="5">
        <f t="shared" si="82"/>
        <v>0</v>
      </c>
      <c r="AE697" s="5">
        <f t="shared" si="83"/>
        <v>0</v>
      </c>
      <c r="AG697" s="2">
        <f t="shared" si="84"/>
        <v>11</v>
      </c>
      <c r="AH697" s="2">
        <f t="shared" si="85"/>
        <v>2025</v>
      </c>
      <c r="AJ697" s="5">
        <f t="shared" si="86"/>
        <v>0</v>
      </c>
      <c r="AK697" s="2" t="str">
        <f t="shared" si="87"/>
        <v/>
      </c>
    </row>
    <row r="698" spans="1:37" x14ac:dyDescent="0.25">
      <c r="A698" s="18">
        <v>45981</v>
      </c>
      <c r="AA698" s="2">
        <f>IFERROR(INDEX('Holiday Schedule'!$D$3:$D$24,MATCH(A698,'Holiday Schedule'!$C$3:$C$24,0)),0)</f>
        <v>0</v>
      </c>
      <c r="AB698" s="2">
        <f t="shared" si="80"/>
        <v>5</v>
      </c>
      <c r="AC698" s="2">
        <f t="shared" si="81"/>
        <v>0</v>
      </c>
      <c r="AD698" s="5">
        <f t="shared" si="82"/>
        <v>0</v>
      </c>
      <c r="AE698" s="5">
        <f t="shared" si="83"/>
        <v>0</v>
      </c>
      <c r="AG698" s="2">
        <f t="shared" si="84"/>
        <v>11</v>
      </c>
      <c r="AH698" s="2">
        <f t="shared" si="85"/>
        <v>2025</v>
      </c>
      <c r="AJ698" s="5">
        <f t="shared" si="86"/>
        <v>0</v>
      </c>
      <c r="AK698" s="2" t="str">
        <f t="shared" si="87"/>
        <v/>
      </c>
    </row>
    <row r="699" spans="1:37" x14ac:dyDescent="0.25">
      <c r="A699" s="18">
        <v>45982</v>
      </c>
      <c r="AA699" s="2">
        <f>IFERROR(INDEX('Holiday Schedule'!$D$3:$D$24,MATCH(A699,'Holiday Schedule'!$C$3:$C$24,0)),0)</f>
        <v>0</v>
      </c>
      <c r="AB699" s="2">
        <f t="shared" si="80"/>
        <v>6</v>
      </c>
      <c r="AC699" s="2">
        <f t="shared" si="81"/>
        <v>0</v>
      </c>
      <c r="AD699" s="5">
        <f t="shared" si="82"/>
        <v>0</v>
      </c>
      <c r="AE699" s="5">
        <f t="shared" si="83"/>
        <v>0</v>
      </c>
      <c r="AG699" s="2">
        <f t="shared" si="84"/>
        <v>11</v>
      </c>
      <c r="AH699" s="2">
        <f t="shared" si="85"/>
        <v>2025</v>
      </c>
      <c r="AJ699" s="5">
        <f t="shared" si="86"/>
        <v>0</v>
      </c>
      <c r="AK699" s="2" t="str">
        <f t="shared" si="87"/>
        <v/>
      </c>
    </row>
    <row r="700" spans="1:37" x14ac:dyDescent="0.25">
      <c r="A700" s="18">
        <v>45983</v>
      </c>
      <c r="AA700" s="2">
        <f>IFERROR(INDEX('Holiday Schedule'!$D$3:$D$24,MATCH(A700,'Holiday Schedule'!$C$3:$C$24,0)),0)</f>
        <v>0</v>
      </c>
      <c r="AB700" s="2">
        <f t="shared" si="80"/>
        <v>7</v>
      </c>
      <c r="AC700" s="2">
        <f t="shared" si="81"/>
        <v>0</v>
      </c>
      <c r="AD700" s="5">
        <f t="shared" si="82"/>
        <v>0</v>
      </c>
      <c r="AE700" s="5">
        <f t="shared" si="83"/>
        <v>0</v>
      </c>
      <c r="AG700" s="2">
        <f t="shared" si="84"/>
        <v>11</v>
      </c>
      <c r="AH700" s="2">
        <f t="shared" si="85"/>
        <v>2025</v>
      </c>
      <c r="AJ700" s="5">
        <f t="shared" si="86"/>
        <v>0</v>
      </c>
      <c r="AK700" s="2" t="str">
        <f t="shared" si="87"/>
        <v/>
      </c>
    </row>
    <row r="701" spans="1:37" x14ac:dyDescent="0.25">
      <c r="A701" s="18">
        <v>45984</v>
      </c>
      <c r="AA701" s="2">
        <f>IFERROR(INDEX('Holiday Schedule'!$D$3:$D$24,MATCH(A701,'Holiday Schedule'!$C$3:$C$24,0)),0)</f>
        <v>0</v>
      </c>
      <c r="AB701" s="2">
        <f t="shared" si="80"/>
        <v>1</v>
      </c>
      <c r="AC701" s="2">
        <f t="shared" si="81"/>
        <v>0</v>
      </c>
      <c r="AD701" s="5">
        <f t="shared" si="82"/>
        <v>0</v>
      </c>
      <c r="AE701" s="5">
        <f t="shared" si="83"/>
        <v>0</v>
      </c>
      <c r="AG701" s="2">
        <f t="shared" si="84"/>
        <v>11</v>
      </c>
      <c r="AH701" s="2">
        <f t="shared" si="85"/>
        <v>2025</v>
      </c>
      <c r="AJ701" s="5">
        <f t="shared" si="86"/>
        <v>0</v>
      </c>
      <c r="AK701" s="2" t="str">
        <f t="shared" si="87"/>
        <v/>
      </c>
    </row>
    <row r="702" spans="1:37" x14ac:dyDescent="0.25">
      <c r="A702" s="18">
        <v>45985</v>
      </c>
      <c r="AA702" s="2">
        <f>IFERROR(INDEX('Holiday Schedule'!$D$3:$D$24,MATCH(A702,'Holiday Schedule'!$C$3:$C$24,0)),0)</f>
        <v>0</v>
      </c>
      <c r="AB702" s="2">
        <f t="shared" si="80"/>
        <v>2</v>
      </c>
      <c r="AC702" s="2">
        <f t="shared" si="81"/>
        <v>0</v>
      </c>
      <c r="AD702" s="5">
        <f t="shared" si="82"/>
        <v>0</v>
      </c>
      <c r="AE702" s="5">
        <f t="shared" si="83"/>
        <v>0</v>
      </c>
      <c r="AG702" s="2">
        <f t="shared" si="84"/>
        <v>11</v>
      </c>
      <c r="AH702" s="2">
        <f t="shared" si="85"/>
        <v>2025</v>
      </c>
      <c r="AJ702" s="5">
        <f t="shared" si="86"/>
        <v>0</v>
      </c>
      <c r="AK702" s="2" t="str">
        <f t="shared" si="87"/>
        <v/>
      </c>
    </row>
    <row r="703" spans="1:37" x14ac:dyDescent="0.25">
      <c r="A703" s="18">
        <v>45986</v>
      </c>
      <c r="AA703" s="2">
        <f>IFERROR(INDEX('Holiday Schedule'!$D$3:$D$24,MATCH(A703,'Holiday Schedule'!$C$3:$C$24,0)),0)</f>
        <v>0</v>
      </c>
      <c r="AB703" s="2">
        <f t="shared" si="80"/>
        <v>3</v>
      </c>
      <c r="AC703" s="2">
        <f t="shared" si="81"/>
        <v>0</v>
      </c>
      <c r="AD703" s="5">
        <f t="shared" si="82"/>
        <v>0</v>
      </c>
      <c r="AE703" s="5">
        <f t="shared" si="83"/>
        <v>0</v>
      </c>
      <c r="AG703" s="2">
        <f t="shared" si="84"/>
        <v>11</v>
      </c>
      <c r="AH703" s="2">
        <f t="shared" si="85"/>
        <v>2025</v>
      </c>
      <c r="AJ703" s="5">
        <f t="shared" si="86"/>
        <v>0</v>
      </c>
      <c r="AK703" s="2" t="str">
        <f t="shared" si="87"/>
        <v/>
      </c>
    </row>
    <row r="704" spans="1:37" x14ac:dyDescent="0.25">
      <c r="A704" s="18">
        <v>45987</v>
      </c>
      <c r="AA704" s="2">
        <f>IFERROR(INDEX('Holiday Schedule'!$D$3:$D$24,MATCH(A704,'Holiday Schedule'!$C$3:$C$24,0)),0)</f>
        <v>0</v>
      </c>
      <c r="AB704" s="2">
        <f t="shared" si="80"/>
        <v>4</v>
      </c>
      <c r="AC704" s="2">
        <f t="shared" si="81"/>
        <v>0</v>
      </c>
      <c r="AD704" s="5">
        <f t="shared" si="82"/>
        <v>0</v>
      </c>
      <c r="AE704" s="5">
        <f t="shared" si="83"/>
        <v>0</v>
      </c>
      <c r="AG704" s="2">
        <f t="shared" si="84"/>
        <v>11</v>
      </c>
      <c r="AH704" s="2">
        <f t="shared" si="85"/>
        <v>2025</v>
      </c>
      <c r="AJ704" s="5">
        <f t="shared" si="86"/>
        <v>0</v>
      </c>
      <c r="AK704" s="2" t="str">
        <f t="shared" si="87"/>
        <v/>
      </c>
    </row>
    <row r="705" spans="1:37" x14ac:dyDescent="0.25">
      <c r="A705" s="18">
        <v>45988</v>
      </c>
      <c r="AA705" s="2">
        <f>IFERROR(INDEX('Holiday Schedule'!$D$3:$D$24,MATCH(A705,'Holiday Schedule'!$C$3:$C$24,0)),0)</f>
        <v>1</v>
      </c>
      <c r="AB705" s="2">
        <f t="shared" si="80"/>
        <v>5</v>
      </c>
      <c r="AC705" s="2">
        <f t="shared" si="81"/>
        <v>0</v>
      </c>
      <c r="AD705" s="5">
        <f t="shared" si="82"/>
        <v>0</v>
      </c>
      <c r="AE705" s="5">
        <f t="shared" si="83"/>
        <v>0</v>
      </c>
      <c r="AG705" s="2">
        <f t="shared" si="84"/>
        <v>11</v>
      </c>
      <c r="AH705" s="2">
        <f t="shared" si="85"/>
        <v>2025</v>
      </c>
      <c r="AJ705" s="5">
        <f t="shared" si="86"/>
        <v>0</v>
      </c>
      <c r="AK705" s="2" t="str">
        <f t="shared" si="87"/>
        <v/>
      </c>
    </row>
    <row r="706" spans="1:37" x14ac:dyDescent="0.25">
      <c r="A706" s="18">
        <v>45989</v>
      </c>
      <c r="AA706" s="2">
        <f>IFERROR(INDEX('Holiday Schedule'!$D$3:$D$24,MATCH(A706,'Holiday Schedule'!$C$3:$C$24,0)),0)</f>
        <v>1</v>
      </c>
      <c r="AB706" s="2">
        <f t="shared" si="80"/>
        <v>6</v>
      </c>
      <c r="AC706" s="2">
        <f t="shared" si="81"/>
        <v>0</v>
      </c>
      <c r="AD706" s="5">
        <f t="shared" si="82"/>
        <v>0</v>
      </c>
      <c r="AE706" s="5">
        <f t="shared" si="83"/>
        <v>0</v>
      </c>
      <c r="AG706" s="2">
        <f t="shared" si="84"/>
        <v>11</v>
      </c>
      <c r="AH706" s="2">
        <f t="shared" si="85"/>
        <v>2025</v>
      </c>
      <c r="AJ706" s="5">
        <f t="shared" si="86"/>
        <v>0</v>
      </c>
      <c r="AK706" s="2" t="str">
        <f t="shared" si="87"/>
        <v/>
      </c>
    </row>
    <row r="707" spans="1:37" x14ac:dyDescent="0.25">
      <c r="A707" s="18">
        <v>45990</v>
      </c>
      <c r="AA707" s="2">
        <f>IFERROR(INDEX('Holiday Schedule'!$D$3:$D$24,MATCH(A707,'Holiday Schedule'!$C$3:$C$24,0)),0)</f>
        <v>0</v>
      </c>
      <c r="AB707" s="2">
        <f t="shared" si="80"/>
        <v>7</v>
      </c>
      <c r="AC707" s="2">
        <f t="shared" si="81"/>
        <v>0</v>
      </c>
      <c r="AD707" s="5">
        <f t="shared" si="82"/>
        <v>0</v>
      </c>
      <c r="AE707" s="5">
        <f t="shared" si="83"/>
        <v>0</v>
      </c>
      <c r="AG707" s="2">
        <f t="shared" si="84"/>
        <v>11</v>
      </c>
      <c r="AH707" s="2">
        <f t="shared" si="85"/>
        <v>2025</v>
      </c>
      <c r="AJ707" s="5">
        <f t="shared" si="86"/>
        <v>0</v>
      </c>
      <c r="AK707" s="2" t="str">
        <f t="shared" si="87"/>
        <v/>
      </c>
    </row>
    <row r="708" spans="1:37" x14ac:dyDescent="0.25">
      <c r="A708" s="18">
        <v>45991</v>
      </c>
      <c r="AA708" s="2">
        <f>IFERROR(INDEX('Holiday Schedule'!$D$3:$D$24,MATCH(A708,'Holiday Schedule'!$C$3:$C$24,0)),0)</f>
        <v>0</v>
      </c>
      <c r="AB708" s="2">
        <f t="shared" si="80"/>
        <v>1</v>
      </c>
      <c r="AC708" s="2">
        <f t="shared" si="81"/>
        <v>0</v>
      </c>
      <c r="AD708" s="5">
        <f t="shared" si="82"/>
        <v>0</v>
      </c>
      <c r="AE708" s="5">
        <f t="shared" si="83"/>
        <v>0</v>
      </c>
      <c r="AG708" s="2">
        <f t="shared" si="84"/>
        <v>11</v>
      </c>
      <c r="AH708" s="2">
        <f t="shared" si="85"/>
        <v>2025</v>
      </c>
      <c r="AJ708" s="5">
        <f t="shared" si="86"/>
        <v>0</v>
      </c>
      <c r="AK708" s="2" t="str">
        <f t="shared" si="87"/>
        <v/>
      </c>
    </row>
    <row r="709" spans="1:37" x14ac:dyDescent="0.25">
      <c r="A709" s="18">
        <v>45992</v>
      </c>
      <c r="AA709" s="2">
        <f>IFERROR(INDEX('Holiday Schedule'!$D$3:$D$24,MATCH(A709,'Holiday Schedule'!$C$3:$C$24,0)),0)</f>
        <v>0</v>
      </c>
      <c r="AB709" s="2">
        <f t="shared" si="80"/>
        <v>2</v>
      </c>
      <c r="AC709" s="2">
        <f t="shared" si="81"/>
        <v>0</v>
      </c>
      <c r="AD709" s="5">
        <f t="shared" si="82"/>
        <v>0</v>
      </c>
      <c r="AE709" s="5">
        <f t="shared" si="83"/>
        <v>0</v>
      </c>
      <c r="AG709" s="2">
        <f t="shared" si="84"/>
        <v>12</v>
      </c>
      <c r="AH709" s="2">
        <f t="shared" si="85"/>
        <v>2025</v>
      </c>
      <c r="AJ709" s="5">
        <f t="shared" si="86"/>
        <v>0</v>
      </c>
      <c r="AK709" s="2" t="str">
        <f t="shared" si="87"/>
        <v/>
      </c>
    </row>
    <row r="710" spans="1:37" x14ac:dyDescent="0.25">
      <c r="A710" s="18">
        <v>45993</v>
      </c>
      <c r="AA710" s="2">
        <f>IFERROR(INDEX('Holiday Schedule'!$D$3:$D$24,MATCH(A710,'Holiday Schedule'!$C$3:$C$24,0)),0)</f>
        <v>0</v>
      </c>
      <c r="AB710" s="2">
        <f t="shared" si="80"/>
        <v>3</v>
      </c>
      <c r="AC710" s="2">
        <f t="shared" si="81"/>
        <v>0</v>
      </c>
      <c r="AD710" s="5">
        <f t="shared" si="82"/>
        <v>0</v>
      </c>
      <c r="AE710" s="5">
        <f t="shared" si="83"/>
        <v>0</v>
      </c>
      <c r="AG710" s="2">
        <f t="shared" si="84"/>
        <v>12</v>
      </c>
      <c r="AH710" s="2">
        <f t="shared" si="85"/>
        <v>2025</v>
      </c>
      <c r="AJ710" s="5">
        <f t="shared" si="86"/>
        <v>0</v>
      </c>
      <c r="AK710" s="2" t="str">
        <f t="shared" si="87"/>
        <v/>
      </c>
    </row>
    <row r="711" spans="1:37" x14ac:dyDescent="0.25">
      <c r="A711" s="18">
        <v>45994</v>
      </c>
      <c r="AA711" s="2">
        <f>IFERROR(INDEX('Holiday Schedule'!$D$3:$D$24,MATCH(A711,'Holiday Schedule'!$C$3:$C$24,0)),0)</f>
        <v>0</v>
      </c>
      <c r="AB711" s="2">
        <f t="shared" si="80"/>
        <v>4</v>
      </c>
      <c r="AC711" s="2">
        <f t="shared" si="81"/>
        <v>0</v>
      </c>
      <c r="AD711" s="5">
        <f t="shared" si="82"/>
        <v>0</v>
      </c>
      <c r="AE711" s="5">
        <f t="shared" si="83"/>
        <v>0</v>
      </c>
      <c r="AG711" s="2">
        <f t="shared" si="84"/>
        <v>12</v>
      </c>
      <c r="AH711" s="2">
        <f t="shared" si="85"/>
        <v>2025</v>
      </c>
      <c r="AJ711" s="5">
        <f t="shared" si="86"/>
        <v>0</v>
      </c>
      <c r="AK711" s="2" t="str">
        <f t="shared" si="87"/>
        <v/>
      </c>
    </row>
    <row r="712" spans="1:37" x14ac:dyDescent="0.25">
      <c r="A712" s="18">
        <v>45995</v>
      </c>
      <c r="AA712" s="2">
        <f>IFERROR(INDEX('Holiday Schedule'!$D$3:$D$24,MATCH(A712,'Holiday Schedule'!$C$3:$C$24,0)),0)</f>
        <v>0</v>
      </c>
      <c r="AB712" s="2">
        <f t="shared" si="80"/>
        <v>5</v>
      </c>
      <c r="AC712" s="2">
        <f t="shared" si="81"/>
        <v>0</v>
      </c>
      <c r="AD712" s="5">
        <f t="shared" si="82"/>
        <v>0</v>
      </c>
      <c r="AE712" s="5">
        <f t="shared" si="83"/>
        <v>0</v>
      </c>
      <c r="AG712" s="2">
        <f t="shared" si="84"/>
        <v>12</v>
      </c>
      <c r="AH712" s="2">
        <f t="shared" si="85"/>
        <v>2025</v>
      </c>
      <c r="AJ712" s="5">
        <f t="shared" si="86"/>
        <v>0</v>
      </c>
      <c r="AK712" s="2" t="str">
        <f t="shared" si="87"/>
        <v/>
      </c>
    </row>
    <row r="713" spans="1:37" x14ac:dyDescent="0.25">
      <c r="A713" s="18">
        <v>45996</v>
      </c>
      <c r="AA713" s="2">
        <f>IFERROR(INDEX('Holiday Schedule'!$D$3:$D$24,MATCH(A713,'Holiday Schedule'!$C$3:$C$24,0)),0)</f>
        <v>0</v>
      </c>
      <c r="AB713" s="2">
        <f t="shared" si="80"/>
        <v>6</v>
      </c>
      <c r="AC713" s="2">
        <f t="shared" si="81"/>
        <v>0</v>
      </c>
      <c r="AD713" s="5">
        <f t="shared" si="82"/>
        <v>0</v>
      </c>
      <c r="AE713" s="5">
        <f t="shared" si="83"/>
        <v>0</v>
      </c>
      <c r="AG713" s="2">
        <f t="shared" si="84"/>
        <v>12</v>
      </c>
      <c r="AH713" s="2">
        <f t="shared" si="85"/>
        <v>2025</v>
      </c>
      <c r="AJ713" s="5">
        <f t="shared" si="86"/>
        <v>0</v>
      </c>
      <c r="AK713" s="2" t="str">
        <f t="shared" si="87"/>
        <v/>
      </c>
    </row>
    <row r="714" spans="1:37" x14ac:dyDescent="0.25">
      <c r="A714" s="18">
        <v>45997</v>
      </c>
      <c r="AA714" s="2">
        <f>IFERROR(INDEX('Holiday Schedule'!$D$3:$D$24,MATCH(A714,'Holiday Schedule'!$C$3:$C$24,0)),0)</f>
        <v>0</v>
      </c>
      <c r="AB714" s="2">
        <f t="shared" ref="AB714:AB739" si="88">WEEKDAY(A714)</f>
        <v>7</v>
      </c>
      <c r="AC714" s="2">
        <f t="shared" ref="AC714:AC739" si="89">IF(AND(AB714&gt;1,AB714&lt;7,AA714&lt;1),SUM(I714:X714),0)</f>
        <v>0</v>
      </c>
      <c r="AD714" s="5">
        <f t="shared" ref="AD714:AD739" si="90">AE714-AC714</f>
        <v>0</v>
      </c>
      <c r="AE714" s="5">
        <f t="shared" ref="AE714:AE739" si="91">SUM(B714:Y714)</f>
        <v>0</v>
      </c>
      <c r="AG714" s="2">
        <f t="shared" ref="AG714:AG739" si="92">MONTH(A714)</f>
        <v>12</v>
      </c>
      <c r="AH714" s="2">
        <f t="shared" ref="AH714:AH739" si="93">YEAR(A714)</f>
        <v>2025</v>
      </c>
      <c r="AJ714" s="5">
        <f t="shared" ref="AJ714:AJ739" si="94">MAX(B714:Y714)</f>
        <v>0</v>
      </c>
      <c r="AK714" s="2" t="str">
        <f t="shared" ref="AK714:AK739" si="95">IF(AE714&gt;0,INDEX(B$8:Y$8,MATCH(AJ714,B714:Y714,0)),"")</f>
        <v/>
      </c>
    </row>
    <row r="715" spans="1:37" x14ac:dyDescent="0.25">
      <c r="A715" s="18">
        <v>45998</v>
      </c>
      <c r="AA715" s="2">
        <f>IFERROR(INDEX('Holiday Schedule'!$D$3:$D$24,MATCH(A715,'Holiday Schedule'!$C$3:$C$24,0)),0)</f>
        <v>0</v>
      </c>
      <c r="AB715" s="2">
        <f t="shared" si="88"/>
        <v>1</v>
      </c>
      <c r="AC715" s="2">
        <f t="shared" si="89"/>
        <v>0</v>
      </c>
      <c r="AD715" s="5">
        <f t="shared" si="90"/>
        <v>0</v>
      </c>
      <c r="AE715" s="5">
        <f t="shared" si="91"/>
        <v>0</v>
      </c>
      <c r="AG715" s="2">
        <f t="shared" si="92"/>
        <v>12</v>
      </c>
      <c r="AH715" s="2">
        <f t="shared" si="93"/>
        <v>2025</v>
      </c>
      <c r="AJ715" s="5">
        <f t="shared" si="94"/>
        <v>0</v>
      </c>
      <c r="AK715" s="2" t="str">
        <f t="shared" si="95"/>
        <v/>
      </c>
    </row>
    <row r="716" spans="1:37" x14ac:dyDescent="0.25">
      <c r="A716" s="18">
        <v>45999</v>
      </c>
      <c r="AA716" s="2">
        <f>IFERROR(INDEX('Holiday Schedule'!$D$3:$D$24,MATCH(A716,'Holiday Schedule'!$C$3:$C$24,0)),0)</f>
        <v>0</v>
      </c>
      <c r="AB716" s="2">
        <f t="shared" si="88"/>
        <v>2</v>
      </c>
      <c r="AC716" s="2">
        <f t="shared" si="89"/>
        <v>0</v>
      </c>
      <c r="AD716" s="5">
        <f t="shared" si="90"/>
        <v>0</v>
      </c>
      <c r="AE716" s="5">
        <f t="shared" si="91"/>
        <v>0</v>
      </c>
      <c r="AG716" s="2">
        <f t="shared" si="92"/>
        <v>12</v>
      </c>
      <c r="AH716" s="2">
        <f t="shared" si="93"/>
        <v>2025</v>
      </c>
      <c r="AJ716" s="5">
        <f t="shared" si="94"/>
        <v>0</v>
      </c>
      <c r="AK716" s="2" t="str">
        <f t="shared" si="95"/>
        <v/>
      </c>
    </row>
    <row r="717" spans="1:37" x14ac:dyDescent="0.25">
      <c r="A717" s="18">
        <v>46000</v>
      </c>
      <c r="AA717" s="2">
        <f>IFERROR(INDEX('Holiday Schedule'!$D$3:$D$24,MATCH(A717,'Holiday Schedule'!$C$3:$C$24,0)),0)</f>
        <v>0</v>
      </c>
      <c r="AB717" s="2">
        <f t="shared" si="88"/>
        <v>3</v>
      </c>
      <c r="AC717" s="2">
        <f t="shared" si="89"/>
        <v>0</v>
      </c>
      <c r="AD717" s="5">
        <f t="shared" si="90"/>
        <v>0</v>
      </c>
      <c r="AE717" s="5">
        <f t="shared" si="91"/>
        <v>0</v>
      </c>
      <c r="AG717" s="2">
        <f t="shared" si="92"/>
        <v>12</v>
      </c>
      <c r="AH717" s="2">
        <f t="shared" si="93"/>
        <v>2025</v>
      </c>
      <c r="AJ717" s="5">
        <f t="shared" si="94"/>
        <v>0</v>
      </c>
      <c r="AK717" s="2" t="str">
        <f t="shared" si="95"/>
        <v/>
      </c>
    </row>
    <row r="718" spans="1:37" x14ac:dyDescent="0.25">
      <c r="A718" s="18">
        <v>46001</v>
      </c>
      <c r="AA718" s="2">
        <f>IFERROR(INDEX('Holiday Schedule'!$D$3:$D$24,MATCH(A718,'Holiday Schedule'!$C$3:$C$24,0)),0)</f>
        <v>0</v>
      </c>
      <c r="AB718" s="2">
        <f t="shared" si="88"/>
        <v>4</v>
      </c>
      <c r="AC718" s="2">
        <f t="shared" si="89"/>
        <v>0</v>
      </c>
      <c r="AD718" s="5">
        <f t="shared" si="90"/>
        <v>0</v>
      </c>
      <c r="AE718" s="5">
        <f t="shared" si="91"/>
        <v>0</v>
      </c>
      <c r="AG718" s="2">
        <f t="shared" si="92"/>
        <v>12</v>
      </c>
      <c r="AH718" s="2">
        <f t="shared" si="93"/>
        <v>2025</v>
      </c>
      <c r="AJ718" s="5">
        <f t="shared" si="94"/>
        <v>0</v>
      </c>
      <c r="AK718" s="2" t="str">
        <f t="shared" si="95"/>
        <v/>
      </c>
    </row>
    <row r="719" spans="1:37" x14ac:dyDescent="0.25">
      <c r="A719" s="18">
        <v>46002</v>
      </c>
      <c r="AA719" s="2">
        <f>IFERROR(INDEX('Holiday Schedule'!$D$3:$D$24,MATCH(A719,'Holiday Schedule'!$C$3:$C$24,0)),0)</f>
        <v>1</v>
      </c>
      <c r="AB719" s="2">
        <f t="shared" si="88"/>
        <v>5</v>
      </c>
      <c r="AC719" s="2">
        <f t="shared" si="89"/>
        <v>0</v>
      </c>
      <c r="AD719" s="5">
        <f t="shared" si="90"/>
        <v>0</v>
      </c>
      <c r="AE719" s="5">
        <f t="shared" si="91"/>
        <v>0</v>
      </c>
      <c r="AG719" s="2">
        <f t="shared" si="92"/>
        <v>12</v>
      </c>
      <c r="AH719" s="2">
        <f t="shared" si="93"/>
        <v>2025</v>
      </c>
      <c r="AJ719" s="5">
        <f t="shared" si="94"/>
        <v>0</v>
      </c>
      <c r="AK719" s="2" t="str">
        <f t="shared" si="95"/>
        <v/>
      </c>
    </row>
    <row r="720" spans="1:37" x14ac:dyDescent="0.25">
      <c r="A720" s="18">
        <v>46003</v>
      </c>
      <c r="AA720" s="2">
        <f>IFERROR(INDEX('Holiday Schedule'!$D$3:$D$24,MATCH(A720,'Holiday Schedule'!$C$3:$C$24,0)),0)</f>
        <v>0</v>
      </c>
      <c r="AB720" s="2">
        <f t="shared" si="88"/>
        <v>6</v>
      </c>
      <c r="AC720" s="2">
        <f t="shared" si="89"/>
        <v>0</v>
      </c>
      <c r="AD720" s="5">
        <f t="shared" si="90"/>
        <v>0</v>
      </c>
      <c r="AE720" s="5">
        <f t="shared" si="91"/>
        <v>0</v>
      </c>
      <c r="AG720" s="2">
        <f t="shared" si="92"/>
        <v>12</v>
      </c>
      <c r="AH720" s="2">
        <f t="shared" si="93"/>
        <v>2025</v>
      </c>
      <c r="AJ720" s="5">
        <f t="shared" si="94"/>
        <v>0</v>
      </c>
      <c r="AK720" s="2" t="str">
        <f t="shared" si="95"/>
        <v/>
      </c>
    </row>
    <row r="721" spans="1:37" x14ac:dyDescent="0.25">
      <c r="A721" s="18">
        <v>46004</v>
      </c>
      <c r="AA721" s="2">
        <f>IFERROR(INDEX('Holiday Schedule'!$D$3:$D$24,MATCH(A721,'Holiday Schedule'!$C$3:$C$24,0)),0)</f>
        <v>0</v>
      </c>
      <c r="AB721" s="2">
        <f t="shared" si="88"/>
        <v>7</v>
      </c>
      <c r="AC721" s="2">
        <f t="shared" si="89"/>
        <v>0</v>
      </c>
      <c r="AD721" s="5">
        <f t="shared" si="90"/>
        <v>0</v>
      </c>
      <c r="AE721" s="5">
        <f t="shared" si="91"/>
        <v>0</v>
      </c>
      <c r="AG721" s="2">
        <f t="shared" si="92"/>
        <v>12</v>
      </c>
      <c r="AH721" s="2">
        <f t="shared" si="93"/>
        <v>2025</v>
      </c>
      <c r="AJ721" s="5">
        <f t="shared" si="94"/>
        <v>0</v>
      </c>
      <c r="AK721" s="2" t="str">
        <f t="shared" si="95"/>
        <v/>
      </c>
    </row>
    <row r="722" spans="1:37" x14ac:dyDescent="0.25">
      <c r="A722" s="18">
        <v>46005</v>
      </c>
      <c r="AA722" s="2">
        <f>IFERROR(INDEX('Holiday Schedule'!$D$3:$D$24,MATCH(A722,'Holiday Schedule'!$C$3:$C$24,0)),0)</f>
        <v>0</v>
      </c>
      <c r="AB722" s="2">
        <f t="shared" si="88"/>
        <v>1</v>
      </c>
      <c r="AC722" s="2">
        <f t="shared" si="89"/>
        <v>0</v>
      </c>
      <c r="AD722" s="5">
        <f t="shared" si="90"/>
        <v>0</v>
      </c>
      <c r="AE722" s="5">
        <f t="shared" si="91"/>
        <v>0</v>
      </c>
      <c r="AG722" s="2">
        <f t="shared" si="92"/>
        <v>12</v>
      </c>
      <c r="AH722" s="2">
        <f t="shared" si="93"/>
        <v>2025</v>
      </c>
      <c r="AJ722" s="5">
        <f t="shared" si="94"/>
        <v>0</v>
      </c>
      <c r="AK722" s="2" t="str">
        <f t="shared" si="95"/>
        <v/>
      </c>
    </row>
    <row r="723" spans="1:37" x14ac:dyDescent="0.25">
      <c r="A723" s="18">
        <v>46006</v>
      </c>
      <c r="AA723" s="2">
        <f>IFERROR(INDEX('Holiday Schedule'!$D$3:$D$24,MATCH(A723,'Holiday Schedule'!$C$3:$C$24,0)),0)</f>
        <v>0</v>
      </c>
      <c r="AB723" s="2">
        <f t="shared" si="88"/>
        <v>2</v>
      </c>
      <c r="AC723" s="2">
        <f t="shared" si="89"/>
        <v>0</v>
      </c>
      <c r="AD723" s="5">
        <f t="shared" si="90"/>
        <v>0</v>
      </c>
      <c r="AE723" s="5">
        <f t="shared" si="91"/>
        <v>0</v>
      </c>
      <c r="AG723" s="2">
        <f t="shared" si="92"/>
        <v>12</v>
      </c>
      <c r="AH723" s="2">
        <f t="shared" si="93"/>
        <v>2025</v>
      </c>
      <c r="AJ723" s="5">
        <f t="shared" si="94"/>
        <v>0</v>
      </c>
      <c r="AK723" s="2" t="str">
        <f t="shared" si="95"/>
        <v/>
      </c>
    </row>
    <row r="724" spans="1:37" x14ac:dyDescent="0.25">
      <c r="A724" s="18">
        <v>46007</v>
      </c>
      <c r="AA724" s="2">
        <f>IFERROR(INDEX('Holiday Schedule'!$D$3:$D$24,MATCH(A724,'Holiday Schedule'!$C$3:$C$24,0)),0)</f>
        <v>0</v>
      </c>
      <c r="AB724" s="2">
        <f t="shared" si="88"/>
        <v>3</v>
      </c>
      <c r="AC724" s="2">
        <f t="shared" si="89"/>
        <v>0</v>
      </c>
      <c r="AD724" s="5">
        <f t="shared" si="90"/>
        <v>0</v>
      </c>
      <c r="AE724" s="5">
        <f t="shared" si="91"/>
        <v>0</v>
      </c>
      <c r="AG724" s="2">
        <f t="shared" si="92"/>
        <v>12</v>
      </c>
      <c r="AH724" s="2">
        <f t="shared" si="93"/>
        <v>2025</v>
      </c>
      <c r="AJ724" s="5">
        <f t="shared" si="94"/>
        <v>0</v>
      </c>
      <c r="AK724" s="2" t="str">
        <f t="shared" si="95"/>
        <v/>
      </c>
    </row>
    <row r="725" spans="1:37" x14ac:dyDescent="0.25">
      <c r="A725" s="18">
        <v>46008</v>
      </c>
      <c r="AA725" s="2">
        <f>IFERROR(INDEX('Holiday Schedule'!$D$3:$D$24,MATCH(A725,'Holiday Schedule'!$C$3:$C$24,0)),0)</f>
        <v>0</v>
      </c>
      <c r="AB725" s="2">
        <f t="shared" si="88"/>
        <v>4</v>
      </c>
      <c r="AC725" s="2">
        <f t="shared" si="89"/>
        <v>0</v>
      </c>
      <c r="AD725" s="5">
        <f t="shared" si="90"/>
        <v>0</v>
      </c>
      <c r="AE725" s="5">
        <f t="shared" si="91"/>
        <v>0</v>
      </c>
      <c r="AG725" s="2">
        <f t="shared" si="92"/>
        <v>12</v>
      </c>
      <c r="AH725" s="2">
        <f t="shared" si="93"/>
        <v>2025</v>
      </c>
      <c r="AJ725" s="5">
        <f t="shared" si="94"/>
        <v>0</v>
      </c>
      <c r="AK725" s="2" t="str">
        <f t="shared" si="95"/>
        <v/>
      </c>
    </row>
    <row r="726" spans="1:37" x14ac:dyDescent="0.25">
      <c r="A726" s="18">
        <v>46009</v>
      </c>
      <c r="AA726" s="2">
        <f>IFERROR(INDEX('Holiday Schedule'!$D$3:$D$24,MATCH(A726,'Holiday Schedule'!$C$3:$C$24,0)),0)</f>
        <v>0</v>
      </c>
      <c r="AB726" s="2">
        <f t="shared" si="88"/>
        <v>5</v>
      </c>
      <c r="AC726" s="2">
        <f t="shared" si="89"/>
        <v>0</v>
      </c>
      <c r="AD726" s="5">
        <f t="shared" si="90"/>
        <v>0</v>
      </c>
      <c r="AE726" s="5">
        <f t="shared" si="91"/>
        <v>0</v>
      </c>
      <c r="AG726" s="2">
        <f t="shared" si="92"/>
        <v>12</v>
      </c>
      <c r="AH726" s="2">
        <f t="shared" si="93"/>
        <v>2025</v>
      </c>
      <c r="AJ726" s="5">
        <f t="shared" si="94"/>
        <v>0</v>
      </c>
      <c r="AK726" s="2" t="str">
        <f t="shared" si="95"/>
        <v/>
      </c>
    </row>
    <row r="727" spans="1:37" x14ac:dyDescent="0.25">
      <c r="A727" s="18">
        <v>46010</v>
      </c>
      <c r="AA727" s="2">
        <f>IFERROR(INDEX('Holiday Schedule'!$D$3:$D$24,MATCH(A727,'Holiday Schedule'!$C$3:$C$24,0)),0)</f>
        <v>0</v>
      </c>
      <c r="AB727" s="2">
        <f t="shared" si="88"/>
        <v>6</v>
      </c>
      <c r="AC727" s="2">
        <f t="shared" si="89"/>
        <v>0</v>
      </c>
      <c r="AD727" s="5">
        <f t="shared" si="90"/>
        <v>0</v>
      </c>
      <c r="AE727" s="5">
        <f t="shared" si="91"/>
        <v>0</v>
      </c>
      <c r="AG727" s="2">
        <f t="shared" si="92"/>
        <v>12</v>
      </c>
      <c r="AH727" s="2">
        <f t="shared" si="93"/>
        <v>2025</v>
      </c>
      <c r="AJ727" s="5">
        <f t="shared" si="94"/>
        <v>0</v>
      </c>
      <c r="AK727" s="2" t="str">
        <f t="shared" si="95"/>
        <v/>
      </c>
    </row>
    <row r="728" spans="1:37" x14ac:dyDescent="0.25">
      <c r="A728" s="18">
        <v>46011</v>
      </c>
      <c r="AA728" s="2">
        <f>IFERROR(INDEX('Holiday Schedule'!$D$3:$D$24,MATCH(A728,'Holiday Schedule'!$C$3:$C$24,0)),0)</f>
        <v>0</v>
      </c>
      <c r="AB728" s="2">
        <f t="shared" si="88"/>
        <v>7</v>
      </c>
      <c r="AC728" s="2">
        <f t="shared" si="89"/>
        <v>0</v>
      </c>
      <c r="AD728" s="5">
        <f t="shared" si="90"/>
        <v>0</v>
      </c>
      <c r="AE728" s="5">
        <f t="shared" si="91"/>
        <v>0</v>
      </c>
      <c r="AG728" s="2">
        <f t="shared" si="92"/>
        <v>12</v>
      </c>
      <c r="AH728" s="2">
        <f t="shared" si="93"/>
        <v>2025</v>
      </c>
      <c r="AJ728" s="5">
        <f t="shared" si="94"/>
        <v>0</v>
      </c>
      <c r="AK728" s="2" t="str">
        <f t="shared" si="95"/>
        <v/>
      </c>
    </row>
    <row r="729" spans="1:37" x14ac:dyDescent="0.25">
      <c r="A729" s="18">
        <v>46012</v>
      </c>
      <c r="AA729" s="2">
        <f>IFERROR(INDEX('Holiday Schedule'!$D$3:$D$24,MATCH(A729,'Holiday Schedule'!$C$3:$C$24,0)),0)</f>
        <v>0</v>
      </c>
      <c r="AB729" s="2">
        <f t="shared" si="88"/>
        <v>1</v>
      </c>
      <c r="AC729" s="2">
        <f t="shared" si="89"/>
        <v>0</v>
      </c>
      <c r="AD729" s="5">
        <f t="shared" si="90"/>
        <v>0</v>
      </c>
      <c r="AE729" s="5">
        <f t="shared" si="91"/>
        <v>0</v>
      </c>
      <c r="AG729" s="2">
        <f t="shared" si="92"/>
        <v>12</v>
      </c>
      <c r="AH729" s="2">
        <f t="shared" si="93"/>
        <v>2025</v>
      </c>
      <c r="AJ729" s="5">
        <f t="shared" si="94"/>
        <v>0</v>
      </c>
      <c r="AK729" s="2" t="str">
        <f t="shared" si="95"/>
        <v/>
      </c>
    </row>
    <row r="730" spans="1:37" x14ac:dyDescent="0.25">
      <c r="A730" s="18">
        <v>46013</v>
      </c>
      <c r="AA730" s="2">
        <f>IFERROR(INDEX('Holiday Schedule'!$D$3:$D$24,MATCH(A730,'Holiday Schedule'!$C$3:$C$24,0)),0)</f>
        <v>0</v>
      </c>
      <c r="AB730" s="2">
        <f t="shared" si="88"/>
        <v>2</v>
      </c>
      <c r="AC730" s="2">
        <f t="shared" si="89"/>
        <v>0</v>
      </c>
      <c r="AD730" s="5">
        <f t="shared" si="90"/>
        <v>0</v>
      </c>
      <c r="AE730" s="5">
        <f t="shared" si="91"/>
        <v>0</v>
      </c>
      <c r="AG730" s="2">
        <f t="shared" si="92"/>
        <v>12</v>
      </c>
      <c r="AH730" s="2">
        <f t="shared" si="93"/>
        <v>2025</v>
      </c>
      <c r="AJ730" s="5">
        <f t="shared" si="94"/>
        <v>0</v>
      </c>
      <c r="AK730" s="2" t="str">
        <f t="shared" si="95"/>
        <v/>
      </c>
    </row>
    <row r="731" spans="1:37" x14ac:dyDescent="0.25">
      <c r="A731" s="18">
        <v>46014</v>
      </c>
      <c r="AA731" s="2">
        <f>IFERROR(INDEX('Holiday Schedule'!$D$3:$D$24,MATCH(A731,'Holiday Schedule'!$C$3:$C$24,0)),0)</f>
        <v>0</v>
      </c>
      <c r="AB731" s="2">
        <f t="shared" si="88"/>
        <v>3</v>
      </c>
      <c r="AC731" s="2">
        <f t="shared" si="89"/>
        <v>0</v>
      </c>
      <c r="AD731" s="5">
        <f t="shared" si="90"/>
        <v>0</v>
      </c>
      <c r="AE731" s="5">
        <f t="shared" si="91"/>
        <v>0</v>
      </c>
      <c r="AG731" s="2">
        <f t="shared" si="92"/>
        <v>12</v>
      </c>
      <c r="AH731" s="2">
        <f t="shared" si="93"/>
        <v>2025</v>
      </c>
      <c r="AJ731" s="5">
        <f t="shared" si="94"/>
        <v>0</v>
      </c>
      <c r="AK731" s="2" t="str">
        <f t="shared" si="95"/>
        <v/>
      </c>
    </row>
    <row r="732" spans="1:37" x14ac:dyDescent="0.25">
      <c r="A732" s="18">
        <v>46015</v>
      </c>
      <c r="AA732" s="2">
        <f>IFERROR(INDEX('Holiday Schedule'!$D$3:$D$24,MATCH(A732,'Holiday Schedule'!$C$3:$C$24,0)),0)</f>
        <v>0</v>
      </c>
      <c r="AB732" s="2">
        <f t="shared" si="88"/>
        <v>4</v>
      </c>
      <c r="AC732" s="2">
        <f t="shared" si="89"/>
        <v>0</v>
      </c>
      <c r="AD732" s="5">
        <f t="shared" si="90"/>
        <v>0</v>
      </c>
      <c r="AE732" s="5">
        <f t="shared" si="91"/>
        <v>0</v>
      </c>
      <c r="AG732" s="2">
        <f t="shared" si="92"/>
        <v>12</v>
      </c>
      <c r="AH732" s="2">
        <f t="shared" si="93"/>
        <v>2025</v>
      </c>
      <c r="AJ732" s="5">
        <f t="shared" si="94"/>
        <v>0</v>
      </c>
      <c r="AK732" s="2" t="str">
        <f t="shared" si="95"/>
        <v/>
      </c>
    </row>
    <row r="733" spans="1:37" x14ac:dyDescent="0.25">
      <c r="A733" s="18">
        <v>46016</v>
      </c>
      <c r="AA733" s="2">
        <f>IFERROR(INDEX('Holiday Schedule'!$D$3:$D$24,MATCH(A733,'Holiday Schedule'!$C$3:$C$24,0)),0)</f>
        <v>1</v>
      </c>
      <c r="AB733" s="2">
        <f t="shared" si="88"/>
        <v>5</v>
      </c>
      <c r="AC733" s="2">
        <f t="shared" si="89"/>
        <v>0</v>
      </c>
      <c r="AD733" s="5">
        <f t="shared" si="90"/>
        <v>0</v>
      </c>
      <c r="AE733" s="5">
        <f t="shared" si="91"/>
        <v>0</v>
      </c>
      <c r="AG733" s="2">
        <f t="shared" si="92"/>
        <v>12</v>
      </c>
      <c r="AH733" s="2">
        <f t="shared" si="93"/>
        <v>2025</v>
      </c>
      <c r="AJ733" s="5">
        <f t="shared" si="94"/>
        <v>0</v>
      </c>
      <c r="AK733" s="2" t="str">
        <f t="shared" si="95"/>
        <v/>
      </c>
    </row>
    <row r="734" spans="1:37" x14ac:dyDescent="0.25">
      <c r="A734" s="18">
        <v>46017</v>
      </c>
      <c r="AA734" s="2">
        <f>IFERROR(INDEX('Holiday Schedule'!$D$3:$D$24,MATCH(A734,'Holiday Schedule'!$C$3:$C$24,0)),0)</f>
        <v>0</v>
      </c>
      <c r="AB734" s="2">
        <f t="shared" si="88"/>
        <v>6</v>
      </c>
      <c r="AC734" s="2">
        <f t="shared" si="89"/>
        <v>0</v>
      </c>
      <c r="AD734" s="5">
        <f t="shared" si="90"/>
        <v>0</v>
      </c>
      <c r="AE734" s="5">
        <f t="shared" si="91"/>
        <v>0</v>
      </c>
      <c r="AG734" s="2">
        <f t="shared" si="92"/>
        <v>12</v>
      </c>
      <c r="AH734" s="2">
        <f t="shared" si="93"/>
        <v>2025</v>
      </c>
      <c r="AJ734" s="5">
        <f t="shared" si="94"/>
        <v>0</v>
      </c>
      <c r="AK734" s="2" t="str">
        <f t="shared" si="95"/>
        <v/>
      </c>
    </row>
    <row r="735" spans="1:37" x14ac:dyDescent="0.25">
      <c r="A735" s="18">
        <v>46018</v>
      </c>
      <c r="AA735" s="2">
        <f>IFERROR(INDEX('Holiday Schedule'!$D$3:$D$24,MATCH(A735,'Holiday Schedule'!$C$3:$C$24,0)),0)</f>
        <v>0</v>
      </c>
      <c r="AB735" s="2">
        <f t="shared" si="88"/>
        <v>7</v>
      </c>
      <c r="AC735" s="2">
        <f t="shared" si="89"/>
        <v>0</v>
      </c>
      <c r="AD735" s="5">
        <f t="shared" si="90"/>
        <v>0</v>
      </c>
      <c r="AE735" s="5">
        <f t="shared" si="91"/>
        <v>0</v>
      </c>
      <c r="AG735" s="2">
        <f t="shared" si="92"/>
        <v>12</v>
      </c>
      <c r="AH735" s="2">
        <f t="shared" si="93"/>
        <v>2025</v>
      </c>
      <c r="AJ735" s="5">
        <f t="shared" si="94"/>
        <v>0</v>
      </c>
      <c r="AK735" s="2" t="str">
        <f t="shared" si="95"/>
        <v/>
      </c>
    </row>
    <row r="736" spans="1:37" x14ac:dyDescent="0.25">
      <c r="A736" s="18">
        <v>46019</v>
      </c>
      <c r="AA736" s="2">
        <f>IFERROR(INDEX('Holiday Schedule'!$D$3:$D$24,MATCH(A736,'Holiday Schedule'!$C$3:$C$24,0)),0)</f>
        <v>0</v>
      </c>
      <c r="AB736" s="2">
        <f t="shared" si="88"/>
        <v>1</v>
      </c>
      <c r="AC736" s="2">
        <f t="shared" si="89"/>
        <v>0</v>
      </c>
      <c r="AD736" s="5">
        <f t="shared" si="90"/>
        <v>0</v>
      </c>
      <c r="AE736" s="5">
        <f t="shared" si="91"/>
        <v>0</v>
      </c>
      <c r="AG736" s="2">
        <f t="shared" si="92"/>
        <v>12</v>
      </c>
      <c r="AH736" s="2">
        <f t="shared" si="93"/>
        <v>2025</v>
      </c>
      <c r="AJ736" s="5">
        <f t="shared" si="94"/>
        <v>0</v>
      </c>
      <c r="AK736" s="2" t="str">
        <f t="shared" si="95"/>
        <v/>
      </c>
    </row>
    <row r="737" spans="1:37" x14ac:dyDescent="0.25">
      <c r="A737" s="18">
        <v>46020</v>
      </c>
      <c r="AA737" s="2">
        <f>IFERROR(INDEX('Holiday Schedule'!$D$3:$D$24,MATCH(A737,'Holiday Schedule'!$C$3:$C$24,0)),0)</f>
        <v>0</v>
      </c>
      <c r="AB737" s="2">
        <f t="shared" si="88"/>
        <v>2</v>
      </c>
      <c r="AC737" s="2">
        <f t="shared" si="89"/>
        <v>0</v>
      </c>
      <c r="AD737" s="5">
        <f t="shared" si="90"/>
        <v>0</v>
      </c>
      <c r="AE737" s="5">
        <f t="shared" si="91"/>
        <v>0</v>
      </c>
      <c r="AG737" s="2">
        <f t="shared" si="92"/>
        <v>12</v>
      </c>
      <c r="AH737" s="2">
        <f t="shared" si="93"/>
        <v>2025</v>
      </c>
      <c r="AJ737" s="5">
        <f t="shared" si="94"/>
        <v>0</v>
      </c>
      <c r="AK737" s="2" t="str">
        <f t="shared" si="95"/>
        <v/>
      </c>
    </row>
    <row r="738" spans="1:37" x14ac:dyDescent="0.25">
      <c r="A738" s="18">
        <v>46021</v>
      </c>
      <c r="AA738" s="2">
        <f>IFERROR(INDEX('Holiday Schedule'!$D$3:$D$24,MATCH(A738,'Holiday Schedule'!$C$3:$C$24,0)),0)</f>
        <v>0</v>
      </c>
      <c r="AB738" s="2">
        <f t="shared" si="88"/>
        <v>3</v>
      </c>
      <c r="AC738" s="2">
        <f t="shared" si="89"/>
        <v>0</v>
      </c>
      <c r="AD738" s="5">
        <f t="shared" si="90"/>
        <v>0</v>
      </c>
      <c r="AE738" s="5">
        <f t="shared" si="91"/>
        <v>0</v>
      </c>
      <c r="AG738" s="2">
        <f t="shared" si="92"/>
        <v>12</v>
      </c>
      <c r="AH738" s="2">
        <f t="shared" si="93"/>
        <v>2025</v>
      </c>
      <c r="AJ738" s="5">
        <f t="shared" si="94"/>
        <v>0</v>
      </c>
      <c r="AK738" s="2" t="str">
        <f t="shared" si="95"/>
        <v/>
      </c>
    </row>
    <row r="739" spans="1:37" x14ac:dyDescent="0.25">
      <c r="A739" s="18">
        <v>46022</v>
      </c>
      <c r="AA739" s="2">
        <f>IFERROR(INDEX('Holiday Schedule'!$D$3:$D$24,MATCH(A739,'Holiday Schedule'!$C$3:$C$24,0)),0)</f>
        <v>0</v>
      </c>
      <c r="AB739" s="2">
        <f t="shared" si="88"/>
        <v>4</v>
      </c>
      <c r="AC739" s="2">
        <f t="shared" si="89"/>
        <v>0</v>
      </c>
      <c r="AD739" s="5">
        <f t="shared" si="90"/>
        <v>0</v>
      </c>
      <c r="AE739" s="5">
        <f t="shared" si="91"/>
        <v>0</v>
      </c>
      <c r="AG739" s="2">
        <f t="shared" si="92"/>
        <v>12</v>
      </c>
      <c r="AH739" s="2">
        <f t="shared" si="93"/>
        <v>2025</v>
      </c>
      <c r="AJ739" s="5">
        <f t="shared" si="94"/>
        <v>0</v>
      </c>
      <c r="AK739" s="2" t="str">
        <f t="shared" si="95"/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J85"/>
  <sheetViews>
    <sheetView tabSelected="1" zoomScale="75" zoomScaleNormal="75" workbookViewId="0">
      <selection activeCell="J30" sqref="J30"/>
    </sheetView>
  </sheetViews>
  <sheetFormatPr defaultRowHeight="15" x14ac:dyDescent="0.25"/>
  <cols>
    <col min="1" max="1" width="3" bestFit="1" customWidth="1"/>
    <col min="2" max="2" width="12.28515625" customWidth="1"/>
    <col min="3" max="3" width="6" bestFit="1" customWidth="1"/>
    <col min="5" max="5" width="15.7109375" customWidth="1"/>
    <col min="6" max="6" width="15.42578125" bestFit="1" customWidth="1"/>
    <col min="7" max="7" width="16.7109375" bestFit="1" customWidth="1"/>
    <col min="8" max="8" width="2" bestFit="1" customWidth="1"/>
    <col min="9" max="10" width="14.42578125" bestFit="1" customWidth="1"/>
    <col min="11" max="11" width="15.42578125" bestFit="1" customWidth="1"/>
    <col min="12" max="12" width="2" bestFit="1" customWidth="1"/>
    <col min="13" max="14" width="12.140625" bestFit="1" customWidth="1"/>
    <col min="15" max="15" width="13.140625" bestFit="1" customWidth="1"/>
    <col min="16" max="16" width="2" bestFit="1" customWidth="1"/>
    <col min="17" max="17" width="14.85546875" bestFit="1" customWidth="1"/>
    <col min="18" max="18" width="15.42578125" bestFit="1" customWidth="1"/>
    <col min="19" max="19" width="17.140625" bestFit="1" customWidth="1"/>
    <col min="20" max="20" width="3.42578125" customWidth="1"/>
    <col min="21" max="21" width="11.5703125" hidden="1" customWidth="1"/>
    <col min="22" max="24" width="11.5703125" bestFit="1" customWidth="1"/>
    <col min="27" max="27" width="10.85546875" bestFit="1" customWidth="1"/>
    <col min="34" max="35" width="11.5703125" bestFit="1" customWidth="1"/>
  </cols>
  <sheetData>
    <row r="1" spans="1:36" x14ac:dyDescent="0.25">
      <c r="A1" s="22" t="s">
        <v>46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2"/>
    </row>
    <row r="2" spans="1:36" x14ac:dyDescent="0.25">
      <c r="A2" s="23" t="s">
        <v>47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2"/>
    </row>
    <row r="3" spans="1:36" x14ac:dyDescent="0.25">
      <c r="A3" s="1" t="s">
        <v>1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2"/>
    </row>
    <row r="4" spans="1:36" x14ac:dyDescent="0.25">
      <c r="A4" s="1" t="s">
        <v>2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2"/>
    </row>
    <row r="5" spans="1:36" x14ac:dyDescent="0.25">
      <c r="A5" s="5" t="s">
        <v>18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2"/>
    </row>
    <row r="6" spans="1:36" x14ac:dyDescent="0.25">
      <c r="A6" s="2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2"/>
    </row>
    <row r="7" spans="1:36" x14ac:dyDescent="0.25">
      <c r="A7" s="28" t="s">
        <v>22</v>
      </c>
      <c r="B7" s="29"/>
      <c r="C7" s="2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"/>
    </row>
    <row r="8" spans="1:36" x14ac:dyDescent="0.25">
      <c r="A8" s="30"/>
      <c r="B8" s="29"/>
      <c r="C8" s="29"/>
      <c r="D8" s="29"/>
      <c r="E8" s="31" t="s">
        <v>19</v>
      </c>
      <c r="F8" s="31"/>
      <c r="G8" s="31"/>
      <c r="H8" s="29"/>
      <c r="I8" s="31" t="s">
        <v>20</v>
      </c>
      <c r="J8" s="31"/>
      <c r="K8" s="31"/>
      <c r="L8" s="29"/>
      <c r="M8" s="31" t="s">
        <v>21</v>
      </c>
      <c r="N8" s="31"/>
      <c r="O8" s="31"/>
      <c r="P8" s="29"/>
      <c r="Q8" s="31" t="s">
        <v>48</v>
      </c>
      <c r="R8" s="31"/>
      <c r="S8" s="31"/>
      <c r="T8" s="2"/>
    </row>
    <row r="9" spans="1:36" x14ac:dyDescent="0.25">
      <c r="A9" s="2"/>
      <c r="B9" s="5" t="s">
        <v>14</v>
      </c>
      <c r="C9" s="10" t="s">
        <v>23</v>
      </c>
      <c r="D9" s="5"/>
      <c r="E9" s="5" t="s">
        <v>24</v>
      </c>
      <c r="F9" s="5" t="s">
        <v>25</v>
      </c>
      <c r="G9" s="5" t="s">
        <v>26</v>
      </c>
      <c r="H9" s="5"/>
      <c r="I9" s="5" t="s">
        <v>24</v>
      </c>
      <c r="J9" s="5" t="s">
        <v>25</v>
      </c>
      <c r="K9" s="5" t="s">
        <v>26</v>
      </c>
      <c r="L9" s="5"/>
      <c r="M9" s="5" t="s">
        <v>24</v>
      </c>
      <c r="N9" s="5" t="s">
        <v>25</v>
      </c>
      <c r="O9" s="5" t="s">
        <v>26</v>
      </c>
      <c r="P9" s="5"/>
      <c r="Q9" s="5" t="s">
        <v>24</v>
      </c>
      <c r="R9" s="5" t="s">
        <v>25</v>
      </c>
      <c r="S9" s="5" t="s">
        <v>26</v>
      </c>
      <c r="T9" s="2"/>
      <c r="U9" s="52" t="s">
        <v>60</v>
      </c>
    </row>
    <row r="10" spans="1:36" x14ac:dyDescent="0.25">
      <c r="A10" s="2">
        <v>1</v>
      </c>
      <c r="B10" s="5" t="s">
        <v>27</v>
      </c>
      <c r="C10" s="11">
        <v>2024</v>
      </c>
      <c r="D10" s="5"/>
      <c r="E10" s="5">
        <f>SUMIFS(StdO_Customers_Residential!AC:AC,StdO_Customers_Residential!$AG:$AG,Summary!$A10,StdO_Customers_Residential!$AH:$AH,Summary!$C10)</f>
        <v>33727532</v>
      </c>
      <c r="F10" s="5">
        <f>SUMIFS(StdO_Customers_Residential!AD:AD,StdO_Customers_Residential!$AG:$AG,Summary!$A10,StdO_Customers_Residential!$AH:$AH,Summary!$C10)</f>
        <v>29722606</v>
      </c>
      <c r="G10" s="5">
        <f>SUMIFS(StdO_Customers_Residential!AE:AE,StdO_Customers_Residential!$AG:$AG,Summary!$A10,StdO_Customers_Residential!$AH:$AH,Summary!$C10)</f>
        <v>63450138</v>
      </c>
      <c r="H10" s="5"/>
      <c r="I10" s="5">
        <f>SUMIFS(StdO_Customers_Small_Commercial!AC:AC,StdO_Customers_Small_Commercial!$AG:$AG,Summary!$A10,StdO_Customers_Small_Commercial!$AH:$AH,Summary!$C10)</f>
        <v>6811604</v>
      </c>
      <c r="J10" s="5">
        <f>SUMIFS(StdO_Customers_Small_Commercial!AD:AD,StdO_Customers_Small_Commercial!$AG:$AG,Summary!$A10,StdO_Customers_Small_Commercial!$AH:$AH,Summary!$C10)</f>
        <v>6152631</v>
      </c>
      <c r="K10" s="5">
        <f>SUMIFS(StdO_Customers_Small_Commercial!AE:AE,StdO_Customers_Small_Commercial!$AG:$AG,Summary!$A10,StdO_Customers_Small_Commercial!$AH:$AH,Summary!$C10)</f>
        <v>12964235</v>
      </c>
      <c r="L10" s="5"/>
      <c r="M10" s="5">
        <f>SUMIFS(StdO_Customers_Lighting!AC:AC,StdO_Customers_Lighting!$AG:$AG,Summary!$A10,StdO_Customers_Lighting!$AH:$AH,Summary!$C10)</f>
        <v>117830</v>
      </c>
      <c r="N10" s="5">
        <f>SUMIFS(StdO_Customers_Lighting!AD:AD,StdO_Customers_Lighting!$AG:$AG,Summary!$A10,StdO_Customers_Lighting!$AH:$AH,Summary!$C10)</f>
        <v>220086</v>
      </c>
      <c r="O10" s="5">
        <f>SUMIFS(StdO_Customers_Lighting!AE:AE,StdO_Customers_Lighting!$AG:$AG,Summary!$A10,StdO_Customers_Lighting!$AH:$AH,Summary!$C10)</f>
        <v>337916</v>
      </c>
      <c r="P10" s="5"/>
      <c r="Q10" s="5">
        <f>SUMIFS(Total_StdO_Customers!AC:AC,Total_StdO_Customers!$AG:$AG,Summary!$A10,Total_StdO_Customers!$AH:$AH,Summary!$C10)</f>
        <v>40656966</v>
      </c>
      <c r="R10" s="5">
        <f>SUMIFS(Total_StdO_Customers!AD:AD,Total_StdO_Customers!$AG:$AG,Summary!$A10,Total_StdO_Customers!$AH:$AH,Summary!$C10)</f>
        <v>36095323</v>
      </c>
      <c r="S10" s="5">
        <f>SUMIFS(Total_StdO_Customers!AE:AE,Total_StdO_Customers!$AG:$AG,Summary!$A10,Total_StdO_Customers!$AH:$AH,Summary!$C10)</f>
        <v>76752289</v>
      </c>
      <c r="T10" s="5"/>
      <c r="U10" s="53">
        <f>S10-(SUM(O10,K10,G10))</f>
        <v>0</v>
      </c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</row>
    <row r="11" spans="1:36" x14ac:dyDescent="0.25">
      <c r="A11" s="2">
        <v>2</v>
      </c>
      <c r="B11" s="5" t="s">
        <v>28</v>
      </c>
      <c r="C11" s="11">
        <v>2024</v>
      </c>
      <c r="D11" s="5"/>
      <c r="E11" s="5">
        <f>SUMIFS(StdO_Customers_Residential!AC:AC,StdO_Customers_Residential!$AG:$AG,Summary!$A11,StdO_Customers_Residential!$AH:$AH,Summary!$C11)</f>
        <v>30141863</v>
      </c>
      <c r="F11" s="5">
        <f>SUMIFS(StdO_Customers_Residential!AD:AD,StdO_Customers_Residential!$AG:$AG,Summary!$A11,StdO_Customers_Residential!$AH:$AH,Summary!$C11)</f>
        <v>28292742</v>
      </c>
      <c r="G11" s="5">
        <f>SUMIFS(StdO_Customers_Residential!AE:AE,StdO_Customers_Residential!$AG:$AG,Summary!$A11,StdO_Customers_Residential!$AH:$AH,Summary!$C11)</f>
        <v>58434605</v>
      </c>
      <c r="H11" s="5"/>
      <c r="I11" s="5">
        <f>SUMIFS(StdO_Customers_Small_Commercial!AC:AC,StdO_Customers_Small_Commercial!$AG:$AG,Summary!$A11,StdO_Customers_Small_Commercial!$AH:$AH,Summary!$C11)</f>
        <v>5729102</v>
      </c>
      <c r="J11" s="5">
        <f>SUMIFS(StdO_Customers_Small_Commercial!AD:AD,StdO_Customers_Small_Commercial!$AG:$AG,Summary!$A11,StdO_Customers_Small_Commercial!$AH:$AH,Summary!$C11)</f>
        <v>5475414</v>
      </c>
      <c r="K11" s="5">
        <f>SUMIFS(StdO_Customers_Small_Commercial!AE:AE,StdO_Customers_Small_Commercial!$AG:$AG,Summary!$A11,StdO_Customers_Small_Commercial!$AH:$AH,Summary!$C11)</f>
        <v>11204516</v>
      </c>
      <c r="L11" s="5"/>
      <c r="M11" s="5">
        <f>SUMIFS(StdO_Customers_Lighting!AC:AC,StdO_Customers_Lighting!$AG:$AG,Summary!$A11,StdO_Customers_Lighting!$AH:$AH,Summary!$C11)</f>
        <v>94696</v>
      </c>
      <c r="N11" s="5">
        <f>SUMIFS(StdO_Customers_Lighting!AD:AD,StdO_Customers_Lighting!$AG:$AG,Summary!$A11,StdO_Customers_Lighting!$AH:$AH,Summary!$C11)</f>
        <v>210816</v>
      </c>
      <c r="O11" s="5">
        <f>SUMIFS(StdO_Customers_Lighting!AE:AE,StdO_Customers_Lighting!$AG:$AG,Summary!$A11,StdO_Customers_Lighting!$AH:$AH,Summary!$C11)</f>
        <v>305512</v>
      </c>
      <c r="P11" s="5"/>
      <c r="Q11" s="5">
        <f>SUMIFS(Total_StdO_Customers!AC:AC,Total_StdO_Customers!$AG:$AG,Summary!$A11,Total_StdO_Customers!$AH:$AH,Summary!$C11)</f>
        <v>35965661</v>
      </c>
      <c r="R11" s="5">
        <f>SUMIFS(Total_StdO_Customers!AD:AD,Total_StdO_Customers!$AG:$AG,Summary!$A11,Total_StdO_Customers!$AH:$AH,Summary!$C11)</f>
        <v>33978972</v>
      </c>
      <c r="S11" s="5">
        <f>SUMIFS(Total_StdO_Customers!AE:AE,Total_StdO_Customers!$AG:$AG,Summary!$A11,Total_StdO_Customers!$AH:$AH,Summary!$C11)</f>
        <v>69944633</v>
      </c>
      <c r="T11" s="5"/>
      <c r="U11" s="53">
        <f>S11-(SUM(O11,K11,G11))</f>
        <v>0</v>
      </c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</row>
    <row r="12" spans="1:36" x14ac:dyDescent="0.25">
      <c r="A12" s="2">
        <v>3</v>
      </c>
      <c r="B12" s="5" t="s">
        <v>29</v>
      </c>
      <c r="C12" s="11">
        <v>2024</v>
      </c>
      <c r="D12" s="5"/>
      <c r="E12" s="5">
        <f>SUMIFS(StdO_Customers_Residential!AC:AC,StdO_Customers_Residential!$AG:$AG,Summary!$A12,StdO_Customers_Residential!$AH:$AH,Summary!$C12)</f>
        <v>31000335</v>
      </c>
      <c r="F12" s="5">
        <f>SUMIFS(StdO_Customers_Residential!AD:AD,StdO_Customers_Residential!$AG:$AG,Summary!$A12,StdO_Customers_Residential!$AH:$AH,Summary!$C12)</f>
        <v>30264052</v>
      </c>
      <c r="G12" s="5">
        <f>SUMIFS(StdO_Customers_Residential!AE:AE,StdO_Customers_Residential!$AG:$AG,Summary!$A12,StdO_Customers_Residential!$AH:$AH,Summary!$C12)</f>
        <v>61264387</v>
      </c>
      <c r="H12" s="5"/>
      <c r="I12" s="5">
        <f>SUMIFS(StdO_Customers_Small_Commercial!AC:AC,StdO_Customers_Small_Commercial!$AG:$AG,Summary!$A12,StdO_Customers_Small_Commercial!$AH:$AH,Summary!$C12)</f>
        <v>5998103</v>
      </c>
      <c r="J12" s="5">
        <f>SUMIFS(StdO_Customers_Small_Commercial!AD:AD,StdO_Customers_Small_Commercial!$AG:$AG,Summary!$A12,StdO_Customers_Small_Commercial!$AH:$AH,Summary!$C12)</f>
        <v>5834657</v>
      </c>
      <c r="K12" s="5">
        <f>SUMIFS(StdO_Customers_Small_Commercial!AE:AE,StdO_Customers_Small_Commercial!$AG:$AG,Summary!$A12,StdO_Customers_Small_Commercial!$AH:$AH,Summary!$C12)</f>
        <v>11832760</v>
      </c>
      <c r="L12" s="5"/>
      <c r="M12" s="5">
        <f>SUMIFS(StdO_Customers_Lighting!AC:AC,StdO_Customers_Lighting!$AG:$AG,Summary!$A12,StdO_Customers_Lighting!$AH:$AH,Summary!$C12)</f>
        <v>91031</v>
      </c>
      <c r="N12" s="5">
        <f>SUMIFS(StdO_Customers_Lighting!AD:AD,StdO_Customers_Lighting!$AG:$AG,Summary!$A12,StdO_Customers_Lighting!$AH:$AH,Summary!$C12)</f>
        <v>232513</v>
      </c>
      <c r="O12" s="5">
        <f>SUMIFS(StdO_Customers_Lighting!AE:AE,StdO_Customers_Lighting!$AG:$AG,Summary!$A12,StdO_Customers_Lighting!$AH:$AH,Summary!$C12)</f>
        <v>323544</v>
      </c>
      <c r="P12" s="5"/>
      <c r="Q12" s="5">
        <f>SUMIFS(Total_StdO_Customers!AC:AC,Total_StdO_Customers!$AG:$AG,Summary!$A12,Total_StdO_Customers!$AH:$AH,Summary!$C12)</f>
        <v>37089469</v>
      </c>
      <c r="R12" s="5">
        <f>SUMIFS(Total_StdO_Customers!AD:AD,Total_StdO_Customers!$AG:$AG,Summary!$A12,Total_StdO_Customers!$AH:$AH,Summary!$C12)</f>
        <v>36331222</v>
      </c>
      <c r="S12" s="5">
        <f>SUMIFS(Total_StdO_Customers!AE:AE,Total_StdO_Customers!$AG:$AG,Summary!$A12,Total_StdO_Customers!$AH:$AH,Summary!$C12)</f>
        <v>73420691</v>
      </c>
      <c r="T12" s="5"/>
      <c r="U12" s="53">
        <f>S12-(SUM(O12,K12,G12))</f>
        <v>0</v>
      </c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</row>
    <row r="13" spans="1:36" x14ac:dyDescent="0.25">
      <c r="A13" s="2">
        <v>4</v>
      </c>
      <c r="B13" s="5" t="s">
        <v>30</v>
      </c>
      <c r="C13" s="11">
        <v>2024</v>
      </c>
      <c r="D13" s="5"/>
      <c r="E13" s="5">
        <f>SUMIFS(StdO_Customers_Residential!AC:AC,StdO_Customers_Residential!$AG:$AG,Summary!$A13,StdO_Customers_Residential!$AH:$AH,Summary!$C13)</f>
        <v>24117351.051000003</v>
      </c>
      <c r="F13" s="5">
        <f>SUMIFS(StdO_Customers_Residential!AD:AD,StdO_Customers_Residential!$AG:$AG,Summary!$A13,StdO_Customers_Residential!$AH:$AH,Summary!$C13)</f>
        <v>24129944.146000005</v>
      </c>
      <c r="G13" s="5">
        <f>SUMIFS(StdO_Customers_Residential!AE:AE,StdO_Customers_Residential!$AG:$AG,Summary!$A13,StdO_Customers_Residential!$AH:$AH,Summary!$C13)</f>
        <v>48247295.196999989</v>
      </c>
      <c r="H13" s="5"/>
      <c r="I13" s="5">
        <f>SUMIFS(StdO_Customers_Small_Commercial!AC:AC,StdO_Customers_Small_Commercial!$AG:$AG,Summary!$A13,StdO_Customers_Small_Commercial!$AH:$AH,Summary!$C13)</f>
        <v>4872165.7379999999</v>
      </c>
      <c r="J13" s="5">
        <f>SUMIFS(StdO_Customers_Small_Commercial!AD:AD,StdO_Customers_Small_Commercial!$AG:$AG,Summary!$A13,StdO_Customers_Small_Commercial!$AH:$AH,Summary!$C13)</f>
        <v>4872742.6639999999</v>
      </c>
      <c r="K13" s="5">
        <f>SUMIFS(StdO_Customers_Small_Commercial!AE:AE,StdO_Customers_Small_Commercial!$AG:$AG,Summary!$A13,StdO_Customers_Small_Commercial!$AH:$AH,Summary!$C13)</f>
        <v>9744908.4020000007</v>
      </c>
      <c r="L13" s="5"/>
      <c r="M13" s="5">
        <f>SUMIFS(StdO_Customers_Lighting!AC:AC,StdO_Customers_Lighting!$AG:$AG,Summary!$A13,StdO_Customers_Lighting!$AH:$AH,Summary!$C13)</f>
        <v>59582.134999999987</v>
      </c>
      <c r="N13" s="5">
        <f>SUMIFS(StdO_Customers_Lighting!AD:AD,StdO_Customers_Lighting!$AG:$AG,Summary!$A13,StdO_Customers_Lighting!$AH:$AH,Summary!$C13)</f>
        <v>257323.82599999997</v>
      </c>
      <c r="O13" s="5">
        <f>SUMIFS(StdO_Customers_Lighting!AE:AE,StdO_Customers_Lighting!$AG:$AG,Summary!$A13,StdO_Customers_Lighting!$AH:$AH,Summary!$C13)</f>
        <v>316905.96099999989</v>
      </c>
      <c r="P13" s="5"/>
      <c r="Q13" s="5">
        <f>SUMIFS(Total_StdO_Customers!AC:AC,Total_StdO_Customers!$AG:$AG,Summary!$A13,Total_StdO_Customers!$AH:$AH,Summary!$C13)</f>
        <v>29049098.924000006</v>
      </c>
      <c r="R13" s="5">
        <f>SUMIFS(Total_StdO_Customers!AD:AD,Total_StdO_Customers!$AG:$AG,Summary!$A13,Total_StdO_Customers!$AH:$AH,Summary!$C13)</f>
        <v>29260010.636</v>
      </c>
      <c r="S13" s="5">
        <f>SUMIFS(Total_StdO_Customers!AE:AE,Total_StdO_Customers!$AG:$AG,Summary!$A13,Total_StdO_Customers!$AH:$AH,Summary!$C13)</f>
        <v>58309109.560000002</v>
      </c>
      <c r="T13" s="5"/>
      <c r="U13" s="53">
        <f t="shared" ref="U13:U59" si="0">S13-(SUM(O13,K13,G13))</f>
        <v>0</v>
      </c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</row>
    <row r="14" spans="1:36" x14ac:dyDescent="0.25">
      <c r="A14" s="2">
        <v>5</v>
      </c>
      <c r="B14" s="5" t="s">
        <v>31</v>
      </c>
      <c r="C14" s="11">
        <v>2024</v>
      </c>
      <c r="D14" s="5"/>
      <c r="E14" s="5">
        <f>SUMIFS(StdO_Customers_Residential!AC:AC,StdO_Customers_Residential!$AG:$AG,Summary!$A14,StdO_Customers_Residential!$AH:$AH,Summary!$C14)</f>
        <v>23384452.236000001</v>
      </c>
      <c r="F14" s="5">
        <f>SUMIFS(StdO_Customers_Residential!AD:AD,StdO_Customers_Residential!$AG:$AG,Summary!$A14,StdO_Customers_Residential!$AH:$AH,Summary!$C14)</f>
        <v>22120932.099999998</v>
      </c>
      <c r="G14" s="5">
        <f>SUMIFS(StdO_Customers_Residential!AE:AE,StdO_Customers_Residential!$AG:$AG,Summary!$A14,StdO_Customers_Residential!$AH:$AH,Summary!$C14)</f>
        <v>45505384.336000003</v>
      </c>
      <c r="H14" s="5"/>
      <c r="I14" s="5">
        <f>SUMIFS(StdO_Customers_Small_Commercial!AC:AC,StdO_Customers_Small_Commercial!$AG:$AG,Summary!$A14,StdO_Customers_Small_Commercial!$AH:$AH,Summary!$C14)</f>
        <v>4767872.6500000004</v>
      </c>
      <c r="J14" s="5">
        <f>SUMIFS(StdO_Customers_Small_Commercial!AD:AD,StdO_Customers_Small_Commercial!$AG:$AG,Summary!$A14,StdO_Customers_Small_Commercial!$AH:$AH,Summary!$C14)</f>
        <v>4374229.1870000008</v>
      </c>
      <c r="K14" s="5">
        <f>SUMIFS(StdO_Customers_Small_Commercial!AE:AE,StdO_Customers_Small_Commercial!$AG:$AG,Summary!$A14,StdO_Customers_Small_Commercial!$AH:$AH,Summary!$C14)</f>
        <v>9142101.8369999994</v>
      </c>
      <c r="L14" s="5"/>
      <c r="M14" s="5">
        <f>SUMIFS(StdO_Customers_Lighting!AC:AC,StdO_Customers_Lighting!$AG:$AG,Summary!$A14,StdO_Customers_Lighting!$AH:$AH,Summary!$C14)</f>
        <v>55241.271000000001</v>
      </c>
      <c r="N14" s="5">
        <f>SUMIFS(StdO_Customers_Lighting!AD:AD,StdO_Customers_Lighting!$AG:$AG,Summary!$A14,StdO_Customers_Lighting!$AH:$AH,Summary!$C14)</f>
        <v>263438.95</v>
      </c>
      <c r="O14" s="5">
        <f>SUMIFS(StdO_Customers_Lighting!AE:AE,StdO_Customers_Lighting!$AG:$AG,Summary!$A14,StdO_Customers_Lighting!$AH:$AH,Summary!$C14)</f>
        <v>318680.22099999996</v>
      </c>
      <c r="P14" s="5"/>
      <c r="Q14" s="5">
        <f>SUMIFS(Total_StdO_Customers!AC:AC,Total_StdO_Customers!$AG:$AG,Summary!$A14,Total_StdO_Customers!$AH:$AH,Summary!$C14)</f>
        <v>28207566.157000009</v>
      </c>
      <c r="R14" s="5">
        <f>SUMIFS(Total_StdO_Customers!AD:AD,Total_StdO_Customers!$AG:$AG,Summary!$A14,Total_StdO_Customers!$AH:$AH,Summary!$C14)</f>
        <v>26758600.236999996</v>
      </c>
      <c r="S14" s="5">
        <f>SUMIFS(Total_StdO_Customers!AE:AE,Total_StdO_Customers!$AG:$AG,Summary!$A14,Total_StdO_Customers!$AH:$AH,Summary!$C14)</f>
        <v>54966166.394000001</v>
      </c>
      <c r="T14" s="5"/>
      <c r="U14" s="53">
        <f t="shared" si="0"/>
        <v>0</v>
      </c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</row>
    <row r="15" spans="1:36" x14ac:dyDescent="0.25">
      <c r="A15" s="2">
        <v>6</v>
      </c>
      <c r="B15" s="5" t="s">
        <v>32</v>
      </c>
      <c r="C15" s="11">
        <v>2024</v>
      </c>
      <c r="D15" s="5"/>
      <c r="E15" s="5">
        <f>SUMIFS(StdO_Customers_Residential!AC:AC,StdO_Customers_Residential!$AG:$AG,Summary!$A15,StdO_Customers_Residential!$AH:$AH,Summary!$C15)</f>
        <v>23244491.813999996</v>
      </c>
      <c r="F15" s="5">
        <f>SUMIFS(StdO_Customers_Residential!AD:AD,StdO_Customers_Residential!$AG:$AG,Summary!$A15,StdO_Customers_Residential!$AH:$AH,Summary!$C15)</f>
        <v>22977947.002999995</v>
      </c>
      <c r="G15" s="5">
        <f>SUMIFS(StdO_Customers_Residential!AE:AE,StdO_Customers_Residential!$AG:$AG,Summary!$A15,StdO_Customers_Residential!$AH:$AH,Summary!$C15)</f>
        <v>46222438.817000002</v>
      </c>
      <c r="H15" s="5"/>
      <c r="I15" s="5">
        <f>SUMIFS(StdO_Customers_Small_Commercial!AC:AC,StdO_Customers_Small_Commercial!$AG:$AG,Summary!$A15,StdO_Customers_Small_Commercial!$AH:$AH,Summary!$C15)</f>
        <v>5311330.7299999995</v>
      </c>
      <c r="J15" s="5">
        <f>SUMIFS(StdO_Customers_Small_Commercial!AD:AD,StdO_Customers_Small_Commercial!$AG:$AG,Summary!$A15,StdO_Customers_Small_Commercial!$AH:$AH,Summary!$C15)</f>
        <v>4982054.6510000005</v>
      </c>
      <c r="K15" s="5">
        <f>SUMIFS(StdO_Customers_Small_Commercial!AE:AE,StdO_Customers_Small_Commercial!$AG:$AG,Summary!$A15,StdO_Customers_Small_Commercial!$AH:$AH,Summary!$C15)</f>
        <v>10293385.381000001</v>
      </c>
      <c r="L15" s="5"/>
      <c r="M15" s="5">
        <f>SUMIFS(StdO_Customers_Lighting!AC:AC,StdO_Customers_Lighting!$AG:$AG,Summary!$A15,StdO_Customers_Lighting!$AH:$AH,Summary!$C15)</f>
        <v>48947.824000000001</v>
      </c>
      <c r="N15" s="5">
        <f>SUMIFS(StdO_Customers_Lighting!AD:AD,StdO_Customers_Lighting!$AG:$AG,Summary!$A15,StdO_Customers_Lighting!$AH:$AH,Summary!$C15)</f>
        <v>305367.75399999996</v>
      </c>
      <c r="O15" s="5">
        <f>SUMIFS(StdO_Customers_Lighting!AE:AE,StdO_Customers_Lighting!$AG:$AG,Summary!$A15,StdO_Customers_Lighting!$AH:$AH,Summary!$C15)</f>
        <v>354315.57799999998</v>
      </c>
      <c r="P15" s="5"/>
      <c r="Q15" s="5">
        <f>SUMIFS(Total_StdO_Customers!AC:AC,Total_StdO_Customers!$AG:$AG,Summary!$A15,Total_StdO_Customers!$AH:$AH,Summary!$C15)</f>
        <v>28604770.367999993</v>
      </c>
      <c r="R15" s="5">
        <f>SUMIFS(Total_StdO_Customers!AD:AD,Total_StdO_Customers!$AG:$AG,Summary!$A15,Total_StdO_Customers!$AH:$AH,Summary!$C15)</f>
        <v>28265369.408000004</v>
      </c>
      <c r="S15" s="5">
        <f>SUMIFS(Total_StdO_Customers!AE:AE,Total_StdO_Customers!$AG:$AG,Summary!$A15,Total_StdO_Customers!$AH:$AH,Summary!$C15)</f>
        <v>56870139.776000001</v>
      </c>
      <c r="T15" s="5"/>
      <c r="U15" s="53">
        <f t="shared" si="0"/>
        <v>0</v>
      </c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</row>
    <row r="16" spans="1:36" x14ac:dyDescent="0.25">
      <c r="A16" s="2">
        <v>7</v>
      </c>
      <c r="B16" s="5" t="s">
        <v>33</v>
      </c>
      <c r="C16" s="11">
        <v>2024</v>
      </c>
      <c r="D16" s="5"/>
      <c r="E16" s="5">
        <f>SUMIFS(StdO_Customers_Residential!AC:AC,StdO_Customers_Residential!$AG:$AG,Summary!$A16,StdO_Customers_Residential!$AH:$AH,Summary!$C16)</f>
        <v>30296676.829999994</v>
      </c>
      <c r="F16" s="5">
        <f>SUMIFS(StdO_Customers_Residential!AD:AD,StdO_Customers_Residential!$AG:$AG,Summary!$A16,StdO_Customers_Residential!$AH:$AH,Summary!$C16)</f>
        <v>27041160.914999995</v>
      </c>
      <c r="G16" s="5">
        <f>SUMIFS(StdO_Customers_Residential!AE:AE,StdO_Customers_Residential!$AG:$AG,Summary!$A16,StdO_Customers_Residential!$AH:$AH,Summary!$C16)</f>
        <v>57337837.745000005</v>
      </c>
      <c r="H16" s="5"/>
      <c r="I16" s="5">
        <f>SUMIFS(StdO_Customers_Small_Commercial!AC:AC,StdO_Customers_Small_Commercial!$AG:$AG,Summary!$A16,StdO_Customers_Small_Commercial!$AH:$AH,Summary!$C16)</f>
        <v>6765512.8710000003</v>
      </c>
      <c r="J16" s="5">
        <f>SUMIFS(StdO_Customers_Small_Commercial!AD:AD,StdO_Customers_Small_Commercial!$AG:$AG,Summary!$A16,StdO_Customers_Small_Commercial!$AH:$AH,Summary!$C16)</f>
        <v>5698144.8719999995</v>
      </c>
      <c r="K16" s="5">
        <f>SUMIFS(StdO_Customers_Small_Commercial!AE:AE,StdO_Customers_Small_Commercial!$AG:$AG,Summary!$A16,StdO_Customers_Small_Commercial!$AH:$AH,Summary!$C16)</f>
        <v>12463657.743000003</v>
      </c>
      <c r="L16" s="5"/>
      <c r="M16" s="5">
        <f>SUMIFS(StdO_Customers_Lighting!AC:AC,StdO_Customers_Lighting!$AG:$AG,Summary!$A16,StdO_Customers_Lighting!$AH:$AH,Summary!$C16)</f>
        <v>51823.09599999999</v>
      </c>
      <c r="N16" s="5">
        <f>SUMIFS(StdO_Customers_Lighting!AD:AD,StdO_Customers_Lighting!$AG:$AG,Summary!$A16,StdO_Customers_Lighting!$AH:$AH,Summary!$C16)</f>
        <v>338269.85700000002</v>
      </c>
      <c r="O16" s="5">
        <f>SUMIFS(StdO_Customers_Lighting!AE:AE,StdO_Customers_Lighting!$AG:$AG,Summary!$A16,StdO_Customers_Lighting!$AH:$AH,Summary!$C16)</f>
        <v>390092.95299999992</v>
      </c>
      <c r="P16" s="5"/>
      <c r="Q16" s="5">
        <f>SUMIFS(Total_StdO_Customers!AC:AC,Total_StdO_Customers!$AG:$AG,Summary!$A16,Total_StdO_Customers!$AH:$AH,Summary!$C16)</f>
        <v>37114012.796999998</v>
      </c>
      <c r="R16" s="5">
        <f>SUMIFS(Total_StdO_Customers!AD:AD,Total_StdO_Customers!$AG:$AG,Summary!$A16,Total_StdO_Customers!$AH:$AH,Summary!$C16)</f>
        <v>33077575.643999994</v>
      </c>
      <c r="S16" s="5">
        <f>SUMIFS(Total_StdO_Customers!AE:AE,Total_StdO_Customers!$AG:$AG,Summary!$A16,Total_StdO_Customers!$AH:$AH,Summary!$C16)</f>
        <v>70191588.441</v>
      </c>
      <c r="T16" s="5"/>
      <c r="U16" s="53">
        <f t="shared" si="0"/>
        <v>0</v>
      </c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</row>
    <row r="17" spans="1:36" x14ac:dyDescent="0.25">
      <c r="A17" s="2">
        <v>8</v>
      </c>
      <c r="B17" s="5" t="s">
        <v>34</v>
      </c>
      <c r="C17" s="11">
        <v>2024</v>
      </c>
      <c r="D17" s="5"/>
      <c r="E17" s="5">
        <f>SUMIFS(StdO_Customers_Residential!AC:AC,StdO_Customers_Residential!$AG:$AG,Summary!$A17,StdO_Customers_Residential!$AH:$AH,Summary!$C17)</f>
        <v>27704254.838999998</v>
      </c>
      <c r="F17" s="5">
        <f>SUMIFS(StdO_Customers_Residential!AD:AD,StdO_Customers_Residential!$AG:$AG,Summary!$A17,StdO_Customers_Residential!$AH:$AH,Summary!$C17)</f>
        <v>26232293.363000002</v>
      </c>
      <c r="G17" s="5">
        <f>SUMIFS(StdO_Customers_Residential!AE:AE,StdO_Customers_Residential!$AG:$AG,Summary!$A17,StdO_Customers_Residential!$AH:$AH,Summary!$C17)</f>
        <v>53936548.202</v>
      </c>
      <c r="H17" s="5"/>
      <c r="I17" s="5">
        <f>SUMIFS(StdO_Customers_Small_Commercial!AC:AC,StdO_Customers_Small_Commercial!$AG:$AG,Summary!$A17,StdO_Customers_Small_Commercial!$AH:$AH,Summary!$C17)</f>
        <v>5648646.1379999993</v>
      </c>
      <c r="J17" s="5">
        <f>SUMIFS(StdO_Customers_Small_Commercial!AD:AD,StdO_Customers_Small_Commercial!$AG:$AG,Summary!$A17,StdO_Customers_Small_Commercial!$AH:$AH,Summary!$C17)</f>
        <v>5050747.7270000009</v>
      </c>
      <c r="K17" s="5">
        <f>SUMIFS(StdO_Customers_Small_Commercial!AE:AE,StdO_Customers_Small_Commercial!$AG:$AG,Summary!$A17,StdO_Customers_Small_Commercial!$AH:$AH,Summary!$C17)</f>
        <v>10699393.864999998</v>
      </c>
      <c r="L17" s="5"/>
      <c r="M17" s="5">
        <f>SUMIFS(StdO_Customers_Lighting!AC:AC,StdO_Customers_Lighting!$AG:$AG,Summary!$A17,StdO_Customers_Lighting!$AH:$AH,Summary!$C17)</f>
        <v>61647.843000000008</v>
      </c>
      <c r="N17" s="5">
        <f>SUMIFS(StdO_Customers_Lighting!AD:AD,StdO_Customers_Lighting!$AG:$AG,Summary!$A17,StdO_Customers_Lighting!$AH:$AH,Summary!$C17)</f>
        <v>293257.90600000002</v>
      </c>
      <c r="O17" s="5">
        <f>SUMIFS(StdO_Customers_Lighting!AE:AE,StdO_Customers_Lighting!$AG:$AG,Summary!$A17,StdO_Customers_Lighting!$AH:$AH,Summary!$C17)</f>
        <v>354905.74900000001</v>
      </c>
      <c r="P17" s="5"/>
      <c r="Q17" s="5">
        <f>SUMIFS(Total_StdO_Customers!AC:AC,Total_StdO_Customers!$AG:$AG,Summary!$A17,Total_StdO_Customers!$AH:$AH,Summary!$C17)</f>
        <v>33414548.82</v>
      </c>
      <c r="R17" s="5">
        <f>SUMIFS(Total_StdO_Customers!AD:AD,Total_StdO_Customers!$AG:$AG,Summary!$A17,Total_StdO_Customers!$AH:$AH,Summary!$C17)</f>
        <v>31576298.996000003</v>
      </c>
      <c r="S17" s="5">
        <f>SUMIFS(Total_StdO_Customers!AE:AE,Total_StdO_Customers!$AG:$AG,Summary!$A17,Total_StdO_Customers!$AH:$AH,Summary!$C17)</f>
        <v>64990847.816000007</v>
      </c>
      <c r="T17" s="5"/>
      <c r="U17" s="53">
        <f t="shared" si="0"/>
        <v>0</v>
      </c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</row>
    <row r="18" spans="1:36" x14ac:dyDescent="0.25">
      <c r="A18" s="2">
        <v>9</v>
      </c>
      <c r="B18" s="5" t="s">
        <v>35</v>
      </c>
      <c r="C18" s="11">
        <v>2024</v>
      </c>
      <c r="D18" s="5"/>
      <c r="E18" s="5">
        <f>SUMIFS(StdO_Customers_Residential!AC:AC,StdO_Customers_Residential!$AG:$AG,Summary!$A18,StdO_Customers_Residential!$AH:$AH,Summary!$C18)</f>
        <v>21769016.560000002</v>
      </c>
      <c r="F18" s="5">
        <f>SUMIFS(StdO_Customers_Residential!AD:AD,StdO_Customers_Residential!$AG:$AG,Summary!$A18,StdO_Customers_Residential!$AH:$AH,Summary!$C18)</f>
        <v>22926591.745000001</v>
      </c>
      <c r="G18" s="5">
        <f>SUMIFS(StdO_Customers_Residential!AE:AE,StdO_Customers_Residential!$AG:$AG,Summary!$A18,StdO_Customers_Residential!$AH:$AH,Summary!$C18)</f>
        <v>44695608.304999992</v>
      </c>
      <c r="H18" s="5"/>
      <c r="I18" s="5">
        <f>SUMIFS(StdO_Customers_Small_Commercial!AC:AC,StdO_Customers_Small_Commercial!$AG:$AG,Summary!$A18,StdO_Customers_Small_Commercial!$AH:$AH,Summary!$C18)</f>
        <v>4460801.3959999997</v>
      </c>
      <c r="J18" s="5">
        <f>SUMIFS(StdO_Customers_Small_Commercial!AD:AD,StdO_Customers_Small_Commercial!$AG:$AG,Summary!$A18,StdO_Customers_Small_Commercial!$AH:$AH,Summary!$C18)</f>
        <v>4506559.6549999993</v>
      </c>
      <c r="K18" s="5">
        <f>SUMIFS(StdO_Customers_Small_Commercial!AE:AE,StdO_Customers_Small_Commercial!$AG:$AG,Summary!$A18,StdO_Customers_Small_Commercial!$AH:$AH,Summary!$C18)</f>
        <v>8967361.0510000009</v>
      </c>
      <c r="L18" s="5"/>
      <c r="M18" s="5">
        <f>SUMIFS(StdO_Customers_Lighting!AC:AC,StdO_Customers_Lighting!$AG:$AG,Summary!$A18,StdO_Customers_Lighting!$AH:$AH,Summary!$C18)</f>
        <v>81608.478000000017</v>
      </c>
      <c r="N18" s="5">
        <f>SUMIFS(StdO_Customers_Lighting!AD:AD,StdO_Customers_Lighting!$AG:$AG,Summary!$A18,StdO_Customers_Lighting!$AH:$AH,Summary!$C18)</f>
        <v>274532.43999999994</v>
      </c>
      <c r="O18" s="5">
        <f>SUMIFS(StdO_Customers_Lighting!AE:AE,StdO_Customers_Lighting!$AG:$AG,Summary!$A18,StdO_Customers_Lighting!$AH:$AH,Summary!$C18)</f>
        <v>356140.91799999989</v>
      </c>
      <c r="P18" s="5"/>
      <c r="Q18" s="5">
        <f>SUMIFS(Total_StdO_Customers!AC:AC,Total_StdO_Customers!$AG:$AG,Summary!$A18,Total_StdO_Customers!$AH:$AH,Summary!$C18)</f>
        <v>26311426.433999997</v>
      </c>
      <c r="R18" s="5">
        <f>SUMIFS(Total_StdO_Customers!AD:AD,Total_StdO_Customers!$AG:$AG,Summary!$A18,Total_StdO_Customers!$AH:$AH,Summary!$C18)</f>
        <v>27707683.840000004</v>
      </c>
      <c r="S18" s="5">
        <f>SUMIFS(Total_StdO_Customers!AE:AE,Total_StdO_Customers!$AG:$AG,Summary!$A18,Total_StdO_Customers!$AH:$AH,Summary!$C18)</f>
        <v>54019110.274000004</v>
      </c>
      <c r="T18" s="5"/>
      <c r="U18" s="53">
        <f t="shared" si="0"/>
        <v>0</v>
      </c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</row>
    <row r="19" spans="1:36" x14ac:dyDescent="0.25">
      <c r="A19" s="2">
        <v>10</v>
      </c>
      <c r="B19" s="5" t="s">
        <v>36</v>
      </c>
      <c r="C19" s="11">
        <v>2024</v>
      </c>
      <c r="D19" s="5"/>
      <c r="E19" s="5">
        <f>SUMIFS(StdO_Customers_Residential!AC:AC,StdO_Customers_Residential!$AG:$AG,Summary!$A19,StdO_Customers_Residential!$AH:$AH,Summary!$C19)</f>
        <v>27765578</v>
      </c>
      <c r="F19" s="5">
        <f>SUMIFS(StdO_Customers_Residential!AD:AD,StdO_Customers_Residential!$AG:$AG,Summary!$A19,StdO_Customers_Residential!$AH:$AH,Summary!$C19)</f>
        <v>23954391</v>
      </c>
      <c r="G19" s="5">
        <f>SUMIFS(StdO_Customers_Residential!AE:AE,StdO_Customers_Residential!$AG:$AG,Summary!$A19,StdO_Customers_Residential!$AH:$AH,Summary!$C19)</f>
        <v>51719969</v>
      </c>
      <c r="H19" s="5"/>
      <c r="I19" s="5">
        <f>SUMIFS(StdO_Customers_Small_Commercial!AC:AC,StdO_Customers_Small_Commercial!$AG:$AG,Summary!$A19,StdO_Customers_Small_Commercial!$AH:$AH,Summary!$C19)</f>
        <v>5424933</v>
      </c>
      <c r="J19" s="5">
        <f>SUMIFS(StdO_Customers_Small_Commercial!AD:AD,StdO_Customers_Small_Commercial!$AG:$AG,Summary!$A19,StdO_Customers_Small_Commercial!$AH:$AH,Summary!$C19)</f>
        <v>4643187</v>
      </c>
      <c r="K19" s="5">
        <f>SUMIFS(StdO_Customers_Small_Commercial!AE:AE,StdO_Customers_Small_Commercial!$AG:$AG,Summary!$A19,StdO_Customers_Small_Commercial!$AH:$AH,Summary!$C19)</f>
        <v>10068120</v>
      </c>
      <c r="L19" s="5"/>
      <c r="M19" s="5">
        <f>SUMIFS(StdO_Customers_Lighting!AC:AC,StdO_Customers_Lighting!$AG:$AG,Summary!$A19,StdO_Customers_Lighting!$AH:$AH,Summary!$C19)</f>
        <v>113970</v>
      </c>
      <c r="N19" s="5">
        <f>SUMIFS(StdO_Customers_Lighting!AD:AD,StdO_Customers_Lighting!$AG:$AG,Summary!$A19,StdO_Customers_Lighting!$AH:$AH,Summary!$C19)</f>
        <v>263905</v>
      </c>
      <c r="O19" s="5">
        <f>SUMIFS(StdO_Customers_Lighting!AE:AE,StdO_Customers_Lighting!$AG:$AG,Summary!$A19,StdO_Customers_Lighting!$AH:$AH,Summary!$C19)</f>
        <v>377875</v>
      </c>
      <c r="P19" s="5"/>
      <c r="Q19" s="5">
        <f>SUMIFS(Total_StdO_Customers!AC:AC,Total_StdO_Customers!$AG:$AG,Summary!$A19,Total_StdO_Customers!$AH:$AH,Summary!$C19)</f>
        <v>33304481</v>
      </c>
      <c r="R19" s="5">
        <f>SUMIFS(Total_StdO_Customers!AD:AD,Total_StdO_Customers!$AG:$AG,Summary!$A19,Total_StdO_Customers!$AH:$AH,Summary!$C19)</f>
        <v>28861483</v>
      </c>
      <c r="S19" s="5">
        <f>SUMIFS(Total_StdO_Customers!AE:AE,Total_StdO_Customers!$AG:$AG,Summary!$A19,Total_StdO_Customers!$AH:$AH,Summary!$C19)</f>
        <v>62165964</v>
      </c>
      <c r="T19" s="5"/>
      <c r="U19" s="53">
        <f t="shared" si="0"/>
        <v>0</v>
      </c>
      <c r="V19" s="12"/>
      <c r="W19" s="12"/>
      <c r="X19" s="12"/>
      <c r="Y19" s="12"/>
      <c r="Z19" s="12"/>
      <c r="AA19" s="12"/>
      <c r="AB19" s="5"/>
      <c r="AC19" s="5"/>
      <c r="AD19" s="5"/>
      <c r="AE19" s="5"/>
      <c r="AF19" s="5"/>
      <c r="AG19" s="5"/>
      <c r="AH19" s="5"/>
      <c r="AI19" s="5"/>
      <c r="AJ19" s="5"/>
    </row>
    <row r="20" spans="1:36" x14ac:dyDescent="0.25">
      <c r="A20" s="2">
        <v>11</v>
      </c>
      <c r="B20" s="5" t="s">
        <v>37</v>
      </c>
      <c r="C20" s="11">
        <v>2024</v>
      </c>
      <c r="D20" s="5"/>
      <c r="E20" s="5">
        <f>SUMIFS(StdO_Customers_Residential!AC:AC,StdO_Customers_Residential!$AG:$AG,Summary!$A20,StdO_Customers_Residential!$AH:$AH,Summary!$C20)</f>
        <v>22813712</v>
      </c>
      <c r="F20" s="5">
        <f>SUMIFS(StdO_Customers_Residential!AD:AD,StdO_Customers_Residential!$AG:$AG,Summary!$A20,StdO_Customers_Residential!$AH:$AH,Summary!$C20)</f>
        <v>27599712</v>
      </c>
      <c r="G20" s="5">
        <f>SUMIFS(StdO_Customers_Residential!AE:AE,StdO_Customers_Residential!$AG:$AG,Summary!$A20,StdO_Customers_Residential!$AH:$AH,Summary!$C20)</f>
        <v>50413424</v>
      </c>
      <c r="H20" s="5"/>
      <c r="I20" s="5">
        <f>SUMIFS(StdO_Customers_Small_Commercial!AC:AC,StdO_Customers_Small_Commercial!$AG:$AG,Summary!$A20,StdO_Customers_Small_Commercial!$AH:$AH,Summary!$C20)</f>
        <v>4419739</v>
      </c>
      <c r="J20" s="5">
        <f>SUMIFS(StdO_Customers_Small_Commercial!AD:AD,StdO_Customers_Small_Commercial!$AG:$AG,Summary!$A20,StdO_Customers_Small_Commercial!$AH:$AH,Summary!$C20)</f>
        <v>5306110</v>
      </c>
      <c r="K20" s="5">
        <f>SUMIFS(StdO_Customers_Small_Commercial!AE:AE,StdO_Customers_Small_Commercial!$AG:$AG,Summary!$A20,StdO_Customers_Small_Commercial!$AH:$AH,Summary!$C20)</f>
        <v>9725849</v>
      </c>
      <c r="L20" s="5"/>
      <c r="M20" s="5">
        <f>SUMIFS(StdO_Customers_Lighting!AC:AC,StdO_Customers_Lighting!$AG:$AG,Summary!$A20,StdO_Customers_Lighting!$AH:$AH,Summary!$C20)</f>
        <v>106286</v>
      </c>
      <c r="N20" s="5">
        <f>SUMIFS(StdO_Customers_Lighting!AD:AD,StdO_Customers_Lighting!$AG:$AG,Summary!$A20,StdO_Customers_Lighting!$AH:$AH,Summary!$C20)</f>
        <v>267666</v>
      </c>
      <c r="O20" s="5">
        <f>SUMIFS(StdO_Customers_Lighting!AE:AE,StdO_Customers_Lighting!$AG:$AG,Summary!$A20,StdO_Customers_Lighting!$AH:$AH,Summary!$C20)</f>
        <v>373952</v>
      </c>
      <c r="P20" s="5"/>
      <c r="Q20" s="5">
        <f>SUMIFS(Total_StdO_Customers!AC:AC,Total_StdO_Customers!$AG:$AG,Summary!$A20,Total_StdO_Customers!$AH:$AH,Summary!$C20)</f>
        <v>27339737</v>
      </c>
      <c r="R20" s="5">
        <f>SUMIFS(Total_StdO_Customers!AD:AD,Total_StdO_Customers!$AG:$AG,Summary!$A20,Total_StdO_Customers!$AH:$AH,Summary!$C20)</f>
        <v>33173488</v>
      </c>
      <c r="S20" s="5">
        <f>SUMIFS(Total_StdO_Customers!AE:AE,Total_StdO_Customers!$AG:$AG,Summary!$A20,Total_StdO_Customers!$AH:$AH,Summary!$C20)</f>
        <v>60513225</v>
      </c>
      <c r="T20" s="5"/>
      <c r="U20" s="53">
        <f t="shared" si="0"/>
        <v>0</v>
      </c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</row>
    <row r="21" spans="1:36" x14ac:dyDescent="0.25">
      <c r="A21" s="2">
        <v>12</v>
      </c>
      <c r="B21" s="5" t="s">
        <v>38</v>
      </c>
      <c r="C21" s="11">
        <v>2024</v>
      </c>
      <c r="D21" s="5"/>
      <c r="E21" s="5">
        <f>SUMIFS(StdO_Customers_Residential!AC:AC,StdO_Customers_Residential!$AG:$AG,Summary!$A21,StdO_Customers_Residential!$AH:$AH,Summary!$C21)</f>
        <v>32828154</v>
      </c>
      <c r="F21" s="5">
        <f>SUMIFS(StdO_Customers_Residential!AD:AD,StdO_Customers_Residential!$AG:$AG,Summary!$A21,StdO_Customers_Residential!$AH:$AH,Summary!$C21)</f>
        <v>31287877</v>
      </c>
      <c r="G21" s="5">
        <f>SUMIFS(StdO_Customers_Residential!AE:AE,StdO_Customers_Residential!$AG:$AG,Summary!$A21,StdO_Customers_Residential!$AH:$AH,Summary!$C21)</f>
        <v>64116031</v>
      </c>
      <c r="H21" s="5"/>
      <c r="I21" s="5">
        <f>SUMIFS(StdO_Customers_Small_Commercial!AC:AC,StdO_Customers_Small_Commercial!$AG:$AG,Summary!$A21,StdO_Customers_Small_Commercial!$AH:$AH,Summary!$C21)</f>
        <v>5858223</v>
      </c>
      <c r="J21" s="5">
        <f>SUMIFS(StdO_Customers_Small_Commercial!AD:AD,StdO_Customers_Small_Commercial!$AG:$AG,Summary!$A21,StdO_Customers_Small_Commercial!$AH:$AH,Summary!$C21)</f>
        <v>5835676</v>
      </c>
      <c r="K21" s="5">
        <f>SUMIFS(StdO_Customers_Small_Commercial!AE:AE,StdO_Customers_Small_Commercial!$AG:$AG,Summary!$A21,StdO_Customers_Small_Commercial!$AH:$AH,Summary!$C21)</f>
        <v>11693899</v>
      </c>
      <c r="L21" s="5"/>
      <c r="M21" s="5">
        <f>SUMIFS(StdO_Customers_Lighting!AC:AC,StdO_Customers_Lighting!$AG:$AG,Summary!$A21,StdO_Customers_Lighting!$AH:$AH,Summary!$C21)</f>
        <v>134753</v>
      </c>
      <c r="N21" s="5">
        <f>SUMIFS(StdO_Customers_Lighting!AD:AD,StdO_Customers_Lighting!$AG:$AG,Summary!$A21,StdO_Customers_Lighting!$AH:$AH,Summary!$C21)</f>
        <v>247620</v>
      </c>
      <c r="O21" s="5">
        <f>SUMIFS(StdO_Customers_Lighting!AE:AE,StdO_Customers_Lighting!$AG:$AG,Summary!$A21,StdO_Customers_Lighting!$AH:$AH,Summary!$C21)</f>
        <v>382373</v>
      </c>
      <c r="P21" s="5"/>
      <c r="Q21" s="5">
        <f>SUMIFS(Total_StdO_Customers!AC:AC,Total_StdO_Customers!$AG:$AG,Summary!$A21,Total_StdO_Customers!$AH:$AH,Summary!$C21)</f>
        <v>38821130</v>
      </c>
      <c r="R21" s="5">
        <f>SUMIFS(Total_StdO_Customers!AD:AD,Total_StdO_Customers!$AG:$AG,Summary!$A21,Total_StdO_Customers!$AH:$AH,Summary!$C21)</f>
        <v>37371173</v>
      </c>
      <c r="S21" s="5">
        <f>SUMIFS(Total_StdO_Customers!AE:AE,Total_StdO_Customers!$AG:$AG,Summary!$A21,Total_StdO_Customers!$AH:$AH,Summary!$C21)</f>
        <v>76192303</v>
      </c>
      <c r="T21" s="5"/>
      <c r="U21" s="53">
        <f t="shared" si="0"/>
        <v>0</v>
      </c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</row>
    <row r="22" spans="1:36" x14ac:dyDescent="0.25">
      <c r="A22" s="2">
        <v>1</v>
      </c>
      <c r="B22" s="5" t="s">
        <v>27</v>
      </c>
      <c r="C22" s="11">
        <v>2025</v>
      </c>
      <c r="D22" s="5"/>
      <c r="E22" s="5">
        <f>SUMIFS(StdO_Customers_Residential!AC:AC,StdO_Customers_Residential!$AG:$AG,Summary!$A22,StdO_Customers_Residential!$AH:$AH,Summary!$C22)</f>
        <v>34850935</v>
      </c>
      <c r="F22" s="5">
        <f>SUMIFS(StdO_Customers_Residential!AD:AD,StdO_Customers_Residential!$AG:$AG,Summary!$A22,StdO_Customers_Residential!$AH:$AH,Summary!$C22)</f>
        <v>30455228</v>
      </c>
      <c r="G22" s="5">
        <f>SUMIFS(StdO_Customers_Residential!AE:AE,StdO_Customers_Residential!$AG:$AG,Summary!$A22,StdO_Customers_Residential!$AH:$AH,Summary!$C22)</f>
        <v>65306163</v>
      </c>
      <c r="H22" s="5"/>
      <c r="I22" s="5">
        <f>SUMIFS(StdO_Customers_Small_Commercial!AC:AC,StdO_Customers_Small_Commercial!$AG:$AG,Summary!$A22,StdO_Customers_Small_Commercial!$AH:$AH,Summary!$C22)</f>
        <v>7108877</v>
      </c>
      <c r="J22" s="5">
        <f>SUMIFS(StdO_Customers_Small_Commercial!AD:AD,StdO_Customers_Small_Commercial!$AG:$AG,Summary!$A22,StdO_Customers_Small_Commercial!$AH:$AH,Summary!$C22)</f>
        <v>6409697</v>
      </c>
      <c r="K22" s="5">
        <f>SUMIFS(StdO_Customers_Small_Commercial!AE:AE,StdO_Customers_Small_Commercial!$AG:$AG,Summary!$A22,StdO_Customers_Small_Commercial!$AH:$AH,Summary!$C22)</f>
        <v>13518574</v>
      </c>
      <c r="L22" s="5"/>
      <c r="M22" s="5">
        <f>SUMIFS(StdO_Customers_Lighting!AC:AC,StdO_Customers_Lighting!$AG:$AG,Summary!$A22,StdO_Customers_Lighting!$AH:$AH,Summary!$C22)</f>
        <v>121071</v>
      </c>
      <c r="N22" s="5">
        <f>SUMIFS(StdO_Customers_Lighting!AD:AD,StdO_Customers_Lighting!$AG:$AG,Summary!$A22,StdO_Customers_Lighting!$AH:$AH,Summary!$C22)</f>
        <v>225942</v>
      </c>
      <c r="O22" s="5">
        <f>SUMIFS(StdO_Customers_Lighting!AE:AE,StdO_Customers_Lighting!$AG:$AG,Summary!$A22,StdO_Customers_Lighting!$AH:$AH,Summary!$C22)</f>
        <v>347013</v>
      </c>
      <c r="P22" s="5"/>
      <c r="Q22" s="5">
        <f>SUMIFS(Total_StdO_Customers!AC:AC,Total_StdO_Customers!$AG:$AG,Summary!$A22,Total_StdO_Customers!$AH:$AH,Summary!$C22)</f>
        <v>42080883</v>
      </c>
      <c r="R22" s="5">
        <f>SUMIFS(Total_StdO_Customers!AD:AD,Total_StdO_Customers!$AG:$AG,Summary!$A22,Total_StdO_Customers!$AH:$AH,Summary!$C22)</f>
        <v>37090867</v>
      </c>
      <c r="S22" s="5">
        <f>SUMIFS(Total_StdO_Customers!AE:AE,Total_StdO_Customers!$AG:$AG,Summary!$A22,Total_StdO_Customers!$AH:$AH,Summary!$C22)</f>
        <v>79171750</v>
      </c>
      <c r="T22" s="5"/>
      <c r="U22" s="53">
        <f t="shared" si="0"/>
        <v>0</v>
      </c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</row>
    <row r="23" spans="1:36" x14ac:dyDescent="0.25">
      <c r="A23" s="2">
        <v>2</v>
      </c>
      <c r="B23" s="5" t="s">
        <v>28</v>
      </c>
      <c r="C23" s="11">
        <v>2025</v>
      </c>
      <c r="D23" s="5"/>
      <c r="E23" s="5">
        <f>SUMIFS(StdO_Customers_Residential!AC:AC,StdO_Customers_Residential!$AG:$AG,Summary!$A23,StdO_Customers_Residential!$AH:$AH,Summary!$C23)</f>
        <v>30168721</v>
      </c>
      <c r="F23" s="5">
        <f>SUMIFS(StdO_Customers_Residential!AD:AD,StdO_Customers_Residential!$AG:$AG,Summary!$A23,StdO_Customers_Residential!$AH:$AH,Summary!$C23)</f>
        <v>29090944</v>
      </c>
      <c r="G23" s="5">
        <f>SUMIFS(StdO_Customers_Residential!AE:AE,StdO_Customers_Residential!$AG:$AG,Summary!$A23,StdO_Customers_Residential!$AH:$AH,Summary!$C23)</f>
        <v>59259665</v>
      </c>
      <c r="H23" s="5"/>
      <c r="I23" s="5">
        <f>SUMIFS(StdO_Customers_Small_Commercial!AC:AC,StdO_Customers_Small_Commercial!$AG:$AG,Summary!$A23,StdO_Customers_Small_Commercial!$AH:$AH,Summary!$C23)</f>
        <v>5866598</v>
      </c>
      <c r="J23" s="5">
        <f>SUMIFS(StdO_Customers_Small_Commercial!AD:AD,StdO_Customers_Small_Commercial!$AG:$AG,Summary!$A23,StdO_Customers_Small_Commercial!$AH:$AH,Summary!$C23)</f>
        <v>5771420</v>
      </c>
      <c r="K23" s="5">
        <f>SUMIFS(StdO_Customers_Small_Commercial!AE:AE,StdO_Customers_Small_Commercial!$AG:$AG,Summary!$A23,StdO_Customers_Small_Commercial!$AH:$AH,Summary!$C23)</f>
        <v>11638018</v>
      </c>
      <c r="L23" s="5"/>
      <c r="M23" s="5">
        <f>SUMIFS(StdO_Customers_Lighting!AC:AC,StdO_Customers_Lighting!$AG:$AG,Summary!$A23,StdO_Customers_Lighting!$AH:$AH,Summary!$C23)</f>
        <v>92302</v>
      </c>
      <c r="N23" s="5">
        <f>SUMIFS(StdO_Customers_Lighting!AD:AD,StdO_Customers_Lighting!$AG:$AG,Summary!$A23,StdO_Customers_Lighting!$AH:$AH,Summary!$C23)</f>
        <v>209713</v>
      </c>
      <c r="O23" s="5">
        <f>SUMIFS(StdO_Customers_Lighting!AE:AE,StdO_Customers_Lighting!$AG:$AG,Summary!$A23,StdO_Customers_Lighting!$AH:$AH,Summary!$C23)</f>
        <v>302015</v>
      </c>
      <c r="P23" s="5"/>
      <c r="Q23" s="5">
        <f>SUMIFS(Total_StdO_Customers!AC:AC,Total_StdO_Customers!$AG:$AG,Summary!$A23,Total_StdO_Customers!$AH:$AH,Summary!$C23)</f>
        <v>36127621</v>
      </c>
      <c r="R23" s="5">
        <f>SUMIFS(Total_StdO_Customers!AD:AD,Total_StdO_Customers!$AG:$AG,Summary!$A23,Total_StdO_Customers!$AH:$AH,Summary!$C23)</f>
        <v>35072077</v>
      </c>
      <c r="S23" s="5">
        <f>SUMIFS(Total_StdO_Customers!AE:AE,Total_StdO_Customers!$AG:$AG,Summary!$A23,Total_StdO_Customers!$AH:$AH,Summary!$C23)</f>
        <v>71199698</v>
      </c>
      <c r="T23" s="5"/>
      <c r="U23" s="53">
        <f t="shared" si="0"/>
        <v>0</v>
      </c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</row>
    <row r="24" spans="1:36" x14ac:dyDescent="0.25">
      <c r="A24" s="2">
        <v>3</v>
      </c>
      <c r="B24" s="5" t="s">
        <v>29</v>
      </c>
      <c r="C24" s="11">
        <v>2025</v>
      </c>
      <c r="D24" s="5"/>
      <c r="E24" s="5">
        <f>SUMIFS(StdO_Customers_Residential!AC:AC,StdO_Customers_Residential!$AG:$AG,Summary!$A24,StdO_Customers_Residential!$AH:$AH,Summary!$C24)</f>
        <v>33686832</v>
      </c>
      <c r="F24" s="5">
        <f>SUMIFS(StdO_Customers_Residential!AD:AD,StdO_Customers_Residential!$AG:$AG,Summary!$A24,StdO_Customers_Residential!$AH:$AH,Summary!$C24)</f>
        <v>32602864</v>
      </c>
      <c r="G24" s="5">
        <f>SUMIFS(StdO_Customers_Residential!AE:AE,StdO_Customers_Residential!$AG:$AG,Summary!$A24,StdO_Customers_Residential!$AH:$AH,Summary!$C24)</f>
        <v>66289696</v>
      </c>
      <c r="H24" s="5"/>
      <c r="I24" s="5">
        <f>SUMIFS(StdO_Customers_Small_Commercial!AC:AC,StdO_Customers_Small_Commercial!$AG:$AG,Summary!$A24,StdO_Customers_Small_Commercial!$AH:$AH,Summary!$C24)</f>
        <v>6661669</v>
      </c>
      <c r="J24" s="5">
        <f>SUMIFS(StdO_Customers_Small_Commercial!AD:AD,StdO_Customers_Small_Commercial!$AG:$AG,Summary!$A24,StdO_Customers_Small_Commercial!$AH:$AH,Summary!$C24)</f>
        <v>6459295</v>
      </c>
      <c r="K24" s="5">
        <f>SUMIFS(StdO_Customers_Small_Commercial!AE:AE,StdO_Customers_Small_Commercial!$AG:$AG,Summary!$A24,StdO_Customers_Small_Commercial!$AH:$AH,Summary!$C24)</f>
        <v>13120964</v>
      </c>
      <c r="L24" s="5"/>
      <c r="M24" s="5">
        <f>SUMIFS(StdO_Customers_Lighting!AC:AC,StdO_Customers_Lighting!$AG:$AG,Summary!$A24,StdO_Customers_Lighting!$AH:$AH,Summary!$C24)</f>
        <v>92036</v>
      </c>
      <c r="N24" s="5">
        <f>SUMIFS(StdO_Customers_Lighting!AD:AD,StdO_Customers_Lighting!$AG:$AG,Summary!$A24,StdO_Customers_Lighting!$AH:$AH,Summary!$C24)</f>
        <v>235226</v>
      </c>
      <c r="O24" s="5">
        <f>SUMIFS(StdO_Customers_Lighting!AE:AE,StdO_Customers_Lighting!$AG:$AG,Summary!$A24,StdO_Customers_Lighting!$AH:$AH,Summary!$C24)</f>
        <v>327262</v>
      </c>
      <c r="P24" s="5"/>
      <c r="Q24" s="5">
        <f>SUMIFS(Total_StdO_Customers!AC:AC,Total_StdO_Customers!$AG:$AG,Summary!$A24,Total_StdO_Customers!$AH:$AH,Summary!$C24)</f>
        <v>40440537</v>
      </c>
      <c r="R24" s="5">
        <f>SUMIFS(Total_StdO_Customers!AD:AD,Total_StdO_Customers!$AG:$AG,Summary!$A24,Total_StdO_Customers!$AH:$AH,Summary!$C24)</f>
        <v>39297385</v>
      </c>
      <c r="S24" s="5">
        <f>SUMIFS(Total_StdO_Customers!AE:AE,Total_StdO_Customers!$AG:$AG,Summary!$A24,Total_StdO_Customers!$AH:$AH,Summary!$C24)</f>
        <v>79737922</v>
      </c>
      <c r="T24" s="5"/>
      <c r="U24" s="53">
        <f t="shared" si="0"/>
        <v>0</v>
      </c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</row>
    <row r="25" spans="1:36" x14ac:dyDescent="0.25">
      <c r="A25" s="2">
        <v>4</v>
      </c>
      <c r="B25" s="5" t="s">
        <v>30</v>
      </c>
      <c r="C25" s="11">
        <v>2025</v>
      </c>
      <c r="D25" s="5"/>
      <c r="E25" s="5">
        <f>SUMIFS(StdO_Customers_Residential!AC:AC,StdO_Customers_Residential!$AG:$AG,Summary!$A25,StdO_Customers_Residential!$AH:$AH,Summary!$C25)</f>
        <v>26479551</v>
      </c>
      <c r="F25" s="5">
        <f>SUMIFS(StdO_Customers_Residential!AD:AD,StdO_Customers_Residential!$AG:$AG,Summary!$A25,StdO_Customers_Residential!$AH:$AH,Summary!$C25)</f>
        <v>23917153</v>
      </c>
      <c r="G25" s="5">
        <f>SUMIFS(StdO_Customers_Residential!AE:AE,StdO_Customers_Residential!$AG:$AG,Summary!$A25,StdO_Customers_Residential!$AH:$AH,Summary!$C25)</f>
        <v>50396704</v>
      </c>
      <c r="H25" s="5"/>
      <c r="I25" s="5">
        <f>SUMIFS(StdO_Customers_Small_Commercial!AC:AC,StdO_Customers_Small_Commercial!$AG:$AG,Summary!$A25,StdO_Customers_Small_Commercial!$AH:$AH,Summary!$C25)</f>
        <v>5704964</v>
      </c>
      <c r="J25" s="5">
        <f>SUMIFS(StdO_Customers_Small_Commercial!AD:AD,StdO_Customers_Small_Commercial!$AG:$AG,Summary!$A25,StdO_Customers_Small_Commercial!$AH:$AH,Summary!$C25)</f>
        <v>5067726</v>
      </c>
      <c r="K25" s="5">
        <f>SUMIFS(StdO_Customers_Small_Commercial!AE:AE,StdO_Customers_Small_Commercial!$AG:$AG,Summary!$A25,StdO_Customers_Small_Commercial!$AH:$AH,Summary!$C25)</f>
        <v>10772690</v>
      </c>
      <c r="L25" s="5"/>
      <c r="M25" s="5">
        <f>SUMIFS(StdO_Customers_Lighting!AC:AC,StdO_Customers_Lighting!$AG:$AG,Summary!$A25,StdO_Customers_Lighting!$AH:$AH,Summary!$C25)</f>
        <v>60891</v>
      </c>
      <c r="N25" s="5">
        <f>SUMIFS(StdO_Customers_Lighting!AD:AD,StdO_Customers_Lighting!$AG:$AG,Summary!$A25,StdO_Customers_Lighting!$AH:$AH,Summary!$C25)</f>
        <v>233491</v>
      </c>
      <c r="O25" s="5">
        <f>SUMIFS(StdO_Customers_Lighting!AE:AE,StdO_Customers_Lighting!$AG:$AG,Summary!$A25,StdO_Customers_Lighting!$AH:$AH,Summary!$C25)</f>
        <v>294382</v>
      </c>
      <c r="P25" s="5"/>
      <c r="Q25" s="5">
        <f>SUMIFS(Total_StdO_Customers!AC:AC,Total_StdO_Customers!$AG:$AG,Summary!$A25,Total_StdO_Customers!$AH:$AH,Summary!$C25)</f>
        <v>32245406</v>
      </c>
      <c r="R25" s="5">
        <f>SUMIFS(Total_StdO_Customers!AD:AD,Total_StdO_Customers!$AG:$AG,Summary!$A25,Total_StdO_Customers!$AH:$AH,Summary!$C25)</f>
        <v>29218370</v>
      </c>
      <c r="S25" s="5">
        <f>SUMIFS(Total_StdO_Customers!AE:AE,Total_StdO_Customers!$AG:$AG,Summary!$A25,Total_StdO_Customers!$AH:$AH,Summary!$C25)</f>
        <v>61463776</v>
      </c>
      <c r="T25" s="5"/>
      <c r="U25" s="53">
        <f t="shared" si="0"/>
        <v>0</v>
      </c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</row>
    <row r="26" spans="1:36" x14ac:dyDescent="0.25">
      <c r="A26" s="2">
        <v>5</v>
      </c>
      <c r="B26" s="5" t="s">
        <v>31</v>
      </c>
      <c r="C26" s="11">
        <v>2025</v>
      </c>
      <c r="D26" s="5"/>
      <c r="E26" s="5">
        <f>SUMIFS(StdO_Customers_Residential!AC:AC,StdO_Customers_Residential!$AG:$AG,Summary!$A26,StdO_Customers_Residential!$AH:$AH,Summary!$C26)</f>
        <v>24292255</v>
      </c>
      <c r="F26" s="5">
        <f>SUMIFS(StdO_Customers_Residential!AD:AD,StdO_Customers_Residential!$AG:$AG,Summary!$A26,StdO_Customers_Residential!$AH:$AH,Summary!$C26)</f>
        <v>23293880</v>
      </c>
      <c r="G26" s="5">
        <f>SUMIFS(StdO_Customers_Residential!AE:AE,StdO_Customers_Residential!$AG:$AG,Summary!$A26,StdO_Customers_Residential!$AH:$AH,Summary!$C26)</f>
        <v>47586135</v>
      </c>
      <c r="H26" s="5"/>
      <c r="I26" s="5">
        <f>SUMIFS(StdO_Customers_Small_Commercial!AC:AC,StdO_Customers_Small_Commercial!$AG:$AG,Summary!$A26,StdO_Customers_Small_Commercial!$AH:$AH,Summary!$C26)</f>
        <v>5349858</v>
      </c>
      <c r="J26" s="5">
        <f>SUMIFS(StdO_Customers_Small_Commercial!AD:AD,StdO_Customers_Small_Commercial!$AG:$AG,Summary!$A26,StdO_Customers_Small_Commercial!$AH:$AH,Summary!$C26)</f>
        <v>4885117</v>
      </c>
      <c r="K26" s="5">
        <f>SUMIFS(StdO_Customers_Small_Commercial!AE:AE,StdO_Customers_Small_Commercial!$AG:$AG,Summary!$A26,StdO_Customers_Small_Commercial!$AH:$AH,Summary!$C26)</f>
        <v>10234975</v>
      </c>
      <c r="L26" s="5"/>
      <c r="M26" s="5">
        <f>SUMIFS(StdO_Customers_Lighting!AC:AC,StdO_Customers_Lighting!$AG:$AG,Summary!$A26,StdO_Customers_Lighting!$AH:$AH,Summary!$C26)</f>
        <v>53962</v>
      </c>
      <c r="N26" s="5">
        <f>SUMIFS(StdO_Customers_Lighting!AD:AD,StdO_Customers_Lighting!$AG:$AG,Summary!$A26,StdO_Customers_Lighting!$AH:$AH,Summary!$C26)</f>
        <v>248217</v>
      </c>
      <c r="O26" s="5">
        <f>SUMIFS(StdO_Customers_Lighting!AE:AE,StdO_Customers_Lighting!$AG:$AG,Summary!$A26,StdO_Customers_Lighting!$AH:$AH,Summary!$C26)</f>
        <v>302179</v>
      </c>
      <c r="P26" s="5"/>
      <c r="Q26" s="5">
        <f>SUMIFS(Total_StdO_Customers!AC:AC,Total_StdO_Customers!$AG:$AG,Summary!$A26,Total_StdO_Customers!$AH:$AH,Summary!$C26)</f>
        <v>29696075</v>
      </c>
      <c r="R26" s="5">
        <f>SUMIFS(Total_StdO_Customers!AD:AD,Total_StdO_Customers!$AG:$AG,Summary!$A26,Total_StdO_Customers!$AH:$AH,Summary!$C26)</f>
        <v>28427214</v>
      </c>
      <c r="S26" s="5">
        <f>SUMIFS(Total_StdO_Customers!AE:AE,Total_StdO_Customers!$AG:$AG,Summary!$A26,Total_StdO_Customers!$AH:$AH,Summary!$C26)</f>
        <v>58123289</v>
      </c>
      <c r="T26" s="5"/>
      <c r="U26" s="53">
        <f t="shared" si="0"/>
        <v>0</v>
      </c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</row>
    <row r="27" spans="1:36" x14ac:dyDescent="0.25">
      <c r="A27" s="2">
        <v>6</v>
      </c>
      <c r="B27" s="5" t="s">
        <v>32</v>
      </c>
      <c r="C27" s="11">
        <v>2025</v>
      </c>
      <c r="D27" s="5"/>
      <c r="E27" s="5">
        <f>SUMIFS(StdO_Customers_Residential!AC:AC,StdO_Customers_Residential!$AG:$AG,Summary!$A27,StdO_Customers_Residential!$AH:$AH,Summary!$C27)</f>
        <v>22643066</v>
      </c>
      <c r="F27" s="5">
        <f>SUMIFS(StdO_Customers_Residential!AD:AD,StdO_Customers_Residential!$AG:$AG,Summary!$A27,StdO_Customers_Residential!$AH:$AH,Summary!$C27)</f>
        <v>20066471</v>
      </c>
      <c r="G27" s="5">
        <f>SUMIFS(StdO_Customers_Residential!AE:AE,StdO_Customers_Residential!$AG:$AG,Summary!$A27,StdO_Customers_Residential!$AH:$AH,Summary!$C27)</f>
        <v>42709537</v>
      </c>
      <c r="H27" s="5"/>
      <c r="I27" s="5">
        <f>SUMIFS(StdO_Customers_Small_Commercial!AC:AC,StdO_Customers_Small_Commercial!$AG:$AG,Summary!$A27,StdO_Customers_Small_Commercial!$AH:$AH,Summary!$C27)</f>
        <v>5658607</v>
      </c>
      <c r="J27" s="5">
        <f>SUMIFS(StdO_Customers_Small_Commercial!AD:AD,StdO_Customers_Small_Commercial!$AG:$AG,Summary!$A27,StdO_Customers_Small_Commercial!$AH:$AH,Summary!$C27)</f>
        <v>4642566</v>
      </c>
      <c r="K27" s="5">
        <f>SUMIFS(StdO_Customers_Small_Commercial!AE:AE,StdO_Customers_Small_Commercial!$AG:$AG,Summary!$A27,StdO_Customers_Small_Commercial!$AH:$AH,Summary!$C27)</f>
        <v>10301173</v>
      </c>
      <c r="L27" s="5"/>
      <c r="M27" s="5">
        <f>SUMIFS(StdO_Customers_Lighting!AC:AC,StdO_Customers_Lighting!$AG:$AG,Summary!$A27,StdO_Customers_Lighting!$AH:$AH,Summary!$C27)</f>
        <v>44606</v>
      </c>
      <c r="N27" s="5">
        <f>SUMIFS(StdO_Customers_Lighting!AD:AD,StdO_Customers_Lighting!$AG:$AG,Summary!$A27,StdO_Customers_Lighting!$AH:$AH,Summary!$C27)</f>
        <v>252022</v>
      </c>
      <c r="O27" s="5">
        <f>SUMIFS(StdO_Customers_Lighting!AE:AE,StdO_Customers_Lighting!$AG:$AG,Summary!$A27,StdO_Customers_Lighting!$AH:$AH,Summary!$C27)</f>
        <v>296628</v>
      </c>
      <c r="P27" s="5"/>
      <c r="Q27" s="5">
        <f>SUMIFS(Total_StdO_Customers!AC:AC,Total_StdO_Customers!$AG:$AG,Summary!$A27,Total_StdO_Customers!$AH:$AH,Summary!$C27)</f>
        <v>28346279</v>
      </c>
      <c r="R27" s="5">
        <f>SUMIFS(Total_StdO_Customers!AD:AD,Total_StdO_Customers!$AG:$AG,Summary!$A27,Total_StdO_Customers!$AH:$AH,Summary!$C27)</f>
        <v>24961059</v>
      </c>
      <c r="S27" s="5">
        <f>SUMIFS(Total_StdO_Customers!AE:AE,Total_StdO_Customers!$AG:$AG,Summary!$A27,Total_StdO_Customers!$AH:$AH,Summary!$C27)</f>
        <v>53307338</v>
      </c>
      <c r="T27" s="5"/>
      <c r="U27" s="53">
        <f t="shared" si="0"/>
        <v>0</v>
      </c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</row>
    <row r="28" spans="1:36" x14ac:dyDescent="0.25">
      <c r="A28" s="2">
        <v>7</v>
      </c>
      <c r="B28" s="5" t="s">
        <v>33</v>
      </c>
      <c r="C28" s="11">
        <v>2025</v>
      </c>
      <c r="D28" s="5"/>
      <c r="E28" s="5">
        <f>SUMIFS(StdO_Customers_Residential!AC:AC,StdO_Customers_Residential!$AG:$AG,Summary!$A28,StdO_Customers_Residential!$AH:$AH,Summary!$C28)</f>
        <v>15841643.169217272</v>
      </c>
      <c r="F28" s="5">
        <f>SUMIFS(StdO_Customers_Residential!AD:AD,StdO_Customers_Residential!$AG:$AG,Summary!$A28,StdO_Customers_Residential!$AH:$AH,Summary!$C28)</f>
        <v>16009703.575291462</v>
      </c>
      <c r="G28" s="5">
        <f>SUMIFS(StdO_Customers_Residential!AE:AE,StdO_Customers_Residential!$AG:$AG,Summary!$A28,StdO_Customers_Residential!$AH:$AH,Summary!$C28)</f>
        <v>31851346.744508736</v>
      </c>
      <c r="H28" s="5"/>
      <c r="I28" s="5">
        <f>SUMIFS(StdO_Customers_Small_Commercial!AC:AC,StdO_Customers_Small_Commercial!$AG:$AG,Summary!$A28,StdO_Customers_Small_Commercial!$AH:$AH,Summary!$C28)</f>
        <v>6358637.4460000005</v>
      </c>
      <c r="J28" s="5">
        <f>SUMIFS(StdO_Customers_Small_Commercial!AD:AD,StdO_Customers_Small_Commercial!$AG:$AG,Summary!$A28,StdO_Customers_Small_Commercial!$AH:$AH,Summary!$C28)</f>
        <v>5617130.6180000007</v>
      </c>
      <c r="K28" s="5">
        <f>SUMIFS(StdO_Customers_Small_Commercial!AE:AE,StdO_Customers_Small_Commercial!$AG:$AG,Summary!$A28,StdO_Customers_Small_Commercial!$AH:$AH,Summary!$C28)</f>
        <v>11975768.064000003</v>
      </c>
      <c r="L28" s="5"/>
      <c r="M28" s="5">
        <f>SUMIFS(StdO_Customers_Lighting!AC:AC,StdO_Customers_Lighting!$AG:$AG,Summary!$A28,StdO_Customers_Lighting!$AH:$AH,Summary!$C28)</f>
        <v>47232.045000000006</v>
      </c>
      <c r="N28" s="5">
        <f>SUMIFS(StdO_Customers_Lighting!AD:AD,StdO_Customers_Lighting!$AG:$AG,Summary!$A28,StdO_Customers_Lighting!$AH:$AH,Summary!$C28)</f>
        <v>336523.00500000006</v>
      </c>
      <c r="O28" s="5">
        <f>SUMIFS(StdO_Customers_Lighting!AE:AE,StdO_Customers_Lighting!$AG:$AG,Summary!$A28,StdO_Customers_Lighting!$AH:$AH,Summary!$C28)</f>
        <v>383755.0500000001</v>
      </c>
      <c r="P28" s="5"/>
      <c r="Q28" s="5">
        <f>SUMIFS(Total_StdO_Customers!AC:AC,Total_StdO_Customers!$AG:$AG,Summary!$A28,Total_StdO_Customers!$AH:$AH,Summary!$C28)</f>
        <v>22247512.660217274</v>
      </c>
      <c r="R28" s="5">
        <f>SUMIFS(Total_StdO_Customers!AD:AD,Total_StdO_Customers!$AG:$AG,Summary!$A28,Total_StdO_Customers!$AH:$AH,Summary!$C28)</f>
        <v>21963357.198291462</v>
      </c>
      <c r="S28" s="5">
        <f>SUMIFS(Total_StdO_Customers!AE:AE,Total_StdO_Customers!$AG:$AG,Summary!$A28,Total_StdO_Customers!$AH:$AH,Summary!$C28)</f>
        <v>44210869.858508728</v>
      </c>
      <c r="T28" s="5"/>
      <c r="U28" s="53">
        <f t="shared" si="0"/>
        <v>0</v>
      </c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</row>
    <row r="29" spans="1:36" x14ac:dyDescent="0.25">
      <c r="A29" s="2">
        <v>8</v>
      </c>
      <c r="B29" s="5" t="s">
        <v>34</v>
      </c>
      <c r="C29" s="11">
        <v>2025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3">
        <f t="shared" si="0"/>
        <v>0</v>
      </c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</row>
    <row r="30" spans="1:36" x14ac:dyDescent="0.25">
      <c r="A30" s="2">
        <v>9</v>
      </c>
      <c r="B30" s="5" t="s">
        <v>35</v>
      </c>
      <c r="C30" s="11">
        <v>2025</v>
      </c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3">
        <f t="shared" si="0"/>
        <v>0</v>
      </c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</row>
    <row r="31" spans="1:36" x14ac:dyDescent="0.25">
      <c r="A31" s="2">
        <v>10</v>
      </c>
      <c r="B31" s="5" t="s">
        <v>36</v>
      </c>
      <c r="C31" s="11">
        <v>2025</v>
      </c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3">
        <f t="shared" si="0"/>
        <v>0</v>
      </c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</row>
    <row r="32" spans="1:36" s="27" customFormat="1" x14ac:dyDescent="0.25">
      <c r="A32" s="24"/>
      <c r="B32" s="25"/>
      <c r="C32" s="26"/>
      <c r="D32" s="25"/>
      <c r="E32" s="25">
        <f>SUM(E10:E31)</f>
        <v>516756420.49921727</v>
      </c>
      <c r="F32" s="25">
        <f>SUM(F10:F31)</f>
        <v>491986492.84729141</v>
      </c>
      <c r="G32" s="25">
        <f>SUM(G10:G31)</f>
        <v>1008742913.3465087</v>
      </c>
      <c r="H32" s="25"/>
      <c r="I32" s="25">
        <f>SUM(I10:I31)</f>
        <v>108777243.969</v>
      </c>
      <c r="J32" s="25">
        <f>SUM(J10:J31)</f>
        <v>101585105.37400001</v>
      </c>
      <c r="K32" s="25">
        <f>SUM(K10:K31)</f>
        <v>210362349.34299999</v>
      </c>
      <c r="L32" s="25"/>
      <c r="M32" s="25">
        <f>SUM(M10:M31)</f>
        <v>1529516.6919999998</v>
      </c>
      <c r="N32" s="25">
        <f>SUM(N10:N31)</f>
        <v>4915930.7379999999</v>
      </c>
      <c r="O32" s="25">
        <f>SUM(O10:O31)</f>
        <v>6445447.4299999988</v>
      </c>
      <c r="P32" s="25"/>
      <c r="Q32" s="25">
        <f>SUM(Q10:Q31)</f>
        <v>627063181.16021729</v>
      </c>
      <c r="R32" s="25">
        <f>SUM(R10:R31)</f>
        <v>598487528.95929134</v>
      </c>
      <c r="S32" s="25">
        <f>SUM(S10:S31)</f>
        <v>1225550710.119509</v>
      </c>
      <c r="T32" s="5"/>
      <c r="U32" s="53">
        <f t="shared" si="0"/>
        <v>0</v>
      </c>
      <c r="V32" s="12"/>
      <c r="W32" s="12"/>
      <c r="X32" s="12"/>
      <c r="Y32" s="12"/>
      <c r="Z32" s="12"/>
      <c r="AA32" s="12"/>
    </row>
    <row r="33" spans="1:36" x14ac:dyDescent="0.25">
      <c r="A33" s="2"/>
      <c r="B33" s="5"/>
      <c r="C33" s="2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3"/>
      <c r="V33" s="12"/>
      <c r="W33" s="12"/>
      <c r="X33" s="12"/>
      <c r="Y33" s="12"/>
      <c r="Z33" s="12"/>
      <c r="AA33" s="12"/>
    </row>
    <row r="34" spans="1:36" x14ac:dyDescent="0.25">
      <c r="A34" s="32" t="s">
        <v>40</v>
      </c>
      <c r="B34" s="33"/>
      <c r="C34" s="34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5"/>
      <c r="R34" s="35"/>
      <c r="S34" s="35"/>
      <c r="T34" s="5"/>
      <c r="U34" s="53"/>
      <c r="V34" s="12"/>
      <c r="W34" s="12"/>
      <c r="X34" s="12"/>
      <c r="Y34" s="12"/>
      <c r="Z34" s="12"/>
      <c r="AA34" s="12"/>
    </row>
    <row r="35" spans="1:36" x14ac:dyDescent="0.25">
      <c r="A35" s="34"/>
      <c r="B35" s="33"/>
      <c r="C35" s="34"/>
      <c r="D35" s="33"/>
      <c r="E35" s="35" t="s">
        <v>19</v>
      </c>
      <c r="F35" s="35"/>
      <c r="G35" s="35"/>
      <c r="H35" s="33"/>
      <c r="I35" s="35" t="s">
        <v>20</v>
      </c>
      <c r="J35" s="35"/>
      <c r="K35" s="35"/>
      <c r="L35" s="33"/>
      <c r="M35" s="35" t="s">
        <v>21</v>
      </c>
      <c r="N35" s="35"/>
      <c r="O35" s="35"/>
      <c r="P35" s="33"/>
      <c r="Q35" s="35" t="s">
        <v>40</v>
      </c>
      <c r="R35" s="35"/>
      <c r="S35" s="35"/>
      <c r="T35" s="5"/>
      <c r="U35" s="53"/>
      <c r="V35" s="12"/>
      <c r="W35" s="12"/>
      <c r="X35" s="12"/>
      <c r="Y35" s="12"/>
      <c r="Z35" s="12"/>
      <c r="AA35" s="12"/>
    </row>
    <row r="36" spans="1:36" x14ac:dyDescent="0.25">
      <c r="A36" s="2"/>
      <c r="B36" s="5" t="s">
        <v>14</v>
      </c>
      <c r="C36" s="11" t="s">
        <v>23</v>
      </c>
      <c r="D36" s="5"/>
      <c r="E36" s="5" t="s">
        <v>24</v>
      </c>
      <c r="F36" s="5" t="s">
        <v>25</v>
      </c>
      <c r="G36" s="5" t="s">
        <v>26</v>
      </c>
      <c r="H36" s="5"/>
      <c r="I36" s="5" t="s">
        <v>24</v>
      </c>
      <c r="J36" s="5" t="s">
        <v>25</v>
      </c>
      <c r="K36" s="5" t="s">
        <v>26</v>
      </c>
      <c r="L36" s="5"/>
      <c r="M36" s="5" t="s">
        <v>24</v>
      </c>
      <c r="N36" s="5" t="s">
        <v>25</v>
      </c>
      <c r="O36" s="5" t="s">
        <v>26</v>
      </c>
      <c r="P36" s="5"/>
      <c r="Q36" s="5" t="s">
        <v>24</v>
      </c>
      <c r="R36" s="5" t="s">
        <v>25</v>
      </c>
      <c r="S36" s="5" t="s">
        <v>26</v>
      </c>
      <c r="T36" s="5"/>
      <c r="U36" s="52" t="s">
        <v>60</v>
      </c>
      <c r="V36" s="12"/>
      <c r="W36" s="12"/>
      <c r="X36" s="12"/>
      <c r="Y36" s="12"/>
      <c r="Z36" s="12"/>
      <c r="AA36" s="12"/>
    </row>
    <row r="37" spans="1:36" x14ac:dyDescent="0.25">
      <c r="A37" s="2">
        <v>1</v>
      </c>
      <c r="B37" s="5" t="s">
        <v>27</v>
      </c>
      <c r="C37" s="11">
        <v>2024</v>
      </c>
      <c r="D37" s="5"/>
      <c r="E37" s="5">
        <f>SUMIFS(All_Customers_Residential!AC:AC,All_Customers_Residential!$AG:$AG,Summary!$A10,All_Customers_Residential!$AH:$AH,Summary!$C10)</f>
        <v>34969799</v>
      </c>
      <c r="F37" s="5">
        <f>SUMIFS(All_Customers_Residential!AD:AD,All_Customers_Residential!$AG:$AG,Summary!$A10,All_Customers_Residential!$AH:$AH,Summary!$C10)</f>
        <v>30819842</v>
      </c>
      <c r="G37" s="5">
        <f>SUMIFS(All_Customers_Residential!AE:AE,All_Customers_Residential!$AG:$AG,Summary!$A10,All_Customers_Residential!$AH:$AH,Summary!$C10)</f>
        <v>65789641</v>
      </c>
      <c r="H37" s="5"/>
      <c r="I37" s="5">
        <f>SUMIFS(All_Customers_Small_Commercial!AC:AC,All_Customers_Small_Commercial!$AG:$AG,Summary!$A10,All_Customers_Small_Commercial!$AH:$AH,Summary!$C10)</f>
        <v>7943495</v>
      </c>
      <c r="J37" s="5">
        <f>SUMIFS(All_Customers_Small_Commercial!AD:AD,All_Customers_Small_Commercial!$AG:$AG,Summary!$A10,All_Customers_Small_Commercial!$AH:$AH,Summary!$C10)</f>
        <v>7174257</v>
      </c>
      <c r="K37" s="5">
        <f>SUMIFS(All_Customers_Small_Commercial!AE:AE,All_Customers_Small_Commercial!$AG:$AG,Summary!$A10,All_Customers_Small_Commercial!$AH:$AH,Summary!$C10)</f>
        <v>15117752</v>
      </c>
      <c r="L37" s="5"/>
      <c r="M37" s="5">
        <f>SUMIFS(All_Customers_Lighting!AC:AC,All_Customers_Lighting!$AG:$AG,Summary!$A10,All_Customers_Lighting!$AH:$AH,Summary!$C10)</f>
        <v>160642</v>
      </c>
      <c r="N37" s="5">
        <f>SUMIFS(All_Customers_Lighting!AD:AD,All_Customers_Lighting!$AG:$AG,Summary!$A10,All_Customers_Lighting!$AH:$AH,Summary!$C10)</f>
        <v>300138</v>
      </c>
      <c r="O37" s="5">
        <f>SUMIFS(All_Customers_Lighting!AE:AE,All_Customers_Lighting!$AG:$AG,Summary!$A10,All_Customers_Lighting!$AH:$AH,Summary!$C10)</f>
        <v>460780</v>
      </c>
      <c r="P37" s="5"/>
      <c r="Q37" s="5">
        <f>SUMIFS(Total_All_Customers!AC:AC,Total_All_Customers!$AG:$AG,Summary!$A10,Total_All_Customers!$AH:$AH,Summary!$C10)</f>
        <v>43073936</v>
      </c>
      <c r="R37" s="5">
        <f>SUMIFS(Total_All_Customers!AD:AD,Total_All_Customers!$AG:$AG,Summary!$A10,Total_All_Customers!$AH:$AH,Summary!$C10)</f>
        <v>38294237</v>
      </c>
      <c r="S37" s="5">
        <f>SUMIFS(Total_All_Customers!AE:AE,Total_All_Customers!$AG:$AG,Summary!$A10,Total_All_Customers!$AH:$AH,Summary!$C10)</f>
        <v>81368173</v>
      </c>
      <c r="T37" s="5"/>
      <c r="U37" s="53">
        <f t="shared" si="0"/>
        <v>0</v>
      </c>
      <c r="V37" s="12"/>
      <c r="W37" s="12"/>
      <c r="X37" s="12"/>
      <c r="Y37" s="12"/>
      <c r="Z37" s="12"/>
      <c r="AA37" s="12"/>
    </row>
    <row r="38" spans="1:36" x14ac:dyDescent="0.25">
      <c r="A38" s="2">
        <v>2</v>
      </c>
      <c r="B38" s="5" t="s">
        <v>28</v>
      </c>
      <c r="C38" s="11">
        <v>2024</v>
      </c>
      <c r="D38" s="5"/>
      <c r="E38" s="5">
        <f>SUMIFS(All_Customers_Residential!AC:AC,All_Customers_Residential!$AG:$AG,Summary!$A11,All_Customers_Residential!$AH:$AH,Summary!$C11)</f>
        <v>31241811</v>
      </c>
      <c r="F38" s="5">
        <f>SUMIFS(All_Customers_Residential!AD:AD,All_Customers_Residential!$AG:$AG,Summary!$A11,All_Customers_Residential!$AH:$AH,Summary!$C11)</f>
        <v>29326071</v>
      </c>
      <c r="G38" s="5">
        <f>SUMIFS(All_Customers_Residential!AE:AE,All_Customers_Residential!$AG:$AG,Summary!$A11,All_Customers_Residential!$AH:$AH,Summary!$C11)</f>
        <v>60567882</v>
      </c>
      <c r="H38" s="5"/>
      <c r="I38" s="5">
        <f>SUMIFS(All_Customers_Small_Commercial!AC:AC,All_Customers_Small_Commercial!$AG:$AG,Summary!$A11,All_Customers_Small_Commercial!$AH:$AH,Summary!$C11)</f>
        <v>6694249</v>
      </c>
      <c r="J38" s="5">
        <f>SUMIFS(All_Customers_Small_Commercial!AD:AD,All_Customers_Small_Commercial!$AG:$AG,Summary!$A11,All_Customers_Small_Commercial!$AH:$AH,Summary!$C11)</f>
        <v>6396235</v>
      </c>
      <c r="K38" s="5">
        <f>SUMIFS(All_Customers_Small_Commercial!AE:AE,All_Customers_Small_Commercial!$AG:$AG,Summary!$A11,All_Customers_Small_Commercial!$AH:$AH,Summary!$C11)</f>
        <v>13090484</v>
      </c>
      <c r="L38" s="5"/>
      <c r="M38" s="5">
        <f>SUMIFS(All_Customers_Lighting!AC:AC,All_Customers_Lighting!$AG:$AG,Summary!$A11,All_Customers_Lighting!$AH:$AH,Summary!$C11)</f>
        <v>127853</v>
      </c>
      <c r="N38" s="5">
        <f>SUMIFS(All_Customers_Lighting!AD:AD,All_Customers_Lighting!$AG:$AG,Summary!$A11,All_Customers_Lighting!$AH:$AH,Summary!$C11)</f>
        <v>284247</v>
      </c>
      <c r="O38" s="5">
        <f>SUMIFS(All_Customers_Lighting!AE:AE,All_Customers_Lighting!$AG:$AG,Summary!$A11,All_Customers_Lighting!$AH:$AH,Summary!$C11)</f>
        <v>412100</v>
      </c>
      <c r="P38" s="5"/>
      <c r="Q38" s="5">
        <f>SUMIFS(Total_All_Customers!AC:AC,Total_All_Customers!$AG:$AG,Summary!$A11,Total_All_Customers!$AH:$AH,Summary!$C11)</f>
        <v>38063913</v>
      </c>
      <c r="R38" s="5">
        <f>SUMIFS(Total_All_Customers!AD:AD,Total_All_Customers!$AG:$AG,Summary!$A11,Total_All_Customers!$AH:$AH,Summary!$C11)</f>
        <v>36006553</v>
      </c>
      <c r="S38" s="5">
        <f>SUMIFS(Total_All_Customers!AE:AE,Total_All_Customers!$AG:$AG,Summary!$A11,Total_All_Customers!$AH:$AH,Summary!$C11)</f>
        <v>74070466</v>
      </c>
      <c r="T38" s="5"/>
      <c r="U38" s="53">
        <f t="shared" si="0"/>
        <v>0</v>
      </c>
      <c r="V38" s="12"/>
      <c r="W38" s="12"/>
      <c r="X38" s="12"/>
      <c r="Y38" s="12"/>
      <c r="Z38" s="12"/>
      <c r="AA38" s="12"/>
    </row>
    <row r="39" spans="1:36" x14ac:dyDescent="0.25">
      <c r="A39" s="2">
        <v>3</v>
      </c>
      <c r="B39" s="5" t="s">
        <v>29</v>
      </c>
      <c r="C39" s="11">
        <v>2024</v>
      </c>
      <c r="D39" s="5"/>
      <c r="E39" s="5">
        <f>SUMIFS(All_Customers_Residential!AC:AC,All_Customers_Residential!$AG:$AG,Summary!$A12,All_Customers_Residential!$AH:$AH,Summary!$C12)</f>
        <v>32121965</v>
      </c>
      <c r="F39" s="5">
        <f>SUMIFS(All_Customers_Residential!AD:AD,All_Customers_Residential!$AG:$AG,Summary!$A12,All_Customers_Residential!$AH:$AH,Summary!$C12)</f>
        <v>31358633</v>
      </c>
      <c r="G39" s="5">
        <f>SUMIFS(All_Customers_Residential!AE:AE,All_Customers_Residential!$AG:$AG,Summary!$A12,All_Customers_Residential!$AH:$AH,Summary!$C12)</f>
        <v>63480598</v>
      </c>
      <c r="H39" s="5"/>
      <c r="I39" s="5">
        <f>SUMIFS(All_Customers_Small_Commercial!AC:AC,All_Customers_Small_Commercial!$AG:$AG,Summary!$A12,All_Customers_Small_Commercial!$AH:$AH,Summary!$C12)</f>
        <v>7008520</v>
      </c>
      <c r="J39" s="5">
        <f>SUMIFS(All_Customers_Small_Commercial!AD:AD,All_Customers_Small_Commercial!$AG:$AG,Summary!$A12,All_Customers_Small_Commercial!$AH:$AH,Summary!$C12)</f>
        <v>6814806</v>
      </c>
      <c r="K39" s="5">
        <f>SUMIFS(All_Customers_Small_Commercial!AE:AE,All_Customers_Small_Commercial!$AG:$AG,Summary!$A12,All_Customers_Small_Commercial!$AH:$AH,Summary!$C12)</f>
        <v>13823326</v>
      </c>
      <c r="L39" s="5"/>
      <c r="M39" s="5">
        <f>SUMIFS(All_Customers_Lighting!AC:AC,All_Customers_Lighting!$AG:$AG,Summary!$A12,All_Customers_Lighting!$AH:$AH,Summary!$C12)</f>
        <v>124467</v>
      </c>
      <c r="N39" s="5">
        <f>SUMIFS(All_Customers_Lighting!AD:AD,All_Customers_Lighting!$AG:$AG,Summary!$A12,All_Customers_Lighting!$AH:$AH,Summary!$C12)</f>
        <v>318108</v>
      </c>
      <c r="O39" s="5">
        <f>SUMIFS(All_Customers_Lighting!AE:AE,All_Customers_Lighting!$AG:$AG,Summary!$A12,All_Customers_Lighting!$AH:$AH,Summary!$C12)</f>
        <v>442575</v>
      </c>
      <c r="P39" s="5"/>
      <c r="Q39" s="5">
        <f>SUMIFS(Total_All_Customers!AC:AC,Total_All_Customers!$AG:$AG,Summary!$A12,Total_All_Customers!$AH:$AH,Summary!$C12)</f>
        <v>39254952</v>
      </c>
      <c r="R39" s="5">
        <f>SUMIFS(Total_All_Customers!AD:AD,Total_All_Customers!$AG:$AG,Summary!$A12,Total_All_Customers!$AH:$AH,Summary!$C12)</f>
        <v>38491547</v>
      </c>
      <c r="S39" s="5">
        <f>SUMIFS(Total_All_Customers!AE:AE,Total_All_Customers!$AG:$AG,Summary!$A12,Total_All_Customers!$AH:$AH,Summary!$C12)</f>
        <v>77746499</v>
      </c>
      <c r="T39" s="5"/>
      <c r="U39" s="53">
        <f t="shared" si="0"/>
        <v>0</v>
      </c>
      <c r="V39" s="12"/>
      <c r="W39" s="12"/>
      <c r="X39" s="12"/>
      <c r="Y39" s="12"/>
      <c r="Z39" s="12"/>
      <c r="AA39" s="12"/>
    </row>
    <row r="40" spans="1:36" x14ac:dyDescent="0.25">
      <c r="A40" s="2">
        <v>4</v>
      </c>
      <c r="B40" s="5" t="s">
        <v>30</v>
      </c>
      <c r="C40" s="11">
        <v>2024</v>
      </c>
      <c r="D40" s="5"/>
      <c r="E40" s="5">
        <f>SUMIFS(All_Customers_Residential!AC:AC,All_Customers_Residential!$AG:$AG,Summary!$A13,All_Customers_Residential!$AH:$AH,Summary!$C13)</f>
        <v>24946258</v>
      </c>
      <c r="F40" s="5">
        <f>SUMIFS(All_Customers_Residential!AD:AD,All_Customers_Residential!$AG:$AG,Summary!$A13,All_Customers_Residential!$AH:$AH,Summary!$C13)</f>
        <v>24975545</v>
      </c>
      <c r="G40" s="5">
        <f>SUMIFS(All_Customers_Residential!AE:AE,All_Customers_Residential!$AG:$AG,Summary!$A13,All_Customers_Residential!$AH:$AH,Summary!$C13)</f>
        <v>49921803</v>
      </c>
      <c r="H40" s="5"/>
      <c r="I40" s="5">
        <f>SUMIFS(All_Customers_Small_Commercial!AC:AC,All_Customers_Small_Commercial!$AG:$AG,Summary!$A13,All_Customers_Small_Commercial!$AH:$AH,Summary!$C13)</f>
        <v>5678498</v>
      </c>
      <c r="J40" s="5">
        <f>SUMIFS(All_Customers_Small_Commercial!AD:AD,All_Customers_Small_Commercial!$AG:$AG,Summary!$A13,All_Customers_Small_Commercial!$AH:$AH,Summary!$C13)</f>
        <v>5696801</v>
      </c>
      <c r="K40" s="5">
        <f>SUMIFS(All_Customers_Small_Commercial!AE:AE,All_Customers_Small_Commercial!$AG:$AG,Summary!$A13,All_Customers_Small_Commercial!$AH:$AH,Summary!$C13)</f>
        <v>11375299</v>
      </c>
      <c r="L40" s="5"/>
      <c r="M40" s="5">
        <f>SUMIFS(All_Customers_Lighting!AC:AC,All_Customers_Lighting!$AG:$AG,Summary!$A13,All_Customers_Lighting!$AH:$AH,Summary!$C13)</f>
        <v>81961</v>
      </c>
      <c r="N40" s="5">
        <f>SUMIFS(All_Customers_Lighting!AD:AD,All_Customers_Lighting!$AG:$AG,Summary!$A13,All_Customers_Lighting!$AH:$AH,Summary!$C13)</f>
        <v>353896</v>
      </c>
      <c r="O40" s="5">
        <f>SUMIFS(All_Customers_Lighting!AE:AE,All_Customers_Lighting!$AG:$AG,Summary!$A13,All_Customers_Lighting!$AH:$AH,Summary!$C13)</f>
        <v>435857</v>
      </c>
      <c r="P40" s="5"/>
      <c r="Q40" s="5">
        <f>SUMIFS(Total_All_Customers!AC:AC,Total_All_Customers!$AG:$AG,Summary!$A13,Total_All_Customers!$AH:$AH,Summary!$C13)</f>
        <v>30706717</v>
      </c>
      <c r="R40" s="5">
        <f>SUMIFS(Total_All_Customers!AD:AD,Total_All_Customers!$AG:$AG,Summary!$A13,Total_All_Customers!$AH:$AH,Summary!$C13)</f>
        <v>31026242</v>
      </c>
      <c r="S40" s="5">
        <f>SUMIFS(Total_All_Customers!AE:AE,Total_All_Customers!$AG:$AG,Summary!$A13,Total_All_Customers!$AH:$AH,Summary!$C13)</f>
        <v>61732959</v>
      </c>
      <c r="T40" s="5"/>
      <c r="U40" s="53">
        <f t="shared" si="0"/>
        <v>0</v>
      </c>
      <c r="V40" s="12"/>
      <c r="W40" s="12"/>
      <c r="X40" s="12"/>
      <c r="Y40" s="12"/>
      <c r="Z40" s="12"/>
      <c r="AA40" s="12"/>
    </row>
    <row r="41" spans="1:36" x14ac:dyDescent="0.25">
      <c r="A41" s="2">
        <v>5</v>
      </c>
      <c r="B41" s="5" t="s">
        <v>31</v>
      </c>
      <c r="C41" s="11">
        <v>2024</v>
      </c>
      <c r="D41" s="5"/>
      <c r="E41" s="5">
        <f>SUMIFS(All_Customers_Residential!AC:AC,All_Customers_Residential!$AG:$AG,Summary!$A14,All_Customers_Residential!$AH:$AH,Summary!$C14)</f>
        <v>24217611</v>
      </c>
      <c r="F41" s="5">
        <f>SUMIFS(All_Customers_Residential!AD:AD,All_Customers_Residential!$AG:$AG,Summary!$A14,All_Customers_Residential!$AH:$AH,Summary!$C14)</f>
        <v>22908798</v>
      </c>
      <c r="G41" s="5">
        <f>SUMIFS(All_Customers_Residential!AE:AE,All_Customers_Residential!$AG:$AG,Summary!$A14,All_Customers_Residential!$AH:$AH,Summary!$C14)</f>
        <v>47126409</v>
      </c>
      <c r="H41" s="5"/>
      <c r="I41" s="5">
        <f>SUMIFS(All_Customers_Small_Commercial!AC:AC,All_Customers_Small_Commercial!$AG:$AG,Summary!$A14,All_Customers_Small_Commercial!$AH:$AH,Summary!$C14)</f>
        <v>5596727</v>
      </c>
      <c r="J41" s="5">
        <f>SUMIFS(All_Customers_Small_Commercial!AD:AD,All_Customers_Small_Commercial!$AG:$AG,Summary!$A14,All_Customers_Small_Commercial!$AH:$AH,Summary!$C14)</f>
        <v>5129821</v>
      </c>
      <c r="K41" s="5">
        <f>SUMIFS(All_Customers_Small_Commercial!AE:AE,All_Customers_Small_Commercial!$AG:$AG,Summary!$A14,All_Customers_Small_Commercial!$AH:$AH,Summary!$C14)</f>
        <v>10726548</v>
      </c>
      <c r="L41" s="5"/>
      <c r="M41" s="5">
        <f>SUMIFS(All_Customers_Lighting!AC:AC,All_Customers_Lighting!$AG:$AG,Summary!$A14,All_Customers_Lighting!$AH:$AH,Summary!$C14)</f>
        <v>75618</v>
      </c>
      <c r="N41" s="5">
        <f>SUMIFS(All_Customers_Lighting!AD:AD,All_Customers_Lighting!$AG:$AG,Summary!$A14,All_Customers_Lighting!$AH:$AH,Summary!$C14)</f>
        <v>360271</v>
      </c>
      <c r="O41" s="5">
        <f>SUMIFS(All_Customers_Lighting!AE:AE,All_Customers_Lighting!$AG:$AG,Summary!$A14,All_Customers_Lighting!$AH:$AH,Summary!$C14)</f>
        <v>435889</v>
      </c>
      <c r="P41" s="5"/>
      <c r="Q41" s="5">
        <f>SUMIFS(Total_All_Customers!AC:AC,Total_All_Customers!$AG:$AG,Summary!$A14,Total_All_Customers!$AH:$AH,Summary!$C14)</f>
        <v>29889956</v>
      </c>
      <c r="R41" s="5">
        <f>SUMIFS(Total_All_Customers!AD:AD,Total_All_Customers!$AG:$AG,Summary!$A14,Total_All_Customers!$AH:$AH,Summary!$C14)</f>
        <v>28398890</v>
      </c>
      <c r="S41" s="5">
        <f>SUMIFS(Total_All_Customers!AE:AE,Total_All_Customers!$AG:$AG,Summary!$A14,Total_All_Customers!$AH:$AH,Summary!$C14)</f>
        <v>58288846</v>
      </c>
      <c r="T41" s="5"/>
      <c r="U41" s="53">
        <f t="shared" si="0"/>
        <v>0</v>
      </c>
      <c r="V41" s="12"/>
      <c r="W41" s="12"/>
      <c r="X41" s="12"/>
      <c r="Y41" s="12"/>
      <c r="Z41" s="12"/>
      <c r="AA41" s="12"/>
    </row>
    <row r="42" spans="1:36" x14ac:dyDescent="0.25">
      <c r="A42" s="2">
        <v>6</v>
      </c>
      <c r="B42" s="5" t="s">
        <v>32</v>
      </c>
      <c r="C42" s="11">
        <v>2024</v>
      </c>
      <c r="D42" s="5"/>
      <c r="E42" s="5">
        <f>SUMIFS(All_Customers_Residential!AC:AC,All_Customers_Residential!$AG:$AG,Summary!$A15,All_Customers_Residential!$AH:$AH,Summary!$C15)</f>
        <v>24062236</v>
      </c>
      <c r="F42" s="5">
        <f>SUMIFS(All_Customers_Residential!AD:AD,All_Customers_Residential!$AG:$AG,Summary!$A15,All_Customers_Residential!$AH:$AH,Summary!$C15)</f>
        <v>23787912</v>
      </c>
      <c r="G42" s="5">
        <f>SUMIFS(All_Customers_Residential!AE:AE,All_Customers_Residential!$AG:$AG,Summary!$A15,All_Customers_Residential!$AH:$AH,Summary!$C15)</f>
        <v>47850148</v>
      </c>
      <c r="H42" s="5"/>
      <c r="I42" s="5">
        <f>SUMIFS(All_Customers_Small_Commercial!AC:AC,All_Customers_Small_Commercial!$AG:$AG,Summary!$A15,All_Customers_Small_Commercial!$AH:$AH,Summary!$C15)</f>
        <v>6251316</v>
      </c>
      <c r="J42" s="5">
        <f>SUMIFS(All_Customers_Small_Commercial!AD:AD,All_Customers_Small_Commercial!$AG:$AG,Summary!$A15,All_Customers_Small_Commercial!$AH:$AH,Summary!$C15)</f>
        <v>5860728</v>
      </c>
      <c r="K42" s="5">
        <f>SUMIFS(All_Customers_Small_Commercial!AE:AE,All_Customers_Small_Commercial!$AG:$AG,Summary!$A15,All_Customers_Small_Commercial!$AH:$AH,Summary!$C15)</f>
        <v>12112044</v>
      </c>
      <c r="L42" s="5"/>
      <c r="M42" s="5">
        <f>SUMIFS(All_Customers_Lighting!AC:AC,All_Customers_Lighting!$AG:$AG,Summary!$A15,All_Customers_Lighting!$AH:$AH,Summary!$C15)</f>
        <v>67608</v>
      </c>
      <c r="N42" s="5">
        <f>SUMIFS(All_Customers_Lighting!AD:AD,All_Customers_Lighting!$AG:$AG,Summary!$A15,All_Customers_Lighting!$AH:$AH,Summary!$C15)</f>
        <v>422129</v>
      </c>
      <c r="O42" s="5">
        <f>SUMIFS(All_Customers_Lighting!AE:AE,All_Customers_Lighting!$AG:$AG,Summary!$A15,All_Customers_Lighting!$AH:$AH,Summary!$C15)</f>
        <v>489737</v>
      </c>
      <c r="P42" s="5"/>
      <c r="Q42" s="5">
        <f>SUMIFS(Total_All_Customers!AC:AC,Total_All_Customers!$AG:$AG,Summary!$A15,Total_All_Customers!$AH:$AH,Summary!$C15)</f>
        <v>30381160</v>
      </c>
      <c r="R42" s="5">
        <f>SUMIFS(Total_All_Customers!AD:AD,Total_All_Customers!$AG:$AG,Summary!$A15,Total_All_Customers!$AH:$AH,Summary!$C15)</f>
        <v>30070769</v>
      </c>
      <c r="S42" s="5">
        <f>SUMIFS(Total_All_Customers!AE:AE,Total_All_Customers!$AG:$AG,Summary!$A15,Total_All_Customers!$AH:$AH,Summary!$C15)</f>
        <v>60451929</v>
      </c>
      <c r="T42" s="5"/>
      <c r="U42" s="53">
        <f t="shared" si="0"/>
        <v>0</v>
      </c>
      <c r="V42" s="12"/>
      <c r="W42" s="12"/>
      <c r="X42" s="12"/>
      <c r="Y42" s="12"/>
      <c r="Z42" s="12"/>
      <c r="AA42" s="12"/>
    </row>
    <row r="43" spans="1:36" x14ac:dyDescent="0.25">
      <c r="A43" s="2">
        <v>7</v>
      </c>
      <c r="B43" s="5" t="s">
        <v>33</v>
      </c>
      <c r="C43" s="11">
        <v>2024</v>
      </c>
      <c r="D43" s="5"/>
      <c r="E43" s="5">
        <f>SUMIFS(All_Customers_Residential!AC:AC,All_Customers_Residential!$AG:$AG,Summary!$A16,All_Customers_Residential!$AH:$AH,Summary!$C16)</f>
        <v>31341356</v>
      </c>
      <c r="F43" s="5">
        <f>SUMIFS(All_Customers_Residential!AD:AD,All_Customers_Residential!$AG:$AG,Summary!$A16,All_Customers_Residential!$AH:$AH,Summary!$C16)</f>
        <v>27973793</v>
      </c>
      <c r="G43" s="5">
        <f>SUMIFS(All_Customers_Residential!AE:AE,All_Customers_Residential!$AG:$AG,Summary!$A16,All_Customers_Residential!$AH:$AH,Summary!$C16)</f>
        <v>59315149</v>
      </c>
      <c r="H43" s="5"/>
      <c r="I43" s="5">
        <f>SUMIFS(All_Customers_Small_Commercial!AC:AC,All_Customers_Small_Commercial!$AG:$AG,Summary!$A16,All_Customers_Small_Commercial!$AH:$AH,Summary!$C16)</f>
        <v>7905884</v>
      </c>
      <c r="J43" s="5">
        <f>SUMIFS(All_Customers_Small_Commercial!AD:AD,All_Customers_Small_Commercial!$AG:$AG,Summary!$A16,All_Customers_Small_Commercial!$AH:$AH,Summary!$C16)</f>
        <v>6655314</v>
      </c>
      <c r="K43" s="5">
        <f>SUMIFS(All_Customers_Small_Commercial!AE:AE,All_Customers_Small_Commercial!$AG:$AG,Summary!$A16,All_Customers_Small_Commercial!$AH:$AH,Summary!$C16)</f>
        <v>14561198</v>
      </c>
      <c r="L43" s="5"/>
      <c r="M43" s="5">
        <f>SUMIFS(All_Customers_Lighting!AC:AC,All_Customers_Lighting!$AG:$AG,Summary!$A16,All_Customers_Lighting!$AH:$AH,Summary!$C16)</f>
        <v>72429</v>
      </c>
      <c r="N43" s="5">
        <f>SUMIFS(All_Customers_Lighting!AD:AD,All_Customers_Lighting!$AG:$AG,Summary!$A16,All_Customers_Lighting!$AH:$AH,Summary!$C16)</f>
        <v>472905</v>
      </c>
      <c r="O43" s="5">
        <f>SUMIFS(All_Customers_Lighting!AE:AE,All_Customers_Lighting!$AG:$AG,Summary!$A16,All_Customers_Lighting!$AH:$AH,Summary!$C16)</f>
        <v>545334</v>
      </c>
      <c r="P43" s="5"/>
      <c r="Q43" s="5">
        <f>SUMIFS(Total_All_Customers!AC:AC,Total_All_Customers!$AG:$AG,Summary!$A16,Total_All_Customers!$AH:$AH,Summary!$C16)</f>
        <v>39319669</v>
      </c>
      <c r="R43" s="5">
        <f>SUMIFS(Total_All_Customers!AD:AD,Total_All_Customers!$AG:$AG,Summary!$A16,Total_All_Customers!$AH:$AH,Summary!$C16)</f>
        <v>35102012</v>
      </c>
      <c r="S43" s="5">
        <f>SUMIFS(Total_All_Customers!AE:AE,Total_All_Customers!$AG:$AG,Summary!$A16,Total_All_Customers!$AH:$AH,Summary!$C16)</f>
        <v>74421681</v>
      </c>
      <c r="T43" s="5"/>
      <c r="U43" s="53">
        <f t="shared" si="0"/>
        <v>0</v>
      </c>
      <c r="V43" s="12"/>
      <c r="W43" s="12"/>
      <c r="X43" s="12"/>
      <c r="Y43" s="12"/>
      <c r="Z43" s="12"/>
      <c r="AA43" s="12"/>
    </row>
    <row r="44" spans="1:36" x14ac:dyDescent="0.25">
      <c r="A44" s="2">
        <v>8</v>
      </c>
      <c r="B44" s="5" t="s">
        <v>34</v>
      </c>
      <c r="C44" s="11">
        <v>2024</v>
      </c>
      <c r="D44" s="5"/>
      <c r="E44" s="5">
        <f>SUMIFS(All_Customers_Residential!AC:AC,All_Customers_Residential!$AG:$AG,Summary!$A17,All_Customers_Residential!$AH:$AH,Summary!$C17)</f>
        <v>28632879</v>
      </c>
      <c r="F44" s="5">
        <f>SUMIFS(All_Customers_Residential!AD:AD,All_Customers_Residential!$AG:$AG,Summary!$A17,All_Customers_Residential!$AH:$AH,Summary!$C17)</f>
        <v>27112520</v>
      </c>
      <c r="G44" s="5">
        <f>SUMIFS(All_Customers_Residential!AE:AE,All_Customers_Residential!$AG:$AG,Summary!$A17,All_Customers_Residential!$AH:$AH,Summary!$C17)</f>
        <v>55745399</v>
      </c>
      <c r="H44" s="5"/>
      <c r="I44" s="5">
        <f>SUMIFS(All_Customers_Small_Commercial!AC:AC,All_Customers_Small_Commercial!$AG:$AG,Summary!$A17,All_Customers_Small_Commercial!$AH:$AH,Summary!$C17)</f>
        <v>6536429</v>
      </c>
      <c r="J44" s="5">
        <f>SUMIFS(All_Customers_Small_Commercial!AD:AD,All_Customers_Small_Commercial!$AG:$AG,Summary!$A17,All_Customers_Small_Commercial!$AH:$AH,Summary!$C17)</f>
        <v>5841699</v>
      </c>
      <c r="K44" s="5">
        <f>SUMIFS(All_Customers_Small_Commercial!AE:AE,All_Customers_Small_Commercial!$AG:$AG,Summary!$A17,All_Customers_Small_Commercial!$AH:$AH,Summary!$C17)</f>
        <v>12378128</v>
      </c>
      <c r="L44" s="5"/>
      <c r="M44" s="5">
        <f>SUMIFS(All_Customers_Lighting!AC:AC,All_Customers_Lighting!$AG:$AG,Summary!$A17,All_Customers_Lighting!$AH:$AH,Summary!$C17)</f>
        <v>84917</v>
      </c>
      <c r="N44" s="5">
        <f>SUMIFS(All_Customers_Lighting!AD:AD,All_Customers_Lighting!$AG:$AG,Summary!$A17,All_Customers_Lighting!$AH:$AH,Summary!$C17)</f>
        <v>404003</v>
      </c>
      <c r="O44" s="5">
        <f>SUMIFS(All_Customers_Lighting!AE:AE,All_Customers_Lighting!$AG:$AG,Summary!$A17,All_Customers_Lighting!$AH:$AH,Summary!$C17)</f>
        <v>488920</v>
      </c>
      <c r="P44" s="5"/>
      <c r="Q44" s="5">
        <f>SUMIFS(Total_All_Customers!AC:AC,Total_All_Customers!$AG:$AG,Summary!$A17,Total_All_Customers!$AH:$AH,Summary!$C17)</f>
        <v>35254225</v>
      </c>
      <c r="R44" s="5">
        <f>SUMIFS(Total_All_Customers!AD:AD,Total_All_Customers!$AG:$AG,Summary!$A17,Total_All_Customers!$AH:$AH,Summary!$C17)</f>
        <v>33358222</v>
      </c>
      <c r="S44" s="5">
        <f>SUMIFS(Total_All_Customers!AE:AE,Total_All_Customers!$AG:$AG,Summary!$A17,Total_All_Customers!$AH:$AH,Summary!$C17)</f>
        <v>68612447</v>
      </c>
      <c r="T44" s="5"/>
      <c r="U44" s="53">
        <f t="shared" si="0"/>
        <v>0</v>
      </c>
      <c r="V44" s="12"/>
      <c r="W44" s="12"/>
      <c r="X44" s="12"/>
      <c r="Y44" s="12"/>
      <c r="Z44" s="12"/>
      <c r="AA44" s="12"/>
    </row>
    <row r="45" spans="1:36" x14ac:dyDescent="0.25">
      <c r="A45" s="2">
        <v>9</v>
      </c>
      <c r="B45" s="5" t="s">
        <v>35</v>
      </c>
      <c r="C45" s="11">
        <v>2024</v>
      </c>
      <c r="D45" s="5"/>
      <c r="E45" s="5">
        <f>SUMIFS(All_Customers_Residential!AC:AC,All_Customers_Residential!$AG:$AG,Summary!$A18,All_Customers_Residential!$AH:$AH,Summary!$C18)</f>
        <v>22484091</v>
      </c>
      <c r="F45" s="5">
        <f>SUMIFS(All_Customers_Residential!AD:AD,All_Customers_Residential!$AG:$AG,Summary!$A18,All_Customers_Residential!$AH:$AH,Summary!$C18)</f>
        <v>23681257</v>
      </c>
      <c r="G45" s="5">
        <f>SUMIFS(All_Customers_Residential!AE:AE,All_Customers_Residential!$AG:$AG,Summary!$A18,All_Customers_Residential!$AH:$AH,Summary!$C18)</f>
        <v>46165348</v>
      </c>
      <c r="H45" s="5"/>
      <c r="I45" s="5">
        <f>SUMIFS(All_Customers_Small_Commercial!AC:AC,All_Customers_Small_Commercial!$AG:$AG,Summary!$A18,All_Customers_Small_Commercial!$AH:$AH,Summary!$C18)</f>
        <v>5167491</v>
      </c>
      <c r="J45" s="5">
        <f>SUMIFS(All_Customers_Small_Commercial!AD:AD,All_Customers_Small_Commercial!$AG:$AG,Summary!$A18,All_Customers_Small_Commercial!$AH:$AH,Summary!$C18)</f>
        <v>5215854</v>
      </c>
      <c r="K45" s="5">
        <f>SUMIFS(All_Customers_Small_Commercial!AE:AE,All_Customers_Small_Commercial!$AG:$AG,Summary!$A18,All_Customers_Small_Commercial!$AH:$AH,Summary!$C18)</f>
        <v>10383345</v>
      </c>
      <c r="L45" s="5"/>
      <c r="M45" s="5">
        <f>SUMIFS(All_Customers_Lighting!AC:AC,All_Customers_Lighting!$AG:$AG,Summary!$A18,All_Customers_Lighting!$AH:$AH,Summary!$C18)</f>
        <v>112765</v>
      </c>
      <c r="N45" s="5">
        <f>SUMIFS(All_Customers_Lighting!AD:AD,All_Customers_Lighting!$AG:$AG,Summary!$A18,All_Customers_Lighting!$AH:$AH,Summary!$C18)</f>
        <v>378719</v>
      </c>
      <c r="O45" s="5">
        <f>SUMIFS(All_Customers_Lighting!AE:AE,All_Customers_Lighting!$AG:$AG,Summary!$A18,All_Customers_Lighting!$AH:$AH,Summary!$C18)</f>
        <v>491484</v>
      </c>
      <c r="P45" s="5"/>
      <c r="Q45" s="5">
        <f>SUMIFS(Total_All_Customers!AC:AC,Total_All_Customers!$AG:$AG,Summary!$A18,Total_All_Customers!$AH:$AH,Summary!$C18)</f>
        <v>27764347</v>
      </c>
      <c r="R45" s="5">
        <f>SUMIFS(Total_All_Customers!AD:AD,Total_All_Customers!$AG:$AG,Summary!$A18,Total_All_Customers!$AH:$AH,Summary!$C18)</f>
        <v>29275830</v>
      </c>
      <c r="S45" s="5">
        <f>SUMIFS(Total_All_Customers!AE:AE,Total_All_Customers!$AG:$AG,Summary!$A18,Total_All_Customers!$AH:$AH,Summary!$C18)</f>
        <v>57040177</v>
      </c>
      <c r="T45" s="5"/>
      <c r="U45" s="53">
        <f t="shared" si="0"/>
        <v>0</v>
      </c>
      <c r="V45" s="12"/>
      <c r="W45" s="12"/>
      <c r="X45" s="12"/>
      <c r="Y45" s="12"/>
      <c r="Z45" s="12"/>
      <c r="AA45" s="12"/>
    </row>
    <row r="46" spans="1:36" x14ac:dyDescent="0.25">
      <c r="A46" s="2">
        <v>10</v>
      </c>
      <c r="B46" s="5" t="s">
        <v>36</v>
      </c>
      <c r="C46" s="11">
        <v>2024</v>
      </c>
      <c r="D46" s="5"/>
      <c r="E46" s="5">
        <f>SUMIFS(All_Customers_Residential!AC:AC,All_Customers_Residential!$AG:$AG,Summary!$A19,All_Customers_Residential!$AH:$AH,Summary!$C19)</f>
        <v>28679635</v>
      </c>
      <c r="F46" s="5">
        <f>SUMIFS(All_Customers_Residential!AD:AD,All_Customers_Residential!$AG:$AG,Summary!$A19,All_Customers_Residential!$AH:$AH,Summary!$C19)</f>
        <v>24743829</v>
      </c>
      <c r="G46" s="5">
        <f>SUMIFS(All_Customers_Residential!AE:AE,All_Customers_Residential!$AG:$AG,Summary!$A19,All_Customers_Residential!$AH:$AH,Summary!$C19)</f>
        <v>53423464</v>
      </c>
      <c r="H46" s="5"/>
      <c r="I46" s="5">
        <f>SUMIFS(All_Customers_Small_Commercial!AC:AC,All_Customers_Small_Commercial!$AG:$AG,Summary!$A19,All_Customers_Small_Commercial!$AH:$AH,Summary!$C19)</f>
        <v>6304990</v>
      </c>
      <c r="J46" s="5">
        <f>SUMIFS(All_Customers_Small_Commercial!AD:AD,All_Customers_Small_Commercial!$AG:$AG,Summary!$A19,All_Customers_Small_Commercial!$AH:$AH,Summary!$C19)</f>
        <v>5393698</v>
      </c>
      <c r="K46" s="5">
        <f>SUMIFS(All_Customers_Small_Commercial!AE:AE,All_Customers_Small_Commercial!$AG:$AG,Summary!$A19,All_Customers_Small_Commercial!$AH:$AH,Summary!$C19)</f>
        <v>11698688</v>
      </c>
      <c r="L46" s="5"/>
      <c r="M46" s="5">
        <f>SUMIFS(All_Customers_Lighting!AC:AC,All_Customers_Lighting!$AG:$AG,Summary!$A19,All_Customers_Lighting!$AH:$AH,Summary!$C19)</f>
        <v>156199</v>
      </c>
      <c r="N46" s="5">
        <f>SUMIFS(All_Customers_Lighting!AD:AD,All_Customers_Lighting!$AG:$AG,Summary!$A19,All_Customers_Lighting!$AH:$AH,Summary!$C19)</f>
        <v>362107</v>
      </c>
      <c r="O46" s="5">
        <f>SUMIFS(All_Customers_Lighting!AE:AE,All_Customers_Lighting!$AG:$AG,Summary!$A19,All_Customers_Lighting!$AH:$AH,Summary!$C19)</f>
        <v>518306</v>
      </c>
      <c r="P46" s="5"/>
      <c r="Q46" s="5">
        <f>SUMIFS(Total_All_Customers!AC:AC,Total_All_Customers!$AG:$AG,Summary!$A19,Total_All_Customers!$AH:$AH,Summary!$C19)</f>
        <v>35140824</v>
      </c>
      <c r="R46" s="5">
        <f>SUMIFS(Total_All_Customers!AD:AD,Total_All_Customers!$AG:$AG,Summary!$A19,Total_All_Customers!$AH:$AH,Summary!$C19)</f>
        <v>30499634</v>
      </c>
      <c r="S46" s="5">
        <f>SUMIFS(Total_All_Customers!AE:AE,Total_All_Customers!$AG:$AG,Summary!$A19,Total_All_Customers!$AH:$AH,Summary!$C19)</f>
        <v>65640458</v>
      </c>
      <c r="T46" s="5"/>
      <c r="U46" s="53">
        <f t="shared" si="0"/>
        <v>0</v>
      </c>
      <c r="V46" s="12"/>
      <c r="W46" s="12"/>
      <c r="X46" s="12"/>
      <c r="Y46" s="12"/>
      <c r="Z46" s="12"/>
      <c r="AA46" s="12"/>
    </row>
    <row r="47" spans="1:36" x14ac:dyDescent="0.25">
      <c r="A47" s="2">
        <v>11</v>
      </c>
      <c r="B47" s="5" t="s">
        <v>37</v>
      </c>
      <c r="C47" s="11">
        <v>2024</v>
      </c>
      <c r="D47" s="5"/>
      <c r="E47" s="5">
        <f>SUMIFS(All_Customers_Residential!AC:AC,All_Customers_Residential!$AG:$AG,Summary!$A20,All_Customers_Residential!$AH:$AH,Summary!$C20)</f>
        <v>23500218</v>
      </c>
      <c r="F47" s="5">
        <f>SUMIFS(All_Customers_Residential!AD:AD,All_Customers_Residential!$AG:$AG,Summary!$A20,All_Customers_Residential!$AH:$AH,Summary!$C20)</f>
        <v>28431762</v>
      </c>
      <c r="G47" s="5">
        <f>SUMIFS(All_Customers_Residential!AE:AE,All_Customers_Residential!$AG:$AG,Summary!$A20,All_Customers_Residential!$AH:$AH,Summary!$C20)</f>
        <v>51931980</v>
      </c>
      <c r="H47" s="5"/>
      <c r="I47" s="5">
        <f>SUMIFS(All_Customers_Small_Commercial!AC:AC,All_Customers_Small_Commercial!$AG:$AG,Summary!$A20,All_Customers_Small_Commercial!$AH:$AH,Summary!$C20)</f>
        <v>5131257</v>
      </c>
      <c r="J47" s="5">
        <f>SUMIFS(All_Customers_Small_Commercial!AD:AD,All_Customers_Small_Commercial!$AG:$AG,Summary!$A20,All_Customers_Small_Commercial!$AH:$AH,Summary!$C20)</f>
        <v>6157868</v>
      </c>
      <c r="K47" s="5">
        <f>SUMIFS(All_Customers_Small_Commercial!AE:AE,All_Customers_Small_Commercial!$AG:$AG,Summary!$A20,All_Customers_Small_Commercial!$AH:$AH,Summary!$C20)</f>
        <v>11289125</v>
      </c>
      <c r="L47" s="5"/>
      <c r="M47" s="5">
        <f>SUMIFS(All_Customers_Lighting!AC:AC,All_Customers_Lighting!$AG:$AG,Summary!$A20,All_Customers_Lighting!$AH:$AH,Summary!$C20)</f>
        <v>143139</v>
      </c>
      <c r="N47" s="5">
        <f>SUMIFS(All_Customers_Lighting!AD:AD,All_Customers_Lighting!$AG:$AG,Summary!$A20,All_Customers_Lighting!$AH:$AH,Summary!$C20)</f>
        <v>360433</v>
      </c>
      <c r="O47" s="5">
        <f>SUMIFS(All_Customers_Lighting!AE:AE,All_Customers_Lighting!$AG:$AG,Summary!$A20,All_Customers_Lighting!$AH:$AH,Summary!$C20)</f>
        <v>503572</v>
      </c>
      <c r="P47" s="5"/>
      <c r="Q47" s="5">
        <f>SUMIFS(Total_All_Customers!AC:AC,Total_All_Customers!$AG:$AG,Summary!$A20,Total_All_Customers!$AH:$AH,Summary!$C20)</f>
        <v>28774614</v>
      </c>
      <c r="R47" s="5">
        <f>SUMIFS(Total_All_Customers!AD:AD,Total_All_Customers!$AG:$AG,Summary!$A20,Total_All_Customers!$AH:$AH,Summary!$C20)</f>
        <v>34950063</v>
      </c>
      <c r="S47" s="5">
        <f>SUMIFS(Total_All_Customers!AE:AE,Total_All_Customers!$AG:$AG,Summary!$A20,Total_All_Customers!$AH:$AH,Summary!$C20)</f>
        <v>63724677</v>
      </c>
      <c r="T47" s="5"/>
      <c r="U47" s="53">
        <f t="shared" si="0"/>
        <v>0</v>
      </c>
      <c r="V47" s="12"/>
      <c r="W47" s="12"/>
      <c r="X47" s="12"/>
      <c r="Y47" s="12"/>
      <c r="Z47" s="12"/>
      <c r="AA47" s="12"/>
    </row>
    <row r="48" spans="1:36" x14ac:dyDescent="0.25">
      <c r="A48" s="2">
        <v>12</v>
      </c>
      <c r="B48" s="5" t="s">
        <v>38</v>
      </c>
      <c r="C48" s="11">
        <v>2024</v>
      </c>
      <c r="D48" s="5"/>
      <c r="E48" s="5">
        <f>SUMIFS(All_Customers_Residential!AC:AC,All_Customers_Residential!$AG:$AG,Summary!$A21,All_Customers_Residential!$AH:$AH,Summary!$C21)</f>
        <v>33772598</v>
      </c>
      <c r="F48" s="5">
        <f>SUMIFS(All_Customers_Residential!AD:AD,All_Customers_Residential!$AG:$AG,Summary!$A21,All_Customers_Residential!$AH:$AH,Summary!$C21)</f>
        <v>32188749</v>
      </c>
      <c r="G48" s="5">
        <f>SUMIFS(All_Customers_Residential!AE:AE,All_Customers_Residential!$AG:$AG,Summary!$A21,All_Customers_Residential!$AH:$AH,Summary!$C21)</f>
        <v>65961347</v>
      </c>
      <c r="H48" s="5"/>
      <c r="I48" s="5">
        <f>SUMIFS(All_Customers_Small_Commercial!AC:AC,All_Customers_Small_Commercial!$AG:$AG,Summary!$A21,All_Customers_Small_Commercial!$AH:$AH,Summary!$C21)</f>
        <v>6799448</v>
      </c>
      <c r="J48" s="5">
        <f>SUMIFS(All_Customers_Small_Commercial!AD:AD,All_Customers_Small_Commercial!$AG:$AG,Summary!$A21,All_Customers_Small_Commercial!$AH:$AH,Summary!$C21)</f>
        <v>6769719</v>
      </c>
      <c r="K48" s="5">
        <f>SUMIFS(All_Customers_Small_Commercial!AE:AE,All_Customers_Small_Commercial!$AG:$AG,Summary!$A21,All_Customers_Small_Commercial!$AH:$AH,Summary!$C21)</f>
        <v>13569167</v>
      </c>
      <c r="L48" s="5"/>
      <c r="M48" s="5">
        <f>SUMIFS(All_Customers_Lighting!AC:AC,All_Customers_Lighting!$AG:$AG,Summary!$A21,All_Customers_Lighting!$AH:$AH,Summary!$C21)</f>
        <v>182272</v>
      </c>
      <c r="N48" s="5">
        <f>SUMIFS(All_Customers_Lighting!AD:AD,All_Customers_Lighting!$AG:$AG,Summary!$A21,All_Customers_Lighting!$AH:$AH,Summary!$C21)</f>
        <v>334747</v>
      </c>
      <c r="O48" s="5">
        <f>SUMIFS(All_Customers_Lighting!AE:AE,All_Customers_Lighting!$AG:$AG,Summary!$A21,All_Customers_Lighting!$AH:$AH,Summary!$C21)</f>
        <v>517019</v>
      </c>
      <c r="P48" s="5"/>
      <c r="Q48" s="5">
        <f>SUMIFS(Total_All_Customers!AC:AC,Total_All_Customers!$AG:$AG,Summary!$A21,Total_All_Customers!$AH:$AH,Summary!$C21)</f>
        <v>40754318</v>
      </c>
      <c r="R48" s="5">
        <f>SUMIFS(Total_All_Customers!AD:AD,Total_All_Customers!$AG:$AG,Summary!$A21,Total_All_Customers!$AH:$AH,Summary!$C21)</f>
        <v>39293215</v>
      </c>
      <c r="S48" s="5">
        <f>SUMIFS(Total_All_Customers!AE:AE,Total_All_Customers!$AG:$AG,Summary!$A21,Total_All_Customers!$AH:$AH,Summary!$C21)</f>
        <v>80047533</v>
      </c>
      <c r="T48" s="5"/>
      <c r="U48" s="53">
        <f t="shared" si="0"/>
        <v>0</v>
      </c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</row>
    <row r="49" spans="1:36" x14ac:dyDescent="0.25">
      <c r="A49" s="2">
        <v>1</v>
      </c>
      <c r="B49" s="5" t="s">
        <v>27</v>
      </c>
      <c r="C49" s="11">
        <v>2025</v>
      </c>
      <c r="D49" s="5"/>
      <c r="E49" s="5">
        <f>SUMIFS(All_Customers_Residential!AC:AC,All_Customers_Residential!$AG:$AG,Summary!$A22,All_Customers_Residential!$AH:$AH,Summary!$C22)</f>
        <v>35833348</v>
      </c>
      <c r="F49" s="5">
        <f>SUMIFS(All_Customers_Residential!AD:AD,All_Customers_Residential!$AG:$AG,Summary!$A22,All_Customers_Residential!$AH:$AH,Summary!$C22)</f>
        <v>31317189</v>
      </c>
      <c r="G49" s="5">
        <f>SUMIFS(All_Customers_Residential!AE:AE,All_Customers_Residential!$AG:$AG,Summary!$A22,All_Customers_Residential!$AH:$AH,Summary!$C22)</f>
        <v>67150537</v>
      </c>
      <c r="H49" s="5"/>
      <c r="I49" s="5">
        <f>SUMIFS(All_Customers_Small_Commercial!AC:AC,All_Customers_Small_Commercial!$AG:$AG,Summary!$A22,All_Customers_Small_Commercial!$AH:$AH,Summary!$C22)</f>
        <v>8212504</v>
      </c>
      <c r="J49" s="5">
        <f>SUMIFS(All_Customers_Small_Commercial!AD:AD,All_Customers_Small_Commercial!$AG:$AG,Summary!$A22,All_Customers_Small_Commercial!$AH:$AH,Summary!$C22)</f>
        <v>7402097</v>
      </c>
      <c r="K49" s="5">
        <f>SUMIFS(All_Customers_Small_Commercial!AE:AE,All_Customers_Small_Commercial!$AG:$AG,Summary!$A22,All_Customers_Small_Commercial!$AH:$AH,Summary!$C22)</f>
        <v>15614601</v>
      </c>
      <c r="L49" s="5"/>
      <c r="M49" s="5">
        <f>SUMIFS(All_Customers_Lighting!AC:AC,All_Customers_Lighting!$AG:$AG,Summary!$A22,All_Customers_Lighting!$AH:$AH,Summary!$C22)</f>
        <v>161175</v>
      </c>
      <c r="N49" s="5">
        <f>SUMIFS(All_Customers_Lighting!AD:AD,All_Customers_Lighting!$AG:$AG,Summary!$A22,All_Customers_Lighting!$AH:$AH,Summary!$C22)</f>
        <v>300559</v>
      </c>
      <c r="O49" s="5">
        <f>SUMIFS(All_Customers_Lighting!AE:AE,All_Customers_Lighting!$AG:$AG,Summary!$A22,All_Customers_Lighting!$AH:$AH,Summary!$C22)</f>
        <v>461734</v>
      </c>
      <c r="P49" s="5"/>
      <c r="Q49" s="5">
        <f>SUMIFS(Total_All_Customers!AC:AC,Total_All_Customers!$AG:$AG,Summary!$A22,Total_All_Customers!$AH:$AH,Summary!$C22)</f>
        <v>44207027</v>
      </c>
      <c r="R49" s="5">
        <f>SUMIFS(Total_All_Customers!AD:AD,Total_All_Customers!$AG:$AG,Summary!$A22,Total_All_Customers!$AH:$AH,Summary!$C22)</f>
        <v>39019845</v>
      </c>
      <c r="S49" s="5">
        <f>SUMIFS(Total_All_Customers!AE:AE,Total_All_Customers!$AG:$AG,Summary!$A22,Total_All_Customers!$AH:$AH,Summary!$C22)</f>
        <v>83226872</v>
      </c>
      <c r="T49" s="5"/>
      <c r="U49" s="53">
        <f t="shared" si="0"/>
        <v>0</v>
      </c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</row>
    <row r="50" spans="1:36" x14ac:dyDescent="0.25">
      <c r="A50" s="2">
        <v>2</v>
      </c>
      <c r="B50" s="5" t="s">
        <v>28</v>
      </c>
      <c r="C50" s="11">
        <v>2025</v>
      </c>
      <c r="D50" s="5"/>
      <c r="E50" s="5">
        <f>SUMIFS(All_Customers_Residential!AC:AC,All_Customers_Residential!$AG:$AG,Summary!$A23,All_Customers_Residential!$AH:$AH,Summary!$C23)</f>
        <v>31039325</v>
      </c>
      <c r="F50" s="5">
        <f>SUMIFS(All_Customers_Residential!AD:AD,All_Customers_Residential!$AG:$AG,Summary!$A23,All_Customers_Residential!$AH:$AH,Summary!$C23)</f>
        <v>29926044</v>
      </c>
      <c r="G50" s="5">
        <f>SUMIFS(All_Customers_Residential!AE:AE,All_Customers_Residential!$AG:$AG,Summary!$A23,All_Customers_Residential!$AH:$AH,Summary!$C23)</f>
        <v>60965369</v>
      </c>
      <c r="H50" s="5"/>
      <c r="I50" s="5">
        <f>SUMIFS(All_Customers_Small_Commercial!AC:AC,All_Customers_Small_Commercial!$AG:$AG,Summary!$A23,All_Customers_Small_Commercial!$AH:$AH,Summary!$C23)</f>
        <v>6775309</v>
      </c>
      <c r="J50" s="5">
        <f>SUMIFS(All_Customers_Small_Commercial!AD:AD,All_Customers_Small_Commercial!$AG:$AG,Summary!$A23,All_Customers_Small_Commercial!$AH:$AH,Summary!$C23)</f>
        <v>6662440</v>
      </c>
      <c r="K50" s="5">
        <f>SUMIFS(All_Customers_Small_Commercial!AE:AE,All_Customers_Small_Commercial!$AG:$AG,Summary!$A23,All_Customers_Small_Commercial!$AH:$AH,Summary!$C23)</f>
        <v>13437749</v>
      </c>
      <c r="L50" s="5"/>
      <c r="M50" s="5">
        <f>SUMIFS(All_Customers_Lighting!AC:AC,All_Customers_Lighting!$AG:$AG,Summary!$A23,All_Customers_Lighting!$AH:$AH,Summary!$C23)</f>
        <v>123980</v>
      </c>
      <c r="N50" s="5">
        <f>SUMIFS(All_Customers_Lighting!AD:AD,All_Customers_Lighting!$AG:$AG,Summary!$A23,All_Customers_Lighting!$AH:$AH,Summary!$C23)</f>
        <v>281479</v>
      </c>
      <c r="O50" s="5">
        <f>SUMIFS(All_Customers_Lighting!AE:AE,All_Customers_Lighting!$AG:$AG,Summary!$A23,All_Customers_Lighting!$AH:$AH,Summary!$C23)</f>
        <v>405459</v>
      </c>
      <c r="P50" s="5"/>
      <c r="Q50" s="5">
        <f>SUMIFS(Total_All_Customers!AC:AC,Total_All_Customers!$AG:$AG,Summary!$A23,Total_All_Customers!$AH:$AH,Summary!$C23)</f>
        <v>37938614</v>
      </c>
      <c r="R50" s="5">
        <f>SUMIFS(Total_All_Customers!AD:AD,Total_All_Customers!$AG:$AG,Summary!$A23,Total_All_Customers!$AH:$AH,Summary!$C23)</f>
        <v>36869963</v>
      </c>
      <c r="S50" s="5">
        <f>SUMIFS(Total_All_Customers!AE:AE,Total_All_Customers!$AG:$AG,Summary!$A23,Total_All_Customers!$AH:$AH,Summary!$C23)</f>
        <v>74808577</v>
      </c>
      <c r="T50" s="5"/>
      <c r="U50" s="53">
        <f t="shared" si="0"/>
        <v>0</v>
      </c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</row>
    <row r="51" spans="1:36" x14ac:dyDescent="0.25">
      <c r="A51" s="2">
        <v>3</v>
      </c>
      <c r="B51" s="5" t="s">
        <v>29</v>
      </c>
      <c r="C51" s="11">
        <v>2025</v>
      </c>
      <c r="D51" s="5"/>
      <c r="E51" s="5">
        <f>SUMIFS(All_Customers_Residential!AC:AC,All_Customers_Residential!$AG:$AG,Summary!$A24,All_Customers_Residential!$AH:$AH,Summary!$C24)</f>
        <v>34649014</v>
      </c>
      <c r="F51" s="5">
        <f>SUMIFS(All_Customers_Residential!AD:AD,All_Customers_Residential!$AG:$AG,Summary!$A24,All_Customers_Residential!$AH:$AH,Summary!$C24)</f>
        <v>33524768</v>
      </c>
      <c r="G51" s="5">
        <f>SUMIFS(All_Customers_Residential!AE:AE,All_Customers_Residential!$AG:$AG,Summary!$A24,All_Customers_Residential!$AH:$AH,Summary!$C24)</f>
        <v>68173782</v>
      </c>
      <c r="H51" s="5"/>
      <c r="I51" s="5">
        <f>SUMIFS(All_Customers_Small_Commercial!AC:AC,All_Customers_Small_Commercial!$AG:$AG,Summary!$A24,All_Customers_Small_Commercial!$AH:$AH,Summary!$C24)</f>
        <v>7684635</v>
      </c>
      <c r="J51" s="5">
        <f>SUMIFS(All_Customers_Small_Commercial!AD:AD,All_Customers_Small_Commercial!$AG:$AG,Summary!$A24,All_Customers_Small_Commercial!$AH:$AH,Summary!$C24)</f>
        <v>7447023</v>
      </c>
      <c r="K51" s="5">
        <f>SUMIFS(All_Customers_Small_Commercial!AE:AE,All_Customers_Small_Commercial!$AG:$AG,Summary!$A24,All_Customers_Small_Commercial!$AH:$AH,Summary!$C24)</f>
        <v>15131658</v>
      </c>
      <c r="L51" s="5"/>
      <c r="M51" s="5">
        <f>SUMIFS(All_Customers_Lighting!AC:AC,All_Customers_Lighting!$AG:$AG,Summary!$A24,All_Customers_Lighting!$AH:$AH,Summary!$C24)</f>
        <v>125177</v>
      </c>
      <c r="N51" s="5">
        <f>SUMIFS(All_Customers_Lighting!AD:AD,All_Customers_Lighting!$AG:$AG,Summary!$A24,All_Customers_Lighting!$AH:$AH,Summary!$C24)</f>
        <v>320187</v>
      </c>
      <c r="O51" s="5">
        <f>SUMIFS(All_Customers_Lighting!AE:AE,All_Customers_Lighting!$AG:$AG,Summary!$A24,All_Customers_Lighting!$AH:$AH,Summary!$C24)</f>
        <v>445364</v>
      </c>
      <c r="P51" s="5"/>
      <c r="Q51" s="5">
        <f>SUMIFS(Total_All_Customers!AC:AC,Total_All_Customers!$AG:$AG,Summary!$A24,Total_All_Customers!$AH:$AH,Summary!$C24)</f>
        <v>42458826</v>
      </c>
      <c r="R51" s="5">
        <f>SUMIFS(Total_All_Customers!AD:AD,Total_All_Customers!$AG:$AG,Summary!$A24,Total_All_Customers!$AH:$AH,Summary!$C24)</f>
        <v>41291978</v>
      </c>
      <c r="S51" s="5">
        <f>SUMIFS(Total_All_Customers!AE:AE,Total_All_Customers!$AG:$AG,Summary!$A24,Total_All_Customers!$AH:$AH,Summary!$C24)</f>
        <v>83750804</v>
      </c>
      <c r="T51" s="5"/>
      <c r="U51" s="53">
        <f t="shared" si="0"/>
        <v>0</v>
      </c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</row>
    <row r="52" spans="1:36" x14ac:dyDescent="0.25">
      <c r="A52" s="2">
        <v>4</v>
      </c>
      <c r="B52" s="5" t="s">
        <v>30</v>
      </c>
      <c r="C52" s="11">
        <v>2025</v>
      </c>
      <c r="D52" s="5"/>
      <c r="E52" s="5">
        <f>SUMIFS(All_Customers_Residential!AC:AC,All_Customers_Residential!$AG:$AG,Summary!$A25,All_Customers_Residential!$AH:$AH,Summary!$C25)</f>
        <v>27260209</v>
      </c>
      <c r="F52" s="5">
        <f>SUMIFS(All_Customers_Residential!AD:AD,All_Customers_Residential!$AG:$AG,Summary!$A25,All_Customers_Residential!$AH:$AH,Summary!$C25)</f>
        <v>24623046</v>
      </c>
      <c r="G52" s="5">
        <f>SUMIFS(All_Customers_Residential!AE:AE,All_Customers_Residential!$AG:$AG,Summary!$A25,All_Customers_Residential!$AH:$AH,Summary!$C25)</f>
        <v>51883255</v>
      </c>
      <c r="H52" s="5"/>
      <c r="I52" s="5">
        <f>SUMIFS(All_Customers_Small_Commercial!AC:AC,All_Customers_Small_Commercial!$AG:$AG,Summary!$A25,All_Customers_Small_Commercial!$AH:$AH,Summary!$C25)</f>
        <v>6593750</v>
      </c>
      <c r="J52" s="5">
        <f>SUMIFS(All_Customers_Small_Commercial!AD:AD,All_Customers_Small_Commercial!$AG:$AG,Summary!$A25,All_Customers_Small_Commercial!$AH:$AH,Summary!$C25)</f>
        <v>5854504</v>
      </c>
      <c r="K52" s="5">
        <f>SUMIFS(All_Customers_Small_Commercial!AE:AE,All_Customers_Small_Commercial!$AG:$AG,Summary!$A25,All_Customers_Small_Commercial!$AH:$AH,Summary!$C25)</f>
        <v>12448254</v>
      </c>
      <c r="L52" s="5"/>
      <c r="M52" s="5">
        <f>SUMIFS(All_Customers_Lighting!AC:AC,All_Customers_Lighting!$AG:$AG,Summary!$A25,All_Customers_Lighting!$AH:$AH,Summary!$C25)</f>
        <v>83130</v>
      </c>
      <c r="N52" s="5">
        <f>SUMIFS(All_Customers_Lighting!AD:AD,All_Customers_Lighting!$AG:$AG,Summary!$A25,All_Customers_Lighting!$AH:$AH,Summary!$C25)</f>
        <v>318696</v>
      </c>
      <c r="O52" s="5">
        <f>SUMIFS(All_Customers_Lighting!AE:AE,All_Customers_Lighting!$AG:$AG,Summary!$A25,All_Customers_Lighting!$AH:$AH,Summary!$C25)</f>
        <v>401826</v>
      </c>
      <c r="P52" s="5"/>
      <c r="Q52" s="5">
        <f>SUMIFS(Total_All_Customers!AC:AC,Total_All_Customers!$AG:$AG,Summary!$A25,Total_All_Customers!$AH:$AH,Summary!$C25)</f>
        <v>33937089</v>
      </c>
      <c r="R52" s="5">
        <f>SUMIFS(Total_All_Customers!AD:AD,Total_All_Customers!$AG:$AG,Summary!$A25,Total_All_Customers!$AH:$AH,Summary!$C25)</f>
        <v>30796246</v>
      </c>
      <c r="S52" s="5">
        <f>SUMIFS(Total_All_Customers!AE:AE,Total_All_Customers!$AG:$AG,Summary!$A25,Total_All_Customers!$AH:$AH,Summary!$C25)</f>
        <v>64733335</v>
      </c>
      <c r="T52" s="5"/>
      <c r="U52" s="53">
        <f t="shared" si="0"/>
        <v>0</v>
      </c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</row>
    <row r="53" spans="1:36" x14ac:dyDescent="0.25">
      <c r="A53" s="2">
        <v>5</v>
      </c>
      <c r="B53" s="5" t="s">
        <v>31</v>
      </c>
      <c r="C53" s="11">
        <v>2025</v>
      </c>
      <c r="D53" s="5"/>
      <c r="E53" s="5">
        <f>SUMIFS(All_Customers_Residential!AC:AC,All_Customers_Residential!$AG:$AG,Summary!$A26,All_Customers_Residential!$AH:$AH,Summary!$C26)</f>
        <v>25009776</v>
      </c>
      <c r="F53" s="5">
        <f>SUMIFS(All_Customers_Residential!AD:AD,All_Customers_Residential!$AG:$AG,Summary!$A26,All_Customers_Residential!$AH:$AH,Summary!$C26)</f>
        <v>23981785</v>
      </c>
      <c r="G53" s="5">
        <f>SUMIFS(All_Customers_Residential!AE:AE,All_Customers_Residential!$AG:$AG,Summary!$A26,All_Customers_Residential!$AH:$AH,Summary!$C26)</f>
        <v>48991561</v>
      </c>
      <c r="H53" s="5"/>
      <c r="I53" s="5">
        <f>SUMIFS(All_Customers_Small_Commercial!AC:AC,All_Customers_Small_Commercial!$AG:$AG,Summary!$A26,All_Customers_Small_Commercial!$AH:$AH,Summary!$C26)</f>
        <v>6185403</v>
      </c>
      <c r="J53" s="5">
        <f>SUMIFS(All_Customers_Small_Commercial!AD:AD,All_Customers_Small_Commercial!$AG:$AG,Summary!$A26,All_Customers_Small_Commercial!$AH:$AH,Summary!$C26)</f>
        <v>5644912</v>
      </c>
      <c r="K53" s="5">
        <f>SUMIFS(All_Customers_Small_Commercial!AE:AE,All_Customers_Small_Commercial!$AG:$AG,Summary!$A26,All_Customers_Small_Commercial!$AH:$AH,Summary!$C26)</f>
        <v>11830315</v>
      </c>
      <c r="L53" s="5"/>
      <c r="M53" s="5">
        <f>SUMIFS(All_Customers_Lighting!AC:AC,All_Customers_Lighting!$AG:$AG,Summary!$A26,All_Customers_Lighting!$AH:$AH,Summary!$C26)</f>
        <v>73155</v>
      </c>
      <c r="N53" s="5">
        <f>SUMIFS(All_Customers_Lighting!AD:AD,All_Customers_Lighting!$AG:$AG,Summary!$A26,All_Customers_Lighting!$AH:$AH,Summary!$C26)</f>
        <v>336533</v>
      </c>
      <c r="O53" s="5">
        <f>SUMIFS(All_Customers_Lighting!AE:AE,All_Customers_Lighting!$AG:$AG,Summary!$A26,All_Customers_Lighting!$AH:$AH,Summary!$C26)</f>
        <v>409688</v>
      </c>
      <c r="P53" s="5"/>
      <c r="Q53" s="5">
        <f>SUMIFS(Total_All_Customers!AC:AC,Total_All_Customers!$AG:$AG,Summary!$A26,Total_All_Customers!$AH:$AH,Summary!$C26)</f>
        <v>31268334</v>
      </c>
      <c r="R53" s="5">
        <f>SUMIFS(Total_All_Customers!AD:AD,Total_All_Customers!$AG:$AG,Summary!$A26,Total_All_Customers!$AH:$AH,Summary!$C26)</f>
        <v>29963230</v>
      </c>
      <c r="S53" s="5">
        <f>SUMIFS(Total_All_Customers!AE:AE,Total_All_Customers!$AG:$AG,Summary!$A26,Total_All_Customers!$AH:$AH,Summary!$C26)</f>
        <v>61231564</v>
      </c>
      <c r="T53" s="5"/>
      <c r="U53" s="53">
        <f t="shared" si="0"/>
        <v>0</v>
      </c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</row>
    <row r="54" spans="1:36" x14ac:dyDescent="0.25">
      <c r="A54" s="2">
        <v>6</v>
      </c>
      <c r="B54" s="5" t="s">
        <v>32</v>
      </c>
      <c r="C54" s="11">
        <v>2025</v>
      </c>
      <c r="D54" s="5"/>
      <c r="E54" s="5">
        <f>SUMIFS(All_Customers_Residential!AC:AC,All_Customers_Residential!$AG:$AG,Summary!$A27,All_Customers_Residential!$AH:$AH,Summary!$C27)</f>
        <v>23272371</v>
      </c>
      <c r="F54" s="5">
        <f>SUMIFS(All_Customers_Residential!AD:AD,All_Customers_Residential!$AG:$AG,Summary!$A27,All_Customers_Residential!$AH:$AH,Summary!$C27)</f>
        <v>20623447</v>
      </c>
      <c r="G54" s="5">
        <f>SUMIFS(All_Customers_Residential!AE:AE,All_Customers_Residential!$AG:$AG,Summary!$A27,All_Customers_Residential!$AH:$AH,Summary!$C27)</f>
        <v>43895818</v>
      </c>
      <c r="H54" s="5"/>
      <c r="I54" s="5">
        <f>SUMIFS(All_Customers_Small_Commercial!AC:AC,All_Customers_Small_Commercial!$AG:$AG,Summary!$A27,All_Customers_Small_Commercial!$AH:$AH,Summary!$C27)</f>
        <v>6533702</v>
      </c>
      <c r="J54" s="5">
        <f>SUMIFS(All_Customers_Small_Commercial!AD:AD,All_Customers_Small_Commercial!$AG:$AG,Summary!$A27,All_Customers_Small_Commercial!$AH:$AH,Summary!$C27)</f>
        <v>5356073</v>
      </c>
      <c r="K54" s="5">
        <f>SUMIFS(All_Customers_Small_Commercial!AE:AE,All_Customers_Small_Commercial!$AG:$AG,Summary!$A27,All_Customers_Small_Commercial!$AH:$AH,Summary!$C27)</f>
        <v>11889775</v>
      </c>
      <c r="L54" s="5"/>
      <c r="M54" s="5">
        <f>SUMIFS(All_Customers_Lighting!AC:AC,All_Customers_Lighting!$AG:$AG,Summary!$A27,All_Customers_Lighting!$AH:$AH,Summary!$C27)</f>
        <v>60734</v>
      </c>
      <c r="N54" s="5">
        <f>SUMIFS(All_Customers_Lighting!AD:AD,All_Customers_Lighting!$AG:$AG,Summary!$A27,All_Customers_Lighting!$AH:$AH,Summary!$C27)</f>
        <v>343775</v>
      </c>
      <c r="O54" s="5">
        <f>SUMIFS(All_Customers_Lighting!AE:AE,All_Customers_Lighting!$AG:$AG,Summary!$A27,All_Customers_Lighting!$AH:$AH,Summary!$C27)</f>
        <v>404509</v>
      </c>
      <c r="P54" s="5"/>
      <c r="Q54" s="5">
        <f>SUMIFS(Total_All_Customers!AC:AC,Total_All_Customers!$AG:$AG,Summary!$A27,Total_All_Customers!$AH:$AH,Summary!$C27)</f>
        <v>29866807</v>
      </c>
      <c r="R54" s="5">
        <f>SUMIFS(Total_All_Customers!AD:AD,Total_All_Customers!$AG:$AG,Summary!$A27,Total_All_Customers!$AH:$AH,Summary!$C27)</f>
        <v>26323295</v>
      </c>
      <c r="S54" s="5">
        <f>SUMIFS(Total_All_Customers!AE:AE,Total_All_Customers!$AG:$AG,Summary!$A27,Total_All_Customers!$AH:$AH,Summary!$C27)</f>
        <v>56190102</v>
      </c>
      <c r="T54" s="5"/>
      <c r="U54" s="53">
        <f t="shared" si="0"/>
        <v>0</v>
      </c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</row>
    <row r="55" spans="1:36" x14ac:dyDescent="0.25">
      <c r="A55" s="2">
        <v>7</v>
      </c>
      <c r="B55" s="5" t="s">
        <v>33</v>
      </c>
      <c r="C55" s="11">
        <v>2025</v>
      </c>
      <c r="D55" s="5"/>
      <c r="E55" s="5">
        <f>SUMIFS(All_Customers_Residential!AC:AC,All_Customers_Residential!$AG:$AG,Summary!$A28,All_Customers_Residential!$AH:$AH,Summary!$C28)</f>
        <v>16277581.77</v>
      </c>
      <c r="F55" s="5">
        <f>SUMIFS(All_Customers_Residential!AD:AD,All_Customers_Residential!$AG:$AG,Summary!$A28,All_Customers_Residential!$AH:$AH,Summary!$C28)</f>
        <v>16450266.949999999</v>
      </c>
      <c r="G55" s="5">
        <f>SUMIFS(All_Customers_Residential!AE:AE,All_Customers_Residential!$AG:$AG,Summary!$A28,All_Customers_Residential!$AH:$AH,Summary!$C28)</f>
        <v>32727848.720000003</v>
      </c>
      <c r="H55" s="5"/>
      <c r="I55" s="5">
        <f>SUMIFS(All_Customers_Small_Commercial!AC:AC,All_Customers_Small_Commercial!$AG:$AG,Summary!$A28,All_Customers_Small_Commercial!$AH:$AH,Summary!$C28)</f>
        <v>8200602</v>
      </c>
      <c r="J55" s="5">
        <f>SUMIFS(All_Customers_Small_Commercial!AD:AD,All_Customers_Small_Commercial!$AG:$AG,Summary!$A28,All_Customers_Small_Commercial!$AH:$AH,Summary!$C28)</f>
        <v>7503350</v>
      </c>
      <c r="K55" s="5">
        <f>SUMIFS(All_Customers_Small_Commercial!AE:AE,All_Customers_Small_Commercial!$AG:$AG,Summary!$A28,All_Customers_Small_Commercial!$AH:$AH,Summary!$C28)</f>
        <v>15703952</v>
      </c>
      <c r="L55" s="5"/>
      <c r="M55" s="5">
        <f>SUMIFS(All_Customers_Lighting!AC:AC,All_Customers_Lighting!$AG:$AG,Summary!$A28,All_Customers_Lighting!$AH:$AH,Summary!$C28)</f>
        <v>69580.444499999998</v>
      </c>
      <c r="N55" s="5">
        <f>SUMIFS(All_Customers_Lighting!AD:AD,All_Customers_Lighting!$AG:$AG,Summary!$A28,All_Customers_Lighting!$AH:$AH,Summary!$C28)</f>
        <v>513706.17050000001</v>
      </c>
      <c r="O55" s="5">
        <f>SUMIFS(All_Customers_Lighting!AE:AE,All_Customers_Lighting!$AG:$AG,Summary!$A28,All_Customers_Lighting!$AH:$AH,Summary!$C28)</f>
        <v>583286.61499999999</v>
      </c>
      <c r="P55" s="5"/>
      <c r="Q55" s="5">
        <f>SUMIFS(Total_All_Customers!AC:AC,Total_All_Customers!$AG:$AG,Summary!$A28,Total_All_Customers!$AH:$AH,Summary!$C28)</f>
        <v>24547764.214499995</v>
      </c>
      <c r="R55" s="5">
        <f>SUMIFS(Total_All_Customers!AD:AD,Total_All_Customers!$AG:$AG,Summary!$A28,Total_All_Customers!$AH:$AH,Summary!$C28)</f>
        <v>24467323.120500002</v>
      </c>
      <c r="S55" s="5">
        <f>SUMIFS(Total_All_Customers!AE:AE,Total_All_Customers!$AG:$AG,Summary!$A28,Total_All_Customers!$AH:$AH,Summary!$C28)</f>
        <v>49015087.334999993</v>
      </c>
      <c r="T55" s="5"/>
      <c r="U55" s="53">
        <f t="shared" si="0"/>
        <v>0</v>
      </c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</row>
    <row r="56" spans="1:36" x14ac:dyDescent="0.25">
      <c r="A56" s="2">
        <v>8</v>
      </c>
      <c r="B56" s="5" t="s">
        <v>34</v>
      </c>
      <c r="C56" s="11">
        <v>2025</v>
      </c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3">
        <f t="shared" si="0"/>
        <v>0</v>
      </c>
      <c r="V56" s="12"/>
      <c r="W56" s="12"/>
      <c r="X56" s="12"/>
      <c r="Y56" s="12"/>
      <c r="Z56" s="12"/>
      <c r="AA56" s="12"/>
    </row>
    <row r="57" spans="1:36" x14ac:dyDescent="0.25">
      <c r="A57" s="2">
        <v>9</v>
      </c>
      <c r="B57" s="5" t="s">
        <v>35</v>
      </c>
      <c r="C57" s="11">
        <v>2025</v>
      </c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3">
        <f t="shared" si="0"/>
        <v>0</v>
      </c>
      <c r="V57" s="12"/>
      <c r="W57" s="12"/>
      <c r="X57" s="12"/>
      <c r="Y57" s="12"/>
      <c r="Z57" s="12"/>
      <c r="AA57" s="12"/>
    </row>
    <row r="58" spans="1:36" x14ac:dyDescent="0.25">
      <c r="A58" s="2">
        <v>10</v>
      </c>
      <c r="B58" s="5" t="s">
        <v>36</v>
      </c>
      <c r="C58" s="11">
        <v>2025</v>
      </c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3">
        <f t="shared" si="0"/>
        <v>0</v>
      </c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</row>
    <row r="59" spans="1:36" s="27" customFormat="1" x14ac:dyDescent="0.25">
      <c r="A59" s="24"/>
      <c r="B59" s="25"/>
      <c r="C59" s="36"/>
      <c r="D59" s="25"/>
      <c r="E59" s="25">
        <f>SUM(E37:E58)</f>
        <v>533312081.76999998</v>
      </c>
      <c r="F59" s="25">
        <f t="shared" ref="F59:G59" si="1">SUM(F37:F58)</f>
        <v>507755256.94999999</v>
      </c>
      <c r="G59" s="25">
        <f t="shared" si="1"/>
        <v>1041067338.72</v>
      </c>
      <c r="H59" s="25"/>
      <c r="I59" s="25">
        <f>SUM(I37:I58)</f>
        <v>127204209</v>
      </c>
      <c r="J59" s="25">
        <f t="shared" ref="J59:K59" si="2">SUM(J37:J58)</f>
        <v>118977199</v>
      </c>
      <c r="K59" s="25">
        <f t="shared" si="2"/>
        <v>246181408</v>
      </c>
      <c r="L59" s="25"/>
      <c r="M59" s="25">
        <f>SUM(M37:M58)</f>
        <v>2086801.4445</v>
      </c>
      <c r="N59" s="25">
        <f t="shared" ref="N59:O59" si="3">SUM(N37:N58)</f>
        <v>6766638.1705</v>
      </c>
      <c r="O59" s="25">
        <f t="shared" si="3"/>
        <v>8853439.6150000002</v>
      </c>
      <c r="P59" s="25"/>
      <c r="Q59" s="25">
        <f>SUM(Q37:Q58)</f>
        <v>662603092.21449995</v>
      </c>
      <c r="R59" s="25">
        <f t="shared" ref="R59:S59" si="4">SUM(R37:R58)</f>
        <v>633499094.12049997</v>
      </c>
      <c r="S59" s="25">
        <f t="shared" si="4"/>
        <v>1296102186.335</v>
      </c>
      <c r="T59" s="5"/>
      <c r="U59" s="53">
        <f t="shared" si="0"/>
        <v>0</v>
      </c>
      <c r="V59" s="12"/>
      <c r="W59" s="12"/>
      <c r="X59" s="12"/>
      <c r="Y59" s="12"/>
      <c r="Z59" s="12"/>
      <c r="AA59" s="12"/>
    </row>
    <row r="60" spans="1:36" x14ac:dyDescent="0.25">
      <c r="A60" s="2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AA60" s="11"/>
    </row>
    <row r="61" spans="1:36" x14ac:dyDescent="0.25">
      <c r="A61" s="5" t="s">
        <v>41</v>
      </c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AA61" s="11"/>
    </row>
    <row r="62" spans="1:36" x14ac:dyDescent="0.25">
      <c r="A62" s="2"/>
      <c r="B62" s="5"/>
      <c r="C62" s="5"/>
      <c r="D62" s="5"/>
      <c r="E62" s="29" t="s">
        <v>42</v>
      </c>
      <c r="F62" s="29"/>
      <c r="G62" s="29"/>
      <c r="H62" s="5"/>
      <c r="I62" s="35" t="s">
        <v>39</v>
      </c>
      <c r="J62" s="35"/>
      <c r="K62" s="35"/>
      <c r="L62" s="5"/>
      <c r="M62" s="5"/>
      <c r="N62" s="5"/>
      <c r="O62" s="5"/>
      <c r="P62" s="5"/>
      <c r="Q62" s="5"/>
      <c r="R62" s="5"/>
      <c r="S62" s="5"/>
    </row>
    <row r="63" spans="1:36" x14ac:dyDescent="0.25">
      <c r="A63" s="2"/>
      <c r="B63" s="5" t="s">
        <v>14</v>
      </c>
      <c r="C63" s="10" t="s">
        <v>23</v>
      </c>
      <c r="D63" s="5"/>
      <c r="E63" s="10" t="s">
        <v>11</v>
      </c>
      <c r="F63" s="10" t="s">
        <v>43</v>
      </c>
      <c r="G63" s="10" t="s">
        <v>44</v>
      </c>
      <c r="H63" s="5"/>
      <c r="I63" s="10" t="s">
        <v>11</v>
      </c>
      <c r="J63" s="10" t="s">
        <v>43</v>
      </c>
      <c r="K63" s="10" t="s">
        <v>44</v>
      </c>
      <c r="L63" s="5"/>
      <c r="M63" s="5"/>
      <c r="N63" s="5"/>
      <c r="O63" s="5"/>
      <c r="P63" s="5"/>
      <c r="Q63" s="5"/>
      <c r="R63" s="5"/>
      <c r="S63" s="5"/>
    </row>
    <row r="64" spans="1:36" x14ac:dyDescent="0.25">
      <c r="A64" s="2">
        <v>1</v>
      </c>
      <c r="B64" s="5" t="s">
        <v>27</v>
      </c>
      <c r="C64" s="11">
        <v>2024</v>
      </c>
      <c r="D64" s="5"/>
      <c r="E64" s="10">
        <f>_xlfn.MAXIFS(Total_StdO_Customers!AJ:AJ,Total_StdO_Customers!AG:AG,Summary!A64,Total_StdO_Customers!AH:AH,Summary!C64)</f>
        <v>142689</v>
      </c>
      <c r="F64" s="13">
        <f>IF(E64&gt;0,INDEX(Total_StdO_Customers!A$9:A$739,MATCH(Summary!E64,Total_StdO_Customers!AJ$9:AJ$739,0)),"")</f>
        <v>45293</v>
      </c>
      <c r="G64" s="11">
        <f>IF(E64&gt;0,INDEX(Total_StdO_Customers!AK$9:AK$739,MATCH(Summary!E64,Total_StdO_Customers!AJ$9:AJ$739,0)),"")</f>
        <v>20</v>
      </c>
      <c r="H64" s="13"/>
      <c r="I64" s="10">
        <f>_xlfn.MAXIFS(Total_All_Customers!AJ:AJ,Total_All_Customers!AG:AG,Summary!A64,Total_All_Customers!AH:AH,Summary!C64)</f>
        <v>150476</v>
      </c>
      <c r="J64" s="13">
        <f>IF(I64&gt;0,INDEX(Total_All_Customers!A$9:A$739,MATCH(Summary!I64,Total_All_Customers!AJ$9:AJ$739,0)),"")</f>
        <v>45293</v>
      </c>
      <c r="K64" s="11">
        <f>IF(I64&gt;0,INDEX(Total_All_Customers!AK$9:AK$739,MATCH(Summary!I64,Total_All_Customers!AJ$9:AJ$739,0)),"")</f>
        <v>20</v>
      </c>
      <c r="L64" s="5"/>
      <c r="M64" s="5"/>
      <c r="N64" s="5"/>
      <c r="O64" s="5"/>
      <c r="P64" s="5"/>
      <c r="Q64" s="5"/>
      <c r="R64" s="5"/>
      <c r="S64" s="5"/>
      <c r="W64" s="21"/>
      <c r="AA64" s="21"/>
      <c r="AD64" s="12"/>
      <c r="AE64" s="12"/>
      <c r="AF64" s="12"/>
      <c r="AG64" s="12"/>
      <c r="AH64" s="12"/>
      <c r="AI64" s="12"/>
      <c r="AJ64" s="12"/>
    </row>
    <row r="65" spans="1:36" x14ac:dyDescent="0.25">
      <c r="A65" s="2">
        <v>2</v>
      </c>
      <c r="B65" s="5" t="s">
        <v>28</v>
      </c>
      <c r="C65" s="11">
        <v>2024</v>
      </c>
      <c r="D65" s="5"/>
      <c r="E65" s="10">
        <f>_xlfn.MAXIFS(Total_StdO_Customers!AJ:AJ,Total_StdO_Customers!AG:AG,Summary!A65,Total_StdO_Customers!AH:AH,Summary!C65)</f>
        <v>143666</v>
      </c>
      <c r="F65" s="13">
        <f>IF(E65&gt;0,INDEX(Total_StdO_Customers!A$9:A$739,MATCH(Summary!E65,Total_StdO_Customers!AJ$9:AJ$739,0)),"")</f>
        <v>45351</v>
      </c>
      <c r="G65" s="11">
        <f>IF(E65&gt;0,INDEX(Total_StdO_Customers!AK$9:AK$739,MATCH(Summary!E65,Total_StdO_Customers!AJ$9:AJ$739,0)),"")</f>
        <v>20</v>
      </c>
      <c r="H65" s="2"/>
      <c r="I65" s="10">
        <f>_xlfn.MAXIFS(Total_All_Customers!AJ:AJ,Total_All_Customers!AG:AG,Summary!A65,Total_All_Customers!AH:AH,Summary!C65)</f>
        <v>151262</v>
      </c>
      <c r="J65" s="13">
        <f>IF(I65&gt;0,INDEX(Total_All_Customers!A$9:A$739,MATCH(Summary!I65,Total_All_Customers!AJ$9:AJ$739,0)),"")</f>
        <v>45351</v>
      </c>
      <c r="K65" s="11">
        <f>IF(I65&gt;0,INDEX(Total_All_Customers!AK$9:AK$739,MATCH(Summary!I65,Total_All_Customers!AJ$9:AJ$739,0)),"")</f>
        <v>20</v>
      </c>
      <c r="L65" s="5"/>
      <c r="M65" s="5"/>
      <c r="N65" s="5"/>
      <c r="O65" s="5"/>
      <c r="P65" s="5"/>
      <c r="Q65" s="5"/>
      <c r="R65" s="5"/>
      <c r="S65" s="5"/>
      <c r="W65" s="21"/>
      <c r="AA65" s="21"/>
      <c r="AD65" s="12"/>
      <c r="AE65" s="12"/>
      <c r="AF65" s="12"/>
      <c r="AG65" s="12"/>
      <c r="AH65" s="12"/>
      <c r="AI65" s="12"/>
      <c r="AJ65" s="12"/>
    </row>
    <row r="66" spans="1:36" x14ac:dyDescent="0.25">
      <c r="A66" s="2">
        <v>3</v>
      </c>
      <c r="B66" s="5" t="s">
        <v>29</v>
      </c>
      <c r="C66" s="11">
        <v>2024</v>
      </c>
      <c r="D66" s="5"/>
      <c r="E66" s="10">
        <f>_xlfn.MAXIFS(Total_StdO_Customers!AJ:AJ,Total_StdO_Customers!AG:AG,Summary!A66,Total_StdO_Customers!AH:AH,Summary!C66)</f>
        <v>136395</v>
      </c>
      <c r="F66" s="13">
        <f>IF(E66&gt;0,INDEX(Total_StdO_Customers!A$9:A$739,MATCH(Summary!E66,Total_StdO_Customers!AJ$9:AJ$739,0)),"")</f>
        <v>45354</v>
      </c>
      <c r="G66" s="11">
        <f>IF(E66&gt;0,INDEX(Total_StdO_Customers!AK$9:AK$739,MATCH(Summary!E66,Total_StdO_Customers!AJ$9:AJ$739,0)),"")</f>
        <v>20</v>
      </c>
      <c r="H66" s="2"/>
      <c r="I66" s="10">
        <f>_xlfn.MAXIFS(Total_All_Customers!AJ:AJ,Total_All_Customers!AG:AG,Summary!A66,Total_All_Customers!AH:AH,Summary!C66)</f>
        <v>143598</v>
      </c>
      <c r="J66" s="13">
        <f>IF(I66&gt;0,INDEX(Total_All_Customers!A$9:A$739,MATCH(Summary!I66,Total_All_Customers!AJ$9:AJ$739,0)),"")</f>
        <v>45354</v>
      </c>
      <c r="K66" s="11">
        <f>IF(I66&gt;0,INDEX(Total_All_Customers!AK$9:AK$739,MATCH(Summary!I66,Total_All_Customers!AJ$9:AJ$739,0)),"")</f>
        <v>20</v>
      </c>
      <c r="L66" s="5"/>
      <c r="M66" s="5"/>
      <c r="N66" s="5"/>
      <c r="O66" s="5"/>
      <c r="P66" s="5"/>
      <c r="Q66" s="5"/>
      <c r="R66" s="5"/>
      <c r="S66" s="5"/>
      <c r="W66" s="21"/>
      <c r="AA66" s="21"/>
      <c r="AD66" s="12"/>
      <c r="AE66" s="12"/>
      <c r="AF66" s="12"/>
      <c r="AG66" s="12"/>
      <c r="AH66" s="12"/>
      <c r="AI66" s="12"/>
      <c r="AJ66" s="12"/>
    </row>
    <row r="67" spans="1:36" x14ac:dyDescent="0.25">
      <c r="A67" s="2">
        <v>4</v>
      </c>
      <c r="B67" s="5" t="s">
        <v>30</v>
      </c>
      <c r="C67" s="11">
        <v>2024</v>
      </c>
      <c r="D67" s="5"/>
      <c r="E67" s="10">
        <f>_xlfn.MAXIFS(Total_StdO_Customers!AJ:AJ,Total_StdO_Customers!AG:AG,Summary!A67,Total_StdO_Customers!AH:AH,Summary!C67)</f>
        <v>116879.65700000001</v>
      </c>
      <c r="F67" s="13">
        <f>IF(E67&gt;0,INDEX(Total_StdO_Customers!A$9:A$739,MATCH(Summary!E67,Total_StdO_Customers!AJ$9:AJ$739,0)),"")</f>
        <v>45386</v>
      </c>
      <c r="G67" s="11">
        <f>IF(E67&gt;0,INDEX(Total_StdO_Customers!AK$9:AK$739,MATCH(Summary!E67,Total_StdO_Customers!AJ$9:AJ$739,0)),"")</f>
        <v>20</v>
      </c>
      <c r="H67" s="2"/>
      <c r="I67" s="10">
        <f>_xlfn.MAXIFS(Total_All_Customers!AJ:AJ,Total_All_Customers!AG:AG,Summary!A67,Total_All_Customers!AH:AH,Summary!C67)</f>
        <v>122870</v>
      </c>
      <c r="J67" s="13">
        <f>IF(I67&gt;0,INDEX(Total_All_Customers!A$9:A$739,MATCH(Summary!I67,Total_All_Customers!AJ$9:AJ$739,0)),"")</f>
        <v>45386</v>
      </c>
      <c r="K67" s="11">
        <f>IF(I67&gt;0,INDEX(Total_All_Customers!AK$9:AK$739,MATCH(Summary!I67,Total_All_Customers!AJ$9:AJ$739,0)),"")</f>
        <v>20</v>
      </c>
      <c r="L67" s="5"/>
      <c r="M67" s="5"/>
      <c r="N67" s="5"/>
      <c r="O67" s="5"/>
      <c r="P67" s="5"/>
      <c r="Q67" s="5"/>
      <c r="R67" s="5"/>
      <c r="S67" s="5"/>
      <c r="W67" s="21"/>
      <c r="AA67" s="21"/>
      <c r="AD67" s="12"/>
      <c r="AE67" s="12"/>
      <c r="AF67" s="12"/>
      <c r="AG67" s="12"/>
      <c r="AH67" s="12"/>
      <c r="AI67" s="12"/>
      <c r="AJ67" s="12"/>
    </row>
    <row r="68" spans="1:36" x14ac:dyDescent="0.25">
      <c r="A68" s="2">
        <v>5</v>
      </c>
      <c r="B68" s="5" t="s">
        <v>31</v>
      </c>
      <c r="C68" s="11">
        <v>2024</v>
      </c>
      <c r="D68" s="5"/>
      <c r="E68" s="10">
        <f>_xlfn.MAXIFS(Total_StdO_Customers!AJ:AJ,Total_StdO_Customers!AG:AG,Summary!A68,Total_StdO_Customers!AH:AH,Summary!C68)</f>
        <v>111020.22</v>
      </c>
      <c r="F68" s="13">
        <f>IF(E68&gt;0,INDEX(Total_StdO_Customers!A$9:A$739,MATCH(Summary!E68,Total_StdO_Customers!AJ$9:AJ$739,0)),"")</f>
        <v>45434</v>
      </c>
      <c r="G68" s="11">
        <f>IF(E68&gt;0,INDEX(Total_StdO_Customers!AK$9:AK$739,MATCH(Summary!E68,Total_StdO_Customers!AJ$9:AJ$739,0)),"")</f>
        <v>21</v>
      </c>
      <c r="H68" s="2"/>
      <c r="I68" s="10">
        <f>_xlfn.MAXIFS(Total_All_Customers!AJ:AJ,Total_All_Customers!AG:AG,Summary!A68,Total_All_Customers!AH:AH,Summary!C68)</f>
        <v>117042</v>
      </c>
      <c r="J68" s="13">
        <f>IF(I68&gt;0,INDEX(Total_All_Customers!A$9:A$739,MATCH(Summary!I68,Total_All_Customers!AJ$9:AJ$739,0)),"")</f>
        <v>45434</v>
      </c>
      <c r="K68" s="11">
        <f>IF(I68&gt;0,INDEX(Total_All_Customers!AK$9:AK$739,MATCH(Summary!I68,Total_All_Customers!AJ$9:AJ$739,0)),"")</f>
        <v>21</v>
      </c>
      <c r="L68" s="5"/>
      <c r="M68" s="5"/>
      <c r="N68" s="5"/>
      <c r="O68" s="5"/>
      <c r="P68" s="5"/>
      <c r="Q68" s="5"/>
      <c r="R68" s="5"/>
      <c r="S68" s="5"/>
      <c r="W68" s="21"/>
      <c r="AA68" s="21"/>
      <c r="AD68" s="12"/>
      <c r="AE68" s="12"/>
      <c r="AF68" s="12"/>
      <c r="AG68" s="12"/>
      <c r="AH68" s="12"/>
      <c r="AI68" s="12"/>
      <c r="AJ68" s="12"/>
    </row>
    <row r="69" spans="1:36" x14ac:dyDescent="0.25">
      <c r="A69" s="2">
        <v>6</v>
      </c>
      <c r="B69" s="5" t="s">
        <v>32</v>
      </c>
      <c r="C69" s="11">
        <v>2024</v>
      </c>
      <c r="D69" s="5"/>
      <c r="E69" s="10">
        <f>_xlfn.MAXIFS(Total_StdO_Customers!AJ:AJ,Total_StdO_Customers!AG:AG,Summary!A69,Total_StdO_Customers!AH:AH,Summary!C69)</f>
        <v>132521.171</v>
      </c>
      <c r="F69" s="13">
        <f>IF(E69&gt;0,INDEX(Total_StdO_Customers!A$9:A$739,MATCH(Summary!E69,Total_StdO_Customers!AJ$9:AJ$739,0)),"")</f>
        <v>45462</v>
      </c>
      <c r="G69" s="11">
        <f>IF(E69&gt;0,INDEX(Total_StdO_Customers!AK$9:AK$739,MATCH(Summary!E69,Total_StdO_Customers!AJ$9:AJ$739,0)),"")</f>
        <v>20</v>
      </c>
      <c r="H69" s="2"/>
      <c r="I69" s="10">
        <f>_xlfn.MAXIFS(Total_All_Customers!AJ:AJ,Total_All_Customers!AG:AG,Summary!A69,Total_All_Customers!AH:AH,Summary!C69)</f>
        <v>139798</v>
      </c>
      <c r="J69" s="13">
        <f>IF(I69&gt;0,INDEX(Total_All_Customers!A$9:A$739,MATCH(Summary!I69,Total_All_Customers!AJ$9:AJ$739,0)),"")</f>
        <v>45462</v>
      </c>
      <c r="K69" s="11">
        <f>IF(I69&gt;0,INDEX(Total_All_Customers!AK$9:AK$739,MATCH(Summary!I69,Total_All_Customers!AJ$9:AJ$739,0)),"")</f>
        <v>20</v>
      </c>
      <c r="L69" s="5"/>
      <c r="M69" s="5"/>
      <c r="N69" s="5"/>
      <c r="O69" s="5"/>
      <c r="P69" s="5"/>
      <c r="Q69" s="5"/>
      <c r="R69" s="5"/>
      <c r="S69" s="5"/>
      <c r="W69" s="21"/>
      <c r="AA69" s="21"/>
      <c r="AD69" s="12"/>
      <c r="AE69" s="12"/>
      <c r="AF69" s="12"/>
      <c r="AG69" s="12"/>
      <c r="AH69" s="12"/>
      <c r="AI69" s="12"/>
      <c r="AJ69" s="12"/>
    </row>
    <row r="70" spans="1:36" x14ac:dyDescent="0.25">
      <c r="A70" s="2">
        <v>7</v>
      </c>
      <c r="B70" s="5" t="s">
        <v>33</v>
      </c>
      <c r="C70" s="11">
        <v>2024</v>
      </c>
      <c r="D70" s="5"/>
      <c r="E70" s="10">
        <f>_xlfn.MAXIFS(Total_StdO_Customers!AJ:AJ,Total_StdO_Customers!AG:AG,Summary!A70,Total_StdO_Customers!AH:AH,Summary!C70)</f>
        <v>147193.77100000001</v>
      </c>
      <c r="F70" s="13">
        <f>IF(E70&gt;0,INDEX(Total_StdO_Customers!A$9:A$739,MATCH(Summary!E70,Total_StdO_Customers!AJ$9:AJ$739,0)),"")</f>
        <v>45487</v>
      </c>
      <c r="G70" s="11">
        <f>IF(E70&gt;0,INDEX(Total_StdO_Customers!AK$9:AK$739,MATCH(Summary!E70,Total_StdO_Customers!AJ$9:AJ$739,0)),"")</f>
        <v>20</v>
      </c>
      <c r="H70" s="2"/>
      <c r="I70" s="10">
        <f>_xlfn.MAXIFS(Total_All_Customers!AJ:AJ,Total_All_Customers!AG:AG,Summary!A70,Total_All_Customers!AH:AH,Summary!C70)</f>
        <v>155010</v>
      </c>
      <c r="J70" s="13">
        <f>IF(I70&gt;0,INDEX(Total_All_Customers!A$9:A$739,MATCH(Summary!I70,Total_All_Customers!AJ$9:AJ$739,0)),"")</f>
        <v>45487</v>
      </c>
      <c r="K70" s="11">
        <f>IF(I70&gt;0,INDEX(Total_All_Customers!AK$9:AK$739,MATCH(Summary!I70,Total_All_Customers!AJ$9:AJ$739,0)),"")</f>
        <v>20</v>
      </c>
      <c r="L70" s="5"/>
      <c r="M70" s="5"/>
      <c r="N70" s="5"/>
      <c r="O70" s="5"/>
      <c r="P70" s="5"/>
      <c r="Q70" s="5"/>
      <c r="R70" s="5"/>
      <c r="S70" s="5"/>
      <c r="W70" s="21"/>
      <c r="AA70" s="21"/>
      <c r="AD70" s="12"/>
      <c r="AE70" s="12"/>
      <c r="AF70" s="12"/>
      <c r="AG70" s="12"/>
      <c r="AH70" s="12"/>
      <c r="AI70" s="12"/>
      <c r="AJ70" s="12"/>
    </row>
    <row r="71" spans="1:36" x14ac:dyDescent="0.25">
      <c r="A71" s="2">
        <v>8</v>
      </c>
      <c r="B71" s="5" t="s">
        <v>34</v>
      </c>
      <c r="C71" s="11">
        <v>2024</v>
      </c>
      <c r="D71" s="5"/>
      <c r="E71" s="10">
        <f>_xlfn.MAXIFS(Total_StdO_Customers!AJ:AJ,Total_StdO_Customers!AG:AG,Summary!A71,Total_StdO_Customers!AH:AH,Summary!C71)</f>
        <v>147429.02300000002</v>
      </c>
      <c r="F71" s="13">
        <f>IF(E71&gt;0,INDEX(Total_StdO_Customers!A$9:A$739,MATCH(Summary!E71,Total_StdO_Customers!AJ$9:AJ$739,0)),"")</f>
        <v>45506</v>
      </c>
      <c r="G71" s="11">
        <f>IF(E71&gt;0,INDEX(Total_StdO_Customers!AK$9:AK$739,MATCH(Summary!E71,Total_StdO_Customers!AJ$9:AJ$739,0)),"")</f>
        <v>19</v>
      </c>
      <c r="H71" s="2"/>
      <c r="I71" s="10">
        <f>_xlfn.MAXIFS(Total_All_Customers!AJ:AJ,Total_All_Customers!AG:AG,Summary!A71,Total_All_Customers!AH:AH,Summary!C71)</f>
        <v>155135</v>
      </c>
      <c r="J71" s="13">
        <f>IF(I71&gt;0,INDEX(Total_All_Customers!A$9:A$739,MATCH(Summary!I71,Total_All_Customers!AJ$9:AJ$739,0)),"")</f>
        <v>45506</v>
      </c>
      <c r="K71" s="11">
        <f>IF(I71&gt;0,INDEX(Total_All_Customers!AK$9:AK$739,MATCH(Summary!I71,Total_All_Customers!AJ$9:AJ$739,0)),"")</f>
        <v>19</v>
      </c>
      <c r="L71" s="5"/>
      <c r="M71" s="5"/>
      <c r="N71" s="5"/>
      <c r="O71" s="5"/>
      <c r="P71" s="5"/>
      <c r="Q71" s="5"/>
      <c r="R71" s="5"/>
      <c r="S71" s="5"/>
      <c r="W71" s="21"/>
      <c r="AA71" s="21"/>
      <c r="AD71" s="12"/>
      <c r="AE71" s="12"/>
      <c r="AF71" s="12"/>
      <c r="AG71" s="12"/>
      <c r="AH71" s="12"/>
      <c r="AI71" s="12"/>
      <c r="AJ71" s="12"/>
    </row>
    <row r="72" spans="1:36" x14ac:dyDescent="0.25">
      <c r="A72" s="2">
        <v>9</v>
      </c>
      <c r="B72" s="5" t="s">
        <v>35</v>
      </c>
      <c r="C72" s="11">
        <v>2024</v>
      </c>
      <c r="D72" s="5"/>
      <c r="E72" s="10">
        <f>_xlfn.MAXIFS(Total_StdO_Customers!AJ:AJ,Total_StdO_Customers!AG:AG,Summary!A72,Total_StdO_Customers!AH:AH,Summary!C72)</f>
        <v>118398.94499999999</v>
      </c>
      <c r="F72" s="13">
        <f>IF(E72&gt;0,INDEX(Total_StdO_Customers!A$9:A$739,MATCH(Summary!E72,Total_StdO_Customers!AJ$9:AJ$739,0)),"")</f>
        <v>45552</v>
      </c>
      <c r="G72" s="11">
        <f>IF(E72&gt;0,INDEX(Total_StdO_Customers!AK$9:AK$739,MATCH(Summary!E72,Total_StdO_Customers!AJ$9:AJ$739,0)),"")</f>
        <v>20</v>
      </c>
      <c r="H72" s="2"/>
      <c r="I72" s="10">
        <f>_xlfn.MAXIFS(Total_All_Customers!AJ:AJ,Total_All_Customers!AG:AG,Summary!A72,Total_All_Customers!AH:AH,Summary!C72)</f>
        <v>124341</v>
      </c>
      <c r="J72" s="13">
        <f>IF(I72&gt;0,INDEX(Total_All_Customers!A$9:A$739,MATCH(Summary!I72,Total_All_Customers!AJ$9:AJ$739,0)),"")</f>
        <v>45552</v>
      </c>
      <c r="K72" s="11">
        <f>IF(I72&gt;0,INDEX(Total_All_Customers!AK$9:AK$739,MATCH(Summary!I72,Total_All_Customers!AJ$9:AJ$739,0)),"")</f>
        <v>20</v>
      </c>
      <c r="L72" s="5"/>
      <c r="M72" s="5"/>
      <c r="N72" s="5"/>
      <c r="O72" s="5"/>
      <c r="P72" s="5"/>
      <c r="Q72" s="5"/>
      <c r="R72" s="5"/>
      <c r="S72" s="5"/>
      <c r="W72" s="21"/>
      <c r="AA72" s="21"/>
      <c r="AD72" s="12"/>
      <c r="AE72" s="12"/>
      <c r="AF72" s="12"/>
      <c r="AG72" s="12"/>
      <c r="AH72" s="12"/>
      <c r="AI72" s="12"/>
      <c r="AJ72" s="12"/>
    </row>
    <row r="73" spans="1:36" x14ac:dyDescent="0.25">
      <c r="A73" s="2">
        <v>10</v>
      </c>
      <c r="B73" s="5" t="s">
        <v>36</v>
      </c>
      <c r="C73" s="11">
        <v>2024</v>
      </c>
      <c r="D73" s="5"/>
      <c r="E73" s="10">
        <f>_xlfn.MAXIFS(Total_StdO_Customers!AJ:AJ,Total_StdO_Customers!AG:AG,Summary!A73,Total_StdO_Customers!AH:AH,Summary!C73)</f>
        <v>122296</v>
      </c>
      <c r="F73" s="13">
        <f>IF(E73&gt;0,INDEX(Total_StdO_Customers!A$9:A$739,MATCH(Summary!E73,Total_StdO_Customers!AJ$9:AJ$739,0)),"")</f>
        <v>45566</v>
      </c>
      <c r="G73" s="11">
        <f>IF(E73&gt;0,INDEX(Total_StdO_Customers!AK$9:AK$739,MATCH(Summary!E73,Total_StdO_Customers!AJ$9:AJ$739,0)),"")</f>
        <v>20</v>
      </c>
      <c r="H73" s="5"/>
      <c r="I73" s="10">
        <f>_xlfn.MAXIFS(Total_All_Customers!AJ:AJ,Total_All_Customers!AG:AG,Summary!A73,Total_All_Customers!AH:AH,Summary!C73)</f>
        <v>128314</v>
      </c>
      <c r="J73" s="13">
        <f>IF(I73&gt;0,INDEX(Total_All_Customers!A$9:A$739,MATCH(Summary!I73,Total_All_Customers!AJ$9:AJ$739,0)),"")</f>
        <v>45566</v>
      </c>
      <c r="K73" s="11">
        <f>IF(I73&gt;0,INDEX(Total_All_Customers!AK$9:AK$739,MATCH(Summary!I73,Total_All_Customers!AJ$9:AJ$739,0)),"")</f>
        <v>20</v>
      </c>
      <c r="L73" s="5"/>
      <c r="M73" s="5"/>
      <c r="N73" s="5"/>
      <c r="O73" s="5"/>
      <c r="P73" s="5"/>
      <c r="Q73" s="5"/>
      <c r="R73" s="5"/>
      <c r="S73" s="5"/>
      <c r="W73" s="21"/>
      <c r="AA73" s="21"/>
      <c r="AD73" s="12"/>
      <c r="AE73" s="12"/>
      <c r="AF73" s="12"/>
      <c r="AG73" s="12"/>
      <c r="AH73" s="12"/>
      <c r="AI73" s="12"/>
      <c r="AJ73" s="12"/>
    </row>
    <row r="74" spans="1:36" x14ac:dyDescent="0.25">
      <c r="A74" s="2">
        <v>11</v>
      </c>
      <c r="B74" s="5" t="s">
        <v>37</v>
      </c>
      <c r="C74" s="11">
        <v>2024</v>
      </c>
      <c r="D74" s="5"/>
      <c r="E74" s="10">
        <f>_xlfn.MAXIFS(Total_StdO_Customers!AJ:AJ,Total_StdO_Customers!AG:AG,Summary!A74,Total_StdO_Customers!AH:AH,Summary!C74)</f>
        <v>119520</v>
      </c>
      <c r="F74" s="13">
        <f>IF(E74&gt;0,INDEX(Total_StdO_Customers!A$9:A$739,MATCH(Summary!E74,Total_StdO_Customers!AJ$9:AJ$739,0)),"")</f>
        <v>45599</v>
      </c>
      <c r="G74" s="11">
        <f>IF(E74&gt;0,INDEX(Total_StdO_Customers!AK$9:AK$739,MATCH(Summary!E74,Total_StdO_Customers!AJ$9:AJ$739,0)),"")</f>
        <v>18</v>
      </c>
      <c r="H74" s="5"/>
      <c r="I74" s="10">
        <f>_xlfn.MAXIFS(Total_All_Customers!AJ:AJ,Total_All_Customers!AG:AG,Summary!A74,Total_All_Customers!AH:AH,Summary!C74)</f>
        <v>125495</v>
      </c>
      <c r="J74" s="13">
        <f>IF(I74&gt;0,INDEX(Total_All_Customers!A$9:A$739,MATCH(Summary!I74,Total_All_Customers!AJ$9:AJ$739,0)),"")</f>
        <v>45599</v>
      </c>
      <c r="K74" s="11">
        <f>IF(I74&gt;0,INDEX(Total_All_Customers!AK$9:AK$739,MATCH(Summary!I74,Total_All_Customers!AJ$9:AJ$739,0)),"")</f>
        <v>18</v>
      </c>
      <c r="L74" s="5"/>
      <c r="M74" s="5"/>
      <c r="N74" s="5"/>
      <c r="O74" s="5"/>
      <c r="P74" s="5"/>
      <c r="Q74" s="5"/>
      <c r="R74" s="5"/>
      <c r="S74" s="5"/>
    </row>
    <row r="75" spans="1:36" x14ac:dyDescent="0.25">
      <c r="A75" s="2">
        <v>12</v>
      </c>
      <c r="B75" s="5" t="s">
        <v>38</v>
      </c>
      <c r="C75" s="11">
        <v>2024</v>
      </c>
      <c r="D75" s="5"/>
      <c r="E75" s="10">
        <f>_xlfn.MAXIFS(Total_StdO_Customers!AJ:AJ,Total_StdO_Customers!AG:AG,Summary!A75,Total_StdO_Customers!AH:AH,Summary!C75)</f>
        <v>145934</v>
      </c>
      <c r="F75" s="13">
        <f>IF(E75&gt;0,INDEX(Total_StdO_Customers!A$9:A$739,MATCH(Summary!E75,Total_StdO_Customers!AJ$9:AJ$739,0)),"")</f>
        <v>45657</v>
      </c>
      <c r="G75" s="11">
        <f>IF(E75&gt;0,INDEX(Total_StdO_Customers!AK$9:AK$739,MATCH(Summary!E75,Total_StdO_Customers!AJ$9:AJ$739,0)),"")</f>
        <v>19</v>
      </c>
      <c r="H75" s="5"/>
      <c r="I75" s="10">
        <f>_xlfn.MAXIFS(Total_All_Customers!AJ:AJ,Total_All_Customers!AG:AG,Summary!A75,Total_All_Customers!AH:AH,Summary!C75)</f>
        <v>152488</v>
      </c>
      <c r="J75" s="13">
        <f>IF(I75&gt;0,INDEX(Total_All_Customers!A$9:A$739,MATCH(Summary!I75,Total_All_Customers!AJ$9:AJ$739,0)),"")</f>
        <v>45657</v>
      </c>
      <c r="K75" s="11">
        <f>IF(I75&gt;0,INDEX(Total_All_Customers!AK$9:AK$739,MATCH(Summary!I75,Total_All_Customers!AJ$9:AJ$739,0)),"")</f>
        <v>19</v>
      </c>
      <c r="L75" s="5"/>
      <c r="M75" s="5"/>
      <c r="N75" s="5"/>
      <c r="O75" s="5"/>
      <c r="P75" s="5"/>
      <c r="Q75" s="5"/>
      <c r="R75" s="5"/>
      <c r="S75" s="5"/>
    </row>
    <row r="76" spans="1:36" x14ac:dyDescent="0.25">
      <c r="A76" s="2">
        <v>1</v>
      </c>
      <c r="B76" s="5" t="s">
        <v>27</v>
      </c>
      <c r="C76" s="11">
        <v>2025</v>
      </c>
      <c r="D76" s="5"/>
      <c r="E76" s="10">
        <f>_xlfn.MAXIFS(Total_StdO_Customers!AJ:AJ,Total_StdO_Customers!AG:AG,Summary!A76,Total_StdO_Customers!AH:AH,Summary!C76)</f>
        <v>147512</v>
      </c>
      <c r="F76" s="13">
        <f>IF(E76&gt;0,INDEX(Total_StdO_Customers!A$9:A$739,MATCH(Summary!E76,Total_StdO_Customers!AJ$9:AJ$739,0)),"")</f>
        <v>45688</v>
      </c>
      <c r="G76" s="11">
        <f>IF(E76&gt;0,INDEX(Total_StdO_Customers!AK$9:AK$739,MATCH(Summary!E76,Total_StdO_Customers!AJ$9:AJ$739,0)),"")</f>
        <v>20</v>
      </c>
      <c r="H76" s="5"/>
      <c r="I76" s="10">
        <f>_xlfn.MAXIFS(Total_All_Customers!AJ:AJ,Total_All_Customers!AG:AG,Summary!A76,Total_All_Customers!AH:AH,Summary!C76)</f>
        <v>154073</v>
      </c>
      <c r="J76" s="13">
        <f>IF(I76&gt;0,INDEX(Total_All_Customers!A$9:A$739,MATCH(Summary!I76,Total_All_Customers!AJ$9:AJ$739,0)),"")</f>
        <v>45688</v>
      </c>
      <c r="K76" s="11">
        <f>IF(I76&gt;0,INDEX(Total_All_Customers!AK$9:AK$739,MATCH(Summary!I76,Total_All_Customers!AJ$9:AJ$739,0)),"")</f>
        <v>20</v>
      </c>
      <c r="L76" s="5"/>
      <c r="M76" s="5"/>
      <c r="N76" s="5"/>
      <c r="O76" s="5"/>
      <c r="P76" s="5"/>
      <c r="Q76" s="5"/>
      <c r="R76" s="5"/>
      <c r="S76" s="5"/>
    </row>
    <row r="77" spans="1:36" x14ac:dyDescent="0.25">
      <c r="A77" s="2">
        <v>2</v>
      </c>
      <c r="B77" s="5" t="s">
        <v>28</v>
      </c>
      <c r="C77" s="11">
        <v>2025</v>
      </c>
      <c r="D77" s="5"/>
      <c r="E77" s="10">
        <f>_xlfn.MAXIFS(Total_StdO_Customers!AJ:AJ,Total_StdO_Customers!AG:AG,Summary!A77,Total_StdO_Customers!AH:AH,Summary!C77)</f>
        <v>153981</v>
      </c>
      <c r="F77" s="13">
        <f>IF(E77&gt;0,INDEX(Total_StdO_Customers!A$9:A$739,MATCH(Summary!E77,Total_StdO_Customers!AJ$9:AJ$739,0)),"")</f>
        <v>45716</v>
      </c>
      <c r="G77" s="11">
        <f>IF(E77&gt;0,INDEX(Total_StdO_Customers!AK$9:AK$739,MATCH(Summary!E77,Total_StdO_Customers!AJ$9:AJ$739,0)),"")</f>
        <v>20</v>
      </c>
      <c r="H77" s="5"/>
      <c r="I77" s="10">
        <f>_xlfn.MAXIFS(Total_All_Customers!AJ:AJ,Total_All_Customers!AG:AG,Summary!A77,Total_All_Customers!AH:AH,Summary!C77)</f>
        <v>160766</v>
      </c>
      <c r="J77" s="13">
        <f>IF(I77&gt;0,INDEX(Total_All_Customers!A$9:A$739,MATCH(Summary!I77,Total_All_Customers!AJ$9:AJ$739,0)),"")</f>
        <v>45716</v>
      </c>
      <c r="K77" s="11">
        <f>IF(I77&gt;0,INDEX(Total_All_Customers!AK$9:AK$739,MATCH(Summary!I77,Total_All_Customers!AJ$9:AJ$739,0)),"")</f>
        <v>20</v>
      </c>
      <c r="L77" s="5"/>
      <c r="M77" s="5"/>
      <c r="N77" s="5"/>
      <c r="O77" s="5"/>
      <c r="P77" s="5"/>
      <c r="Q77" s="5"/>
      <c r="R77" s="5"/>
      <c r="S77" s="5"/>
    </row>
    <row r="78" spans="1:36" x14ac:dyDescent="0.25">
      <c r="A78" s="2">
        <v>3</v>
      </c>
      <c r="B78" s="5" t="s">
        <v>29</v>
      </c>
      <c r="C78" s="11">
        <v>2025</v>
      </c>
      <c r="D78" s="5"/>
      <c r="E78" s="10">
        <f>_xlfn.MAXIFS(Total_StdO_Customers!AJ:AJ,Total_StdO_Customers!AG:AG,Summary!A78,Total_StdO_Customers!AH:AH,Summary!C78)</f>
        <v>148703</v>
      </c>
      <c r="F78" s="13">
        <f>IF(E78&gt;0,INDEX(Total_StdO_Customers!A$9:A$739,MATCH(Summary!E78,Total_StdO_Customers!AJ$9:AJ$739,0)),"")</f>
        <v>45732</v>
      </c>
      <c r="G78" s="11">
        <f>IF(E78&gt;0,INDEX(Total_StdO_Customers!AK$9:AK$739,MATCH(Summary!E78,Total_StdO_Customers!AJ$9:AJ$739,0)),"")</f>
        <v>20</v>
      </c>
      <c r="H78" s="5"/>
      <c r="I78" s="10">
        <f>_xlfn.MAXIFS(Total_All_Customers!AJ:AJ,Total_All_Customers!AG:AG,Summary!A78,Total_All_Customers!AH:AH,Summary!C78)</f>
        <v>155364</v>
      </c>
      <c r="J78" s="13">
        <f>IF(I78&gt;0,INDEX(Total_All_Customers!A$9:A$739,MATCH(Summary!I78,Total_All_Customers!AJ$9:AJ$739,0)),"")</f>
        <v>45732</v>
      </c>
      <c r="K78" s="11">
        <f>IF(I78&gt;0,INDEX(Total_All_Customers!AK$9:AK$739,MATCH(Summary!I78,Total_All_Customers!AJ$9:AJ$739,0)),"")</f>
        <v>20</v>
      </c>
      <c r="L78" s="5"/>
      <c r="M78" s="5"/>
      <c r="N78" s="5"/>
      <c r="O78" s="5"/>
      <c r="P78" s="5"/>
      <c r="Q78" s="5"/>
      <c r="R78" s="5"/>
      <c r="S78" s="5"/>
    </row>
    <row r="79" spans="1:36" x14ac:dyDescent="0.25">
      <c r="A79" s="2">
        <v>4</v>
      </c>
      <c r="B79" s="5" t="s">
        <v>30</v>
      </c>
      <c r="C79" s="11">
        <v>2025</v>
      </c>
      <c r="D79" s="5"/>
      <c r="E79" s="10">
        <f>_xlfn.MAXIFS(Total_StdO_Customers!AJ:AJ,Total_StdO_Customers!AG:AG,Summary!A79,Total_StdO_Customers!AH:AH,Summary!C79)</f>
        <v>124485</v>
      </c>
      <c r="F79" s="13">
        <f>IF(E79&gt;0,INDEX(Total_StdO_Customers!A$9:A$739,MATCH(Summary!E79,Total_StdO_Customers!AJ$9:AJ$739,0)),"")</f>
        <v>45748</v>
      </c>
      <c r="G79" s="11">
        <f>IF(E79&gt;0,INDEX(Total_StdO_Customers!AK$9:AK$739,MATCH(Summary!E79,Total_StdO_Customers!AJ$9:AJ$739,0)),"")</f>
        <v>20</v>
      </c>
      <c r="H79" s="5"/>
      <c r="I79" s="10">
        <f>_xlfn.MAXIFS(Total_All_Customers!AJ:AJ,Total_All_Customers!AG:AG,Summary!A79,Total_All_Customers!AH:AH,Summary!C79)</f>
        <v>129952</v>
      </c>
      <c r="J79" s="13">
        <f>IF(I79&gt;0,INDEX(Total_All_Customers!A$9:A$739,MATCH(Summary!I79,Total_All_Customers!AJ$9:AJ$739,0)),"")</f>
        <v>45748</v>
      </c>
      <c r="K79" s="11">
        <f>IF(I79&gt;0,INDEX(Total_All_Customers!AK$9:AK$739,MATCH(Summary!I79,Total_All_Customers!AJ$9:AJ$739,0)),"")</f>
        <v>20</v>
      </c>
      <c r="L79" s="5"/>
      <c r="M79" s="5"/>
      <c r="N79" s="5"/>
      <c r="O79" s="5"/>
      <c r="P79" s="5"/>
      <c r="Q79" s="5"/>
      <c r="R79" s="5"/>
      <c r="S79" s="5"/>
    </row>
    <row r="80" spans="1:36" x14ac:dyDescent="0.25">
      <c r="A80" s="2">
        <v>5</v>
      </c>
      <c r="B80" s="5" t="s">
        <v>31</v>
      </c>
      <c r="C80" s="11">
        <v>2025</v>
      </c>
      <c r="D80" s="5"/>
      <c r="E80" s="10">
        <f>_xlfn.MAXIFS(Total_StdO_Customers!AJ:AJ,Total_StdO_Customers!AG:AG,Summary!A80,Total_StdO_Customers!AH:AH,Summary!C80)</f>
        <v>109185</v>
      </c>
      <c r="F80" s="13">
        <f>IF(E80&gt;0,INDEX(Total_StdO_Customers!A$9:A$739,MATCH(Summary!E80,Total_StdO_Customers!AJ$9:AJ$739,0)),"")</f>
        <v>45779</v>
      </c>
      <c r="G80" s="11">
        <f>IF(E80&gt;0,INDEX(Total_StdO_Customers!AK$9:AK$739,MATCH(Summary!E80,Total_StdO_Customers!AJ$9:AJ$739,0)),"")</f>
        <v>21</v>
      </c>
      <c r="H80" s="5"/>
      <c r="I80" s="10">
        <f>_xlfn.MAXIFS(Total_All_Customers!AJ:AJ,Total_All_Customers!AG:AG,Summary!A80,Total_All_Customers!AH:AH,Summary!C80)</f>
        <v>114301</v>
      </c>
      <c r="J80" s="13">
        <f>IF(I80&gt;0,INDEX(Total_All_Customers!A$9:A$739,MATCH(Summary!I80,Total_All_Customers!AJ$9:AJ$739,0)),"")</f>
        <v>45779</v>
      </c>
      <c r="K80" s="11">
        <f>IF(I80&gt;0,INDEX(Total_All_Customers!AK$9:AK$739,MATCH(Summary!I80,Total_All_Customers!AJ$9:AJ$739,0)),"")</f>
        <v>21</v>
      </c>
      <c r="L80" s="5"/>
      <c r="M80" s="5"/>
      <c r="N80" s="5"/>
      <c r="O80" s="5"/>
      <c r="P80" s="5"/>
      <c r="Q80" s="5"/>
      <c r="R80" s="5"/>
      <c r="S80" s="5"/>
    </row>
    <row r="81" spans="1:19" x14ac:dyDescent="0.25">
      <c r="A81" s="2">
        <v>6</v>
      </c>
      <c r="B81" s="5" t="s">
        <v>32</v>
      </c>
      <c r="C81" s="11">
        <v>2025</v>
      </c>
      <c r="D81" s="5"/>
      <c r="E81" s="10">
        <f>_xlfn.MAXIFS(Total_StdO_Customers!AJ:AJ,Total_StdO_Customers!AG:AG,Summary!A81,Total_StdO_Customers!AH:AH,Summary!C81)</f>
        <v>109097</v>
      </c>
      <c r="F81" s="13">
        <f>IF(E81&gt;0,INDEX(Total_StdO_Customers!A$9:A$739,MATCH(Summary!E81,Total_StdO_Customers!AJ$9:AJ$739,0)),"")</f>
        <v>45835</v>
      </c>
      <c r="G81" s="11">
        <f>IF(E81&gt;0,INDEX(Total_StdO_Customers!AK$9:AK$739,MATCH(Summary!E81,Total_StdO_Customers!AJ$9:AJ$739,0)),"")</f>
        <v>21</v>
      </c>
      <c r="H81" s="5"/>
      <c r="I81" s="10">
        <f>_xlfn.MAXIFS(Total_All_Customers!AJ:AJ,Total_All_Customers!AG:AG,Summary!A81,Total_All_Customers!AH:AH,Summary!C81)</f>
        <v>113746</v>
      </c>
      <c r="J81" s="13">
        <f>IF(I81&gt;0,INDEX(Total_All_Customers!A$9:A$739,MATCH(Summary!I81,Total_All_Customers!AJ$9:AJ$739,0)),"")</f>
        <v>45835</v>
      </c>
      <c r="K81" s="11">
        <f>IF(I81&gt;0,INDEX(Total_All_Customers!AK$9:AK$739,MATCH(Summary!I81,Total_All_Customers!AJ$9:AJ$739,0)),"")</f>
        <v>21</v>
      </c>
      <c r="L81" s="5"/>
      <c r="M81" s="5"/>
      <c r="N81" s="5"/>
      <c r="O81" s="5"/>
      <c r="P81" s="5"/>
      <c r="Q81" s="5"/>
      <c r="R81" s="5"/>
      <c r="S81" s="5"/>
    </row>
    <row r="82" spans="1:19" x14ac:dyDescent="0.25">
      <c r="A82" s="2">
        <v>7</v>
      </c>
      <c r="B82" s="5" t="s">
        <v>33</v>
      </c>
      <c r="C82" s="11">
        <v>2025</v>
      </c>
      <c r="D82" s="5"/>
      <c r="E82" s="10">
        <f>_xlfn.MAXIFS(Total_StdO_Customers!AJ:AJ,Total_StdO_Customers!AG:AG,Summary!A82,Total_StdO_Customers!AH:AH,Summary!C82)</f>
        <v>113172.54522003673</v>
      </c>
      <c r="F82" s="13">
        <f>IF(E82&gt;0,INDEX(Total_StdO_Customers!A$9:A$739,MATCH(Summary!E82,Total_StdO_Customers!AJ$9:AJ$739,0)),"")</f>
        <v>45863</v>
      </c>
      <c r="G82" s="11">
        <f>IF(E82&gt;0,INDEX(Total_StdO_Customers!AK$9:AK$739,MATCH(Summary!E82,Total_StdO_Customers!AJ$9:AJ$739,0)),"")</f>
        <v>21</v>
      </c>
      <c r="H82" s="5"/>
      <c r="I82" s="10">
        <f>_xlfn.MAXIFS(Total_All_Customers!AJ:AJ,Total_All_Customers!AG:AG,Summary!A82,Total_All_Customers!AH:AH,Summary!C82)</f>
        <v>118332</v>
      </c>
      <c r="J82" s="13">
        <f>IF(I82&gt;0,INDEX(Total_All_Customers!A$9:A$739,MATCH(Summary!I82,Total_All_Customers!AJ$9:AJ$739,0)),"")</f>
        <v>45863</v>
      </c>
      <c r="K82" s="11">
        <f>IF(I82&gt;0,INDEX(Total_All_Customers!AK$9:AK$739,MATCH(Summary!I82,Total_All_Customers!AJ$9:AJ$739,0)),"")</f>
        <v>21</v>
      </c>
      <c r="L82" s="5"/>
      <c r="M82" s="5"/>
      <c r="N82" s="5"/>
      <c r="O82" s="5"/>
      <c r="P82" s="5"/>
      <c r="Q82" s="5"/>
      <c r="R82" s="5"/>
      <c r="S82" s="5"/>
    </row>
    <row r="83" spans="1:19" x14ac:dyDescent="0.25">
      <c r="A83" s="2">
        <v>8</v>
      </c>
      <c r="B83" s="5" t="s">
        <v>34</v>
      </c>
      <c r="C83" s="11">
        <v>2025</v>
      </c>
      <c r="D83" s="5"/>
      <c r="E83" s="10"/>
      <c r="F83" s="13"/>
      <c r="G83" s="11"/>
      <c r="H83" s="5"/>
      <c r="I83" s="10"/>
      <c r="J83" s="13"/>
      <c r="K83" s="11"/>
      <c r="L83" s="5"/>
      <c r="M83" s="5"/>
      <c r="N83" s="5"/>
      <c r="O83" s="5"/>
      <c r="P83" s="5"/>
      <c r="Q83" s="5"/>
      <c r="R83" s="5"/>
      <c r="S83" s="5"/>
    </row>
    <row r="84" spans="1:19" x14ac:dyDescent="0.25">
      <c r="A84" s="2">
        <v>9</v>
      </c>
      <c r="B84" s="5" t="s">
        <v>35</v>
      </c>
      <c r="C84" s="11">
        <v>2025</v>
      </c>
      <c r="D84" s="5"/>
      <c r="E84" s="10"/>
      <c r="F84" s="13"/>
      <c r="G84" s="11"/>
      <c r="H84" s="5"/>
      <c r="I84" s="10"/>
      <c r="J84" s="13"/>
      <c r="K84" s="11"/>
      <c r="L84" s="5"/>
      <c r="M84" s="5"/>
      <c r="N84" s="5"/>
      <c r="O84" s="5"/>
      <c r="P84" s="5"/>
      <c r="Q84" s="5"/>
      <c r="R84" s="5"/>
      <c r="S84" s="5"/>
    </row>
    <row r="85" spans="1:19" x14ac:dyDescent="0.25">
      <c r="A85" s="2">
        <v>10</v>
      </c>
      <c r="B85" s="5" t="s">
        <v>36</v>
      </c>
      <c r="C85" s="11">
        <v>2025</v>
      </c>
      <c r="D85" s="5"/>
      <c r="E85" s="10"/>
      <c r="F85" s="13"/>
      <c r="G85" s="11"/>
      <c r="H85" s="5"/>
      <c r="I85" s="10"/>
      <c r="J85" s="13"/>
      <c r="K85" s="11"/>
    </row>
  </sheetData>
  <phoneticPr fontId="3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-0.249977111117893"/>
  </sheetPr>
  <dimension ref="A1:AK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A9" sqref="A9:XFD9"/>
    </sheetView>
  </sheetViews>
  <sheetFormatPr defaultColWidth="9.28515625" defaultRowHeight="15" x14ac:dyDescent="0.25"/>
  <cols>
    <col min="1" max="1" width="10.7109375" style="2" customWidth="1"/>
    <col min="2" max="25" width="9.28515625" style="2" customWidth="1"/>
    <col min="26" max="26" width="6" style="2" customWidth="1"/>
    <col min="27" max="27" width="2.28515625" style="2" hidden="1" customWidth="1"/>
    <col min="28" max="28" width="2.28515625" hidden="1" customWidth="1"/>
    <col min="29" max="29" width="0" style="2" hidden="1" customWidth="1"/>
    <col min="30" max="31" width="10.85546875" style="2" hidden="1" customWidth="1"/>
    <col min="32" max="32" width="4.5703125" style="2" hidden="1" customWidth="1"/>
    <col min="33" max="33" width="7.28515625" style="2" hidden="1" customWidth="1"/>
    <col min="34" max="34" width="6.28515625" style="2" hidden="1" customWidth="1"/>
    <col min="35" max="35" width="5.28515625" style="2" hidden="1" customWidth="1"/>
    <col min="36" max="36" width="8.7109375" style="2" hidden="1" customWidth="1"/>
    <col min="37" max="37" width="4" style="2" hidden="1" customWidth="1"/>
    <col min="38" max="16384" width="9.28515625" style="2"/>
  </cols>
  <sheetData>
    <row r="1" spans="1:37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7" x14ac:dyDescent="0.25">
      <c r="A3" s="1" t="s">
        <v>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7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7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7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C8" s="2" t="s">
        <v>11</v>
      </c>
      <c r="AD8" s="2" t="s">
        <v>12</v>
      </c>
      <c r="AE8" s="2" t="s">
        <v>13</v>
      </c>
      <c r="AG8" s="2" t="s">
        <v>14</v>
      </c>
      <c r="AH8" s="2" t="s">
        <v>15</v>
      </c>
      <c r="AJ8" s="2" t="s">
        <v>16</v>
      </c>
      <c r="AK8" s="2" t="s">
        <v>17</v>
      </c>
    </row>
    <row r="9" spans="1:37" ht="15.75" thickTop="1" x14ac:dyDescent="0.25">
      <c r="A9" s="4">
        <v>45292</v>
      </c>
      <c r="B9" s="12">
        <v>77888</v>
      </c>
      <c r="C9" s="12">
        <v>73977</v>
      </c>
      <c r="D9" s="12">
        <v>71618</v>
      </c>
      <c r="E9" s="12">
        <v>72058</v>
      </c>
      <c r="F9" s="12">
        <v>74974</v>
      </c>
      <c r="G9" s="12">
        <v>83327</v>
      </c>
      <c r="H9" s="12">
        <v>104146</v>
      </c>
      <c r="I9" s="12">
        <v>118662</v>
      </c>
      <c r="J9" s="12">
        <v>120138</v>
      </c>
      <c r="K9" s="12">
        <v>122942</v>
      </c>
      <c r="L9" s="12">
        <v>120881</v>
      </c>
      <c r="M9" s="12">
        <v>118571</v>
      </c>
      <c r="N9" s="12">
        <v>113587</v>
      </c>
      <c r="O9" s="12">
        <v>110308</v>
      </c>
      <c r="P9" s="12">
        <v>107692</v>
      </c>
      <c r="Q9" s="12">
        <v>115387</v>
      </c>
      <c r="R9" s="12">
        <v>130730</v>
      </c>
      <c r="S9" s="12">
        <v>142423</v>
      </c>
      <c r="T9" s="12">
        <v>141420</v>
      </c>
      <c r="U9" s="12">
        <v>141738</v>
      </c>
      <c r="V9" s="12">
        <v>129430</v>
      </c>
      <c r="W9" s="12">
        <v>111256</v>
      </c>
      <c r="X9" s="12">
        <v>92921</v>
      </c>
      <c r="Y9" s="12">
        <v>82639</v>
      </c>
      <c r="AA9" s="2">
        <f>IFERROR(INDEX('Holiday Schedule'!$D$3:$D$24,MATCH(Total_StdO_Customers!A9,'Holiday Schedule'!$C$3:$C$24,0)),0)</f>
        <v>1</v>
      </c>
      <c r="AB9" s="2">
        <f>WEEKDAY(A9)</f>
        <v>2</v>
      </c>
      <c r="AC9" s="2">
        <f>IF(AND(AB9&gt;1,AB9&lt;7,AA9&lt;1),SUM(I9:X9),0)</f>
        <v>0</v>
      </c>
      <c r="AD9" s="5">
        <f>AE9-AC9</f>
        <v>2578713</v>
      </c>
      <c r="AE9" s="5">
        <f>SUM(B9:Y9)</f>
        <v>2578713</v>
      </c>
      <c r="AG9" s="2">
        <f>MONTH(A9)</f>
        <v>1</v>
      </c>
      <c r="AH9" s="2">
        <f>YEAR(A9)</f>
        <v>2024</v>
      </c>
      <c r="AJ9" s="5">
        <f>MAX(B9:Y9)</f>
        <v>142423</v>
      </c>
      <c r="AK9" s="2">
        <f>IF(AE9&gt;0,INDEX(B$8:Y$8,MATCH(AJ9,B9:Y9,0)),"")</f>
        <v>18</v>
      </c>
    </row>
    <row r="10" spans="1:37" x14ac:dyDescent="0.25">
      <c r="A10" s="4">
        <v>45293</v>
      </c>
      <c r="B10" s="12">
        <v>77231</v>
      </c>
      <c r="C10" s="12">
        <v>73385</v>
      </c>
      <c r="D10" s="12">
        <v>70836</v>
      </c>
      <c r="E10" s="12">
        <v>71949</v>
      </c>
      <c r="F10" s="12">
        <v>75100</v>
      </c>
      <c r="G10" s="12">
        <v>85186</v>
      </c>
      <c r="H10" s="12">
        <v>109460</v>
      </c>
      <c r="I10" s="12">
        <v>123931</v>
      </c>
      <c r="J10" s="12">
        <v>120816</v>
      </c>
      <c r="K10" s="12">
        <v>119281</v>
      </c>
      <c r="L10" s="12">
        <v>117799</v>
      </c>
      <c r="M10" s="12">
        <v>115645</v>
      </c>
      <c r="N10" s="12">
        <v>110624</v>
      </c>
      <c r="O10" s="12">
        <v>107858</v>
      </c>
      <c r="P10" s="12">
        <v>105052</v>
      </c>
      <c r="Q10" s="12">
        <v>112560</v>
      </c>
      <c r="R10" s="12">
        <v>128358</v>
      </c>
      <c r="S10" s="12">
        <v>138936</v>
      </c>
      <c r="T10" s="12">
        <v>140138</v>
      </c>
      <c r="U10" s="12">
        <v>142689</v>
      </c>
      <c r="V10" s="12">
        <v>129623</v>
      </c>
      <c r="W10" s="12">
        <v>111884</v>
      </c>
      <c r="X10" s="12">
        <v>92211</v>
      </c>
      <c r="Y10" s="12">
        <v>82120</v>
      </c>
      <c r="AA10" s="2">
        <f>IFERROR(INDEX('Holiday Schedule'!$D$3:$D$24,MATCH(Total_StdO_Customers!A10,'Holiday Schedule'!$C$3:$C$24,0)),0)</f>
        <v>0</v>
      </c>
      <c r="AB10" s="2">
        <f t="shared" ref="AB10:AB73" si="0">WEEKDAY(A10)</f>
        <v>3</v>
      </c>
      <c r="AC10" s="2">
        <f t="shared" ref="AC10:AC73" si="1">IF(AND(AB10&gt;1,AB10&lt;7,AA10&lt;1),SUM(I10:X10),0)</f>
        <v>1917405</v>
      </c>
      <c r="AD10" s="5">
        <f t="shared" ref="AD10:AD73" si="2">AE10-AC10</f>
        <v>645267</v>
      </c>
      <c r="AE10" s="5">
        <f t="shared" ref="AE10:AE73" si="3">SUM(B10:Y10)</f>
        <v>2562672</v>
      </c>
      <c r="AG10" s="2">
        <f t="shared" ref="AG10:AG73" si="4">MONTH(A10)</f>
        <v>1</v>
      </c>
      <c r="AH10" s="2">
        <f t="shared" ref="AH10:AH73" si="5">YEAR(A10)</f>
        <v>2024</v>
      </c>
      <c r="AJ10" s="5">
        <f t="shared" ref="AJ10:AJ73" si="6">MAX(B10:Y10)</f>
        <v>142689</v>
      </c>
      <c r="AK10" s="2">
        <f t="shared" ref="AK10:AK73" si="7">IF(AE10&gt;0,INDEX(B$8:Y$8,MATCH(AJ10,B10:Y10,0)),"")</f>
        <v>20</v>
      </c>
    </row>
    <row r="11" spans="1:37" x14ac:dyDescent="0.25">
      <c r="A11" s="4">
        <v>45294</v>
      </c>
      <c r="B11" s="12">
        <v>76819</v>
      </c>
      <c r="C11" s="12">
        <v>72995</v>
      </c>
      <c r="D11" s="12">
        <v>70462</v>
      </c>
      <c r="E11" s="12">
        <v>71569</v>
      </c>
      <c r="F11" s="12">
        <v>74722</v>
      </c>
      <c r="G11" s="12">
        <v>84758</v>
      </c>
      <c r="H11" s="12">
        <v>108889</v>
      </c>
      <c r="I11" s="12">
        <v>123283</v>
      </c>
      <c r="J11" s="12">
        <v>120180</v>
      </c>
      <c r="K11" s="12">
        <v>118634</v>
      </c>
      <c r="L11" s="12">
        <v>117176</v>
      </c>
      <c r="M11" s="12">
        <v>115021</v>
      </c>
      <c r="N11" s="12">
        <v>110031</v>
      </c>
      <c r="O11" s="12">
        <v>107279</v>
      </c>
      <c r="P11" s="12">
        <v>104491</v>
      </c>
      <c r="Q11" s="12">
        <v>111957</v>
      </c>
      <c r="R11" s="12">
        <v>127662</v>
      </c>
      <c r="S11" s="12">
        <v>138170</v>
      </c>
      <c r="T11" s="12">
        <v>139360</v>
      </c>
      <c r="U11" s="12">
        <v>141895</v>
      </c>
      <c r="V11" s="12">
        <v>128904</v>
      </c>
      <c r="W11" s="12">
        <v>111270</v>
      </c>
      <c r="X11" s="12">
        <v>91710</v>
      </c>
      <c r="Y11" s="12">
        <v>81678</v>
      </c>
      <c r="AA11" s="2">
        <f>IFERROR(INDEX('Holiday Schedule'!$D$3:$D$24,MATCH(Total_StdO_Customers!A11,'Holiday Schedule'!$C$3:$C$24,0)),0)</f>
        <v>0</v>
      </c>
      <c r="AB11" s="2">
        <f t="shared" si="0"/>
        <v>4</v>
      </c>
      <c r="AC11" s="2">
        <f t="shared" si="1"/>
        <v>1907023</v>
      </c>
      <c r="AD11" s="5">
        <f t="shared" si="2"/>
        <v>641892</v>
      </c>
      <c r="AE11" s="5">
        <f t="shared" si="3"/>
        <v>2548915</v>
      </c>
      <c r="AG11" s="2">
        <f t="shared" si="4"/>
        <v>1</v>
      </c>
      <c r="AH11" s="2">
        <f t="shared" si="5"/>
        <v>2024</v>
      </c>
      <c r="AJ11" s="5">
        <f t="shared" si="6"/>
        <v>141895</v>
      </c>
      <c r="AK11" s="2">
        <f t="shared" si="7"/>
        <v>20</v>
      </c>
    </row>
    <row r="12" spans="1:37" x14ac:dyDescent="0.25">
      <c r="A12" s="4">
        <v>45295</v>
      </c>
      <c r="B12" s="12">
        <v>76233</v>
      </c>
      <c r="C12" s="12">
        <v>72441</v>
      </c>
      <c r="D12" s="12">
        <v>69928</v>
      </c>
      <c r="E12" s="12">
        <v>71030</v>
      </c>
      <c r="F12" s="12">
        <v>74138</v>
      </c>
      <c r="G12" s="12">
        <v>84083</v>
      </c>
      <c r="H12" s="12">
        <v>108009</v>
      </c>
      <c r="I12" s="12">
        <v>122300</v>
      </c>
      <c r="J12" s="12">
        <v>119229</v>
      </c>
      <c r="K12" s="12">
        <v>117726</v>
      </c>
      <c r="L12" s="12">
        <v>116273</v>
      </c>
      <c r="M12" s="12">
        <v>114147</v>
      </c>
      <c r="N12" s="12">
        <v>109200</v>
      </c>
      <c r="O12" s="12">
        <v>106471</v>
      </c>
      <c r="P12" s="12">
        <v>103706</v>
      </c>
      <c r="Q12" s="12">
        <v>111105</v>
      </c>
      <c r="R12" s="12">
        <v>126679</v>
      </c>
      <c r="S12" s="12">
        <v>137084</v>
      </c>
      <c r="T12" s="12">
        <v>138258</v>
      </c>
      <c r="U12" s="12">
        <v>140767</v>
      </c>
      <c r="V12" s="12">
        <v>127884</v>
      </c>
      <c r="W12" s="12">
        <v>110402</v>
      </c>
      <c r="X12" s="12">
        <v>91002</v>
      </c>
      <c r="Y12" s="12">
        <v>81054</v>
      </c>
      <c r="AA12" s="2">
        <f>IFERROR(INDEX('Holiday Schedule'!$D$3:$D$24,MATCH(Total_StdO_Customers!A12,'Holiday Schedule'!$C$3:$C$24,0)),0)</f>
        <v>0</v>
      </c>
      <c r="AB12" s="2">
        <f t="shared" si="0"/>
        <v>5</v>
      </c>
      <c r="AC12" s="2">
        <f t="shared" si="1"/>
        <v>1892233</v>
      </c>
      <c r="AD12" s="5">
        <f t="shared" si="2"/>
        <v>636916</v>
      </c>
      <c r="AE12" s="5">
        <f t="shared" si="3"/>
        <v>2529149</v>
      </c>
      <c r="AG12" s="2">
        <f t="shared" si="4"/>
        <v>1</v>
      </c>
      <c r="AH12" s="2">
        <f t="shared" si="5"/>
        <v>2024</v>
      </c>
      <c r="AJ12" s="5">
        <f t="shared" si="6"/>
        <v>140767</v>
      </c>
      <c r="AK12" s="2">
        <f t="shared" si="7"/>
        <v>20</v>
      </c>
    </row>
    <row r="13" spans="1:37" x14ac:dyDescent="0.25">
      <c r="A13" s="4">
        <v>45296</v>
      </c>
      <c r="B13" s="12">
        <v>75919</v>
      </c>
      <c r="C13" s="12">
        <v>72176</v>
      </c>
      <c r="D13" s="12">
        <v>69684</v>
      </c>
      <c r="E13" s="12">
        <v>70780</v>
      </c>
      <c r="F13" s="12">
        <v>73875</v>
      </c>
      <c r="G13" s="12">
        <v>83776</v>
      </c>
      <c r="H13" s="12">
        <v>107599</v>
      </c>
      <c r="I13" s="12">
        <v>121823</v>
      </c>
      <c r="J13" s="12">
        <v>118754</v>
      </c>
      <c r="K13" s="12">
        <v>117259</v>
      </c>
      <c r="L13" s="12">
        <v>115798</v>
      </c>
      <c r="M13" s="12">
        <v>113672</v>
      </c>
      <c r="N13" s="12">
        <v>108727</v>
      </c>
      <c r="O13" s="12">
        <v>106010</v>
      </c>
      <c r="P13" s="12">
        <v>103254</v>
      </c>
      <c r="Q13" s="12">
        <v>110620</v>
      </c>
      <c r="R13" s="12">
        <v>126141</v>
      </c>
      <c r="S13" s="12">
        <v>136500</v>
      </c>
      <c r="T13" s="12">
        <v>137668</v>
      </c>
      <c r="U13" s="12">
        <v>140165</v>
      </c>
      <c r="V13" s="12">
        <v>127340</v>
      </c>
      <c r="W13" s="12">
        <v>109935</v>
      </c>
      <c r="X13" s="12">
        <v>90620</v>
      </c>
      <c r="Y13" s="12">
        <v>80716</v>
      </c>
      <c r="AA13" s="2">
        <f>IFERROR(INDEX('Holiday Schedule'!$D$3:$D$24,MATCH(Total_StdO_Customers!A13,'Holiday Schedule'!$C$3:$C$24,0)),0)</f>
        <v>0</v>
      </c>
      <c r="AB13" s="2">
        <f t="shared" si="0"/>
        <v>6</v>
      </c>
      <c r="AC13" s="2">
        <f t="shared" si="1"/>
        <v>1884286</v>
      </c>
      <c r="AD13" s="5">
        <f t="shared" si="2"/>
        <v>634525</v>
      </c>
      <c r="AE13" s="5">
        <f t="shared" si="3"/>
        <v>2518811</v>
      </c>
      <c r="AG13" s="2">
        <f t="shared" si="4"/>
        <v>1</v>
      </c>
      <c r="AH13" s="2">
        <f t="shared" si="5"/>
        <v>2024</v>
      </c>
      <c r="AJ13" s="5">
        <f t="shared" si="6"/>
        <v>140165</v>
      </c>
      <c r="AK13" s="2">
        <f t="shared" si="7"/>
        <v>20</v>
      </c>
    </row>
    <row r="14" spans="1:37" x14ac:dyDescent="0.25">
      <c r="A14" s="4">
        <v>45297</v>
      </c>
      <c r="B14" s="12">
        <v>76550</v>
      </c>
      <c r="C14" s="12">
        <v>72713</v>
      </c>
      <c r="D14" s="12">
        <v>70399</v>
      </c>
      <c r="E14" s="12">
        <v>70832</v>
      </c>
      <c r="F14" s="12">
        <v>73696</v>
      </c>
      <c r="G14" s="12">
        <v>81895</v>
      </c>
      <c r="H14" s="12">
        <v>102328</v>
      </c>
      <c r="I14" s="12">
        <v>116593</v>
      </c>
      <c r="J14" s="12">
        <v>118040</v>
      </c>
      <c r="K14" s="12">
        <v>120800</v>
      </c>
      <c r="L14" s="12">
        <v>118769</v>
      </c>
      <c r="M14" s="12">
        <v>116497</v>
      </c>
      <c r="N14" s="12">
        <v>111607</v>
      </c>
      <c r="O14" s="12">
        <v>108388</v>
      </c>
      <c r="P14" s="12">
        <v>105820</v>
      </c>
      <c r="Q14" s="12">
        <v>113364</v>
      </c>
      <c r="R14" s="12">
        <v>128440</v>
      </c>
      <c r="S14" s="12">
        <v>139892</v>
      </c>
      <c r="T14" s="12">
        <v>138900</v>
      </c>
      <c r="U14" s="12">
        <v>139207</v>
      </c>
      <c r="V14" s="12">
        <v>127128</v>
      </c>
      <c r="W14" s="12">
        <v>109300</v>
      </c>
      <c r="X14" s="12">
        <v>91303</v>
      </c>
      <c r="Y14" s="12">
        <v>81212</v>
      </c>
      <c r="AA14" s="2">
        <f>IFERROR(INDEX('Holiday Schedule'!$D$3:$D$24,MATCH(Total_StdO_Customers!A14,'Holiday Schedule'!$C$3:$C$24,0)),0)</f>
        <v>0</v>
      </c>
      <c r="AB14" s="2">
        <f t="shared" si="0"/>
        <v>7</v>
      </c>
      <c r="AC14" s="2">
        <f t="shared" si="1"/>
        <v>0</v>
      </c>
      <c r="AD14" s="5">
        <f t="shared" si="2"/>
        <v>2533673</v>
      </c>
      <c r="AE14" s="5">
        <f t="shared" si="3"/>
        <v>2533673</v>
      </c>
      <c r="AG14" s="2">
        <f t="shared" si="4"/>
        <v>1</v>
      </c>
      <c r="AH14" s="2">
        <f t="shared" si="5"/>
        <v>2024</v>
      </c>
      <c r="AJ14" s="5">
        <f t="shared" si="6"/>
        <v>139892</v>
      </c>
      <c r="AK14" s="2">
        <f t="shared" si="7"/>
        <v>18</v>
      </c>
    </row>
    <row r="15" spans="1:37" x14ac:dyDescent="0.25">
      <c r="A15" s="4">
        <v>45298</v>
      </c>
      <c r="B15" s="12">
        <v>76533</v>
      </c>
      <c r="C15" s="12">
        <v>72697</v>
      </c>
      <c r="D15" s="12">
        <v>70383</v>
      </c>
      <c r="E15" s="12">
        <v>70827</v>
      </c>
      <c r="F15" s="12">
        <v>73693</v>
      </c>
      <c r="G15" s="12">
        <v>81890</v>
      </c>
      <c r="H15" s="12">
        <v>102311</v>
      </c>
      <c r="I15" s="12">
        <v>116571</v>
      </c>
      <c r="J15" s="12">
        <v>118087</v>
      </c>
      <c r="K15" s="12">
        <v>120789</v>
      </c>
      <c r="L15" s="12">
        <v>118748</v>
      </c>
      <c r="M15" s="12">
        <v>116471</v>
      </c>
      <c r="N15" s="12">
        <v>111583</v>
      </c>
      <c r="O15" s="12">
        <v>108364</v>
      </c>
      <c r="P15" s="12">
        <v>105799</v>
      </c>
      <c r="Q15" s="12">
        <v>113345</v>
      </c>
      <c r="R15" s="12">
        <v>128412</v>
      </c>
      <c r="S15" s="12">
        <v>139860</v>
      </c>
      <c r="T15" s="12">
        <v>138869</v>
      </c>
      <c r="U15" s="12">
        <v>139174</v>
      </c>
      <c r="V15" s="12">
        <v>127099</v>
      </c>
      <c r="W15" s="12">
        <v>109275</v>
      </c>
      <c r="X15" s="12">
        <v>91283</v>
      </c>
      <c r="Y15" s="12">
        <v>81194</v>
      </c>
      <c r="AA15" s="2">
        <f>IFERROR(INDEX('Holiday Schedule'!$D$3:$D$24,MATCH(Total_StdO_Customers!A15,'Holiday Schedule'!$C$3:$C$24,0)),0)</f>
        <v>0</v>
      </c>
      <c r="AB15" s="2">
        <f t="shared" si="0"/>
        <v>1</v>
      </c>
      <c r="AC15" s="2">
        <f t="shared" si="1"/>
        <v>0</v>
      </c>
      <c r="AD15" s="5">
        <f t="shared" si="2"/>
        <v>2533257</v>
      </c>
      <c r="AE15" s="5">
        <f t="shared" si="3"/>
        <v>2533257</v>
      </c>
      <c r="AG15" s="2">
        <f t="shared" si="4"/>
        <v>1</v>
      </c>
      <c r="AH15" s="2">
        <f t="shared" si="5"/>
        <v>2024</v>
      </c>
      <c r="AJ15" s="5">
        <f t="shared" si="6"/>
        <v>139860</v>
      </c>
      <c r="AK15" s="2">
        <f t="shared" si="7"/>
        <v>18</v>
      </c>
    </row>
    <row r="16" spans="1:37" x14ac:dyDescent="0.25">
      <c r="A16" s="4">
        <v>45299</v>
      </c>
      <c r="B16" s="12">
        <v>75635</v>
      </c>
      <c r="C16" s="12">
        <v>71876</v>
      </c>
      <c r="D16" s="12">
        <v>69385</v>
      </c>
      <c r="E16" s="12">
        <v>70478</v>
      </c>
      <c r="F16" s="12">
        <v>73561</v>
      </c>
      <c r="G16" s="12">
        <v>83421</v>
      </c>
      <c r="H16" s="12">
        <v>107137</v>
      </c>
      <c r="I16" s="12">
        <v>121311</v>
      </c>
      <c r="J16" s="12">
        <v>118262</v>
      </c>
      <c r="K16" s="12">
        <v>116775</v>
      </c>
      <c r="L16" s="12">
        <v>115341</v>
      </c>
      <c r="M16" s="12">
        <v>113240</v>
      </c>
      <c r="N16" s="12">
        <v>108340</v>
      </c>
      <c r="O16" s="12">
        <v>105635</v>
      </c>
      <c r="P16" s="12">
        <v>102878</v>
      </c>
      <c r="Q16" s="12">
        <v>110211</v>
      </c>
      <c r="R16" s="12">
        <v>125664</v>
      </c>
      <c r="S16" s="12">
        <v>135969</v>
      </c>
      <c r="T16" s="12">
        <v>137127</v>
      </c>
      <c r="U16" s="12">
        <v>139612</v>
      </c>
      <c r="V16" s="12">
        <v>126840</v>
      </c>
      <c r="W16" s="12">
        <v>109511</v>
      </c>
      <c r="X16" s="12">
        <v>90277</v>
      </c>
      <c r="Y16" s="12">
        <v>80414</v>
      </c>
      <c r="AA16" s="2">
        <f>IFERROR(INDEX('Holiday Schedule'!$D$3:$D$24,MATCH(Total_StdO_Customers!A16,'Holiday Schedule'!$C$3:$C$24,0)),0)</f>
        <v>0</v>
      </c>
      <c r="AB16" s="2">
        <f t="shared" si="0"/>
        <v>2</v>
      </c>
      <c r="AC16" s="2">
        <f t="shared" si="1"/>
        <v>1876993</v>
      </c>
      <c r="AD16" s="5">
        <f t="shared" si="2"/>
        <v>631907</v>
      </c>
      <c r="AE16" s="5">
        <f t="shared" si="3"/>
        <v>2508900</v>
      </c>
      <c r="AG16" s="2">
        <f t="shared" si="4"/>
        <v>1</v>
      </c>
      <c r="AH16" s="2">
        <f t="shared" si="5"/>
        <v>2024</v>
      </c>
      <c r="AJ16" s="5">
        <f t="shared" si="6"/>
        <v>139612</v>
      </c>
      <c r="AK16" s="2">
        <f t="shared" si="7"/>
        <v>20</v>
      </c>
    </row>
    <row r="17" spans="1:37" x14ac:dyDescent="0.25">
      <c r="A17" s="4">
        <v>45300</v>
      </c>
      <c r="B17" s="12">
        <v>75102</v>
      </c>
      <c r="C17" s="12">
        <v>71372</v>
      </c>
      <c r="D17" s="12">
        <v>68902</v>
      </c>
      <c r="E17" s="12">
        <v>69987</v>
      </c>
      <c r="F17" s="12">
        <v>73049</v>
      </c>
      <c r="G17" s="12">
        <v>82832</v>
      </c>
      <c r="H17" s="12">
        <v>106356</v>
      </c>
      <c r="I17" s="12">
        <v>120435</v>
      </c>
      <c r="J17" s="12">
        <v>117417</v>
      </c>
      <c r="K17" s="12">
        <v>115950</v>
      </c>
      <c r="L17" s="12">
        <v>114533</v>
      </c>
      <c r="M17" s="12">
        <v>112441</v>
      </c>
      <c r="N17" s="12">
        <v>107573</v>
      </c>
      <c r="O17" s="12">
        <v>104888</v>
      </c>
      <c r="P17" s="12">
        <v>102164</v>
      </c>
      <c r="Q17" s="12">
        <v>109440</v>
      </c>
      <c r="R17" s="12">
        <v>124768</v>
      </c>
      <c r="S17" s="12">
        <v>134970</v>
      </c>
      <c r="T17" s="12">
        <v>136115</v>
      </c>
      <c r="U17" s="12">
        <v>138575</v>
      </c>
      <c r="V17" s="12">
        <v>125905</v>
      </c>
      <c r="W17" s="12">
        <v>108716</v>
      </c>
      <c r="X17" s="12">
        <v>89629</v>
      </c>
      <c r="Y17" s="12">
        <v>79844</v>
      </c>
      <c r="AA17" s="2">
        <f>IFERROR(INDEX('Holiday Schedule'!$D$3:$D$24,MATCH(Total_StdO_Customers!A17,'Holiday Schedule'!$C$3:$C$24,0)),0)</f>
        <v>0</v>
      </c>
      <c r="AB17" s="2">
        <f t="shared" si="0"/>
        <v>3</v>
      </c>
      <c r="AC17" s="2">
        <f t="shared" si="1"/>
        <v>1863519</v>
      </c>
      <c r="AD17" s="5">
        <f t="shared" si="2"/>
        <v>627444</v>
      </c>
      <c r="AE17" s="5">
        <f t="shared" si="3"/>
        <v>2490963</v>
      </c>
      <c r="AG17" s="2">
        <f t="shared" si="4"/>
        <v>1</v>
      </c>
      <c r="AH17" s="2">
        <f t="shared" si="5"/>
        <v>2024</v>
      </c>
      <c r="AJ17" s="5">
        <f t="shared" si="6"/>
        <v>138575</v>
      </c>
      <c r="AK17" s="2">
        <f t="shared" si="7"/>
        <v>20</v>
      </c>
    </row>
    <row r="18" spans="1:37" x14ac:dyDescent="0.25">
      <c r="A18" s="4">
        <v>45301</v>
      </c>
      <c r="B18" s="12">
        <v>75079</v>
      </c>
      <c r="C18" s="12">
        <v>71351</v>
      </c>
      <c r="D18" s="12">
        <v>68881</v>
      </c>
      <c r="E18" s="12">
        <v>69967</v>
      </c>
      <c r="F18" s="12">
        <v>73028</v>
      </c>
      <c r="G18" s="12">
        <v>82806</v>
      </c>
      <c r="H18" s="12">
        <v>106322</v>
      </c>
      <c r="I18" s="12">
        <v>120402</v>
      </c>
      <c r="J18" s="12">
        <v>117392</v>
      </c>
      <c r="K18" s="12">
        <v>115931</v>
      </c>
      <c r="L18" s="12">
        <v>114513</v>
      </c>
      <c r="M18" s="12">
        <v>112409</v>
      </c>
      <c r="N18" s="12">
        <v>107543</v>
      </c>
      <c r="O18" s="12">
        <v>104871</v>
      </c>
      <c r="P18" s="12">
        <v>102133</v>
      </c>
      <c r="Q18" s="12">
        <v>109406</v>
      </c>
      <c r="R18" s="12">
        <v>124726</v>
      </c>
      <c r="S18" s="12">
        <v>134928</v>
      </c>
      <c r="T18" s="12">
        <v>136071</v>
      </c>
      <c r="U18" s="12">
        <v>138530</v>
      </c>
      <c r="V18" s="12">
        <v>125864</v>
      </c>
      <c r="W18" s="12">
        <v>108682</v>
      </c>
      <c r="X18" s="12">
        <v>89600</v>
      </c>
      <c r="Y18" s="12">
        <v>79820</v>
      </c>
      <c r="AA18" s="2">
        <f>IFERROR(INDEX('Holiday Schedule'!$D$3:$D$24,MATCH(Total_StdO_Customers!A18,'Holiday Schedule'!$C$3:$C$24,0)),0)</f>
        <v>0</v>
      </c>
      <c r="AB18" s="2">
        <f t="shared" si="0"/>
        <v>4</v>
      </c>
      <c r="AC18" s="2">
        <f t="shared" si="1"/>
        <v>1863001</v>
      </c>
      <c r="AD18" s="5">
        <f t="shared" si="2"/>
        <v>627254</v>
      </c>
      <c r="AE18" s="5">
        <f t="shared" si="3"/>
        <v>2490255</v>
      </c>
      <c r="AG18" s="2">
        <f t="shared" si="4"/>
        <v>1</v>
      </c>
      <c r="AH18" s="2">
        <f t="shared" si="5"/>
        <v>2024</v>
      </c>
      <c r="AJ18" s="5">
        <f t="shared" si="6"/>
        <v>138530</v>
      </c>
      <c r="AK18" s="2">
        <f t="shared" si="7"/>
        <v>20</v>
      </c>
    </row>
    <row r="19" spans="1:37" x14ac:dyDescent="0.25">
      <c r="A19" s="4">
        <v>45302</v>
      </c>
      <c r="B19" s="12">
        <v>74845</v>
      </c>
      <c r="C19" s="12">
        <v>71130</v>
      </c>
      <c r="D19" s="12">
        <v>68667</v>
      </c>
      <c r="E19" s="12">
        <v>69749</v>
      </c>
      <c r="F19" s="12">
        <v>72801</v>
      </c>
      <c r="G19" s="12">
        <v>82548</v>
      </c>
      <c r="H19" s="12">
        <v>105987</v>
      </c>
      <c r="I19" s="12">
        <v>120020</v>
      </c>
      <c r="J19" s="12">
        <v>117011</v>
      </c>
      <c r="K19" s="12">
        <v>115551</v>
      </c>
      <c r="L19" s="12">
        <v>114141</v>
      </c>
      <c r="M19" s="12">
        <v>112054</v>
      </c>
      <c r="N19" s="12">
        <v>107206</v>
      </c>
      <c r="O19" s="12">
        <v>104537</v>
      </c>
      <c r="P19" s="12">
        <v>101816</v>
      </c>
      <c r="Q19" s="12">
        <v>109063</v>
      </c>
      <c r="R19" s="12">
        <v>124336</v>
      </c>
      <c r="S19" s="12">
        <v>134504</v>
      </c>
      <c r="T19" s="12">
        <v>135640</v>
      </c>
      <c r="U19" s="12">
        <v>138091</v>
      </c>
      <c r="V19" s="12">
        <v>125466</v>
      </c>
      <c r="W19" s="12">
        <v>108339</v>
      </c>
      <c r="X19" s="12">
        <v>89321</v>
      </c>
      <c r="Y19" s="12">
        <v>79569</v>
      </c>
      <c r="AA19" s="2">
        <f>IFERROR(INDEX('Holiday Schedule'!$D$3:$D$24,MATCH(Total_StdO_Customers!A19,'Holiday Schedule'!$C$3:$C$24,0)),0)</f>
        <v>0</v>
      </c>
      <c r="AB19" s="2">
        <f t="shared" si="0"/>
        <v>5</v>
      </c>
      <c r="AC19" s="2">
        <f t="shared" si="1"/>
        <v>1857096</v>
      </c>
      <c r="AD19" s="5">
        <f t="shared" si="2"/>
        <v>625296</v>
      </c>
      <c r="AE19" s="5">
        <f t="shared" si="3"/>
        <v>2482392</v>
      </c>
      <c r="AG19" s="2">
        <f t="shared" si="4"/>
        <v>1</v>
      </c>
      <c r="AH19" s="2">
        <f t="shared" si="5"/>
        <v>2024</v>
      </c>
      <c r="AJ19" s="5">
        <f t="shared" si="6"/>
        <v>138091</v>
      </c>
      <c r="AK19" s="2">
        <f t="shared" si="7"/>
        <v>20</v>
      </c>
    </row>
    <row r="20" spans="1:37" x14ac:dyDescent="0.25">
      <c r="A20" s="4">
        <v>45303</v>
      </c>
      <c r="B20" s="12">
        <v>74824</v>
      </c>
      <c r="C20" s="12">
        <v>71111</v>
      </c>
      <c r="D20" s="12">
        <v>68650</v>
      </c>
      <c r="E20" s="12">
        <v>69730</v>
      </c>
      <c r="F20" s="12">
        <v>72781</v>
      </c>
      <c r="G20" s="12">
        <v>82527</v>
      </c>
      <c r="H20" s="12">
        <v>105960</v>
      </c>
      <c r="I20" s="12">
        <v>119988</v>
      </c>
      <c r="J20" s="12">
        <v>116979</v>
      </c>
      <c r="K20" s="12">
        <v>115522</v>
      </c>
      <c r="L20" s="12">
        <v>114115</v>
      </c>
      <c r="M20" s="12">
        <v>112030</v>
      </c>
      <c r="N20" s="12">
        <v>107176</v>
      </c>
      <c r="O20" s="12">
        <v>104501</v>
      </c>
      <c r="P20" s="12">
        <v>101788</v>
      </c>
      <c r="Q20" s="12">
        <v>109032</v>
      </c>
      <c r="R20" s="12">
        <v>124303</v>
      </c>
      <c r="S20" s="12">
        <v>134468</v>
      </c>
      <c r="T20" s="12">
        <v>135606</v>
      </c>
      <c r="U20" s="12">
        <v>138055</v>
      </c>
      <c r="V20" s="12">
        <v>125433</v>
      </c>
      <c r="W20" s="12">
        <v>108311</v>
      </c>
      <c r="X20" s="12">
        <v>89297</v>
      </c>
      <c r="Y20" s="12">
        <v>79550</v>
      </c>
      <c r="AA20" s="2">
        <f>IFERROR(INDEX('Holiday Schedule'!$D$3:$D$24,MATCH(Total_StdO_Customers!A20,'Holiday Schedule'!$C$3:$C$24,0)),0)</f>
        <v>0</v>
      </c>
      <c r="AB20" s="2">
        <f t="shared" si="0"/>
        <v>6</v>
      </c>
      <c r="AC20" s="2">
        <f t="shared" si="1"/>
        <v>1856604</v>
      </c>
      <c r="AD20" s="5">
        <f t="shared" si="2"/>
        <v>625133</v>
      </c>
      <c r="AE20" s="5">
        <f t="shared" si="3"/>
        <v>2481737</v>
      </c>
      <c r="AG20" s="2">
        <f t="shared" si="4"/>
        <v>1</v>
      </c>
      <c r="AH20" s="2">
        <f t="shared" si="5"/>
        <v>2024</v>
      </c>
      <c r="AJ20" s="5">
        <f t="shared" si="6"/>
        <v>138055</v>
      </c>
      <c r="AK20" s="2">
        <f t="shared" si="7"/>
        <v>20</v>
      </c>
    </row>
    <row r="21" spans="1:37" x14ac:dyDescent="0.25">
      <c r="A21" s="4">
        <v>45304</v>
      </c>
      <c r="B21" s="12">
        <v>75436</v>
      </c>
      <c r="C21" s="12">
        <v>71661</v>
      </c>
      <c r="D21" s="12">
        <v>69385</v>
      </c>
      <c r="E21" s="12">
        <v>69813</v>
      </c>
      <c r="F21" s="12">
        <v>72635</v>
      </c>
      <c r="G21" s="12">
        <v>80705</v>
      </c>
      <c r="H21" s="12">
        <v>100798</v>
      </c>
      <c r="I21" s="12">
        <v>114853</v>
      </c>
      <c r="J21" s="12">
        <v>116267</v>
      </c>
      <c r="K21" s="12">
        <v>118998</v>
      </c>
      <c r="L21" s="12">
        <v>117037</v>
      </c>
      <c r="M21" s="12">
        <v>114796</v>
      </c>
      <c r="N21" s="12">
        <v>109982</v>
      </c>
      <c r="O21" s="12">
        <v>106815</v>
      </c>
      <c r="P21" s="12">
        <v>104286</v>
      </c>
      <c r="Q21" s="12">
        <v>111706</v>
      </c>
      <c r="R21" s="12">
        <v>126536</v>
      </c>
      <c r="S21" s="12">
        <v>137781</v>
      </c>
      <c r="T21" s="12">
        <v>136793</v>
      </c>
      <c r="U21" s="12">
        <v>137089</v>
      </c>
      <c r="V21" s="12">
        <v>125202</v>
      </c>
      <c r="W21" s="12">
        <v>107667</v>
      </c>
      <c r="X21" s="12">
        <v>89953</v>
      </c>
      <c r="Y21" s="12">
        <v>80025</v>
      </c>
      <c r="AA21" s="2">
        <f>IFERROR(INDEX('Holiday Schedule'!$D$3:$D$24,MATCH(Total_StdO_Customers!A21,'Holiday Schedule'!$C$3:$C$24,0)),0)</f>
        <v>0</v>
      </c>
      <c r="AB21" s="2">
        <f t="shared" si="0"/>
        <v>7</v>
      </c>
      <c r="AC21" s="2">
        <f t="shared" si="1"/>
        <v>0</v>
      </c>
      <c r="AD21" s="5">
        <f t="shared" si="2"/>
        <v>2496219</v>
      </c>
      <c r="AE21" s="5">
        <f t="shared" si="3"/>
        <v>2496219</v>
      </c>
      <c r="AG21" s="2">
        <f t="shared" si="4"/>
        <v>1</v>
      </c>
      <c r="AH21" s="2">
        <f t="shared" si="5"/>
        <v>2024</v>
      </c>
      <c r="AJ21" s="5">
        <f t="shared" si="6"/>
        <v>137781</v>
      </c>
      <c r="AK21" s="2">
        <f t="shared" si="7"/>
        <v>18</v>
      </c>
    </row>
    <row r="22" spans="1:37" x14ac:dyDescent="0.25">
      <c r="A22" s="4">
        <v>45305</v>
      </c>
      <c r="B22" s="12">
        <v>75405</v>
      </c>
      <c r="C22" s="12">
        <v>71631</v>
      </c>
      <c r="D22" s="12">
        <v>69358</v>
      </c>
      <c r="E22" s="12">
        <v>69784</v>
      </c>
      <c r="F22" s="12">
        <v>72605</v>
      </c>
      <c r="G22" s="12">
        <v>80671</v>
      </c>
      <c r="H22" s="12">
        <v>100754</v>
      </c>
      <c r="I22" s="12">
        <v>114802</v>
      </c>
      <c r="J22" s="12">
        <v>116215</v>
      </c>
      <c r="K22" s="12">
        <v>118948</v>
      </c>
      <c r="L22" s="12">
        <v>116982</v>
      </c>
      <c r="M22" s="12">
        <v>114747</v>
      </c>
      <c r="N22" s="12">
        <v>109935</v>
      </c>
      <c r="O22" s="12">
        <v>106768</v>
      </c>
      <c r="P22" s="12">
        <v>104241</v>
      </c>
      <c r="Q22" s="12">
        <v>111654</v>
      </c>
      <c r="R22" s="12">
        <v>126477</v>
      </c>
      <c r="S22" s="12">
        <v>137717</v>
      </c>
      <c r="T22" s="12">
        <v>136733</v>
      </c>
      <c r="U22" s="12">
        <v>137026</v>
      </c>
      <c r="V22" s="12">
        <v>125148</v>
      </c>
      <c r="W22" s="12">
        <v>107620</v>
      </c>
      <c r="X22" s="12">
        <v>89916</v>
      </c>
      <c r="Y22" s="12">
        <v>79991</v>
      </c>
      <c r="AA22" s="2">
        <f>IFERROR(INDEX('Holiday Schedule'!$D$3:$D$24,MATCH(Total_StdO_Customers!A22,'Holiday Schedule'!$C$3:$C$24,0)),0)</f>
        <v>0</v>
      </c>
      <c r="AB22" s="2">
        <f t="shared" si="0"/>
        <v>1</v>
      </c>
      <c r="AC22" s="2">
        <f t="shared" si="1"/>
        <v>0</v>
      </c>
      <c r="AD22" s="5">
        <f t="shared" si="2"/>
        <v>2495128</v>
      </c>
      <c r="AE22" s="5">
        <f t="shared" si="3"/>
        <v>2495128</v>
      </c>
      <c r="AG22" s="2">
        <f t="shared" si="4"/>
        <v>1</v>
      </c>
      <c r="AH22" s="2">
        <f t="shared" si="5"/>
        <v>2024</v>
      </c>
      <c r="AJ22" s="5">
        <f t="shared" si="6"/>
        <v>137717</v>
      </c>
      <c r="AK22" s="2">
        <f t="shared" si="7"/>
        <v>18</v>
      </c>
    </row>
    <row r="23" spans="1:37" x14ac:dyDescent="0.25">
      <c r="A23" s="4">
        <v>45306</v>
      </c>
      <c r="B23" s="12">
        <v>74927</v>
      </c>
      <c r="C23" s="12">
        <v>71182</v>
      </c>
      <c r="D23" s="12">
        <v>68925</v>
      </c>
      <c r="E23" s="12">
        <v>69350</v>
      </c>
      <c r="F23" s="12">
        <v>72153</v>
      </c>
      <c r="G23" s="12">
        <v>80161</v>
      </c>
      <c r="H23" s="12">
        <v>100097</v>
      </c>
      <c r="I23" s="12">
        <v>114054</v>
      </c>
      <c r="J23" s="12">
        <v>115457</v>
      </c>
      <c r="K23" s="12">
        <v>118175</v>
      </c>
      <c r="L23" s="12">
        <v>116233</v>
      </c>
      <c r="M23" s="12">
        <v>114011</v>
      </c>
      <c r="N23" s="12">
        <v>109234</v>
      </c>
      <c r="O23" s="12">
        <v>106091</v>
      </c>
      <c r="P23" s="12">
        <v>103578</v>
      </c>
      <c r="Q23" s="12">
        <v>110935</v>
      </c>
      <c r="R23" s="12">
        <v>125655</v>
      </c>
      <c r="S23" s="12">
        <v>136798</v>
      </c>
      <c r="T23" s="12">
        <v>135815</v>
      </c>
      <c r="U23" s="12">
        <v>136104</v>
      </c>
      <c r="V23" s="12">
        <v>124309</v>
      </c>
      <c r="W23" s="12">
        <v>106914</v>
      </c>
      <c r="X23" s="12">
        <v>89335</v>
      </c>
      <c r="Y23" s="12">
        <v>79482</v>
      </c>
      <c r="AA23" s="2">
        <f>IFERROR(INDEX('Holiday Schedule'!$D$3:$D$24,MATCH(Total_StdO_Customers!A23,'Holiday Schedule'!$C$3:$C$24,0)),0)</f>
        <v>0</v>
      </c>
      <c r="AB23" s="2">
        <f t="shared" si="0"/>
        <v>2</v>
      </c>
      <c r="AC23" s="2">
        <f t="shared" si="1"/>
        <v>1862698</v>
      </c>
      <c r="AD23" s="5">
        <f t="shared" si="2"/>
        <v>616277</v>
      </c>
      <c r="AE23" s="5">
        <f t="shared" si="3"/>
        <v>2478975</v>
      </c>
      <c r="AG23" s="2">
        <f t="shared" si="4"/>
        <v>1</v>
      </c>
      <c r="AH23" s="2">
        <f t="shared" si="5"/>
        <v>2024</v>
      </c>
      <c r="AJ23" s="5">
        <f t="shared" si="6"/>
        <v>136798</v>
      </c>
      <c r="AK23" s="2">
        <f t="shared" si="7"/>
        <v>18</v>
      </c>
    </row>
    <row r="24" spans="1:37" x14ac:dyDescent="0.25">
      <c r="A24" s="4">
        <v>45307</v>
      </c>
      <c r="B24" s="12">
        <v>73731</v>
      </c>
      <c r="C24" s="12">
        <v>70072</v>
      </c>
      <c r="D24" s="12">
        <v>67649</v>
      </c>
      <c r="E24" s="12">
        <v>68714</v>
      </c>
      <c r="F24" s="12">
        <v>71720</v>
      </c>
      <c r="G24" s="12">
        <v>81319</v>
      </c>
      <c r="H24" s="12">
        <v>104399</v>
      </c>
      <c r="I24" s="12">
        <v>118221</v>
      </c>
      <c r="J24" s="12">
        <v>115256</v>
      </c>
      <c r="K24" s="12">
        <v>113821</v>
      </c>
      <c r="L24" s="12">
        <v>112435</v>
      </c>
      <c r="M24" s="12">
        <v>110381</v>
      </c>
      <c r="N24" s="12">
        <v>105604</v>
      </c>
      <c r="O24" s="12">
        <v>102970</v>
      </c>
      <c r="P24" s="12">
        <v>100300</v>
      </c>
      <c r="Q24" s="12">
        <v>107439</v>
      </c>
      <c r="R24" s="12">
        <v>122478</v>
      </c>
      <c r="S24" s="12">
        <v>132483</v>
      </c>
      <c r="T24" s="12">
        <v>133600</v>
      </c>
      <c r="U24" s="12">
        <v>136012</v>
      </c>
      <c r="V24" s="12">
        <v>123580</v>
      </c>
      <c r="W24" s="12">
        <v>106716</v>
      </c>
      <c r="X24" s="12">
        <v>87986</v>
      </c>
      <c r="Y24" s="12">
        <v>78384</v>
      </c>
      <c r="AA24" s="2">
        <f>IFERROR(INDEX('Holiday Schedule'!$D$3:$D$24,MATCH(Total_StdO_Customers!A24,'Holiday Schedule'!$C$3:$C$24,0)),0)</f>
        <v>0</v>
      </c>
      <c r="AB24" s="2">
        <f t="shared" si="0"/>
        <v>3</v>
      </c>
      <c r="AC24" s="2">
        <f t="shared" si="1"/>
        <v>1829282</v>
      </c>
      <c r="AD24" s="5">
        <f t="shared" si="2"/>
        <v>615988</v>
      </c>
      <c r="AE24" s="5">
        <f t="shared" si="3"/>
        <v>2445270</v>
      </c>
      <c r="AG24" s="2">
        <f t="shared" si="4"/>
        <v>1</v>
      </c>
      <c r="AH24" s="2">
        <f t="shared" si="5"/>
        <v>2024</v>
      </c>
      <c r="AJ24" s="5">
        <f t="shared" si="6"/>
        <v>136012</v>
      </c>
      <c r="AK24" s="2">
        <f t="shared" si="7"/>
        <v>20</v>
      </c>
    </row>
    <row r="25" spans="1:37" x14ac:dyDescent="0.25">
      <c r="A25" s="4">
        <v>45308</v>
      </c>
      <c r="B25" s="12">
        <v>73694</v>
      </c>
      <c r="C25" s="12">
        <v>70037</v>
      </c>
      <c r="D25" s="12">
        <v>67615</v>
      </c>
      <c r="E25" s="12">
        <v>68686</v>
      </c>
      <c r="F25" s="12">
        <v>71699</v>
      </c>
      <c r="G25" s="12">
        <v>81294</v>
      </c>
      <c r="H25" s="12">
        <v>104360</v>
      </c>
      <c r="I25" s="12">
        <v>118179</v>
      </c>
      <c r="J25" s="12">
        <v>115216</v>
      </c>
      <c r="K25" s="12">
        <v>113783</v>
      </c>
      <c r="L25" s="12">
        <v>112394</v>
      </c>
      <c r="M25" s="12">
        <v>110326</v>
      </c>
      <c r="N25" s="12">
        <v>105553</v>
      </c>
      <c r="O25" s="12">
        <v>102919</v>
      </c>
      <c r="P25" s="12">
        <v>100247</v>
      </c>
      <c r="Q25" s="12">
        <v>107381</v>
      </c>
      <c r="R25" s="12">
        <v>122415</v>
      </c>
      <c r="S25" s="12">
        <v>132413</v>
      </c>
      <c r="T25" s="12">
        <v>133528</v>
      </c>
      <c r="U25" s="12">
        <v>135938</v>
      </c>
      <c r="V25" s="12">
        <v>123514</v>
      </c>
      <c r="W25" s="12">
        <v>106659</v>
      </c>
      <c r="X25" s="12">
        <v>87940</v>
      </c>
      <c r="Y25" s="12">
        <v>78356</v>
      </c>
      <c r="AA25" s="2">
        <f>IFERROR(INDEX('Holiday Schedule'!$D$3:$D$24,MATCH(Total_StdO_Customers!A25,'Holiday Schedule'!$C$3:$C$24,0)),0)</f>
        <v>0</v>
      </c>
      <c r="AB25" s="2">
        <f t="shared" si="0"/>
        <v>4</v>
      </c>
      <c r="AC25" s="2">
        <f t="shared" si="1"/>
        <v>1828405</v>
      </c>
      <c r="AD25" s="5">
        <f t="shared" si="2"/>
        <v>615741</v>
      </c>
      <c r="AE25" s="5">
        <f t="shared" si="3"/>
        <v>2444146</v>
      </c>
      <c r="AG25" s="2">
        <f t="shared" si="4"/>
        <v>1</v>
      </c>
      <c r="AH25" s="2">
        <f t="shared" si="5"/>
        <v>2024</v>
      </c>
      <c r="AJ25" s="5">
        <f t="shared" si="6"/>
        <v>135938</v>
      </c>
      <c r="AK25" s="2">
        <f t="shared" si="7"/>
        <v>20</v>
      </c>
    </row>
    <row r="26" spans="1:37" x14ac:dyDescent="0.25">
      <c r="A26" s="4">
        <v>45309</v>
      </c>
      <c r="B26" s="12">
        <v>73462</v>
      </c>
      <c r="C26" s="12">
        <v>69816</v>
      </c>
      <c r="D26" s="12">
        <v>67400</v>
      </c>
      <c r="E26" s="12">
        <v>68469</v>
      </c>
      <c r="F26" s="12">
        <v>71468</v>
      </c>
      <c r="G26" s="12">
        <v>81035</v>
      </c>
      <c r="H26" s="12">
        <v>104035</v>
      </c>
      <c r="I26" s="12">
        <v>117803</v>
      </c>
      <c r="J26" s="12">
        <v>114845</v>
      </c>
      <c r="K26" s="12">
        <v>113410</v>
      </c>
      <c r="L26" s="12">
        <v>112006</v>
      </c>
      <c r="M26" s="12">
        <v>109950</v>
      </c>
      <c r="N26" s="12">
        <v>105191</v>
      </c>
      <c r="O26" s="12">
        <v>102565</v>
      </c>
      <c r="P26" s="12">
        <v>99903</v>
      </c>
      <c r="Q26" s="12">
        <v>107015</v>
      </c>
      <c r="R26" s="12">
        <v>122008</v>
      </c>
      <c r="S26" s="12">
        <v>131987</v>
      </c>
      <c r="T26" s="12">
        <v>133103</v>
      </c>
      <c r="U26" s="12">
        <v>135508</v>
      </c>
      <c r="V26" s="12">
        <v>123120</v>
      </c>
      <c r="W26" s="12">
        <v>106312</v>
      </c>
      <c r="X26" s="12">
        <v>87651</v>
      </c>
      <c r="Y26" s="12">
        <v>78083</v>
      </c>
      <c r="AA26" s="2">
        <f>IFERROR(INDEX('Holiday Schedule'!$D$3:$D$24,MATCH(Total_StdO_Customers!A26,'Holiday Schedule'!$C$3:$C$24,0)),0)</f>
        <v>0</v>
      </c>
      <c r="AB26" s="2">
        <f t="shared" si="0"/>
        <v>5</v>
      </c>
      <c r="AC26" s="2">
        <f t="shared" si="1"/>
        <v>1822377</v>
      </c>
      <c r="AD26" s="5">
        <f t="shared" si="2"/>
        <v>613768</v>
      </c>
      <c r="AE26" s="5">
        <f t="shared" si="3"/>
        <v>2436145</v>
      </c>
      <c r="AG26" s="2">
        <f t="shared" si="4"/>
        <v>1</v>
      </c>
      <c r="AH26" s="2">
        <f t="shared" si="5"/>
        <v>2024</v>
      </c>
      <c r="AJ26" s="5">
        <f t="shared" si="6"/>
        <v>135508</v>
      </c>
      <c r="AK26" s="2">
        <f t="shared" si="7"/>
        <v>20</v>
      </c>
    </row>
    <row r="27" spans="1:37" x14ac:dyDescent="0.25">
      <c r="A27" s="4">
        <v>45310</v>
      </c>
      <c r="B27" s="12">
        <v>73421</v>
      </c>
      <c r="C27" s="12">
        <v>69778</v>
      </c>
      <c r="D27" s="12">
        <v>67380</v>
      </c>
      <c r="E27" s="12">
        <v>68440</v>
      </c>
      <c r="F27" s="12">
        <v>71437</v>
      </c>
      <c r="G27" s="12">
        <v>81008</v>
      </c>
      <c r="H27" s="12">
        <v>104001</v>
      </c>
      <c r="I27" s="12">
        <v>117764</v>
      </c>
      <c r="J27" s="12">
        <v>114808</v>
      </c>
      <c r="K27" s="12">
        <v>113369</v>
      </c>
      <c r="L27" s="12">
        <v>111980</v>
      </c>
      <c r="M27" s="12">
        <v>109926</v>
      </c>
      <c r="N27" s="12">
        <v>105157</v>
      </c>
      <c r="O27" s="12">
        <v>102531</v>
      </c>
      <c r="P27" s="12">
        <v>99869</v>
      </c>
      <c r="Q27" s="12">
        <v>106980</v>
      </c>
      <c r="R27" s="12">
        <v>121969</v>
      </c>
      <c r="S27" s="12">
        <v>131944</v>
      </c>
      <c r="T27" s="12">
        <v>133059</v>
      </c>
      <c r="U27" s="12">
        <v>135463</v>
      </c>
      <c r="V27" s="12">
        <v>123080</v>
      </c>
      <c r="W27" s="12">
        <v>106278</v>
      </c>
      <c r="X27" s="12">
        <v>87633</v>
      </c>
      <c r="Y27" s="12">
        <v>78073</v>
      </c>
      <c r="AA27" s="2">
        <f>IFERROR(INDEX('Holiday Schedule'!$D$3:$D$24,MATCH(Total_StdO_Customers!A27,'Holiday Schedule'!$C$3:$C$24,0)),0)</f>
        <v>0</v>
      </c>
      <c r="AB27" s="2">
        <f t="shared" si="0"/>
        <v>6</v>
      </c>
      <c r="AC27" s="2">
        <f t="shared" si="1"/>
        <v>1821810</v>
      </c>
      <c r="AD27" s="5">
        <f t="shared" si="2"/>
        <v>613538</v>
      </c>
      <c r="AE27" s="5">
        <f t="shared" si="3"/>
        <v>2435348</v>
      </c>
      <c r="AG27" s="2">
        <f t="shared" si="4"/>
        <v>1</v>
      </c>
      <c r="AH27" s="2">
        <f t="shared" si="5"/>
        <v>2024</v>
      </c>
      <c r="AJ27" s="5">
        <f t="shared" si="6"/>
        <v>135463</v>
      </c>
      <c r="AK27" s="2">
        <f t="shared" si="7"/>
        <v>20</v>
      </c>
    </row>
    <row r="28" spans="1:37" x14ac:dyDescent="0.25">
      <c r="A28" s="4">
        <v>45311</v>
      </c>
      <c r="B28" s="12">
        <v>74015</v>
      </c>
      <c r="C28" s="12">
        <v>70313</v>
      </c>
      <c r="D28" s="12">
        <v>68082</v>
      </c>
      <c r="E28" s="12">
        <v>68501</v>
      </c>
      <c r="F28" s="12">
        <v>71278</v>
      </c>
      <c r="G28" s="12">
        <v>79197</v>
      </c>
      <c r="H28" s="12">
        <v>98906</v>
      </c>
      <c r="I28" s="12">
        <v>112692</v>
      </c>
      <c r="J28" s="12">
        <v>114075</v>
      </c>
      <c r="K28" s="12">
        <v>116754</v>
      </c>
      <c r="L28" s="12">
        <v>114826</v>
      </c>
      <c r="M28" s="12">
        <v>112625</v>
      </c>
      <c r="N28" s="12">
        <v>107882</v>
      </c>
      <c r="O28" s="12">
        <v>104773</v>
      </c>
      <c r="P28" s="12">
        <v>102292</v>
      </c>
      <c r="Q28" s="12">
        <v>109567</v>
      </c>
      <c r="R28" s="12">
        <v>124121</v>
      </c>
      <c r="S28" s="12">
        <v>135152</v>
      </c>
      <c r="T28" s="12">
        <v>134185</v>
      </c>
      <c r="U28" s="12">
        <v>134474</v>
      </c>
      <c r="V28" s="12">
        <v>122815</v>
      </c>
      <c r="W28" s="12">
        <v>105615</v>
      </c>
      <c r="X28" s="12">
        <v>88240</v>
      </c>
      <c r="Y28" s="12">
        <v>78501</v>
      </c>
      <c r="AA28" s="2">
        <f>IFERROR(INDEX('Holiday Schedule'!$D$3:$D$24,MATCH(Total_StdO_Customers!A28,'Holiday Schedule'!$C$3:$C$24,0)),0)</f>
        <v>0</v>
      </c>
      <c r="AB28" s="2">
        <f t="shared" si="0"/>
        <v>7</v>
      </c>
      <c r="AC28" s="2">
        <f t="shared" si="1"/>
        <v>0</v>
      </c>
      <c r="AD28" s="5">
        <f t="shared" si="2"/>
        <v>2448881</v>
      </c>
      <c r="AE28" s="5">
        <f t="shared" si="3"/>
        <v>2448881</v>
      </c>
      <c r="AG28" s="2">
        <f t="shared" si="4"/>
        <v>1</v>
      </c>
      <c r="AH28" s="2">
        <f t="shared" si="5"/>
        <v>2024</v>
      </c>
      <c r="AJ28" s="5">
        <f t="shared" si="6"/>
        <v>135152</v>
      </c>
      <c r="AK28" s="2">
        <f t="shared" si="7"/>
        <v>18</v>
      </c>
    </row>
    <row r="29" spans="1:37" x14ac:dyDescent="0.25">
      <c r="A29" s="4">
        <v>45312</v>
      </c>
      <c r="B29" s="12">
        <v>73934</v>
      </c>
      <c r="C29" s="12">
        <v>70236</v>
      </c>
      <c r="D29" s="12">
        <v>68006</v>
      </c>
      <c r="E29" s="12">
        <v>68425</v>
      </c>
      <c r="F29" s="12">
        <v>71194</v>
      </c>
      <c r="G29" s="12">
        <v>79115</v>
      </c>
      <c r="H29" s="12">
        <v>98806</v>
      </c>
      <c r="I29" s="12">
        <v>112581</v>
      </c>
      <c r="J29" s="12">
        <v>113961</v>
      </c>
      <c r="K29" s="12">
        <v>116638</v>
      </c>
      <c r="L29" s="12">
        <v>114697</v>
      </c>
      <c r="M29" s="12">
        <v>112502</v>
      </c>
      <c r="N29" s="12">
        <v>107785</v>
      </c>
      <c r="O29" s="12">
        <v>104680</v>
      </c>
      <c r="P29" s="12">
        <v>102202</v>
      </c>
      <c r="Q29" s="12">
        <v>109469</v>
      </c>
      <c r="R29" s="12">
        <v>124011</v>
      </c>
      <c r="S29" s="12">
        <v>135030</v>
      </c>
      <c r="T29" s="12">
        <v>134064</v>
      </c>
      <c r="U29" s="12">
        <v>134352</v>
      </c>
      <c r="V29" s="12">
        <v>122704</v>
      </c>
      <c r="W29" s="12">
        <v>105522</v>
      </c>
      <c r="X29" s="12">
        <v>88162</v>
      </c>
      <c r="Y29" s="12">
        <v>78432</v>
      </c>
      <c r="AA29" s="2">
        <f>IFERROR(INDEX('Holiday Schedule'!$D$3:$D$24,MATCH(Total_StdO_Customers!A29,'Holiday Schedule'!$C$3:$C$24,0)),0)</f>
        <v>0</v>
      </c>
      <c r="AB29" s="2">
        <f t="shared" si="0"/>
        <v>1</v>
      </c>
      <c r="AC29" s="2">
        <f t="shared" si="1"/>
        <v>0</v>
      </c>
      <c r="AD29" s="5">
        <f t="shared" si="2"/>
        <v>2446508</v>
      </c>
      <c r="AE29" s="5">
        <f t="shared" si="3"/>
        <v>2446508</v>
      </c>
      <c r="AG29" s="2">
        <f t="shared" si="4"/>
        <v>1</v>
      </c>
      <c r="AH29" s="2">
        <f t="shared" si="5"/>
        <v>2024</v>
      </c>
      <c r="AJ29" s="5">
        <f t="shared" si="6"/>
        <v>135030</v>
      </c>
      <c r="AK29" s="2">
        <f t="shared" si="7"/>
        <v>18</v>
      </c>
    </row>
    <row r="30" spans="1:37" x14ac:dyDescent="0.25">
      <c r="A30" s="4">
        <v>45313</v>
      </c>
      <c r="B30" s="12">
        <v>73095</v>
      </c>
      <c r="C30" s="12">
        <v>69467</v>
      </c>
      <c r="D30" s="12">
        <v>67063</v>
      </c>
      <c r="E30" s="12">
        <v>68131</v>
      </c>
      <c r="F30" s="12">
        <v>71121</v>
      </c>
      <c r="G30" s="12">
        <v>80642</v>
      </c>
      <c r="H30" s="12">
        <v>103538</v>
      </c>
      <c r="I30" s="12">
        <v>117234</v>
      </c>
      <c r="J30" s="12">
        <v>114290</v>
      </c>
      <c r="K30" s="12">
        <v>112840</v>
      </c>
      <c r="L30" s="12">
        <v>111435</v>
      </c>
      <c r="M30" s="12">
        <v>109402</v>
      </c>
      <c r="N30" s="12">
        <v>104663</v>
      </c>
      <c r="O30" s="12">
        <v>102049</v>
      </c>
      <c r="P30" s="12">
        <v>99398</v>
      </c>
      <c r="Q30" s="12">
        <v>106479</v>
      </c>
      <c r="R30" s="12">
        <v>121405</v>
      </c>
      <c r="S30" s="12">
        <v>131342</v>
      </c>
      <c r="T30" s="12">
        <v>132456</v>
      </c>
      <c r="U30" s="12">
        <v>134852</v>
      </c>
      <c r="V30" s="12">
        <v>122521</v>
      </c>
      <c r="W30" s="12">
        <v>105791</v>
      </c>
      <c r="X30" s="12">
        <v>87216</v>
      </c>
      <c r="Y30" s="12">
        <v>77694</v>
      </c>
      <c r="AA30" s="2">
        <f>IFERROR(INDEX('Holiday Schedule'!$D$3:$D$24,MATCH(Total_StdO_Customers!A30,'Holiday Schedule'!$C$3:$C$24,0)),0)</f>
        <v>0</v>
      </c>
      <c r="AB30" s="2">
        <f t="shared" si="0"/>
        <v>2</v>
      </c>
      <c r="AC30" s="2">
        <f t="shared" si="1"/>
        <v>1813373</v>
      </c>
      <c r="AD30" s="5">
        <f t="shared" si="2"/>
        <v>610751</v>
      </c>
      <c r="AE30" s="5">
        <f t="shared" si="3"/>
        <v>2424124</v>
      </c>
      <c r="AG30" s="2">
        <f t="shared" si="4"/>
        <v>1</v>
      </c>
      <c r="AH30" s="2">
        <f t="shared" si="5"/>
        <v>2024</v>
      </c>
      <c r="AJ30" s="5">
        <f t="shared" si="6"/>
        <v>134852</v>
      </c>
      <c r="AK30" s="2">
        <f t="shared" si="7"/>
        <v>20</v>
      </c>
    </row>
    <row r="31" spans="1:37" x14ac:dyDescent="0.25">
      <c r="A31" s="4">
        <v>45314</v>
      </c>
      <c r="B31" s="12">
        <v>72952</v>
      </c>
      <c r="C31" s="12">
        <v>69327</v>
      </c>
      <c r="D31" s="12">
        <v>66925</v>
      </c>
      <c r="E31" s="12">
        <v>67979</v>
      </c>
      <c r="F31" s="12">
        <v>70952</v>
      </c>
      <c r="G31" s="12">
        <v>80462</v>
      </c>
      <c r="H31" s="12">
        <v>103333</v>
      </c>
      <c r="I31" s="12">
        <v>117006</v>
      </c>
      <c r="J31" s="12">
        <v>114073</v>
      </c>
      <c r="K31" s="12">
        <v>112620</v>
      </c>
      <c r="L31" s="12">
        <v>111235</v>
      </c>
      <c r="M31" s="12">
        <v>109202</v>
      </c>
      <c r="N31" s="12">
        <v>104471</v>
      </c>
      <c r="O31" s="12">
        <v>101861</v>
      </c>
      <c r="P31" s="12">
        <v>99214</v>
      </c>
      <c r="Q31" s="12">
        <v>106288</v>
      </c>
      <c r="R31" s="12">
        <v>121209</v>
      </c>
      <c r="S31" s="12">
        <v>131140</v>
      </c>
      <c r="T31" s="12">
        <v>132259</v>
      </c>
      <c r="U31" s="12">
        <v>134655</v>
      </c>
      <c r="V31" s="12">
        <v>122339</v>
      </c>
      <c r="W31" s="12">
        <v>105625</v>
      </c>
      <c r="X31" s="12">
        <v>87074</v>
      </c>
      <c r="Y31" s="12">
        <v>77562</v>
      </c>
      <c r="AA31" s="2">
        <f>IFERROR(INDEX('Holiday Schedule'!$D$3:$D$24,MATCH(Total_StdO_Customers!A31,'Holiday Schedule'!$C$3:$C$24,0)),0)</f>
        <v>0</v>
      </c>
      <c r="AB31" s="2">
        <f t="shared" si="0"/>
        <v>3</v>
      </c>
      <c r="AC31" s="2">
        <f t="shared" si="1"/>
        <v>1810271</v>
      </c>
      <c r="AD31" s="5">
        <f t="shared" si="2"/>
        <v>609492</v>
      </c>
      <c r="AE31" s="5">
        <f t="shared" si="3"/>
        <v>2419763</v>
      </c>
      <c r="AG31" s="2">
        <f t="shared" si="4"/>
        <v>1</v>
      </c>
      <c r="AH31" s="2">
        <f t="shared" si="5"/>
        <v>2024</v>
      </c>
      <c r="AJ31" s="5">
        <f t="shared" si="6"/>
        <v>134655</v>
      </c>
      <c r="AK31" s="2">
        <f t="shared" si="7"/>
        <v>20</v>
      </c>
    </row>
    <row r="32" spans="1:37" x14ac:dyDescent="0.25">
      <c r="A32" s="4">
        <v>45315</v>
      </c>
      <c r="B32" s="12">
        <v>72945</v>
      </c>
      <c r="C32" s="12">
        <v>69321</v>
      </c>
      <c r="D32" s="12">
        <v>66921</v>
      </c>
      <c r="E32" s="12">
        <v>67974</v>
      </c>
      <c r="F32" s="12">
        <v>70944</v>
      </c>
      <c r="G32" s="12">
        <v>80447</v>
      </c>
      <c r="H32" s="12">
        <v>103309</v>
      </c>
      <c r="I32" s="12">
        <v>116921</v>
      </c>
      <c r="J32" s="12">
        <v>113967</v>
      </c>
      <c r="K32" s="12">
        <v>112531</v>
      </c>
      <c r="L32" s="12">
        <v>111145</v>
      </c>
      <c r="M32" s="12">
        <v>109113</v>
      </c>
      <c r="N32" s="12">
        <v>104383</v>
      </c>
      <c r="O32" s="12">
        <v>101777</v>
      </c>
      <c r="P32" s="12">
        <v>99132</v>
      </c>
      <c r="Q32" s="12">
        <v>106207</v>
      </c>
      <c r="R32" s="12">
        <v>121155</v>
      </c>
      <c r="S32" s="12">
        <v>131097</v>
      </c>
      <c r="T32" s="12">
        <v>132219</v>
      </c>
      <c r="U32" s="12">
        <v>134615</v>
      </c>
      <c r="V32" s="12">
        <v>122305</v>
      </c>
      <c r="W32" s="12">
        <v>105600</v>
      </c>
      <c r="X32" s="12">
        <v>87059</v>
      </c>
      <c r="Y32" s="12">
        <v>77553</v>
      </c>
      <c r="AA32" s="2">
        <f>IFERROR(INDEX('Holiday Schedule'!$D$3:$D$24,MATCH(Total_StdO_Customers!A32,'Holiday Schedule'!$C$3:$C$24,0)),0)</f>
        <v>0</v>
      </c>
      <c r="AB32" s="2">
        <f t="shared" si="0"/>
        <v>4</v>
      </c>
      <c r="AC32" s="2">
        <f t="shared" si="1"/>
        <v>1809226</v>
      </c>
      <c r="AD32" s="5">
        <f t="shared" si="2"/>
        <v>609414</v>
      </c>
      <c r="AE32" s="5">
        <f t="shared" si="3"/>
        <v>2418640</v>
      </c>
      <c r="AG32" s="2">
        <f t="shared" si="4"/>
        <v>1</v>
      </c>
      <c r="AH32" s="2">
        <f t="shared" si="5"/>
        <v>2024</v>
      </c>
      <c r="AJ32" s="5">
        <f t="shared" si="6"/>
        <v>134615</v>
      </c>
      <c r="AK32" s="2">
        <f t="shared" si="7"/>
        <v>20</v>
      </c>
    </row>
    <row r="33" spans="1:37" x14ac:dyDescent="0.25">
      <c r="A33" s="4">
        <v>45316</v>
      </c>
      <c r="B33" s="12">
        <v>73207</v>
      </c>
      <c r="C33" s="12">
        <v>69564</v>
      </c>
      <c r="D33" s="12">
        <v>67152</v>
      </c>
      <c r="E33" s="12">
        <v>68205</v>
      </c>
      <c r="F33" s="12">
        <v>71188</v>
      </c>
      <c r="G33" s="12">
        <v>80736</v>
      </c>
      <c r="H33" s="12">
        <v>103717</v>
      </c>
      <c r="I33" s="12">
        <v>117385</v>
      </c>
      <c r="J33" s="12">
        <v>114392</v>
      </c>
      <c r="K33" s="12">
        <v>112934</v>
      </c>
      <c r="L33" s="12">
        <v>111531</v>
      </c>
      <c r="M33" s="12">
        <v>109491</v>
      </c>
      <c r="N33" s="12">
        <v>104740</v>
      </c>
      <c r="O33" s="12">
        <v>102119</v>
      </c>
      <c r="P33" s="12">
        <v>99464</v>
      </c>
      <c r="Q33" s="12">
        <v>106574</v>
      </c>
      <c r="R33" s="12">
        <v>121590</v>
      </c>
      <c r="S33" s="12">
        <v>131620</v>
      </c>
      <c r="T33" s="12">
        <v>132759</v>
      </c>
      <c r="U33" s="12">
        <v>135174</v>
      </c>
      <c r="V33" s="12">
        <v>122804</v>
      </c>
      <c r="W33" s="12">
        <v>106011</v>
      </c>
      <c r="X33" s="12">
        <v>87386</v>
      </c>
      <c r="Y33" s="12">
        <v>77832</v>
      </c>
      <c r="AA33" s="2">
        <f>IFERROR(INDEX('Holiday Schedule'!$D$3:$D$24,MATCH(Total_StdO_Customers!A33,'Holiday Schedule'!$C$3:$C$24,0)),0)</f>
        <v>0</v>
      </c>
      <c r="AB33" s="2">
        <f t="shared" si="0"/>
        <v>5</v>
      </c>
      <c r="AC33" s="2">
        <f t="shared" si="1"/>
        <v>1815974</v>
      </c>
      <c r="AD33" s="5">
        <f t="shared" si="2"/>
        <v>611601</v>
      </c>
      <c r="AE33" s="5">
        <f t="shared" si="3"/>
        <v>2427575</v>
      </c>
      <c r="AG33" s="2">
        <f t="shared" si="4"/>
        <v>1</v>
      </c>
      <c r="AH33" s="2">
        <f t="shared" si="5"/>
        <v>2024</v>
      </c>
      <c r="AJ33" s="5">
        <f t="shared" si="6"/>
        <v>135174</v>
      </c>
      <c r="AK33" s="2">
        <f t="shared" si="7"/>
        <v>20</v>
      </c>
    </row>
    <row r="34" spans="1:37" x14ac:dyDescent="0.25">
      <c r="A34" s="4">
        <v>45317</v>
      </c>
      <c r="B34" s="12">
        <v>73206</v>
      </c>
      <c r="C34" s="12">
        <v>69563</v>
      </c>
      <c r="D34" s="12">
        <v>67150</v>
      </c>
      <c r="E34" s="12">
        <v>68204</v>
      </c>
      <c r="F34" s="12">
        <v>71188</v>
      </c>
      <c r="G34" s="12">
        <v>80735</v>
      </c>
      <c r="H34" s="12">
        <v>103714</v>
      </c>
      <c r="I34" s="12">
        <v>117385</v>
      </c>
      <c r="J34" s="12">
        <v>114390</v>
      </c>
      <c r="K34" s="12">
        <v>112934</v>
      </c>
      <c r="L34" s="12">
        <v>111531</v>
      </c>
      <c r="M34" s="12">
        <v>109492</v>
      </c>
      <c r="N34" s="12">
        <v>104742</v>
      </c>
      <c r="O34" s="12">
        <v>102123</v>
      </c>
      <c r="P34" s="12">
        <v>99469</v>
      </c>
      <c r="Q34" s="12">
        <v>106575</v>
      </c>
      <c r="R34" s="12">
        <v>121602</v>
      </c>
      <c r="S34" s="12">
        <v>131621</v>
      </c>
      <c r="T34" s="12">
        <v>132759</v>
      </c>
      <c r="U34" s="12">
        <v>135175</v>
      </c>
      <c r="V34" s="12">
        <v>122805</v>
      </c>
      <c r="W34" s="12">
        <v>106012</v>
      </c>
      <c r="X34" s="12">
        <v>87385</v>
      </c>
      <c r="Y34" s="12">
        <v>77833</v>
      </c>
      <c r="AA34" s="2">
        <f>IFERROR(INDEX('Holiday Schedule'!$D$3:$D$24,MATCH(Total_StdO_Customers!A34,'Holiday Schedule'!$C$3:$C$24,0)),0)</f>
        <v>0</v>
      </c>
      <c r="AB34" s="2">
        <f t="shared" si="0"/>
        <v>6</v>
      </c>
      <c r="AC34" s="2">
        <f t="shared" si="1"/>
        <v>1816000</v>
      </c>
      <c r="AD34" s="5">
        <f t="shared" si="2"/>
        <v>611593</v>
      </c>
      <c r="AE34" s="5">
        <f t="shared" si="3"/>
        <v>2427593</v>
      </c>
      <c r="AG34" s="2">
        <f t="shared" si="4"/>
        <v>1</v>
      </c>
      <c r="AH34" s="2">
        <f t="shared" si="5"/>
        <v>2024</v>
      </c>
      <c r="AJ34" s="5">
        <f t="shared" si="6"/>
        <v>135175</v>
      </c>
      <c r="AK34" s="2">
        <f t="shared" si="7"/>
        <v>20</v>
      </c>
    </row>
    <row r="35" spans="1:37" x14ac:dyDescent="0.25">
      <c r="A35" s="4">
        <v>45318</v>
      </c>
      <c r="B35" s="12">
        <v>73817</v>
      </c>
      <c r="C35" s="12">
        <v>70115</v>
      </c>
      <c r="D35" s="12">
        <v>67883</v>
      </c>
      <c r="E35" s="12">
        <v>68299</v>
      </c>
      <c r="F35" s="12">
        <v>71058</v>
      </c>
      <c r="G35" s="12">
        <v>78965</v>
      </c>
      <c r="H35" s="12">
        <v>98672</v>
      </c>
      <c r="I35" s="12">
        <v>112373</v>
      </c>
      <c r="J35" s="12">
        <v>113726</v>
      </c>
      <c r="K35" s="12">
        <v>116386</v>
      </c>
      <c r="L35" s="12">
        <v>114434</v>
      </c>
      <c r="M35" s="12">
        <v>112244</v>
      </c>
      <c r="N35" s="12">
        <v>107529</v>
      </c>
      <c r="O35" s="12">
        <v>104425</v>
      </c>
      <c r="P35" s="12">
        <v>101950</v>
      </c>
      <c r="Q35" s="12">
        <v>109230</v>
      </c>
      <c r="R35" s="12">
        <v>123812</v>
      </c>
      <c r="S35" s="12">
        <v>134904</v>
      </c>
      <c r="T35" s="12">
        <v>133953</v>
      </c>
      <c r="U35" s="12">
        <v>134255</v>
      </c>
      <c r="V35" s="12">
        <v>122603</v>
      </c>
      <c r="W35" s="12">
        <v>105402</v>
      </c>
      <c r="X35" s="12">
        <v>88047</v>
      </c>
      <c r="Y35" s="12">
        <v>78314</v>
      </c>
      <c r="AA35" s="2">
        <f>IFERROR(INDEX('Holiday Schedule'!$D$3:$D$24,MATCH(Total_StdO_Customers!A35,'Holiday Schedule'!$C$3:$C$24,0)),0)</f>
        <v>0</v>
      </c>
      <c r="AB35" s="2">
        <f t="shared" si="0"/>
        <v>7</v>
      </c>
      <c r="AC35" s="2">
        <f t="shared" si="1"/>
        <v>0</v>
      </c>
      <c r="AD35" s="5">
        <f t="shared" si="2"/>
        <v>2442396</v>
      </c>
      <c r="AE35" s="5">
        <f t="shared" si="3"/>
        <v>2442396</v>
      </c>
      <c r="AG35" s="2">
        <f t="shared" si="4"/>
        <v>1</v>
      </c>
      <c r="AH35" s="2">
        <f t="shared" si="5"/>
        <v>2024</v>
      </c>
      <c r="AJ35" s="5">
        <f t="shared" si="6"/>
        <v>134904</v>
      </c>
      <c r="AK35" s="2">
        <f t="shared" si="7"/>
        <v>18</v>
      </c>
    </row>
    <row r="36" spans="1:37" x14ac:dyDescent="0.25">
      <c r="A36" s="4">
        <v>45319</v>
      </c>
      <c r="B36" s="12">
        <v>73789</v>
      </c>
      <c r="C36" s="12">
        <v>70091</v>
      </c>
      <c r="D36" s="12">
        <v>67857</v>
      </c>
      <c r="E36" s="12">
        <v>68273</v>
      </c>
      <c r="F36" s="12">
        <v>71033</v>
      </c>
      <c r="G36" s="12">
        <v>78934</v>
      </c>
      <c r="H36" s="12">
        <v>98635</v>
      </c>
      <c r="I36" s="12">
        <v>112331</v>
      </c>
      <c r="J36" s="12">
        <v>113685</v>
      </c>
      <c r="K36" s="12">
        <v>116341</v>
      </c>
      <c r="L36" s="12">
        <v>114392</v>
      </c>
      <c r="M36" s="12">
        <v>112206</v>
      </c>
      <c r="N36" s="12">
        <v>107492</v>
      </c>
      <c r="O36" s="12">
        <v>104389</v>
      </c>
      <c r="P36" s="12">
        <v>101914</v>
      </c>
      <c r="Q36" s="12">
        <v>109192</v>
      </c>
      <c r="R36" s="12">
        <v>123772</v>
      </c>
      <c r="S36" s="12">
        <v>134854</v>
      </c>
      <c r="T36" s="12">
        <v>133904</v>
      </c>
      <c r="U36" s="12">
        <v>134205</v>
      </c>
      <c r="V36" s="12">
        <v>122559</v>
      </c>
      <c r="W36" s="12">
        <v>105363</v>
      </c>
      <c r="X36" s="12">
        <v>88015</v>
      </c>
      <c r="Y36" s="12">
        <v>78284</v>
      </c>
      <c r="AA36" s="2">
        <f>IFERROR(INDEX('Holiday Schedule'!$D$3:$D$24,MATCH(Total_StdO_Customers!A36,'Holiday Schedule'!$C$3:$C$24,0)),0)</f>
        <v>0</v>
      </c>
      <c r="AB36" s="2">
        <f t="shared" si="0"/>
        <v>1</v>
      </c>
      <c r="AC36" s="2">
        <f t="shared" si="1"/>
        <v>0</v>
      </c>
      <c r="AD36" s="5">
        <f t="shared" si="2"/>
        <v>2441510</v>
      </c>
      <c r="AE36" s="5">
        <f t="shared" si="3"/>
        <v>2441510</v>
      </c>
      <c r="AG36" s="2">
        <f t="shared" si="4"/>
        <v>1</v>
      </c>
      <c r="AH36" s="2">
        <f t="shared" si="5"/>
        <v>2024</v>
      </c>
      <c r="AJ36" s="5">
        <f t="shared" si="6"/>
        <v>134854</v>
      </c>
      <c r="AK36" s="2">
        <f t="shared" si="7"/>
        <v>18</v>
      </c>
    </row>
    <row r="37" spans="1:37" x14ac:dyDescent="0.25">
      <c r="A37" s="4">
        <v>45320</v>
      </c>
      <c r="B37" s="12">
        <v>73611</v>
      </c>
      <c r="C37" s="12">
        <v>69946</v>
      </c>
      <c r="D37" s="12">
        <v>67518</v>
      </c>
      <c r="E37" s="12">
        <v>68576</v>
      </c>
      <c r="F37" s="12">
        <v>71576</v>
      </c>
      <c r="G37" s="12">
        <v>81183</v>
      </c>
      <c r="H37" s="12">
        <v>104311</v>
      </c>
      <c r="I37" s="12">
        <v>118067</v>
      </c>
      <c r="J37" s="12">
        <v>115041</v>
      </c>
      <c r="K37" s="12">
        <v>113568</v>
      </c>
      <c r="L37" s="12">
        <v>112150</v>
      </c>
      <c r="M37" s="12">
        <v>110099</v>
      </c>
      <c r="N37" s="12">
        <v>105318</v>
      </c>
      <c r="O37" s="12">
        <v>102681</v>
      </c>
      <c r="P37" s="12">
        <v>100011</v>
      </c>
      <c r="Q37" s="12">
        <v>107166</v>
      </c>
      <c r="R37" s="12">
        <v>122263</v>
      </c>
      <c r="S37" s="12">
        <v>132384</v>
      </c>
      <c r="T37" s="12">
        <v>133534</v>
      </c>
      <c r="U37" s="12">
        <v>135966</v>
      </c>
      <c r="V37" s="12">
        <v>123520</v>
      </c>
      <c r="W37" s="12">
        <v>106618</v>
      </c>
      <c r="X37" s="12">
        <v>87880</v>
      </c>
      <c r="Y37" s="12">
        <v>78267</v>
      </c>
      <c r="AA37" s="2">
        <f>IFERROR(INDEX('Holiday Schedule'!$D$3:$D$24,MATCH(Total_StdO_Customers!A37,'Holiday Schedule'!$C$3:$C$24,0)),0)</f>
        <v>0</v>
      </c>
      <c r="AB37" s="2">
        <f t="shared" si="0"/>
        <v>2</v>
      </c>
      <c r="AC37" s="2">
        <f t="shared" si="1"/>
        <v>1826266</v>
      </c>
      <c r="AD37" s="5">
        <f t="shared" si="2"/>
        <v>614988</v>
      </c>
      <c r="AE37" s="5">
        <f t="shared" si="3"/>
        <v>2441254</v>
      </c>
      <c r="AG37" s="2">
        <f t="shared" si="4"/>
        <v>1</v>
      </c>
      <c r="AH37" s="2">
        <f t="shared" si="5"/>
        <v>2024</v>
      </c>
      <c r="AJ37" s="5">
        <f t="shared" si="6"/>
        <v>135966</v>
      </c>
      <c r="AK37" s="2">
        <f t="shared" si="7"/>
        <v>20</v>
      </c>
    </row>
    <row r="38" spans="1:37" x14ac:dyDescent="0.25">
      <c r="A38" s="4">
        <v>45321</v>
      </c>
      <c r="B38" s="12">
        <v>74046</v>
      </c>
      <c r="C38" s="12">
        <v>70354</v>
      </c>
      <c r="D38" s="12">
        <v>67911</v>
      </c>
      <c r="E38" s="12">
        <v>68975</v>
      </c>
      <c r="F38" s="12">
        <v>71992</v>
      </c>
      <c r="G38" s="12">
        <v>81664</v>
      </c>
      <c r="H38" s="12">
        <v>104948</v>
      </c>
      <c r="I38" s="12">
        <v>118751</v>
      </c>
      <c r="J38" s="12">
        <v>115732</v>
      </c>
      <c r="K38" s="12">
        <v>114244</v>
      </c>
      <c r="L38" s="12">
        <v>112810</v>
      </c>
      <c r="M38" s="12">
        <v>110746</v>
      </c>
      <c r="N38" s="12">
        <v>105935</v>
      </c>
      <c r="O38" s="12">
        <v>103282</v>
      </c>
      <c r="P38" s="12">
        <v>100593</v>
      </c>
      <c r="Q38" s="12">
        <v>107800</v>
      </c>
      <c r="R38" s="12">
        <v>123001</v>
      </c>
      <c r="S38" s="12">
        <v>133208</v>
      </c>
      <c r="T38" s="12">
        <v>134372</v>
      </c>
      <c r="U38" s="12">
        <v>136828</v>
      </c>
      <c r="V38" s="12">
        <v>124295</v>
      </c>
      <c r="W38" s="12">
        <v>107276</v>
      </c>
      <c r="X38" s="12">
        <v>88412</v>
      </c>
      <c r="Y38" s="12">
        <v>78735</v>
      </c>
      <c r="AA38" s="2">
        <f>IFERROR(INDEX('Holiday Schedule'!$D$3:$D$24,MATCH(Total_StdO_Customers!A38,'Holiday Schedule'!$C$3:$C$24,0)),0)</f>
        <v>0</v>
      </c>
      <c r="AB38" s="2">
        <f t="shared" si="0"/>
        <v>3</v>
      </c>
      <c r="AC38" s="2">
        <f t="shared" si="1"/>
        <v>1837285</v>
      </c>
      <c r="AD38" s="5">
        <f t="shared" si="2"/>
        <v>618625</v>
      </c>
      <c r="AE38" s="5">
        <f t="shared" si="3"/>
        <v>2455910</v>
      </c>
      <c r="AG38" s="2">
        <f t="shared" si="4"/>
        <v>1</v>
      </c>
      <c r="AH38" s="2">
        <f t="shared" si="5"/>
        <v>2024</v>
      </c>
      <c r="AJ38" s="5">
        <f t="shared" si="6"/>
        <v>136828</v>
      </c>
      <c r="AK38" s="2">
        <f t="shared" si="7"/>
        <v>20</v>
      </c>
    </row>
    <row r="39" spans="1:37" x14ac:dyDescent="0.25">
      <c r="A39" s="4">
        <v>45322</v>
      </c>
      <c r="B39" s="12">
        <v>74406</v>
      </c>
      <c r="C39" s="12">
        <v>70695</v>
      </c>
      <c r="D39" s="12">
        <v>68239</v>
      </c>
      <c r="E39" s="12">
        <v>69307</v>
      </c>
      <c r="F39" s="12">
        <v>72340</v>
      </c>
      <c r="G39" s="12">
        <v>82060</v>
      </c>
      <c r="H39" s="12">
        <v>105466</v>
      </c>
      <c r="I39" s="12">
        <v>119297</v>
      </c>
      <c r="J39" s="12">
        <v>116260</v>
      </c>
      <c r="K39" s="12">
        <v>114763</v>
      </c>
      <c r="L39" s="12">
        <v>113315</v>
      </c>
      <c r="M39" s="12">
        <v>111242</v>
      </c>
      <c r="N39" s="12">
        <v>106404</v>
      </c>
      <c r="O39" s="12">
        <v>103733</v>
      </c>
      <c r="P39" s="12">
        <v>101034</v>
      </c>
      <c r="Q39" s="12">
        <v>108275</v>
      </c>
      <c r="R39" s="12">
        <v>123566</v>
      </c>
      <c r="S39" s="12">
        <v>133860</v>
      </c>
      <c r="T39" s="12">
        <v>135035</v>
      </c>
      <c r="U39" s="12">
        <v>137506</v>
      </c>
      <c r="V39" s="12">
        <v>124910</v>
      </c>
      <c r="W39" s="12">
        <v>107798</v>
      </c>
      <c r="X39" s="12">
        <v>88841</v>
      </c>
      <c r="Y39" s="12">
        <v>79115</v>
      </c>
      <c r="AA39" s="2">
        <f>IFERROR(INDEX('Holiday Schedule'!$D$3:$D$24,MATCH(Total_StdO_Customers!A39,'Holiday Schedule'!$C$3:$C$24,0)),0)</f>
        <v>0</v>
      </c>
      <c r="AB39" s="2">
        <f t="shared" si="0"/>
        <v>4</v>
      </c>
      <c r="AC39" s="2">
        <f t="shared" si="1"/>
        <v>1845839</v>
      </c>
      <c r="AD39" s="5">
        <f t="shared" si="2"/>
        <v>621628</v>
      </c>
      <c r="AE39" s="5">
        <f t="shared" si="3"/>
        <v>2467467</v>
      </c>
      <c r="AG39" s="2">
        <f t="shared" si="4"/>
        <v>1</v>
      </c>
      <c r="AH39" s="2">
        <f t="shared" si="5"/>
        <v>2024</v>
      </c>
      <c r="AJ39" s="5">
        <f t="shared" si="6"/>
        <v>137506</v>
      </c>
      <c r="AK39" s="2">
        <f t="shared" si="7"/>
        <v>20</v>
      </c>
    </row>
    <row r="40" spans="1:37" x14ac:dyDescent="0.25">
      <c r="A40" s="4">
        <v>45323</v>
      </c>
      <c r="B40" s="12">
        <v>67013</v>
      </c>
      <c r="C40" s="12">
        <v>65265</v>
      </c>
      <c r="D40" s="12">
        <v>64239</v>
      </c>
      <c r="E40" s="12">
        <v>63467</v>
      </c>
      <c r="F40" s="12">
        <v>68632</v>
      </c>
      <c r="G40" s="12">
        <v>75440</v>
      </c>
      <c r="H40" s="12">
        <v>102216</v>
      </c>
      <c r="I40" s="12">
        <v>110356</v>
      </c>
      <c r="J40" s="12">
        <v>108840</v>
      </c>
      <c r="K40" s="12">
        <v>106474</v>
      </c>
      <c r="L40" s="12">
        <v>104816</v>
      </c>
      <c r="M40" s="12">
        <v>102239</v>
      </c>
      <c r="N40" s="12">
        <v>96402</v>
      </c>
      <c r="O40" s="12">
        <v>94967</v>
      </c>
      <c r="P40" s="12">
        <v>92282</v>
      </c>
      <c r="Q40" s="12">
        <v>98406</v>
      </c>
      <c r="R40" s="12">
        <v>107898</v>
      </c>
      <c r="S40" s="12">
        <v>122117</v>
      </c>
      <c r="T40" s="12">
        <v>126568</v>
      </c>
      <c r="U40" s="12">
        <v>129595</v>
      </c>
      <c r="V40" s="12">
        <v>115097</v>
      </c>
      <c r="W40" s="12">
        <v>97680</v>
      </c>
      <c r="X40" s="12">
        <v>81377</v>
      </c>
      <c r="Y40" s="12">
        <v>72913</v>
      </c>
      <c r="AA40" s="2">
        <f>IFERROR(INDEX('Holiday Schedule'!$D$3:$D$24,MATCH(Total_StdO_Customers!A40,'Holiday Schedule'!$C$3:$C$24,0)),0)</f>
        <v>0</v>
      </c>
      <c r="AB40" s="2">
        <f t="shared" si="0"/>
        <v>5</v>
      </c>
      <c r="AC40" s="2">
        <f t="shared" si="1"/>
        <v>1695114</v>
      </c>
      <c r="AD40" s="5">
        <f t="shared" si="2"/>
        <v>579185</v>
      </c>
      <c r="AE40" s="5">
        <f t="shared" si="3"/>
        <v>2274299</v>
      </c>
      <c r="AG40" s="2">
        <f t="shared" si="4"/>
        <v>2</v>
      </c>
      <c r="AH40" s="2">
        <f t="shared" si="5"/>
        <v>2024</v>
      </c>
      <c r="AJ40" s="5">
        <f t="shared" si="6"/>
        <v>129595</v>
      </c>
      <c r="AK40" s="2">
        <f t="shared" si="7"/>
        <v>20</v>
      </c>
    </row>
    <row r="41" spans="1:37" x14ac:dyDescent="0.25">
      <c r="A41" s="4">
        <v>45324</v>
      </c>
      <c r="B41" s="12">
        <v>67804</v>
      </c>
      <c r="C41" s="12">
        <v>66029</v>
      </c>
      <c r="D41" s="12">
        <v>64987</v>
      </c>
      <c r="E41" s="12">
        <v>64204</v>
      </c>
      <c r="F41" s="12">
        <v>69437</v>
      </c>
      <c r="G41" s="12">
        <v>76330</v>
      </c>
      <c r="H41" s="12">
        <v>103479</v>
      </c>
      <c r="I41" s="12">
        <v>111704</v>
      </c>
      <c r="J41" s="12">
        <v>110141</v>
      </c>
      <c r="K41" s="12">
        <v>107732</v>
      </c>
      <c r="L41" s="12">
        <v>106043</v>
      </c>
      <c r="M41" s="12">
        <v>103431</v>
      </c>
      <c r="N41" s="12">
        <v>97520</v>
      </c>
      <c r="O41" s="12">
        <v>96060</v>
      </c>
      <c r="P41" s="12">
        <v>93343</v>
      </c>
      <c r="Q41" s="12">
        <v>99556</v>
      </c>
      <c r="R41" s="12">
        <v>109177</v>
      </c>
      <c r="S41" s="12">
        <v>123622</v>
      </c>
      <c r="T41" s="12">
        <v>128147</v>
      </c>
      <c r="U41" s="12">
        <v>131224</v>
      </c>
      <c r="V41" s="12">
        <v>116527</v>
      </c>
      <c r="W41" s="12">
        <v>98875</v>
      </c>
      <c r="X41" s="12">
        <v>82358</v>
      </c>
      <c r="Y41" s="12">
        <v>73777</v>
      </c>
      <c r="AA41" s="2">
        <f>IFERROR(INDEX('Holiday Schedule'!$D$3:$D$24,MATCH(Total_StdO_Customers!A41,'Holiday Schedule'!$C$3:$C$24,0)),0)</f>
        <v>0</v>
      </c>
      <c r="AB41" s="2">
        <f t="shared" si="0"/>
        <v>6</v>
      </c>
      <c r="AC41" s="2">
        <f t="shared" si="1"/>
        <v>1715460</v>
      </c>
      <c r="AD41" s="5">
        <f t="shared" si="2"/>
        <v>586047</v>
      </c>
      <c r="AE41" s="5">
        <f t="shared" si="3"/>
        <v>2301507</v>
      </c>
      <c r="AG41" s="2">
        <f t="shared" si="4"/>
        <v>2</v>
      </c>
      <c r="AH41" s="2">
        <f t="shared" si="5"/>
        <v>2024</v>
      </c>
      <c r="AJ41" s="5">
        <f t="shared" si="6"/>
        <v>131224</v>
      </c>
      <c r="AK41" s="2">
        <f t="shared" si="7"/>
        <v>20</v>
      </c>
    </row>
    <row r="42" spans="1:37" x14ac:dyDescent="0.25">
      <c r="A42" s="4">
        <v>45325</v>
      </c>
      <c r="B42" s="12">
        <v>68722</v>
      </c>
      <c r="C42" s="12">
        <v>66325</v>
      </c>
      <c r="D42" s="12">
        <v>65057</v>
      </c>
      <c r="E42" s="12">
        <v>64662</v>
      </c>
      <c r="F42" s="12">
        <v>69145</v>
      </c>
      <c r="G42" s="12">
        <v>74427</v>
      </c>
      <c r="H42" s="12">
        <v>96788</v>
      </c>
      <c r="I42" s="12">
        <v>106976</v>
      </c>
      <c r="J42" s="12">
        <v>109989</v>
      </c>
      <c r="K42" s="12">
        <v>111714</v>
      </c>
      <c r="L42" s="12">
        <v>109899</v>
      </c>
      <c r="M42" s="12">
        <v>107028</v>
      </c>
      <c r="N42" s="12">
        <v>99997</v>
      </c>
      <c r="O42" s="12">
        <v>98052</v>
      </c>
      <c r="P42" s="12">
        <v>95299</v>
      </c>
      <c r="Q42" s="12">
        <v>101826</v>
      </c>
      <c r="R42" s="12">
        <v>111072</v>
      </c>
      <c r="S42" s="12">
        <v>124235</v>
      </c>
      <c r="T42" s="12">
        <v>129654</v>
      </c>
      <c r="U42" s="12">
        <v>130160</v>
      </c>
      <c r="V42" s="12">
        <v>114792</v>
      </c>
      <c r="W42" s="12">
        <v>96853</v>
      </c>
      <c r="X42" s="12">
        <v>82914</v>
      </c>
      <c r="Y42" s="12">
        <v>74084</v>
      </c>
      <c r="AA42" s="2">
        <f>IFERROR(INDEX('Holiday Schedule'!$D$3:$D$24,MATCH(Total_StdO_Customers!A42,'Holiday Schedule'!$C$3:$C$24,0)),0)</f>
        <v>0</v>
      </c>
      <c r="AB42" s="2">
        <f t="shared" si="0"/>
        <v>7</v>
      </c>
      <c r="AC42" s="2">
        <f t="shared" si="1"/>
        <v>0</v>
      </c>
      <c r="AD42" s="5">
        <f t="shared" si="2"/>
        <v>2309670</v>
      </c>
      <c r="AE42" s="5">
        <f t="shared" si="3"/>
        <v>2309670</v>
      </c>
      <c r="AG42" s="2">
        <f t="shared" si="4"/>
        <v>2</v>
      </c>
      <c r="AH42" s="2">
        <f t="shared" si="5"/>
        <v>2024</v>
      </c>
      <c r="AJ42" s="5">
        <f t="shared" si="6"/>
        <v>130160</v>
      </c>
      <c r="AK42" s="2">
        <f t="shared" si="7"/>
        <v>20</v>
      </c>
    </row>
    <row r="43" spans="1:37" x14ac:dyDescent="0.25">
      <c r="A43" s="4">
        <v>45326</v>
      </c>
      <c r="B43" s="12">
        <v>68723</v>
      </c>
      <c r="C43" s="12">
        <v>66330</v>
      </c>
      <c r="D43" s="12">
        <v>65058</v>
      </c>
      <c r="E43" s="12">
        <v>64665</v>
      </c>
      <c r="F43" s="12">
        <v>69145</v>
      </c>
      <c r="G43" s="12">
        <v>74428</v>
      </c>
      <c r="H43" s="12">
        <v>96781</v>
      </c>
      <c r="I43" s="12">
        <v>106975</v>
      </c>
      <c r="J43" s="12">
        <v>109991</v>
      </c>
      <c r="K43" s="12">
        <v>111713</v>
      </c>
      <c r="L43" s="12">
        <v>109898</v>
      </c>
      <c r="M43" s="12">
        <v>107027</v>
      </c>
      <c r="N43" s="12">
        <v>99996</v>
      </c>
      <c r="O43" s="12">
        <v>98051</v>
      </c>
      <c r="P43" s="12">
        <v>95298</v>
      </c>
      <c r="Q43" s="12">
        <v>101825</v>
      </c>
      <c r="R43" s="12">
        <v>111065</v>
      </c>
      <c r="S43" s="12">
        <v>124236</v>
      </c>
      <c r="T43" s="12">
        <v>129653</v>
      </c>
      <c r="U43" s="12">
        <v>130157</v>
      </c>
      <c r="V43" s="12">
        <v>114792</v>
      </c>
      <c r="W43" s="12">
        <v>96852</v>
      </c>
      <c r="X43" s="12">
        <v>82915</v>
      </c>
      <c r="Y43" s="12">
        <v>74084</v>
      </c>
      <c r="AA43" s="2">
        <f>IFERROR(INDEX('Holiday Schedule'!$D$3:$D$24,MATCH(Total_StdO_Customers!A43,'Holiday Schedule'!$C$3:$C$24,0)),0)</f>
        <v>0</v>
      </c>
      <c r="AB43" s="2">
        <f t="shared" si="0"/>
        <v>1</v>
      </c>
      <c r="AC43" s="2">
        <f t="shared" si="1"/>
        <v>0</v>
      </c>
      <c r="AD43" s="5">
        <f t="shared" si="2"/>
        <v>2309658</v>
      </c>
      <c r="AE43" s="5">
        <f t="shared" si="3"/>
        <v>2309658</v>
      </c>
      <c r="AG43" s="2">
        <f t="shared" si="4"/>
        <v>2</v>
      </c>
      <c r="AH43" s="2">
        <f t="shared" si="5"/>
        <v>2024</v>
      </c>
      <c r="AJ43" s="5">
        <f t="shared" si="6"/>
        <v>130157</v>
      </c>
      <c r="AK43" s="2">
        <f t="shared" si="7"/>
        <v>20</v>
      </c>
    </row>
    <row r="44" spans="1:37" x14ac:dyDescent="0.25">
      <c r="A44" s="4">
        <v>45327</v>
      </c>
      <c r="B44" s="12">
        <v>68238</v>
      </c>
      <c r="C44" s="12">
        <v>66448</v>
      </c>
      <c r="D44" s="12">
        <v>65397</v>
      </c>
      <c r="E44" s="12">
        <v>64612</v>
      </c>
      <c r="F44" s="12">
        <v>69879</v>
      </c>
      <c r="G44" s="12">
        <v>76821</v>
      </c>
      <c r="H44" s="12">
        <v>104160</v>
      </c>
      <c r="I44" s="12">
        <v>112430</v>
      </c>
      <c r="J44" s="12">
        <v>110853</v>
      </c>
      <c r="K44" s="12">
        <v>108423</v>
      </c>
      <c r="L44" s="12">
        <v>106719</v>
      </c>
      <c r="M44" s="12">
        <v>104092</v>
      </c>
      <c r="N44" s="12">
        <v>98146</v>
      </c>
      <c r="O44" s="12">
        <v>96667</v>
      </c>
      <c r="P44" s="12">
        <v>93931</v>
      </c>
      <c r="Q44" s="12">
        <v>100190</v>
      </c>
      <c r="R44" s="12">
        <v>109878</v>
      </c>
      <c r="S44" s="12">
        <v>124438</v>
      </c>
      <c r="T44" s="12">
        <v>129002</v>
      </c>
      <c r="U44" s="12">
        <v>132103</v>
      </c>
      <c r="V44" s="12">
        <v>117304</v>
      </c>
      <c r="W44" s="12">
        <v>99526</v>
      </c>
      <c r="X44" s="12">
        <v>82895</v>
      </c>
      <c r="Y44" s="12">
        <v>74254</v>
      </c>
      <c r="AA44" s="2">
        <f>IFERROR(INDEX('Holiday Schedule'!$D$3:$D$24,MATCH(Total_StdO_Customers!A44,'Holiday Schedule'!$C$3:$C$24,0)),0)</f>
        <v>0</v>
      </c>
      <c r="AB44" s="2">
        <f t="shared" si="0"/>
        <v>2</v>
      </c>
      <c r="AC44" s="2">
        <f t="shared" si="1"/>
        <v>1726597</v>
      </c>
      <c r="AD44" s="5">
        <f t="shared" si="2"/>
        <v>589809</v>
      </c>
      <c r="AE44" s="5">
        <f t="shared" si="3"/>
        <v>2316406</v>
      </c>
      <c r="AG44" s="2">
        <f t="shared" si="4"/>
        <v>2</v>
      </c>
      <c r="AH44" s="2">
        <f t="shared" si="5"/>
        <v>2024</v>
      </c>
      <c r="AJ44" s="5">
        <f t="shared" si="6"/>
        <v>132103</v>
      </c>
      <c r="AK44" s="2">
        <f t="shared" si="7"/>
        <v>20</v>
      </c>
    </row>
    <row r="45" spans="1:37" x14ac:dyDescent="0.25">
      <c r="A45" s="4">
        <v>45328</v>
      </c>
      <c r="B45" s="12">
        <v>68236</v>
      </c>
      <c r="C45" s="12">
        <v>66449</v>
      </c>
      <c r="D45" s="12">
        <v>65397</v>
      </c>
      <c r="E45" s="12">
        <v>64611</v>
      </c>
      <c r="F45" s="12">
        <v>69878</v>
      </c>
      <c r="G45" s="12">
        <v>76821</v>
      </c>
      <c r="H45" s="12">
        <v>104154</v>
      </c>
      <c r="I45" s="12">
        <v>112429</v>
      </c>
      <c r="J45" s="12">
        <v>110867</v>
      </c>
      <c r="K45" s="12">
        <v>108436</v>
      </c>
      <c r="L45" s="12">
        <v>106733</v>
      </c>
      <c r="M45" s="12">
        <v>104103</v>
      </c>
      <c r="N45" s="12">
        <v>98150</v>
      </c>
      <c r="O45" s="12">
        <v>96667</v>
      </c>
      <c r="P45" s="12">
        <v>93931</v>
      </c>
      <c r="Q45" s="12">
        <v>100189</v>
      </c>
      <c r="R45" s="12">
        <v>109866</v>
      </c>
      <c r="S45" s="12">
        <v>124430</v>
      </c>
      <c r="T45" s="12">
        <v>128989</v>
      </c>
      <c r="U45" s="12">
        <v>132091</v>
      </c>
      <c r="V45" s="12">
        <v>117289</v>
      </c>
      <c r="W45" s="12">
        <v>99515</v>
      </c>
      <c r="X45" s="12">
        <v>82881</v>
      </c>
      <c r="Y45" s="12">
        <v>74244</v>
      </c>
      <c r="AA45" s="2">
        <f>IFERROR(INDEX('Holiday Schedule'!$D$3:$D$24,MATCH(Total_StdO_Customers!A45,'Holiday Schedule'!$C$3:$C$24,0)),0)</f>
        <v>0</v>
      </c>
      <c r="AB45" s="2">
        <f t="shared" si="0"/>
        <v>3</v>
      </c>
      <c r="AC45" s="2">
        <f t="shared" si="1"/>
        <v>1726566</v>
      </c>
      <c r="AD45" s="5">
        <f t="shared" si="2"/>
        <v>589790</v>
      </c>
      <c r="AE45" s="5">
        <f t="shared" si="3"/>
        <v>2316356</v>
      </c>
      <c r="AG45" s="2">
        <f t="shared" si="4"/>
        <v>2</v>
      </c>
      <c r="AH45" s="2">
        <f t="shared" si="5"/>
        <v>2024</v>
      </c>
      <c r="AJ45" s="5">
        <f t="shared" si="6"/>
        <v>132091</v>
      </c>
      <c r="AK45" s="2">
        <f t="shared" si="7"/>
        <v>20</v>
      </c>
    </row>
    <row r="46" spans="1:37" x14ac:dyDescent="0.25">
      <c r="A46" s="4">
        <v>45329</v>
      </c>
      <c r="B46" s="12">
        <v>68690</v>
      </c>
      <c r="C46" s="12">
        <v>66891</v>
      </c>
      <c r="D46" s="12">
        <v>65830</v>
      </c>
      <c r="E46" s="12">
        <v>65035</v>
      </c>
      <c r="F46" s="12">
        <v>70342</v>
      </c>
      <c r="G46" s="12">
        <v>77333</v>
      </c>
      <c r="H46" s="12">
        <v>104873</v>
      </c>
      <c r="I46" s="12">
        <v>113207</v>
      </c>
      <c r="J46" s="12">
        <v>111612</v>
      </c>
      <c r="K46" s="12">
        <v>109159</v>
      </c>
      <c r="L46" s="12">
        <v>107440</v>
      </c>
      <c r="M46" s="12">
        <v>104790</v>
      </c>
      <c r="N46" s="12">
        <v>98796</v>
      </c>
      <c r="O46" s="12">
        <v>97312</v>
      </c>
      <c r="P46" s="12">
        <v>94559</v>
      </c>
      <c r="Q46" s="12">
        <v>100865</v>
      </c>
      <c r="R46" s="12">
        <v>110621</v>
      </c>
      <c r="S46" s="12">
        <v>125298</v>
      </c>
      <c r="T46" s="12">
        <v>129897</v>
      </c>
      <c r="U46" s="12">
        <v>133025</v>
      </c>
      <c r="V46" s="12">
        <v>118115</v>
      </c>
      <c r="W46" s="12">
        <v>100208</v>
      </c>
      <c r="X46" s="12">
        <v>83456</v>
      </c>
      <c r="Y46" s="12">
        <v>74753</v>
      </c>
      <c r="AA46" s="2">
        <f>IFERROR(INDEX('Holiday Schedule'!$D$3:$D$24,MATCH(Total_StdO_Customers!A46,'Holiday Schedule'!$C$3:$C$24,0)),0)</f>
        <v>0</v>
      </c>
      <c r="AB46" s="2">
        <f t="shared" si="0"/>
        <v>4</v>
      </c>
      <c r="AC46" s="2">
        <f t="shared" si="1"/>
        <v>1738360</v>
      </c>
      <c r="AD46" s="5">
        <f t="shared" si="2"/>
        <v>593747</v>
      </c>
      <c r="AE46" s="5">
        <f t="shared" si="3"/>
        <v>2332107</v>
      </c>
      <c r="AG46" s="2">
        <f t="shared" si="4"/>
        <v>2</v>
      </c>
      <c r="AH46" s="2">
        <f t="shared" si="5"/>
        <v>2024</v>
      </c>
      <c r="AJ46" s="5">
        <f t="shared" si="6"/>
        <v>133025</v>
      </c>
      <c r="AK46" s="2">
        <f t="shared" si="7"/>
        <v>20</v>
      </c>
    </row>
    <row r="47" spans="1:37" x14ac:dyDescent="0.25">
      <c r="A47" s="4">
        <v>45330</v>
      </c>
      <c r="B47" s="12">
        <v>69555</v>
      </c>
      <c r="C47" s="12">
        <v>67728</v>
      </c>
      <c r="D47" s="12">
        <v>66653</v>
      </c>
      <c r="E47" s="12">
        <v>65848</v>
      </c>
      <c r="F47" s="12">
        <v>71222</v>
      </c>
      <c r="G47" s="12">
        <v>78305</v>
      </c>
      <c r="H47" s="12">
        <v>106201</v>
      </c>
      <c r="I47" s="12">
        <v>114641</v>
      </c>
      <c r="J47" s="12">
        <v>113019</v>
      </c>
      <c r="K47" s="12">
        <v>110529</v>
      </c>
      <c r="L47" s="12">
        <v>108784</v>
      </c>
      <c r="M47" s="12">
        <v>106108</v>
      </c>
      <c r="N47" s="12">
        <v>100029</v>
      </c>
      <c r="O47" s="12">
        <v>98525</v>
      </c>
      <c r="P47" s="12">
        <v>95737</v>
      </c>
      <c r="Q47" s="12">
        <v>102128</v>
      </c>
      <c r="R47" s="12">
        <v>112012</v>
      </c>
      <c r="S47" s="12">
        <v>126895</v>
      </c>
      <c r="T47" s="12">
        <v>131560</v>
      </c>
      <c r="U47" s="12">
        <v>134729</v>
      </c>
      <c r="V47" s="12">
        <v>119625</v>
      </c>
      <c r="W47" s="12">
        <v>101483</v>
      </c>
      <c r="X47" s="12">
        <v>84508</v>
      </c>
      <c r="Y47" s="12">
        <v>75695</v>
      </c>
      <c r="AA47" s="2">
        <f>IFERROR(INDEX('Holiday Schedule'!$D$3:$D$24,MATCH(Total_StdO_Customers!A47,'Holiday Schedule'!$C$3:$C$24,0)),0)</f>
        <v>0</v>
      </c>
      <c r="AB47" s="2">
        <f t="shared" si="0"/>
        <v>5</v>
      </c>
      <c r="AC47" s="2">
        <f t="shared" si="1"/>
        <v>1760312</v>
      </c>
      <c r="AD47" s="5">
        <f t="shared" si="2"/>
        <v>601207</v>
      </c>
      <c r="AE47" s="5">
        <f t="shared" si="3"/>
        <v>2361519</v>
      </c>
      <c r="AG47" s="2">
        <f t="shared" si="4"/>
        <v>2</v>
      </c>
      <c r="AH47" s="2">
        <f t="shared" si="5"/>
        <v>2024</v>
      </c>
      <c r="AJ47" s="5">
        <f t="shared" si="6"/>
        <v>134729</v>
      </c>
      <c r="AK47" s="2">
        <f t="shared" si="7"/>
        <v>20</v>
      </c>
    </row>
    <row r="48" spans="1:37" x14ac:dyDescent="0.25">
      <c r="A48" s="4">
        <v>45331</v>
      </c>
      <c r="B48" s="12">
        <v>69555</v>
      </c>
      <c r="C48" s="12">
        <v>67729</v>
      </c>
      <c r="D48" s="12">
        <v>66655</v>
      </c>
      <c r="E48" s="12">
        <v>65851</v>
      </c>
      <c r="F48" s="12">
        <v>71223</v>
      </c>
      <c r="G48" s="12">
        <v>78308</v>
      </c>
      <c r="H48" s="12">
        <v>106202</v>
      </c>
      <c r="I48" s="12">
        <v>114644</v>
      </c>
      <c r="J48" s="12">
        <v>113022</v>
      </c>
      <c r="K48" s="12">
        <v>110532</v>
      </c>
      <c r="L48" s="12">
        <v>108788</v>
      </c>
      <c r="M48" s="12">
        <v>106103</v>
      </c>
      <c r="N48" s="12">
        <v>100033</v>
      </c>
      <c r="O48" s="12">
        <v>98527</v>
      </c>
      <c r="P48" s="12">
        <v>95739</v>
      </c>
      <c r="Q48" s="12">
        <v>102131</v>
      </c>
      <c r="R48" s="12">
        <v>112013</v>
      </c>
      <c r="S48" s="12">
        <v>126899</v>
      </c>
      <c r="T48" s="12">
        <v>131564</v>
      </c>
      <c r="U48" s="12">
        <v>134735</v>
      </c>
      <c r="V48" s="12">
        <v>119627</v>
      </c>
      <c r="W48" s="12">
        <v>101485</v>
      </c>
      <c r="X48" s="12">
        <v>84511</v>
      </c>
      <c r="Y48" s="12">
        <v>75694</v>
      </c>
      <c r="AA48" s="2">
        <f>IFERROR(INDEX('Holiday Schedule'!$D$3:$D$24,MATCH(Total_StdO_Customers!A48,'Holiday Schedule'!$C$3:$C$24,0)),0)</f>
        <v>0</v>
      </c>
      <c r="AB48" s="2">
        <f t="shared" si="0"/>
        <v>6</v>
      </c>
      <c r="AC48" s="2">
        <f t="shared" si="1"/>
        <v>1760353</v>
      </c>
      <c r="AD48" s="5">
        <f t="shared" si="2"/>
        <v>601217</v>
      </c>
      <c r="AE48" s="5">
        <f t="shared" si="3"/>
        <v>2361570</v>
      </c>
      <c r="AG48" s="2">
        <f t="shared" si="4"/>
        <v>2</v>
      </c>
      <c r="AH48" s="2">
        <f t="shared" si="5"/>
        <v>2024</v>
      </c>
      <c r="AJ48" s="5">
        <f t="shared" si="6"/>
        <v>134735</v>
      </c>
      <c r="AK48" s="2">
        <f t="shared" si="7"/>
        <v>20</v>
      </c>
    </row>
    <row r="49" spans="1:37" x14ac:dyDescent="0.25">
      <c r="A49" s="4">
        <v>45332</v>
      </c>
      <c r="B49" s="12">
        <v>70492</v>
      </c>
      <c r="C49" s="12">
        <v>68027</v>
      </c>
      <c r="D49" s="12">
        <v>66720</v>
      </c>
      <c r="E49" s="12">
        <v>66319</v>
      </c>
      <c r="F49" s="12">
        <v>70919</v>
      </c>
      <c r="G49" s="12">
        <v>76341</v>
      </c>
      <c r="H49" s="12">
        <v>99326</v>
      </c>
      <c r="I49" s="12">
        <v>109788</v>
      </c>
      <c r="J49" s="12">
        <v>112867</v>
      </c>
      <c r="K49" s="12">
        <v>114627</v>
      </c>
      <c r="L49" s="12">
        <v>112754</v>
      </c>
      <c r="M49" s="12">
        <v>109801</v>
      </c>
      <c r="N49" s="12">
        <v>102580</v>
      </c>
      <c r="O49" s="12">
        <v>100580</v>
      </c>
      <c r="P49" s="12">
        <v>97753</v>
      </c>
      <c r="Q49" s="12">
        <v>104471</v>
      </c>
      <c r="R49" s="12">
        <v>113991</v>
      </c>
      <c r="S49" s="12">
        <v>127520</v>
      </c>
      <c r="T49" s="12">
        <v>133102</v>
      </c>
      <c r="U49" s="12">
        <v>133627</v>
      </c>
      <c r="V49" s="12">
        <v>117832</v>
      </c>
      <c r="W49" s="12">
        <v>99394</v>
      </c>
      <c r="X49" s="12">
        <v>85076</v>
      </c>
      <c r="Y49" s="12">
        <v>75999</v>
      </c>
      <c r="AA49" s="2">
        <f>IFERROR(INDEX('Holiday Schedule'!$D$3:$D$24,MATCH(Total_StdO_Customers!A49,'Holiday Schedule'!$C$3:$C$24,0)),0)</f>
        <v>0</v>
      </c>
      <c r="AB49" s="2">
        <f t="shared" si="0"/>
        <v>7</v>
      </c>
      <c r="AC49" s="2">
        <f t="shared" si="1"/>
        <v>0</v>
      </c>
      <c r="AD49" s="5">
        <f t="shared" si="2"/>
        <v>2369906</v>
      </c>
      <c r="AE49" s="5">
        <f t="shared" si="3"/>
        <v>2369906</v>
      </c>
      <c r="AG49" s="2">
        <f t="shared" si="4"/>
        <v>2</v>
      </c>
      <c r="AH49" s="2">
        <f t="shared" si="5"/>
        <v>2024</v>
      </c>
      <c r="AJ49" s="5">
        <f t="shared" si="6"/>
        <v>133627</v>
      </c>
      <c r="AK49" s="2">
        <f t="shared" si="7"/>
        <v>20</v>
      </c>
    </row>
    <row r="50" spans="1:37" x14ac:dyDescent="0.25">
      <c r="A50" s="4">
        <v>45333</v>
      </c>
      <c r="B50" s="12">
        <v>70496</v>
      </c>
      <c r="C50" s="12">
        <v>68030</v>
      </c>
      <c r="D50" s="12">
        <v>66725</v>
      </c>
      <c r="E50" s="12">
        <v>66323</v>
      </c>
      <c r="F50" s="12">
        <v>70923</v>
      </c>
      <c r="G50" s="12">
        <v>76346</v>
      </c>
      <c r="H50" s="12">
        <v>99325</v>
      </c>
      <c r="I50" s="12">
        <v>109794</v>
      </c>
      <c r="J50" s="12">
        <v>112875</v>
      </c>
      <c r="K50" s="12">
        <v>114634</v>
      </c>
      <c r="L50" s="12">
        <v>112762</v>
      </c>
      <c r="M50" s="12">
        <v>109808</v>
      </c>
      <c r="N50" s="12">
        <v>102587</v>
      </c>
      <c r="O50" s="12">
        <v>100587</v>
      </c>
      <c r="P50" s="12">
        <v>97760</v>
      </c>
      <c r="Q50" s="12">
        <v>104478</v>
      </c>
      <c r="R50" s="12">
        <v>113983</v>
      </c>
      <c r="S50" s="12">
        <v>127529</v>
      </c>
      <c r="T50" s="12">
        <v>133111</v>
      </c>
      <c r="U50" s="12">
        <v>133636</v>
      </c>
      <c r="V50" s="12">
        <v>117839</v>
      </c>
      <c r="W50" s="12">
        <v>99401</v>
      </c>
      <c r="X50" s="12">
        <v>85081</v>
      </c>
      <c r="Y50" s="12">
        <v>76003</v>
      </c>
      <c r="AA50" s="2">
        <f>IFERROR(INDEX('Holiday Schedule'!$D$3:$D$24,MATCH(Total_StdO_Customers!A50,'Holiday Schedule'!$C$3:$C$24,0)),0)</f>
        <v>0</v>
      </c>
      <c r="AB50" s="2">
        <f t="shared" si="0"/>
        <v>1</v>
      </c>
      <c r="AC50" s="2">
        <f t="shared" si="1"/>
        <v>0</v>
      </c>
      <c r="AD50" s="5">
        <f t="shared" si="2"/>
        <v>2370036</v>
      </c>
      <c r="AE50" s="5">
        <f t="shared" si="3"/>
        <v>2370036</v>
      </c>
      <c r="AG50" s="2">
        <f t="shared" si="4"/>
        <v>2</v>
      </c>
      <c r="AH50" s="2">
        <f t="shared" si="5"/>
        <v>2024</v>
      </c>
      <c r="AJ50" s="5">
        <f t="shared" si="6"/>
        <v>133636</v>
      </c>
      <c r="AK50" s="2">
        <f t="shared" si="7"/>
        <v>20</v>
      </c>
    </row>
    <row r="51" spans="1:37" x14ac:dyDescent="0.25">
      <c r="A51" s="4">
        <v>45334</v>
      </c>
      <c r="B51" s="12">
        <v>70111</v>
      </c>
      <c r="C51" s="12">
        <v>68265</v>
      </c>
      <c r="D51" s="12">
        <v>67178</v>
      </c>
      <c r="E51" s="12">
        <v>66366</v>
      </c>
      <c r="F51" s="12">
        <v>71787</v>
      </c>
      <c r="G51" s="12">
        <v>78932</v>
      </c>
      <c r="H51" s="12">
        <v>107093</v>
      </c>
      <c r="I51" s="12">
        <v>115599</v>
      </c>
      <c r="J51" s="12">
        <v>113946</v>
      </c>
      <c r="K51" s="12">
        <v>111423</v>
      </c>
      <c r="L51" s="12">
        <v>109657</v>
      </c>
      <c r="M51" s="12">
        <v>106947</v>
      </c>
      <c r="N51" s="12">
        <v>100822</v>
      </c>
      <c r="O51" s="12">
        <v>99301</v>
      </c>
      <c r="P51" s="12">
        <v>96490</v>
      </c>
      <c r="Q51" s="12">
        <v>102947</v>
      </c>
      <c r="R51" s="12">
        <v>112930</v>
      </c>
      <c r="S51" s="12">
        <v>127967</v>
      </c>
      <c r="T51" s="12">
        <v>132686</v>
      </c>
      <c r="U51" s="12">
        <v>135894</v>
      </c>
      <c r="V51" s="12">
        <v>120644</v>
      </c>
      <c r="W51" s="12">
        <v>102333</v>
      </c>
      <c r="X51" s="12">
        <v>85204</v>
      </c>
      <c r="Y51" s="12">
        <v>76304</v>
      </c>
      <c r="AA51" s="2">
        <f>IFERROR(INDEX('Holiday Schedule'!$D$3:$D$24,MATCH(Total_StdO_Customers!A51,'Holiday Schedule'!$C$3:$C$24,0)),0)</f>
        <v>0</v>
      </c>
      <c r="AB51" s="2">
        <f t="shared" si="0"/>
        <v>2</v>
      </c>
      <c r="AC51" s="2">
        <f t="shared" si="1"/>
        <v>1774790</v>
      </c>
      <c r="AD51" s="5">
        <f t="shared" si="2"/>
        <v>606036</v>
      </c>
      <c r="AE51" s="5">
        <f t="shared" si="3"/>
        <v>2380826</v>
      </c>
      <c r="AG51" s="2">
        <f t="shared" si="4"/>
        <v>2</v>
      </c>
      <c r="AH51" s="2">
        <f t="shared" si="5"/>
        <v>2024</v>
      </c>
      <c r="AJ51" s="5">
        <f t="shared" si="6"/>
        <v>135894</v>
      </c>
      <c r="AK51" s="2">
        <f t="shared" si="7"/>
        <v>20</v>
      </c>
    </row>
    <row r="52" spans="1:37" x14ac:dyDescent="0.25">
      <c r="A52" s="4">
        <v>45335</v>
      </c>
      <c r="B52" s="12">
        <v>70483</v>
      </c>
      <c r="C52" s="12">
        <v>68627</v>
      </c>
      <c r="D52" s="12">
        <v>67533</v>
      </c>
      <c r="E52" s="12">
        <v>66717</v>
      </c>
      <c r="F52" s="12">
        <v>72167</v>
      </c>
      <c r="G52" s="12">
        <v>79352</v>
      </c>
      <c r="H52" s="12">
        <v>107669</v>
      </c>
      <c r="I52" s="12">
        <v>116214</v>
      </c>
      <c r="J52" s="12">
        <v>114551</v>
      </c>
      <c r="K52" s="12">
        <v>112013</v>
      </c>
      <c r="L52" s="12">
        <v>110237</v>
      </c>
      <c r="M52" s="12">
        <v>107511</v>
      </c>
      <c r="N52" s="12">
        <v>101354</v>
      </c>
      <c r="O52" s="12">
        <v>99824</v>
      </c>
      <c r="P52" s="12">
        <v>96998</v>
      </c>
      <c r="Q52" s="12">
        <v>103491</v>
      </c>
      <c r="R52" s="12">
        <v>113531</v>
      </c>
      <c r="S52" s="12">
        <v>128652</v>
      </c>
      <c r="T52" s="12">
        <v>133399</v>
      </c>
      <c r="U52" s="12">
        <v>136624</v>
      </c>
      <c r="V52" s="12">
        <v>121290</v>
      </c>
      <c r="W52" s="12">
        <v>102881</v>
      </c>
      <c r="X52" s="12">
        <v>85658</v>
      </c>
      <c r="Y52" s="12">
        <v>76713</v>
      </c>
      <c r="AA52" s="2">
        <f>IFERROR(INDEX('Holiday Schedule'!$D$3:$D$24,MATCH(Total_StdO_Customers!A52,'Holiday Schedule'!$C$3:$C$24,0)),0)</f>
        <v>0</v>
      </c>
      <c r="AB52" s="2">
        <f t="shared" si="0"/>
        <v>3</v>
      </c>
      <c r="AC52" s="2">
        <f t="shared" si="1"/>
        <v>1784228</v>
      </c>
      <c r="AD52" s="5">
        <f t="shared" si="2"/>
        <v>609261</v>
      </c>
      <c r="AE52" s="5">
        <f t="shared" si="3"/>
        <v>2393489</v>
      </c>
      <c r="AG52" s="2">
        <f t="shared" si="4"/>
        <v>2</v>
      </c>
      <c r="AH52" s="2">
        <f t="shared" si="5"/>
        <v>2024</v>
      </c>
      <c r="AJ52" s="5">
        <f t="shared" si="6"/>
        <v>136624</v>
      </c>
      <c r="AK52" s="2">
        <f t="shared" si="7"/>
        <v>20</v>
      </c>
    </row>
    <row r="53" spans="1:37" x14ac:dyDescent="0.25">
      <c r="A53" s="4">
        <v>45336</v>
      </c>
      <c r="B53" s="12">
        <v>71365</v>
      </c>
      <c r="C53" s="12">
        <v>69485</v>
      </c>
      <c r="D53" s="12">
        <v>68375</v>
      </c>
      <c r="E53" s="12">
        <v>67550</v>
      </c>
      <c r="F53" s="12">
        <v>73067</v>
      </c>
      <c r="G53" s="12">
        <v>80343</v>
      </c>
      <c r="H53" s="12">
        <v>109021</v>
      </c>
      <c r="I53" s="12">
        <v>117670</v>
      </c>
      <c r="J53" s="12">
        <v>115981</v>
      </c>
      <c r="K53" s="12">
        <v>113409</v>
      </c>
      <c r="L53" s="12">
        <v>111608</v>
      </c>
      <c r="M53" s="12">
        <v>108849</v>
      </c>
      <c r="N53" s="12">
        <v>102614</v>
      </c>
      <c r="O53" s="12">
        <v>101063</v>
      </c>
      <c r="P53" s="12">
        <v>98201</v>
      </c>
      <c r="Q53" s="12">
        <v>104779</v>
      </c>
      <c r="R53" s="12">
        <v>114949</v>
      </c>
      <c r="S53" s="12">
        <v>130271</v>
      </c>
      <c r="T53" s="12">
        <v>135080</v>
      </c>
      <c r="U53" s="12">
        <v>138348</v>
      </c>
      <c r="V53" s="12">
        <v>122820</v>
      </c>
      <c r="W53" s="12">
        <v>104174</v>
      </c>
      <c r="X53" s="12">
        <v>86732</v>
      </c>
      <c r="Y53" s="12">
        <v>77672</v>
      </c>
      <c r="AA53" s="2">
        <f>IFERROR(INDEX('Holiday Schedule'!$D$3:$D$24,MATCH(Total_StdO_Customers!A53,'Holiday Schedule'!$C$3:$C$24,0)),0)</f>
        <v>0</v>
      </c>
      <c r="AB53" s="2">
        <f t="shared" si="0"/>
        <v>4</v>
      </c>
      <c r="AC53" s="2">
        <f t="shared" si="1"/>
        <v>1806548</v>
      </c>
      <c r="AD53" s="5">
        <f t="shared" si="2"/>
        <v>616878</v>
      </c>
      <c r="AE53" s="5">
        <f t="shared" si="3"/>
        <v>2423426</v>
      </c>
      <c r="AG53" s="2">
        <f t="shared" si="4"/>
        <v>2</v>
      </c>
      <c r="AH53" s="2">
        <f t="shared" si="5"/>
        <v>2024</v>
      </c>
      <c r="AJ53" s="5">
        <f t="shared" si="6"/>
        <v>138348</v>
      </c>
      <c r="AK53" s="2">
        <f t="shared" si="7"/>
        <v>20</v>
      </c>
    </row>
    <row r="54" spans="1:37" x14ac:dyDescent="0.25">
      <c r="A54" s="4">
        <v>45337</v>
      </c>
      <c r="B54" s="12">
        <v>71754</v>
      </c>
      <c r="C54" s="12">
        <v>69863</v>
      </c>
      <c r="D54" s="12">
        <v>68747</v>
      </c>
      <c r="E54" s="12">
        <v>67916</v>
      </c>
      <c r="F54" s="12">
        <v>73466</v>
      </c>
      <c r="G54" s="12">
        <v>80782</v>
      </c>
      <c r="H54" s="12">
        <v>109620</v>
      </c>
      <c r="I54" s="12">
        <v>118317</v>
      </c>
      <c r="J54" s="12">
        <v>116614</v>
      </c>
      <c r="K54" s="12">
        <v>114025</v>
      </c>
      <c r="L54" s="12">
        <v>112212</v>
      </c>
      <c r="M54" s="12">
        <v>109437</v>
      </c>
      <c r="N54" s="12">
        <v>103166</v>
      </c>
      <c r="O54" s="12">
        <v>101606</v>
      </c>
      <c r="P54" s="12">
        <v>98729</v>
      </c>
      <c r="Q54" s="12">
        <v>105344</v>
      </c>
      <c r="R54" s="12">
        <v>115577</v>
      </c>
      <c r="S54" s="12">
        <v>130990</v>
      </c>
      <c r="T54" s="12">
        <v>135833</v>
      </c>
      <c r="U54" s="12">
        <v>139121</v>
      </c>
      <c r="V54" s="12">
        <v>123502</v>
      </c>
      <c r="W54" s="12">
        <v>104748</v>
      </c>
      <c r="X54" s="12">
        <v>87208</v>
      </c>
      <c r="Y54" s="12">
        <v>78096</v>
      </c>
      <c r="AA54" s="2">
        <f>IFERROR(INDEX('Holiday Schedule'!$D$3:$D$24,MATCH(Total_StdO_Customers!A54,'Holiday Schedule'!$C$3:$C$24,0)),0)</f>
        <v>0</v>
      </c>
      <c r="AB54" s="2">
        <f t="shared" si="0"/>
        <v>5</v>
      </c>
      <c r="AC54" s="2">
        <f t="shared" si="1"/>
        <v>1816429</v>
      </c>
      <c r="AD54" s="5">
        <f t="shared" si="2"/>
        <v>620244</v>
      </c>
      <c r="AE54" s="5">
        <f t="shared" si="3"/>
        <v>2436673</v>
      </c>
      <c r="AG54" s="2">
        <f t="shared" si="4"/>
        <v>2</v>
      </c>
      <c r="AH54" s="2">
        <f t="shared" si="5"/>
        <v>2024</v>
      </c>
      <c r="AJ54" s="5">
        <f t="shared" si="6"/>
        <v>139121</v>
      </c>
      <c r="AK54" s="2">
        <f t="shared" si="7"/>
        <v>20</v>
      </c>
    </row>
    <row r="55" spans="1:37" x14ac:dyDescent="0.25">
      <c r="A55" s="4">
        <v>45338</v>
      </c>
      <c r="B55" s="12">
        <v>71810</v>
      </c>
      <c r="C55" s="12">
        <v>69920</v>
      </c>
      <c r="D55" s="12">
        <v>68804</v>
      </c>
      <c r="E55" s="12">
        <v>67972</v>
      </c>
      <c r="F55" s="12">
        <v>73522</v>
      </c>
      <c r="G55" s="12">
        <v>80842</v>
      </c>
      <c r="H55" s="12">
        <v>109703</v>
      </c>
      <c r="I55" s="12">
        <v>118361</v>
      </c>
      <c r="J55" s="12">
        <v>116655</v>
      </c>
      <c r="K55" s="12">
        <v>114064</v>
      </c>
      <c r="L55" s="12">
        <v>112251</v>
      </c>
      <c r="M55" s="12">
        <v>109475</v>
      </c>
      <c r="N55" s="12">
        <v>103202</v>
      </c>
      <c r="O55" s="12">
        <v>101642</v>
      </c>
      <c r="P55" s="12">
        <v>98764</v>
      </c>
      <c r="Q55" s="12">
        <v>105382</v>
      </c>
      <c r="R55" s="12">
        <v>115619</v>
      </c>
      <c r="S55" s="12">
        <v>131066</v>
      </c>
      <c r="T55" s="12">
        <v>135909</v>
      </c>
      <c r="U55" s="12">
        <v>139201</v>
      </c>
      <c r="V55" s="12">
        <v>123577</v>
      </c>
      <c r="W55" s="12">
        <v>104816</v>
      </c>
      <c r="X55" s="12">
        <v>87273</v>
      </c>
      <c r="Y55" s="12">
        <v>78157</v>
      </c>
      <c r="AA55" s="2">
        <f>IFERROR(INDEX('Holiday Schedule'!$D$3:$D$24,MATCH(Total_StdO_Customers!A55,'Holiday Schedule'!$C$3:$C$24,0)),0)</f>
        <v>0</v>
      </c>
      <c r="AB55" s="2">
        <f t="shared" si="0"/>
        <v>6</v>
      </c>
      <c r="AC55" s="2">
        <f t="shared" si="1"/>
        <v>1817257</v>
      </c>
      <c r="AD55" s="5">
        <f t="shared" si="2"/>
        <v>620730</v>
      </c>
      <c r="AE55" s="5">
        <f t="shared" si="3"/>
        <v>2437987</v>
      </c>
      <c r="AG55" s="2">
        <f t="shared" si="4"/>
        <v>2</v>
      </c>
      <c r="AH55" s="2">
        <f t="shared" si="5"/>
        <v>2024</v>
      </c>
      <c r="AJ55" s="5">
        <f t="shared" si="6"/>
        <v>139201</v>
      </c>
      <c r="AK55" s="2">
        <f t="shared" si="7"/>
        <v>20</v>
      </c>
    </row>
    <row r="56" spans="1:37" x14ac:dyDescent="0.25">
      <c r="A56" s="4">
        <v>45339</v>
      </c>
      <c r="B56" s="12">
        <v>72794</v>
      </c>
      <c r="C56" s="12">
        <v>70243</v>
      </c>
      <c r="D56" s="12">
        <v>68887</v>
      </c>
      <c r="E56" s="12">
        <v>68475</v>
      </c>
      <c r="F56" s="12">
        <v>73226</v>
      </c>
      <c r="G56" s="12">
        <v>78828</v>
      </c>
      <c r="H56" s="12">
        <v>102583</v>
      </c>
      <c r="I56" s="12">
        <v>113366</v>
      </c>
      <c r="J56" s="12">
        <v>116531</v>
      </c>
      <c r="K56" s="12">
        <v>118335</v>
      </c>
      <c r="L56" s="12">
        <v>116391</v>
      </c>
      <c r="M56" s="12">
        <v>113332</v>
      </c>
      <c r="N56" s="12">
        <v>105872</v>
      </c>
      <c r="O56" s="12">
        <v>103805</v>
      </c>
      <c r="P56" s="12">
        <v>100883</v>
      </c>
      <c r="Q56" s="12">
        <v>107838</v>
      </c>
      <c r="R56" s="12">
        <v>117683</v>
      </c>
      <c r="S56" s="12">
        <v>131746</v>
      </c>
      <c r="T56" s="12">
        <v>137534</v>
      </c>
      <c r="U56" s="12">
        <v>138086</v>
      </c>
      <c r="V56" s="12">
        <v>121748</v>
      </c>
      <c r="W56" s="12">
        <v>102675</v>
      </c>
      <c r="X56" s="12">
        <v>87875</v>
      </c>
      <c r="Y56" s="12">
        <v>78487</v>
      </c>
      <c r="AA56" s="2">
        <f>IFERROR(INDEX('Holiday Schedule'!$D$3:$D$24,MATCH(Total_StdO_Customers!A56,'Holiday Schedule'!$C$3:$C$24,0)),0)</f>
        <v>0</v>
      </c>
      <c r="AB56" s="2">
        <f t="shared" si="0"/>
        <v>7</v>
      </c>
      <c r="AC56" s="2">
        <f t="shared" si="1"/>
        <v>0</v>
      </c>
      <c r="AD56" s="5">
        <f t="shared" si="2"/>
        <v>2447223</v>
      </c>
      <c r="AE56" s="5">
        <f t="shared" si="3"/>
        <v>2447223</v>
      </c>
      <c r="AG56" s="2">
        <f t="shared" si="4"/>
        <v>2</v>
      </c>
      <c r="AH56" s="2">
        <f t="shared" si="5"/>
        <v>2024</v>
      </c>
      <c r="AJ56" s="5">
        <f t="shared" si="6"/>
        <v>138086</v>
      </c>
      <c r="AK56" s="2">
        <f t="shared" si="7"/>
        <v>20</v>
      </c>
    </row>
    <row r="57" spans="1:37" x14ac:dyDescent="0.25">
      <c r="A57" s="4">
        <v>45340</v>
      </c>
      <c r="B57" s="12">
        <v>72800</v>
      </c>
      <c r="C57" s="12">
        <v>70248</v>
      </c>
      <c r="D57" s="12">
        <v>68891</v>
      </c>
      <c r="E57" s="12">
        <v>68480</v>
      </c>
      <c r="F57" s="12">
        <v>73231</v>
      </c>
      <c r="G57" s="12">
        <v>78831</v>
      </c>
      <c r="H57" s="12">
        <v>102581</v>
      </c>
      <c r="I57" s="12">
        <v>113374</v>
      </c>
      <c r="J57" s="12">
        <v>116538</v>
      </c>
      <c r="K57" s="12">
        <v>118345</v>
      </c>
      <c r="L57" s="12">
        <v>116398</v>
      </c>
      <c r="M57" s="12">
        <v>113340</v>
      </c>
      <c r="N57" s="12">
        <v>105879</v>
      </c>
      <c r="O57" s="12">
        <v>103807</v>
      </c>
      <c r="P57" s="12">
        <v>100887</v>
      </c>
      <c r="Q57" s="12">
        <v>107845</v>
      </c>
      <c r="R57" s="12">
        <v>117687</v>
      </c>
      <c r="S57" s="12">
        <v>131750</v>
      </c>
      <c r="T57" s="12">
        <v>137543</v>
      </c>
      <c r="U57" s="12">
        <v>138096</v>
      </c>
      <c r="V57" s="12">
        <v>121757</v>
      </c>
      <c r="W57" s="12">
        <v>102684</v>
      </c>
      <c r="X57" s="12">
        <v>87881</v>
      </c>
      <c r="Y57" s="12">
        <v>78492</v>
      </c>
      <c r="AA57" s="2">
        <f>IFERROR(INDEX('Holiday Schedule'!$D$3:$D$24,MATCH(Total_StdO_Customers!A57,'Holiday Schedule'!$C$3:$C$24,0)),0)</f>
        <v>0</v>
      </c>
      <c r="AB57" s="2">
        <f t="shared" si="0"/>
        <v>1</v>
      </c>
      <c r="AC57" s="2">
        <f t="shared" si="1"/>
        <v>0</v>
      </c>
      <c r="AD57" s="5">
        <f t="shared" si="2"/>
        <v>2447365</v>
      </c>
      <c r="AE57" s="5">
        <f t="shared" si="3"/>
        <v>2447365</v>
      </c>
      <c r="AG57" s="2">
        <f t="shared" si="4"/>
        <v>2</v>
      </c>
      <c r="AH57" s="2">
        <f t="shared" si="5"/>
        <v>2024</v>
      </c>
      <c r="AJ57" s="5">
        <f t="shared" si="6"/>
        <v>138096</v>
      </c>
      <c r="AK57" s="2">
        <f t="shared" si="7"/>
        <v>20</v>
      </c>
    </row>
    <row r="58" spans="1:37" x14ac:dyDescent="0.25">
      <c r="A58" s="4">
        <v>45341</v>
      </c>
      <c r="B58" s="12">
        <v>72804</v>
      </c>
      <c r="C58" s="12">
        <v>70252</v>
      </c>
      <c r="D58" s="12">
        <v>68896</v>
      </c>
      <c r="E58" s="12">
        <v>68483</v>
      </c>
      <c r="F58" s="12">
        <v>73234</v>
      </c>
      <c r="G58" s="12">
        <v>78836</v>
      </c>
      <c r="H58" s="12">
        <v>102580</v>
      </c>
      <c r="I58" s="12">
        <v>113382</v>
      </c>
      <c r="J58" s="12">
        <v>116546</v>
      </c>
      <c r="K58" s="12">
        <v>118351</v>
      </c>
      <c r="L58" s="12">
        <v>116405</v>
      </c>
      <c r="M58" s="12">
        <v>113346</v>
      </c>
      <c r="N58" s="12">
        <v>105885</v>
      </c>
      <c r="O58" s="12">
        <v>103812</v>
      </c>
      <c r="P58" s="12">
        <v>100893</v>
      </c>
      <c r="Q58" s="12">
        <v>107852</v>
      </c>
      <c r="R58" s="12">
        <v>117696</v>
      </c>
      <c r="S58" s="12">
        <v>131747</v>
      </c>
      <c r="T58" s="12">
        <v>137556</v>
      </c>
      <c r="U58" s="12">
        <v>138108</v>
      </c>
      <c r="V58" s="12">
        <v>121767</v>
      </c>
      <c r="W58" s="12">
        <v>102691</v>
      </c>
      <c r="X58" s="12">
        <v>87887</v>
      </c>
      <c r="Y58" s="12">
        <v>78497</v>
      </c>
      <c r="AA58" s="2">
        <f>IFERROR(INDEX('Holiday Schedule'!$D$3:$D$24,MATCH(Total_StdO_Customers!A58,'Holiday Schedule'!$C$3:$C$24,0)),0)</f>
        <v>1</v>
      </c>
      <c r="AB58" s="2">
        <f t="shared" si="0"/>
        <v>2</v>
      </c>
      <c r="AC58" s="2">
        <f t="shared" si="1"/>
        <v>0</v>
      </c>
      <c r="AD58" s="5">
        <f t="shared" si="2"/>
        <v>2447506</v>
      </c>
      <c r="AE58" s="5">
        <f t="shared" si="3"/>
        <v>2447506</v>
      </c>
      <c r="AG58" s="2">
        <f t="shared" si="4"/>
        <v>2</v>
      </c>
      <c r="AH58" s="2">
        <f t="shared" si="5"/>
        <v>2024</v>
      </c>
      <c r="AJ58" s="5">
        <f t="shared" si="6"/>
        <v>138108</v>
      </c>
      <c r="AK58" s="2">
        <f t="shared" si="7"/>
        <v>20</v>
      </c>
    </row>
    <row r="59" spans="1:37" x14ac:dyDescent="0.25">
      <c r="A59" s="4">
        <v>45342</v>
      </c>
      <c r="B59" s="12">
        <v>72521</v>
      </c>
      <c r="C59" s="12">
        <v>70609</v>
      </c>
      <c r="D59" s="12">
        <v>69478</v>
      </c>
      <c r="E59" s="12">
        <v>68639</v>
      </c>
      <c r="F59" s="12">
        <v>74246</v>
      </c>
      <c r="G59" s="12">
        <v>81639</v>
      </c>
      <c r="H59" s="12">
        <v>110760</v>
      </c>
      <c r="I59" s="12">
        <v>119537</v>
      </c>
      <c r="J59" s="12">
        <v>117810</v>
      </c>
      <c r="K59" s="12">
        <v>115188</v>
      </c>
      <c r="L59" s="12">
        <v>113353</v>
      </c>
      <c r="M59" s="12">
        <v>110548</v>
      </c>
      <c r="N59" s="12">
        <v>104213</v>
      </c>
      <c r="O59" s="12">
        <v>102634</v>
      </c>
      <c r="P59" s="12">
        <v>99728</v>
      </c>
      <c r="Q59" s="12">
        <v>106416</v>
      </c>
      <c r="R59" s="12">
        <v>116762</v>
      </c>
      <c r="S59" s="12">
        <v>132366</v>
      </c>
      <c r="T59" s="12">
        <v>137274</v>
      </c>
      <c r="U59" s="12">
        <v>140604</v>
      </c>
      <c r="V59" s="12">
        <v>124819</v>
      </c>
      <c r="W59" s="12">
        <v>105864</v>
      </c>
      <c r="X59" s="12">
        <v>88139</v>
      </c>
      <c r="Y59" s="12">
        <v>78927</v>
      </c>
      <c r="AA59" s="2">
        <f>IFERROR(INDEX('Holiday Schedule'!$D$3:$D$24,MATCH(Total_StdO_Customers!A59,'Holiday Schedule'!$C$3:$C$24,0)),0)</f>
        <v>0</v>
      </c>
      <c r="AB59" s="2">
        <f t="shared" si="0"/>
        <v>3</v>
      </c>
      <c r="AC59" s="2">
        <f t="shared" si="1"/>
        <v>1835255</v>
      </c>
      <c r="AD59" s="5">
        <f t="shared" si="2"/>
        <v>626819</v>
      </c>
      <c r="AE59" s="5">
        <f t="shared" si="3"/>
        <v>2462074</v>
      </c>
      <c r="AG59" s="2">
        <f t="shared" si="4"/>
        <v>2</v>
      </c>
      <c r="AH59" s="2">
        <f t="shared" si="5"/>
        <v>2024</v>
      </c>
      <c r="AJ59" s="5">
        <f t="shared" si="6"/>
        <v>140604</v>
      </c>
      <c r="AK59" s="2">
        <f t="shared" si="7"/>
        <v>20</v>
      </c>
    </row>
    <row r="60" spans="1:37" x14ac:dyDescent="0.25">
      <c r="A60" s="4">
        <v>45343</v>
      </c>
      <c r="B60" s="12">
        <v>72529</v>
      </c>
      <c r="C60" s="12">
        <v>70616</v>
      </c>
      <c r="D60" s="12">
        <v>69488</v>
      </c>
      <c r="E60" s="12">
        <v>68646</v>
      </c>
      <c r="F60" s="12">
        <v>74254</v>
      </c>
      <c r="G60" s="12">
        <v>81647</v>
      </c>
      <c r="H60" s="12">
        <v>110774</v>
      </c>
      <c r="I60" s="12">
        <v>119549</v>
      </c>
      <c r="J60" s="12">
        <v>117821</v>
      </c>
      <c r="K60" s="12">
        <v>115201</v>
      </c>
      <c r="L60" s="12">
        <v>113366</v>
      </c>
      <c r="M60" s="12">
        <v>110560</v>
      </c>
      <c r="N60" s="12">
        <v>104223</v>
      </c>
      <c r="O60" s="12">
        <v>102645</v>
      </c>
      <c r="P60" s="12">
        <v>99737</v>
      </c>
      <c r="Q60" s="12">
        <v>106427</v>
      </c>
      <c r="R60" s="12">
        <v>116773</v>
      </c>
      <c r="S60" s="12">
        <v>132382</v>
      </c>
      <c r="T60" s="12">
        <v>137292</v>
      </c>
      <c r="U60" s="12">
        <v>140620</v>
      </c>
      <c r="V60" s="12">
        <v>124830</v>
      </c>
      <c r="W60" s="12">
        <v>105875</v>
      </c>
      <c r="X60" s="12">
        <v>88147</v>
      </c>
      <c r="Y60" s="12">
        <v>78936</v>
      </c>
      <c r="AA60" s="2">
        <f>IFERROR(INDEX('Holiday Schedule'!$D$3:$D$24,MATCH(Total_StdO_Customers!A60,'Holiday Schedule'!$C$3:$C$24,0)),0)</f>
        <v>0</v>
      </c>
      <c r="AB60" s="2">
        <f t="shared" si="0"/>
        <v>4</v>
      </c>
      <c r="AC60" s="2">
        <f t="shared" si="1"/>
        <v>1835448</v>
      </c>
      <c r="AD60" s="5">
        <f t="shared" si="2"/>
        <v>626890</v>
      </c>
      <c r="AE60" s="5">
        <f t="shared" si="3"/>
        <v>2462338</v>
      </c>
      <c r="AG60" s="2">
        <f t="shared" si="4"/>
        <v>2</v>
      </c>
      <c r="AH60" s="2">
        <f t="shared" si="5"/>
        <v>2024</v>
      </c>
      <c r="AJ60" s="5">
        <f t="shared" si="6"/>
        <v>140620</v>
      </c>
      <c r="AK60" s="2">
        <f t="shared" si="7"/>
        <v>20</v>
      </c>
    </row>
    <row r="61" spans="1:37" x14ac:dyDescent="0.25">
      <c r="A61" s="4">
        <v>45344</v>
      </c>
      <c r="B61" s="12">
        <v>73261</v>
      </c>
      <c r="C61" s="12">
        <v>71330</v>
      </c>
      <c r="D61" s="12">
        <v>70188</v>
      </c>
      <c r="E61" s="12">
        <v>69340</v>
      </c>
      <c r="F61" s="12">
        <v>75005</v>
      </c>
      <c r="G61" s="12">
        <v>82476</v>
      </c>
      <c r="H61" s="12">
        <v>111918</v>
      </c>
      <c r="I61" s="12">
        <v>120778</v>
      </c>
      <c r="J61" s="12">
        <v>119031</v>
      </c>
      <c r="K61" s="12">
        <v>116382</v>
      </c>
      <c r="L61" s="12">
        <v>114527</v>
      </c>
      <c r="M61" s="12">
        <v>111693</v>
      </c>
      <c r="N61" s="12">
        <v>105292</v>
      </c>
      <c r="O61" s="12">
        <v>103696</v>
      </c>
      <c r="P61" s="12">
        <v>100759</v>
      </c>
      <c r="Q61" s="12">
        <v>107518</v>
      </c>
      <c r="R61" s="12">
        <v>117969</v>
      </c>
      <c r="S61" s="12">
        <v>133740</v>
      </c>
      <c r="T61" s="12">
        <v>138696</v>
      </c>
      <c r="U61" s="12">
        <v>142058</v>
      </c>
      <c r="V61" s="12">
        <v>126107</v>
      </c>
      <c r="W61" s="12">
        <v>106955</v>
      </c>
      <c r="X61" s="12">
        <v>89044</v>
      </c>
      <c r="Y61" s="12">
        <v>79737</v>
      </c>
      <c r="AA61" s="2">
        <f>IFERROR(INDEX('Holiday Schedule'!$D$3:$D$24,MATCH(Total_StdO_Customers!A61,'Holiday Schedule'!$C$3:$C$24,0)),0)</f>
        <v>0</v>
      </c>
      <c r="AB61" s="2">
        <f t="shared" si="0"/>
        <v>5</v>
      </c>
      <c r="AC61" s="2">
        <f t="shared" si="1"/>
        <v>1854245</v>
      </c>
      <c r="AD61" s="5">
        <f t="shared" si="2"/>
        <v>633255</v>
      </c>
      <c r="AE61" s="5">
        <f t="shared" si="3"/>
        <v>2487500</v>
      </c>
      <c r="AG61" s="2">
        <f t="shared" si="4"/>
        <v>2</v>
      </c>
      <c r="AH61" s="2">
        <f t="shared" si="5"/>
        <v>2024</v>
      </c>
      <c r="AJ61" s="5">
        <f t="shared" si="6"/>
        <v>142058</v>
      </c>
      <c r="AK61" s="2">
        <f t="shared" si="7"/>
        <v>20</v>
      </c>
    </row>
    <row r="62" spans="1:37" x14ac:dyDescent="0.25">
      <c r="A62" s="4">
        <v>45345</v>
      </c>
      <c r="B62" s="12">
        <v>73262</v>
      </c>
      <c r="C62" s="12">
        <v>71331</v>
      </c>
      <c r="D62" s="12">
        <v>70189</v>
      </c>
      <c r="E62" s="12">
        <v>69340</v>
      </c>
      <c r="F62" s="12">
        <v>75006</v>
      </c>
      <c r="G62" s="12">
        <v>82478</v>
      </c>
      <c r="H62" s="12">
        <v>111943</v>
      </c>
      <c r="I62" s="12">
        <v>120784</v>
      </c>
      <c r="J62" s="12">
        <v>119032</v>
      </c>
      <c r="K62" s="12">
        <v>116385</v>
      </c>
      <c r="L62" s="12">
        <v>114529</v>
      </c>
      <c r="M62" s="12">
        <v>111695</v>
      </c>
      <c r="N62" s="12">
        <v>105292</v>
      </c>
      <c r="O62" s="12">
        <v>103698</v>
      </c>
      <c r="P62" s="12">
        <v>100761</v>
      </c>
      <c r="Q62" s="12">
        <v>107520</v>
      </c>
      <c r="R62" s="12">
        <v>117972</v>
      </c>
      <c r="S62" s="12">
        <v>133748</v>
      </c>
      <c r="T62" s="12">
        <v>138700</v>
      </c>
      <c r="U62" s="12">
        <v>142063</v>
      </c>
      <c r="V62" s="12">
        <v>126109</v>
      </c>
      <c r="W62" s="12">
        <v>106957</v>
      </c>
      <c r="X62" s="12">
        <v>89046</v>
      </c>
      <c r="Y62" s="12">
        <v>79738</v>
      </c>
      <c r="AA62" s="2">
        <f>IFERROR(INDEX('Holiday Schedule'!$D$3:$D$24,MATCH(Total_StdO_Customers!A62,'Holiday Schedule'!$C$3:$C$24,0)),0)</f>
        <v>0</v>
      </c>
      <c r="AB62" s="2">
        <f t="shared" si="0"/>
        <v>6</v>
      </c>
      <c r="AC62" s="2">
        <f t="shared" si="1"/>
        <v>1854291</v>
      </c>
      <c r="AD62" s="5">
        <f t="shared" si="2"/>
        <v>633287</v>
      </c>
      <c r="AE62" s="5">
        <f t="shared" si="3"/>
        <v>2487578</v>
      </c>
      <c r="AG62" s="2">
        <f t="shared" si="4"/>
        <v>2</v>
      </c>
      <c r="AH62" s="2">
        <f t="shared" si="5"/>
        <v>2024</v>
      </c>
      <c r="AJ62" s="5">
        <f t="shared" si="6"/>
        <v>142063</v>
      </c>
      <c r="AK62" s="2">
        <f t="shared" si="7"/>
        <v>20</v>
      </c>
    </row>
    <row r="63" spans="1:37" x14ac:dyDescent="0.25">
      <c r="A63" s="4">
        <v>45346</v>
      </c>
      <c r="B63" s="12">
        <v>74263</v>
      </c>
      <c r="C63" s="12">
        <v>71658</v>
      </c>
      <c r="D63" s="12">
        <v>70270</v>
      </c>
      <c r="E63" s="12">
        <v>69851</v>
      </c>
      <c r="F63" s="12">
        <v>74698</v>
      </c>
      <c r="G63" s="12">
        <v>80417</v>
      </c>
      <c r="H63" s="12">
        <v>104657</v>
      </c>
      <c r="I63" s="12">
        <v>115684</v>
      </c>
      <c r="J63" s="12">
        <v>118908</v>
      </c>
      <c r="K63" s="12">
        <v>120745</v>
      </c>
      <c r="L63" s="12">
        <v>118756</v>
      </c>
      <c r="M63" s="12">
        <v>115634</v>
      </c>
      <c r="N63" s="12">
        <v>108020</v>
      </c>
      <c r="O63" s="12">
        <v>105903</v>
      </c>
      <c r="P63" s="12">
        <v>102923</v>
      </c>
      <c r="Q63" s="12">
        <v>110031</v>
      </c>
      <c r="R63" s="12">
        <v>120079</v>
      </c>
      <c r="S63" s="12">
        <v>134411</v>
      </c>
      <c r="T63" s="12">
        <v>140358</v>
      </c>
      <c r="U63" s="12">
        <v>140923</v>
      </c>
      <c r="V63" s="12">
        <v>124241</v>
      </c>
      <c r="W63" s="12">
        <v>104769</v>
      </c>
      <c r="X63" s="12">
        <v>89661</v>
      </c>
      <c r="Y63" s="12">
        <v>80076</v>
      </c>
      <c r="AA63" s="2">
        <f>IFERROR(INDEX('Holiday Schedule'!$D$3:$D$24,MATCH(Total_StdO_Customers!A63,'Holiday Schedule'!$C$3:$C$24,0)),0)</f>
        <v>0</v>
      </c>
      <c r="AB63" s="2">
        <f t="shared" si="0"/>
        <v>7</v>
      </c>
      <c r="AC63" s="2">
        <f t="shared" si="1"/>
        <v>0</v>
      </c>
      <c r="AD63" s="5">
        <f t="shared" si="2"/>
        <v>2496936</v>
      </c>
      <c r="AE63" s="5">
        <f t="shared" si="3"/>
        <v>2496936</v>
      </c>
      <c r="AG63" s="2">
        <f t="shared" si="4"/>
        <v>2</v>
      </c>
      <c r="AH63" s="2">
        <f t="shared" si="5"/>
        <v>2024</v>
      </c>
      <c r="AJ63" s="5">
        <f t="shared" si="6"/>
        <v>140923</v>
      </c>
      <c r="AK63" s="2">
        <f t="shared" si="7"/>
        <v>20</v>
      </c>
    </row>
    <row r="64" spans="1:37" x14ac:dyDescent="0.25">
      <c r="A64" s="4">
        <v>45347</v>
      </c>
      <c r="B64" s="12">
        <v>74266</v>
      </c>
      <c r="C64" s="12">
        <v>71661</v>
      </c>
      <c r="D64" s="12">
        <v>70273</v>
      </c>
      <c r="E64" s="12">
        <v>69855</v>
      </c>
      <c r="F64" s="12">
        <v>74703</v>
      </c>
      <c r="G64" s="12">
        <v>80420</v>
      </c>
      <c r="H64" s="12">
        <v>104647</v>
      </c>
      <c r="I64" s="12">
        <v>115687</v>
      </c>
      <c r="J64" s="12">
        <v>118911</v>
      </c>
      <c r="K64" s="12">
        <v>120749</v>
      </c>
      <c r="L64" s="12">
        <v>118760</v>
      </c>
      <c r="M64" s="12">
        <v>115636</v>
      </c>
      <c r="N64" s="12">
        <v>108022</v>
      </c>
      <c r="O64" s="12">
        <v>105905</v>
      </c>
      <c r="P64" s="12">
        <v>102926</v>
      </c>
      <c r="Q64" s="12">
        <v>110032</v>
      </c>
      <c r="R64" s="12">
        <v>120083</v>
      </c>
      <c r="S64" s="12">
        <v>134421</v>
      </c>
      <c r="T64" s="12">
        <v>140362</v>
      </c>
      <c r="U64" s="12">
        <v>140928</v>
      </c>
      <c r="V64" s="12">
        <v>124246</v>
      </c>
      <c r="W64" s="12">
        <v>104772</v>
      </c>
      <c r="X64" s="12">
        <v>89664</v>
      </c>
      <c r="Y64" s="12">
        <v>80076</v>
      </c>
      <c r="AA64" s="2">
        <f>IFERROR(INDEX('Holiday Schedule'!$D$3:$D$24,MATCH(Total_StdO_Customers!A64,'Holiday Schedule'!$C$3:$C$24,0)),0)</f>
        <v>0</v>
      </c>
      <c r="AB64" s="2">
        <f t="shared" si="0"/>
        <v>1</v>
      </c>
      <c r="AC64" s="2">
        <f t="shared" si="1"/>
        <v>0</v>
      </c>
      <c r="AD64" s="5">
        <f t="shared" si="2"/>
        <v>2497005</v>
      </c>
      <c r="AE64" s="5">
        <f t="shared" si="3"/>
        <v>2497005</v>
      </c>
      <c r="AG64" s="2">
        <f t="shared" si="4"/>
        <v>2</v>
      </c>
      <c r="AH64" s="2">
        <f t="shared" si="5"/>
        <v>2024</v>
      </c>
      <c r="AJ64" s="5">
        <f t="shared" si="6"/>
        <v>140928</v>
      </c>
      <c r="AK64" s="2">
        <f t="shared" si="7"/>
        <v>20</v>
      </c>
    </row>
    <row r="65" spans="1:37" x14ac:dyDescent="0.25">
      <c r="A65" s="4">
        <v>45348</v>
      </c>
      <c r="B65" s="12">
        <v>73492</v>
      </c>
      <c r="C65" s="12">
        <v>71555</v>
      </c>
      <c r="D65" s="12">
        <v>70410</v>
      </c>
      <c r="E65" s="12">
        <v>69558</v>
      </c>
      <c r="F65" s="12">
        <v>75243</v>
      </c>
      <c r="G65" s="12">
        <v>82733</v>
      </c>
      <c r="H65" s="12">
        <v>112251</v>
      </c>
      <c r="I65" s="12">
        <v>121158</v>
      </c>
      <c r="J65" s="12">
        <v>119410</v>
      </c>
      <c r="K65" s="12">
        <v>116755</v>
      </c>
      <c r="L65" s="12">
        <v>114896</v>
      </c>
      <c r="M65" s="12">
        <v>112054</v>
      </c>
      <c r="N65" s="12">
        <v>105633</v>
      </c>
      <c r="O65" s="12">
        <v>104033</v>
      </c>
      <c r="P65" s="12">
        <v>101088</v>
      </c>
      <c r="Q65" s="12">
        <v>107865</v>
      </c>
      <c r="R65" s="12">
        <v>118342</v>
      </c>
      <c r="S65" s="12">
        <v>134146</v>
      </c>
      <c r="T65" s="12">
        <v>139120</v>
      </c>
      <c r="U65" s="12">
        <v>142489</v>
      </c>
      <c r="V65" s="12">
        <v>126492</v>
      </c>
      <c r="W65" s="12">
        <v>107283</v>
      </c>
      <c r="X65" s="12">
        <v>89320</v>
      </c>
      <c r="Y65" s="12">
        <v>79985</v>
      </c>
      <c r="AA65" s="2">
        <f>IFERROR(INDEX('Holiday Schedule'!$D$3:$D$24,MATCH(Total_StdO_Customers!A65,'Holiday Schedule'!$C$3:$C$24,0)),0)</f>
        <v>0</v>
      </c>
      <c r="AB65" s="2">
        <f t="shared" si="0"/>
        <v>2</v>
      </c>
      <c r="AC65" s="2">
        <f t="shared" si="1"/>
        <v>1860084</v>
      </c>
      <c r="AD65" s="5">
        <f t="shared" si="2"/>
        <v>635227</v>
      </c>
      <c r="AE65" s="5">
        <f t="shared" si="3"/>
        <v>2495311</v>
      </c>
      <c r="AG65" s="2">
        <f t="shared" si="4"/>
        <v>2</v>
      </c>
      <c r="AH65" s="2">
        <f t="shared" si="5"/>
        <v>2024</v>
      </c>
      <c r="AJ65" s="5">
        <f t="shared" si="6"/>
        <v>142489</v>
      </c>
      <c r="AK65" s="2">
        <f t="shared" si="7"/>
        <v>20</v>
      </c>
    </row>
    <row r="66" spans="1:37" x14ac:dyDescent="0.25">
      <c r="A66" s="4">
        <v>45349</v>
      </c>
      <c r="B66" s="12">
        <v>73593</v>
      </c>
      <c r="C66" s="12">
        <v>71651</v>
      </c>
      <c r="D66" s="12">
        <v>70504</v>
      </c>
      <c r="E66" s="12">
        <v>69652</v>
      </c>
      <c r="F66" s="12">
        <v>75344</v>
      </c>
      <c r="G66" s="12">
        <v>82846</v>
      </c>
      <c r="H66" s="12">
        <v>112389</v>
      </c>
      <c r="I66" s="12">
        <v>121322</v>
      </c>
      <c r="J66" s="12">
        <v>119569</v>
      </c>
      <c r="K66" s="12">
        <v>116909</v>
      </c>
      <c r="L66" s="12">
        <v>115046</v>
      </c>
      <c r="M66" s="12">
        <v>112200</v>
      </c>
      <c r="N66" s="12">
        <v>105768</v>
      </c>
      <c r="O66" s="12">
        <v>104166</v>
      </c>
      <c r="P66" s="12">
        <v>101216</v>
      </c>
      <c r="Q66" s="12">
        <v>108005</v>
      </c>
      <c r="R66" s="12">
        <v>118500</v>
      </c>
      <c r="S66" s="12">
        <v>134332</v>
      </c>
      <c r="T66" s="12">
        <v>139317</v>
      </c>
      <c r="U66" s="12">
        <v>142694</v>
      </c>
      <c r="V66" s="12">
        <v>126670</v>
      </c>
      <c r="W66" s="12">
        <v>107434</v>
      </c>
      <c r="X66" s="12">
        <v>89442</v>
      </c>
      <c r="Y66" s="12">
        <v>80094</v>
      </c>
      <c r="AA66" s="2">
        <f>IFERROR(INDEX('Holiday Schedule'!$D$3:$D$24,MATCH(Total_StdO_Customers!A66,'Holiday Schedule'!$C$3:$C$24,0)),0)</f>
        <v>0</v>
      </c>
      <c r="AB66" s="2">
        <f t="shared" si="0"/>
        <v>3</v>
      </c>
      <c r="AC66" s="2">
        <f t="shared" si="1"/>
        <v>1862590</v>
      </c>
      <c r="AD66" s="5">
        <f t="shared" si="2"/>
        <v>636073</v>
      </c>
      <c r="AE66" s="5">
        <f t="shared" si="3"/>
        <v>2498663</v>
      </c>
      <c r="AG66" s="2">
        <f t="shared" si="4"/>
        <v>2</v>
      </c>
      <c r="AH66" s="2">
        <f t="shared" si="5"/>
        <v>2024</v>
      </c>
      <c r="AJ66" s="5">
        <f t="shared" si="6"/>
        <v>142694</v>
      </c>
      <c r="AK66" s="2">
        <f t="shared" si="7"/>
        <v>20</v>
      </c>
    </row>
    <row r="67" spans="1:37" x14ac:dyDescent="0.25">
      <c r="A67" s="4">
        <v>45350</v>
      </c>
      <c r="B67" s="12">
        <v>73748</v>
      </c>
      <c r="C67" s="12">
        <v>71805</v>
      </c>
      <c r="D67" s="12">
        <v>70656</v>
      </c>
      <c r="E67" s="12">
        <v>69801</v>
      </c>
      <c r="F67" s="12">
        <v>75505</v>
      </c>
      <c r="G67" s="12">
        <v>83023</v>
      </c>
      <c r="H67" s="12">
        <v>112674</v>
      </c>
      <c r="I67" s="12">
        <v>121569</v>
      </c>
      <c r="J67" s="12">
        <v>119809</v>
      </c>
      <c r="K67" s="12">
        <v>117143</v>
      </c>
      <c r="L67" s="12">
        <v>115276</v>
      </c>
      <c r="M67" s="12">
        <v>112424</v>
      </c>
      <c r="N67" s="12">
        <v>105980</v>
      </c>
      <c r="O67" s="12">
        <v>104374</v>
      </c>
      <c r="P67" s="12">
        <v>101419</v>
      </c>
      <c r="Q67" s="12">
        <v>108223</v>
      </c>
      <c r="R67" s="12">
        <v>118781</v>
      </c>
      <c r="S67" s="12">
        <v>134639</v>
      </c>
      <c r="T67" s="12">
        <v>139614</v>
      </c>
      <c r="U67" s="12">
        <v>142995</v>
      </c>
      <c r="V67" s="12">
        <v>126940</v>
      </c>
      <c r="W67" s="12">
        <v>107664</v>
      </c>
      <c r="X67" s="12">
        <v>89633</v>
      </c>
      <c r="Y67" s="12">
        <v>80266</v>
      </c>
      <c r="AA67" s="2">
        <f>IFERROR(INDEX('Holiday Schedule'!$D$3:$D$24,MATCH(Total_StdO_Customers!A67,'Holiday Schedule'!$C$3:$C$24,0)),0)</f>
        <v>0</v>
      </c>
      <c r="AB67" s="2">
        <f t="shared" si="0"/>
        <v>4</v>
      </c>
      <c r="AC67" s="2">
        <f t="shared" si="1"/>
        <v>1866483</v>
      </c>
      <c r="AD67" s="5">
        <f t="shared" si="2"/>
        <v>637478</v>
      </c>
      <c r="AE67" s="5">
        <f t="shared" si="3"/>
        <v>2503961</v>
      </c>
      <c r="AG67" s="2">
        <f t="shared" si="4"/>
        <v>2</v>
      </c>
      <c r="AH67" s="2">
        <f t="shared" si="5"/>
        <v>2024</v>
      </c>
      <c r="AJ67" s="5">
        <f t="shared" si="6"/>
        <v>142995</v>
      </c>
      <c r="AK67" s="2">
        <f t="shared" si="7"/>
        <v>20</v>
      </c>
    </row>
    <row r="68" spans="1:37" x14ac:dyDescent="0.25">
      <c r="A68" s="4">
        <v>45351</v>
      </c>
      <c r="B68" s="12">
        <v>74098</v>
      </c>
      <c r="C68" s="12">
        <v>72145</v>
      </c>
      <c r="D68" s="12">
        <v>70992</v>
      </c>
      <c r="E68" s="12">
        <v>70133</v>
      </c>
      <c r="F68" s="12">
        <v>75862</v>
      </c>
      <c r="G68" s="12">
        <v>83425</v>
      </c>
      <c r="H68" s="12">
        <v>113182</v>
      </c>
      <c r="I68" s="12">
        <v>122145</v>
      </c>
      <c r="J68" s="12">
        <v>120379</v>
      </c>
      <c r="K68" s="12">
        <v>117703</v>
      </c>
      <c r="L68" s="12">
        <v>115823</v>
      </c>
      <c r="M68" s="12">
        <v>112958</v>
      </c>
      <c r="N68" s="12">
        <v>106484</v>
      </c>
      <c r="O68" s="12">
        <v>104872</v>
      </c>
      <c r="P68" s="12">
        <v>101903</v>
      </c>
      <c r="Q68" s="12">
        <v>108736</v>
      </c>
      <c r="R68" s="12">
        <v>119309</v>
      </c>
      <c r="S68" s="12">
        <v>135238</v>
      </c>
      <c r="T68" s="12">
        <v>140264</v>
      </c>
      <c r="U68" s="12">
        <v>143666</v>
      </c>
      <c r="V68" s="12">
        <v>127538</v>
      </c>
      <c r="W68" s="12">
        <v>108172</v>
      </c>
      <c r="X68" s="12">
        <v>90061</v>
      </c>
      <c r="Y68" s="12">
        <v>80650</v>
      </c>
      <c r="AA68" s="2">
        <f>IFERROR(INDEX('Holiday Schedule'!$D$3:$D$24,MATCH(Total_StdO_Customers!A68,'Holiday Schedule'!$C$3:$C$24,0)),0)</f>
        <v>0</v>
      </c>
      <c r="AB68" s="2">
        <f t="shared" si="0"/>
        <v>5</v>
      </c>
      <c r="AC68" s="2">
        <f t="shared" si="1"/>
        <v>1875251</v>
      </c>
      <c r="AD68" s="5">
        <f t="shared" si="2"/>
        <v>640487</v>
      </c>
      <c r="AE68" s="5">
        <f t="shared" si="3"/>
        <v>2515738</v>
      </c>
      <c r="AG68" s="2">
        <f t="shared" si="4"/>
        <v>2</v>
      </c>
      <c r="AH68" s="2">
        <f t="shared" si="5"/>
        <v>2024</v>
      </c>
      <c r="AJ68" s="5">
        <f t="shared" si="6"/>
        <v>143666</v>
      </c>
      <c r="AK68" s="2">
        <f t="shared" si="7"/>
        <v>20</v>
      </c>
    </row>
    <row r="69" spans="1:37" x14ac:dyDescent="0.25">
      <c r="A69" s="4">
        <v>45352</v>
      </c>
      <c r="B69" s="12">
        <v>72638</v>
      </c>
      <c r="C69" s="12">
        <v>67620</v>
      </c>
      <c r="D69" s="12">
        <v>66109</v>
      </c>
      <c r="E69" s="12">
        <v>68104</v>
      </c>
      <c r="F69" s="12">
        <v>70123</v>
      </c>
      <c r="G69" s="12">
        <v>80618</v>
      </c>
      <c r="H69" s="12">
        <v>106305</v>
      </c>
      <c r="I69" s="12">
        <v>119027</v>
      </c>
      <c r="J69" s="12">
        <v>115350</v>
      </c>
      <c r="K69" s="12">
        <v>115412</v>
      </c>
      <c r="L69" s="12">
        <v>113341</v>
      </c>
      <c r="M69" s="12">
        <v>109277</v>
      </c>
      <c r="N69" s="12">
        <v>106293</v>
      </c>
      <c r="O69" s="12">
        <v>101282</v>
      </c>
      <c r="P69" s="12">
        <v>97386</v>
      </c>
      <c r="Q69" s="12">
        <v>101627</v>
      </c>
      <c r="R69" s="12">
        <v>107765</v>
      </c>
      <c r="S69" s="12">
        <v>118382</v>
      </c>
      <c r="T69" s="12">
        <v>122366</v>
      </c>
      <c r="U69" s="12">
        <v>134882</v>
      </c>
      <c r="V69" s="12">
        <v>129683</v>
      </c>
      <c r="W69" s="12">
        <v>107389</v>
      </c>
      <c r="X69" s="12">
        <v>86366</v>
      </c>
      <c r="Y69" s="12">
        <v>77700</v>
      </c>
      <c r="AA69" s="2">
        <f>IFERROR(INDEX('Holiday Schedule'!$D$3:$D$24,MATCH(Total_StdO_Customers!A69,'Holiday Schedule'!$C$3:$C$24,0)),0)</f>
        <v>0</v>
      </c>
      <c r="AB69" s="2">
        <f t="shared" si="0"/>
        <v>6</v>
      </c>
      <c r="AC69" s="2">
        <f t="shared" si="1"/>
        <v>1785828</v>
      </c>
      <c r="AD69" s="5">
        <f t="shared" si="2"/>
        <v>609217</v>
      </c>
      <c r="AE69" s="5">
        <f t="shared" si="3"/>
        <v>2395045</v>
      </c>
      <c r="AG69" s="2">
        <f t="shared" si="4"/>
        <v>3</v>
      </c>
      <c r="AH69" s="2">
        <f t="shared" si="5"/>
        <v>2024</v>
      </c>
      <c r="AJ69" s="5">
        <f t="shared" si="6"/>
        <v>134882</v>
      </c>
      <c r="AK69" s="2">
        <f t="shared" si="7"/>
        <v>20</v>
      </c>
    </row>
    <row r="70" spans="1:37" x14ac:dyDescent="0.25">
      <c r="A70" s="4">
        <v>45353</v>
      </c>
      <c r="B70" s="12">
        <v>73062</v>
      </c>
      <c r="C70" s="12">
        <v>62289</v>
      </c>
      <c r="D70" s="12">
        <v>66869</v>
      </c>
      <c r="E70" s="12">
        <v>67304</v>
      </c>
      <c r="F70" s="12">
        <v>69630</v>
      </c>
      <c r="G70" s="12">
        <v>77039</v>
      </c>
      <c r="H70" s="12">
        <v>96446</v>
      </c>
      <c r="I70" s="12">
        <v>108834</v>
      </c>
      <c r="J70" s="12">
        <v>115630</v>
      </c>
      <c r="K70" s="12">
        <v>120236</v>
      </c>
      <c r="L70" s="12">
        <v>117186</v>
      </c>
      <c r="M70" s="12">
        <v>114061</v>
      </c>
      <c r="N70" s="12">
        <v>110088</v>
      </c>
      <c r="O70" s="12">
        <v>105313</v>
      </c>
      <c r="P70" s="12">
        <v>99517</v>
      </c>
      <c r="Q70" s="12">
        <v>103250</v>
      </c>
      <c r="R70" s="12">
        <v>109644</v>
      </c>
      <c r="S70" s="12">
        <v>119867</v>
      </c>
      <c r="T70" s="12">
        <v>124535</v>
      </c>
      <c r="U70" s="12">
        <v>136366</v>
      </c>
      <c r="V70" s="12">
        <v>131561</v>
      </c>
      <c r="W70" s="12">
        <v>106729</v>
      </c>
      <c r="X70" s="12">
        <v>87307</v>
      </c>
      <c r="Y70" s="12">
        <v>78151</v>
      </c>
      <c r="AA70" s="2">
        <f>IFERROR(INDEX('Holiday Schedule'!$D$3:$D$24,MATCH(Total_StdO_Customers!A70,'Holiday Schedule'!$C$3:$C$24,0)),0)</f>
        <v>0</v>
      </c>
      <c r="AB70" s="2">
        <f t="shared" si="0"/>
        <v>7</v>
      </c>
      <c r="AC70" s="2">
        <f t="shared" si="1"/>
        <v>0</v>
      </c>
      <c r="AD70" s="5">
        <f t="shared" si="2"/>
        <v>2400914</v>
      </c>
      <c r="AE70" s="5">
        <f t="shared" si="3"/>
        <v>2400914</v>
      </c>
      <c r="AG70" s="2">
        <f t="shared" si="4"/>
        <v>3</v>
      </c>
      <c r="AH70" s="2">
        <f t="shared" si="5"/>
        <v>2024</v>
      </c>
      <c r="AJ70" s="5">
        <f t="shared" si="6"/>
        <v>136366</v>
      </c>
      <c r="AK70" s="2">
        <f t="shared" si="7"/>
        <v>20</v>
      </c>
    </row>
    <row r="71" spans="1:37" x14ac:dyDescent="0.25">
      <c r="A71" s="4">
        <v>45354</v>
      </c>
      <c r="B71" s="12">
        <v>73060</v>
      </c>
      <c r="C71" s="12">
        <v>62290</v>
      </c>
      <c r="D71" s="12">
        <v>66869</v>
      </c>
      <c r="E71" s="12">
        <v>67310</v>
      </c>
      <c r="F71" s="12">
        <v>69633</v>
      </c>
      <c r="G71" s="12">
        <v>77039</v>
      </c>
      <c r="H71" s="12">
        <v>96475</v>
      </c>
      <c r="I71" s="12">
        <v>108837</v>
      </c>
      <c r="J71" s="12">
        <v>115632</v>
      </c>
      <c r="K71" s="12">
        <v>120236</v>
      </c>
      <c r="L71" s="12">
        <v>117186</v>
      </c>
      <c r="M71" s="12">
        <v>114061</v>
      </c>
      <c r="N71" s="12">
        <v>110088</v>
      </c>
      <c r="O71" s="12">
        <v>105314</v>
      </c>
      <c r="P71" s="12">
        <v>99528</v>
      </c>
      <c r="Q71" s="12">
        <v>103265</v>
      </c>
      <c r="R71" s="12">
        <v>109642</v>
      </c>
      <c r="S71" s="12">
        <v>119865</v>
      </c>
      <c r="T71" s="12">
        <v>124563</v>
      </c>
      <c r="U71" s="12">
        <v>136395</v>
      </c>
      <c r="V71" s="12">
        <v>131593</v>
      </c>
      <c r="W71" s="12">
        <v>106761</v>
      </c>
      <c r="X71" s="12">
        <v>87340</v>
      </c>
      <c r="Y71" s="12">
        <v>78182</v>
      </c>
      <c r="AA71" s="2">
        <f>IFERROR(INDEX('Holiday Schedule'!$D$3:$D$24,MATCH(Total_StdO_Customers!A71,'Holiday Schedule'!$C$3:$C$24,0)),0)</f>
        <v>0</v>
      </c>
      <c r="AB71" s="2">
        <f t="shared" si="0"/>
        <v>1</v>
      </c>
      <c r="AC71" s="2">
        <f t="shared" si="1"/>
        <v>0</v>
      </c>
      <c r="AD71" s="5">
        <f t="shared" si="2"/>
        <v>2401164</v>
      </c>
      <c r="AE71" s="5">
        <f t="shared" si="3"/>
        <v>2401164</v>
      </c>
      <c r="AG71" s="2">
        <f t="shared" si="4"/>
        <v>3</v>
      </c>
      <c r="AH71" s="2">
        <f t="shared" si="5"/>
        <v>2024</v>
      </c>
      <c r="AJ71" s="5">
        <f t="shared" si="6"/>
        <v>136395</v>
      </c>
      <c r="AK71" s="2">
        <f t="shared" si="7"/>
        <v>20</v>
      </c>
    </row>
    <row r="72" spans="1:37" x14ac:dyDescent="0.25">
      <c r="A72" s="4">
        <v>45355</v>
      </c>
      <c r="B72" s="12">
        <v>72757</v>
      </c>
      <c r="C72" s="12">
        <v>67735</v>
      </c>
      <c r="D72" s="12">
        <v>66219</v>
      </c>
      <c r="E72" s="12">
        <v>68216</v>
      </c>
      <c r="F72" s="12">
        <v>70237</v>
      </c>
      <c r="G72" s="12">
        <v>80744</v>
      </c>
      <c r="H72" s="12">
        <v>106421</v>
      </c>
      <c r="I72" s="12">
        <v>119164</v>
      </c>
      <c r="J72" s="12">
        <v>115487</v>
      </c>
      <c r="K72" s="12">
        <v>115545</v>
      </c>
      <c r="L72" s="12">
        <v>113484</v>
      </c>
      <c r="M72" s="12">
        <v>109409</v>
      </c>
      <c r="N72" s="12">
        <v>106429</v>
      </c>
      <c r="O72" s="12">
        <v>101407</v>
      </c>
      <c r="P72" s="12">
        <v>97507</v>
      </c>
      <c r="Q72" s="12">
        <v>101746</v>
      </c>
      <c r="R72" s="12">
        <v>107892</v>
      </c>
      <c r="S72" s="12">
        <v>118535</v>
      </c>
      <c r="T72" s="12">
        <v>122540</v>
      </c>
      <c r="U72" s="12">
        <v>135074</v>
      </c>
      <c r="V72" s="12">
        <v>129865</v>
      </c>
      <c r="W72" s="12">
        <v>107550</v>
      </c>
      <c r="X72" s="12">
        <v>86502</v>
      </c>
      <c r="Y72" s="12">
        <v>77829</v>
      </c>
      <c r="AA72" s="2">
        <f>IFERROR(INDEX('Holiday Schedule'!$D$3:$D$24,MATCH(Total_StdO_Customers!A72,'Holiday Schedule'!$C$3:$C$24,0)),0)</f>
        <v>0</v>
      </c>
      <c r="AB72" s="2">
        <f t="shared" si="0"/>
        <v>2</v>
      </c>
      <c r="AC72" s="2">
        <f t="shared" si="1"/>
        <v>1788136</v>
      </c>
      <c r="AD72" s="5">
        <f t="shared" si="2"/>
        <v>610158</v>
      </c>
      <c r="AE72" s="5">
        <f t="shared" si="3"/>
        <v>2398294</v>
      </c>
      <c r="AG72" s="2">
        <f t="shared" si="4"/>
        <v>3</v>
      </c>
      <c r="AH72" s="2">
        <f t="shared" si="5"/>
        <v>2024</v>
      </c>
      <c r="AJ72" s="5">
        <f t="shared" si="6"/>
        <v>135074</v>
      </c>
      <c r="AK72" s="2">
        <f t="shared" si="7"/>
        <v>20</v>
      </c>
    </row>
    <row r="73" spans="1:37" x14ac:dyDescent="0.25">
      <c r="A73" s="4">
        <v>45356</v>
      </c>
      <c r="B73" s="12">
        <v>72754</v>
      </c>
      <c r="C73" s="12">
        <v>67731</v>
      </c>
      <c r="D73" s="12">
        <v>66219</v>
      </c>
      <c r="E73" s="12">
        <v>68214</v>
      </c>
      <c r="F73" s="12">
        <v>70236</v>
      </c>
      <c r="G73" s="12">
        <v>80745</v>
      </c>
      <c r="H73" s="12">
        <v>106431</v>
      </c>
      <c r="I73" s="12">
        <v>119160</v>
      </c>
      <c r="J73" s="12">
        <v>115486</v>
      </c>
      <c r="K73" s="12">
        <v>115555</v>
      </c>
      <c r="L73" s="12">
        <v>113469</v>
      </c>
      <c r="M73" s="12">
        <v>109401</v>
      </c>
      <c r="N73" s="12">
        <v>106415</v>
      </c>
      <c r="O73" s="12">
        <v>101402</v>
      </c>
      <c r="P73" s="12">
        <v>97499</v>
      </c>
      <c r="Q73" s="12">
        <v>101743</v>
      </c>
      <c r="R73" s="12">
        <v>107889</v>
      </c>
      <c r="S73" s="12">
        <v>118565</v>
      </c>
      <c r="T73" s="12">
        <v>122540</v>
      </c>
      <c r="U73" s="12">
        <v>135071</v>
      </c>
      <c r="V73" s="12">
        <v>129864</v>
      </c>
      <c r="W73" s="12">
        <v>107545</v>
      </c>
      <c r="X73" s="12">
        <v>86499</v>
      </c>
      <c r="Y73" s="12">
        <v>77826</v>
      </c>
      <c r="AA73" s="2">
        <f>IFERROR(INDEX('Holiday Schedule'!$D$3:$D$24,MATCH(Total_StdO_Customers!A73,'Holiday Schedule'!$C$3:$C$24,0)),0)</f>
        <v>0</v>
      </c>
      <c r="AB73" s="2">
        <f t="shared" si="0"/>
        <v>3</v>
      </c>
      <c r="AC73" s="2">
        <f t="shared" si="1"/>
        <v>1788103</v>
      </c>
      <c r="AD73" s="5">
        <f t="shared" si="2"/>
        <v>610156</v>
      </c>
      <c r="AE73" s="5">
        <f t="shared" si="3"/>
        <v>2398259</v>
      </c>
      <c r="AG73" s="2">
        <f t="shared" si="4"/>
        <v>3</v>
      </c>
      <c r="AH73" s="2">
        <f t="shared" si="5"/>
        <v>2024</v>
      </c>
      <c r="AJ73" s="5">
        <f t="shared" si="6"/>
        <v>135071</v>
      </c>
      <c r="AK73" s="2">
        <f t="shared" si="7"/>
        <v>20</v>
      </c>
    </row>
    <row r="74" spans="1:37" x14ac:dyDescent="0.25">
      <c r="A74" s="4">
        <v>45357</v>
      </c>
      <c r="B74" s="12">
        <v>72704</v>
      </c>
      <c r="C74" s="12">
        <v>67686</v>
      </c>
      <c r="D74" s="12">
        <v>66176</v>
      </c>
      <c r="E74" s="12">
        <v>68170</v>
      </c>
      <c r="F74" s="12">
        <v>70189</v>
      </c>
      <c r="G74" s="12">
        <v>80686</v>
      </c>
      <c r="H74" s="12">
        <v>106365</v>
      </c>
      <c r="I74" s="12">
        <v>119060</v>
      </c>
      <c r="J74" s="12">
        <v>115390</v>
      </c>
      <c r="K74" s="12">
        <v>115460</v>
      </c>
      <c r="L74" s="12">
        <v>113378</v>
      </c>
      <c r="M74" s="12">
        <v>109316</v>
      </c>
      <c r="N74" s="12">
        <v>106341</v>
      </c>
      <c r="O74" s="12">
        <v>101322</v>
      </c>
      <c r="P74" s="12">
        <v>97435</v>
      </c>
      <c r="Q74" s="12">
        <v>101665</v>
      </c>
      <c r="R74" s="12">
        <v>107804</v>
      </c>
      <c r="S74" s="12">
        <v>118458</v>
      </c>
      <c r="T74" s="12">
        <v>122449</v>
      </c>
      <c r="U74" s="12">
        <v>134966</v>
      </c>
      <c r="V74" s="12">
        <v>129767</v>
      </c>
      <c r="W74" s="12">
        <v>107473</v>
      </c>
      <c r="X74" s="12">
        <v>86448</v>
      </c>
      <c r="Y74" s="12">
        <v>77782</v>
      </c>
      <c r="AA74" s="2">
        <f>IFERROR(INDEX('Holiday Schedule'!$D$3:$D$24,MATCH(Total_StdO_Customers!A74,'Holiday Schedule'!$C$3:$C$24,0)),0)</f>
        <v>0</v>
      </c>
      <c r="AB74" s="2">
        <f t="shared" ref="AB74:AB137" si="8">WEEKDAY(A74)</f>
        <v>4</v>
      </c>
      <c r="AC74" s="2">
        <f t="shared" ref="AC74:AC137" si="9">IF(AND(AB74&gt;1,AB74&lt;7,AA74&lt;1),SUM(I74:X74),0)</f>
        <v>1786732</v>
      </c>
      <c r="AD74" s="5">
        <f t="shared" ref="AD74:AD137" si="10">AE74-AC74</f>
        <v>609758</v>
      </c>
      <c r="AE74" s="5">
        <f t="shared" ref="AE74:AE137" si="11">SUM(B74:Y74)</f>
        <v>2396490</v>
      </c>
      <c r="AG74" s="2">
        <f t="shared" ref="AG74:AG137" si="12">MONTH(A74)</f>
        <v>3</v>
      </c>
      <c r="AH74" s="2">
        <f t="shared" ref="AH74:AH137" si="13">YEAR(A74)</f>
        <v>2024</v>
      </c>
      <c r="AJ74" s="5">
        <f t="shared" ref="AJ74:AJ137" si="14">MAX(B74:Y74)</f>
        <v>134966</v>
      </c>
      <c r="AK74" s="2">
        <f t="shared" ref="AK74:AK137" si="15">IF(AE74&gt;0,INDEX(B$8:Y$8,MATCH(AJ74,B74:Y74,0)),"")</f>
        <v>20</v>
      </c>
    </row>
    <row r="75" spans="1:37" x14ac:dyDescent="0.25">
      <c r="A75" s="4">
        <v>45358</v>
      </c>
      <c r="B75" s="12">
        <v>72644</v>
      </c>
      <c r="C75" s="12">
        <v>67632</v>
      </c>
      <c r="D75" s="12">
        <v>66123</v>
      </c>
      <c r="E75" s="12">
        <v>68115</v>
      </c>
      <c r="F75" s="12">
        <v>70131</v>
      </c>
      <c r="G75" s="12">
        <v>80619</v>
      </c>
      <c r="H75" s="12">
        <v>106304</v>
      </c>
      <c r="I75" s="12">
        <v>118932</v>
      </c>
      <c r="J75" s="12">
        <v>115271</v>
      </c>
      <c r="K75" s="12">
        <v>115370</v>
      </c>
      <c r="L75" s="12">
        <v>113281</v>
      </c>
      <c r="M75" s="12">
        <v>109209</v>
      </c>
      <c r="N75" s="12">
        <v>106235</v>
      </c>
      <c r="O75" s="12">
        <v>101227</v>
      </c>
      <c r="P75" s="12">
        <v>97332</v>
      </c>
      <c r="Q75" s="12">
        <v>101564</v>
      </c>
      <c r="R75" s="12">
        <v>107690</v>
      </c>
      <c r="S75" s="12">
        <v>118302</v>
      </c>
      <c r="T75" s="12">
        <v>122319</v>
      </c>
      <c r="U75" s="12">
        <v>134814</v>
      </c>
      <c r="V75" s="12">
        <v>129622</v>
      </c>
      <c r="W75" s="12">
        <v>107355</v>
      </c>
      <c r="X75" s="12">
        <v>86357</v>
      </c>
      <c r="Y75" s="12">
        <v>77703</v>
      </c>
      <c r="AA75" s="2">
        <f>IFERROR(INDEX('Holiday Schedule'!$D$3:$D$24,MATCH(Total_StdO_Customers!A75,'Holiday Schedule'!$C$3:$C$24,0)),0)</f>
        <v>0</v>
      </c>
      <c r="AB75" s="2">
        <f t="shared" si="8"/>
        <v>5</v>
      </c>
      <c r="AC75" s="2">
        <f t="shared" si="9"/>
        <v>1784880</v>
      </c>
      <c r="AD75" s="5">
        <f t="shared" si="10"/>
        <v>609271</v>
      </c>
      <c r="AE75" s="5">
        <f t="shared" si="11"/>
        <v>2394151</v>
      </c>
      <c r="AG75" s="2">
        <f t="shared" si="12"/>
        <v>3</v>
      </c>
      <c r="AH75" s="2">
        <f t="shared" si="13"/>
        <v>2024</v>
      </c>
      <c r="AJ75" s="5">
        <f t="shared" si="14"/>
        <v>134814</v>
      </c>
      <c r="AK75" s="2">
        <f t="shared" si="15"/>
        <v>20</v>
      </c>
    </row>
    <row r="76" spans="1:37" x14ac:dyDescent="0.25">
      <c r="A76" s="4">
        <v>45359</v>
      </c>
      <c r="B76" s="12">
        <v>72612</v>
      </c>
      <c r="C76" s="12">
        <v>67602</v>
      </c>
      <c r="D76" s="12">
        <v>66096</v>
      </c>
      <c r="E76" s="12">
        <v>68088</v>
      </c>
      <c r="F76" s="12">
        <v>70103</v>
      </c>
      <c r="G76" s="12">
        <v>80583</v>
      </c>
      <c r="H76" s="12">
        <v>106157</v>
      </c>
      <c r="I76" s="12">
        <v>118869</v>
      </c>
      <c r="J76" s="12">
        <v>115209</v>
      </c>
      <c r="K76" s="12">
        <v>115300</v>
      </c>
      <c r="L76" s="12">
        <v>113232</v>
      </c>
      <c r="M76" s="12">
        <v>109167</v>
      </c>
      <c r="N76" s="12">
        <v>106184</v>
      </c>
      <c r="O76" s="12">
        <v>101182</v>
      </c>
      <c r="P76" s="12">
        <v>97286</v>
      </c>
      <c r="Q76" s="12">
        <v>101515</v>
      </c>
      <c r="R76" s="12">
        <v>107637</v>
      </c>
      <c r="S76" s="12">
        <v>118234</v>
      </c>
      <c r="T76" s="12">
        <v>122256</v>
      </c>
      <c r="U76" s="12">
        <v>134741</v>
      </c>
      <c r="V76" s="12">
        <v>129552</v>
      </c>
      <c r="W76" s="12">
        <v>107302</v>
      </c>
      <c r="X76" s="12">
        <v>86315</v>
      </c>
      <c r="Y76" s="12">
        <v>77678</v>
      </c>
      <c r="AA76" s="2">
        <f>IFERROR(INDEX('Holiday Schedule'!$D$3:$D$24,MATCH(Total_StdO_Customers!A76,'Holiday Schedule'!$C$3:$C$24,0)),0)</f>
        <v>0</v>
      </c>
      <c r="AB76" s="2">
        <f t="shared" si="8"/>
        <v>6</v>
      </c>
      <c r="AC76" s="2">
        <f t="shared" si="9"/>
        <v>1783981</v>
      </c>
      <c r="AD76" s="5">
        <f t="shared" si="10"/>
        <v>608919</v>
      </c>
      <c r="AE76" s="5">
        <f t="shared" si="11"/>
        <v>2392900</v>
      </c>
      <c r="AG76" s="2">
        <f t="shared" si="12"/>
        <v>3</v>
      </c>
      <c r="AH76" s="2">
        <f t="shared" si="13"/>
        <v>2024</v>
      </c>
      <c r="AJ76" s="5">
        <f t="shared" si="14"/>
        <v>134741</v>
      </c>
      <c r="AK76" s="2">
        <f t="shared" si="15"/>
        <v>20</v>
      </c>
    </row>
    <row r="77" spans="1:37" x14ac:dyDescent="0.25">
      <c r="A77" s="4">
        <v>45360</v>
      </c>
      <c r="B77" s="12">
        <v>73055</v>
      </c>
      <c r="C77" s="12">
        <v>62306</v>
      </c>
      <c r="D77" s="12">
        <v>66875</v>
      </c>
      <c r="E77" s="12">
        <v>67310</v>
      </c>
      <c r="F77" s="12">
        <v>69632</v>
      </c>
      <c r="G77" s="12">
        <v>77008</v>
      </c>
      <c r="H77" s="12">
        <v>96354</v>
      </c>
      <c r="I77" s="12">
        <v>108722</v>
      </c>
      <c r="J77" s="12">
        <v>115512</v>
      </c>
      <c r="K77" s="12">
        <v>120117</v>
      </c>
      <c r="L77" s="12">
        <v>117061</v>
      </c>
      <c r="M77" s="12">
        <v>113953</v>
      </c>
      <c r="N77" s="12">
        <v>109966</v>
      </c>
      <c r="O77" s="12">
        <v>105201</v>
      </c>
      <c r="P77" s="12">
        <v>99409</v>
      </c>
      <c r="Q77" s="12">
        <v>103133</v>
      </c>
      <c r="R77" s="12">
        <v>109507</v>
      </c>
      <c r="S77" s="12">
        <v>119714</v>
      </c>
      <c r="T77" s="12">
        <v>124426</v>
      </c>
      <c r="U77" s="12">
        <v>136230</v>
      </c>
      <c r="V77" s="12">
        <v>131436</v>
      </c>
      <c r="W77" s="12">
        <v>106649</v>
      </c>
      <c r="X77" s="12">
        <v>87263</v>
      </c>
      <c r="Y77" s="12">
        <v>78124</v>
      </c>
      <c r="AA77" s="2">
        <f>IFERROR(INDEX('Holiday Schedule'!$D$3:$D$24,MATCH(Total_StdO_Customers!A77,'Holiday Schedule'!$C$3:$C$24,0)),0)</f>
        <v>0</v>
      </c>
      <c r="AB77" s="2">
        <f t="shared" si="8"/>
        <v>7</v>
      </c>
      <c r="AC77" s="2">
        <f t="shared" si="9"/>
        <v>0</v>
      </c>
      <c r="AD77" s="5">
        <f t="shared" si="10"/>
        <v>2398963</v>
      </c>
      <c r="AE77" s="5">
        <f t="shared" si="11"/>
        <v>2398963</v>
      </c>
      <c r="AG77" s="2">
        <f t="shared" si="12"/>
        <v>3</v>
      </c>
      <c r="AH77" s="2">
        <f t="shared" si="13"/>
        <v>2024</v>
      </c>
      <c r="AJ77" s="5">
        <f t="shared" si="14"/>
        <v>136230</v>
      </c>
      <c r="AK77" s="2">
        <f t="shared" si="15"/>
        <v>20</v>
      </c>
    </row>
    <row r="78" spans="1:37" x14ac:dyDescent="0.25">
      <c r="A78" s="4">
        <v>45361</v>
      </c>
      <c r="B78" s="12">
        <v>73044</v>
      </c>
      <c r="C78" s="12">
        <v>0</v>
      </c>
      <c r="D78" s="12">
        <v>62165</v>
      </c>
      <c r="E78" s="12">
        <v>67298</v>
      </c>
      <c r="F78" s="12">
        <v>69620</v>
      </c>
      <c r="G78" s="12">
        <v>77031</v>
      </c>
      <c r="H78" s="12">
        <v>96467</v>
      </c>
      <c r="I78" s="12">
        <v>108810</v>
      </c>
      <c r="J78" s="12">
        <v>115521</v>
      </c>
      <c r="K78" s="12">
        <v>120107</v>
      </c>
      <c r="L78" s="12">
        <v>117064</v>
      </c>
      <c r="M78" s="12">
        <v>113941</v>
      </c>
      <c r="N78" s="12">
        <v>109963</v>
      </c>
      <c r="O78" s="12">
        <v>105198</v>
      </c>
      <c r="P78" s="12">
        <v>99413</v>
      </c>
      <c r="Q78" s="12">
        <v>103136</v>
      </c>
      <c r="R78" s="12">
        <v>109511</v>
      </c>
      <c r="S78" s="12">
        <v>119641</v>
      </c>
      <c r="T78" s="12">
        <v>124372</v>
      </c>
      <c r="U78" s="12">
        <v>136203</v>
      </c>
      <c r="V78" s="12">
        <v>131409</v>
      </c>
      <c r="W78" s="12">
        <v>106620</v>
      </c>
      <c r="X78" s="12">
        <v>87234</v>
      </c>
      <c r="Y78" s="12">
        <v>78096</v>
      </c>
      <c r="AA78" s="2">
        <f>IFERROR(INDEX('Holiday Schedule'!$D$3:$D$24,MATCH(Total_StdO_Customers!A78,'Holiday Schedule'!$C$3:$C$24,0)),0)</f>
        <v>0</v>
      </c>
      <c r="AB78" s="2">
        <f t="shared" si="8"/>
        <v>1</v>
      </c>
      <c r="AC78" s="2">
        <f t="shared" si="9"/>
        <v>0</v>
      </c>
      <c r="AD78" s="5">
        <f t="shared" si="10"/>
        <v>2331864</v>
      </c>
      <c r="AE78" s="5">
        <f t="shared" si="11"/>
        <v>2331864</v>
      </c>
      <c r="AG78" s="2">
        <f t="shared" si="12"/>
        <v>3</v>
      </c>
      <c r="AH78" s="2">
        <f t="shared" si="13"/>
        <v>2024</v>
      </c>
      <c r="AJ78" s="5">
        <f t="shared" si="14"/>
        <v>136203</v>
      </c>
      <c r="AK78" s="2">
        <f t="shared" si="15"/>
        <v>20</v>
      </c>
    </row>
    <row r="79" spans="1:37" x14ac:dyDescent="0.25">
      <c r="A79" s="4">
        <v>45362</v>
      </c>
      <c r="B79" s="12">
        <v>72327</v>
      </c>
      <c r="C79" s="12">
        <v>67338</v>
      </c>
      <c r="D79" s="12">
        <v>65840</v>
      </c>
      <c r="E79" s="12">
        <v>67822</v>
      </c>
      <c r="F79" s="12">
        <v>69829</v>
      </c>
      <c r="G79" s="12">
        <v>80268</v>
      </c>
      <c r="H79" s="12">
        <v>105854</v>
      </c>
      <c r="I79" s="12">
        <v>118438</v>
      </c>
      <c r="J79" s="12">
        <v>114789</v>
      </c>
      <c r="K79" s="12">
        <v>114862</v>
      </c>
      <c r="L79" s="12">
        <v>112834</v>
      </c>
      <c r="M79" s="12">
        <v>108772</v>
      </c>
      <c r="N79" s="12">
        <v>105798</v>
      </c>
      <c r="O79" s="12">
        <v>100818</v>
      </c>
      <c r="P79" s="12">
        <v>96946</v>
      </c>
      <c r="Q79" s="12">
        <v>101156</v>
      </c>
      <c r="R79" s="12">
        <v>107247</v>
      </c>
      <c r="S79" s="12">
        <v>117742</v>
      </c>
      <c r="T79" s="12">
        <v>121735</v>
      </c>
      <c r="U79" s="12">
        <v>134232</v>
      </c>
      <c r="V79" s="12">
        <v>129061</v>
      </c>
      <c r="W79" s="12">
        <v>106903</v>
      </c>
      <c r="X79" s="12">
        <v>86003</v>
      </c>
      <c r="Y79" s="12">
        <v>77392</v>
      </c>
      <c r="AA79" s="2">
        <f>IFERROR(INDEX('Holiday Schedule'!$D$3:$D$24,MATCH(Total_StdO_Customers!A79,'Holiday Schedule'!$C$3:$C$24,0)),0)</f>
        <v>0</v>
      </c>
      <c r="AB79" s="2">
        <f t="shared" si="8"/>
        <v>2</v>
      </c>
      <c r="AC79" s="2">
        <f t="shared" si="9"/>
        <v>1777336</v>
      </c>
      <c r="AD79" s="5">
        <f t="shared" si="10"/>
        <v>606670</v>
      </c>
      <c r="AE79" s="5">
        <f t="shared" si="11"/>
        <v>2384006</v>
      </c>
      <c r="AG79" s="2">
        <f t="shared" si="12"/>
        <v>3</v>
      </c>
      <c r="AH79" s="2">
        <f t="shared" si="13"/>
        <v>2024</v>
      </c>
      <c r="AJ79" s="5">
        <f t="shared" si="14"/>
        <v>134232</v>
      </c>
      <c r="AK79" s="2">
        <f t="shared" si="15"/>
        <v>20</v>
      </c>
    </row>
    <row r="80" spans="1:37" x14ac:dyDescent="0.25">
      <c r="A80" s="4">
        <v>45363</v>
      </c>
      <c r="B80" s="12">
        <v>72365</v>
      </c>
      <c r="C80" s="12">
        <v>67377</v>
      </c>
      <c r="D80" s="12">
        <v>65879</v>
      </c>
      <c r="E80" s="12">
        <v>67862</v>
      </c>
      <c r="F80" s="12">
        <v>69866</v>
      </c>
      <c r="G80" s="12">
        <v>80309</v>
      </c>
      <c r="H80" s="12">
        <v>105885</v>
      </c>
      <c r="I80" s="12">
        <v>118443</v>
      </c>
      <c r="J80" s="12">
        <v>114805</v>
      </c>
      <c r="K80" s="12">
        <v>114876</v>
      </c>
      <c r="L80" s="12">
        <v>112830</v>
      </c>
      <c r="M80" s="12">
        <v>108783</v>
      </c>
      <c r="N80" s="12">
        <v>105813</v>
      </c>
      <c r="O80" s="12">
        <v>100833</v>
      </c>
      <c r="P80" s="12">
        <v>96960</v>
      </c>
      <c r="Q80" s="12">
        <v>101171</v>
      </c>
      <c r="R80" s="12">
        <v>107262</v>
      </c>
      <c r="S80" s="12">
        <v>117754</v>
      </c>
      <c r="T80" s="12">
        <v>121736</v>
      </c>
      <c r="U80" s="12">
        <v>134246</v>
      </c>
      <c r="V80" s="12">
        <v>129076</v>
      </c>
      <c r="W80" s="12">
        <v>106916</v>
      </c>
      <c r="X80" s="12">
        <v>86015</v>
      </c>
      <c r="Y80" s="12">
        <v>77401</v>
      </c>
      <c r="AA80" s="2">
        <f>IFERROR(INDEX('Holiday Schedule'!$D$3:$D$24,MATCH(Total_StdO_Customers!A80,'Holiday Schedule'!$C$3:$C$24,0)),0)</f>
        <v>0</v>
      </c>
      <c r="AB80" s="2">
        <f t="shared" si="8"/>
        <v>3</v>
      </c>
      <c r="AC80" s="2">
        <f t="shared" si="9"/>
        <v>1777519</v>
      </c>
      <c r="AD80" s="5">
        <f t="shared" si="10"/>
        <v>606944</v>
      </c>
      <c r="AE80" s="5">
        <f t="shared" si="11"/>
        <v>2384463</v>
      </c>
      <c r="AG80" s="2">
        <f t="shared" si="12"/>
        <v>3</v>
      </c>
      <c r="AH80" s="2">
        <f t="shared" si="13"/>
        <v>2024</v>
      </c>
      <c r="AJ80" s="5">
        <f t="shared" si="14"/>
        <v>134246</v>
      </c>
      <c r="AK80" s="2">
        <f t="shared" si="15"/>
        <v>20</v>
      </c>
    </row>
    <row r="81" spans="1:37" x14ac:dyDescent="0.25">
      <c r="A81" s="4">
        <v>45364</v>
      </c>
      <c r="B81" s="12">
        <v>72301</v>
      </c>
      <c r="C81" s="12">
        <v>67315</v>
      </c>
      <c r="D81" s="12">
        <v>65817</v>
      </c>
      <c r="E81" s="12">
        <v>67798</v>
      </c>
      <c r="F81" s="12">
        <v>69801</v>
      </c>
      <c r="G81" s="12">
        <v>80235</v>
      </c>
      <c r="H81" s="12">
        <v>105769</v>
      </c>
      <c r="I81" s="12">
        <v>118331</v>
      </c>
      <c r="J81" s="12">
        <v>114705</v>
      </c>
      <c r="K81" s="12">
        <v>114786</v>
      </c>
      <c r="L81" s="12">
        <v>112733</v>
      </c>
      <c r="M81" s="12">
        <v>108682</v>
      </c>
      <c r="N81" s="12">
        <v>105714</v>
      </c>
      <c r="O81" s="12">
        <v>100738</v>
      </c>
      <c r="P81" s="12">
        <v>96869</v>
      </c>
      <c r="Q81" s="12">
        <v>101076</v>
      </c>
      <c r="R81" s="12">
        <v>107161</v>
      </c>
      <c r="S81" s="12">
        <v>117645</v>
      </c>
      <c r="T81" s="12">
        <v>121622</v>
      </c>
      <c r="U81" s="12">
        <v>134119</v>
      </c>
      <c r="V81" s="12">
        <v>128957</v>
      </c>
      <c r="W81" s="12">
        <v>106818</v>
      </c>
      <c r="X81" s="12">
        <v>85935</v>
      </c>
      <c r="Y81" s="12">
        <v>77330</v>
      </c>
      <c r="AA81" s="2">
        <f>IFERROR(INDEX('Holiday Schedule'!$D$3:$D$24,MATCH(Total_StdO_Customers!A81,'Holiday Schedule'!$C$3:$C$24,0)),0)</f>
        <v>0</v>
      </c>
      <c r="AB81" s="2">
        <f t="shared" si="8"/>
        <v>4</v>
      </c>
      <c r="AC81" s="2">
        <f t="shared" si="9"/>
        <v>1775891</v>
      </c>
      <c r="AD81" s="5">
        <f t="shared" si="10"/>
        <v>606366</v>
      </c>
      <c r="AE81" s="5">
        <f t="shared" si="11"/>
        <v>2382257</v>
      </c>
      <c r="AG81" s="2">
        <f t="shared" si="12"/>
        <v>3</v>
      </c>
      <c r="AH81" s="2">
        <f t="shared" si="13"/>
        <v>2024</v>
      </c>
      <c r="AJ81" s="5">
        <f t="shared" si="14"/>
        <v>134119</v>
      </c>
      <c r="AK81" s="2">
        <f t="shared" si="15"/>
        <v>20</v>
      </c>
    </row>
    <row r="82" spans="1:37" x14ac:dyDescent="0.25">
      <c r="A82" s="4">
        <v>45365</v>
      </c>
      <c r="B82" s="12">
        <v>72222</v>
      </c>
      <c r="C82" s="12">
        <v>67246</v>
      </c>
      <c r="D82" s="12">
        <v>65750</v>
      </c>
      <c r="E82" s="12">
        <v>67728</v>
      </c>
      <c r="F82" s="12">
        <v>69731</v>
      </c>
      <c r="G82" s="12">
        <v>80146</v>
      </c>
      <c r="H82" s="12">
        <v>105679</v>
      </c>
      <c r="I82" s="12">
        <v>118202</v>
      </c>
      <c r="J82" s="12">
        <v>114569</v>
      </c>
      <c r="K82" s="12">
        <v>114638</v>
      </c>
      <c r="L82" s="12">
        <v>112586</v>
      </c>
      <c r="M82" s="12">
        <v>108559</v>
      </c>
      <c r="N82" s="12">
        <v>105596</v>
      </c>
      <c r="O82" s="12">
        <v>100626</v>
      </c>
      <c r="P82" s="12">
        <v>96760</v>
      </c>
      <c r="Q82" s="12">
        <v>100962</v>
      </c>
      <c r="R82" s="12">
        <v>107041</v>
      </c>
      <c r="S82" s="12">
        <v>117512</v>
      </c>
      <c r="T82" s="12">
        <v>121491</v>
      </c>
      <c r="U82" s="12">
        <v>133974</v>
      </c>
      <c r="V82" s="12">
        <v>128815</v>
      </c>
      <c r="W82" s="12">
        <v>106697</v>
      </c>
      <c r="X82" s="12">
        <v>85840</v>
      </c>
      <c r="Y82" s="12">
        <v>77247</v>
      </c>
      <c r="AA82" s="2">
        <f>IFERROR(INDEX('Holiday Schedule'!$D$3:$D$24,MATCH(Total_StdO_Customers!A82,'Holiday Schedule'!$C$3:$C$24,0)),0)</f>
        <v>0</v>
      </c>
      <c r="AB82" s="2">
        <f t="shared" si="8"/>
        <v>5</v>
      </c>
      <c r="AC82" s="2">
        <f t="shared" si="9"/>
        <v>1773868</v>
      </c>
      <c r="AD82" s="5">
        <f t="shared" si="10"/>
        <v>605749</v>
      </c>
      <c r="AE82" s="5">
        <f t="shared" si="11"/>
        <v>2379617</v>
      </c>
      <c r="AG82" s="2">
        <f t="shared" si="12"/>
        <v>3</v>
      </c>
      <c r="AH82" s="2">
        <f t="shared" si="13"/>
        <v>2024</v>
      </c>
      <c r="AJ82" s="5">
        <f t="shared" si="14"/>
        <v>133974</v>
      </c>
      <c r="AK82" s="2">
        <f t="shared" si="15"/>
        <v>20</v>
      </c>
    </row>
    <row r="83" spans="1:37" x14ac:dyDescent="0.25">
      <c r="A83" s="4">
        <v>45366</v>
      </c>
      <c r="B83" s="12">
        <v>71998</v>
      </c>
      <c r="C83" s="12">
        <v>67035</v>
      </c>
      <c r="D83" s="12">
        <v>65542</v>
      </c>
      <c r="E83" s="12">
        <v>67514</v>
      </c>
      <c r="F83" s="12">
        <v>69510</v>
      </c>
      <c r="G83" s="12">
        <v>79899</v>
      </c>
      <c r="H83" s="12">
        <v>105364</v>
      </c>
      <c r="I83" s="12">
        <v>117875</v>
      </c>
      <c r="J83" s="12">
        <v>114208</v>
      </c>
      <c r="K83" s="12">
        <v>114275</v>
      </c>
      <c r="L83" s="12">
        <v>112247</v>
      </c>
      <c r="M83" s="12">
        <v>108231</v>
      </c>
      <c r="N83" s="12">
        <v>105278</v>
      </c>
      <c r="O83" s="12">
        <v>100315</v>
      </c>
      <c r="P83" s="12">
        <v>96448</v>
      </c>
      <c r="Q83" s="12">
        <v>100638</v>
      </c>
      <c r="R83" s="12">
        <v>106706</v>
      </c>
      <c r="S83" s="12">
        <v>117152</v>
      </c>
      <c r="T83" s="12">
        <v>121146</v>
      </c>
      <c r="U83" s="12">
        <v>133576</v>
      </c>
      <c r="V83" s="12">
        <v>128430</v>
      </c>
      <c r="W83" s="12">
        <v>106378</v>
      </c>
      <c r="X83" s="12">
        <v>85579</v>
      </c>
      <c r="Y83" s="12">
        <v>77009</v>
      </c>
      <c r="AA83" s="2">
        <f>IFERROR(INDEX('Holiday Schedule'!$D$3:$D$24,MATCH(Total_StdO_Customers!A83,'Holiday Schedule'!$C$3:$C$24,0)),0)</f>
        <v>0</v>
      </c>
      <c r="AB83" s="2">
        <f t="shared" si="8"/>
        <v>6</v>
      </c>
      <c r="AC83" s="2">
        <f t="shared" si="9"/>
        <v>1768482</v>
      </c>
      <c r="AD83" s="5">
        <f t="shared" si="10"/>
        <v>603871</v>
      </c>
      <c r="AE83" s="5">
        <f t="shared" si="11"/>
        <v>2372353</v>
      </c>
      <c r="AG83" s="2">
        <f t="shared" si="12"/>
        <v>3</v>
      </c>
      <c r="AH83" s="2">
        <f t="shared" si="13"/>
        <v>2024</v>
      </c>
      <c r="AJ83" s="5">
        <f t="shared" si="14"/>
        <v>133576</v>
      </c>
      <c r="AK83" s="2">
        <f t="shared" si="15"/>
        <v>20</v>
      </c>
    </row>
    <row r="84" spans="1:37" x14ac:dyDescent="0.25">
      <c r="A84" s="4">
        <v>45367</v>
      </c>
      <c r="B84" s="12">
        <v>72416</v>
      </c>
      <c r="C84" s="12">
        <v>61761</v>
      </c>
      <c r="D84" s="12">
        <v>66292</v>
      </c>
      <c r="E84" s="12">
        <v>66721</v>
      </c>
      <c r="F84" s="12">
        <v>69023</v>
      </c>
      <c r="G84" s="12">
        <v>76355</v>
      </c>
      <c r="H84" s="12">
        <v>95574</v>
      </c>
      <c r="I84" s="12">
        <v>107739</v>
      </c>
      <c r="J84" s="12">
        <v>114469</v>
      </c>
      <c r="K84" s="12">
        <v>119036</v>
      </c>
      <c r="L84" s="12">
        <v>116021</v>
      </c>
      <c r="M84" s="12">
        <v>112933</v>
      </c>
      <c r="N84" s="12">
        <v>108997</v>
      </c>
      <c r="O84" s="12">
        <v>104275</v>
      </c>
      <c r="P84" s="12">
        <v>98542</v>
      </c>
      <c r="Q84" s="12">
        <v>102230</v>
      </c>
      <c r="R84" s="12">
        <v>108546</v>
      </c>
      <c r="S84" s="12">
        <v>118586</v>
      </c>
      <c r="T84" s="12">
        <v>123274</v>
      </c>
      <c r="U84" s="12">
        <v>135038</v>
      </c>
      <c r="V84" s="12">
        <v>130284</v>
      </c>
      <c r="W84" s="12">
        <v>105721</v>
      </c>
      <c r="X84" s="12">
        <v>86509</v>
      </c>
      <c r="Y84" s="12">
        <v>77452</v>
      </c>
      <c r="AA84" s="2">
        <f>IFERROR(INDEX('Holiday Schedule'!$D$3:$D$24,MATCH(Total_StdO_Customers!A84,'Holiday Schedule'!$C$3:$C$24,0)),0)</f>
        <v>0</v>
      </c>
      <c r="AB84" s="2">
        <f t="shared" si="8"/>
        <v>7</v>
      </c>
      <c r="AC84" s="2">
        <f t="shared" si="9"/>
        <v>0</v>
      </c>
      <c r="AD84" s="5">
        <f t="shared" si="10"/>
        <v>2377794</v>
      </c>
      <c r="AE84" s="5">
        <f t="shared" si="11"/>
        <v>2377794</v>
      </c>
      <c r="AG84" s="2">
        <f t="shared" si="12"/>
        <v>3</v>
      </c>
      <c r="AH84" s="2">
        <f t="shared" si="13"/>
        <v>2024</v>
      </c>
      <c r="AJ84" s="5">
        <f t="shared" si="14"/>
        <v>135038</v>
      </c>
      <c r="AK84" s="2">
        <f t="shared" si="15"/>
        <v>20</v>
      </c>
    </row>
    <row r="85" spans="1:37" x14ac:dyDescent="0.25">
      <c r="A85" s="4">
        <v>45368</v>
      </c>
      <c r="B85" s="12">
        <v>72419</v>
      </c>
      <c r="C85" s="12">
        <v>61763</v>
      </c>
      <c r="D85" s="12">
        <v>66289</v>
      </c>
      <c r="E85" s="12">
        <v>66723</v>
      </c>
      <c r="F85" s="12">
        <v>69025</v>
      </c>
      <c r="G85" s="12">
        <v>76359</v>
      </c>
      <c r="H85" s="12">
        <v>95615</v>
      </c>
      <c r="I85" s="12">
        <v>107765</v>
      </c>
      <c r="J85" s="12">
        <v>114473</v>
      </c>
      <c r="K85" s="12">
        <v>119039</v>
      </c>
      <c r="L85" s="12">
        <v>116027</v>
      </c>
      <c r="M85" s="12">
        <v>112938</v>
      </c>
      <c r="N85" s="12">
        <v>109001</v>
      </c>
      <c r="O85" s="12">
        <v>104279</v>
      </c>
      <c r="P85" s="12">
        <v>98547</v>
      </c>
      <c r="Q85" s="12">
        <v>102235</v>
      </c>
      <c r="R85" s="12">
        <v>108552</v>
      </c>
      <c r="S85" s="12">
        <v>118593</v>
      </c>
      <c r="T85" s="12">
        <v>123251</v>
      </c>
      <c r="U85" s="12">
        <v>135046</v>
      </c>
      <c r="V85" s="12">
        <v>130289</v>
      </c>
      <c r="W85" s="12">
        <v>105723</v>
      </c>
      <c r="X85" s="12">
        <v>86512</v>
      </c>
      <c r="Y85" s="12">
        <v>77457</v>
      </c>
      <c r="AA85" s="2">
        <f>IFERROR(INDEX('Holiday Schedule'!$D$3:$D$24,MATCH(Total_StdO_Customers!A85,'Holiday Schedule'!$C$3:$C$24,0)),0)</f>
        <v>0</v>
      </c>
      <c r="AB85" s="2">
        <f t="shared" si="8"/>
        <v>1</v>
      </c>
      <c r="AC85" s="2">
        <f t="shared" si="9"/>
        <v>0</v>
      </c>
      <c r="AD85" s="5">
        <f t="shared" si="10"/>
        <v>2377920</v>
      </c>
      <c r="AE85" s="5">
        <f t="shared" si="11"/>
        <v>2377920</v>
      </c>
      <c r="AG85" s="2">
        <f t="shared" si="12"/>
        <v>3</v>
      </c>
      <c r="AH85" s="2">
        <f t="shared" si="13"/>
        <v>2024</v>
      </c>
      <c r="AJ85" s="5">
        <f t="shared" si="14"/>
        <v>135046</v>
      </c>
      <c r="AK85" s="2">
        <f t="shared" si="15"/>
        <v>20</v>
      </c>
    </row>
    <row r="86" spans="1:37" x14ac:dyDescent="0.25">
      <c r="A86" s="4">
        <v>45369</v>
      </c>
      <c r="B86" s="12">
        <v>71769</v>
      </c>
      <c r="C86" s="12">
        <v>66821</v>
      </c>
      <c r="D86" s="12">
        <v>65334</v>
      </c>
      <c r="E86" s="12">
        <v>67300</v>
      </c>
      <c r="F86" s="12">
        <v>69290</v>
      </c>
      <c r="G86" s="12">
        <v>79645</v>
      </c>
      <c r="H86" s="12">
        <v>104979</v>
      </c>
      <c r="I86" s="12">
        <v>117451</v>
      </c>
      <c r="J86" s="12">
        <v>113841</v>
      </c>
      <c r="K86" s="12">
        <v>113908</v>
      </c>
      <c r="L86" s="12">
        <v>111868</v>
      </c>
      <c r="M86" s="12">
        <v>107865</v>
      </c>
      <c r="N86" s="12">
        <v>104921</v>
      </c>
      <c r="O86" s="12">
        <v>99982</v>
      </c>
      <c r="P86" s="12">
        <v>96142</v>
      </c>
      <c r="Q86" s="12">
        <v>100318</v>
      </c>
      <c r="R86" s="12">
        <v>106360</v>
      </c>
      <c r="S86" s="12">
        <v>116773</v>
      </c>
      <c r="T86" s="12">
        <v>120727</v>
      </c>
      <c r="U86" s="12">
        <v>133143</v>
      </c>
      <c r="V86" s="12">
        <v>128014</v>
      </c>
      <c r="W86" s="12">
        <v>106032</v>
      </c>
      <c r="X86" s="12">
        <v>85307</v>
      </c>
      <c r="Y86" s="12">
        <v>76764</v>
      </c>
      <c r="AA86" s="2">
        <f>IFERROR(INDEX('Holiday Schedule'!$D$3:$D$24,MATCH(Total_StdO_Customers!A86,'Holiday Schedule'!$C$3:$C$24,0)),0)</f>
        <v>0</v>
      </c>
      <c r="AB86" s="2">
        <f t="shared" si="8"/>
        <v>2</v>
      </c>
      <c r="AC86" s="2">
        <f t="shared" si="9"/>
        <v>1762652</v>
      </c>
      <c r="AD86" s="5">
        <f t="shared" si="10"/>
        <v>601902</v>
      </c>
      <c r="AE86" s="5">
        <f t="shared" si="11"/>
        <v>2364554</v>
      </c>
      <c r="AG86" s="2">
        <f t="shared" si="12"/>
        <v>3</v>
      </c>
      <c r="AH86" s="2">
        <f t="shared" si="13"/>
        <v>2024</v>
      </c>
      <c r="AJ86" s="5">
        <f t="shared" si="14"/>
        <v>133143</v>
      </c>
      <c r="AK86" s="2">
        <f t="shared" si="15"/>
        <v>20</v>
      </c>
    </row>
    <row r="87" spans="1:37" x14ac:dyDescent="0.25">
      <c r="A87" s="4">
        <v>45370</v>
      </c>
      <c r="B87" s="12">
        <v>71775</v>
      </c>
      <c r="C87" s="12">
        <v>66826</v>
      </c>
      <c r="D87" s="12">
        <v>65340</v>
      </c>
      <c r="E87" s="12">
        <v>67307</v>
      </c>
      <c r="F87" s="12">
        <v>69296</v>
      </c>
      <c r="G87" s="12">
        <v>79650</v>
      </c>
      <c r="H87" s="12">
        <v>104990</v>
      </c>
      <c r="I87" s="12">
        <v>117459</v>
      </c>
      <c r="J87" s="12">
        <v>113849</v>
      </c>
      <c r="K87" s="12">
        <v>113916</v>
      </c>
      <c r="L87" s="12">
        <v>111876</v>
      </c>
      <c r="M87" s="12">
        <v>107872</v>
      </c>
      <c r="N87" s="12">
        <v>104933</v>
      </c>
      <c r="O87" s="12">
        <v>99994</v>
      </c>
      <c r="P87" s="12">
        <v>96150</v>
      </c>
      <c r="Q87" s="12">
        <v>100324</v>
      </c>
      <c r="R87" s="12">
        <v>106367</v>
      </c>
      <c r="S87" s="12">
        <v>116781</v>
      </c>
      <c r="T87" s="12">
        <v>120721</v>
      </c>
      <c r="U87" s="12">
        <v>133155</v>
      </c>
      <c r="V87" s="12">
        <v>128022</v>
      </c>
      <c r="W87" s="12">
        <v>106038</v>
      </c>
      <c r="X87" s="12">
        <v>85311</v>
      </c>
      <c r="Y87" s="12">
        <v>76769</v>
      </c>
      <c r="AA87" s="2">
        <f>IFERROR(INDEX('Holiday Schedule'!$D$3:$D$24,MATCH(Total_StdO_Customers!A87,'Holiday Schedule'!$C$3:$C$24,0)),0)</f>
        <v>0</v>
      </c>
      <c r="AB87" s="2">
        <f t="shared" si="8"/>
        <v>3</v>
      </c>
      <c r="AC87" s="2">
        <f t="shared" si="9"/>
        <v>1762768</v>
      </c>
      <c r="AD87" s="5">
        <f t="shared" si="10"/>
        <v>601953</v>
      </c>
      <c r="AE87" s="5">
        <f t="shared" si="11"/>
        <v>2364721</v>
      </c>
      <c r="AG87" s="2">
        <f t="shared" si="12"/>
        <v>3</v>
      </c>
      <c r="AH87" s="2">
        <f t="shared" si="13"/>
        <v>2024</v>
      </c>
      <c r="AJ87" s="5">
        <f t="shared" si="14"/>
        <v>133155</v>
      </c>
      <c r="AK87" s="2">
        <f t="shared" si="15"/>
        <v>20</v>
      </c>
    </row>
    <row r="88" spans="1:37" x14ac:dyDescent="0.25">
      <c r="A88" s="4">
        <v>45371</v>
      </c>
      <c r="B88" s="12">
        <v>71699</v>
      </c>
      <c r="C88" s="12">
        <v>66756</v>
      </c>
      <c r="D88" s="12">
        <v>65271</v>
      </c>
      <c r="E88" s="12">
        <v>67236</v>
      </c>
      <c r="F88" s="12">
        <v>69222</v>
      </c>
      <c r="G88" s="12">
        <v>79568</v>
      </c>
      <c r="H88" s="12">
        <v>104872</v>
      </c>
      <c r="I88" s="12">
        <v>117334</v>
      </c>
      <c r="J88" s="12">
        <v>113723</v>
      </c>
      <c r="K88" s="12">
        <v>113789</v>
      </c>
      <c r="L88" s="12">
        <v>111754</v>
      </c>
      <c r="M88" s="12">
        <v>107751</v>
      </c>
      <c r="N88" s="12">
        <v>104811</v>
      </c>
      <c r="O88" s="12">
        <v>99875</v>
      </c>
      <c r="P88" s="12">
        <v>96037</v>
      </c>
      <c r="Q88" s="12">
        <v>100211</v>
      </c>
      <c r="R88" s="12">
        <v>106250</v>
      </c>
      <c r="S88" s="12">
        <v>116656</v>
      </c>
      <c r="T88" s="12">
        <v>120622</v>
      </c>
      <c r="U88" s="12">
        <v>133015</v>
      </c>
      <c r="V88" s="12">
        <v>127893</v>
      </c>
      <c r="W88" s="12">
        <v>105931</v>
      </c>
      <c r="X88" s="12">
        <v>85220</v>
      </c>
      <c r="Y88" s="12">
        <v>76687</v>
      </c>
      <c r="AA88" s="2">
        <f>IFERROR(INDEX('Holiday Schedule'!$D$3:$D$24,MATCH(Total_StdO_Customers!A88,'Holiday Schedule'!$C$3:$C$24,0)),0)</f>
        <v>0</v>
      </c>
      <c r="AB88" s="2">
        <f t="shared" si="8"/>
        <v>4</v>
      </c>
      <c r="AC88" s="2">
        <f t="shared" si="9"/>
        <v>1760872</v>
      </c>
      <c r="AD88" s="5">
        <f t="shared" si="10"/>
        <v>601311</v>
      </c>
      <c r="AE88" s="5">
        <f t="shared" si="11"/>
        <v>2362183</v>
      </c>
      <c r="AG88" s="2">
        <f t="shared" si="12"/>
        <v>3</v>
      </c>
      <c r="AH88" s="2">
        <f t="shared" si="13"/>
        <v>2024</v>
      </c>
      <c r="AJ88" s="5">
        <f t="shared" si="14"/>
        <v>133015</v>
      </c>
      <c r="AK88" s="2">
        <f t="shared" si="15"/>
        <v>20</v>
      </c>
    </row>
    <row r="89" spans="1:37" x14ac:dyDescent="0.25">
      <c r="A89" s="4">
        <v>45372</v>
      </c>
      <c r="B89" s="12">
        <v>71497</v>
      </c>
      <c r="C89" s="12">
        <v>66571</v>
      </c>
      <c r="D89" s="12">
        <v>65087</v>
      </c>
      <c r="E89" s="12">
        <v>67048</v>
      </c>
      <c r="F89" s="12">
        <v>69030</v>
      </c>
      <c r="G89" s="12">
        <v>79339</v>
      </c>
      <c r="H89" s="12">
        <v>104599</v>
      </c>
      <c r="I89" s="12">
        <v>116996</v>
      </c>
      <c r="J89" s="12">
        <v>113388</v>
      </c>
      <c r="K89" s="12">
        <v>113455</v>
      </c>
      <c r="L89" s="12">
        <v>111422</v>
      </c>
      <c r="M89" s="12">
        <v>107434</v>
      </c>
      <c r="N89" s="12">
        <v>104501</v>
      </c>
      <c r="O89" s="12">
        <v>99581</v>
      </c>
      <c r="P89" s="12">
        <v>95755</v>
      </c>
      <c r="Q89" s="12">
        <v>99915</v>
      </c>
      <c r="R89" s="12">
        <v>105935</v>
      </c>
      <c r="S89" s="12">
        <v>116311</v>
      </c>
      <c r="T89" s="12">
        <v>120236</v>
      </c>
      <c r="U89" s="12">
        <v>132630</v>
      </c>
      <c r="V89" s="12">
        <v>127516</v>
      </c>
      <c r="W89" s="12">
        <v>105627</v>
      </c>
      <c r="X89" s="12">
        <v>84980</v>
      </c>
      <c r="Y89" s="12">
        <v>76474</v>
      </c>
      <c r="AA89" s="2">
        <f>IFERROR(INDEX('Holiday Schedule'!$D$3:$D$24,MATCH(Total_StdO_Customers!A89,'Holiday Schedule'!$C$3:$C$24,0)),0)</f>
        <v>0</v>
      </c>
      <c r="AB89" s="2">
        <f t="shared" si="8"/>
        <v>5</v>
      </c>
      <c r="AC89" s="2">
        <f t="shared" si="9"/>
        <v>1755682</v>
      </c>
      <c r="AD89" s="5">
        <f t="shared" si="10"/>
        <v>599645</v>
      </c>
      <c r="AE89" s="5">
        <f t="shared" si="11"/>
        <v>2355327</v>
      </c>
      <c r="AG89" s="2">
        <f t="shared" si="12"/>
        <v>3</v>
      </c>
      <c r="AH89" s="2">
        <f t="shared" si="13"/>
        <v>2024</v>
      </c>
      <c r="AJ89" s="5">
        <f t="shared" si="14"/>
        <v>132630</v>
      </c>
      <c r="AK89" s="2">
        <f t="shared" si="15"/>
        <v>20</v>
      </c>
    </row>
    <row r="90" spans="1:37" x14ac:dyDescent="0.25">
      <c r="A90" s="4">
        <v>45373</v>
      </c>
      <c r="B90" s="12">
        <v>71508</v>
      </c>
      <c r="C90" s="12">
        <v>66577</v>
      </c>
      <c r="D90" s="12">
        <v>65095</v>
      </c>
      <c r="E90" s="12">
        <v>67055</v>
      </c>
      <c r="F90" s="12">
        <v>69036</v>
      </c>
      <c r="G90" s="12">
        <v>79350</v>
      </c>
      <c r="H90" s="12">
        <v>104563</v>
      </c>
      <c r="I90" s="12">
        <v>116992</v>
      </c>
      <c r="J90" s="12">
        <v>113398</v>
      </c>
      <c r="K90" s="12">
        <v>113472</v>
      </c>
      <c r="L90" s="12">
        <v>111427</v>
      </c>
      <c r="M90" s="12">
        <v>107439</v>
      </c>
      <c r="N90" s="12">
        <v>104507</v>
      </c>
      <c r="O90" s="12">
        <v>99587</v>
      </c>
      <c r="P90" s="12">
        <v>95761</v>
      </c>
      <c r="Q90" s="12">
        <v>99921</v>
      </c>
      <c r="R90" s="12">
        <v>105941</v>
      </c>
      <c r="S90" s="12">
        <v>116319</v>
      </c>
      <c r="T90" s="12">
        <v>120242</v>
      </c>
      <c r="U90" s="12">
        <v>132644</v>
      </c>
      <c r="V90" s="12">
        <v>127530</v>
      </c>
      <c r="W90" s="12">
        <v>105634</v>
      </c>
      <c r="X90" s="12">
        <v>84991</v>
      </c>
      <c r="Y90" s="12">
        <v>76481</v>
      </c>
      <c r="AA90" s="2">
        <f>IFERROR(INDEX('Holiday Schedule'!$D$3:$D$24,MATCH(Total_StdO_Customers!A90,'Holiday Schedule'!$C$3:$C$24,0)),0)</f>
        <v>0</v>
      </c>
      <c r="AB90" s="2">
        <f t="shared" si="8"/>
        <v>6</v>
      </c>
      <c r="AC90" s="2">
        <f t="shared" si="9"/>
        <v>1755805</v>
      </c>
      <c r="AD90" s="5">
        <f t="shared" si="10"/>
        <v>599665</v>
      </c>
      <c r="AE90" s="5">
        <f t="shared" si="11"/>
        <v>2355470</v>
      </c>
      <c r="AG90" s="2">
        <f t="shared" si="12"/>
        <v>3</v>
      </c>
      <c r="AH90" s="2">
        <f t="shared" si="13"/>
        <v>2024</v>
      </c>
      <c r="AJ90" s="5">
        <f t="shared" si="14"/>
        <v>132644</v>
      </c>
      <c r="AK90" s="2">
        <f t="shared" si="15"/>
        <v>20</v>
      </c>
    </row>
    <row r="91" spans="1:37" x14ac:dyDescent="0.25">
      <c r="A91" s="4">
        <v>45374</v>
      </c>
      <c r="B91" s="12">
        <v>71927</v>
      </c>
      <c r="C91" s="12">
        <v>61352</v>
      </c>
      <c r="D91" s="12">
        <v>65845</v>
      </c>
      <c r="E91" s="12">
        <v>66274</v>
      </c>
      <c r="F91" s="12">
        <v>68557</v>
      </c>
      <c r="G91" s="12">
        <v>75839</v>
      </c>
      <c r="H91" s="12">
        <v>94927</v>
      </c>
      <c r="I91" s="12">
        <v>106983</v>
      </c>
      <c r="J91" s="12">
        <v>113659</v>
      </c>
      <c r="K91" s="12">
        <v>118193</v>
      </c>
      <c r="L91" s="12">
        <v>115204</v>
      </c>
      <c r="M91" s="12">
        <v>112137</v>
      </c>
      <c r="N91" s="12">
        <v>108230</v>
      </c>
      <c r="O91" s="12">
        <v>103542</v>
      </c>
      <c r="P91" s="12">
        <v>97857</v>
      </c>
      <c r="Q91" s="12">
        <v>101524</v>
      </c>
      <c r="R91" s="12">
        <v>107797</v>
      </c>
      <c r="S91" s="12">
        <v>117799</v>
      </c>
      <c r="T91" s="12">
        <v>122485</v>
      </c>
      <c r="U91" s="12">
        <v>134101</v>
      </c>
      <c r="V91" s="12">
        <v>129382</v>
      </c>
      <c r="W91" s="12">
        <v>105001</v>
      </c>
      <c r="X91" s="12">
        <v>85923</v>
      </c>
      <c r="Y91" s="12">
        <v>76933</v>
      </c>
      <c r="AA91" s="2">
        <f>IFERROR(INDEX('Holiday Schedule'!$D$3:$D$24,MATCH(Total_StdO_Customers!A91,'Holiday Schedule'!$C$3:$C$24,0)),0)</f>
        <v>0</v>
      </c>
      <c r="AB91" s="2">
        <f t="shared" si="8"/>
        <v>7</v>
      </c>
      <c r="AC91" s="2">
        <f t="shared" si="9"/>
        <v>0</v>
      </c>
      <c r="AD91" s="5">
        <f t="shared" si="10"/>
        <v>2361471</v>
      </c>
      <c r="AE91" s="5">
        <f t="shared" si="11"/>
        <v>2361471</v>
      </c>
      <c r="AG91" s="2">
        <f t="shared" si="12"/>
        <v>3</v>
      </c>
      <c r="AH91" s="2">
        <f t="shared" si="13"/>
        <v>2024</v>
      </c>
      <c r="AJ91" s="5">
        <f t="shared" si="14"/>
        <v>134101</v>
      </c>
      <c r="AK91" s="2">
        <f t="shared" si="15"/>
        <v>20</v>
      </c>
    </row>
    <row r="92" spans="1:37" x14ac:dyDescent="0.25">
      <c r="A92" s="4">
        <v>45375</v>
      </c>
      <c r="B92" s="12">
        <v>71940</v>
      </c>
      <c r="C92" s="12">
        <v>61354</v>
      </c>
      <c r="D92" s="12">
        <v>65813</v>
      </c>
      <c r="E92" s="12">
        <v>66238</v>
      </c>
      <c r="F92" s="12">
        <v>68525</v>
      </c>
      <c r="G92" s="12">
        <v>75806</v>
      </c>
      <c r="H92" s="12">
        <v>94906</v>
      </c>
      <c r="I92" s="12">
        <v>107009</v>
      </c>
      <c r="J92" s="12">
        <v>113680</v>
      </c>
      <c r="K92" s="12">
        <v>118212</v>
      </c>
      <c r="L92" s="12">
        <v>115216</v>
      </c>
      <c r="M92" s="12">
        <v>112148</v>
      </c>
      <c r="N92" s="12">
        <v>108240</v>
      </c>
      <c r="O92" s="12">
        <v>103550</v>
      </c>
      <c r="P92" s="12">
        <v>97859</v>
      </c>
      <c r="Q92" s="12">
        <v>101520</v>
      </c>
      <c r="R92" s="12">
        <v>107790</v>
      </c>
      <c r="S92" s="12">
        <v>117782</v>
      </c>
      <c r="T92" s="12">
        <v>122390</v>
      </c>
      <c r="U92" s="12">
        <v>134128</v>
      </c>
      <c r="V92" s="12">
        <v>129406</v>
      </c>
      <c r="W92" s="12">
        <v>105018</v>
      </c>
      <c r="X92" s="12">
        <v>85944</v>
      </c>
      <c r="Y92" s="12">
        <v>76951</v>
      </c>
      <c r="AA92" s="2">
        <f>IFERROR(INDEX('Holiday Schedule'!$D$3:$D$24,MATCH(Total_StdO_Customers!A92,'Holiday Schedule'!$C$3:$C$24,0)),0)</f>
        <v>0</v>
      </c>
      <c r="AB92" s="2">
        <f t="shared" si="8"/>
        <v>1</v>
      </c>
      <c r="AC92" s="2">
        <f t="shared" si="9"/>
        <v>0</v>
      </c>
      <c r="AD92" s="5">
        <f t="shared" si="10"/>
        <v>2361425</v>
      </c>
      <c r="AE92" s="5">
        <f t="shared" si="11"/>
        <v>2361425</v>
      </c>
      <c r="AG92" s="2">
        <f t="shared" si="12"/>
        <v>3</v>
      </c>
      <c r="AH92" s="2">
        <f t="shared" si="13"/>
        <v>2024</v>
      </c>
      <c r="AJ92" s="5">
        <f t="shared" si="14"/>
        <v>134128</v>
      </c>
      <c r="AK92" s="2">
        <f t="shared" si="15"/>
        <v>20</v>
      </c>
    </row>
    <row r="93" spans="1:37" x14ac:dyDescent="0.25">
      <c r="A93" s="4">
        <v>45376</v>
      </c>
      <c r="B93" s="12">
        <v>71299</v>
      </c>
      <c r="C93" s="12">
        <v>66388</v>
      </c>
      <c r="D93" s="12">
        <v>64910</v>
      </c>
      <c r="E93" s="12">
        <v>66870</v>
      </c>
      <c r="F93" s="12">
        <v>68853</v>
      </c>
      <c r="G93" s="12">
        <v>79131</v>
      </c>
      <c r="H93" s="12">
        <v>104257</v>
      </c>
      <c r="I93" s="12">
        <v>116641</v>
      </c>
      <c r="J93" s="12">
        <v>113053</v>
      </c>
      <c r="K93" s="12">
        <v>113114</v>
      </c>
      <c r="L93" s="12">
        <v>111075</v>
      </c>
      <c r="M93" s="12">
        <v>107090</v>
      </c>
      <c r="N93" s="12">
        <v>104168</v>
      </c>
      <c r="O93" s="12">
        <v>99264</v>
      </c>
      <c r="P93" s="12">
        <v>95450</v>
      </c>
      <c r="Q93" s="12">
        <v>99597</v>
      </c>
      <c r="R93" s="12">
        <v>105596</v>
      </c>
      <c r="S93" s="12">
        <v>115940</v>
      </c>
      <c r="T93" s="12">
        <v>119844</v>
      </c>
      <c r="U93" s="12">
        <v>132206</v>
      </c>
      <c r="V93" s="12">
        <v>127114</v>
      </c>
      <c r="W93" s="12">
        <v>105296</v>
      </c>
      <c r="X93" s="12">
        <v>84721</v>
      </c>
      <c r="Y93" s="12">
        <v>76241</v>
      </c>
      <c r="AA93" s="2">
        <f>IFERROR(INDEX('Holiday Schedule'!$D$3:$D$24,MATCH(Total_StdO_Customers!A93,'Holiday Schedule'!$C$3:$C$24,0)),0)</f>
        <v>0</v>
      </c>
      <c r="AB93" s="2">
        <f t="shared" si="8"/>
        <v>2</v>
      </c>
      <c r="AC93" s="2">
        <f t="shared" si="9"/>
        <v>1750169</v>
      </c>
      <c r="AD93" s="5">
        <f t="shared" si="10"/>
        <v>597949</v>
      </c>
      <c r="AE93" s="5">
        <f t="shared" si="11"/>
        <v>2348118</v>
      </c>
      <c r="AG93" s="2">
        <f t="shared" si="12"/>
        <v>3</v>
      </c>
      <c r="AH93" s="2">
        <f t="shared" si="13"/>
        <v>2024</v>
      </c>
      <c r="AJ93" s="5">
        <f t="shared" si="14"/>
        <v>132206</v>
      </c>
      <c r="AK93" s="2">
        <f t="shared" si="15"/>
        <v>20</v>
      </c>
    </row>
    <row r="94" spans="1:37" x14ac:dyDescent="0.25">
      <c r="A94" s="4">
        <v>45377</v>
      </c>
      <c r="B94" s="12">
        <v>71045</v>
      </c>
      <c r="C94" s="12">
        <v>66151</v>
      </c>
      <c r="D94" s="12">
        <v>64675</v>
      </c>
      <c r="E94" s="12">
        <v>66619</v>
      </c>
      <c r="F94" s="12">
        <v>68588</v>
      </c>
      <c r="G94" s="12">
        <v>78833</v>
      </c>
      <c r="H94" s="12">
        <v>103890</v>
      </c>
      <c r="I94" s="12">
        <v>116212</v>
      </c>
      <c r="J94" s="12">
        <v>112629</v>
      </c>
      <c r="K94" s="12">
        <v>112696</v>
      </c>
      <c r="L94" s="12">
        <v>110676</v>
      </c>
      <c r="M94" s="12">
        <v>106715</v>
      </c>
      <c r="N94" s="12">
        <v>103801</v>
      </c>
      <c r="O94" s="12">
        <v>98914</v>
      </c>
      <c r="P94" s="12">
        <v>95112</v>
      </c>
      <c r="Q94" s="12">
        <v>99246</v>
      </c>
      <c r="R94" s="12">
        <v>105228</v>
      </c>
      <c r="S94" s="12">
        <v>115547</v>
      </c>
      <c r="T94" s="12">
        <v>119482</v>
      </c>
      <c r="U94" s="12">
        <v>131774</v>
      </c>
      <c r="V94" s="12">
        <v>126696</v>
      </c>
      <c r="W94" s="12">
        <v>104948</v>
      </c>
      <c r="X94" s="12">
        <v>84436</v>
      </c>
      <c r="Y94" s="12">
        <v>75985</v>
      </c>
      <c r="AA94" s="2">
        <f>IFERROR(INDEX('Holiday Schedule'!$D$3:$D$24,MATCH(Total_StdO_Customers!A94,'Holiday Schedule'!$C$3:$C$24,0)),0)</f>
        <v>0</v>
      </c>
      <c r="AB94" s="2">
        <f t="shared" si="8"/>
        <v>3</v>
      </c>
      <c r="AC94" s="2">
        <f t="shared" si="9"/>
        <v>1744112</v>
      </c>
      <c r="AD94" s="5">
        <f t="shared" si="10"/>
        <v>595786</v>
      </c>
      <c r="AE94" s="5">
        <f t="shared" si="11"/>
        <v>2339898</v>
      </c>
      <c r="AG94" s="2">
        <f t="shared" si="12"/>
        <v>3</v>
      </c>
      <c r="AH94" s="2">
        <f t="shared" si="13"/>
        <v>2024</v>
      </c>
      <c r="AJ94" s="5">
        <f t="shared" si="14"/>
        <v>131774</v>
      </c>
      <c r="AK94" s="2">
        <f t="shared" si="15"/>
        <v>20</v>
      </c>
    </row>
    <row r="95" spans="1:37" x14ac:dyDescent="0.25">
      <c r="A95" s="4">
        <v>45378</v>
      </c>
      <c r="B95" s="12">
        <v>70880</v>
      </c>
      <c r="C95" s="12">
        <v>65978</v>
      </c>
      <c r="D95" s="12">
        <v>64525</v>
      </c>
      <c r="E95" s="12">
        <v>66470</v>
      </c>
      <c r="F95" s="12">
        <v>68435</v>
      </c>
      <c r="G95" s="12">
        <v>78655</v>
      </c>
      <c r="H95" s="12">
        <v>103653</v>
      </c>
      <c r="I95" s="12">
        <v>115963</v>
      </c>
      <c r="J95" s="12">
        <v>112388</v>
      </c>
      <c r="K95" s="12">
        <v>112451</v>
      </c>
      <c r="L95" s="12">
        <v>110436</v>
      </c>
      <c r="M95" s="12">
        <v>106481</v>
      </c>
      <c r="N95" s="12">
        <v>103575</v>
      </c>
      <c r="O95" s="12">
        <v>98698</v>
      </c>
      <c r="P95" s="12">
        <v>94905</v>
      </c>
      <c r="Q95" s="12">
        <v>99030</v>
      </c>
      <c r="R95" s="12">
        <v>105000</v>
      </c>
      <c r="S95" s="12">
        <v>115301</v>
      </c>
      <c r="T95" s="12">
        <v>119221</v>
      </c>
      <c r="U95" s="12">
        <v>131500</v>
      </c>
      <c r="V95" s="12">
        <v>126434</v>
      </c>
      <c r="W95" s="12">
        <v>104730</v>
      </c>
      <c r="X95" s="12">
        <v>84260</v>
      </c>
      <c r="Y95" s="12">
        <v>75826</v>
      </c>
      <c r="AA95" s="2">
        <f>IFERROR(INDEX('Holiday Schedule'!$D$3:$D$24,MATCH(Total_StdO_Customers!A95,'Holiday Schedule'!$C$3:$C$24,0)),0)</f>
        <v>0</v>
      </c>
      <c r="AB95" s="2">
        <f t="shared" si="8"/>
        <v>4</v>
      </c>
      <c r="AC95" s="2">
        <f t="shared" si="9"/>
        <v>1740373</v>
      </c>
      <c r="AD95" s="5">
        <f t="shared" si="10"/>
        <v>594422</v>
      </c>
      <c r="AE95" s="5">
        <f t="shared" si="11"/>
        <v>2334795</v>
      </c>
      <c r="AG95" s="2">
        <f t="shared" si="12"/>
        <v>3</v>
      </c>
      <c r="AH95" s="2">
        <f t="shared" si="13"/>
        <v>2024</v>
      </c>
      <c r="AJ95" s="5">
        <f t="shared" si="14"/>
        <v>131500</v>
      </c>
      <c r="AK95" s="2">
        <f t="shared" si="15"/>
        <v>20</v>
      </c>
    </row>
    <row r="96" spans="1:37" x14ac:dyDescent="0.25">
      <c r="A96" s="4">
        <v>45379</v>
      </c>
      <c r="B96" s="12">
        <v>70694</v>
      </c>
      <c r="C96" s="12">
        <v>65824</v>
      </c>
      <c r="D96" s="12">
        <v>64358</v>
      </c>
      <c r="E96" s="12">
        <v>66295</v>
      </c>
      <c r="F96" s="12">
        <v>68254</v>
      </c>
      <c r="G96" s="12">
        <v>78447</v>
      </c>
      <c r="H96" s="12">
        <v>103410</v>
      </c>
      <c r="I96" s="12">
        <v>115645</v>
      </c>
      <c r="J96" s="12">
        <v>112059</v>
      </c>
      <c r="K96" s="12">
        <v>112125</v>
      </c>
      <c r="L96" s="12">
        <v>110117</v>
      </c>
      <c r="M96" s="12">
        <v>106175</v>
      </c>
      <c r="N96" s="12">
        <v>103278</v>
      </c>
      <c r="O96" s="12">
        <v>98415</v>
      </c>
      <c r="P96" s="12">
        <v>94633</v>
      </c>
      <c r="Q96" s="12">
        <v>98746</v>
      </c>
      <c r="R96" s="12">
        <v>104695</v>
      </c>
      <c r="S96" s="12">
        <v>114961</v>
      </c>
      <c r="T96" s="12">
        <v>118918</v>
      </c>
      <c r="U96" s="12">
        <v>131114</v>
      </c>
      <c r="V96" s="12">
        <v>126061</v>
      </c>
      <c r="W96" s="12">
        <v>104424</v>
      </c>
      <c r="X96" s="12">
        <v>84019</v>
      </c>
      <c r="Y96" s="12">
        <v>75608</v>
      </c>
      <c r="AA96" s="2">
        <f>IFERROR(INDEX('Holiday Schedule'!$D$3:$D$24,MATCH(Total_StdO_Customers!A96,'Holiday Schedule'!$C$3:$C$24,0)),0)</f>
        <v>0</v>
      </c>
      <c r="AB96" s="2">
        <f t="shared" si="8"/>
        <v>5</v>
      </c>
      <c r="AC96" s="2">
        <f t="shared" si="9"/>
        <v>1735385</v>
      </c>
      <c r="AD96" s="5">
        <f t="shared" si="10"/>
        <v>592890</v>
      </c>
      <c r="AE96" s="5">
        <f t="shared" si="11"/>
        <v>2328275</v>
      </c>
      <c r="AG96" s="2">
        <f t="shared" si="12"/>
        <v>3</v>
      </c>
      <c r="AH96" s="2">
        <f t="shared" si="13"/>
        <v>2024</v>
      </c>
      <c r="AJ96" s="5">
        <f t="shared" si="14"/>
        <v>131114</v>
      </c>
      <c r="AK96" s="2">
        <f t="shared" si="15"/>
        <v>20</v>
      </c>
    </row>
    <row r="97" spans="1:37" x14ac:dyDescent="0.25">
      <c r="A97" s="4">
        <v>45380</v>
      </c>
      <c r="B97" s="12">
        <v>70518</v>
      </c>
      <c r="C97" s="12">
        <v>65659</v>
      </c>
      <c r="D97" s="12">
        <v>64199</v>
      </c>
      <c r="E97" s="12">
        <v>66131</v>
      </c>
      <c r="F97" s="12">
        <v>68084</v>
      </c>
      <c r="G97" s="12">
        <v>78252</v>
      </c>
      <c r="H97" s="12">
        <v>103129</v>
      </c>
      <c r="I97" s="12">
        <v>115326</v>
      </c>
      <c r="J97" s="12">
        <v>111765</v>
      </c>
      <c r="K97" s="12">
        <v>111829</v>
      </c>
      <c r="L97" s="12">
        <v>109824</v>
      </c>
      <c r="M97" s="12">
        <v>105891</v>
      </c>
      <c r="N97" s="12">
        <v>103001</v>
      </c>
      <c r="O97" s="12">
        <v>98150</v>
      </c>
      <c r="P97" s="12">
        <v>94378</v>
      </c>
      <c r="Q97" s="12">
        <v>98481</v>
      </c>
      <c r="R97" s="12">
        <v>104419</v>
      </c>
      <c r="S97" s="12">
        <v>114671</v>
      </c>
      <c r="T97" s="12">
        <v>118620</v>
      </c>
      <c r="U97" s="12">
        <v>130797</v>
      </c>
      <c r="V97" s="12">
        <v>125757</v>
      </c>
      <c r="W97" s="12">
        <v>104172</v>
      </c>
      <c r="X97" s="12">
        <v>83814</v>
      </c>
      <c r="Y97" s="12">
        <v>75424</v>
      </c>
      <c r="AA97" s="2">
        <f>IFERROR(INDEX('Holiday Schedule'!$D$3:$D$24,MATCH(Total_StdO_Customers!A97,'Holiday Schedule'!$C$3:$C$24,0)),0)</f>
        <v>0</v>
      </c>
      <c r="AB97" s="2">
        <f t="shared" si="8"/>
        <v>6</v>
      </c>
      <c r="AC97" s="2">
        <f t="shared" si="9"/>
        <v>1730895</v>
      </c>
      <c r="AD97" s="5">
        <f t="shared" si="10"/>
        <v>591396</v>
      </c>
      <c r="AE97" s="5">
        <f t="shared" si="11"/>
        <v>2322291</v>
      </c>
      <c r="AG97" s="2">
        <f t="shared" si="12"/>
        <v>3</v>
      </c>
      <c r="AH97" s="2">
        <f t="shared" si="13"/>
        <v>2024</v>
      </c>
      <c r="AJ97" s="5">
        <f t="shared" si="14"/>
        <v>130797</v>
      </c>
      <c r="AK97" s="2">
        <f t="shared" si="15"/>
        <v>20</v>
      </c>
    </row>
    <row r="98" spans="1:37" x14ac:dyDescent="0.25">
      <c r="A98" s="4">
        <v>45381</v>
      </c>
      <c r="B98" s="12">
        <v>70927</v>
      </c>
      <c r="C98" s="12">
        <v>60500</v>
      </c>
      <c r="D98" s="12">
        <v>64931</v>
      </c>
      <c r="E98" s="12">
        <v>65354</v>
      </c>
      <c r="F98" s="12">
        <v>67605</v>
      </c>
      <c r="G98" s="12">
        <v>74782</v>
      </c>
      <c r="H98" s="12">
        <v>93549</v>
      </c>
      <c r="I98" s="12">
        <v>105454</v>
      </c>
      <c r="J98" s="12">
        <v>112044</v>
      </c>
      <c r="K98" s="12">
        <v>116504</v>
      </c>
      <c r="L98" s="12">
        <v>113553</v>
      </c>
      <c r="M98" s="12">
        <v>110516</v>
      </c>
      <c r="N98" s="12">
        <v>106664</v>
      </c>
      <c r="O98" s="12">
        <v>102042</v>
      </c>
      <c r="P98" s="12">
        <v>96431</v>
      </c>
      <c r="Q98" s="12">
        <v>100042</v>
      </c>
      <c r="R98" s="12">
        <v>106224</v>
      </c>
      <c r="S98" s="12">
        <v>116085</v>
      </c>
      <c r="T98" s="12">
        <v>120652</v>
      </c>
      <c r="U98" s="12">
        <v>132224</v>
      </c>
      <c r="V98" s="12">
        <v>127573</v>
      </c>
      <c r="W98" s="12">
        <v>103530</v>
      </c>
      <c r="X98" s="12">
        <v>84726</v>
      </c>
      <c r="Y98" s="12">
        <v>75859</v>
      </c>
      <c r="AA98" s="2">
        <f>IFERROR(INDEX('Holiday Schedule'!$D$3:$D$24,MATCH(Total_StdO_Customers!A98,'Holiday Schedule'!$C$3:$C$24,0)),0)</f>
        <v>0</v>
      </c>
      <c r="AB98" s="2">
        <f t="shared" si="8"/>
        <v>7</v>
      </c>
      <c r="AC98" s="2">
        <f t="shared" si="9"/>
        <v>0</v>
      </c>
      <c r="AD98" s="5">
        <f t="shared" si="10"/>
        <v>2327771</v>
      </c>
      <c r="AE98" s="5">
        <f t="shared" si="11"/>
        <v>2327771</v>
      </c>
      <c r="AG98" s="2">
        <f t="shared" si="12"/>
        <v>3</v>
      </c>
      <c r="AH98" s="2">
        <f t="shared" si="13"/>
        <v>2024</v>
      </c>
      <c r="AJ98" s="5">
        <f t="shared" si="14"/>
        <v>132224</v>
      </c>
      <c r="AK98" s="2">
        <f t="shared" si="15"/>
        <v>20</v>
      </c>
    </row>
    <row r="99" spans="1:37" x14ac:dyDescent="0.25">
      <c r="A99" s="4">
        <v>45382</v>
      </c>
      <c r="B99" s="12">
        <v>70938</v>
      </c>
      <c r="C99" s="12">
        <v>60510</v>
      </c>
      <c r="D99" s="12">
        <v>64939</v>
      </c>
      <c r="E99" s="12">
        <v>65361</v>
      </c>
      <c r="F99" s="12">
        <v>67613</v>
      </c>
      <c r="G99" s="12">
        <v>74791</v>
      </c>
      <c r="H99" s="12">
        <v>93547</v>
      </c>
      <c r="I99" s="12">
        <v>105451</v>
      </c>
      <c r="J99" s="12">
        <v>112032</v>
      </c>
      <c r="K99" s="12">
        <v>116513</v>
      </c>
      <c r="L99" s="12">
        <v>113561</v>
      </c>
      <c r="M99" s="12">
        <v>110526</v>
      </c>
      <c r="N99" s="12">
        <v>106675</v>
      </c>
      <c r="O99" s="12">
        <v>102053</v>
      </c>
      <c r="P99" s="12">
        <v>96444</v>
      </c>
      <c r="Q99" s="12">
        <v>100054</v>
      </c>
      <c r="R99" s="12">
        <v>106236</v>
      </c>
      <c r="S99" s="12">
        <v>116087</v>
      </c>
      <c r="T99" s="12">
        <v>120662</v>
      </c>
      <c r="U99" s="12">
        <v>132228</v>
      </c>
      <c r="V99" s="12">
        <v>127580</v>
      </c>
      <c r="W99" s="12">
        <v>103537</v>
      </c>
      <c r="X99" s="12">
        <v>84732</v>
      </c>
      <c r="Y99" s="12">
        <v>75868</v>
      </c>
      <c r="AA99" s="2">
        <f>IFERROR(INDEX('Holiday Schedule'!$D$3:$D$24,MATCH(Total_StdO_Customers!A99,'Holiday Schedule'!$C$3:$C$24,0)),0)</f>
        <v>0</v>
      </c>
      <c r="AB99" s="2">
        <f t="shared" si="8"/>
        <v>1</v>
      </c>
      <c r="AC99" s="2">
        <f t="shared" si="9"/>
        <v>0</v>
      </c>
      <c r="AD99" s="5">
        <f t="shared" si="10"/>
        <v>2327938</v>
      </c>
      <c r="AE99" s="5">
        <f t="shared" si="11"/>
        <v>2327938</v>
      </c>
      <c r="AG99" s="2">
        <f t="shared" si="12"/>
        <v>3</v>
      </c>
      <c r="AH99" s="2">
        <f t="shared" si="13"/>
        <v>2024</v>
      </c>
      <c r="AJ99" s="5">
        <f t="shared" si="14"/>
        <v>132228</v>
      </c>
      <c r="AK99" s="2">
        <f t="shared" si="15"/>
        <v>20</v>
      </c>
    </row>
    <row r="100" spans="1:37" x14ac:dyDescent="0.25">
      <c r="A100" s="4">
        <v>45383</v>
      </c>
      <c r="B100" s="12">
        <v>73863.736999999994</v>
      </c>
      <c r="C100" s="12">
        <v>72032.055999999997</v>
      </c>
      <c r="D100" s="12">
        <v>72010.721000000005</v>
      </c>
      <c r="E100" s="12">
        <v>73453.495999999999</v>
      </c>
      <c r="F100" s="12">
        <v>76607.991999999998</v>
      </c>
      <c r="G100" s="12">
        <v>87917.623999999996</v>
      </c>
      <c r="H100" s="12">
        <v>103137.825</v>
      </c>
      <c r="I100" s="12">
        <v>104227.026</v>
      </c>
      <c r="J100" s="12">
        <v>103642.273</v>
      </c>
      <c r="K100" s="12">
        <v>102107.50200000001</v>
      </c>
      <c r="L100" s="12">
        <v>99580.994000000006</v>
      </c>
      <c r="M100" s="12">
        <v>92899.281000000003</v>
      </c>
      <c r="N100" s="12">
        <v>90601.017999999996</v>
      </c>
      <c r="O100" s="12">
        <v>86123.847000000009</v>
      </c>
      <c r="P100" s="12">
        <v>82024.396000000008</v>
      </c>
      <c r="Q100" s="12">
        <v>85208.291999999987</v>
      </c>
      <c r="R100" s="12">
        <v>91297.532000000007</v>
      </c>
      <c r="S100" s="12">
        <v>101372.21399999999</v>
      </c>
      <c r="T100" s="12">
        <v>102540.622</v>
      </c>
      <c r="U100" s="12">
        <v>116258.719</v>
      </c>
      <c r="V100" s="12">
        <v>109997.51100000001</v>
      </c>
      <c r="W100" s="12">
        <v>95731.316999999995</v>
      </c>
      <c r="X100" s="12">
        <v>84862.294999999984</v>
      </c>
      <c r="Y100" s="12">
        <v>75350.732000000004</v>
      </c>
      <c r="AA100" s="2">
        <f>IFERROR(INDEX('Holiday Schedule'!$D$3:$D$24,MATCH(Total_StdO_Customers!A100,'Holiday Schedule'!$C$3:$C$24,0)),0)</f>
        <v>0</v>
      </c>
      <c r="AB100" s="2">
        <f t="shared" si="8"/>
        <v>2</v>
      </c>
      <c r="AC100" s="2">
        <f t="shared" si="9"/>
        <v>1548474.8390000002</v>
      </c>
      <c r="AD100" s="5">
        <f t="shared" si="10"/>
        <v>634374.18299999926</v>
      </c>
      <c r="AE100" s="5">
        <f t="shared" si="11"/>
        <v>2182849.0219999994</v>
      </c>
      <c r="AG100" s="2">
        <f t="shared" si="12"/>
        <v>4</v>
      </c>
      <c r="AH100" s="2">
        <f t="shared" si="13"/>
        <v>2024</v>
      </c>
      <c r="AJ100" s="5">
        <f t="shared" si="14"/>
        <v>116258.719</v>
      </c>
      <c r="AK100" s="2">
        <f t="shared" si="15"/>
        <v>20</v>
      </c>
    </row>
    <row r="101" spans="1:37" x14ac:dyDescent="0.25">
      <c r="A101" s="4">
        <v>45384</v>
      </c>
      <c r="B101" s="12">
        <v>70938.616999999998</v>
      </c>
      <c r="C101" s="12">
        <v>68386.549999999988</v>
      </c>
      <c r="D101" s="12">
        <v>67680.625</v>
      </c>
      <c r="E101" s="12">
        <v>68585.292000000001</v>
      </c>
      <c r="F101" s="12">
        <v>71607.103999999992</v>
      </c>
      <c r="G101" s="12">
        <v>81472.539999999994</v>
      </c>
      <c r="H101" s="12">
        <v>96105.353000000003</v>
      </c>
      <c r="I101" s="12">
        <v>103902.82799999999</v>
      </c>
      <c r="J101" s="12">
        <v>103323.845</v>
      </c>
      <c r="K101" s="12">
        <v>101790.13099999999</v>
      </c>
      <c r="L101" s="12">
        <v>99284.857000000004</v>
      </c>
      <c r="M101" s="12">
        <v>92621.993000000002</v>
      </c>
      <c r="N101" s="12">
        <v>90341.409</v>
      </c>
      <c r="O101" s="12">
        <v>85880.144</v>
      </c>
      <c r="P101" s="12">
        <v>81784.799999999988</v>
      </c>
      <c r="Q101" s="12">
        <v>84957.620999999999</v>
      </c>
      <c r="R101" s="12">
        <v>91025.481</v>
      </c>
      <c r="S101" s="12">
        <v>101063.802</v>
      </c>
      <c r="T101" s="12">
        <v>102223.749</v>
      </c>
      <c r="U101" s="12">
        <v>115888.80099999999</v>
      </c>
      <c r="V101" s="12">
        <v>109654.01500000001</v>
      </c>
      <c r="W101" s="12">
        <v>93246.748000000007</v>
      </c>
      <c r="X101" s="12">
        <v>83039.251999999993</v>
      </c>
      <c r="Y101" s="12">
        <v>75455.786000000007</v>
      </c>
      <c r="AA101" s="2">
        <f>IFERROR(INDEX('Holiday Schedule'!$D$3:$D$24,MATCH(Total_StdO_Customers!A101,'Holiday Schedule'!$C$3:$C$24,0)),0)</f>
        <v>0</v>
      </c>
      <c r="AB101" s="2">
        <f t="shared" si="8"/>
        <v>3</v>
      </c>
      <c r="AC101" s="2">
        <f t="shared" si="9"/>
        <v>1540029.4760000003</v>
      </c>
      <c r="AD101" s="5">
        <f t="shared" si="10"/>
        <v>600231.86699999962</v>
      </c>
      <c r="AE101" s="5">
        <f t="shared" si="11"/>
        <v>2140261.3429999999</v>
      </c>
      <c r="AG101" s="2">
        <f t="shared" si="12"/>
        <v>4</v>
      </c>
      <c r="AH101" s="2">
        <f t="shared" si="13"/>
        <v>2024</v>
      </c>
      <c r="AJ101" s="5">
        <f t="shared" si="14"/>
        <v>115888.80099999999</v>
      </c>
      <c r="AK101" s="2">
        <f t="shared" si="15"/>
        <v>20</v>
      </c>
    </row>
    <row r="102" spans="1:37" x14ac:dyDescent="0.25">
      <c r="A102" s="4">
        <v>45385</v>
      </c>
      <c r="B102" s="12">
        <v>71622.315000000002</v>
      </c>
      <c r="C102" s="12">
        <v>69951.866000000009</v>
      </c>
      <c r="D102" s="12">
        <v>68865.125999999989</v>
      </c>
      <c r="E102" s="12">
        <v>70362.520999999993</v>
      </c>
      <c r="F102" s="12">
        <v>73109.002999999997</v>
      </c>
      <c r="G102" s="12">
        <v>83582.452000000005</v>
      </c>
      <c r="H102" s="12">
        <v>98736.855999999985</v>
      </c>
      <c r="I102" s="12">
        <v>103741.18400000001</v>
      </c>
      <c r="J102" s="12">
        <v>103150.37599999999</v>
      </c>
      <c r="K102" s="12">
        <v>101615.28599999999</v>
      </c>
      <c r="L102" s="12">
        <v>99108.458000000013</v>
      </c>
      <c r="M102" s="12">
        <v>92462.171000000002</v>
      </c>
      <c r="N102" s="12">
        <v>90177.962999999989</v>
      </c>
      <c r="O102" s="12">
        <v>85721.641999999993</v>
      </c>
      <c r="P102" s="12">
        <v>81641.926999999996</v>
      </c>
      <c r="Q102" s="12">
        <v>84811.604000000007</v>
      </c>
      <c r="R102" s="12">
        <v>90871.483000000007</v>
      </c>
      <c r="S102" s="12">
        <v>101172.914</v>
      </c>
      <c r="T102" s="12">
        <v>107148.429</v>
      </c>
      <c r="U102" s="12">
        <v>115717.285</v>
      </c>
      <c r="V102" s="12">
        <v>109514.12800000001</v>
      </c>
      <c r="W102" s="12">
        <v>98446.452999999994</v>
      </c>
      <c r="X102" s="12">
        <v>87694.885000000009</v>
      </c>
      <c r="Y102" s="12">
        <v>78461.649000000005</v>
      </c>
      <c r="AA102" s="2">
        <f>IFERROR(INDEX('Holiday Schedule'!$D$3:$D$24,MATCH(Total_StdO_Customers!A102,'Holiday Schedule'!$C$3:$C$24,0)),0)</f>
        <v>0</v>
      </c>
      <c r="AB102" s="2">
        <f t="shared" si="8"/>
        <v>4</v>
      </c>
      <c r="AC102" s="2">
        <f t="shared" si="9"/>
        <v>1552996.1879999998</v>
      </c>
      <c r="AD102" s="5">
        <f t="shared" si="10"/>
        <v>614691.78800000041</v>
      </c>
      <c r="AE102" s="5">
        <f t="shared" si="11"/>
        <v>2167687.9760000003</v>
      </c>
      <c r="AG102" s="2">
        <f t="shared" si="12"/>
        <v>4</v>
      </c>
      <c r="AH102" s="2">
        <f t="shared" si="13"/>
        <v>2024</v>
      </c>
      <c r="AJ102" s="5">
        <f t="shared" si="14"/>
        <v>115717.285</v>
      </c>
      <c r="AK102" s="2">
        <f t="shared" si="15"/>
        <v>20</v>
      </c>
    </row>
    <row r="103" spans="1:37" x14ac:dyDescent="0.25">
      <c r="A103" s="4">
        <v>45386</v>
      </c>
      <c r="B103" s="12">
        <v>73657.728000000003</v>
      </c>
      <c r="C103" s="12">
        <v>72003.437000000005</v>
      </c>
      <c r="D103" s="12">
        <v>71081.599000000002</v>
      </c>
      <c r="E103" s="12">
        <v>71857.789999999994</v>
      </c>
      <c r="F103" s="12">
        <v>74547.906999999992</v>
      </c>
      <c r="G103" s="12">
        <v>81851.209999999992</v>
      </c>
      <c r="H103" s="12">
        <v>92865.808000000005</v>
      </c>
      <c r="I103" s="12">
        <v>103371.44099999999</v>
      </c>
      <c r="J103" s="12">
        <v>102765.47200000001</v>
      </c>
      <c r="K103" s="12">
        <v>101230.045</v>
      </c>
      <c r="L103" s="12">
        <v>101749.15899999999</v>
      </c>
      <c r="M103" s="12">
        <v>99357.107999999993</v>
      </c>
      <c r="N103" s="12">
        <v>94385.662000000011</v>
      </c>
      <c r="O103" s="12">
        <v>90035.345000000001</v>
      </c>
      <c r="P103" s="12">
        <v>89227.528999999995</v>
      </c>
      <c r="Q103" s="12">
        <v>91698.778000000006</v>
      </c>
      <c r="R103" s="12">
        <v>99615.284</v>
      </c>
      <c r="S103" s="12">
        <v>108735.11900000001</v>
      </c>
      <c r="T103" s="12">
        <v>111966.46799999999</v>
      </c>
      <c r="U103" s="12">
        <v>116879.65700000001</v>
      </c>
      <c r="V103" s="12">
        <v>111336.314</v>
      </c>
      <c r="W103" s="12">
        <v>100281.658</v>
      </c>
      <c r="X103" s="12">
        <v>89377.51</v>
      </c>
      <c r="Y103" s="12">
        <v>79224.354000000007</v>
      </c>
      <c r="AA103" s="2">
        <f>IFERROR(INDEX('Holiday Schedule'!$D$3:$D$24,MATCH(Total_StdO_Customers!A103,'Holiday Schedule'!$C$3:$C$24,0)),0)</f>
        <v>0</v>
      </c>
      <c r="AB103" s="2">
        <f t="shared" si="8"/>
        <v>5</v>
      </c>
      <c r="AC103" s="2">
        <f t="shared" si="9"/>
        <v>1612012.5490000003</v>
      </c>
      <c r="AD103" s="5">
        <f t="shared" si="10"/>
        <v>617089.8329999994</v>
      </c>
      <c r="AE103" s="5">
        <f t="shared" si="11"/>
        <v>2229102.3819999998</v>
      </c>
      <c r="AG103" s="2">
        <f t="shared" si="12"/>
        <v>4</v>
      </c>
      <c r="AH103" s="2">
        <f t="shared" si="13"/>
        <v>2024</v>
      </c>
      <c r="AJ103" s="5">
        <f t="shared" si="14"/>
        <v>116879.65700000001</v>
      </c>
      <c r="AK103" s="2">
        <f t="shared" si="15"/>
        <v>20</v>
      </c>
    </row>
    <row r="104" spans="1:37" x14ac:dyDescent="0.25">
      <c r="A104" s="4">
        <v>45387</v>
      </c>
      <c r="B104" s="12">
        <v>73234.642999999996</v>
      </c>
      <c r="C104" s="12">
        <v>70167.578999999998</v>
      </c>
      <c r="D104" s="12">
        <v>69364.976999999999</v>
      </c>
      <c r="E104" s="12">
        <v>69478.072999999989</v>
      </c>
      <c r="F104" s="12">
        <v>71866.913</v>
      </c>
      <c r="G104" s="12">
        <v>80277.111000000004</v>
      </c>
      <c r="H104" s="12">
        <v>95183.362999999998</v>
      </c>
      <c r="I104" s="12">
        <v>103034.16900000001</v>
      </c>
      <c r="J104" s="12">
        <v>102441.38400000001</v>
      </c>
      <c r="K104" s="12">
        <v>101663.74400000001</v>
      </c>
      <c r="L104" s="12">
        <v>98818.300999999992</v>
      </c>
      <c r="M104" s="12">
        <v>93953.956000000006</v>
      </c>
      <c r="N104" s="12">
        <v>91005.22099999999</v>
      </c>
      <c r="O104" s="12">
        <v>88702.725999999995</v>
      </c>
      <c r="P104" s="12">
        <v>86495.727000000014</v>
      </c>
      <c r="Q104" s="12">
        <v>89588.565999999992</v>
      </c>
      <c r="R104" s="12">
        <v>95955.942999999999</v>
      </c>
      <c r="S104" s="12">
        <v>105885.97099999999</v>
      </c>
      <c r="T104" s="12">
        <v>109207.26500000001</v>
      </c>
      <c r="U104" s="12">
        <v>114948.673</v>
      </c>
      <c r="V104" s="12">
        <v>110148.21300000002</v>
      </c>
      <c r="W104" s="12">
        <v>100394.63100000001</v>
      </c>
      <c r="X104" s="12">
        <v>90873.745999999999</v>
      </c>
      <c r="Y104" s="12">
        <v>81090.808999999994</v>
      </c>
      <c r="AA104" s="2">
        <f>IFERROR(INDEX('Holiday Schedule'!$D$3:$D$24,MATCH(Total_StdO_Customers!A104,'Holiday Schedule'!$C$3:$C$24,0)),0)</f>
        <v>0</v>
      </c>
      <c r="AB104" s="2">
        <f t="shared" si="8"/>
        <v>6</v>
      </c>
      <c r="AC104" s="2">
        <f t="shared" si="9"/>
        <v>1583118.2360000003</v>
      </c>
      <c r="AD104" s="5">
        <f t="shared" si="10"/>
        <v>610663.46799999918</v>
      </c>
      <c r="AE104" s="5">
        <f t="shared" si="11"/>
        <v>2193781.7039999994</v>
      </c>
      <c r="AG104" s="2">
        <f t="shared" si="12"/>
        <v>4</v>
      </c>
      <c r="AH104" s="2">
        <f t="shared" si="13"/>
        <v>2024</v>
      </c>
      <c r="AJ104" s="5">
        <f t="shared" si="14"/>
        <v>114948.673</v>
      </c>
      <c r="AK104" s="2">
        <f t="shared" si="15"/>
        <v>20</v>
      </c>
    </row>
    <row r="105" spans="1:37" x14ac:dyDescent="0.25">
      <c r="A105" s="4">
        <v>45388</v>
      </c>
      <c r="B105" s="12">
        <v>76492.176999999996</v>
      </c>
      <c r="C105" s="12">
        <v>73298.19</v>
      </c>
      <c r="D105" s="12">
        <v>73507.096999999994</v>
      </c>
      <c r="E105" s="12">
        <v>71783.755999999994</v>
      </c>
      <c r="F105" s="12">
        <v>73171.303</v>
      </c>
      <c r="G105" s="12">
        <v>78320.837</v>
      </c>
      <c r="H105" s="12">
        <v>87059.493999999992</v>
      </c>
      <c r="I105" s="12">
        <v>99047.922999999995</v>
      </c>
      <c r="J105" s="12">
        <v>103224.79700000001</v>
      </c>
      <c r="K105" s="12">
        <v>106075.088</v>
      </c>
      <c r="L105" s="12">
        <v>102268.844</v>
      </c>
      <c r="M105" s="12">
        <v>94194.964999999997</v>
      </c>
      <c r="N105" s="12">
        <v>91869.72</v>
      </c>
      <c r="O105" s="12">
        <v>88067.019</v>
      </c>
      <c r="P105" s="12">
        <v>84100.584000000003</v>
      </c>
      <c r="Q105" s="12">
        <v>87504.956000000006</v>
      </c>
      <c r="R105" s="12">
        <v>95598.907000000007</v>
      </c>
      <c r="S105" s="12">
        <v>107012.79700000001</v>
      </c>
      <c r="T105" s="12">
        <v>110388.07799999999</v>
      </c>
      <c r="U105" s="12">
        <v>115674.88799999999</v>
      </c>
      <c r="V105" s="12">
        <v>111848.173</v>
      </c>
      <c r="W105" s="12">
        <v>102817.277</v>
      </c>
      <c r="X105" s="12">
        <v>92493.902999999991</v>
      </c>
      <c r="Y105" s="12">
        <v>83068.691999999995</v>
      </c>
      <c r="AA105" s="2">
        <f>IFERROR(INDEX('Holiday Schedule'!$D$3:$D$24,MATCH(Total_StdO_Customers!A105,'Holiday Schedule'!$C$3:$C$24,0)),0)</f>
        <v>0</v>
      </c>
      <c r="AB105" s="2">
        <f t="shared" si="8"/>
        <v>7</v>
      </c>
      <c r="AC105" s="2">
        <f t="shared" si="9"/>
        <v>0</v>
      </c>
      <c r="AD105" s="5">
        <f t="shared" si="10"/>
        <v>2208889.4649999999</v>
      </c>
      <c r="AE105" s="5">
        <f t="shared" si="11"/>
        <v>2208889.4649999999</v>
      </c>
      <c r="AG105" s="2">
        <f t="shared" si="12"/>
        <v>4</v>
      </c>
      <c r="AH105" s="2">
        <f t="shared" si="13"/>
        <v>2024</v>
      </c>
      <c r="AJ105" s="5">
        <f t="shared" si="14"/>
        <v>115674.88799999999</v>
      </c>
      <c r="AK105" s="2">
        <f t="shared" si="15"/>
        <v>20</v>
      </c>
    </row>
    <row r="106" spans="1:37" x14ac:dyDescent="0.25">
      <c r="A106" s="4">
        <v>45389</v>
      </c>
      <c r="B106" s="12">
        <v>76849.777000000002</v>
      </c>
      <c r="C106" s="12">
        <v>73845.476999999999</v>
      </c>
      <c r="D106" s="12">
        <v>74599.072</v>
      </c>
      <c r="E106" s="12">
        <v>72722.863999999987</v>
      </c>
      <c r="F106" s="12">
        <v>73312.018999999986</v>
      </c>
      <c r="G106" s="12">
        <v>77789.813999999998</v>
      </c>
      <c r="H106" s="12">
        <v>85834.895999999993</v>
      </c>
      <c r="I106" s="12">
        <v>99043.209000000003</v>
      </c>
      <c r="J106" s="12">
        <v>103225.91099999999</v>
      </c>
      <c r="K106" s="12">
        <v>106078.21299999999</v>
      </c>
      <c r="L106" s="12">
        <v>102271.23700000001</v>
      </c>
      <c r="M106" s="12">
        <v>94197.429000000004</v>
      </c>
      <c r="N106" s="12">
        <v>91871.911999999997</v>
      </c>
      <c r="O106" s="12">
        <v>88068.801000000007</v>
      </c>
      <c r="P106" s="12">
        <v>82321.534</v>
      </c>
      <c r="Q106" s="12">
        <v>83901.031000000003</v>
      </c>
      <c r="R106" s="12">
        <v>90520.19200000001</v>
      </c>
      <c r="S106" s="12">
        <v>100394.40300000001</v>
      </c>
      <c r="T106" s="12">
        <v>104170.71100000001</v>
      </c>
      <c r="U106" s="12">
        <v>114874.68000000001</v>
      </c>
      <c r="V106" s="12">
        <v>110012.196</v>
      </c>
      <c r="W106" s="12">
        <v>99933.202000000005</v>
      </c>
      <c r="X106" s="12">
        <v>89096.205000000002</v>
      </c>
      <c r="Y106" s="12">
        <v>80713.251999999993</v>
      </c>
      <c r="AA106" s="2">
        <f>IFERROR(INDEX('Holiday Schedule'!$D$3:$D$24,MATCH(Total_StdO_Customers!A106,'Holiday Schedule'!$C$3:$C$24,0)),0)</f>
        <v>0</v>
      </c>
      <c r="AB106" s="2">
        <f t="shared" si="8"/>
        <v>1</v>
      </c>
      <c r="AC106" s="2">
        <f t="shared" si="9"/>
        <v>0</v>
      </c>
      <c r="AD106" s="5">
        <f t="shared" si="10"/>
        <v>2175648.037</v>
      </c>
      <c r="AE106" s="5">
        <f t="shared" si="11"/>
        <v>2175648.037</v>
      </c>
      <c r="AG106" s="2">
        <f t="shared" si="12"/>
        <v>4</v>
      </c>
      <c r="AH106" s="2">
        <f t="shared" si="13"/>
        <v>2024</v>
      </c>
      <c r="AJ106" s="5">
        <f t="shared" si="14"/>
        <v>114874.68000000001</v>
      </c>
      <c r="AK106" s="2">
        <f t="shared" si="15"/>
        <v>20</v>
      </c>
    </row>
    <row r="107" spans="1:37" x14ac:dyDescent="0.25">
      <c r="A107" s="4">
        <v>45390</v>
      </c>
      <c r="B107" s="12">
        <v>74349.697</v>
      </c>
      <c r="C107" s="12">
        <v>72653.678</v>
      </c>
      <c r="D107" s="12">
        <v>71246.116999999998</v>
      </c>
      <c r="E107" s="12">
        <v>73248.444000000003</v>
      </c>
      <c r="F107" s="12">
        <v>75567.985000000001</v>
      </c>
      <c r="G107" s="12">
        <v>85684.621000000014</v>
      </c>
      <c r="H107" s="12">
        <v>100068.95999999999</v>
      </c>
      <c r="I107" s="12">
        <v>102920.745</v>
      </c>
      <c r="J107" s="12">
        <v>102330.295</v>
      </c>
      <c r="K107" s="12">
        <v>100804.658</v>
      </c>
      <c r="L107" s="12">
        <v>98314.160999999993</v>
      </c>
      <c r="M107" s="12">
        <v>91719.326000000001</v>
      </c>
      <c r="N107" s="12">
        <v>89453.620999999999</v>
      </c>
      <c r="O107" s="12">
        <v>85030.847999999998</v>
      </c>
      <c r="P107" s="12">
        <v>80983.111999999994</v>
      </c>
      <c r="Q107" s="12">
        <v>84131.282000000007</v>
      </c>
      <c r="R107" s="12">
        <v>90143.407000000007</v>
      </c>
      <c r="S107" s="12">
        <v>100097.45400000001</v>
      </c>
      <c r="T107" s="12">
        <v>101250.302</v>
      </c>
      <c r="U107" s="12">
        <v>114776.59300000001</v>
      </c>
      <c r="V107" s="12">
        <v>108593.65899999999</v>
      </c>
      <c r="W107" s="12">
        <v>92030.185999999987</v>
      </c>
      <c r="X107" s="12">
        <v>79298.27</v>
      </c>
      <c r="Y107" s="12">
        <v>70270.087</v>
      </c>
      <c r="AA107" s="2">
        <f>IFERROR(INDEX('Holiday Schedule'!$D$3:$D$24,MATCH(Total_StdO_Customers!A107,'Holiday Schedule'!$C$3:$C$24,0)),0)</f>
        <v>0</v>
      </c>
      <c r="AB107" s="2">
        <f t="shared" si="8"/>
        <v>2</v>
      </c>
      <c r="AC107" s="2">
        <f t="shared" si="9"/>
        <v>1521877.919</v>
      </c>
      <c r="AD107" s="5">
        <f t="shared" si="10"/>
        <v>623089.58899999992</v>
      </c>
      <c r="AE107" s="5">
        <f t="shared" si="11"/>
        <v>2144967.5079999999</v>
      </c>
      <c r="AG107" s="2">
        <f t="shared" si="12"/>
        <v>4</v>
      </c>
      <c r="AH107" s="2">
        <f t="shared" si="13"/>
        <v>2024</v>
      </c>
      <c r="AJ107" s="5">
        <f t="shared" si="14"/>
        <v>114776.59300000001</v>
      </c>
      <c r="AK107" s="2">
        <f t="shared" si="15"/>
        <v>20</v>
      </c>
    </row>
    <row r="108" spans="1:37" x14ac:dyDescent="0.25">
      <c r="A108" s="4">
        <v>45391</v>
      </c>
      <c r="B108" s="12">
        <v>66196.232000000004</v>
      </c>
      <c r="C108" s="12">
        <v>64749.072</v>
      </c>
      <c r="D108" s="12">
        <v>64316.731</v>
      </c>
      <c r="E108" s="12">
        <v>66132.021999999997</v>
      </c>
      <c r="F108" s="12">
        <v>68820.277000000002</v>
      </c>
      <c r="G108" s="12">
        <v>79947.464999999997</v>
      </c>
      <c r="H108" s="12">
        <v>94108.15800000001</v>
      </c>
      <c r="I108" s="12">
        <v>93680.616000000009</v>
      </c>
      <c r="J108" s="12">
        <v>84092.573999999993</v>
      </c>
      <c r="K108" s="12">
        <v>76216.191999999995</v>
      </c>
      <c r="L108" s="12">
        <v>70872.547999999995</v>
      </c>
      <c r="M108" s="12">
        <v>66879.758999999991</v>
      </c>
      <c r="N108" s="12">
        <v>64607.142</v>
      </c>
      <c r="O108" s="12">
        <v>61426.455999999998</v>
      </c>
      <c r="P108" s="12">
        <v>59962.506999999998</v>
      </c>
      <c r="Q108" s="12">
        <v>62675.470999999998</v>
      </c>
      <c r="R108" s="12">
        <v>71281.527000000002</v>
      </c>
      <c r="S108" s="12">
        <v>87486.201000000001</v>
      </c>
      <c r="T108" s="12">
        <v>95711.357000000004</v>
      </c>
      <c r="U108" s="12">
        <v>104506.162</v>
      </c>
      <c r="V108" s="12">
        <v>101603.54399999999</v>
      </c>
      <c r="W108" s="12">
        <v>92396.638999999996</v>
      </c>
      <c r="X108" s="12">
        <v>81332.07699999999</v>
      </c>
      <c r="Y108" s="12">
        <v>73097.714999999997</v>
      </c>
      <c r="AA108" s="2">
        <f>IFERROR(INDEX('Holiday Schedule'!$D$3:$D$24,MATCH(Total_StdO_Customers!A108,'Holiday Schedule'!$C$3:$C$24,0)),0)</f>
        <v>0</v>
      </c>
      <c r="AB108" s="2">
        <f t="shared" si="8"/>
        <v>3</v>
      </c>
      <c r="AC108" s="2">
        <f t="shared" si="9"/>
        <v>1274730.7719999999</v>
      </c>
      <c r="AD108" s="5">
        <f t="shared" si="10"/>
        <v>577367.67200000002</v>
      </c>
      <c r="AE108" s="5">
        <f t="shared" si="11"/>
        <v>1852098.4439999999</v>
      </c>
      <c r="AG108" s="2">
        <f t="shared" si="12"/>
        <v>4</v>
      </c>
      <c r="AH108" s="2">
        <f t="shared" si="13"/>
        <v>2024</v>
      </c>
      <c r="AJ108" s="5">
        <f t="shared" si="14"/>
        <v>104506.162</v>
      </c>
      <c r="AK108" s="2">
        <f t="shared" si="15"/>
        <v>20</v>
      </c>
    </row>
    <row r="109" spans="1:37" x14ac:dyDescent="0.25">
      <c r="A109" s="4">
        <v>45392</v>
      </c>
      <c r="B109" s="12">
        <v>68775.847999999998</v>
      </c>
      <c r="C109" s="12">
        <v>67024.447999999989</v>
      </c>
      <c r="D109" s="12">
        <v>66943.297999999995</v>
      </c>
      <c r="E109" s="12">
        <v>68170.96100000001</v>
      </c>
      <c r="F109" s="12">
        <v>71879.28300000001</v>
      </c>
      <c r="G109" s="12">
        <v>81712.278999999995</v>
      </c>
      <c r="H109" s="12">
        <v>97026.357000000004</v>
      </c>
      <c r="I109" s="12">
        <v>96058.292999999991</v>
      </c>
      <c r="J109" s="12">
        <v>89449.252999999997</v>
      </c>
      <c r="K109" s="12">
        <v>89145.576000000001</v>
      </c>
      <c r="L109" s="12">
        <v>91113.403999999995</v>
      </c>
      <c r="M109" s="12">
        <v>85155.620999999999</v>
      </c>
      <c r="N109" s="12">
        <v>80859.06</v>
      </c>
      <c r="O109" s="12">
        <v>80818.92</v>
      </c>
      <c r="P109" s="12">
        <v>82300.168999999994</v>
      </c>
      <c r="Q109" s="12">
        <v>87171.963000000003</v>
      </c>
      <c r="R109" s="12">
        <v>94329.045000000013</v>
      </c>
      <c r="S109" s="12">
        <v>105324.33899999999</v>
      </c>
      <c r="T109" s="12">
        <v>108353.678</v>
      </c>
      <c r="U109" s="12">
        <v>112684.06899999999</v>
      </c>
      <c r="V109" s="12">
        <v>106053.261</v>
      </c>
      <c r="W109" s="12">
        <v>94577.899000000005</v>
      </c>
      <c r="X109" s="12">
        <v>82784.527000000002</v>
      </c>
      <c r="Y109" s="12">
        <v>73576.216</v>
      </c>
      <c r="AA109" s="2">
        <f>IFERROR(INDEX('Holiday Schedule'!$D$3:$D$24,MATCH(Total_StdO_Customers!A109,'Holiday Schedule'!$C$3:$C$24,0)),0)</f>
        <v>0</v>
      </c>
      <c r="AB109" s="2">
        <f t="shared" si="8"/>
        <v>4</v>
      </c>
      <c r="AC109" s="2">
        <f t="shared" si="9"/>
        <v>1486179.0769999998</v>
      </c>
      <c r="AD109" s="5">
        <f t="shared" si="10"/>
        <v>595108.68999999994</v>
      </c>
      <c r="AE109" s="5">
        <f t="shared" si="11"/>
        <v>2081287.7669999998</v>
      </c>
      <c r="AG109" s="2">
        <f t="shared" si="12"/>
        <v>4</v>
      </c>
      <c r="AH109" s="2">
        <f t="shared" si="13"/>
        <v>2024</v>
      </c>
      <c r="AJ109" s="5">
        <f t="shared" si="14"/>
        <v>112684.06899999999</v>
      </c>
      <c r="AK109" s="2">
        <f t="shared" si="15"/>
        <v>20</v>
      </c>
    </row>
    <row r="110" spans="1:37" x14ac:dyDescent="0.25">
      <c r="A110" s="4">
        <v>45393</v>
      </c>
      <c r="B110" s="12">
        <v>69499.506999999998</v>
      </c>
      <c r="C110" s="12">
        <v>67405.993000000002</v>
      </c>
      <c r="D110" s="12">
        <v>64709.227000000006</v>
      </c>
      <c r="E110" s="12">
        <v>64999.262000000002</v>
      </c>
      <c r="F110" s="12">
        <v>68450.633000000002</v>
      </c>
      <c r="G110" s="12">
        <v>77269.418000000005</v>
      </c>
      <c r="H110" s="12">
        <v>92809.203999999998</v>
      </c>
      <c r="I110" s="12">
        <v>99495.573000000004</v>
      </c>
      <c r="J110" s="12">
        <v>99308.489000000001</v>
      </c>
      <c r="K110" s="12">
        <v>98021.842999999993</v>
      </c>
      <c r="L110" s="12">
        <v>97143.244999999995</v>
      </c>
      <c r="M110" s="12">
        <v>92716.107000000004</v>
      </c>
      <c r="N110" s="12">
        <v>92644.031999999992</v>
      </c>
      <c r="O110" s="12">
        <v>89378.909</v>
      </c>
      <c r="P110" s="12">
        <v>88157.534</v>
      </c>
      <c r="Q110" s="12">
        <v>90251.322000000015</v>
      </c>
      <c r="R110" s="12">
        <v>97969.070999999996</v>
      </c>
      <c r="S110" s="12">
        <v>107377.315</v>
      </c>
      <c r="T110" s="12">
        <v>109572.94</v>
      </c>
      <c r="U110" s="12">
        <v>112570.77499999999</v>
      </c>
      <c r="V110" s="12">
        <v>106888.84800000001</v>
      </c>
      <c r="W110" s="12">
        <v>94635.955999999991</v>
      </c>
      <c r="X110" s="12">
        <v>83161.019</v>
      </c>
      <c r="Y110" s="12">
        <v>73878.103000000003</v>
      </c>
      <c r="AA110" s="2">
        <f>IFERROR(INDEX('Holiday Schedule'!$D$3:$D$24,MATCH(Total_StdO_Customers!A110,'Holiday Schedule'!$C$3:$C$24,0)),0)</f>
        <v>0</v>
      </c>
      <c r="AB110" s="2">
        <f t="shared" si="8"/>
        <v>5</v>
      </c>
      <c r="AC110" s="2">
        <f t="shared" si="9"/>
        <v>1559292.9779999999</v>
      </c>
      <c r="AD110" s="5">
        <f t="shared" si="10"/>
        <v>579021.34699999983</v>
      </c>
      <c r="AE110" s="5">
        <f t="shared" si="11"/>
        <v>2138314.3249999997</v>
      </c>
      <c r="AG110" s="2">
        <f t="shared" si="12"/>
        <v>4</v>
      </c>
      <c r="AH110" s="2">
        <f t="shared" si="13"/>
        <v>2024</v>
      </c>
      <c r="AJ110" s="5">
        <f t="shared" si="14"/>
        <v>112570.77499999999</v>
      </c>
      <c r="AK110" s="2">
        <f t="shared" si="15"/>
        <v>20</v>
      </c>
    </row>
    <row r="111" spans="1:37" x14ac:dyDescent="0.25">
      <c r="A111" s="4">
        <v>45394</v>
      </c>
      <c r="B111" s="12">
        <v>67670.683999999994</v>
      </c>
      <c r="C111" s="12">
        <v>65390.626999999993</v>
      </c>
      <c r="D111" s="12">
        <v>64249.433000000005</v>
      </c>
      <c r="E111" s="12">
        <v>63381.462999999996</v>
      </c>
      <c r="F111" s="12">
        <v>66071.525000000009</v>
      </c>
      <c r="G111" s="12">
        <v>73182.006999999998</v>
      </c>
      <c r="H111" s="12">
        <v>87360.115999999995</v>
      </c>
      <c r="I111" s="12">
        <v>95680.566000000006</v>
      </c>
      <c r="J111" s="12">
        <v>95032.972000000009</v>
      </c>
      <c r="K111" s="12">
        <v>93211.498999999996</v>
      </c>
      <c r="L111" s="12">
        <v>92832.376000000004</v>
      </c>
      <c r="M111" s="12">
        <v>90355.538</v>
      </c>
      <c r="N111" s="12">
        <v>89595.838000000003</v>
      </c>
      <c r="O111" s="12">
        <v>87614.395000000004</v>
      </c>
      <c r="P111" s="12">
        <v>85272.31700000001</v>
      </c>
      <c r="Q111" s="12">
        <v>86738.837</v>
      </c>
      <c r="R111" s="12">
        <v>91639.146000000008</v>
      </c>
      <c r="S111" s="12">
        <v>99460.269</v>
      </c>
      <c r="T111" s="12">
        <v>100172.74100000001</v>
      </c>
      <c r="U111" s="12">
        <v>102019.68700000001</v>
      </c>
      <c r="V111" s="12">
        <v>98149.091</v>
      </c>
      <c r="W111" s="12">
        <v>88181.214999999997</v>
      </c>
      <c r="X111" s="12">
        <v>79231.489000000001</v>
      </c>
      <c r="Y111" s="12">
        <v>71074.463999999993</v>
      </c>
      <c r="AA111" s="2">
        <f>IFERROR(INDEX('Holiday Schedule'!$D$3:$D$24,MATCH(Total_StdO_Customers!A111,'Holiday Schedule'!$C$3:$C$24,0)),0)</f>
        <v>0</v>
      </c>
      <c r="AB111" s="2">
        <f t="shared" si="8"/>
        <v>6</v>
      </c>
      <c r="AC111" s="2">
        <f t="shared" si="9"/>
        <v>1475187.976</v>
      </c>
      <c r="AD111" s="5">
        <f t="shared" si="10"/>
        <v>558380.3189999999</v>
      </c>
      <c r="AE111" s="5">
        <f t="shared" si="11"/>
        <v>2033568.2949999999</v>
      </c>
      <c r="AG111" s="2">
        <f t="shared" si="12"/>
        <v>4</v>
      </c>
      <c r="AH111" s="2">
        <f t="shared" si="13"/>
        <v>2024</v>
      </c>
      <c r="AJ111" s="5">
        <f t="shared" si="14"/>
        <v>102019.68700000001</v>
      </c>
      <c r="AK111" s="2">
        <f t="shared" si="15"/>
        <v>20</v>
      </c>
    </row>
    <row r="112" spans="1:37" x14ac:dyDescent="0.25">
      <c r="A112" s="4">
        <v>45395</v>
      </c>
      <c r="B112" s="12">
        <v>65527.092000000004</v>
      </c>
      <c r="C112" s="12">
        <v>63303.362000000001</v>
      </c>
      <c r="D112" s="12">
        <v>63677.353999999999</v>
      </c>
      <c r="E112" s="12">
        <v>61649.638000000006</v>
      </c>
      <c r="F112" s="12">
        <v>62879.283000000003</v>
      </c>
      <c r="G112" s="12">
        <v>68491.572</v>
      </c>
      <c r="H112" s="12">
        <v>76060.319000000003</v>
      </c>
      <c r="I112" s="12">
        <v>82121.766999999993</v>
      </c>
      <c r="J112" s="12">
        <v>81293.973999999987</v>
      </c>
      <c r="K112" s="12">
        <v>77012.95</v>
      </c>
      <c r="L112" s="12">
        <v>74535.240999999995</v>
      </c>
      <c r="M112" s="12">
        <v>69791.763000000006</v>
      </c>
      <c r="N112" s="12">
        <v>66529.657999999996</v>
      </c>
      <c r="O112" s="12">
        <v>62289.736000000004</v>
      </c>
      <c r="P112" s="12">
        <v>61323.849000000002</v>
      </c>
      <c r="Q112" s="12">
        <v>62319.994999999995</v>
      </c>
      <c r="R112" s="12">
        <v>73066.811000000002</v>
      </c>
      <c r="S112" s="12">
        <v>86829.603000000003</v>
      </c>
      <c r="T112" s="12">
        <v>93291.038</v>
      </c>
      <c r="U112" s="12">
        <v>98824.449000000008</v>
      </c>
      <c r="V112" s="12">
        <v>95581.968000000008</v>
      </c>
      <c r="W112" s="12">
        <v>86990.31200000002</v>
      </c>
      <c r="X112" s="12">
        <v>77293.444000000003</v>
      </c>
      <c r="Y112" s="12">
        <v>70462.034</v>
      </c>
      <c r="AA112" s="2">
        <f>IFERROR(INDEX('Holiday Schedule'!$D$3:$D$24,MATCH(Total_StdO_Customers!A112,'Holiday Schedule'!$C$3:$C$24,0)),0)</f>
        <v>0</v>
      </c>
      <c r="AB112" s="2">
        <f t="shared" si="8"/>
        <v>7</v>
      </c>
      <c r="AC112" s="2">
        <f t="shared" si="9"/>
        <v>0</v>
      </c>
      <c r="AD112" s="5">
        <f t="shared" si="10"/>
        <v>1781147.2120000001</v>
      </c>
      <c r="AE112" s="5">
        <f t="shared" si="11"/>
        <v>1781147.2120000001</v>
      </c>
      <c r="AG112" s="2">
        <f t="shared" si="12"/>
        <v>4</v>
      </c>
      <c r="AH112" s="2">
        <f t="shared" si="13"/>
        <v>2024</v>
      </c>
      <c r="AJ112" s="5">
        <f t="shared" si="14"/>
        <v>98824.449000000008</v>
      </c>
      <c r="AK112" s="2">
        <f t="shared" si="15"/>
        <v>20</v>
      </c>
    </row>
    <row r="113" spans="1:37" x14ac:dyDescent="0.25">
      <c r="A113" s="4">
        <v>45396</v>
      </c>
      <c r="B113" s="12">
        <v>63902.221000000005</v>
      </c>
      <c r="C113" s="12">
        <v>61890.321000000004</v>
      </c>
      <c r="D113" s="12">
        <v>62198.001000000004</v>
      </c>
      <c r="E113" s="12">
        <v>60721.772000000004</v>
      </c>
      <c r="F113" s="12">
        <v>62363.587</v>
      </c>
      <c r="G113" s="12">
        <v>66896.754000000001</v>
      </c>
      <c r="H113" s="12">
        <v>73673.089000000007</v>
      </c>
      <c r="I113" s="12">
        <v>77856.907999999996</v>
      </c>
      <c r="J113" s="12">
        <v>75788.926000000007</v>
      </c>
      <c r="K113" s="12">
        <v>73580.62</v>
      </c>
      <c r="L113" s="12">
        <v>68821.820000000007</v>
      </c>
      <c r="M113" s="12">
        <v>64111.368000000002</v>
      </c>
      <c r="N113" s="12">
        <v>62718.930999999997</v>
      </c>
      <c r="O113" s="12">
        <v>59884.596000000005</v>
      </c>
      <c r="P113" s="12">
        <v>57938.775999999998</v>
      </c>
      <c r="Q113" s="12">
        <v>61938.010999999999</v>
      </c>
      <c r="R113" s="12">
        <v>74019.153999999995</v>
      </c>
      <c r="S113" s="12">
        <v>89147.041999999987</v>
      </c>
      <c r="T113" s="12">
        <v>95282.600999999995</v>
      </c>
      <c r="U113" s="12">
        <v>100379.16099999999</v>
      </c>
      <c r="V113" s="12">
        <v>96073.356000000014</v>
      </c>
      <c r="W113" s="12">
        <v>86473.241000000009</v>
      </c>
      <c r="X113" s="12">
        <v>75966.392000000007</v>
      </c>
      <c r="Y113" s="12">
        <v>67617.87</v>
      </c>
      <c r="AA113" s="2">
        <f>IFERROR(INDEX('Holiday Schedule'!$D$3:$D$24,MATCH(Total_StdO_Customers!A113,'Holiday Schedule'!$C$3:$C$24,0)),0)</f>
        <v>0</v>
      </c>
      <c r="AB113" s="2">
        <f t="shared" si="8"/>
        <v>1</v>
      </c>
      <c r="AC113" s="2">
        <f t="shared" si="9"/>
        <v>0</v>
      </c>
      <c r="AD113" s="5">
        <f t="shared" si="10"/>
        <v>1739244.5179999997</v>
      </c>
      <c r="AE113" s="5">
        <f t="shared" si="11"/>
        <v>1739244.5179999997</v>
      </c>
      <c r="AG113" s="2">
        <f t="shared" si="12"/>
        <v>4</v>
      </c>
      <c r="AH113" s="2">
        <f t="shared" si="13"/>
        <v>2024</v>
      </c>
      <c r="AJ113" s="5">
        <f t="shared" si="14"/>
        <v>100379.16099999999</v>
      </c>
      <c r="AK113" s="2">
        <f t="shared" si="15"/>
        <v>20</v>
      </c>
    </row>
    <row r="114" spans="1:37" x14ac:dyDescent="0.25">
      <c r="A114" s="4">
        <v>45397</v>
      </c>
      <c r="B114" s="12">
        <v>61759.848000000005</v>
      </c>
      <c r="C114" s="12">
        <v>60271.62</v>
      </c>
      <c r="D114" s="12">
        <v>60579.539000000004</v>
      </c>
      <c r="E114" s="12">
        <v>60389.162000000004</v>
      </c>
      <c r="F114" s="12">
        <v>62939.281999999999</v>
      </c>
      <c r="G114" s="12">
        <v>72002.364000000001</v>
      </c>
      <c r="H114" s="12">
        <v>80767.75</v>
      </c>
      <c r="I114" s="12">
        <v>89279.516999999993</v>
      </c>
      <c r="J114" s="12">
        <v>83135.294999999998</v>
      </c>
      <c r="K114" s="12">
        <v>79529.766999999993</v>
      </c>
      <c r="L114" s="12">
        <v>74096.118000000002</v>
      </c>
      <c r="M114" s="12">
        <v>72580.698000000004</v>
      </c>
      <c r="N114" s="12">
        <v>73221.012999999992</v>
      </c>
      <c r="O114" s="12">
        <v>71985.274999999994</v>
      </c>
      <c r="P114" s="12">
        <v>69230.638999999996</v>
      </c>
      <c r="Q114" s="12">
        <v>72440.356</v>
      </c>
      <c r="R114" s="12">
        <v>77205.528999999995</v>
      </c>
      <c r="S114" s="12">
        <v>88057.213000000003</v>
      </c>
      <c r="T114" s="12">
        <v>94841.46</v>
      </c>
      <c r="U114" s="12">
        <v>99630.388999999996</v>
      </c>
      <c r="V114" s="12">
        <v>96781.646000000008</v>
      </c>
      <c r="W114" s="12">
        <v>86378.712</v>
      </c>
      <c r="X114" s="12">
        <v>76258.26400000001</v>
      </c>
      <c r="Y114" s="12">
        <v>67964.548999999999</v>
      </c>
      <c r="AA114" s="2">
        <f>IFERROR(INDEX('Holiday Schedule'!$D$3:$D$24,MATCH(Total_StdO_Customers!A114,'Holiday Schedule'!$C$3:$C$24,0)),0)</f>
        <v>1</v>
      </c>
      <c r="AB114" s="2">
        <f t="shared" si="8"/>
        <v>2</v>
      </c>
      <c r="AC114" s="2">
        <f t="shared" si="9"/>
        <v>0</v>
      </c>
      <c r="AD114" s="5">
        <f t="shared" si="10"/>
        <v>1831326.0049999999</v>
      </c>
      <c r="AE114" s="5">
        <f t="shared" si="11"/>
        <v>1831326.0049999999</v>
      </c>
      <c r="AG114" s="2">
        <f t="shared" si="12"/>
        <v>4</v>
      </c>
      <c r="AH114" s="2">
        <f t="shared" si="13"/>
        <v>2024</v>
      </c>
      <c r="AJ114" s="5">
        <f t="shared" si="14"/>
        <v>99630.388999999996</v>
      </c>
      <c r="AK114" s="2">
        <f t="shared" si="15"/>
        <v>20</v>
      </c>
    </row>
    <row r="115" spans="1:37" x14ac:dyDescent="0.25">
      <c r="A115" s="4">
        <v>45398</v>
      </c>
      <c r="B115" s="12">
        <v>63044.051000000007</v>
      </c>
      <c r="C115" s="12">
        <v>60763.897000000004</v>
      </c>
      <c r="D115" s="12">
        <v>60762.82</v>
      </c>
      <c r="E115" s="12">
        <v>61665.053999999996</v>
      </c>
      <c r="F115" s="12">
        <v>64833.576999999997</v>
      </c>
      <c r="G115" s="12">
        <v>73451.671999999991</v>
      </c>
      <c r="H115" s="12">
        <v>85125.375</v>
      </c>
      <c r="I115" s="12">
        <v>85786.984000000011</v>
      </c>
      <c r="J115" s="12">
        <v>79354.90400000001</v>
      </c>
      <c r="K115" s="12">
        <v>75265.369000000006</v>
      </c>
      <c r="L115" s="12">
        <v>72934.154999999999</v>
      </c>
      <c r="M115" s="12">
        <v>68429.013000000006</v>
      </c>
      <c r="N115" s="12">
        <v>67044.483000000007</v>
      </c>
      <c r="O115" s="12">
        <v>64662.084000000003</v>
      </c>
      <c r="P115" s="12">
        <v>63109.310000000005</v>
      </c>
      <c r="Q115" s="12">
        <v>65420.581000000006</v>
      </c>
      <c r="R115" s="12">
        <v>72862.395000000004</v>
      </c>
      <c r="S115" s="12">
        <v>87151.489000000001</v>
      </c>
      <c r="T115" s="12">
        <v>93648.436999999991</v>
      </c>
      <c r="U115" s="12">
        <v>99682.262999999992</v>
      </c>
      <c r="V115" s="12">
        <v>96910.145999999993</v>
      </c>
      <c r="W115" s="12">
        <v>87169.824999999997</v>
      </c>
      <c r="X115" s="12">
        <v>78015.830999999991</v>
      </c>
      <c r="Y115" s="12">
        <v>68854.989000000001</v>
      </c>
      <c r="AA115" s="2">
        <f>IFERROR(INDEX('Holiday Schedule'!$D$3:$D$24,MATCH(Total_StdO_Customers!A115,'Holiday Schedule'!$C$3:$C$24,0)),0)</f>
        <v>0</v>
      </c>
      <c r="AB115" s="2">
        <f t="shared" si="8"/>
        <v>3</v>
      </c>
      <c r="AC115" s="2">
        <f t="shared" si="9"/>
        <v>1257447.2690000003</v>
      </c>
      <c r="AD115" s="5">
        <f t="shared" si="10"/>
        <v>538501.43499999982</v>
      </c>
      <c r="AE115" s="5">
        <f t="shared" si="11"/>
        <v>1795948.7040000001</v>
      </c>
      <c r="AG115" s="2">
        <f t="shared" si="12"/>
        <v>4</v>
      </c>
      <c r="AH115" s="2">
        <f t="shared" si="13"/>
        <v>2024</v>
      </c>
      <c r="AJ115" s="5">
        <f t="shared" si="14"/>
        <v>99682.262999999992</v>
      </c>
      <c r="AK115" s="2">
        <f t="shared" si="15"/>
        <v>20</v>
      </c>
    </row>
    <row r="116" spans="1:37" x14ac:dyDescent="0.25">
      <c r="A116" s="4">
        <v>45399</v>
      </c>
      <c r="B116" s="12">
        <v>65077.775999999998</v>
      </c>
      <c r="C116" s="12">
        <v>62141.111000000004</v>
      </c>
      <c r="D116" s="12">
        <v>62271.341</v>
      </c>
      <c r="E116" s="12">
        <v>63140.718999999997</v>
      </c>
      <c r="F116" s="12">
        <v>65920.508999999991</v>
      </c>
      <c r="G116" s="12">
        <v>75078.09199999999</v>
      </c>
      <c r="H116" s="12">
        <v>86008.328999999998</v>
      </c>
      <c r="I116" s="12">
        <v>87421.053999999989</v>
      </c>
      <c r="J116" s="12">
        <v>80820.55799999999</v>
      </c>
      <c r="K116" s="12">
        <v>75116.081999999995</v>
      </c>
      <c r="L116" s="12">
        <v>69958.260999999999</v>
      </c>
      <c r="M116" s="12">
        <v>66251.587999999989</v>
      </c>
      <c r="N116" s="12">
        <v>63954.565000000002</v>
      </c>
      <c r="O116" s="12">
        <v>61227.215000000004</v>
      </c>
      <c r="P116" s="12">
        <v>60403.717000000004</v>
      </c>
      <c r="Q116" s="12">
        <v>62293.690999999999</v>
      </c>
      <c r="R116" s="12">
        <v>70244.925000000003</v>
      </c>
      <c r="S116" s="12">
        <v>83435.989999999991</v>
      </c>
      <c r="T116" s="12">
        <v>90950.885999999999</v>
      </c>
      <c r="U116" s="12">
        <v>99597.717999999993</v>
      </c>
      <c r="V116" s="12">
        <v>96922.092999999993</v>
      </c>
      <c r="W116" s="12">
        <v>87624.23</v>
      </c>
      <c r="X116" s="12">
        <v>77758.354999999996</v>
      </c>
      <c r="Y116" s="12">
        <v>69750.455999999991</v>
      </c>
      <c r="AA116" s="2">
        <f>IFERROR(INDEX('Holiday Schedule'!$D$3:$D$24,MATCH(Total_StdO_Customers!A116,'Holiday Schedule'!$C$3:$C$24,0)),0)</f>
        <v>0</v>
      </c>
      <c r="AB116" s="2">
        <f t="shared" si="8"/>
        <v>4</v>
      </c>
      <c r="AC116" s="2">
        <f t="shared" si="9"/>
        <v>1233980.9280000001</v>
      </c>
      <c r="AD116" s="5">
        <f t="shared" si="10"/>
        <v>549388.33299999963</v>
      </c>
      <c r="AE116" s="5">
        <f t="shared" si="11"/>
        <v>1783369.2609999997</v>
      </c>
      <c r="AG116" s="2">
        <f t="shared" si="12"/>
        <v>4</v>
      </c>
      <c r="AH116" s="2">
        <f t="shared" si="13"/>
        <v>2024</v>
      </c>
      <c r="AJ116" s="5">
        <f t="shared" si="14"/>
        <v>99597.717999999993</v>
      </c>
      <c r="AK116" s="2">
        <f t="shared" si="15"/>
        <v>20</v>
      </c>
    </row>
    <row r="117" spans="1:37" x14ac:dyDescent="0.25">
      <c r="A117" s="4">
        <v>45400</v>
      </c>
      <c r="B117" s="12">
        <v>65486.25</v>
      </c>
      <c r="C117" s="12">
        <v>63575.519999999997</v>
      </c>
      <c r="D117" s="12">
        <v>63083.032999999996</v>
      </c>
      <c r="E117" s="12">
        <v>64077.333999999995</v>
      </c>
      <c r="F117" s="12">
        <v>68095.766000000003</v>
      </c>
      <c r="G117" s="12">
        <v>76078.202000000005</v>
      </c>
      <c r="H117" s="12">
        <v>87463.340000000011</v>
      </c>
      <c r="I117" s="12">
        <v>87055.341</v>
      </c>
      <c r="J117" s="12">
        <v>80375.585000000006</v>
      </c>
      <c r="K117" s="12">
        <v>73599.633000000002</v>
      </c>
      <c r="L117" s="12">
        <v>69798.687000000005</v>
      </c>
      <c r="M117" s="12">
        <v>65112.990000000005</v>
      </c>
      <c r="N117" s="12">
        <v>63944.868000000002</v>
      </c>
      <c r="O117" s="12">
        <v>60248.293000000005</v>
      </c>
      <c r="P117" s="12">
        <v>59241.455999999998</v>
      </c>
      <c r="Q117" s="12">
        <v>60650.631999999998</v>
      </c>
      <c r="R117" s="12">
        <v>67736.244999999995</v>
      </c>
      <c r="S117" s="12">
        <v>80982.123000000007</v>
      </c>
      <c r="T117" s="12">
        <v>88750.189000000013</v>
      </c>
      <c r="U117" s="12">
        <v>96390.242999999988</v>
      </c>
      <c r="V117" s="12">
        <v>95169.005999999994</v>
      </c>
      <c r="W117" s="12">
        <v>86690.324000000022</v>
      </c>
      <c r="X117" s="12">
        <v>75904.462</v>
      </c>
      <c r="Y117" s="12">
        <v>68808.993999999992</v>
      </c>
      <c r="AA117" s="2">
        <f>IFERROR(INDEX('Holiday Schedule'!$D$3:$D$24,MATCH(Total_StdO_Customers!A117,'Holiday Schedule'!$C$3:$C$24,0)),0)</f>
        <v>0</v>
      </c>
      <c r="AB117" s="2">
        <f t="shared" si="8"/>
        <v>5</v>
      </c>
      <c r="AC117" s="2">
        <f t="shared" si="9"/>
        <v>1211650.077</v>
      </c>
      <c r="AD117" s="5">
        <f t="shared" si="10"/>
        <v>556668.43899999978</v>
      </c>
      <c r="AE117" s="5">
        <f t="shared" si="11"/>
        <v>1768318.5159999998</v>
      </c>
      <c r="AG117" s="2">
        <f t="shared" si="12"/>
        <v>4</v>
      </c>
      <c r="AH117" s="2">
        <f t="shared" si="13"/>
        <v>2024</v>
      </c>
      <c r="AJ117" s="5">
        <f t="shared" si="14"/>
        <v>96390.242999999988</v>
      </c>
      <c r="AK117" s="2">
        <f t="shared" si="15"/>
        <v>20</v>
      </c>
    </row>
    <row r="118" spans="1:37" x14ac:dyDescent="0.25">
      <c r="A118" s="4">
        <v>45401</v>
      </c>
      <c r="B118" s="12">
        <v>64158.499000000003</v>
      </c>
      <c r="C118" s="12">
        <v>62283.913</v>
      </c>
      <c r="D118" s="12">
        <v>62066.741999999998</v>
      </c>
      <c r="E118" s="12">
        <v>63045.893000000004</v>
      </c>
      <c r="F118" s="12">
        <v>66036.328000000009</v>
      </c>
      <c r="G118" s="12">
        <v>74339.101999999999</v>
      </c>
      <c r="H118" s="12">
        <v>85234.652000000002</v>
      </c>
      <c r="I118" s="12">
        <v>86157.576000000001</v>
      </c>
      <c r="J118" s="12">
        <v>78800.053</v>
      </c>
      <c r="K118" s="12">
        <v>72670.364999999991</v>
      </c>
      <c r="L118" s="12">
        <v>67535.126000000004</v>
      </c>
      <c r="M118" s="12">
        <v>62929.009999999995</v>
      </c>
      <c r="N118" s="12">
        <v>61859.998999999996</v>
      </c>
      <c r="O118" s="12">
        <v>58509.996999999996</v>
      </c>
      <c r="P118" s="12">
        <v>57770.255000000005</v>
      </c>
      <c r="Q118" s="12">
        <v>60829.364999999998</v>
      </c>
      <c r="R118" s="12">
        <v>70065.819000000003</v>
      </c>
      <c r="S118" s="12">
        <v>84529.668999999994</v>
      </c>
      <c r="T118" s="12">
        <v>90495.971999999994</v>
      </c>
      <c r="U118" s="12">
        <v>96831.010999999999</v>
      </c>
      <c r="V118" s="12">
        <v>94203.388999999996</v>
      </c>
      <c r="W118" s="12">
        <v>86008.409</v>
      </c>
      <c r="X118" s="12">
        <v>76922.955000000002</v>
      </c>
      <c r="Y118" s="12">
        <v>68273.376999999993</v>
      </c>
      <c r="AA118" s="2">
        <f>IFERROR(INDEX('Holiday Schedule'!$D$3:$D$24,MATCH(Total_StdO_Customers!A118,'Holiday Schedule'!$C$3:$C$24,0)),0)</f>
        <v>0</v>
      </c>
      <c r="AB118" s="2">
        <f t="shared" si="8"/>
        <v>6</v>
      </c>
      <c r="AC118" s="2">
        <f t="shared" si="9"/>
        <v>1206118.97</v>
      </c>
      <c r="AD118" s="5">
        <f t="shared" si="10"/>
        <v>545438.50600000005</v>
      </c>
      <c r="AE118" s="5">
        <f t="shared" si="11"/>
        <v>1751557.476</v>
      </c>
      <c r="AG118" s="2">
        <f t="shared" si="12"/>
        <v>4</v>
      </c>
      <c r="AH118" s="2">
        <f t="shared" si="13"/>
        <v>2024</v>
      </c>
      <c r="AJ118" s="5">
        <f t="shared" si="14"/>
        <v>96831.010999999999</v>
      </c>
      <c r="AK118" s="2">
        <f t="shared" si="15"/>
        <v>20</v>
      </c>
    </row>
    <row r="119" spans="1:37" x14ac:dyDescent="0.25">
      <c r="A119" s="4">
        <v>45402</v>
      </c>
      <c r="B119" s="12">
        <v>63506.186000000002</v>
      </c>
      <c r="C119" s="12">
        <v>60843.037999999993</v>
      </c>
      <c r="D119" s="12">
        <v>60905.262000000002</v>
      </c>
      <c r="E119" s="12">
        <v>59357.697999999997</v>
      </c>
      <c r="F119" s="12">
        <v>60439.459000000003</v>
      </c>
      <c r="G119" s="12">
        <v>65533.036000000007</v>
      </c>
      <c r="H119" s="12">
        <v>73650.592999999993</v>
      </c>
      <c r="I119" s="12">
        <v>81826.39</v>
      </c>
      <c r="J119" s="12">
        <v>88385.212</v>
      </c>
      <c r="K119" s="12">
        <v>91972.324999999997</v>
      </c>
      <c r="L119" s="12">
        <v>93291.562999999995</v>
      </c>
      <c r="M119" s="12">
        <v>90475.560999999987</v>
      </c>
      <c r="N119" s="12">
        <v>89808.741999999998</v>
      </c>
      <c r="O119" s="12">
        <v>86274.627999999997</v>
      </c>
      <c r="P119" s="12">
        <v>83612.823000000004</v>
      </c>
      <c r="Q119" s="12">
        <v>83083.388000000006</v>
      </c>
      <c r="R119" s="12">
        <v>83862.550999999992</v>
      </c>
      <c r="S119" s="12">
        <v>92262.527999999991</v>
      </c>
      <c r="T119" s="12">
        <v>94494.335000000006</v>
      </c>
      <c r="U119" s="12">
        <v>100573.185</v>
      </c>
      <c r="V119" s="12">
        <v>97567.493000000002</v>
      </c>
      <c r="W119" s="12">
        <v>90267.914999999994</v>
      </c>
      <c r="X119" s="12">
        <v>79921.472000000009</v>
      </c>
      <c r="Y119" s="12">
        <v>71713.429000000004</v>
      </c>
      <c r="AA119" s="2">
        <f>IFERROR(INDEX('Holiday Schedule'!$D$3:$D$24,MATCH(Total_StdO_Customers!A119,'Holiday Schedule'!$C$3:$C$24,0)),0)</f>
        <v>0</v>
      </c>
      <c r="AB119" s="2">
        <f t="shared" si="8"/>
        <v>7</v>
      </c>
      <c r="AC119" s="2">
        <f t="shared" si="9"/>
        <v>0</v>
      </c>
      <c r="AD119" s="5">
        <f t="shared" si="10"/>
        <v>1943628.8120000002</v>
      </c>
      <c r="AE119" s="5">
        <f t="shared" si="11"/>
        <v>1943628.8120000002</v>
      </c>
      <c r="AG119" s="2">
        <f t="shared" si="12"/>
        <v>4</v>
      </c>
      <c r="AH119" s="2">
        <f t="shared" si="13"/>
        <v>2024</v>
      </c>
      <c r="AJ119" s="5">
        <f t="shared" si="14"/>
        <v>100573.185</v>
      </c>
      <c r="AK119" s="2">
        <f t="shared" si="15"/>
        <v>20</v>
      </c>
    </row>
    <row r="120" spans="1:37" x14ac:dyDescent="0.25">
      <c r="A120" s="4">
        <v>45403</v>
      </c>
      <c r="B120" s="12">
        <v>66703.672999999995</v>
      </c>
      <c r="C120" s="12">
        <v>63503.548999999999</v>
      </c>
      <c r="D120" s="12">
        <v>63983.550999999999</v>
      </c>
      <c r="E120" s="12">
        <v>63123.989000000001</v>
      </c>
      <c r="F120" s="12">
        <v>64534.415999999997</v>
      </c>
      <c r="G120" s="12">
        <v>68692.792999999991</v>
      </c>
      <c r="H120" s="12">
        <v>75536.672000000006</v>
      </c>
      <c r="I120" s="12">
        <v>76603.638999999996</v>
      </c>
      <c r="J120" s="12">
        <v>74764.929000000004</v>
      </c>
      <c r="K120" s="12">
        <v>71616.103999999992</v>
      </c>
      <c r="L120" s="12">
        <v>68505.205000000002</v>
      </c>
      <c r="M120" s="12">
        <v>66853.213999999993</v>
      </c>
      <c r="N120" s="12">
        <v>68549.475000000006</v>
      </c>
      <c r="O120" s="12">
        <v>69846.873999999996</v>
      </c>
      <c r="P120" s="12">
        <v>68063.566000000006</v>
      </c>
      <c r="Q120" s="12">
        <v>71155.464999999997</v>
      </c>
      <c r="R120" s="12">
        <v>82442.502000000008</v>
      </c>
      <c r="S120" s="12">
        <v>95475.381999999998</v>
      </c>
      <c r="T120" s="12">
        <v>99541.949000000008</v>
      </c>
      <c r="U120" s="12">
        <v>105766.465</v>
      </c>
      <c r="V120" s="12">
        <v>100314.503</v>
      </c>
      <c r="W120" s="12">
        <v>90524.580999999991</v>
      </c>
      <c r="X120" s="12">
        <v>78948.661000000007</v>
      </c>
      <c r="Y120" s="12">
        <v>70495.070000000007</v>
      </c>
      <c r="AA120" s="2">
        <f>IFERROR(INDEX('Holiday Schedule'!$D$3:$D$24,MATCH(Total_StdO_Customers!A120,'Holiday Schedule'!$C$3:$C$24,0)),0)</f>
        <v>0</v>
      </c>
      <c r="AB120" s="2">
        <f t="shared" si="8"/>
        <v>1</v>
      </c>
      <c r="AC120" s="2">
        <f t="shared" si="9"/>
        <v>0</v>
      </c>
      <c r="AD120" s="5">
        <f t="shared" si="10"/>
        <v>1825546.2270000002</v>
      </c>
      <c r="AE120" s="5">
        <f t="shared" si="11"/>
        <v>1825546.2270000002</v>
      </c>
      <c r="AG120" s="2">
        <f t="shared" si="12"/>
        <v>4</v>
      </c>
      <c r="AH120" s="2">
        <f t="shared" si="13"/>
        <v>2024</v>
      </c>
      <c r="AJ120" s="5">
        <f t="shared" si="14"/>
        <v>105766.465</v>
      </c>
      <c r="AK120" s="2">
        <f t="shared" si="15"/>
        <v>20</v>
      </c>
    </row>
    <row r="121" spans="1:37" x14ac:dyDescent="0.25">
      <c r="A121" s="4">
        <v>45404</v>
      </c>
      <c r="B121" s="12">
        <v>64723.056000000004</v>
      </c>
      <c r="C121" s="12">
        <v>63145.669000000002</v>
      </c>
      <c r="D121" s="12">
        <v>61947.48</v>
      </c>
      <c r="E121" s="12">
        <v>63543.594999999994</v>
      </c>
      <c r="F121" s="12">
        <v>67217.993999999992</v>
      </c>
      <c r="G121" s="12">
        <v>76219.262000000002</v>
      </c>
      <c r="H121" s="12">
        <v>89627.938999999998</v>
      </c>
      <c r="I121" s="12">
        <v>90420.264999999999</v>
      </c>
      <c r="J121" s="12">
        <v>81664.204999999987</v>
      </c>
      <c r="K121" s="12">
        <v>75683.69200000001</v>
      </c>
      <c r="L121" s="12">
        <v>72325.379000000001</v>
      </c>
      <c r="M121" s="12">
        <v>68068.176999999996</v>
      </c>
      <c r="N121" s="12">
        <v>66078.680000000008</v>
      </c>
      <c r="O121" s="12">
        <v>63718.821000000004</v>
      </c>
      <c r="P121" s="12">
        <v>61018.787000000004</v>
      </c>
      <c r="Q121" s="12">
        <v>62750.789000000004</v>
      </c>
      <c r="R121" s="12">
        <v>71212.087</v>
      </c>
      <c r="S121" s="12">
        <v>86432.009000000005</v>
      </c>
      <c r="T121" s="12">
        <v>96071.031000000003</v>
      </c>
      <c r="U121" s="12">
        <v>102717.83100000001</v>
      </c>
      <c r="V121" s="12">
        <v>101968.186</v>
      </c>
      <c r="W121" s="12">
        <v>92820.186999999991</v>
      </c>
      <c r="X121" s="12">
        <v>82198.561000000002</v>
      </c>
      <c r="Y121" s="12">
        <v>74781.463000000003</v>
      </c>
      <c r="AA121" s="2">
        <f>IFERROR(INDEX('Holiday Schedule'!$D$3:$D$24,MATCH(Total_StdO_Customers!A121,'Holiday Schedule'!$C$3:$C$24,0)),0)</f>
        <v>0</v>
      </c>
      <c r="AB121" s="2">
        <f t="shared" si="8"/>
        <v>2</v>
      </c>
      <c r="AC121" s="2">
        <f t="shared" si="9"/>
        <v>1275148.6869999999</v>
      </c>
      <c r="AD121" s="5">
        <f t="shared" si="10"/>
        <v>561206.4580000001</v>
      </c>
      <c r="AE121" s="5">
        <f t="shared" si="11"/>
        <v>1836355.145</v>
      </c>
      <c r="AG121" s="2">
        <f t="shared" si="12"/>
        <v>4</v>
      </c>
      <c r="AH121" s="2">
        <f t="shared" si="13"/>
        <v>2024</v>
      </c>
      <c r="AJ121" s="5">
        <f t="shared" si="14"/>
        <v>102717.83100000001</v>
      </c>
      <c r="AK121" s="2">
        <f t="shared" si="15"/>
        <v>20</v>
      </c>
    </row>
    <row r="122" spans="1:37" x14ac:dyDescent="0.25">
      <c r="A122" s="4">
        <v>45405</v>
      </c>
      <c r="B122" s="12">
        <v>69978.678</v>
      </c>
      <c r="C122" s="12">
        <v>67519.550999999992</v>
      </c>
      <c r="D122" s="12">
        <v>67606.661999999997</v>
      </c>
      <c r="E122" s="12">
        <v>68526.576000000001</v>
      </c>
      <c r="F122" s="12">
        <v>71958.02399999999</v>
      </c>
      <c r="G122" s="12">
        <v>81490.392000000007</v>
      </c>
      <c r="H122" s="12">
        <v>93864.042000000001</v>
      </c>
      <c r="I122" s="12">
        <v>91852.13900000001</v>
      </c>
      <c r="J122" s="12">
        <v>81798.687999999995</v>
      </c>
      <c r="K122" s="12">
        <v>75389.52</v>
      </c>
      <c r="L122" s="12">
        <v>69524.755999999994</v>
      </c>
      <c r="M122" s="12">
        <v>64904.253000000004</v>
      </c>
      <c r="N122" s="12">
        <v>62929.972000000002</v>
      </c>
      <c r="O122" s="12">
        <v>60349.523000000001</v>
      </c>
      <c r="P122" s="12">
        <v>58655.608000000007</v>
      </c>
      <c r="Q122" s="12">
        <v>61999.099000000002</v>
      </c>
      <c r="R122" s="12">
        <v>69904.781999999992</v>
      </c>
      <c r="S122" s="12">
        <v>85186.832999999999</v>
      </c>
      <c r="T122" s="12">
        <v>94129.321999999986</v>
      </c>
      <c r="U122" s="12">
        <v>102575.87599999999</v>
      </c>
      <c r="V122" s="12">
        <v>101258.234</v>
      </c>
      <c r="W122" s="12">
        <v>91367.576000000001</v>
      </c>
      <c r="X122" s="12">
        <v>79749.253000000012</v>
      </c>
      <c r="Y122" s="12">
        <v>71247.491999999998</v>
      </c>
      <c r="AA122" s="2">
        <f>IFERROR(INDEX('Holiday Schedule'!$D$3:$D$24,MATCH(Total_StdO_Customers!A122,'Holiday Schedule'!$C$3:$C$24,0)),0)</f>
        <v>0</v>
      </c>
      <c r="AB122" s="2">
        <f t="shared" si="8"/>
        <v>3</v>
      </c>
      <c r="AC122" s="2">
        <f t="shared" si="9"/>
        <v>1251575.4339999999</v>
      </c>
      <c r="AD122" s="5">
        <f t="shared" si="10"/>
        <v>592191.4169999999</v>
      </c>
      <c r="AE122" s="5">
        <f t="shared" si="11"/>
        <v>1843766.8509999998</v>
      </c>
      <c r="AG122" s="2">
        <f t="shared" si="12"/>
        <v>4</v>
      </c>
      <c r="AH122" s="2">
        <f t="shared" si="13"/>
        <v>2024</v>
      </c>
      <c r="AJ122" s="5">
        <f t="shared" si="14"/>
        <v>102575.87599999999</v>
      </c>
      <c r="AK122" s="2">
        <f t="shared" si="15"/>
        <v>20</v>
      </c>
    </row>
    <row r="123" spans="1:37" x14ac:dyDescent="0.25">
      <c r="A123" s="4">
        <v>45406</v>
      </c>
      <c r="B123" s="12">
        <v>66465.843999999997</v>
      </c>
      <c r="C123" s="12">
        <v>65075.615000000005</v>
      </c>
      <c r="D123" s="12">
        <v>64324.810999999994</v>
      </c>
      <c r="E123" s="12">
        <v>65177.076999999997</v>
      </c>
      <c r="F123" s="12">
        <v>68392.63</v>
      </c>
      <c r="G123" s="12">
        <v>77173.130999999994</v>
      </c>
      <c r="H123" s="12">
        <v>90736.542000000001</v>
      </c>
      <c r="I123" s="12">
        <v>94327.073999999993</v>
      </c>
      <c r="J123" s="12">
        <v>93892.150000000009</v>
      </c>
      <c r="K123" s="12">
        <v>91218.259000000005</v>
      </c>
      <c r="L123" s="12">
        <v>87493.274999999994</v>
      </c>
      <c r="M123" s="12">
        <v>81592.845000000001</v>
      </c>
      <c r="N123" s="12">
        <v>82561.008999999991</v>
      </c>
      <c r="O123" s="12">
        <v>80276.986000000004</v>
      </c>
      <c r="P123" s="12">
        <v>81051.593000000008</v>
      </c>
      <c r="Q123" s="12">
        <v>83691.688999999998</v>
      </c>
      <c r="R123" s="12">
        <v>88282.495999999999</v>
      </c>
      <c r="S123" s="12">
        <v>100018.10800000001</v>
      </c>
      <c r="T123" s="12">
        <v>104494.05200000001</v>
      </c>
      <c r="U123" s="12">
        <v>109039.261</v>
      </c>
      <c r="V123" s="12">
        <v>106911.746</v>
      </c>
      <c r="W123" s="12">
        <v>97613.696999999986</v>
      </c>
      <c r="X123" s="12">
        <v>87523.28300000001</v>
      </c>
      <c r="Y123" s="12">
        <v>78910.088000000003</v>
      </c>
      <c r="AA123" s="2">
        <f>IFERROR(INDEX('Holiday Schedule'!$D$3:$D$24,MATCH(Total_StdO_Customers!A123,'Holiday Schedule'!$C$3:$C$24,0)),0)</f>
        <v>0</v>
      </c>
      <c r="AB123" s="2">
        <f t="shared" si="8"/>
        <v>4</v>
      </c>
      <c r="AC123" s="2">
        <f t="shared" si="9"/>
        <v>1469987.523</v>
      </c>
      <c r="AD123" s="5">
        <f t="shared" si="10"/>
        <v>576255.7379999999</v>
      </c>
      <c r="AE123" s="5">
        <f t="shared" si="11"/>
        <v>2046243.2609999999</v>
      </c>
      <c r="AG123" s="2">
        <f t="shared" si="12"/>
        <v>4</v>
      </c>
      <c r="AH123" s="2">
        <f t="shared" si="13"/>
        <v>2024</v>
      </c>
      <c r="AJ123" s="5">
        <f t="shared" si="14"/>
        <v>109039.261</v>
      </c>
      <c r="AK123" s="2">
        <f t="shared" si="15"/>
        <v>20</v>
      </c>
    </row>
    <row r="124" spans="1:37" x14ac:dyDescent="0.25">
      <c r="A124" s="4">
        <v>45407</v>
      </c>
      <c r="B124" s="12">
        <v>74457.514999999999</v>
      </c>
      <c r="C124" s="12">
        <v>72569.548999999999</v>
      </c>
      <c r="D124" s="12">
        <v>72042.907999999996</v>
      </c>
      <c r="E124" s="12">
        <v>73268.615999999995</v>
      </c>
      <c r="F124" s="12">
        <v>76221.39899999999</v>
      </c>
      <c r="G124" s="12">
        <v>86016.304000000004</v>
      </c>
      <c r="H124" s="12">
        <v>99362.903999999995</v>
      </c>
      <c r="I124" s="12">
        <v>98346.419999999984</v>
      </c>
      <c r="J124" s="12">
        <v>88997.123000000007</v>
      </c>
      <c r="K124" s="12">
        <v>81559.778999999995</v>
      </c>
      <c r="L124" s="12">
        <v>77037.429999999993</v>
      </c>
      <c r="M124" s="12">
        <v>72206.429999999993</v>
      </c>
      <c r="N124" s="12">
        <v>69694.406000000003</v>
      </c>
      <c r="O124" s="12">
        <v>65806.171999999991</v>
      </c>
      <c r="P124" s="12">
        <v>63217.846999999994</v>
      </c>
      <c r="Q124" s="12">
        <v>64766.822999999997</v>
      </c>
      <c r="R124" s="12">
        <v>73070.513999999996</v>
      </c>
      <c r="S124" s="12">
        <v>87157.942999999999</v>
      </c>
      <c r="T124" s="12">
        <v>96987.041000000012</v>
      </c>
      <c r="U124" s="12">
        <v>104922.507</v>
      </c>
      <c r="V124" s="12">
        <v>105289.49799999999</v>
      </c>
      <c r="W124" s="12">
        <v>96470.51</v>
      </c>
      <c r="X124" s="12">
        <v>85679.713000000003</v>
      </c>
      <c r="Y124" s="12">
        <v>76386.13</v>
      </c>
      <c r="AA124" s="2">
        <f>IFERROR(INDEX('Holiday Schedule'!$D$3:$D$24,MATCH(Total_StdO_Customers!A124,'Holiday Schedule'!$C$3:$C$24,0)),0)</f>
        <v>0</v>
      </c>
      <c r="AB124" s="2">
        <f t="shared" si="8"/>
        <v>5</v>
      </c>
      <c r="AC124" s="2">
        <f t="shared" si="9"/>
        <v>1331210.1559999997</v>
      </c>
      <c r="AD124" s="5">
        <f t="shared" si="10"/>
        <v>630325.32499999995</v>
      </c>
      <c r="AE124" s="5">
        <f t="shared" si="11"/>
        <v>1961535.4809999997</v>
      </c>
      <c r="AG124" s="2">
        <f t="shared" si="12"/>
        <v>4</v>
      </c>
      <c r="AH124" s="2">
        <f t="shared" si="13"/>
        <v>2024</v>
      </c>
      <c r="AJ124" s="5">
        <f t="shared" si="14"/>
        <v>105289.49799999999</v>
      </c>
      <c r="AK124" s="2">
        <f t="shared" si="15"/>
        <v>21</v>
      </c>
    </row>
    <row r="125" spans="1:37" x14ac:dyDescent="0.25">
      <c r="A125" s="4">
        <v>45408</v>
      </c>
      <c r="B125" s="12">
        <v>72023.372000000003</v>
      </c>
      <c r="C125" s="12">
        <v>70442.072000000015</v>
      </c>
      <c r="D125" s="12">
        <v>69306.403999999995</v>
      </c>
      <c r="E125" s="12">
        <v>71270.614999999991</v>
      </c>
      <c r="F125" s="12">
        <v>74163.578999999998</v>
      </c>
      <c r="G125" s="12">
        <v>83562.722999999998</v>
      </c>
      <c r="H125" s="12">
        <v>96072.672000000006</v>
      </c>
      <c r="I125" s="12">
        <v>94363.565000000002</v>
      </c>
      <c r="J125" s="12">
        <v>83418.47</v>
      </c>
      <c r="K125" s="12">
        <v>75598.198000000004</v>
      </c>
      <c r="L125" s="12">
        <v>72064.963000000003</v>
      </c>
      <c r="M125" s="12">
        <v>66429.247000000003</v>
      </c>
      <c r="N125" s="12">
        <v>64472.473999999995</v>
      </c>
      <c r="O125" s="12">
        <v>60282.024000000005</v>
      </c>
      <c r="P125" s="12">
        <v>59143.949000000001</v>
      </c>
      <c r="Q125" s="12">
        <v>60811.345999999998</v>
      </c>
      <c r="R125" s="12">
        <v>68568.923999999999</v>
      </c>
      <c r="S125" s="12">
        <v>81779.42</v>
      </c>
      <c r="T125" s="12">
        <v>90148.274999999994</v>
      </c>
      <c r="U125" s="12">
        <v>96342.331999999995</v>
      </c>
      <c r="V125" s="12">
        <v>97871.323000000004</v>
      </c>
      <c r="W125" s="12">
        <v>90198.387999999992</v>
      </c>
      <c r="X125" s="12">
        <v>81383.030999999988</v>
      </c>
      <c r="Y125" s="12">
        <v>73161.048999999999</v>
      </c>
      <c r="AA125" s="2">
        <f>IFERROR(INDEX('Holiday Schedule'!$D$3:$D$24,MATCH(Total_StdO_Customers!A125,'Holiday Schedule'!$C$3:$C$24,0)),0)</f>
        <v>0</v>
      </c>
      <c r="AB125" s="2">
        <f t="shared" si="8"/>
        <v>6</v>
      </c>
      <c r="AC125" s="2">
        <f t="shared" si="9"/>
        <v>1242875.9290000002</v>
      </c>
      <c r="AD125" s="5">
        <f t="shared" si="10"/>
        <v>610002.4859999998</v>
      </c>
      <c r="AE125" s="5">
        <f t="shared" si="11"/>
        <v>1852878.415</v>
      </c>
      <c r="AG125" s="2">
        <f t="shared" si="12"/>
        <v>4</v>
      </c>
      <c r="AH125" s="2">
        <f t="shared" si="13"/>
        <v>2024</v>
      </c>
      <c r="AJ125" s="5">
        <f t="shared" si="14"/>
        <v>97871.323000000004</v>
      </c>
      <c r="AK125" s="2">
        <f t="shared" si="15"/>
        <v>21</v>
      </c>
    </row>
    <row r="126" spans="1:37" x14ac:dyDescent="0.25">
      <c r="A126" s="4">
        <v>45409</v>
      </c>
      <c r="B126" s="12">
        <v>68630.39</v>
      </c>
      <c r="C126" s="12">
        <v>66567.013999999996</v>
      </c>
      <c r="D126" s="12">
        <v>67711.035000000003</v>
      </c>
      <c r="E126" s="12">
        <v>67278.182000000001</v>
      </c>
      <c r="F126" s="12">
        <v>68907.042999999991</v>
      </c>
      <c r="G126" s="12">
        <v>74099.222000000009</v>
      </c>
      <c r="H126" s="12">
        <v>80507.998999999996</v>
      </c>
      <c r="I126" s="12">
        <v>82514.43299999999</v>
      </c>
      <c r="J126" s="12">
        <v>76849.222999999998</v>
      </c>
      <c r="K126" s="12">
        <v>72247.672000000006</v>
      </c>
      <c r="L126" s="12">
        <v>66719.918000000005</v>
      </c>
      <c r="M126" s="12">
        <v>61696.093000000001</v>
      </c>
      <c r="N126" s="12">
        <v>59793.411</v>
      </c>
      <c r="O126" s="12">
        <v>56499.865999999995</v>
      </c>
      <c r="P126" s="12">
        <v>55005.840000000004</v>
      </c>
      <c r="Q126" s="12">
        <v>57471.170999999995</v>
      </c>
      <c r="R126" s="12">
        <v>67105.524000000005</v>
      </c>
      <c r="S126" s="12">
        <v>79188.358999999997</v>
      </c>
      <c r="T126" s="12">
        <v>87307.176000000007</v>
      </c>
      <c r="U126" s="12">
        <v>94178.631999999998</v>
      </c>
      <c r="V126" s="12">
        <v>94259.278999999995</v>
      </c>
      <c r="W126" s="12">
        <v>86353.007000000012</v>
      </c>
      <c r="X126" s="12">
        <v>77022.301999999996</v>
      </c>
      <c r="Y126" s="12">
        <v>69657.125</v>
      </c>
      <c r="AA126" s="2">
        <f>IFERROR(INDEX('Holiday Schedule'!$D$3:$D$24,MATCH(Total_StdO_Customers!A126,'Holiday Schedule'!$C$3:$C$24,0)),0)</f>
        <v>0</v>
      </c>
      <c r="AB126" s="2">
        <f t="shared" si="8"/>
        <v>7</v>
      </c>
      <c r="AC126" s="2">
        <f t="shared" si="9"/>
        <v>0</v>
      </c>
      <c r="AD126" s="5">
        <f t="shared" si="10"/>
        <v>1737569.916</v>
      </c>
      <c r="AE126" s="5">
        <f t="shared" si="11"/>
        <v>1737569.916</v>
      </c>
      <c r="AG126" s="2">
        <f t="shared" si="12"/>
        <v>4</v>
      </c>
      <c r="AH126" s="2">
        <f t="shared" si="13"/>
        <v>2024</v>
      </c>
      <c r="AJ126" s="5">
        <f t="shared" si="14"/>
        <v>94259.278999999995</v>
      </c>
      <c r="AK126" s="2">
        <f t="shared" si="15"/>
        <v>21</v>
      </c>
    </row>
    <row r="127" spans="1:37" x14ac:dyDescent="0.25">
      <c r="A127" s="4">
        <v>45410</v>
      </c>
      <c r="B127" s="12">
        <v>63238.259999999995</v>
      </c>
      <c r="C127" s="12">
        <v>61004.866999999998</v>
      </c>
      <c r="D127" s="12">
        <v>62330.609000000004</v>
      </c>
      <c r="E127" s="12">
        <v>60316.473999999995</v>
      </c>
      <c r="F127" s="12">
        <v>61965.767000000007</v>
      </c>
      <c r="G127" s="12">
        <v>65743.553</v>
      </c>
      <c r="H127" s="12">
        <v>71379.869000000006</v>
      </c>
      <c r="I127" s="12">
        <v>75125.981</v>
      </c>
      <c r="J127" s="12">
        <v>73731.834000000003</v>
      </c>
      <c r="K127" s="12">
        <v>72207.706000000006</v>
      </c>
      <c r="L127" s="12">
        <v>73667.061000000002</v>
      </c>
      <c r="M127" s="12">
        <v>73854.914000000004</v>
      </c>
      <c r="N127" s="12">
        <v>75079.543000000005</v>
      </c>
      <c r="O127" s="12">
        <v>71068.338000000003</v>
      </c>
      <c r="P127" s="12">
        <v>68010.934000000008</v>
      </c>
      <c r="Q127" s="12">
        <v>70848.394</v>
      </c>
      <c r="R127" s="12">
        <v>82399.657999999996</v>
      </c>
      <c r="S127" s="12">
        <v>93843.792000000001</v>
      </c>
      <c r="T127" s="12">
        <v>99531.031000000003</v>
      </c>
      <c r="U127" s="12">
        <v>103071.13499999999</v>
      </c>
      <c r="V127" s="12">
        <v>98985.153999999995</v>
      </c>
      <c r="W127" s="12">
        <v>87397.296000000002</v>
      </c>
      <c r="X127" s="12">
        <v>75886.415999999997</v>
      </c>
      <c r="Y127" s="12">
        <v>67335.649999999994</v>
      </c>
      <c r="AA127" s="2">
        <f>IFERROR(INDEX('Holiday Schedule'!$D$3:$D$24,MATCH(Total_StdO_Customers!A127,'Holiday Schedule'!$C$3:$C$24,0)),0)</f>
        <v>0</v>
      </c>
      <c r="AB127" s="2">
        <f t="shared" si="8"/>
        <v>1</v>
      </c>
      <c r="AC127" s="2">
        <f t="shared" si="9"/>
        <v>0</v>
      </c>
      <c r="AD127" s="5">
        <f t="shared" si="10"/>
        <v>1808024.236</v>
      </c>
      <c r="AE127" s="5">
        <f t="shared" si="11"/>
        <v>1808024.236</v>
      </c>
      <c r="AG127" s="2">
        <f t="shared" si="12"/>
        <v>4</v>
      </c>
      <c r="AH127" s="2">
        <f t="shared" si="13"/>
        <v>2024</v>
      </c>
      <c r="AJ127" s="5">
        <f t="shared" si="14"/>
        <v>103071.13499999999</v>
      </c>
      <c r="AK127" s="2">
        <f t="shared" si="15"/>
        <v>20</v>
      </c>
    </row>
    <row r="128" spans="1:37" x14ac:dyDescent="0.25">
      <c r="A128" s="4">
        <v>45411</v>
      </c>
      <c r="B128" s="12">
        <v>61654.732999999993</v>
      </c>
      <c r="C128" s="12">
        <v>59467.859000000004</v>
      </c>
      <c r="D128" s="12">
        <v>58408.756000000001</v>
      </c>
      <c r="E128" s="12">
        <v>59592.617999999995</v>
      </c>
      <c r="F128" s="12">
        <v>62116.254000000001</v>
      </c>
      <c r="G128" s="12">
        <v>71233.705000000002</v>
      </c>
      <c r="H128" s="12">
        <v>84353.457000000009</v>
      </c>
      <c r="I128" s="12">
        <v>84219.739000000001</v>
      </c>
      <c r="J128" s="12">
        <v>77965.729000000007</v>
      </c>
      <c r="K128" s="12">
        <v>70538.482999999993</v>
      </c>
      <c r="L128" s="12">
        <v>66754.615999999995</v>
      </c>
      <c r="M128" s="12">
        <v>62531.445</v>
      </c>
      <c r="N128" s="12">
        <v>61024.353000000003</v>
      </c>
      <c r="O128" s="12">
        <v>59271.3</v>
      </c>
      <c r="P128" s="12">
        <v>57360.097999999998</v>
      </c>
      <c r="Q128" s="12">
        <v>60154.012999999999</v>
      </c>
      <c r="R128" s="12">
        <v>68847.835999999996</v>
      </c>
      <c r="S128" s="12">
        <v>80979.153999999995</v>
      </c>
      <c r="T128" s="12">
        <v>88381.885000000009</v>
      </c>
      <c r="U128" s="12">
        <v>97906.752999999997</v>
      </c>
      <c r="V128" s="12">
        <v>95313.943000000014</v>
      </c>
      <c r="W128" s="12">
        <v>84202.62</v>
      </c>
      <c r="X128" s="12">
        <v>74336.781999999992</v>
      </c>
      <c r="Y128" s="12">
        <v>64265.610999999997</v>
      </c>
      <c r="AA128" s="2">
        <f>IFERROR(INDEX('Holiday Schedule'!$D$3:$D$24,MATCH(Total_StdO_Customers!A128,'Holiday Schedule'!$C$3:$C$24,0)),0)</f>
        <v>0</v>
      </c>
      <c r="AB128" s="2">
        <f t="shared" si="8"/>
        <v>2</v>
      </c>
      <c r="AC128" s="2">
        <f t="shared" si="9"/>
        <v>1189788.7490000001</v>
      </c>
      <c r="AD128" s="5">
        <f t="shared" si="10"/>
        <v>521092.99299999978</v>
      </c>
      <c r="AE128" s="5">
        <f t="shared" si="11"/>
        <v>1710881.7419999999</v>
      </c>
      <c r="AG128" s="2">
        <f t="shared" si="12"/>
        <v>4</v>
      </c>
      <c r="AH128" s="2">
        <f t="shared" si="13"/>
        <v>2024</v>
      </c>
      <c r="AJ128" s="5">
        <f t="shared" si="14"/>
        <v>97906.752999999997</v>
      </c>
      <c r="AK128" s="2">
        <f t="shared" si="15"/>
        <v>20</v>
      </c>
    </row>
    <row r="129" spans="1:37" x14ac:dyDescent="0.25">
      <c r="A129" s="4">
        <v>45412</v>
      </c>
      <c r="B129" s="12">
        <v>60523.044999999998</v>
      </c>
      <c r="C129" s="12">
        <v>58300.074000000008</v>
      </c>
      <c r="D129" s="12">
        <v>57885.53</v>
      </c>
      <c r="E129" s="12">
        <v>58603.512999999999</v>
      </c>
      <c r="F129" s="12">
        <v>62840.921999999999</v>
      </c>
      <c r="G129" s="12">
        <v>70818.465000000011</v>
      </c>
      <c r="H129" s="12">
        <v>84325.956999999995</v>
      </c>
      <c r="I129" s="12">
        <v>84273.150999999998</v>
      </c>
      <c r="J129" s="12">
        <v>76849.145000000004</v>
      </c>
      <c r="K129" s="12">
        <v>70283.517000000007</v>
      </c>
      <c r="L129" s="12">
        <v>66654.073999999993</v>
      </c>
      <c r="M129" s="12">
        <v>63597.106999999996</v>
      </c>
      <c r="N129" s="12">
        <v>64819.79</v>
      </c>
      <c r="O129" s="12">
        <v>62745.880999999994</v>
      </c>
      <c r="P129" s="12">
        <v>61199.789000000004</v>
      </c>
      <c r="Q129" s="12">
        <v>65688.937999999995</v>
      </c>
      <c r="R129" s="12">
        <v>75297.258999999991</v>
      </c>
      <c r="S129" s="12">
        <v>87463.921999999991</v>
      </c>
      <c r="T129" s="12">
        <v>94833.948000000004</v>
      </c>
      <c r="U129" s="12">
        <v>99000.039000000004</v>
      </c>
      <c r="V129" s="12">
        <v>94857.895999999993</v>
      </c>
      <c r="W129" s="12">
        <v>85061.295000000013</v>
      </c>
      <c r="X129" s="12">
        <v>72789.441000000006</v>
      </c>
      <c r="Y129" s="12">
        <v>64598.815999999999</v>
      </c>
      <c r="AA129" s="2">
        <f>IFERROR(INDEX('Holiday Schedule'!$D$3:$D$24,MATCH(Total_StdO_Customers!A129,'Holiday Schedule'!$C$3:$C$24,0)),0)</f>
        <v>0</v>
      </c>
      <c r="AB129" s="2">
        <f t="shared" si="8"/>
        <v>3</v>
      </c>
      <c r="AC129" s="2">
        <f t="shared" si="9"/>
        <v>1225415.192</v>
      </c>
      <c r="AD129" s="5">
        <f t="shared" si="10"/>
        <v>517896.32200000039</v>
      </c>
      <c r="AE129" s="5">
        <f t="shared" si="11"/>
        <v>1743311.5140000004</v>
      </c>
      <c r="AG129" s="2">
        <f t="shared" si="12"/>
        <v>4</v>
      </c>
      <c r="AH129" s="2">
        <f t="shared" si="13"/>
        <v>2024</v>
      </c>
      <c r="AJ129" s="5">
        <f t="shared" si="14"/>
        <v>99000.039000000004</v>
      </c>
      <c r="AK129" s="2">
        <f t="shared" si="15"/>
        <v>20</v>
      </c>
    </row>
    <row r="130" spans="1:37" x14ac:dyDescent="0.25">
      <c r="A130" s="4">
        <v>45413</v>
      </c>
      <c r="B130" s="12">
        <v>59918.359000000004</v>
      </c>
      <c r="C130" s="12">
        <v>57162.831999999995</v>
      </c>
      <c r="D130" s="12">
        <v>56306.398000000001</v>
      </c>
      <c r="E130" s="12">
        <v>56480.616000000002</v>
      </c>
      <c r="F130" s="12">
        <v>60591.968999999997</v>
      </c>
      <c r="G130" s="12">
        <v>70528.320999999996</v>
      </c>
      <c r="H130" s="12">
        <v>84020.050999999992</v>
      </c>
      <c r="I130" s="12">
        <v>90371.546999999991</v>
      </c>
      <c r="J130" s="12">
        <v>84710.156000000003</v>
      </c>
      <c r="K130" s="12">
        <v>81750.03300000001</v>
      </c>
      <c r="L130" s="12">
        <v>75849.296000000002</v>
      </c>
      <c r="M130" s="12">
        <v>69016.198000000004</v>
      </c>
      <c r="N130" s="12">
        <v>68652.532999999996</v>
      </c>
      <c r="O130" s="12">
        <v>64104.521999999997</v>
      </c>
      <c r="P130" s="12">
        <v>61780.661000000007</v>
      </c>
      <c r="Q130" s="12">
        <v>67111.489000000001</v>
      </c>
      <c r="R130" s="12">
        <v>75366.615000000005</v>
      </c>
      <c r="S130" s="12">
        <v>82727.127000000008</v>
      </c>
      <c r="T130" s="12">
        <v>91329.373000000007</v>
      </c>
      <c r="U130" s="12">
        <v>96238.85</v>
      </c>
      <c r="V130" s="12">
        <v>99055.418999999994</v>
      </c>
      <c r="W130" s="12">
        <v>89147.252999999997</v>
      </c>
      <c r="X130" s="12">
        <v>76813.777999999991</v>
      </c>
      <c r="Y130" s="12">
        <v>66167.483999999997</v>
      </c>
      <c r="AA130" s="2">
        <f>IFERROR(INDEX('Holiday Schedule'!$D$3:$D$24,MATCH(Total_StdO_Customers!A130,'Holiday Schedule'!$C$3:$C$24,0)),0)</f>
        <v>0</v>
      </c>
      <c r="AB130" s="2">
        <f t="shared" si="8"/>
        <v>4</v>
      </c>
      <c r="AC130" s="2">
        <f t="shared" si="9"/>
        <v>1274024.8499999996</v>
      </c>
      <c r="AD130" s="5">
        <f t="shared" si="10"/>
        <v>511176.03000000026</v>
      </c>
      <c r="AE130" s="5">
        <f t="shared" si="11"/>
        <v>1785200.88</v>
      </c>
      <c r="AG130" s="2">
        <f t="shared" si="12"/>
        <v>5</v>
      </c>
      <c r="AH130" s="2">
        <f t="shared" si="13"/>
        <v>2024</v>
      </c>
      <c r="AJ130" s="5">
        <f t="shared" si="14"/>
        <v>99055.418999999994</v>
      </c>
      <c r="AK130" s="2">
        <f t="shared" si="15"/>
        <v>21</v>
      </c>
    </row>
    <row r="131" spans="1:37" x14ac:dyDescent="0.25">
      <c r="A131" s="4">
        <v>45414</v>
      </c>
      <c r="B131" s="12">
        <v>61771.832999999999</v>
      </c>
      <c r="C131" s="12">
        <v>59737.291999999994</v>
      </c>
      <c r="D131" s="12">
        <v>57364.845999999998</v>
      </c>
      <c r="E131" s="12">
        <v>58966.689999999995</v>
      </c>
      <c r="F131" s="12">
        <v>61779.044999999998</v>
      </c>
      <c r="G131" s="12">
        <v>71962.414000000004</v>
      </c>
      <c r="H131" s="12">
        <v>84036.782999999996</v>
      </c>
      <c r="I131" s="12">
        <v>89414.751000000004</v>
      </c>
      <c r="J131" s="12">
        <v>87221.498999999996</v>
      </c>
      <c r="K131" s="12">
        <v>86633.37000000001</v>
      </c>
      <c r="L131" s="12">
        <v>87838.527000000002</v>
      </c>
      <c r="M131" s="12">
        <v>82164.691999999995</v>
      </c>
      <c r="N131" s="12">
        <v>78902.418999999994</v>
      </c>
      <c r="O131" s="12">
        <v>80295.445000000007</v>
      </c>
      <c r="P131" s="12">
        <v>79775.626999999993</v>
      </c>
      <c r="Q131" s="12">
        <v>83292.095000000001</v>
      </c>
      <c r="R131" s="12">
        <v>88472.204999999987</v>
      </c>
      <c r="S131" s="12">
        <v>96049.445999999996</v>
      </c>
      <c r="T131" s="12">
        <v>100404.236</v>
      </c>
      <c r="U131" s="12">
        <v>102268.93400000001</v>
      </c>
      <c r="V131" s="12">
        <v>101877.82800000001</v>
      </c>
      <c r="W131" s="12">
        <v>92027.981</v>
      </c>
      <c r="X131" s="12">
        <v>78544.047999999995</v>
      </c>
      <c r="Y131" s="12">
        <v>68530.565000000002</v>
      </c>
      <c r="AA131" s="2">
        <f>IFERROR(INDEX('Holiday Schedule'!$D$3:$D$24,MATCH(Total_StdO_Customers!A131,'Holiday Schedule'!$C$3:$C$24,0)),0)</f>
        <v>0</v>
      </c>
      <c r="AB131" s="2">
        <f t="shared" si="8"/>
        <v>5</v>
      </c>
      <c r="AC131" s="2">
        <f t="shared" si="9"/>
        <v>1415183.1029999997</v>
      </c>
      <c r="AD131" s="5">
        <f t="shared" si="10"/>
        <v>524149.46800000034</v>
      </c>
      <c r="AE131" s="5">
        <f t="shared" si="11"/>
        <v>1939332.571</v>
      </c>
      <c r="AG131" s="2">
        <f t="shared" si="12"/>
        <v>5</v>
      </c>
      <c r="AH131" s="2">
        <f t="shared" si="13"/>
        <v>2024</v>
      </c>
      <c r="AJ131" s="5">
        <f t="shared" si="14"/>
        <v>102268.93400000001</v>
      </c>
      <c r="AK131" s="2">
        <f t="shared" si="15"/>
        <v>20</v>
      </c>
    </row>
    <row r="132" spans="1:37" x14ac:dyDescent="0.25">
      <c r="A132" s="4">
        <v>45415</v>
      </c>
      <c r="B132" s="12">
        <v>62574.366000000002</v>
      </c>
      <c r="C132" s="12">
        <v>59736.323000000004</v>
      </c>
      <c r="D132" s="12">
        <v>58802.507000000005</v>
      </c>
      <c r="E132" s="12">
        <v>59453.194000000003</v>
      </c>
      <c r="F132" s="12">
        <v>62387.284000000007</v>
      </c>
      <c r="G132" s="12">
        <v>72833.29800000001</v>
      </c>
      <c r="H132" s="12">
        <v>84169.517000000007</v>
      </c>
      <c r="I132" s="12">
        <v>85157.440999999992</v>
      </c>
      <c r="J132" s="12">
        <v>75977.857999999993</v>
      </c>
      <c r="K132" s="12">
        <v>70885.065999999992</v>
      </c>
      <c r="L132" s="12">
        <v>67342.047000000006</v>
      </c>
      <c r="M132" s="12">
        <v>67713.106</v>
      </c>
      <c r="N132" s="12">
        <v>64764.076000000001</v>
      </c>
      <c r="O132" s="12">
        <v>61253.301000000007</v>
      </c>
      <c r="P132" s="12">
        <v>59247.226000000002</v>
      </c>
      <c r="Q132" s="12">
        <v>64373.519</v>
      </c>
      <c r="R132" s="12">
        <v>70562.790000000008</v>
      </c>
      <c r="S132" s="12">
        <v>80272.490999999995</v>
      </c>
      <c r="T132" s="12">
        <v>87483.29800000001</v>
      </c>
      <c r="U132" s="12">
        <v>92001.000999999989</v>
      </c>
      <c r="V132" s="12">
        <v>95064.180000000008</v>
      </c>
      <c r="W132" s="12">
        <v>87452.434999999998</v>
      </c>
      <c r="X132" s="12">
        <v>75596.346000000005</v>
      </c>
      <c r="Y132" s="12">
        <v>66123.562000000005</v>
      </c>
      <c r="AA132" s="2">
        <f>IFERROR(INDEX('Holiday Schedule'!$D$3:$D$24,MATCH(Total_StdO_Customers!A132,'Holiday Schedule'!$C$3:$C$24,0)),0)</f>
        <v>0</v>
      </c>
      <c r="AB132" s="2">
        <f t="shared" si="8"/>
        <v>6</v>
      </c>
      <c r="AC132" s="2">
        <f t="shared" si="9"/>
        <v>1205146.1809999999</v>
      </c>
      <c r="AD132" s="5">
        <f t="shared" si="10"/>
        <v>526080.05099999974</v>
      </c>
      <c r="AE132" s="5">
        <f t="shared" si="11"/>
        <v>1731226.2319999996</v>
      </c>
      <c r="AG132" s="2">
        <f t="shared" si="12"/>
        <v>5</v>
      </c>
      <c r="AH132" s="2">
        <f t="shared" si="13"/>
        <v>2024</v>
      </c>
      <c r="AJ132" s="5">
        <f t="shared" si="14"/>
        <v>95064.180000000008</v>
      </c>
      <c r="AK132" s="2">
        <f t="shared" si="15"/>
        <v>21</v>
      </c>
    </row>
    <row r="133" spans="1:37" x14ac:dyDescent="0.25">
      <c r="A133" s="4">
        <v>45416</v>
      </c>
      <c r="B133" s="12">
        <v>62180.271999999997</v>
      </c>
      <c r="C133" s="12">
        <v>59111.38</v>
      </c>
      <c r="D133" s="12">
        <v>57420.807999999997</v>
      </c>
      <c r="E133" s="12">
        <v>57934.307000000001</v>
      </c>
      <c r="F133" s="12">
        <v>58834.921999999999</v>
      </c>
      <c r="G133" s="12">
        <v>64889.272000000004</v>
      </c>
      <c r="H133" s="12">
        <v>71493.37</v>
      </c>
      <c r="I133" s="12">
        <v>75931.862999999998</v>
      </c>
      <c r="J133" s="12">
        <v>75303.983000000007</v>
      </c>
      <c r="K133" s="12">
        <v>72806.388000000006</v>
      </c>
      <c r="L133" s="12">
        <v>66814.8</v>
      </c>
      <c r="M133" s="12">
        <v>64724.89</v>
      </c>
      <c r="N133" s="12">
        <v>64012.770999999993</v>
      </c>
      <c r="O133" s="12">
        <v>62217.870999999999</v>
      </c>
      <c r="P133" s="12">
        <v>64214.908000000003</v>
      </c>
      <c r="Q133" s="12">
        <v>68339.899999999994</v>
      </c>
      <c r="R133" s="12">
        <v>76608.565999999992</v>
      </c>
      <c r="S133" s="12">
        <v>84748.536999999997</v>
      </c>
      <c r="T133" s="12">
        <v>90182.637000000002</v>
      </c>
      <c r="U133" s="12">
        <v>93742.24</v>
      </c>
      <c r="V133" s="12">
        <v>94317.678999999989</v>
      </c>
      <c r="W133" s="12">
        <v>85663.714999999997</v>
      </c>
      <c r="X133" s="12">
        <v>76112.85500000001</v>
      </c>
      <c r="Y133" s="12">
        <v>66034.342999999993</v>
      </c>
      <c r="AA133" s="2">
        <f>IFERROR(INDEX('Holiday Schedule'!$D$3:$D$24,MATCH(Total_StdO_Customers!A133,'Holiday Schedule'!$C$3:$C$24,0)),0)</f>
        <v>0</v>
      </c>
      <c r="AB133" s="2">
        <f t="shared" si="8"/>
        <v>7</v>
      </c>
      <c r="AC133" s="2">
        <f t="shared" si="9"/>
        <v>0</v>
      </c>
      <c r="AD133" s="5">
        <f t="shared" si="10"/>
        <v>1713642.2770000002</v>
      </c>
      <c r="AE133" s="5">
        <f t="shared" si="11"/>
        <v>1713642.2770000002</v>
      </c>
      <c r="AG133" s="2">
        <f t="shared" si="12"/>
        <v>5</v>
      </c>
      <c r="AH133" s="2">
        <f t="shared" si="13"/>
        <v>2024</v>
      </c>
      <c r="AJ133" s="5">
        <f t="shared" si="14"/>
        <v>94317.678999999989</v>
      </c>
      <c r="AK133" s="2">
        <f t="shared" si="15"/>
        <v>21</v>
      </c>
    </row>
    <row r="134" spans="1:37" x14ac:dyDescent="0.25">
      <c r="A134" s="4">
        <v>45417</v>
      </c>
      <c r="B134" s="12">
        <v>61017.078000000001</v>
      </c>
      <c r="C134" s="12">
        <v>57583.192999999992</v>
      </c>
      <c r="D134" s="12">
        <v>56172.438000000002</v>
      </c>
      <c r="E134" s="12">
        <v>55796.753999999994</v>
      </c>
      <c r="F134" s="12">
        <v>57038.546000000002</v>
      </c>
      <c r="G134" s="12">
        <v>61478.771000000001</v>
      </c>
      <c r="H134" s="12">
        <v>67860.524000000005</v>
      </c>
      <c r="I134" s="12">
        <v>73665.129000000001</v>
      </c>
      <c r="J134" s="12">
        <v>73696.055999999997</v>
      </c>
      <c r="K134" s="12">
        <v>76989.956000000006</v>
      </c>
      <c r="L134" s="12">
        <v>71580.232000000004</v>
      </c>
      <c r="M134" s="12">
        <v>74081.441999999995</v>
      </c>
      <c r="N134" s="12">
        <v>69586.798999999999</v>
      </c>
      <c r="O134" s="12">
        <v>68530.19200000001</v>
      </c>
      <c r="P134" s="12">
        <v>69736.395000000004</v>
      </c>
      <c r="Q134" s="12">
        <v>78497.793000000005</v>
      </c>
      <c r="R134" s="12">
        <v>86481.92300000001</v>
      </c>
      <c r="S134" s="12">
        <v>96665.345000000001</v>
      </c>
      <c r="T134" s="12">
        <v>100238.523</v>
      </c>
      <c r="U134" s="12">
        <v>104630.307</v>
      </c>
      <c r="V134" s="12">
        <v>103468.52399999999</v>
      </c>
      <c r="W134" s="12">
        <v>90520.627000000008</v>
      </c>
      <c r="X134" s="12">
        <v>78681.605999999985</v>
      </c>
      <c r="Y134" s="12">
        <v>67068.765999999989</v>
      </c>
      <c r="AA134" s="2">
        <f>IFERROR(INDEX('Holiday Schedule'!$D$3:$D$24,MATCH(Total_StdO_Customers!A134,'Holiday Schedule'!$C$3:$C$24,0)),0)</f>
        <v>0</v>
      </c>
      <c r="AB134" s="2">
        <f t="shared" si="8"/>
        <v>1</v>
      </c>
      <c r="AC134" s="2">
        <f t="shared" si="9"/>
        <v>0</v>
      </c>
      <c r="AD134" s="5">
        <f t="shared" si="10"/>
        <v>1801066.9190000002</v>
      </c>
      <c r="AE134" s="5">
        <f t="shared" si="11"/>
        <v>1801066.9190000002</v>
      </c>
      <c r="AG134" s="2">
        <f t="shared" si="12"/>
        <v>5</v>
      </c>
      <c r="AH134" s="2">
        <f t="shared" si="13"/>
        <v>2024</v>
      </c>
      <c r="AJ134" s="5">
        <f t="shared" si="14"/>
        <v>104630.307</v>
      </c>
      <c r="AK134" s="2">
        <f t="shared" si="15"/>
        <v>20</v>
      </c>
    </row>
    <row r="135" spans="1:37" x14ac:dyDescent="0.25">
      <c r="A135" s="4">
        <v>45418</v>
      </c>
      <c r="B135" s="12">
        <v>61944.310999999994</v>
      </c>
      <c r="C135" s="12">
        <v>59359.136000000006</v>
      </c>
      <c r="D135" s="12">
        <v>57751.661</v>
      </c>
      <c r="E135" s="12">
        <v>57821.906999999999</v>
      </c>
      <c r="F135" s="12">
        <v>61830.479999999996</v>
      </c>
      <c r="G135" s="12">
        <v>71400.411999999997</v>
      </c>
      <c r="H135" s="12">
        <v>84691.885000000009</v>
      </c>
      <c r="I135" s="12">
        <v>90402.274999999994</v>
      </c>
      <c r="J135" s="12">
        <v>86575.493000000002</v>
      </c>
      <c r="K135" s="12">
        <v>84883.18</v>
      </c>
      <c r="L135" s="12">
        <v>79006.167000000001</v>
      </c>
      <c r="M135" s="12">
        <v>77815.088000000003</v>
      </c>
      <c r="N135" s="12">
        <v>72422.737999999998</v>
      </c>
      <c r="O135" s="12">
        <v>71055.887000000002</v>
      </c>
      <c r="P135" s="12">
        <v>68394.876000000004</v>
      </c>
      <c r="Q135" s="12">
        <v>68286.297999999995</v>
      </c>
      <c r="R135" s="12">
        <v>70991.709999999992</v>
      </c>
      <c r="S135" s="12">
        <v>81674.853999999992</v>
      </c>
      <c r="T135" s="12">
        <v>91262.774000000005</v>
      </c>
      <c r="U135" s="12">
        <v>97109.366999999998</v>
      </c>
      <c r="V135" s="12">
        <v>98282.322</v>
      </c>
      <c r="W135" s="12">
        <v>88294.856999999989</v>
      </c>
      <c r="X135" s="12">
        <v>75721.418000000005</v>
      </c>
      <c r="Y135" s="12">
        <v>65571.8</v>
      </c>
      <c r="AA135" s="2">
        <f>IFERROR(INDEX('Holiday Schedule'!$D$3:$D$24,MATCH(Total_StdO_Customers!A135,'Holiday Schedule'!$C$3:$C$24,0)),0)</f>
        <v>0</v>
      </c>
      <c r="AB135" s="2">
        <f t="shared" si="8"/>
        <v>2</v>
      </c>
      <c r="AC135" s="2">
        <f t="shared" si="9"/>
        <v>1302179.304</v>
      </c>
      <c r="AD135" s="5">
        <f t="shared" si="10"/>
        <v>520371.59200000018</v>
      </c>
      <c r="AE135" s="5">
        <f t="shared" si="11"/>
        <v>1822550.8960000002</v>
      </c>
      <c r="AG135" s="2">
        <f t="shared" si="12"/>
        <v>5</v>
      </c>
      <c r="AH135" s="2">
        <f t="shared" si="13"/>
        <v>2024</v>
      </c>
      <c r="AJ135" s="5">
        <f t="shared" si="14"/>
        <v>98282.322</v>
      </c>
      <c r="AK135" s="2">
        <f t="shared" si="15"/>
        <v>21</v>
      </c>
    </row>
    <row r="136" spans="1:37" x14ac:dyDescent="0.25">
      <c r="A136" s="4">
        <v>45419</v>
      </c>
      <c r="B136" s="12">
        <v>59734.548999999999</v>
      </c>
      <c r="C136" s="12">
        <v>57743.455000000002</v>
      </c>
      <c r="D136" s="12">
        <v>55969.445999999996</v>
      </c>
      <c r="E136" s="12">
        <v>56386.847000000002</v>
      </c>
      <c r="F136" s="12">
        <v>59829.155999999995</v>
      </c>
      <c r="G136" s="12">
        <v>69267.406000000003</v>
      </c>
      <c r="H136" s="12">
        <v>80179.030000000013</v>
      </c>
      <c r="I136" s="12">
        <v>82000.819000000003</v>
      </c>
      <c r="J136" s="12">
        <v>72233.828999999998</v>
      </c>
      <c r="K136" s="12">
        <v>66957.209000000003</v>
      </c>
      <c r="L136" s="12">
        <v>64620.023000000001</v>
      </c>
      <c r="M136" s="12">
        <v>63975.633999999998</v>
      </c>
      <c r="N136" s="12">
        <v>60775.231</v>
      </c>
      <c r="O136" s="12">
        <v>59430.816999999995</v>
      </c>
      <c r="P136" s="12">
        <v>58380.421000000002</v>
      </c>
      <c r="Q136" s="12">
        <v>61775.08</v>
      </c>
      <c r="R136" s="12">
        <v>68819.942999999999</v>
      </c>
      <c r="S136" s="12">
        <v>79559.440999999992</v>
      </c>
      <c r="T136" s="12">
        <v>89400.061000000002</v>
      </c>
      <c r="U136" s="12">
        <v>92664.714000000007</v>
      </c>
      <c r="V136" s="12">
        <v>96359.301999999996</v>
      </c>
      <c r="W136" s="12">
        <v>85386.551999999996</v>
      </c>
      <c r="X136" s="12">
        <v>72985.320999999996</v>
      </c>
      <c r="Y136" s="12">
        <v>62959.758999999998</v>
      </c>
      <c r="AA136" s="2">
        <f>IFERROR(INDEX('Holiday Schedule'!$D$3:$D$24,MATCH(Total_StdO_Customers!A136,'Holiday Schedule'!$C$3:$C$24,0)),0)</f>
        <v>0</v>
      </c>
      <c r="AB136" s="2">
        <f t="shared" si="8"/>
        <v>3</v>
      </c>
      <c r="AC136" s="2">
        <f t="shared" si="9"/>
        <v>1175324.3969999999</v>
      </c>
      <c r="AD136" s="5">
        <f t="shared" si="10"/>
        <v>502069.64800000004</v>
      </c>
      <c r="AE136" s="5">
        <f t="shared" si="11"/>
        <v>1677394.0449999999</v>
      </c>
      <c r="AG136" s="2">
        <f t="shared" si="12"/>
        <v>5</v>
      </c>
      <c r="AH136" s="2">
        <f t="shared" si="13"/>
        <v>2024</v>
      </c>
      <c r="AJ136" s="5">
        <f t="shared" si="14"/>
        <v>96359.301999999996</v>
      </c>
      <c r="AK136" s="2">
        <f t="shared" si="15"/>
        <v>21</v>
      </c>
    </row>
    <row r="137" spans="1:37" x14ac:dyDescent="0.25">
      <c r="A137" s="4">
        <v>45420</v>
      </c>
      <c r="B137" s="12">
        <v>57574.110000000008</v>
      </c>
      <c r="C137" s="12">
        <v>55272.731999999996</v>
      </c>
      <c r="D137" s="12">
        <v>54369.234999999993</v>
      </c>
      <c r="E137" s="12">
        <v>55435.053999999996</v>
      </c>
      <c r="F137" s="12">
        <v>58224.803</v>
      </c>
      <c r="G137" s="12">
        <v>67673.058999999994</v>
      </c>
      <c r="H137" s="12">
        <v>79843.523000000001</v>
      </c>
      <c r="I137" s="12">
        <v>80813.601999999999</v>
      </c>
      <c r="J137" s="12">
        <v>73491.126999999993</v>
      </c>
      <c r="K137" s="12">
        <v>70766.815000000002</v>
      </c>
      <c r="L137" s="12">
        <v>69947.782000000007</v>
      </c>
      <c r="M137" s="12">
        <v>69815.975999999995</v>
      </c>
      <c r="N137" s="12">
        <v>71794.986000000004</v>
      </c>
      <c r="O137" s="12">
        <v>73403.305999999997</v>
      </c>
      <c r="P137" s="12">
        <v>75442.159</v>
      </c>
      <c r="Q137" s="12">
        <v>80598.991999999998</v>
      </c>
      <c r="R137" s="12">
        <v>87225.611000000004</v>
      </c>
      <c r="S137" s="12">
        <v>94747.7</v>
      </c>
      <c r="T137" s="12">
        <v>97124.251999999993</v>
      </c>
      <c r="U137" s="12">
        <v>99294.871999999988</v>
      </c>
      <c r="V137" s="12">
        <v>98470.597999999998</v>
      </c>
      <c r="W137" s="12">
        <v>88293.475000000006</v>
      </c>
      <c r="X137" s="12">
        <v>76422.99500000001</v>
      </c>
      <c r="Y137" s="12">
        <v>66239.526999999987</v>
      </c>
      <c r="AA137" s="2">
        <f>IFERROR(INDEX('Holiday Schedule'!$D$3:$D$24,MATCH(Total_StdO_Customers!A137,'Holiday Schedule'!$C$3:$C$24,0)),0)</f>
        <v>0</v>
      </c>
      <c r="AB137" s="2">
        <f t="shared" si="8"/>
        <v>4</v>
      </c>
      <c r="AC137" s="2">
        <f t="shared" si="9"/>
        <v>1307654.2480000001</v>
      </c>
      <c r="AD137" s="5">
        <f t="shared" si="10"/>
        <v>494632.0430000003</v>
      </c>
      <c r="AE137" s="5">
        <f t="shared" si="11"/>
        <v>1802286.2910000004</v>
      </c>
      <c r="AG137" s="2">
        <f t="shared" si="12"/>
        <v>5</v>
      </c>
      <c r="AH137" s="2">
        <f t="shared" si="13"/>
        <v>2024</v>
      </c>
      <c r="AJ137" s="5">
        <f t="shared" si="14"/>
        <v>99294.871999999988</v>
      </c>
      <c r="AK137" s="2">
        <f t="shared" si="15"/>
        <v>20</v>
      </c>
    </row>
    <row r="138" spans="1:37" x14ac:dyDescent="0.25">
      <c r="A138" s="4">
        <v>45421</v>
      </c>
      <c r="B138" s="12">
        <v>61359.539999999994</v>
      </c>
      <c r="C138" s="12">
        <v>57835.550999999999</v>
      </c>
      <c r="D138" s="12">
        <v>57307.668999999994</v>
      </c>
      <c r="E138" s="12">
        <v>57629.974999999999</v>
      </c>
      <c r="F138" s="12">
        <v>61435.541000000005</v>
      </c>
      <c r="G138" s="12">
        <v>69943.232000000004</v>
      </c>
      <c r="H138" s="12">
        <v>85037.448000000004</v>
      </c>
      <c r="I138" s="12">
        <v>91150.097000000009</v>
      </c>
      <c r="J138" s="12">
        <v>88400.248000000007</v>
      </c>
      <c r="K138" s="12">
        <v>87417.597000000009</v>
      </c>
      <c r="L138" s="12">
        <v>86406.246000000014</v>
      </c>
      <c r="M138" s="12">
        <v>85907.277000000002</v>
      </c>
      <c r="N138" s="12">
        <v>83021.233999999997</v>
      </c>
      <c r="O138" s="12">
        <v>78135.118000000002</v>
      </c>
      <c r="P138" s="12">
        <v>76681.626999999993</v>
      </c>
      <c r="Q138" s="12">
        <v>78540.031000000003</v>
      </c>
      <c r="R138" s="12">
        <v>85065.277999999991</v>
      </c>
      <c r="S138" s="12">
        <v>93451.780999999988</v>
      </c>
      <c r="T138" s="12">
        <v>99359.217000000004</v>
      </c>
      <c r="U138" s="12">
        <v>101536.715</v>
      </c>
      <c r="V138" s="12">
        <v>102934.727</v>
      </c>
      <c r="W138" s="12">
        <v>93774.608999999997</v>
      </c>
      <c r="X138" s="12">
        <v>80002.928999999989</v>
      </c>
      <c r="Y138" s="12">
        <v>70993.486000000004</v>
      </c>
      <c r="AA138" s="2">
        <f>IFERROR(INDEX('Holiday Schedule'!$D$3:$D$24,MATCH(Total_StdO_Customers!A138,'Holiday Schedule'!$C$3:$C$24,0)),0)</f>
        <v>0</v>
      </c>
      <c r="AB138" s="2">
        <f t="shared" ref="AB138:AB201" si="16">WEEKDAY(A138)</f>
        <v>5</v>
      </c>
      <c r="AC138" s="2">
        <f t="shared" ref="AC138:AC201" si="17">IF(AND(AB138&gt;1,AB138&lt;7,AA138&lt;1),SUM(I138:X138),0)</f>
        <v>1411784.7309999999</v>
      </c>
      <c r="AD138" s="5">
        <f t="shared" ref="AD138:AD201" si="18">AE138-AC138</f>
        <v>521542.44200000004</v>
      </c>
      <c r="AE138" s="5">
        <f t="shared" ref="AE138:AE201" si="19">SUM(B138:Y138)</f>
        <v>1933327.173</v>
      </c>
      <c r="AG138" s="2">
        <f t="shared" ref="AG138:AG201" si="20">MONTH(A138)</f>
        <v>5</v>
      </c>
      <c r="AH138" s="2">
        <f t="shared" ref="AH138:AH201" si="21">YEAR(A138)</f>
        <v>2024</v>
      </c>
      <c r="AJ138" s="5">
        <f t="shared" ref="AJ138:AJ201" si="22">MAX(B138:Y138)</f>
        <v>102934.727</v>
      </c>
      <c r="AK138" s="2">
        <f t="shared" ref="AK138:AK201" si="23">IF(AE138&gt;0,INDEX(B$8:Y$8,MATCH(AJ138,B138:Y138,0)),"")</f>
        <v>21</v>
      </c>
    </row>
    <row r="139" spans="1:37" x14ac:dyDescent="0.25">
      <c r="A139" s="4">
        <v>45422</v>
      </c>
      <c r="B139" s="12">
        <v>65130.18</v>
      </c>
      <c r="C139" s="12">
        <v>63425.103999999999</v>
      </c>
      <c r="D139" s="12">
        <v>61729.642</v>
      </c>
      <c r="E139" s="12">
        <v>63190.453999999998</v>
      </c>
      <c r="F139" s="12">
        <v>66368.87</v>
      </c>
      <c r="G139" s="12">
        <v>76537.798999999999</v>
      </c>
      <c r="H139" s="12">
        <v>87273.402999999991</v>
      </c>
      <c r="I139" s="12">
        <v>86901.592999999993</v>
      </c>
      <c r="J139" s="12">
        <v>76790.574000000008</v>
      </c>
      <c r="K139" s="12">
        <v>72229.884999999995</v>
      </c>
      <c r="L139" s="12">
        <v>69612.834000000003</v>
      </c>
      <c r="M139" s="12">
        <v>69335.53</v>
      </c>
      <c r="N139" s="12">
        <v>65197.965000000004</v>
      </c>
      <c r="O139" s="12">
        <v>65519.607000000004</v>
      </c>
      <c r="P139" s="12">
        <v>64312.809000000001</v>
      </c>
      <c r="Q139" s="12">
        <v>68014.479000000007</v>
      </c>
      <c r="R139" s="12">
        <v>74461.414000000004</v>
      </c>
      <c r="S139" s="12">
        <v>82556.913</v>
      </c>
      <c r="T139" s="12">
        <v>90869.618999999992</v>
      </c>
      <c r="U139" s="12">
        <v>93758.627999999997</v>
      </c>
      <c r="V139" s="12">
        <v>97803.270999999993</v>
      </c>
      <c r="W139" s="12">
        <v>89011.38</v>
      </c>
      <c r="X139" s="12">
        <v>78888.027000000002</v>
      </c>
      <c r="Y139" s="12">
        <v>68068.096000000005</v>
      </c>
      <c r="AA139" s="2">
        <f>IFERROR(INDEX('Holiday Schedule'!$D$3:$D$24,MATCH(Total_StdO_Customers!A139,'Holiday Schedule'!$C$3:$C$24,0)),0)</f>
        <v>0</v>
      </c>
      <c r="AB139" s="2">
        <f t="shared" si="16"/>
        <v>6</v>
      </c>
      <c r="AC139" s="2">
        <f t="shared" si="17"/>
        <v>1245264.5280000002</v>
      </c>
      <c r="AD139" s="5">
        <f t="shared" si="18"/>
        <v>551723.54799999949</v>
      </c>
      <c r="AE139" s="5">
        <f t="shared" si="19"/>
        <v>1796988.0759999997</v>
      </c>
      <c r="AG139" s="2">
        <f t="shared" si="20"/>
        <v>5</v>
      </c>
      <c r="AH139" s="2">
        <f t="shared" si="21"/>
        <v>2024</v>
      </c>
      <c r="AJ139" s="5">
        <f t="shared" si="22"/>
        <v>97803.270999999993</v>
      </c>
      <c r="AK139" s="2">
        <f t="shared" si="23"/>
        <v>21</v>
      </c>
    </row>
    <row r="140" spans="1:37" x14ac:dyDescent="0.25">
      <c r="A140" s="4">
        <v>45423</v>
      </c>
      <c r="B140" s="12">
        <v>63033.235000000008</v>
      </c>
      <c r="C140" s="12">
        <v>59760.656000000003</v>
      </c>
      <c r="D140" s="12">
        <v>58588.933000000005</v>
      </c>
      <c r="E140" s="12">
        <v>58171.548999999999</v>
      </c>
      <c r="F140" s="12">
        <v>60090.939000000006</v>
      </c>
      <c r="G140" s="12">
        <v>64696.600999999995</v>
      </c>
      <c r="H140" s="12">
        <v>71787.694999999992</v>
      </c>
      <c r="I140" s="12">
        <v>75049.171000000002</v>
      </c>
      <c r="J140" s="12">
        <v>73706.752999999997</v>
      </c>
      <c r="K140" s="12">
        <v>76518.06</v>
      </c>
      <c r="L140" s="12">
        <v>71713.187000000005</v>
      </c>
      <c r="M140" s="12">
        <v>70026.817999999999</v>
      </c>
      <c r="N140" s="12">
        <v>69573.929000000004</v>
      </c>
      <c r="O140" s="12">
        <v>65164.247000000003</v>
      </c>
      <c r="P140" s="12">
        <v>64009.644</v>
      </c>
      <c r="Q140" s="12">
        <v>66746.516000000003</v>
      </c>
      <c r="R140" s="12">
        <v>74124.245999999999</v>
      </c>
      <c r="S140" s="12">
        <v>83778.551999999996</v>
      </c>
      <c r="T140" s="12">
        <v>90680.748999999996</v>
      </c>
      <c r="U140" s="12">
        <v>94702.463000000003</v>
      </c>
      <c r="V140" s="12">
        <v>96228.694999999992</v>
      </c>
      <c r="W140" s="12">
        <v>87758.481</v>
      </c>
      <c r="X140" s="12">
        <v>77735.445999999996</v>
      </c>
      <c r="Y140" s="12">
        <v>69161.01999999999</v>
      </c>
      <c r="AA140" s="2">
        <f>IFERROR(INDEX('Holiday Schedule'!$D$3:$D$24,MATCH(Total_StdO_Customers!A140,'Holiday Schedule'!$C$3:$C$24,0)),0)</f>
        <v>0</v>
      </c>
      <c r="AB140" s="2">
        <f t="shared" si="16"/>
        <v>7</v>
      </c>
      <c r="AC140" s="2">
        <f t="shared" si="17"/>
        <v>0</v>
      </c>
      <c r="AD140" s="5">
        <f t="shared" si="18"/>
        <v>1742807.5850000002</v>
      </c>
      <c r="AE140" s="5">
        <f t="shared" si="19"/>
        <v>1742807.5850000002</v>
      </c>
      <c r="AG140" s="2">
        <f t="shared" si="20"/>
        <v>5</v>
      </c>
      <c r="AH140" s="2">
        <f t="shared" si="21"/>
        <v>2024</v>
      </c>
      <c r="AJ140" s="5">
        <f t="shared" si="22"/>
        <v>96228.694999999992</v>
      </c>
      <c r="AK140" s="2">
        <f t="shared" si="23"/>
        <v>21</v>
      </c>
    </row>
    <row r="141" spans="1:37" x14ac:dyDescent="0.25">
      <c r="A141" s="4">
        <v>45424</v>
      </c>
      <c r="B141" s="12">
        <v>63735.714</v>
      </c>
      <c r="C141" s="12">
        <v>61136.401999999995</v>
      </c>
      <c r="D141" s="12">
        <v>60227.479000000007</v>
      </c>
      <c r="E141" s="12">
        <v>59254.748</v>
      </c>
      <c r="F141" s="12">
        <v>61964.998</v>
      </c>
      <c r="G141" s="12">
        <v>65346.117999999995</v>
      </c>
      <c r="H141" s="12">
        <v>71882.035999999993</v>
      </c>
      <c r="I141" s="12">
        <v>74258.293999999994</v>
      </c>
      <c r="J141" s="12">
        <v>71922.925000000003</v>
      </c>
      <c r="K141" s="12">
        <v>72451.358999999997</v>
      </c>
      <c r="L141" s="12">
        <v>67697.634999999995</v>
      </c>
      <c r="M141" s="12">
        <v>64693.285999999993</v>
      </c>
      <c r="N141" s="12">
        <v>61052.743000000002</v>
      </c>
      <c r="O141" s="12">
        <v>58590.127</v>
      </c>
      <c r="P141" s="12">
        <v>58878.846000000005</v>
      </c>
      <c r="Q141" s="12">
        <v>61256.425999999999</v>
      </c>
      <c r="R141" s="12">
        <v>71086.923999999999</v>
      </c>
      <c r="S141" s="12">
        <v>80288.285000000003</v>
      </c>
      <c r="T141" s="12">
        <v>90001.201000000001</v>
      </c>
      <c r="U141" s="12">
        <v>97069.929000000004</v>
      </c>
      <c r="V141" s="12">
        <v>97587.365000000005</v>
      </c>
      <c r="W141" s="12">
        <v>87926.670000000013</v>
      </c>
      <c r="X141" s="12">
        <v>75444.3</v>
      </c>
      <c r="Y141" s="12">
        <v>65613.538</v>
      </c>
      <c r="AA141" s="2">
        <f>IFERROR(INDEX('Holiday Schedule'!$D$3:$D$24,MATCH(Total_StdO_Customers!A141,'Holiday Schedule'!$C$3:$C$24,0)),0)</f>
        <v>0</v>
      </c>
      <c r="AB141" s="2">
        <f t="shared" si="16"/>
        <v>1</v>
      </c>
      <c r="AC141" s="2">
        <f t="shared" si="17"/>
        <v>0</v>
      </c>
      <c r="AD141" s="5">
        <f t="shared" si="18"/>
        <v>1699367.348</v>
      </c>
      <c r="AE141" s="5">
        <f t="shared" si="19"/>
        <v>1699367.348</v>
      </c>
      <c r="AG141" s="2">
        <f t="shared" si="20"/>
        <v>5</v>
      </c>
      <c r="AH141" s="2">
        <f t="shared" si="21"/>
        <v>2024</v>
      </c>
      <c r="AJ141" s="5">
        <f t="shared" si="22"/>
        <v>97587.365000000005</v>
      </c>
      <c r="AK141" s="2">
        <f t="shared" si="23"/>
        <v>21</v>
      </c>
    </row>
    <row r="142" spans="1:37" x14ac:dyDescent="0.25">
      <c r="A142" s="4">
        <v>45425</v>
      </c>
      <c r="B142" s="12">
        <v>59228.114999999998</v>
      </c>
      <c r="C142" s="12">
        <v>57418.215999999993</v>
      </c>
      <c r="D142" s="12">
        <v>55507.887999999999</v>
      </c>
      <c r="E142" s="12">
        <v>56664.756999999998</v>
      </c>
      <c r="F142" s="12">
        <v>60331.837999999996</v>
      </c>
      <c r="G142" s="12">
        <v>69268.539999999994</v>
      </c>
      <c r="H142" s="12">
        <v>82269.713999999993</v>
      </c>
      <c r="I142" s="12">
        <v>86368.411999999997</v>
      </c>
      <c r="J142" s="12">
        <v>76748.58</v>
      </c>
      <c r="K142" s="12">
        <v>69541.22</v>
      </c>
      <c r="L142" s="12">
        <v>66614.016000000003</v>
      </c>
      <c r="M142" s="12">
        <v>64978.813999999998</v>
      </c>
      <c r="N142" s="12">
        <v>64869.17</v>
      </c>
      <c r="O142" s="12">
        <v>63586.403000000006</v>
      </c>
      <c r="P142" s="12">
        <v>61663.358</v>
      </c>
      <c r="Q142" s="12">
        <v>62129.456999999995</v>
      </c>
      <c r="R142" s="12">
        <v>69286.023000000001</v>
      </c>
      <c r="S142" s="12">
        <v>81415.925000000003</v>
      </c>
      <c r="T142" s="12">
        <v>89932.687999999995</v>
      </c>
      <c r="U142" s="12">
        <v>93855.092000000004</v>
      </c>
      <c r="V142" s="12">
        <v>97571.701000000001</v>
      </c>
      <c r="W142" s="12">
        <v>87076.5</v>
      </c>
      <c r="X142" s="12">
        <v>74364.28</v>
      </c>
      <c r="Y142" s="12">
        <v>64075.834000000003</v>
      </c>
      <c r="AA142" s="2">
        <f>IFERROR(INDEX('Holiday Schedule'!$D$3:$D$24,MATCH(Total_StdO_Customers!A142,'Holiday Schedule'!$C$3:$C$24,0)),0)</f>
        <v>0</v>
      </c>
      <c r="AB142" s="2">
        <f t="shared" si="16"/>
        <v>2</v>
      </c>
      <c r="AC142" s="2">
        <f t="shared" si="17"/>
        <v>1210001.6390000002</v>
      </c>
      <c r="AD142" s="5">
        <f t="shared" si="18"/>
        <v>504764.902</v>
      </c>
      <c r="AE142" s="5">
        <f t="shared" si="19"/>
        <v>1714766.5410000002</v>
      </c>
      <c r="AG142" s="2">
        <f t="shared" si="20"/>
        <v>5</v>
      </c>
      <c r="AH142" s="2">
        <f t="shared" si="21"/>
        <v>2024</v>
      </c>
      <c r="AJ142" s="5">
        <f t="shared" si="22"/>
        <v>97571.701000000001</v>
      </c>
      <c r="AK142" s="2">
        <f t="shared" si="23"/>
        <v>21</v>
      </c>
    </row>
    <row r="143" spans="1:37" x14ac:dyDescent="0.25">
      <c r="A143" s="4">
        <v>45426</v>
      </c>
      <c r="B143" s="12">
        <v>58912.725000000006</v>
      </c>
      <c r="C143" s="12">
        <v>56411.188999999998</v>
      </c>
      <c r="D143" s="12">
        <v>55105.414999999994</v>
      </c>
      <c r="E143" s="12">
        <v>56606.279000000002</v>
      </c>
      <c r="F143" s="12">
        <v>60151.188000000002</v>
      </c>
      <c r="G143" s="12">
        <v>68425.184999999998</v>
      </c>
      <c r="H143" s="12">
        <v>80154.649999999994</v>
      </c>
      <c r="I143" s="12">
        <v>84429.845000000001</v>
      </c>
      <c r="J143" s="12">
        <v>81508.340999999986</v>
      </c>
      <c r="K143" s="12">
        <v>77663.941999999995</v>
      </c>
      <c r="L143" s="12">
        <v>69539.39</v>
      </c>
      <c r="M143" s="12">
        <v>69162.781999999992</v>
      </c>
      <c r="N143" s="12">
        <v>69270.271000000008</v>
      </c>
      <c r="O143" s="12">
        <v>68792.218999999997</v>
      </c>
      <c r="P143" s="12">
        <v>63193.861999999994</v>
      </c>
      <c r="Q143" s="12">
        <v>66738.399000000005</v>
      </c>
      <c r="R143" s="12">
        <v>73342.763999999996</v>
      </c>
      <c r="S143" s="12">
        <v>83546.838999999993</v>
      </c>
      <c r="T143" s="12">
        <v>89979.259000000005</v>
      </c>
      <c r="U143" s="12">
        <v>95938.233999999997</v>
      </c>
      <c r="V143" s="12">
        <v>97042.031999999992</v>
      </c>
      <c r="W143" s="12">
        <v>86126.823999999993</v>
      </c>
      <c r="X143" s="12">
        <v>74189.431000000011</v>
      </c>
      <c r="Y143" s="12">
        <v>63226.340999999993</v>
      </c>
      <c r="AA143" s="2">
        <f>IFERROR(INDEX('Holiday Schedule'!$D$3:$D$24,MATCH(Total_StdO_Customers!A143,'Holiday Schedule'!$C$3:$C$24,0)),0)</f>
        <v>0</v>
      </c>
      <c r="AB143" s="2">
        <f t="shared" si="16"/>
        <v>3</v>
      </c>
      <c r="AC143" s="2">
        <f t="shared" si="17"/>
        <v>1250464.4339999999</v>
      </c>
      <c r="AD143" s="5">
        <f t="shared" si="18"/>
        <v>498992.97200000007</v>
      </c>
      <c r="AE143" s="5">
        <f t="shared" si="19"/>
        <v>1749457.406</v>
      </c>
      <c r="AG143" s="2">
        <f t="shared" si="20"/>
        <v>5</v>
      </c>
      <c r="AH143" s="2">
        <f t="shared" si="21"/>
        <v>2024</v>
      </c>
      <c r="AJ143" s="5">
        <f t="shared" si="22"/>
        <v>97042.031999999992</v>
      </c>
      <c r="AK143" s="2">
        <f t="shared" si="23"/>
        <v>21</v>
      </c>
    </row>
    <row r="144" spans="1:37" x14ac:dyDescent="0.25">
      <c r="A144" s="4">
        <v>45427</v>
      </c>
      <c r="B144" s="12">
        <v>58440.284000000007</v>
      </c>
      <c r="C144" s="12">
        <v>55096.197999999997</v>
      </c>
      <c r="D144" s="12">
        <v>54146.692999999999</v>
      </c>
      <c r="E144" s="12">
        <v>53957.546999999999</v>
      </c>
      <c r="F144" s="12">
        <v>58090.031999999999</v>
      </c>
      <c r="G144" s="12">
        <v>65784.588000000003</v>
      </c>
      <c r="H144" s="12">
        <v>78234.084000000003</v>
      </c>
      <c r="I144" s="12">
        <v>80207.455000000002</v>
      </c>
      <c r="J144" s="12">
        <v>72698.164999999994</v>
      </c>
      <c r="K144" s="12">
        <v>69597.485000000001</v>
      </c>
      <c r="L144" s="12">
        <v>67189.27900000001</v>
      </c>
      <c r="M144" s="12">
        <v>64303.567999999999</v>
      </c>
      <c r="N144" s="12">
        <v>63613.925999999999</v>
      </c>
      <c r="O144" s="12">
        <v>62435.138000000006</v>
      </c>
      <c r="P144" s="12">
        <v>64754.413</v>
      </c>
      <c r="Q144" s="12">
        <v>66816.391000000003</v>
      </c>
      <c r="R144" s="12">
        <v>75271.856</v>
      </c>
      <c r="S144" s="12">
        <v>85613.642999999996</v>
      </c>
      <c r="T144" s="12">
        <v>92913.457999999999</v>
      </c>
      <c r="U144" s="12">
        <v>97876.316999999995</v>
      </c>
      <c r="V144" s="12">
        <v>98377.745999999999</v>
      </c>
      <c r="W144" s="12">
        <v>87858.938000000009</v>
      </c>
      <c r="X144" s="12">
        <v>73953.357999999993</v>
      </c>
      <c r="Y144" s="12">
        <v>63706.954000000005</v>
      </c>
      <c r="AA144" s="2">
        <f>IFERROR(INDEX('Holiday Schedule'!$D$3:$D$24,MATCH(Total_StdO_Customers!A144,'Holiday Schedule'!$C$3:$C$24,0)),0)</f>
        <v>0</v>
      </c>
      <c r="AB144" s="2">
        <f t="shared" si="16"/>
        <v>4</v>
      </c>
      <c r="AC144" s="2">
        <f t="shared" si="17"/>
        <v>1223481.1360000002</v>
      </c>
      <c r="AD144" s="5">
        <f t="shared" si="18"/>
        <v>487456.37999999989</v>
      </c>
      <c r="AE144" s="5">
        <f t="shared" si="19"/>
        <v>1710937.5160000001</v>
      </c>
      <c r="AG144" s="2">
        <f t="shared" si="20"/>
        <v>5</v>
      </c>
      <c r="AH144" s="2">
        <f t="shared" si="21"/>
        <v>2024</v>
      </c>
      <c r="AJ144" s="5">
        <f t="shared" si="22"/>
        <v>98377.745999999999</v>
      </c>
      <c r="AK144" s="2">
        <f t="shared" si="23"/>
        <v>21</v>
      </c>
    </row>
    <row r="145" spans="1:37" x14ac:dyDescent="0.25">
      <c r="A145" s="4">
        <v>45428</v>
      </c>
      <c r="B145" s="12">
        <v>58110.207999999999</v>
      </c>
      <c r="C145" s="12">
        <v>55064.004999999997</v>
      </c>
      <c r="D145" s="12">
        <v>53124.615000000005</v>
      </c>
      <c r="E145" s="12">
        <v>53580.584999999999</v>
      </c>
      <c r="F145" s="12">
        <v>57037.812999999995</v>
      </c>
      <c r="G145" s="12">
        <v>64960.036999999997</v>
      </c>
      <c r="H145" s="12">
        <v>75809.486000000004</v>
      </c>
      <c r="I145" s="12">
        <v>79392.66</v>
      </c>
      <c r="J145" s="12">
        <v>76219.648000000001</v>
      </c>
      <c r="K145" s="12">
        <v>74579.766000000003</v>
      </c>
      <c r="L145" s="12">
        <v>71655.755000000005</v>
      </c>
      <c r="M145" s="12">
        <v>69775.752999999997</v>
      </c>
      <c r="N145" s="12">
        <v>68194.475000000006</v>
      </c>
      <c r="O145" s="12">
        <v>66200.116999999998</v>
      </c>
      <c r="P145" s="12">
        <v>66257.952000000005</v>
      </c>
      <c r="Q145" s="12">
        <v>72409.964999999997</v>
      </c>
      <c r="R145" s="12">
        <v>79484.744000000006</v>
      </c>
      <c r="S145" s="12">
        <v>88848.243000000002</v>
      </c>
      <c r="T145" s="12">
        <v>93735.815999999992</v>
      </c>
      <c r="U145" s="12">
        <v>97291.616000000009</v>
      </c>
      <c r="V145" s="12">
        <v>98600.870999999999</v>
      </c>
      <c r="W145" s="12">
        <v>88372.883999999991</v>
      </c>
      <c r="X145" s="12">
        <v>75067.022000000012</v>
      </c>
      <c r="Y145" s="12">
        <v>64067.072</v>
      </c>
      <c r="AA145" s="2">
        <f>IFERROR(INDEX('Holiday Schedule'!$D$3:$D$24,MATCH(Total_StdO_Customers!A145,'Holiday Schedule'!$C$3:$C$24,0)),0)</f>
        <v>0</v>
      </c>
      <c r="AB145" s="2">
        <f t="shared" si="16"/>
        <v>5</v>
      </c>
      <c r="AC145" s="2">
        <f t="shared" si="17"/>
        <v>1266087.2870000002</v>
      </c>
      <c r="AD145" s="5">
        <f t="shared" si="18"/>
        <v>481753.821</v>
      </c>
      <c r="AE145" s="5">
        <f t="shared" si="19"/>
        <v>1747841.1080000002</v>
      </c>
      <c r="AG145" s="2">
        <f t="shared" si="20"/>
        <v>5</v>
      </c>
      <c r="AH145" s="2">
        <f t="shared" si="21"/>
        <v>2024</v>
      </c>
      <c r="AJ145" s="5">
        <f t="shared" si="22"/>
        <v>98600.870999999999</v>
      </c>
      <c r="AK145" s="2">
        <f t="shared" si="23"/>
        <v>21</v>
      </c>
    </row>
    <row r="146" spans="1:37" x14ac:dyDescent="0.25">
      <c r="A146" s="4">
        <v>45429</v>
      </c>
      <c r="B146" s="12">
        <v>58814</v>
      </c>
      <c r="C146" s="12">
        <v>55314.696999999993</v>
      </c>
      <c r="D146" s="12">
        <v>53598.095000000001</v>
      </c>
      <c r="E146" s="12">
        <v>53817.599999999999</v>
      </c>
      <c r="F146" s="12">
        <v>56930.875</v>
      </c>
      <c r="G146" s="12">
        <v>64509.752</v>
      </c>
      <c r="H146" s="12">
        <v>75737.817999999999</v>
      </c>
      <c r="I146" s="12">
        <v>78372.19</v>
      </c>
      <c r="J146" s="12">
        <v>73599.547999999995</v>
      </c>
      <c r="K146" s="12">
        <v>70544.467000000004</v>
      </c>
      <c r="L146" s="12">
        <v>65395.350999999995</v>
      </c>
      <c r="M146" s="12">
        <v>65002.597999999998</v>
      </c>
      <c r="N146" s="12">
        <v>65026.576000000001</v>
      </c>
      <c r="O146" s="12">
        <v>65083.311999999998</v>
      </c>
      <c r="P146" s="12">
        <v>67864.182000000001</v>
      </c>
      <c r="Q146" s="12">
        <v>70554.691000000006</v>
      </c>
      <c r="R146" s="12">
        <v>78728.975999999995</v>
      </c>
      <c r="S146" s="12">
        <v>85591.1</v>
      </c>
      <c r="T146" s="12">
        <v>89449.327999999994</v>
      </c>
      <c r="U146" s="12">
        <v>93256.125</v>
      </c>
      <c r="V146" s="12">
        <v>95217.816999999995</v>
      </c>
      <c r="W146" s="12">
        <v>87361.18299999999</v>
      </c>
      <c r="X146" s="12">
        <v>75516.808000000005</v>
      </c>
      <c r="Y146" s="12">
        <v>64965.478999999999</v>
      </c>
      <c r="AA146" s="2">
        <f>IFERROR(INDEX('Holiday Schedule'!$D$3:$D$24,MATCH(Total_StdO_Customers!A146,'Holiday Schedule'!$C$3:$C$24,0)),0)</f>
        <v>0</v>
      </c>
      <c r="AB146" s="2">
        <f t="shared" si="16"/>
        <v>6</v>
      </c>
      <c r="AC146" s="2">
        <f t="shared" si="17"/>
        <v>1226564.2519999999</v>
      </c>
      <c r="AD146" s="5">
        <f t="shared" si="18"/>
        <v>483688.31600000011</v>
      </c>
      <c r="AE146" s="5">
        <f t="shared" si="19"/>
        <v>1710252.568</v>
      </c>
      <c r="AG146" s="2">
        <f t="shared" si="20"/>
        <v>5</v>
      </c>
      <c r="AH146" s="2">
        <f t="shared" si="21"/>
        <v>2024</v>
      </c>
      <c r="AJ146" s="5">
        <f t="shared" si="22"/>
        <v>95217.816999999995</v>
      </c>
      <c r="AK146" s="2">
        <f t="shared" si="23"/>
        <v>21</v>
      </c>
    </row>
    <row r="147" spans="1:37" x14ac:dyDescent="0.25">
      <c r="A147" s="4">
        <v>45430</v>
      </c>
      <c r="B147" s="12">
        <v>59106.708999999995</v>
      </c>
      <c r="C147" s="12">
        <v>55813.201000000001</v>
      </c>
      <c r="D147" s="12">
        <v>54048.498</v>
      </c>
      <c r="E147" s="12">
        <v>53516.302000000003</v>
      </c>
      <c r="F147" s="12">
        <v>54534.140999999996</v>
      </c>
      <c r="G147" s="12">
        <v>59052.940999999992</v>
      </c>
      <c r="H147" s="12">
        <v>64815.202000000005</v>
      </c>
      <c r="I147" s="12">
        <v>72159.349000000002</v>
      </c>
      <c r="J147" s="12">
        <v>73492.262000000002</v>
      </c>
      <c r="K147" s="12">
        <v>74703.876999999993</v>
      </c>
      <c r="L147" s="12">
        <v>72803.172999999995</v>
      </c>
      <c r="M147" s="12">
        <v>71485.506999999998</v>
      </c>
      <c r="N147" s="12">
        <v>69246.865000000005</v>
      </c>
      <c r="O147" s="12">
        <v>68732.576000000001</v>
      </c>
      <c r="P147" s="12">
        <v>71218.362000000008</v>
      </c>
      <c r="Q147" s="12">
        <v>75594.016000000003</v>
      </c>
      <c r="R147" s="12">
        <v>81742.368000000002</v>
      </c>
      <c r="S147" s="12">
        <v>87369.334000000003</v>
      </c>
      <c r="T147" s="12">
        <v>92187.813999999998</v>
      </c>
      <c r="U147" s="12">
        <v>93328.603000000003</v>
      </c>
      <c r="V147" s="12">
        <v>94322.914999999994</v>
      </c>
      <c r="W147" s="12">
        <v>84526.047999999995</v>
      </c>
      <c r="X147" s="12">
        <v>73633.250999999989</v>
      </c>
      <c r="Y147" s="12">
        <v>63878.842000000004</v>
      </c>
      <c r="AA147" s="2">
        <f>IFERROR(INDEX('Holiday Schedule'!$D$3:$D$24,MATCH(Total_StdO_Customers!A147,'Holiday Schedule'!$C$3:$C$24,0)),0)</f>
        <v>0</v>
      </c>
      <c r="AB147" s="2">
        <f t="shared" si="16"/>
        <v>7</v>
      </c>
      <c r="AC147" s="2">
        <f t="shared" si="17"/>
        <v>0</v>
      </c>
      <c r="AD147" s="5">
        <f t="shared" si="18"/>
        <v>1721312.156</v>
      </c>
      <c r="AE147" s="5">
        <f t="shared" si="19"/>
        <v>1721312.156</v>
      </c>
      <c r="AG147" s="2">
        <f t="shared" si="20"/>
        <v>5</v>
      </c>
      <c r="AH147" s="2">
        <f t="shared" si="21"/>
        <v>2024</v>
      </c>
      <c r="AJ147" s="5">
        <f t="shared" si="22"/>
        <v>94322.914999999994</v>
      </c>
      <c r="AK147" s="2">
        <f t="shared" si="23"/>
        <v>21</v>
      </c>
    </row>
    <row r="148" spans="1:37" x14ac:dyDescent="0.25">
      <c r="A148" s="4">
        <v>45431</v>
      </c>
      <c r="B148" s="12">
        <v>59911.529000000002</v>
      </c>
      <c r="C148" s="12">
        <v>55102.491999999998</v>
      </c>
      <c r="D148" s="12">
        <v>54520.152000000002</v>
      </c>
      <c r="E148" s="12">
        <v>53401.964999999997</v>
      </c>
      <c r="F148" s="12">
        <v>54697.307000000001</v>
      </c>
      <c r="G148" s="12">
        <v>57852.809000000001</v>
      </c>
      <c r="H148" s="12">
        <v>64683.195</v>
      </c>
      <c r="I148" s="12">
        <v>71812.342999999993</v>
      </c>
      <c r="J148" s="12">
        <v>77542.3</v>
      </c>
      <c r="K148" s="12">
        <v>80842.788</v>
      </c>
      <c r="L148" s="12">
        <v>77079.516000000003</v>
      </c>
      <c r="M148" s="12">
        <v>76712.017999999996</v>
      </c>
      <c r="N148" s="12">
        <v>72900.200000000012</v>
      </c>
      <c r="O148" s="12">
        <v>71048.796999999991</v>
      </c>
      <c r="P148" s="12">
        <v>70653.981999999989</v>
      </c>
      <c r="Q148" s="12">
        <v>74078.009000000005</v>
      </c>
      <c r="R148" s="12">
        <v>80462.471999999994</v>
      </c>
      <c r="S148" s="12">
        <v>88917.435999999987</v>
      </c>
      <c r="T148" s="12">
        <v>95302.853999999992</v>
      </c>
      <c r="U148" s="12">
        <v>98781.807000000001</v>
      </c>
      <c r="V148" s="12">
        <v>99797.615000000005</v>
      </c>
      <c r="W148" s="12">
        <v>88430.904999999999</v>
      </c>
      <c r="X148" s="12">
        <v>76033.885000000009</v>
      </c>
      <c r="Y148" s="12">
        <v>64511.642999999996</v>
      </c>
      <c r="AA148" s="2">
        <f>IFERROR(INDEX('Holiday Schedule'!$D$3:$D$24,MATCH(Total_StdO_Customers!A148,'Holiday Schedule'!$C$3:$C$24,0)),0)</f>
        <v>0</v>
      </c>
      <c r="AB148" s="2">
        <f t="shared" si="16"/>
        <v>1</v>
      </c>
      <c r="AC148" s="2">
        <f t="shared" si="17"/>
        <v>0</v>
      </c>
      <c r="AD148" s="5">
        <f t="shared" si="18"/>
        <v>1765078.0190000003</v>
      </c>
      <c r="AE148" s="5">
        <f t="shared" si="19"/>
        <v>1765078.0190000003</v>
      </c>
      <c r="AG148" s="2">
        <f t="shared" si="20"/>
        <v>5</v>
      </c>
      <c r="AH148" s="2">
        <f t="shared" si="21"/>
        <v>2024</v>
      </c>
      <c r="AJ148" s="5">
        <f t="shared" si="22"/>
        <v>99797.615000000005</v>
      </c>
      <c r="AK148" s="2">
        <f t="shared" si="23"/>
        <v>21</v>
      </c>
    </row>
    <row r="149" spans="1:37" x14ac:dyDescent="0.25">
      <c r="A149" s="4">
        <v>45432</v>
      </c>
      <c r="B149" s="12">
        <v>59040.234000000004</v>
      </c>
      <c r="C149" s="12">
        <v>55244.89</v>
      </c>
      <c r="D149" s="12">
        <v>53485.203999999998</v>
      </c>
      <c r="E149" s="12">
        <v>53828.711000000003</v>
      </c>
      <c r="F149" s="12">
        <v>57779.487000000001</v>
      </c>
      <c r="G149" s="12">
        <v>65307.457000000002</v>
      </c>
      <c r="H149" s="12">
        <v>77966.694999999992</v>
      </c>
      <c r="I149" s="12">
        <v>82354.127000000008</v>
      </c>
      <c r="J149" s="12">
        <v>76211.216</v>
      </c>
      <c r="K149" s="12">
        <v>73681.932000000001</v>
      </c>
      <c r="L149" s="12">
        <v>69443.487000000008</v>
      </c>
      <c r="M149" s="12">
        <v>65988.337</v>
      </c>
      <c r="N149" s="12">
        <v>67085.312000000005</v>
      </c>
      <c r="O149" s="12">
        <v>64004.09</v>
      </c>
      <c r="P149" s="12">
        <v>61321.012000000002</v>
      </c>
      <c r="Q149" s="12">
        <v>65669.828000000009</v>
      </c>
      <c r="R149" s="12">
        <v>72845.811000000002</v>
      </c>
      <c r="S149" s="12">
        <v>84669.782999999996</v>
      </c>
      <c r="T149" s="12">
        <v>93066.271999999997</v>
      </c>
      <c r="U149" s="12">
        <v>97117.607999999993</v>
      </c>
      <c r="V149" s="12">
        <v>99279.161999999997</v>
      </c>
      <c r="W149" s="12">
        <v>88242.831000000006</v>
      </c>
      <c r="X149" s="12">
        <v>74417.350000000006</v>
      </c>
      <c r="Y149" s="12">
        <v>64362.922000000006</v>
      </c>
      <c r="AA149" s="2">
        <f>IFERROR(INDEX('Holiday Schedule'!$D$3:$D$24,MATCH(Total_StdO_Customers!A149,'Holiday Schedule'!$C$3:$C$24,0)),0)</f>
        <v>0</v>
      </c>
      <c r="AB149" s="2">
        <f t="shared" si="16"/>
        <v>2</v>
      </c>
      <c r="AC149" s="2">
        <f t="shared" si="17"/>
        <v>1235398.1579999998</v>
      </c>
      <c r="AD149" s="5">
        <f t="shared" si="18"/>
        <v>487015.60000000056</v>
      </c>
      <c r="AE149" s="5">
        <f t="shared" si="19"/>
        <v>1722413.7580000004</v>
      </c>
      <c r="AG149" s="2">
        <f t="shared" si="20"/>
        <v>5</v>
      </c>
      <c r="AH149" s="2">
        <f t="shared" si="21"/>
        <v>2024</v>
      </c>
      <c r="AJ149" s="5">
        <f t="shared" si="22"/>
        <v>99279.161999999997</v>
      </c>
      <c r="AK149" s="2">
        <f t="shared" si="23"/>
        <v>21</v>
      </c>
    </row>
    <row r="150" spans="1:37" x14ac:dyDescent="0.25">
      <c r="A150" s="4">
        <v>45433</v>
      </c>
      <c r="B150" s="12">
        <v>58566.100000000006</v>
      </c>
      <c r="C150" s="12">
        <v>55928.263000000006</v>
      </c>
      <c r="D150" s="12">
        <v>54086.293000000005</v>
      </c>
      <c r="E150" s="12">
        <v>54898.630000000005</v>
      </c>
      <c r="F150" s="12">
        <v>58616.173999999999</v>
      </c>
      <c r="G150" s="12">
        <v>65563.797999999995</v>
      </c>
      <c r="H150" s="12">
        <v>78704.873999999996</v>
      </c>
      <c r="I150" s="12">
        <v>81993.771000000008</v>
      </c>
      <c r="J150" s="12">
        <v>75973.142999999996</v>
      </c>
      <c r="K150" s="12">
        <v>69947.87</v>
      </c>
      <c r="L150" s="12">
        <v>66046.259999999995</v>
      </c>
      <c r="M150" s="12">
        <v>66641.695999999996</v>
      </c>
      <c r="N150" s="12">
        <v>65868.710999999996</v>
      </c>
      <c r="O150" s="12">
        <v>64810.074000000001</v>
      </c>
      <c r="P150" s="12">
        <v>65310.233</v>
      </c>
      <c r="Q150" s="12">
        <v>70687.981</v>
      </c>
      <c r="R150" s="12">
        <v>79892.244000000006</v>
      </c>
      <c r="S150" s="12">
        <v>91083.898000000001</v>
      </c>
      <c r="T150" s="12">
        <v>97410.687000000005</v>
      </c>
      <c r="U150" s="12">
        <v>100743.13499999999</v>
      </c>
      <c r="V150" s="12">
        <v>101466.947</v>
      </c>
      <c r="W150" s="12">
        <v>90893.455000000002</v>
      </c>
      <c r="X150" s="12">
        <v>76542.229000000007</v>
      </c>
      <c r="Y150" s="12">
        <v>65831.706000000006</v>
      </c>
      <c r="AA150" s="2">
        <f>IFERROR(INDEX('Holiday Schedule'!$D$3:$D$24,MATCH(Total_StdO_Customers!A150,'Holiday Schedule'!$C$3:$C$24,0)),0)</f>
        <v>0</v>
      </c>
      <c r="AB150" s="2">
        <f t="shared" si="16"/>
        <v>3</v>
      </c>
      <c r="AC150" s="2">
        <f t="shared" si="17"/>
        <v>1265312.3340000003</v>
      </c>
      <c r="AD150" s="5">
        <f t="shared" si="18"/>
        <v>492195.83799999976</v>
      </c>
      <c r="AE150" s="5">
        <f t="shared" si="19"/>
        <v>1757508.172</v>
      </c>
      <c r="AG150" s="2">
        <f t="shared" si="20"/>
        <v>5</v>
      </c>
      <c r="AH150" s="2">
        <f t="shared" si="21"/>
        <v>2024</v>
      </c>
      <c r="AJ150" s="5">
        <f t="shared" si="22"/>
        <v>101466.947</v>
      </c>
      <c r="AK150" s="2">
        <f t="shared" si="23"/>
        <v>21</v>
      </c>
    </row>
    <row r="151" spans="1:37" x14ac:dyDescent="0.25">
      <c r="A151" s="4">
        <v>45434</v>
      </c>
      <c r="B151" s="12">
        <v>60533.794000000002</v>
      </c>
      <c r="C151" s="12">
        <v>55441.452999999994</v>
      </c>
      <c r="D151" s="12">
        <v>55212.137000000002</v>
      </c>
      <c r="E151" s="12">
        <v>54789.903999999995</v>
      </c>
      <c r="F151" s="12">
        <v>58274.271999999997</v>
      </c>
      <c r="G151" s="12">
        <v>65858.307000000001</v>
      </c>
      <c r="H151" s="12">
        <v>78990.225000000006</v>
      </c>
      <c r="I151" s="12">
        <v>85484.312000000005</v>
      </c>
      <c r="J151" s="12">
        <v>82822.92</v>
      </c>
      <c r="K151" s="12">
        <v>79927.841</v>
      </c>
      <c r="L151" s="12">
        <v>76519.078000000009</v>
      </c>
      <c r="M151" s="12">
        <v>72431.414000000004</v>
      </c>
      <c r="N151" s="12">
        <v>71416.493000000002</v>
      </c>
      <c r="O151" s="12">
        <v>72467.438999999998</v>
      </c>
      <c r="P151" s="12">
        <v>76663.138999999996</v>
      </c>
      <c r="Q151" s="12">
        <v>79468.133000000002</v>
      </c>
      <c r="R151" s="12">
        <v>87018.9</v>
      </c>
      <c r="S151" s="12">
        <v>94721.388999999996</v>
      </c>
      <c r="T151" s="12">
        <v>105203.995</v>
      </c>
      <c r="U151" s="12">
        <v>109031.974</v>
      </c>
      <c r="V151" s="12">
        <v>111020.22</v>
      </c>
      <c r="W151" s="12">
        <v>99760.056000000011</v>
      </c>
      <c r="X151" s="12">
        <v>83530.729000000007</v>
      </c>
      <c r="Y151" s="12">
        <v>71186.02</v>
      </c>
      <c r="AA151" s="2">
        <f>IFERROR(INDEX('Holiday Schedule'!$D$3:$D$24,MATCH(Total_StdO_Customers!A151,'Holiday Schedule'!$C$3:$C$24,0)),0)</f>
        <v>0</v>
      </c>
      <c r="AB151" s="2">
        <f t="shared" si="16"/>
        <v>4</v>
      </c>
      <c r="AC151" s="2">
        <f t="shared" si="17"/>
        <v>1387488.0320000001</v>
      </c>
      <c r="AD151" s="5">
        <f t="shared" si="18"/>
        <v>500286.11199999996</v>
      </c>
      <c r="AE151" s="5">
        <f t="shared" si="19"/>
        <v>1887774.1440000001</v>
      </c>
      <c r="AG151" s="2">
        <f t="shared" si="20"/>
        <v>5</v>
      </c>
      <c r="AH151" s="2">
        <f t="shared" si="21"/>
        <v>2024</v>
      </c>
      <c r="AJ151" s="5">
        <f t="shared" si="22"/>
        <v>111020.22</v>
      </c>
      <c r="AK151" s="2">
        <f t="shared" si="23"/>
        <v>21</v>
      </c>
    </row>
    <row r="152" spans="1:37" x14ac:dyDescent="0.25">
      <c r="A152" s="4">
        <v>45435</v>
      </c>
      <c r="B152" s="12">
        <v>63820.131999999998</v>
      </c>
      <c r="C152" s="12">
        <v>60053.086000000003</v>
      </c>
      <c r="D152" s="12">
        <v>57111.896000000001</v>
      </c>
      <c r="E152" s="12">
        <v>57784.565999999999</v>
      </c>
      <c r="F152" s="12">
        <v>59238.165999999997</v>
      </c>
      <c r="G152" s="12">
        <v>67598.042000000001</v>
      </c>
      <c r="H152" s="12">
        <v>78761.359000000011</v>
      </c>
      <c r="I152" s="12">
        <v>83170.108999999997</v>
      </c>
      <c r="J152" s="12">
        <v>79268.539000000004</v>
      </c>
      <c r="K152" s="12">
        <v>80374.919000000009</v>
      </c>
      <c r="L152" s="12">
        <v>79039.493000000002</v>
      </c>
      <c r="M152" s="12">
        <v>76265.126999999993</v>
      </c>
      <c r="N152" s="12">
        <v>77326.320999999996</v>
      </c>
      <c r="O152" s="12">
        <v>78880.429000000004</v>
      </c>
      <c r="P152" s="12">
        <v>84090.406999999992</v>
      </c>
      <c r="Q152" s="12">
        <v>89477.834000000003</v>
      </c>
      <c r="R152" s="12">
        <v>92096.228000000003</v>
      </c>
      <c r="S152" s="12">
        <v>93270.644</v>
      </c>
      <c r="T152" s="12">
        <v>98869.051000000007</v>
      </c>
      <c r="U152" s="12">
        <v>102111.711</v>
      </c>
      <c r="V152" s="12">
        <v>104648.355</v>
      </c>
      <c r="W152" s="12">
        <v>94354.319000000003</v>
      </c>
      <c r="X152" s="12">
        <v>80846.688999999998</v>
      </c>
      <c r="Y152" s="12">
        <v>68396.305000000008</v>
      </c>
      <c r="AA152" s="2">
        <f>IFERROR(INDEX('Holiday Schedule'!$D$3:$D$24,MATCH(Total_StdO_Customers!A152,'Holiday Schedule'!$C$3:$C$24,0)),0)</f>
        <v>0</v>
      </c>
      <c r="AB152" s="2">
        <f t="shared" si="16"/>
        <v>5</v>
      </c>
      <c r="AC152" s="2">
        <f t="shared" si="17"/>
        <v>1394090.1749999998</v>
      </c>
      <c r="AD152" s="5">
        <f t="shared" si="18"/>
        <v>512763.55199999991</v>
      </c>
      <c r="AE152" s="5">
        <f t="shared" si="19"/>
        <v>1906853.7269999997</v>
      </c>
      <c r="AG152" s="2">
        <f t="shared" si="20"/>
        <v>5</v>
      </c>
      <c r="AH152" s="2">
        <f t="shared" si="21"/>
        <v>2024</v>
      </c>
      <c r="AJ152" s="5">
        <f t="shared" si="22"/>
        <v>104648.355</v>
      </c>
      <c r="AK152" s="2">
        <f t="shared" si="23"/>
        <v>21</v>
      </c>
    </row>
    <row r="153" spans="1:37" x14ac:dyDescent="0.25">
      <c r="A153" s="4">
        <v>45436</v>
      </c>
      <c r="B153" s="12">
        <v>61694.206000000006</v>
      </c>
      <c r="C153" s="12">
        <v>58239.088000000003</v>
      </c>
      <c r="D153" s="12">
        <v>56455.361999999994</v>
      </c>
      <c r="E153" s="12">
        <v>55993.216</v>
      </c>
      <c r="F153" s="12">
        <v>59145.038999999997</v>
      </c>
      <c r="G153" s="12">
        <v>64688.608</v>
      </c>
      <c r="H153" s="12">
        <v>76282.113999999987</v>
      </c>
      <c r="I153" s="12">
        <v>80701.021000000008</v>
      </c>
      <c r="J153" s="12">
        <v>76044.906999999992</v>
      </c>
      <c r="K153" s="12">
        <v>73215.887999999992</v>
      </c>
      <c r="L153" s="12">
        <v>71021.241000000009</v>
      </c>
      <c r="M153" s="12">
        <v>73118.03</v>
      </c>
      <c r="N153" s="12">
        <v>73819.494000000006</v>
      </c>
      <c r="O153" s="12">
        <v>77462.548999999999</v>
      </c>
      <c r="P153" s="12">
        <v>73127.905999999988</v>
      </c>
      <c r="Q153" s="12">
        <v>76380.19</v>
      </c>
      <c r="R153" s="12">
        <v>83611.622000000003</v>
      </c>
      <c r="S153" s="12">
        <v>89252.593000000008</v>
      </c>
      <c r="T153" s="12">
        <v>94290.508000000002</v>
      </c>
      <c r="U153" s="12">
        <v>96125.936999999991</v>
      </c>
      <c r="V153" s="12">
        <v>98518.987000000008</v>
      </c>
      <c r="W153" s="12">
        <v>89618.187000000005</v>
      </c>
      <c r="X153" s="12">
        <v>76560.233000000007</v>
      </c>
      <c r="Y153" s="12">
        <v>66531.516000000003</v>
      </c>
      <c r="AA153" s="2">
        <f>IFERROR(INDEX('Holiday Schedule'!$D$3:$D$24,MATCH(Total_StdO_Customers!A153,'Holiday Schedule'!$C$3:$C$24,0)),0)</f>
        <v>0</v>
      </c>
      <c r="AB153" s="2">
        <f t="shared" si="16"/>
        <v>6</v>
      </c>
      <c r="AC153" s="2">
        <f t="shared" si="17"/>
        <v>1302869.2930000001</v>
      </c>
      <c r="AD153" s="5">
        <f t="shared" si="18"/>
        <v>499029.14899999998</v>
      </c>
      <c r="AE153" s="5">
        <f t="shared" si="19"/>
        <v>1801898.442</v>
      </c>
      <c r="AG153" s="2">
        <f t="shared" si="20"/>
        <v>5</v>
      </c>
      <c r="AH153" s="2">
        <f t="shared" si="21"/>
        <v>2024</v>
      </c>
      <c r="AJ153" s="5">
        <f t="shared" si="22"/>
        <v>98518.987000000008</v>
      </c>
      <c r="AK153" s="2">
        <f t="shared" si="23"/>
        <v>21</v>
      </c>
    </row>
    <row r="154" spans="1:37" x14ac:dyDescent="0.25">
      <c r="A154" s="4">
        <v>45437</v>
      </c>
      <c r="B154" s="12">
        <v>61058.457999999999</v>
      </c>
      <c r="C154" s="12">
        <v>56069.519</v>
      </c>
      <c r="D154" s="12">
        <v>55258.347000000002</v>
      </c>
      <c r="E154" s="12">
        <v>54300.272000000004</v>
      </c>
      <c r="F154" s="12">
        <v>55825.43</v>
      </c>
      <c r="G154" s="12">
        <v>59035.496000000006</v>
      </c>
      <c r="H154" s="12">
        <v>65307.645000000004</v>
      </c>
      <c r="I154" s="12">
        <v>68839.756000000008</v>
      </c>
      <c r="J154" s="12">
        <v>68107.087</v>
      </c>
      <c r="K154" s="12">
        <v>66845.292000000001</v>
      </c>
      <c r="L154" s="12">
        <v>64625.325000000004</v>
      </c>
      <c r="M154" s="12">
        <v>63730.315999999999</v>
      </c>
      <c r="N154" s="12">
        <v>62510.95</v>
      </c>
      <c r="O154" s="12">
        <v>61657.168000000005</v>
      </c>
      <c r="P154" s="12">
        <v>61514.64</v>
      </c>
      <c r="Q154" s="12">
        <v>64710.053999999996</v>
      </c>
      <c r="R154" s="12">
        <v>74277.683000000005</v>
      </c>
      <c r="S154" s="12">
        <v>82970.850000000006</v>
      </c>
      <c r="T154" s="12">
        <v>91652.964999999997</v>
      </c>
      <c r="U154" s="12">
        <v>95565.587</v>
      </c>
      <c r="V154" s="12">
        <v>96775.502000000008</v>
      </c>
      <c r="W154" s="12">
        <v>89382.084999999992</v>
      </c>
      <c r="X154" s="12">
        <v>77375.217999999993</v>
      </c>
      <c r="Y154" s="12">
        <v>67351.153999999995</v>
      </c>
      <c r="AA154" s="2">
        <f>IFERROR(INDEX('Holiday Schedule'!$D$3:$D$24,MATCH(Total_StdO_Customers!A154,'Holiday Schedule'!$C$3:$C$24,0)),0)</f>
        <v>0</v>
      </c>
      <c r="AB154" s="2">
        <f t="shared" si="16"/>
        <v>7</v>
      </c>
      <c r="AC154" s="2">
        <f t="shared" si="17"/>
        <v>0</v>
      </c>
      <c r="AD154" s="5">
        <f t="shared" si="18"/>
        <v>1664746.7990000006</v>
      </c>
      <c r="AE154" s="5">
        <f t="shared" si="19"/>
        <v>1664746.7990000006</v>
      </c>
      <c r="AG154" s="2">
        <f t="shared" si="20"/>
        <v>5</v>
      </c>
      <c r="AH154" s="2">
        <f t="shared" si="21"/>
        <v>2024</v>
      </c>
      <c r="AJ154" s="5">
        <f t="shared" si="22"/>
        <v>96775.502000000008</v>
      </c>
      <c r="AK154" s="2">
        <f t="shared" si="23"/>
        <v>21</v>
      </c>
    </row>
    <row r="155" spans="1:37" x14ac:dyDescent="0.25">
      <c r="A155" s="4">
        <v>45438</v>
      </c>
      <c r="B155" s="12">
        <v>60354.434999999998</v>
      </c>
      <c r="C155" s="12">
        <v>56982.457000000002</v>
      </c>
      <c r="D155" s="12">
        <v>54821.014000000003</v>
      </c>
      <c r="E155" s="12">
        <v>54488.106</v>
      </c>
      <c r="F155" s="12">
        <v>54594.930999999997</v>
      </c>
      <c r="G155" s="12">
        <v>58229.265000000007</v>
      </c>
      <c r="H155" s="12">
        <v>63664.446000000004</v>
      </c>
      <c r="I155" s="12">
        <v>70300.016999999993</v>
      </c>
      <c r="J155" s="12">
        <v>71897.661999999997</v>
      </c>
      <c r="K155" s="12">
        <v>73911.691999999995</v>
      </c>
      <c r="L155" s="12">
        <v>72808.648000000001</v>
      </c>
      <c r="M155" s="12">
        <v>72959.603000000003</v>
      </c>
      <c r="N155" s="12">
        <v>66525.650999999998</v>
      </c>
      <c r="O155" s="12">
        <v>66682.055999999997</v>
      </c>
      <c r="P155" s="12">
        <v>67393.608000000007</v>
      </c>
      <c r="Q155" s="12">
        <v>71267.262000000002</v>
      </c>
      <c r="R155" s="12">
        <v>76073.192999999999</v>
      </c>
      <c r="S155" s="12">
        <v>84608.772999999986</v>
      </c>
      <c r="T155" s="12">
        <v>93442.498999999996</v>
      </c>
      <c r="U155" s="12">
        <v>96157.404999999999</v>
      </c>
      <c r="V155" s="12">
        <v>97317.009000000005</v>
      </c>
      <c r="W155" s="12">
        <v>89852.048999999999</v>
      </c>
      <c r="X155" s="12">
        <v>78053.445000000007</v>
      </c>
      <c r="Y155" s="12">
        <v>67076.302000000011</v>
      </c>
      <c r="AA155" s="2">
        <f>IFERROR(INDEX('Holiday Schedule'!$D$3:$D$24,MATCH(Total_StdO_Customers!A155,'Holiday Schedule'!$C$3:$C$24,0)),0)</f>
        <v>0</v>
      </c>
      <c r="AB155" s="2">
        <f t="shared" si="16"/>
        <v>1</v>
      </c>
      <c r="AC155" s="2">
        <f t="shared" si="17"/>
        <v>0</v>
      </c>
      <c r="AD155" s="5">
        <f t="shared" si="18"/>
        <v>1719461.5280000004</v>
      </c>
      <c r="AE155" s="5">
        <f t="shared" si="19"/>
        <v>1719461.5280000004</v>
      </c>
      <c r="AG155" s="2">
        <f t="shared" si="20"/>
        <v>5</v>
      </c>
      <c r="AH155" s="2">
        <f t="shared" si="21"/>
        <v>2024</v>
      </c>
      <c r="AJ155" s="5">
        <f t="shared" si="22"/>
        <v>97317.009000000005</v>
      </c>
      <c r="AK155" s="2">
        <f t="shared" si="23"/>
        <v>21</v>
      </c>
    </row>
    <row r="156" spans="1:37" x14ac:dyDescent="0.25">
      <c r="A156" s="4">
        <v>45439</v>
      </c>
      <c r="B156" s="12">
        <v>61077.803</v>
      </c>
      <c r="C156" s="12">
        <v>56118.017999999996</v>
      </c>
      <c r="D156" s="12">
        <v>55094.464</v>
      </c>
      <c r="E156" s="12">
        <v>54462.297000000006</v>
      </c>
      <c r="F156" s="12">
        <v>56019.487000000001</v>
      </c>
      <c r="G156" s="12">
        <v>59659.088000000003</v>
      </c>
      <c r="H156" s="12">
        <v>66008.595000000001</v>
      </c>
      <c r="I156" s="12">
        <v>74967.508000000002</v>
      </c>
      <c r="J156" s="12">
        <v>79621.376999999993</v>
      </c>
      <c r="K156" s="12">
        <v>84669.217000000004</v>
      </c>
      <c r="L156" s="12">
        <v>86506.184999999998</v>
      </c>
      <c r="M156" s="12">
        <v>86852.728000000003</v>
      </c>
      <c r="N156" s="12">
        <v>81251.195999999996</v>
      </c>
      <c r="O156" s="12">
        <v>81380.15400000001</v>
      </c>
      <c r="P156" s="12">
        <v>79436.146000000008</v>
      </c>
      <c r="Q156" s="12">
        <v>83516.89499999999</v>
      </c>
      <c r="R156" s="12">
        <v>90279.222999999998</v>
      </c>
      <c r="S156" s="12">
        <v>97052.725000000006</v>
      </c>
      <c r="T156" s="12">
        <v>99004.921000000002</v>
      </c>
      <c r="U156" s="12">
        <v>101473.81099999999</v>
      </c>
      <c r="V156" s="12">
        <v>101987.817</v>
      </c>
      <c r="W156" s="12">
        <v>89078.021999999997</v>
      </c>
      <c r="X156" s="12">
        <v>76514.964000000007</v>
      </c>
      <c r="Y156" s="12">
        <v>66314.582999999999</v>
      </c>
      <c r="AA156" s="2">
        <f>IFERROR(INDEX('Holiday Schedule'!$D$3:$D$24,MATCH(Total_StdO_Customers!A156,'Holiday Schedule'!$C$3:$C$24,0)),0)</f>
        <v>1</v>
      </c>
      <c r="AB156" s="2">
        <f t="shared" si="16"/>
        <v>2</v>
      </c>
      <c r="AC156" s="2">
        <f t="shared" si="17"/>
        <v>0</v>
      </c>
      <c r="AD156" s="5">
        <f t="shared" si="18"/>
        <v>1868347.2240000002</v>
      </c>
      <c r="AE156" s="5">
        <f t="shared" si="19"/>
        <v>1868347.2240000002</v>
      </c>
      <c r="AG156" s="2">
        <f t="shared" si="20"/>
        <v>5</v>
      </c>
      <c r="AH156" s="2">
        <f t="shared" si="21"/>
        <v>2024</v>
      </c>
      <c r="AJ156" s="5">
        <f t="shared" si="22"/>
        <v>101987.817</v>
      </c>
      <c r="AK156" s="2">
        <f t="shared" si="23"/>
        <v>21</v>
      </c>
    </row>
    <row r="157" spans="1:37" x14ac:dyDescent="0.25">
      <c r="A157" s="4">
        <v>45440</v>
      </c>
      <c r="B157" s="12">
        <v>59151.735999999997</v>
      </c>
      <c r="C157" s="12">
        <v>55964.510999999999</v>
      </c>
      <c r="D157" s="12">
        <v>55530.772999999994</v>
      </c>
      <c r="E157" s="12">
        <v>55537.462</v>
      </c>
      <c r="F157" s="12">
        <v>59202.852000000006</v>
      </c>
      <c r="G157" s="12">
        <v>67619.468000000008</v>
      </c>
      <c r="H157" s="12">
        <v>81293.146999999997</v>
      </c>
      <c r="I157" s="12">
        <v>89280.324999999997</v>
      </c>
      <c r="J157" s="12">
        <v>86202.752999999997</v>
      </c>
      <c r="K157" s="12">
        <v>85597.698000000004</v>
      </c>
      <c r="L157" s="12">
        <v>84163.70199999999</v>
      </c>
      <c r="M157" s="12">
        <v>81871.305999999997</v>
      </c>
      <c r="N157" s="12">
        <v>79461.789000000004</v>
      </c>
      <c r="O157" s="12">
        <v>77712.176999999996</v>
      </c>
      <c r="P157" s="12">
        <v>72479.837</v>
      </c>
      <c r="Q157" s="12">
        <v>77718.668999999994</v>
      </c>
      <c r="R157" s="12">
        <v>83153.307000000001</v>
      </c>
      <c r="S157" s="12">
        <v>90436.44200000001</v>
      </c>
      <c r="T157" s="12">
        <v>97734.87</v>
      </c>
      <c r="U157" s="12">
        <v>102440.82799999999</v>
      </c>
      <c r="V157" s="12">
        <v>103821.54399999999</v>
      </c>
      <c r="W157" s="12">
        <v>92594.025999999983</v>
      </c>
      <c r="X157" s="12">
        <v>78974.953999999998</v>
      </c>
      <c r="Y157" s="12">
        <v>67923.500999999989</v>
      </c>
      <c r="AA157" s="2">
        <f>IFERROR(INDEX('Holiday Schedule'!$D$3:$D$24,MATCH(Total_StdO_Customers!A157,'Holiday Schedule'!$C$3:$C$24,0)),0)</f>
        <v>0</v>
      </c>
      <c r="AB157" s="2">
        <f t="shared" si="16"/>
        <v>3</v>
      </c>
      <c r="AC157" s="2">
        <f t="shared" si="17"/>
        <v>1383644.2270000002</v>
      </c>
      <c r="AD157" s="5">
        <f t="shared" si="18"/>
        <v>502223.44999999972</v>
      </c>
      <c r="AE157" s="5">
        <f t="shared" si="19"/>
        <v>1885867.6769999999</v>
      </c>
      <c r="AG157" s="2">
        <f t="shared" si="20"/>
        <v>5</v>
      </c>
      <c r="AH157" s="2">
        <f t="shared" si="21"/>
        <v>2024</v>
      </c>
      <c r="AJ157" s="5">
        <f t="shared" si="22"/>
        <v>103821.54399999999</v>
      </c>
      <c r="AK157" s="2">
        <f t="shared" si="23"/>
        <v>21</v>
      </c>
    </row>
    <row r="158" spans="1:37" x14ac:dyDescent="0.25">
      <c r="A158" s="4">
        <v>45441</v>
      </c>
      <c r="B158" s="12">
        <v>60318.529000000002</v>
      </c>
      <c r="C158" s="12">
        <v>57244.896999999997</v>
      </c>
      <c r="D158" s="12">
        <v>55782.411999999997</v>
      </c>
      <c r="E158" s="12">
        <v>55501.991000000002</v>
      </c>
      <c r="F158" s="12">
        <v>58060.790999999997</v>
      </c>
      <c r="G158" s="12">
        <v>65650.707999999999</v>
      </c>
      <c r="H158" s="12">
        <v>77478.664000000004</v>
      </c>
      <c r="I158" s="12">
        <v>80397.328000000009</v>
      </c>
      <c r="J158" s="12">
        <v>73999.418999999994</v>
      </c>
      <c r="K158" s="12">
        <v>70586.214000000007</v>
      </c>
      <c r="L158" s="12">
        <v>70436.361999999994</v>
      </c>
      <c r="M158" s="12">
        <v>70659.101999999999</v>
      </c>
      <c r="N158" s="12">
        <v>69180.228000000003</v>
      </c>
      <c r="O158" s="12">
        <v>66623.198999999993</v>
      </c>
      <c r="P158" s="12">
        <v>66865.78</v>
      </c>
      <c r="Q158" s="12">
        <v>68923.546000000002</v>
      </c>
      <c r="R158" s="12">
        <v>75002.864000000001</v>
      </c>
      <c r="S158" s="12">
        <v>85562.849000000002</v>
      </c>
      <c r="T158" s="12">
        <v>95128.373000000007</v>
      </c>
      <c r="U158" s="12">
        <v>98519.38</v>
      </c>
      <c r="V158" s="12">
        <v>100996.02499999999</v>
      </c>
      <c r="W158" s="12">
        <v>90932.574000000008</v>
      </c>
      <c r="X158" s="12">
        <v>76655.388999999996</v>
      </c>
      <c r="Y158" s="12">
        <v>65581.489000000001</v>
      </c>
      <c r="AA158" s="2">
        <f>IFERROR(INDEX('Holiday Schedule'!$D$3:$D$24,MATCH(Total_StdO_Customers!A158,'Holiday Schedule'!$C$3:$C$24,0)),0)</f>
        <v>0</v>
      </c>
      <c r="AB158" s="2">
        <f t="shared" si="16"/>
        <v>4</v>
      </c>
      <c r="AC158" s="2">
        <f t="shared" si="17"/>
        <v>1260468.632</v>
      </c>
      <c r="AD158" s="5">
        <f t="shared" si="18"/>
        <v>495619.48099999991</v>
      </c>
      <c r="AE158" s="5">
        <f t="shared" si="19"/>
        <v>1756088.1129999999</v>
      </c>
      <c r="AG158" s="2">
        <f t="shared" si="20"/>
        <v>5</v>
      </c>
      <c r="AH158" s="2">
        <f t="shared" si="21"/>
        <v>2024</v>
      </c>
      <c r="AJ158" s="5">
        <f t="shared" si="22"/>
        <v>100996.02499999999</v>
      </c>
      <c r="AK158" s="2">
        <f t="shared" si="23"/>
        <v>21</v>
      </c>
    </row>
    <row r="159" spans="1:37" x14ac:dyDescent="0.25">
      <c r="A159" s="4">
        <v>45442</v>
      </c>
      <c r="B159" s="12">
        <v>58337.557999999997</v>
      </c>
      <c r="C159" s="12">
        <v>55867.792999999998</v>
      </c>
      <c r="D159" s="12">
        <v>53643.781000000003</v>
      </c>
      <c r="E159" s="12">
        <v>54375.490999999995</v>
      </c>
      <c r="F159" s="12">
        <v>56464.987999999998</v>
      </c>
      <c r="G159" s="12">
        <v>64338.847000000002</v>
      </c>
      <c r="H159" s="12">
        <v>75651.91</v>
      </c>
      <c r="I159" s="12">
        <v>78841.095000000001</v>
      </c>
      <c r="J159" s="12">
        <v>71535.72</v>
      </c>
      <c r="K159" s="12">
        <v>71631.611000000004</v>
      </c>
      <c r="L159" s="12">
        <v>70430.304999999993</v>
      </c>
      <c r="M159" s="12">
        <v>68622.031000000003</v>
      </c>
      <c r="N159" s="12">
        <v>68830.551999999996</v>
      </c>
      <c r="O159" s="12">
        <v>67535.285000000003</v>
      </c>
      <c r="P159" s="12">
        <v>66654.551999999996</v>
      </c>
      <c r="Q159" s="12">
        <v>69290.187000000005</v>
      </c>
      <c r="R159" s="12">
        <v>77405.547000000006</v>
      </c>
      <c r="S159" s="12">
        <v>84741.611000000004</v>
      </c>
      <c r="T159" s="12">
        <v>91853.72</v>
      </c>
      <c r="U159" s="12">
        <v>95559.4</v>
      </c>
      <c r="V159" s="12">
        <v>98159.445000000007</v>
      </c>
      <c r="W159" s="12">
        <v>89267.006000000008</v>
      </c>
      <c r="X159" s="12">
        <v>76062.919000000009</v>
      </c>
      <c r="Y159" s="12">
        <v>64778.144</v>
      </c>
      <c r="AA159" s="2">
        <f>IFERROR(INDEX('Holiday Schedule'!$D$3:$D$24,MATCH(Total_StdO_Customers!A159,'Holiday Schedule'!$C$3:$C$24,0)),0)</f>
        <v>0</v>
      </c>
      <c r="AB159" s="2">
        <f t="shared" si="16"/>
        <v>5</v>
      </c>
      <c r="AC159" s="2">
        <f t="shared" si="17"/>
        <v>1246420.9860000003</v>
      </c>
      <c r="AD159" s="5">
        <f t="shared" si="18"/>
        <v>483458.51199999987</v>
      </c>
      <c r="AE159" s="5">
        <f t="shared" si="19"/>
        <v>1729879.4980000001</v>
      </c>
      <c r="AG159" s="2">
        <f t="shared" si="20"/>
        <v>5</v>
      </c>
      <c r="AH159" s="2">
        <f t="shared" si="21"/>
        <v>2024</v>
      </c>
      <c r="AJ159" s="5">
        <f t="shared" si="22"/>
        <v>98159.445000000007</v>
      </c>
      <c r="AK159" s="2">
        <f t="shared" si="23"/>
        <v>21</v>
      </c>
    </row>
    <row r="160" spans="1:37" x14ac:dyDescent="0.25">
      <c r="A160" s="4">
        <v>45443</v>
      </c>
      <c r="B160" s="12">
        <v>58047.69</v>
      </c>
      <c r="C160" s="12">
        <v>55473.550999999999</v>
      </c>
      <c r="D160" s="12">
        <v>53645.606</v>
      </c>
      <c r="E160" s="12">
        <v>54494.488999999994</v>
      </c>
      <c r="F160" s="12">
        <v>56420.67</v>
      </c>
      <c r="G160" s="12">
        <v>64001.037000000004</v>
      </c>
      <c r="H160" s="12">
        <v>75359.875</v>
      </c>
      <c r="I160" s="12">
        <v>78148.241000000009</v>
      </c>
      <c r="J160" s="12">
        <v>70606.093000000008</v>
      </c>
      <c r="K160" s="12">
        <v>67635.850000000006</v>
      </c>
      <c r="L160" s="12">
        <v>64673.663999999997</v>
      </c>
      <c r="M160" s="12">
        <v>63531.066000000006</v>
      </c>
      <c r="N160" s="12">
        <v>64387.631999999998</v>
      </c>
      <c r="O160" s="12">
        <v>64589.976999999999</v>
      </c>
      <c r="P160" s="12">
        <v>67501.301999999996</v>
      </c>
      <c r="Q160" s="12">
        <v>73908.754000000001</v>
      </c>
      <c r="R160" s="12">
        <v>77657.52</v>
      </c>
      <c r="S160" s="12">
        <v>85712.656000000003</v>
      </c>
      <c r="T160" s="12">
        <v>90919.703999999998</v>
      </c>
      <c r="U160" s="12">
        <v>92962.98</v>
      </c>
      <c r="V160" s="12">
        <v>94774.273000000001</v>
      </c>
      <c r="W160" s="12">
        <v>86774.221999999994</v>
      </c>
      <c r="X160" s="12">
        <v>74930.296000000002</v>
      </c>
      <c r="Y160" s="12">
        <v>64334.557000000001</v>
      </c>
      <c r="AA160" s="2">
        <f>IFERROR(INDEX('Holiday Schedule'!$D$3:$D$24,MATCH(Total_StdO_Customers!A160,'Holiday Schedule'!$C$3:$C$24,0)),0)</f>
        <v>0</v>
      </c>
      <c r="AB160" s="2">
        <f t="shared" si="16"/>
        <v>6</v>
      </c>
      <c r="AC160" s="2">
        <f t="shared" si="17"/>
        <v>1218714.2300000002</v>
      </c>
      <c r="AD160" s="5">
        <f t="shared" si="18"/>
        <v>481777.47499999963</v>
      </c>
      <c r="AE160" s="5">
        <f t="shared" si="19"/>
        <v>1700491.7049999998</v>
      </c>
      <c r="AG160" s="2">
        <f t="shared" si="20"/>
        <v>5</v>
      </c>
      <c r="AH160" s="2">
        <f t="shared" si="21"/>
        <v>2024</v>
      </c>
      <c r="AJ160" s="5">
        <f t="shared" si="22"/>
        <v>94774.273000000001</v>
      </c>
      <c r="AK160" s="2">
        <f t="shared" si="23"/>
        <v>21</v>
      </c>
    </row>
    <row r="161" spans="1:37" x14ac:dyDescent="0.25">
      <c r="A161" s="4">
        <v>45444</v>
      </c>
      <c r="B161" s="12">
        <v>59954.415000000001</v>
      </c>
      <c r="C161" s="12">
        <v>55172.693999999996</v>
      </c>
      <c r="D161" s="12">
        <v>53618.902999999998</v>
      </c>
      <c r="E161" s="12">
        <v>53339.54</v>
      </c>
      <c r="F161" s="12">
        <v>54533.450000000004</v>
      </c>
      <c r="G161" s="12">
        <v>57931.291000000005</v>
      </c>
      <c r="H161" s="12">
        <v>62778.61</v>
      </c>
      <c r="I161" s="12">
        <v>67751.337</v>
      </c>
      <c r="J161" s="12">
        <v>68201.225999999995</v>
      </c>
      <c r="K161" s="12">
        <v>68594.021999999997</v>
      </c>
      <c r="L161" s="12">
        <v>64446.817999999999</v>
      </c>
      <c r="M161" s="12">
        <v>62238.368000000002</v>
      </c>
      <c r="N161" s="12">
        <v>62199.579999999994</v>
      </c>
      <c r="O161" s="12">
        <v>60485.101000000002</v>
      </c>
      <c r="P161" s="12">
        <v>62195.72</v>
      </c>
      <c r="Q161" s="12">
        <v>63371.654999999999</v>
      </c>
      <c r="R161" s="12">
        <v>69923.812999999995</v>
      </c>
      <c r="S161" s="12">
        <v>80693.842000000004</v>
      </c>
      <c r="T161" s="12">
        <v>88567.713000000003</v>
      </c>
      <c r="U161" s="12">
        <v>92233.717999999993</v>
      </c>
      <c r="V161" s="12">
        <v>90831.38</v>
      </c>
      <c r="W161" s="12">
        <v>87244.247000000003</v>
      </c>
      <c r="X161" s="12">
        <v>75334.243999999992</v>
      </c>
      <c r="Y161" s="12">
        <v>67072.252000000008</v>
      </c>
      <c r="AA161" s="2">
        <f>IFERROR(INDEX('Holiday Schedule'!$D$3:$D$24,MATCH(Total_StdO_Customers!A161,'Holiday Schedule'!$C$3:$C$24,0)),0)</f>
        <v>0</v>
      </c>
      <c r="AB161" s="2">
        <f t="shared" si="16"/>
        <v>7</v>
      </c>
      <c r="AC161" s="2">
        <f t="shared" si="17"/>
        <v>0</v>
      </c>
      <c r="AD161" s="5">
        <f t="shared" si="18"/>
        <v>1628713.939</v>
      </c>
      <c r="AE161" s="5">
        <f t="shared" si="19"/>
        <v>1628713.939</v>
      </c>
      <c r="AG161" s="2">
        <f t="shared" si="20"/>
        <v>6</v>
      </c>
      <c r="AH161" s="2">
        <f t="shared" si="21"/>
        <v>2024</v>
      </c>
      <c r="AJ161" s="5">
        <f t="shared" si="22"/>
        <v>92233.717999999993</v>
      </c>
      <c r="AK161" s="2">
        <f t="shared" si="23"/>
        <v>20</v>
      </c>
    </row>
    <row r="162" spans="1:37" x14ac:dyDescent="0.25">
      <c r="A162" s="4">
        <v>45445</v>
      </c>
      <c r="B162" s="12">
        <v>59575.728000000003</v>
      </c>
      <c r="C162" s="12">
        <v>55796.201999999997</v>
      </c>
      <c r="D162" s="12">
        <v>54339.239000000001</v>
      </c>
      <c r="E162" s="12">
        <v>53621.081000000006</v>
      </c>
      <c r="F162" s="12">
        <v>54685.650999999998</v>
      </c>
      <c r="G162" s="12">
        <v>56643.898999999998</v>
      </c>
      <c r="H162" s="12">
        <v>60624.962</v>
      </c>
      <c r="I162" s="12">
        <v>64736.957000000002</v>
      </c>
      <c r="J162" s="12">
        <v>66190.342000000004</v>
      </c>
      <c r="K162" s="12">
        <v>67439.619000000006</v>
      </c>
      <c r="L162" s="12">
        <v>65895.479000000007</v>
      </c>
      <c r="M162" s="12">
        <v>64335.744999999995</v>
      </c>
      <c r="N162" s="12">
        <v>63905.474999999999</v>
      </c>
      <c r="O162" s="12">
        <v>62733.323000000004</v>
      </c>
      <c r="P162" s="12">
        <v>64752.586000000003</v>
      </c>
      <c r="Q162" s="12">
        <v>68009.316999999995</v>
      </c>
      <c r="R162" s="12">
        <v>78033.388999999996</v>
      </c>
      <c r="S162" s="12">
        <v>89779.125999999989</v>
      </c>
      <c r="T162" s="12">
        <v>100049.45</v>
      </c>
      <c r="U162" s="12">
        <v>102602.459</v>
      </c>
      <c r="V162" s="12">
        <v>101867.05499999999</v>
      </c>
      <c r="W162" s="12">
        <v>94567.508999999991</v>
      </c>
      <c r="X162" s="12">
        <v>79928.544000000009</v>
      </c>
      <c r="Y162" s="12">
        <v>68469.210999999996</v>
      </c>
      <c r="AA162" s="2">
        <f>IFERROR(INDEX('Holiday Schedule'!$D$3:$D$24,MATCH(Total_StdO_Customers!A162,'Holiday Schedule'!$C$3:$C$24,0)),0)</f>
        <v>0</v>
      </c>
      <c r="AB162" s="2">
        <f t="shared" si="16"/>
        <v>1</v>
      </c>
      <c r="AC162" s="2">
        <f t="shared" si="17"/>
        <v>0</v>
      </c>
      <c r="AD162" s="5">
        <f t="shared" si="18"/>
        <v>1698582.3479999998</v>
      </c>
      <c r="AE162" s="5">
        <f t="shared" si="19"/>
        <v>1698582.3479999998</v>
      </c>
      <c r="AG162" s="2">
        <f t="shared" si="20"/>
        <v>6</v>
      </c>
      <c r="AH162" s="2">
        <f t="shared" si="21"/>
        <v>2024</v>
      </c>
      <c r="AJ162" s="5">
        <f t="shared" si="22"/>
        <v>102602.459</v>
      </c>
      <c r="AK162" s="2">
        <f t="shared" si="23"/>
        <v>20</v>
      </c>
    </row>
    <row r="163" spans="1:37" x14ac:dyDescent="0.25">
      <c r="A163" s="4">
        <v>45446</v>
      </c>
      <c r="B163" s="12">
        <v>60318.454999999994</v>
      </c>
      <c r="C163" s="12">
        <v>55664.038999999997</v>
      </c>
      <c r="D163" s="12">
        <v>54274.951999999997</v>
      </c>
      <c r="E163" s="12">
        <v>53512.147000000004</v>
      </c>
      <c r="F163" s="12">
        <v>56443.637000000002</v>
      </c>
      <c r="G163" s="12">
        <v>61924.387999999999</v>
      </c>
      <c r="H163" s="12">
        <v>71861.538</v>
      </c>
      <c r="I163" s="12">
        <v>76370.611999999994</v>
      </c>
      <c r="J163" s="12">
        <v>72655.372999999992</v>
      </c>
      <c r="K163" s="12">
        <v>72792.671000000002</v>
      </c>
      <c r="L163" s="12">
        <v>70915.419000000009</v>
      </c>
      <c r="M163" s="12">
        <v>69428.103999999992</v>
      </c>
      <c r="N163" s="12">
        <v>71453.664000000004</v>
      </c>
      <c r="O163" s="12">
        <v>72752.630999999994</v>
      </c>
      <c r="P163" s="12">
        <v>72817.453000000009</v>
      </c>
      <c r="Q163" s="12">
        <v>76480.328999999998</v>
      </c>
      <c r="R163" s="12">
        <v>84951.846000000005</v>
      </c>
      <c r="S163" s="12">
        <v>92244.008999999991</v>
      </c>
      <c r="T163" s="12">
        <v>98699.695999999996</v>
      </c>
      <c r="U163" s="12">
        <v>101613.12</v>
      </c>
      <c r="V163" s="12">
        <v>100900.64200000001</v>
      </c>
      <c r="W163" s="12">
        <v>93064.363999999987</v>
      </c>
      <c r="X163" s="12">
        <v>79453.696999999986</v>
      </c>
      <c r="Y163" s="12">
        <v>67724.823000000004</v>
      </c>
      <c r="AA163" s="2">
        <f>IFERROR(INDEX('Holiday Schedule'!$D$3:$D$24,MATCH(Total_StdO_Customers!A163,'Holiday Schedule'!$C$3:$C$24,0)),0)</f>
        <v>0</v>
      </c>
      <c r="AB163" s="2">
        <f t="shared" si="16"/>
        <v>2</v>
      </c>
      <c r="AC163" s="2">
        <f t="shared" si="17"/>
        <v>1306593.6300000001</v>
      </c>
      <c r="AD163" s="5">
        <f t="shared" si="18"/>
        <v>481723.97899999958</v>
      </c>
      <c r="AE163" s="5">
        <f t="shared" si="19"/>
        <v>1788317.6089999997</v>
      </c>
      <c r="AG163" s="2">
        <f t="shared" si="20"/>
        <v>6</v>
      </c>
      <c r="AH163" s="2">
        <f t="shared" si="21"/>
        <v>2024</v>
      </c>
      <c r="AJ163" s="5">
        <f t="shared" si="22"/>
        <v>101613.12</v>
      </c>
      <c r="AK163" s="2">
        <f t="shared" si="23"/>
        <v>20</v>
      </c>
    </row>
    <row r="164" spans="1:37" x14ac:dyDescent="0.25">
      <c r="A164" s="4">
        <v>45447</v>
      </c>
      <c r="B164" s="12">
        <v>60480.758000000002</v>
      </c>
      <c r="C164" s="12">
        <v>56092.23</v>
      </c>
      <c r="D164" s="12">
        <v>54372.152999999998</v>
      </c>
      <c r="E164" s="12">
        <v>54711.225000000006</v>
      </c>
      <c r="F164" s="12">
        <v>56657.641000000003</v>
      </c>
      <c r="G164" s="12">
        <v>63146.474000000002</v>
      </c>
      <c r="H164" s="12">
        <v>72390.252000000008</v>
      </c>
      <c r="I164" s="12">
        <v>77155.362999999998</v>
      </c>
      <c r="J164" s="12">
        <v>73701.237000000008</v>
      </c>
      <c r="K164" s="12">
        <v>71641.58</v>
      </c>
      <c r="L164" s="12">
        <v>70710.10500000001</v>
      </c>
      <c r="M164" s="12">
        <v>70560.816999999995</v>
      </c>
      <c r="N164" s="12">
        <v>70250.337</v>
      </c>
      <c r="O164" s="12">
        <v>69747.141000000003</v>
      </c>
      <c r="P164" s="12">
        <v>69657.794999999998</v>
      </c>
      <c r="Q164" s="12">
        <v>77151.146000000008</v>
      </c>
      <c r="R164" s="12">
        <v>83280.833999999988</v>
      </c>
      <c r="S164" s="12">
        <v>93483.934999999998</v>
      </c>
      <c r="T164" s="12">
        <v>101684.57</v>
      </c>
      <c r="U164" s="12">
        <v>103682.226</v>
      </c>
      <c r="V164" s="12">
        <v>102898.148</v>
      </c>
      <c r="W164" s="12">
        <v>94214.585000000006</v>
      </c>
      <c r="X164" s="12">
        <v>81967.046999999991</v>
      </c>
      <c r="Y164" s="12">
        <v>69817.009000000005</v>
      </c>
      <c r="AA164" s="2">
        <f>IFERROR(INDEX('Holiday Schedule'!$D$3:$D$24,MATCH(Total_StdO_Customers!A164,'Holiday Schedule'!$C$3:$C$24,0)),0)</f>
        <v>0</v>
      </c>
      <c r="AB164" s="2">
        <f t="shared" si="16"/>
        <v>3</v>
      </c>
      <c r="AC164" s="2">
        <f t="shared" si="17"/>
        <v>1311786.8660000002</v>
      </c>
      <c r="AD164" s="5">
        <f t="shared" si="18"/>
        <v>487667.74200000032</v>
      </c>
      <c r="AE164" s="5">
        <f t="shared" si="19"/>
        <v>1799454.6080000005</v>
      </c>
      <c r="AG164" s="2">
        <f t="shared" si="20"/>
        <v>6</v>
      </c>
      <c r="AH164" s="2">
        <f t="shared" si="21"/>
        <v>2024</v>
      </c>
      <c r="AJ164" s="5">
        <f t="shared" si="22"/>
        <v>103682.226</v>
      </c>
      <c r="AK164" s="2">
        <f t="shared" si="23"/>
        <v>20</v>
      </c>
    </row>
    <row r="165" spans="1:37" x14ac:dyDescent="0.25">
      <c r="A165" s="4">
        <v>45448</v>
      </c>
      <c r="B165" s="12">
        <v>62659.612000000001</v>
      </c>
      <c r="C165" s="12">
        <v>57015.663</v>
      </c>
      <c r="D165" s="12">
        <v>55968.324000000001</v>
      </c>
      <c r="E165" s="12">
        <v>55084.146000000001</v>
      </c>
      <c r="F165" s="12">
        <v>57853.434999999998</v>
      </c>
      <c r="G165" s="12">
        <v>61888.53</v>
      </c>
      <c r="H165" s="12">
        <v>73052.641000000003</v>
      </c>
      <c r="I165" s="12">
        <v>77206.483999999997</v>
      </c>
      <c r="J165" s="12">
        <v>76513.853000000003</v>
      </c>
      <c r="K165" s="12">
        <v>75153.350999999995</v>
      </c>
      <c r="L165" s="12">
        <v>73575.407999999996</v>
      </c>
      <c r="M165" s="12">
        <v>74030.092000000004</v>
      </c>
      <c r="N165" s="12">
        <v>76488.376999999993</v>
      </c>
      <c r="O165" s="12">
        <v>74908.562000000005</v>
      </c>
      <c r="P165" s="12">
        <v>78562.289000000004</v>
      </c>
      <c r="Q165" s="12">
        <v>84691.366999999998</v>
      </c>
      <c r="R165" s="12">
        <v>94052.457999999999</v>
      </c>
      <c r="S165" s="12">
        <v>101126.749</v>
      </c>
      <c r="T165" s="12">
        <v>105047.394</v>
      </c>
      <c r="U165" s="12">
        <v>104395.01300000001</v>
      </c>
      <c r="V165" s="12">
        <v>102652.614</v>
      </c>
      <c r="W165" s="12">
        <v>93861.315000000002</v>
      </c>
      <c r="X165" s="12">
        <v>80685.796000000002</v>
      </c>
      <c r="Y165" s="12">
        <v>70660.525999999998</v>
      </c>
      <c r="AA165" s="2">
        <f>IFERROR(INDEX('Holiday Schedule'!$D$3:$D$24,MATCH(Total_StdO_Customers!A165,'Holiday Schedule'!$C$3:$C$24,0)),0)</f>
        <v>0</v>
      </c>
      <c r="AB165" s="2">
        <f t="shared" si="16"/>
        <v>4</v>
      </c>
      <c r="AC165" s="2">
        <f t="shared" si="17"/>
        <v>1372951.122</v>
      </c>
      <c r="AD165" s="5">
        <f t="shared" si="18"/>
        <v>494182.87700000033</v>
      </c>
      <c r="AE165" s="5">
        <f t="shared" si="19"/>
        <v>1867133.9990000003</v>
      </c>
      <c r="AG165" s="2">
        <f t="shared" si="20"/>
        <v>6</v>
      </c>
      <c r="AH165" s="2">
        <f t="shared" si="21"/>
        <v>2024</v>
      </c>
      <c r="AJ165" s="5">
        <f t="shared" si="22"/>
        <v>105047.394</v>
      </c>
      <c r="AK165" s="2">
        <f t="shared" si="23"/>
        <v>19</v>
      </c>
    </row>
    <row r="166" spans="1:37" x14ac:dyDescent="0.25">
      <c r="A166" s="4">
        <v>45449</v>
      </c>
      <c r="B166" s="12">
        <v>62935.906999999992</v>
      </c>
      <c r="C166" s="12">
        <v>59392.675999999992</v>
      </c>
      <c r="D166" s="12">
        <v>56876.202000000005</v>
      </c>
      <c r="E166" s="12">
        <v>56999.373</v>
      </c>
      <c r="F166" s="12">
        <v>58412.827000000005</v>
      </c>
      <c r="G166" s="12">
        <v>64291.841</v>
      </c>
      <c r="H166" s="12">
        <v>74197.206999999995</v>
      </c>
      <c r="I166" s="12">
        <v>80439.07699999999</v>
      </c>
      <c r="J166" s="12">
        <v>77145.644</v>
      </c>
      <c r="K166" s="12">
        <v>80117.445999999996</v>
      </c>
      <c r="L166" s="12">
        <v>77774.294999999998</v>
      </c>
      <c r="M166" s="12">
        <v>76655.751000000004</v>
      </c>
      <c r="N166" s="12">
        <v>78257.934000000008</v>
      </c>
      <c r="O166" s="12">
        <v>77948.794999999998</v>
      </c>
      <c r="P166" s="12">
        <v>79297.084999999992</v>
      </c>
      <c r="Q166" s="12">
        <v>82325.328999999998</v>
      </c>
      <c r="R166" s="12">
        <v>90077.891000000003</v>
      </c>
      <c r="S166" s="12">
        <v>96866.325000000012</v>
      </c>
      <c r="T166" s="12">
        <v>104048.284</v>
      </c>
      <c r="U166" s="12">
        <v>103727.94500000001</v>
      </c>
      <c r="V166" s="12">
        <v>104580.59899999999</v>
      </c>
      <c r="W166" s="12">
        <v>94803.661999999997</v>
      </c>
      <c r="X166" s="12">
        <v>82160.290999999997</v>
      </c>
      <c r="Y166" s="12">
        <v>70779.013999999996</v>
      </c>
      <c r="AA166" s="2">
        <f>IFERROR(INDEX('Holiday Schedule'!$D$3:$D$24,MATCH(Total_StdO_Customers!A166,'Holiday Schedule'!$C$3:$C$24,0)),0)</f>
        <v>0</v>
      </c>
      <c r="AB166" s="2">
        <f t="shared" si="16"/>
        <v>5</v>
      </c>
      <c r="AC166" s="2">
        <f t="shared" si="17"/>
        <v>1386226.3529999999</v>
      </c>
      <c r="AD166" s="5">
        <f t="shared" si="18"/>
        <v>503885.04700000002</v>
      </c>
      <c r="AE166" s="5">
        <f t="shared" si="19"/>
        <v>1890111.4</v>
      </c>
      <c r="AG166" s="2">
        <f t="shared" si="20"/>
        <v>6</v>
      </c>
      <c r="AH166" s="2">
        <f t="shared" si="21"/>
        <v>2024</v>
      </c>
      <c r="AJ166" s="5">
        <f t="shared" si="22"/>
        <v>104580.59899999999</v>
      </c>
      <c r="AK166" s="2">
        <f t="shared" si="23"/>
        <v>21</v>
      </c>
    </row>
    <row r="167" spans="1:37" x14ac:dyDescent="0.25">
      <c r="A167" s="4">
        <v>45450</v>
      </c>
      <c r="B167" s="12">
        <v>63501.635000000002</v>
      </c>
      <c r="C167" s="12">
        <v>58493.951999999997</v>
      </c>
      <c r="D167" s="12">
        <v>56913.366000000002</v>
      </c>
      <c r="E167" s="12">
        <v>57114.873</v>
      </c>
      <c r="F167" s="12">
        <v>59130.261999999995</v>
      </c>
      <c r="G167" s="12">
        <v>64914.527000000002</v>
      </c>
      <c r="H167" s="12">
        <v>74273.861000000004</v>
      </c>
      <c r="I167" s="12">
        <v>83763.999000000011</v>
      </c>
      <c r="J167" s="12">
        <v>83788.479999999996</v>
      </c>
      <c r="K167" s="12">
        <v>86150.362999999998</v>
      </c>
      <c r="L167" s="12">
        <v>84521.184000000008</v>
      </c>
      <c r="M167" s="12">
        <v>82919.547000000006</v>
      </c>
      <c r="N167" s="12">
        <v>82168.741000000009</v>
      </c>
      <c r="O167" s="12">
        <v>78792.445999999996</v>
      </c>
      <c r="P167" s="12">
        <v>77998.907999999996</v>
      </c>
      <c r="Q167" s="12">
        <v>81118.274000000005</v>
      </c>
      <c r="R167" s="12">
        <v>84620.10500000001</v>
      </c>
      <c r="S167" s="12">
        <v>90733.163</v>
      </c>
      <c r="T167" s="12">
        <v>94915.839999999997</v>
      </c>
      <c r="U167" s="12">
        <v>94349.797999999995</v>
      </c>
      <c r="V167" s="12">
        <v>95050.534</v>
      </c>
      <c r="W167" s="12">
        <v>88914.604999999996</v>
      </c>
      <c r="X167" s="12">
        <v>77499.084000000003</v>
      </c>
      <c r="Y167" s="12">
        <v>67168.688999999998</v>
      </c>
      <c r="AA167" s="2">
        <f>IFERROR(INDEX('Holiday Schedule'!$D$3:$D$24,MATCH(Total_StdO_Customers!A167,'Holiday Schedule'!$C$3:$C$24,0)),0)</f>
        <v>0</v>
      </c>
      <c r="AB167" s="2">
        <f t="shared" si="16"/>
        <v>6</v>
      </c>
      <c r="AC167" s="2">
        <f t="shared" si="17"/>
        <v>1367305.071</v>
      </c>
      <c r="AD167" s="5">
        <f t="shared" si="18"/>
        <v>501511.16500000004</v>
      </c>
      <c r="AE167" s="5">
        <f t="shared" si="19"/>
        <v>1868816.236</v>
      </c>
      <c r="AG167" s="2">
        <f t="shared" si="20"/>
        <v>6</v>
      </c>
      <c r="AH167" s="2">
        <f t="shared" si="21"/>
        <v>2024</v>
      </c>
      <c r="AJ167" s="5">
        <f t="shared" si="22"/>
        <v>95050.534</v>
      </c>
      <c r="AK167" s="2">
        <f t="shared" si="23"/>
        <v>21</v>
      </c>
    </row>
    <row r="168" spans="1:37" x14ac:dyDescent="0.25">
      <c r="A168" s="4">
        <v>45451</v>
      </c>
      <c r="B168" s="12">
        <v>61713.544999999998</v>
      </c>
      <c r="C168" s="12">
        <v>56612.663999999997</v>
      </c>
      <c r="D168" s="12">
        <v>55668.175000000003</v>
      </c>
      <c r="E168" s="12">
        <v>54463.402000000002</v>
      </c>
      <c r="F168" s="12">
        <v>55468.45</v>
      </c>
      <c r="G168" s="12">
        <v>58586.509000000005</v>
      </c>
      <c r="H168" s="12">
        <v>64117.656999999999</v>
      </c>
      <c r="I168" s="12">
        <v>72836.194000000003</v>
      </c>
      <c r="J168" s="12">
        <v>79782.923999999999</v>
      </c>
      <c r="K168" s="12">
        <v>82989.941000000006</v>
      </c>
      <c r="L168" s="12">
        <v>79478.008000000002</v>
      </c>
      <c r="M168" s="12">
        <v>77391.668999999994</v>
      </c>
      <c r="N168" s="12">
        <v>77172.562999999995</v>
      </c>
      <c r="O168" s="12">
        <v>75722.981999999989</v>
      </c>
      <c r="P168" s="12">
        <v>74521.051000000007</v>
      </c>
      <c r="Q168" s="12">
        <v>75198.438999999998</v>
      </c>
      <c r="R168" s="12">
        <v>79610.652000000002</v>
      </c>
      <c r="S168" s="12">
        <v>84409.657999999996</v>
      </c>
      <c r="T168" s="12">
        <v>90621.447</v>
      </c>
      <c r="U168" s="12">
        <v>92675.15</v>
      </c>
      <c r="V168" s="12">
        <v>94188.212</v>
      </c>
      <c r="W168" s="12">
        <v>90219.363000000012</v>
      </c>
      <c r="X168" s="12">
        <v>79176.324000000008</v>
      </c>
      <c r="Y168" s="12">
        <v>68846.021999999997</v>
      </c>
      <c r="AA168" s="2">
        <f>IFERROR(INDEX('Holiday Schedule'!$D$3:$D$24,MATCH(Total_StdO_Customers!A168,'Holiday Schedule'!$C$3:$C$24,0)),0)</f>
        <v>0</v>
      </c>
      <c r="AB168" s="2">
        <f t="shared" si="16"/>
        <v>7</v>
      </c>
      <c r="AC168" s="2">
        <f t="shared" si="17"/>
        <v>0</v>
      </c>
      <c r="AD168" s="5">
        <f t="shared" si="18"/>
        <v>1781471.0009999997</v>
      </c>
      <c r="AE168" s="5">
        <f t="shared" si="19"/>
        <v>1781471.0009999997</v>
      </c>
      <c r="AG168" s="2">
        <f t="shared" si="20"/>
        <v>6</v>
      </c>
      <c r="AH168" s="2">
        <f t="shared" si="21"/>
        <v>2024</v>
      </c>
      <c r="AJ168" s="5">
        <f t="shared" si="22"/>
        <v>94188.212</v>
      </c>
      <c r="AK168" s="2">
        <f t="shared" si="23"/>
        <v>21</v>
      </c>
    </row>
    <row r="169" spans="1:37" x14ac:dyDescent="0.25">
      <c r="A169" s="4">
        <v>45452</v>
      </c>
      <c r="B169" s="12">
        <v>61434.22</v>
      </c>
      <c r="C169" s="12">
        <v>57106.140000000007</v>
      </c>
      <c r="D169" s="12">
        <v>55103.222999999998</v>
      </c>
      <c r="E169" s="12">
        <v>54210.953999999998</v>
      </c>
      <c r="F169" s="12">
        <v>54313.997999999992</v>
      </c>
      <c r="G169" s="12">
        <v>56902.99</v>
      </c>
      <c r="H169" s="12">
        <v>60663.853999999999</v>
      </c>
      <c r="I169" s="12">
        <v>68774.487999999998</v>
      </c>
      <c r="J169" s="12">
        <v>76364.103999999992</v>
      </c>
      <c r="K169" s="12">
        <v>82353.02399999999</v>
      </c>
      <c r="L169" s="12">
        <v>77772.97</v>
      </c>
      <c r="M169" s="12">
        <v>79144.316999999995</v>
      </c>
      <c r="N169" s="12">
        <v>80611.322</v>
      </c>
      <c r="O169" s="12">
        <v>77779.510999999999</v>
      </c>
      <c r="P169" s="12">
        <v>78050.062000000005</v>
      </c>
      <c r="Q169" s="12">
        <v>81887.706000000006</v>
      </c>
      <c r="R169" s="12">
        <v>85541.002999999997</v>
      </c>
      <c r="S169" s="12">
        <v>91761.104000000007</v>
      </c>
      <c r="T169" s="12">
        <v>93104.657000000007</v>
      </c>
      <c r="U169" s="12">
        <v>95584.884999999995</v>
      </c>
      <c r="V169" s="12">
        <v>96578.423999999999</v>
      </c>
      <c r="W169" s="12">
        <v>89691.369000000006</v>
      </c>
      <c r="X169" s="12">
        <v>77694.643000000011</v>
      </c>
      <c r="Y169" s="12">
        <v>67494.42</v>
      </c>
      <c r="AA169" s="2">
        <f>IFERROR(INDEX('Holiday Schedule'!$D$3:$D$24,MATCH(Total_StdO_Customers!A169,'Holiday Schedule'!$C$3:$C$24,0)),0)</f>
        <v>0</v>
      </c>
      <c r="AB169" s="2">
        <f t="shared" si="16"/>
        <v>1</v>
      </c>
      <c r="AC169" s="2">
        <f t="shared" si="17"/>
        <v>0</v>
      </c>
      <c r="AD169" s="5">
        <f t="shared" si="18"/>
        <v>1799923.3879999996</v>
      </c>
      <c r="AE169" s="5">
        <f t="shared" si="19"/>
        <v>1799923.3879999996</v>
      </c>
      <c r="AG169" s="2">
        <f t="shared" si="20"/>
        <v>6</v>
      </c>
      <c r="AH169" s="2">
        <f t="shared" si="21"/>
        <v>2024</v>
      </c>
      <c r="AJ169" s="5">
        <f t="shared" si="22"/>
        <v>96578.423999999999</v>
      </c>
      <c r="AK169" s="2">
        <f t="shared" si="23"/>
        <v>21</v>
      </c>
    </row>
    <row r="170" spans="1:37" x14ac:dyDescent="0.25">
      <c r="A170" s="4">
        <v>45453</v>
      </c>
      <c r="B170" s="12">
        <v>56960.995000000003</v>
      </c>
      <c r="C170" s="12">
        <v>52628.183000000005</v>
      </c>
      <c r="D170" s="12">
        <v>51694.997000000003</v>
      </c>
      <c r="E170" s="12">
        <v>51843.076000000001</v>
      </c>
      <c r="F170" s="12">
        <v>54291.015999999996</v>
      </c>
      <c r="G170" s="12">
        <v>61022.678000000007</v>
      </c>
      <c r="H170" s="12">
        <v>70914.248999999996</v>
      </c>
      <c r="I170" s="12">
        <v>76876.638999999996</v>
      </c>
      <c r="J170" s="12">
        <v>72103.726999999999</v>
      </c>
      <c r="K170" s="12">
        <v>72103.005000000005</v>
      </c>
      <c r="L170" s="12">
        <v>69845.798999999999</v>
      </c>
      <c r="M170" s="12">
        <v>67514.906000000003</v>
      </c>
      <c r="N170" s="12">
        <v>69379.872999999992</v>
      </c>
      <c r="O170" s="12">
        <v>68867.312000000005</v>
      </c>
      <c r="P170" s="12">
        <v>69653.475000000006</v>
      </c>
      <c r="Q170" s="12">
        <v>71930.133000000002</v>
      </c>
      <c r="R170" s="12">
        <v>76642.63</v>
      </c>
      <c r="S170" s="12">
        <v>84554.814000000013</v>
      </c>
      <c r="T170" s="12">
        <v>89043.824999999997</v>
      </c>
      <c r="U170" s="12">
        <v>96040.726999999999</v>
      </c>
      <c r="V170" s="12">
        <v>96292.308000000005</v>
      </c>
      <c r="W170" s="12">
        <v>90083.67300000001</v>
      </c>
      <c r="X170" s="12">
        <v>76442.558000000005</v>
      </c>
      <c r="Y170" s="12">
        <v>65428.476999999999</v>
      </c>
      <c r="AA170" s="2">
        <f>IFERROR(INDEX('Holiday Schedule'!$D$3:$D$24,MATCH(Total_StdO_Customers!A170,'Holiday Schedule'!$C$3:$C$24,0)),0)</f>
        <v>0</v>
      </c>
      <c r="AB170" s="2">
        <f t="shared" si="16"/>
        <v>2</v>
      </c>
      <c r="AC170" s="2">
        <f t="shared" si="17"/>
        <v>1247375.4039999999</v>
      </c>
      <c r="AD170" s="5">
        <f t="shared" si="18"/>
        <v>464783.67099999986</v>
      </c>
      <c r="AE170" s="5">
        <f t="shared" si="19"/>
        <v>1712159.0749999997</v>
      </c>
      <c r="AG170" s="2">
        <f t="shared" si="20"/>
        <v>6</v>
      </c>
      <c r="AH170" s="2">
        <f t="shared" si="21"/>
        <v>2024</v>
      </c>
      <c r="AJ170" s="5">
        <f t="shared" si="22"/>
        <v>96292.308000000005</v>
      </c>
      <c r="AK170" s="2">
        <f t="shared" si="23"/>
        <v>21</v>
      </c>
    </row>
    <row r="171" spans="1:37" x14ac:dyDescent="0.25">
      <c r="A171" s="4">
        <v>45454</v>
      </c>
      <c r="B171" s="12">
        <v>59015.887999999999</v>
      </c>
      <c r="C171" s="12">
        <v>54963.246000000006</v>
      </c>
      <c r="D171" s="12">
        <v>53520.481</v>
      </c>
      <c r="E171" s="12">
        <v>54111.07</v>
      </c>
      <c r="F171" s="12">
        <v>55683.885000000002</v>
      </c>
      <c r="G171" s="12">
        <v>61579.267</v>
      </c>
      <c r="H171" s="12">
        <v>71087.792000000001</v>
      </c>
      <c r="I171" s="12">
        <v>75289.324000000008</v>
      </c>
      <c r="J171" s="12">
        <v>72663.127999999997</v>
      </c>
      <c r="K171" s="12">
        <v>73952.171000000002</v>
      </c>
      <c r="L171" s="12">
        <v>74154.937000000005</v>
      </c>
      <c r="M171" s="12">
        <v>72114.865000000005</v>
      </c>
      <c r="N171" s="12">
        <v>73164.918999999994</v>
      </c>
      <c r="O171" s="12">
        <v>70706.611999999994</v>
      </c>
      <c r="P171" s="12">
        <v>71837.698000000004</v>
      </c>
      <c r="Q171" s="12">
        <v>76573.756999999998</v>
      </c>
      <c r="R171" s="12">
        <v>82136.489999999991</v>
      </c>
      <c r="S171" s="12">
        <v>91633.33</v>
      </c>
      <c r="T171" s="12">
        <v>98099.911000000007</v>
      </c>
      <c r="U171" s="12">
        <v>100612.303</v>
      </c>
      <c r="V171" s="12">
        <v>100496.65599999999</v>
      </c>
      <c r="W171" s="12">
        <v>93587.9</v>
      </c>
      <c r="X171" s="12">
        <v>78770.648000000001</v>
      </c>
      <c r="Y171" s="12">
        <v>68819.978000000003</v>
      </c>
      <c r="AA171" s="2">
        <f>IFERROR(INDEX('Holiday Schedule'!$D$3:$D$24,MATCH(Total_StdO_Customers!A171,'Holiday Schedule'!$C$3:$C$24,0)),0)</f>
        <v>0</v>
      </c>
      <c r="AB171" s="2">
        <f t="shared" si="16"/>
        <v>3</v>
      </c>
      <c r="AC171" s="2">
        <f t="shared" si="17"/>
        <v>1305794.6489999997</v>
      </c>
      <c r="AD171" s="5">
        <f t="shared" si="18"/>
        <v>478781.60700000031</v>
      </c>
      <c r="AE171" s="5">
        <f t="shared" si="19"/>
        <v>1784576.2560000001</v>
      </c>
      <c r="AG171" s="2">
        <f t="shared" si="20"/>
        <v>6</v>
      </c>
      <c r="AH171" s="2">
        <f t="shared" si="21"/>
        <v>2024</v>
      </c>
      <c r="AJ171" s="5">
        <f t="shared" si="22"/>
        <v>100612.303</v>
      </c>
      <c r="AK171" s="2">
        <f t="shared" si="23"/>
        <v>20</v>
      </c>
    </row>
    <row r="172" spans="1:37" x14ac:dyDescent="0.25">
      <c r="A172" s="4">
        <v>45455</v>
      </c>
      <c r="B172" s="12">
        <v>60617.133000000002</v>
      </c>
      <c r="C172" s="12">
        <v>56949.86</v>
      </c>
      <c r="D172" s="12">
        <v>54256.757999999994</v>
      </c>
      <c r="E172" s="12">
        <v>55327.964999999997</v>
      </c>
      <c r="F172" s="12">
        <v>56389.784999999996</v>
      </c>
      <c r="G172" s="12">
        <v>62441.750999999997</v>
      </c>
      <c r="H172" s="12">
        <v>71474.358999999997</v>
      </c>
      <c r="I172" s="12">
        <v>78843.813999999998</v>
      </c>
      <c r="J172" s="12">
        <v>77006.726999999999</v>
      </c>
      <c r="K172" s="12">
        <v>77400.778000000006</v>
      </c>
      <c r="L172" s="12">
        <v>73180.784</v>
      </c>
      <c r="M172" s="12">
        <v>73169.326000000001</v>
      </c>
      <c r="N172" s="12">
        <v>71609.173999999999</v>
      </c>
      <c r="O172" s="12">
        <v>71885.926999999996</v>
      </c>
      <c r="P172" s="12">
        <v>68758.385000000009</v>
      </c>
      <c r="Q172" s="12">
        <v>73634.87</v>
      </c>
      <c r="R172" s="12">
        <v>80867.77</v>
      </c>
      <c r="S172" s="12">
        <v>89131.1</v>
      </c>
      <c r="T172" s="12">
        <v>96027.1</v>
      </c>
      <c r="U172" s="12">
        <v>97207.206000000006</v>
      </c>
      <c r="V172" s="12">
        <v>98717.27399999999</v>
      </c>
      <c r="W172" s="12">
        <v>92675.91399999999</v>
      </c>
      <c r="X172" s="12">
        <v>78760.917999999991</v>
      </c>
      <c r="Y172" s="12">
        <v>67898.42</v>
      </c>
      <c r="AA172" s="2">
        <f>IFERROR(INDEX('Holiday Schedule'!$D$3:$D$24,MATCH(Total_StdO_Customers!A172,'Holiday Schedule'!$C$3:$C$24,0)),0)</f>
        <v>0</v>
      </c>
      <c r="AB172" s="2">
        <f t="shared" si="16"/>
        <v>4</v>
      </c>
      <c r="AC172" s="2">
        <f t="shared" si="17"/>
        <v>1298877.0670000003</v>
      </c>
      <c r="AD172" s="5">
        <f t="shared" si="18"/>
        <v>485356.03099999996</v>
      </c>
      <c r="AE172" s="5">
        <f t="shared" si="19"/>
        <v>1784233.0980000002</v>
      </c>
      <c r="AG172" s="2">
        <f t="shared" si="20"/>
        <v>6</v>
      </c>
      <c r="AH172" s="2">
        <f t="shared" si="21"/>
        <v>2024</v>
      </c>
      <c r="AJ172" s="5">
        <f t="shared" si="22"/>
        <v>98717.27399999999</v>
      </c>
      <c r="AK172" s="2">
        <f t="shared" si="23"/>
        <v>21</v>
      </c>
    </row>
    <row r="173" spans="1:37" x14ac:dyDescent="0.25">
      <c r="A173" s="4">
        <v>45456</v>
      </c>
      <c r="B173" s="12">
        <v>60501.091</v>
      </c>
      <c r="C173" s="12">
        <v>56727.663</v>
      </c>
      <c r="D173" s="12">
        <v>54623.574999999997</v>
      </c>
      <c r="E173" s="12">
        <v>54403.444000000003</v>
      </c>
      <c r="F173" s="12">
        <v>56333.690999999999</v>
      </c>
      <c r="G173" s="12">
        <v>61459.339</v>
      </c>
      <c r="H173" s="12">
        <v>71157.684000000008</v>
      </c>
      <c r="I173" s="12">
        <v>75616.152000000002</v>
      </c>
      <c r="J173" s="12">
        <v>73649.481</v>
      </c>
      <c r="K173" s="12">
        <v>72836.73</v>
      </c>
      <c r="L173" s="12">
        <v>71728.144</v>
      </c>
      <c r="M173" s="12">
        <v>72054.661000000007</v>
      </c>
      <c r="N173" s="12">
        <v>73745.313999999998</v>
      </c>
      <c r="O173" s="12">
        <v>71868.153000000006</v>
      </c>
      <c r="P173" s="12">
        <v>72054.267999999996</v>
      </c>
      <c r="Q173" s="12">
        <v>77088.873000000007</v>
      </c>
      <c r="R173" s="12">
        <v>83779.66</v>
      </c>
      <c r="S173" s="12">
        <v>91932.415999999997</v>
      </c>
      <c r="T173" s="12">
        <v>100043.433</v>
      </c>
      <c r="U173" s="12">
        <v>102741.507</v>
      </c>
      <c r="V173" s="12">
        <v>103626.776</v>
      </c>
      <c r="W173" s="12">
        <v>96519.828999999998</v>
      </c>
      <c r="X173" s="12">
        <v>82677.159</v>
      </c>
      <c r="Y173" s="12">
        <v>70982.642999999996</v>
      </c>
      <c r="AA173" s="2">
        <f>IFERROR(INDEX('Holiday Schedule'!$D$3:$D$24,MATCH(Total_StdO_Customers!A173,'Holiday Schedule'!$C$3:$C$24,0)),0)</f>
        <v>0</v>
      </c>
      <c r="AB173" s="2">
        <f t="shared" si="16"/>
        <v>5</v>
      </c>
      <c r="AC173" s="2">
        <f t="shared" si="17"/>
        <v>1321962.5559999999</v>
      </c>
      <c r="AD173" s="5">
        <f t="shared" si="18"/>
        <v>486189.12999999989</v>
      </c>
      <c r="AE173" s="5">
        <f t="shared" si="19"/>
        <v>1808151.6859999998</v>
      </c>
      <c r="AG173" s="2">
        <f t="shared" si="20"/>
        <v>6</v>
      </c>
      <c r="AH173" s="2">
        <f t="shared" si="21"/>
        <v>2024</v>
      </c>
      <c r="AJ173" s="5">
        <f t="shared" si="22"/>
        <v>103626.776</v>
      </c>
      <c r="AK173" s="2">
        <f t="shared" si="23"/>
        <v>21</v>
      </c>
    </row>
    <row r="174" spans="1:37" x14ac:dyDescent="0.25">
      <c r="A174" s="4">
        <v>45457</v>
      </c>
      <c r="B174" s="12">
        <v>62850.706999999995</v>
      </c>
      <c r="C174" s="12">
        <v>58563.388999999996</v>
      </c>
      <c r="D174" s="12">
        <v>57300.036999999997</v>
      </c>
      <c r="E174" s="12">
        <v>56897.610000000008</v>
      </c>
      <c r="F174" s="12">
        <v>58760.034000000007</v>
      </c>
      <c r="G174" s="12">
        <v>63426.234000000004</v>
      </c>
      <c r="H174" s="12">
        <v>72696.077000000005</v>
      </c>
      <c r="I174" s="12">
        <v>77947.381999999998</v>
      </c>
      <c r="J174" s="12">
        <v>76615.869000000006</v>
      </c>
      <c r="K174" s="12">
        <v>82845.664000000004</v>
      </c>
      <c r="L174" s="12">
        <v>80499.662000000011</v>
      </c>
      <c r="M174" s="12">
        <v>80898.921999999991</v>
      </c>
      <c r="N174" s="12">
        <v>80775.23</v>
      </c>
      <c r="O174" s="12">
        <v>76670.638999999996</v>
      </c>
      <c r="P174" s="12">
        <v>79294.009000000005</v>
      </c>
      <c r="Q174" s="12">
        <v>84041.350999999995</v>
      </c>
      <c r="R174" s="12">
        <v>88487.991999999998</v>
      </c>
      <c r="S174" s="12">
        <v>91943.821000000011</v>
      </c>
      <c r="T174" s="12">
        <v>97645.887000000002</v>
      </c>
      <c r="U174" s="12">
        <v>97880.701000000001</v>
      </c>
      <c r="V174" s="12">
        <v>100449.296</v>
      </c>
      <c r="W174" s="12">
        <v>93426.557000000001</v>
      </c>
      <c r="X174" s="12">
        <v>82741.759000000005</v>
      </c>
      <c r="Y174" s="12">
        <v>72056.244000000006</v>
      </c>
      <c r="AA174" s="2">
        <f>IFERROR(INDEX('Holiday Schedule'!$D$3:$D$24,MATCH(Total_StdO_Customers!A174,'Holiday Schedule'!$C$3:$C$24,0)),0)</f>
        <v>0</v>
      </c>
      <c r="AB174" s="2">
        <f t="shared" si="16"/>
        <v>6</v>
      </c>
      <c r="AC174" s="2">
        <f t="shared" si="17"/>
        <v>1372164.7409999999</v>
      </c>
      <c r="AD174" s="5">
        <f t="shared" si="18"/>
        <v>502550.3320000004</v>
      </c>
      <c r="AE174" s="5">
        <f t="shared" si="19"/>
        <v>1874715.0730000003</v>
      </c>
      <c r="AG174" s="2">
        <f t="shared" si="20"/>
        <v>6</v>
      </c>
      <c r="AH174" s="2">
        <f t="shared" si="21"/>
        <v>2024</v>
      </c>
      <c r="AJ174" s="5">
        <f t="shared" si="22"/>
        <v>100449.296</v>
      </c>
      <c r="AK174" s="2">
        <f t="shared" si="23"/>
        <v>21</v>
      </c>
    </row>
    <row r="175" spans="1:37" x14ac:dyDescent="0.25">
      <c r="A175" s="4">
        <v>45458</v>
      </c>
      <c r="B175" s="12">
        <v>65907.095000000001</v>
      </c>
      <c r="C175" s="12">
        <v>60196.712</v>
      </c>
      <c r="D175" s="12">
        <v>57964.601999999999</v>
      </c>
      <c r="E175" s="12">
        <v>57290.644000000008</v>
      </c>
      <c r="F175" s="12">
        <v>57406.892999999996</v>
      </c>
      <c r="G175" s="12">
        <v>60508.326999999997</v>
      </c>
      <c r="H175" s="12">
        <v>64446.907999999996</v>
      </c>
      <c r="I175" s="12">
        <v>72592.686000000002</v>
      </c>
      <c r="J175" s="12">
        <v>77154.620999999999</v>
      </c>
      <c r="K175" s="12">
        <v>78750.668999999994</v>
      </c>
      <c r="L175" s="12">
        <v>72650.068999999989</v>
      </c>
      <c r="M175" s="12">
        <v>70023.024999999994</v>
      </c>
      <c r="N175" s="12">
        <v>71647.538</v>
      </c>
      <c r="O175" s="12">
        <v>68381.072</v>
      </c>
      <c r="P175" s="12">
        <v>69026.679000000004</v>
      </c>
      <c r="Q175" s="12">
        <v>69872.616999999998</v>
      </c>
      <c r="R175" s="12">
        <v>74115.69</v>
      </c>
      <c r="S175" s="12">
        <v>82446.322</v>
      </c>
      <c r="T175" s="12">
        <v>90277.478000000003</v>
      </c>
      <c r="U175" s="12">
        <v>92262.861000000004</v>
      </c>
      <c r="V175" s="12">
        <v>92039.322</v>
      </c>
      <c r="W175" s="12">
        <v>87909.558000000005</v>
      </c>
      <c r="X175" s="12">
        <v>78599.625</v>
      </c>
      <c r="Y175" s="12">
        <v>67902.900999999998</v>
      </c>
      <c r="AA175" s="2">
        <f>IFERROR(INDEX('Holiday Schedule'!$D$3:$D$24,MATCH(Total_StdO_Customers!A175,'Holiday Schedule'!$C$3:$C$24,0)),0)</f>
        <v>0</v>
      </c>
      <c r="AB175" s="2">
        <f t="shared" si="16"/>
        <v>7</v>
      </c>
      <c r="AC175" s="2">
        <f t="shared" si="17"/>
        <v>0</v>
      </c>
      <c r="AD175" s="5">
        <f t="shared" si="18"/>
        <v>1739373.9139999999</v>
      </c>
      <c r="AE175" s="5">
        <f t="shared" si="19"/>
        <v>1739373.9139999999</v>
      </c>
      <c r="AG175" s="2">
        <f t="shared" si="20"/>
        <v>6</v>
      </c>
      <c r="AH175" s="2">
        <f t="shared" si="21"/>
        <v>2024</v>
      </c>
      <c r="AJ175" s="5">
        <f t="shared" si="22"/>
        <v>92262.861000000004</v>
      </c>
      <c r="AK175" s="2">
        <f t="shared" si="23"/>
        <v>20</v>
      </c>
    </row>
    <row r="176" spans="1:37" x14ac:dyDescent="0.25">
      <c r="A176" s="4">
        <v>45459</v>
      </c>
      <c r="B176" s="12">
        <v>59993.497000000003</v>
      </c>
      <c r="C176" s="12">
        <v>55385.15</v>
      </c>
      <c r="D176" s="12">
        <v>53768.544000000002</v>
      </c>
      <c r="E176" s="12">
        <v>52961.476000000002</v>
      </c>
      <c r="F176" s="12">
        <v>53270.375999999997</v>
      </c>
      <c r="G176" s="12">
        <v>55052.714999999997</v>
      </c>
      <c r="H176" s="12">
        <v>58926.425999999999</v>
      </c>
      <c r="I176" s="12">
        <v>63079.076999999997</v>
      </c>
      <c r="J176" s="12">
        <v>64216.61</v>
      </c>
      <c r="K176" s="12">
        <v>66542.599000000002</v>
      </c>
      <c r="L176" s="12">
        <v>63169.425000000003</v>
      </c>
      <c r="M176" s="12">
        <v>61669.659</v>
      </c>
      <c r="N176" s="12">
        <v>60405.385999999999</v>
      </c>
      <c r="O176" s="12">
        <v>59512.324000000001</v>
      </c>
      <c r="P176" s="12">
        <v>60445.254000000001</v>
      </c>
      <c r="Q176" s="12">
        <v>64629.794999999998</v>
      </c>
      <c r="R176" s="12">
        <v>72801.149999999994</v>
      </c>
      <c r="S176" s="12">
        <v>85299.818999999989</v>
      </c>
      <c r="T176" s="12">
        <v>93270.516000000003</v>
      </c>
      <c r="U176" s="12">
        <v>96875.906999999992</v>
      </c>
      <c r="V176" s="12">
        <v>97664.000999999989</v>
      </c>
      <c r="W176" s="12">
        <v>92367.883999999991</v>
      </c>
      <c r="X176" s="12">
        <v>78827.618999999992</v>
      </c>
      <c r="Y176" s="12">
        <v>67816.015999999989</v>
      </c>
      <c r="AA176" s="2">
        <f>IFERROR(INDEX('Holiday Schedule'!$D$3:$D$24,MATCH(Total_StdO_Customers!A176,'Holiday Schedule'!$C$3:$C$24,0)),0)</f>
        <v>0</v>
      </c>
      <c r="AB176" s="2">
        <f t="shared" si="16"/>
        <v>1</v>
      </c>
      <c r="AC176" s="2">
        <f t="shared" si="17"/>
        <v>0</v>
      </c>
      <c r="AD176" s="5">
        <f t="shared" si="18"/>
        <v>1637951.2249999999</v>
      </c>
      <c r="AE176" s="5">
        <f t="shared" si="19"/>
        <v>1637951.2249999999</v>
      </c>
      <c r="AG176" s="2">
        <f t="shared" si="20"/>
        <v>6</v>
      </c>
      <c r="AH176" s="2">
        <f t="shared" si="21"/>
        <v>2024</v>
      </c>
      <c r="AJ176" s="5">
        <f t="shared" si="22"/>
        <v>97664.000999999989</v>
      </c>
      <c r="AK176" s="2">
        <f t="shared" si="23"/>
        <v>21</v>
      </c>
    </row>
    <row r="177" spans="1:37" x14ac:dyDescent="0.25">
      <c r="A177" s="4">
        <v>45460</v>
      </c>
      <c r="B177" s="12">
        <v>60022.824999999997</v>
      </c>
      <c r="C177" s="12">
        <v>54698.32</v>
      </c>
      <c r="D177" s="12">
        <v>53980.245999999999</v>
      </c>
      <c r="E177" s="12">
        <v>53454.033999999992</v>
      </c>
      <c r="F177" s="12">
        <v>55713.936999999998</v>
      </c>
      <c r="G177" s="12">
        <v>60361.566999999995</v>
      </c>
      <c r="H177" s="12">
        <v>69514.97</v>
      </c>
      <c r="I177" s="12">
        <v>77326.599000000002</v>
      </c>
      <c r="J177" s="12">
        <v>78426.687000000005</v>
      </c>
      <c r="K177" s="12">
        <v>76999.944999999992</v>
      </c>
      <c r="L177" s="12">
        <v>76350.593999999997</v>
      </c>
      <c r="M177" s="12">
        <v>76022.414000000004</v>
      </c>
      <c r="N177" s="12">
        <v>78618.301000000007</v>
      </c>
      <c r="O177" s="12">
        <v>76745.152000000002</v>
      </c>
      <c r="P177" s="12">
        <v>73028.732000000004</v>
      </c>
      <c r="Q177" s="12">
        <v>80908.800999999992</v>
      </c>
      <c r="R177" s="12">
        <v>84021.792000000001</v>
      </c>
      <c r="S177" s="12">
        <v>90602.918000000005</v>
      </c>
      <c r="T177" s="12">
        <v>95441.294999999998</v>
      </c>
      <c r="U177" s="12">
        <v>96873.096000000005</v>
      </c>
      <c r="V177" s="12">
        <v>98339.777000000002</v>
      </c>
      <c r="W177" s="12">
        <v>91612.527000000002</v>
      </c>
      <c r="X177" s="12">
        <v>78472.061000000002</v>
      </c>
      <c r="Y177" s="12">
        <v>66861.381999999998</v>
      </c>
      <c r="AA177" s="2">
        <f>IFERROR(INDEX('Holiday Schedule'!$D$3:$D$24,MATCH(Total_StdO_Customers!A177,'Holiday Schedule'!$C$3:$C$24,0)),0)</f>
        <v>0</v>
      </c>
      <c r="AB177" s="2">
        <f t="shared" si="16"/>
        <v>2</v>
      </c>
      <c r="AC177" s="2">
        <f t="shared" si="17"/>
        <v>1329790.6910000001</v>
      </c>
      <c r="AD177" s="5">
        <f t="shared" si="18"/>
        <v>474607.28099999949</v>
      </c>
      <c r="AE177" s="5">
        <f t="shared" si="19"/>
        <v>1804397.9719999996</v>
      </c>
      <c r="AG177" s="2">
        <f t="shared" si="20"/>
        <v>6</v>
      </c>
      <c r="AH177" s="2">
        <f t="shared" si="21"/>
        <v>2024</v>
      </c>
      <c r="AJ177" s="5">
        <f t="shared" si="22"/>
        <v>98339.777000000002</v>
      </c>
      <c r="AK177" s="2">
        <f t="shared" si="23"/>
        <v>21</v>
      </c>
    </row>
    <row r="178" spans="1:37" x14ac:dyDescent="0.25">
      <c r="A178" s="4">
        <v>45461</v>
      </c>
      <c r="B178" s="12">
        <v>60947.367000000006</v>
      </c>
      <c r="C178" s="12">
        <v>56208.376000000004</v>
      </c>
      <c r="D178" s="12">
        <v>54970.837999999996</v>
      </c>
      <c r="E178" s="12">
        <v>54598.01400000001</v>
      </c>
      <c r="F178" s="12">
        <v>56953.957000000002</v>
      </c>
      <c r="G178" s="12">
        <v>61693.499000000003</v>
      </c>
      <c r="H178" s="12">
        <v>69859.876999999993</v>
      </c>
      <c r="I178" s="12">
        <v>77495.769</v>
      </c>
      <c r="J178" s="12">
        <v>76477.263999999996</v>
      </c>
      <c r="K178" s="12">
        <v>78742.043000000005</v>
      </c>
      <c r="L178" s="12">
        <v>78905.251000000004</v>
      </c>
      <c r="M178" s="12">
        <v>80232.728999999992</v>
      </c>
      <c r="N178" s="12">
        <v>83310.722000000009</v>
      </c>
      <c r="O178" s="12">
        <v>83654.736999999994</v>
      </c>
      <c r="P178" s="12">
        <v>86702.834999999992</v>
      </c>
      <c r="Q178" s="12">
        <v>95952.300999999992</v>
      </c>
      <c r="R178" s="12">
        <v>100064.19500000001</v>
      </c>
      <c r="S178" s="12">
        <v>109245.429</v>
      </c>
      <c r="T178" s="12">
        <v>116869.26700000001</v>
      </c>
      <c r="U178" s="12">
        <v>119587.927</v>
      </c>
      <c r="V178" s="12">
        <v>119478.625</v>
      </c>
      <c r="W178" s="12">
        <v>114194.061</v>
      </c>
      <c r="X178" s="12">
        <v>95871.214000000007</v>
      </c>
      <c r="Y178" s="12">
        <v>81597.688000000009</v>
      </c>
      <c r="AA178" s="2">
        <f>IFERROR(INDEX('Holiday Schedule'!$D$3:$D$24,MATCH(Total_StdO_Customers!A178,'Holiday Schedule'!$C$3:$C$24,0)),0)</f>
        <v>0</v>
      </c>
      <c r="AB178" s="2">
        <f t="shared" si="16"/>
        <v>3</v>
      </c>
      <c r="AC178" s="2">
        <f t="shared" si="17"/>
        <v>1516784.3689999997</v>
      </c>
      <c r="AD178" s="5">
        <f t="shared" si="18"/>
        <v>496829.61600000015</v>
      </c>
      <c r="AE178" s="5">
        <f t="shared" si="19"/>
        <v>2013613.9849999999</v>
      </c>
      <c r="AG178" s="2">
        <f t="shared" si="20"/>
        <v>6</v>
      </c>
      <c r="AH178" s="2">
        <f t="shared" si="21"/>
        <v>2024</v>
      </c>
      <c r="AJ178" s="5">
        <f t="shared" si="22"/>
        <v>119587.927</v>
      </c>
      <c r="AK178" s="2">
        <f t="shared" si="23"/>
        <v>20</v>
      </c>
    </row>
    <row r="179" spans="1:37" x14ac:dyDescent="0.25">
      <c r="A179" s="4">
        <v>45462</v>
      </c>
      <c r="B179" s="12">
        <v>73628.293000000005</v>
      </c>
      <c r="C179" s="12">
        <v>67453.512999999992</v>
      </c>
      <c r="D179" s="12">
        <v>65304.331999999995</v>
      </c>
      <c r="E179" s="12">
        <v>64062.350999999995</v>
      </c>
      <c r="F179" s="12">
        <v>65809.900999999998</v>
      </c>
      <c r="G179" s="12">
        <v>70081.635000000009</v>
      </c>
      <c r="H179" s="12">
        <v>79620.945999999996</v>
      </c>
      <c r="I179" s="12">
        <v>87577.143000000011</v>
      </c>
      <c r="J179" s="12">
        <v>89405.231</v>
      </c>
      <c r="K179" s="12">
        <v>93998.817999999999</v>
      </c>
      <c r="L179" s="12">
        <v>96008.044999999998</v>
      </c>
      <c r="M179" s="12">
        <v>97416.409</v>
      </c>
      <c r="N179" s="12">
        <v>102703.554</v>
      </c>
      <c r="O179" s="12">
        <v>103574.409</v>
      </c>
      <c r="P179" s="12">
        <v>105243.068</v>
      </c>
      <c r="Q179" s="12">
        <v>113762.65400000001</v>
      </c>
      <c r="R179" s="12">
        <v>122498.52799999999</v>
      </c>
      <c r="S179" s="12">
        <v>126630.886</v>
      </c>
      <c r="T179" s="12">
        <v>129115.311</v>
      </c>
      <c r="U179" s="12">
        <v>132521.171</v>
      </c>
      <c r="V179" s="12">
        <v>131718.209</v>
      </c>
      <c r="W179" s="12">
        <v>125341.84300000001</v>
      </c>
      <c r="X179" s="12">
        <v>106810.564</v>
      </c>
      <c r="Y179" s="12">
        <v>93140.606</v>
      </c>
      <c r="AA179" s="2">
        <f>IFERROR(INDEX('Holiday Schedule'!$D$3:$D$24,MATCH(Total_StdO_Customers!A179,'Holiday Schedule'!$C$3:$C$24,0)),0)</f>
        <v>0</v>
      </c>
      <c r="AB179" s="2">
        <f t="shared" si="16"/>
        <v>4</v>
      </c>
      <c r="AC179" s="2">
        <f t="shared" si="17"/>
        <v>1764325.8430000001</v>
      </c>
      <c r="AD179" s="5">
        <f t="shared" si="18"/>
        <v>579101.57699999982</v>
      </c>
      <c r="AE179" s="5">
        <f t="shared" si="19"/>
        <v>2343427.42</v>
      </c>
      <c r="AG179" s="2">
        <f t="shared" si="20"/>
        <v>6</v>
      </c>
      <c r="AH179" s="2">
        <f t="shared" si="21"/>
        <v>2024</v>
      </c>
      <c r="AJ179" s="5">
        <f t="shared" si="22"/>
        <v>132521.171</v>
      </c>
      <c r="AK179" s="2">
        <f t="shared" si="23"/>
        <v>20</v>
      </c>
    </row>
    <row r="180" spans="1:37" x14ac:dyDescent="0.25">
      <c r="A180" s="4">
        <v>45463</v>
      </c>
      <c r="B180" s="12">
        <v>82036.332999999999</v>
      </c>
      <c r="C180" s="12">
        <v>76374.597999999998</v>
      </c>
      <c r="D180" s="12">
        <v>73832.275999999998</v>
      </c>
      <c r="E180" s="12">
        <v>73265.865999999995</v>
      </c>
      <c r="F180" s="12">
        <v>74590.157999999996</v>
      </c>
      <c r="G180" s="12">
        <v>79499.994999999995</v>
      </c>
      <c r="H180" s="12">
        <v>89608.717000000004</v>
      </c>
      <c r="I180" s="12">
        <v>100226.53599999999</v>
      </c>
      <c r="J180" s="12">
        <v>103705.106</v>
      </c>
      <c r="K180" s="12">
        <v>107155.361</v>
      </c>
      <c r="L180" s="12">
        <v>108138.611</v>
      </c>
      <c r="M180" s="12">
        <v>108582.958</v>
      </c>
      <c r="N180" s="12">
        <v>113841.49</v>
      </c>
      <c r="O180" s="12">
        <v>112200.068</v>
      </c>
      <c r="P180" s="12">
        <v>113290.228</v>
      </c>
      <c r="Q180" s="12">
        <v>123261.173</v>
      </c>
      <c r="R180" s="12">
        <v>122013.93</v>
      </c>
      <c r="S180" s="12">
        <v>120156.47700000001</v>
      </c>
      <c r="T180" s="12">
        <v>128792.587</v>
      </c>
      <c r="U180" s="12">
        <v>130720.587</v>
      </c>
      <c r="V180" s="12">
        <v>129875.21699999999</v>
      </c>
      <c r="W180" s="12">
        <v>122846.62000000001</v>
      </c>
      <c r="X180" s="12">
        <v>106666.878</v>
      </c>
      <c r="Y180" s="12">
        <v>93604.161999999997</v>
      </c>
      <c r="AA180" s="2">
        <f>IFERROR(INDEX('Holiday Schedule'!$D$3:$D$24,MATCH(Total_StdO_Customers!A180,'Holiday Schedule'!$C$3:$C$24,0)),0)</f>
        <v>0</v>
      </c>
      <c r="AB180" s="2">
        <f t="shared" si="16"/>
        <v>5</v>
      </c>
      <c r="AC180" s="2">
        <f t="shared" si="17"/>
        <v>1851473.827</v>
      </c>
      <c r="AD180" s="5">
        <f t="shared" si="18"/>
        <v>642812.10499999998</v>
      </c>
      <c r="AE180" s="5">
        <f t="shared" si="19"/>
        <v>2494285.932</v>
      </c>
      <c r="AG180" s="2">
        <f t="shared" si="20"/>
        <v>6</v>
      </c>
      <c r="AH180" s="2">
        <f t="shared" si="21"/>
        <v>2024</v>
      </c>
      <c r="AJ180" s="5">
        <f t="shared" si="22"/>
        <v>130720.587</v>
      </c>
      <c r="AK180" s="2">
        <f t="shared" si="23"/>
        <v>20</v>
      </c>
    </row>
    <row r="181" spans="1:37" x14ac:dyDescent="0.25">
      <c r="A181" s="4">
        <v>45464</v>
      </c>
      <c r="B181" s="12">
        <v>84241.544999999998</v>
      </c>
      <c r="C181" s="12">
        <v>77234.834999999992</v>
      </c>
      <c r="D181" s="12">
        <v>74357.490000000005</v>
      </c>
      <c r="E181" s="12">
        <v>72814.979000000007</v>
      </c>
      <c r="F181" s="12">
        <v>73158.233000000007</v>
      </c>
      <c r="G181" s="12">
        <v>77315.789999999994</v>
      </c>
      <c r="H181" s="12">
        <v>83244.892000000007</v>
      </c>
      <c r="I181" s="12">
        <v>92759.788</v>
      </c>
      <c r="J181" s="12">
        <v>91037.226999999999</v>
      </c>
      <c r="K181" s="12">
        <v>90150.971000000005</v>
      </c>
      <c r="L181" s="12">
        <v>83112.883999999991</v>
      </c>
      <c r="M181" s="12">
        <v>82154.706000000006</v>
      </c>
      <c r="N181" s="12">
        <v>85330.025999999998</v>
      </c>
      <c r="O181" s="12">
        <v>85748.254000000001</v>
      </c>
      <c r="P181" s="12">
        <v>88418.83</v>
      </c>
      <c r="Q181" s="12">
        <v>95213.440999999992</v>
      </c>
      <c r="R181" s="12">
        <v>100460.019</v>
      </c>
      <c r="S181" s="12">
        <v>108000.073</v>
      </c>
      <c r="T181" s="12">
        <v>113177.61199999999</v>
      </c>
      <c r="U181" s="12">
        <v>112475.774</v>
      </c>
      <c r="V181" s="12">
        <v>113276.776</v>
      </c>
      <c r="W181" s="12">
        <v>105604.84199999999</v>
      </c>
      <c r="X181" s="12">
        <v>92872.472999999984</v>
      </c>
      <c r="Y181" s="12">
        <v>79999.200000000012</v>
      </c>
      <c r="AA181" s="2">
        <f>IFERROR(INDEX('Holiday Schedule'!$D$3:$D$24,MATCH(Total_StdO_Customers!A181,'Holiday Schedule'!$C$3:$C$24,0)),0)</f>
        <v>0</v>
      </c>
      <c r="AB181" s="2">
        <f t="shared" si="16"/>
        <v>6</v>
      </c>
      <c r="AC181" s="2">
        <f t="shared" si="17"/>
        <v>1539793.6959999998</v>
      </c>
      <c r="AD181" s="5">
        <f t="shared" si="18"/>
        <v>622366.96400000039</v>
      </c>
      <c r="AE181" s="5">
        <f t="shared" si="19"/>
        <v>2162160.66</v>
      </c>
      <c r="AG181" s="2">
        <f t="shared" si="20"/>
        <v>6</v>
      </c>
      <c r="AH181" s="2">
        <f t="shared" si="21"/>
        <v>2024</v>
      </c>
      <c r="AJ181" s="5">
        <f t="shared" si="22"/>
        <v>113276.776</v>
      </c>
      <c r="AK181" s="2">
        <f t="shared" si="23"/>
        <v>21</v>
      </c>
    </row>
    <row r="182" spans="1:37" x14ac:dyDescent="0.25">
      <c r="A182" s="4">
        <v>45465</v>
      </c>
      <c r="B182" s="12">
        <v>72503.665000000008</v>
      </c>
      <c r="C182" s="12">
        <v>66382.888999999996</v>
      </c>
      <c r="D182" s="12">
        <v>63373.439000000006</v>
      </c>
      <c r="E182" s="12">
        <v>62312.37</v>
      </c>
      <c r="F182" s="12">
        <v>63002.442999999999</v>
      </c>
      <c r="G182" s="12">
        <v>64051.923000000003</v>
      </c>
      <c r="H182" s="12">
        <v>69619.725999999995</v>
      </c>
      <c r="I182" s="12">
        <v>77559.159</v>
      </c>
      <c r="J182" s="12">
        <v>83486.171000000002</v>
      </c>
      <c r="K182" s="12">
        <v>87058.100999999995</v>
      </c>
      <c r="L182" s="12">
        <v>84427.883999999991</v>
      </c>
      <c r="M182" s="12">
        <v>80508.209999999992</v>
      </c>
      <c r="N182" s="12">
        <v>81910.358000000007</v>
      </c>
      <c r="O182" s="12">
        <v>78243.043000000005</v>
      </c>
      <c r="P182" s="12">
        <v>79859.085999999996</v>
      </c>
      <c r="Q182" s="12">
        <v>80918.216</v>
      </c>
      <c r="R182" s="12">
        <v>85230.50499999999</v>
      </c>
      <c r="S182" s="12">
        <v>90861.687999999995</v>
      </c>
      <c r="T182" s="12">
        <v>96333.832999999999</v>
      </c>
      <c r="U182" s="12">
        <v>98617.152000000002</v>
      </c>
      <c r="V182" s="12">
        <v>99594.841</v>
      </c>
      <c r="W182" s="12">
        <v>95286.709000000003</v>
      </c>
      <c r="X182" s="12">
        <v>84365.962</v>
      </c>
      <c r="Y182" s="12">
        <v>74242.549999999988</v>
      </c>
      <c r="AA182" s="2">
        <f>IFERROR(INDEX('Holiday Schedule'!$D$3:$D$24,MATCH(Total_StdO_Customers!A182,'Holiday Schedule'!$C$3:$C$24,0)),0)</f>
        <v>0</v>
      </c>
      <c r="AB182" s="2">
        <f t="shared" si="16"/>
        <v>7</v>
      </c>
      <c r="AC182" s="2">
        <f t="shared" si="17"/>
        <v>0</v>
      </c>
      <c r="AD182" s="5">
        <f t="shared" si="18"/>
        <v>1919749.923</v>
      </c>
      <c r="AE182" s="5">
        <f t="shared" si="19"/>
        <v>1919749.923</v>
      </c>
      <c r="AG182" s="2">
        <f t="shared" si="20"/>
        <v>6</v>
      </c>
      <c r="AH182" s="2">
        <f t="shared" si="21"/>
        <v>2024</v>
      </c>
      <c r="AJ182" s="5">
        <f t="shared" si="22"/>
        <v>99594.841</v>
      </c>
      <c r="AK182" s="2">
        <f t="shared" si="23"/>
        <v>21</v>
      </c>
    </row>
    <row r="183" spans="1:37" x14ac:dyDescent="0.25">
      <c r="A183" s="4">
        <v>45466</v>
      </c>
      <c r="B183" s="12">
        <v>65031.399999999994</v>
      </c>
      <c r="C183" s="12">
        <v>61084.156000000003</v>
      </c>
      <c r="D183" s="12">
        <v>57715.097000000002</v>
      </c>
      <c r="E183" s="12">
        <v>57344.157999999996</v>
      </c>
      <c r="F183" s="12">
        <v>57182.764000000003</v>
      </c>
      <c r="G183" s="12">
        <v>59651.944999999992</v>
      </c>
      <c r="H183" s="12">
        <v>63622.259999999995</v>
      </c>
      <c r="I183" s="12">
        <v>72335.877000000008</v>
      </c>
      <c r="J183" s="12">
        <v>79214.894</v>
      </c>
      <c r="K183" s="12">
        <v>87561.217999999993</v>
      </c>
      <c r="L183" s="12">
        <v>87851.950000000012</v>
      </c>
      <c r="M183" s="12">
        <v>87110.589000000007</v>
      </c>
      <c r="N183" s="12">
        <v>87211.528000000006</v>
      </c>
      <c r="O183" s="12">
        <v>85361.611000000004</v>
      </c>
      <c r="P183" s="12">
        <v>83910.557000000001</v>
      </c>
      <c r="Q183" s="12">
        <v>84016.164000000004</v>
      </c>
      <c r="R183" s="12">
        <v>89785.766999999993</v>
      </c>
      <c r="S183" s="12">
        <v>96253.042000000001</v>
      </c>
      <c r="T183" s="12">
        <v>100519.519</v>
      </c>
      <c r="U183" s="12">
        <v>102887.78200000001</v>
      </c>
      <c r="V183" s="12">
        <v>101223.5</v>
      </c>
      <c r="W183" s="12">
        <v>92686.107000000004</v>
      </c>
      <c r="X183" s="12">
        <v>81388.881000000008</v>
      </c>
      <c r="Y183" s="12">
        <v>71831.58</v>
      </c>
      <c r="AA183" s="2">
        <f>IFERROR(INDEX('Holiday Schedule'!$D$3:$D$24,MATCH(Total_StdO_Customers!A183,'Holiday Schedule'!$C$3:$C$24,0)),0)</f>
        <v>0</v>
      </c>
      <c r="AB183" s="2">
        <f t="shared" si="16"/>
        <v>1</v>
      </c>
      <c r="AC183" s="2">
        <f t="shared" si="17"/>
        <v>0</v>
      </c>
      <c r="AD183" s="5">
        <f t="shared" si="18"/>
        <v>1912782.3460000006</v>
      </c>
      <c r="AE183" s="5">
        <f t="shared" si="19"/>
        <v>1912782.3460000006</v>
      </c>
      <c r="AG183" s="2">
        <f t="shared" si="20"/>
        <v>6</v>
      </c>
      <c r="AH183" s="2">
        <f t="shared" si="21"/>
        <v>2024</v>
      </c>
      <c r="AJ183" s="5">
        <f t="shared" si="22"/>
        <v>102887.78200000001</v>
      </c>
      <c r="AK183" s="2">
        <f t="shared" si="23"/>
        <v>20</v>
      </c>
    </row>
    <row r="184" spans="1:37" x14ac:dyDescent="0.25">
      <c r="A184" s="4">
        <v>45467</v>
      </c>
      <c r="B184" s="12">
        <v>64109.877999999997</v>
      </c>
      <c r="C184" s="12">
        <v>59229.133999999991</v>
      </c>
      <c r="D184" s="12">
        <v>58009.21</v>
      </c>
      <c r="E184" s="12">
        <v>58851.007000000005</v>
      </c>
      <c r="F184" s="12">
        <v>60048.331000000006</v>
      </c>
      <c r="G184" s="12">
        <v>65615.61</v>
      </c>
      <c r="H184" s="12">
        <v>75455.902000000002</v>
      </c>
      <c r="I184" s="12">
        <v>85830.151000000013</v>
      </c>
      <c r="J184" s="12">
        <v>85440.064000000013</v>
      </c>
      <c r="K184" s="12">
        <v>89426.028999999995</v>
      </c>
      <c r="L184" s="12">
        <v>86691.622999999992</v>
      </c>
      <c r="M184" s="12">
        <v>83229.194999999992</v>
      </c>
      <c r="N184" s="12">
        <v>84145.892999999996</v>
      </c>
      <c r="O184" s="12">
        <v>81619.733000000007</v>
      </c>
      <c r="P184" s="12">
        <v>80982.448000000004</v>
      </c>
      <c r="Q184" s="12">
        <v>85829.764999999999</v>
      </c>
      <c r="R184" s="12">
        <v>90106.755000000005</v>
      </c>
      <c r="S184" s="12">
        <v>99262.150999999998</v>
      </c>
      <c r="T184" s="12">
        <v>105834.31</v>
      </c>
      <c r="U184" s="12">
        <v>105676.47900000001</v>
      </c>
      <c r="V184" s="12">
        <v>105308.033</v>
      </c>
      <c r="W184" s="12">
        <v>96472.62000000001</v>
      </c>
      <c r="X184" s="12">
        <v>83979.09599999999</v>
      </c>
      <c r="Y184" s="12">
        <v>71953.600999999995</v>
      </c>
      <c r="AA184" s="2">
        <f>IFERROR(INDEX('Holiday Schedule'!$D$3:$D$24,MATCH(Total_StdO_Customers!A184,'Holiday Schedule'!$C$3:$C$24,0)),0)</f>
        <v>0</v>
      </c>
      <c r="AB184" s="2">
        <f t="shared" si="16"/>
        <v>2</v>
      </c>
      <c r="AC184" s="2">
        <f t="shared" si="17"/>
        <v>1449834.345</v>
      </c>
      <c r="AD184" s="5">
        <f t="shared" si="18"/>
        <v>513272.67300000042</v>
      </c>
      <c r="AE184" s="5">
        <f t="shared" si="19"/>
        <v>1963107.0180000004</v>
      </c>
      <c r="AG184" s="2">
        <f t="shared" si="20"/>
        <v>6</v>
      </c>
      <c r="AH184" s="2">
        <f t="shared" si="21"/>
        <v>2024</v>
      </c>
      <c r="AJ184" s="5">
        <f t="shared" si="22"/>
        <v>105834.31</v>
      </c>
      <c r="AK184" s="2">
        <f t="shared" si="23"/>
        <v>19</v>
      </c>
    </row>
    <row r="185" spans="1:37" x14ac:dyDescent="0.25">
      <c r="A185" s="4">
        <v>45468</v>
      </c>
      <c r="B185" s="12">
        <v>65636.938000000009</v>
      </c>
      <c r="C185" s="12">
        <v>60357.95</v>
      </c>
      <c r="D185" s="12">
        <v>58206.411</v>
      </c>
      <c r="E185" s="12">
        <v>57937.090000000004</v>
      </c>
      <c r="F185" s="12">
        <v>60221.582000000002</v>
      </c>
      <c r="G185" s="12">
        <v>64411.079999999994</v>
      </c>
      <c r="H185" s="12">
        <v>73726.332000000009</v>
      </c>
      <c r="I185" s="12">
        <v>80589.366999999998</v>
      </c>
      <c r="J185" s="12">
        <v>78386.27900000001</v>
      </c>
      <c r="K185" s="12">
        <v>78983.498999999996</v>
      </c>
      <c r="L185" s="12">
        <v>77018.97</v>
      </c>
      <c r="M185" s="12">
        <v>77920.432000000001</v>
      </c>
      <c r="N185" s="12">
        <v>79794.824999999997</v>
      </c>
      <c r="O185" s="12">
        <v>81361.004000000001</v>
      </c>
      <c r="P185" s="12">
        <v>83452.274000000005</v>
      </c>
      <c r="Q185" s="12">
        <v>91549.834000000003</v>
      </c>
      <c r="R185" s="12">
        <v>99794.65400000001</v>
      </c>
      <c r="S185" s="12">
        <v>110883.1</v>
      </c>
      <c r="T185" s="12">
        <v>120782.323</v>
      </c>
      <c r="U185" s="12">
        <v>122493.413</v>
      </c>
      <c r="V185" s="12">
        <v>120776.757</v>
      </c>
      <c r="W185" s="12">
        <v>112042.171</v>
      </c>
      <c r="X185" s="12">
        <v>96155.207999999999</v>
      </c>
      <c r="Y185" s="12">
        <v>81491.737999999998</v>
      </c>
      <c r="AA185" s="2">
        <f>IFERROR(INDEX('Holiday Schedule'!$D$3:$D$24,MATCH(Total_StdO_Customers!A185,'Holiday Schedule'!$C$3:$C$24,0)),0)</f>
        <v>0</v>
      </c>
      <c r="AB185" s="2">
        <f t="shared" si="16"/>
        <v>3</v>
      </c>
      <c r="AC185" s="2">
        <f t="shared" si="17"/>
        <v>1511984.11</v>
      </c>
      <c r="AD185" s="5">
        <f t="shared" si="18"/>
        <v>521989.12100000004</v>
      </c>
      <c r="AE185" s="5">
        <f t="shared" si="19"/>
        <v>2033973.2310000001</v>
      </c>
      <c r="AG185" s="2">
        <f t="shared" si="20"/>
        <v>6</v>
      </c>
      <c r="AH185" s="2">
        <f t="shared" si="21"/>
        <v>2024</v>
      </c>
      <c r="AJ185" s="5">
        <f t="shared" si="22"/>
        <v>122493.413</v>
      </c>
      <c r="AK185" s="2">
        <f t="shared" si="23"/>
        <v>20</v>
      </c>
    </row>
    <row r="186" spans="1:37" x14ac:dyDescent="0.25">
      <c r="A186" s="4">
        <v>45469</v>
      </c>
      <c r="B186" s="12">
        <v>73215.846999999994</v>
      </c>
      <c r="C186" s="12">
        <v>66212.517000000007</v>
      </c>
      <c r="D186" s="12">
        <v>63859.548999999999</v>
      </c>
      <c r="E186" s="12">
        <v>63729.485999999997</v>
      </c>
      <c r="F186" s="12">
        <v>65813.688000000009</v>
      </c>
      <c r="G186" s="12">
        <v>71299.282000000007</v>
      </c>
      <c r="H186" s="12">
        <v>79892.387000000002</v>
      </c>
      <c r="I186" s="12">
        <v>85599.578999999998</v>
      </c>
      <c r="J186" s="12">
        <v>84838.883000000002</v>
      </c>
      <c r="K186" s="12">
        <v>88168.771999999997</v>
      </c>
      <c r="L186" s="12">
        <v>87207.453999999998</v>
      </c>
      <c r="M186" s="12">
        <v>91356.127999999997</v>
      </c>
      <c r="N186" s="12">
        <v>94633.164000000004</v>
      </c>
      <c r="O186" s="12">
        <v>94324.521999999997</v>
      </c>
      <c r="P186" s="12">
        <v>92839.172999999995</v>
      </c>
      <c r="Q186" s="12">
        <v>94480.234999999986</v>
      </c>
      <c r="R186" s="12">
        <v>98269.750999999989</v>
      </c>
      <c r="S186" s="12">
        <v>110522.455</v>
      </c>
      <c r="T186" s="12">
        <v>117686.38699999999</v>
      </c>
      <c r="U186" s="12">
        <v>121284.95700000001</v>
      </c>
      <c r="V186" s="12">
        <v>118555.704</v>
      </c>
      <c r="W186" s="12">
        <v>111198.61500000001</v>
      </c>
      <c r="X186" s="12">
        <v>94769.194000000003</v>
      </c>
      <c r="Y186" s="12">
        <v>81619.13</v>
      </c>
      <c r="AA186" s="2">
        <f>IFERROR(INDEX('Holiday Schedule'!$D$3:$D$24,MATCH(Total_StdO_Customers!A186,'Holiday Schedule'!$C$3:$C$24,0)),0)</f>
        <v>0</v>
      </c>
      <c r="AB186" s="2">
        <f t="shared" si="16"/>
        <v>4</v>
      </c>
      <c r="AC186" s="2">
        <f t="shared" si="17"/>
        <v>1585734.9729999995</v>
      </c>
      <c r="AD186" s="5">
        <f t="shared" si="18"/>
        <v>565641.88599999971</v>
      </c>
      <c r="AE186" s="5">
        <f t="shared" si="19"/>
        <v>2151376.8589999992</v>
      </c>
      <c r="AG186" s="2">
        <f t="shared" si="20"/>
        <v>6</v>
      </c>
      <c r="AH186" s="2">
        <f t="shared" si="21"/>
        <v>2024</v>
      </c>
      <c r="AJ186" s="5">
        <f t="shared" si="22"/>
        <v>121284.95700000001</v>
      </c>
      <c r="AK186" s="2">
        <f t="shared" si="23"/>
        <v>20</v>
      </c>
    </row>
    <row r="187" spans="1:37" x14ac:dyDescent="0.25">
      <c r="A187" s="4">
        <v>45470</v>
      </c>
      <c r="B187" s="12">
        <v>72805.296999999991</v>
      </c>
      <c r="C187" s="12">
        <v>66827.592000000004</v>
      </c>
      <c r="D187" s="12">
        <v>65194.243000000002</v>
      </c>
      <c r="E187" s="12">
        <v>64646.289999999994</v>
      </c>
      <c r="F187" s="12">
        <v>65808.774999999994</v>
      </c>
      <c r="G187" s="12">
        <v>71104.573999999993</v>
      </c>
      <c r="H187" s="12">
        <v>80065.314000000013</v>
      </c>
      <c r="I187" s="12">
        <v>88471.260999999999</v>
      </c>
      <c r="J187" s="12">
        <v>88555.535000000003</v>
      </c>
      <c r="K187" s="12">
        <v>88135.514999999999</v>
      </c>
      <c r="L187" s="12">
        <v>82782.748999999996</v>
      </c>
      <c r="M187" s="12">
        <v>83029.614000000001</v>
      </c>
      <c r="N187" s="12">
        <v>84497.426000000007</v>
      </c>
      <c r="O187" s="12">
        <v>84193.645000000004</v>
      </c>
      <c r="P187" s="12">
        <v>82457.94</v>
      </c>
      <c r="Q187" s="12">
        <v>88334.252999999997</v>
      </c>
      <c r="R187" s="12">
        <v>96267.892999999996</v>
      </c>
      <c r="S187" s="12">
        <v>101088.129</v>
      </c>
      <c r="T187" s="12">
        <v>109200.42</v>
      </c>
      <c r="U187" s="12">
        <v>112174.071</v>
      </c>
      <c r="V187" s="12">
        <v>111664.41100000001</v>
      </c>
      <c r="W187" s="12">
        <v>103859.15</v>
      </c>
      <c r="X187" s="12">
        <v>88492.763000000006</v>
      </c>
      <c r="Y187" s="12">
        <v>74953.95</v>
      </c>
      <c r="AA187" s="2">
        <f>IFERROR(INDEX('Holiday Schedule'!$D$3:$D$24,MATCH(Total_StdO_Customers!A187,'Holiday Schedule'!$C$3:$C$24,0)),0)</f>
        <v>0</v>
      </c>
      <c r="AB187" s="2">
        <f t="shared" si="16"/>
        <v>5</v>
      </c>
      <c r="AC187" s="2">
        <f t="shared" si="17"/>
        <v>1493204.7750000001</v>
      </c>
      <c r="AD187" s="5">
        <f t="shared" si="18"/>
        <v>561406.03499999945</v>
      </c>
      <c r="AE187" s="5">
        <f t="shared" si="19"/>
        <v>2054610.8099999996</v>
      </c>
      <c r="AG187" s="2">
        <f t="shared" si="20"/>
        <v>6</v>
      </c>
      <c r="AH187" s="2">
        <f t="shared" si="21"/>
        <v>2024</v>
      </c>
      <c r="AJ187" s="5">
        <f t="shared" si="22"/>
        <v>112174.071</v>
      </c>
      <c r="AK187" s="2">
        <f t="shared" si="23"/>
        <v>20</v>
      </c>
    </row>
    <row r="188" spans="1:37" x14ac:dyDescent="0.25">
      <c r="A188" s="4">
        <v>45471</v>
      </c>
      <c r="B188" s="12">
        <v>66127.614999999991</v>
      </c>
      <c r="C188" s="12">
        <v>59060.924000000006</v>
      </c>
      <c r="D188" s="12">
        <v>58252.076000000001</v>
      </c>
      <c r="E188" s="12">
        <v>56632.257999999994</v>
      </c>
      <c r="F188" s="12">
        <v>58751.789999999994</v>
      </c>
      <c r="G188" s="12">
        <v>62374.687999999995</v>
      </c>
      <c r="H188" s="12">
        <v>70531.557000000001</v>
      </c>
      <c r="I188" s="12">
        <v>74964.127999999997</v>
      </c>
      <c r="J188" s="12">
        <v>72566.122000000003</v>
      </c>
      <c r="K188" s="12">
        <v>70693.691999999995</v>
      </c>
      <c r="L188" s="12">
        <v>69448.872000000003</v>
      </c>
      <c r="M188" s="12">
        <v>68800.702000000005</v>
      </c>
      <c r="N188" s="12">
        <v>68797.633999999991</v>
      </c>
      <c r="O188" s="12">
        <v>66632.271999999997</v>
      </c>
      <c r="P188" s="12">
        <v>66396.842000000004</v>
      </c>
      <c r="Q188" s="12">
        <v>70250.710000000006</v>
      </c>
      <c r="R188" s="12">
        <v>78334.396000000008</v>
      </c>
      <c r="S188" s="12">
        <v>89208.731999999989</v>
      </c>
      <c r="T188" s="12">
        <v>96977.136999999988</v>
      </c>
      <c r="U188" s="12">
        <v>100312.54199999999</v>
      </c>
      <c r="V188" s="12">
        <v>99550.732999999993</v>
      </c>
      <c r="W188" s="12">
        <v>95811.077000000005</v>
      </c>
      <c r="X188" s="12">
        <v>82060.688999999998</v>
      </c>
      <c r="Y188" s="12">
        <v>72418.427000000011</v>
      </c>
      <c r="AA188" s="2">
        <f>IFERROR(INDEX('Holiday Schedule'!$D$3:$D$24,MATCH(Total_StdO_Customers!A188,'Holiday Schedule'!$C$3:$C$24,0)),0)</f>
        <v>0</v>
      </c>
      <c r="AB188" s="2">
        <f t="shared" si="16"/>
        <v>6</v>
      </c>
      <c r="AC188" s="2">
        <f t="shared" si="17"/>
        <v>1270806.2799999998</v>
      </c>
      <c r="AD188" s="5">
        <f t="shared" si="18"/>
        <v>504149.33499999996</v>
      </c>
      <c r="AE188" s="5">
        <f t="shared" si="19"/>
        <v>1774955.6149999998</v>
      </c>
      <c r="AG188" s="2">
        <f t="shared" si="20"/>
        <v>6</v>
      </c>
      <c r="AH188" s="2">
        <f t="shared" si="21"/>
        <v>2024</v>
      </c>
      <c r="AJ188" s="5">
        <f t="shared" si="22"/>
        <v>100312.54199999999</v>
      </c>
      <c r="AK188" s="2">
        <f t="shared" si="23"/>
        <v>20</v>
      </c>
    </row>
    <row r="189" spans="1:37" x14ac:dyDescent="0.25">
      <c r="A189" s="4">
        <v>45472</v>
      </c>
      <c r="B189" s="12">
        <v>62686.638000000006</v>
      </c>
      <c r="C189" s="12">
        <v>58172.137999999999</v>
      </c>
      <c r="D189" s="12">
        <v>55579.470999999998</v>
      </c>
      <c r="E189" s="12">
        <v>55078.776000000005</v>
      </c>
      <c r="F189" s="12">
        <v>56627.72</v>
      </c>
      <c r="G189" s="12">
        <v>57187.788</v>
      </c>
      <c r="H189" s="12">
        <v>63881.294999999998</v>
      </c>
      <c r="I189" s="12">
        <v>69447.701000000001</v>
      </c>
      <c r="J189" s="12">
        <v>75216.498999999996</v>
      </c>
      <c r="K189" s="12">
        <v>78277.22099999999</v>
      </c>
      <c r="L189" s="12">
        <v>77710.288</v>
      </c>
      <c r="M189" s="12">
        <v>78005.625</v>
      </c>
      <c r="N189" s="12">
        <v>81135.690999999992</v>
      </c>
      <c r="O189" s="12">
        <v>78923.679000000004</v>
      </c>
      <c r="P189" s="12">
        <v>79533.241999999998</v>
      </c>
      <c r="Q189" s="12">
        <v>79683.733000000007</v>
      </c>
      <c r="R189" s="12">
        <v>82357.362999999998</v>
      </c>
      <c r="S189" s="12">
        <v>89619.61</v>
      </c>
      <c r="T189" s="12">
        <v>93117.072</v>
      </c>
      <c r="U189" s="12">
        <v>93464.141999999993</v>
      </c>
      <c r="V189" s="12">
        <v>91998.242999999988</v>
      </c>
      <c r="W189" s="12">
        <v>87082.031999999992</v>
      </c>
      <c r="X189" s="12">
        <v>75923.053999999989</v>
      </c>
      <c r="Y189" s="12">
        <v>67378.516000000003</v>
      </c>
      <c r="AA189" s="2">
        <f>IFERROR(INDEX('Holiday Schedule'!$D$3:$D$24,MATCH(Total_StdO_Customers!A189,'Holiday Schedule'!$C$3:$C$24,0)),0)</f>
        <v>0</v>
      </c>
      <c r="AB189" s="2">
        <f t="shared" si="16"/>
        <v>7</v>
      </c>
      <c r="AC189" s="2">
        <f t="shared" si="17"/>
        <v>0</v>
      </c>
      <c r="AD189" s="5">
        <f t="shared" si="18"/>
        <v>1788087.5369999998</v>
      </c>
      <c r="AE189" s="5">
        <f t="shared" si="19"/>
        <v>1788087.5369999998</v>
      </c>
      <c r="AG189" s="2">
        <f t="shared" si="20"/>
        <v>6</v>
      </c>
      <c r="AH189" s="2">
        <f t="shared" si="21"/>
        <v>2024</v>
      </c>
      <c r="AJ189" s="5">
        <f t="shared" si="22"/>
        <v>93464.141999999993</v>
      </c>
      <c r="AK189" s="2">
        <f t="shared" si="23"/>
        <v>20</v>
      </c>
    </row>
    <row r="190" spans="1:37" x14ac:dyDescent="0.25">
      <c r="A190" s="4">
        <v>45473</v>
      </c>
      <c r="B190" s="12">
        <v>62099.506999999998</v>
      </c>
      <c r="C190" s="12">
        <v>57635.288</v>
      </c>
      <c r="D190" s="12">
        <v>56227.935999999994</v>
      </c>
      <c r="E190" s="12">
        <v>55305.055</v>
      </c>
      <c r="F190" s="12">
        <v>55576.447999999997</v>
      </c>
      <c r="G190" s="12">
        <v>58782.196000000004</v>
      </c>
      <c r="H190" s="12">
        <v>64290.542000000001</v>
      </c>
      <c r="I190" s="12">
        <v>72279.127000000008</v>
      </c>
      <c r="J190" s="12">
        <v>79124.218999999997</v>
      </c>
      <c r="K190" s="12">
        <v>85661.231</v>
      </c>
      <c r="L190" s="12">
        <v>84088.37</v>
      </c>
      <c r="M190" s="12">
        <v>86929.712</v>
      </c>
      <c r="N190" s="12">
        <v>88351.868000000002</v>
      </c>
      <c r="O190" s="12">
        <v>85109.232000000004</v>
      </c>
      <c r="P190" s="12">
        <v>89443.111000000004</v>
      </c>
      <c r="Q190" s="12">
        <v>91393.282999999996</v>
      </c>
      <c r="R190" s="12">
        <v>97952.04</v>
      </c>
      <c r="S190" s="12">
        <v>107610.879</v>
      </c>
      <c r="T190" s="12">
        <v>111966.242</v>
      </c>
      <c r="U190" s="12">
        <v>112147.99399999999</v>
      </c>
      <c r="V190" s="12">
        <v>112345.47899999999</v>
      </c>
      <c r="W190" s="12">
        <v>105838.41800000001</v>
      </c>
      <c r="X190" s="12">
        <v>90847.93</v>
      </c>
      <c r="Y190" s="12">
        <v>78919.506000000008</v>
      </c>
      <c r="AA190" s="2">
        <f>IFERROR(INDEX('Holiday Schedule'!$D$3:$D$24,MATCH(Total_StdO_Customers!A190,'Holiday Schedule'!$C$3:$C$24,0)),0)</f>
        <v>0</v>
      </c>
      <c r="AB190" s="2">
        <f t="shared" si="16"/>
        <v>1</v>
      </c>
      <c r="AC190" s="2">
        <f t="shared" si="17"/>
        <v>0</v>
      </c>
      <c r="AD190" s="5">
        <f t="shared" si="18"/>
        <v>1989925.6130000001</v>
      </c>
      <c r="AE190" s="5">
        <f t="shared" si="19"/>
        <v>1989925.6130000001</v>
      </c>
      <c r="AG190" s="2">
        <f t="shared" si="20"/>
        <v>6</v>
      </c>
      <c r="AH190" s="2">
        <f t="shared" si="21"/>
        <v>2024</v>
      </c>
      <c r="AJ190" s="5">
        <f t="shared" si="22"/>
        <v>112345.47899999999</v>
      </c>
      <c r="AK190" s="2">
        <f t="shared" si="23"/>
        <v>21</v>
      </c>
    </row>
    <row r="191" spans="1:37" x14ac:dyDescent="0.25">
      <c r="A191" s="4">
        <v>45474</v>
      </c>
      <c r="B191" s="12">
        <v>70955.675999999992</v>
      </c>
      <c r="C191" s="12">
        <v>66160.313999999998</v>
      </c>
      <c r="D191" s="12">
        <v>61766.355999999992</v>
      </c>
      <c r="E191" s="12">
        <v>62211.715000000004</v>
      </c>
      <c r="F191" s="12">
        <v>62531.798000000003</v>
      </c>
      <c r="G191" s="12">
        <v>64769.955999999998</v>
      </c>
      <c r="H191" s="12">
        <v>74479.187000000005</v>
      </c>
      <c r="I191" s="12">
        <v>79196.687999999995</v>
      </c>
      <c r="J191" s="12">
        <v>81352.843999999997</v>
      </c>
      <c r="K191" s="12">
        <v>84055.432000000001</v>
      </c>
      <c r="L191" s="12">
        <v>82836.710999999996</v>
      </c>
      <c r="M191" s="12">
        <v>84001.843999999997</v>
      </c>
      <c r="N191" s="12">
        <v>82008.366999999998</v>
      </c>
      <c r="O191" s="12">
        <v>82930.72099999999</v>
      </c>
      <c r="P191" s="12">
        <v>83717.766000000003</v>
      </c>
      <c r="Q191" s="12">
        <v>87549.465000000011</v>
      </c>
      <c r="R191" s="12">
        <v>95040.312000000005</v>
      </c>
      <c r="S191" s="12">
        <v>102403.98</v>
      </c>
      <c r="T191" s="12">
        <v>112140.061</v>
      </c>
      <c r="U191" s="12">
        <v>112730.073</v>
      </c>
      <c r="V191" s="12">
        <v>112724.732</v>
      </c>
      <c r="W191" s="12">
        <v>107190.13499999999</v>
      </c>
      <c r="X191" s="12">
        <v>92536.702000000005</v>
      </c>
      <c r="Y191" s="12">
        <v>77489.429999999993</v>
      </c>
      <c r="AA191" s="2">
        <f>IFERROR(INDEX('Holiday Schedule'!$D$3:$D$24,MATCH(Total_StdO_Customers!A191,'Holiday Schedule'!$C$3:$C$24,0)),0)</f>
        <v>0</v>
      </c>
      <c r="AB191" s="2">
        <f t="shared" si="16"/>
        <v>2</v>
      </c>
      <c r="AC191" s="2">
        <f t="shared" si="17"/>
        <v>1482415.8330000001</v>
      </c>
      <c r="AD191" s="5">
        <f t="shared" si="18"/>
        <v>540364.43200000003</v>
      </c>
      <c r="AE191" s="5">
        <f t="shared" si="19"/>
        <v>2022780.2650000001</v>
      </c>
      <c r="AG191" s="2">
        <f t="shared" si="20"/>
        <v>7</v>
      </c>
      <c r="AH191" s="2">
        <f t="shared" si="21"/>
        <v>2024</v>
      </c>
      <c r="AJ191" s="5">
        <f t="shared" si="22"/>
        <v>112730.073</v>
      </c>
      <c r="AK191" s="2">
        <f t="shared" si="23"/>
        <v>20</v>
      </c>
    </row>
    <row r="192" spans="1:37" x14ac:dyDescent="0.25">
      <c r="A192" s="4">
        <v>45475</v>
      </c>
      <c r="B192" s="12">
        <v>69171.426999999996</v>
      </c>
      <c r="C192" s="12">
        <v>63425.82</v>
      </c>
      <c r="D192" s="12">
        <v>60719.979999999989</v>
      </c>
      <c r="E192" s="12">
        <v>59880.344000000005</v>
      </c>
      <c r="F192" s="12">
        <v>60303.359000000004</v>
      </c>
      <c r="G192" s="12">
        <v>63115.175999999999</v>
      </c>
      <c r="H192" s="12">
        <v>72044.493000000002</v>
      </c>
      <c r="I192" s="12">
        <v>77607.444999999992</v>
      </c>
      <c r="J192" s="12">
        <v>77669.010999999999</v>
      </c>
      <c r="K192" s="12">
        <v>80369.627999999997</v>
      </c>
      <c r="L192" s="12">
        <v>81429.062000000005</v>
      </c>
      <c r="M192" s="12">
        <v>82945.356</v>
      </c>
      <c r="N192" s="12">
        <v>83654.209000000003</v>
      </c>
      <c r="O192" s="12">
        <v>84184.266000000003</v>
      </c>
      <c r="P192" s="12">
        <v>86315.065000000002</v>
      </c>
      <c r="Q192" s="12">
        <v>90410.319999999992</v>
      </c>
      <c r="R192" s="12">
        <v>104162.291</v>
      </c>
      <c r="S192" s="12">
        <v>108494.18400000001</v>
      </c>
      <c r="T192" s="12">
        <v>119277.23499999999</v>
      </c>
      <c r="U192" s="12">
        <v>120122.29199999999</v>
      </c>
      <c r="V192" s="12">
        <v>120245.005</v>
      </c>
      <c r="W192" s="12">
        <v>113739.674</v>
      </c>
      <c r="X192" s="12">
        <v>98865.047000000006</v>
      </c>
      <c r="Y192" s="12">
        <v>82955.913</v>
      </c>
      <c r="AA192" s="2">
        <f>IFERROR(INDEX('Holiday Schedule'!$D$3:$D$24,MATCH(Total_StdO_Customers!A192,'Holiday Schedule'!$C$3:$C$24,0)),0)</f>
        <v>0</v>
      </c>
      <c r="AB192" s="2">
        <f t="shared" si="16"/>
        <v>3</v>
      </c>
      <c r="AC192" s="2">
        <f t="shared" si="17"/>
        <v>1529490.0899999996</v>
      </c>
      <c r="AD192" s="5">
        <f t="shared" si="18"/>
        <v>531616.51200000034</v>
      </c>
      <c r="AE192" s="5">
        <f t="shared" si="19"/>
        <v>2061106.602</v>
      </c>
      <c r="AG192" s="2">
        <f t="shared" si="20"/>
        <v>7</v>
      </c>
      <c r="AH192" s="2">
        <f t="shared" si="21"/>
        <v>2024</v>
      </c>
      <c r="AJ192" s="5">
        <f t="shared" si="22"/>
        <v>120245.005</v>
      </c>
      <c r="AK192" s="2">
        <f t="shared" si="23"/>
        <v>21</v>
      </c>
    </row>
    <row r="193" spans="1:37" x14ac:dyDescent="0.25">
      <c r="A193" s="4">
        <v>45476</v>
      </c>
      <c r="B193" s="12">
        <v>73261.372000000003</v>
      </c>
      <c r="C193" s="12">
        <v>67188.608000000007</v>
      </c>
      <c r="D193" s="12">
        <v>63391.020000000004</v>
      </c>
      <c r="E193" s="12">
        <v>63502.074999999997</v>
      </c>
      <c r="F193" s="12">
        <v>62307.561999999998</v>
      </c>
      <c r="G193" s="12">
        <v>64842.378000000004</v>
      </c>
      <c r="H193" s="12">
        <v>74425.765999999989</v>
      </c>
      <c r="I193" s="12">
        <v>81723.626000000004</v>
      </c>
      <c r="J193" s="12">
        <v>82401.534</v>
      </c>
      <c r="K193" s="12">
        <v>87078.888000000006</v>
      </c>
      <c r="L193" s="12">
        <v>88831.981</v>
      </c>
      <c r="M193" s="12">
        <v>90193.239999999991</v>
      </c>
      <c r="N193" s="12">
        <v>91279.394</v>
      </c>
      <c r="O193" s="12">
        <v>88688.239000000001</v>
      </c>
      <c r="P193" s="12">
        <v>89468.25</v>
      </c>
      <c r="Q193" s="12">
        <v>92732.967000000004</v>
      </c>
      <c r="R193" s="12">
        <v>102558.144</v>
      </c>
      <c r="S193" s="12">
        <v>108863.97900000001</v>
      </c>
      <c r="T193" s="12">
        <v>117455.49400000001</v>
      </c>
      <c r="U193" s="12">
        <v>115923.572</v>
      </c>
      <c r="V193" s="12">
        <v>117332.303</v>
      </c>
      <c r="W193" s="12">
        <v>111103.18500000001</v>
      </c>
      <c r="X193" s="12">
        <v>98529.911000000007</v>
      </c>
      <c r="Y193" s="12">
        <v>82755.534999999989</v>
      </c>
      <c r="AA193" s="2">
        <f>IFERROR(INDEX('Holiday Schedule'!$D$3:$D$24,MATCH(Total_StdO_Customers!A193,'Holiday Schedule'!$C$3:$C$24,0)),0)</f>
        <v>0</v>
      </c>
      <c r="AB193" s="2">
        <f t="shared" si="16"/>
        <v>4</v>
      </c>
      <c r="AC193" s="2">
        <f t="shared" si="17"/>
        <v>1564164.7070000002</v>
      </c>
      <c r="AD193" s="5">
        <f t="shared" si="18"/>
        <v>551674.31599999988</v>
      </c>
      <c r="AE193" s="5">
        <f t="shared" si="19"/>
        <v>2115839.023</v>
      </c>
      <c r="AG193" s="2">
        <f t="shared" si="20"/>
        <v>7</v>
      </c>
      <c r="AH193" s="2">
        <f t="shared" si="21"/>
        <v>2024</v>
      </c>
      <c r="AJ193" s="5">
        <f t="shared" si="22"/>
        <v>117455.49400000001</v>
      </c>
      <c r="AK193" s="2">
        <f t="shared" si="23"/>
        <v>19</v>
      </c>
    </row>
    <row r="194" spans="1:37" x14ac:dyDescent="0.25">
      <c r="A194" s="4">
        <v>45477</v>
      </c>
      <c r="B194" s="12">
        <v>72747.592000000004</v>
      </c>
      <c r="C194" s="12">
        <v>67284.305999999997</v>
      </c>
      <c r="D194" s="12">
        <v>63833.422999999995</v>
      </c>
      <c r="E194" s="12">
        <v>63626.676999999996</v>
      </c>
      <c r="F194" s="12">
        <v>62593.930999999997</v>
      </c>
      <c r="G194" s="12">
        <v>63706.722999999998</v>
      </c>
      <c r="H194" s="12">
        <v>68954.938999999998</v>
      </c>
      <c r="I194" s="12">
        <v>77943.088999999993</v>
      </c>
      <c r="J194" s="12">
        <v>81617.642999999996</v>
      </c>
      <c r="K194" s="12">
        <v>87977.703000000009</v>
      </c>
      <c r="L194" s="12">
        <v>84285.478000000003</v>
      </c>
      <c r="M194" s="12">
        <v>83593.916999999987</v>
      </c>
      <c r="N194" s="12">
        <v>78127.622000000003</v>
      </c>
      <c r="O194" s="12">
        <v>75691.387000000002</v>
      </c>
      <c r="P194" s="12">
        <v>73413.191000000006</v>
      </c>
      <c r="Q194" s="12">
        <v>75326.736000000004</v>
      </c>
      <c r="R194" s="12">
        <v>84905.799999999988</v>
      </c>
      <c r="S194" s="12">
        <v>94714.987999999998</v>
      </c>
      <c r="T194" s="12">
        <v>101561.755</v>
      </c>
      <c r="U194" s="12">
        <v>104505.73</v>
      </c>
      <c r="V194" s="12">
        <v>104037.15599999999</v>
      </c>
      <c r="W194" s="12">
        <v>98776.719999999987</v>
      </c>
      <c r="X194" s="12">
        <v>92536.07</v>
      </c>
      <c r="Y194" s="12">
        <v>80993.399000000005</v>
      </c>
      <c r="AA194" s="2">
        <f>IFERROR(INDEX('Holiday Schedule'!$D$3:$D$24,MATCH(Total_StdO_Customers!A194,'Holiday Schedule'!$C$3:$C$24,0)),0)</f>
        <v>1</v>
      </c>
      <c r="AB194" s="2">
        <f t="shared" si="16"/>
        <v>5</v>
      </c>
      <c r="AC194" s="2">
        <f t="shared" si="17"/>
        <v>0</v>
      </c>
      <c r="AD194" s="5">
        <f t="shared" si="18"/>
        <v>1942755.9749999999</v>
      </c>
      <c r="AE194" s="5">
        <f t="shared" si="19"/>
        <v>1942755.9749999999</v>
      </c>
      <c r="AG194" s="2">
        <f t="shared" si="20"/>
        <v>7</v>
      </c>
      <c r="AH194" s="2">
        <f t="shared" si="21"/>
        <v>2024</v>
      </c>
      <c r="AJ194" s="5">
        <f t="shared" si="22"/>
        <v>104505.73</v>
      </c>
      <c r="AK194" s="2">
        <f t="shared" si="23"/>
        <v>20</v>
      </c>
    </row>
    <row r="195" spans="1:37" x14ac:dyDescent="0.25">
      <c r="A195" s="4">
        <v>45478</v>
      </c>
      <c r="B195" s="12">
        <v>71826.905999999988</v>
      </c>
      <c r="C195" s="12">
        <v>65840.356</v>
      </c>
      <c r="D195" s="12">
        <v>62770.627</v>
      </c>
      <c r="E195" s="12">
        <v>62482.031999999999</v>
      </c>
      <c r="F195" s="12">
        <v>62801.567000000003</v>
      </c>
      <c r="G195" s="12">
        <v>63084.108</v>
      </c>
      <c r="H195" s="12">
        <v>71628.759000000005</v>
      </c>
      <c r="I195" s="12">
        <v>77384.45</v>
      </c>
      <c r="J195" s="12">
        <v>79903.701000000001</v>
      </c>
      <c r="K195" s="12">
        <v>85680.093999999997</v>
      </c>
      <c r="L195" s="12">
        <v>88140.293000000005</v>
      </c>
      <c r="M195" s="12">
        <v>91422.555000000008</v>
      </c>
      <c r="N195" s="12">
        <v>90061.755999999994</v>
      </c>
      <c r="O195" s="12">
        <v>90149.167000000001</v>
      </c>
      <c r="P195" s="12">
        <v>89822.907000000007</v>
      </c>
      <c r="Q195" s="12">
        <v>95123.562000000005</v>
      </c>
      <c r="R195" s="12">
        <v>102517.148</v>
      </c>
      <c r="S195" s="12">
        <v>112873.41099999999</v>
      </c>
      <c r="T195" s="12">
        <v>119137.95300000001</v>
      </c>
      <c r="U195" s="12">
        <v>119661.02600000001</v>
      </c>
      <c r="V195" s="12">
        <v>119514.17200000001</v>
      </c>
      <c r="W195" s="12">
        <v>113061.985</v>
      </c>
      <c r="X195" s="12">
        <v>100152.05200000001</v>
      </c>
      <c r="Y195" s="12">
        <v>86099.991999999998</v>
      </c>
      <c r="AA195" s="2">
        <f>IFERROR(INDEX('Holiday Schedule'!$D$3:$D$24,MATCH(Total_StdO_Customers!A195,'Holiday Schedule'!$C$3:$C$24,0)),0)</f>
        <v>0</v>
      </c>
      <c r="AB195" s="2">
        <f t="shared" si="16"/>
        <v>6</v>
      </c>
      <c r="AC195" s="2">
        <f t="shared" si="17"/>
        <v>1574606.2320000001</v>
      </c>
      <c r="AD195" s="5">
        <f t="shared" si="18"/>
        <v>546534.34699999983</v>
      </c>
      <c r="AE195" s="5">
        <f t="shared" si="19"/>
        <v>2121140.5789999999</v>
      </c>
      <c r="AG195" s="2">
        <f t="shared" si="20"/>
        <v>7</v>
      </c>
      <c r="AH195" s="2">
        <f t="shared" si="21"/>
        <v>2024</v>
      </c>
      <c r="AJ195" s="5">
        <f t="shared" si="22"/>
        <v>119661.02600000001</v>
      </c>
      <c r="AK195" s="2">
        <f t="shared" si="23"/>
        <v>20</v>
      </c>
    </row>
    <row r="196" spans="1:37" x14ac:dyDescent="0.25">
      <c r="A196" s="4">
        <v>45479</v>
      </c>
      <c r="B196" s="12">
        <v>76776.428</v>
      </c>
      <c r="C196" s="12">
        <v>70279.332999999999</v>
      </c>
      <c r="D196" s="12">
        <v>68042.111999999994</v>
      </c>
      <c r="E196" s="12">
        <v>66059.131000000008</v>
      </c>
      <c r="F196" s="12">
        <v>66234.14</v>
      </c>
      <c r="G196" s="12">
        <v>66093.576000000001</v>
      </c>
      <c r="H196" s="12">
        <v>73179.149999999994</v>
      </c>
      <c r="I196" s="12">
        <v>81159.368000000002</v>
      </c>
      <c r="J196" s="12">
        <v>88102.344000000012</v>
      </c>
      <c r="K196" s="12">
        <v>95112.320000000007</v>
      </c>
      <c r="L196" s="12">
        <v>96908.391999999993</v>
      </c>
      <c r="M196" s="12">
        <v>98319.614999999991</v>
      </c>
      <c r="N196" s="12">
        <v>95862.945999999996</v>
      </c>
      <c r="O196" s="12">
        <v>91662.633000000002</v>
      </c>
      <c r="P196" s="12">
        <v>88606.856</v>
      </c>
      <c r="Q196" s="12">
        <v>92403.256999999998</v>
      </c>
      <c r="R196" s="12">
        <v>100012.94500000001</v>
      </c>
      <c r="S196" s="12">
        <v>108686.68399999999</v>
      </c>
      <c r="T196" s="12">
        <v>116951.74</v>
      </c>
      <c r="U196" s="12">
        <v>116558.576</v>
      </c>
      <c r="V196" s="12">
        <v>117248.35500000001</v>
      </c>
      <c r="W196" s="12">
        <v>110926.769</v>
      </c>
      <c r="X196" s="12">
        <v>98375.37000000001</v>
      </c>
      <c r="Y196" s="12">
        <v>85436.084999999992</v>
      </c>
      <c r="AA196" s="2">
        <f>IFERROR(INDEX('Holiday Schedule'!$D$3:$D$24,MATCH(Total_StdO_Customers!A196,'Holiday Schedule'!$C$3:$C$24,0)),0)</f>
        <v>0</v>
      </c>
      <c r="AB196" s="2">
        <f t="shared" si="16"/>
        <v>7</v>
      </c>
      <c r="AC196" s="2">
        <f t="shared" si="17"/>
        <v>0</v>
      </c>
      <c r="AD196" s="5">
        <f t="shared" si="18"/>
        <v>2168998.125</v>
      </c>
      <c r="AE196" s="5">
        <f t="shared" si="19"/>
        <v>2168998.125</v>
      </c>
      <c r="AG196" s="2">
        <f t="shared" si="20"/>
        <v>7</v>
      </c>
      <c r="AH196" s="2">
        <f t="shared" si="21"/>
        <v>2024</v>
      </c>
      <c r="AJ196" s="5">
        <f t="shared" si="22"/>
        <v>117248.35500000001</v>
      </c>
      <c r="AK196" s="2">
        <f t="shared" si="23"/>
        <v>21</v>
      </c>
    </row>
    <row r="197" spans="1:37" x14ac:dyDescent="0.25">
      <c r="A197" s="4">
        <v>45480</v>
      </c>
      <c r="B197" s="12">
        <v>76113.231</v>
      </c>
      <c r="C197" s="12">
        <v>71044.531000000003</v>
      </c>
      <c r="D197" s="12">
        <v>67712.877999999997</v>
      </c>
      <c r="E197" s="12">
        <v>66474.83</v>
      </c>
      <c r="F197" s="12">
        <v>66585.96699999999</v>
      </c>
      <c r="G197" s="12">
        <v>65148.308000000005</v>
      </c>
      <c r="H197" s="12">
        <v>72354.811000000002</v>
      </c>
      <c r="I197" s="12">
        <v>79531.042999999991</v>
      </c>
      <c r="J197" s="12">
        <v>86885.661999999997</v>
      </c>
      <c r="K197" s="12">
        <v>93387.063999999998</v>
      </c>
      <c r="L197" s="12">
        <v>97266.646000000008</v>
      </c>
      <c r="M197" s="12">
        <v>99088.559000000008</v>
      </c>
      <c r="N197" s="12">
        <v>98489.869000000006</v>
      </c>
      <c r="O197" s="12">
        <v>97205.205999999991</v>
      </c>
      <c r="P197" s="12">
        <v>97500.61099999999</v>
      </c>
      <c r="Q197" s="12">
        <v>103585.20700000001</v>
      </c>
      <c r="R197" s="12">
        <v>114517.289</v>
      </c>
      <c r="S197" s="12">
        <v>122921.42600000001</v>
      </c>
      <c r="T197" s="12">
        <v>132784.736</v>
      </c>
      <c r="U197" s="12">
        <v>133753.42499999999</v>
      </c>
      <c r="V197" s="12">
        <v>133513.04699999999</v>
      </c>
      <c r="W197" s="12">
        <v>125226.80099999999</v>
      </c>
      <c r="X197" s="12">
        <v>110707.19499999999</v>
      </c>
      <c r="Y197" s="12">
        <v>92036.46</v>
      </c>
      <c r="AA197" s="2">
        <f>IFERROR(INDEX('Holiday Schedule'!$D$3:$D$24,MATCH(Total_StdO_Customers!A197,'Holiday Schedule'!$C$3:$C$24,0)),0)</f>
        <v>0</v>
      </c>
      <c r="AB197" s="2">
        <f t="shared" si="16"/>
        <v>1</v>
      </c>
      <c r="AC197" s="2">
        <f t="shared" si="17"/>
        <v>0</v>
      </c>
      <c r="AD197" s="5">
        <f t="shared" si="18"/>
        <v>2303834.8020000001</v>
      </c>
      <c r="AE197" s="5">
        <f t="shared" si="19"/>
        <v>2303834.8020000001</v>
      </c>
      <c r="AG197" s="2">
        <f t="shared" si="20"/>
        <v>7</v>
      </c>
      <c r="AH197" s="2">
        <f t="shared" si="21"/>
        <v>2024</v>
      </c>
      <c r="AJ197" s="5">
        <f t="shared" si="22"/>
        <v>133753.42499999999</v>
      </c>
      <c r="AK197" s="2">
        <f t="shared" si="23"/>
        <v>20</v>
      </c>
    </row>
    <row r="198" spans="1:37" x14ac:dyDescent="0.25">
      <c r="A198" s="4">
        <v>45481</v>
      </c>
      <c r="B198" s="12">
        <v>80805.547999999995</v>
      </c>
      <c r="C198" s="12">
        <v>74461.884000000005</v>
      </c>
      <c r="D198" s="12">
        <v>70873.21100000001</v>
      </c>
      <c r="E198" s="12">
        <v>70442.73599999999</v>
      </c>
      <c r="F198" s="12">
        <v>69612.52900000001</v>
      </c>
      <c r="G198" s="12">
        <v>72832.928</v>
      </c>
      <c r="H198" s="12">
        <v>83192.294999999998</v>
      </c>
      <c r="I198" s="12">
        <v>91105.159</v>
      </c>
      <c r="J198" s="12">
        <v>92562.945000000007</v>
      </c>
      <c r="K198" s="12">
        <v>99648.043999999994</v>
      </c>
      <c r="L198" s="12">
        <v>102862.10299999999</v>
      </c>
      <c r="M198" s="12">
        <v>106227.818</v>
      </c>
      <c r="N198" s="12">
        <v>105425.58899999999</v>
      </c>
      <c r="O198" s="12">
        <v>106021.296</v>
      </c>
      <c r="P198" s="12">
        <v>105270.85699999999</v>
      </c>
      <c r="Q198" s="12">
        <v>106905.77</v>
      </c>
      <c r="R198" s="12">
        <v>120541.807</v>
      </c>
      <c r="S198" s="12">
        <v>128985.46</v>
      </c>
      <c r="T198" s="12">
        <v>138647.83799999999</v>
      </c>
      <c r="U198" s="12">
        <v>125285.85100000001</v>
      </c>
      <c r="V198" s="12">
        <v>130656.34700000001</v>
      </c>
      <c r="W198" s="12">
        <v>130146.96400000001</v>
      </c>
      <c r="X198" s="12">
        <v>113008.655</v>
      </c>
      <c r="Y198" s="12">
        <v>93914.421000000002</v>
      </c>
      <c r="AA198" s="2">
        <f>IFERROR(INDEX('Holiday Schedule'!$D$3:$D$24,MATCH(Total_StdO_Customers!A198,'Holiday Schedule'!$C$3:$C$24,0)),0)</f>
        <v>0</v>
      </c>
      <c r="AB198" s="2">
        <f t="shared" si="16"/>
        <v>2</v>
      </c>
      <c r="AC198" s="2">
        <f t="shared" si="17"/>
        <v>1803302.503</v>
      </c>
      <c r="AD198" s="5">
        <f t="shared" si="18"/>
        <v>616135.55200000014</v>
      </c>
      <c r="AE198" s="5">
        <f t="shared" si="19"/>
        <v>2419438.0550000002</v>
      </c>
      <c r="AG198" s="2">
        <f t="shared" si="20"/>
        <v>7</v>
      </c>
      <c r="AH198" s="2">
        <f t="shared" si="21"/>
        <v>2024</v>
      </c>
      <c r="AJ198" s="5">
        <f t="shared" si="22"/>
        <v>138647.83799999999</v>
      </c>
      <c r="AK198" s="2">
        <f t="shared" si="23"/>
        <v>19</v>
      </c>
    </row>
    <row r="199" spans="1:37" x14ac:dyDescent="0.25">
      <c r="A199" s="4">
        <v>45482</v>
      </c>
      <c r="B199" s="12">
        <v>84581.510000000009</v>
      </c>
      <c r="C199" s="12">
        <v>77609.490000000005</v>
      </c>
      <c r="D199" s="12">
        <v>74665.626000000004</v>
      </c>
      <c r="E199" s="12">
        <v>73238.937999999995</v>
      </c>
      <c r="F199" s="12">
        <v>73041.778999999995</v>
      </c>
      <c r="G199" s="12">
        <v>75185.15800000001</v>
      </c>
      <c r="H199" s="12">
        <v>84923.27900000001</v>
      </c>
      <c r="I199" s="12">
        <v>93000.792000000001</v>
      </c>
      <c r="J199" s="12">
        <v>92811.168999999994</v>
      </c>
      <c r="K199" s="12">
        <v>100153.94100000001</v>
      </c>
      <c r="L199" s="12">
        <v>102631.38</v>
      </c>
      <c r="M199" s="12">
        <v>107107.784</v>
      </c>
      <c r="N199" s="12">
        <v>107128.65300000001</v>
      </c>
      <c r="O199" s="12">
        <v>107628.26199999999</v>
      </c>
      <c r="P199" s="12">
        <v>109007.84300000001</v>
      </c>
      <c r="Q199" s="12">
        <v>112002.85800000001</v>
      </c>
      <c r="R199" s="12">
        <v>122295.27799999999</v>
      </c>
      <c r="S199" s="12">
        <v>121540.245</v>
      </c>
      <c r="T199" s="12">
        <v>131467.95300000001</v>
      </c>
      <c r="U199" s="12">
        <v>129163.679</v>
      </c>
      <c r="V199" s="12">
        <v>130375.429</v>
      </c>
      <c r="W199" s="12">
        <v>123180.31300000001</v>
      </c>
      <c r="X199" s="12">
        <v>107954.61199999999</v>
      </c>
      <c r="Y199" s="12">
        <v>91308.409999999989</v>
      </c>
      <c r="AA199" s="2">
        <f>IFERROR(INDEX('Holiday Schedule'!$D$3:$D$24,MATCH(Total_StdO_Customers!A199,'Holiday Schedule'!$C$3:$C$24,0)),0)</f>
        <v>0</v>
      </c>
      <c r="AB199" s="2">
        <f t="shared" si="16"/>
        <v>3</v>
      </c>
      <c r="AC199" s="2">
        <f t="shared" si="17"/>
        <v>1797450.1910000001</v>
      </c>
      <c r="AD199" s="5">
        <f t="shared" si="18"/>
        <v>634554.19000000041</v>
      </c>
      <c r="AE199" s="5">
        <f t="shared" si="19"/>
        <v>2432004.3810000005</v>
      </c>
      <c r="AG199" s="2">
        <f t="shared" si="20"/>
        <v>7</v>
      </c>
      <c r="AH199" s="2">
        <f t="shared" si="21"/>
        <v>2024</v>
      </c>
      <c r="AJ199" s="5">
        <f t="shared" si="22"/>
        <v>131467.95300000001</v>
      </c>
      <c r="AK199" s="2">
        <f t="shared" si="23"/>
        <v>19</v>
      </c>
    </row>
    <row r="200" spans="1:37" x14ac:dyDescent="0.25">
      <c r="A200" s="4">
        <v>45483</v>
      </c>
      <c r="B200" s="12">
        <v>83404.133000000002</v>
      </c>
      <c r="C200" s="12">
        <v>76894.846999999994</v>
      </c>
      <c r="D200" s="12">
        <v>73940.519</v>
      </c>
      <c r="E200" s="12">
        <v>73699.830000000016</v>
      </c>
      <c r="F200" s="12">
        <v>74061.615000000005</v>
      </c>
      <c r="G200" s="12">
        <v>76004.354000000007</v>
      </c>
      <c r="H200" s="12">
        <v>88208.999000000011</v>
      </c>
      <c r="I200" s="12">
        <v>95625.679000000004</v>
      </c>
      <c r="J200" s="12">
        <v>97541.634999999995</v>
      </c>
      <c r="K200" s="12">
        <v>105105.659</v>
      </c>
      <c r="L200" s="12">
        <v>105676.728</v>
      </c>
      <c r="M200" s="12">
        <v>108557.71400000001</v>
      </c>
      <c r="N200" s="12">
        <v>110594.12299999999</v>
      </c>
      <c r="O200" s="12">
        <v>112711.04399999999</v>
      </c>
      <c r="P200" s="12">
        <v>114406.467</v>
      </c>
      <c r="Q200" s="12">
        <v>113817.414</v>
      </c>
      <c r="R200" s="12">
        <v>128996.84199999999</v>
      </c>
      <c r="S200" s="12">
        <v>131479.87700000001</v>
      </c>
      <c r="T200" s="12">
        <v>137751.56899999999</v>
      </c>
      <c r="U200" s="12">
        <v>136713.897</v>
      </c>
      <c r="V200" s="12">
        <v>135052.875</v>
      </c>
      <c r="W200" s="12">
        <v>129569.49400000001</v>
      </c>
      <c r="X200" s="12">
        <v>111099.766</v>
      </c>
      <c r="Y200" s="12">
        <v>95923.010999999999</v>
      </c>
      <c r="AA200" s="2">
        <f>IFERROR(INDEX('Holiday Schedule'!$D$3:$D$24,MATCH(Total_StdO_Customers!A200,'Holiday Schedule'!$C$3:$C$24,0)),0)</f>
        <v>0</v>
      </c>
      <c r="AB200" s="2">
        <f t="shared" si="16"/>
        <v>4</v>
      </c>
      <c r="AC200" s="2">
        <f t="shared" si="17"/>
        <v>1874700.7830000001</v>
      </c>
      <c r="AD200" s="5">
        <f t="shared" si="18"/>
        <v>642137.3079999995</v>
      </c>
      <c r="AE200" s="5">
        <f t="shared" si="19"/>
        <v>2516838.0909999995</v>
      </c>
      <c r="AG200" s="2">
        <f t="shared" si="20"/>
        <v>7</v>
      </c>
      <c r="AH200" s="2">
        <f t="shared" si="21"/>
        <v>2024</v>
      </c>
      <c r="AJ200" s="5">
        <f t="shared" si="22"/>
        <v>137751.56899999999</v>
      </c>
      <c r="AK200" s="2">
        <f t="shared" si="23"/>
        <v>19</v>
      </c>
    </row>
    <row r="201" spans="1:37" x14ac:dyDescent="0.25">
      <c r="A201" s="4">
        <v>45484</v>
      </c>
      <c r="B201" s="12">
        <v>86803.338000000003</v>
      </c>
      <c r="C201" s="12">
        <v>80462.755000000005</v>
      </c>
      <c r="D201" s="12">
        <v>77415.256000000008</v>
      </c>
      <c r="E201" s="12">
        <v>76122.194000000003</v>
      </c>
      <c r="F201" s="12">
        <v>77243.634999999995</v>
      </c>
      <c r="G201" s="12">
        <v>79175.923999999999</v>
      </c>
      <c r="H201" s="12">
        <v>90991.938000000009</v>
      </c>
      <c r="I201" s="12">
        <v>98716.925000000003</v>
      </c>
      <c r="J201" s="12">
        <v>102613.588</v>
      </c>
      <c r="K201" s="12">
        <v>107557.436</v>
      </c>
      <c r="L201" s="12">
        <v>108029.781</v>
      </c>
      <c r="M201" s="12">
        <v>107732.209</v>
      </c>
      <c r="N201" s="12">
        <v>104116.33500000001</v>
      </c>
      <c r="O201" s="12">
        <v>103903.113</v>
      </c>
      <c r="P201" s="12">
        <v>98945.37</v>
      </c>
      <c r="Q201" s="12">
        <v>105152.37300000001</v>
      </c>
      <c r="R201" s="12">
        <v>113547.41100000001</v>
      </c>
      <c r="S201" s="12">
        <v>119970.194</v>
      </c>
      <c r="T201" s="12">
        <v>128001.072</v>
      </c>
      <c r="U201" s="12">
        <v>129763.23</v>
      </c>
      <c r="V201" s="12">
        <v>128248.69399999999</v>
      </c>
      <c r="W201" s="12">
        <v>122103.95599999999</v>
      </c>
      <c r="X201" s="12">
        <v>107277.50199999999</v>
      </c>
      <c r="Y201" s="12">
        <v>92555.707000000009</v>
      </c>
      <c r="AA201" s="2">
        <f>IFERROR(INDEX('Holiday Schedule'!$D$3:$D$24,MATCH(Total_StdO_Customers!A201,'Holiday Schedule'!$C$3:$C$24,0)),0)</f>
        <v>0</v>
      </c>
      <c r="AB201" s="2">
        <f t="shared" si="16"/>
        <v>5</v>
      </c>
      <c r="AC201" s="2">
        <f t="shared" si="17"/>
        <v>1785679.1889999998</v>
      </c>
      <c r="AD201" s="5">
        <f t="shared" si="18"/>
        <v>660770.74699999951</v>
      </c>
      <c r="AE201" s="5">
        <f t="shared" si="19"/>
        <v>2446449.9359999993</v>
      </c>
      <c r="AG201" s="2">
        <f t="shared" si="20"/>
        <v>7</v>
      </c>
      <c r="AH201" s="2">
        <f t="shared" si="21"/>
        <v>2024</v>
      </c>
      <c r="AJ201" s="5">
        <f t="shared" si="22"/>
        <v>129763.23</v>
      </c>
      <c r="AK201" s="2">
        <f t="shared" si="23"/>
        <v>20</v>
      </c>
    </row>
    <row r="202" spans="1:37" x14ac:dyDescent="0.25">
      <c r="A202" s="4">
        <v>45485</v>
      </c>
      <c r="B202" s="12">
        <v>82488.606</v>
      </c>
      <c r="C202" s="12">
        <v>76849.33600000001</v>
      </c>
      <c r="D202" s="12">
        <v>73720.081000000006</v>
      </c>
      <c r="E202" s="12">
        <v>72693.782000000007</v>
      </c>
      <c r="F202" s="12">
        <v>74413.126000000004</v>
      </c>
      <c r="G202" s="12">
        <v>75810.847000000009</v>
      </c>
      <c r="H202" s="12">
        <v>87765.366000000009</v>
      </c>
      <c r="I202" s="12">
        <v>93989.815999999992</v>
      </c>
      <c r="J202" s="12">
        <v>95725.891000000003</v>
      </c>
      <c r="K202" s="12">
        <v>100275.94</v>
      </c>
      <c r="L202" s="12">
        <v>100372.997</v>
      </c>
      <c r="M202" s="12">
        <v>102574.245</v>
      </c>
      <c r="N202" s="12">
        <v>104631.734</v>
      </c>
      <c r="O202" s="12">
        <v>102186.54000000001</v>
      </c>
      <c r="P202" s="12">
        <v>104900.62699999999</v>
      </c>
      <c r="Q202" s="12">
        <v>108504.04399999999</v>
      </c>
      <c r="R202" s="12">
        <v>120494.47</v>
      </c>
      <c r="S202" s="12">
        <v>125492.322</v>
      </c>
      <c r="T202" s="12">
        <v>135549.073</v>
      </c>
      <c r="U202" s="12">
        <v>137665.90899999999</v>
      </c>
      <c r="V202" s="12">
        <v>136169.40299999999</v>
      </c>
      <c r="W202" s="12">
        <v>130832.73999999999</v>
      </c>
      <c r="X202" s="12">
        <v>114590.81200000001</v>
      </c>
      <c r="Y202" s="12">
        <v>99013.263000000006</v>
      </c>
      <c r="AA202" s="2">
        <f>IFERROR(INDEX('Holiday Schedule'!$D$3:$D$24,MATCH(Total_StdO_Customers!A202,'Holiday Schedule'!$C$3:$C$24,0)),0)</f>
        <v>0</v>
      </c>
      <c r="AB202" s="2">
        <f t="shared" ref="AB202:AB265" si="24">WEEKDAY(A202)</f>
        <v>6</v>
      </c>
      <c r="AC202" s="2">
        <f t="shared" ref="AC202:AC265" si="25">IF(AND(AB202&gt;1,AB202&lt;7,AA202&lt;1),SUM(I202:X202),0)</f>
        <v>1813956.5629999998</v>
      </c>
      <c r="AD202" s="5">
        <f t="shared" ref="AD202:AD265" si="26">AE202-AC202</f>
        <v>642754.40700000036</v>
      </c>
      <c r="AE202" s="5">
        <f t="shared" ref="AE202:AE265" si="27">SUM(B202:Y202)</f>
        <v>2456710.9700000002</v>
      </c>
      <c r="AG202" s="2">
        <f t="shared" ref="AG202:AG265" si="28">MONTH(A202)</f>
        <v>7</v>
      </c>
      <c r="AH202" s="2">
        <f t="shared" ref="AH202:AH265" si="29">YEAR(A202)</f>
        <v>2024</v>
      </c>
      <c r="AJ202" s="5">
        <f t="shared" ref="AJ202:AJ265" si="30">MAX(B202:Y202)</f>
        <v>137665.90899999999</v>
      </c>
      <c r="AK202" s="2">
        <f t="shared" ref="AK202:AK265" si="31">IF(AE202&gt;0,INDEX(B$8:Y$8,MATCH(AJ202,B202:Y202,0)),"")</f>
        <v>20</v>
      </c>
    </row>
    <row r="203" spans="1:37" x14ac:dyDescent="0.25">
      <c r="A203" s="4">
        <v>45486</v>
      </c>
      <c r="B203" s="12">
        <v>87843.294000000009</v>
      </c>
      <c r="C203" s="12">
        <v>81653.817999999999</v>
      </c>
      <c r="D203" s="12">
        <v>76638.997000000003</v>
      </c>
      <c r="E203" s="12">
        <v>75701.78</v>
      </c>
      <c r="F203" s="12">
        <v>73712.758999999991</v>
      </c>
      <c r="G203" s="12">
        <v>74622.443999999989</v>
      </c>
      <c r="H203" s="12">
        <v>81705.319000000003</v>
      </c>
      <c r="I203" s="12">
        <v>89954.381999999998</v>
      </c>
      <c r="J203" s="12">
        <v>94924.801000000007</v>
      </c>
      <c r="K203" s="12">
        <v>100343.533</v>
      </c>
      <c r="L203" s="12">
        <v>98001.193999999989</v>
      </c>
      <c r="M203" s="12">
        <v>100768.405</v>
      </c>
      <c r="N203" s="12">
        <v>105555.53700000001</v>
      </c>
      <c r="O203" s="12">
        <v>102036.428</v>
      </c>
      <c r="P203" s="12">
        <v>103728.80500000001</v>
      </c>
      <c r="Q203" s="12">
        <v>109690.005</v>
      </c>
      <c r="R203" s="12">
        <v>118504.049</v>
      </c>
      <c r="S203" s="12">
        <v>123701.88200000001</v>
      </c>
      <c r="T203" s="12">
        <v>129804.27</v>
      </c>
      <c r="U203" s="12">
        <v>126341.38800000001</v>
      </c>
      <c r="V203" s="12">
        <v>128242.772</v>
      </c>
      <c r="W203" s="12">
        <v>120375.06200000001</v>
      </c>
      <c r="X203" s="12">
        <v>105194.2</v>
      </c>
      <c r="Y203" s="12">
        <v>90977.760999999999</v>
      </c>
      <c r="AA203" s="2">
        <f>IFERROR(INDEX('Holiday Schedule'!$D$3:$D$24,MATCH(Total_StdO_Customers!A203,'Holiday Schedule'!$C$3:$C$24,0)),0)</f>
        <v>0</v>
      </c>
      <c r="AB203" s="2">
        <f t="shared" si="24"/>
        <v>7</v>
      </c>
      <c r="AC203" s="2">
        <f t="shared" si="25"/>
        <v>0</v>
      </c>
      <c r="AD203" s="5">
        <f t="shared" si="26"/>
        <v>2400022.8850000002</v>
      </c>
      <c r="AE203" s="5">
        <f t="shared" si="27"/>
        <v>2400022.8850000002</v>
      </c>
      <c r="AG203" s="2">
        <f t="shared" si="28"/>
        <v>7</v>
      </c>
      <c r="AH203" s="2">
        <f t="shared" si="29"/>
        <v>2024</v>
      </c>
      <c r="AJ203" s="5">
        <f t="shared" si="30"/>
        <v>129804.27</v>
      </c>
      <c r="AK203" s="2">
        <f t="shared" si="31"/>
        <v>19</v>
      </c>
    </row>
    <row r="204" spans="1:37" x14ac:dyDescent="0.25">
      <c r="A204" s="4">
        <v>45487</v>
      </c>
      <c r="B204" s="12">
        <v>81815.503000000012</v>
      </c>
      <c r="C204" s="12">
        <v>75707.869000000006</v>
      </c>
      <c r="D204" s="12">
        <v>70779.784000000014</v>
      </c>
      <c r="E204" s="12">
        <v>70463.085999999996</v>
      </c>
      <c r="F204" s="12">
        <v>68508.62</v>
      </c>
      <c r="G204" s="12">
        <v>68733.547999999995</v>
      </c>
      <c r="H204" s="12">
        <v>75169.835999999996</v>
      </c>
      <c r="I204" s="12">
        <v>82094.633000000002</v>
      </c>
      <c r="J204" s="12">
        <v>87548.852000000014</v>
      </c>
      <c r="K204" s="12">
        <v>93625.518000000011</v>
      </c>
      <c r="L204" s="12">
        <v>96128.301000000007</v>
      </c>
      <c r="M204" s="12">
        <v>98314.286000000007</v>
      </c>
      <c r="N204" s="12">
        <v>100684.77800000001</v>
      </c>
      <c r="O204" s="12">
        <v>101874.62400000001</v>
      </c>
      <c r="P204" s="12">
        <v>103274.012</v>
      </c>
      <c r="Q204" s="12">
        <v>111081.94600000001</v>
      </c>
      <c r="R204" s="12">
        <v>121789.70199999999</v>
      </c>
      <c r="S204" s="12">
        <v>132179.41899999999</v>
      </c>
      <c r="T204" s="12">
        <v>142640.288</v>
      </c>
      <c r="U204" s="12">
        <v>147193.77100000001</v>
      </c>
      <c r="V204" s="12">
        <v>145280.948</v>
      </c>
      <c r="W204" s="12">
        <v>135507.31600000002</v>
      </c>
      <c r="X204" s="12">
        <v>118141.548</v>
      </c>
      <c r="Y204" s="12">
        <v>100671.27399999999</v>
      </c>
      <c r="AA204" s="2">
        <f>IFERROR(INDEX('Holiday Schedule'!$D$3:$D$24,MATCH(Total_StdO_Customers!A204,'Holiday Schedule'!$C$3:$C$24,0)),0)</f>
        <v>0</v>
      </c>
      <c r="AB204" s="2">
        <f t="shared" si="24"/>
        <v>1</v>
      </c>
      <c r="AC204" s="2">
        <f t="shared" si="25"/>
        <v>0</v>
      </c>
      <c r="AD204" s="5">
        <f t="shared" si="26"/>
        <v>2429209.4620000003</v>
      </c>
      <c r="AE204" s="5">
        <f t="shared" si="27"/>
        <v>2429209.4620000003</v>
      </c>
      <c r="AG204" s="2">
        <f t="shared" si="28"/>
        <v>7</v>
      </c>
      <c r="AH204" s="2">
        <f t="shared" si="29"/>
        <v>2024</v>
      </c>
      <c r="AJ204" s="5">
        <f t="shared" si="30"/>
        <v>147193.77100000001</v>
      </c>
      <c r="AK204" s="2">
        <f t="shared" si="31"/>
        <v>20</v>
      </c>
    </row>
    <row r="205" spans="1:37" x14ac:dyDescent="0.25">
      <c r="A205" s="4">
        <v>45488</v>
      </c>
      <c r="B205" s="12">
        <v>89490.294999999998</v>
      </c>
      <c r="C205" s="12">
        <v>81993.868000000002</v>
      </c>
      <c r="D205" s="12">
        <v>77646.894</v>
      </c>
      <c r="E205" s="12">
        <v>76811.122999999992</v>
      </c>
      <c r="F205" s="12">
        <v>75984.561999999991</v>
      </c>
      <c r="G205" s="12">
        <v>77558.947</v>
      </c>
      <c r="H205" s="12">
        <v>88818.32</v>
      </c>
      <c r="I205" s="12">
        <v>97390.771999999997</v>
      </c>
      <c r="J205" s="12">
        <v>100271.351</v>
      </c>
      <c r="K205" s="12">
        <v>107000.45</v>
      </c>
      <c r="L205" s="12">
        <v>110514.87999999999</v>
      </c>
      <c r="M205" s="12">
        <v>113388.97100000001</v>
      </c>
      <c r="N205" s="12">
        <v>114980.272</v>
      </c>
      <c r="O205" s="12">
        <v>113422.32699999999</v>
      </c>
      <c r="P205" s="12">
        <v>113829.43799999999</v>
      </c>
      <c r="Q205" s="12">
        <v>117165.557</v>
      </c>
      <c r="R205" s="12">
        <v>123781.796</v>
      </c>
      <c r="S205" s="12">
        <v>133902.095</v>
      </c>
      <c r="T205" s="12">
        <v>144494.73200000002</v>
      </c>
      <c r="U205" s="12">
        <v>143308.65299999999</v>
      </c>
      <c r="V205" s="12">
        <v>144287.59299999999</v>
      </c>
      <c r="W205" s="12">
        <v>134995.476</v>
      </c>
      <c r="X205" s="12">
        <v>120412.068</v>
      </c>
      <c r="Y205" s="12">
        <v>100448.06</v>
      </c>
      <c r="AA205" s="2">
        <f>IFERROR(INDEX('Holiday Schedule'!$D$3:$D$24,MATCH(Total_StdO_Customers!A205,'Holiday Schedule'!$C$3:$C$24,0)),0)</f>
        <v>0</v>
      </c>
      <c r="AB205" s="2">
        <f t="shared" si="24"/>
        <v>2</v>
      </c>
      <c r="AC205" s="2">
        <f t="shared" si="25"/>
        <v>1933146.4310000001</v>
      </c>
      <c r="AD205" s="5">
        <f t="shared" si="26"/>
        <v>668752.0689999999</v>
      </c>
      <c r="AE205" s="5">
        <f t="shared" si="27"/>
        <v>2601898.5</v>
      </c>
      <c r="AG205" s="2">
        <f t="shared" si="28"/>
        <v>7</v>
      </c>
      <c r="AH205" s="2">
        <f t="shared" si="29"/>
        <v>2024</v>
      </c>
      <c r="AJ205" s="5">
        <f t="shared" si="30"/>
        <v>144494.73200000002</v>
      </c>
      <c r="AK205" s="2">
        <f t="shared" si="31"/>
        <v>19</v>
      </c>
    </row>
    <row r="206" spans="1:37" x14ac:dyDescent="0.25">
      <c r="A206" s="4">
        <v>45489</v>
      </c>
      <c r="B206" s="12">
        <v>89370.745999999999</v>
      </c>
      <c r="C206" s="12">
        <v>83156.365999999995</v>
      </c>
      <c r="D206" s="12">
        <v>79683.165000000008</v>
      </c>
      <c r="E206" s="12">
        <v>78714.137000000002</v>
      </c>
      <c r="F206" s="12">
        <v>78377.278999999995</v>
      </c>
      <c r="G206" s="12">
        <v>80868.652999999991</v>
      </c>
      <c r="H206" s="12">
        <v>91902.188999999984</v>
      </c>
      <c r="I206" s="12">
        <v>101038.33600000001</v>
      </c>
      <c r="J206" s="12">
        <v>103031.435</v>
      </c>
      <c r="K206" s="12">
        <v>106625.83499999999</v>
      </c>
      <c r="L206" s="12">
        <v>105661.454</v>
      </c>
      <c r="M206" s="12">
        <v>106374.95999999999</v>
      </c>
      <c r="N206" s="12">
        <v>102707.845</v>
      </c>
      <c r="O206" s="12">
        <v>105291.486</v>
      </c>
      <c r="P206" s="12">
        <v>104363.333</v>
      </c>
      <c r="Q206" s="12">
        <v>110628.359</v>
      </c>
      <c r="R206" s="12">
        <v>119413.027</v>
      </c>
      <c r="S206" s="12">
        <v>131033.98699999999</v>
      </c>
      <c r="T206" s="12">
        <v>142021.69099999999</v>
      </c>
      <c r="U206" s="12">
        <v>143230.00700000001</v>
      </c>
      <c r="V206" s="12">
        <v>144659.56899999999</v>
      </c>
      <c r="W206" s="12">
        <v>138882.82</v>
      </c>
      <c r="X206" s="12">
        <v>119209.08</v>
      </c>
      <c r="Y206" s="12">
        <v>101196.79700000001</v>
      </c>
      <c r="AA206" s="2">
        <f>IFERROR(INDEX('Holiday Schedule'!$D$3:$D$24,MATCH(Total_StdO_Customers!A206,'Holiday Schedule'!$C$3:$C$24,0)),0)</f>
        <v>0</v>
      </c>
      <c r="AB206" s="2">
        <f t="shared" si="24"/>
        <v>3</v>
      </c>
      <c r="AC206" s="2">
        <f t="shared" si="25"/>
        <v>1884173.2240000002</v>
      </c>
      <c r="AD206" s="5">
        <f t="shared" si="26"/>
        <v>683269.33199999924</v>
      </c>
      <c r="AE206" s="5">
        <f t="shared" si="27"/>
        <v>2567442.5559999994</v>
      </c>
      <c r="AG206" s="2">
        <f t="shared" si="28"/>
        <v>7</v>
      </c>
      <c r="AH206" s="2">
        <f t="shared" si="29"/>
        <v>2024</v>
      </c>
      <c r="AJ206" s="5">
        <f t="shared" si="30"/>
        <v>144659.56899999999</v>
      </c>
      <c r="AK206" s="2">
        <f t="shared" si="31"/>
        <v>21</v>
      </c>
    </row>
    <row r="207" spans="1:37" x14ac:dyDescent="0.25">
      <c r="A207" s="4">
        <v>45490</v>
      </c>
      <c r="B207" s="12">
        <v>91342.350999999995</v>
      </c>
      <c r="C207" s="12">
        <v>83566.292000000001</v>
      </c>
      <c r="D207" s="12">
        <v>80558.231000000014</v>
      </c>
      <c r="E207" s="12">
        <v>79320.796999999991</v>
      </c>
      <c r="F207" s="12">
        <v>79899.241999999984</v>
      </c>
      <c r="G207" s="12">
        <v>82172.327000000005</v>
      </c>
      <c r="H207" s="12">
        <v>94424.072</v>
      </c>
      <c r="I207" s="12">
        <v>100891.091</v>
      </c>
      <c r="J207" s="12">
        <v>102831.038</v>
      </c>
      <c r="K207" s="12">
        <v>107501.90300000001</v>
      </c>
      <c r="L207" s="12">
        <v>108756.039</v>
      </c>
      <c r="M207" s="12">
        <v>110992.46800000001</v>
      </c>
      <c r="N207" s="12">
        <v>112880.545</v>
      </c>
      <c r="O207" s="12">
        <v>114637.788</v>
      </c>
      <c r="P207" s="12">
        <v>114510.89200000001</v>
      </c>
      <c r="Q207" s="12">
        <v>120771.492</v>
      </c>
      <c r="R207" s="12">
        <v>126079.985</v>
      </c>
      <c r="S207" s="12">
        <v>136276.614</v>
      </c>
      <c r="T207" s="12">
        <v>143478.753</v>
      </c>
      <c r="U207" s="12">
        <v>143325.04800000001</v>
      </c>
      <c r="V207" s="12">
        <v>140651.37599999999</v>
      </c>
      <c r="W207" s="12">
        <v>132900.27499999999</v>
      </c>
      <c r="X207" s="12">
        <v>116425.629</v>
      </c>
      <c r="Y207" s="12">
        <v>99598.574999999983</v>
      </c>
      <c r="AA207" s="2">
        <f>IFERROR(INDEX('Holiday Schedule'!$D$3:$D$24,MATCH(Total_StdO_Customers!A207,'Holiday Schedule'!$C$3:$C$24,0)),0)</f>
        <v>0</v>
      </c>
      <c r="AB207" s="2">
        <f t="shared" si="24"/>
        <v>4</v>
      </c>
      <c r="AC207" s="2">
        <f t="shared" si="25"/>
        <v>1932910.9359999998</v>
      </c>
      <c r="AD207" s="5">
        <f t="shared" si="26"/>
        <v>690881.88700000104</v>
      </c>
      <c r="AE207" s="5">
        <f t="shared" si="27"/>
        <v>2623792.8230000008</v>
      </c>
      <c r="AG207" s="2">
        <f t="shared" si="28"/>
        <v>7</v>
      </c>
      <c r="AH207" s="2">
        <f t="shared" si="29"/>
        <v>2024</v>
      </c>
      <c r="AJ207" s="5">
        <f t="shared" si="30"/>
        <v>143478.753</v>
      </c>
      <c r="AK207" s="2">
        <f t="shared" si="31"/>
        <v>19</v>
      </c>
    </row>
    <row r="208" spans="1:37" x14ac:dyDescent="0.25">
      <c r="A208" s="4">
        <v>45491</v>
      </c>
      <c r="B208" s="12">
        <v>90237.761000000013</v>
      </c>
      <c r="C208" s="12">
        <v>82997.433999999994</v>
      </c>
      <c r="D208" s="12">
        <v>80293.646999999997</v>
      </c>
      <c r="E208" s="12">
        <v>79274.049999999988</v>
      </c>
      <c r="F208" s="12">
        <v>79990.217000000004</v>
      </c>
      <c r="G208" s="12">
        <v>82393.235000000015</v>
      </c>
      <c r="H208" s="12">
        <v>93802.989000000001</v>
      </c>
      <c r="I208" s="12">
        <v>101497.41800000001</v>
      </c>
      <c r="J208" s="12">
        <v>101990.349</v>
      </c>
      <c r="K208" s="12">
        <v>104131.349</v>
      </c>
      <c r="L208" s="12">
        <v>105880.325</v>
      </c>
      <c r="M208" s="12">
        <v>106956.40399999999</v>
      </c>
      <c r="N208" s="12">
        <v>105978.41800000001</v>
      </c>
      <c r="O208" s="12">
        <v>106324.514</v>
      </c>
      <c r="P208" s="12">
        <v>107110.43400000001</v>
      </c>
      <c r="Q208" s="12">
        <v>111069.70699999999</v>
      </c>
      <c r="R208" s="12">
        <v>119161.08100000001</v>
      </c>
      <c r="S208" s="12">
        <v>129050.731</v>
      </c>
      <c r="T208" s="12">
        <v>136457.98000000001</v>
      </c>
      <c r="U208" s="12">
        <v>135379.71799999999</v>
      </c>
      <c r="V208" s="12">
        <v>134719.299</v>
      </c>
      <c r="W208" s="12">
        <v>128106.507</v>
      </c>
      <c r="X208" s="12">
        <v>110504.266</v>
      </c>
      <c r="Y208" s="12">
        <v>92702.212000000014</v>
      </c>
      <c r="AA208" s="2">
        <f>IFERROR(INDEX('Holiday Schedule'!$D$3:$D$24,MATCH(Total_StdO_Customers!A208,'Holiday Schedule'!$C$3:$C$24,0)),0)</f>
        <v>0</v>
      </c>
      <c r="AB208" s="2">
        <f t="shared" si="24"/>
        <v>5</v>
      </c>
      <c r="AC208" s="2">
        <f t="shared" si="25"/>
        <v>1844318.5</v>
      </c>
      <c r="AD208" s="5">
        <f t="shared" si="26"/>
        <v>681691.54499999993</v>
      </c>
      <c r="AE208" s="5">
        <f t="shared" si="27"/>
        <v>2526010.0449999999</v>
      </c>
      <c r="AG208" s="2">
        <f t="shared" si="28"/>
        <v>7</v>
      </c>
      <c r="AH208" s="2">
        <f t="shared" si="29"/>
        <v>2024</v>
      </c>
      <c r="AJ208" s="5">
        <f t="shared" si="30"/>
        <v>136457.98000000001</v>
      </c>
      <c r="AK208" s="2">
        <f t="shared" si="31"/>
        <v>19</v>
      </c>
    </row>
    <row r="209" spans="1:37" x14ac:dyDescent="0.25">
      <c r="A209" s="4">
        <v>45492</v>
      </c>
      <c r="B209" s="12">
        <v>83097.214999999982</v>
      </c>
      <c r="C209" s="12">
        <v>76017.133000000002</v>
      </c>
      <c r="D209" s="12">
        <v>72189.317999999999</v>
      </c>
      <c r="E209" s="12">
        <v>70650.067999999999</v>
      </c>
      <c r="F209" s="12">
        <v>70661.103000000003</v>
      </c>
      <c r="G209" s="12">
        <v>71207.051999999996</v>
      </c>
      <c r="H209" s="12">
        <v>80810.298999999999</v>
      </c>
      <c r="I209" s="12">
        <v>86912.736999999994</v>
      </c>
      <c r="J209" s="12">
        <v>86344.290999999997</v>
      </c>
      <c r="K209" s="12">
        <v>90024.604000000007</v>
      </c>
      <c r="L209" s="12">
        <v>89278.386999999988</v>
      </c>
      <c r="M209" s="12">
        <v>92192.687000000005</v>
      </c>
      <c r="N209" s="12">
        <v>92831.566000000006</v>
      </c>
      <c r="O209" s="12">
        <v>93282.463000000003</v>
      </c>
      <c r="P209" s="12">
        <v>92837.148000000001</v>
      </c>
      <c r="Q209" s="12">
        <v>97250.413</v>
      </c>
      <c r="R209" s="12">
        <v>107257.913</v>
      </c>
      <c r="S209" s="12">
        <v>114808.47199999999</v>
      </c>
      <c r="T209" s="12">
        <v>124218.00099999999</v>
      </c>
      <c r="U209" s="12">
        <v>124265.52499999999</v>
      </c>
      <c r="V209" s="12">
        <v>124925.38900000001</v>
      </c>
      <c r="W209" s="12">
        <v>118981.05</v>
      </c>
      <c r="X209" s="12">
        <v>105383.71799999999</v>
      </c>
      <c r="Y209" s="12">
        <v>89377.562999999995</v>
      </c>
      <c r="AA209" s="2">
        <f>IFERROR(INDEX('Holiday Schedule'!$D$3:$D$24,MATCH(Total_StdO_Customers!A209,'Holiday Schedule'!$C$3:$C$24,0)),0)</f>
        <v>0</v>
      </c>
      <c r="AB209" s="2">
        <f t="shared" si="24"/>
        <v>6</v>
      </c>
      <c r="AC209" s="2">
        <f t="shared" si="25"/>
        <v>1640794.3640000001</v>
      </c>
      <c r="AD209" s="5">
        <f t="shared" si="26"/>
        <v>614009.7509999997</v>
      </c>
      <c r="AE209" s="5">
        <f t="shared" si="27"/>
        <v>2254804.1149999998</v>
      </c>
      <c r="AG209" s="2">
        <f t="shared" si="28"/>
        <v>7</v>
      </c>
      <c r="AH209" s="2">
        <f t="shared" si="29"/>
        <v>2024</v>
      </c>
      <c r="AJ209" s="5">
        <f t="shared" si="30"/>
        <v>124925.38900000001</v>
      </c>
      <c r="AK209" s="2">
        <f t="shared" si="31"/>
        <v>21</v>
      </c>
    </row>
    <row r="210" spans="1:37" x14ac:dyDescent="0.25">
      <c r="A210" s="4">
        <v>45493</v>
      </c>
      <c r="B210" s="12">
        <v>80183.33</v>
      </c>
      <c r="C210" s="12">
        <v>73054.659</v>
      </c>
      <c r="D210" s="12">
        <v>69791.429999999993</v>
      </c>
      <c r="E210" s="12">
        <v>68290.866999999998</v>
      </c>
      <c r="F210" s="12">
        <v>66873.563000000009</v>
      </c>
      <c r="G210" s="12">
        <v>67362.993000000002</v>
      </c>
      <c r="H210" s="12">
        <v>73479.926999999996</v>
      </c>
      <c r="I210" s="12">
        <v>79331.527000000002</v>
      </c>
      <c r="J210" s="12">
        <v>81952.670999999988</v>
      </c>
      <c r="K210" s="12">
        <v>86421.728999999992</v>
      </c>
      <c r="L210" s="12">
        <v>87608.268000000011</v>
      </c>
      <c r="M210" s="12">
        <v>89396.407000000007</v>
      </c>
      <c r="N210" s="12">
        <v>90111.715000000011</v>
      </c>
      <c r="O210" s="12">
        <v>88598.232999999993</v>
      </c>
      <c r="P210" s="12">
        <v>89155.066000000006</v>
      </c>
      <c r="Q210" s="12">
        <v>94023.445999999996</v>
      </c>
      <c r="R210" s="12">
        <v>102385.504</v>
      </c>
      <c r="S210" s="12">
        <v>111131.333</v>
      </c>
      <c r="T210" s="12">
        <v>122134.895</v>
      </c>
      <c r="U210" s="12">
        <v>122121.155</v>
      </c>
      <c r="V210" s="12">
        <v>123936.59700000001</v>
      </c>
      <c r="W210" s="12">
        <v>116907.10999999999</v>
      </c>
      <c r="X210" s="12">
        <v>103872.15599999999</v>
      </c>
      <c r="Y210" s="12">
        <v>89321.273000000001</v>
      </c>
      <c r="AA210" s="2">
        <f>IFERROR(INDEX('Holiday Schedule'!$D$3:$D$24,MATCH(Total_StdO_Customers!A210,'Holiday Schedule'!$C$3:$C$24,0)),0)</f>
        <v>0</v>
      </c>
      <c r="AB210" s="2">
        <f t="shared" si="24"/>
        <v>7</v>
      </c>
      <c r="AC210" s="2">
        <f t="shared" si="25"/>
        <v>0</v>
      </c>
      <c r="AD210" s="5">
        <f t="shared" si="26"/>
        <v>2177445.8540000003</v>
      </c>
      <c r="AE210" s="5">
        <f t="shared" si="27"/>
        <v>2177445.8540000003</v>
      </c>
      <c r="AG210" s="2">
        <f t="shared" si="28"/>
        <v>7</v>
      </c>
      <c r="AH210" s="2">
        <f t="shared" si="29"/>
        <v>2024</v>
      </c>
      <c r="AJ210" s="5">
        <f t="shared" si="30"/>
        <v>123936.59700000001</v>
      </c>
      <c r="AK210" s="2">
        <f t="shared" si="31"/>
        <v>21</v>
      </c>
    </row>
    <row r="211" spans="1:37" x14ac:dyDescent="0.25">
      <c r="A211" s="4">
        <v>45494</v>
      </c>
      <c r="B211" s="12">
        <v>79420.955000000002</v>
      </c>
      <c r="C211" s="12">
        <v>73293.471999999994</v>
      </c>
      <c r="D211" s="12">
        <v>70265.945999999996</v>
      </c>
      <c r="E211" s="12">
        <v>68476.429000000004</v>
      </c>
      <c r="F211" s="12">
        <v>67917.294999999998</v>
      </c>
      <c r="G211" s="12">
        <v>67374.149000000005</v>
      </c>
      <c r="H211" s="12">
        <v>73468.489000000001</v>
      </c>
      <c r="I211" s="12">
        <v>78491.067999999999</v>
      </c>
      <c r="J211" s="12">
        <v>81845.959000000003</v>
      </c>
      <c r="K211" s="12">
        <v>85465.349999999991</v>
      </c>
      <c r="L211" s="12">
        <v>83353.686999999991</v>
      </c>
      <c r="M211" s="12">
        <v>85047.858999999997</v>
      </c>
      <c r="N211" s="12">
        <v>79634.997000000003</v>
      </c>
      <c r="O211" s="12">
        <v>76718.168999999994</v>
      </c>
      <c r="P211" s="12">
        <v>76219.581999999995</v>
      </c>
      <c r="Q211" s="12">
        <v>81640.607000000004</v>
      </c>
      <c r="R211" s="12">
        <v>92425.053</v>
      </c>
      <c r="S211" s="12">
        <v>104082.686</v>
      </c>
      <c r="T211" s="12">
        <v>115039.55099999999</v>
      </c>
      <c r="U211" s="12">
        <v>113543.792</v>
      </c>
      <c r="V211" s="12">
        <v>118732.462</v>
      </c>
      <c r="W211" s="12">
        <v>106857.895</v>
      </c>
      <c r="X211" s="12">
        <v>94060.714999999997</v>
      </c>
      <c r="Y211" s="12">
        <v>79296.902000000002</v>
      </c>
      <c r="AA211" s="2">
        <f>IFERROR(INDEX('Holiday Schedule'!$D$3:$D$24,MATCH(Total_StdO_Customers!A211,'Holiday Schedule'!$C$3:$C$24,0)),0)</f>
        <v>0</v>
      </c>
      <c r="AB211" s="2">
        <f t="shared" si="24"/>
        <v>1</v>
      </c>
      <c r="AC211" s="2">
        <f t="shared" si="25"/>
        <v>0</v>
      </c>
      <c r="AD211" s="5">
        <f t="shared" si="26"/>
        <v>2052673.0690000001</v>
      </c>
      <c r="AE211" s="5">
        <f t="shared" si="27"/>
        <v>2052673.0690000001</v>
      </c>
      <c r="AG211" s="2">
        <f t="shared" si="28"/>
        <v>7</v>
      </c>
      <c r="AH211" s="2">
        <f t="shared" si="29"/>
        <v>2024</v>
      </c>
      <c r="AJ211" s="5">
        <f t="shared" si="30"/>
        <v>118732.462</v>
      </c>
      <c r="AK211" s="2">
        <f t="shared" si="31"/>
        <v>21</v>
      </c>
    </row>
    <row r="212" spans="1:37" x14ac:dyDescent="0.25">
      <c r="A212" s="4">
        <v>45495</v>
      </c>
      <c r="B212" s="12">
        <v>71650.998999999996</v>
      </c>
      <c r="C212" s="12">
        <v>64597.48</v>
      </c>
      <c r="D212" s="12">
        <v>62615.591</v>
      </c>
      <c r="E212" s="12">
        <v>61818.46</v>
      </c>
      <c r="F212" s="12">
        <v>63638.679000000004</v>
      </c>
      <c r="G212" s="12">
        <v>65129.108999999997</v>
      </c>
      <c r="H212" s="12">
        <v>74614.650999999998</v>
      </c>
      <c r="I212" s="12">
        <v>78542.433999999994</v>
      </c>
      <c r="J212" s="12">
        <v>79290.133000000002</v>
      </c>
      <c r="K212" s="12">
        <v>80146.743999999992</v>
      </c>
      <c r="L212" s="12">
        <v>80475.144</v>
      </c>
      <c r="M212" s="12">
        <v>81613.861000000004</v>
      </c>
      <c r="N212" s="12">
        <v>81574.987999999998</v>
      </c>
      <c r="O212" s="12">
        <v>81866.720000000001</v>
      </c>
      <c r="P212" s="12">
        <v>82493.902999999991</v>
      </c>
      <c r="Q212" s="12">
        <v>87605.31</v>
      </c>
      <c r="R212" s="12">
        <v>98216.845000000001</v>
      </c>
      <c r="S212" s="12">
        <v>108274.59600000001</v>
      </c>
      <c r="T212" s="12">
        <v>115109.14799999999</v>
      </c>
      <c r="U212" s="12">
        <v>117184.871</v>
      </c>
      <c r="V212" s="12">
        <v>120278.58500000001</v>
      </c>
      <c r="W212" s="12">
        <v>115184.72300000001</v>
      </c>
      <c r="X212" s="12">
        <v>97542.32699999999</v>
      </c>
      <c r="Y212" s="12">
        <v>84232.2</v>
      </c>
      <c r="AA212" s="2">
        <f>IFERROR(INDEX('Holiday Schedule'!$D$3:$D$24,MATCH(Total_StdO_Customers!A212,'Holiday Schedule'!$C$3:$C$24,0)),0)</f>
        <v>0</v>
      </c>
      <c r="AB212" s="2">
        <f t="shared" si="24"/>
        <v>2</v>
      </c>
      <c r="AC212" s="2">
        <f t="shared" si="25"/>
        <v>1505400.3319999999</v>
      </c>
      <c r="AD212" s="5">
        <f t="shared" si="26"/>
        <v>548297.16899999999</v>
      </c>
      <c r="AE212" s="5">
        <f t="shared" si="27"/>
        <v>2053697.5009999999</v>
      </c>
      <c r="AG212" s="2">
        <f t="shared" si="28"/>
        <v>7</v>
      </c>
      <c r="AH212" s="2">
        <f t="shared" si="29"/>
        <v>2024</v>
      </c>
      <c r="AJ212" s="5">
        <f t="shared" si="30"/>
        <v>120278.58500000001</v>
      </c>
      <c r="AK212" s="2">
        <f t="shared" si="31"/>
        <v>21</v>
      </c>
    </row>
    <row r="213" spans="1:37" x14ac:dyDescent="0.25">
      <c r="A213" s="4">
        <v>45496</v>
      </c>
      <c r="B213" s="12">
        <v>75264.817999999999</v>
      </c>
      <c r="C213" s="12">
        <v>70158.039000000004</v>
      </c>
      <c r="D213" s="12">
        <v>66891.77900000001</v>
      </c>
      <c r="E213" s="12">
        <v>67446.679999999993</v>
      </c>
      <c r="F213" s="12">
        <v>67601.884999999995</v>
      </c>
      <c r="G213" s="12">
        <v>71137.103000000003</v>
      </c>
      <c r="H213" s="12">
        <v>81597.025000000009</v>
      </c>
      <c r="I213" s="12">
        <v>89580.820999999996</v>
      </c>
      <c r="J213" s="12">
        <v>92025.922000000006</v>
      </c>
      <c r="K213" s="12">
        <v>96300.884999999995</v>
      </c>
      <c r="L213" s="12">
        <v>95162.781999999992</v>
      </c>
      <c r="M213" s="12">
        <v>94027.33</v>
      </c>
      <c r="N213" s="12">
        <v>91688.247999999992</v>
      </c>
      <c r="O213" s="12">
        <v>89373.81</v>
      </c>
      <c r="P213" s="12">
        <v>89100.468000000008</v>
      </c>
      <c r="Q213" s="12">
        <v>89798.650999999998</v>
      </c>
      <c r="R213" s="12">
        <v>97731.667000000001</v>
      </c>
      <c r="S213" s="12">
        <v>101911.734</v>
      </c>
      <c r="T213" s="12">
        <v>110090.247</v>
      </c>
      <c r="U213" s="12">
        <v>110067.421</v>
      </c>
      <c r="V213" s="12">
        <v>112618.732</v>
      </c>
      <c r="W213" s="12">
        <v>105968.84</v>
      </c>
      <c r="X213" s="12">
        <v>92907.33</v>
      </c>
      <c r="Y213" s="12">
        <v>79324.816999999995</v>
      </c>
      <c r="AA213" s="2">
        <f>IFERROR(INDEX('Holiday Schedule'!$D$3:$D$24,MATCH(Total_StdO_Customers!A213,'Holiday Schedule'!$C$3:$C$24,0)),0)</f>
        <v>0</v>
      </c>
      <c r="AB213" s="2">
        <f t="shared" si="24"/>
        <v>3</v>
      </c>
      <c r="AC213" s="2">
        <f t="shared" si="25"/>
        <v>1558354.8880000003</v>
      </c>
      <c r="AD213" s="5">
        <f t="shared" si="26"/>
        <v>579422.14600000018</v>
      </c>
      <c r="AE213" s="5">
        <f t="shared" si="27"/>
        <v>2137777.0340000005</v>
      </c>
      <c r="AG213" s="2">
        <f t="shared" si="28"/>
        <v>7</v>
      </c>
      <c r="AH213" s="2">
        <f t="shared" si="29"/>
        <v>2024</v>
      </c>
      <c r="AJ213" s="5">
        <f t="shared" si="30"/>
        <v>112618.732</v>
      </c>
      <c r="AK213" s="2">
        <f t="shared" si="31"/>
        <v>21</v>
      </c>
    </row>
    <row r="214" spans="1:37" x14ac:dyDescent="0.25">
      <c r="A214" s="4">
        <v>45497</v>
      </c>
      <c r="B214" s="12">
        <v>71512.418999999994</v>
      </c>
      <c r="C214" s="12">
        <v>67064.331000000006</v>
      </c>
      <c r="D214" s="12">
        <v>64455.630000000005</v>
      </c>
      <c r="E214" s="12">
        <v>64474.887999999999</v>
      </c>
      <c r="F214" s="12">
        <v>65491.741000000009</v>
      </c>
      <c r="G214" s="12">
        <v>68148.548999999999</v>
      </c>
      <c r="H214" s="12">
        <v>77720.07699999999</v>
      </c>
      <c r="I214" s="12">
        <v>85551.917999999991</v>
      </c>
      <c r="J214" s="12">
        <v>87474.013999999996</v>
      </c>
      <c r="K214" s="12">
        <v>91845.212</v>
      </c>
      <c r="L214" s="12">
        <v>90273.849999999991</v>
      </c>
      <c r="M214" s="12">
        <v>92405.699000000008</v>
      </c>
      <c r="N214" s="12">
        <v>92101.616999999998</v>
      </c>
      <c r="O214" s="12">
        <v>90728.017999999996</v>
      </c>
      <c r="P214" s="12">
        <v>88204.641000000003</v>
      </c>
      <c r="Q214" s="12">
        <v>89657.676999999996</v>
      </c>
      <c r="R214" s="12">
        <v>96842.709000000003</v>
      </c>
      <c r="S214" s="12">
        <v>100870.098</v>
      </c>
      <c r="T214" s="12">
        <v>105879.98000000001</v>
      </c>
      <c r="U214" s="12">
        <v>106993.19499999999</v>
      </c>
      <c r="V214" s="12">
        <v>110325.30600000001</v>
      </c>
      <c r="W214" s="12">
        <v>103660.421</v>
      </c>
      <c r="X214" s="12">
        <v>92166.540000000008</v>
      </c>
      <c r="Y214" s="12">
        <v>78677.516999999993</v>
      </c>
      <c r="AA214" s="2">
        <f>IFERROR(INDEX('Holiday Schedule'!$D$3:$D$24,MATCH(Total_StdO_Customers!A214,'Holiday Schedule'!$C$3:$C$24,0)),0)</f>
        <v>0</v>
      </c>
      <c r="AB214" s="2">
        <f t="shared" si="24"/>
        <v>4</v>
      </c>
      <c r="AC214" s="2">
        <f t="shared" si="25"/>
        <v>1524980.8950000005</v>
      </c>
      <c r="AD214" s="5">
        <f t="shared" si="26"/>
        <v>557545.15199999954</v>
      </c>
      <c r="AE214" s="5">
        <f t="shared" si="27"/>
        <v>2082526.047</v>
      </c>
      <c r="AG214" s="2">
        <f t="shared" si="28"/>
        <v>7</v>
      </c>
      <c r="AH214" s="2">
        <f t="shared" si="29"/>
        <v>2024</v>
      </c>
      <c r="AJ214" s="5">
        <f t="shared" si="30"/>
        <v>110325.30600000001</v>
      </c>
      <c r="AK214" s="2">
        <f t="shared" si="31"/>
        <v>21</v>
      </c>
    </row>
    <row r="215" spans="1:37" x14ac:dyDescent="0.25">
      <c r="A215" s="4">
        <v>45498</v>
      </c>
      <c r="B215" s="12">
        <v>72280.082999999999</v>
      </c>
      <c r="C215" s="12">
        <v>66942.373999999996</v>
      </c>
      <c r="D215" s="12">
        <v>64102.913000000008</v>
      </c>
      <c r="E215" s="12">
        <v>64472.201000000001</v>
      </c>
      <c r="F215" s="12">
        <v>64805.393000000004</v>
      </c>
      <c r="G215" s="12">
        <v>68688.814000000013</v>
      </c>
      <c r="H215" s="12">
        <v>78651.541000000012</v>
      </c>
      <c r="I215" s="12">
        <v>86363.101999999999</v>
      </c>
      <c r="J215" s="12">
        <v>89206.133999999991</v>
      </c>
      <c r="K215" s="12">
        <v>94880.03300000001</v>
      </c>
      <c r="L215" s="12">
        <v>94843.366999999998</v>
      </c>
      <c r="M215" s="12">
        <v>95250.460999999996</v>
      </c>
      <c r="N215" s="12">
        <v>93255.021000000008</v>
      </c>
      <c r="O215" s="12">
        <v>90314.084000000003</v>
      </c>
      <c r="P215" s="12">
        <v>88544.42</v>
      </c>
      <c r="Q215" s="12">
        <v>90013.824999999997</v>
      </c>
      <c r="R215" s="12">
        <v>96523.491999999998</v>
      </c>
      <c r="S215" s="12">
        <v>102229.03200000001</v>
      </c>
      <c r="T215" s="12">
        <v>109155.38800000001</v>
      </c>
      <c r="U215" s="12">
        <v>108770.571</v>
      </c>
      <c r="V215" s="12">
        <v>110877.887</v>
      </c>
      <c r="W215" s="12">
        <v>105958.962</v>
      </c>
      <c r="X215" s="12">
        <v>92360.991000000009</v>
      </c>
      <c r="Y215" s="12">
        <v>79468.259000000005</v>
      </c>
      <c r="AA215" s="2">
        <f>IFERROR(INDEX('Holiday Schedule'!$D$3:$D$24,MATCH(Total_StdO_Customers!A215,'Holiday Schedule'!$C$3:$C$24,0)),0)</f>
        <v>0</v>
      </c>
      <c r="AB215" s="2">
        <f t="shared" si="24"/>
        <v>5</v>
      </c>
      <c r="AC215" s="2">
        <f t="shared" si="25"/>
        <v>1548546.77</v>
      </c>
      <c r="AD215" s="5">
        <f t="shared" si="26"/>
        <v>559411.57800000021</v>
      </c>
      <c r="AE215" s="5">
        <f t="shared" si="27"/>
        <v>2107958.3480000002</v>
      </c>
      <c r="AG215" s="2">
        <f t="shared" si="28"/>
        <v>7</v>
      </c>
      <c r="AH215" s="2">
        <f t="shared" si="29"/>
        <v>2024</v>
      </c>
      <c r="AJ215" s="5">
        <f t="shared" si="30"/>
        <v>110877.887</v>
      </c>
      <c r="AK215" s="2">
        <f t="shared" si="31"/>
        <v>21</v>
      </c>
    </row>
    <row r="216" spans="1:37" x14ac:dyDescent="0.25">
      <c r="A216" s="4">
        <v>45499</v>
      </c>
      <c r="B216" s="12">
        <v>71026.897000000012</v>
      </c>
      <c r="C216" s="12">
        <v>66196.521000000008</v>
      </c>
      <c r="D216" s="12">
        <v>62727.286</v>
      </c>
      <c r="E216" s="12">
        <v>63219.688999999998</v>
      </c>
      <c r="F216" s="12">
        <v>62850.081999999995</v>
      </c>
      <c r="G216" s="12">
        <v>66624.680999999997</v>
      </c>
      <c r="H216" s="12">
        <v>74730.311000000002</v>
      </c>
      <c r="I216" s="12">
        <v>81257.582999999999</v>
      </c>
      <c r="J216" s="12">
        <v>79334.236999999994</v>
      </c>
      <c r="K216" s="12">
        <v>85265.232999999993</v>
      </c>
      <c r="L216" s="12">
        <v>83578.618000000002</v>
      </c>
      <c r="M216" s="12">
        <v>82646.005000000005</v>
      </c>
      <c r="N216" s="12">
        <v>81432.593999999997</v>
      </c>
      <c r="O216" s="12">
        <v>81527.89</v>
      </c>
      <c r="P216" s="12">
        <v>81573.548999999999</v>
      </c>
      <c r="Q216" s="12">
        <v>88823.182000000001</v>
      </c>
      <c r="R216" s="12">
        <v>99439.917000000001</v>
      </c>
      <c r="S216" s="12">
        <v>107560.45299999999</v>
      </c>
      <c r="T216" s="12">
        <v>116515.48000000001</v>
      </c>
      <c r="U216" s="12">
        <v>117075.68799999999</v>
      </c>
      <c r="V216" s="12">
        <v>120013.454</v>
      </c>
      <c r="W216" s="12">
        <v>112968.095</v>
      </c>
      <c r="X216" s="12">
        <v>101224.11699999998</v>
      </c>
      <c r="Y216" s="12">
        <v>85886.672000000006</v>
      </c>
      <c r="AA216" s="2">
        <f>IFERROR(INDEX('Holiday Schedule'!$D$3:$D$24,MATCH(Total_StdO_Customers!A216,'Holiday Schedule'!$C$3:$C$24,0)),0)</f>
        <v>0</v>
      </c>
      <c r="AB216" s="2">
        <f t="shared" si="24"/>
        <v>6</v>
      </c>
      <c r="AC216" s="2">
        <f t="shared" si="25"/>
        <v>1520236.0950000002</v>
      </c>
      <c r="AD216" s="5">
        <f t="shared" si="26"/>
        <v>553262.13899999973</v>
      </c>
      <c r="AE216" s="5">
        <f t="shared" si="27"/>
        <v>2073498.2339999999</v>
      </c>
      <c r="AG216" s="2">
        <f t="shared" si="28"/>
        <v>7</v>
      </c>
      <c r="AH216" s="2">
        <f t="shared" si="29"/>
        <v>2024</v>
      </c>
      <c r="AJ216" s="5">
        <f t="shared" si="30"/>
        <v>120013.454</v>
      </c>
      <c r="AK216" s="2">
        <f t="shared" si="31"/>
        <v>21</v>
      </c>
    </row>
    <row r="217" spans="1:37" x14ac:dyDescent="0.25">
      <c r="A217" s="4">
        <v>45500</v>
      </c>
      <c r="B217" s="12">
        <v>77351.767000000007</v>
      </c>
      <c r="C217" s="12">
        <v>70715.667999999991</v>
      </c>
      <c r="D217" s="12">
        <v>67464.073999999993</v>
      </c>
      <c r="E217" s="12">
        <v>65572.044999999998</v>
      </c>
      <c r="F217" s="12">
        <v>64800.087999999996</v>
      </c>
      <c r="G217" s="12">
        <v>65415.425000000003</v>
      </c>
      <c r="H217" s="12">
        <v>70222.956999999995</v>
      </c>
      <c r="I217" s="12">
        <v>76844.864000000001</v>
      </c>
      <c r="J217" s="12">
        <v>78470.182000000001</v>
      </c>
      <c r="K217" s="12">
        <v>82183.718999999997</v>
      </c>
      <c r="L217" s="12">
        <v>82932.403999999995</v>
      </c>
      <c r="M217" s="12">
        <v>84960.77</v>
      </c>
      <c r="N217" s="12">
        <v>85800.344000000012</v>
      </c>
      <c r="O217" s="12">
        <v>86753.184999999998</v>
      </c>
      <c r="P217" s="12">
        <v>88588.824999999997</v>
      </c>
      <c r="Q217" s="12">
        <v>93600.428</v>
      </c>
      <c r="R217" s="12">
        <v>103856.57399999999</v>
      </c>
      <c r="S217" s="12">
        <v>114348.26500000001</v>
      </c>
      <c r="T217" s="12">
        <v>121524.95299999999</v>
      </c>
      <c r="U217" s="12">
        <v>122452.632</v>
      </c>
      <c r="V217" s="12">
        <v>123235.09</v>
      </c>
      <c r="W217" s="12">
        <v>116180.24400000001</v>
      </c>
      <c r="X217" s="12">
        <v>102142.19</v>
      </c>
      <c r="Y217" s="12">
        <v>87824.072999999989</v>
      </c>
      <c r="AA217" s="2">
        <f>IFERROR(INDEX('Holiday Schedule'!$D$3:$D$24,MATCH(Total_StdO_Customers!A217,'Holiday Schedule'!$C$3:$C$24,0)),0)</f>
        <v>0</v>
      </c>
      <c r="AB217" s="2">
        <f t="shared" si="24"/>
        <v>7</v>
      </c>
      <c r="AC217" s="2">
        <f t="shared" si="25"/>
        <v>0</v>
      </c>
      <c r="AD217" s="5">
        <f t="shared" si="26"/>
        <v>2133240.7660000003</v>
      </c>
      <c r="AE217" s="5">
        <f t="shared" si="27"/>
        <v>2133240.7660000003</v>
      </c>
      <c r="AG217" s="2">
        <f t="shared" si="28"/>
        <v>7</v>
      </c>
      <c r="AH217" s="2">
        <f t="shared" si="29"/>
        <v>2024</v>
      </c>
      <c r="AJ217" s="5">
        <f t="shared" si="30"/>
        <v>123235.09</v>
      </c>
      <c r="AK217" s="2">
        <f t="shared" si="31"/>
        <v>21</v>
      </c>
    </row>
    <row r="218" spans="1:37" x14ac:dyDescent="0.25">
      <c r="A218" s="4">
        <v>45501</v>
      </c>
      <c r="B218" s="12">
        <v>78316.808000000005</v>
      </c>
      <c r="C218" s="12">
        <v>71603.428</v>
      </c>
      <c r="D218" s="12">
        <v>67900.645999999993</v>
      </c>
      <c r="E218" s="12">
        <v>66249.164000000004</v>
      </c>
      <c r="F218" s="12">
        <v>65176.112000000008</v>
      </c>
      <c r="G218" s="12">
        <v>64960.462</v>
      </c>
      <c r="H218" s="12">
        <v>69400.918999999994</v>
      </c>
      <c r="I218" s="12">
        <v>75495.569999999992</v>
      </c>
      <c r="J218" s="12">
        <v>78904.775000000009</v>
      </c>
      <c r="K218" s="12">
        <v>83266.938999999998</v>
      </c>
      <c r="L218" s="12">
        <v>85961.866000000009</v>
      </c>
      <c r="M218" s="12">
        <v>88245.149000000005</v>
      </c>
      <c r="N218" s="12">
        <v>91533.08</v>
      </c>
      <c r="O218" s="12">
        <v>89975.857999999993</v>
      </c>
      <c r="P218" s="12">
        <v>91540.231</v>
      </c>
      <c r="Q218" s="12">
        <v>96812.851999999999</v>
      </c>
      <c r="R218" s="12">
        <v>107214.386</v>
      </c>
      <c r="S218" s="12">
        <v>117561.232</v>
      </c>
      <c r="T218" s="12">
        <v>125256.85</v>
      </c>
      <c r="U218" s="12">
        <v>126192.87400000001</v>
      </c>
      <c r="V218" s="12">
        <v>127222.03099999999</v>
      </c>
      <c r="W218" s="12">
        <v>116802.205</v>
      </c>
      <c r="X218" s="12">
        <v>101237.19500000001</v>
      </c>
      <c r="Y218" s="12">
        <v>86209.528999999995</v>
      </c>
      <c r="AA218" s="2">
        <f>IFERROR(INDEX('Holiday Schedule'!$D$3:$D$24,MATCH(Total_StdO_Customers!A218,'Holiday Schedule'!$C$3:$C$24,0)),0)</f>
        <v>0</v>
      </c>
      <c r="AB218" s="2">
        <f t="shared" si="24"/>
        <v>1</v>
      </c>
      <c r="AC218" s="2">
        <f t="shared" si="25"/>
        <v>0</v>
      </c>
      <c r="AD218" s="5">
        <f t="shared" si="26"/>
        <v>2173040.1609999998</v>
      </c>
      <c r="AE218" s="5">
        <f t="shared" si="27"/>
        <v>2173040.1609999998</v>
      </c>
      <c r="AG218" s="2">
        <f t="shared" si="28"/>
        <v>7</v>
      </c>
      <c r="AH218" s="2">
        <f t="shared" si="29"/>
        <v>2024</v>
      </c>
      <c r="AJ218" s="5">
        <f t="shared" si="30"/>
        <v>127222.03099999999</v>
      </c>
      <c r="AK218" s="2">
        <f t="shared" si="31"/>
        <v>21</v>
      </c>
    </row>
    <row r="219" spans="1:37" x14ac:dyDescent="0.25">
      <c r="A219" s="4">
        <v>45502</v>
      </c>
      <c r="B219" s="12">
        <v>76920.425999999992</v>
      </c>
      <c r="C219" s="12">
        <v>71213.221000000005</v>
      </c>
      <c r="D219" s="12">
        <v>67835.989000000001</v>
      </c>
      <c r="E219" s="12">
        <v>66997.98000000001</v>
      </c>
      <c r="F219" s="12">
        <v>68601.655999999988</v>
      </c>
      <c r="G219" s="12">
        <v>71210.419000000009</v>
      </c>
      <c r="H219" s="12">
        <v>81211.80799999999</v>
      </c>
      <c r="I219" s="12">
        <v>88588.068999999989</v>
      </c>
      <c r="J219" s="12">
        <v>90455.898000000001</v>
      </c>
      <c r="K219" s="12">
        <v>95421.138999999996</v>
      </c>
      <c r="L219" s="12">
        <v>94775.388000000006</v>
      </c>
      <c r="M219" s="12">
        <v>92332.457999999999</v>
      </c>
      <c r="N219" s="12">
        <v>93485.187999999995</v>
      </c>
      <c r="O219" s="12">
        <v>92079.756000000008</v>
      </c>
      <c r="P219" s="12">
        <v>91243.377000000008</v>
      </c>
      <c r="Q219" s="12">
        <v>92842.551999999996</v>
      </c>
      <c r="R219" s="12">
        <v>98882.763999999996</v>
      </c>
      <c r="S219" s="12">
        <v>106262.42199999999</v>
      </c>
      <c r="T219" s="12">
        <v>111572.43299999999</v>
      </c>
      <c r="U219" s="12">
        <v>112760.666</v>
      </c>
      <c r="V219" s="12">
        <v>114092.537</v>
      </c>
      <c r="W219" s="12">
        <v>106684.56099999999</v>
      </c>
      <c r="X219" s="12">
        <v>93333.225000000006</v>
      </c>
      <c r="Y219" s="12">
        <v>80561.490000000005</v>
      </c>
      <c r="AA219" s="2">
        <f>IFERROR(INDEX('Holiday Schedule'!$D$3:$D$24,MATCH(Total_StdO_Customers!A219,'Holiday Schedule'!$C$3:$C$24,0)),0)</f>
        <v>0</v>
      </c>
      <c r="AB219" s="2">
        <f t="shared" si="24"/>
        <v>2</v>
      </c>
      <c r="AC219" s="2">
        <f t="shared" si="25"/>
        <v>1574812.4330000002</v>
      </c>
      <c r="AD219" s="5">
        <f t="shared" si="26"/>
        <v>584552.98900000006</v>
      </c>
      <c r="AE219" s="5">
        <f t="shared" si="27"/>
        <v>2159365.4220000003</v>
      </c>
      <c r="AG219" s="2">
        <f t="shared" si="28"/>
        <v>7</v>
      </c>
      <c r="AH219" s="2">
        <f t="shared" si="29"/>
        <v>2024</v>
      </c>
      <c r="AJ219" s="5">
        <f t="shared" si="30"/>
        <v>114092.537</v>
      </c>
      <c r="AK219" s="2">
        <f t="shared" si="31"/>
        <v>21</v>
      </c>
    </row>
    <row r="220" spans="1:37" x14ac:dyDescent="0.25">
      <c r="A220" s="4">
        <v>45503</v>
      </c>
      <c r="B220" s="12">
        <v>73309.555999999997</v>
      </c>
      <c r="C220" s="12">
        <v>68008.837</v>
      </c>
      <c r="D220" s="12">
        <v>66362.58</v>
      </c>
      <c r="E220" s="12">
        <v>65875.694000000003</v>
      </c>
      <c r="F220" s="12">
        <v>67535.192999999999</v>
      </c>
      <c r="G220" s="12">
        <v>71059.407000000007</v>
      </c>
      <c r="H220" s="12">
        <v>81611.615999999995</v>
      </c>
      <c r="I220" s="12">
        <v>89509.021999999997</v>
      </c>
      <c r="J220" s="12">
        <v>92495.405999999988</v>
      </c>
      <c r="K220" s="12">
        <v>96484.975000000006</v>
      </c>
      <c r="L220" s="12">
        <v>97227.796999999991</v>
      </c>
      <c r="M220" s="12">
        <v>94355.788</v>
      </c>
      <c r="N220" s="12">
        <v>93945.705000000002</v>
      </c>
      <c r="O220" s="12">
        <v>91775.154999999999</v>
      </c>
      <c r="P220" s="12">
        <v>91525.04800000001</v>
      </c>
      <c r="Q220" s="12">
        <v>94573.688999999998</v>
      </c>
      <c r="R220" s="12">
        <v>105124.924</v>
      </c>
      <c r="S220" s="12">
        <v>112378.39499999999</v>
      </c>
      <c r="T220" s="12">
        <v>120758.95999999999</v>
      </c>
      <c r="U220" s="12">
        <v>122889.52800000001</v>
      </c>
      <c r="V220" s="12">
        <v>124821.111</v>
      </c>
      <c r="W220" s="12">
        <v>118926.74399999999</v>
      </c>
      <c r="X220" s="12">
        <v>102530.693</v>
      </c>
      <c r="Y220" s="12">
        <v>88272.02399999999</v>
      </c>
      <c r="AA220" s="2">
        <f>IFERROR(INDEX('Holiday Schedule'!$D$3:$D$24,MATCH(Total_StdO_Customers!A220,'Holiday Schedule'!$C$3:$C$24,0)),0)</f>
        <v>0</v>
      </c>
      <c r="AB220" s="2">
        <f t="shared" si="24"/>
        <v>3</v>
      </c>
      <c r="AC220" s="2">
        <f t="shared" si="25"/>
        <v>1649322.9399999997</v>
      </c>
      <c r="AD220" s="5">
        <f t="shared" si="26"/>
        <v>582034.90700000036</v>
      </c>
      <c r="AE220" s="5">
        <f t="shared" si="27"/>
        <v>2231357.8470000001</v>
      </c>
      <c r="AG220" s="2">
        <f t="shared" si="28"/>
        <v>7</v>
      </c>
      <c r="AH220" s="2">
        <f t="shared" si="29"/>
        <v>2024</v>
      </c>
      <c r="AJ220" s="5">
        <f t="shared" si="30"/>
        <v>124821.111</v>
      </c>
      <c r="AK220" s="2">
        <f t="shared" si="31"/>
        <v>21</v>
      </c>
    </row>
    <row r="221" spans="1:37" x14ac:dyDescent="0.25">
      <c r="A221" s="4">
        <v>45504</v>
      </c>
      <c r="B221" s="12">
        <v>80579.010999999999</v>
      </c>
      <c r="C221" s="12">
        <v>75337.778999999995</v>
      </c>
      <c r="D221" s="12">
        <v>71869.930000000008</v>
      </c>
      <c r="E221" s="12">
        <v>71548.175999999992</v>
      </c>
      <c r="F221" s="12">
        <v>72556.512999999992</v>
      </c>
      <c r="G221" s="12">
        <v>76270.801999999996</v>
      </c>
      <c r="H221" s="12">
        <v>85484.28</v>
      </c>
      <c r="I221" s="12">
        <v>93548.467000000004</v>
      </c>
      <c r="J221" s="12">
        <v>96737.959999999992</v>
      </c>
      <c r="K221" s="12">
        <v>101985.738</v>
      </c>
      <c r="L221" s="12">
        <v>102595.86900000001</v>
      </c>
      <c r="M221" s="12">
        <v>103349.78</v>
      </c>
      <c r="N221" s="12">
        <v>103392.954</v>
      </c>
      <c r="O221" s="12">
        <v>103377.38999999998</v>
      </c>
      <c r="P221" s="12">
        <v>98349.101999999984</v>
      </c>
      <c r="Q221" s="12">
        <v>103139.40900000001</v>
      </c>
      <c r="R221" s="12">
        <v>116538.933</v>
      </c>
      <c r="S221" s="12">
        <v>121858.546</v>
      </c>
      <c r="T221" s="12">
        <v>129585.247</v>
      </c>
      <c r="U221" s="12">
        <v>128887.897</v>
      </c>
      <c r="V221" s="12">
        <v>131964.83199999999</v>
      </c>
      <c r="W221" s="12">
        <v>126727.128</v>
      </c>
      <c r="X221" s="12">
        <v>109209.64600000001</v>
      </c>
      <c r="Y221" s="12">
        <v>93035.579000000012</v>
      </c>
      <c r="AA221" s="2">
        <f>IFERROR(INDEX('Holiday Schedule'!$D$3:$D$24,MATCH(Total_StdO_Customers!A221,'Holiday Schedule'!$C$3:$C$24,0)),0)</f>
        <v>0</v>
      </c>
      <c r="AB221" s="2">
        <f t="shared" si="24"/>
        <v>4</v>
      </c>
      <c r="AC221" s="2">
        <f t="shared" si="25"/>
        <v>1771248.8979999998</v>
      </c>
      <c r="AD221" s="5">
        <f t="shared" si="26"/>
        <v>626682.07000000007</v>
      </c>
      <c r="AE221" s="5">
        <f t="shared" si="27"/>
        <v>2397930.9679999999</v>
      </c>
      <c r="AG221" s="2">
        <f t="shared" si="28"/>
        <v>7</v>
      </c>
      <c r="AH221" s="2">
        <f t="shared" si="29"/>
        <v>2024</v>
      </c>
      <c r="AJ221" s="5">
        <f t="shared" si="30"/>
        <v>131964.83199999999</v>
      </c>
      <c r="AK221" s="2">
        <f t="shared" si="31"/>
        <v>21</v>
      </c>
    </row>
    <row r="222" spans="1:37" x14ac:dyDescent="0.25">
      <c r="A222" s="4">
        <v>45505</v>
      </c>
      <c r="B222" s="12">
        <v>78697.878000000012</v>
      </c>
      <c r="C222" s="12">
        <v>74669.438999999998</v>
      </c>
      <c r="D222" s="12">
        <v>71726.19</v>
      </c>
      <c r="E222" s="12">
        <v>70777.009999999995</v>
      </c>
      <c r="F222" s="12">
        <v>71984.194999999992</v>
      </c>
      <c r="G222" s="12">
        <v>76458.123000000007</v>
      </c>
      <c r="H222" s="12">
        <v>85173.477000000014</v>
      </c>
      <c r="I222" s="12">
        <v>93596.622999999992</v>
      </c>
      <c r="J222" s="12">
        <v>95838.913</v>
      </c>
      <c r="K222" s="12">
        <v>101306.954</v>
      </c>
      <c r="L222" s="12">
        <v>98864.964999999997</v>
      </c>
      <c r="M222" s="12">
        <v>98199.296000000002</v>
      </c>
      <c r="N222" s="12">
        <v>100553.061</v>
      </c>
      <c r="O222" s="12">
        <v>103495.701</v>
      </c>
      <c r="P222" s="12">
        <v>100397.704</v>
      </c>
      <c r="Q222" s="12">
        <v>107482.26800000001</v>
      </c>
      <c r="R222" s="12">
        <v>114739.948</v>
      </c>
      <c r="S222" s="12">
        <v>130979.14499999999</v>
      </c>
      <c r="T222" s="12">
        <v>141000.60700000002</v>
      </c>
      <c r="U222" s="12">
        <v>142649.77499999999</v>
      </c>
      <c r="V222" s="12">
        <v>141632.155</v>
      </c>
      <c r="W222" s="12">
        <v>132307.68400000001</v>
      </c>
      <c r="X222" s="12">
        <v>118129.129</v>
      </c>
      <c r="Y222" s="12">
        <v>97994.706000000006</v>
      </c>
      <c r="AA222" s="2">
        <f>IFERROR(INDEX('Holiday Schedule'!$D$3:$D$24,MATCH(Total_StdO_Customers!A222,'Holiday Schedule'!$C$3:$C$24,0)),0)</f>
        <v>0</v>
      </c>
      <c r="AB222" s="2">
        <f t="shared" si="24"/>
        <v>5</v>
      </c>
      <c r="AC222" s="2">
        <f t="shared" si="25"/>
        <v>1821173.9280000001</v>
      </c>
      <c r="AD222" s="5">
        <f t="shared" si="26"/>
        <v>627481.01800000039</v>
      </c>
      <c r="AE222" s="5">
        <f t="shared" si="27"/>
        <v>2448654.9460000005</v>
      </c>
      <c r="AG222" s="2">
        <f t="shared" si="28"/>
        <v>8</v>
      </c>
      <c r="AH222" s="2">
        <f t="shared" si="29"/>
        <v>2024</v>
      </c>
      <c r="AJ222" s="5">
        <f t="shared" si="30"/>
        <v>142649.77499999999</v>
      </c>
      <c r="AK222" s="2">
        <f t="shared" si="31"/>
        <v>20</v>
      </c>
    </row>
    <row r="223" spans="1:37" x14ac:dyDescent="0.25">
      <c r="A223" s="4">
        <v>45506</v>
      </c>
      <c r="B223" s="12">
        <v>86732.65800000001</v>
      </c>
      <c r="C223" s="12">
        <v>80802.542000000001</v>
      </c>
      <c r="D223" s="12">
        <v>77521.205000000002</v>
      </c>
      <c r="E223" s="12">
        <v>74703.769</v>
      </c>
      <c r="F223" s="12">
        <v>75513.809000000008</v>
      </c>
      <c r="G223" s="12">
        <v>78614.379000000001</v>
      </c>
      <c r="H223" s="12">
        <v>87869.633000000002</v>
      </c>
      <c r="I223" s="12">
        <v>94969.770999999993</v>
      </c>
      <c r="J223" s="12">
        <v>101067.09299999999</v>
      </c>
      <c r="K223" s="12">
        <v>109582.65999999999</v>
      </c>
      <c r="L223" s="12">
        <v>111051.374</v>
      </c>
      <c r="M223" s="12">
        <v>111259.507</v>
      </c>
      <c r="N223" s="12">
        <v>114362.466</v>
      </c>
      <c r="O223" s="12">
        <v>113342.93799999999</v>
      </c>
      <c r="P223" s="12">
        <v>115775.98199999999</v>
      </c>
      <c r="Q223" s="12">
        <v>117810.11</v>
      </c>
      <c r="R223" s="12">
        <v>129881.133</v>
      </c>
      <c r="S223" s="12">
        <v>139085.85399999999</v>
      </c>
      <c r="T223" s="12">
        <v>147429.02300000002</v>
      </c>
      <c r="U223" s="12">
        <v>145591.13200000001</v>
      </c>
      <c r="V223" s="12">
        <v>144699.72600000002</v>
      </c>
      <c r="W223" s="12">
        <v>134895.16999999998</v>
      </c>
      <c r="X223" s="12">
        <v>119064.27</v>
      </c>
      <c r="Y223" s="12">
        <v>101892.349</v>
      </c>
      <c r="AA223" s="2">
        <f>IFERROR(INDEX('Holiday Schedule'!$D$3:$D$24,MATCH(Total_StdO_Customers!A223,'Holiday Schedule'!$C$3:$C$24,0)),0)</f>
        <v>0</v>
      </c>
      <c r="AB223" s="2">
        <f t="shared" si="24"/>
        <v>6</v>
      </c>
      <c r="AC223" s="2">
        <f t="shared" si="25"/>
        <v>1949868.209</v>
      </c>
      <c r="AD223" s="5">
        <f t="shared" si="26"/>
        <v>663650.34400000027</v>
      </c>
      <c r="AE223" s="5">
        <f t="shared" si="27"/>
        <v>2613518.5530000003</v>
      </c>
      <c r="AG223" s="2">
        <f t="shared" si="28"/>
        <v>8</v>
      </c>
      <c r="AH223" s="2">
        <f t="shared" si="29"/>
        <v>2024</v>
      </c>
      <c r="AJ223" s="5">
        <f t="shared" si="30"/>
        <v>147429.02300000002</v>
      </c>
      <c r="AK223" s="2">
        <f t="shared" si="31"/>
        <v>19</v>
      </c>
    </row>
    <row r="224" spans="1:37" x14ac:dyDescent="0.25">
      <c r="A224" s="4">
        <v>45507</v>
      </c>
      <c r="B224" s="12">
        <v>91418.298999999999</v>
      </c>
      <c r="C224" s="12">
        <v>84797.11</v>
      </c>
      <c r="D224" s="12">
        <v>81150.254000000001</v>
      </c>
      <c r="E224" s="12">
        <v>78682.968999999997</v>
      </c>
      <c r="F224" s="12">
        <v>77480.214999999997</v>
      </c>
      <c r="G224" s="12">
        <v>80000.599999999991</v>
      </c>
      <c r="H224" s="12">
        <v>85219.319999999992</v>
      </c>
      <c r="I224" s="12">
        <v>94133.551999999996</v>
      </c>
      <c r="J224" s="12">
        <v>102437.379</v>
      </c>
      <c r="K224" s="12">
        <v>108290.024</v>
      </c>
      <c r="L224" s="12">
        <v>105425.65000000001</v>
      </c>
      <c r="M224" s="12">
        <v>107442.36499999999</v>
      </c>
      <c r="N224" s="12">
        <v>105206.91100000001</v>
      </c>
      <c r="O224" s="12">
        <v>104863.06299999999</v>
      </c>
      <c r="P224" s="12">
        <v>103708.93700000001</v>
      </c>
      <c r="Q224" s="12">
        <v>106846.027</v>
      </c>
      <c r="R224" s="12">
        <v>115429.048</v>
      </c>
      <c r="S224" s="12">
        <v>124811.10400000001</v>
      </c>
      <c r="T224" s="12">
        <v>134957.114</v>
      </c>
      <c r="U224" s="12">
        <v>139225.614</v>
      </c>
      <c r="V224" s="12">
        <v>136715.34600000002</v>
      </c>
      <c r="W224" s="12">
        <v>126929.50000000001</v>
      </c>
      <c r="X224" s="12">
        <v>112786.409</v>
      </c>
      <c r="Y224" s="12">
        <v>98124.563999999998</v>
      </c>
      <c r="AA224" s="2">
        <f>IFERROR(INDEX('Holiday Schedule'!$D$3:$D$24,MATCH(Total_StdO_Customers!A224,'Holiday Schedule'!$C$3:$C$24,0)),0)</f>
        <v>0</v>
      </c>
      <c r="AB224" s="2">
        <f t="shared" si="24"/>
        <v>7</v>
      </c>
      <c r="AC224" s="2">
        <f t="shared" si="25"/>
        <v>0</v>
      </c>
      <c r="AD224" s="5">
        <f t="shared" si="26"/>
        <v>2506081.3739999998</v>
      </c>
      <c r="AE224" s="5">
        <f t="shared" si="27"/>
        <v>2506081.3739999998</v>
      </c>
      <c r="AG224" s="2">
        <f t="shared" si="28"/>
        <v>8</v>
      </c>
      <c r="AH224" s="2">
        <f t="shared" si="29"/>
        <v>2024</v>
      </c>
      <c r="AJ224" s="5">
        <f t="shared" si="30"/>
        <v>139225.614</v>
      </c>
      <c r="AK224" s="2">
        <f t="shared" si="31"/>
        <v>20</v>
      </c>
    </row>
    <row r="225" spans="1:37" x14ac:dyDescent="0.25">
      <c r="A225" s="4">
        <v>45508</v>
      </c>
      <c r="B225" s="12">
        <v>88293.202000000005</v>
      </c>
      <c r="C225" s="12">
        <v>82193.526000000013</v>
      </c>
      <c r="D225" s="12">
        <v>79808.146999999997</v>
      </c>
      <c r="E225" s="12">
        <v>75699.986000000004</v>
      </c>
      <c r="F225" s="12">
        <v>76747.876000000004</v>
      </c>
      <c r="G225" s="12">
        <v>77436.770999999993</v>
      </c>
      <c r="H225" s="12">
        <v>82533.427000000011</v>
      </c>
      <c r="I225" s="12">
        <v>89748.179000000004</v>
      </c>
      <c r="J225" s="12">
        <v>99948.964999999997</v>
      </c>
      <c r="K225" s="12">
        <v>109089.98500000002</v>
      </c>
      <c r="L225" s="12">
        <v>111470.177</v>
      </c>
      <c r="M225" s="12">
        <v>109236.724</v>
      </c>
      <c r="N225" s="12">
        <v>104987.61500000001</v>
      </c>
      <c r="O225" s="12">
        <v>99629.656999999992</v>
      </c>
      <c r="P225" s="12">
        <v>102271.61099999999</v>
      </c>
      <c r="Q225" s="12">
        <v>112220.841</v>
      </c>
      <c r="R225" s="12">
        <v>121866.538</v>
      </c>
      <c r="S225" s="12">
        <v>129837.921</v>
      </c>
      <c r="T225" s="12">
        <v>131688.21400000001</v>
      </c>
      <c r="U225" s="12">
        <v>132220.58600000001</v>
      </c>
      <c r="V225" s="12">
        <v>129869.732</v>
      </c>
      <c r="W225" s="12">
        <v>120984.76300000001</v>
      </c>
      <c r="X225" s="12">
        <v>104159.001</v>
      </c>
      <c r="Y225" s="12">
        <v>91123.622999999992</v>
      </c>
      <c r="AA225" s="2">
        <f>IFERROR(INDEX('Holiday Schedule'!$D$3:$D$24,MATCH(Total_StdO_Customers!A225,'Holiday Schedule'!$C$3:$C$24,0)),0)</f>
        <v>0</v>
      </c>
      <c r="AB225" s="2">
        <f t="shared" si="24"/>
        <v>1</v>
      </c>
      <c r="AC225" s="2">
        <f t="shared" si="25"/>
        <v>0</v>
      </c>
      <c r="AD225" s="5">
        <f t="shared" si="26"/>
        <v>2463067.0669999998</v>
      </c>
      <c r="AE225" s="5">
        <f t="shared" si="27"/>
        <v>2463067.0669999998</v>
      </c>
      <c r="AG225" s="2">
        <f t="shared" si="28"/>
        <v>8</v>
      </c>
      <c r="AH225" s="2">
        <f t="shared" si="29"/>
        <v>2024</v>
      </c>
      <c r="AJ225" s="5">
        <f t="shared" si="30"/>
        <v>132220.58600000001</v>
      </c>
      <c r="AK225" s="2">
        <f t="shared" si="31"/>
        <v>20</v>
      </c>
    </row>
    <row r="226" spans="1:37" x14ac:dyDescent="0.25">
      <c r="A226" s="4">
        <v>45509</v>
      </c>
      <c r="B226" s="12">
        <v>80380.804000000004</v>
      </c>
      <c r="C226" s="12">
        <v>75693.815000000002</v>
      </c>
      <c r="D226" s="12">
        <v>72446.175000000003</v>
      </c>
      <c r="E226" s="12">
        <v>70834.159</v>
      </c>
      <c r="F226" s="12">
        <v>72624.675999999992</v>
      </c>
      <c r="G226" s="12">
        <v>75185.047000000006</v>
      </c>
      <c r="H226" s="12">
        <v>85174.511999999988</v>
      </c>
      <c r="I226" s="12">
        <v>90460.551999999996</v>
      </c>
      <c r="J226" s="12">
        <v>93163.149000000005</v>
      </c>
      <c r="K226" s="12">
        <v>98158.184000000008</v>
      </c>
      <c r="L226" s="12">
        <v>100367.947</v>
      </c>
      <c r="M226" s="12">
        <v>99343.161999999997</v>
      </c>
      <c r="N226" s="12">
        <v>99690.891999999993</v>
      </c>
      <c r="O226" s="12">
        <v>95467.77</v>
      </c>
      <c r="P226" s="12">
        <v>98334.347999999998</v>
      </c>
      <c r="Q226" s="12">
        <v>105836.141</v>
      </c>
      <c r="R226" s="12">
        <v>117012.102</v>
      </c>
      <c r="S226" s="12">
        <v>125369.799</v>
      </c>
      <c r="T226" s="12">
        <v>128160.071</v>
      </c>
      <c r="U226" s="12">
        <v>130384.429</v>
      </c>
      <c r="V226" s="12">
        <v>125840.80899999999</v>
      </c>
      <c r="W226" s="12">
        <v>115848.84000000001</v>
      </c>
      <c r="X226" s="12">
        <v>99542.154999999999</v>
      </c>
      <c r="Y226" s="12">
        <v>84988.074999999997</v>
      </c>
      <c r="AA226" s="2">
        <f>IFERROR(INDEX('Holiday Schedule'!$D$3:$D$24,MATCH(Total_StdO_Customers!A226,'Holiday Schedule'!$C$3:$C$24,0)),0)</f>
        <v>0</v>
      </c>
      <c r="AB226" s="2">
        <f t="shared" si="24"/>
        <v>2</v>
      </c>
      <c r="AC226" s="2">
        <f t="shared" si="25"/>
        <v>1722980.35</v>
      </c>
      <c r="AD226" s="5">
        <f t="shared" si="26"/>
        <v>617327.2629999998</v>
      </c>
      <c r="AE226" s="5">
        <f t="shared" si="27"/>
        <v>2340307.6129999999</v>
      </c>
      <c r="AG226" s="2">
        <f t="shared" si="28"/>
        <v>8</v>
      </c>
      <c r="AH226" s="2">
        <f t="shared" si="29"/>
        <v>2024</v>
      </c>
      <c r="AJ226" s="5">
        <f t="shared" si="30"/>
        <v>130384.429</v>
      </c>
      <c r="AK226" s="2">
        <f t="shared" si="31"/>
        <v>20</v>
      </c>
    </row>
    <row r="227" spans="1:37" x14ac:dyDescent="0.25">
      <c r="A227" s="4">
        <v>45510</v>
      </c>
      <c r="B227" s="12">
        <v>74648.210999999996</v>
      </c>
      <c r="C227" s="12">
        <v>71540.944000000003</v>
      </c>
      <c r="D227" s="12">
        <v>66581.432000000001</v>
      </c>
      <c r="E227" s="12">
        <v>66770.683000000005</v>
      </c>
      <c r="F227" s="12">
        <v>66655.813999999998</v>
      </c>
      <c r="G227" s="12">
        <v>71481.975999999995</v>
      </c>
      <c r="H227" s="12">
        <v>79697.98</v>
      </c>
      <c r="I227" s="12">
        <v>84918.352999999988</v>
      </c>
      <c r="J227" s="12">
        <v>88862.274999999994</v>
      </c>
      <c r="K227" s="12">
        <v>90837.455000000002</v>
      </c>
      <c r="L227" s="12">
        <v>89953.441000000006</v>
      </c>
      <c r="M227" s="12">
        <v>88163.736000000004</v>
      </c>
      <c r="N227" s="12">
        <v>82850.896999999997</v>
      </c>
      <c r="O227" s="12">
        <v>78983.154999999999</v>
      </c>
      <c r="P227" s="12">
        <v>83093.635999999999</v>
      </c>
      <c r="Q227" s="12">
        <v>83649.773000000001</v>
      </c>
      <c r="R227" s="12">
        <v>92797.394</v>
      </c>
      <c r="S227" s="12">
        <v>102556.936</v>
      </c>
      <c r="T227" s="12">
        <v>109131.024</v>
      </c>
      <c r="U227" s="12">
        <v>112563.70999999999</v>
      </c>
      <c r="V227" s="12">
        <v>114026.591</v>
      </c>
      <c r="W227" s="12">
        <v>105078.44100000001</v>
      </c>
      <c r="X227" s="12">
        <v>92544.306999999986</v>
      </c>
      <c r="Y227" s="12">
        <v>78831.53300000001</v>
      </c>
      <c r="AA227" s="2">
        <f>IFERROR(INDEX('Holiday Schedule'!$D$3:$D$24,MATCH(Total_StdO_Customers!A227,'Holiday Schedule'!$C$3:$C$24,0)),0)</f>
        <v>0</v>
      </c>
      <c r="AB227" s="2">
        <f t="shared" si="24"/>
        <v>3</v>
      </c>
      <c r="AC227" s="2">
        <f t="shared" si="25"/>
        <v>1500011.1240000003</v>
      </c>
      <c r="AD227" s="5">
        <f t="shared" si="26"/>
        <v>576208.57299999986</v>
      </c>
      <c r="AE227" s="5">
        <f t="shared" si="27"/>
        <v>2076219.6970000002</v>
      </c>
      <c r="AG227" s="2">
        <f t="shared" si="28"/>
        <v>8</v>
      </c>
      <c r="AH227" s="2">
        <f t="shared" si="29"/>
        <v>2024</v>
      </c>
      <c r="AJ227" s="5">
        <f t="shared" si="30"/>
        <v>114026.591</v>
      </c>
      <c r="AK227" s="2">
        <f t="shared" si="31"/>
        <v>21</v>
      </c>
    </row>
    <row r="228" spans="1:37" x14ac:dyDescent="0.25">
      <c r="A228" s="4">
        <v>45511</v>
      </c>
      <c r="B228" s="12">
        <v>70596.487000000008</v>
      </c>
      <c r="C228" s="12">
        <v>65728.986999999994</v>
      </c>
      <c r="D228" s="12">
        <v>62747.868000000009</v>
      </c>
      <c r="E228" s="12">
        <v>62967.445999999996</v>
      </c>
      <c r="F228" s="12">
        <v>63821.96</v>
      </c>
      <c r="G228" s="12">
        <v>68632.639999999999</v>
      </c>
      <c r="H228" s="12">
        <v>76129.194999999992</v>
      </c>
      <c r="I228" s="12">
        <v>81721.884999999995</v>
      </c>
      <c r="J228" s="12">
        <v>81145.088000000003</v>
      </c>
      <c r="K228" s="12">
        <v>81179.92300000001</v>
      </c>
      <c r="L228" s="12">
        <v>79325.823000000004</v>
      </c>
      <c r="M228" s="12">
        <v>81754.900999999998</v>
      </c>
      <c r="N228" s="12">
        <v>80992.896000000008</v>
      </c>
      <c r="O228" s="12">
        <v>80871.64</v>
      </c>
      <c r="P228" s="12">
        <v>82319.611999999994</v>
      </c>
      <c r="Q228" s="12">
        <v>87603.878999999986</v>
      </c>
      <c r="R228" s="12">
        <v>95846.226999999999</v>
      </c>
      <c r="S228" s="12">
        <v>107374.33799999999</v>
      </c>
      <c r="T228" s="12">
        <v>116012.166</v>
      </c>
      <c r="U228" s="12">
        <v>117598.538</v>
      </c>
      <c r="V228" s="12">
        <v>116791.908</v>
      </c>
      <c r="W228" s="12">
        <v>107727.96799999999</v>
      </c>
      <c r="X228" s="12">
        <v>93866.858000000007</v>
      </c>
      <c r="Y228" s="12">
        <v>76594.90400000001</v>
      </c>
      <c r="AA228" s="2">
        <f>IFERROR(INDEX('Holiday Schedule'!$D$3:$D$24,MATCH(Total_StdO_Customers!A228,'Holiday Schedule'!$C$3:$C$24,0)),0)</f>
        <v>0</v>
      </c>
      <c r="AB228" s="2">
        <f t="shared" si="24"/>
        <v>4</v>
      </c>
      <c r="AC228" s="2">
        <f t="shared" si="25"/>
        <v>1492133.65</v>
      </c>
      <c r="AD228" s="5">
        <f t="shared" si="26"/>
        <v>547219.4870000002</v>
      </c>
      <c r="AE228" s="5">
        <f t="shared" si="27"/>
        <v>2039353.1370000001</v>
      </c>
      <c r="AG228" s="2">
        <f t="shared" si="28"/>
        <v>8</v>
      </c>
      <c r="AH228" s="2">
        <f t="shared" si="29"/>
        <v>2024</v>
      </c>
      <c r="AJ228" s="5">
        <f t="shared" si="30"/>
        <v>117598.538</v>
      </c>
      <c r="AK228" s="2">
        <f t="shared" si="31"/>
        <v>20</v>
      </c>
    </row>
    <row r="229" spans="1:37" x14ac:dyDescent="0.25">
      <c r="A229" s="4">
        <v>45512</v>
      </c>
      <c r="B229" s="12">
        <v>73281.084000000003</v>
      </c>
      <c r="C229" s="12">
        <v>66046.342000000004</v>
      </c>
      <c r="D229" s="12">
        <v>63214.750999999997</v>
      </c>
      <c r="E229" s="12">
        <v>61465.919999999998</v>
      </c>
      <c r="F229" s="12">
        <v>63049.891000000003</v>
      </c>
      <c r="G229" s="12">
        <v>66460.94</v>
      </c>
      <c r="H229" s="12">
        <v>73571.78899999999</v>
      </c>
      <c r="I229" s="12">
        <v>78020.055000000008</v>
      </c>
      <c r="J229" s="12">
        <v>76849.904999999999</v>
      </c>
      <c r="K229" s="12">
        <v>78343.247999999992</v>
      </c>
      <c r="L229" s="12">
        <v>76729.153999999995</v>
      </c>
      <c r="M229" s="12">
        <v>77692.581000000006</v>
      </c>
      <c r="N229" s="12">
        <v>77341.722999999998</v>
      </c>
      <c r="O229" s="12">
        <v>77209.343000000008</v>
      </c>
      <c r="P229" s="12">
        <v>81846.513000000006</v>
      </c>
      <c r="Q229" s="12">
        <v>84887.283999999985</v>
      </c>
      <c r="R229" s="12">
        <v>94151.468999999997</v>
      </c>
      <c r="S229" s="12">
        <v>105218.186</v>
      </c>
      <c r="T229" s="12">
        <v>112866.76</v>
      </c>
      <c r="U229" s="12">
        <v>114491.681</v>
      </c>
      <c r="V229" s="12">
        <v>114334.25199999999</v>
      </c>
      <c r="W229" s="12">
        <v>106385.966</v>
      </c>
      <c r="X229" s="12">
        <v>94639.097999999998</v>
      </c>
      <c r="Y229" s="12">
        <v>79662.239000000001</v>
      </c>
      <c r="AA229" s="2">
        <f>IFERROR(INDEX('Holiday Schedule'!$D$3:$D$24,MATCH(Total_StdO_Customers!A229,'Holiday Schedule'!$C$3:$C$24,0)),0)</f>
        <v>0</v>
      </c>
      <c r="AB229" s="2">
        <f t="shared" si="24"/>
        <v>5</v>
      </c>
      <c r="AC229" s="2">
        <f t="shared" si="25"/>
        <v>1451007.2180000003</v>
      </c>
      <c r="AD229" s="5">
        <f t="shared" si="26"/>
        <v>546752.95600000001</v>
      </c>
      <c r="AE229" s="5">
        <f t="shared" si="27"/>
        <v>1997760.1740000003</v>
      </c>
      <c r="AG229" s="2">
        <f t="shared" si="28"/>
        <v>8</v>
      </c>
      <c r="AH229" s="2">
        <f t="shared" si="29"/>
        <v>2024</v>
      </c>
      <c r="AJ229" s="5">
        <f t="shared" si="30"/>
        <v>114491.681</v>
      </c>
      <c r="AK229" s="2">
        <f t="shared" si="31"/>
        <v>20</v>
      </c>
    </row>
    <row r="230" spans="1:37" x14ac:dyDescent="0.25">
      <c r="A230" s="4">
        <v>45513</v>
      </c>
      <c r="B230" s="12">
        <v>83056.002999999997</v>
      </c>
      <c r="C230" s="12">
        <v>89747.217000000004</v>
      </c>
      <c r="D230" s="12">
        <v>85231.731</v>
      </c>
      <c r="E230" s="12">
        <v>74404.246999999988</v>
      </c>
      <c r="F230" s="12">
        <v>66161.053</v>
      </c>
      <c r="G230" s="12">
        <v>74253.73</v>
      </c>
      <c r="H230" s="12">
        <v>71222.588000000003</v>
      </c>
      <c r="I230" s="12">
        <v>80597.929999999993</v>
      </c>
      <c r="J230" s="12">
        <v>81799.77900000001</v>
      </c>
      <c r="K230" s="12">
        <v>83779.282999999996</v>
      </c>
      <c r="L230" s="12">
        <v>75559.648000000001</v>
      </c>
      <c r="M230" s="12">
        <v>74369.362999999998</v>
      </c>
      <c r="N230" s="12">
        <v>93608.966000000015</v>
      </c>
      <c r="O230" s="12">
        <v>87159.312999999995</v>
      </c>
      <c r="P230" s="12">
        <v>85877.650999999998</v>
      </c>
      <c r="Q230" s="12">
        <v>88849.010999999999</v>
      </c>
      <c r="R230" s="12">
        <v>95241.021999999997</v>
      </c>
      <c r="S230" s="12">
        <v>102336.952</v>
      </c>
      <c r="T230" s="12">
        <v>105534.25300000001</v>
      </c>
      <c r="U230" s="12">
        <v>107559.32999999999</v>
      </c>
      <c r="V230" s="12">
        <v>106688.075</v>
      </c>
      <c r="W230" s="12">
        <v>102813.37699999999</v>
      </c>
      <c r="X230" s="12">
        <v>93775.37999999999</v>
      </c>
      <c r="Y230" s="12">
        <v>82472.011999999988</v>
      </c>
      <c r="AA230" s="2">
        <f>IFERROR(INDEX('Holiday Schedule'!$D$3:$D$24,MATCH(Total_StdO_Customers!A230,'Holiday Schedule'!$C$3:$C$24,0)),0)</f>
        <v>0</v>
      </c>
      <c r="AB230" s="2">
        <f t="shared" si="24"/>
        <v>6</v>
      </c>
      <c r="AC230" s="2">
        <f t="shared" si="25"/>
        <v>1465549.3329999999</v>
      </c>
      <c r="AD230" s="5">
        <f t="shared" si="26"/>
        <v>626548.58100000047</v>
      </c>
      <c r="AE230" s="5">
        <f t="shared" si="27"/>
        <v>2092097.9140000003</v>
      </c>
      <c r="AG230" s="2">
        <f t="shared" si="28"/>
        <v>8</v>
      </c>
      <c r="AH230" s="2">
        <f t="shared" si="29"/>
        <v>2024</v>
      </c>
      <c r="AJ230" s="5">
        <f t="shared" si="30"/>
        <v>107559.32999999999</v>
      </c>
      <c r="AK230" s="2">
        <f t="shared" si="31"/>
        <v>20</v>
      </c>
    </row>
    <row r="231" spans="1:37" x14ac:dyDescent="0.25">
      <c r="A231" s="4">
        <v>45514</v>
      </c>
      <c r="B231" s="12">
        <v>74538.548999999999</v>
      </c>
      <c r="C231" s="12">
        <v>71007.397000000012</v>
      </c>
      <c r="D231" s="12">
        <v>67690.499000000011</v>
      </c>
      <c r="E231" s="12">
        <v>66807.053</v>
      </c>
      <c r="F231" s="12">
        <v>67445.995999999999</v>
      </c>
      <c r="G231" s="12">
        <v>70862.205000000002</v>
      </c>
      <c r="H231" s="12">
        <v>76095.246999999988</v>
      </c>
      <c r="I231" s="12">
        <v>84570.567999999999</v>
      </c>
      <c r="J231" s="12">
        <v>93358.060999999987</v>
      </c>
      <c r="K231" s="12">
        <v>99081.766999999993</v>
      </c>
      <c r="L231" s="12">
        <v>103140.62599999999</v>
      </c>
      <c r="M231" s="12">
        <v>101861.829</v>
      </c>
      <c r="N231" s="12">
        <v>101829.803</v>
      </c>
      <c r="O231" s="12">
        <v>100759.735</v>
      </c>
      <c r="P231" s="12">
        <v>102771.57999999999</v>
      </c>
      <c r="Q231" s="12">
        <v>107424.94899999999</v>
      </c>
      <c r="R231" s="12">
        <v>119109.35</v>
      </c>
      <c r="S231" s="12">
        <v>126109.598</v>
      </c>
      <c r="T231" s="12">
        <v>132739.27299999999</v>
      </c>
      <c r="U231" s="12">
        <v>132051.364</v>
      </c>
      <c r="V231" s="12">
        <v>131144.19399999999</v>
      </c>
      <c r="W231" s="12">
        <v>120567.33200000001</v>
      </c>
      <c r="X231" s="12">
        <v>104690.121</v>
      </c>
      <c r="Y231" s="12">
        <v>90447.768000000011</v>
      </c>
      <c r="AA231" s="2">
        <f>IFERROR(INDEX('Holiday Schedule'!$D$3:$D$24,MATCH(Total_StdO_Customers!A231,'Holiday Schedule'!$C$3:$C$24,0)),0)</f>
        <v>0</v>
      </c>
      <c r="AB231" s="2">
        <f t="shared" si="24"/>
        <v>7</v>
      </c>
      <c r="AC231" s="2">
        <f t="shared" si="25"/>
        <v>0</v>
      </c>
      <c r="AD231" s="5">
        <f t="shared" si="26"/>
        <v>2346104.8640000001</v>
      </c>
      <c r="AE231" s="5">
        <f t="shared" si="27"/>
        <v>2346104.8640000001</v>
      </c>
      <c r="AG231" s="2">
        <f t="shared" si="28"/>
        <v>8</v>
      </c>
      <c r="AH231" s="2">
        <f t="shared" si="29"/>
        <v>2024</v>
      </c>
      <c r="AJ231" s="5">
        <f t="shared" si="30"/>
        <v>132739.27299999999</v>
      </c>
      <c r="AK231" s="2">
        <f t="shared" si="31"/>
        <v>19</v>
      </c>
    </row>
    <row r="232" spans="1:37" x14ac:dyDescent="0.25">
      <c r="A232" s="4">
        <v>45515</v>
      </c>
      <c r="B232" s="12">
        <v>80247.126000000004</v>
      </c>
      <c r="C232" s="12">
        <v>73817.294999999998</v>
      </c>
      <c r="D232" s="12">
        <v>68951.634000000005</v>
      </c>
      <c r="E232" s="12">
        <v>66584.31</v>
      </c>
      <c r="F232" s="12">
        <v>66045.17</v>
      </c>
      <c r="G232" s="12">
        <v>67100.304000000004</v>
      </c>
      <c r="H232" s="12">
        <v>70503.659</v>
      </c>
      <c r="I232" s="12">
        <v>75967.485000000001</v>
      </c>
      <c r="J232" s="12">
        <v>80692.277000000002</v>
      </c>
      <c r="K232" s="12">
        <v>85834.780999999988</v>
      </c>
      <c r="L232" s="12">
        <v>86692.471000000005</v>
      </c>
      <c r="M232" s="12">
        <v>85938.928</v>
      </c>
      <c r="N232" s="12">
        <v>88253.061000000002</v>
      </c>
      <c r="O232" s="12">
        <v>88042.739000000001</v>
      </c>
      <c r="P232" s="12">
        <v>88092.17300000001</v>
      </c>
      <c r="Q232" s="12">
        <v>93772.714999999997</v>
      </c>
      <c r="R232" s="12">
        <v>101357.649</v>
      </c>
      <c r="S232" s="12">
        <v>113728.156</v>
      </c>
      <c r="T232" s="12">
        <v>121355.713</v>
      </c>
      <c r="U232" s="12">
        <v>122407.209</v>
      </c>
      <c r="V232" s="12">
        <v>121029.34999999999</v>
      </c>
      <c r="W232" s="12">
        <v>109647.86199999999</v>
      </c>
      <c r="X232" s="12">
        <v>96615.891000000003</v>
      </c>
      <c r="Y232" s="12">
        <v>83453.537999999986</v>
      </c>
      <c r="AA232" s="2">
        <f>IFERROR(INDEX('Holiday Schedule'!$D$3:$D$24,MATCH(Total_StdO_Customers!A232,'Holiday Schedule'!$C$3:$C$24,0)),0)</f>
        <v>0</v>
      </c>
      <c r="AB232" s="2">
        <f t="shared" si="24"/>
        <v>1</v>
      </c>
      <c r="AC232" s="2">
        <f t="shared" si="25"/>
        <v>0</v>
      </c>
      <c r="AD232" s="5">
        <f t="shared" si="26"/>
        <v>2136131.4960000003</v>
      </c>
      <c r="AE232" s="5">
        <f t="shared" si="27"/>
        <v>2136131.4960000003</v>
      </c>
      <c r="AG232" s="2">
        <f t="shared" si="28"/>
        <v>8</v>
      </c>
      <c r="AH232" s="2">
        <f t="shared" si="29"/>
        <v>2024</v>
      </c>
      <c r="AJ232" s="5">
        <f t="shared" si="30"/>
        <v>122407.209</v>
      </c>
      <c r="AK232" s="2">
        <f t="shared" si="31"/>
        <v>20</v>
      </c>
    </row>
    <row r="233" spans="1:37" x14ac:dyDescent="0.25">
      <c r="A233" s="4">
        <v>45516</v>
      </c>
      <c r="B233" s="12">
        <v>73254.035999999993</v>
      </c>
      <c r="C233" s="12">
        <v>69036.623000000007</v>
      </c>
      <c r="D233" s="12">
        <v>65495.436999999991</v>
      </c>
      <c r="E233" s="12">
        <v>64107.394</v>
      </c>
      <c r="F233" s="12">
        <v>66012.903999999995</v>
      </c>
      <c r="G233" s="12">
        <v>70159.646999999997</v>
      </c>
      <c r="H233" s="12">
        <v>77248.88</v>
      </c>
      <c r="I233" s="12">
        <v>83445.760000000009</v>
      </c>
      <c r="J233" s="12">
        <v>83852.124000000011</v>
      </c>
      <c r="K233" s="12">
        <v>86437.808999999994</v>
      </c>
      <c r="L233" s="12">
        <v>88184.457000000009</v>
      </c>
      <c r="M233" s="12">
        <v>89603.351999999999</v>
      </c>
      <c r="N233" s="12">
        <v>87957.076000000001</v>
      </c>
      <c r="O233" s="12">
        <v>84459.043000000005</v>
      </c>
      <c r="P233" s="12">
        <v>85508.125999999989</v>
      </c>
      <c r="Q233" s="12">
        <v>88265.767000000007</v>
      </c>
      <c r="R233" s="12">
        <v>96108.872999999992</v>
      </c>
      <c r="S233" s="12">
        <v>107784.984</v>
      </c>
      <c r="T233" s="12">
        <v>115079.51299999999</v>
      </c>
      <c r="U233" s="12">
        <v>117010.624</v>
      </c>
      <c r="V233" s="12">
        <v>116148.30300000001</v>
      </c>
      <c r="W233" s="12">
        <v>106986.05100000001</v>
      </c>
      <c r="X233" s="12">
        <v>93136.484000000011</v>
      </c>
      <c r="Y233" s="12">
        <v>79332.73599999999</v>
      </c>
      <c r="AA233" s="2">
        <f>IFERROR(INDEX('Holiday Schedule'!$D$3:$D$24,MATCH(Total_StdO_Customers!A233,'Holiday Schedule'!$C$3:$C$24,0)),0)</f>
        <v>0</v>
      </c>
      <c r="AB233" s="2">
        <f t="shared" si="24"/>
        <v>2</v>
      </c>
      <c r="AC233" s="2">
        <f t="shared" si="25"/>
        <v>1529968.3460000001</v>
      </c>
      <c r="AD233" s="5">
        <f t="shared" si="26"/>
        <v>564647.65699999966</v>
      </c>
      <c r="AE233" s="5">
        <f t="shared" si="27"/>
        <v>2094616.0029999998</v>
      </c>
      <c r="AG233" s="2">
        <f t="shared" si="28"/>
        <v>8</v>
      </c>
      <c r="AH233" s="2">
        <f t="shared" si="29"/>
        <v>2024</v>
      </c>
      <c r="AJ233" s="5">
        <f t="shared" si="30"/>
        <v>117010.624</v>
      </c>
      <c r="AK233" s="2">
        <f t="shared" si="31"/>
        <v>20</v>
      </c>
    </row>
    <row r="234" spans="1:37" x14ac:dyDescent="0.25">
      <c r="A234" s="4">
        <v>45517</v>
      </c>
      <c r="B234" s="12">
        <v>71611.901999999987</v>
      </c>
      <c r="C234" s="12">
        <v>67696.357000000004</v>
      </c>
      <c r="D234" s="12">
        <v>63609.701999999997</v>
      </c>
      <c r="E234" s="12">
        <v>64316.493999999999</v>
      </c>
      <c r="F234" s="12">
        <v>65142.077999999994</v>
      </c>
      <c r="G234" s="12">
        <v>69381.565000000002</v>
      </c>
      <c r="H234" s="12">
        <v>77288.880999999994</v>
      </c>
      <c r="I234" s="12">
        <v>82059.494000000006</v>
      </c>
      <c r="J234" s="12">
        <v>81901.332999999999</v>
      </c>
      <c r="K234" s="12">
        <v>84933.459000000003</v>
      </c>
      <c r="L234" s="12">
        <v>84714.566000000006</v>
      </c>
      <c r="M234" s="12">
        <v>82123.65400000001</v>
      </c>
      <c r="N234" s="12">
        <v>83690.532999999996</v>
      </c>
      <c r="O234" s="12">
        <v>81302.019</v>
      </c>
      <c r="P234" s="12">
        <v>83958.770999999993</v>
      </c>
      <c r="Q234" s="12">
        <v>89686.482000000004</v>
      </c>
      <c r="R234" s="12">
        <v>101672.501</v>
      </c>
      <c r="S234" s="12">
        <v>113365.87</v>
      </c>
      <c r="T234" s="12">
        <v>121494.446</v>
      </c>
      <c r="U234" s="12">
        <v>122632.568</v>
      </c>
      <c r="V234" s="12">
        <v>120499.30500000001</v>
      </c>
      <c r="W234" s="12">
        <v>111076.613</v>
      </c>
      <c r="X234" s="12">
        <v>97493.758000000016</v>
      </c>
      <c r="Y234" s="12">
        <v>82423.120999999999</v>
      </c>
      <c r="AA234" s="2">
        <f>IFERROR(INDEX('Holiday Schedule'!$D$3:$D$24,MATCH(Total_StdO_Customers!A234,'Holiday Schedule'!$C$3:$C$24,0)),0)</f>
        <v>0</v>
      </c>
      <c r="AB234" s="2">
        <f t="shared" si="24"/>
        <v>3</v>
      </c>
      <c r="AC234" s="2">
        <f t="shared" si="25"/>
        <v>1542605.3719999997</v>
      </c>
      <c r="AD234" s="5">
        <f t="shared" si="26"/>
        <v>561470.09999999986</v>
      </c>
      <c r="AE234" s="5">
        <f t="shared" si="27"/>
        <v>2104075.4719999996</v>
      </c>
      <c r="AG234" s="2">
        <f t="shared" si="28"/>
        <v>8</v>
      </c>
      <c r="AH234" s="2">
        <f t="shared" si="29"/>
        <v>2024</v>
      </c>
      <c r="AJ234" s="5">
        <f t="shared" si="30"/>
        <v>122632.568</v>
      </c>
      <c r="AK234" s="2">
        <f t="shared" si="31"/>
        <v>20</v>
      </c>
    </row>
    <row r="235" spans="1:37" x14ac:dyDescent="0.25">
      <c r="A235" s="4">
        <v>45518</v>
      </c>
      <c r="B235" s="12">
        <v>74296.201000000001</v>
      </c>
      <c r="C235" s="12">
        <v>69046.513999999996</v>
      </c>
      <c r="D235" s="12">
        <v>66704.614000000001</v>
      </c>
      <c r="E235" s="12">
        <v>64826.317999999999</v>
      </c>
      <c r="F235" s="12">
        <v>65715.864000000001</v>
      </c>
      <c r="G235" s="12">
        <v>69787.775000000009</v>
      </c>
      <c r="H235" s="12">
        <v>77091.400000000009</v>
      </c>
      <c r="I235" s="12">
        <v>83577.413</v>
      </c>
      <c r="J235" s="12">
        <v>84223.975999999995</v>
      </c>
      <c r="K235" s="12">
        <v>86941.968999999997</v>
      </c>
      <c r="L235" s="12">
        <v>85037.915999999997</v>
      </c>
      <c r="M235" s="12">
        <v>85041.019</v>
      </c>
      <c r="N235" s="12">
        <v>86379.18</v>
      </c>
      <c r="O235" s="12">
        <v>87868.861999999994</v>
      </c>
      <c r="P235" s="12">
        <v>88721.756999999998</v>
      </c>
      <c r="Q235" s="12">
        <v>96939.412000000011</v>
      </c>
      <c r="R235" s="12">
        <v>102112.338</v>
      </c>
      <c r="S235" s="12">
        <v>110667.031</v>
      </c>
      <c r="T235" s="12">
        <v>115390.588</v>
      </c>
      <c r="U235" s="12">
        <v>119183.47499999999</v>
      </c>
      <c r="V235" s="12">
        <v>116775.73500000002</v>
      </c>
      <c r="W235" s="12">
        <v>107891.34499999999</v>
      </c>
      <c r="X235" s="12">
        <v>95050.903999999995</v>
      </c>
      <c r="Y235" s="12">
        <v>80914.02900000001</v>
      </c>
      <c r="AA235" s="2">
        <f>IFERROR(INDEX('Holiday Schedule'!$D$3:$D$24,MATCH(Total_StdO_Customers!A235,'Holiday Schedule'!$C$3:$C$24,0)),0)</f>
        <v>0</v>
      </c>
      <c r="AB235" s="2">
        <f t="shared" si="24"/>
        <v>4</v>
      </c>
      <c r="AC235" s="2">
        <f t="shared" si="25"/>
        <v>1551802.9200000002</v>
      </c>
      <c r="AD235" s="5">
        <f t="shared" si="26"/>
        <v>568382.71500000008</v>
      </c>
      <c r="AE235" s="5">
        <f t="shared" si="27"/>
        <v>2120185.6350000002</v>
      </c>
      <c r="AG235" s="2">
        <f t="shared" si="28"/>
        <v>8</v>
      </c>
      <c r="AH235" s="2">
        <f t="shared" si="29"/>
        <v>2024</v>
      </c>
      <c r="AJ235" s="5">
        <f t="shared" si="30"/>
        <v>119183.47499999999</v>
      </c>
      <c r="AK235" s="2">
        <f t="shared" si="31"/>
        <v>20</v>
      </c>
    </row>
    <row r="236" spans="1:37" x14ac:dyDescent="0.25">
      <c r="A236" s="4">
        <v>45519</v>
      </c>
      <c r="B236" s="12">
        <v>71838.668999999994</v>
      </c>
      <c r="C236" s="12">
        <v>67546.118000000002</v>
      </c>
      <c r="D236" s="12">
        <v>64892.743999999999</v>
      </c>
      <c r="E236" s="12">
        <v>63419.342000000004</v>
      </c>
      <c r="F236" s="12">
        <v>65709.664000000004</v>
      </c>
      <c r="G236" s="12">
        <v>68525.543999999994</v>
      </c>
      <c r="H236" s="12">
        <v>77224.510999999999</v>
      </c>
      <c r="I236" s="12">
        <v>83940.188000000009</v>
      </c>
      <c r="J236" s="12">
        <v>86100.831000000006</v>
      </c>
      <c r="K236" s="12">
        <v>87231.102000000014</v>
      </c>
      <c r="L236" s="12">
        <v>86749.406000000003</v>
      </c>
      <c r="M236" s="12">
        <v>81934.656999999992</v>
      </c>
      <c r="N236" s="12">
        <v>81678.728000000003</v>
      </c>
      <c r="O236" s="12">
        <v>80332.286999999997</v>
      </c>
      <c r="P236" s="12">
        <v>83535.817999999999</v>
      </c>
      <c r="Q236" s="12">
        <v>87832.077999999994</v>
      </c>
      <c r="R236" s="12">
        <v>97363.665999999997</v>
      </c>
      <c r="S236" s="12">
        <v>107573.117</v>
      </c>
      <c r="T236" s="12">
        <v>112393.003</v>
      </c>
      <c r="U236" s="12">
        <v>115235.98700000001</v>
      </c>
      <c r="V236" s="12">
        <v>114588.105</v>
      </c>
      <c r="W236" s="12">
        <v>105873.08199999999</v>
      </c>
      <c r="X236" s="12">
        <v>92170.816999999995</v>
      </c>
      <c r="Y236" s="12">
        <v>80151.21699999999</v>
      </c>
      <c r="AA236" s="2">
        <f>IFERROR(INDEX('Holiday Schedule'!$D$3:$D$24,MATCH(Total_StdO_Customers!A236,'Holiday Schedule'!$C$3:$C$24,0)),0)</f>
        <v>0</v>
      </c>
      <c r="AB236" s="2">
        <f t="shared" si="24"/>
        <v>5</v>
      </c>
      <c r="AC236" s="2">
        <f t="shared" si="25"/>
        <v>1504532.8719999997</v>
      </c>
      <c r="AD236" s="5">
        <f t="shared" si="26"/>
        <v>559307.80900000012</v>
      </c>
      <c r="AE236" s="5">
        <f t="shared" si="27"/>
        <v>2063840.6809999999</v>
      </c>
      <c r="AG236" s="2">
        <f t="shared" si="28"/>
        <v>8</v>
      </c>
      <c r="AH236" s="2">
        <f t="shared" si="29"/>
        <v>2024</v>
      </c>
      <c r="AJ236" s="5">
        <f t="shared" si="30"/>
        <v>115235.98700000001</v>
      </c>
      <c r="AK236" s="2">
        <f t="shared" si="31"/>
        <v>20</v>
      </c>
    </row>
    <row r="237" spans="1:37" x14ac:dyDescent="0.25">
      <c r="A237" s="4">
        <v>45520</v>
      </c>
      <c r="B237" s="12">
        <v>70391.845000000001</v>
      </c>
      <c r="C237" s="12">
        <v>66671.949000000008</v>
      </c>
      <c r="D237" s="12">
        <v>63279.953000000001</v>
      </c>
      <c r="E237" s="12">
        <v>63183.288</v>
      </c>
      <c r="F237" s="12">
        <v>64199.847000000002</v>
      </c>
      <c r="G237" s="12">
        <v>68389.108000000007</v>
      </c>
      <c r="H237" s="12">
        <v>77159.781000000003</v>
      </c>
      <c r="I237" s="12">
        <v>81726.918000000005</v>
      </c>
      <c r="J237" s="12">
        <v>83884.649999999994</v>
      </c>
      <c r="K237" s="12">
        <v>86757.838000000003</v>
      </c>
      <c r="L237" s="12">
        <v>84138.356</v>
      </c>
      <c r="M237" s="12">
        <v>80754.262999999992</v>
      </c>
      <c r="N237" s="12">
        <v>81631.231</v>
      </c>
      <c r="O237" s="12">
        <v>80401.995999999999</v>
      </c>
      <c r="P237" s="12">
        <v>81190.563999999998</v>
      </c>
      <c r="Q237" s="12">
        <v>86083.652000000002</v>
      </c>
      <c r="R237" s="12">
        <v>96881.316000000006</v>
      </c>
      <c r="S237" s="12">
        <v>106935.091</v>
      </c>
      <c r="T237" s="12">
        <v>112926.94799999999</v>
      </c>
      <c r="U237" s="12">
        <v>114168.126</v>
      </c>
      <c r="V237" s="12">
        <v>113624.31299999999</v>
      </c>
      <c r="W237" s="12">
        <v>105113.75899999999</v>
      </c>
      <c r="X237" s="12">
        <v>94001.11</v>
      </c>
      <c r="Y237" s="12">
        <v>79675.411000000007</v>
      </c>
      <c r="AA237" s="2">
        <f>IFERROR(INDEX('Holiday Schedule'!$D$3:$D$24,MATCH(Total_StdO_Customers!A237,'Holiday Schedule'!$C$3:$C$24,0)),0)</f>
        <v>0</v>
      </c>
      <c r="AB237" s="2">
        <f t="shared" si="24"/>
        <v>6</v>
      </c>
      <c r="AC237" s="2">
        <f t="shared" si="25"/>
        <v>1490220.1310000003</v>
      </c>
      <c r="AD237" s="5">
        <f t="shared" si="26"/>
        <v>552951.18200000026</v>
      </c>
      <c r="AE237" s="5">
        <f t="shared" si="27"/>
        <v>2043171.3130000005</v>
      </c>
      <c r="AG237" s="2">
        <f t="shared" si="28"/>
        <v>8</v>
      </c>
      <c r="AH237" s="2">
        <f t="shared" si="29"/>
        <v>2024</v>
      </c>
      <c r="AJ237" s="5">
        <f t="shared" si="30"/>
        <v>114168.126</v>
      </c>
      <c r="AK237" s="2">
        <f t="shared" si="31"/>
        <v>20</v>
      </c>
    </row>
    <row r="238" spans="1:37" x14ac:dyDescent="0.25">
      <c r="A238" s="4">
        <v>45521</v>
      </c>
      <c r="B238" s="12">
        <v>71280.277000000002</v>
      </c>
      <c r="C238" s="12">
        <v>66637.072999999989</v>
      </c>
      <c r="D238" s="12">
        <v>63035.933999999994</v>
      </c>
      <c r="E238" s="12">
        <v>62046.758999999998</v>
      </c>
      <c r="F238" s="12">
        <v>61422.766000000003</v>
      </c>
      <c r="G238" s="12">
        <v>64248.927000000003</v>
      </c>
      <c r="H238" s="12">
        <v>68809.966</v>
      </c>
      <c r="I238" s="12">
        <v>75252.095000000001</v>
      </c>
      <c r="J238" s="12">
        <v>79611.767000000007</v>
      </c>
      <c r="K238" s="12">
        <v>82199.944000000003</v>
      </c>
      <c r="L238" s="12">
        <v>80328.932000000001</v>
      </c>
      <c r="M238" s="12">
        <v>77766.519</v>
      </c>
      <c r="N238" s="12">
        <v>76051.201000000001</v>
      </c>
      <c r="O238" s="12">
        <v>74585.589000000007</v>
      </c>
      <c r="P238" s="12">
        <v>74559.195999999996</v>
      </c>
      <c r="Q238" s="12">
        <v>81033.597000000009</v>
      </c>
      <c r="R238" s="12">
        <v>90736.093000000008</v>
      </c>
      <c r="S238" s="12">
        <v>101053.083</v>
      </c>
      <c r="T238" s="12">
        <v>106009.402</v>
      </c>
      <c r="U238" s="12">
        <v>110148.55</v>
      </c>
      <c r="V238" s="12">
        <v>108509.54399999999</v>
      </c>
      <c r="W238" s="12">
        <v>102008.75899999999</v>
      </c>
      <c r="X238" s="12">
        <v>90192.409</v>
      </c>
      <c r="Y238" s="12">
        <v>78646.06700000001</v>
      </c>
      <c r="AA238" s="2">
        <f>IFERROR(INDEX('Holiday Schedule'!$D$3:$D$24,MATCH(Total_StdO_Customers!A238,'Holiday Schedule'!$C$3:$C$24,0)),0)</f>
        <v>0</v>
      </c>
      <c r="AB238" s="2">
        <f t="shared" si="24"/>
        <v>7</v>
      </c>
      <c r="AC238" s="2">
        <f t="shared" si="25"/>
        <v>0</v>
      </c>
      <c r="AD238" s="5">
        <f t="shared" si="26"/>
        <v>1946174.4490000005</v>
      </c>
      <c r="AE238" s="5">
        <f t="shared" si="27"/>
        <v>1946174.4490000005</v>
      </c>
      <c r="AG238" s="2">
        <f t="shared" si="28"/>
        <v>8</v>
      </c>
      <c r="AH238" s="2">
        <f t="shared" si="29"/>
        <v>2024</v>
      </c>
      <c r="AJ238" s="5">
        <f t="shared" si="30"/>
        <v>110148.55</v>
      </c>
      <c r="AK238" s="2">
        <f t="shared" si="31"/>
        <v>20</v>
      </c>
    </row>
    <row r="239" spans="1:37" x14ac:dyDescent="0.25">
      <c r="A239" s="4">
        <v>45522</v>
      </c>
      <c r="B239" s="12">
        <v>71094.505999999994</v>
      </c>
      <c r="C239" s="12">
        <v>65659.743000000002</v>
      </c>
      <c r="D239" s="12">
        <v>63361.565999999999</v>
      </c>
      <c r="E239" s="12">
        <v>61824.633000000002</v>
      </c>
      <c r="F239" s="12">
        <v>61900.471999999994</v>
      </c>
      <c r="G239" s="12">
        <v>63934.838999999993</v>
      </c>
      <c r="H239" s="12">
        <v>68917.320000000007</v>
      </c>
      <c r="I239" s="12">
        <v>75008.126999999993</v>
      </c>
      <c r="J239" s="12">
        <v>83429.016999999993</v>
      </c>
      <c r="K239" s="12">
        <v>90067.625</v>
      </c>
      <c r="L239" s="12">
        <v>91260.368000000002</v>
      </c>
      <c r="M239" s="12">
        <v>90670.032999999996</v>
      </c>
      <c r="N239" s="12">
        <v>89359.89499999999</v>
      </c>
      <c r="O239" s="12">
        <v>87058.722999999998</v>
      </c>
      <c r="P239" s="12">
        <v>87204.216</v>
      </c>
      <c r="Q239" s="12">
        <v>89342.285999999993</v>
      </c>
      <c r="R239" s="12">
        <v>94657.5</v>
      </c>
      <c r="S239" s="12">
        <v>104746.664</v>
      </c>
      <c r="T239" s="12">
        <v>108035.057</v>
      </c>
      <c r="U239" s="12">
        <v>112915.664</v>
      </c>
      <c r="V239" s="12">
        <v>108950.959</v>
      </c>
      <c r="W239" s="12">
        <v>101404.02499999999</v>
      </c>
      <c r="X239" s="12">
        <v>87619.362999999983</v>
      </c>
      <c r="Y239" s="12">
        <v>77576.907999999996</v>
      </c>
      <c r="AA239" s="2">
        <f>IFERROR(INDEX('Holiday Schedule'!$D$3:$D$24,MATCH(Total_StdO_Customers!A239,'Holiday Schedule'!$C$3:$C$24,0)),0)</f>
        <v>0</v>
      </c>
      <c r="AB239" s="2">
        <f t="shared" si="24"/>
        <v>1</v>
      </c>
      <c r="AC239" s="2">
        <f t="shared" si="25"/>
        <v>0</v>
      </c>
      <c r="AD239" s="5">
        <f t="shared" si="26"/>
        <v>2035999.5090000003</v>
      </c>
      <c r="AE239" s="5">
        <f t="shared" si="27"/>
        <v>2035999.5090000003</v>
      </c>
      <c r="AG239" s="2">
        <f t="shared" si="28"/>
        <v>8</v>
      </c>
      <c r="AH239" s="2">
        <f t="shared" si="29"/>
        <v>2024</v>
      </c>
      <c r="AJ239" s="5">
        <f t="shared" si="30"/>
        <v>112915.664</v>
      </c>
      <c r="AK239" s="2">
        <f t="shared" si="31"/>
        <v>20</v>
      </c>
    </row>
    <row r="240" spans="1:37" x14ac:dyDescent="0.25">
      <c r="A240" s="4">
        <v>45523</v>
      </c>
      <c r="B240" s="12">
        <v>68972.100000000006</v>
      </c>
      <c r="C240" s="12">
        <v>65756.692999999999</v>
      </c>
      <c r="D240" s="12">
        <v>62672.7</v>
      </c>
      <c r="E240" s="12">
        <v>63272.207000000002</v>
      </c>
      <c r="F240" s="12">
        <v>64408.395000000004</v>
      </c>
      <c r="G240" s="12">
        <v>69411.935000000012</v>
      </c>
      <c r="H240" s="12">
        <v>78691.604000000007</v>
      </c>
      <c r="I240" s="12">
        <v>85568.478999999992</v>
      </c>
      <c r="J240" s="12">
        <v>90071.06</v>
      </c>
      <c r="K240" s="12">
        <v>94551.72</v>
      </c>
      <c r="L240" s="12">
        <v>95002.402000000002</v>
      </c>
      <c r="M240" s="12">
        <v>95073.694999999992</v>
      </c>
      <c r="N240" s="12">
        <v>92559.475000000006</v>
      </c>
      <c r="O240" s="12">
        <v>91478.686000000002</v>
      </c>
      <c r="P240" s="12">
        <v>89245.03</v>
      </c>
      <c r="Q240" s="12">
        <v>90393.387000000002</v>
      </c>
      <c r="R240" s="12">
        <v>100699.685</v>
      </c>
      <c r="S240" s="12">
        <v>109843.09599999999</v>
      </c>
      <c r="T240" s="12">
        <v>115714.236</v>
      </c>
      <c r="U240" s="12">
        <v>116011.43299999999</v>
      </c>
      <c r="V240" s="12">
        <v>113839.41699999999</v>
      </c>
      <c r="W240" s="12">
        <v>104464.318</v>
      </c>
      <c r="X240" s="12">
        <v>92550.547000000006</v>
      </c>
      <c r="Y240" s="12">
        <v>81042.637999999992</v>
      </c>
      <c r="AA240" s="2">
        <f>IFERROR(INDEX('Holiday Schedule'!$D$3:$D$24,MATCH(Total_StdO_Customers!A240,'Holiday Schedule'!$C$3:$C$24,0)),0)</f>
        <v>0</v>
      </c>
      <c r="AB240" s="2">
        <f t="shared" si="24"/>
        <v>2</v>
      </c>
      <c r="AC240" s="2">
        <f t="shared" si="25"/>
        <v>1577066.6659999997</v>
      </c>
      <c r="AD240" s="5">
        <f t="shared" si="26"/>
        <v>554228.27199999988</v>
      </c>
      <c r="AE240" s="5">
        <f t="shared" si="27"/>
        <v>2131294.9379999996</v>
      </c>
      <c r="AG240" s="2">
        <f t="shared" si="28"/>
        <v>8</v>
      </c>
      <c r="AH240" s="2">
        <f t="shared" si="29"/>
        <v>2024</v>
      </c>
      <c r="AJ240" s="5">
        <f t="shared" si="30"/>
        <v>116011.43299999999</v>
      </c>
      <c r="AK240" s="2">
        <f t="shared" si="31"/>
        <v>20</v>
      </c>
    </row>
    <row r="241" spans="1:37" x14ac:dyDescent="0.25">
      <c r="A241" s="4">
        <v>45524</v>
      </c>
      <c r="B241" s="12">
        <v>72147.546000000002</v>
      </c>
      <c r="C241" s="12">
        <v>68919.206999999995</v>
      </c>
      <c r="D241" s="12">
        <v>64786.673000000003</v>
      </c>
      <c r="E241" s="12">
        <v>65337.817999999999</v>
      </c>
      <c r="F241" s="12">
        <v>66313.293999999994</v>
      </c>
      <c r="G241" s="12">
        <v>71146.699000000008</v>
      </c>
      <c r="H241" s="12">
        <v>79027.599999999991</v>
      </c>
      <c r="I241" s="12">
        <v>86159.277000000002</v>
      </c>
      <c r="J241" s="12">
        <v>88137.947</v>
      </c>
      <c r="K241" s="12">
        <v>93337.936000000002</v>
      </c>
      <c r="L241" s="12">
        <v>92302.615999999995</v>
      </c>
      <c r="M241" s="12">
        <v>91367.532000000007</v>
      </c>
      <c r="N241" s="12">
        <v>89534.788</v>
      </c>
      <c r="O241" s="12">
        <v>85028.377000000008</v>
      </c>
      <c r="P241" s="12">
        <v>81422.356</v>
      </c>
      <c r="Q241" s="12">
        <v>85343.293999999994</v>
      </c>
      <c r="R241" s="12">
        <v>93421.317999999999</v>
      </c>
      <c r="S241" s="12">
        <v>101021.73299999999</v>
      </c>
      <c r="T241" s="12">
        <v>106859.84299999999</v>
      </c>
      <c r="U241" s="12">
        <v>109818.41399999999</v>
      </c>
      <c r="V241" s="12">
        <v>108435.30300000001</v>
      </c>
      <c r="W241" s="12">
        <v>99222.947</v>
      </c>
      <c r="X241" s="12">
        <v>87638.072</v>
      </c>
      <c r="Y241" s="12">
        <v>74826.584000000003</v>
      </c>
      <c r="AA241" s="2">
        <f>IFERROR(INDEX('Holiday Schedule'!$D$3:$D$24,MATCH(Total_StdO_Customers!A241,'Holiday Schedule'!$C$3:$C$24,0)),0)</f>
        <v>0</v>
      </c>
      <c r="AB241" s="2">
        <f t="shared" si="24"/>
        <v>3</v>
      </c>
      <c r="AC241" s="2">
        <f t="shared" si="25"/>
        <v>1499051.7529999998</v>
      </c>
      <c r="AD241" s="5">
        <f t="shared" si="26"/>
        <v>562505.42100000032</v>
      </c>
      <c r="AE241" s="5">
        <f t="shared" si="27"/>
        <v>2061557.1740000001</v>
      </c>
      <c r="AG241" s="2">
        <f t="shared" si="28"/>
        <v>8</v>
      </c>
      <c r="AH241" s="2">
        <f t="shared" si="29"/>
        <v>2024</v>
      </c>
      <c r="AJ241" s="5">
        <f t="shared" si="30"/>
        <v>109818.41399999999</v>
      </c>
      <c r="AK241" s="2">
        <f t="shared" si="31"/>
        <v>20</v>
      </c>
    </row>
    <row r="242" spans="1:37" x14ac:dyDescent="0.25">
      <c r="A242" s="4">
        <v>45525</v>
      </c>
      <c r="B242" s="12">
        <v>67206.849999999991</v>
      </c>
      <c r="C242" s="12">
        <v>63207.596999999994</v>
      </c>
      <c r="D242" s="12">
        <v>60875.561000000002</v>
      </c>
      <c r="E242" s="12">
        <v>60242.034</v>
      </c>
      <c r="F242" s="12">
        <v>61591.167999999998</v>
      </c>
      <c r="G242" s="12">
        <v>67093.337</v>
      </c>
      <c r="H242" s="12">
        <v>75024.801000000007</v>
      </c>
      <c r="I242" s="12">
        <v>79965.146999999997</v>
      </c>
      <c r="J242" s="12">
        <v>81308.925000000003</v>
      </c>
      <c r="K242" s="12">
        <v>83312.239000000001</v>
      </c>
      <c r="L242" s="12">
        <v>80333.16399999999</v>
      </c>
      <c r="M242" s="12">
        <v>77086.377999999997</v>
      </c>
      <c r="N242" s="12">
        <v>77691.803</v>
      </c>
      <c r="O242" s="12">
        <v>77884.385000000009</v>
      </c>
      <c r="P242" s="12">
        <v>79218.835999999996</v>
      </c>
      <c r="Q242" s="12">
        <v>83068.643000000011</v>
      </c>
      <c r="R242" s="12">
        <v>88534.289000000004</v>
      </c>
      <c r="S242" s="12">
        <v>99865.081000000006</v>
      </c>
      <c r="T242" s="12">
        <v>107004.304</v>
      </c>
      <c r="U242" s="12">
        <v>109736.639</v>
      </c>
      <c r="V242" s="12">
        <v>108626.048</v>
      </c>
      <c r="W242" s="12">
        <v>99272.046999999991</v>
      </c>
      <c r="X242" s="12">
        <v>87717.637999999992</v>
      </c>
      <c r="Y242" s="12">
        <v>74725.467000000004</v>
      </c>
      <c r="AA242" s="2">
        <f>IFERROR(INDEX('Holiday Schedule'!$D$3:$D$24,MATCH(Total_StdO_Customers!A242,'Holiday Schedule'!$C$3:$C$24,0)),0)</f>
        <v>0</v>
      </c>
      <c r="AB242" s="2">
        <f t="shared" si="24"/>
        <v>4</v>
      </c>
      <c r="AC242" s="2">
        <f t="shared" si="25"/>
        <v>1420625.5660000001</v>
      </c>
      <c r="AD242" s="5">
        <f t="shared" si="26"/>
        <v>529966.81499999971</v>
      </c>
      <c r="AE242" s="5">
        <f t="shared" si="27"/>
        <v>1950592.3809999998</v>
      </c>
      <c r="AG242" s="2">
        <f t="shared" si="28"/>
        <v>8</v>
      </c>
      <c r="AH242" s="2">
        <f t="shared" si="29"/>
        <v>2024</v>
      </c>
      <c r="AJ242" s="5">
        <f t="shared" si="30"/>
        <v>109736.639</v>
      </c>
      <c r="AK242" s="2">
        <f t="shared" si="31"/>
        <v>20</v>
      </c>
    </row>
    <row r="243" spans="1:37" x14ac:dyDescent="0.25">
      <c r="A243" s="4">
        <v>45526</v>
      </c>
      <c r="B243" s="12">
        <v>66617.154999999999</v>
      </c>
      <c r="C243" s="12">
        <v>62878.631999999998</v>
      </c>
      <c r="D243" s="12">
        <v>59859.658000000003</v>
      </c>
      <c r="E243" s="12">
        <v>59286.607999999993</v>
      </c>
      <c r="F243" s="12">
        <v>60665.911</v>
      </c>
      <c r="G243" s="12">
        <v>66008.281000000003</v>
      </c>
      <c r="H243" s="12">
        <v>73550.667999999991</v>
      </c>
      <c r="I243" s="12">
        <v>78417.444999999992</v>
      </c>
      <c r="J243" s="12">
        <v>77862.417000000001</v>
      </c>
      <c r="K243" s="12">
        <v>76617.69200000001</v>
      </c>
      <c r="L243" s="12">
        <v>74872.741000000009</v>
      </c>
      <c r="M243" s="12">
        <v>78399.244999999995</v>
      </c>
      <c r="N243" s="12">
        <v>77267.873999999996</v>
      </c>
      <c r="O243" s="12">
        <v>74280.940999999992</v>
      </c>
      <c r="P243" s="12">
        <v>72969.271999999997</v>
      </c>
      <c r="Q243" s="12">
        <v>78652.673999999999</v>
      </c>
      <c r="R243" s="12">
        <v>88799.178000000014</v>
      </c>
      <c r="S243" s="12">
        <v>97797.993000000002</v>
      </c>
      <c r="T243" s="12">
        <v>103514.829</v>
      </c>
      <c r="U243" s="12">
        <v>106071.99400000001</v>
      </c>
      <c r="V243" s="12">
        <v>105765.523</v>
      </c>
      <c r="W243" s="12">
        <v>97397.302000000011</v>
      </c>
      <c r="X243" s="12">
        <v>85491.221000000005</v>
      </c>
      <c r="Y243" s="12">
        <v>73901.117000000013</v>
      </c>
      <c r="AA243" s="2">
        <f>IFERROR(INDEX('Holiday Schedule'!$D$3:$D$24,MATCH(Total_StdO_Customers!A243,'Holiday Schedule'!$C$3:$C$24,0)),0)</f>
        <v>0</v>
      </c>
      <c r="AB243" s="2">
        <f t="shared" si="24"/>
        <v>5</v>
      </c>
      <c r="AC243" s="2">
        <f t="shared" si="25"/>
        <v>1374178.341</v>
      </c>
      <c r="AD243" s="5">
        <f t="shared" si="26"/>
        <v>522768.03</v>
      </c>
      <c r="AE243" s="5">
        <f t="shared" si="27"/>
        <v>1896946.371</v>
      </c>
      <c r="AG243" s="2">
        <f t="shared" si="28"/>
        <v>8</v>
      </c>
      <c r="AH243" s="2">
        <f t="shared" si="29"/>
        <v>2024</v>
      </c>
      <c r="AJ243" s="5">
        <f t="shared" si="30"/>
        <v>106071.99400000001</v>
      </c>
      <c r="AK243" s="2">
        <f t="shared" si="31"/>
        <v>20</v>
      </c>
    </row>
    <row r="244" spans="1:37" x14ac:dyDescent="0.25">
      <c r="A244" s="4">
        <v>45527</v>
      </c>
      <c r="B244" s="12">
        <v>66133.019</v>
      </c>
      <c r="C244" s="12">
        <v>61721.909999999996</v>
      </c>
      <c r="D244" s="12">
        <v>59308.264000000003</v>
      </c>
      <c r="E244" s="12">
        <v>59596.538</v>
      </c>
      <c r="F244" s="12">
        <v>60230.107000000004</v>
      </c>
      <c r="G244" s="12">
        <v>63556.494999999995</v>
      </c>
      <c r="H244" s="12">
        <v>72887.010999999999</v>
      </c>
      <c r="I244" s="12">
        <v>75665.317999999999</v>
      </c>
      <c r="J244" s="12">
        <v>75025.866999999998</v>
      </c>
      <c r="K244" s="12">
        <v>78122.236000000004</v>
      </c>
      <c r="L244" s="12">
        <v>77763.263999999996</v>
      </c>
      <c r="M244" s="12">
        <v>78180.066999999995</v>
      </c>
      <c r="N244" s="12">
        <v>77540.312999999995</v>
      </c>
      <c r="O244" s="12">
        <v>73522.028999999995</v>
      </c>
      <c r="P244" s="12">
        <v>73855.192999999999</v>
      </c>
      <c r="Q244" s="12">
        <v>76139.459000000003</v>
      </c>
      <c r="R244" s="12">
        <v>84344.650999999998</v>
      </c>
      <c r="S244" s="12">
        <v>96683.769</v>
      </c>
      <c r="T244" s="12">
        <v>103080.482</v>
      </c>
      <c r="U244" s="12">
        <v>107082.878</v>
      </c>
      <c r="V244" s="12">
        <v>105338.04800000001</v>
      </c>
      <c r="W244" s="12">
        <v>98924.56</v>
      </c>
      <c r="X244" s="12">
        <v>86419.844999999987</v>
      </c>
      <c r="Y244" s="12">
        <v>74030.103000000003</v>
      </c>
      <c r="AA244" s="2">
        <f>IFERROR(INDEX('Holiday Schedule'!$D$3:$D$24,MATCH(Total_StdO_Customers!A244,'Holiday Schedule'!$C$3:$C$24,0)),0)</f>
        <v>0</v>
      </c>
      <c r="AB244" s="2">
        <f t="shared" si="24"/>
        <v>6</v>
      </c>
      <c r="AC244" s="2">
        <f t="shared" si="25"/>
        <v>1367687.9789999998</v>
      </c>
      <c r="AD244" s="5">
        <f t="shared" si="26"/>
        <v>517463.44700000063</v>
      </c>
      <c r="AE244" s="5">
        <f t="shared" si="27"/>
        <v>1885151.4260000004</v>
      </c>
      <c r="AG244" s="2">
        <f t="shared" si="28"/>
        <v>8</v>
      </c>
      <c r="AH244" s="2">
        <f t="shared" si="29"/>
        <v>2024</v>
      </c>
      <c r="AJ244" s="5">
        <f t="shared" si="30"/>
        <v>107082.878</v>
      </c>
      <c r="AK244" s="2">
        <f t="shared" si="31"/>
        <v>20</v>
      </c>
    </row>
    <row r="245" spans="1:37" x14ac:dyDescent="0.25">
      <c r="A245" s="4">
        <v>45528</v>
      </c>
      <c r="B245" s="12">
        <v>66596.668999999994</v>
      </c>
      <c r="C245" s="12">
        <v>62610.932999999997</v>
      </c>
      <c r="D245" s="12">
        <v>58835.338000000003</v>
      </c>
      <c r="E245" s="12">
        <v>58047.563999999998</v>
      </c>
      <c r="F245" s="12">
        <v>58308.049999999996</v>
      </c>
      <c r="G245" s="12">
        <v>60937.436999999998</v>
      </c>
      <c r="H245" s="12">
        <v>65614.597999999998</v>
      </c>
      <c r="I245" s="12">
        <v>70670.404999999999</v>
      </c>
      <c r="J245" s="12">
        <v>73527.039000000004</v>
      </c>
      <c r="K245" s="12">
        <v>74596.289000000004</v>
      </c>
      <c r="L245" s="12">
        <v>75004.201000000001</v>
      </c>
      <c r="M245" s="12">
        <v>74573.05</v>
      </c>
      <c r="N245" s="12">
        <v>75314.402999999991</v>
      </c>
      <c r="O245" s="12">
        <v>74855.417000000001</v>
      </c>
      <c r="P245" s="12">
        <v>77583.812000000005</v>
      </c>
      <c r="Q245" s="12">
        <v>81626.494000000006</v>
      </c>
      <c r="R245" s="12">
        <v>92148.726999999999</v>
      </c>
      <c r="S245" s="12">
        <v>104664.731</v>
      </c>
      <c r="T245" s="12">
        <v>112062.632</v>
      </c>
      <c r="U245" s="12">
        <v>115053.754</v>
      </c>
      <c r="V245" s="12">
        <v>112235.939</v>
      </c>
      <c r="W245" s="12">
        <v>103215.90799999998</v>
      </c>
      <c r="X245" s="12">
        <v>91293.157000000007</v>
      </c>
      <c r="Y245" s="12">
        <v>78474.455999999991</v>
      </c>
      <c r="AA245" s="2">
        <f>IFERROR(INDEX('Holiday Schedule'!$D$3:$D$24,MATCH(Total_StdO_Customers!A245,'Holiday Schedule'!$C$3:$C$24,0)),0)</f>
        <v>0</v>
      </c>
      <c r="AB245" s="2">
        <f t="shared" si="24"/>
        <v>7</v>
      </c>
      <c r="AC245" s="2">
        <f t="shared" si="25"/>
        <v>0</v>
      </c>
      <c r="AD245" s="5">
        <f t="shared" si="26"/>
        <v>1917851.0029999998</v>
      </c>
      <c r="AE245" s="5">
        <f t="shared" si="27"/>
        <v>1917851.0029999998</v>
      </c>
      <c r="AG245" s="2">
        <f t="shared" si="28"/>
        <v>8</v>
      </c>
      <c r="AH245" s="2">
        <f t="shared" si="29"/>
        <v>2024</v>
      </c>
      <c r="AJ245" s="5">
        <f t="shared" si="30"/>
        <v>115053.754</v>
      </c>
      <c r="AK245" s="2">
        <f t="shared" si="31"/>
        <v>20</v>
      </c>
    </row>
    <row r="246" spans="1:37" x14ac:dyDescent="0.25">
      <c r="A246" s="4">
        <v>45529</v>
      </c>
      <c r="B246" s="12">
        <v>70306.459999999992</v>
      </c>
      <c r="C246" s="12">
        <v>65884.342999999993</v>
      </c>
      <c r="D246" s="12">
        <v>62657.813999999998</v>
      </c>
      <c r="E246" s="12">
        <v>61048.059000000001</v>
      </c>
      <c r="F246" s="12">
        <v>60327.295000000006</v>
      </c>
      <c r="G246" s="12">
        <v>61859.871999999996</v>
      </c>
      <c r="H246" s="12">
        <v>65520.421999999999</v>
      </c>
      <c r="I246" s="12">
        <v>71764.490000000005</v>
      </c>
      <c r="J246" s="12">
        <v>74704.277999999991</v>
      </c>
      <c r="K246" s="12">
        <v>77590.888000000006</v>
      </c>
      <c r="L246" s="12">
        <v>78332.37</v>
      </c>
      <c r="M246" s="12">
        <v>78493.008999999991</v>
      </c>
      <c r="N246" s="12">
        <v>81155.320999999996</v>
      </c>
      <c r="O246" s="12">
        <v>81693.451000000001</v>
      </c>
      <c r="P246" s="12">
        <v>85209.535000000003</v>
      </c>
      <c r="Q246" s="12">
        <v>91725.926999999996</v>
      </c>
      <c r="R246" s="12">
        <v>100070.29199999999</v>
      </c>
      <c r="S246" s="12">
        <v>110365.886</v>
      </c>
      <c r="T246" s="12">
        <v>116391.32399999999</v>
      </c>
      <c r="U246" s="12">
        <v>120055.664</v>
      </c>
      <c r="V246" s="12">
        <v>116098.89600000001</v>
      </c>
      <c r="W246" s="12">
        <v>105266.382</v>
      </c>
      <c r="X246" s="12">
        <v>91713.914000000004</v>
      </c>
      <c r="Y246" s="12">
        <v>79276.933999999994</v>
      </c>
      <c r="AA246" s="2">
        <f>IFERROR(INDEX('Holiday Schedule'!$D$3:$D$24,MATCH(Total_StdO_Customers!A246,'Holiday Schedule'!$C$3:$C$24,0)),0)</f>
        <v>0</v>
      </c>
      <c r="AB246" s="2">
        <f t="shared" si="24"/>
        <v>1</v>
      </c>
      <c r="AC246" s="2">
        <f t="shared" si="25"/>
        <v>0</v>
      </c>
      <c r="AD246" s="5">
        <f t="shared" si="26"/>
        <v>2007512.8259999997</v>
      </c>
      <c r="AE246" s="5">
        <f t="shared" si="27"/>
        <v>2007512.8259999997</v>
      </c>
      <c r="AG246" s="2">
        <f t="shared" si="28"/>
        <v>8</v>
      </c>
      <c r="AH246" s="2">
        <f t="shared" si="29"/>
        <v>2024</v>
      </c>
      <c r="AJ246" s="5">
        <f t="shared" si="30"/>
        <v>120055.664</v>
      </c>
      <c r="AK246" s="2">
        <f t="shared" si="31"/>
        <v>20</v>
      </c>
    </row>
    <row r="247" spans="1:37" x14ac:dyDescent="0.25">
      <c r="A247" s="4">
        <v>45530</v>
      </c>
      <c r="B247" s="12">
        <v>70632.154999999999</v>
      </c>
      <c r="C247" s="12">
        <v>66674.629000000001</v>
      </c>
      <c r="D247" s="12">
        <v>63911.703000000001</v>
      </c>
      <c r="E247" s="12">
        <v>63466.932000000001</v>
      </c>
      <c r="F247" s="12">
        <v>64642.309000000001</v>
      </c>
      <c r="G247" s="12">
        <v>69329.697</v>
      </c>
      <c r="H247" s="12">
        <v>78252.065999999992</v>
      </c>
      <c r="I247" s="12">
        <v>85264.312000000005</v>
      </c>
      <c r="J247" s="12">
        <v>88036.382000000012</v>
      </c>
      <c r="K247" s="12">
        <v>92877.709000000003</v>
      </c>
      <c r="L247" s="12">
        <v>89261.362000000008</v>
      </c>
      <c r="M247" s="12">
        <v>82344.495999999999</v>
      </c>
      <c r="N247" s="12">
        <v>81526.986999999994</v>
      </c>
      <c r="O247" s="12">
        <v>84123.627999999997</v>
      </c>
      <c r="P247" s="12">
        <v>83372.065000000002</v>
      </c>
      <c r="Q247" s="12">
        <v>87601.038</v>
      </c>
      <c r="R247" s="12">
        <v>98345.207000000009</v>
      </c>
      <c r="S247" s="12">
        <v>107829.98800000001</v>
      </c>
      <c r="T247" s="12">
        <v>115141.351</v>
      </c>
      <c r="U247" s="12">
        <v>116617.719</v>
      </c>
      <c r="V247" s="12">
        <v>113714.77</v>
      </c>
      <c r="W247" s="12">
        <v>103461.732</v>
      </c>
      <c r="X247" s="12">
        <v>90130.426000000007</v>
      </c>
      <c r="Y247" s="12">
        <v>76605.53</v>
      </c>
      <c r="AA247" s="2">
        <f>IFERROR(INDEX('Holiday Schedule'!$D$3:$D$24,MATCH(Total_StdO_Customers!A247,'Holiday Schedule'!$C$3:$C$24,0)),0)</f>
        <v>0</v>
      </c>
      <c r="AB247" s="2">
        <f t="shared" si="24"/>
        <v>2</v>
      </c>
      <c r="AC247" s="2">
        <f t="shared" si="25"/>
        <v>1519649.1720000003</v>
      </c>
      <c r="AD247" s="5">
        <f t="shared" si="26"/>
        <v>553515.02099999948</v>
      </c>
      <c r="AE247" s="5">
        <f t="shared" si="27"/>
        <v>2073164.1929999997</v>
      </c>
      <c r="AG247" s="2">
        <f t="shared" si="28"/>
        <v>8</v>
      </c>
      <c r="AH247" s="2">
        <f t="shared" si="29"/>
        <v>2024</v>
      </c>
      <c r="AJ247" s="5">
        <f t="shared" si="30"/>
        <v>116617.719</v>
      </c>
      <c r="AK247" s="2">
        <f t="shared" si="31"/>
        <v>20</v>
      </c>
    </row>
    <row r="248" spans="1:37" x14ac:dyDescent="0.25">
      <c r="A248" s="4">
        <v>45531</v>
      </c>
      <c r="B248" s="12">
        <v>69160.257000000012</v>
      </c>
      <c r="C248" s="12">
        <v>64799.543999999994</v>
      </c>
      <c r="D248" s="12">
        <v>61709.118000000002</v>
      </c>
      <c r="E248" s="12">
        <v>61129.772999999994</v>
      </c>
      <c r="F248" s="12">
        <v>62181.373</v>
      </c>
      <c r="G248" s="12">
        <v>67304.933000000005</v>
      </c>
      <c r="H248" s="12">
        <v>75293.243000000002</v>
      </c>
      <c r="I248" s="12">
        <v>80755.356</v>
      </c>
      <c r="J248" s="12">
        <v>80672.967999999993</v>
      </c>
      <c r="K248" s="12">
        <v>81288.095000000001</v>
      </c>
      <c r="L248" s="12">
        <v>78442.275999999998</v>
      </c>
      <c r="M248" s="12">
        <v>79299.673999999999</v>
      </c>
      <c r="N248" s="12">
        <v>79772.797999999995</v>
      </c>
      <c r="O248" s="12">
        <v>80499.400999999998</v>
      </c>
      <c r="P248" s="12">
        <v>81741.096999999994</v>
      </c>
      <c r="Q248" s="12">
        <v>87819.206000000006</v>
      </c>
      <c r="R248" s="12">
        <v>99151.678</v>
      </c>
      <c r="S248" s="12">
        <v>108120.35799999999</v>
      </c>
      <c r="T248" s="12">
        <v>117425.29300000001</v>
      </c>
      <c r="U248" s="12">
        <v>120208.577</v>
      </c>
      <c r="V248" s="12">
        <v>116444.95</v>
      </c>
      <c r="W248" s="12">
        <v>105261.45699999999</v>
      </c>
      <c r="X248" s="12">
        <v>92401.521000000008</v>
      </c>
      <c r="Y248" s="12">
        <v>78553.300999999992</v>
      </c>
      <c r="AA248" s="2">
        <f>IFERROR(INDEX('Holiday Schedule'!$D$3:$D$24,MATCH(Total_StdO_Customers!A248,'Holiday Schedule'!$C$3:$C$24,0)),0)</f>
        <v>0</v>
      </c>
      <c r="AB248" s="2">
        <f t="shared" si="24"/>
        <v>3</v>
      </c>
      <c r="AC248" s="2">
        <f t="shared" si="25"/>
        <v>1489304.7049999998</v>
      </c>
      <c r="AD248" s="5">
        <f t="shared" si="26"/>
        <v>540131.54200000013</v>
      </c>
      <c r="AE248" s="5">
        <f t="shared" si="27"/>
        <v>2029436.247</v>
      </c>
      <c r="AG248" s="2">
        <f t="shared" si="28"/>
        <v>8</v>
      </c>
      <c r="AH248" s="2">
        <f t="shared" si="29"/>
        <v>2024</v>
      </c>
      <c r="AJ248" s="5">
        <f t="shared" si="30"/>
        <v>120208.577</v>
      </c>
      <c r="AK248" s="2">
        <f t="shared" si="31"/>
        <v>20</v>
      </c>
    </row>
    <row r="249" spans="1:37" x14ac:dyDescent="0.25">
      <c r="A249" s="4">
        <v>45532</v>
      </c>
      <c r="B249" s="12">
        <v>71492.562999999995</v>
      </c>
      <c r="C249" s="12">
        <v>66906.194000000003</v>
      </c>
      <c r="D249" s="12">
        <v>64750.139999999992</v>
      </c>
      <c r="E249" s="12">
        <v>63441.282000000007</v>
      </c>
      <c r="F249" s="12">
        <v>65574.906000000003</v>
      </c>
      <c r="G249" s="12">
        <v>70908.058999999994</v>
      </c>
      <c r="H249" s="12">
        <v>81893.67</v>
      </c>
      <c r="I249" s="12">
        <v>86983.134999999995</v>
      </c>
      <c r="J249" s="12">
        <v>88273.653999999995</v>
      </c>
      <c r="K249" s="12">
        <v>93717.766999999993</v>
      </c>
      <c r="L249" s="12">
        <v>93368.638999999996</v>
      </c>
      <c r="M249" s="12">
        <v>90253.896000000008</v>
      </c>
      <c r="N249" s="12">
        <v>87568.947000000015</v>
      </c>
      <c r="O249" s="12">
        <v>86747.388999999996</v>
      </c>
      <c r="P249" s="12">
        <v>82436.868000000002</v>
      </c>
      <c r="Q249" s="12">
        <v>82559.258999999991</v>
      </c>
      <c r="R249" s="12">
        <v>86210.69200000001</v>
      </c>
      <c r="S249" s="12">
        <v>99684.387000000002</v>
      </c>
      <c r="T249" s="12">
        <v>106419.44099999999</v>
      </c>
      <c r="U249" s="12">
        <v>110274.087</v>
      </c>
      <c r="V249" s="12">
        <v>109670.128</v>
      </c>
      <c r="W249" s="12">
        <v>98171.516000000003</v>
      </c>
      <c r="X249" s="12">
        <v>85688.457999999999</v>
      </c>
      <c r="Y249" s="12">
        <v>72189.956999999995</v>
      </c>
      <c r="AA249" s="2">
        <f>IFERROR(INDEX('Holiday Schedule'!$D$3:$D$24,MATCH(Total_StdO_Customers!A249,'Holiday Schedule'!$C$3:$C$24,0)),0)</f>
        <v>0</v>
      </c>
      <c r="AB249" s="2">
        <f t="shared" si="24"/>
        <v>4</v>
      </c>
      <c r="AC249" s="2">
        <f t="shared" si="25"/>
        <v>1488028.2630000003</v>
      </c>
      <c r="AD249" s="5">
        <f t="shared" si="26"/>
        <v>557156.77100000018</v>
      </c>
      <c r="AE249" s="5">
        <f t="shared" si="27"/>
        <v>2045185.0340000005</v>
      </c>
      <c r="AG249" s="2">
        <f t="shared" si="28"/>
        <v>8</v>
      </c>
      <c r="AH249" s="2">
        <f t="shared" si="29"/>
        <v>2024</v>
      </c>
      <c r="AJ249" s="5">
        <f t="shared" si="30"/>
        <v>110274.087</v>
      </c>
      <c r="AK249" s="2">
        <f t="shared" si="31"/>
        <v>20</v>
      </c>
    </row>
    <row r="250" spans="1:37" x14ac:dyDescent="0.25">
      <c r="A250" s="4">
        <v>45533</v>
      </c>
      <c r="B250" s="12">
        <v>62159.813999999998</v>
      </c>
      <c r="C250" s="12">
        <v>61924.718999999997</v>
      </c>
      <c r="D250" s="12">
        <v>58399.978000000003</v>
      </c>
      <c r="E250" s="12">
        <v>57275.444999999992</v>
      </c>
      <c r="F250" s="12">
        <v>59274.822999999997</v>
      </c>
      <c r="G250" s="12">
        <v>63888.862999999998</v>
      </c>
      <c r="H250" s="12">
        <v>74230.899000000005</v>
      </c>
      <c r="I250" s="12">
        <v>76324.964999999997</v>
      </c>
      <c r="J250" s="12">
        <v>75182.167000000001</v>
      </c>
      <c r="K250" s="12">
        <v>74785.013999999996</v>
      </c>
      <c r="L250" s="12">
        <v>74031.891000000003</v>
      </c>
      <c r="M250" s="12">
        <v>73143.293999999994</v>
      </c>
      <c r="N250" s="12">
        <v>72680.201000000001</v>
      </c>
      <c r="O250" s="12">
        <v>70160.641000000003</v>
      </c>
      <c r="P250" s="12">
        <v>72238.576000000001</v>
      </c>
      <c r="Q250" s="12">
        <v>76774.565000000002</v>
      </c>
      <c r="R250" s="12">
        <v>85559.360000000001</v>
      </c>
      <c r="S250" s="12">
        <v>96037.963000000003</v>
      </c>
      <c r="T250" s="12">
        <v>102969.776</v>
      </c>
      <c r="U250" s="12">
        <v>105987.35</v>
      </c>
      <c r="V250" s="12">
        <v>102716.72</v>
      </c>
      <c r="W250" s="12">
        <v>94145.406000000003</v>
      </c>
      <c r="X250" s="12">
        <v>82293.76400000001</v>
      </c>
      <c r="Y250" s="12">
        <v>69326.659</v>
      </c>
      <c r="AA250" s="2">
        <f>IFERROR(INDEX('Holiday Schedule'!$D$3:$D$24,MATCH(Total_StdO_Customers!A250,'Holiday Schedule'!$C$3:$C$24,0)),0)</f>
        <v>0</v>
      </c>
      <c r="AB250" s="2">
        <f t="shared" si="24"/>
        <v>5</v>
      </c>
      <c r="AC250" s="2">
        <f t="shared" si="25"/>
        <v>1335031.6529999999</v>
      </c>
      <c r="AD250" s="5">
        <f t="shared" si="26"/>
        <v>506481.20000000019</v>
      </c>
      <c r="AE250" s="5">
        <f t="shared" si="27"/>
        <v>1841512.8530000001</v>
      </c>
      <c r="AG250" s="2">
        <f t="shared" si="28"/>
        <v>8</v>
      </c>
      <c r="AH250" s="2">
        <f t="shared" si="29"/>
        <v>2024</v>
      </c>
      <c r="AJ250" s="5">
        <f t="shared" si="30"/>
        <v>105987.35</v>
      </c>
      <c r="AK250" s="2">
        <f t="shared" si="31"/>
        <v>20</v>
      </c>
    </row>
    <row r="251" spans="1:37" x14ac:dyDescent="0.25">
      <c r="A251" s="4">
        <v>45534</v>
      </c>
      <c r="B251" s="12">
        <v>62350.025999999998</v>
      </c>
      <c r="C251" s="12">
        <v>58825.658000000003</v>
      </c>
      <c r="D251" s="12">
        <v>56394.365000000005</v>
      </c>
      <c r="E251" s="12">
        <v>56229.211000000003</v>
      </c>
      <c r="F251" s="12">
        <v>58143.54</v>
      </c>
      <c r="G251" s="12">
        <v>62456.938999999998</v>
      </c>
      <c r="H251" s="12">
        <v>71476.660999999993</v>
      </c>
      <c r="I251" s="12">
        <v>75834.078999999998</v>
      </c>
      <c r="J251" s="12">
        <v>75351.758000000002</v>
      </c>
      <c r="K251" s="12">
        <v>76695.494999999995</v>
      </c>
      <c r="L251" s="12">
        <v>75601.442999999999</v>
      </c>
      <c r="M251" s="12">
        <v>74071.718999999997</v>
      </c>
      <c r="N251" s="12">
        <v>73763.047999999995</v>
      </c>
      <c r="O251" s="12">
        <v>69800.875999999989</v>
      </c>
      <c r="P251" s="12">
        <v>71997.714000000007</v>
      </c>
      <c r="Q251" s="12">
        <v>75643.217999999993</v>
      </c>
      <c r="R251" s="12">
        <v>84250.426999999996</v>
      </c>
      <c r="S251" s="12">
        <v>93995.339000000007</v>
      </c>
      <c r="T251" s="12">
        <v>98523.304999999993</v>
      </c>
      <c r="U251" s="12">
        <v>100798.406</v>
      </c>
      <c r="V251" s="12">
        <v>99690.891999999993</v>
      </c>
      <c r="W251" s="12">
        <v>93529.091</v>
      </c>
      <c r="X251" s="12">
        <v>82524.459000000003</v>
      </c>
      <c r="Y251" s="12">
        <v>70215.016000000003</v>
      </c>
      <c r="AA251" s="2">
        <f>IFERROR(INDEX('Holiday Schedule'!$D$3:$D$24,MATCH(Total_StdO_Customers!A251,'Holiday Schedule'!$C$3:$C$24,0)),0)</f>
        <v>0</v>
      </c>
      <c r="AB251" s="2">
        <f t="shared" si="24"/>
        <v>6</v>
      </c>
      <c r="AC251" s="2">
        <f t="shared" si="25"/>
        <v>1322071.2690000001</v>
      </c>
      <c r="AD251" s="5">
        <f t="shared" si="26"/>
        <v>496091.41599999974</v>
      </c>
      <c r="AE251" s="5">
        <f t="shared" si="27"/>
        <v>1818162.6849999998</v>
      </c>
      <c r="AG251" s="2">
        <f t="shared" si="28"/>
        <v>8</v>
      </c>
      <c r="AH251" s="2">
        <f t="shared" si="29"/>
        <v>2024</v>
      </c>
      <c r="AJ251" s="5">
        <f t="shared" si="30"/>
        <v>100798.406</v>
      </c>
      <c r="AK251" s="2">
        <f t="shared" si="31"/>
        <v>20</v>
      </c>
    </row>
    <row r="252" spans="1:37" x14ac:dyDescent="0.25">
      <c r="A252" s="4">
        <v>45535</v>
      </c>
      <c r="B252" s="12">
        <v>64182.92</v>
      </c>
      <c r="C252" s="12">
        <v>60629.67</v>
      </c>
      <c r="D252" s="12">
        <v>58096.923000000003</v>
      </c>
      <c r="E252" s="12">
        <v>56546.964</v>
      </c>
      <c r="F252" s="12">
        <v>56958.775999999998</v>
      </c>
      <c r="G252" s="12">
        <v>59833.757999999994</v>
      </c>
      <c r="H252" s="12">
        <v>64539.576999999997</v>
      </c>
      <c r="I252" s="12">
        <v>71616.161999999997</v>
      </c>
      <c r="J252" s="12">
        <v>78085.816000000006</v>
      </c>
      <c r="K252" s="12">
        <v>82319.501000000004</v>
      </c>
      <c r="L252" s="12">
        <v>81287.570999999996</v>
      </c>
      <c r="M252" s="12">
        <v>80732.177000000011</v>
      </c>
      <c r="N252" s="12">
        <v>78959.456000000006</v>
      </c>
      <c r="O252" s="12">
        <v>75939.929999999993</v>
      </c>
      <c r="P252" s="12">
        <v>78986.620999999999</v>
      </c>
      <c r="Q252" s="12">
        <v>81078.661999999997</v>
      </c>
      <c r="R252" s="12">
        <v>87241.453999999998</v>
      </c>
      <c r="S252" s="12">
        <v>95083.096999999994</v>
      </c>
      <c r="T252" s="12">
        <v>98641.388999999996</v>
      </c>
      <c r="U252" s="12">
        <v>102835.034</v>
      </c>
      <c r="V252" s="12">
        <v>101609.284</v>
      </c>
      <c r="W252" s="12">
        <v>93261.444000000003</v>
      </c>
      <c r="X252" s="12">
        <v>83373.686000000002</v>
      </c>
      <c r="Y252" s="12">
        <v>73280.915999999997</v>
      </c>
      <c r="AA252" s="2">
        <f>IFERROR(INDEX('Holiday Schedule'!$D$3:$D$24,MATCH(Total_StdO_Customers!A252,'Holiday Schedule'!$C$3:$C$24,0)),0)</f>
        <v>0</v>
      </c>
      <c r="AB252" s="2">
        <f t="shared" si="24"/>
        <v>7</v>
      </c>
      <c r="AC252" s="2">
        <f t="shared" si="25"/>
        <v>0</v>
      </c>
      <c r="AD252" s="5">
        <f t="shared" si="26"/>
        <v>1865120.7879999999</v>
      </c>
      <c r="AE252" s="5">
        <f t="shared" si="27"/>
        <v>1865120.7879999999</v>
      </c>
      <c r="AG252" s="2">
        <f t="shared" si="28"/>
        <v>8</v>
      </c>
      <c r="AH252" s="2">
        <f t="shared" si="29"/>
        <v>2024</v>
      </c>
      <c r="AJ252" s="5">
        <f t="shared" si="30"/>
        <v>102835.034</v>
      </c>
      <c r="AK252" s="2">
        <f t="shared" si="31"/>
        <v>20</v>
      </c>
    </row>
    <row r="253" spans="1:37" x14ac:dyDescent="0.25">
      <c r="A253" s="4">
        <v>45536</v>
      </c>
      <c r="B253" s="12">
        <v>64863.955000000002</v>
      </c>
      <c r="C253" s="12">
        <v>60893.172999999995</v>
      </c>
      <c r="D253" s="12">
        <v>59825.103999999999</v>
      </c>
      <c r="E253" s="12">
        <v>58591.028000000006</v>
      </c>
      <c r="F253" s="12">
        <v>58605.258000000002</v>
      </c>
      <c r="G253" s="12">
        <v>62298.36</v>
      </c>
      <c r="H253" s="12">
        <v>70608.12999999999</v>
      </c>
      <c r="I253" s="12">
        <v>79824.251000000004</v>
      </c>
      <c r="J253" s="12">
        <v>85528.436999999991</v>
      </c>
      <c r="K253" s="12">
        <v>90393.815000000002</v>
      </c>
      <c r="L253" s="12">
        <v>91470.743000000002</v>
      </c>
      <c r="M253" s="12">
        <v>89017.441999999995</v>
      </c>
      <c r="N253" s="12">
        <v>85050.017999999996</v>
      </c>
      <c r="O253" s="12">
        <v>81366.751999999993</v>
      </c>
      <c r="P253" s="12">
        <v>82478.379000000001</v>
      </c>
      <c r="Q253" s="12">
        <v>87382.421999999991</v>
      </c>
      <c r="R253" s="12">
        <v>95907.113999999987</v>
      </c>
      <c r="S253" s="12">
        <v>108125.09600000001</v>
      </c>
      <c r="T253" s="12">
        <v>114316.52</v>
      </c>
      <c r="U253" s="12">
        <v>116389.77699999999</v>
      </c>
      <c r="V253" s="12">
        <v>109437.86099999999</v>
      </c>
      <c r="W253" s="12">
        <v>99218.11</v>
      </c>
      <c r="X253" s="12">
        <v>89703.739000000001</v>
      </c>
      <c r="Y253" s="12">
        <v>76661.739000000001</v>
      </c>
      <c r="AA253" s="2">
        <f>IFERROR(INDEX('Holiday Schedule'!$D$3:$D$24,MATCH(Total_StdO_Customers!A253,'Holiday Schedule'!$C$3:$C$24,0)),0)</f>
        <v>0</v>
      </c>
      <c r="AB253" s="2">
        <f t="shared" si="24"/>
        <v>1</v>
      </c>
      <c r="AC253" s="2">
        <f t="shared" si="25"/>
        <v>0</v>
      </c>
      <c r="AD253" s="5">
        <f t="shared" si="26"/>
        <v>2017957.2230000002</v>
      </c>
      <c r="AE253" s="5">
        <f t="shared" si="27"/>
        <v>2017957.2230000002</v>
      </c>
      <c r="AG253" s="2">
        <f t="shared" si="28"/>
        <v>9</v>
      </c>
      <c r="AH253" s="2">
        <f t="shared" si="29"/>
        <v>2024</v>
      </c>
      <c r="AJ253" s="5">
        <f t="shared" si="30"/>
        <v>116389.77699999999</v>
      </c>
      <c r="AK253" s="2">
        <f t="shared" si="31"/>
        <v>20</v>
      </c>
    </row>
    <row r="254" spans="1:37" x14ac:dyDescent="0.25">
      <c r="A254" s="4">
        <v>45537</v>
      </c>
      <c r="B254" s="12">
        <v>69793.562000000005</v>
      </c>
      <c r="C254" s="12">
        <v>64474.745000000003</v>
      </c>
      <c r="D254" s="12">
        <v>62172.490000000005</v>
      </c>
      <c r="E254" s="12">
        <v>60071.057999999997</v>
      </c>
      <c r="F254" s="12">
        <v>61582.667999999998</v>
      </c>
      <c r="G254" s="12">
        <v>63074.663</v>
      </c>
      <c r="H254" s="12">
        <v>71120.759000000005</v>
      </c>
      <c r="I254" s="12">
        <v>75356.523000000001</v>
      </c>
      <c r="J254" s="12">
        <v>77274.838000000003</v>
      </c>
      <c r="K254" s="12">
        <v>78034.707999999999</v>
      </c>
      <c r="L254" s="12">
        <v>78301.271999999997</v>
      </c>
      <c r="M254" s="12">
        <v>77176.258000000002</v>
      </c>
      <c r="N254" s="12">
        <v>74682.453999999998</v>
      </c>
      <c r="O254" s="12">
        <v>74525.566000000006</v>
      </c>
      <c r="P254" s="12">
        <v>73674.797000000006</v>
      </c>
      <c r="Q254" s="12">
        <v>82006.215999999986</v>
      </c>
      <c r="R254" s="12">
        <v>90049.716</v>
      </c>
      <c r="S254" s="12">
        <v>101579.72500000001</v>
      </c>
      <c r="T254" s="12">
        <v>108389.92099999999</v>
      </c>
      <c r="U254" s="12">
        <v>111505.01699999999</v>
      </c>
      <c r="V254" s="12">
        <v>103122.064</v>
      </c>
      <c r="W254" s="12">
        <v>91254.035000000003</v>
      </c>
      <c r="X254" s="12">
        <v>77671.134000000005</v>
      </c>
      <c r="Y254" s="12">
        <v>66281.402000000002</v>
      </c>
      <c r="AA254" s="2">
        <f>IFERROR(INDEX('Holiday Schedule'!$D$3:$D$24,MATCH(Total_StdO_Customers!A254,'Holiday Schedule'!$C$3:$C$24,0)),0)</f>
        <v>1</v>
      </c>
      <c r="AB254" s="2">
        <f t="shared" si="24"/>
        <v>2</v>
      </c>
      <c r="AC254" s="2">
        <f t="shared" si="25"/>
        <v>0</v>
      </c>
      <c r="AD254" s="5">
        <f t="shared" si="26"/>
        <v>1893175.5910000002</v>
      </c>
      <c r="AE254" s="5">
        <f t="shared" si="27"/>
        <v>1893175.5910000002</v>
      </c>
      <c r="AG254" s="2">
        <f t="shared" si="28"/>
        <v>9</v>
      </c>
      <c r="AH254" s="2">
        <f t="shared" si="29"/>
        <v>2024</v>
      </c>
      <c r="AJ254" s="5">
        <f t="shared" si="30"/>
        <v>111505.01699999999</v>
      </c>
      <c r="AK254" s="2">
        <f t="shared" si="31"/>
        <v>20</v>
      </c>
    </row>
    <row r="255" spans="1:37" x14ac:dyDescent="0.25">
      <c r="A255" s="4">
        <v>45538</v>
      </c>
      <c r="B255" s="12">
        <v>60089.461000000003</v>
      </c>
      <c r="C255" s="12">
        <v>56514.248</v>
      </c>
      <c r="D255" s="12">
        <v>54712.487000000001</v>
      </c>
      <c r="E255" s="12">
        <v>54527.324000000001</v>
      </c>
      <c r="F255" s="12">
        <v>56825.515999999996</v>
      </c>
      <c r="G255" s="12">
        <v>64045.347000000002</v>
      </c>
      <c r="H255" s="12">
        <v>79623.910999999993</v>
      </c>
      <c r="I255" s="12">
        <v>81905.408999999985</v>
      </c>
      <c r="J255" s="12">
        <v>76841.415000000008</v>
      </c>
      <c r="K255" s="12">
        <v>72211.350000000006</v>
      </c>
      <c r="L255" s="12">
        <v>70104.141999999993</v>
      </c>
      <c r="M255" s="12">
        <v>67800.751000000004</v>
      </c>
      <c r="N255" s="12">
        <v>66942.760999999999</v>
      </c>
      <c r="O255" s="12">
        <v>64712.923999999999</v>
      </c>
      <c r="P255" s="12">
        <v>66138.493000000002</v>
      </c>
      <c r="Q255" s="12">
        <v>70366.650999999998</v>
      </c>
      <c r="R255" s="12">
        <v>81418.424999999988</v>
      </c>
      <c r="S255" s="12">
        <v>94164.959999999992</v>
      </c>
      <c r="T255" s="12">
        <v>102408.067</v>
      </c>
      <c r="U255" s="12">
        <v>106103.55799999999</v>
      </c>
      <c r="V255" s="12">
        <v>99820.721000000005</v>
      </c>
      <c r="W255" s="12">
        <v>88772.650000000009</v>
      </c>
      <c r="X255" s="12">
        <v>76113.222000000009</v>
      </c>
      <c r="Y255" s="12">
        <v>65359.452000000005</v>
      </c>
      <c r="AA255" s="2">
        <f>IFERROR(INDEX('Holiday Schedule'!$D$3:$D$24,MATCH(Total_StdO_Customers!A255,'Holiday Schedule'!$C$3:$C$24,0)),0)</f>
        <v>0</v>
      </c>
      <c r="AB255" s="2">
        <f t="shared" si="24"/>
        <v>3</v>
      </c>
      <c r="AC255" s="2">
        <f t="shared" si="25"/>
        <v>1285825.4989999998</v>
      </c>
      <c r="AD255" s="5">
        <f t="shared" si="26"/>
        <v>491697.74600000004</v>
      </c>
      <c r="AE255" s="5">
        <f t="shared" si="27"/>
        <v>1777523.2449999999</v>
      </c>
      <c r="AG255" s="2">
        <f t="shared" si="28"/>
        <v>9</v>
      </c>
      <c r="AH255" s="2">
        <f t="shared" si="29"/>
        <v>2024</v>
      </c>
      <c r="AJ255" s="5">
        <f t="shared" si="30"/>
        <v>106103.55799999999</v>
      </c>
      <c r="AK255" s="2">
        <f t="shared" si="31"/>
        <v>20</v>
      </c>
    </row>
    <row r="256" spans="1:37" x14ac:dyDescent="0.25">
      <c r="A256" s="4">
        <v>45539</v>
      </c>
      <c r="B256" s="12">
        <v>58744.710999999996</v>
      </c>
      <c r="C256" s="12">
        <v>55772.706999999995</v>
      </c>
      <c r="D256" s="12">
        <v>54064.042000000001</v>
      </c>
      <c r="E256" s="12">
        <v>53885.626000000004</v>
      </c>
      <c r="F256" s="12">
        <v>56444.918999999994</v>
      </c>
      <c r="G256" s="12">
        <v>64066.982999999993</v>
      </c>
      <c r="H256" s="12">
        <v>79260.353999999992</v>
      </c>
      <c r="I256" s="12">
        <v>81055.441999999995</v>
      </c>
      <c r="J256" s="12">
        <v>76887.406000000003</v>
      </c>
      <c r="K256" s="12">
        <v>74106.793999999994</v>
      </c>
      <c r="L256" s="12">
        <v>72504.289000000004</v>
      </c>
      <c r="M256" s="12">
        <v>71105.582999999999</v>
      </c>
      <c r="N256" s="12">
        <v>70894.260999999999</v>
      </c>
      <c r="O256" s="12">
        <v>71089.16399999999</v>
      </c>
      <c r="P256" s="12">
        <v>73307.292000000001</v>
      </c>
      <c r="Q256" s="12">
        <v>79612.89499999999</v>
      </c>
      <c r="R256" s="12">
        <v>90835.755000000005</v>
      </c>
      <c r="S256" s="12">
        <v>101793.02099999999</v>
      </c>
      <c r="T256" s="12">
        <v>109741.96599999999</v>
      </c>
      <c r="U256" s="12">
        <v>112396.74200000001</v>
      </c>
      <c r="V256" s="12">
        <v>106579.00900000001</v>
      </c>
      <c r="W256" s="12">
        <v>94424.003000000012</v>
      </c>
      <c r="X256" s="12">
        <v>82181.388000000006</v>
      </c>
      <c r="Y256" s="12">
        <v>69588.491000000009</v>
      </c>
      <c r="AA256" s="2">
        <f>IFERROR(INDEX('Holiday Schedule'!$D$3:$D$24,MATCH(Total_StdO_Customers!A256,'Holiday Schedule'!$C$3:$C$24,0)),0)</f>
        <v>0</v>
      </c>
      <c r="AB256" s="2">
        <f t="shared" si="24"/>
        <v>4</v>
      </c>
      <c r="AC256" s="2">
        <f t="shared" si="25"/>
        <v>1368515.01</v>
      </c>
      <c r="AD256" s="5">
        <f t="shared" si="26"/>
        <v>491827.83299999987</v>
      </c>
      <c r="AE256" s="5">
        <f t="shared" si="27"/>
        <v>1860342.8429999999</v>
      </c>
      <c r="AG256" s="2">
        <f t="shared" si="28"/>
        <v>9</v>
      </c>
      <c r="AH256" s="2">
        <f t="shared" si="29"/>
        <v>2024</v>
      </c>
      <c r="AJ256" s="5">
        <f t="shared" si="30"/>
        <v>112396.74200000001</v>
      </c>
      <c r="AK256" s="2">
        <f t="shared" si="31"/>
        <v>20</v>
      </c>
    </row>
    <row r="257" spans="1:37" x14ac:dyDescent="0.25">
      <c r="A257" s="4">
        <v>45540</v>
      </c>
      <c r="B257" s="12">
        <v>62541.157000000007</v>
      </c>
      <c r="C257" s="12">
        <v>58848.976000000002</v>
      </c>
      <c r="D257" s="12">
        <v>56686.901000000005</v>
      </c>
      <c r="E257" s="12">
        <v>56261.568999999996</v>
      </c>
      <c r="F257" s="12">
        <v>57800.148000000001</v>
      </c>
      <c r="G257" s="12">
        <v>64889.348000000005</v>
      </c>
      <c r="H257" s="12">
        <v>79579.41</v>
      </c>
      <c r="I257" s="12">
        <v>82471.303000000014</v>
      </c>
      <c r="J257" s="12">
        <v>79289.303999999989</v>
      </c>
      <c r="K257" s="12">
        <v>76709.918999999994</v>
      </c>
      <c r="L257" s="12">
        <v>75860.895000000004</v>
      </c>
      <c r="M257" s="12">
        <v>75570.706999999995</v>
      </c>
      <c r="N257" s="12">
        <v>75344.184000000008</v>
      </c>
      <c r="O257" s="12">
        <v>75713.038</v>
      </c>
      <c r="P257" s="12">
        <v>76417.803</v>
      </c>
      <c r="Q257" s="12">
        <v>80467.482000000004</v>
      </c>
      <c r="R257" s="12">
        <v>90665.83</v>
      </c>
      <c r="S257" s="12">
        <v>102369.935</v>
      </c>
      <c r="T257" s="12">
        <v>107706.09700000001</v>
      </c>
      <c r="U257" s="12">
        <v>110970.47899999999</v>
      </c>
      <c r="V257" s="12">
        <v>103889.53099999999</v>
      </c>
      <c r="W257" s="12">
        <v>91519.9</v>
      </c>
      <c r="X257" s="12">
        <v>80480.638999999996</v>
      </c>
      <c r="Y257" s="12">
        <v>68404.987000000008</v>
      </c>
      <c r="AA257" s="2">
        <f>IFERROR(INDEX('Holiday Schedule'!$D$3:$D$24,MATCH(Total_StdO_Customers!A257,'Holiday Schedule'!$C$3:$C$24,0)),0)</f>
        <v>0</v>
      </c>
      <c r="AB257" s="2">
        <f t="shared" si="24"/>
        <v>5</v>
      </c>
      <c r="AC257" s="2">
        <f t="shared" si="25"/>
        <v>1385447.0459999999</v>
      </c>
      <c r="AD257" s="5">
        <f t="shared" si="26"/>
        <v>505012.49600000028</v>
      </c>
      <c r="AE257" s="5">
        <f t="shared" si="27"/>
        <v>1890459.5420000001</v>
      </c>
      <c r="AG257" s="2">
        <f t="shared" si="28"/>
        <v>9</v>
      </c>
      <c r="AH257" s="2">
        <f t="shared" si="29"/>
        <v>2024</v>
      </c>
      <c r="AJ257" s="5">
        <f t="shared" si="30"/>
        <v>110970.47899999999</v>
      </c>
      <c r="AK257" s="2">
        <f t="shared" si="31"/>
        <v>20</v>
      </c>
    </row>
    <row r="258" spans="1:37" x14ac:dyDescent="0.25">
      <c r="A258" s="4">
        <v>45541</v>
      </c>
      <c r="B258" s="12">
        <v>60917.904000000002</v>
      </c>
      <c r="C258" s="12">
        <v>57933.599000000002</v>
      </c>
      <c r="D258" s="12">
        <v>55909.825000000004</v>
      </c>
      <c r="E258" s="12">
        <v>55532.33</v>
      </c>
      <c r="F258" s="12">
        <v>56566.663999999997</v>
      </c>
      <c r="G258" s="12">
        <v>63980.125</v>
      </c>
      <c r="H258" s="12">
        <v>78521.027000000002</v>
      </c>
      <c r="I258" s="12">
        <v>82537.22</v>
      </c>
      <c r="J258" s="12">
        <v>79536.594000000012</v>
      </c>
      <c r="K258" s="12">
        <v>78568.838000000003</v>
      </c>
      <c r="L258" s="12">
        <v>76974.44</v>
      </c>
      <c r="M258" s="12">
        <v>74737.782999999996</v>
      </c>
      <c r="N258" s="12">
        <v>72522.884999999995</v>
      </c>
      <c r="O258" s="12">
        <v>73976.613000000012</v>
      </c>
      <c r="P258" s="12">
        <v>73321.396999999997</v>
      </c>
      <c r="Q258" s="12">
        <v>77974.491999999998</v>
      </c>
      <c r="R258" s="12">
        <v>85094.14499999999</v>
      </c>
      <c r="S258" s="12">
        <v>92375.673999999999</v>
      </c>
      <c r="T258" s="12">
        <v>99699.341</v>
      </c>
      <c r="U258" s="12">
        <v>102894.12</v>
      </c>
      <c r="V258" s="12">
        <v>98721.512999999992</v>
      </c>
      <c r="W258" s="12">
        <v>88774.574999999997</v>
      </c>
      <c r="X258" s="12">
        <v>78682.532999999996</v>
      </c>
      <c r="Y258" s="12">
        <v>68082.64</v>
      </c>
      <c r="AA258" s="2">
        <f>IFERROR(INDEX('Holiday Schedule'!$D$3:$D$24,MATCH(Total_StdO_Customers!A258,'Holiday Schedule'!$C$3:$C$24,0)),0)</f>
        <v>0</v>
      </c>
      <c r="AB258" s="2">
        <f t="shared" si="24"/>
        <v>6</v>
      </c>
      <c r="AC258" s="2">
        <f t="shared" si="25"/>
        <v>1336392.1629999999</v>
      </c>
      <c r="AD258" s="5">
        <f t="shared" si="26"/>
        <v>497444.11400000029</v>
      </c>
      <c r="AE258" s="5">
        <f t="shared" si="27"/>
        <v>1833836.2770000002</v>
      </c>
      <c r="AG258" s="2">
        <f t="shared" si="28"/>
        <v>9</v>
      </c>
      <c r="AH258" s="2">
        <f t="shared" si="29"/>
        <v>2024</v>
      </c>
      <c r="AJ258" s="5">
        <f t="shared" si="30"/>
        <v>102894.12</v>
      </c>
      <c r="AK258" s="2">
        <f t="shared" si="31"/>
        <v>20</v>
      </c>
    </row>
    <row r="259" spans="1:37" x14ac:dyDescent="0.25">
      <c r="A259" s="4">
        <v>45542</v>
      </c>
      <c r="B259" s="12">
        <v>61811.436999999998</v>
      </c>
      <c r="C259" s="12">
        <v>58133.751999999993</v>
      </c>
      <c r="D259" s="12">
        <v>56116.631999999998</v>
      </c>
      <c r="E259" s="12">
        <v>54520.800999999999</v>
      </c>
      <c r="F259" s="12">
        <v>57071.095999999998</v>
      </c>
      <c r="G259" s="12">
        <v>58854.591999999997</v>
      </c>
      <c r="H259" s="12">
        <v>69102.420999999988</v>
      </c>
      <c r="I259" s="12">
        <v>74969.191999999995</v>
      </c>
      <c r="J259" s="12">
        <v>81490.95</v>
      </c>
      <c r="K259" s="12">
        <v>84286.728000000003</v>
      </c>
      <c r="L259" s="12">
        <v>84855.004000000001</v>
      </c>
      <c r="M259" s="12">
        <v>83941.366999999998</v>
      </c>
      <c r="N259" s="12">
        <v>79827.495999999999</v>
      </c>
      <c r="O259" s="12">
        <v>77450.960999999996</v>
      </c>
      <c r="P259" s="12">
        <v>78693.849000000002</v>
      </c>
      <c r="Q259" s="12">
        <v>81607.057000000001</v>
      </c>
      <c r="R259" s="12">
        <v>86490.006999999998</v>
      </c>
      <c r="S259" s="12">
        <v>95215.508000000002</v>
      </c>
      <c r="T259" s="12">
        <v>100103.567</v>
      </c>
      <c r="U259" s="12">
        <v>103514.853</v>
      </c>
      <c r="V259" s="12">
        <v>96941.423999999999</v>
      </c>
      <c r="W259" s="12">
        <v>88984.736000000004</v>
      </c>
      <c r="X259" s="12">
        <v>78027.593000000008</v>
      </c>
      <c r="Y259" s="12">
        <v>69252.23</v>
      </c>
      <c r="AA259" s="2">
        <f>IFERROR(INDEX('Holiday Schedule'!$D$3:$D$24,MATCH(Total_StdO_Customers!A259,'Holiday Schedule'!$C$3:$C$24,0)),0)</f>
        <v>0</v>
      </c>
      <c r="AB259" s="2">
        <f t="shared" si="24"/>
        <v>7</v>
      </c>
      <c r="AC259" s="2">
        <f t="shared" si="25"/>
        <v>0</v>
      </c>
      <c r="AD259" s="5">
        <f t="shared" si="26"/>
        <v>1861263.2530000003</v>
      </c>
      <c r="AE259" s="5">
        <f t="shared" si="27"/>
        <v>1861263.2530000003</v>
      </c>
      <c r="AG259" s="2">
        <f t="shared" si="28"/>
        <v>9</v>
      </c>
      <c r="AH259" s="2">
        <f t="shared" si="29"/>
        <v>2024</v>
      </c>
      <c r="AJ259" s="5">
        <f t="shared" si="30"/>
        <v>103514.853</v>
      </c>
      <c r="AK259" s="2">
        <f t="shared" si="31"/>
        <v>20</v>
      </c>
    </row>
    <row r="260" spans="1:37" x14ac:dyDescent="0.25">
      <c r="A260" s="4">
        <v>45543</v>
      </c>
      <c r="B260" s="12">
        <v>61611.670000000006</v>
      </c>
      <c r="C260" s="12">
        <v>59309.646000000001</v>
      </c>
      <c r="D260" s="12">
        <v>56996.720999999998</v>
      </c>
      <c r="E260" s="12">
        <v>56206.462</v>
      </c>
      <c r="F260" s="12">
        <v>56431.391000000003</v>
      </c>
      <c r="G260" s="12">
        <v>58619.578000000001</v>
      </c>
      <c r="H260" s="12">
        <v>66561.16</v>
      </c>
      <c r="I260" s="12">
        <v>72191.62</v>
      </c>
      <c r="J260" s="12">
        <v>73578.311000000002</v>
      </c>
      <c r="K260" s="12">
        <v>75607.337</v>
      </c>
      <c r="L260" s="12">
        <v>75270.445000000007</v>
      </c>
      <c r="M260" s="12">
        <v>75122.009000000005</v>
      </c>
      <c r="N260" s="12">
        <v>71309.271000000008</v>
      </c>
      <c r="O260" s="12">
        <v>69190.707999999999</v>
      </c>
      <c r="P260" s="12">
        <v>71593.868000000002</v>
      </c>
      <c r="Q260" s="12">
        <v>74262.822</v>
      </c>
      <c r="R260" s="12">
        <v>84903.647999999986</v>
      </c>
      <c r="S260" s="12">
        <v>96329.346999999994</v>
      </c>
      <c r="T260" s="12">
        <v>102906.91900000001</v>
      </c>
      <c r="U260" s="12">
        <v>106385.39600000001</v>
      </c>
      <c r="V260" s="12">
        <v>100039.14499999999</v>
      </c>
      <c r="W260" s="12">
        <v>87178.506999999998</v>
      </c>
      <c r="X260" s="12">
        <v>75764.827000000005</v>
      </c>
      <c r="Y260" s="12">
        <v>64348.772000000004</v>
      </c>
      <c r="AA260" s="2">
        <f>IFERROR(INDEX('Holiday Schedule'!$D$3:$D$24,MATCH(Total_StdO_Customers!A260,'Holiday Schedule'!$C$3:$C$24,0)),0)</f>
        <v>0</v>
      </c>
      <c r="AB260" s="2">
        <f t="shared" si="24"/>
        <v>1</v>
      </c>
      <c r="AC260" s="2">
        <f t="shared" si="25"/>
        <v>0</v>
      </c>
      <c r="AD260" s="5">
        <f t="shared" si="26"/>
        <v>1791719.5800000003</v>
      </c>
      <c r="AE260" s="5">
        <f t="shared" si="27"/>
        <v>1791719.5800000003</v>
      </c>
      <c r="AG260" s="2">
        <f t="shared" si="28"/>
        <v>9</v>
      </c>
      <c r="AH260" s="2">
        <f t="shared" si="29"/>
        <v>2024</v>
      </c>
      <c r="AJ260" s="5">
        <f t="shared" si="30"/>
        <v>106385.39600000001</v>
      </c>
      <c r="AK260" s="2">
        <f t="shared" si="31"/>
        <v>20</v>
      </c>
    </row>
    <row r="261" spans="1:37" x14ac:dyDescent="0.25">
      <c r="A261" s="4">
        <v>45544</v>
      </c>
      <c r="B261" s="12">
        <v>57882.199000000001</v>
      </c>
      <c r="C261" s="12">
        <v>54262.762999999999</v>
      </c>
      <c r="D261" s="12">
        <v>53468.582999999999</v>
      </c>
      <c r="E261" s="12">
        <v>53107.604999999996</v>
      </c>
      <c r="F261" s="12">
        <v>55625.921000000002</v>
      </c>
      <c r="G261" s="12">
        <v>64114.493000000002</v>
      </c>
      <c r="H261" s="12">
        <v>78912.047000000006</v>
      </c>
      <c r="I261" s="12">
        <v>82306.481999999989</v>
      </c>
      <c r="J261" s="12">
        <v>75209.834000000003</v>
      </c>
      <c r="K261" s="12">
        <v>72313.197</v>
      </c>
      <c r="L261" s="12">
        <v>70061.895000000004</v>
      </c>
      <c r="M261" s="12">
        <v>67144.09</v>
      </c>
      <c r="N261" s="12">
        <v>65138.517000000007</v>
      </c>
      <c r="O261" s="12">
        <v>63892.49</v>
      </c>
      <c r="P261" s="12">
        <v>64084.224000000002</v>
      </c>
      <c r="Q261" s="12">
        <v>69259.42300000001</v>
      </c>
      <c r="R261" s="12">
        <v>77489.006999999998</v>
      </c>
      <c r="S261" s="12">
        <v>92150.737999999998</v>
      </c>
      <c r="T261" s="12">
        <v>99731.088000000003</v>
      </c>
      <c r="U261" s="12">
        <v>103351.21299999999</v>
      </c>
      <c r="V261" s="12">
        <v>96819.462</v>
      </c>
      <c r="W261" s="12">
        <v>85949.823999999993</v>
      </c>
      <c r="X261" s="12">
        <v>74022.15400000001</v>
      </c>
      <c r="Y261" s="12">
        <v>63912.23</v>
      </c>
      <c r="AA261" s="2">
        <f>IFERROR(INDEX('Holiday Schedule'!$D$3:$D$24,MATCH(Total_StdO_Customers!A261,'Holiday Schedule'!$C$3:$C$24,0)),0)</f>
        <v>0</v>
      </c>
      <c r="AB261" s="2">
        <f t="shared" si="24"/>
        <v>2</v>
      </c>
      <c r="AC261" s="2">
        <f t="shared" si="25"/>
        <v>1258923.638</v>
      </c>
      <c r="AD261" s="5">
        <f t="shared" si="26"/>
        <v>481285.84100000001</v>
      </c>
      <c r="AE261" s="5">
        <f t="shared" si="27"/>
        <v>1740209.4790000001</v>
      </c>
      <c r="AG261" s="2">
        <f t="shared" si="28"/>
        <v>9</v>
      </c>
      <c r="AH261" s="2">
        <f t="shared" si="29"/>
        <v>2024</v>
      </c>
      <c r="AJ261" s="5">
        <f t="shared" si="30"/>
        <v>103351.21299999999</v>
      </c>
      <c r="AK261" s="2">
        <f t="shared" si="31"/>
        <v>20</v>
      </c>
    </row>
    <row r="262" spans="1:37" x14ac:dyDescent="0.25">
      <c r="A262" s="4">
        <v>45545</v>
      </c>
      <c r="B262" s="12">
        <v>57363.284999999996</v>
      </c>
      <c r="C262" s="12">
        <v>54327.083000000006</v>
      </c>
      <c r="D262" s="12">
        <v>52981.001000000004</v>
      </c>
      <c r="E262" s="12">
        <v>53613.108999999997</v>
      </c>
      <c r="F262" s="12">
        <v>55279.777999999998</v>
      </c>
      <c r="G262" s="12">
        <v>62943.344999999994</v>
      </c>
      <c r="H262" s="12">
        <v>78235.955999999991</v>
      </c>
      <c r="I262" s="12">
        <v>82055.010999999984</v>
      </c>
      <c r="J262" s="12">
        <v>74617.84599999999</v>
      </c>
      <c r="K262" s="12">
        <v>70533.777000000002</v>
      </c>
      <c r="L262" s="12">
        <v>69063.459999999992</v>
      </c>
      <c r="M262" s="12">
        <v>67577.459999999992</v>
      </c>
      <c r="N262" s="12">
        <v>64075.29</v>
      </c>
      <c r="O262" s="12">
        <v>61080.599000000002</v>
      </c>
      <c r="P262" s="12">
        <v>60065.7</v>
      </c>
      <c r="Q262" s="12">
        <v>65763.872000000003</v>
      </c>
      <c r="R262" s="12">
        <v>74656.562999999995</v>
      </c>
      <c r="S262" s="12">
        <v>88881.769</v>
      </c>
      <c r="T262" s="12">
        <v>99393.225999999995</v>
      </c>
      <c r="U262" s="12">
        <v>102676.356</v>
      </c>
      <c r="V262" s="12">
        <v>97065.324999999997</v>
      </c>
      <c r="W262" s="12">
        <v>83543.390000000014</v>
      </c>
      <c r="X262" s="12">
        <v>74256.83</v>
      </c>
      <c r="Y262" s="12">
        <v>64832.918999999994</v>
      </c>
      <c r="AA262" s="2">
        <f>IFERROR(INDEX('Holiday Schedule'!$D$3:$D$24,MATCH(Total_StdO_Customers!A262,'Holiday Schedule'!$C$3:$C$24,0)),0)</f>
        <v>0</v>
      </c>
      <c r="AB262" s="2">
        <f t="shared" si="24"/>
        <v>3</v>
      </c>
      <c r="AC262" s="2">
        <f t="shared" si="25"/>
        <v>1235306.4739999999</v>
      </c>
      <c r="AD262" s="5">
        <f t="shared" si="26"/>
        <v>479576.47600000002</v>
      </c>
      <c r="AE262" s="5">
        <f t="shared" si="27"/>
        <v>1714882.95</v>
      </c>
      <c r="AG262" s="2">
        <f t="shared" si="28"/>
        <v>9</v>
      </c>
      <c r="AH262" s="2">
        <f t="shared" si="29"/>
        <v>2024</v>
      </c>
      <c r="AJ262" s="5">
        <f t="shared" si="30"/>
        <v>102676.356</v>
      </c>
      <c r="AK262" s="2">
        <f t="shared" si="31"/>
        <v>20</v>
      </c>
    </row>
    <row r="263" spans="1:37" x14ac:dyDescent="0.25">
      <c r="A263" s="4">
        <v>45546</v>
      </c>
      <c r="B263" s="12">
        <v>57311.710999999996</v>
      </c>
      <c r="C263" s="12">
        <v>54383.549999999996</v>
      </c>
      <c r="D263" s="12">
        <v>53152.845000000001</v>
      </c>
      <c r="E263" s="12">
        <v>52625.767</v>
      </c>
      <c r="F263" s="12">
        <v>55461.385999999999</v>
      </c>
      <c r="G263" s="12">
        <v>63158.842999999993</v>
      </c>
      <c r="H263" s="12">
        <v>78976.492000000013</v>
      </c>
      <c r="I263" s="12">
        <v>80695.235000000001</v>
      </c>
      <c r="J263" s="12">
        <v>71818.494000000006</v>
      </c>
      <c r="K263" s="12">
        <v>68136.763999999996</v>
      </c>
      <c r="L263" s="12">
        <v>64453.443999999996</v>
      </c>
      <c r="M263" s="12">
        <v>62716.718000000008</v>
      </c>
      <c r="N263" s="12">
        <v>59814.395000000004</v>
      </c>
      <c r="O263" s="12">
        <v>61486.175999999999</v>
      </c>
      <c r="P263" s="12">
        <v>62935.28</v>
      </c>
      <c r="Q263" s="12">
        <v>69769.873999999996</v>
      </c>
      <c r="R263" s="12">
        <v>78203.512000000002</v>
      </c>
      <c r="S263" s="12">
        <v>93225.362000000008</v>
      </c>
      <c r="T263" s="12">
        <v>100891.296</v>
      </c>
      <c r="U263" s="12">
        <v>103443.96799999999</v>
      </c>
      <c r="V263" s="12">
        <v>98344.989999999991</v>
      </c>
      <c r="W263" s="12">
        <v>86147.475999999995</v>
      </c>
      <c r="X263" s="12">
        <v>76390.81</v>
      </c>
      <c r="Y263" s="12">
        <v>64132.163</v>
      </c>
      <c r="AA263" s="2">
        <f>IFERROR(INDEX('Holiday Schedule'!$D$3:$D$24,MATCH(Total_StdO_Customers!A263,'Holiday Schedule'!$C$3:$C$24,0)),0)</f>
        <v>0</v>
      </c>
      <c r="AB263" s="2">
        <f t="shared" si="24"/>
        <v>4</v>
      </c>
      <c r="AC263" s="2">
        <f t="shared" si="25"/>
        <v>1238473.794</v>
      </c>
      <c r="AD263" s="5">
        <f t="shared" si="26"/>
        <v>479202.75700000022</v>
      </c>
      <c r="AE263" s="5">
        <f t="shared" si="27"/>
        <v>1717676.5510000002</v>
      </c>
      <c r="AG263" s="2">
        <f t="shared" si="28"/>
        <v>9</v>
      </c>
      <c r="AH263" s="2">
        <f t="shared" si="29"/>
        <v>2024</v>
      </c>
      <c r="AJ263" s="5">
        <f t="shared" si="30"/>
        <v>103443.96799999999</v>
      </c>
      <c r="AK263" s="2">
        <f t="shared" si="31"/>
        <v>20</v>
      </c>
    </row>
    <row r="264" spans="1:37" x14ac:dyDescent="0.25">
      <c r="A264" s="4">
        <v>45547</v>
      </c>
      <c r="B264" s="12">
        <v>59004.09</v>
      </c>
      <c r="C264" s="12">
        <v>54957.235999999997</v>
      </c>
      <c r="D264" s="12">
        <v>54270.385000000002</v>
      </c>
      <c r="E264" s="12">
        <v>52921.341999999997</v>
      </c>
      <c r="F264" s="12">
        <v>55867.556000000004</v>
      </c>
      <c r="G264" s="12">
        <v>61961.110999999997</v>
      </c>
      <c r="H264" s="12">
        <v>79023.028999999995</v>
      </c>
      <c r="I264" s="12">
        <v>80598.036999999997</v>
      </c>
      <c r="J264" s="12">
        <v>77022.517000000007</v>
      </c>
      <c r="K264" s="12">
        <v>74487.702000000005</v>
      </c>
      <c r="L264" s="12">
        <v>73623.915000000008</v>
      </c>
      <c r="M264" s="12">
        <v>73601.217000000004</v>
      </c>
      <c r="N264" s="12">
        <v>70987.34</v>
      </c>
      <c r="O264" s="12">
        <v>71196.873999999996</v>
      </c>
      <c r="P264" s="12">
        <v>72984.453999999998</v>
      </c>
      <c r="Q264" s="12">
        <v>78299.993000000002</v>
      </c>
      <c r="R264" s="12">
        <v>84014.98</v>
      </c>
      <c r="S264" s="12">
        <v>95046.005000000005</v>
      </c>
      <c r="T264" s="12">
        <v>100738.28200000001</v>
      </c>
      <c r="U264" s="12">
        <v>105587.603</v>
      </c>
      <c r="V264" s="12">
        <v>98817.951000000001</v>
      </c>
      <c r="W264" s="12">
        <v>89112.366999999998</v>
      </c>
      <c r="X264" s="12">
        <v>77007.754000000001</v>
      </c>
      <c r="Y264" s="12">
        <v>66183.217000000004</v>
      </c>
      <c r="AA264" s="2">
        <f>IFERROR(INDEX('Holiday Schedule'!$D$3:$D$24,MATCH(Total_StdO_Customers!A264,'Holiday Schedule'!$C$3:$C$24,0)),0)</f>
        <v>0</v>
      </c>
      <c r="AB264" s="2">
        <f t="shared" si="24"/>
        <v>5</v>
      </c>
      <c r="AC264" s="2">
        <f t="shared" si="25"/>
        <v>1323126.9910000002</v>
      </c>
      <c r="AD264" s="5">
        <f t="shared" si="26"/>
        <v>484187.96599999978</v>
      </c>
      <c r="AE264" s="5">
        <f t="shared" si="27"/>
        <v>1807314.9569999999</v>
      </c>
      <c r="AG264" s="2">
        <f t="shared" si="28"/>
        <v>9</v>
      </c>
      <c r="AH264" s="2">
        <f t="shared" si="29"/>
        <v>2024</v>
      </c>
      <c r="AJ264" s="5">
        <f t="shared" si="30"/>
        <v>105587.603</v>
      </c>
      <c r="AK264" s="2">
        <f t="shared" si="31"/>
        <v>20</v>
      </c>
    </row>
    <row r="265" spans="1:37" x14ac:dyDescent="0.25">
      <c r="A265" s="4">
        <v>45548</v>
      </c>
      <c r="B265" s="12">
        <v>60460.116000000002</v>
      </c>
      <c r="C265" s="12">
        <v>56668.767999999996</v>
      </c>
      <c r="D265" s="12">
        <v>54662.274999999994</v>
      </c>
      <c r="E265" s="12">
        <v>54423.347999999998</v>
      </c>
      <c r="F265" s="12">
        <v>56121.952000000005</v>
      </c>
      <c r="G265" s="12">
        <v>62560.224999999999</v>
      </c>
      <c r="H265" s="12">
        <v>77954.556000000011</v>
      </c>
      <c r="I265" s="12">
        <v>81349.17</v>
      </c>
      <c r="J265" s="12">
        <v>79389.407999999996</v>
      </c>
      <c r="K265" s="12">
        <v>75746.820999999996</v>
      </c>
      <c r="L265" s="12">
        <v>73118.016000000003</v>
      </c>
      <c r="M265" s="12">
        <v>71537.42</v>
      </c>
      <c r="N265" s="12">
        <v>70213.86</v>
      </c>
      <c r="O265" s="12">
        <v>69656.584000000003</v>
      </c>
      <c r="P265" s="12">
        <v>72679.331999999995</v>
      </c>
      <c r="Q265" s="12">
        <v>78747.819000000003</v>
      </c>
      <c r="R265" s="12">
        <v>88894.804999999993</v>
      </c>
      <c r="S265" s="12">
        <v>100015.11</v>
      </c>
      <c r="T265" s="12">
        <v>104425.155</v>
      </c>
      <c r="U265" s="12">
        <v>108303.145</v>
      </c>
      <c r="V265" s="12">
        <v>101754.26300000001</v>
      </c>
      <c r="W265" s="12">
        <v>91580.142999999996</v>
      </c>
      <c r="X265" s="12">
        <v>80732.102999999988</v>
      </c>
      <c r="Y265" s="12">
        <v>69739.928</v>
      </c>
      <c r="AA265" s="2">
        <f>IFERROR(INDEX('Holiday Schedule'!$D$3:$D$24,MATCH(Total_StdO_Customers!A265,'Holiday Schedule'!$C$3:$C$24,0)),0)</f>
        <v>0</v>
      </c>
      <c r="AB265" s="2">
        <f t="shared" si="24"/>
        <v>6</v>
      </c>
      <c r="AC265" s="2">
        <f t="shared" si="25"/>
        <v>1348143.1539999999</v>
      </c>
      <c r="AD265" s="5">
        <f t="shared" si="26"/>
        <v>492591.16800000006</v>
      </c>
      <c r="AE265" s="5">
        <f t="shared" si="27"/>
        <v>1840734.3219999999</v>
      </c>
      <c r="AG265" s="2">
        <f t="shared" si="28"/>
        <v>9</v>
      </c>
      <c r="AH265" s="2">
        <f t="shared" si="29"/>
        <v>2024</v>
      </c>
      <c r="AJ265" s="5">
        <f t="shared" si="30"/>
        <v>108303.145</v>
      </c>
      <c r="AK265" s="2">
        <f t="shared" si="31"/>
        <v>20</v>
      </c>
    </row>
    <row r="266" spans="1:37" x14ac:dyDescent="0.25">
      <c r="A266" s="4">
        <v>45549</v>
      </c>
      <c r="B266" s="12">
        <v>63168.896999999997</v>
      </c>
      <c r="C266" s="12">
        <v>59411.237000000001</v>
      </c>
      <c r="D266" s="12">
        <v>57252.614000000001</v>
      </c>
      <c r="E266" s="12">
        <v>56372.864000000001</v>
      </c>
      <c r="F266" s="12">
        <v>56514.14</v>
      </c>
      <c r="G266" s="12">
        <v>59834.642999999996</v>
      </c>
      <c r="H266" s="12">
        <v>68221.928</v>
      </c>
      <c r="I266" s="12">
        <v>74679.679000000004</v>
      </c>
      <c r="J266" s="12">
        <v>76616.205000000002</v>
      </c>
      <c r="K266" s="12">
        <v>75750.695000000007</v>
      </c>
      <c r="L266" s="12">
        <v>74862.153999999995</v>
      </c>
      <c r="M266" s="12">
        <v>72347.531000000003</v>
      </c>
      <c r="N266" s="12">
        <v>70163.387000000002</v>
      </c>
      <c r="O266" s="12">
        <v>67822.370999999999</v>
      </c>
      <c r="P266" s="12">
        <v>66344.498999999996</v>
      </c>
      <c r="Q266" s="12">
        <v>75973.217000000004</v>
      </c>
      <c r="R266" s="12">
        <v>85547.391000000003</v>
      </c>
      <c r="S266" s="12">
        <v>96924.284</v>
      </c>
      <c r="T266" s="12">
        <v>103395.201</v>
      </c>
      <c r="U266" s="12">
        <v>104106.173</v>
      </c>
      <c r="V266" s="12">
        <v>97453.203000000009</v>
      </c>
      <c r="W266" s="12">
        <v>88290.312000000005</v>
      </c>
      <c r="X266" s="12">
        <v>76377.930000000008</v>
      </c>
      <c r="Y266" s="12">
        <v>66654.092000000004</v>
      </c>
      <c r="AA266" s="2">
        <f>IFERROR(INDEX('Holiday Schedule'!$D$3:$D$24,MATCH(Total_StdO_Customers!A266,'Holiday Schedule'!$C$3:$C$24,0)),0)</f>
        <v>0</v>
      </c>
      <c r="AB266" s="2">
        <f t="shared" ref="AB266:AB329" si="32">WEEKDAY(A266)</f>
        <v>7</v>
      </c>
      <c r="AC266" s="2">
        <f t="shared" ref="AC266:AC329" si="33">IF(AND(AB266&gt;1,AB266&lt;7,AA266&lt;1),SUM(I266:X266),0)</f>
        <v>0</v>
      </c>
      <c r="AD266" s="5">
        <f t="shared" ref="AD266:AD329" si="34">AE266-AC266</f>
        <v>1794084.6469999996</v>
      </c>
      <c r="AE266" s="5">
        <f t="shared" ref="AE266:AE329" si="35">SUM(B266:Y266)</f>
        <v>1794084.6469999996</v>
      </c>
      <c r="AG266" s="2">
        <f t="shared" ref="AG266:AG329" si="36">MONTH(A266)</f>
        <v>9</v>
      </c>
      <c r="AH266" s="2">
        <f t="shared" ref="AH266:AH329" si="37">YEAR(A266)</f>
        <v>2024</v>
      </c>
      <c r="AJ266" s="5">
        <f t="shared" ref="AJ266:AJ329" si="38">MAX(B266:Y266)</f>
        <v>104106.173</v>
      </c>
      <c r="AK266" s="2">
        <f t="shared" ref="AK266:AK329" si="39">IF(AE266&gt;0,INDEX(B$8:Y$8,MATCH(AJ266,B266:Y266,0)),"")</f>
        <v>20</v>
      </c>
    </row>
    <row r="267" spans="1:37" x14ac:dyDescent="0.25">
      <c r="A267" s="4">
        <v>45550</v>
      </c>
      <c r="B267" s="12">
        <v>60672.350000000006</v>
      </c>
      <c r="C267" s="12">
        <v>56924.890999999996</v>
      </c>
      <c r="D267" s="12">
        <v>54748.511999999995</v>
      </c>
      <c r="E267" s="12">
        <v>54113.298000000003</v>
      </c>
      <c r="F267" s="12">
        <v>54132.247000000003</v>
      </c>
      <c r="G267" s="12">
        <v>57669.129000000001</v>
      </c>
      <c r="H267" s="12">
        <v>65851.828999999998</v>
      </c>
      <c r="I267" s="12">
        <v>70977.61</v>
      </c>
      <c r="J267" s="12">
        <v>72440.288</v>
      </c>
      <c r="K267" s="12">
        <v>71259.024000000005</v>
      </c>
      <c r="L267" s="12">
        <v>70808.877000000008</v>
      </c>
      <c r="M267" s="12">
        <v>69449.116999999998</v>
      </c>
      <c r="N267" s="12">
        <v>69954.505000000005</v>
      </c>
      <c r="O267" s="12">
        <v>68595.769</v>
      </c>
      <c r="P267" s="12">
        <v>71952.381999999998</v>
      </c>
      <c r="Q267" s="12">
        <v>78208.381999999998</v>
      </c>
      <c r="R267" s="12">
        <v>89851.512000000002</v>
      </c>
      <c r="S267" s="12">
        <v>102123.45299999999</v>
      </c>
      <c r="T267" s="12">
        <v>109655.929</v>
      </c>
      <c r="U267" s="12">
        <v>111746.821</v>
      </c>
      <c r="V267" s="12">
        <v>104147.022</v>
      </c>
      <c r="W267" s="12">
        <v>91015.627000000008</v>
      </c>
      <c r="X267" s="12">
        <v>78208.998000000007</v>
      </c>
      <c r="Y267" s="12">
        <v>66761.643000000011</v>
      </c>
      <c r="AA267" s="2">
        <f>IFERROR(INDEX('Holiday Schedule'!$D$3:$D$24,MATCH(Total_StdO_Customers!A267,'Holiday Schedule'!$C$3:$C$24,0)),0)</f>
        <v>0</v>
      </c>
      <c r="AB267" s="2">
        <f t="shared" si="32"/>
        <v>1</v>
      </c>
      <c r="AC267" s="2">
        <f t="shared" si="33"/>
        <v>0</v>
      </c>
      <c r="AD267" s="5">
        <f t="shared" si="34"/>
        <v>1801269.2150000001</v>
      </c>
      <c r="AE267" s="5">
        <f t="shared" si="35"/>
        <v>1801269.2150000001</v>
      </c>
      <c r="AG267" s="2">
        <f t="shared" si="36"/>
        <v>9</v>
      </c>
      <c r="AH267" s="2">
        <f t="shared" si="37"/>
        <v>2024</v>
      </c>
      <c r="AJ267" s="5">
        <f t="shared" si="38"/>
        <v>111746.821</v>
      </c>
      <c r="AK267" s="2">
        <f t="shared" si="39"/>
        <v>20</v>
      </c>
    </row>
    <row r="268" spans="1:37" x14ac:dyDescent="0.25">
      <c r="A268" s="4">
        <v>45551</v>
      </c>
      <c r="B268" s="12">
        <v>60245.856000000007</v>
      </c>
      <c r="C268" s="12">
        <v>56958.602999999996</v>
      </c>
      <c r="D268" s="12">
        <v>54432.2</v>
      </c>
      <c r="E268" s="12">
        <v>54946.959000000003</v>
      </c>
      <c r="F268" s="12">
        <v>56357.843999999997</v>
      </c>
      <c r="G268" s="12">
        <v>63475.859999999993</v>
      </c>
      <c r="H268" s="12">
        <v>78837.452999999994</v>
      </c>
      <c r="I268" s="12">
        <v>82860.40400000001</v>
      </c>
      <c r="J268" s="12">
        <v>77275.634999999995</v>
      </c>
      <c r="K268" s="12">
        <v>74896.02</v>
      </c>
      <c r="L268" s="12">
        <v>73983.733000000007</v>
      </c>
      <c r="M268" s="12">
        <v>73361.964000000007</v>
      </c>
      <c r="N268" s="12">
        <v>73118.692999999999</v>
      </c>
      <c r="O268" s="12">
        <v>74190.543999999994</v>
      </c>
      <c r="P268" s="12">
        <v>76208.55</v>
      </c>
      <c r="Q268" s="12">
        <v>82019.733999999997</v>
      </c>
      <c r="R268" s="12">
        <v>92109.062999999995</v>
      </c>
      <c r="S268" s="12">
        <v>104484.34</v>
      </c>
      <c r="T268" s="12">
        <v>110820.24500000001</v>
      </c>
      <c r="U268" s="12">
        <v>112606.33</v>
      </c>
      <c r="V268" s="12">
        <v>104597.541</v>
      </c>
      <c r="W268" s="12">
        <v>91720.956000000006</v>
      </c>
      <c r="X268" s="12">
        <v>81152.192999999999</v>
      </c>
      <c r="Y268" s="12">
        <v>68997.870999999999</v>
      </c>
      <c r="AA268" s="2">
        <f>IFERROR(INDEX('Holiday Schedule'!$D$3:$D$24,MATCH(Total_StdO_Customers!A268,'Holiday Schedule'!$C$3:$C$24,0)),0)</f>
        <v>0</v>
      </c>
      <c r="AB268" s="2">
        <f t="shared" si="32"/>
        <v>2</v>
      </c>
      <c r="AC268" s="2">
        <f t="shared" si="33"/>
        <v>1385405.9449999998</v>
      </c>
      <c r="AD268" s="5">
        <f t="shared" si="34"/>
        <v>494252.64600000065</v>
      </c>
      <c r="AE268" s="5">
        <f t="shared" si="35"/>
        <v>1879658.5910000005</v>
      </c>
      <c r="AG268" s="2">
        <f t="shared" si="36"/>
        <v>9</v>
      </c>
      <c r="AH268" s="2">
        <f t="shared" si="37"/>
        <v>2024</v>
      </c>
      <c r="AJ268" s="5">
        <f t="shared" si="38"/>
        <v>112606.33</v>
      </c>
      <c r="AK268" s="2">
        <f t="shared" si="39"/>
        <v>20</v>
      </c>
    </row>
    <row r="269" spans="1:37" x14ac:dyDescent="0.25">
      <c r="A269" s="4">
        <v>45552</v>
      </c>
      <c r="B269" s="12">
        <v>62159.923999999999</v>
      </c>
      <c r="C269" s="12">
        <v>58361.408000000003</v>
      </c>
      <c r="D269" s="12">
        <v>55932.210999999996</v>
      </c>
      <c r="E269" s="12">
        <v>55682.428</v>
      </c>
      <c r="F269" s="12">
        <v>58090.694000000003</v>
      </c>
      <c r="G269" s="12">
        <v>63712.406999999992</v>
      </c>
      <c r="H269" s="12">
        <v>79674.629000000001</v>
      </c>
      <c r="I269" s="12">
        <v>81543.186999999991</v>
      </c>
      <c r="J269" s="12">
        <v>77156.578999999998</v>
      </c>
      <c r="K269" s="12">
        <v>74898.744999999995</v>
      </c>
      <c r="L269" s="12">
        <v>74435.697</v>
      </c>
      <c r="M269" s="12">
        <v>75562.118000000002</v>
      </c>
      <c r="N269" s="12">
        <v>75601.656999999992</v>
      </c>
      <c r="O269" s="12">
        <v>77069.171000000002</v>
      </c>
      <c r="P269" s="12">
        <v>78857.957999999999</v>
      </c>
      <c r="Q269" s="12">
        <v>88123.402999999991</v>
      </c>
      <c r="R269" s="12">
        <v>97237.326000000001</v>
      </c>
      <c r="S269" s="12">
        <v>111598.94</v>
      </c>
      <c r="T269" s="12">
        <v>116979.753</v>
      </c>
      <c r="U269" s="12">
        <v>118398.94499999999</v>
      </c>
      <c r="V269" s="12">
        <v>108845.734</v>
      </c>
      <c r="W269" s="12">
        <v>96229.188000000009</v>
      </c>
      <c r="X269" s="12">
        <v>83452.062000000005</v>
      </c>
      <c r="Y269" s="12">
        <v>71533.928999999989</v>
      </c>
      <c r="AA269" s="2">
        <f>IFERROR(INDEX('Holiday Schedule'!$D$3:$D$24,MATCH(Total_StdO_Customers!A269,'Holiday Schedule'!$C$3:$C$24,0)),0)</f>
        <v>0</v>
      </c>
      <c r="AB269" s="2">
        <f t="shared" si="32"/>
        <v>3</v>
      </c>
      <c r="AC269" s="2">
        <f t="shared" si="33"/>
        <v>1435990.463</v>
      </c>
      <c r="AD269" s="5">
        <f t="shared" si="34"/>
        <v>505147.62999999989</v>
      </c>
      <c r="AE269" s="5">
        <f t="shared" si="35"/>
        <v>1941138.0929999999</v>
      </c>
      <c r="AG269" s="2">
        <f t="shared" si="36"/>
        <v>9</v>
      </c>
      <c r="AH269" s="2">
        <f t="shared" si="37"/>
        <v>2024</v>
      </c>
      <c r="AJ269" s="5">
        <f t="shared" si="38"/>
        <v>118398.94499999999</v>
      </c>
      <c r="AK269" s="2">
        <f t="shared" si="39"/>
        <v>20</v>
      </c>
    </row>
    <row r="270" spans="1:37" x14ac:dyDescent="0.25">
      <c r="A270" s="4">
        <v>45553</v>
      </c>
      <c r="B270" s="12">
        <v>64845.931000000004</v>
      </c>
      <c r="C270" s="12">
        <v>60534.760999999999</v>
      </c>
      <c r="D270" s="12">
        <v>58257.63</v>
      </c>
      <c r="E270" s="12">
        <v>57330.108999999997</v>
      </c>
      <c r="F270" s="12">
        <v>59631.177999999993</v>
      </c>
      <c r="G270" s="12">
        <v>66015.490000000005</v>
      </c>
      <c r="H270" s="12">
        <v>80844.332999999984</v>
      </c>
      <c r="I270" s="12">
        <v>83375.986999999994</v>
      </c>
      <c r="J270" s="12">
        <v>79100.884000000005</v>
      </c>
      <c r="K270" s="12">
        <v>75864.678</v>
      </c>
      <c r="L270" s="12">
        <v>76732.990999999995</v>
      </c>
      <c r="M270" s="12">
        <v>76463.558000000005</v>
      </c>
      <c r="N270" s="12">
        <v>76822.269</v>
      </c>
      <c r="O270" s="12">
        <v>76179.406000000003</v>
      </c>
      <c r="P270" s="12">
        <v>79616.274000000005</v>
      </c>
      <c r="Q270" s="12">
        <v>86420.226999999999</v>
      </c>
      <c r="R270" s="12">
        <v>97350.707000000009</v>
      </c>
      <c r="S270" s="12">
        <v>109108.955</v>
      </c>
      <c r="T270" s="12">
        <v>115422.28</v>
      </c>
      <c r="U270" s="12">
        <v>116504.92600000001</v>
      </c>
      <c r="V270" s="12">
        <v>107427.95899999999</v>
      </c>
      <c r="W270" s="12">
        <v>95392.931000000011</v>
      </c>
      <c r="X270" s="12">
        <v>82944.657000000007</v>
      </c>
      <c r="Y270" s="12">
        <v>70706.656999999992</v>
      </c>
      <c r="AA270" s="2">
        <f>IFERROR(INDEX('Holiday Schedule'!$D$3:$D$24,MATCH(Total_StdO_Customers!A270,'Holiday Schedule'!$C$3:$C$24,0)),0)</f>
        <v>0</v>
      </c>
      <c r="AB270" s="2">
        <f t="shared" si="32"/>
        <v>4</v>
      </c>
      <c r="AC270" s="2">
        <f t="shared" si="33"/>
        <v>1434728.6890000002</v>
      </c>
      <c r="AD270" s="5">
        <f t="shared" si="34"/>
        <v>518166.08899999945</v>
      </c>
      <c r="AE270" s="5">
        <f t="shared" si="35"/>
        <v>1952894.7779999997</v>
      </c>
      <c r="AG270" s="2">
        <f t="shared" si="36"/>
        <v>9</v>
      </c>
      <c r="AH270" s="2">
        <f t="shared" si="37"/>
        <v>2024</v>
      </c>
      <c r="AJ270" s="5">
        <f t="shared" si="38"/>
        <v>116504.92600000001</v>
      </c>
      <c r="AK270" s="2">
        <f t="shared" si="39"/>
        <v>20</v>
      </c>
    </row>
    <row r="271" spans="1:37" x14ac:dyDescent="0.25">
      <c r="A271" s="4">
        <v>45554</v>
      </c>
      <c r="B271" s="12">
        <v>63800.601000000002</v>
      </c>
      <c r="C271" s="12">
        <v>60087.231</v>
      </c>
      <c r="D271" s="12">
        <v>57252.264000000003</v>
      </c>
      <c r="E271" s="12">
        <v>57055.235000000001</v>
      </c>
      <c r="F271" s="12">
        <v>58976.903999999995</v>
      </c>
      <c r="G271" s="12">
        <v>65293.303</v>
      </c>
      <c r="H271" s="12">
        <v>81253.637000000002</v>
      </c>
      <c r="I271" s="12">
        <v>84588.739000000001</v>
      </c>
      <c r="J271" s="12">
        <v>80284.97099999999</v>
      </c>
      <c r="K271" s="12">
        <v>80407.582000000009</v>
      </c>
      <c r="L271" s="12">
        <v>77051.112999999998</v>
      </c>
      <c r="M271" s="12">
        <v>76446.87</v>
      </c>
      <c r="N271" s="12">
        <v>74332.298999999999</v>
      </c>
      <c r="O271" s="12">
        <v>74317.392000000007</v>
      </c>
      <c r="P271" s="12">
        <v>76461.2</v>
      </c>
      <c r="Q271" s="12">
        <v>81519.975999999995</v>
      </c>
      <c r="R271" s="12">
        <v>91999.671000000002</v>
      </c>
      <c r="S271" s="12">
        <v>102790.29000000001</v>
      </c>
      <c r="T271" s="12">
        <v>109282.58900000001</v>
      </c>
      <c r="U271" s="12">
        <v>112610.587</v>
      </c>
      <c r="V271" s="12">
        <v>104798.224</v>
      </c>
      <c r="W271" s="12">
        <v>94505.866999999998</v>
      </c>
      <c r="X271" s="12">
        <v>81164.479000000007</v>
      </c>
      <c r="Y271" s="12">
        <v>70315.558999999994</v>
      </c>
      <c r="AA271" s="2">
        <f>IFERROR(INDEX('Holiday Schedule'!$D$3:$D$24,MATCH(Total_StdO_Customers!A271,'Holiday Schedule'!$C$3:$C$24,0)),0)</f>
        <v>0</v>
      </c>
      <c r="AB271" s="2">
        <f t="shared" si="32"/>
        <v>5</v>
      </c>
      <c r="AC271" s="2">
        <f t="shared" si="33"/>
        <v>1402561.8490000002</v>
      </c>
      <c r="AD271" s="5">
        <f t="shared" si="34"/>
        <v>514034.73399999994</v>
      </c>
      <c r="AE271" s="5">
        <f t="shared" si="35"/>
        <v>1916596.5830000001</v>
      </c>
      <c r="AG271" s="2">
        <f t="shared" si="36"/>
        <v>9</v>
      </c>
      <c r="AH271" s="2">
        <f t="shared" si="37"/>
        <v>2024</v>
      </c>
      <c r="AJ271" s="5">
        <f t="shared" si="38"/>
        <v>112610.587</v>
      </c>
      <c r="AK271" s="2">
        <f t="shared" si="39"/>
        <v>20</v>
      </c>
    </row>
    <row r="272" spans="1:37" x14ac:dyDescent="0.25">
      <c r="A272" s="4">
        <v>45555</v>
      </c>
      <c r="B272" s="12">
        <v>65481.961000000003</v>
      </c>
      <c r="C272" s="12">
        <v>64061.964999999997</v>
      </c>
      <c r="D272" s="12">
        <v>60439.58</v>
      </c>
      <c r="E272" s="12">
        <v>59255.341</v>
      </c>
      <c r="F272" s="12">
        <v>61312.619999999995</v>
      </c>
      <c r="G272" s="12">
        <v>67500.618000000002</v>
      </c>
      <c r="H272" s="12">
        <v>83520.920999999988</v>
      </c>
      <c r="I272" s="12">
        <v>85921.418999999994</v>
      </c>
      <c r="J272" s="12">
        <v>80796.043999999994</v>
      </c>
      <c r="K272" s="12">
        <v>77460.22099999999</v>
      </c>
      <c r="L272" s="12">
        <v>76271.941999999995</v>
      </c>
      <c r="M272" s="12">
        <v>72481.835999999996</v>
      </c>
      <c r="N272" s="12">
        <v>68480.444999999992</v>
      </c>
      <c r="O272" s="12">
        <v>66897.705000000002</v>
      </c>
      <c r="P272" s="12">
        <v>68737.842999999993</v>
      </c>
      <c r="Q272" s="12">
        <v>72784.354000000007</v>
      </c>
      <c r="R272" s="12">
        <v>81809.512999999992</v>
      </c>
      <c r="S272" s="12">
        <v>90234.012000000002</v>
      </c>
      <c r="T272" s="12">
        <v>98724.260000000009</v>
      </c>
      <c r="U272" s="12">
        <v>100036.211</v>
      </c>
      <c r="V272" s="12">
        <v>95673.591000000015</v>
      </c>
      <c r="W272" s="12">
        <v>86196.663</v>
      </c>
      <c r="X272" s="12">
        <v>76452.601999999999</v>
      </c>
      <c r="Y272" s="12">
        <v>65967.536999999997</v>
      </c>
      <c r="AA272" s="2">
        <f>IFERROR(INDEX('Holiday Schedule'!$D$3:$D$24,MATCH(Total_StdO_Customers!A272,'Holiday Schedule'!$C$3:$C$24,0)),0)</f>
        <v>0</v>
      </c>
      <c r="AB272" s="2">
        <f t="shared" si="32"/>
        <v>6</v>
      </c>
      <c r="AC272" s="2">
        <f t="shared" si="33"/>
        <v>1298958.6610000001</v>
      </c>
      <c r="AD272" s="5">
        <f t="shared" si="34"/>
        <v>527540.54300000006</v>
      </c>
      <c r="AE272" s="5">
        <f t="shared" si="35"/>
        <v>1826499.2040000001</v>
      </c>
      <c r="AG272" s="2">
        <f t="shared" si="36"/>
        <v>9</v>
      </c>
      <c r="AH272" s="2">
        <f t="shared" si="37"/>
        <v>2024</v>
      </c>
      <c r="AJ272" s="5">
        <f t="shared" si="38"/>
        <v>100036.211</v>
      </c>
      <c r="AK272" s="2">
        <f t="shared" si="39"/>
        <v>20</v>
      </c>
    </row>
    <row r="273" spans="1:37" x14ac:dyDescent="0.25">
      <c r="A273" s="4">
        <v>45556</v>
      </c>
      <c r="B273" s="12">
        <v>58890.492000000006</v>
      </c>
      <c r="C273" s="12">
        <v>55802.701000000001</v>
      </c>
      <c r="D273" s="12">
        <v>53644.183000000005</v>
      </c>
      <c r="E273" s="12">
        <v>52722.290999999997</v>
      </c>
      <c r="F273" s="12">
        <v>53722.441999999995</v>
      </c>
      <c r="G273" s="12">
        <v>57931.034</v>
      </c>
      <c r="H273" s="12">
        <v>66008.190999999992</v>
      </c>
      <c r="I273" s="12">
        <v>72358.039000000004</v>
      </c>
      <c r="J273" s="12">
        <v>71072.437000000005</v>
      </c>
      <c r="K273" s="12">
        <v>69677.489000000001</v>
      </c>
      <c r="L273" s="12">
        <v>68605.573000000004</v>
      </c>
      <c r="M273" s="12">
        <v>67484.81</v>
      </c>
      <c r="N273" s="12">
        <v>63980.462</v>
      </c>
      <c r="O273" s="12">
        <v>60868.440999999999</v>
      </c>
      <c r="P273" s="12">
        <v>64191.392999999996</v>
      </c>
      <c r="Q273" s="12">
        <v>67692.736000000004</v>
      </c>
      <c r="R273" s="12">
        <v>77877.975000000006</v>
      </c>
      <c r="S273" s="12">
        <v>87424.369000000006</v>
      </c>
      <c r="T273" s="12">
        <v>96933.064999999988</v>
      </c>
      <c r="U273" s="12">
        <v>97239.342999999993</v>
      </c>
      <c r="V273" s="12">
        <v>92543.285000000003</v>
      </c>
      <c r="W273" s="12">
        <v>83016.365000000005</v>
      </c>
      <c r="X273" s="12">
        <v>73945.349000000002</v>
      </c>
      <c r="Y273" s="12">
        <v>63374.324000000001</v>
      </c>
      <c r="AA273" s="2">
        <f>IFERROR(INDEX('Holiday Schedule'!$D$3:$D$24,MATCH(Total_StdO_Customers!A273,'Holiday Schedule'!$C$3:$C$24,0)),0)</f>
        <v>0</v>
      </c>
      <c r="AB273" s="2">
        <f t="shared" si="32"/>
        <v>7</v>
      </c>
      <c r="AC273" s="2">
        <f t="shared" si="33"/>
        <v>0</v>
      </c>
      <c r="AD273" s="5">
        <f t="shared" si="34"/>
        <v>1677006.7889999999</v>
      </c>
      <c r="AE273" s="5">
        <f t="shared" si="35"/>
        <v>1677006.7889999999</v>
      </c>
      <c r="AG273" s="2">
        <f t="shared" si="36"/>
        <v>9</v>
      </c>
      <c r="AH273" s="2">
        <f t="shared" si="37"/>
        <v>2024</v>
      </c>
      <c r="AJ273" s="5">
        <f t="shared" si="38"/>
        <v>97239.342999999993</v>
      </c>
      <c r="AK273" s="2">
        <f t="shared" si="39"/>
        <v>20</v>
      </c>
    </row>
    <row r="274" spans="1:37" x14ac:dyDescent="0.25">
      <c r="A274" s="4">
        <v>45557</v>
      </c>
      <c r="B274" s="12">
        <v>57880.688999999998</v>
      </c>
      <c r="C274" s="12">
        <v>54476.499000000003</v>
      </c>
      <c r="D274" s="12">
        <v>52979.506000000008</v>
      </c>
      <c r="E274" s="12">
        <v>52767.206000000006</v>
      </c>
      <c r="F274" s="12">
        <v>52121.968999999997</v>
      </c>
      <c r="G274" s="12">
        <v>56188.044999999998</v>
      </c>
      <c r="H274" s="12">
        <v>63870.419000000002</v>
      </c>
      <c r="I274" s="12">
        <v>69479.553</v>
      </c>
      <c r="J274" s="12">
        <v>70726.293000000005</v>
      </c>
      <c r="K274" s="12">
        <v>69771.809000000008</v>
      </c>
      <c r="L274" s="12">
        <v>66607.228999999992</v>
      </c>
      <c r="M274" s="12">
        <v>64333.243000000002</v>
      </c>
      <c r="N274" s="12">
        <v>62107.671000000002</v>
      </c>
      <c r="O274" s="12">
        <v>59615.642999999996</v>
      </c>
      <c r="P274" s="12">
        <v>60466.499000000003</v>
      </c>
      <c r="Q274" s="12">
        <v>66575.739000000001</v>
      </c>
      <c r="R274" s="12">
        <v>78416.603999999992</v>
      </c>
      <c r="S274" s="12">
        <v>91563.523000000001</v>
      </c>
      <c r="T274" s="12">
        <v>100942.769</v>
      </c>
      <c r="U274" s="12">
        <v>103715.59400000001</v>
      </c>
      <c r="V274" s="12">
        <v>96456.917000000016</v>
      </c>
      <c r="W274" s="12">
        <v>83460.69</v>
      </c>
      <c r="X274" s="12">
        <v>73351.141000000003</v>
      </c>
      <c r="Y274" s="12">
        <v>61823.421999999999</v>
      </c>
      <c r="AA274" s="2">
        <f>IFERROR(INDEX('Holiday Schedule'!$D$3:$D$24,MATCH(Total_StdO_Customers!A274,'Holiday Schedule'!$C$3:$C$24,0)),0)</f>
        <v>0</v>
      </c>
      <c r="AB274" s="2">
        <f t="shared" si="32"/>
        <v>1</v>
      </c>
      <c r="AC274" s="2">
        <f t="shared" si="33"/>
        <v>0</v>
      </c>
      <c r="AD274" s="5">
        <f t="shared" si="34"/>
        <v>1669698.6720000003</v>
      </c>
      <c r="AE274" s="5">
        <f t="shared" si="35"/>
        <v>1669698.6720000003</v>
      </c>
      <c r="AG274" s="2">
        <f t="shared" si="36"/>
        <v>9</v>
      </c>
      <c r="AH274" s="2">
        <f t="shared" si="37"/>
        <v>2024</v>
      </c>
      <c r="AJ274" s="5">
        <f t="shared" si="38"/>
        <v>103715.59400000001</v>
      </c>
      <c r="AK274" s="2">
        <f t="shared" si="39"/>
        <v>20</v>
      </c>
    </row>
    <row r="275" spans="1:37" x14ac:dyDescent="0.25">
      <c r="A275" s="4">
        <v>45558</v>
      </c>
      <c r="B275" s="12">
        <v>55934.826000000001</v>
      </c>
      <c r="C275" s="12">
        <v>52612.06</v>
      </c>
      <c r="D275" s="12">
        <v>51725.942999999999</v>
      </c>
      <c r="E275" s="12">
        <v>51256.601000000002</v>
      </c>
      <c r="F275" s="12">
        <v>55052</v>
      </c>
      <c r="G275" s="12">
        <v>61657.96</v>
      </c>
      <c r="H275" s="12">
        <v>78496.634999999995</v>
      </c>
      <c r="I275" s="12">
        <v>82070.932000000001</v>
      </c>
      <c r="J275" s="12">
        <v>79128.754000000001</v>
      </c>
      <c r="K275" s="12">
        <v>78189.203000000009</v>
      </c>
      <c r="L275" s="12">
        <v>76854.311000000002</v>
      </c>
      <c r="M275" s="12">
        <v>71395.212</v>
      </c>
      <c r="N275" s="12">
        <v>66858.891000000003</v>
      </c>
      <c r="O275" s="12">
        <v>67202.224999999991</v>
      </c>
      <c r="P275" s="12">
        <v>65898.956000000006</v>
      </c>
      <c r="Q275" s="12">
        <v>71538.33</v>
      </c>
      <c r="R275" s="12">
        <v>81151.377000000008</v>
      </c>
      <c r="S275" s="12">
        <v>90266.755000000005</v>
      </c>
      <c r="T275" s="12">
        <v>100931.25200000001</v>
      </c>
      <c r="U275" s="12">
        <v>101345.727</v>
      </c>
      <c r="V275" s="12">
        <v>93935.281000000003</v>
      </c>
      <c r="W275" s="12">
        <v>83124.649000000005</v>
      </c>
      <c r="X275" s="12">
        <v>71574.025999999998</v>
      </c>
      <c r="Y275" s="12">
        <v>62685.461000000003</v>
      </c>
      <c r="AA275" s="2">
        <f>IFERROR(INDEX('Holiday Schedule'!$D$3:$D$24,MATCH(Total_StdO_Customers!A275,'Holiday Schedule'!$C$3:$C$24,0)),0)</f>
        <v>0</v>
      </c>
      <c r="AB275" s="2">
        <f t="shared" si="32"/>
        <v>2</v>
      </c>
      <c r="AC275" s="2">
        <f t="shared" si="33"/>
        <v>1281465.8809999998</v>
      </c>
      <c r="AD275" s="5">
        <f t="shared" si="34"/>
        <v>469421.48600000003</v>
      </c>
      <c r="AE275" s="5">
        <f t="shared" si="35"/>
        <v>1750887.3669999999</v>
      </c>
      <c r="AG275" s="2">
        <f t="shared" si="36"/>
        <v>9</v>
      </c>
      <c r="AH275" s="2">
        <f t="shared" si="37"/>
        <v>2024</v>
      </c>
      <c r="AJ275" s="5">
        <f t="shared" si="38"/>
        <v>101345.727</v>
      </c>
      <c r="AK275" s="2">
        <f t="shared" si="39"/>
        <v>20</v>
      </c>
    </row>
    <row r="276" spans="1:37" x14ac:dyDescent="0.25">
      <c r="A276" s="4">
        <v>45559</v>
      </c>
      <c r="B276" s="12">
        <v>56719.796999999999</v>
      </c>
      <c r="C276" s="12">
        <v>54043.892999999996</v>
      </c>
      <c r="D276" s="12">
        <v>52575.125999999997</v>
      </c>
      <c r="E276" s="12">
        <v>52842.11</v>
      </c>
      <c r="F276" s="12">
        <v>55486.337</v>
      </c>
      <c r="G276" s="12">
        <v>62929.06500000001</v>
      </c>
      <c r="H276" s="12">
        <v>79037.976999999984</v>
      </c>
      <c r="I276" s="12">
        <v>81169.989000000001</v>
      </c>
      <c r="J276" s="12">
        <v>69225.69</v>
      </c>
      <c r="K276" s="12">
        <v>62339.547999999995</v>
      </c>
      <c r="L276" s="12">
        <v>65870.417000000001</v>
      </c>
      <c r="M276" s="12">
        <v>63853.728000000003</v>
      </c>
      <c r="N276" s="12">
        <v>61165.382999999994</v>
      </c>
      <c r="O276" s="12">
        <v>55488.275999999998</v>
      </c>
      <c r="P276" s="12">
        <v>54657.514000000003</v>
      </c>
      <c r="Q276" s="12">
        <v>57500.221000000005</v>
      </c>
      <c r="R276" s="12">
        <v>71760.194000000003</v>
      </c>
      <c r="S276" s="12">
        <v>89928.319000000003</v>
      </c>
      <c r="T276" s="12">
        <v>99248.599000000002</v>
      </c>
      <c r="U276" s="12">
        <v>102128.96400000001</v>
      </c>
      <c r="V276" s="12">
        <v>94032.345000000001</v>
      </c>
      <c r="W276" s="12">
        <v>83771.452999999994</v>
      </c>
      <c r="X276" s="12">
        <v>72698.009999999995</v>
      </c>
      <c r="Y276" s="12">
        <v>62523.044000000002</v>
      </c>
      <c r="AA276" s="2">
        <f>IFERROR(INDEX('Holiday Schedule'!$D$3:$D$24,MATCH(Total_StdO_Customers!A276,'Holiday Schedule'!$C$3:$C$24,0)),0)</f>
        <v>0</v>
      </c>
      <c r="AB276" s="2">
        <f t="shared" si="32"/>
        <v>3</v>
      </c>
      <c r="AC276" s="2">
        <f t="shared" si="33"/>
        <v>1184838.6500000001</v>
      </c>
      <c r="AD276" s="5">
        <f t="shared" si="34"/>
        <v>476157.34899999946</v>
      </c>
      <c r="AE276" s="5">
        <f t="shared" si="35"/>
        <v>1660995.9989999996</v>
      </c>
      <c r="AG276" s="2">
        <f t="shared" si="36"/>
        <v>9</v>
      </c>
      <c r="AH276" s="2">
        <f t="shared" si="37"/>
        <v>2024</v>
      </c>
      <c r="AJ276" s="5">
        <f t="shared" si="38"/>
        <v>102128.96400000001</v>
      </c>
      <c r="AK276" s="2">
        <f t="shared" si="39"/>
        <v>20</v>
      </c>
    </row>
    <row r="277" spans="1:37" x14ac:dyDescent="0.25">
      <c r="A277" s="4">
        <v>45560</v>
      </c>
      <c r="B277" s="12">
        <v>56212.883000000002</v>
      </c>
      <c r="C277" s="12">
        <v>53703.602000000006</v>
      </c>
      <c r="D277" s="12">
        <v>52638.991999999998</v>
      </c>
      <c r="E277" s="12">
        <v>52625.39</v>
      </c>
      <c r="F277" s="12">
        <v>55642.159999999996</v>
      </c>
      <c r="G277" s="12">
        <v>62381.78</v>
      </c>
      <c r="H277" s="12">
        <v>79639.014999999999</v>
      </c>
      <c r="I277" s="12">
        <v>82665.138000000006</v>
      </c>
      <c r="J277" s="12">
        <v>80545.669000000009</v>
      </c>
      <c r="K277" s="12">
        <v>78636.831999999995</v>
      </c>
      <c r="L277" s="12">
        <v>74974.652000000002</v>
      </c>
      <c r="M277" s="12">
        <v>72372.005000000005</v>
      </c>
      <c r="N277" s="12">
        <v>68634.601999999999</v>
      </c>
      <c r="O277" s="12">
        <v>67474.781000000003</v>
      </c>
      <c r="P277" s="12">
        <v>69493.947</v>
      </c>
      <c r="Q277" s="12">
        <v>73477.429999999993</v>
      </c>
      <c r="R277" s="12">
        <v>82302.089000000007</v>
      </c>
      <c r="S277" s="12">
        <v>93041.678</v>
      </c>
      <c r="T277" s="12">
        <v>100726.601</v>
      </c>
      <c r="U277" s="12">
        <v>101782.577</v>
      </c>
      <c r="V277" s="12">
        <v>94247.225000000006</v>
      </c>
      <c r="W277" s="12">
        <v>82944.334000000003</v>
      </c>
      <c r="X277" s="12">
        <v>72661.447</v>
      </c>
      <c r="Y277" s="12">
        <v>62044.737000000001</v>
      </c>
      <c r="AA277" s="2">
        <f>IFERROR(INDEX('Holiday Schedule'!$D$3:$D$24,MATCH(Total_StdO_Customers!A277,'Holiday Schedule'!$C$3:$C$24,0)),0)</f>
        <v>0</v>
      </c>
      <c r="AB277" s="2">
        <f t="shared" si="32"/>
        <v>4</v>
      </c>
      <c r="AC277" s="2">
        <f t="shared" si="33"/>
        <v>1295981.0070000002</v>
      </c>
      <c r="AD277" s="5">
        <f t="shared" si="34"/>
        <v>474888.55899999989</v>
      </c>
      <c r="AE277" s="5">
        <f t="shared" si="35"/>
        <v>1770869.5660000001</v>
      </c>
      <c r="AG277" s="2">
        <f t="shared" si="36"/>
        <v>9</v>
      </c>
      <c r="AH277" s="2">
        <f t="shared" si="37"/>
        <v>2024</v>
      </c>
      <c r="AJ277" s="5">
        <f t="shared" si="38"/>
        <v>101782.577</v>
      </c>
      <c r="AK277" s="2">
        <f t="shared" si="39"/>
        <v>20</v>
      </c>
    </row>
    <row r="278" spans="1:37" x14ac:dyDescent="0.25">
      <c r="A278" s="4">
        <v>45561</v>
      </c>
      <c r="B278" s="12">
        <v>56665.862000000001</v>
      </c>
      <c r="C278" s="12">
        <v>53588.993999999999</v>
      </c>
      <c r="D278" s="12">
        <v>52585.985999999997</v>
      </c>
      <c r="E278" s="12">
        <v>51981.154999999999</v>
      </c>
      <c r="F278" s="12">
        <v>54253.398999999998</v>
      </c>
      <c r="G278" s="12">
        <v>62721.052000000003</v>
      </c>
      <c r="H278" s="12">
        <v>79378.346999999994</v>
      </c>
      <c r="I278" s="12">
        <v>85365.432000000001</v>
      </c>
      <c r="J278" s="12">
        <v>82590.337</v>
      </c>
      <c r="K278" s="12">
        <v>83653.228000000003</v>
      </c>
      <c r="L278" s="12">
        <v>82314.509000000005</v>
      </c>
      <c r="M278" s="12">
        <v>79012.953999999998</v>
      </c>
      <c r="N278" s="12">
        <v>77945.048999999999</v>
      </c>
      <c r="O278" s="12">
        <v>75821.187000000005</v>
      </c>
      <c r="P278" s="12">
        <v>75039.032000000007</v>
      </c>
      <c r="Q278" s="12">
        <v>80804.81</v>
      </c>
      <c r="R278" s="12">
        <v>88616.41</v>
      </c>
      <c r="S278" s="12">
        <v>99062.142999999996</v>
      </c>
      <c r="T278" s="12">
        <v>105823.902</v>
      </c>
      <c r="U278" s="12">
        <v>105215.712</v>
      </c>
      <c r="V278" s="12">
        <v>96820.43</v>
      </c>
      <c r="W278" s="12">
        <v>84763.918999999994</v>
      </c>
      <c r="X278" s="12">
        <v>74498.284</v>
      </c>
      <c r="Y278" s="12">
        <v>63280.44</v>
      </c>
      <c r="AA278" s="2">
        <f>IFERROR(INDEX('Holiday Schedule'!$D$3:$D$24,MATCH(Total_StdO_Customers!A278,'Holiday Schedule'!$C$3:$C$24,0)),0)</f>
        <v>0</v>
      </c>
      <c r="AB278" s="2">
        <f t="shared" si="32"/>
        <v>5</v>
      </c>
      <c r="AC278" s="2">
        <f t="shared" si="33"/>
        <v>1377347.338</v>
      </c>
      <c r="AD278" s="5">
        <f t="shared" si="34"/>
        <v>474455.23499999987</v>
      </c>
      <c r="AE278" s="5">
        <f t="shared" si="35"/>
        <v>1851802.5729999999</v>
      </c>
      <c r="AG278" s="2">
        <f t="shared" si="36"/>
        <v>9</v>
      </c>
      <c r="AH278" s="2">
        <f t="shared" si="37"/>
        <v>2024</v>
      </c>
      <c r="AJ278" s="5">
        <f t="shared" si="38"/>
        <v>105823.902</v>
      </c>
      <c r="AK278" s="2">
        <f t="shared" si="39"/>
        <v>19</v>
      </c>
    </row>
    <row r="279" spans="1:37" x14ac:dyDescent="0.25">
      <c r="A279" s="4">
        <v>45562</v>
      </c>
      <c r="B279" s="12">
        <v>58333.367999999995</v>
      </c>
      <c r="C279" s="12">
        <v>54598.222000000002</v>
      </c>
      <c r="D279" s="12">
        <v>53252.264000000003</v>
      </c>
      <c r="E279" s="12">
        <v>52381.031999999999</v>
      </c>
      <c r="F279" s="12">
        <v>55713.545999999995</v>
      </c>
      <c r="G279" s="12">
        <v>61927.329000000005</v>
      </c>
      <c r="H279" s="12">
        <v>79021.558999999994</v>
      </c>
      <c r="I279" s="12">
        <v>80338.520999999993</v>
      </c>
      <c r="J279" s="12">
        <v>76335.924999999988</v>
      </c>
      <c r="K279" s="12">
        <v>72164.471000000005</v>
      </c>
      <c r="L279" s="12">
        <v>66238.214999999997</v>
      </c>
      <c r="M279" s="12">
        <v>68162.823999999993</v>
      </c>
      <c r="N279" s="12">
        <v>66508.597000000009</v>
      </c>
      <c r="O279" s="12">
        <v>64726.701000000001</v>
      </c>
      <c r="P279" s="12">
        <v>65222.073999999993</v>
      </c>
      <c r="Q279" s="12">
        <v>68877.092000000004</v>
      </c>
      <c r="R279" s="12">
        <v>76664.847999999998</v>
      </c>
      <c r="S279" s="12">
        <v>87688.475000000006</v>
      </c>
      <c r="T279" s="12">
        <v>94870.841</v>
      </c>
      <c r="U279" s="12">
        <v>97714.53300000001</v>
      </c>
      <c r="V279" s="12">
        <v>92560.553999999989</v>
      </c>
      <c r="W279" s="12">
        <v>83301.570999999996</v>
      </c>
      <c r="X279" s="12">
        <v>73655.494000000006</v>
      </c>
      <c r="Y279" s="12">
        <v>63284.93</v>
      </c>
      <c r="AA279" s="2">
        <f>IFERROR(INDEX('Holiday Schedule'!$D$3:$D$24,MATCH(Total_StdO_Customers!A279,'Holiday Schedule'!$C$3:$C$24,0)),0)</f>
        <v>0</v>
      </c>
      <c r="AB279" s="2">
        <f t="shared" si="32"/>
        <v>6</v>
      </c>
      <c r="AC279" s="2">
        <f t="shared" si="33"/>
        <v>1235030.7359999998</v>
      </c>
      <c r="AD279" s="5">
        <f t="shared" si="34"/>
        <v>478512.25000000047</v>
      </c>
      <c r="AE279" s="5">
        <f t="shared" si="35"/>
        <v>1713542.9860000003</v>
      </c>
      <c r="AG279" s="2">
        <f t="shared" si="36"/>
        <v>9</v>
      </c>
      <c r="AH279" s="2">
        <f t="shared" si="37"/>
        <v>2024</v>
      </c>
      <c r="AJ279" s="5">
        <f t="shared" si="38"/>
        <v>97714.53300000001</v>
      </c>
      <c r="AK279" s="2">
        <f t="shared" si="39"/>
        <v>20</v>
      </c>
    </row>
    <row r="280" spans="1:37" x14ac:dyDescent="0.25">
      <c r="A280" s="4">
        <v>45563</v>
      </c>
      <c r="B280" s="12">
        <v>58465.402000000002</v>
      </c>
      <c r="C280" s="12">
        <v>54120.428999999996</v>
      </c>
      <c r="D280" s="12">
        <v>53260.021999999997</v>
      </c>
      <c r="E280" s="12">
        <v>52443.675999999999</v>
      </c>
      <c r="F280" s="12">
        <v>53813.812999999995</v>
      </c>
      <c r="G280" s="12">
        <v>56872.786</v>
      </c>
      <c r="H280" s="12">
        <v>67277.561999999991</v>
      </c>
      <c r="I280" s="12">
        <v>73462.186000000002</v>
      </c>
      <c r="J280" s="12">
        <v>77868.089000000007</v>
      </c>
      <c r="K280" s="12">
        <v>78441.519</v>
      </c>
      <c r="L280" s="12">
        <v>79086.930000000008</v>
      </c>
      <c r="M280" s="12">
        <v>76492.543999999994</v>
      </c>
      <c r="N280" s="12">
        <v>70213.016000000003</v>
      </c>
      <c r="O280" s="12">
        <v>64826.243000000002</v>
      </c>
      <c r="P280" s="12">
        <v>61620.99</v>
      </c>
      <c r="Q280" s="12">
        <v>64731.008999999998</v>
      </c>
      <c r="R280" s="12">
        <v>73978.55</v>
      </c>
      <c r="S280" s="12">
        <v>88042.86</v>
      </c>
      <c r="T280" s="12">
        <v>96385.364000000001</v>
      </c>
      <c r="U280" s="12">
        <v>98574.560000000012</v>
      </c>
      <c r="V280" s="12">
        <v>91773.19200000001</v>
      </c>
      <c r="W280" s="12">
        <v>81876.073000000004</v>
      </c>
      <c r="X280" s="12">
        <v>73360.788</v>
      </c>
      <c r="Y280" s="12">
        <v>63105.894999999997</v>
      </c>
      <c r="AA280" s="2">
        <f>IFERROR(INDEX('Holiday Schedule'!$D$3:$D$24,MATCH(Total_StdO_Customers!A280,'Holiday Schedule'!$C$3:$C$24,0)),0)</f>
        <v>0</v>
      </c>
      <c r="AB280" s="2">
        <f t="shared" si="32"/>
        <v>7</v>
      </c>
      <c r="AC280" s="2">
        <f t="shared" si="33"/>
        <v>0</v>
      </c>
      <c r="AD280" s="5">
        <f t="shared" si="34"/>
        <v>1710093.4980000001</v>
      </c>
      <c r="AE280" s="5">
        <f t="shared" si="35"/>
        <v>1710093.4980000001</v>
      </c>
      <c r="AG280" s="2">
        <f t="shared" si="36"/>
        <v>9</v>
      </c>
      <c r="AH280" s="2">
        <f t="shared" si="37"/>
        <v>2024</v>
      </c>
      <c r="AJ280" s="5">
        <f t="shared" si="38"/>
        <v>98574.560000000012</v>
      </c>
      <c r="AK280" s="2">
        <f t="shared" si="39"/>
        <v>20</v>
      </c>
    </row>
    <row r="281" spans="1:37" x14ac:dyDescent="0.25">
      <c r="A281" s="4">
        <v>45564</v>
      </c>
      <c r="B281" s="12">
        <v>58069.288999999997</v>
      </c>
      <c r="C281" s="12">
        <v>54538.904000000002</v>
      </c>
      <c r="D281" s="12">
        <v>52742.961000000003</v>
      </c>
      <c r="E281" s="12">
        <v>52455.95</v>
      </c>
      <c r="F281" s="12">
        <v>52739.991000000002</v>
      </c>
      <c r="G281" s="12">
        <v>55990.431000000004</v>
      </c>
      <c r="H281" s="12">
        <v>65866.057000000001</v>
      </c>
      <c r="I281" s="12">
        <v>70307.425000000003</v>
      </c>
      <c r="J281" s="12">
        <v>68618.214000000007</v>
      </c>
      <c r="K281" s="12">
        <v>65894.59</v>
      </c>
      <c r="L281" s="12">
        <v>64458.68</v>
      </c>
      <c r="M281" s="12">
        <v>63468.424999999996</v>
      </c>
      <c r="N281" s="12">
        <v>63119.009000000005</v>
      </c>
      <c r="O281" s="12">
        <v>62210.359000000004</v>
      </c>
      <c r="P281" s="12">
        <v>62827.352999999996</v>
      </c>
      <c r="Q281" s="12">
        <v>73208.398000000001</v>
      </c>
      <c r="R281" s="12">
        <v>83855.337</v>
      </c>
      <c r="S281" s="12">
        <v>95015.413</v>
      </c>
      <c r="T281" s="12">
        <v>103056.003</v>
      </c>
      <c r="U281" s="12">
        <v>103356.421</v>
      </c>
      <c r="V281" s="12">
        <v>95230.005999999994</v>
      </c>
      <c r="W281" s="12">
        <v>84996.260999999999</v>
      </c>
      <c r="X281" s="12">
        <v>72026.597999999998</v>
      </c>
      <c r="Y281" s="12">
        <v>63175.661999999997</v>
      </c>
      <c r="AA281" s="2">
        <f>IFERROR(INDEX('Holiday Schedule'!$D$3:$D$24,MATCH(Total_StdO_Customers!A281,'Holiday Schedule'!$C$3:$C$24,0)),0)</f>
        <v>0</v>
      </c>
      <c r="AB281" s="2">
        <f t="shared" si="32"/>
        <v>1</v>
      </c>
      <c r="AC281" s="2">
        <f t="shared" si="33"/>
        <v>0</v>
      </c>
      <c r="AD281" s="5">
        <f t="shared" si="34"/>
        <v>1687227.7370000002</v>
      </c>
      <c r="AE281" s="5">
        <f t="shared" si="35"/>
        <v>1687227.7370000002</v>
      </c>
      <c r="AG281" s="2">
        <f t="shared" si="36"/>
        <v>9</v>
      </c>
      <c r="AH281" s="2">
        <f t="shared" si="37"/>
        <v>2024</v>
      </c>
      <c r="AJ281" s="5">
        <f t="shared" si="38"/>
        <v>103356.421</v>
      </c>
      <c r="AK281" s="2">
        <f t="shared" si="39"/>
        <v>20</v>
      </c>
    </row>
    <row r="282" spans="1:37" x14ac:dyDescent="0.25">
      <c r="A282" s="4">
        <v>45565</v>
      </c>
      <c r="B282" s="12">
        <v>55638.478999999999</v>
      </c>
      <c r="C282" s="12">
        <v>53691.774000000005</v>
      </c>
      <c r="D282" s="12">
        <v>51722.690999999999</v>
      </c>
      <c r="E282" s="12">
        <v>52526.014999999999</v>
      </c>
      <c r="F282" s="12">
        <v>53756.340999999993</v>
      </c>
      <c r="G282" s="12">
        <v>61754.900999999998</v>
      </c>
      <c r="H282" s="12">
        <v>78235.622000000003</v>
      </c>
      <c r="I282" s="12">
        <v>80012.842999999993</v>
      </c>
      <c r="J282" s="12">
        <v>72706.042000000001</v>
      </c>
      <c r="K282" s="12">
        <v>64530.614000000001</v>
      </c>
      <c r="L282" s="12">
        <v>61595.440999999999</v>
      </c>
      <c r="M282" s="12">
        <v>58895.182000000001</v>
      </c>
      <c r="N282" s="12">
        <v>57012.136000000006</v>
      </c>
      <c r="O282" s="12">
        <v>57368.455999999998</v>
      </c>
      <c r="P282" s="12">
        <v>60719.15</v>
      </c>
      <c r="Q282" s="12">
        <v>64993.334000000003</v>
      </c>
      <c r="R282" s="12">
        <v>77339.531000000003</v>
      </c>
      <c r="S282" s="12">
        <v>91692.323000000004</v>
      </c>
      <c r="T282" s="12">
        <v>101307.935</v>
      </c>
      <c r="U282" s="12">
        <v>102182.52499999999</v>
      </c>
      <c r="V282" s="12">
        <v>94108.611000000004</v>
      </c>
      <c r="W282" s="12">
        <v>81842.639999999985</v>
      </c>
      <c r="X282" s="12">
        <v>72656.683000000005</v>
      </c>
      <c r="Y282" s="12">
        <v>61458.894</v>
      </c>
      <c r="AA282" s="2">
        <f>IFERROR(INDEX('Holiday Schedule'!$D$3:$D$24,MATCH(Total_StdO_Customers!A282,'Holiday Schedule'!$C$3:$C$24,0)),0)</f>
        <v>0</v>
      </c>
      <c r="AB282" s="2">
        <f t="shared" si="32"/>
        <v>2</v>
      </c>
      <c r="AC282" s="2">
        <f t="shared" si="33"/>
        <v>1198963.446</v>
      </c>
      <c r="AD282" s="5">
        <f t="shared" si="34"/>
        <v>468784.71700000018</v>
      </c>
      <c r="AE282" s="5">
        <f t="shared" si="35"/>
        <v>1667748.1630000002</v>
      </c>
      <c r="AG282" s="2">
        <f t="shared" si="36"/>
        <v>9</v>
      </c>
      <c r="AH282" s="2">
        <f t="shared" si="37"/>
        <v>2024</v>
      </c>
      <c r="AJ282" s="5">
        <f t="shared" si="38"/>
        <v>102182.52499999999</v>
      </c>
      <c r="AK282" s="2">
        <f t="shared" si="39"/>
        <v>20</v>
      </c>
    </row>
    <row r="283" spans="1:37" x14ac:dyDescent="0.25">
      <c r="A283" s="4">
        <v>45566</v>
      </c>
      <c r="B283" s="12">
        <f>StdO_Customers_Residential!B283+StdO_Customers_Small_Commercial!B283+StdO_Customers_Lighting!B283</f>
        <v>58750</v>
      </c>
      <c r="C283" s="12">
        <f>StdO_Customers_Residential!C283+StdO_Customers_Small_Commercial!C283+StdO_Customers_Lighting!C283</f>
        <v>54784</v>
      </c>
      <c r="D283" s="12">
        <f>StdO_Customers_Residential!D283+StdO_Customers_Small_Commercial!D283+StdO_Customers_Lighting!D283</f>
        <v>52289</v>
      </c>
      <c r="E283" s="12">
        <f>StdO_Customers_Residential!E283+StdO_Customers_Small_Commercial!E283+StdO_Customers_Lighting!E283</f>
        <v>53533</v>
      </c>
      <c r="F283" s="12">
        <f>StdO_Customers_Residential!F283+StdO_Customers_Small_Commercial!F283+StdO_Customers_Lighting!F283</f>
        <v>56442</v>
      </c>
      <c r="G283" s="12">
        <f>StdO_Customers_Residential!G283+StdO_Customers_Small_Commercial!G283+StdO_Customers_Lighting!G283</f>
        <v>67550</v>
      </c>
      <c r="H283" s="12">
        <f>StdO_Customers_Residential!H283+StdO_Customers_Small_Commercial!H283+StdO_Customers_Lighting!H283</f>
        <v>90468</v>
      </c>
      <c r="I283" s="12">
        <f>StdO_Customers_Residential!I283+StdO_Customers_Small_Commercial!I283+StdO_Customers_Lighting!I283</f>
        <v>99513</v>
      </c>
      <c r="J283" s="12">
        <f>StdO_Customers_Residential!J283+StdO_Customers_Small_Commercial!J283+StdO_Customers_Lighting!J283</f>
        <v>96894</v>
      </c>
      <c r="K283" s="12">
        <f>StdO_Customers_Residential!K283+StdO_Customers_Small_Commercial!K283+StdO_Customers_Lighting!K283</f>
        <v>98275</v>
      </c>
      <c r="L283" s="12">
        <f>StdO_Customers_Residential!L283+StdO_Customers_Small_Commercial!L283+StdO_Customers_Lighting!L283</f>
        <v>96717</v>
      </c>
      <c r="M283" s="12">
        <f>StdO_Customers_Residential!M283+StdO_Customers_Small_Commercial!M283+StdO_Customers_Lighting!M283</f>
        <v>93730</v>
      </c>
      <c r="N283" s="12">
        <f>StdO_Customers_Residential!N283+StdO_Customers_Small_Commercial!N283+StdO_Customers_Lighting!N283</f>
        <v>91201</v>
      </c>
      <c r="O283" s="12">
        <f>StdO_Customers_Residential!O283+StdO_Customers_Small_Commercial!O283+StdO_Customers_Lighting!O283</f>
        <v>88305</v>
      </c>
      <c r="P283" s="12">
        <f>StdO_Customers_Residential!P283+StdO_Customers_Small_Commercial!P283+StdO_Customers_Lighting!P283</f>
        <v>81184</v>
      </c>
      <c r="Q283" s="12">
        <f>StdO_Customers_Residential!Q283+StdO_Customers_Small_Commercial!Q283+StdO_Customers_Lighting!Q283</f>
        <v>85701</v>
      </c>
      <c r="R283" s="12">
        <f>StdO_Customers_Residential!R283+StdO_Customers_Small_Commercial!R283+StdO_Customers_Lighting!R283</f>
        <v>92236</v>
      </c>
      <c r="S283" s="12">
        <f>StdO_Customers_Residential!S283+StdO_Customers_Small_Commercial!S283+StdO_Customers_Lighting!S283</f>
        <v>107617</v>
      </c>
      <c r="T283" s="12">
        <f>StdO_Customers_Residential!T283+StdO_Customers_Small_Commercial!T283+StdO_Customers_Lighting!T283</f>
        <v>117043</v>
      </c>
      <c r="U283" s="12">
        <f>StdO_Customers_Residential!U283+StdO_Customers_Small_Commercial!U283+StdO_Customers_Lighting!U283</f>
        <v>122296</v>
      </c>
      <c r="V283" s="12">
        <f>StdO_Customers_Residential!V283+StdO_Customers_Small_Commercial!V283+StdO_Customers_Lighting!V283</f>
        <v>111115</v>
      </c>
      <c r="W283" s="12">
        <f>StdO_Customers_Residential!W283+StdO_Customers_Small_Commercial!W283+StdO_Customers_Lighting!W283</f>
        <v>97045</v>
      </c>
      <c r="X283" s="12">
        <f>StdO_Customers_Residential!X283+StdO_Customers_Small_Commercial!X283+StdO_Customers_Lighting!X283</f>
        <v>76105</v>
      </c>
      <c r="Y283" s="12">
        <f>StdO_Customers_Residential!Y283+StdO_Customers_Small_Commercial!Y283+StdO_Customers_Lighting!Y283</f>
        <v>64222</v>
      </c>
      <c r="AA283" s="2">
        <f>IFERROR(INDEX('Holiday Schedule'!$D$3:$D$24,MATCH(Total_StdO_Customers!A283,'Holiday Schedule'!$C$3:$C$24,0)),0)</f>
        <v>0</v>
      </c>
      <c r="AB283" s="2">
        <f t="shared" si="32"/>
        <v>3</v>
      </c>
      <c r="AC283" s="2">
        <f t="shared" si="33"/>
        <v>1554977</v>
      </c>
      <c r="AD283" s="5">
        <f t="shared" si="34"/>
        <v>498038</v>
      </c>
      <c r="AE283" s="5">
        <f t="shared" si="35"/>
        <v>2053015</v>
      </c>
      <c r="AG283" s="2">
        <f t="shared" si="36"/>
        <v>10</v>
      </c>
      <c r="AH283" s="2">
        <f t="shared" si="37"/>
        <v>2024</v>
      </c>
      <c r="AJ283" s="5">
        <f t="shared" si="38"/>
        <v>122296</v>
      </c>
      <c r="AK283" s="2">
        <f t="shared" si="39"/>
        <v>20</v>
      </c>
    </row>
    <row r="284" spans="1:37" x14ac:dyDescent="0.25">
      <c r="A284" s="4">
        <v>45567</v>
      </c>
      <c r="B284" s="12">
        <f>StdO_Customers_Residential!B284+StdO_Customers_Small_Commercial!B284+StdO_Customers_Lighting!B284</f>
        <v>58603</v>
      </c>
      <c r="C284" s="12">
        <f>StdO_Customers_Residential!C284+StdO_Customers_Small_Commercial!C284+StdO_Customers_Lighting!C284</f>
        <v>54641</v>
      </c>
      <c r="D284" s="12">
        <f>StdO_Customers_Residential!D284+StdO_Customers_Small_Commercial!D284+StdO_Customers_Lighting!D284</f>
        <v>52159</v>
      </c>
      <c r="E284" s="12">
        <f>StdO_Customers_Residential!E284+StdO_Customers_Small_Commercial!E284+StdO_Customers_Lighting!E284</f>
        <v>53414</v>
      </c>
      <c r="F284" s="12">
        <f>StdO_Customers_Residential!F284+StdO_Customers_Small_Commercial!F284+StdO_Customers_Lighting!F284</f>
        <v>56320</v>
      </c>
      <c r="G284" s="12">
        <f>StdO_Customers_Residential!G284+StdO_Customers_Small_Commercial!G284+StdO_Customers_Lighting!G284</f>
        <v>67385</v>
      </c>
      <c r="H284" s="12">
        <f>StdO_Customers_Residential!H284+StdO_Customers_Small_Commercial!H284+StdO_Customers_Lighting!H284</f>
        <v>90220</v>
      </c>
      <c r="I284" s="12">
        <f>StdO_Customers_Residential!I284+StdO_Customers_Small_Commercial!I284+StdO_Customers_Lighting!I284</f>
        <v>99249</v>
      </c>
      <c r="J284" s="12">
        <f>StdO_Customers_Residential!J284+StdO_Customers_Small_Commercial!J284+StdO_Customers_Lighting!J284</f>
        <v>96638</v>
      </c>
      <c r="K284" s="12">
        <f>StdO_Customers_Residential!K284+StdO_Customers_Small_Commercial!K284+StdO_Customers_Lighting!K284</f>
        <v>98026</v>
      </c>
      <c r="L284" s="12">
        <f>StdO_Customers_Residential!L284+StdO_Customers_Small_Commercial!L284+StdO_Customers_Lighting!L284</f>
        <v>96481</v>
      </c>
      <c r="M284" s="12">
        <f>StdO_Customers_Residential!M284+StdO_Customers_Small_Commercial!M284+StdO_Customers_Lighting!M284</f>
        <v>93506</v>
      </c>
      <c r="N284" s="12">
        <f>StdO_Customers_Residential!N284+StdO_Customers_Small_Commercial!N284+StdO_Customers_Lighting!N284</f>
        <v>90985</v>
      </c>
      <c r="O284" s="12">
        <f>StdO_Customers_Residential!O284+StdO_Customers_Small_Commercial!O284+StdO_Customers_Lighting!O284</f>
        <v>88106</v>
      </c>
      <c r="P284" s="12">
        <f>StdO_Customers_Residential!P284+StdO_Customers_Small_Commercial!P284+StdO_Customers_Lighting!P284</f>
        <v>81006</v>
      </c>
      <c r="Q284" s="12">
        <f>StdO_Customers_Residential!Q284+StdO_Customers_Small_Commercial!Q284+StdO_Customers_Lighting!Q284</f>
        <v>85490</v>
      </c>
      <c r="R284" s="12">
        <f>StdO_Customers_Residential!R284+StdO_Customers_Small_Commercial!R284+StdO_Customers_Lighting!R284</f>
        <v>91997</v>
      </c>
      <c r="S284" s="12">
        <f>StdO_Customers_Residential!S284+StdO_Customers_Small_Commercial!S284+StdO_Customers_Lighting!S284</f>
        <v>107331</v>
      </c>
      <c r="T284" s="12">
        <f>StdO_Customers_Residential!T284+StdO_Customers_Small_Commercial!T284+StdO_Customers_Lighting!T284</f>
        <v>116726</v>
      </c>
      <c r="U284" s="12">
        <f>StdO_Customers_Residential!U284+StdO_Customers_Small_Commercial!U284+StdO_Customers_Lighting!U284</f>
        <v>121958</v>
      </c>
      <c r="V284" s="12">
        <f>StdO_Customers_Residential!V284+StdO_Customers_Small_Commercial!V284+StdO_Customers_Lighting!V284</f>
        <v>110811</v>
      </c>
      <c r="W284" s="12">
        <f>StdO_Customers_Residential!W284+StdO_Customers_Small_Commercial!W284+StdO_Customers_Lighting!W284</f>
        <v>96788</v>
      </c>
      <c r="X284" s="12">
        <f>StdO_Customers_Residential!X284+StdO_Customers_Small_Commercial!X284+StdO_Customers_Lighting!X284</f>
        <v>75910</v>
      </c>
      <c r="Y284" s="12">
        <f>StdO_Customers_Residential!Y284+StdO_Customers_Small_Commercial!Y284+StdO_Customers_Lighting!Y284</f>
        <v>64055</v>
      </c>
      <c r="AA284" s="2">
        <f>IFERROR(INDEX('Holiday Schedule'!$D$3:$D$24,MATCH(Total_StdO_Customers!A284,'Holiday Schedule'!$C$3:$C$24,0)),0)</f>
        <v>0</v>
      </c>
      <c r="AB284" s="2">
        <f t="shared" si="32"/>
        <v>4</v>
      </c>
      <c r="AC284" s="2">
        <f t="shared" si="33"/>
        <v>1551008</v>
      </c>
      <c r="AD284" s="5">
        <f t="shared" si="34"/>
        <v>496797</v>
      </c>
      <c r="AE284" s="5">
        <f t="shared" si="35"/>
        <v>2047805</v>
      </c>
      <c r="AG284" s="2">
        <f t="shared" si="36"/>
        <v>10</v>
      </c>
      <c r="AH284" s="2">
        <f t="shared" si="37"/>
        <v>2024</v>
      </c>
      <c r="AJ284" s="5">
        <f t="shared" si="38"/>
        <v>121958</v>
      </c>
      <c r="AK284" s="2">
        <f t="shared" si="39"/>
        <v>20</v>
      </c>
    </row>
    <row r="285" spans="1:37" x14ac:dyDescent="0.25">
      <c r="A285" s="4">
        <v>45568</v>
      </c>
      <c r="B285" s="12">
        <f>StdO_Customers_Residential!B285+StdO_Customers_Small_Commercial!B285+StdO_Customers_Lighting!B285</f>
        <v>58442</v>
      </c>
      <c r="C285" s="12">
        <f>StdO_Customers_Residential!C285+StdO_Customers_Small_Commercial!C285+StdO_Customers_Lighting!C285</f>
        <v>54495</v>
      </c>
      <c r="D285" s="12">
        <f>StdO_Customers_Residential!D285+StdO_Customers_Small_Commercial!D285+StdO_Customers_Lighting!D285</f>
        <v>52018</v>
      </c>
      <c r="E285" s="12">
        <f>StdO_Customers_Residential!E285+StdO_Customers_Small_Commercial!E285+StdO_Customers_Lighting!E285</f>
        <v>53263</v>
      </c>
      <c r="F285" s="12">
        <f>StdO_Customers_Residential!F285+StdO_Customers_Small_Commercial!F285+StdO_Customers_Lighting!F285</f>
        <v>56153</v>
      </c>
      <c r="G285" s="12">
        <f>StdO_Customers_Residential!G285+StdO_Customers_Small_Commercial!G285+StdO_Customers_Lighting!G285</f>
        <v>67194</v>
      </c>
      <c r="H285" s="12">
        <f>StdO_Customers_Residential!H285+StdO_Customers_Small_Commercial!H285+StdO_Customers_Lighting!H285</f>
        <v>89986</v>
      </c>
      <c r="I285" s="12">
        <f>StdO_Customers_Residential!I285+StdO_Customers_Small_Commercial!I285+StdO_Customers_Lighting!I285</f>
        <v>98979</v>
      </c>
      <c r="J285" s="12">
        <f>StdO_Customers_Residential!J285+StdO_Customers_Small_Commercial!J285+StdO_Customers_Lighting!J285</f>
        <v>96370</v>
      </c>
      <c r="K285" s="12">
        <f>StdO_Customers_Residential!K285+StdO_Customers_Small_Commercial!K285+StdO_Customers_Lighting!K285</f>
        <v>97756</v>
      </c>
      <c r="L285" s="12">
        <f>StdO_Customers_Residential!L285+StdO_Customers_Small_Commercial!L285+StdO_Customers_Lighting!L285</f>
        <v>96221</v>
      </c>
      <c r="M285" s="12">
        <f>StdO_Customers_Residential!M285+StdO_Customers_Small_Commercial!M285+StdO_Customers_Lighting!M285</f>
        <v>93267</v>
      </c>
      <c r="N285" s="12">
        <f>StdO_Customers_Residential!N285+StdO_Customers_Small_Commercial!N285+StdO_Customers_Lighting!N285</f>
        <v>90751</v>
      </c>
      <c r="O285" s="12">
        <f>StdO_Customers_Residential!O285+StdO_Customers_Small_Commercial!O285+StdO_Customers_Lighting!O285</f>
        <v>87865</v>
      </c>
      <c r="P285" s="12">
        <f>StdO_Customers_Residential!P285+StdO_Customers_Small_Commercial!P285+StdO_Customers_Lighting!P285</f>
        <v>80780</v>
      </c>
      <c r="Q285" s="12">
        <f>StdO_Customers_Residential!Q285+StdO_Customers_Small_Commercial!Q285+StdO_Customers_Lighting!Q285</f>
        <v>85260</v>
      </c>
      <c r="R285" s="12">
        <f>StdO_Customers_Residential!R285+StdO_Customers_Small_Commercial!R285+StdO_Customers_Lighting!R285</f>
        <v>91746</v>
      </c>
      <c r="S285" s="12">
        <f>StdO_Customers_Residential!S285+StdO_Customers_Small_Commercial!S285+StdO_Customers_Lighting!S285</f>
        <v>107032</v>
      </c>
      <c r="T285" s="12">
        <f>StdO_Customers_Residential!T285+StdO_Customers_Small_Commercial!T285+StdO_Customers_Lighting!T285</f>
        <v>116412</v>
      </c>
      <c r="U285" s="12">
        <f>StdO_Customers_Residential!U285+StdO_Customers_Small_Commercial!U285+StdO_Customers_Lighting!U285</f>
        <v>121618</v>
      </c>
      <c r="V285" s="12">
        <f>StdO_Customers_Residential!V285+StdO_Customers_Small_Commercial!V285+StdO_Customers_Lighting!V285</f>
        <v>110504</v>
      </c>
      <c r="W285" s="12">
        <f>StdO_Customers_Residential!W285+StdO_Customers_Small_Commercial!W285+StdO_Customers_Lighting!W285</f>
        <v>96518</v>
      </c>
      <c r="X285" s="12">
        <f>StdO_Customers_Residential!X285+StdO_Customers_Small_Commercial!X285+StdO_Customers_Lighting!X285</f>
        <v>75698</v>
      </c>
      <c r="Y285" s="12">
        <f>StdO_Customers_Residential!Y285+StdO_Customers_Small_Commercial!Y285+StdO_Customers_Lighting!Y285</f>
        <v>63882</v>
      </c>
      <c r="AA285" s="2">
        <f>IFERROR(INDEX('Holiday Schedule'!$D$3:$D$24,MATCH(Total_StdO_Customers!A285,'Holiday Schedule'!$C$3:$C$24,0)),0)</f>
        <v>0</v>
      </c>
      <c r="AB285" s="2">
        <f t="shared" si="32"/>
        <v>5</v>
      </c>
      <c r="AC285" s="2">
        <f t="shared" si="33"/>
        <v>1546777</v>
      </c>
      <c r="AD285" s="5">
        <f t="shared" si="34"/>
        <v>495433</v>
      </c>
      <c r="AE285" s="5">
        <f t="shared" si="35"/>
        <v>2042210</v>
      </c>
      <c r="AG285" s="2">
        <f t="shared" si="36"/>
        <v>10</v>
      </c>
      <c r="AH285" s="2">
        <f t="shared" si="37"/>
        <v>2024</v>
      </c>
      <c r="AJ285" s="5">
        <f t="shared" si="38"/>
        <v>121618</v>
      </c>
      <c r="AK285" s="2">
        <f t="shared" si="39"/>
        <v>20</v>
      </c>
    </row>
    <row r="286" spans="1:37" x14ac:dyDescent="0.25">
      <c r="A286" s="4">
        <v>45569</v>
      </c>
      <c r="B286" s="12">
        <f>StdO_Customers_Residential!B286+StdO_Customers_Small_Commercial!B286+StdO_Customers_Lighting!B286</f>
        <v>58242</v>
      </c>
      <c r="C286" s="12">
        <f>StdO_Customers_Residential!C286+StdO_Customers_Small_Commercial!C286+StdO_Customers_Lighting!C286</f>
        <v>54307</v>
      </c>
      <c r="D286" s="12">
        <f>StdO_Customers_Residential!D286+StdO_Customers_Small_Commercial!D286+StdO_Customers_Lighting!D286</f>
        <v>51848</v>
      </c>
      <c r="E286" s="12">
        <f>StdO_Customers_Residential!E286+StdO_Customers_Small_Commercial!E286+StdO_Customers_Lighting!E286</f>
        <v>53086</v>
      </c>
      <c r="F286" s="12">
        <f>StdO_Customers_Residential!F286+StdO_Customers_Small_Commercial!F286+StdO_Customers_Lighting!F286</f>
        <v>55964</v>
      </c>
      <c r="G286" s="12">
        <f>StdO_Customers_Residential!G286+StdO_Customers_Small_Commercial!G286+StdO_Customers_Lighting!G286</f>
        <v>66958</v>
      </c>
      <c r="H286" s="12">
        <f>StdO_Customers_Residential!H286+StdO_Customers_Small_Commercial!H286+StdO_Customers_Lighting!H286</f>
        <v>89657</v>
      </c>
      <c r="I286" s="12">
        <f>StdO_Customers_Residential!I286+StdO_Customers_Small_Commercial!I286+StdO_Customers_Lighting!I286</f>
        <v>98614</v>
      </c>
      <c r="J286" s="12">
        <f>StdO_Customers_Residential!J286+StdO_Customers_Small_Commercial!J286+StdO_Customers_Lighting!J286</f>
        <v>96038</v>
      </c>
      <c r="K286" s="12">
        <f>StdO_Customers_Residential!K286+StdO_Customers_Small_Commercial!K286+StdO_Customers_Lighting!K286</f>
        <v>97426</v>
      </c>
      <c r="L286" s="12">
        <f>StdO_Customers_Residential!L286+StdO_Customers_Small_Commercial!L286+StdO_Customers_Lighting!L286</f>
        <v>95902</v>
      </c>
      <c r="M286" s="12">
        <f>StdO_Customers_Residential!M286+StdO_Customers_Small_Commercial!M286+StdO_Customers_Lighting!M286</f>
        <v>92951</v>
      </c>
      <c r="N286" s="12">
        <f>StdO_Customers_Residential!N286+StdO_Customers_Small_Commercial!N286+StdO_Customers_Lighting!N286</f>
        <v>90445</v>
      </c>
      <c r="O286" s="12">
        <f>StdO_Customers_Residential!O286+StdO_Customers_Small_Commercial!O286+StdO_Customers_Lighting!O286</f>
        <v>87576</v>
      </c>
      <c r="P286" s="12">
        <f>StdO_Customers_Residential!P286+StdO_Customers_Small_Commercial!P286+StdO_Customers_Lighting!P286</f>
        <v>80531</v>
      </c>
      <c r="Q286" s="12">
        <f>StdO_Customers_Residential!Q286+StdO_Customers_Small_Commercial!Q286+StdO_Customers_Lighting!Q286</f>
        <v>84990</v>
      </c>
      <c r="R286" s="12">
        <f>StdO_Customers_Residential!R286+StdO_Customers_Small_Commercial!R286+StdO_Customers_Lighting!R286</f>
        <v>91440</v>
      </c>
      <c r="S286" s="12">
        <f>StdO_Customers_Residential!S286+StdO_Customers_Small_Commercial!S286+StdO_Customers_Lighting!S286</f>
        <v>106640</v>
      </c>
      <c r="T286" s="12">
        <f>StdO_Customers_Residential!T286+StdO_Customers_Small_Commercial!T286+StdO_Customers_Lighting!T286</f>
        <v>115972</v>
      </c>
      <c r="U286" s="12">
        <f>StdO_Customers_Residential!U286+StdO_Customers_Small_Commercial!U286+StdO_Customers_Lighting!U286</f>
        <v>121141</v>
      </c>
      <c r="V286" s="12">
        <f>StdO_Customers_Residential!V286+StdO_Customers_Small_Commercial!V286+StdO_Customers_Lighting!V286</f>
        <v>110077</v>
      </c>
      <c r="W286" s="12">
        <f>StdO_Customers_Residential!W286+StdO_Customers_Small_Commercial!W286+StdO_Customers_Lighting!W286</f>
        <v>96157</v>
      </c>
      <c r="X286" s="12">
        <f>StdO_Customers_Residential!X286+StdO_Customers_Small_Commercial!X286+StdO_Customers_Lighting!X286</f>
        <v>75422</v>
      </c>
      <c r="Y286" s="12">
        <f>StdO_Customers_Residential!Y286+StdO_Customers_Small_Commercial!Y286+StdO_Customers_Lighting!Y286</f>
        <v>63657</v>
      </c>
      <c r="AA286" s="2">
        <f>IFERROR(INDEX('Holiday Schedule'!$D$3:$D$24,MATCH(Total_StdO_Customers!A286,'Holiday Schedule'!$C$3:$C$24,0)),0)</f>
        <v>0</v>
      </c>
      <c r="AB286" s="2">
        <f t="shared" si="32"/>
        <v>6</v>
      </c>
      <c r="AC286" s="2">
        <f t="shared" si="33"/>
        <v>1541322</v>
      </c>
      <c r="AD286" s="5">
        <f t="shared" si="34"/>
        <v>493719</v>
      </c>
      <c r="AE286" s="5">
        <f t="shared" si="35"/>
        <v>2035041</v>
      </c>
      <c r="AG286" s="2">
        <f t="shared" si="36"/>
        <v>10</v>
      </c>
      <c r="AH286" s="2">
        <f t="shared" si="37"/>
        <v>2024</v>
      </c>
      <c r="AJ286" s="5">
        <f t="shared" si="38"/>
        <v>121141</v>
      </c>
      <c r="AK286" s="2">
        <f t="shared" si="39"/>
        <v>20</v>
      </c>
    </row>
    <row r="287" spans="1:37" x14ac:dyDescent="0.25">
      <c r="A287" s="4">
        <v>45570</v>
      </c>
      <c r="B287" s="12">
        <f>StdO_Customers_Residential!B287+StdO_Customers_Small_Commercial!B287+StdO_Customers_Lighting!B287</f>
        <v>58851</v>
      </c>
      <c r="C287" s="12">
        <f>StdO_Customers_Residential!C287+StdO_Customers_Small_Commercial!C287+StdO_Customers_Lighting!C287</f>
        <v>60283</v>
      </c>
      <c r="D287" s="12">
        <f>StdO_Customers_Residential!D287+StdO_Customers_Small_Commercial!D287+StdO_Customers_Lighting!D287</f>
        <v>52102</v>
      </c>
      <c r="E287" s="12">
        <f>StdO_Customers_Residential!E287+StdO_Customers_Small_Commercial!E287+StdO_Customers_Lighting!E287</f>
        <v>53055</v>
      </c>
      <c r="F287" s="12">
        <f>StdO_Customers_Residential!F287+StdO_Customers_Small_Commercial!F287+StdO_Customers_Lighting!F287</f>
        <v>55960</v>
      </c>
      <c r="G287" s="12">
        <f>StdO_Customers_Residential!G287+StdO_Customers_Small_Commercial!G287+StdO_Customers_Lighting!G287</f>
        <v>64228</v>
      </c>
      <c r="H287" s="12">
        <f>StdO_Customers_Residential!H287+StdO_Customers_Small_Commercial!H287+StdO_Customers_Lighting!H287</f>
        <v>83195</v>
      </c>
      <c r="I287" s="12">
        <f>StdO_Customers_Residential!I287+StdO_Customers_Small_Commercial!I287+StdO_Customers_Lighting!I287</f>
        <v>93653</v>
      </c>
      <c r="J287" s="12">
        <f>StdO_Customers_Residential!J287+StdO_Customers_Small_Commercial!J287+StdO_Customers_Lighting!J287</f>
        <v>96781</v>
      </c>
      <c r="K287" s="12">
        <f>StdO_Customers_Residential!K287+StdO_Customers_Small_Commercial!K287+StdO_Customers_Lighting!K287</f>
        <v>102070</v>
      </c>
      <c r="L287" s="12">
        <f>StdO_Customers_Residential!L287+StdO_Customers_Small_Commercial!L287+StdO_Customers_Lighting!L287</f>
        <v>99842</v>
      </c>
      <c r="M287" s="12">
        <f>StdO_Customers_Residential!M287+StdO_Customers_Small_Commercial!M287+StdO_Customers_Lighting!M287</f>
        <v>97231</v>
      </c>
      <c r="N287" s="12">
        <f>StdO_Customers_Residential!N287+StdO_Customers_Small_Commercial!N287+StdO_Customers_Lighting!N287</f>
        <v>94429</v>
      </c>
      <c r="O287" s="12">
        <f>StdO_Customers_Residential!O287+StdO_Customers_Small_Commercial!O287+StdO_Customers_Lighting!O287</f>
        <v>90112</v>
      </c>
      <c r="P287" s="12">
        <f>StdO_Customers_Residential!P287+StdO_Customers_Small_Commercial!P287+StdO_Customers_Lighting!P287</f>
        <v>83107</v>
      </c>
      <c r="Q287" s="12">
        <f>StdO_Customers_Residential!Q287+StdO_Customers_Small_Commercial!Q287+StdO_Customers_Lighting!Q287</f>
        <v>87784</v>
      </c>
      <c r="R287" s="12">
        <f>StdO_Customers_Residential!R287+StdO_Customers_Small_Commercial!R287+StdO_Customers_Lighting!R287</f>
        <v>93115</v>
      </c>
      <c r="S287" s="12">
        <f>StdO_Customers_Residential!S287+StdO_Customers_Small_Commercial!S287+StdO_Customers_Lighting!S287</f>
        <v>108709</v>
      </c>
      <c r="T287" s="12">
        <f>StdO_Customers_Residential!T287+StdO_Customers_Small_Commercial!T287+StdO_Customers_Lighting!T287</f>
        <v>116618</v>
      </c>
      <c r="U287" s="12">
        <f>StdO_Customers_Residential!U287+StdO_Customers_Small_Commercial!U287+StdO_Customers_Lighting!U287</f>
        <v>121513</v>
      </c>
      <c r="V287" s="12">
        <f>StdO_Customers_Residential!V287+StdO_Customers_Small_Commercial!V287+StdO_Customers_Lighting!V287</f>
        <v>109334</v>
      </c>
      <c r="W287" s="12">
        <f>StdO_Customers_Residential!W287+StdO_Customers_Small_Commercial!W287+StdO_Customers_Lighting!W287</f>
        <v>94155</v>
      </c>
      <c r="X287" s="12">
        <f>StdO_Customers_Residential!X287+StdO_Customers_Small_Commercial!X287+StdO_Customers_Lighting!X287</f>
        <v>75574</v>
      </c>
      <c r="Y287" s="12">
        <f>StdO_Customers_Residential!Y287+StdO_Customers_Small_Commercial!Y287+StdO_Customers_Lighting!Y287</f>
        <v>63771</v>
      </c>
      <c r="AA287" s="2">
        <f>IFERROR(INDEX('Holiday Schedule'!$D$3:$D$24,MATCH(Total_StdO_Customers!A287,'Holiday Schedule'!$C$3:$C$24,0)),0)</f>
        <v>0</v>
      </c>
      <c r="AB287" s="2">
        <f t="shared" si="32"/>
        <v>7</v>
      </c>
      <c r="AC287" s="2">
        <f t="shared" si="33"/>
        <v>0</v>
      </c>
      <c r="AD287" s="5">
        <f t="shared" si="34"/>
        <v>2055472</v>
      </c>
      <c r="AE287" s="5">
        <f t="shared" si="35"/>
        <v>2055472</v>
      </c>
      <c r="AG287" s="2">
        <f t="shared" si="36"/>
        <v>10</v>
      </c>
      <c r="AH287" s="2">
        <f t="shared" si="37"/>
        <v>2024</v>
      </c>
      <c r="AJ287" s="5">
        <f t="shared" si="38"/>
        <v>121513</v>
      </c>
      <c r="AK287" s="2">
        <f t="shared" si="39"/>
        <v>20</v>
      </c>
    </row>
    <row r="288" spans="1:37" x14ac:dyDescent="0.25">
      <c r="A288" s="4">
        <v>45571</v>
      </c>
      <c r="B288" s="12">
        <f>StdO_Customers_Residential!B288+StdO_Customers_Small_Commercial!B288+StdO_Customers_Lighting!B288</f>
        <v>58862</v>
      </c>
      <c r="C288" s="12">
        <f>StdO_Customers_Residential!C288+StdO_Customers_Small_Commercial!C288+StdO_Customers_Lighting!C288</f>
        <v>60288</v>
      </c>
      <c r="D288" s="12">
        <f>StdO_Customers_Residential!D288+StdO_Customers_Small_Commercial!D288+StdO_Customers_Lighting!D288</f>
        <v>52107</v>
      </c>
      <c r="E288" s="12">
        <f>StdO_Customers_Residential!E288+StdO_Customers_Small_Commercial!E288+StdO_Customers_Lighting!E288</f>
        <v>53058</v>
      </c>
      <c r="F288" s="12">
        <f>StdO_Customers_Residential!F288+StdO_Customers_Small_Commercial!F288+StdO_Customers_Lighting!F288</f>
        <v>55966</v>
      </c>
      <c r="G288" s="12">
        <f>StdO_Customers_Residential!G288+StdO_Customers_Small_Commercial!G288+StdO_Customers_Lighting!G288</f>
        <v>64233</v>
      </c>
      <c r="H288" s="12">
        <f>StdO_Customers_Residential!H288+StdO_Customers_Small_Commercial!H288+StdO_Customers_Lighting!H288</f>
        <v>83200</v>
      </c>
      <c r="I288" s="12">
        <f>StdO_Customers_Residential!I288+StdO_Customers_Small_Commercial!I288+StdO_Customers_Lighting!I288</f>
        <v>93629</v>
      </c>
      <c r="J288" s="12">
        <f>StdO_Customers_Residential!J288+StdO_Customers_Small_Commercial!J288+StdO_Customers_Lighting!J288</f>
        <v>96787</v>
      </c>
      <c r="K288" s="12">
        <f>StdO_Customers_Residential!K288+StdO_Customers_Small_Commercial!K288+StdO_Customers_Lighting!K288</f>
        <v>102076</v>
      </c>
      <c r="L288" s="12">
        <f>StdO_Customers_Residential!L288+StdO_Customers_Small_Commercial!L288+StdO_Customers_Lighting!L288</f>
        <v>99846</v>
      </c>
      <c r="M288" s="12">
        <f>StdO_Customers_Residential!M288+StdO_Customers_Small_Commercial!M288+StdO_Customers_Lighting!M288</f>
        <v>97237</v>
      </c>
      <c r="N288" s="12">
        <f>StdO_Customers_Residential!N288+StdO_Customers_Small_Commercial!N288+StdO_Customers_Lighting!N288</f>
        <v>94433</v>
      </c>
      <c r="O288" s="12">
        <f>StdO_Customers_Residential!O288+StdO_Customers_Small_Commercial!O288+StdO_Customers_Lighting!O288</f>
        <v>90117</v>
      </c>
      <c r="P288" s="12">
        <f>StdO_Customers_Residential!P288+StdO_Customers_Small_Commercial!P288+StdO_Customers_Lighting!P288</f>
        <v>83112</v>
      </c>
      <c r="Q288" s="12">
        <f>StdO_Customers_Residential!Q288+StdO_Customers_Small_Commercial!Q288+StdO_Customers_Lighting!Q288</f>
        <v>87790</v>
      </c>
      <c r="R288" s="12">
        <f>StdO_Customers_Residential!R288+StdO_Customers_Small_Commercial!R288+StdO_Customers_Lighting!R288</f>
        <v>93120</v>
      </c>
      <c r="S288" s="12">
        <f>StdO_Customers_Residential!S288+StdO_Customers_Small_Commercial!S288+StdO_Customers_Lighting!S288</f>
        <v>108720</v>
      </c>
      <c r="T288" s="12">
        <f>StdO_Customers_Residential!T288+StdO_Customers_Small_Commercial!T288+StdO_Customers_Lighting!T288</f>
        <v>116638</v>
      </c>
      <c r="U288" s="12">
        <f>StdO_Customers_Residential!U288+StdO_Customers_Small_Commercial!U288+StdO_Customers_Lighting!U288</f>
        <v>121525</v>
      </c>
      <c r="V288" s="12">
        <f>StdO_Customers_Residential!V288+StdO_Customers_Small_Commercial!V288+StdO_Customers_Lighting!V288</f>
        <v>109344</v>
      </c>
      <c r="W288" s="12">
        <f>StdO_Customers_Residential!W288+StdO_Customers_Small_Commercial!W288+StdO_Customers_Lighting!W288</f>
        <v>94164</v>
      </c>
      <c r="X288" s="12">
        <f>StdO_Customers_Residential!X288+StdO_Customers_Small_Commercial!X288+StdO_Customers_Lighting!X288</f>
        <v>75581</v>
      </c>
      <c r="Y288" s="12">
        <f>StdO_Customers_Residential!Y288+StdO_Customers_Small_Commercial!Y288+StdO_Customers_Lighting!Y288</f>
        <v>63771</v>
      </c>
      <c r="AA288" s="2">
        <f>IFERROR(INDEX('Holiday Schedule'!$D$3:$D$24,MATCH(Total_StdO_Customers!A288,'Holiday Schedule'!$C$3:$C$24,0)),0)</f>
        <v>0</v>
      </c>
      <c r="AB288" s="2">
        <f t="shared" si="32"/>
        <v>1</v>
      </c>
      <c r="AC288" s="2">
        <f t="shared" si="33"/>
        <v>0</v>
      </c>
      <c r="AD288" s="5">
        <f t="shared" si="34"/>
        <v>2055604</v>
      </c>
      <c r="AE288" s="5">
        <f t="shared" si="35"/>
        <v>2055604</v>
      </c>
      <c r="AG288" s="2">
        <f t="shared" si="36"/>
        <v>10</v>
      </c>
      <c r="AH288" s="2">
        <f t="shared" si="37"/>
        <v>2024</v>
      </c>
      <c r="AJ288" s="5">
        <f t="shared" si="38"/>
        <v>121525</v>
      </c>
      <c r="AK288" s="2">
        <f t="shared" si="39"/>
        <v>20</v>
      </c>
    </row>
    <row r="289" spans="1:37" x14ac:dyDescent="0.25">
      <c r="A289" s="4">
        <v>45572</v>
      </c>
      <c r="B289" s="12">
        <f>StdO_Customers_Residential!B289+StdO_Customers_Small_Commercial!B289+StdO_Customers_Lighting!B289</f>
        <v>57983</v>
      </c>
      <c r="C289" s="12">
        <f>StdO_Customers_Residential!C289+StdO_Customers_Small_Commercial!C289+StdO_Customers_Lighting!C289</f>
        <v>54069</v>
      </c>
      <c r="D289" s="12">
        <f>StdO_Customers_Residential!D289+StdO_Customers_Small_Commercial!D289+StdO_Customers_Lighting!D289</f>
        <v>51620</v>
      </c>
      <c r="E289" s="12">
        <f>StdO_Customers_Residential!E289+StdO_Customers_Small_Commercial!E289+StdO_Customers_Lighting!E289</f>
        <v>52850</v>
      </c>
      <c r="F289" s="12">
        <f>StdO_Customers_Residential!F289+StdO_Customers_Small_Commercial!F289+StdO_Customers_Lighting!F289</f>
        <v>55715</v>
      </c>
      <c r="G289" s="12">
        <f>StdO_Customers_Residential!G289+StdO_Customers_Small_Commercial!G289+StdO_Customers_Lighting!G289</f>
        <v>66656</v>
      </c>
      <c r="H289" s="12">
        <f>StdO_Customers_Residential!H289+StdO_Customers_Small_Commercial!H289+StdO_Customers_Lighting!H289</f>
        <v>89255</v>
      </c>
      <c r="I289" s="12">
        <f>StdO_Customers_Residential!I289+StdO_Customers_Small_Commercial!I289+StdO_Customers_Lighting!I289</f>
        <v>98171</v>
      </c>
      <c r="J289" s="12">
        <f>StdO_Customers_Residential!J289+StdO_Customers_Small_Commercial!J289+StdO_Customers_Lighting!J289</f>
        <v>95610</v>
      </c>
      <c r="K289" s="12">
        <f>StdO_Customers_Residential!K289+StdO_Customers_Small_Commercial!K289+StdO_Customers_Lighting!K289</f>
        <v>96991</v>
      </c>
      <c r="L289" s="12">
        <f>StdO_Customers_Residential!L289+StdO_Customers_Small_Commercial!L289+StdO_Customers_Lighting!L289</f>
        <v>95479</v>
      </c>
      <c r="M289" s="12">
        <f>StdO_Customers_Residential!M289+StdO_Customers_Small_Commercial!M289+StdO_Customers_Lighting!M289</f>
        <v>92546</v>
      </c>
      <c r="N289" s="12">
        <f>StdO_Customers_Residential!N289+StdO_Customers_Small_Commercial!N289+StdO_Customers_Lighting!N289</f>
        <v>90051</v>
      </c>
      <c r="O289" s="12">
        <f>StdO_Customers_Residential!O289+StdO_Customers_Small_Commercial!O289+StdO_Customers_Lighting!O289</f>
        <v>87195</v>
      </c>
      <c r="P289" s="12">
        <f>StdO_Customers_Residential!P289+StdO_Customers_Small_Commercial!P289+StdO_Customers_Lighting!P289</f>
        <v>80186</v>
      </c>
      <c r="Q289" s="12">
        <f>StdO_Customers_Residential!Q289+StdO_Customers_Small_Commercial!Q289+StdO_Customers_Lighting!Q289</f>
        <v>84620</v>
      </c>
      <c r="R289" s="12">
        <f>StdO_Customers_Residential!R289+StdO_Customers_Small_Commercial!R289+StdO_Customers_Lighting!R289</f>
        <v>91036</v>
      </c>
      <c r="S289" s="12">
        <f>StdO_Customers_Residential!S289+StdO_Customers_Small_Commercial!S289+StdO_Customers_Lighting!S289</f>
        <v>106179</v>
      </c>
      <c r="T289" s="12">
        <f>StdO_Customers_Residential!T289+StdO_Customers_Small_Commercial!T289+StdO_Customers_Lighting!T289</f>
        <v>115438</v>
      </c>
      <c r="U289" s="12">
        <f>StdO_Customers_Residential!U289+StdO_Customers_Small_Commercial!U289+StdO_Customers_Lighting!U289</f>
        <v>120574</v>
      </c>
      <c r="V289" s="12">
        <f>StdO_Customers_Residential!V289+StdO_Customers_Small_Commercial!V289+StdO_Customers_Lighting!V289</f>
        <v>109566</v>
      </c>
      <c r="W289" s="12">
        <f>StdO_Customers_Residential!W289+StdO_Customers_Small_Commercial!W289+StdO_Customers_Lighting!W289</f>
        <v>95713</v>
      </c>
      <c r="X289" s="12">
        <f>StdO_Customers_Residential!X289+StdO_Customers_Small_Commercial!X289+StdO_Customers_Lighting!X289</f>
        <v>75082</v>
      </c>
      <c r="Y289" s="12">
        <f>StdO_Customers_Residential!Y289+StdO_Customers_Small_Commercial!Y289+StdO_Customers_Lighting!Y289</f>
        <v>63377</v>
      </c>
      <c r="AA289" s="2">
        <f>IFERROR(INDEX('Holiday Schedule'!$D$3:$D$24,MATCH(Total_StdO_Customers!A289,'Holiday Schedule'!$C$3:$C$24,0)),0)</f>
        <v>0</v>
      </c>
      <c r="AB289" s="2">
        <f t="shared" si="32"/>
        <v>2</v>
      </c>
      <c r="AC289" s="2">
        <f t="shared" si="33"/>
        <v>1534437</v>
      </c>
      <c r="AD289" s="5">
        <f t="shared" si="34"/>
        <v>491525</v>
      </c>
      <c r="AE289" s="5">
        <f t="shared" si="35"/>
        <v>2025962</v>
      </c>
      <c r="AG289" s="2">
        <f t="shared" si="36"/>
        <v>10</v>
      </c>
      <c r="AH289" s="2">
        <f t="shared" si="37"/>
        <v>2024</v>
      </c>
      <c r="AJ289" s="5">
        <f t="shared" si="38"/>
        <v>120574</v>
      </c>
      <c r="AK289" s="2">
        <f t="shared" si="39"/>
        <v>20</v>
      </c>
    </row>
    <row r="290" spans="1:37" x14ac:dyDescent="0.25">
      <c r="A290" s="4">
        <v>45573</v>
      </c>
      <c r="B290" s="12">
        <f>StdO_Customers_Residential!B290+StdO_Customers_Small_Commercial!B290+StdO_Customers_Lighting!B290</f>
        <v>57822</v>
      </c>
      <c r="C290" s="12">
        <f>StdO_Customers_Residential!C290+StdO_Customers_Small_Commercial!C290+StdO_Customers_Lighting!C290</f>
        <v>53923</v>
      </c>
      <c r="D290" s="12">
        <f>StdO_Customers_Residential!D290+StdO_Customers_Small_Commercial!D290+StdO_Customers_Lighting!D290</f>
        <v>51486</v>
      </c>
      <c r="E290" s="12">
        <f>StdO_Customers_Residential!E290+StdO_Customers_Small_Commercial!E290+StdO_Customers_Lighting!E290</f>
        <v>52711</v>
      </c>
      <c r="F290" s="12">
        <f>StdO_Customers_Residential!F290+StdO_Customers_Small_Commercial!F290+StdO_Customers_Lighting!F290</f>
        <v>55568</v>
      </c>
      <c r="G290" s="12">
        <f>StdO_Customers_Residential!G290+StdO_Customers_Small_Commercial!G290+StdO_Customers_Lighting!G290</f>
        <v>66471</v>
      </c>
      <c r="H290" s="12">
        <f>StdO_Customers_Residential!H290+StdO_Customers_Small_Commercial!H290+StdO_Customers_Lighting!H290</f>
        <v>89001</v>
      </c>
      <c r="I290" s="12">
        <f>StdO_Customers_Residential!I290+StdO_Customers_Small_Commercial!I290+StdO_Customers_Lighting!I290</f>
        <v>97888</v>
      </c>
      <c r="J290" s="12">
        <f>StdO_Customers_Residential!J290+StdO_Customers_Small_Commercial!J290+StdO_Customers_Lighting!J290</f>
        <v>95342</v>
      </c>
      <c r="K290" s="12">
        <f>StdO_Customers_Residential!K290+StdO_Customers_Small_Commercial!K290+StdO_Customers_Lighting!K290</f>
        <v>96725</v>
      </c>
      <c r="L290" s="12">
        <f>StdO_Customers_Residential!L290+StdO_Customers_Small_Commercial!L290+StdO_Customers_Lighting!L290</f>
        <v>95222</v>
      </c>
      <c r="M290" s="12">
        <f>StdO_Customers_Residential!M290+StdO_Customers_Small_Commercial!M290+StdO_Customers_Lighting!M290</f>
        <v>92302</v>
      </c>
      <c r="N290" s="12">
        <f>StdO_Customers_Residential!N290+StdO_Customers_Small_Commercial!N290+StdO_Customers_Lighting!N290</f>
        <v>89813</v>
      </c>
      <c r="O290" s="12">
        <f>StdO_Customers_Residential!O290+StdO_Customers_Small_Commercial!O290+StdO_Customers_Lighting!O290</f>
        <v>86966</v>
      </c>
      <c r="P290" s="12">
        <f>StdO_Customers_Residential!P290+StdO_Customers_Small_Commercial!P290+StdO_Customers_Lighting!P290</f>
        <v>79983</v>
      </c>
      <c r="Q290" s="12">
        <f>StdO_Customers_Residential!Q290+StdO_Customers_Small_Commercial!Q290+StdO_Customers_Lighting!Q290</f>
        <v>84400</v>
      </c>
      <c r="R290" s="12">
        <f>StdO_Customers_Residential!R290+StdO_Customers_Small_Commercial!R290+StdO_Customers_Lighting!R290</f>
        <v>90788</v>
      </c>
      <c r="S290" s="12">
        <f>StdO_Customers_Residential!S290+StdO_Customers_Small_Commercial!S290+StdO_Customers_Lighting!S290</f>
        <v>105833</v>
      </c>
      <c r="T290" s="12">
        <f>StdO_Customers_Residential!T290+StdO_Customers_Small_Commercial!T290+StdO_Customers_Lighting!T290</f>
        <v>115089</v>
      </c>
      <c r="U290" s="12">
        <f>StdO_Customers_Residential!U290+StdO_Customers_Small_Commercial!U290+StdO_Customers_Lighting!U290</f>
        <v>120210</v>
      </c>
      <c r="V290" s="12">
        <f>StdO_Customers_Residential!V290+StdO_Customers_Small_Commercial!V290+StdO_Customers_Lighting!V290</f>
        <v>109243</v>
      </c>
      <c r="W290" s="12">
        <f>StdO_Customers_Residential!W290+StdO_Customers_Small_Commercial!W290+StdO_Customers_Lighting!W290</f>
        <v>95437</v>
      </c>
      <c r="X290" s="12">
        <f>StdO_Customers_Residential!X290+StdO_Customers_Small_Commercial!X290+StdO_Customers_Lighting!X290</f>
        <v>74877</v>
      </c>
      <c r="Y290" s="12">
        <f>StdO_Customers_Residential!Y290+StdO_Customers_Small_Commercial!Y290+StdO_Customers_Lighting!Y290</f>
        <v>63207</v>
      </c>
      <c r="AA290" s="2">
        <f>IFERROR(INDEX('Holiday Schedule'!$D$3:$D$24,MATCH(Total_StdO_Customers!A290,'Holiday Schedule'!$C$3:$C$24,0)),0)</f>
        <v>0</v>
      </c>
      <c r="AB290" s="2">
        <f t="shared" si="32"/>
        <v>3</v>
      </c>
      <c r="AC290" s="2">
        <f t="shared" si="33"/>
        <v>1530118</v>
      </c>
      <c r="AD290" s="5">
        <f t="shared" si="34"/>
        <v>490189</v>
      </c>
      <c r="AE290" s="5">
        <f t="shared" si="35"/>
        <v>2020307</v>
      </c>
      <c r="AG290" s="2">
        <f t="shared" si="36"/>
        <v>10</v>
      </c>
      <c r="AH290" s="2">
        <f t="shared" si="37"/>
        <v>2024</v>
      </c>
      <c r="AJ290" s="5">
        <f t="shared" si="38"/>
        <v>120210</v>
      </c>
      <c r="AK290" s="2">
        <f t="shared" si="39"/>
        <v>20</v>
      </c>
    </row>
    <row r="291" spans="1:37" x14ac:dyDescent="0.25">
      <c r="A291" s="4">
        <v>45574</v>
      </c>
      <c r="B291" s="12">
        <f>StdO_Customers_Residential!B291+StdO_Customers_Small_Commercial!B291+StdO_Customers_Lighting!B291</f>
        <v>57677</v>
      </c>
      <c r="C291" s="12">
        <f>StdO_Customers_Residential!C291+StdO_Customers_Small_Commercial!C291+StdO_Customers_Lighting!C291</f>
        <v>53788</v>
      </c>
      <c r="D291" s="12">
        <f>StdO_Customers_Residential!D291+StdO_Customers_Small_Commercial!D291+StdO_Customers_Lighting!D291</f>
        <v>51358</v>
      </c>
      <c r="E291" s="12">
        <f>StdO_Customers_Residential!E291+StdO_Customers_Small_Commercial!E291+StdO_Customers_Lighting!E291</f>
        <v>52581</v>
      </c>
      <c r="F291" s="12">
        <f>StdO_Customers_Residential!F291+StdO_Customers_Small_Commercial!F291+StdO_Customers_Lighting!F291</f>
        <v>55429</v>
      </c>
      <c r="G291" s="12">
        <f>StdO_Customers_Residential!G291+StdO_Customers_Small_Commercial!G291+StdO_Customers_Lighting!G291</f>
        <v>66299</v>
      </c>
      <c r="H291" s="12">
        <f>StdO_Customers_Residential!H291+StdO_Customers_Small_Commercial!H291+StdO_Customers_Lighting!H291</f>
        <v>88750</v>
      </c>
      <c r="I291" s="12">
        <f>StdO_Customers_Residential!I291+StdO_Customers_Small_Commercial!I291+StdO_Customers_Lighting!I291</f>
        <v>97617</v>
      </c>
      <c r="J291" s="12">
        <f>StdO_Customers_Residential!J291+StdO_Customers_Small_Commercial!J291+StdO_Customers_Lighting!J291</f>
        <v>95089</v>
      </c>
      <c r="K291" s="12">
        <f>StdO_Customers_Residential!K291+StdO_Customers_Small_Commercial!K291+StdO_Customers_Lighting!K291</f>
        <v>96472</v>
      </c>
      <c r="L291" s="12">
        <f>StdO_Customers_Residential!L291+StdO_Customers_Small_Commercial!L291+StdO_Customers_Lighting!L291</f>
        <v>94979</v>
      </c>
      <c r="M291" s="12">
        <f>StdO_Customers_Residential!M291+StdO_Customers_Small_Commercial!M291+StdO_Customers_Lighting!M291</f>
        <v>92070</v>
      </c>
      <c r="N291" s="12">
        <f>StdO_Customers_Residential!N291+StdO_Customers_Small_Commercial!N291+StdO_Customers_Lighting!N291</f>
        <v>89585</v>
      </c>
      <c r="O291" s="12">
        <f>StdO_Customers_Residential!O291+StdO_Customers_Small_Commercial!O291+StdO_Customers_Lighting!O291</f>
        <v>86748</v>
      </c>
      <c r="P291" s="12">
        <f>StdO_Customers_Residential!P291+StdO_Customers_Small_Commercial!P291+StdO_Customers_Lighting!P291</f>
        <v>79788</v>
      </c>
      <c r="Q291" s="12">
        <f>StdO_Customers_Residential!Q291+StdO_Customers_Small_Commercial!Q291+StdO_Customers_Lighting!Q291</f>
        <v>84188</v>
      </c>
      <c r="R291" s="12">
        <f>StdO_Customers_Residential!R291+StdO_Customers_Small_Commercial!R291+StdO_Customers_Lighting!R291</f>
        <v>90553</v>
      </c>
      <c r="S291" s="12">
        <f>StdO_Customers_Residential!S291+StdO_Customers_Small_Commercial!S291+StdO_Customers_Lighting!S291</f>
        <v>105544</v>
      </c>
      <c r="T291" s="12">
        <f>StdO_Customers_Residential!T291+StdO_Customers_Small_Commercial!T291+StdO_Customers_Lighting!T291</f>
        <v>114761</v>
      </c>
      <c r="U291" s="12">
        <f>StdO_Customers_Residential!U291+StdO_Customers_Small_Commercial!U291+StdO_Customers_Lighting!U291</f>
        <v>119855</v>
      </c>
      <c r="V291" s="12">
        <f>StdO_Customers_Residential!V291+StdO_Customers_Small_Commercial!V291+StdO_Customers_Lighting!V291</f>
        <v>108919</v>
      </c>
      <c r="W291" s="12">
        <f>StdO_Customers_Residential!W291+StdO_Customers_Small_Commercial!W291+StdO_Customers_Lighting!W291</f>
        <v>95158</v>
      </c>
      <c r="X291" s="12">
        <f>StdO_Customers_Residential!X291+StdO_Customers_Small_Commercial!X291+StdO_Customers_Lighting!X291</f>
        <v>74658</v>
      </c>
      <c r="Y291" s="12">
        <f>StdO_Customers_Residential!Y291+StdO_Customers_Small_Commercial!Y291+StdO_Customers_Lighting!Y291</f>
        <v>63028</v>
      </c>
      <c r="AA291" s="2">
        <f>IFERROR(INDEX('Holiday Schedule'!$D$3:$D$24,MATCH(Total_StdO_Customers!A291,'Holiday Schedule'!$C$3:$C$24,0)),0)</f>
        <v>0</v>
      </c>
      <c r="AB291" s="2">
        <f t="shared" si="32"/>
        <v>4</v>
      </c>
      <c r="AC291" s="2">
        <f t="shared" si="33"/>
        <v>1525984</v>
      </c>
      <c r="AD291" s="5">
        <f t="shared" si="34"/>
        <v>488910</v>
      </c>
      <c r="AE291" s="5">
        <f t="shared" si="35"/>
        <v>2014894</v>
      </c>
      <c r="AG291" s="2">
        <f t="shared" si="36"/>
        <v>10</v>
      </c>
      <c r="AH291" s="2">
        <f t="shared" si="37"/>
        <v>2024</v>
      </c>
      <c r="AJ291" s="5">
        <f t="shared" si="38"/>
        <v>119855</v>
      </c>
      <c r="AK291" s="2">
        <f t="shared" si="39"/>
        <v>20</v>
      </c>
    </row>
    <row r="292" spans="1:37" x14ac:dyDescent="0.25">
      <c r="A292" s="4">
        <v>45575</v>
      </c>
      <c r="B292" s="12">
        <f>StdO_Customers_Residential!B292+StdO_Customers_Small_Commercial!B292+StdO_Customers_Lighting!B292</f>
        <v>57519</v>
      </c>
      <c r="C292" s="12">
        <f>StdO_Customers_Residential!C292+StdO_Customers_Small_Commercial!C292+StdO_Customers_Lighting!C292</f>
        <v>53639</v>
      </c>
      <c r="D292" s="12">
        <f>StdO_Customers_Residential!D292+StdO_Customers_Small_Commercial!D292+StdO_Customers_Lighting!D292</f>
        <v>51216</v>
      </c>
      <c r="E292" s="12">
        <f>StdO_Customers_Residential!E292+StdO_Customers_Small_Commercial!E292+StdO_Customers_Lighting!E292</f>
        <v>52432</v>
      </c>
      <c r="F292" s="12">
        <f>StdO_Customers_Residential!F292+StdO_Customers_Small_Commercial!F292+StdO_Customers_Lighting!F292</f>
        <v>55273</v>
      </c>
      <c r="G292" s="12">
        <f>StdO_Customers_Residential!G292+StdO_Customers_Small_Commercial!G292+StdO_Customers_Lighting!G292</f>
        <v>66113</v>
      </c>
      <c r="H292" s="12">
        <f>StdO_Customers_Residential!H292+StdO_Customers_Small_Commercial!H292+StdO_Customers_Lighting!H292</f>
        <v>88487</v>
      </c>
      <c r="I292" s="12">
        <f>StdO_Customers_Residential!I292+StdO_Customers_Small_Commercial!I292+StdO_Customers_Lighting!I292</f>
        <v>97354</v>
      </c>
      <c r="J292" s="12">
        <f>StdO_Customers_Residential!J292+StdO_Customers_Small_Commercial!J292+StdO_Customers_Lighting!J292</f>
        <v>94846</v>
      </c>
      <c r="K292" s="12">
        <f>StdO_Customers_Residential!K292+StdO_Customers_Small_Commercial!K292+StdO_Customers_Lighting!K292</f>
        <v>96227</v>
      </c>
      <c r="L292" s="12">
        <f>StdO_Customers_Residential!L292+StdO_Customers_Small_Commercial!L292+StdO_Customers_Lighting!L292</f>
        <v>94741</v>
      </c>
      <c r="M292" s="12">
        <f>StdO_Customers_Residential!M292+StdO_Customers_Small_Commercial!M292+StdO_Customers_Lighting!M292</f>
        <v>91842</v>
      </c>
      <c r="N292" s="12">
        <f>StdO_Customers_Residential!N292+StdO_Customers_Small_Commercial!N292+StdO_Customers_Lighting!N292</f>
        <v>89364</v>
      </c>
      <c r="O292" s="12">
        <f>StdO_Customers_Residential!O292+StdO_Customers_Small_Commercial!O292+StdO_Customers_Lighting!O292</f>
        <v>86536</v>
      </c>
      <c r="P292" s="12">
        <f>StdO_Customers_Residential!P292+StdO_Customers_Small_Commercial!P292+StdO_Customers_Lighting!P292</f>
        <v>79596</v>
      </c>
      <c r="Q292" s="12">
        <f>StdO_Customers_Residential!Q292+StdO_Customers_Small_Commercial!Q292+StdO_Customers_Lighting!Q292</f>
        <v>83982</v>
      </c>
      <c r="R292" s="12">
        <f>StdO_Customers_Residential!R292+StdO_Customers_Small_Commercial!R292+StdO_Customers_Lighting!R292</f>
        <v>90325</v>
      </c>
      <c r="S292" s="12">
        <f>StdO_Customers_Residential!S292+StdO_Customers_Small_Commercial!S292+StdO_Customers_Lighting!S292</f>
        <v>105259</v>
      </c>
      <c r="T292" s="12">
        <f>StdO_Customers_Residential!T292+StdO_Customers_Small_Commercial!T292+StdO_Customers_Lighting!T292</f>
        <v>114457</v>
      </c>
      <c r="U292" s="12">
        <f>StdO_Customers_Residential!U292+StdO_Customers_Small_Commercial!U292+StdO_Customers_Lighting!U292</f>
        <v>119539</v>
      </c>
      <c r="V292" s="12">
        <f>StdO_Customers_Residential!V292+StdO_Customers_Small_Commercial!V292+StdO_Customers_Lighting!V292</f>
        <v>108634</v>
      </c>
      <c r="W292" s="12">
        <f>StdO_Customers_Residential!W292+StdO_Customers_Small_Commercial!W292+StdO_Customers_Lighting!W292</f>
        <v>94911</v>
      </c>
      <c r="X292" s="12">
        <f>StdO_Customers_Residential!X292+StdO_Customers_Small_Commercial!X292+StdO_Customers_Lighting!X292</f>
        <v>74473</v>
      </c>
      <c r="Y292" s="12">
        <f>StdO_Customers_Residential!Y292+StdO_Customers_Small_Commercial!Y292+StdO_Customers_Lighting!Y292</f>
        <v>62875</v>
      </c>
      <c r="AA292" s="2">
        <f>IFERROR(INDEX('Holiday Schedule'!$D$3:$D$24,MATCH(Total_StdO_Customers!A292,'Holiday Schedule'!$C$3:$C$24,0)),0)</f>
        <v>0</v>
      </c>
      <c r="AB292" s="2">
        <f t="shared" si="32"/>
        <v>5</v>
      </c>
      <c r="AC292" s="2">
        <f t="shared" si="33"/>
        <v>1522086</v>
      </c>
      <c r="AD292" s="5">
        <f t="shared" si="34"/>
        <v>487554</v>
      </c>
      <c r="AE292" s="5">
        <f t="shared" si="35"/>
        <v>2009640</v>
      </c>
      <c r="AG292" s="2">
        <f t="shared" si="36"/>
        <v>10</v>
      </c>
      <c r="AH292" s="2">
        <f t="shared" si="37"/>
        <v>2024</v>
      </c>
      <c r="AJ292" s="5">
        <f t="shared" si="38"/>
        <v>119539</v>
      </c>
      <c r="AK292" s="2">
        <f t="shared" si="39"/>
        <v>20</v>
      </c>
    </row>
    <row r="293" spans="1:37" x14ac:dyDescent="0.25">
      <c r="A293" s="4">
        <v>45576</v>
      </c>
      <c r="B293" s="12">
        <f>StdO_Customers_Residential!B293+StdO_Customers_Small_Commercial!B293+StdO_Customers_Lighting!B293</f>
        <v>57381</v>
      </c>
      <c r="C293" s="12">
        <f>StdO_Customers_Residential!C293+StdO_Customers_Small_Commercial!C293+StdO_Customers_Lighting!C293</f>
        <v>53516</v>
      </c>
      <c r="D293" s="12">
        <f>StdO_Customers_Residential!D293+StdO_Customers_Small_Commercial!D293+StdO_Customers_Lighting!D293</f>
        <v>51103</v>
      </c>
      <c r="E293" s="12">
        <f>StdO_Customers_Residential!E293+StdO_Customers_Small_Commercial!E293+StdO_Customers_Lighting!E293</f>
        <v>52318</v>
      </c>
      <c r="F293" s="12">
        <f>StdO_Customers_Residential!F293+StdO_Customers_Small_Commercial!F293+StdO_Customers_Lighting!F293</f>
        <v>55147</v>
      </c>
      <c r="G293" s="12">
        <f>StdO_Customers_Residential!G293+StdO_Customers_Small_Commercial!G293+StdO_Customers_Lighting!G293</f>
        <v>65953</v>
      </c>
      <c r="H293" s="12">
        <f>StdO_Customers_Residential!H293+StdO_Customers_Small_Commercial!H293+StdO_Customers_Lighting!H293</f>
        <v>88248</v>
      </c>
      <c r="I293" s="12">
        <f>StdO_Customers_Residential!I293+StdO_Customers_Small_Commercial!I293+StdO_Customers_Lighting!I293</f>
        <v>97092</v>
      </c>
      <c r="J293" s="12">
        <f>StdO_Customers_Residential!J293+StdO_Customers_Small_Commercial!J293+StdO_Customers_Lighting!J293</f>
        <v>94596</v>
      </c>
      <c r="K293" s="12">
        <f>StdO_Customers_Residential!K293+StdO_Customers_Small_Commercial!K293+StdO_Customers_Lighting!K293</f>
        <v>95979</v>
      </c>
      <c r="L293" s="12">
        <f>StdO_Customers_Residential!L293+StdO_Customers_Small_Commercial!L293+StdO_Customers_Lighting!L293</f>
        <v>94501</v>
      </c>
      <c r="M293" s="12">
        <f>StdO_Customers_Residential!M293+StdO_Customers_Small_Commercial!M293+StdO_Customers_Lighting!M293</f>
        <v>91613</v>
      </c>
      <c r="N293" s="12">
        <f>StdO_Customers_Residential!N293+StdO_Customers_Small_Commercial!N293+StdO_Customers_Lighting!N293</f>
        <v>89141</v>
      </c>
      <c r="O293" s="12">
        <f>StdO_Customers_Residential!O293+StdO_Customers_Small_Commercial!O293+StdO_Customers_Lighting!O293</f>
        <v>86324</v>
      </c>
      <c r="P293" s="12">
        <f>StdO_Customers_Residential!P293+StdO_Customers_Small_Commercial!P293+StdO_Customers_Lighting!P293</f>
        <v>79404</v>
      </c>
      <c r="Q293" s="12">
        <f>StdO_Customers_Residential!Q293+StdO_Customers_Small_Commercial!Q293+StdO_Customers_Lighting!Q293</f>
        <v>83775</v>
      </c>
      <c r="R293" s="12">
        <f>StdO_Customers_Residential!R293+StdO_Customers_Small_Commercial!R293+StdO_Customers_Lighting!R293</f>
        <v>90094</v>
      </c>
      <c r="S293" s="12">
        <f>StdO_Customers_Residential!S293+StdO_Customers_Small_Commercial!S293+StdO_Customers_Lighting!S293</f>
        <v>104975</v>
      </c>
      <c r="T293" s="12">
        <f>StdO_Customers_Residential!T293+StdO_Customers_Small_Commercial!T293+StdO_Customers_Lighting!T293</f>
        <v>114139</v>
      </c>
      <c r="U293" s="12">
        <f>StdO_Customers_Residential!U293+StdO_Customers_Small_Commercial!U293+StdO_Customers_Lighting!U293</f>
        <v>119196</v>
      </c>
      <c r="V293" s="12">
        <f>StdO_Customers_Residential!V293+StdO_Customers_Small_Commercial!V293+StdO_Customers_Lighting!V293</f>
        <v>108327</v>
      </c>
      <c r="W293" s="12">
        <f>StdO_Customers_Residential!W293+StdO_Customers_Small_Commercial!W293+StdO_Customers_Lighting!W293</f>
        <v>94648</v>
      </c>
      <c r="X293" s="12">
        <f>StdO_Customers_Residential!X293+StdO_Customers_Small_Commercial!X293+StdO_Customers_Lighting!X293</f>
        <v>74272</v>
      </c>
      <c r="Y293" s="12">
        <f>StdO_Customers_Residential!Y293+StdO_Customers_Small_Commercial!Y293+StdO_Customers_Lighting!Y293</f>
        <v>62709</v>
      </c>
      <c r="AA293" s="2">
        <f>IFERROR(INDEX('Holiday Schedule'!$D$3:$D$24,MATCH(Total_StdO_Customers!A293,'Holiday Schedule'!$C$3:$C$24,0)),0)</f>
        <v>0</v>
      </c>
      <c r="AB293" s="2">
        <f t="shared" si="32"/>
        <v>6</v>
      </c>
      <c r="AC293" s="2">
        <f t="shared" si="33"/>
        <v>1518076</v>
      </c>
      <c r="AD293" s="5">
        <f t="shared" si="34"/>
        <v>486375</v>
      </c>
      <c r="AE293" s="5">
        <f t="shared" si="35"/>
        <v>2004451</v>
      </c>
      <c r="AG293" s="2">
        <f t="shared" si="36"/>
        <v>10</v>
      </c>
      <c r="AH293" s="2">
        <f t="shared" si="37"/>
        <v>2024</v>
      </c>
      <c r="AJ293" s="5">
        <f t="shared" si="38"/>
        <v>119196</v>
      </c>
      <c r="AK293" s="2">
        <f t="shared" si="39"/>
        <v>20</v>
      </c>
    </row>
    <row r="294" spans="1:37" x14ac:dyDescent="0.25">
      <c r="A294" s="4">
        <v>45577</v>
      </c>
      <c r="B294" s="12">
        <f>StdO_Customers_Residential!B294+StdO_Customers_Small_Commercial!B294+StdO_Customers_Lighting!B294</f>
        <v>57979</v>
      </c>
      <c r="C294" s="12">
        <f>StdO_Customers_Residential!C294+StdO_Customers_Small_Commercial!C294+StdO_Customers_Lighting!C294</f>
        <v>59400</v>
      </c>
      <c r="D294" s="12">
        <f>StdO_Customers_Residential!D294+StdO_Customers_Small_Commercial!D294+StdO_Customers_Lighting!D294</f>
        <v>51355</v>
      </c>
      <c r="E294" s="12">
        <f>StdO_Customers_Residential!E294+StdO_Customers_Small_Commercial!E294+StdO_Customers_Lighting!E294</f>
        <v>52286</v>
      </c>
      <c r="F294" s="12">
        <f>StdO_Customers_Residential!F294+StdO_Customers_Small_Commercial!F294+StdO_Customers_Lighting!F294</f>
        <v>55143</v>
      </c>
      <c r="G294" s="12">
        <f>StdO_Customers_Residential!G294+StdO_Customers_Small_Commercial!G294+StdO_Customers_Lighting!G294</f>
        <v>63270</v>
      </c>
      <c r="H294" s="12">
        <f>StdO_Customers_Residential!H294+StdO_Customers_Small_Commercial!H294+StdO_Customers_Lighting!H294</f>
        <v>81889</v>
      </c>
      <c r="I294" s="12">
        <f>StdO_Customers_Residential!I294+StdO_Customers_Small_Commercial!I294+StdO_Customers_Lighting!I294</f>
        <v>92179</v>
      </c>
      <c r="J294" s="12">
        <f>StdO_Customers_Residential!J294+StdO_Customers_Small_Commercial!J294+StdO_Customers_Lighting!J294</f>
        <v>95311</v>
      </c>
      <c r="K294" s="12">
        <f>StdO_Customers_Residential!K294+StdO_Customers_Small_Commercial!K294+StdO_Customers_Lighting!K294</f>
        <v>100520</v>
      </c>
      <c r="L294" s="12">
        <f>StdO_Customers_Residential!L294+StdO_Customers_Small_Commercial!L294+StdO_Customers_Lighting!L294</f>
        <v>98350</v>
      </c>
      <c r="M294" s="12">
        <f>StdO_Customers_Residential!M294+StdO_Customers_Small_Commercial!M294+StdO_Customers_Lighting!M294</f>
        <v>95796</v>
      </c>
      <c r="N294" s="12">
        <f>StdO_Customers_Residential!N294+StdO_Customers_Small_Commercial!N294+StdO_Customers_Lighting!N294</f>
        <v>93034</v>
      </c>
      <c r="O294" s="12">
        <f>StdO_Customers_Residential!O294+StdO_Customers_Small_Commercial!O294+StdO_Customers_Lighting!O294</f>
        <v>88793</v>
      </c>
      <c r="P294" s="12">
        <f>StdO_Customers_Residential!P294+StdO_Customers_Small_Commercial!P294+StdO_Customers_Lighting!P294</f>
        <v>81915</v>
      </c>
      <c r="Q294" s="12">
        <f>StdO_Customers_Residential!Q294+StdO_Customers_Small_Commercial!Q294+StdO_Customers_Lighting!Q294</f>
        <v>86502</v>
      </c>
      <c r="R294" s="12">
        <f>StdO_Customers_Residential!R294+StdO_Customers_Small_Commercial!R294+StdO_Customers_Lighting!R294</f>
        <v>91722</v>
      </c>
      <c r="S294" s="12">
        <f>StdO_Customers_Residential!S294+StdO_Customers_Small_Commercial!S294+StdO_Customers_Lighting!S294</f>
        <v>106992</v>
      </c>
      <c r="T294" s="12">
        <f>StdO_Customers_Residential!T294+StdO_Customers_Small_Commercial!T294+StdO_Customers_Lighting!T294</f>
        <v>114773</v>
      </c>
      <c r="U294" s="12">
        <f>StdO_Customers_Residential!U294+StdO_Customers_Small_Commercial!U294+StdO_Customers_Lighting!U294</f>
        <v>119555</v>
      </c>
      <c r="V294" s="12">
        <f>StdO_Customers_Residential!V294+StdO_Customers_Small_Commercial!V294+StdO_Customers_Lighting!V294</f>
        <v>107594</v>
      </c>
      <c r="W294" s="12">
        <f>StdO_Customers_Residential!W294+StdO_Customers_Small_Commercial!W294+StdO_Customers_Lighting!W294</f>
        <v>92683</v>
      </c>
      <c r="X294" s="12">
        <f>StdO_Customers_Residential!X294+StdO_Customers_Small_Commercial!X294+StdO_Customers_Lighting!X294</f>
        <v>74418</v>
      </c>
      <c r="Y294" s="12">
        <f>StdO_Customers_Residential!Y294+StdO_Customers_Small_Commercial!Y294+StdO_Customers_Lighting!Y294</f>
        <v>62817</v>
      </c>
      <c r="AA294" s="2">
        <f>IFERROR(INDEX('Holiday Schedule'!$D$3:$D$24,MATCH(Total_StdO_Customers!A294,'Holiday Schedule'!$C$3:$C$24,0)),0)</f>
        <v>0</v>
      </c>
      <c r="AB294" s="2">
        <f t="shared" si="32"/>
        <v>7</v>
      </c>
      <c r="AC294" s="2">
        <f t="shared" si="33"/>
        <v>0</v>
      </c>
      <c r="AD294" s="5">
        <f t="shared" si="34"/>
        <v>2024276</v>
      </c>
      <c r="AE294" s="5">
        <f t="shared" si="35"/>
        <v>2024276</v>
      </c>
      <c r="AG294" s="2">
        <f t="shared" si="36"/>
        <v>10</v>
      </c>
      <c r="AH294" s="2">
        <f t="shared" si="37"/>
        <v>2024</v>
      </c>
      <c r="AJ294" s="5">
        <f t="shared" si="38"/>
        <v>119555</v>
      </c>
      <c r="AK294" s="2">
        <f t="shared" si="39"/>
        <v>20</v>
      </c>
    </row>
    <row r="295" spans="1:37" x14ac:dyDescent="0.25">
      <c r="A295" s="4">
        <v>45578</v>
      </c>
      <c r="B295" s="12">
        <f>StdO_Customers_Residential!B295+StdO_Customers_Small_Commercial!B295+StdO_Customers_Lighting!B295</f>
        <v>57988</v>
      </c>
      <c r="C295" s="12">
        <f>StdO_Customers_Residential!C295+StdO_Customers_Small_Commercial!C295+StdO_Customers_Lighting!C295</f>
        <v>59411</v>
      </c>
      <c r="D295" s="12">
        <f>StdO_Customers_Residential!D295+StdO_Customers_Small_Commercial!D295+StdO_Customers_Lighting!D295</f>
        <v>51362</v>
      </c>
      <c r="E295" s="12">
        <f>StdO_Customers_Residential!E295+StdO_Customers_Small_Commercial!E295+StdO_Customers_Lighting!E295</f>
        <v>52293</v>
      </c>
      <c r="F295" s="12">
        <f>StdO_Customers_Residential!F295+StdO_Customers_Small_Commercial!F295+StdO_Customers_Lighting!F295</f>
        <v>55153</v>
      </c>
      <c r="G295" s="12">
        <f>StdO_Customers_Residential!G295+StdO_Customers_Small_Commercial!G295+StdO_Customers_Lighting!G295</f>
        <v>63279</v>
      </c>
      <c r="H295" s="12">
        <f>StdO_Customers_Residential!H295+StdO_Customers_Small_Commercial!H295+StdO_Customers_Lighting!H295</f>
        <v>81894</v>
      </c>
      <c r="I295" s="12">
        <f>StdO_Customers_Residential!I295+StdO_Customers_Small_Commercial!I295+StdO_Customers_Lighting!I295</f>
        <v>92185</v>
      </c>
      <c r="J295" s="12">
        <f>StdO_Customers_Residential!J295+StdO_Customers_Small_Commercial!J295+StdO_Customers_Lighting!J295</f>
        <v>95320</v>
      </c>
      <c r="K295" s="12">
        <f>StdO_Customers_Residential!K295+StdO_Customers_Small_Commercial!K295+StdO_Customers_Lighting!K295</f>
        <v>100532</v>
      </c>
      <c r="L295" s="12">
        <f>StdO_Customers_Residential!L295+StdO_Customers_Small_Commercial!L295+StdO_Customers_Lighting!L295</f>
        <v>98361</v>
      </c>
      <c r="M295" s="12">
        <f>StdO_Customers_Residential!M295+StdO_Customers_Small_Commercial!M295+StdO_Customers_Lighting!M295</f>
        <v>95806</v>
      </c>
      <c r="N295" s="12">
        <f>StdO_Customers_Residential!N295+StdO_Customers_Small_Commercial!N295+StdO_Customers_Lighting!N295</f>
        <v>93042</v>
      </c>
      <c r="O295" s="12">
        <f>StdO_Customers_Residential!O295+StdO_Customers_Small_Commercial!O295+StdO_Customers_Lighting!O295</f>
        <v>88801</v>
      </c>
      <c r="P295" s="12">
        <f>StdO_Customers_Residential!P295+StdO_Customers_Small_Commercial!P295+StdO_Customers_Lighting!P295</f>
        <v>81922</v>
      </c>
      <c r="Q295" s="12">
        <f>StdO_Customers_Residential!Q295+StdO_Customers_Small_Commercial!Q295+StdO_Customers_Lighting!Q295</f>
        <v>86508</v>
      </c>
      <c r="R295" s="12">
        <f>StdO_Customers_Residential!R295+StdO_Customers_Small_Commercial!R295+StdO_Customers_Lighting!R295</f>
        <v>91729</v>
      </c>
      <c r="S295" s="12">
        <f>StdO_Customers_Residential!S295+StdO_Customers_Small_Commercial!S295+StdO_Customers_Lighting!S295</f>
        <v>107053</v>
      </c>
      <c r="T295" s="12">
        <f>StdO_Customers_Residential!T295+StdO_Customers_Small_Commercial!T295+StdO_Customers_Lighting!T295</f>
        <v>114782</v>
      </c>
      <c r="U295" s="12">
        <f>StdO_Customers_Residential!U295+StdO_Customers_Small_Commercial!U295+StdO_Customers_Lighting!U295</f>
        <v>119566</v>
      </c>
      <c r="V295" s="12">
        <f>StdO_Customers_Residential!V295+StdO_Customers_Small_Commercial!V295+StdO_Customers_Lighting!V295</f>
        <v>107602</v>
      </c>
      <c r="W295" s="12">
        <f>StdO_Customers_Residential!W295+StdO_Customers_Small_Commercial!W295+StdO_Customers_Lighting!W295</f>
        <v>92691</v>
      </c>
      <c r="X295" s="12">
        <f>StdO_Customers_Residential!X295+StdO_Customers_Small_Commercial!X295+StdO_Customers_Lighting!X295</f>
        <v>74422</v>
      </c>
      <c r="Y295" s="12">
        <f>StdO_Customers_Residential!Y295+StdO_Customers_Small_Commercial!Y295+StdO_Customers_Lighting!Y295</f>
        <v>62821</v>
      </c>
      <c r="AA295" s="2">
        <f>IFERROR(INDEX('Holiday Schedule'!$D$3:$D$24,MATCH(Total_StdO_Customers!A295,'Holiday Schedule'!$C$3:$C$24,0)),0)</f>
        <v>0</v>
      </c>
      <c r="AB295" s="2">
        <f t="shared" si="32"/>
        <v>1</v>
      </c>
      <c r="AC295" s="2">
        <f t="shared" si="33"/>
        <v>0</v>
      </c>
      <c r="AD295" s="5">
        <f t="shared" si="34"/>
        <v>2024523</v>
      </c>
      <c r="AE295" s="5">
        <f t="shared" si="35"/>
        <v>2024523</v>
      </c>
      <c r="AG295" s="2">
        <f t="shared" si="36"/>
        <v>10</v>
      </c>
      <c r="AH295" s="2">
        <f t="shared" si="37"/>
        <v>2024</v>
      </c>
      <c r="AJ295" s="5">
        <f t="shared" si="38"/>
        <v>119566</v>
      </c>
      <c r="AK295" s="2">
        <f t="shared" si="39"/>
        <v>20</v>
      </c>
    </row>
    <row r="296" spans="1:37" x14ac:dyDescent="0.25">
      <c r="A296" s="4">
        <v>45579</v>
      </c>
      <c r="B296" s="12">
        <f>StdO_Customers_Residential!B296+StdO_Customers_Small_Commercial!B296+StdO_Customers_Lighting!B296</f>
        <v>57999</v>
      </c>
      <c r="C296" s="12">
        <f>StdO_Customers_Residential!C296+StdO_Customers_Small_Commercial!C296+StdO_Customers_Lighting!C296</f>
        <v>59423</v>
      </c>
      <c r="D296" s="12">
        <f>StdO_Customers_Residential!D296+StdO_Customers_Small_Commercial!D296+StdO_Customers_Lighting!D296</f>
        <v>51373</v>
      </c>
      <c r="E296" s="12">
        <f>StdO_Customers_Residential!E296+StdO_Customers_Small_Commercial!E296+StdO_Customers_Lighting!E296</f>
        <v>52304</v>
      </c>
      <c r="F296" s="12">
        <f>StdO_Customers_Residential!F296+StdO_Customers_Small_Commercial!F296+StdO_Customers_Lighting!F296</f>
        <v>55163</v>
      </c>
      <c r="G296" s="12">
        <f>StdO_Customers_Residential!G296+StdO_Customers_Small_Commercial!G296+StdO_Customers_Lighting!G296</f>
        <v>63291</v>
      </c>
      <c r="H296" s="12">
        <f>StdO_Customers_Residential!H296+StdO_Customers_Small_Commercial!H296+StdO_Customers_Lighting!H296</f>
        <v>81930</v>
      </c>
      <c r="I296" s="12">
        <f>StdO_Customers_Residential!I296+StdO_Customers_Small_Commercial!I296+StdO_Customers_Lighting!I296</f>
        <v>92240</v>
      </c>
      <c r="J296" s="12">
        <f>StdO_Customers_Residential!J296+StdO_Customers_Small_Commercial!J296+StdO_Customers_Lighting!J296</f>
        <v>95335</v>
      </c>
      <c r="K296" s="12">
        <f>StdO_Customers_Residential!K296+StdO_Customers_Small_Commercial!K296+StdO_Customers_Lighting!K296</f>
        <v>100548</v>
      </c>
      <c r="L296" s="12">
        <f>StdO_Customers_Residential!L296+StdO_Customers_Small_Commercial!L296+StdO_Customers_Lighting!L296</f>
        <v>98379</v>
      </c>
      <c r="M296" s="12">
        <f>StdO_Customers_Residential!M296+StdO_Customers_Small_Commercial!M296+StdO_Customers_Lighting!M296</f>
        <v>95823</v>
      </c>
      <c r="N296" s="12">
        <f>StdO_Customers_Residential!N296+StdO_Customers_Small_Commercial!N296+StdO_Customers_Lighting!N296</f>
        <v>93060</v>
      </c>
      <c r="O296" s="12">
        <f>StdO_Customers_Residential!O296+StdO_Customers_Small_Commercial!O296+StdO_Customers_Lighting!O296</f>
        <v>88816</v>
      </c>
      <c r="P296" s="12">
        <f>StdO_Customers_Residential!P296+StdO_Customers_Small_Commercial!P296+StdO_Customers_Lighting!P296</f>
        <v>81936</v>
      </c>
      <c r="Q296" s="12">
        <f>StdO_Customers_Residential!Q296+StdO_Customers_Small_Commercial!Q296+StdO_Customers_Lighting!Q296</f>
        <v>86524</v>
      </c>
      <c r="R296" s="12">
        <f>StdO_Customers_Residential!R296+StdO_Customers_Small_Commercial!R296+StdO_Customers_Lighting!R296</f>
        <v>91745</v>
      </c>
      <c r="S296" s="12">
        <f>StdO_Customers_Residential!S296+StdO_Customers_Small_Commercial!S296+StdO_Customers_Lighting!S296</f>
        <v>107074</v>
      </c>
      <c r="T296" s="12">
        <f>StdO_Customers_Residential!T296+StdO_Customers_Small_Commercial!T296+StdO_Customers_Lighting!T296</f>
        <v>114801</v>
      </c>
      <c r="U296" s="12">
        <f>StdO_Customers_Residential!U296+StdO_Customers_Small_Commercial!U296+StdO_Customers_Lighting!U296</f>
        <v>119585</v>
      </c>
      <c r="V296" s="12">
        <f>StdO_Customers_Residential!V296+StdO_Customers_Small_Commercial!V296+StdO_Customers_Lighting!V296</f>
        <v>107616</v>
      </c>
      <c r="W296" s="12">
        <f>StdO_Customers_Residential!W296+StdO_Customers_Small_Commercial!W296+StdO_Customers_Lighting!W296</f>
        <v>92704</v>
      </c>
      <c r="X296" s="12">
        <f>StdO_Customers_Residential!X296+StdO_Customers_Small_Commercial!X296+StdO_Customers_Lighting!X296</f>
        <v>74432</v>
      </c>
      <c r="Y296" s="12">
        <f>StdO_Customers_Residential!Y296+StdO_Customers_Small_Commercial!Y296+StdO_Customers_Lighting!Y296</f>
        <v>62828</v>
      </c>
      <c r="AA296" s="2">
        <f>IFERROR(INDEX('Holiday Schedule'!$D$3:$D$24,MATCH(Total_StdO_Customers!A296,'Holiday Schedule'!$C$3:$C$24,0)),0)</f>
        <v>1</v>
      </c>
      <c r="AB296" s="2">
        <f t="shared" si="32"/>
        <v>2</v>
      </c>
      <c r="AC296" s="2">
        <f t="shared" si="33"/>
        <v>0</v>
      </c>
      <c r="AD296" s="5">
        <f t="shared" si="34"/>
        <v>2024929</v>
      </c>
      <c r="AE296" s="5">
        <f t="shared" si="35"/>
        <v>2024929</v>
      </c>
      <c r="AG296" s="2">
        <f t="shared" si="36"/>
        <v>10</v>
      </c>
      <c r="AH296" s="2">
        <f t="shared" si="37"/>
        <v>2024</v>
      </c>
      <c r="AJ296" s="5">
        <f t="shared" si="38"/>
        <v>119585</v>
      </c>
      <c r="AK296" s="2">
        <f t="shared" si="39"/>
        <v>20</v>
      </c>
    </row>
    <row r="297" spans="1:37" x14ac:dyDescent="0.25">
      <c r="A297" s="4">
        <v>45580</v>
      </c>
      <c r="B297" s="12">
        <f>StdO_Customers_Residential!B297+StdO_Customers_Small_Commercial!B297+StdO_Customers_Lighting!B297</f>
        <v>57234</v>
      </c>
      <c r="C297" s="12">
        <f>StdO_Customers_Residential!C297+StdO_Customers_Small_Commercial!C297+StdO_Customers_Lighting!C297</f>
        <v>53382</v>
      </c>
      <c r="D297" s="12">
        <f>StdO_Customers_Residential!D297+StdO_Customers_Small_Commercial!D297+StdO_Customers_Lighting!D297</f>
        <v>50975</v>
      </c>
      <c r="E297" s="12">
        <f>StdO_Customers_Residential!E297+StdO_Customers_Small_Commercial!E297+StdO_Customers_Lighting!E297</f>
        <v>52185</v>
      </c>
      <c r="F297" s="12">
        <f>StdO_Customers_Residential!F297+StdO_Customers_Small_Commercial!F297+StdO_Customers_Lighting!F297</f>
        <v>55011</v>
      </c>
      <c r="G297" s="12">
        <f>StdO_Customers_Residential!G297+StdO_Customers_Small_Commercial!G297+StdO_Customers_Lighting!G297</f>
        <v>65783</v>
      </c>
      <c r="H297" s="12">
        <f>StdO_Customers_Residential!H297+StdO_Customers_Small_Commercial!H297+StdO_Customers_Lighting!H297</f>
        <v>88016</v>
      </c>
      <c r="I297" s="12">
        <f>StdO_Customers_Residential!I297+StdO_Customers_Small_Commercial!I297+StdO_Customers_Lighting!I297</f>
        <v>96835</v>
      </c>
      <c r="J297" s="12">
        <f>StdO_Customers_Residential!J297+StdO_Customers_Small_Commercial!J297+StdO_Customers_Lighting!J297</f>
        <v>94355</v>
      </c>
      <c r="K297" s="12">
        <f>StdO_Customers_Residential!K297+StdO_Customers_Small_Commercial!K297+StdO_Customers_Lighting!K297</f>
        <v>95736</v>
      </c>
      <c r="L297" s="12">
        <f>StdO_Customers_Residential!L297+StdO_Customers_Small_Commercial!L297+StdO_Customers_Lighting!L297</f>
        <v>94271</v>
      </c>
      <c r="M297" s="12">
        <f>StdO_Customers_Residential!M297+StdO_Customers_Small_Commercial!M297+StdO_Customers_Lighting!M297</f>
        <v>91396</v>
      </c>
      <c r="N297" s="12">
        <f>StdO_Customers_Residential!N297+StdO_Customers_Small_Commercial!N297+StdO_Customers_Lighting!N297</f>
        <v>88930</v>
      </c>
      <c r="O297" s="12">
        <f>StdO_Customers_Residential!O297+StdO_Customers_Small_Commercial!O297+StdO_Customers_Lighting!O297</f>
        <v>86116</v>
      </c>
      <c r="P297" s="12">
        <f>StdO_Customers_Residential!P297+StdO_Customers_Small_Commercial!P297+StdO_Customers_Lighting!P297</f>
        <v>79222</v>
      </c>
      <c r="Q297" s="12">
        <f>StdO_Customers_Residential!Q297+StdO_Customers_Small_Commercial!Q297+StdO_Customers_Lighting!Q297</f>
        <v>83576</v>
      </c>
      <c r="R297" s="12">
        <f>StdO_Customers_Residential!R297+StdO_Customers_Small_Commercial!R297+StdO_Customers_Lighting!R297</f>
        <v>89872</v>
      </c>
      <c r="S297" s="12">
        <f>StdO_Customers_Residential!S297+StdO_Customers_Small_Commercial!S297+StdO_Customers_Lighting!S297</f>
        <v>104708</v>
      </c>
      <c r="T297" s="12">
        <f>StdO_Customers_Residential!T297+StdO_Customers_Small_Commercial!T297+StdO_Customers_Lighting!T297</f>
        <v>113824</v>
      </c>
      <c r="U297" s="12">
        <f>StdO_Customers_Residential!U297+StdO_Customers_Small_Commercial!U297+StdO_Customers_Lighting!U297</f>
        <v>118868</v>
      </c>
      <c r="V297" s="12">
        <f>StdO_Customers_Residential!V297+StdO_Customers_Small_Commercial!V297+StdO_Customers_Lighting!V297</f>
        <v>108034</v>
      </c>
      <c r="W297" s="12">
        <f>StdO_Customers_Residential!W297+StdO_Customers_Small_Commercial!W297+StdO_Customers_Lighting!W297</f>
        <v>94398</v>
      </c>
      <c r="X297" s="12">
        <f>StdO_Customers_Residential!X297+StdO_Customers_Small_Commercial!X297+StdO_Customers_Lighting!X297</f>
        <v>74078</v>
      </c>
      <c r="Y297" s="12">
        <f>StdO_Customers_Residential!Y297+StdO_Customers_Small_Commercial!Y297+StdO_Customers_Lighting!Y297</f>
        <v>62552</v>
      </c>
      <c r="AA297" s="2">
        <f>IFERROR(INDEX('Holiday Schedule'!$D$3:$D$24,MATCH(Total_StdO_Customers!A297,'Holiday Schedule'!$C$3:$C$24,0)),0)</f>
        <v>0</v>
      </c>
      <c r="AB297" s="2">
        <f t="shared" si="32"/>
        <v>3</v>
      </c>
      <c r="AC297" s="2">
        <f t="shared" si="33"/>
        <v>1514219</v>
      </c>
      <c r="AD297" s="5">
        <f t="shared" si="34"/>
        <v>485138</v>
      </c>
      <c r="AE297" s="5">
        <f t="shared" si="35"/>
        <v>1999357</v>
      </c>
      <c r="AG297" s="2">
        <f t="shared" si="36"/>
        <v>10</v>
      </c>
      <c r="AH297" s="2">
        <f t="shared" si="37"/>
        <v>2024</v>
      </c>
      <c r="AJ297" s="5">
        <f t="shared" si="38"/>
        <v>118868</v>
      </c>
      <c r="AK297" s="2">
        <f t="shared" si="39"/>
        <v>20</v>
      </c>
    </row>
    <row r="298" spans="1:37" x14ac:dyDescent="0.25">
      <c r="A298" s="4">
        <v>45581</v>
      </c>
      <c r="B298" s="12">
        <f>StdO_Customers_Residential!B298+StdO_Customers_Small_Commercial!B298+StdO_Customers_Lighting!B298</f>
        <v>57013</v>
      </c>
      <c r="C298" s="12">
        <f>StdO_Customers_Residential!C298+StdO_Customers_Small_Commercial!C298+StdO_Customers_Lighting!C298</f>
        <v>53179</v>
      </c>
      <c r="D298" s="12">
        <f>StdO_Customers_Residential!D298+StdO_Customers_Small_Commercial!D298+StdO_Customers_Lighting!D298</f>
        <v>50788</v>
      </c>
      <c r="E298" s="12">
        <f>StdO_Customers_Residential!E298+StdO_Customers_Small_Commercial!E298+StdO_Customers_Lighting!E298</f>
        <v>51995</v>
      </c>
      <c r="F298" s="12">
        <f>StdO_Customers_Residential!F298+StdO_Customers_Small_Commercial!F298+StdO_Customers_Lighting!F298</f>
        <v>54804</v>
      </c>
      <c r="G298" s="12">
        <f>StdO_Customers_Residential!G298+StdO_Customers_Small_Commercial!G298+StdO_Customers_Lighting!G298</f>
        <v>65525</v>
      </c>
      <c r="H298" s="12">
        <f>StdO_Customers_Residential!H298+StdO_Customers_Small_Commercial!H298+StdO_Customers_Lighting!H298</f>
        <v>87659</v>
      </c>
      <c r="I298" s="12">
        <f>StdO_Customers_Residential!I298+StdO_Customers_Small_Commercial!I298+StdO_Customers_Lighting!I298</f>
        <v>96442</v>
      </c>
      <c r="J298" s="12">
        <f>StdO_Customers_Residential!J298+StdO_Customers_Small_Commercial!J298+StdO_Customers_Lighting!J298</f>
        <v>93985</v>
      </c>
      <c r="K298" s="12">
        <f>StdO_Customers_Residential!K298+StdO_Customers_Small_Commercial!K298+StdO_Customers_Lighting!K298</f>
        <v>95363</v>
      </c>
      <c r="L298" s="12">
        <f>StdO_Customers_Residential!L298+StdO_Customers_Small_Commercial!L298+StdO_Customers_Lighting!L298</f>
        <v>93908</v>
      </c>
      <c r="M298" s="12">
        <f>StdO_Customers_Residential!M298+StdO_Customers_Small_Commercial!M298+StdO_Customers_Lighting!M298</f>
        <v>91049</v>
      </c>
      <c r="N298" s="12">
        <f>StdO_Customers_Residential!N298+StdO_Customers_Small_Commercial!N298+StdO_Customers_Lighting!N298</f>
        <v>88592</v>
      </c>
      <c r="O298" s="12">
        <f>StdO_Customers_Residential!O298+StdO_Customers_Small_Commercial!O298+StdO_Customers_Lighting!O298</f>
        <v>85796</v>
      </c>
      <c r="P298" s="12">
        <f>StdO_Customers_Residential!P298+StdO_Customers_Small_Commercial!P298+StdO_Customers_Lighting!P298</f>
        <v>78939</v>
      </c>
      <c r="Q298" s="12">
        <f>StdO_Customers_Residential!Q298+StdO_Customers_Small_Commercial!Q298+StdO_Customers_Lighting!Q298</f>
        <v>83270</v>
      </c>
      <c r="R298" s="12">
        <f>StdO_Customers_Residential!R298+StdO_Customers_Small_Commercial!R298+StdO_Customers_Lighting!R298</f>
        <v>89524</v>
      </c>
      <c r="S298" s="12">
        <f>StdO_Customers_Residential!S298+StdO_Customers_Small_Commercial!S298+StdO_Customers_Lighting!S298</f>
        <v>104263</v>
      </c>
      <c r="T298" s="12">
        <f>StdO_Customers_Residential!T298+StdO_Customers_Small_Commercial!T298+StdO_Customers_Lighting!T298</f>
        <v>113335</v>
      </c>
      <c r="U298" s="12">
        <f>StdO_Customers_Residential!U298+StdO_Customers_Small_Commercial!U298+StdO_Customers_Lighting!U298</f>
        <v>118344</v>
      </c>
      <c r="V298" s="12">
        <f>StdO_Customers_Residential!V298+StdO_Customers_Small_Commercial!V298+StdO_Customers_Lighting!V298</f>
        <v>107564</v>
      </c>
      <c r="W298" s="12">
        <f>StdO_Customers_Residential!W298+StdO_Customers_Small_Commercial!W298+StdO_Customers_Lighting!W298</f>
        <v>94001</v>
      </c>
      <c r="X298" s="12">
        <f>StdO_Customers_Residential!X298+StdO_Customers_Small_Commercial!X298+StdO_Customers_Lighting!X298</f>
        <v>73781</v>
      </c>
      <c r="Y298" s="12">
        <f>StdO_Customers_Residential!Y298+StdO_Customers_Small_Commercial!Y298+StdO_Customers_Lighting!Y298</f>
        <v>62306</v>
      </c>
      <c r="AA298" s="2">
        <f>IFERROR(INDEX('Holiday Schedule'!$D$3:$D$24,MATCH(Total_StdO_Customers!A298,'Holiday Schedule'!$C$3:$C$24,0)),0)</f>
        <v>0</v>
      </c>
      <c r="AB298" s="2">
        <f t="shared" si="32"/>
        <v>4</v>
      </c>
      <c r="AC298" s="2">
        <f t="shared" si="33"/>
        <v>1508156</v>
      </c>
      <c r="AD298" s="5">
        <f t="shared" si="34"/>
        <v>483269</v>
      </c>
      <c r="AE298" s="5">
        <f t="shared" si="35"/>
        <v>1991425</v>
      </c>
      <c r="AG298" s="2">
        <f t="shared" si="36"/>
        <v>10</v>
      </c>
      <c r="AH298" s="2">
        <f t="shared" si="37"/>
        <v>2024</v>
      </c>
      <c r="AJ298" s="5">
        <f t="shared" si="38"/>
        <v>118344</v>
      </c>
      <c r="AK298" s="2">
        <f t="shared" si="39"/>
        <v>20</v>
      </c>
    </row>
    <row r="299" spans="1:37" x14ac:dyDescent="0.25">
      <c r="A299" s="4">
        <v>45582</v>
      </c>
      <c r="B299" s="12">
        <f>StdO_Customers_Residential!B299+StdO_Customers_Small_Commercial!B299+StdO_Customers_Lighting!B299</f>
        <v>57021</v>
      </c>
      <c r="C299" s="12">
        <f>StdO_Customers_Residential!C299+StdO_Customers_Small_Commercial!C299+StdO_Customers_Lighting!C299</f>
        <v>53188</v>
      </c>
      <c r="D299" s="12">
        <f>StdO_Customers_Residential!D299+StdO_Customers_Small_Commercial!D299+StdO_Customers_Lighting!D299</f>
        <v>50796</v>
      </c>
      <c r="E299" s="12">
        <f>StdO_Customers_Residential!E299+StdO_Customers_Small_Commercial!E299+StdO_Customers_Lighting!E299</f>
        <v>52004</v>
      </c>
      <c r="F299" s="12">
        <f>StdO_Customers_Residential!F299+StdO_Customers_Small_Commercial!F299+StdO_Customers_Lighting!F299</f>
        <v>54811</v>
      </c>
      <c r="G299" s="12">
        <f>StdO_Customers_Residential!G299+StdO_Customers_Small_Commercial!G299+StdO_Customers_Lighting!G299</f>
        <v>65533</v>
      </c>
      <c r="H299" s="12">
        <f>StdO_Customers_Residential!H299+StdO_Customers_Small_Commercial!H299+StdO_Customers_Lighting!H299</f>
        <v>87658</v>
      </c>
      <c r="I299" s="12">
        <f>StdO_Customers_Residential!I299+StdO_Customers_Small_Commercial!I299+StdO_Customers_Lighting!I299</f>
        <v>96454</v>
      </c>
      <c r="J299" s="12">
        <f>StdO_Customers_Residential!J299+StdO_Customers_Small_Commercial!J299+StdO_Customers_Lighting!J299</f>
        <v>93997</v>
      </c>
      <c r="K299" s="12">
        <f>StdO_Customers_Residential!K299+StdO_Customers_Small_Commercial!K299+StdO_Customers_Lighting!K299</f>
        <v>95378</v>
      </c>
      <c r="L299" s="12">
        <f>StdO_Customers_Residential!L299+StdO_Customers_Small_Commercial!L299+StdO_Customers_Lighting!L299</f>
        <v>93925</v>
      </c>
      <c r="M299" s="12">
        <f>StdO_Customers_Residential!M299+StdO_Customers_Small_Commercial!M299+StdO_Customers_Lighting!M299</f>
        <v>91066</v>
      </c>
      <c r="N299" s="12">
        <f>StdO_Customers_Residential!N299+StdO_Customers_Small_Commercial!N299+StdO_Customers_Lighting!N299</f>
        <v>88607</v>
      </c>
      <c r="O299" s="12">
        <f>StdO_Customers_Residential!O299+StdO_Customers_Small_Commercial!O299+StdO_Customers_Lighting!O299</f>
        <v>85807</v>
      </c>
      <c r="P299" s="12">
        <f>StdO_Customers_Residential!P299+StdO_Customers_Small_Commercial!P299+StdO_Customers_Lighting!P299</f>
        <v>78948</v>
      </c>
      <c r="Q299" s="12">
        <f>StdO_Customers_Residential!Q299+StdO_Customers_Small_Commercial!Q299+StdO_Customers_Lighting!Q299</f>
        <v>83278</v>
      </c>
      <c r="R299" s="12">
        <f>StdO_Customers_Residential!R299+StdO_Customers_Small_Commercial!R299+StdO_Customers_Lighting!R299</f>
        <v>89534</v>
      </c>
      <c r="S299" s="12">
        <f>StdO_Customers_Residential!S299+StdO_Customers_Small_Commercial!S299+StdO_Customers_Lighting!S299</f>
        <v>104275</v>
      </c>
      <c r="T299" s="12">
        <f>StdO_Customers_Residential!T299+StdO_Customers_Small_Commercial!T299+StdO_Customers_Lighting!T299</f>
        <v>113340</v>
      </c>
      <c r="U299" s="12">
        <f>StdO_Customers_Residential!U299+StdO_Customers_Small_Commercial!U299+StdO_Customers_Lighting!U299</f>
        <v>118357</v>
      </c>
      <c r="V299" s="12">
        <f>StdO_Customers_Residential!V299+StdO_Customers_Small_Commercial!V299+StdO_Customers_Lighting!V299</f>
        <v>107577</v>
      </c>
      <c r="W299" s="12">
        <f>StdO_Customers_Residential!W299+StdO_Customers_Small_Commercial!W299+StdO_Customers_Lighting!W299</f>
        <v>94010</v>
      </c>
      <c r="X299" s="12">
        <f>StdO_Customers_Residential!X299+StdO_Customers_Small_Commercial!X299+StdO_Customers_Lighting!X299</f>
        <v>73791</v>
      </c>
      <c r="Y299" s="12">
        <f>StdO_Customers_Residential!Y299+StdO_Customers_Small_Commercial!Y299+StdO_Customers_Lighting!Y299</f>
        <v>62318</v>
      </c>
      <c r="AA299" s="2">
        <f>IFERROR(INDEX('Holiday Schedule'!$D$3:$D$24,MATCH(Total_StdO_Customers!A299,'Holiday Schedule'!$C$3:$C$24,0)),0)</f>
        <v>0</v>
      </c>
      <c r="AB299" s="2">
        <f t="shared" si="32"/>
        <v>5</v>
      </c>
      <c r="AC299" s="2">
        <f t="shared" si="33"/>
        <v>1508344</v>
      </c>
      <c r="AD299" s="5">
        <f t="shared" si="34"/>
        <v>483329</v>
      </c>
      <c r="AE299" s="5">
        <f t="shared" si="35"/>
        <v>1991673</v>
      </c>
      <c r="AG299" s="2">
        <f t="shared" si="36"/>
        <v>10</v>
      </c>
      <c r="AH299" s="2">
        <f t="shared" si="37"/>
        <v>2024</v>
      </c>
      <c r="AJ299" s="5">
        <f t="shared" si="38"/>
        <v>118357</v>
      </c>
      <c r="AK299" s="2">
        <f t="shared" si="39"/>
        <v>20</v>
      </c>
    </row>
    <row r="300" spans="1:37" x14ac:dyDescent="0.25">
      <c r="A300" s="4">
        <v>45583</v>
      </c>
      <c r="B300" s="12">
        <f>StdO_Customers_Residential!B300+StdO_Customers_Small_Commercial!B300+StdO_Customers_Lighting!B300</f>
        <v>57040</v>
      </c>
      <c r="C300" s="12">
        <f>StdO_Customers_Residential!C300+StdO_Customers_Small_Commercial!C300+StdO_Customers_Lighting!C300</f>
        <v>53208</v>
      </c>
      <c r="D300" s="12">
        <f>StdO_Customers_Residential!D300+StdO_Customers_Small_Commercial!D300+StdO_Customers_Lighting!D300</f>
        <v>50816</v>
      </c>
      <c r="E300" s="12">
        <f>StdO_Customers_Residential!E300+StdO_Customers_Small_Commercial!E300+StdO_Customers_Lighting!E300</f>
        <v>52021</v>
      </c>
      <c r="F300" s="12">
        <f>StdO_Customers_Residential!F300+StdO_Customers_Small_Commercial!F300+StdO_Customers_Lighting!F300</f>
        <v>54834</v>
      </c>
      <c r="G300" s="12">
        <f>StdO_Customers_Residential!G300+StdO_Customers_Small_Commercial!G300+StdO_Customers_Lighting!G300</f>
        <v>65556</v>
      </c>
      <c r="H300" s="12">
        <f>StdO_Customers_Residential!H300+StdO_Customers_Small_Commercial!H300+StdO_Customers_Lighting!H300</f>
        <v>87687</v>
      </c>
      <c r="I300" s="12">
        <f>StdO_Customers_Residential!I300+StdO_Customers_Small_Commercial!I300+StdO_Customers_Lighting!I300</f>
        <v>96479</v>
      </c>
      <c r="J300" s="12">
        <f>StdO_Customers_Residential!J300+StdO_Customers_Small_Commercial!J300+StdO_Customers_Lighting!J300</f>
        <v>94026</v>
      </c>
      <c r="K300" s="12">
        <f>StdO_Customers_Residential!K300+StdO_Customers_Small_Commercial!K300+StdO_Customers_Lighting!K300</f>
        <v>95406</v>
      </c>
      <c r="L300" s="12">
        <f>StdO_Customers_Residential!L300+StdO_Customers_Small_Commercial!L300+StdO_Customers_Lighting!L300</f>
        <v>93955</v>
      </c>
      <c r="M300" s="12">
        <f>StdO_Customers_Residential!M300+StdO_Customers_Small_Commercial!M300+StdO_Customers_Lighting!M300</f>
        <v>91095</v>
      </c>
      <c r="N300" s="12">
        <f>StdO_Customers_Residential!N300+StdO_Customers_Small_Commercial!N300+StdO_Customers_Lighting!N300</f>
        <v>88640</v>
      </c>
      <c r="O300" s="12">
        <f>StdO_Customers_Residential!O300+StdO_Customers_Small_Commercial!O300+StdO_Customers_Lighting!O300</f>
        <v>85838</v>
      </c>
      <c r="P300" s="12">
        <f>StdO_Customers_Residential!P300+StdO_Customers_Small_Commercial!P300+StdO_Customers_Lighting!P300</f>
        <v>78977</v>
      </c>
      <c r="Q300" s="12">
        <f>StdO_Customers_Residential!Q300+StdO_Customers_Small_Commercial!Q300+StdO_Customers_Lighting!Q300</f>
        <v>83310</v>
      </c>
      <c r="R300" s="12">
        <f>StdO_Customers_Residential!R300+StdO_Customers_Small_Commercial!R300+StdO_Customers_Lighting!R300</f>
        <v>89567</v>
      </c>
      <c r="S300" s="12">
        <f>StdO_Customers_Residential!S300+StdO_Customers_Small_Commercial!S300+StdO_Customers_Lighting!S300</f>
        <v>104311</v>
      </c>
      <c r="T300" s="12">
        <f>StdO_Customers_Residential!T300+StdO_Customers_Small_Commercial!T300+StdO_Customers_Lighting!T300</f>
        <v>113374</v>
      </c>
      <c r="U300" s="12">
        <f>StdO_Customers_Residential!U300+StdO_Customers_Small_Commercial!U300+StdO_Customers_Lighting!U300</f>
        <v>118387</v>
      </c>
      <c r="V300" s="12">
        <f>StdO_Customers_Residential!V300+StdO_Customers_Small_Commercial!V300+StdO_Customers_Lighting!V300</f>
        <v>107608</v>
      </c>
      <c r="W300" s="12">
        <f>StdO_Customers_Residential!W300+StdO_Customers_Small_Commercial!W300+StdO_Customers_Lighting!W300</f>
        <v>94037</v>
      </c>
      <c r="X300" s="12">
        <f>StdO_Customers_Residential!X300+StdO_Customers_Small_Commercial!X300+StdO_Customers_Lighting!X300</f>
        <v>73809</v>
      </c>
      <c r="Y300" s="12">
        <f>StdO_Customers_Residential!Y300+StdO_Customers_Small_Commercial!Y300+StdO_Customers_Lighting!Y300</f>
        <v>62334</v>
      </c>
      <c r="AA300" s="2">
        <f>IFERROR(INDEX('Holiday Schedule'!$D$3:$D$24,MATCH(Total_StdO_Customers!A300,'Holiday Schedule'!$C$3:$C$24,0)),0)</f>
        <v>0</v>
      </c>
      <c r="AB300" s="2">
        <f t="shared" si="32"/>
        <v>6</v>
      </c>
      <c r="AC300" s="2">
        <f t="shared" si="33"/>
        <v>1508819</v>
      </c>
      <c r="AD300" s="5">
        <f t="shared" si="34"/>
        <v>483496</v>
      </c>
      <c r="AE300" s="5">
        <f t="shared" si="35"/>
        <v>1992315</v>
      </c>
      <c r="AG300" s="2">
        <f t="shared" si="36"/>
        <v>10</v>
      </c>
      <c r="AH300" s="2">
        <f t="shared" si="37"/>
        <v>2024</v>
      </c>
      <c r="AJ300" s="5">
        <f t="shared" si="38"/>
        <v>118387</v>
      </c>
      <c r="AK300" s="2">
        <f t="shared" si="39"/>
        <v>20</v>
      </c>
    </row>
    <row r="301" spans="1:37" x14ac:dyDescent="0.25">
      <c r="A301" s="4">
        <v>45584</v>
      </c>
      <c r="B301" s="12">
        <f>StdO_Customers_Residential!B301+StdO_Customers_Small_Commercial!B301+StdO_Customers_Lighting!B301</f>
        <v>57647</v>
      </c>
      <c r="C301" s="12">
        <f>StdO_Customers_Residential!C301+StdO_Customers_Small_Commercial!C301+StdO_Customers_Lighting!C301</f>
        <v>59072</v>
      </c>
      <c r="D301" s="12">
        <f>StdO_Customers_Residential!D301+StdO_Customers_Small_Commercial!D301+StdO_Customers_Lighting!D301</f>
        <v>51074</v>
      </c>
      <c r="E301" s="12">
        <f>StdO_Customers_Residential!E301+StdO_Customers_Small_Commercial!E301+StdO_Customers_Lighting!E301</f>
        <v>52000</v>
      </c>
      <c r="F301" s="12">
        <f>StdO_Customers_Residential!F301+StdO_Customers_Small_Commercial!F301+StdO_Customers_Lighting!F301</f>
        <v>54837</v>
      </c>
      <c r="G301" s="12">
        <f>StdO_Customers_Residential!G301+StdO_Customers_Small_Commercial!G301+StdO_Customers_Lighting!G301</f>
        <v>62904</v>
      </c>
      <c r="H301" s="12">
        <f>StdO_Customers_Residential!H301+StdO_Customers_Small_Commercial!H301+StdO_Customers_Lighting!H301</f>
        <v>81393</v>
      </c>
      <c r="I301" s="12">
        <f>StdO_Customers_Residential!I301+StdO_Customers_Small_Commercial!I301+StdO_Customers_Lighting!I301</f>
        <v>91611</v>
      </c>
      <c r="J301" s="12">
        <f>StdO_Customers_Residential!J301+StdO_Customers_Small_Commercial!J301+StdO_Customers_Lighting!J301</f>
        <v>94736</v>
      </c>
      <c r="K301" s="12">
        <f>StdO_Customers_Residential!K301+StdO_Customers_Small_Commercial!K301+StdO_Customers_Lighting!K301</f>
        <v>99919</v>
      </c>
      <c r="L301" s="12">
        <f>StdO_Customers_Residential!L301+StdO_Customers_Small_Commercial!L301+StdO_Customers_Lighting!L301</f>
        <v>97779</v>
      </c>
      <c r="M301" s="12">
        <f>StdO_Customers_Residential!M301+StdO_Customers_Small_Commercial!M301+StdO_Customers_Lighting!M301</f>
        <v>95248</v>
      </c>
      <c r="N301" s="12">
        <f>StdO_Customers_Residential!N301+StdO_Customers_Small_Commercial!N301+StdO_Customers_Lighting!N301</f>
        <v>92500</v>
      </c>
      <c r="O301" s="12">
        <f>StdO_Customers_Residential!O301+StdO_Customers_Small_Commercial!O301+StdO_Customers_Lighting!O301</f>
        <v>88289</v>
      </c>
      <c r="P301" s="12">
        <f>StdO_Customers_Residential!P301+StdO_Customers_Small_Commercial!P301+StdO_Customers_Lighting!P301</f>
        <v>81464</v>
      </c>
      <c r="Q301" s="12">
        <f>StdO_Customers_Residential!Q301+StdO_Customers_Small_Commercial!Q301+StdO_Customers_Lighting!Q301</f>
        <v>86009</v>
      </c>
      <c r="R301" s="12">
        <f>StdO_Customers_Residential!R301+StdO_Customers_Small_Commercial!R301+StdO_Customers_Lighting!R301</f>
        <v>91182</v>
      </c>
      <c r="S301" s="12">
        <f>StdO_Customers_Residential!S301+StdO_Customers_Small_Commercial!S301+StdO_Customers_Lighting!S301</f>
        <v>106328</v>
      </c>
      <c r="T301" s="12">
        <f>StdO_Customers_Residential!T301+StdO_Customers_Small_Commercial!T301+StdO_Customers_Lighting!T301</f>
        <v>114019</v>
      </c>
      <c r="U301" s="12">
        <f>StdO_Customers_Residential!U301+StdO_Customers_Small_Commercial!U301+StdO_Customers_Lighting!U301</f>
        <v>118759</v>
      </c>
      <c r="V301" s="12">
        <f>StdO_Customers_Residential!V301+StdO_Customers_Small_Commercial!V301+StdO_Customers_Lighting!V301</f>
        <v>106885</v>
      </c>
      <c r="W301" s="12">
        <f>StdO_Customers_Residential!W301+StdO_Customers_Small_Commercial!W301+StdO_Customers_Lighting!W301</f>
        <v>92097</v>
      </c>
      <c r="X301" s="12">
        <f>StdO_Customers_Residential!X301+StdO_Customers_Small_Commercial!X301+StdO_Customers_Lighting!X301</f>
        <v>73962</v>
      </c>
      <c r="Y301" s="12">
        <f>StdO_Customers_Residential!Y301+StdO_Customers_Small_Commercial!Y301+StdO_Customers_Lighting!Y301</f>
        <v>62449</v>
      </c>
      <c r="AA301" s="2">
        <f>IFERROR(INDEX('Holiday Schedule'!$D$3:$D$24,MATCH(Total_StdO_Customers!A301,'Holiday Schedule'!$C$3:$C$24,0)),0)</f>
        <v>0</v>
      </c>
      <c r="AB301" s="2">
        <f t="shared" si="32"/>
        <v>7</v>
      </c>
      <c r="AC301" s="2">
        <f t="shared" si="33"/>
        <v>0</v>
      </c>
      <c r="AD301" s="5">
        <f t="shared" si="34"/>
        <v>2012163</v>
      </c>
      <c r="AE301" s="5">
        <f t="shared" si="35"/>
        <v>2012163</v>
      </c>
      <c r="AG301" s="2">
        <f t="shared" si="36"/>
        <v>10</v>
      </c>
      <c r="AH301" s="2">
        <f t="shared" si="37"/>
        <v>2024</v>
      </c>
      <c r="AJ301" s="5">
        <f t="shared" si="38"/>
        <v>118759</v>
      </c>
      <c r="AK301" s="2">
        <f t="shared" si="39"/>
        <v>20</v>
      </c>
    </row>
    <row r="302" spans="1:37" x14ac:dyDescent="0.25">
      <c r="A302" s="4">
        <v>45585</v>
      </c>
      <c r="B302" s="12">
        <f>StdO_Customers_Residential!B302+StdO_Customers_Small_Commercial!B302+StdO_Customers_Lighting!B302</f>
        <v>57674</v>
      </c>
      <c r="C302" s="12">
        <f>StdO_Customers_Residential!C302+StdO_Customers_Small_Commercial!C302+StdO_Customers_Lighting!C302</f>
        <v>59098</v>
      </c>
      <c r="D302" s="12">
        <f>StdO_Customers_Residential!D302+StdO_Customers_Small_Commercial!D302+StdO_Customers_Lighting!D302</f>
        <v>51099</v>
      </c>
      <c r="E302" s="12">
        <f>StdO_Customers_Residential!E302+StdO_Customers_Small_Commercial!E302+StdO_Customers_Lighting!E302</f>
        <v>52024</v>
      </c>
      <c r="F302" s="12">
        <f>StdO_Customers_Residential!F302+StdO_Customers_Small_Commercial!F302+StdO_Customers_Lighting!F302</f>
        <v>54865</v>
      </c>
      <c r="G302" s="12">
        <f>StdO_Customers_Residential!G302+StdO_Customers_Small_Commercial!G302+StdO_Customers_Lighting!G302</f>
        <v>62937</v>
      </c>
      <c r="H302" s="12">
        <f>StdO_Customers_Residential!H302+StdO_Customers_Small_Commercial!H302+StdO_Customers_Lighting!H302</f>
        <v>81435</v>
      </c>
      <c r="I302" s="12">
        <f>StdO_Customers_Residential!I302+StdO_Customers_Small_Commercial!I302+StdO_Customers_Lighting!I302</f>
        <v>91653</v>
      </c>
      <c r="J302" s="12">
        <f>StdO_Customers_Residential!J302+StdO_Customers_Small_Commercial!J302+StdO_Customers_Lighting!J302</f>
        <v>94780</v>
      </c>
      <c r="K302" s="12">
        <f>StdO_Customers_Residential!K302+StdO_Customers_Small_Commercial!K302+StdO_Customers_Lighting!K302</f>
        <v>99966</v>
      </c>
      <c r="L302" s="12">
        <f>StdO_Customers_Residential!L302+StdO_Customers_Small_Commercial!L302+StdO_Customers_Lighting!L302</f>
        <v>97823</v>
      </c>
      <c r="M302" s="12">
        <f>StdO_Customers_Residential!M302+StdO_Customers_Small_Commercial!M302+StdO_Customers_Lighting!M302</f>
        <v>95293</v>
      </c>
      <c r="N302" s="12">
        <f>StdO_Customers_Residential!N302+StdO_Customers_Small_Commercial!N302+StdO_Customers_Lighting!N302</f>
        <v>92545</v>
      </c>
      <c r="O302" s="12">
        <f>StdO_Customers_Residential!O302+StdO_Customers_Small_Commercial!O302+StdO_Customers_Lighting!O302</f>
        <v>88332</v>
      </c>
      <c r="P302" s="12">
        <f>StdO_Customers_Residential!P302+StdO_Customers_Small_Commercial!P302+StdO_Customers_Lighting!P302</f>
        <v>81504</v>
      </c>
      <c r="Q302" s="12">
        <f>StdO_Customers_Residential!Q302+StdO_Customers_Small_Commercial!Q302+StdO_Customers_Lighting!Q302</f>
        <v>86052</v>
      </c>
      <c r="R302" s="12">
        <f>StdO_Customers_Residential!R302+StdO_Customers_Small_Commercial!R302+StdO_Customers_Lighting!R302</f>
        <v>91223</v>
      </c>
      <c r="S302" s="12">
        <f>StdO_Customers_Residential!S302+StdO_Customers_Small_Commercial!S302+StdO_Customers_Lighting!S302</f>
        <v>106379</v>
      </c>
      <c r="T302" s="12">
        <f>StdO_Customers_Residential!T302+StdO_Customers_Small_Commercial!T302+StdO_Customers_Lighting!T302</f>
        <v>114065</v>
      </c>
      <c r="U302" s="12">
        <f>StdO_Customers_Residential!U302+StdO_Customers_Small_Commercial!U302+StdO_Customers_Lighting!U302</f>
        <v>118807</v>
      </c>
      <c r="V302" s="12">
        <f>StdO_Customers_Residential!V302+StdO_Customers_Small_Commercial!V302+StdO_Customers_Lighting!V302</f>
        <v>106935</v>
      </c>
      <c r="W302" s="12">
        <f>StdO_Customers_Residential!W302+StdO_Customers_Small_Commercial!W302+StdO_Customers_Lighting!W302</f>
        <v>92137</v>
      </c>
      <c r="X302" s="12">
        <f>StdO_Customers_Residential!X302+StdO_Customers_Small_Commercial!X302+StdO_Customers_Lighting!X302</f>
        <v>73997</v>
      </c>
      <c r="Y302" s="12">
        <f>StdO_Customers_Residential!Y302+StdO_Customers_Small_Commercial!Y302+StdO_Customers_Lighting!Y302</f>
        <v>62476</v>
      </c>
      <c r="AA302" s="2">
        <f>IFERROR(INDEX('Holiday Schedule'!$D$3:$D$24,MATCH(Total_StdO_Customers!A302,'Holiday Schedule'!$C$3:$C$24,0)),0)</f>
        <v>0</v>
      </c>
      <c r="AB302" s="2">
        <f t="shared" si="32"/>
        <v>1</v>
      </c>
      <c r="AC302" s="2">
        <f t="shared" si="33"/>
        <v>0</v>
      </c>
      <c r="AD302" s="5">
        <f t="shared" si="34"/>
        <v>2013099</v>
      </c>
      <c r="AE302" s="5">
        <f t="shared" si="35"/>
        <v>2013099</v>
      </c>
      <c r="AG302" s="2">
        <f t="shared" si="36"/>
        <v>10</v>
      </c>
      <c r="AH302" s="2">
        <f t="shared" si="37"/>
        <v>2024</v>
      </c>
      <c r="AJ302" s="5">
        <f t="shared" si="38"/>
        <v>118807</v>
      </c>
      <c r="AK302" s="2">
        <f t="shared" si="39"/>
        <v>20</v>
      </c>
    </row>
    <row r="303" spans="1:37" x14ac:dyDescent="0.25">
      <c r="A303" s="4">
        <v>45586</v>
      </c>
      <c r="B303" s="12">
        <f>StdO_Customers_Residential!B303+StdO_Customers_Small_Commercial!B303+StdO_Customers_Lighting!B303</f>
        <v>56959</v>
      </c>
      <c r="C303" s="12">
        <f>StdO_Customers_Residential!C303+StdO_Customers_Small_Commercial!C303+StdO_Customers_Lighting!C303</f>
        <v>53132</v>
      </c>
      <c r="D303" s="12">
        <f>StdO_Customers_Residential!D303+StdO_Customers_Small_Commercial!D303+StdO_Customers_Lighting!D303</f>
        <v>50748</v>
      </c>
      <c r="E303" s="12">
        <f>StdO_Customers_Residential!E303+StdO_Customers_Small_Commercial!E303+StdO_Customers_Lighting!E303</f>
        <v>51949</v>
      </c>
      <c r="F303" s="12">
        <f>StdO_Customers_Residential!F303+StdO_Customers_Small_Commercial!F303+StdO_Customers_Lighting!F303</f>
        <v>54755</v>
      </c>
      <c r="G303" s="12">
        <f>StdO_Customers_Residential!G303+StdO_Customers_Small_Commercial!G303+StdO_Customers_Lighting!G303</f>
        <v>65456</v>
      </c>
      <c r="H303" s="12">
        <f>StdO_Customers_Residential!H303+StdO_Customers_Small_Commercial!H303+StdO_Customers_Lighting!H303</f>
        <v>87553</v>
      </c>
      <c r="I303" s="12">
        <f>StdO_Customers_Residential!I303+StdO_Customers_Small_Commercial!I303+StdO_Customers_Lighting!I303</f>
        <v>96325</v>
      </c>
      <c r="J303" s="12">
        <f>StdO_Customers_Residential!J303+StdO_Customers_Small_Commercial!J303+StdO_Customers_Lighting!J303</f>
        <v>93888</v>
      </c>
      <c r="K303" s="12">
        <f>StdO_Customers_Residential!K303+StdO_Customers_Small_Commercial!K303+StdO_Customers_Lighting!K303</f>
        <v>95283</v>
      </c>
      <c r="L303" s="12">
        <f>StdO_Customers_Residential!L303+StdO_Customers_Small_Commercial!L303+StdO_Customers_Lighting!L303</f>
        <v>93833</v>
      </c>
      <c r="M303" s="12">
        <f>StdO_Customers_Residential!M303+StdO_Customers_Small_Commercial!M303+StdO_Customers_Lighting!M303</f>
        <v>90979</v>
      </c>
      <c r="N303" s="12">
        <f>StdO_Customers_Residential!N303+StdO_Customers_Small_Commercial!N303+StdO_Customers_Lighting!N303</f>
        <v>88523</v>
      </c>
      <c r="O303" s="12">
        <f>StdO_Customers_Residential!O303+StdO_Customers_Small_Commercial!O303+StdO_Customers_Lighting!O303</f>
        <v>85727</v>
      </c>
      <c r="P303" s="12">
        <f>StdO_Customers_Residential!P303+StdO_Customers_Small_Commercial!P303+StdO_Customers_Lighting!P303</f>
        <v>78881</v>
      </c>
      <c r="Q303" s="12">
        <f>StdO_Customers_Residential!Q303+StdO_Customers_Small_Commercial!Q303+StdO_Customers_Lighting!Q303</f>
        <v>83199</v>
      </c>
      <c r="R303" s="12">
        <f>StdO_Customers_Residential!R303+StdO_Customers_Small_Commercial!R303+StdO_Customers_Lighting!R303</f>
        <v>89438</v>
      </c>
      <c r="S303" s="12">
        <f>StdO_Customers_Residential!S303+StdO_Customers_Small_Commercial!S303+StdO_Customers_Lighting!S303</f>
        <v>104145</v>
      </c>
      <c r="T303" s="12">
        <f>StdO_Customers_Residential!T303+StdO_Customers_Small_Commercial!T303+StdO_Customers_Lighting!T303</f>
        <v>113172</v>
      </c>
      <c r="U303" s="12">
        <f>StdO_Customers_Residential!U303+StdO_Customers_Small_Commercial!U303+StdO_Customers_Lighting!U303</f>
        <v>118174</v>
      </c>
      <c r="V303" s="12">
        <f>StdO_Customers_Residential!V303+StdO_Customers_Small_Commercial!V303+StdO_Customers_Lighting!V303</f>
        <v>107413</v>
      </c>
      <c r="W303" s="12">
        <f>StdO_Customers_Residential!W303+StdO_Customers_Small_Commercial!W303+StdO_Customers_Lighting!W303</f>
        <v>93873</v>
      </c>
      <c r="X303" s="12">
        <f>StdO_Customers_Residential!X303+StdO_Customers_Small_Commercial!X303+StdO_Customers_Lighting!X303</f>
        <v>73687</v>
      </c>
      <c r="Y303" s="12">
        <f>StdO_Customers_Residential!Y303+StdO_Customers_Small_Commercial!Y303+StdO_Customers_Lighting!Y303</f>
        <v>62236</v>
      </c>
      <c r="AA303" s="2">
        <f>IFERROR(INDEX('Holiday Schedule'!$D$3:$D$24,MATCH(Total_StdO_Customers!A303,'Holiday Schedule'!$C$3:$C$24,0)),0)</f>
        <v>0</v>
      </c>
      <c r="AB303" s="2">
        <f t="shared" si="32"/>
        <v>2</v>
      </c>
      <c r="AC303" s="2">
        <f t="shared" si="33"/>
        <v>1506540</v>
      </c>
      <c r="AD303" s="5">
        <f t="shared" si="34"/>
        <v>482788</v>
      </c>
      <c r="AE303" s="5">
        <f t="shared" si="35"/>
        <v>1989328</v>
      </c>
      <c r="AG303" s="2">
        <f t="shared" si="36"/>
        <v>10</v>
      </c>
      <c r="AH303" s="2">
        <f t="shared" si="37"/>
        <v>2024</v>
      </c>
      <c r="AJ303" s="5">
        <f t="shared" si="38"/>
        <v>118174</v>
      </c>
      <c r="AK303" s="2">
        <f t="shared" si="39"/>
        <v>20</v>
      </c>
    </row>
    <row r="304" spans="1:37" x14ac:dyDescent="0.25">
      <c r="A304" s="4">
        <v>45587</v>
      </c>
      <c r="B304" s="12">
        <f>StdO_Customers_Residential!B304+StdO_Customers_Small_Commercial!B304+StdO_Customers_Lighting!B304</f>
        <v>56810</v>
      </c>
      <c r="C304" s="12">
        <f>StdO_Customers_Residential!C304+StdO_Customers_Small_Commercial!C304+StdO_Customers_Lighting!C304</f>
        <v>52992</v>
      </c>
      <c r="D304" s="12">
        <f>StdO_Customers_Residential!D304+StdO_Customers_Small_Commercial!D304+StdO_Customers_Lighting!D304</f>
        <v>50614</v>
      </c>
      <c r="E304" s="12">
        <f>StdO_Customers_Residential!E304+StdO_Customers_Small_Commercial!E304+StdO_Customers_Lighting!E304</f>
        <v>51815</v>
      </c>
      <c r="F304" s="12">
        <f>StdO_Customers_Residential!F304+StdO_Customers_Small_Commercial!F304+StdO_Customers_Lighting!F304</f>
        <v>54613</v>
      </c>
      <c r="G304" s="12">
        <f>StdO_Customers_Residential!G304+StdO_Customers_Small_Commercial!G304+StdO_Customers_Lighting!G304</f>
        <v>65287</v>
      </c>
      <c r="H304" s="12">
        <f>StdO_Customers_Residential!H304+StdO_Customers_Small_Commercial!H304+StdO_Customers_Lighting!H304</f>
        <v>87326</v>
      </c>
      <c r="I304" s="12">
        <f>StdO_Customers_Residential!I304+StdO_Customers_Small_Commercial!I304+StdO_Customers_Lighting!I304</f>
        <v>96077</v>
      </c>
      <c r="J304" s="12">
        <f>StdO_Customers_Residential!J304+StdO_Customers_Small_Commercial!J304+StdO_Customers_Lighting!J304</f>
        <v>93655</v>
      </c>
      <c r="K304" s="12">
        <f>StdO_Customers_Residential!K304+StdO_Customers_Small_Commercial!K304+StdO_Customers_Lighting!K304</f>
        <v>95039</v>
      </c>
      <c r="L304" s="12">
        <f>StdO_Customers_Residential!L304+StdO_Customers_Small_Commercial!L304+StdO_Customers_Lighting!L304</f>
        <v>93602</v>
      </c>
      <c r="M304" s="12">
        <f>StdO_Customers_Residential!M304+StdO_Customers_Small_Commercial!M304+StdO_Customers_Lighting!M304</f>
        <v>90759</v>
      </c>
      <c r="N304" s="12">
        <f>StdO_Customers_Residential!N304+StdO_Customers_Small_Commercial!N304+StdO_Customers_Lighting!N304</f>
        <v>88310</v>
      </c>
      <c r="O304" s="12">
        <f>StdO_Customers_Residential!O304+StdO_Customers_Small_Commercial!O304+StdO_Customers_Lighting!O304</f>
        <v>85521</v>
      </c>
      <c r="P304" s="12">
        <f>StdO_Customers_Residential!P304+StdO_Customers_Small_Commercial!P304+StdO_Customers_Lighting!P304</f>
        <v>78691</v>
      </c>
      <c r="Q304" s="12">
        <f>StdO_Customers_Residential!Q304+StdO_Customers_Small_Commercial!Q304+StdO_Customers_Lighting!Q304</f>
        <v>82998</v>
      </c>
      <c r="R304" s="12">
        <f>StdO_Customers_Residential!R304+StdO_Customers_Small_Commercial!R304+StdO_Customers_Lighting!R304</f>
        <v>89218</v>
      </c>
      <c r="S304" s="12">
        <f>StdO_Customers_Residential!S304+StdO_Customers_Small_Commercial!S304+StdO_Customers_Lighting!S304</f>
        <v>103888</v>
      </c>
      <c r="T304" s="12">
        <f>StdO_Customers_Residential!T304+StdO_Customers_Small_Commercial!T304+StdO_Customers_Lighting!T304</f>
        <v>112876</v>
      </c>
      <c r="U304" s="12">
        <f>StdO_Customers_Residential!U304+StdO_Customers_Small_Commercial!U304+StdO_Customers_Lighting!U304</f>
        <v>117865</v>
      </c>
      <c r="V304" s="12">
        <f>StdO_Customers_Residential!V304+StdO_Customers_Small_Commercial!V304+StdO_Customers_Lighting!V304</f>
        <v>107132</v>
      </c>
      <c r="W304" s="12">
        <f>StdO_Customers_Residential!W304+StdO_Customers_Small_Commercial!W304+StdO_Customers_Lighting!W304</f>
        <v>93627</v>
      </c>
      <c r="X304" s="12">
        <f>StdO_Customers_Residential!X304+StdO_Customers_Small_Commercial!X304+StdO_Customers_Lighting!X304</f>
        <v>73495</v>
      </c>
      <c r="Y304" s="12">
        <f>StdO_Customers_Residential!Y304+StdO_Customers_Small_Commercial!Y304+StdO_Customers_Lighting!Y304</f>
        <v>62076</v>
      </c>
      <c r="AA304" s="2">
        <f>IFERROR(INDEX('Holiday Schedule'!$D$3:$D$24,MATCH(Total_StdO_Customers!A304,'Holiday Schedule'!$C$3:$C$24,0)),0)</f>
        <v>0</v>
      </c>
      <c r="AB304" s="2">
        <f t="shared" si="32"/>
        <v>3</v>
      </c>
      <c r="AC304" s="2">
        <f t="shared" si="33"/>
        <v>1502753</v>
      </c>
      <c r="AD304" s="5">
        <f t="shared" si="34"/>
        <v>481533</v>
      </c>
      <c r="AE304" s="5">
        <f t="shared" si="35"/>
        <v>1984286</v>
      </c>
      <c r="AG304" s="2">
        <f t="shared" si="36"/>
        <v>10</v>
      </c>
      <c r="AH304" s="2">
        <f t="shared" si="37"/>
        <v>2024</v>
      </c>
      <c r="AJ304" s="5">
        <f t="shared" si="38"/>
        <v>117865</v>
      </c>
      <c r="AK304" s="2">
        <f t="shared" si="39"/>
        <v>20</v>
      </c>
    </row>
    <row r="305" spans="1:37" x14ac:dyDescent="0.25">
      <c r="A305" s="4">
        <v>45588</v>
      </c>
      <c r="B305" s="12">
        <f>StdO_Customers_Residential!B305+StdO_Customers_Small_Commercial!B305+StdO_Customers_Lighting!B305</f>
        <v>56707</v>
      </c>
      <c r="C305" s="12">
        <f>StdO_Customers_Residential!C305+StdO_Customers_Small_Commercial!C305+StdO_Customers_Lighting!C305</f>
        <v>52896</v>
      </c>
      <c r="D305" s="12">
        <f>StdO_Customers_Residential!D305+StdO_Customers_Small_Commercial!D305+StdO_Customers_Lighting!D305</f>
        <v>50525</v>
      </c>
      <c r="E305" s="12">
        <f>StdO_Customers_Residential!E305+StdO_Customers_Small_Commercial!E305+StdO_Customers_Lighting!E305</f>
        <v>51720</v>
      </c>
      <c r="F305" s="12">
        <f>StdO_Customers_Residential!F305+StdO_Customers_Small_Commercial!F305+StdO_Customers_Lighting!F305</f>
        <v>54512</v>
      </c>
      <c r="G305" s="12">
        <f>StdO_Customers_Residential!G305+StdO_Customers_Small_Commercial!G305+StdO_Customers_Lighting!G305</f>
        <v>65160</v>
      </c>
      <c r="H305" s="12">
        <f>StdO_Customers_Residential!H305+StdO_Customers_Small_Commercial!H305+StdO_Customers_Lighting!H305</f>
        <v>87151</v>
      </c>
      <c r="I305" s="12">
        <f>StdO_Customers_Residential!I305+StdO_Customers_Small_Commercial!I305+StdO_Customers_Lighting!I305</f>
        <v>95927</v>
      </c>
      <c r="J305" s="12">
        <f>StdO_Customers_Residential!J305+StdO_Customers_Small_Commercial!J305+StdO_Customers_Lighting!J305</f>
        <v>93474</v>
      </c>
      <c r="K305" s="12">
        <f>StdO_Customers_Residential!K305+StdO_Customers_Small_Commercial!K305+StdO_Customers_Lighting!K305</f>
        <v>94856</v>
      </c>
      <c r="L305" s="12">
        <f>StdO_Customers_Residential!L305+StdO_Customers_Small_Commercial!L305+StdO_Customers_Lighting!L305</f>
        <v>93427</v>
      </c>
      <c r="M305" s="12">
        <f>StdO_Customers_Residential!M305+StdO_Customers_Small_Commercial!M305+StdO_Customers_Lighting!M305</f>
        <v>90592</v>
      </c>
      <c r="N305" s="12">
        <f>StdO_Customers_Residential!N305+StdO_Customers_Small_Commercial!N305+StdO_Customers_Lighting!N305</f>
        <v>88148</v>
      </c>
      <c r="O305" s="12">
        <f>StdO_Customers_Residential!O305+StdO_Customers_Small_Commercial!O305+StdO_Customers_Lighting!O305</f>
        <v>85369</v>
      </c>
      <c r="P305" s="12">
        <f>StdO_Customers_Residential!P305+StdO_Customers_Small_Commercial!P305+StdO_Customers_Lighting!P305</f>
        <v>78559</v>
      </c>
      <c r="Q305" s="12">
        <f>StdO_Customers_Residential!Q305+StdO_Customers_Small_Commercial!Q305+StdO_Customers_Lighting!Q305</f>
        <v>82854</v>
      </c>
      <c r="R305" s="12">
        <f>StdO_Customers_Residential!R305+StdO_Customers_Small_Commercial!R305+StdO_Customers_Lighting!R305</f>
        <v>89054</v>
      </c>
      <c r="S305" s="12">
        <f>StdO_Customers_Residential!S305+StdO_Customers_Small_Commercial!S305+StdO_Customers_Lighting!S305</f>
        <v>103687</v>
      </c>
      <c r="T305" s="12">
        <f>StdO_Customers_Residential!T305+StdO_Customers_Small_Commercial!T305+StdO_Customers_Lighting!T305</f>
        <v>112637</v>
      </c>
      <c r="U305" s="12">
        <f>StdO_Customers_Residential!U305+StdO_Customers_Small_Commercial!U305+StdO_Customers_Lighting!U305</f>
        <v>117611</v>
      </c>
      <c r="V305" s="12">
        <f>StdO_Customers_Residential!V305+StdO_Customers_Small_Commercial!V305+StdO_Customers_Lighting!V305</f>
        <v>106907</v>
      </c>
      <c r="W305" s="12">
        <f>StdO_Customers_Residential!W305+StdO_Customers_Small_Commercial!W305+StdO_Customers_Lighting!W305</f>
        <v>93436</v>
      </c>
      <c r="X305" s="12">
        <f>StdO_Customers_Residential!X305+StdO_Customers_Small_Commercial!X305+StdO_Customers_Lighting!X305</f>
        <v>73351</v>
      </c>
      <c r="Y305" s="12">
        <f>StdO_Customers_Residential!Y305+StdO_Customers_Small_Commercial!Y305+StdO_Customers_Lighting!Y305</f>
        <v>61960</v>
      </c>
      <c r="AA305" s="2">
        <f>IFERROR(INDEX('Holiday Schedule'!$D$3:$D$24,MATCH(Total_StdO_Customers!A305,'Holiday Schedule'!$C$3:$C$24,0)),0)</f>
        <v>0</v>
      </c>
      <c r="AB305" s="2">
        <f t="shared" si="32"/>
        <v>4</v>
      </c>
      <c r="AC305" s="2">
        <f t="shared" si="33"/>
        <v>1499889</v>
      </c>
      <c r="AD305" s="5">
        <f t="shared" si="34"/>
        <v>480631</v>
      </c>
      <c r="AE305" s="5">
        <f t="shared" si="35"/>
        <v>1980520</v>
      </c>
      <c r="AG305" s="2">
        <f t="shared" si="36"/>
        <v>10</v>
      </c>
      <c r="AH305" s="2">
        <f t="shared" si="37"/>
        <v>2024</v>
      </c>
      <c r="AJ305" s="5">
        <f t="shared" si="38"/>
        <v>117611</v>
      </c>
      <c r="AK305" s="2">
        <f t="shared" si="39"/>
        <v>20</v>
      </c>
    </row>
    <row r="306" spans="1:37" x14ac:dyDescent="0.25">
      <c r="A306" s="4">
        <v>45589</v>
      </c>
      <c r="B306" s="12">
        <f>StdO_Customers_Residential!B306+StdO_Customers_Small_Commercial!B306+StdO_Customers_Lighting!B306</f>
        <v>56570</v>
      </c>
      <c r="C306" s="12">
        <f>StdO_Customers_Residential!C306+StdO_Customers_Small_Commercial!C306+StdO_Customers_Lighting!C306</f>
        <v>52773</v>
      </c>
      <c r="D306" s="12">
        <f>StdO_Customers_Residential!D306+StdO_Customers_Small_Commercial!D306+StdO_Customers_Lighting!D306</f>
        <v>50408</v>
      </c>
      <c r="E306" s="12">
        <f>StdO_Customers_Residential!E306+StdO_Customers_Small_Commercial!E306+StdO_Customers_Lighting!E306</f>
        <v>51601</v>
      </c>
      <c r="F306" s="12">
        <f>StdO_Customers_Residential!F306+StdO_Customers_Small_Commercial!F306+StdO_Customers_Lighting!F306</f>
        <v>54387</v>
      </c>
      <c r="G306" s="12">
        <f>StdO_Customers_Residential!G306+StdO_Customers_Small_Commercial!G306+StdO_Customers_Lighting!G306</f>
        <v>65002</v>
      </c>
      <c r="H306" s="12">
        <f>StdO_Customers_Residential!H306+StdO_Customers_Small_Commercial!H306+StdO_Customers_Lighting!H306</f>
        <v>86927</v>
      </c>
      <c r="I306" s="12">
        <f>StdO_Customers_Residential!I306+StdO_Customers_Small_Commercial!I306+StdO_Customers_Lighting!I306</f>
        <v>95688</v>
      </c>
      <c r="J306" s="12">
        <f>StdO_Customers_Residential!J306+StdO_Customers_Small_Commercial!J306+StdO_Customers_Lighting!J306</f>
        <v>93248</v>
      </c>
      <c r="K306" s="12">
        <f>StdO_Customers_Residential!K306+StdO_Customers_Small_Commercial!K306+StdO_Customers_Lighting!K306</f>
        <v>94630</v>
      </c>
      <c r="L306" s="12">
        <f>StdO_Customers_Residential!L306+StdO_Customers_Small_Commercial!L306+StdO_Customers_Lighting!L306</f>
        <v>93211</v>
      </c>
      <c r="M306" s="12">
        <f>StdO_Customers_Residential!M306+StdO_Customers_Small_Commercial!M306+StdO_Customers_Lighting!M306</f>
        <v>90387</v>
      </c>
      <c r="N306" s="12">
        <f>StdO_Customers_Residential!N306+StdO_Customers_Small_Commercial!N306+StdO_Customers_Lighting!N306</f>
        <v>87947</v>
      </c>
      <c r="O306" s="12">
        <f>StdO_Customers_Residential!O306+StdO_Customers_Small_Commercial!O306+StdO_Customers_Lighting!O306</f>
        <v>85176</v>
      </c>
      <c r="P306" s="12">
        <f>StdO_Customers_Residential!P306+StdO_Customers_Small_Commercial!P306+StdO_Customers_Lighting!P306</f>
        <v>78389</v>
      </c>
      <c r="Q306" s="12">
        <f>StdO_Customers_Residential!Q306+StdO_Customers_Small_Commercial!Q306+StdO_Customers_Lighting!Q306</f>
        <v>82667</v>
      </c>
      <c r="R306" s="12">
        <f>StdO_Customers_Residential!R306+StdO_Customers_Small_Commercial!R306+StdO_Customers_Lighting!R306</f>
        <v>88844</v>
      </c>
      <c r="S306" s="12">
        <f>StdO_Customers_Residential!S306+StdO_Customers_Small_Commercial!S306+StdO_Customers_Lighting!S306</f>
        <v>103397</v>
      </c>
      <c r="T306" s="12">
        <f>StdO_Customers_Residential!T306+StdO_Customers_Small_Commercial!T306+StdO_Customers_Lighting!T306</f>
        <v>112345</v>
      </c>
      <c r="U306" s="12">
        <f>StdO_Customers_Residential!U306+StdO_Customers_Small_Commercial!U306+StdO_Customers_Lighting!U306</f>
        <v>117299</v>
      </c>
      <c r="V306" s="12">
        <f>StdO_Customers_Residential!V306+StdO_Customers_Small_Commercial!V306+StdO_Customers_Lighting!V306</f>
        <v>106629</v>
      </c>
      <c r="W306" s="12">
        <f>StdO_Customers_Residential!W306+StdO_Customers_Small_Commercial!W306+StdO_Customers_Lighting!W306</f>
        <v>93199</v>
      </c>
      <c r="X306" s="12">
        <f>StdO_Customers_Residential!X306+StdO_Customers_Small_Commercial!X306+StdO_Customers_Lighting!X306</f>
        <v>73173</v>
      </c>
      <c r="Y306" s="12">
        <f>StdO_Customers_Residential!Y306+StdO_Customers_Small_Commercial!Y306+StdO_Customers_Lighting!Y306</f>
        <v>61813</v>
      </c>
      <c r="AA306" s="2">
        <f>IFERROR(INDEX('Holiday Schedule'!$D$3:$D$24,MATCH(Total_StdO_Customers!A306,'Holiday Schedule'!$C$3:$C$24,0)),0)</f>
        <v>0</v>
      </c>
      <c r="AB306" s="2">
        <f t="shared" si="32"/>
        <v>5</v>
      </c>
      <c r="AC306" s="2">
        <f t="shared" si="33"/>
        <v>1496229</v>
      </c>
      <c r="AD306" s="5">
        <f t="shared" si="34"/>
        <v>479481</v>
      </c>
      <c r="AE306" s="5">
        <f t="shared" si="35"/>
        <v>1975710</v>
      </c>
      <c r="AG306" s="2">
        <f t="shared" si="36"/>
        <v>10</v>
      </c>
      <c r="AH306" s="2">
        <f t="shared" si="37"/>
        <v>2024</v>
      </c>
      <c r="AJ306" s="5">
        <f t="shared" si="38"/>
        <v>117299</v>
      </c>
      <c r="AK306" s="2">
        <f t="shared" si="39"/>
        <v>20</v>
      </c>
    </row>
    <row r="307" spans="1:37" x14ac:dyDescent="0.25">
      <c r="A307" s="4">
        <v>45590</v>
      </c>
      <c r="B307" s="12">
        <f>StdO_Customers_Residential!B307+StdO_Customers_Small_Commercial!B307+StdO_Customers_Lighting!B307</f>
        <v>56445</v>
      </c>
      <c r="C307" s="12">
        <f>StdO_Customers_Residential!C307+StdO_Customers_Small_Commercial!C307+StdO_Customers_Lighting!C307</f>
        <v>52658</v>
      </c>
      <c r="D307" s="12">
        <f>StdO_Customers_Residential!D307+StdO_Customers_Small_Commercial!D307+StdO_Customers_Lighting!D307</f>
        <v>50304</v>
      </c>
      <c r="E307" s="12">
        <f>StdO_Customers_Residential!E307+StdO_Customers_Small_Commercial!E307+StdO_Customers_Lighting!E307</f>
        <v>51491</v>
      </c>
      <c r="F307" s="12">
        <f>StdO_Customers_Residential!F307+StdO_Customers_Small_Commercial!F307+StdO_Customers_Lighting!F307</f>
        <v>54270</v>
      </c>
      <c r="G307" s="12">
        <f>StdO_Customers_Residential!G307+StdO_Customers_Small_Commercial!G307+StdO_Customers_Lighting!G307</f>
        <v>64857</v>
      </c>
      <c r="H307" s="12">
        <f>StdO_Customers_Residential!H307+StdO_Customers_Small_Commercial!H307+StdO_Customers_Lighting!H307</f>
        <v>86720</v>
      </c>
      <c r="I307" s="12">
        <f>StdO_Customers_Residential!I307+StdO_Customers_Small_Commercial!I307+StdO_Customers_Lighting!I307</f>
        <v>95429</v>
      </c>
      <c r="J307" s="12">
        <f>StdO_Customers_Residential!J307+StdO_Customers_Small_Commercial!J307+StdO_Customers_Lighting!J307</f>
        <v>93029</v>
      </c>
      <c r="K307" s="12">
        <f>StdO_Customers_Residential!K307+StdO_Customers_Small_Commercial!K307+StdO_Customers_Lighting!K307</f>
        <v>94411</v>
      </c>
      <c r="L307" s="12">
        <f>StdO_Customers_Residential!L307+StdO_Customers_Small_Commercial!L307+StdO_Customers_Lighting!L307</f>
        <v>92998</v>
      </c>
      <c r="M307" s="12">
        <f>StdO_Customers_Residential!M307+StdO_Customers_Small_Commercial!M307+StdO_Customers_Lighting!M307</f>
        <v>90183</v>
      </c>
      <c r="N307" s="12">
        <f>StdO_Customers_Residential!N307+StdO_Customers_Small_Commercial!N307+StdO_Customers_Lighting!N307</f>
        <v>87749</v>
      </c>
      <c r="O307" s="12">
        <f>StdO_Customers_Residential!O307+StdO_Customers_Small_Commercial!O307+StdO_Customers_Lighting!O307</f>
        <v>84983</v>
      </c>
      <c r="P307" s="12">
        <f>StdO_Customers_Residential!P307+StdO_Customers_Small_Commercial!P307+StdO_Customers_Lighting!P307</f>
        <v>78215</v>
      </c>
      <c r="Q307" s="12">
        <f>StdO_Customers_Residential!Q307+StdO_Customers_Small_Commercial!Q307+StdO_Customers_Lighting!Q307</f>
        <v>82483</v>
      </c>
      <c r="R307" s="12">
        <f>StdO_Customers_Residential!R307+StdO_Customers_Small_Commercial!R307+StdO_Customers_Lighting!R307</f>
        <v>88639</v>
      </c>
      <c r="S307" s="12">
        <f>StdO_Customers_Residential!S307+StdO_Customers_Small_Commercial!S307+StdO_Customers_Lighting!S307</f>
        <v>103171</v>
      </c>
      <c r="T307" s="12">
        <f>StdO_Customers_Residential!T307+StdO_Customers_Small_Commercial!T307+StdO_Customers_Lighting!T307</f>
        <v>112068</v>
      </c>
      <c r="U307" s="12">
        <f>StdO_Customers_Residential!U307+StdO_Customers_Small_Commercial!U307+StdO_Customers_Lighting!U307</f>
        <v>117014</v>
      </c>
      <c r="V307" s="12">
        <f>StdO_Customers_Residential!V307+StdO_Customers_Small_Commercial!V307+StdO_Customers_Lighting!V307</f>
        <v>106374</v>
      </c>
      <c r="W307" s="12">
        <f>StdO_Customers_Residential!W307+StdO_Customers_Small_Commercial!W307+StdO_Customers_Lighting!W307</f>
        <v>92977</v>
      </c>
      <c r="X307" s="12">
        <f>StdO_Customers_Residential!X307+StdO_Customers_Small_Commercial!X307+StdO_Customers_Lighting!X307</f>
        <v>73001</v>
      </c>
      <c r="Y307" s="12">
        <f>StdO_Customers_Residential!Y307+StdO_Customers_Small_Commercial!Y307+StdO_Customers_Lighting!Y307</f>
        <v>61676</v>
      </c>
      <c r="AA307" s="2">
        <f>IFERROR(INDEX('Holiday Schedule'!$D$3:$D$24,MATCH(Total_StdO_Customers!A307,'Holiday Schedule'!$C$3:$C$24,0)),0)</f>
        <v>0</v>
      </c>
      <c r="AB307" s="2">
        <f t="shared" si="32"/>
        <v>6</v>
      </c>
      <c r="AC307" s="2">
        <f t="shared" si="33"/>
        <v>1492724</v>
      </c>
      <c r="AD307" s="5">
        <f t="shared" si="34"/>
        <v>478421</v>
      </c>
      <c r="AE307" s="5">
        <f t="shared" si="35"/>
        <v>1971145</v>
      </c>
      <c r="AG307" s="2">
        <f t="shared" si="36"/>
        <v>10</v>
      </c>
      <c r="AH307" s="2">
        <f t="shared" si="37"/>
        <v>2024</v>
      </c>
      <c r="AJ307" s="5">
        <f t="shared" si="38"/>
        <v>117014</v>
      </c>
      <c r="AK307" s="2">
        <f t="shared" si="39"/>
        <v>20</v>
      </c>
    </row>
    <row r="308" spans="1:37" x14ac:dyDescent="0.25">
      <c r="A308" s="4">
        <v>45591</v>
      </c>
      <c r="B308" s="12">
        <f>StdO_Customers_Residential!B308+StdO_Customers_Small_Commercial!B308+StdO_Customers_Lighting!B308</f>
        <v>57044</v>
      </c>
      <c r="C308" s="12">
        <f>StdO_Customers_Residential!C308+StdO_Customers_Small_Commercial!C308+StdO_Customers_Lighting!C308</f>
        <v>58461</v>
      </c>
      <c r="D308" s="12">
        <f>StdO_Customers_Residential!D308+StdO_Customers_Small_Commercial!D308+StdO_Customers_Lighting!D308</f>
        <v>50564</v>
      </c>
      <c r="E308" s="12">
        <f>StdO_Customers_Residential!E308+StdO_Customers_Small_Commercial!E308+StdO_Customers_Lighting!E308</f>
        <v>51471</v>
      </c>
      <c r="F308" s="12">
        <f>StdO_Customers_Residential!F308+StdO_Customers_Small_Commercial!F308+StdO_Customers_Lighting!F308</f>
        <v>54277</v>
      </c>
      <c r="G308" s="12">
        <f>StdO_Customers_Residential!G308+StdO_Customers_Small_Commercial!G308+StdO_Customers_Lighting!G308</f>
        <v>62244</v>
      </c>
      <c r="H308" s="12">
        <f>StdO_Customers_Residential!H308+StdO_Customers_Small_Commercial!H308+StdO_Customers_Lighting!H308</f>
        <v>80505</v>
      </c>
      <c r="I308" s="12">
        <f>StdO_Customers_Residential!I308+StdO_Customers_Small_Commercial!I308+StdO_Customers_Lighting!I308</f>
        <v>90627</v>
      </c>
      <c r="J308" s="12">
        <f>StdO_Customers_Residential!J308+StdO_Customers_Small_Commercial!J308+StdO_Customers_Lighting!J308</f>
        <v>93718</v>
      </c>
      <c r="K308" s="12">
        <f>StdO_Customers_Residential!K308+StdO_Customers_Small_Commercial!K308+StdO_Customers_Lighting!K308</f>
        <v>98848</v>
      </c>
      <c r="L308" s="12">
        <f>StdO_Customers_Residential!L308+StdO_Customers_Small_Commercial!L308+StdO_Customers_Lighting!L308</f>
        <v>96754</v>
      </c>
      <c r="M308" s="12">
        <f>StdO_Customers_Residential!M308+StdO_Customers_Small_Commercial!M308+StdO_Customers_Lighting!M308</f>
        <v>94265</v>
      </c>
      <c r="N308" s="12">
        <f>StdO_Customers_Residential!N308+StdO_Customers_Small_Commercial!N308+StdO_Customers_Lighting!N308</f>
        <v>91545</v>
      </c>
      <c r="O308" s="12">
        <f>StdO_Customers_Residential!O308+StdO_Customers_Small_Commercial!O308+StdO_Customers_Lighting!O308</f>
        <v>87387</v>
      </c>
      <c r="P308" s="12">
        <f>StdO_Customers_Residential!P308+StdO_Customers_Small_Commercial!P308+StdO_Customers_Lighting!P308</f>
        <v>80654</v>
      </c>
      <c r="Q308" s="12">
        <f>StdO_Customers_Residential!Q308+StdO_Customers_Small_Commercial!Q308+StdO_Customers_Lighting!Q308</f>
        <v>85132</v>
      </c>
      <c r="R308" s="12">
        <f>StdO_Customers_Residential!R308+StdO_Customers_Small_Commercial!R308+StdO_Customers_Lighting!R308</f>
        <v>90221</v>
      </c>
      <c r="S308" s="12">
        <f>StdO_Customers_Residential!S308+StdO_Customers_Small_Commercial!S308+StdO_Customers_Lighting!S308</f>
        <v>105147</v>
      </c>
      <c r="T308" s="12">
        <f>StdO_Customers_Residential!T308+StdO_Customers_Small_Commercial!T308+StdO_Customers_Lighting!T308</f>
        <v>112704</v>
      </c>
      <c r="U308" s="12">
        <f>StdO_Customers_Residential!U308+StdO_Customers_Small_Commercial!U308+StdO_Customers_Lighting!U308</f>
        <v>117374</v>
      </c>
      <c r="V308" s="12">
        <f>StdO_Customers_Residential!V308+StdO_Customers_Small_Commercial!V308+StdO_Customers_Lighting!V308</f>
        <v>105662</v>
      </c>
      <c r="W308" s="12">
        <f>StdO_Customers_Residential!W308+StdO_Customers_Small_Commercial!W308+StdO_Customers_Lighting!W308</f>
        <v>91061</v>
      </c>
      <c r="X308" s="12">
        <f>StdO_Customers_Residential!X308+StdO_Customers_Small_Commercial!X308+StdO_Customers_Lighting!X308</f>
        <v>73153</v>
      </c>
      <c r="Y308" s="12">
        <f>StdO_Customers_Residential!Y308+StdO_Customers_Small_Commercial!Y308+StdO_Customers_Lighting!Y308</f>
        <v>61789</v>
      </c>
      <c r="AA308" s="2">
        <f>IFERROR(INDEX('Holiday Schedule'!$D$3:$D$24,MATCH(Total_StdO_Customers!A308,'Holiday Schedule'!$C$3:$C$24,0)),0)</f>
        <v>0</v>
      </c>
      <c r="AB308" s="2">
        <f t="shared" si="32"/>
        <v>7</v>
      </c>
      <c r="AC308" s="2">
        <f t="shared" si="33"/>
        <v>0</v>
      </c>
      <c r="AD308" s="5">
        <f t="shared" si="34"/>
        <v>1990607</v>
      </c>
      <c r="AE308" s="5">
        <f t="shared" si="35"/>
        <v>1990607</v>
      </c>
      <c r="AG308" s="2">
        <f t="shared" si="36"/>
        <v>10</v>
      </c>
      <c r="AH308" s="2">
        <f t="shared" si="37"/>
        <v>2024</v>
      </c>
      <c r="AJ308" s="5">
        <f t="shared" si="38"/>
        <v>117374</v>
      </c>
      <c r="AK308" s="2">
        <f t="shared" si="39"/>
        <v>20</v>
      </c>
    </row>
    <row r="309" spans="1:37" x14ac:dyDescent="0.25">
      <c r="A309" s="4">
        <v>45592</v>
      </c>
      <c r="B309" s="12">
        <f>StdO_Customers_Residential!B309+StdO_Customers_Small_Commercial!B309+StdO_Customers_Lighting!B309</f>
        <v>57058</v>
      </c>
      <c r="C309" s="12">
        <f>StdO_Customers_Residential!C309+StdO_Customers_Small_Commercial!C309+StdO_Customers_Lighting!C309</f>
        <v>58478</v>
      </c>
      <c r="D309" s="12">
        <f>StdO_Customers_Residential!D309+StdO_Customers_Small_Commercial!D309+StdO_Customers_Lighting!D309</f>
        <v>50578</v>
      </c>
      <c r="E309" s="12">
        <f>StdO_Customers_Residential!E309+StdO_Customers_Small_Commercial!E309+StdO_Customers_Lighting!E309</f>
        <v>51486</v>
      </c>
      <c r="F309" s="12">
        <f>StdO_Customers_Residential!F309+StdO_Customers_Small_Commercial!F309+StdO_Customers_Lighting!F309</f>
        <v>54292</v>
      </c>
      <c r="G309" s="12">
        <f>StdO_Customers_Residential!G309+StdO_Customers_Small_Commercial!G309+StdO_Customers_Lighting!G309</f>
        <v>62262</v>
      </c>
      <c r="H309" s="12">
        <f>StdO_Customers_Residential!H309+StdO_Customers_Small_Commercial!H309+StdO_Customers_Lighting!H309</f>
        <v>80527</v>
      </c>
      <c r="I309" s="12">
        <f>StdO_Customers_Residential!I309+StdO_Customers_Small_Commercial!I309+StdO_Customers_Lighting!I309</f>
        <v>90639</v>
      </c>
      <c r="J309" s="12">
        <f>StdO_Customers_Residential!J309+StdO_Customers_Small_Commercial!J309+StdO_Customers_Lighting!J309</f>
        <v>93744</v>
      </c>
      <c r="K309" s="12">
        <f>StdO_Customers_Residential!K309+StdO_Customers_Small_Commercial!K309+StdO_Customers_Lighting!K309</f>
        <v>98877</v>
      </c>
      <c r="L309" s="12">
        <f>StdO_Customers_Residential!L309+StdO_Customers_Small_Commercial!L309+StdO_Customers_Lighting!L309</f>
        <v>96782</v>
      </c>
      <c r="M309" s="12">
        <f>StdO_Customers_Residential!M309+StdO_Customers_Small_Commercial!M309+StdO_Customers_Lighting!M309</f>
        <v>94293</v>
      </c>
      <c r="N309" s="12">
        <f>StdO_Customers_Residential!N309+StdO_Customers_Small_Commercial!N309+StdO_Customers_Lighting!N309</f>
        <v>91573</v>
      </c>
      <c r="O309" s="12">
        <f>StdO_Customers_Residential!O309+StdO_Customers_Small_Commercial!O309+StdO_Customers_Lighting!O309</f>
        <v>87413</v>
      </c>
      <c r="P309" s="12">
        <f>StdO_Customers_Residential!P309+StdO_Customers_Small_Commercial!P309+StdO_Customers_Lighting!P309</f>
        <v>80678</v>
      </c>
      <c r="Q309" s="12">
        <f>StdO_Customers_Residential!Q309+StdO_Customers_Small_Commercial!Q309+StdO_Customers_Lighting!Q309</f>
        <v>85156</v>
      </c>
      <c r="R309" s="12">
        <f>StdO_Customers_Residential!R309+StdO_Customers_Small_Commercial!R309+StdO_Customers_Lighting!R309</f>
        <v>90247</v>
      </c>
      <c r="S309" s="12">
        <f>StdO_Customers_Residential!S309+StdO_Customers_Small_Commercial!S309+StdO_Customers_Lighting!S309</f>
        <v>105191</v>
      </c>
      <c r="T309" s="12">
        <f>StdO_Customers_Residential!T309+StdO_Customers_Small_Commercial!T309+StdO_Customers_Lighting!T309</f>
        <v>112744</v>
      </c>
      <c r="U309" s="12">
        <f>StdO_Customers_Residential!U309+StdO_Customers_Small_Commercial!U309+StdO_Customers_Lighting!U309</f>
        <v>117407</v>
      </c>
      <c r="V309" s="12">
        <f>StdO_Customers_Residential!V309+StdO_Customers_Small_Commercial!V309+StdO_Customers_Lighting!V309</f>
        <v>105695</v>
      </c>
      <c r="W309" s="12">
        <f>StdO_Customers_Residential!W309+StdO_Customers_Small_Commercial!W309+StdO_Customers_Lighting!W309</f>
        <v>91087</v>
      </c>
      <c r="X309" s="12">
        <f>StdO_Customers_Residential!X309+StdO_Customers_Small_Commercial!X309+StdO_Customers_Lighting!X309</f>
        <v>73176</v>
      </c>
      <c r="Y309" s="12">
        <f>StdO_Customers_Residential!Y309+StdO_Customers_Small_Commercial!Y309+StdO_Customers_Lighting!Y309</f>
        <v>61804</v>
      </c>
      <c r="AA309" s="2">
        <f>IFERROR(INDEX('Holiday Schedule'!$D$3:$D$24,MATCH(Total_StdO_Customers!A309,'Holiday Schedule'!$C$3:$C$24,0)),0)</f>
        <v>0</v>
      </c>
      <c r="AB309" s="2">
        <f t="shared" si="32"/>
        <v>1</v>
      </c>
      <c r="AC309" s="2">
        <f t="shared" si="33"/>
        <v>0</v>
      </c>
      <c r="AD309" s="5">
        <f t="shared" si="34"/>
        <v>1991187</v>
      </c>
      <c r="AE309" s="5">
        <f t="shared" si="35"/>
        <v>1991187</v>
      </c>
      <c r="AG309" s="2">
        <f t="shared" si="36"/>
        <v>10</v>
      </c>
      <c r="AH309" s="2">
        <f t="shared" si="37"/>
        <v>2024</v>
      </c>
      <c r="AJ309" s="5">
        <f t="shared" si="38"/>
        <v>117407</v>
      </c>
      <c r="AK309" s="2">
        <f t="shared" si="39"/>
        <v>20</v>
      </c>
    </row>
    <row r="310" spans="1:37" x14ac:dyDescent="0.25">
      <c r="A310" s="4">
        <v>45593</v>
      </c>
      <c r="B310" s="12">
        <f>StdO_Customers_Residential!B310+StdO_Customers_Small_Commercial!B310+StdO_Customers_Lighting!B310</f>
        <v>56399</v>
      </c>
      <c r="C310" s="12">
        <f>StdO_Customers_Residential!C310+StdO_Customers_Small_Commercial!C310+StdO_Customers_Lighting!C310</f>
        <v>52620</v>
      </c>
      <c r="D310" s="12">
        <f>StdO_Customers_Residential!D310+StdO_Customers_Small_Commercial!D310+StdO_Customers_Lighting!D310</f>
        <v>50267</v>
      </c>
      <c r="E310" s="12">
        <f>StdO_Customers_Residential!E310+StdO_Customers_Small_Commercial!E310+StdO_Customers_Lighting!E310</f>
        <v>51455</v>
      </c>
      <c r="F310" s="12">
        <f>StdO_Customers_Residential!F310+StdO_Customers_Small_Commercial!F310+StdO_Customers_Lighting!F310</f>
        <v>54226</v>
      </c>
      <c r="G310" s="12">
        <f>StdO_Customers_Residential!G310+StdO_Customers_Small_Commercial!G310+StdO_Customers_Lighting!G310</f>
        <v>64803</v>
      </c>
      <c r="H310" s="12">
        <f>StdO_Customers_Residential!H310+StdO_Customers_Small_Commercial!H310+StdO_Customers_Lighting!H310</f>
        <v>86637</v>
      </c>
      <c r="I310" s="12">
        <f>StdO_Customers_Residential!I310+StdO_Customers_Small_Commercial!I310+StdO_Customers_Lighting!I310</f>
        <v>95340</v>
      </c>
      <c r="J310" s="12">
        <f>StdO_Customers_Residential!J310+StdO_Customers_Small_Commercial!J310+StdO_Customers_Lighting!J310</f>
        <v>92960</v>
      </c>
      <c r="K310" s="12">
        <f>StdO_Customers_Residential!K310+StdO_Customers_Small_Commercial!K310+StdO_Customers_Lighting!K310</f>
        <v>94345</v>
      </c>
      <c r="L310" s="12">
        <f>StdO_Customers_Residential!L310+StdO_Customers_Small_Commercial!L310+StdO_Customers_Lighting!L310</f>
        <v>92939</v>
      </c>
      <c r="M310" s="12">
        <f>StdO_Customers_Residential!M310+StdO_Customers_Small_Commercial!M310+StdO_Customers_Lighting!M310</f>
        <v>90128</v>
      </c>
      <c r="N310" s="12">
        <f>StdO_Customers_Residential!N310+StdO_Customers_Small_Commercial!N310+StdO_Customers_Lighting!N310</f>
        <v>87697</v>
      </c>
      <c r="O310" s="12">
        <f>StdO_Customers_Residential!O310+StdO_Customers_Small_Commercial!O310+StdO_Customers_Lighting!O310</f>
        <v>84933</v>
      </c>
      <c r="P310" s="12">
        <f>StdO_Customers_Residential!P310+StdO_Customers_Small_Commercial!P310+StdO_Customers_Lighting!P310</f>
        <v>78174</v>
      </c>
      <c r="Q310" s="12">
        <f>StdO_Customers_Residential!Q310+StdO_Customers_Small_Commercial!Q310+StdO_Customers_Lighting!Q310</f>
        <v>82429</v>
      </c>
      <c r="R310" s="12">
        <f>StdO_Customers_Residential!R310+StdO_Customers_Small_Commercial!R310+StdO_Customers_Lighting!R310</f>
        <v>88576</v>
      </c>
      <c r="S310" s="12">
        <f>StdO_Customers_Residential!S310+StdO_Customers_Small_Commercial!S310+StdO_Customers_Lighting!S310</f>
        <v>103081</v>
      </c>
      <c r="T310" s="12">
        <f>StdO_Customers_Residential!T310+StdO_Customers_Small_Commercial!T310+StdO_Customers_Lighting!T310</f>
        <v>111963</v>
      </c>
      <c r="U310" s="12">
        <f>StdO_Customers_Residential!U310+StdO_Customers_Small_Commercial!U310+StdO_Customers_Lighting!U310</f>
        <v>116892</v>
      </c>
      <c r="V310" s="12">
        <f>StdO_Customers_Residential!V310+StdO_Customers_Small_Commercial!V310+StdO_Customers_Lighting!V310</f>
        <v>106265</v>
      </c>
      <c r="W310" s="12">
        <f>StdO_Customers_Residential!W310+StdO_Customers_Small_Commercial!W310+StdO_Customers_Lighting!W310</f>
        <v>92888</v>
      </c>
      <c r="X310" s="12">
        <f>StdO_Customers_Residential!X310+StdO_Customers_Small_Commercial!X310+StdO_Customers_Lighting!X310</f>
        <v>72940</v>
      </c>
      <c r="Y310" s="12">
        <f>StdO_Customers_Residential!Y310+StdO_Customers_Small_Commercial!Y310+StdO_Customers_Lighting!Y310</f>
        <v>61624</v>
      </c>
      <c r="AA310" s="2">
        <f>IFERROR(INDEX('Holiday Schedule'!$D$3:$D$24,MATCH(Total_StdO_Customers!A310,'Holiday Schedule'!$C$3:$C$24,0)),0)</f>
        <v>0</v>
      </c>
      <c r="AB310" s="2">
        <f t="shared" si="32"/>
        <v>2</v>
      </c>
      <c r="AC310" s="2">
        <f t="shared" si="33"/>
        <v>1491550</v>
      </c>
      <c r="AD310" s="5">
        <f t="shared" si="34"/>
        <v>478031</v>
      </c>
      <c r="AE310" s="5">
        <f t="shared" si="35"/>
        <v>1969581</v>
      </c>
      <c r="AG310" s="2">
        <f t="shared" si="36"/>
        <v>10</v>
      </c>
      <c r="AH310" s="2">
        <f t="shared" si="37"/>
        <v>2024</v>
      </c>
      <c r="AJ310" s="5">
        <f t="shared" si="38"/>
        <v>116892</v>
      </c>
      <c r="AK310" s="2">
        <f t="shared" si="39"/>
        <v>20</v>
      </c>
    </row>
    <row r="311" spans="1:37" x14ac:dyDescent="0.25">
      <c r="A311" s="4">
        <v>45594</v>
      </c>
      <c r="B311" s="12">
        <f>StdO_Customers_Residential!B311+StdO_Customers_Small_Commercial!B311+StdO_Customers_Lighting!B311</f>
        <v>56150</v>
      </c>
      <c r="C311" s="12">
        <f>StdO_Customers_Residential!C311+StdO_Customers_Small_Commercial!C311+StdO_Customers_Lighting!C311</f>
        <v>52378</v>
      </c>
      <c r="D311" s="12">
        <f>StdO_Customers_Residential!D311+StdO_Customers_Small_Commercial!D311+StdO_Customers_Lighting!D311</f>
        <v>50033</v>
      </c>
      <c r="E311" s="12">
        <f>StdO_Customers_Residential!E311+StdO_Customers_Small_Commercial!E311+StdO_Customers_Lighting!E311</f>
        <v>51216</v>
      </c>
      <c r="F311" s="12">
        <f>StdO_Customers_Residential!F311+StdO_Customers_Small_Commercial!F311+StdO_Customers_Lighting!F311</f>
        <v>53984</v>
      </c>
      <c r="G311" s="12">
        <f>StdO_Customers_Residential!G311+StdO_Customers_Small_Commercial!G311+StdO_Customers_Lighting!G311</f>
        <v>64530</v>
      </c>
      <c r="H311" s="12">
        <f>StdO_Customers_Residential!H311+StdO_Customers_Small_Commercial!H311+StdO_Customers_Lighting!H311</f>
        <v>86306</v>
      </c>
      <c r="I311" s="12">
        <f>StdO_Customers_Residential!I311+StdO_Customers_Small_Commercial!I311+StdO_Customers_Lighting!I311</f>
        <v>95066</v>
      </c>
      <c r="J311" s="12">
        <f>StdO_Customers_Residential!J311+StdO_Customers_Small_Commercial!J311+StdO_Customers_Lighting!J311</f>
        <v>92698</v>
      </c>
      <c r="K311" s="12">
        <f>StdO_Customers_Residential!K311+StdO_Customers_Small_Commercial!K311+StdO_Customers_Lighting!K311</f>
        <v>94077</v>
      </c>
      <c r="L311" s="12">
        <f>StdO_Customers_Residential!L311+StdO_Customers_Small_Commercial!L311+StdO_Customers_Lighting!L311</f>
        <v>92675</v>
      </c>
      <c r="M311" s="12">
        <f>StdO_Customers_Residential!M311+StdO_Customers_Small_Commercial!M311+StdO_Customers_Lighting!M311</f>
        <v>89873</v>
      </c>
      <c r="N311" s="12">
        <f>StdO_Customers_Residential!N311+StdO_Customers_Small_Commercial!N311+StdO_Customers_Lighting!N311</f>
        <v>87449</v>
      </c>
      <c r="O311" s="12">
        <f>StdO_Customers_Residential!O311+StdO_Customers_Small_Commercial!O311+StdO_Customers_Lighting!O311</f>
        <v>84694</v>
      </c>
      <c r="P311" s="12">
        <f>StdO_Customers_Residential!P311+StdO_Customers_Small_Commercial!P311+StdO_Customers_Lighting!P311</f>
        <v>77951</v>
      </c>
      <c r="Q311" s="12">
        <f>StdO_Customers_Residential!Q311+StdO_Customers_Small_Commercial!Q311+StdO_Customers_Lighting!Q311</f>
        <v>82198</v>
      </c>
      <c r="R311" s="12">
        <f>StdO_Customers_Residential!R311+StdO_Customers_Small_Commercial!R311+StdO_Customers_Lighting!R311</f>
        <v>88325</v>
      </c>
      <c r="S311" s="12">
        <f>StdO_Customers_Residential!S311+StdO_Customers_Small_Commercial!S311+StdO_Customers_Lighting!S311</f>
        <v>102756</v>
      </c>
      <c r="T311" s="12">
        <f>StdO_Customers_Residential!T311+StdO_Customers_Small_Commercial!T311+StdO_Customers_Lighting!T311</f>
        <v>111560</v>
      </c>
      <c r="U311" s="12">
        <f>StdO_Customers_Residential!U311+StdO_Customers_Small_Commercial!U311+StdO_Customers_Lighting!U311</f>
        <v>116479</v>
      </c>
      <c r="V311" s="12">
        <f>StdO_Customers_Residential!V311+StdO_Customers_Small_Commercial!V311+StdO_Customers_Lighting!V311</f>
        <v>105882</v>
      </c>
      <c r="W311" s="12">
        <f>StdO_Customers_Residential!W311+StdO_Customers_Small_Commercial!W311+StdO_Customers_Lighting!W311</f>
        <v>92539</v>
      </c>
      <c r="X311" s="12">
        <f>StdO_Customers_Residential!X311+StdO_Customers_Small_Commercial!X311+StdO_Customers_Lighting!X311</f>
        <v>72643</v>
      </c>
      <c r="Y311" s="12">
        <f>StdO_Customers_Residential!Y311+StdO_Customers_Small_Commercial!Y311+StdO_Customers_Lighting!Y311</f>
        <v>61364</v>
      </c>
      <c r="AA311" s="2">
        <f>IFERROR(INDEX('Holiday Schedule'!$D$3:$D$24,MATCH(Total_StdO_Customers!A311,'Holiday Schedule'!$C$3:$C$24,0)),0)</f>
        <v>0</v>
      </c>
      <c r="AB311" s="2">
        <f t="shared" si="32"/>
        <v>3</v>
      </c>
      <c r="AC311" s="2">
        <f t="shared" si="33"/>
        <v>1486865</v>
      </c>
      <c r="AD311" s="5">
        <f t="shared" si="34"/>
        <v>475961</v>
      </c>
      <c r="AE311" s="5">
        <f t="shared" si="35"/>
        <v>1962826</v>
      </c>
      <c r="AG311" s="2">
        <f t="shared" si="36"/>
        <v>10</v>
      </c>
      <c r="AH311" s="2">
        <f t="shared" si="37"/>
        <v>2024</v>
      </c>
      <c r="AJ311" s="5">
        <f t="shared" si="38"/>
        <v>116479</v>
      </c>
      <c r="AK311" s="2">
        <f t="shared" si="39"/>
        <v>20</v>
      </c>
    </row>
    <row r="312" spans="1:37" x14ac:dyDescent="0.25">
      <c r="A312" s="4">
        <v>45595</v>
      </c>
      <c r="B312" s="12">
        <f>StdO_Customers_Residential!B312+StdO_Customers_Small_Commercial!B312+StdO_Customers_Lighting!B312</f>
        <v>55968</v>
      </c>
      <c r="C312" s="12">
        <f>StdO_Customers_Residential!C312+StdO_Customers_Small_Commercial!C312+StdO_Customers_Lighting!C312</f>
        <v>52208</v>
      </c>
      <c r="D312" s="12">
        <f>StdO_Customers_Residential!D312+StdO_Customers_Small_Commercial!D312+StdO_Customers_Lighting!D312</f>
        <v>49869</v>
      </c>
      <c r="E312" s="12">
        <f>StdO_Customers_Residential!E312+StdO_Customers_Small_Commercial!E312+StdO_Customers_Lighting!E312</f>
        <v>51050</v>
      </c>
      <c r="F312" s="12">
        <f>StdO_Customers_Residential!F312+StdO_Customers_Small_Commercial!F312+StdO_Customers_Lighting!F312</f>
        <v>53811</v>
      </c>
      <c r="G312" s="12">
        <f>StdO_Customers_Residential!G312+StdO_Customers_Small_Commercial!G312+StdO_Customers_Lighting!G312</f>
        <v>64328</v>
      </c>
      <c r="H312" s="12">
        <f>StdO_Customers_Residential!H312+StdO_Customers_Small_Commercial!H312+StdO_Customers_Lighting!H312</f>
        <v>86042</v>
      </c>
      <c r="I312" s="12">
        <f>StdO_Customers_Residential!I312+StdO_Customers_Small_Commercial!I312+StdO_Customers_Lighting!I312</f>
        <v>94811</v>
      </c>
      <c r="J312" s="12">
        <f>StdO_Customers_Residential!J312+StdO_Customers_Small_Commercial!J312+StdO_Customers_Lighting!J312</f>
        <v>92456</v>
      </c>
      <c r="K312" s="12">
        <f>StdO_Customers_Residential!K312+StdO_Customers_Small_Commercial!K312+StdO_Customers_Lighting!K312</f>
        <v>93834</v>
      </c>
      <c r="L312" s="12">
        <f>StdO_Customers_Residential!L312+StdO_Customers_Small_Commercial!L312+StdO_Customers_Lighting!L312</f>
        <v>92438</v>
      </c>
      <c r="M312" s="12">
        <f>StdO_Customers_Residential!M312+StdO_Customers_Small_Commercial!M312+StdO_Customers_Lighting!M312</f>
        <v>89647</v>
      </c>
      <c r="N312" s="12">
        <f>StdO_Customers_Residential!N312+StdO_Customers_Small_Commercial!N312+StdO_Customers_Lighting!N312</f>
        <v>87227</v>
      </c>
      <c r="O312" s="12">
        <f>StdO_Customers_Residential!O312+StdO_Customers_Small_Commercial!O312+StdO_Customers_Lighting!O312</f>
        <v>84478</v>
      </c>
      <c r="P312" s="12">
        <f>StdO_Customers_Residential!P312+StdO_Customers_Small_Commercial!P312+StdO_Customers_Lighting!P312</f>
        <v>77760</v>
      </c>
      <c r="Q312" s="12">
        <f>StdO_Customers_Residential!Q312+StdO_Customers_Small_Commercial!Q312+StdO_Customers_Lighting!Q312</f>
        <v>81993</v>
      </c>
      <c r="R312" s="12">
        <f>StdO_Customers_Residential!R312+StdO_Customers_Small_Commercial!R312+StdO_Customers_Lighting!R312</f>
        <v>88103</v>
      </c>
      <c r="S312" s="12">
        <f>StdO_Customers_Residential!S312+StdO_Customers_Small_Commercial!S312+StdO_Customers_Lighting!S312</f>
        <v>102465</v>
      </c>
      <c r="T312" s="12">
        <f>StdO_Customers_Residential!T312+StdO_Customers_Small_Commercial!T312+StdO_Customers_Lighting!T312</f>
        <v>111226</v>
      </c>
      <c r="U312" s="12">
        <f>StdO_Customers_Residential!U312+StdO_Customers_Small_Commercial!U312+StdO_Customers_Lighting!U312</f>
        <v>116127</v>
      </c>
      <c r="V312" s="12">
        <f>StdO_Customers_Residential!V312+StdO_Customers_Small_Commercial!V312+StdO_Customers_Lighting!V312</f>
        <v>105559</v>
      </c>
      <c r="W312" s="12">
        <f>StdO_Customers_Residential!W312+StdO_Customers_Small_Commercial!W312+StdO_Customers_Lighting!W312</f>
        <v>92257</v>
      </c>
      <c r="X312" s="12">
        <f>StdO_Customers_Residential!X312+StdO_Customers_Small_Commercial!X312+StdO_Customers_Lighting!X312</f>
        <v>72414</v>
      </c>
      <c r="Y312" s="12">
        <f>StdO_Customers_Residential!Y312+StdO_Customers_Small_Commercial!Y312+StdO_Customers_Lighting!Y312</f>
        <v>61163</v>
      </c>
      <c r="AA312" s="2">
        <f>IFERROR(INDEX('Holiday Schedule'!$D$3:$D$24,MATCH(Total_StdO_Customers!A312,'Holiday Schedule'!$C$3:$C$24,0)),0)</f>
        <v>0</v>
      </c>
      <c r="AB312" s="2">
        <f t="shared" si="32"/>
        <v>4</v>
      </c>
      <c r="AC312" s="2">
        <f t="shared" si="33"/>
        <v>1482795</v>
      </c>
      <c r="AD312" s="5">
        <f t="shared" si="34"/>
        <v>474439</v>
      </c>
      <c r="AE312" s="5">
        <f t="shared" si="35"/>
        <v>1957234</v>
      </c>
      <c r="AG312" s="2">
        <f t="shared" si="36"/>
        <v>10</v>
      </c>
      <c r="AH312" s="2">
        <f t="shared" si="37"/>
        <v>2024</v>
      </c>
      <c r="AJ312" s="5">
        <f t="shared" si="38"/>
        <v>116127</v>
      </c>
      <c r="AK312" s="2">
        <f t="shared" si="39"/>
        <v>20</v>
      </c>
    </row>
    <row r="313" spans="1:37" x14ac:dyDescent="0.25">
      <c r="A313" s="4">
        <v>45596</v>
      </c>
      <c r="B313" s="12">
        <f>StdO_Customers_Residential!B313+StdO_Customers_Small_Commercial!B313+StdO_Customers_Lighting!B313</f>
        <v>55993</v>
      </c>
      <c r="C313" s="12">
        <f>StdO_Customers_Residential!C313+StdO_Customers_Small_Commercial!C313+StdO_Customers_Lighting!C313</f>
        <v>52239</v>
      </c>
      <c r="D313" s="12">
        <f>StdO_Customers_Residential!D313+StdO_Customers_Small_Commercial!D313+StdO_Customers_Lighting!D313</f>
        <v>49908</v>
      </c>
      <c r="E313" s="12">
        <f>StdO_Customers_Residential!E313+StdO_Customers_Small_Commercial!E313+StdO_Customers_Lighting!E313</f>
        <v>51085</v>
      </c>
      <c r="F313" s="12">
        <f>StdO_Customers_Residential!F313+StdO_Customers_Small_Commercial!F313+StdO_Customers_Lighting!F313</f>
        <v>53836</v>
      </c>
      <c r="G313" s="12">
        <f>StdO_Customers_Residential!G313+StdO_Customers_Small_Commercial!G313+StdO_Customers_Lighting!G313</f>
        <v>64331</v>
      </c>
      <c r="H313" s="12">
        <f>StdO_Customers_Residential!H313+StdO_Customers_Small_Commercial!H313+StdO_Customers_Lighting!H313</f>
        <v>85995</v>
      </c>
      <c r="I313" s="12">
        <f>StdO_Customers_Residential!I313+StdO_Customers_Small_Commercial!I313+StdO_Customers_Lighting!I313</f>
        <v>94686</v>
      </c>
      <c r="J313" s="12">
        <f>StdO_Customers_Residential!J313+StdO_Customers_Small_Commercial!J313+StdO_Customers_Lighting!J313</f>
        <v>92292</v>
      </c>
      <c r="K313" s="12">
        <f>StdO_Customers_Residential!K313+StdO_Customers_Small_Commercial!K313+StdO_Customers_Lighting!K313</f>
        <v>93667</v>
      </c>
      <c r="L313" s="12">
        <f>StdO_Customers_Residential!L313+StdO_Customers_Small_Commercial!L313+StdO_Customers_Lighting!L313</f>
        <v>92277</v>
      </c>
      <c r="M313" s="12">
        <f>StdO_Customers_Residential!M313+StdO_Customers_Small_Commercial!M313+StdO_Customers_Lighting!M313</f>
        <v>89491</v>
      </c>
      <c r="N313" s="12">
        <f>StdO_Customers_Residential!N313+StdO_Customers_Small_Commercial!N313+StdO_Customers_Lighting!N313</f>
        <v>87080</v>
      </c>
      <c r="O313" s="12">
        <f>StdO_Customers_Residential!O313+StdO_Customers_Small_Commercial!O313+StdO_Customers_Lighting!O313</f>
        <v>84334</v>
      </c>
      <c r="P313" s="12">
        <f>StdO_Customers_Residential!P313+StdO_Customers_Small_Commercial!P313+StdO_Customers_Lighting!P313</f>
        <v>77626</v>
      </c>
      <c r="Q313" s="12">
        <f>StdO_Customers_Residential!Q313+StdO_Customers_Small_Commercial!Q313+StdO_Customers_Lighting!Q313</f>
        <v>81846</v>
      </c>
      <c r="R313" s="12">
        <f>StdO_Customers_Residential!R313+StdO_Customers_Small_Commercial!R313+StdO_Customers_Lighting!R313</f>
        <v>87942</v>
      </c>
      <c r="S313" s="12">
        <f>StdO_Customers_Residential!S313+StdO_Customers_Small_Commercial!S313+StdO_Customers_Lighting!S313</f>
        <v>102341</v>
      </c>
      <c r="T313" s="12">
        <f>StdO_Customers_Residential!T313+StdO_Customers_Small_Commercial!T313+StdO_Customers_Lighting!T313</f>
        <v>111130</v>
      </c>
      <c r="U313" s="12">
        <f>StdO_Customers_Residential!U313+StdO_Customers_Small_Commercial!U313+StdO_Customers_Lighting!U313</f>
        <v>116023</v>
      </c>
      <c r="V313" s="12">
        <f>StdO_Customers_Residential!V313+StdO_Customers_Small_Commercial!V313+StdO_Customers_Lighting!V313</f>
        <v>105478</v>
      </c>
      <c r="W313" s="12">
        <f>StdO_Customers_Residential!W313+StdO_Customers_Small_Commercial!W313+StdO_Customers_Lighting!W313</f>
        <v>92198</v>
      </c>
      <c r="X313" s="12">
        <f>StdO_Customers_Residential!X313+StdO_Customers_Small_Commercial!X313+StdO_Customers_Lighting!X313</f>
        <v>72402</v>
      </c>
      <c r="Y313" s="12">
        <f>StdO_Customers_Residential!Y313+StdO_Customers_Small_Commercial!Y313+StdO_Customers_Lighting!Y313</f>
        <v>61179</v>
      </c>
      <c r="AA313" s="2">
        <f>IFERROR(INDEX('Holiday Schedule'!$D$3:$D$24,MATCH(Total_StdO_Customers!A313,'Holiday Schedule'!$C$3:$C$24,0)),0)</f>
        <v>0</v>
      </c>
      <c r="AB313" s="2">
        <f t="shared" si="32"/>
        <v>5</v>
      </c>
      <c r="AC313" s="2">
        <f t="shared" si="33"/>
        <v>1480813</v>
      </c>
      <c r="AD313" s="5">
        <f t="shared" si="34"/>
        <v>474566</v>
      </c>
      <c r="AE313" s="5">
        <f t="shared" si="35"/>
        <v>1955379</v>
      </c>
      <c r="AG313" s="2">
        <f t="shared" si="36"/>
        <v>10</v>
      </c>
      <c r="AH313" s="2">
        <f t="shared" si="37"/>
        <v>2024</v>
      </c>
      <c r="AJ313" s="5">
        <f t="shared" si="38"/>
        <v>116023</v>
      </c>
      <c r="AK313" s="2">
        <f t="shared" si="39"/>
        <v>20</v>
      </c>
    </row>
    <row r="314" spans="1:37" x14ac:dyDescent="0.25">
      <c r="A314" s="4">
        <v>45597</v>
      </c>
      <c r="B314" s="12">
        <f>StdO_Customers_Residential!B314+StdO_Customers_Small_Commercial!B314+StdO_Customers_Lighting!B314</f>
        <v>58190</v>
      </c>
      <c r="C314" s="12">
        <f>StdO_Customers_Residential!C314+StdO_Customers_Small_Commercial!C314+StdO_Customers_Lighting!C314</f>
        <v>55959</v>
      </c>
      <c r="D314" s="12">
        <f>StdO_Customers_Residential!D314+StdO_Customers_Small_Commercial!D314+StdO_Customers_Lighting!D314</f>
        <v>54056</v>
      </c>
      <c r="E314" s="12">
        <f>StdO_Customers_Residential!E314+StdO_Customers_Small_Commercial!E314+StdO_Customers_Lighting!E314</f>
        <v>54915</v>
      </c>
      <c r="F314" s="12">
        <f>StdO_Customers_Residential!F314+StdO_Customers_Small_Commercial!F314+StdO_Customers_Lighting!F314</f>
        <v>59264</v>
      </c>
      <c r="G314" s="12">
        <f>StdO_Customers_Residential!G314+StdO_Customers_Small_Commercial!G314+StdO_Customers_Lighting!G314</f>
        <v>66520</v>
      </c>
      <c r="H314" s="12">
        <f>StdO_Customers_Residential!H314+StdO_Customers_Small_Commercial!H314+StdO_Customers_Lighting!H314</f>
        <v>89667</v>
      </c>
      <c r="I314" s="12">
        <f>StdO_Customers_Residential!I314+StdO_Customers_Small_Commercial!I314+StdO_Customers_Lighting!I314</f>
        <v>98641</v>
      </c>
      <c r="J314" s="12">
        <f>StdO_Customers_Residential!J314+StdO_Customers_Small_Commercial!J314+StdO_Customers_Lighting!J314</f>
        <v>94666</v>
      </c>
      <c r="K314" s="12">
        <f>StdO_Customers_Residential!K314+StdO_Customers_Small_Commercial!K314+StdO_Customers_Lighting!K314</f>
        <v>94853</v>
      </c>
      <c r="L314" s="12">
        <f>StdO_Customers_Residential!L314+StdO_Customers_Small_Commercial!L314+StdO_Customers_Lighting!L314</f>
        <v>93610</v>
      </c>
      <c r="M314" s="12">
        <f>StdO_Customers_Residential!M314+StdO_Customers_Small_Commercial!M314+StdO_Customers_Lighting!M314</f>
        <v>90113</v>
      </c>
      <c r="N314" s="12">
        <f>StdO_Customers_Residential!N314+StdO_Customers_Small_Commercial!N314+StdO_Customers_Lighting!N314</f>
        <v>86725</v>
      </c>
      <c r="O314" s="12">
        <f>StdO_Customers_Residential!O314+StdO_Customers_Small_Commercial!O314+StdO_Customers_Lighting!O314</f>
        <v>83251</v>
      </c>
      <c r="P314" s="12">
        <f>StdO_Customers_Residential!P314+StdO_Customers_Small_Commercial!P314+StdO_Customers_Lighting!P314</f>
        <v>84066</v>
      </c>
      <c r="Q314" s="12">
        <f>StdO_Customers_Residential!Q314+StdO_Customers_Small_Commercial!Q314+StdO_Customers_Lighting!Q314</f>
        <v>90321</v>
      </c>
      <c r="R314" s="12">
        <f>StdO_Customers_Residential!R314+StdO_Customers_Small_Commercial!R314+StdO_Customers_Lighting!R314</f>
        <v>105287</v>
      </c>
      <c r="S314" s="12">
        <f>StdO_Customers_Residential!S314+StdO_Customers_Small_Commercial!S314+StdO_Customers_Lighting!S314</f>
        <v>118137</v>
      </c>
      <c r="T314" s="12">
        <f>StdO_Customers_Residential!T314+StdO_Customers_Small_Commercial!T314+StdO_Customers_Lighting!T314</f>
        <v>119207</v>
      </c>
      <c r="U314" s="12">
        <f>StdO_Customers_Residential!U314+StdO_Customers_Small_Commercial!U314+StdO_Customers_Lighting!U314</f>
        <v>111167</v>
      </c>
      <c r="V314" s="12">
        <f>StdO_Customers_Residential!V314+StdO_Customers_Small_Commercial!V314+StdO_Customers_Lighting!V314</f>
        <v>105776</v>
      </c>
      <c r="W314" s="12">
        <f>StdO_Customers_Residential!W314+StdO_Customers_Small_Commercial!W314+StdO_Customers_Lighting!W314</f>
        <v>91495</v>
      </c>
      <c r="X314" s="12">
        <f>StdO_Customers_Residential!X314+StdO_Customers_Small_Commercial!X314+StdO_Customers_Lighting!X314</f>
        <v>72441</v>
      </c>
      <c r="Y314" s="12">
        <f>StdO_Customers_Residential!Y314+StdO_Customers_Small_Commercial!Y314+StdO_Customers_Lighting!Y314</f>
        <v>63990</v>
      </c>
      <c r="AA314" s="2">
        <f>IFERROR(INDEX('Holiday Schedule'!$D$3:$D$24,MATCH(Total_StdO_Customers!A314,'Holiday Schedule'!$C$3:$C$24,0)),0)</f>
        <v>0</v>
      </c>
      <c r="AB314" s="2">
        <f t="shared" si="32"/>
        <v>6</v>
      </c>
      <c r="AC314" s="2">
        <f t="shared" si="33"/>
        <v>1539756</v>
      </c>
      <c r="AD314" s="5">
        <f t="shared" si="34"/>
        <v>502561</v>
      </c>
      <c r="AE314" s="5">
        <f t="shared" si="35"/>
        <v>2042317</v>
      </c>
      <c r="AG314" s="2">
        <f t="shared" si="36"/>
        <v>11</v>
      </c>
      <c r="AH314" s="2">
        <f t="shared" si="37"/>
        <v>2024</v>
      </c>
      <c r="AJ314" s="5">
        <f t="shared" si="38"/>
        <v>119207</v>
      </c>
      <c r="AK314" s="2">
        <f t="shared" si="39"/>
        <v>19</v>
      </c>
    </row>
    <row r="315" spans="1:37" x14ac:dyDescent="0.25">
      <c r="A315" s="4">
        <v>45598</v>
      </c>
      <c r="B315" s="12">
        <f>StdO_Customers_Residential!B315+StdO_Customers_Small_Commercial!B315+StdO_Customers_Lighting!B315</f>
        <v>59412</v>
      </c>
      <c r="C315" s="12">
        <f>StdO_Customers_Residential!C315+StdO_Customers_Small_Commercial!C315+StdO_Customers_Lighting!C315</f>
        <v>55393</v>
      </c>
      <c r="D315" s="12">
        <f>StdO_Customers_Residential!D315+StdO_Customers_Small_Commercial!D315+StdO_Customers_Lighting!D315</f>
        <v>54298</v>
      </c>
      <c r="E315" s="12">
        <f>StdO_Customers_Residential!E315+StdO_Customers_Small_Commercial!E315+StdO_Customers_Lighting!E315</f>
        <v>54769</v>
      </c>
      <c r="F315" s="12">
        <f>StdO_Customers_Residential!F315+StdO_Customers_Small_Commercial!F315+StdO_Customers_Lighting!F315</f>
        <v>58899</v>
      </c>
      <c r="G315" s="12">
        <f>StdO_Customers_Residential!G315+StdO_Customers_Small_Commercial!G315+StdO_Customers_Lighting!G315</f>
        <v>66060</v>
      </c>
      <c r="H315" s="12">
        <f>StdO_Customers_Residential!H315+StdO_Customers_Small_Commercial!H315+StdO_Customers_Lighting!H315</f>
        <v>82144</v>
      </c>
      <c r="I315" s="12">
        <f>StdO_Customers_Residential!I315+StdO_Customers_Small_Commercial!I315+StdO_Customers_Lighting!I315</f>
        <v>89764</v>
      </c>
      <c r="J315" s="12">
        <f>StdO_Customers_Residential!J315+StdO_Customers_Small_Commercial!J315+StdO_Customers_Lighting!J315</f>
        <v>93807</v>
      </c>
      <c r="K315" s="12">
        <f>StdO_Customers_Residential!K315+StdO_Customers_Small_Commercial!K315+StdO_Customers_Lighting!K315</f>
        <v>99018</v>
      </c>
      <c r="L315" s="12">
        <f>StdO_Customers_Residential!L315+StdO_Customers_Small_Commercial!L315+StdO_Customers_Lighting!L315</f>
        <v>98503</v>
      </c>
      <c r="M315" s="12">
        <f>StdO_Customers_Residential!M315+StdO_Customers_Small_Commercial!M315+StdO_Customers_Lighting!M315</f>
        <v>94918</v>
      </c>
      <c r="N315" s="12">
        <f>StdO_Customers_Residential!N315+StdO_Customers_Small_Commercial!N315+StdO_Customers_Lighting!N315</f>
        <v>90075</v>
      </c>
      <c r="O315" s="12">
        <f>StdO_Customers_Residential!O315+StdO_Customers_Small_Commercial!O315+StdO_Customers_Lighting!O315</f>
        <v>87086</v>
      </c>
      <c r="P315" s="12">
        <f>StdO_Customers_Residential!P315+StdO_Customers_Small_Commercial!P315+StdO_Customers_Lighting!P315</f>
        <v>86987</v>
      </c>
      <c r="Q315" s="12">
        <f>StdO_Customers_Residential!Q315+StdO_Customers_Small_Commercial!Q315+StdO_Customers_Lighting!Q315</f>
        <v>93646</v>
      </c>
      <c r="R315" s="12">
        <f>StdO_Customers_Residential!R315+StdO_Customers_Small_Commercial!R315+StdO_Customers_Lighting!R315</f>
        <v>107936</v>
      </c>
      <c r="S315" s="12">
        <f>StdO_Customers_Residential!S315+StdO_Customers_Small_Commercial!S315+StdO_Customers_Lighting!S315</f>
        <v>119487</v>
      </c>
      <c r="T315" s="12">
        <f>StdO_Customers_Residential!T315+StdO_Customers_Small_Commercial!T315+StdO_Customers_Lighting!T315</f>
        <v>118741</v>
      </c>
      <c r="U315" s="12">
        <f>StdO_Customers_Residential!U315+StdO_Customers_Small_Commercial!U315+StdO_Customers_Lighting!U315</f>
        <v>112515</v>
      </c>
      <c r="V315" s="12">
        <f>StdO_Customers_Residential!V315+StdO_Customers_Small_Commercial!V315+StdO_Customers_Lighting!V315</f>
        <v>104543</v>
      </c>
      <c r="W315" s="12">
        <f>StdO_Customers_Residential!W315+StdO_Customers_Small_Commercial!W315+StdO_Customers_Lighting!W315</f>
        <v>88877</v>
      </c>
      <c r="X315" s="12">
        <f>StdO_Customers_Residential!X315+StdO_Customers_Small_Commercial!X315+StdO_Customers_Lighting!X315</f>
        <v>73901</v>
      </c>
      <c r="Y315" s="12">
        <f>StdO_Customers_Residential!Y315+StdO_Customers_Small_Commercial!Y315+StdO_Customers_Lighting!Y315</f>
        <v>60201</v>
      </c>
      <c r="AA315" s="2">
        <f>IFERROR(INDEX('Holiday Schedule'!$D$3:$D$24,MATCH(Total_StdO_Customers!A315,'Holiday Schedule'!$C$3:$C$24,0)),0)</f>
        <v>0</v>
      </c>
      <c r="AB315" s="2">
        <f t="shared" si="32"/>
        <v>7</v>
      </c>
      <c r="AC315" s="2">
        <f t="shared" si="33"/>
        <v>0</v>
      </c>
      <c r="AD315" s="5">
        <f t="shared" si="34"/>
        <v>2050980</v>
      </c>
      <c r="AE315" s="5">
        <f t="shared" si="35"/>
        <v>2050980</v>
      </c>
      <c r="AG315" s="2">
        <f t="shared" si="36"/>
        <v>11</v>
      </c>
      <c r="AH315" s="2">
        <f t="shared" si="37"/>
        <v>2024</v>
      </c>
      <c r="AJ315" s="5">
        <f t="shared" si="38"/>
        <v>119487</v>
      </c>
      <c r="AK315" s="2">
        <f t="shared" si="39"/>
        <v>18</v>
      </c>
    </row>
    <row r="316" spans="1:37" x14ac:dyDescent="0.25">
      <c r="A316" s="4">
        <v>45599</v>
      </c>
      <c r="B316" s="12">
        <f>StdO_Customers_Residential!B316+StdO_Customers_Small_Commercial!B316+StdO_Customers_Lighting!B316</f>
        <v>59413</v>
      </c>
      <c r="C316" s="12">
        <f>StdO_Customers_Residential!C316+StdO_Customers_Small_Commercial!C316+StdO_Customers_Lighting!C316</f>
        <v>55397</v>
      </c>
      <c r="D316" s="12">
        <f>StdO_Customers_Residential!D316+StdO_Customers_Small_Commercial!D316+StdO_Customers_Lighting!D316</f>
        <v>54302</v>
      </c>
      <c r="E316" s="12">
        <f>StdO_Customers_Residential!E316+StdO_Customers_Small_Commercial!E316+StdO_Customers_Lighting!E316</f>
        <v>54773</v>
      </c>
      <c r="F316" s="12">
        <f>StdO_Customers_Residential!F316+StdO_Customers_Small_Commercial!F316+StdO_Customers_Lighting!F316</f>
        <v>58903</v>
      </c>
      <c r="G316" s="12">
        <f>StdO_Customers_Residential!G316+StdO_Customers_Small_Commercial!G316+StdO_Customers_Lighting!G316</f>
        <v>66061</v>
      </c>
      <c r="H316" s="12">
        <f>StdO_Customers_Residential!H316+StdO_Customers_Small_Commercial!H316+StdO_Customers_Lighting!H316</f>
        <v>82053</v>
      </c>
      <c r="I316" s="12">
        <f>StdO_Customers_Residential!I316+StdO_Customers_Small_Commercial!I316+StdO_Customers_Lighting!I316</f>
        <v>89720</v>
      </c>
      <c r="J316" s="12">
        <f>StdO_Customers_Residential!J316+StdO_Customers_Small_Commercial!J316+StdO_Customers_Lighting!J316</f>
        <v>93807</v>
      </c>
      <c r="K316" s="12">
        <f>StdO_Customers_Residential!K316+StdO_Customers_Small_Commercial!K316+StdO_Customers_Lighting!K316</f>
        <v>99016</v>
      </c>
      <c r="L316" s="12">
        <f>StdO_Customers_Residential!L316+StdO_Customers_Small_Commercial!L316+StdO_Customers_Lighting!L316</f>
        <v>98501</v>
      </c>
      <c r="M316" s="12">
        <f>StdO_Customers_Residential!M316+StdO_Customers_Small_Commercial!M316+StdO_Customers_Lighting!M316</f>
        <v>94917</v>
      </c>
      <c r="N316" s="12">
        <f>StdO_Customers_Residential!N316+StdO_Customers_Small_Commercial!N316+StdO_Customers_Lighting!N316</f>
        <v>90076</v>
      </c>
      <c r="O316" s="12">
        <f>StdO_Customers_Residential!O316+StdO_Customers_Small_Commercial!O316+StdO_Customers_Lighting!O316</f>
        <v>87083</v>
      </c>
      <c r="P316" s="12">
        <f>StdO_Customers_Residential!P316+StdO_Customers_Small_Commercial!P316+StdO_Customers_Lighting!P316</f>
        <v>86979</v>
      </c>
      <c r="Q316" s="12">
        <f>StdO_Customers_Residential!Q316+StdO_Customers_Small_Commercial!Q316+StdO_Customers_Lighting!Q316</f>
        <v>93642</v>
      </c>
      <c r="R316" s="12">
        <f>StdO_Customers_Residential!R316+StdO_Customers_Small_Commercial!R316+StdO_Customers_Lighting!R316</f>
        <v>108016</v>
      </c>
      <c r="S316" s="12">
        <f>StdO_Customers_Residential!S316+StdO_Customers_Small_Commercial!S316+StdO_Customers_Lighting!S316</f>
        <v>119520</v>
      </c>
      <c r="T316" s="12">
        <f>StdO_Customers_Residential!T316+StdO_Customers_Small_Commercial!T316+StdO_Customers_Lighting!T316</f>
        <v>118744</v>
      </c>
      <c r="U316" s="12">
        <f>StdO_Customers_Residential!U316+StdO_Customers_Small_Commercial!U316+StdO_Customers_Lighting!U316</f>
        <v>112516</v>
      </c>
      <c r="V316" s="12">
        <f>StdO_Customers_Residential!V316+StdO_Customers_Small_Commercial!V316+StdO_Customers_Lighting!V316</f>
        <v>104546</v>
      </c>
      <c r="W316" s="12">
        <f>StdO_Customers_Residential!W316+StdO_Customers_Small_Commercial!W316+StdO_Customers_Lighting!W316</f>
        <v>88876</v>
      </c>
      <c r="X316" s="12">
        <f>StdO_Customers_Residential!X316+StdO_Customers_Small_Commercial!X316+StdO_Customers_Lighting!X316</f>
        <v>73902</v>
      </c>
      <c r="Y316" s="12">
        <f>StdO_Customers_Residential!Y316+StdO_Customers_Small_Commercial!Y316+StdO_Customers_Lighting!Y316</f>
        <v>60198</v>
      </c>
      <c r="AA316" s="2">
        <f>IFERROR(INDEX('Holiday Schedule'!$D$3:$D$24,MATCH(Total_StdO_Customers!A316,'Holiday Schedule'!$C$3:$C$24,0)),0)</f>
        <v>0</v>
      </c>
      <c r="AB316" s="2">
        <f t="shared" si="32"/>
        <v>1</v>
      </c>
      <c r="AC316" s="2">
        <f t="shared" si="33"/>
        <v>0</v>
      </c>
      <c r="AD316" s="5">
        <f t="shared" si="34"/>
        <v>2050961</v>
      </c>
      <c r="AE316" s="5">
        <f t="shared" si="35"/>
        <v>2050961</v>
      </c>
      <c r="AG316" s="2">
        <f t="shared" si="36"/>
        <v>11</v>
      </c>
      <c r="AH316" s="2">
        <f t="shared" si="37"/>
        <v>2024</v>
      </c>
      <c r="AJ316" s="5">
        <f t="shared" si="38"/>
        <v>119520</v>
      </c>
      <c r="AK316" s="2">
        <f t="shared" si="39"/>
        <v>18</v>
      </c>
    </row>
    <row r="317" spans="1:37" x14ac:dyDescent="0.25">
      <c r="A317" s="4">
        <v>45600</v>
      </c>
      <c r="B317" s="12">
        <f>StdO_Customers_Residential!B317+StdO_Customers_Small_Commercial!B317+StdO_Customers_Lighting!B317</f>
        <v>57858</v>
      </c>
      <c r="C317" s="12">
        <f>StdO_Customers_Residential!C317+StdO_Customers_Small_Commercial!C317+StdO_Customers_Lighting!C317</f>
        <v>55643</v>
      </c>
      <c r="D317" s="12">
        <f>StdO_Customers_Residential!D317+StdO_Customers_Small_Commercial!D317+StdO_Customers_Lighting!D317</f>
        <v>53754</v>
      </c>
      <c r="E317" s="12">
        <f>StdO_Customers_Residential!E317+StdO_Customers_Small_Commercial!E317+StdO_Customers_Lighting!E317</f>
        <v>54608</v>
      </c>
      <c r="F317" s="12">
        <f>StdO_Customers_Residential!F317+StdO_Customers_Small_Commercial!F317+StdO_Customers_Lighting!F317</f>
        <v>58933</v>
      </c>
      <c r="G317" s="12">
        <f>StdO_Customers_Residential!G317+StdO_Customers_Small_Commercial!G317+StdO_Customers_Lighting!G317</f>
        <v>66146</v>
      </c>
      <c r="H317" s="12">
        <f>StdO_Customers_Residential!H317+StdO_Customers_Small_Commercial!H317+StdO_Customers_Lighting!H317</f>
        <v>89053</v>
      </c>
      <c r="I317" s="12">
        <f>StdO_Customers_Residential!I317+StdO_Customers_Small_Commercial!I317+StdO_Customers_Lighting!I317</f>
        <v>97991</v>
      </c>
      <c r="J317" s="12">
        <f>StdO_Customers_Residential!J317+StdO_Customers_Small_Commercial!J317+StdO_Customers_Lighting!J317</f>
        <v>94149</v>
      </c>
      <c r="K317" s="12">
        <f>StdO_Customers_Residential!K317+StdO_Customers_Small_Commercial!K317+StdO_Customers_Lighting!K317</f>
        <v>94341</v>
      </c>
      <c r="L317" s="12">
        <f>StdO_Customers_Residential!L317+StdO_Customers_Small_Commercial!L317+StdO_Customers_Lighting!L317</f>
        <v>93111</v>
      </c>
      <c r="M317" s="12">
        <f>StdO_Customers_Residential!M317+StdO_Customers_Small_Commercial!M317+StdO_Customers_Lighting!M317</f>
        <v>89638</v>
      </c>
      <c r="N317" s="12">
        <f>StdO_Customers_Residential!N317+StdO_Customers_Small_Commercial!N317+StdO_Customers_Lighting!N317</f>
        <v>86267</v>
      </c>
      <c r="O317" s="12">
        <f>StdO_Customers_Residential!O317+StdO_Customers_Small_Commercial!O317+StdO_Customers_Lighting!O317</f>
        <v>82816</v>
      </c>
      <c r="P317" s="12">
        <f>StdO_Customers_Residential!P317+StdO_Customers_Small_Commercial!P317+StdO_Customers_Lighting!P317</f>
        <v>83623</v>
      </c>
      <c r="Q317" s="12">
        <f>StdO_Customers_Residential!Q317+StdO_Customers_Small_Commercial!Q317+StdO_Customers_Lighting!Q317</f>
        <v>89833</v>
      </c>
      <c r="R317" s="12">
        <f>StdO_Customers_Residential!R317+StdO_Customers_Small_Commercial!R317+StdO_Customers_Lighting!R317</f>
        <v>104790</v>
      </c>
      <c r="S317" s="12">
        <f>StdO_Customers_Residential!S317+StdO_Customers_Small_Commercial!S317+StdO_Customers_Lighting!S317</f>
        <v>117487</v>
      </c>
      <c r="T317" s="12">
        <f>StdO_Customers_Residential!T317+StdO_Customers_Small_Commercial!T317+StdO_Customers_Lighting!T317</f>
        <v>118501</v>
      </c>
      <c r="U317" s="12">
        <f>StdO_Customers_Residential!U317+StdO_Customers_Small_Commercial!U317+StdO_Customers_Lighting!U317</f>
        <v>110511</v>
      </c>
      <c r="V317" s="12">
        <f>StdO_Customers_Residential!V317+StdO_Customers_Small_Commercial!V317+StdO_Customers_Lighting!V317</f>
        <v>105154</v>
      </c>
      <c r="W317" s="12">
        <f>StdO_Customers_Residential!W317+StdO_Customers_Small_Commercial!W317+StdO_Customers_Lighting!W317</f>
        <v>90965</v>
      </c>
      <c r="X317" s="12">
        <f>StdO_Customers_Residential!X317+StdO_Customers_Small_Commercial!X317+StdO_Customers_Lighting!X317</f>
        <v>72020</v>
      </c>
      <c r="Y317" s="12">
        <f>StdO_Customers_Residential!Y317+StdO_Customers_Small_Commercial!Y317+StdO_Customers_Lighting!Y317</f>
        <v>63619</v>
      </c>
      <c r="AA317" s="2">
        <f>IFERROR(INDEX('Holiday Schedule'!$D$3:$D$24,MATCH(Total_StdO_Customers!A317,'Holiday Schedule'!$C$3:$C$24,0)),0)</f>
        <v>0</v>
      </c>
      <c r="AB317" s="2">
        <f t="shared" si="32"/>
        <v>2</v>
      </c>
      <c r="AC317" s="2">
        <f t="shared" si="33"/>
        <v>1531197</v>
      </c>
      <c r="AD317" s="5">
        <f t="shared" si="34"/>
        <v>499614</v>
      </c>
      <c r="AE317" s="5">
        <f t="shared" si="35"/>
        <v>2030811</v>
      </c>
      <c r="AG317" s="2">
        <f t="shared" si="36"/>
        <v>11</v>
      </c>
      <c r="AH317" s="2">
        <f t="shared" si="37"/>
        <v>2024</v>
      </c>
      <c r="AJ317" s="5">
        <f t="shared" si="38"/>
        <v>118501</v>
      </c>
      <c r="AK317" s="2">
        <f t="shared" si="39"/>
        <v>19</v>
      </c>
    </row>
    <row r="318" spans="1:37" x14ac:dyDescent="0.25">
      <c r="A318" s="4">
        <v>45601</v>
      </c>
      <c r="B318" s="12">
        <f>StdO_Customers_Residential!B318+StdO_Customers_Small_Commercial!B318+StdO_Customers_Lighting!B318</f>
        <v>57664</v>
      </c>
      <c r="C318" s="12">
        <f>StdO_Customers_Residential!C318+StdO_Customers_Small_Commercial!C318+StdO_Customers_Lighting!C318</f>
        <v>55454</v>
      </c>
      <c r="D318" s="12">
        <f>StdO_Customers_Residential!D318+StdO_Customers_Small_Commercial!D318+StdO_Customers_Lighting!D318</f>
        <v>53576</v>
      </c>
      <c r="E318" s="12">
        <f>StdO_Customers_Residential!E318+StdO_Customers_Small_Commercial!E318+StdO_Customers_Lighting!E318</f>
        <v>54426</v>
      </c>
      <c r="F318" s="12">
        <f>StdO_Customers_Residential!F318+StdO_Customers_Small_Commercial!F318+StdO_Customers_Lighting!F318</f>
        <v>58733</v>
      </c>
      <c r="G318" s="12">
        <f>StdO_Customers_Residential!G318+StdO_Customers_Small_Commercial!G318+StdO_Customers_Lighting!G318</f>
        <v>65922</v>
      </c>
      <c r="H318" s="12">
        <f>StdO_Customers_Residential!H318+StdO_Customers_Small_Commercial!H318+StdO_Customers_Lighting!H318</f>
        <v>88820</v>
      </c>
      <c r="I318" s="12">
        <f>StdO_Customers_Residential!I318+StdO_Customers_Small_Commercial!I318+StdO_Customers_Lighting!I318</f>
        <v>97660</v>
      </c>
      <c r="J318" s="12">
        <f>StdO_Customers_Residential!J318+StdO_Customers_Small_Commercial!J318+StdO_Customers_Lighting!J318</f>
        <v>93835</v>
      </c>
      <c r="K318" s="12">
        <f>StdO_Customers_Residential!K318+StdO_Customers_Small_Commercial!K318+StdO_Customers_Lighting!K318</f>
        <v>94028</v>
      </c>
      <c r="L318" s="12">
        <f>StdO_Customers_Residential!L318+StdO_Customers_Small_Commercial!L318+StdO_Customers_Lighting!L318</f>
        <v>92806</v>
      </c>
      <c r="M318" s="12">
        <f>StdO_Customers_Residential!M318+StdO_Customers_Small_Commercial!M318+StdO_Customers_Lighting!M318</f>
        <v>89347</v>
      </c>
      <c r="N318" s="12">
        <f>StdO_Customers_Residential!N318+StdO_Customers_Small_Commercial!N318+StdO_Customers_Lighting!N318</f>
        <v>85988</v>
      </c>
      <c r="O318" s="12">
        <f>StdO_Customers_Residential!O318+StdO_Customers_Small_Commercial!O318+StdO_Customers_Lighting!O318</f>
        <v>82548</v>
      </c>
      <c r="P318" s="12">
        <f>StdO_Customers_Residential!P318+StdO_Customers_Small_Commercial!P318+StdO_Customers_Lighting!P318</f>
        <v>83353</v>
      </c>
      <c r="Q318" s="12">
        <f>StdO_Customers_Residential!Q318+StdO_Customers_Small_Commercial!Q318+StdO_Customers_Lighting!Q318</f>
        <v>89538</v>
      </c>
      <c r="R318" s="12">
        <f>StdO_Customers_Residential!R318+StdO_Customers_Small_Commercial!R318+StdO_Customers_Lighting!R318</f>
        <v>104410</v>
      </c>
      <c r="S318" s="12">
        <f>StdO_Customers_Residential!S318+StdO_Customers_Small_Commercial!S318+StdO_Customers_Lighting!S318</f>
        <v>117076</v>
      </c>
      <c r="T318" s="12">
        <f>StdO_Customers_Residential!T318+StdO_Customers_Small_Commercial!T318+StdO_Customers_Lighting!T318</f>
        <v>118082</v>
      </c>
      <c r="U318" s="12">
        <f>StdO_Customers_Residential!U318+StdO_Customers_Small_Commercial!U318+StdO_Customers_Lighting!U318</f>
        <v>110121</v>
      </c>
      <c r="V318" s="12">
        <f>StdO_Customers_Residential!V318+StdO_Customers_Small_Commercial!V318+StdO_Customers_Lighting!V318</f>
        <v>104785</v>
      </c>
      <c r="W318" s="12">
        <f>StdO_Customers_Residential!W318+StdO_Customers_Small_Commercial!W318+StdO_Customers_Lighting!W318</f>
        <v>90648</v>
      </c>
      <c r="X318" s="12">
        <f>StdO_Customers_Residential!X318+StdO_Customers_Small_Commercial!X318+StdO_Customers_Lighting!X318</f>
        <v>71769</v>
      </c>
      <c r="Y318" s="12">
        <f>StdO_Customers_Residential!Y318+StdO_Customers_Small_Commercial!Y318+StdO_Customers_Lighting!Y318</f>
        <v>63400</v>
      </c>
      <c r="AA318" s="2">
        <f>IFERROR(INDEX('Holiday Schedule'!$D$3:$D$24,MATCH(Total_StdO_Customers!A318,'Holiday Schedule'!$C$3:$C$24,0)),0)</f>
        <v>0</v>
      </c>
      <c r="AB318" s="2">
        <f t="shared" si="32"/>
        <v>3</v>
      </c>
      <c r="AC318" s="2">
        <f t="shared" si="33"/>
        <v>1525994</v>
      </c>
      <c r="AD318" s="5">
        <f t="shared" si="34"/>
        <v>497995</v>
      </c>
      <c r="AE318" s="5">
        <f t="shared" si="35"/>
        <v>2023989</v>
      </c>
      <c r="AG318" s="2">
        <f t="shared" si="36"/>
        <v>11</v>
      </c>
      <c r="AH318" s="2">
        <f t="shared" si="37"/>
        <v>2024</v>
      </c>
      <c r="AJ318" s="5">
        <f t="shared" si="38"/>
        <v>118082</v>
      </c>
      <c r="AK318" s="2">
        <f t="shared" si="39"/>
        <v>19</v>
      </c>
    </row>
    <row r="319" spans="1:37" x14ac:dyDescent="0.25">
      <c r="A319" s="4">
        <v>45602</v>
      </c>
      <c r="B319" s="12">
        <f>StdO_Customers_Residential!B319+StdO_Customers_Small_Commercial!B319+StdO_Customers_Lighting!B319</f>
        <v>57563</v>
      </c>
      <c r="C319" s="12">
        <f>StdO_Customers_Residential!C319+StdO_Customers_Small_Commercial!C319+StdO_Customers_Lighting!C319</f>
        <v>55362</v>
      </c>
      <c r="D319" s="12">
        <f>StdO_Customers_Residential!D319+StdO_Customers_Small_Commercial!D319+StdO_Customers_Lighting!D319</f>
        <v>53488</v>
      </c>
      <c r="E319" s="12">
        <f>StdO_Customers_Residential!E319+StdO_Customers_Small_Commercial!E319+StdO_Customers_Lighting!E319</f>
        <v>54335</v>
      </c>
      <c r="F319" s="12">
        <f>StdO_Customers_Residential!F319+StdO_Customers_Small_Commercial!F319+StdO_Customers_Lighting!F319</f>
        <v>58629</v>
      </c>
      <c r="G319" s="12">
        <f>StdO_Customers_Residential!G319+StdO_Customers_Small_Commercial!G319+StdO_Customers_Lighting!G319</f>
        <v>65797</v>
      </c>
      <c r="H319" s="12">
        <f>StdO_Customers_Residential!H319+StdO_Customers_Small_Commercial!H319+StdO_Customers_Lighting!H319</f>
        <v>88591</v>
      </c>
      <c r="I319" s="12">
        <f>StdO_Customers_Residential!I319+StdO_Customers_Small_Commercial!I319+StdO_Customers_Lighting!I319</f>
        <v>97472</v>
      </c>
      <c r="J319" s="12">
        <f>StdO_Customers_Residential!J319+StdO_Customers_Small_Commercial!J319+StdO_Customers_Lighting!J319</f>
        <v>93673</v>
      </c>
      <c r="K319" s="12">
        <f>StdO_Customers_Residential!K319+StdO_Customers_Small_Commercial!K319+StdO_Customers_Lighting!K319</f>
        <v>93872</v>
      </c>
      <c r="L319" s="12">
        <f>StdO_Customers_Residential!L319+StdO_Customers_Small_Commercial!L319+StdO_Customers_Lighting!L319</f>
        <v>92663</v>
      </c>
      <c r="M319" s="12">
        <f>StdO_Customers_Residential!M319+StdO_Customers_Small_Commercial!M319+StdO_Customers_Lighting!M319</f>
        <v>89210</v>
      </c>
      <c r="N319" s="12">
        <f>StdO_Customers_Residential!N319+StdO_Customers_Small_Commercial!N319+StdO_Customers_Lighting!N319</f>
        <v>85858</v>
      </c>
      <c r="O319" s="12">
        <f>StdO_Customers_Residential!O319+StdO_Customers_Small_Commercial!O319+StdO_Customers_Lighting!O319</f>
        <v>82427</v>
      </c>
      <c r="P319" s="12">
        <f>StdO_Customers_Residential!P319+StdO_Customers_Small_Commercial!P319+StdO_Customers_Lighting!P319</f>
        <v>83227</v>
      </c>
      <c r="Q319" s="12">
        <f>StdO_Customers_Residential!Q319+StdO_Customers_Small_Commercial!Q319+StdO_Customers_Lighting!Q319</f>
        <v>89400</v>
      </c>
      <c r="R319" s="12">
        <f>StdO_Customers_Residential!R319+StdO_Customers_Small_Commercial!R319+StdO_Customers_Lighting!R319</f>
        <v>104248</v>
      </c>
      <c r="S319" s="12">
        <f>StdO_Customers_Residential!S319+StdO_Customers_Small_Commercial!S319+StdO_Customers_Lighting!S319</f>
        <v>116841</v>
      </c>
      <c r="T319" s="12">
        <f>StdO_Customers_Residential!T319+StdO_Customers_Small_Commercial!T319+StdO_Customers_Lighting!T319</f>
        <v>117836</v>
      </c>
      <c r="U319" s="12">
        <f>StdO_Customers_Residential!U319+StdO_Customers_Small_Commercial!U319+StdO_Customers_Lighting!U319</f>
        <v>109895</v>
      </c>
      <c r="V319" s="12">
        <f>StdO_Customers_Residential!V319+StdO_Customers_Small_Commercial!V319+StdO_Customers_Lighting!V319</f>
        <v>104571</v>
      </c>
      <c r="W319" s="12">
        <f>StdO_Customers_Residential!W319+StdO_Customers_Small_Commercial!W319+StdO_Customers_Lighting!W319</f>
        <v>90471</v>
      </c>
      <c r="X319" s="12">
        <f>StdO_Customers_Residential!X319+StdO_Customers_Small_Commercial!X319+StdO_Customers_Lighting!X319</f>
        <v>71637</v>
      </c>
      <c r="Y319" s="12">
        <f>StdO_Customers_Residential!Y319+StdO_Customers_Small_Commercial!Y319+StdO_Customers_Lighting!Y319</f>
        <v>63287</v>
      </c>
      <c r="AA319" s="2">
        <f>IFERROR(INDEX('Holiday Schedule'!$D$3:$D$24,MATCH(Total_StdO_Customers!A319,'Holiday Schedule'!$C$3:$C$24,0)),0)</f>
        <v>0</v>
      </c>
      <c r="AB319" s="2">
        <f t="shared" si="32"/>
        <v>4</v>
      </c>
      <c r="AC319" s="2">
        <f t="shared" si="33"/>
        <v>1523301</v>
      </c>
      <c r="AD319" s="5">
        <f t="shared" si="34"/>
        <v>497052</v>
      </c>
      <c r="AE319" s="5">
        <f t="shared" si="35"/>
        <v>2020353</v>
      </c>
      <c r="AG319" s="2">
        <f t="shared" si="36"/>
        <v>11</v>
      </c>
      <c r="AH319" s="2">
        <f t="shared" si="37"/>
        <v>2024</v>
      </c>
      <c r="AJ319" s="5">
        <f t="shared" si="38"/>
        <v>117836</v>
      </c>
      <c r="AK319" s="2">
        <f t="shared" si="39"/>
        <v>19</v>
      </c>
    </row>
    <row r="320" spans="1:37" x14ac:dyDescent="0.25">
      <c r="A320" s="4">
        <v>45603</v>
      </c>
      <c r="B320" s="12">
        <f>StdO_Customers_Residential!B320+StdO_Customers_Small_Commercial!B320+StdO_Customers_Lighting!B320</f>
        <v>57605</v>
      </c>
      <c r="C320" s="12">
        <f>StdO_Customers_Residential!C320+StdO_Customers_Small_Commercial!C320+StdO_Customers_Lighting!C320</f>
        <v>55401</v>
      </c>
      <c r="D320" s="12">
        <f>StdO_Customers_Residential!D320+StdO_Customers_Small_Commercial!D320+StdO_Customers_Lighting!D320</f>
        <v>53524</v>
      </c>
      <c r="E320" s="12">
        <f>StdO_Customers_Residential!E320+StdO_Customers_Small_Commercial!E320+StdO_Customers_Lighting!E320</f>
        <v>54374</v>
      </c>
      <c r="F320" s="12">
        <f>StdO_Customers_Residential!F320+StdO_Customers_Small_Commercial!F320+StdO_Customers_Lighting!F320</f>
        <v>58677</v>
      </c>
      <c r="G320" s="12">
        <f>StdO_Customers_Residential!G320+StdO_Customers_Small_Commercial!G320+StdO_Customers_Lighting!G320</f>
        <v>65852</v>
      </c>
      <c r="H320" s="12">
        <f>StdO_Customers_Residential!H320+StdO_Customers_Small_Commercial!H320+StdO_Customers_Lighting!H320</f>
        <v>88675</v>
      </c>
      <c r="I320" s="12">
        <f>StdO_Customers_Residential!I320+StdO_Customers_Small_Commercial!I320+StdO_Customers_Lighting!I320</f>
        <v>97546</v>
      </c>
      <c r="J320" s="12">
        <f>StdO_Customers_Residential!J320+StdO_Customers_Small_Commercial!J320+StdO_Customers_Lighting!J320</f>
        <v>93746</v>
      </c>
      <c r="K320" s="12">
        <f>StdO_Customers_Residential!K320+StdO_Customers_Small_Commercial!K320+StdO_Customers_Lighting!K320</f>
        <v>93944</v>
      </c>
      <c r="L320" s="12">
        <f>StdO_Customers_Residential!L320+StdO_Customers_Small_Commercial!L320+StdO_Customers_Lighting!L320</f>
        <v>92730</v>
      </c>
      <c r="M320" s="12">
        <f>StdO_Customers_Residential!M320+StdO_Customers_Small_Commercial!M320+StdO_Customers_Lighting!M320</f>
        <v>89274</v>
      </c>
      <c r="N320" s="12">
        <f>StdO_Customers_Residential!N320+StdO_Customers_Small_Commercial!N320+StdO_Customers_Lighting!N320</f>
        <v>85920</v>
      </c>
      <c r="O320" s="12">
        <f>StdO_Customers_Residential!O320+StdO_Customers_Small_Commercial!O320+StdO_Customers_Lighting!O320</f>
        <v>82486</v>
      </c>
      <c r="P320" s="12">
        <f>StdO_Customers_Residential!P320+StdO_Customers_Small_Commercial!P320+StdO_Customers_Lighting!P320</f>
        <v>83288</v>
      </c>
      <c r="Q320" s="12">
        <f>StdO_Customers_Residential!Q320+StdO_Customers_Small_Commercial!Q320+StdO_Customers_Lighting!Q320</f>
        <v>89466</v>
      </c>
      <c r="R320" s="12">
        <f>StdO_Customers_Residential!R320+StdO_Customers_Small_Commercial!R320+StdO_Customers_Lighting!R320</f>
        <v>104310</v>
      </c>
      <c r="S320" s="12">
        <f>StdO_Customers_Residential!S320+StdO_Customers_Small_Commercial!S320+StdO_Customers_Lighting!S320</f>
        <v>116936</v>
      </c>
      <c r="T320" s="12">
        <f>StdO_Customers_Residential!T320+StdO_Customers_Small_Commercial!T320+StdO_Customers_Lighting!T320</f>
        <v>117930</v>
      </c>
      <c r="U320" s="12">
        <f>StdO_Customers_Residential!U320+StdO_Customers_Small_Commercial!U320+StdO_Customers_Lighting!U320</f>
        <v>109982</v>
      </c>
      <c r="V320" s="12">
        <f>StdO_Customers_Residential!V320+StdO_Customers_Small_Commercial!V320+StdO_Customers_Lighting!V320</f>
        <v>104656</v>
      </c>
      <c r="W320" s="12">
        <f>StdO_Customers_Residential!W320+StdO_Customers_Small_Commercial!W320+StdO_Customers_Lighting!W320</f>
        <v>90545</v>
      </c>
      <c r="X320" s="12">
        <f>StdO_Customers_Residential!X320+StdO_Customers_Small_Commercial!X320+StdO_Customers_Lighting!X320</f>
        <v>71692</v>
      </c>
      <c r="Y320" s="12">
        <f>StdO_Customers_Residential!Y320+StdO_Customers_Small_Commercial!Y320+StdO_Customers_Lighting!Y320</f>
        <v>63338</v>
      </c>
      <c r="AA320" s="2">
        <f>IFERROR(INDEX('Holiday Schedule'!$D$3:$D$24,MATCH(Total_StdO_Customers!A320,'Holiday Schedule'!$C$3:$C$24,0)),0)</f>
        <v>0</v>
      </c>
      <c r="AB320" s="2">
        <f t="shared" si="32"/>
        <v>5</v>
      </c>
      <c r="AC320" s="2">
        <f t="shared" si="33"/>
        <v>1524451</v>
      </c>
      <c r="AD320" s="5">
        <f t="shared" si="34"/>
        <v>497446</v>
      </c>
      <c r="AE320" s="5">
        <f t="shared" si="35"/>
        <v>2021897</v>
      </c>
      <c r="AG320" s="2">
        <f t="shared" si="36"/>
        <v>11</v>
      </c>
      <c r="AH320" s="2">
        <f t="shared" si="37"/>
        <v>2024</v>
      </c>
      <c r="AJ320" s="5">
        <f t="shared" si="38"/>
        <v>117930</v>
      </c>
      <c r="AK320" s="2">
        <f t="shared" si="39"/>
        <v>19</v>
      </c>
    </row>
    <row r="321" spans="1:37" x14ac:dyDescent="0.25">
      <c r="A321" s="4">
        <v>45604</v>
      </c>
      <c r="B321" s="12">
        <f>StdO_Customers_Residential!B321+StdO_Customers_Small_Commercial!B321+StdO_Customers_Lighting!B321</f>
        <v>57542</v>
      </c>
      <c r="C321" s="12">
        <f>StdO_Customers_Residential!C321+StdO_Customers_Small_Commercial!C321+StdO_Customers_Lighting!C321</f>
        <v>55343</v>
      </c>
      <c r="D321" s="12">
        <f>StdO_Customers_Residential!D321+StdO_Customers_Small_Commercial!D321+StdO_Customers_Lighting!D321</f>
        <v>53471</v>
      </c>
      <c r="E321" s="12">
        <f>StdO_Customers_Residential!E321+StdO_Customers_Small_Commercial!E321+StdO_Customers_Lighting!E321</f>
        <v>54318</v>
      </c>
      <c r="F321" s="12">
        <f>StdO_Customers_Residential!F321+StdO_Customers_Small_Commercial!F321+StdO_Customers_Lighting!F321</f>
        <v>58614</v>
      </c>
      <c r="G321" s="12">
        <f>StdO_Customers_Residential!G321+StdO_Customers_Small_Commercial!G321+StdO_Customers_Lighting!G321</f>
        <v>65784</v>
      </c>
      <c r="H321" s="12">
        <f>StdO_Customers_Residential!H321+StdO_Customers_Small_Commercial!H321+StdO_Customers_Lighting!H321</f>
        <v>88563</v>
      </c>
      <c r="I321" s="12">
        <f>StdO_Customers_Residential!I321+StdO_Customers_Small_Commercial!I321+StdO_Customers_Lighting!I321</f>
        <v>97437</v>
      </c>
      <c r="J321" s="12">
        <f>StdO_Customers_Residential!J321+StdO_Customers_Small_Commercial!J321+StdO_Customers_Lighting!J321</f>
        <v>93640</v>
      </c>
      <c r="K321" s="12">
        <f>StdO_Customers_Residential!K321+StdO_Customers_Small_Commercial!K321+StdO_Customers_Lighting!K321</f>
        <v>93842</v>
      </c>
      <c r="L321" s="12">
        <f>StdO_Customers_Residential!L321+StdO_Customers_Small_Commercial!L321+StdO_Customers_Lighting!L321</f>
        <v>92629</v>
      </c>
      <c r="M321" s="12">
        <f>StdO_Customers_Residential!M321+StdO_Customers_Small_Commercial!M321+StdO_Customers_Lighting!M321</f>
        <v>89182</v>
      </c>
      <c r="N321" s="12">
        <f>StdO_Customers_Residential!N321+StdO_Customers_Small_Commercial!N321+StdO_Customers_Lighting!N321</f>
        <v>85833</v>
      </c>
      <c r="O321" s="12">
        <f>StdO_Customers_Residential!O321+StdO_Customers_Small_Commercial!O321+StdO_Customers_Lighting!O321</f>
        <v>82404</v>
      </c>
      <c r="P321" s="12">
        <f>StdO_Customers_Residential!P321+StdO_Customers_Small_Commercial!P321+StdO_Customers_Lighting!P321</f>
        <v>83201</v>
      </c>
      <c r="Q321" s="12">
        <f>StdO_Customers_Residential!Q321+StdO_Customers_Small_Commercial!Q321+StdO_Customers_Lighting!Q321</f>
        <v>89373</v>
      </c>
      <c r="R321" s="12">
        <f>StdO_Customers_Residential!R321+StdO_Customers_Small_Commercial!R321+StdO_Customers_Lighting!R321</f>
        <v>104208</v>
      </c>
      <c r="S321" s="12">
        <f>StdO_Customers_Residential!S321+StdO_Customers_Small_Commercial!S321+StdO_Customers_Lighting!S321</f>
        <v>116803</v>
      </c>
      <c r="T321" s="12">
        <f>StdO_Customers_Residential!T321+StdO_Customers_Small_Commercial!T321+StdO_Customers_Lighting!T321</f>
        <v>117794</v>
      </c>
      <c r="U321" s="12">
        <f>StdO_Customers_Residential!U321+StdO_Customers_Small_Commercial!U321+StdO_Customers_Lighting!U321</f>
        <v>109857</v>
      </c>
      <c r="V321" s="12">
        <f>StdO_Customers_Residential!V321+StdO_Customers_Small_Commercial!V321+StdO_Customers_Lighting!V321</f>
        <v>104537</v>
      </c>
      <c r="W321" s="12">
        <f>StdO_Customers_Residential!W321+StdO_Customers_Small_Commercial!W321+StdO_Customers_Lighting!W321</f>
        <v>90444</v>
      </c>
      <c r="X321" s="12">
        <f>StdO_Customers_Residential!X321+StdO_Customers_Small_Commercial!X321+StdO_Customers_Lighting!X321</f>
        <v>71620</v>
      </c>
      <c r="Y321" s="12">
        <f>StdO_Customers_Residential!Y321+StdO_Customers_Small_Commercial!Y321+StdO_Customers_Lighting!Y321</f>
        <v>63272</v>
      </c>
      <c r="AA321" s="2">
        <f>IFERROR(INDEX('Holiday Schedule'!$D$3:$D$24,MATCH(Total_StdO_Customers!A321,'Holiday Schedule'!$C$3:$C$24,0)),0)</f>
        <v>0</v>
      </c>
      <c r="AB321" s="2">
        <f t="shared" si="32"/>
        <v>6</v>
      </c>
      <c r="AC321" s="2">
        <f t="shared" si="33"/>
        <v>1522804</v>
      </c>
      <c r="AD321" s="5">
        <f t="shared" si="34"/>
        <v>496907</v>
      </c>
      <c r="AE321" s="5">
        <f t="shared" si="35"/>
        <v>2019711</v>
      </c>
      <c r="AG321" s="2">
        <f t="shared" si="36"/>
        <v>11</v>
      </c>
      <c r="AH321" s="2">
        <f t="shared" si="37"/>
        <v>2024</v>
      </c>
      <c r="AJ321" s="5">
        <f t="shared" si="38"/>
        <v>117794</v>
      </c>
      <c r="AK321" s="2">
        <f t="shared" si="39"/>
        <v>19</v>
      </c>
    </row>
    <row r="322" spans="1:37" x14ac:dyDescent="0.25">
      <c r="A322" s="4">
        <v>45605</v>
      </c>
      <c r="B322" s="12">
        <f>StdO_Customers_Residential!B322+StdO_Customers_Small_Commercial!B322+StdO_Customers_Lighting!B322</f>
        <v>58752</v>
      </c>
      <c r="C322" s="12">
        <f>StdO_Customers_Residential!C322+StdO_Customers_Small_Commercial!C322+StdO_Customers_Lighting!C322</f>
        <v>54790</v>
      </c>
      <c r="D322" s="12">
        <f>StdO_Customers_Residential!D322+StdO_Customers_Small_Commercial!D322+StdO_Customers_Lighting!D322</f>
        <v>53712</v>
      </c>
      <c r="E322" s="12">
        <f>StdO_Customers_Residential!E322+StdO_Customers_Small_Commercial!E322+StdO_Customers_Lighting!E322</f>
        <v>54174</v>
      </c>
      <c r="F322" s="12">
        <f>StdO_Customers_Residential!F322+StdO_Customers_Small_Commercial!F322+StdO_Customers_Lighting!F322</f>
        <v>58256</v>
      </c>
      <c r="G322" s="12">
        <f>StdO_Customers_Residential!G322+StdO_Customers_Small_Commercial!G322+StdO_Customers_Lighting!G322</f>
        <v>65330</v>
      </c>
      <c r="H322" s="12">
        <f>StdO_Customers_Residential!H322+StdO_Customers_Small_Commercial!H322+StdO_Customers_Lighting!H322</f>
        <v>81128</v>
      </c>
      <c r="I322" s="12">
        <f>StdO_Customers_Residential!I322+StdO_Customers_Small_Commercial!I322+StdO_Customers_Lighting!I322</f>
        <v>88723</v>
      </c>
      <c r="J322" s="12">
        <f>StdO_Customers_Residential!J322+StdO_Customers_Small_Commercial!J322+StdO_Customers_Lighting!J322</f>
        <v>92781</v>
      </c>
      <c r="K322" s="12">
        <f>StdO_Customers_Residential!K322+StdO_Customers_Small_Commercial!K322+StdO_Customers_Lighting!K322</f>
        <v>97937</v>
      </c>
      <c r="L322" s="12">
        <f>StdO_Customers_Residential!L322+StdO_Customers_Small_Commercial!L322+StdO_Customers_Lighting!L322</f>
        <v>97438</v>
      </c>
      <c r="M322" s="12">
        <f>StdO_Customers_Residential!M322+StdO_Customers_Small_Commercial!M322+StdO_Customers_Lighting!M322</f>
        <v>93906</v>
      </c>
      <c r="N322" s="12">
        <f>StdO_Customers_Residential!N322+StdO_Customers_Small_Commercial!N322+StdO_Customers_Lighting!N322</f>
        <v>89119</v>
      </c>
      <c r="O322" s="12">
        <f>StdO_Customers_Residential!O322+StdO_Customers_Small_Commercial!O322+StdO_Customers_Lighting!O322</f>
        <v>86163</v>
      </c>
      <c r="P322" s="12">
        <f>StdO_Customers_Residential!P322+StdO_Customers_Small_Commercial!P322+StdO_Customers_Lighting!P322</f>
        <v>86055</v>
      </c>
      <c r="Q322" s="12">
        <f>StdO_Customers_Residential!Q322+StdO_Customers_Small_Commercial!Q322+StdO_Customers_Lighting!Q322</f>
        <v>92622</v>
      </c>
      <c r="R322" s="12">
        <f>StdO_Customers_Residential!R322+StdO_Customers_Small_Commercial!R322+StdO_Customers_Lighting!R322</f>
        <v>106793</v>
      </c>
      <c r="S322" s="12">
        <f>StdO_Customers_Residential!S322+StdO_Customers_Small_Commercial!S322+StdO_Customers_Lighting!S322</f>
        <v>118115</v>
      </c>
      <c r="T322" s="12">
        <f>StdO_Customers_Residential!T322+StdO_Customers_Small_Commercial!T322+StdO_Customers_Lighting!T322</f>
        <v>117337</v>
      </c>
      <c r="U322" s="12">
        <f>StdO_Customers_Residential!U322+StdO_Customers_Small_Commercial!U322+StdO_Customers_Lighting!U322</f>
        <v>111186</v>
      </c>
      <c r="V322" s="12">
        <f>StdO_Customers_Residential!V322+StdO_Customers_Small_Commercial!V322+StdO_Customers_Lighting!V322</f>
        <v>103317</v>
      </c>
      <c r="W322" s="12">
        <f>StdO_Customers_Residential!W322+StdO_Customers_Small_Commercial!W322+StdO_Customers_Lighting!W322</f>
        <v>87853</v>
      </c>
      <c r="X322" s="12">
        <f>StdO_Customers_Residential!X322+StdO_Customers_Small_Commercial!X322+StdO_Customers_Lighting!X322</f>
        <v>73060</v>
      </c>
      <c r="Y322" s="12">
        <f>StdO_Customers_Residential!Y322+StdO_Customers_Small_Commercial!Y322+StdO_Customers_Lighting!Y322</f>
        <v>59531</v>
      </c>
      <c r="AA322" s="2">
        <f>IFERROR(INDEX('Holiday Schedule'!$D$3:$D$24,MATCH(Total_StdO_Customers!A322,'Holiday Schedule'!$C$3:$C$24,0)),0)</f>
        <v>0</v>
      </c>
      <c r="AB322" s="2">
        <f t="shared" si="32"/>
        <v>7</v>
      </c>
      <c r="AC322" s="2">
        <f t="shared" si="33"/>
        <v>0</v>
      </c>
      <c r="AD322" s="5">
        <f t="shared" si="34"/>
        <v>2028078</v>
      </c>
      <c r="AE322" s="5">
        <f t="shared" si="35"/>
        <v>2028078</v>
      </c>
      <c r="AG322" s="2">
        <f t="shared" si="36"/>
        <v>11</v>
      </c>
      <c r="AH322" s="2">
        <f t="shared" si="37"/>
        <v>2024</v>
      </c>
      <c r="AJ322" s="5">
        <f t="shared" si="38"/>
        <v>118115</v>
      </c>
      <c r="AK322" s="2">
        <f t="shared" si="39"/>
        <v>18</v>
      </c>
    </row>
    <row r="323" spans="1:37" x14ac:dyDescent="0.25">
      <c r="A323" s="4">
        <v>45606</v>
      </c>
      <c r="B323" s="12">
        <f>StdO_Customers_Residential!B323+StdO_Customers_Small_Commercial!B323+StdO_Customers_Lighting!B323</f>
        <v>58748</v>
      </c>
      <c r="C323" s="12">
        <f>StdO_Customers_Residential!C323+StdO_Customers_Small_Commercial!C323+StdO_Customers_Lighting!C323</f>
        <v>54786</v>
      </c>
      <c r="D323" s="12">
        <f>StdO_Customers_Residential!D323+StdO_Customers_Small_Commercial!D323+StdO_Customers_Lighting!D323</f>
        <v>53708</v>
      </c>
      <c r="E323" s="12">
        <f>StdO_Customers_Residential!E323+StdO_Customers_Small_Commercial!E323+StdO_Customers_Lighting!E323</f>
        <v>54172</v>
      </c>
      <c r="F323" s="12">
        <f>StdO_Customers_Residential!F323+StdO_Customers_Small_Commercial!F323+StdO_Customers_Lighting!F323</f>
        <v>58254</v>
      </c>
      <c r="G323" s="12">
        <f>StdO_Customers_Residential!G323+StdO_Customers_Small_Commercial!G323+StdO_Customers_Lighting!G323</f>
        <v>65327</v>
      </c>
      <c r="H323" s="12">
        <f>StdO_Customers_Residential!H323+StdO_Customers_Small_Commercial!H323+StdO_Customers_Lighting!H323</f>
        <v>81118</v>
      </c>
      <c r="I323" s="12">
        <f>StdO_Customers_Residential!I323+StdO_Customers_Small_Commercial!I323+StdO_Customers_Lighting!I323</f>
        <v>88716</v>
      </c>
      <c r="J323" s="12">
        <f>StdO_Customers_Residential!J323+StdO_Customers_Small_Commercial!J323+StdO_Customers_Lighting!J323</f>
        <v>92773</v>
      </c>
      <c r="K323" s="12">
        <f>StdO_Customers_Residential!K323+StdO_Customers_Small_Commercial!K323+StdO_Customers_Lighting!K323</f>
        <v>97930</v>
      </c>
      <c r="L323" s="12">
        <f>StdO_Customers_Residential!L323+StdO_Customers_Small_Commercial!L323+StdO_Customers_Lighting!L323</f>
        <v>97433</v>
      </c>
      <c r="M323" s="12">
        <f>StdO_Customers_Residential!M323+StdO_Customers_Small_Commercial!M323+StdO_Customers_Lighting!M323</f>
        <v>93901</v>
      </c>
      <c r="N323" s="12">
        <f>StdO_Customers_Residential!N323+StdO_Customers_Small_Commercial!N323+StdO_Customers_Lighting!N323</f>
        <v>89114</v>
      </c>
      <c r="O323" s="12">
        <f>StdO_Customers_Residential!O323+StdO_Customers_Small_Commercial!O323+StdO_Customers_Lighting!O323</f>
        <v>86159</v>
      </c>
      <c r="P323" s="12">
        <f>StdO_Customers_Residential!P323+StdO_Customers_Small_Commercial!P323+StdO_Customers_Lighting!P323</f>
        <v>86048</v>
      </c>
      <c r="Q323" s="12">
        <f>StdO_Customers_Residential!Q323+StdO_Customers_Small_Commercial!Q323+StdO_Customers_Lighting!Q323</f>
        <v>92618</v>
      </c>
      <c r="R323" s="12">
        <f>StdO_Customers_Residential!R323+StdO_Customers_Small_Commercial!R323+StdO_Customers_Lighting!R323</f>
        <v>106803</v>
      </c>
      <c r="S323" s="12">
        <f>StdO_Customers_Residential!S323+StdO_Customers_Small_Commercial!S323+StdO_Customers_Lighting!S323</f>
        <v>118104</v>
      </c>
      <c r="T323" s="12">
        <f>StdO_Customers_Residential!T323+StdO_Customers_Small_Commercial!T323+StdO_Customers_Lighting!T323</f>
        <v>117328</v>
      </c>
      <c r="U323" s="12">
        <f>StdO_Customers_Residential!U323+StdO_Customers_Small_Commercial!U323+StdO_Customers_Lighting!U323</f>
        <v>111178</v>
      </c>
      <c r="V323" s="12">
        <f>StdO_Customers_Residential!V323+StdO_Customers_Small_Commercial!V323+StdO_Customers_Lighting!V323</f>
        <v>103309</v>
      </c>
      <c r="W323" s="12">
        <f>StdO_Customers_Residential!W323+StdO_Customers_Small_Commercial!W323+StdO_Customers_Lighting!W323</f>
        <v>87844</v>
      </c>
      <c r="X323" s="12">
        <f>StdO_Customers_Residential!X323+StdO_Customers_Small_Commercial!X323+StdO_Customers_Lighting!X323</f>
        <v>73051</v>
      </c>
      <c r="Y323" s="12">
        <f>StdO_Customers_Residential!Y323+StdO_Customers_Small_Commercial!Y323+StdO_Customers_Lighting!Y323</f>
        <v>59530</v>
      </c>
      <c r="AA323" s="2">
        <f>IFERROR(INDEX('Holiday Schedule'!$D$3:$D$24,MATCH(Total_StdO_Customers!A323,'Holiday Schedule'!$C$3:$C$24,0)),0)</f>
        <v>0</v>
      </c>
      <c r="AB323" s="2">
        <f t="shared" si="32"/>
        <v>1</v>
      </c>
      <c r="AC323" s="2">
        <f t="shared" si="33"/>
        <v>0</v>
      </c>
      <c r="AD323" s="5">
        <f t="shared" si="34"/>
        <v>2027952</v>
      </c>
      <c r="AE323" s="5">
        <f t="shared" si="35"/>
        <v>2027952</v>
      </c>
      <c r="AG323" s="2">
        <f t="shared" si="36"/>
        <v>11</v>
      </c>
      <c r="AH323" s="2">
        <f t="shared" si="37"/>
        <v>2024</v>
      </c>
      <c r="AJ323" s="5">
        <f t="shared" si="38"/>
        <v>118104</v>
      </c>
      <c r="AK323" s="2">
        <f t="shared" si="39"/>
        <v>18</v>
      </c>
    </row>
    <row r="324" spans="1:37" x14ac:dyDescent="0.25">
      <c r="A324" s="4">
        <v>45607</v>
      </c>
      <c r="B324" s="12">
        <f>StdO_Customers_Residential!B324+StdO_Customers_Small_Commercial!B324+StdO_Customers_Lighting!B324</f>
        <v>58744</v>
      </c>
      <c r="C324" s="12">
        <f>StdO_Customers_Residential!C324+StdO_Customers_Small_Commercial!C324+StdO_Customers_Lighting!C324</f>
        <v>54779</v>
      </c>
      <c r="D324" s="12">
        <f>StdO_Customers_Residential!D324+StdO_Customers_Small_Commercial!D324+StdO_Customers_Lighting!D324</f>
        <v>53700</v>
      </c>
      <c r="E324" s="12">
        <f>StdO_Customers_Residential!E324+StdO_Customers_Small_Commercial!E324+StdO_Customers_Lighting!E324</f>
        <v>54164</v>
      </c>
      <c r="F324" s="12">
        <f>StdO_Customers_Residential!F324+StdO_Customers_Small_Commercial!F324+StdO_Customers_Lighting!F324</f>
        <v>58244</v>
      </c>
      <c r="G324" s="12">
        <f>StdO_Customers_Residential!G324+StdO_Customers_Small_Commercial!G324+StdO_Customers_Lighting!G324</f>
        <v>65314</v>
      </c>
      <c r="H324" s="12">
        <f>StdO_Customers_Residential!H324+StdO_Customers_Small_Commercial!H324+StdO_Customers_Lighting!H324</f>
        <v>81182</v>
      </c>
      <c r="I324" s="12">
        <f>StdO_Customers_Residential!I324+StdO_Customers_Small_Commercial!I324+StdO_Customers_Lighting!I324</f>
        <v>88730</v>
      </c>
      <c r="J324" s="12">
        <f>StdO_Customers_Residential!J324+StdO_Customers_Small_Commercial!J324+StdO_Customers_Lighting!J324</f>
        <v>92762</v>
      </c>
      <c r="K324" s="12">
        <f>StdO_Customers_Residential!K324+StdO_Customers_Small_Commercial!K324+StdO_Customers_Lighting!K324</f>
        <v>97919</v>
      </c>
      <c r="L324" s="12">
        <f>StdO_Customers_Residential!L324+StdO_Customers_Small_Commercial!L324+StdO_Customers_Lighting!L324</f>
        <v>97419</v>
      </c>
      <c r="M324" s="12">
        <f>StdO_Customers_Residential!M324+StdO_Customers_Small_Commercial!M324+StdO_Customers_Lighting!M324</f>
        <v>93888</v>
      </c>
      <c r="N324" s="12">
        <f>StdO_Customers_Residential!N324+StdO_Customers_Small_Commercial!N324+StdO_Customers_Lighting!N324</f>
        <v>89102</v>
      </c>
      <c r="O324" s="12">
        <f>StdO_Customers_Residential!O324+StdO_Customers_Small_Commercial!O324+StdO_Customers_Lighting!O324</f>
        <v>86147</v>
      </c>
      <c r="P324" s="12">
        <f>StdO_Customers_Residential!P324+StdO_Customers_Small_Commercial!P324+StdO_Customers_Lighting!P324</f>
        <v>86037</v>
      </c>
      <c r="Q324" s="12">
        <f>StdO_Customers_Residential!Q324+StdO_Customers_Small_Commercial!Q324+StdO_Customers_Lighting!Q324</f>
        <v>92604</v>
      </c>
      <c r="R324" s="12">
        <f>StdO_Customers_Residential!R324+StdO_Customers_Small_Commercial!R324+StdO_Customers_Lighting!R324</f>
        <v>106789</v>
      </c>
      <c r="S324" s="12">
        <f>StdO_Customers_Residential!S324+StdO_Customers_Small_Commercial!S324+StdO_Customers_Lighting!S324</f>
        <v>118084</v>
      </c>
      <c r="T324" s="12">
        <f>StdO_Customers_Residential!T324+StdO_Customers_Small_Commercial!T324+StdO_Customers_Lighting!T324</f>
        <v>117308</v>
      </c>
      <c r="U324" s="12">
        <f>StdO_Customers_Residential!U324+StdO_Customers_Small_Commercial!U324+StdO_Customers_Lighting!U324</f>
        <v>111162</v>
      </c>
      <c r="V324" s="12">
        <f>StdO_Customers_Residential!V324+StdO_Customers_Small_Commercial!V324+StdO_Customers_Lighting!V324</f>
        <v>103293</v>
      </c>
      <c r="W324" s="12">
        <f>StdO_Customers_Residential!W324+StdO_Customers_Small_Commercial!W324+StdO_Customers_Lighting!W324</f>
        <v>87831</v>
      </c>
      <c r="X324" s="12">
        <f>StdO_Customers_Residential!X324+StdO_Customers_Small_Commercial!X324+StdO_Customers_Lighting!X324</f>
        <v>73043</v>
      </c>
      <c r="Y324" s="12">
        <f>StdO_Customers_Residential!Y324+StdO_Customers_Small_Commercial!Y324+StdO_Customers_Lighting!Y324</f>
        <v>59520</v>
      </c>
      <c r="AA324" s="2">
        <f>IFERROR(INDEX('Holiday Schedule'!$D$3:$D$24,MATCH(Total_StdO_Customers!A324,'Holiday Schedule'!$C$3:$C$24,0)),0)</f>
        <v>1</v>
      </c>
      <c r="AB324" s="2">
        <f t="shared" si="32"/>
        <v>2</v>
      </c>
      <c r="AC324" s="2">
        <f t="shared" si="33"/>
        <v>0</v>
      </c>
      <c r="AD324" s="5">
        <f t="shared" si="34"/>
        <v>2027765</v>
      </c>
      <c r="AE324" s="5">
        <f t="shared" si="35"/>
        <v>2027765</v>
      </c>
      <c r="AG324" s="2">
        <f t="shared" si="36"/>
        <v>11</v>
      </c>
      <c r="AH324" s="2">
        <f t="shared" si="37"/>
        <v>2024</v>
      </c>
      <c r="AJ324" s="5">
        <f t="shared" si="38"/>
        <v>118084</v>
      </c>
      <c r="AK324" s="2">
        <f t="shared" si="39"/>
        <v>18</v>
      </c>
    </row>
    <row r="325" spans="1:37" x14ac:dyDescent="0.25">
      <c r="A325" s="4">
        <v>45608</v>
      </c>
      <c r="B325" s="12">
        <f>StdO_Customers_Residential!B325+StdO_Customers_Small_Commercial!B325+StdO_Customers_Lighting!B325</f>
        <v>57535</v>
      </c>
      <c r="C325" s="12">
        <f>StdO_Customers_Residential!C325+StdO_Customers_Small_Commercial!C325+StdO_Customers_Lighting!C325</f>
        <v>55340</v>
      </c>
      <c r="D325" s="12">
        <f>StdO_Customers_Residential!D325+StdO_Customers_Small_Commercial!D325+StdO_Customers_Lighting!D325</f>
        <v>53464</v>
      </c>
      <c r="E325" s="12">
        <f>StdO_Customers_Residential!E325+StdO_Customers_Small_Commercial!E325+StdO_Customers_Lighting!E325</f>
        <v>54314</v>
      </c>
      <c r="F325" s="12">
        <f>StdO_Customers_Residential!F325+StdO_Customers_Small_Commercial!F325+StdO_Customers_Lighting!F325</f>
        <v>58608</v>
      </c>
      <c r="G325" s="12">
        <f>StdO_Customers_Residential!G325+StdO_Customers_Small_Commercial!G325+StdO_Customers_Lighting!G325</f>
        <v>65777</v>
      </c>
      <c r="H325" s="12">
        <f>StdO_Customers_Residential!H325+StdO_Customers_Small_Commercial!H325+StdO_Customers_Lighting!H325</f>
        <v>88582</v>
      </c>
      <c r="I325" s="12">
        <f>StdO_Customers_Residential!I325+StdO_Customers_Small_Commercial!I325+StdO_Customers_Lighting!I325</f>
        <v>97432</v>
      </c>
      <c r="J325" s="12">
        <f>StdO_Customers_Residential!J325+StdO_Customers_Small_Commercial!J325+StdO_Customers_Lighting!J325</f>
        <v>93646</v>
      </c>
      <c r="K325" s="12">
        <f>StdO_Customers_Residential!K325+StdO_Customers_Small_Commercial!K325+StdO_Customers_Lighting!K325</f>
        <v>93838</v>
      </c>
      <c r="L325" s="12">
        <f>StdO_Customers_Residential!L325+StdO_Customers_Small_Commercial!L325+StdO_Customers_Lighting!L325</f>
        <v>92611</v>
      </c>
      <c r="M325" s="12">
        <f>StdO_Customers_Residential!M325+StdO_Customers_Small_Commercial!M325+StdO_Customers_Lighting!M325</f>
        <v>89163</v>
      </c>
      <c r="N325" s="12">
        <f>StdO_Customers_Residential!N325+StdO_Customers_Small_Commercial!N325+StdO_Customers_Lighting!N325</f>
        <v>85815</v>
      </c>
      <c r="O325" s="12">
        <f>StdO_Customers_Residential!O325+StdO_Customers_Small_Commercial!O325+StdO_Customers_Lighting!O325</f>
        <v>82385</v>
      </c>
      <c r="P325" s="12">
        <f>StdO_Customers_Residential!P325+StdO_Customers_Small_Commercial!P325+StdO_Customers_Lighting!P325</f>
        <v>83201</v>
      </c>
      <c r="Q325" s="12">
        <f>StdO_Customers_Residential!Q325+StdO_Customers_Small_Commercial!Q325+StdO_Customers_Lighting!Q325</f>
        <v>89367</v>
      </c>
      <c r="R325" s="12">
        <f>StdO_Customers_Residential!R325+StdO_Customers_Small_Commercial!R325+StdO_Customers_Lighting!R325</f>
        <v>104205</v>
      </c>
      <c r="S325" s="12">
        <f>StdO_Customers_Residential!S325+StdO_Customers_Small_Commercial!S325+StdO_Customers_Lighting!S325</f>
        <v>116791</v>
      </c>
      <c r="T325" s="12">
        <f>StdO_Customers_Residential!T325+StdO_Customers_Small_Commercial!T325+StdO_Customers_Lighting!T325</f>
        <v>117785</v>
      </c>
      <c r="U325" s="12">
        <f>StdO_Customers_Residential!U325+StdO_Customers_Small_Commercial!U325+StdO_Customers_Lighting!U325</f>
        <v>109846</v>
      </c>
      <c r="V325" s="12">
        <f>StdO_Customers_Residential!V325+StdO_Customers_Small_Commercial!V325+StdO_Customers_Lighting!V325</f>
        <v>104524</v>
      </c>
      <c r="W325" s="12">
        <f>StdO_Customers_Residential!W325+StdO_Customers_Small_Commercial!W325+StdO_Customers_Lighting!W325</f>
        <v>90434</v>
      </c>
      <c r="X325" s="12">
        <f>StdO_Customers_Residential!X325+StdO_Customers_Small_Commercial!X325+StdO_Customers_Lighting!X325</f>
        <v>71608</v>
      </c>
      <c r="Y325" s="12">
        <f>StdO_Customers_Residential!Y325+StdO_Customers_Small_Commercial!Y325+StdO_Customers_Lighting!Y325</f>
        <v>63261</v>
      </c>
      <c r="AA325" s="2">
        <f>IFERROR(INDEX('Holiday Schedule'!$D$3:$D$24,MATCH(Total_StdO_Customers!A325,'Holiday Schedule'!$C$3:$C$24,0)),0)</f>
        <v>0</v>
      </c>
      <c r="AB325" s="2">
        <f t="shared" si="32"/>
        <v>3</v>
      </c>
      <c r="AC325" s="2">
        <f t="shared" si="33"/>
        <v>1522651</v>
      </c>
      <c r="AD325" s="5">
        <f t="shared" si="34"/>
        <v>496881</v>
      </c>
      <c r="AE325" s="5">
        <f t="shared" si="35"/>
        <v>2019532</v>
      </c>
      <c r="AG325" s="2">
        <f t="shared" si="36"/>
        <v>11</v>
      </c>
      <c r="AH325" s="2">
        <f t="shared" si="37"/>
        <v>2024</v>
      </c>
      <c r="AJ325" s="5">
        <f t="shared" si="38"/>
        <v>117785</v>
      </c>
      <c r="AK325" s="2">
        <f t="shared" si="39"/>
        <v>19</v>
      </c>
    </row>
    <row r="326" spans="1:37" x14ac:dyDescent="0.25">
      <c r="A326" s="4">
        <v>45609</v>
      </c>
      <c r="B326" s="12">
        <f>StdO_Customers_Residential!B326+StdO_Customers_Small_Commercial!B326+StdO_Customers_Lighting!B326</f>
        <v>57438</v>
      </c>
      <c r="C326" s="12">
        <f>StdO_Customers_Residential!C326+StdO_Customers_Small_Commercial!C326+StdO_Customers_Lighting!C326</f>
        <v>55243</v>
      </c>
      <c r="D326" s="12">
        <f>StdO_Customers_Residential!D326+StdO_Customers_Small_Commercial!D326+StdO_Customers_Lighting!D326</f>
        <v>53372</v>
      </c>
      <c r="E326" s="12">
        <f>StdO_Customers_Residential!E326+StdO_Customers_Small_Commercial!E326+StdO_Customers_Lighting!E326</f>
        <v>54218</v>
      </c>
      <c r="F326" s="12">
        <f>StdO_Customers_Residential!F326+StdO_Customers_Small_Commercial!F326+StdO_Customers_Lighting!F326</f>
        <v>58508</v>
      </c>
      <c r="G326" s="12">
        <f>StdO_Customers_Residential!G326+StdO_Customers_Small_Commercial!G326+StdO_Customers_Lighting!G326</f>
        <v>65662</v>
      </c>
      <c r="H326" s="12">
        <f>StdO_Customers_Residential!H326+StdO_Customers_Small_Commercial!H326+StdO_Customers_Lighting!H326</f>
        <v>88396</v>
      </c>
      <c r="I326" s="12">
        <f>StdO_Customers_Residential!I326+StdO_Customers_Small_Commercial!I326+StdO_Customers_Lighting!I326</f>
        <v>97258</v>
      </c>
      <c r="J326" s="12">
        <f>StdO_Customers_Residential!J326+StdO_Customers_Small_Commercial!J326+StdO_Customers_Lighting!J326</f>
        <v>93474</v>
      </c>
      <c r="K326" s="12">
        <f>StdO_Customers_Residential!K326+StdO_Customers_Small_Commercial!K326+StdO_Customers_Lighting!K326</f>
        <v>93671</v>
      </c>
      <c r="L326" s="12">
        <f>StdO_Customers_Residential!L326+StdO_Customers_Small_Commercial!L326+StdO_Customers_Lighting!L326</f>
        <v>92463</v>
      </c>
      <c r="M326" s="12">
        <f>StdO_Customers_Residential!M326+StdO_Customers_Small_Commercial!M326+StdO_Customers_Lighting!M326</f>
        <v>89024</v>
      </c>
      <c r="N326" s="12">
        <f>StdO_Customers_Residential!N326+StdO_Customers_Small_Commercial!N326+StdO_Customers_Lighting!N326</f>
        <v>85681</v>
      </c>
      <c r="O326" s="12">
        <f>StdO_Customers_Residential!O326+StdO_Customers_Small_Commercial!O326+StdO_Customers_Lighting!O326</f>
        <v>82257</v>
      </c>
      <c r="P326" s="12">
        <f>StdO_Customers_Residential!P326+StdO_Customers_Small_Commercial!P326+StdO_Customers_Lighting!P326</f>
        <v>83056</v>
      </c>
      <c r="Q326" s="12">
        <f>StdO_Customers_Residential!Q326+StdO_Customers_Small_Commercial!Q326+StdO_Customers_Lighting!Q326</f>
        <v>89210</v>
      </c>
      <c r="R326" s="12">
        <f>StdO_Customers_Residential!R326+StdO_Customers_Small_Commercial!R326+StdO_Customers_Lighting!R326</f>
        <v>104015</v>
      </c>
      <c r="S326" s="12">
        <f>StdO_Customers_Residential!S326+StdO_Customers_Small_Commercial!S326+StdO_Customers_Lighting!S326</f>
        <v>116588</v>
      </c>
      <c r="T326" s="12">
        <f>StdO_Customers_Residential!T326+StdO_Customers_Small_Commercial!T326+StdO_Customers_Lighting!T326</f>
        <v>117576</v>
      </c>
      <c r="U326" s="12">
        <f>StdO_Customers_Residential!U326+StdO_Customers_Small_Commercial!U326+StdO_Customers_Lighting!U326</f>
        <v>109651</v>
      </c>
      <c r="V326" s="12">
        <f>StdO_Customers_Residential!V326+StdO_Customers_Small_Commercial!V326+StdO_Customers_Lighting!V326</f>
        <v>104340</v>
      </c>
      <c r="W326" s="12">
        <f>StdO_Customers_Residential!W326+StdO_Customers_Small_Commercial!W326+StdO_Customers_Lighting!W326</f>
        <v>90272</v>
      </c>
      <c r="X326" s="12">
        <f>StdO_Customers_Residential!X326+StdO_Customers_Small_Commercial!X326+StdO_Customers_Lighting!X326</f>
        <v>71479</v>
      </c>
      <c r="Y326" s="12">
        <f>StdO_Customers_Residential!Y326+StdO_Customers_Small_Commercial!Y326+StdO_Customers_Lighting!Y326</f>
        <v>63147</v>
      </c>
      <c r="AA326" s="2">
        <f>IFERROR(INDEX('Holiday Schedule'!$D$3:$D$24,MATCH(Total_StdO_Customers!A326,'Holiday Schedule'!$C$3:$C$24,0)),0)</f>
        <v>0</v>
      </c>
      <c r="AB326" s="2">
        <f t="shared" si="32"/>
        <v>4</v>
      </c>
      <c r="AC326" s="2">
        <f t="shared" si="33"/>
        <v>1520015</v>
      </c>
      <c r="AD326" s="5">
        <f t="shared" si="34"/>
        <v>495984</v>
      </c>
      <c r="AE326" s="5">
        <f t="shared" si="35"/>
        <v>2015999</v>
      </c>
      <c r="AG326" s="2">
        <f t="shared" si="36"/>
        <v>11</v>
      </c>
      <c r="AH326" s="2">
        <f t="shared" si="37"/>
        <v>2024</v>
      </c>
      <c r="AJ326" s="5">
        <f t="shared" si="38"/>
        <v>117576</v>
      </c>
      <c r="AK326" s="2">
        <f t="shared" si="39"/>
        <v>19</v>
      </c>
    </row>
    <row r="327" spans="1:37" x14ac:dyDescent="0.25">
      <c r="A327" s="4">
        <v>45610</v>
      </c>
      <c r="B327" s="12">
        <f>StdO_Customers_Residential!B327+StdO_Customers_Small_Commercial!B327+StdO_Customers_Lighting!B327</f>
        <v>57303</v>
      </c>
      <c r="C327" s="12">
        <f>StdO_Customers_Residential!C327+StdO_Customers_Small_Commercial!C327+StdO_Customers_Lighting!C327</f>
        <v>55115</v>
      </c>
      <c r="D327" s="12">
        <f>StdO_Customers_Residential!D327+StdO_Customers_Small_Commercial!D327+StdO_Customers_Lighting!D327</f>
        <v>53250</v>
      </c>
      <c r="E327" s="12">
        <f>StdO_Customers_Residential!E327+StdO_Customers_Small_Commercial!E327+StdO_Customers_Lighting!E327</f>
        <v>54095</v>
      </c>
      <c r="F327" s="12">
        <f>StdO_Customers_Residential!F327+StdO_Customers_Small_Commercial!F327+StdO_Customers_Lighting!F327</f>
        <v>58375</v>
      </c>
      <c r="G327" s="12">
        <f>StdO_Customers_Residential!G327+StdO_Customers_Small_Commercial!G327+StdO_Customers_Lighting!G327</f>
        <v>65514</v>
      </c>
      <c r="H327" s="12">
        <f>StdO_Customers_Residential!H327+StdO_Customers_Small_Commercial!H327+StdO_Customers_Lighting!H327</f>
        <v>88196</v>
      </c>
      <c r="I327" s="12">
        <f>StdO_Customers_Residential!I327+StdO_Customers_Small_Commercial!I327+StdO_Customers_Lighting!I327</f>
        <v>97050</v>
      </c>
      <c r="J327" s="12">
        <f>StdO_Customers_Residential!J327+StdO_Customers_Small_Commercial!J327+StdO_Customers_Lighting!J327</f>
        <v>93278</v>
      </c>
      <c r="K327" s="12">
        <f>StdO_Customers_Residential!K327+StdO_Customers_Small_Commercial!K327+StdO_Customers_Lighting!K327</f>
        <v>93473</v>
      </c>
      <c r="L327" s="12">
        <f>StdO_Customers_Residential!L327+StdO_Customers_Small_Commercial!L327+StdO_Customers_Lighting!L327</f>
        <v>92268</v>
      </c>
      <c r="M327" s="12">
        <f>StdO_Customers_Residential!M327+StdO_Customers_Small_Commercial!M327+StdO_Customers_Lighting!M327</f>
        <v>88838</v>
      </c>
      <c r="N327" s="12">
        <f>StdO_Customers_Residential!N327+StdO_Customers_Small_Commercial!N327+StdO_Customers_Lighting!N327</f>
        <v>85499</v>
      </c>
      <c r="O327" s="12">
        <f>StdO_Customers_Residential!O327+StdO_Customers_Small_Commercial!O327+StdO_Customers_Lighting!O327</f>
        <v>82082</v>
      </c>
      <c r="P327" s="12">
        <f>StdO_Customers_Residential!P327+StdO_Customers_Small_Commercial!P327+StdO_Customers_Lighting!P327</f>
        <v>82879</v>
      </c>
      <c r="Q327" s="12">
        <f>StdO_Customers_Residential!Q327+StdO_Customers_Small_Commercial!Q327+StdO_Customers_Lighting!Q327</f>
        <v>89021</v>
      </c>
      <c r="R327" s="12">
        <f>StdO_Customers_Residential!R327+StdO_Customers_Small_Commercial!R327+StdO_Customers_Lighting!R327</f>
        <v>103795</v>
      </c>
      <c r="S327" s="12">
        <f>StdO_Customers_Residential!S327+StdO_Customers_Small_Commercial!S327+StdO_Customers_Lighting!S327</f>
        <v>116321</v>
      </c>
      <c r="T327" s="12">
        <f>StdO_Customers_Residential!T327+StdO_Customers_Small_Commercial!T327+StdO_Customers_Lighting!T327</f>
        <v>117311</v>
      </c>
      <c r="U327" s="12">
        <f>StdO_Customers_Residential!U327+StdO_Customers_Small_Commercial!U327+StdO_Customers_Lighting!U327</f>
        <v>109404</v>
      </c>
      <c r="V327" s="12">
        <f>StdO_Customers_Residential!V327+StdO_Customers_Small_Commercial!V327+StdO_Customers_Lighting!V327</f>
        <v>104103</v>
      </c>
      <c r="W327" s="12">
        <f>StdO_Customers_Residential!W327+StdO_Customers_Small_Commercial!W327+StdO_Customers_Lighting!W327</f>
        <v>90069</v>
      </c>
      <c r="X327" s="12">
        <f>StdO_Customers_Residential!X327+StdO_Customers_Small_Commercial!X327+StdO_Customers_Lighting!X327</f>
        <v>71317</v>
      </c>
      <c r="Y327" s="12">
        <f>StdO_Customers_Residential!Y327+StdO_Customers_Small_Commercial!Y327+StdO_Customers_Lighting!Y327</f>
        <v>63008</v>
      </c>
      <c r="AA327" s="2">
        <f>IFERROR(INDEX('Holiday Schedule'!$D$3:$D$24,MATCH(Total_StdO_Customers!A327,'Holiday Schedule'!$C$3:$C$24,0)),0)</f>
        <v>0</v>
      </c>
      <c r="AB327" s="2">
        <f t="shared" si="32"/>
        <v>5</v>
      </c>
      <c r="AC327" s="2">
        <f t="shared" si="33"/>
        <v>1516708</v>
      </c>
      <c r="AD327" s="5">
        <f t="shared" si="34"/>
        <v>494856</v>
      </c>
      <c r="AE327" s="5">
        <f t="shared" si="35"/>
        <v>2011564</v>
      </c>
      <c r="AG327" s="2">
        <f t="shared" si="36"/>
        <v>11</v>
      </c>
      <c r="AH327" s="2">
        <f t="shared" si="37"/>
        <v>2024</v>
      </c>
      <c r="AJ327" s="5">
        <f t="shared" si="38"/>
        <v>117311</v>
      </c>
      <c r="AK327" s="2">
        <f t="shared" si="39"/>
        <v>19</v>
      </c>
    </row>
    <row r="328" spans="1:37" x14ac:dyDescent="0.25">
      <c r="A328" s="4">
        <v>45611</v>
      </c>
      <c r="B328" s="12">
        <f>StdO_Customers_Residential!B328+StdO_Customers_Small_Commercial!B328+StdO_Customers_Lighting!B328</f>
        <v>57202</v>
      </c>
      <c r="C328" s="12">
        <f>StdO_Customers_Residential!C328+StdO_Customers_Small_Commercial!C328+StdO_Customers_Lighting!C328</f>
        <v>55017</v>
      </c>
      <c r="D328" s="12">
        <f>StdO_Customers_Residential!D328+StdO_Customers_Small_Commercial!D328+StdO_Customers_Lighting!D328</f>
        <v>53151</v>
      </c>
      <c r="E328" s="12">
        <f>StdO_Customers_Residential!E328+StdO_Customers_Small_Commercial!E328+StdO_Customers_Lighting!E328</f>
        <v>53996</v>
      </c>
      <c r="F328" s="12">
        <f>StdO_Customers_Residential!F328+StdO_Customers_Small_Commercial!F328+StdO_Customers_Lighting!F328</f>
        <v>58268</v>
      </c>
      <c r="G328" s="12">
        <f>StdO_Customers_Residential!G328+StdO_Customers_Small_Commercial!G328+StdO_Customers_Lighting!G328</f>
        <v>65395</v>
      </c>
      <c r="H328" s="12">
        <f>StdO_Customers_Residential!H328+StdO_Customers_Small_Commercial!H328+StdO_Customers_Lighting!H328</f>
        <v>88056</v>
      </c>
      <c r="I328" s="12">
        <f>StdO_Customers_Residential!I328+StdO_Customers_Small_Commercial!I328+StdO_Customers_Lighting!I328</f>
        <v>96879</v>
      </c>
      <c r="J328" s="12">
        <f>StdO_Customers_Residential!J328+StdO_Customers_Small_Commercial!J328+StdO_Customers_Lighting!J328</f>
        <v>93103</v>
      </c>
      <c r="K328" s="12">
        <f>StdO_Customers_Residential!K328+StdO_Customers_Small_Commercial!K328+StdO_Customers_Lighting!K328</f>
        <v>93297</v>
      </c>
      <c r="L328" s="12">
        <f>StdO_Customers_Residential!L328+StdO_Customers_Small_Commercial!L328+StdO_Customers_Lighting!L328</f>
        <v>92094</v>
      </c>
      <c r="M328" s="12">
        <f>StdO_Customers_Residential!M328+StdO_Customers_Small_Commercial!M328+StdO_Customers_Lighting!M328</f>
        <v>88665</v>
      </c>
      <c r="N328" s="12">
        <f>StdO_Customers_Residential!N328+StdO_Customers_Small_Commercial!N328+StdO_Customers_Lighting!N328</f>
        <v>85332</v>
      </c>
      <c r="O328" s="12">
        <f>StdO_Customers_Residential!O328+StdO_Customers_Small_Commercial!O328+StdO_Customers_Lighting!O328</f>
        <v>81923</v>
      </c>
      <c r="P328" s="12">
        <f>StdO_Customers_Residential!P328+StdO_Customers_Small_Commercial!P328+StdO_Customers_Lighting!P328</f>
        <v>82718</v>
      </c>
      <c r="Q328" s="12">
        <f>StdO_Customers_Residential!Q328+StdO_Customers_Small_Commercial!Q328+StdO_Customers_Lighting!Q328</f>
        <v>88854</v>
      </c>
      <c r="R328" s="12">
        <f>StdO_Customers_Residential!R328+StdO_Customers_Small_Commercial!R328+StdO_Customers_Lighting!R328</f>
        <v>103614</v>
      </c>
      <c r="S328" s="12">
        <f>StdO_Customers_Residential!S328+StdO_Customers_Small_Commercial!S328+StdO_Customers_Lighting!S328</f>
        <v>116125</v>
      </c>
      <c r="T328" s="12">
        <f>StdO_Customers_Residential!T328+StdO_Customers_Small_Commercial!T328+StdO_Customers_Lighting!T328</f>
        <v>117113</v>
      </c>
      <c r="U328" s="12">
        <f>StdO_Customers_Residential!U328+StdO_Customers_Small_Commercial!U328+StdO_Customers_Lighting!U328</f>
        <v>109218</v>
      </c>
      <c r="V328" s="12">
        <f>StdO_Customers_Residential!V328+StdO_Customers_Small_Commercial!V328+StdO_Customers_Lighting!V328</f>
        <v>103925</v>
      </c>
      <c r="W328" s="12">
        <f>StdO_Customers_Residential!W328+StdO_Customers_Small_Commercial!W328+StdO_Customers_Lighting!W328</f>
        <v>89909</v>
      </c>
      <c r="X328" s="12">
        <f>StdO_Customers_Residential!X328+StdO_Customers_Small_Commercial!X328+StdO_Customers_Lighting!X328</f>
        <v>71193</v>
      </c>
      <c r="Y328" s="12">
        <f>StdO_Customers_Residential!Y328+StdO_Customers_Small_Commercial!Y328+StdO_Customers_Lighting!Y328</f>
        <v>62891</v>
      </c>
      <c r="AA328" s="2">
        <f>IFERROR(INDEX('Holiday Schedule'!$D$3:$D$24,MATCH(Total_StdO_Customers!A328,'Holiday Schedule'!$C$3:$C$24,0)),0)</f>
        <v>0</v>
      </c>
      <c r="AB328" s="2">
        <f t="shared" si="32"/>
        <v>6</v>
      </c>
      <c r="AC328" s="2">
        <f t="shared" si="33"/>
        <v>1513962</v>
      </c>
      <c r="AD328" s="5">
        <f t="shared" si="34"/>
        <v>493976</v>
      </c>
      <c r="AE328" s="5">
        <f t="shared" si="35"/>
        <v>2007938</v>
      </c>
      <c r="AG328" s="2">
        <f t="shared" si="36"/>
        <v>11</v>
      </c>
      <c r="AH328" s="2">
        <f t="shared" si="37"/>
        <v>2024</v>
      </c>
      <c r="AJ328" s="5">
        <f t="shared" si="38"/>
        <v>117113</v>
      </c>
      <c r="AK328" s="2">
        <f t="shared" si="39"/>
        <v>19</v>
      </c>
    </row>
    <row r="329" spans="1:37" x14ac:dyDescent="0.25">
      <c r="A329" s="4">
        <v>45612</v>
      </c>
      <c r="B329" s="12">
        <f>StdO_Customers_Residential!B329+StdO_Customers_Small_Commercial!B329+StdO_Customers_Lighting!B329</f>
        <v>58400</v>
      </c>
      <c r="C329" s="12">
        <f>StdO_Customers_Residential!C329+StdO_Customers_Small_Commercial!C329+StdO_Customers_Lighting!C329</f>
        <v>54461</v>
      </c>
      <c r="D329" s="12">
        <f>StdO_Customers_Residential!D329+StdO_Customers_Small_Commercial!D329+StdO_Customers_Lighting!D329</f>
        <v>53389</v>
      </c>
      <c r="E329" s="12">
        <f>StdO_Customers_Residential!E329+StdO_Customers_Small_Commercial!E329+StdO_Customers_Lighting!E329</f>
        <v>53850</v>
      </c>
      <c r="F329" s="12">
        <f>StdO_Customers_Residential!F329+StdO_Customers_Small_Commercial!F329+StdO_Customers_Lighting!F329</f>
        <v>57908</v>
      </c>
      <c r="G329" s="12">
        <f>StdO_Customers_Residential!G329+StdO_Customers_Small_Commercial!G329+StdO_Customers_Lighting!G329</f>
        <v>64943</v>
      </c>
      <c r="H329" s="12">
        <f>StdO_Customers_Residential!H329+StdO_Customers_Small_Commercial!H329+StdO_Customers_Lighting!H329</f>
        <v>80698</v>
      </c>
      <c r="I329" s="12">
        <f>StdO_Customers_Residential!I329+StdO_Customers_Small_Commercial!I329+StdO_Customers_Lighting!I329</f>
        <v>88212</v>
      </c>
      <c r="J329" s="12">
        <f>StdO_Customers_Residential!J329+StdO_Customers_Small_Commercial!J329+StdO_Customers_Lighting!J329</f>
        <v>92248</v>
      </c>
      <c r="K329" s="12">
        <f>StdO_Customers_Residential!K329+StdO_Customers_Small_Commercial!K329+StdO_Customers_Lighting!K329</f>
        <v>97375</v>
      </c>
      <c r="L329" s="12">
        <f>StdO_Customers_Residential!L329+StdO_Customers_Small_Commercial!L329+StdO_Customers_Lighting!L329</f>
        <v>96879</v>
      </c>
      <c r="M329" s="12">
        <f>StdO_Customers_Residential!M329+StdO_Customers_Small_Commercial!M329+StdO_Customers_Lighting!M329</f>
        <v>93364</v>
      </c>
      <c r="N329" s="12">
        <f>StdO_Customers_Residential!N329+StdO_Customers_Small_Commercial!N329+StdO_Customers_Lighting!N329</f>
        <v>88605</v>
      </c>
      <c r="O329" s="12">
        <f>StdO_Customers_Residential!O329+StdO_Customers_Small_Commercial!O329+StdO_Customers_Lighting!O329</f>
        <v>85668</v>
      </c>
      <c r="P329" s="12">
        <f>StdO_Customers_Residential!P329+StdO_Customers_Small_Commercial!P329+StdO_Customers_Lighting!P329</f>
        <v>85558</v>
      </c>
      <c r="Q329" s="12">
        <f>StdO_Customers_Residential!Q329+StdO_Customers_Small_Commercial!Q329+StdO_Customers_Lighting!Q329</f>
        <v>92087</v>
      </c>
      <c r="R329" s="12">
        <f>StdO_Customers_Residential!R329+StdO_Customers_Small_Commercial!R329+StdO_Customers_Lighting!R329</f>
        <v>106196</v>
      </c>
      <c r="S329" s="12">
        <f>StdO_Customers_Residential!S329+StdO_Customers_Small_Commercial!S329+StdO_Customers_Lighting!S329</f>
        <v>117426</v>
      </c>
      <c r="T329" s="12">
        <f>StdO_Customers_Residential!T329+StdO_Customers_Small_Commercial!T329+StdO_Customers_Lighting!T329</f>
        <v>116654</v>
      </c>
      <c r="U329" s="12">
        <f>StdO_Customers_Residential!U329+StdO_Customers_Small_Commercial!U329+StdO_Customers_Lighting!U329</f>
        <v>110538</v>
      </c>
      <c r="V329" s="12">
        <f>StdO_Customers_Residential!V329+StdO_Customers_Small_Commercial!V329+StdO_Customers_Lighting!V329</f>
        <v>102713</v>
      </c>
      <c r="W329" s="12">
        <f>StdO_Customers_Residential!W329+StdO_Customers_Small_Commercial!W329+StdO_Customers_Lighting!W329</f>
        <v>87338</v>
      </c>
      <c r="X329" s="12">
        <f>StdO_Customers_Residential!X329+StdO_Customers_Small_Commercial!X329+StdO_Customers_Lighting!X329</f>
        <v>72626</v>
      </c>
      <c r="Y329" s="12">
        <f>StdO_Customers_Residential!Y329+StdO_Customers_Small_Commercial!Y329+StdO_Customers_Lighting!Y329</f>
        <v>59176</v>
      </c>
      <c r="AA329" s="2">
        <f>IFERROR(INDEX('Holiday Schedule'!$D$3:$D$24,MATCH(Total_StdO_Customers!A329,'Holiday Schedule'!$C$3:$C$24,0)),0)</f>
        <v>0</v>
      </c>
      <c r="AB329" s="2">
        <f t="shared" si="32"/>
        <v>7</v>
      </c>
      <c r="AC329" s="2">
        <f t="shared" si="33"/>
        <v>0</v>
      </c>
      <c r="AD329" s="5">
        <f t="shared" si="34"/>
        <v>2016312</v>
      </c>
      <c r="AE329" s="5">
        <f t="shared" si="35"/>
        <v>2016312</v>
      </c>
      <c r="AG329" s="2">
        <f t="shared" si="36"/>
        <v>11</v>
      </c>
      <c r="AH329" s="2">
        <f t="shared" si="37"/>
        <v>2024</v>
      </c>
      <c r="AJ329" s="5">
        <f t="shared" si="38"/>
        <v>117426</v>
      </c>
      <c r="AK329" s="2">
        <f t="shared" si="39"/>
        <v>18</v>
      </c>
    </row>
    <row r="330" spans="1:37" x14ac:dyDescent="0.25">
      <c r="A330" s="4">
        <v>45613</v>
      </c>
      <c r="B330" s="12">
        <f>StdO_Customers_Residential!B330+StdO_Customers_Small_Commercial!B330+StdO_Customers_Lighting!B330</f>
        <v>58388</v>
      </c>
      <c r="C330" s="12">
        <f>StdO_Customers_Residential!C330+StdO_Customers_Small_Commercial!C330+StdO_Customers_Lighting!C330</f>
        <v>54445</v>
      </c>
      <c r="D330" s="12">
        <f>StdO_Customers_Residential!D330+StdO_Customers_Small_Commercial!D330+StdO_Customers_Lighting!D330</f>
        <v>53373</v>
      </c>
      <c r="E330" s="12">
        <f>StdO_Customers_Residential!E330+StdO_Customers_Small_Commercial!E330+StdO_Customers_Lighting!E330</f>
        <v>53835</v>
      </c>
      <c r="F330" s="12">
        <f>StdO_Customers_Residential!F330+StdO_Customers_Small_Commercial!F330+StdO_Customers_Lighting!F330</f>
        <v>57893</v>
      </c>
      <c r="G330" s="12">
        <f>StdO_Customers_Residential!G330+StdO_Customers_Small_Commercial!G330+StdO_Customers_Lighting!G330</f>
        <v>64924</v>
      </c>
      <c r="H330" s="12">
        <f>StdO_Customers_Residential!H330+StdO_Customers_Small_Commercial!H330+StdO_Customers_Lighting!H330</f>
        <v>80655</v>
      </c>
      <c r="I330" s="12">
        <f>StdO_Customers_Residential!I330+StdO_Customers_Small_Commercial!I330+StdO_Customers_Lighting!I330</f>
        <v>88193</v>
      </c>
      <c r="J330" s="12">
        <f>StdO_Customers_Residential!J330+StdO_Customers_Small_Commercial!J330+StdO_Customers_Lighting!J330</f>
        <v>92225</v>
      </c>
      <c r="K330" s="12">
        <f>StdO_Customers_Residential!K330+StdO_Customers_Small_Commercial!K330+StdO_Customers_Lighting!K330</f>
        <v>97353</v>
      </c>
      <c r="L330" s="12">
        <f>StdO_Customers_Residential!L330+StdO_Customers_Small_Commercial!L330+StdO_Customers_Lighting!L330</f>
        <v>96855</v>
      </c>
      <c r="M330" s="12">
        <f>StdO_Customers_Residential!M330+StdO_Customers_Small_Commercial!M330+StdO_Customers_Lighting!M330</f>
        <v>93343</v>
      </c>
      <c r="N330" s="12">
        <f>StdO_Customers_Residential!N330+StdO_Customers_Small_Commercial!N330+StdO_Customers_Lighting!N330</f>
        <v>88585</v>
      </c>
      <c r="O330" s="12">
        <f>StdO_Customers_Residential!O330+StdO_Customers_Small_Commercial!O330+StdO_Customers_Lighting!O330</f>
        <v>85647</v>
      </c>
      <c r="P330" s="12">
        <f>StdO_Customers_Residential!P330+StdO_Customers_Small_Commercial!P330+StdO_Customers_Lighting!P330</f>
        <v>85538</v>
      </c>
      <c r="Q330" s="12">
        <f>StdO_Customers_Residential!Q330+StdO_Customers_Small_Commercial!Q330+StdO_Customers_Lighting!Q330</f>
        <v>92062</v>
      </c>
      <c r="R330" s="12">
        <f>StdO_Customers_Residential!R330+StdO_Customers_Small_Commercial!R330+StdO_Customers_Lighting!R330</f>
        <v>106171</v>
      </c>
      <c r="S330" s="12">
        <f>StdO_Customers_Residential!S330+StdO_Customers_Small_Commercial!S330+StdO_Customers_Lighting!S330</f>
        <v>117401</v>
      </c>
      <c r="T330" s="12">
        <f>StdO_Customers_Residential!T330+StdO_Customers_Small_Commercial!T330+StdO_Customers_Lighting!T330</f>
        <v>116631</v>
      </c>
      <c r="U330" s="12">
        <f>StdO_Customers_Residential!U330+StdO_Customers_Small_Commercial!U330+StdO_Customers_Lighting!U330</f>
        <v>110517</v>
      </c>
      <c r="V330" s="12">
        <f>StdO_Customers_Residential!V330+StdO_Customers_Small_Commercial!V330+StdO_Customers_Lighting!V330</f>
        <v>102690</v>
      </c>
      <c r="W330" s="12">
        <f>StdO_Customers_Residential!W330+StdO_Customers_Small_Commercial!W330+StdO_Customers_Lighting!W330</f>
        <v>87318</v>
      </c>
      <c r="X330" s="12">
        <f>StdO_Customers_Residential!X330+StdO_Customers_Small_Commercial!X330+StdO_Customers_Lighting!X330</f>
        <v>72610</v>
      </c>
      <c r="Y330" s="12">
        <f>StdO_Customers_Residential!Y330+StdO_Customers_Small_Commercial!Y330+StdO_Customers_Lighting!Y330</f>
        <v>59162</v>
      </c>
      <c r="AA330" s="2">
        <f>IFERROR(INDEX('Holiday Schedule'!$D$3:$D$24,MATCH(Total_StdO_Customers!A330,'Holiday Schedule'!$C$3:$C$24,0)),0)</f>
        <v>0</v>
      </c>
      <c r="AB330" s="2">
        <f t="shared" ref="AB330:AB393" si="40">WEEKDAY(A330)</f>
        <v>1</v>
      </c>
      <c r="AC330" s="2">
        <f t="shared" ref="AC330:AC393" si="41">IF(AND(AB330&gt;1,AB330&lt;7,AA330&lt;1),SUM(I330:X330),0)</f>
        <v>0</v>
      </c>
      <c r="AD330" s="5">
        <f t="shared" ref="AD330:AD393" si="42">AE330-AC330</f>
        <v>2015814</v>
      </c>
      <c r="AE330" s="5">
        <f t="shared" ref="AE330:AE393" si="43">SUM(B330:Y330)</f>
        <v>2015814</v>
      </c>
      <c r="AG330" s="2">
        <f t="shared" ref="AG330:AG393" si="44">MONTH(A330)</f>
        <v>11</v>
      </c>
      <c r="AH330" s="2">
        <f t="shared" ref="AH330:AH393" si="45">YEAR(A330)</f>
        <v>2024</v>
      </c>
      <c r="AJ330" s="5">
        <f t="shared" ref="AJ330:AJ393" si="46">MAX(B330:Y330)</f>
        <v>117401</v>
      </c>
      <c r="AK330" s="2">
        <f t="shared" ref="AK330:AK393" si="47">IF(AE330&gt;0,INDEX(B$8:Y$8,MATCH(AJ330,B330:Y330,0)),"")</f>
        <v>18</v>
      </c>
    </row>
    <row r="331" spans="1:37" x14ac:dyDescent="0.25">
      <c r="A331" s="4">
        <v>45614</v>
      </c>
      <c r="B331" s="12">
        <f>StdO_Customers_Residential!B331+StdO_Customers_Small_Commercial!B331+StdO_Customers_Lighting!B331</f>
        <v>57066</v>
      </c>
      <c r="C331" s="12">
        <f>StdO_Customers_Residential!C331+StdO_Customers_Small_Commercial!C331+StdO_Customers_Lighting!C331</f>
        <v>54889</v>
      </c>
      <c r="D331" s="12">
        <f>StdO_Customers_Residential!D331+StdO_Customers_Small_Commercial!D331+StdO_Customers_Lighting!D331</f>
        <v>53033</v>
      </c>
      <c r="E331" s="12">
        <f>StdO_Customers_Residential!E331+StdO_Customers_Small_Commercial!E331+StdO_Customers_Lighting!E331</f>
        <v>53873</v>
      </c>
      <c r="F331" s="12">
        <f>StdO_Customers_Residential!F331+StdO_Customers_Small_Commercial!F331+StdO_Customers_Lighting!F331</f>
        <v>58134</v>
      </c>
      <c r="G331" s="12">
        <f>StdO_Customers_Residential!G331+StdO_Customers_Small_Commercial!G331+StdO_Customers_Lighting!G331</f>
        <v>65244</v>
      </c>
      <c r="H331" s="12">
        <f>StdO_Customers_Residential!H331+StdO_Customers_Small_Commercial!H331+StdO_Customers_Lighting!H331</f>
        <v>87878</v>
      </c>
      <c r="I331" s="12">
        <f>StdO_Customers_Residential!I331+StdO_Customers_Small_Commercial!I331+StdO_Customers_Lighting!I331</f>
        <v>96652</v>
      </c>
      <c r="J331" s="12">
        <f>StdO_Customers_Residential!J331+StdO_Customers_Small_Commercial!J331+StdO_Customers_Lighting!J331</f>
        <v>92893</v>
      </c>
      <c r="K331" s="12">
        <f>StdO_Customers_Residential!K331+StdO_Customers_Small_Commercial!K331+StdO_Customers_Lighting!K331</f>
        <v>93094</v>
      </c>
      <c r="L331" s="12">
        <f>StdO_Customers_Residential!L331+StdO_Customers_Small_Commercial!L331+StdO_Customers_Lighting!L331</f>
        <v>91898</v>
      </c>
      <c r="M331" s="12">
        <f>StdO_Customers_Residential!M331+StdO_Customers_Small_Commercial!M331+StdO_Customers_Lighting!M331</f>
        <v>88485</v>
      </c>
      <c r="N331" s="12">
        <f>StdO_Customers_Residential!N331+StdO_Customers_Small_Commercial!N331+StdO_Customers_Lighting!N331</f>
        <v>85160</v>
      </c>
      <c r="O331" s="12">
        <f>StdO_Customers_Residential!O331+StdO_Customers_Small_Commercial!O331+StdO_Customers_Lighting!O331</f>
        <v>81761</v>
      </c>
      <c r="P331" s="12">
        <f>StdO_Customers_Residential!P331+StdO_Customers_Small_Commercial!P331+StdO_Customers_Lighting!P331</f>
        <v>82552</v>
      </c>
      <c r="Q331" s="12">
        <f>StdO_Customers_Residential!Q331+StdO_Customers_Small_Commercial!Q331+StdO_Customers_Lighting!Q331</f>
        <v>88662</v>
      </c>
      <c r="R331" s="12">
        <f>StdO_Customers_Residential!R331+StdO_Customers_Small_Commercial!R331+StdO_Customers_Lighting!R331</f>
        <v>103374</v>
      </c>
      <c r="S331" s="12">
        <f>StdO_Customers_Residential!S331+StdO_Customers_Small_Commercial!S331+StdO_Customers_Lighting!S331</f>
        <v>115820</v>
      </c>
      <c r="T331" s="12">
        <f>StdO_Customers_Residential!T331+StdO_Customers_Small_Commercial!T331+StdO_Customers_Lighting!T331</f>
        <v>116797</v>
      </c>
      <c r="U331" s="12">
        <f>StdO_Customers_Residential!U331+StdO_Customers_Small_Commercial!U331+StdO_Customers_Lighting!U331</f>
        <v>108929</v>
      </c>
      <c r="V331" s="12">
        <f>StdO_Customers_Residential!V331+StdO_Customers_Small_Commercial!V331+StdO_Customers_Lighting!V331</f>
        <v>103653</v>
      </c>
      <c r="W331" s="12">
        <f>StdO_Customers_Residential!W331+StdO_Customers_Small_Commercial!W331+StdO_Customers_Lighting!W331</f>
        <v>89680</v>
      </c>
      <c r="X331" s="12">
        <f>StdO_Customers_Residential!X331+StdO_Customers_Small_Commercial!X331+StdO_Customers_Lighting!X331</f>
        <v>71019</v>
      </c>
      <c r="Y331" s="12">
        <f>StdO_Customers_Residential!Y331+StdO_Customers_Small_Commercial!Y331+StdO_Customers_Lighting!Y331</f>
        <v>62741</v>
      </c>
      <c r="AA331" s="2">
        <f>IFERROR(INDEX('Holiday Schedule'!$D$3:$D$24,MATCH(Total_StdO_Customers!A331,'Holiday Schedule'!$C$3:$C$24,0)),0)</f>
        <v>0</v>
      </c>
      <c r="AB331" s="2">
        <f t="shared" si="40"/>
        <v>2</v>
      </c>
      <c r="AC331" s="2">
        <f t="shared" si="41"/>
        <v>1510429</v>
      </c>
      <c r="AD331" s="5">
        <f t="shared" si="42"/>
        <v>492858</v>
      </c>
      <c r="AE331" s="5">
        <f t="shared" si="43"/>
        <v>2003287</v>
      </c>
      <c r="AG331" s="2">
        <f t="shared" si="44"/>
        <v>11</v>
      </c>
      <c r="AH331" s="2">
        <f t="shared" si="45"/>
        <v>2024</v>
      </c>
      <c r="AJ331" s="5">
        <f t="shared" si="46"/>
        <v>116797</v>
      </c>
      <c r="AK331" s="2">
        <f t="shared" si="47"/>
        <v>19</v>
      </c>
    </row>
    <row r="332" spans="1:37" x14ac:dyDescent="0.25">
      <c r="A332" s="4">
        <v>45615</v>
      </c>
      <c r="B332" s="12">
        <f>StdO_Customers_Residential!B332+StdO_Customers_Small_Commercial!B332+StdO_Customers_Lighting!B332</f>
        <v>57004</v>
      </c>
      <c r="C332" s="12">
        <f>StdO_Customers_Residential!C332+StdO_Customers_Small_Commercial!C332+StdO_Customers_Lighting!C332</f>
        <v>54827</v>
      </c>
      <c r="D332" s="12">
        <f>StdO_Customers_Residential!D332+StdO_Customers_Small_Commercial!D332+StdO_Customers_Lighting!D332</f>
        <v>52972</v>
      </c>
      <c r="E332" s="12">
        <f>StdO_Customers_Residential!E332+StdO_Customers_Small_Commercial!E332+StdO_Customers_Lighting!E332</f>
        <v>53813</v>
      </c>
      <c r="F332" s="12">
        <f>StdO_Customers_Residential!F332+StdO_Customers_Small_Commercial!F332+StdO_Customers_Lighting!F332</f>
        <v>58068</v>
      </c>
      <c r="G332" s="12">
        <f>StdO_Customers_Residential!G332+StdO_Customers_Small_Commercial!G332+StdO_Customers_Lighting!G332</f>
        <v>65170</v>
      </c>
      <c r="H332" s="12">
        <f>StdO_Customers_Residential!H332+StdO_Customers_Small_Commercial!H332+StdO_Customers_Lighting!H332</f>
        <v>87734</v>
      </c>
      <c r="I332" s="12">
        <f>StdO_Customers_Residential!I332+StdO_Customers_Small_Commercial!I332+StdO_Customers_Lighting!I332</f>
        <v>96531</v>
      </c>
      <c r="J332" s="12">
        <f>StdO_Customers_Residential!J332+StdO_Customers_Small_Commercial!J332+StdO_Customers_Lighting!J332</f>
        <v>92790</v>
      </c>
      <c r="K332" s="12">
        <f>StdO_Customers_Residential!K332+StdO_Customers_Small_Commercial!K332+StdO_Customers_Lighting!K332</f>
        <v>92992</v>
      </c>
      <c r="L332" s="12">
        <f>StdO_Customers_Residential!L332+StdO_Customers_Small_Commercial!L332+StdO_Customers_Lighting!L332</f>
        <v>91799</v>
      </c>
      <c r="M332" s="12">
        <f>StdO_Customers_Residential!M332+StdO_Customers_Small_Commercial!M332+StdO_Customers_Lighting!M332</f>
        <v>88390</v>
      </c>
      <c r="N332" s="12">
        <f>StdO_Customers_Residential!N332+StdO_Customers_Small_Commercial!N332+StdO_Customers_Lighting!N332</f>
        <v>85070</v>
      </c>
      <c r="O332" s="12">
        <f>StdO_Customers_Residential!O332+StdO_Customers_Small_Commercial!O332+StdO_Customers_Lighting!O332</f>
        <v>81668</v>
      </c>
      <c r="P332" s="12">
        <f>StdO_Customers_Residential!P332+StdO_Customers_Small_Commercial!P332+StdO_Customers_Lighting!P332</f>
        <v>82460</v>
      </c>
      <c r="Q332" s="12">
        <f>StdO_Customers_Residential!Q332+StdO_Customers_Small_Commercial!Q332+StdO_Customers_Lighting!Q332</f>
        <v>88568</v>
      </c>
      <c r="R332" s="12">
        <f>StdO_Customers_Residential!R332+StdO_Customers_Small_Commercial!R332+StdO_Customers_Lighting!R332</f>
        <v>103251</v>
      </c>
      <c r="S332" s="12">
        <f>StdO_Customers_Residential!S332+StdO_Customers_Small_Commercial!S332+StdO_Customers_Lighting!S332</f>
        <v>115689</v>
      </c>
      <c r="T332" s="12">
        <f>StdO_Customers_Residential!T332+StdO_Customers_Small_Commercial!T332+StdO_Customers_Lighting!T332</f>
        <v>116662</v>
      </c>
      <c r="U332" s="12">
        <f>StdO_Customers_Residential!U332+StdO_Customers_Small_Commercial!U332+StdO_Customers_Lighting!U332</f>
        <v>108802</v>
      </c>
      <c r="V332" s="12">
        <f>StdO_Customers_Residential!V332+StdO_Customers_Small_Commercial!V332+StdO_Customers_Lighting!V332</f>
        <v>103533</v>
      </c>
      <c r="W332" s="12">
        <f>StdO_Customers_Residential!W332+StdO_Customers_Small_Commercial!W332+StdO_Customers_Lighting!W332</f>
        <v>89579</v>
      </c>
      <c r="X332" s="12">
        <f>StdO_Customers_Residential!X332+StdO_Customers_Small_Commercial!X332+StdO_Customers_Lighting!X332</f>
        <v>70937</v>
      </c>
      <c r="Y332" s="12">
        <f>StdO_Customers_Residential!Y332+StdO_Customers_Small_Commercial!Y332+StdO_Customers_Lighting!Y332</f>
        <v>62672</v>
      </c>
      <c r="AA332" s="2">
        <f>IFERROR(INDEX('Holiday Schedule'!$D$3:$D$24,MATCH(Total_StdO_Customers!A332,'Holiday Schedule'!$C$3:$C$24,0)),0)</f>
        <v>0</v>
      </c>
      <c r="AB332" s="2">
        <f t="shared" si="40"/>
        <v>3</v>
      </c>
      <c r="AC332" s="2">
        <f t="shared" si="41"/>
        <v>1508721</v>
      </c>
      <c r="AD332" s="5">
        <f t="shared" si="42"/>
        <v>492260</v>
      </c>
      <c r="AE332" s="5">
        <f t="shared" si="43"/>
        <v>2000981</v>
      </c>
      <c r="AG332" s="2">
        <f t="shared" si="44"/>
        <v>11</v>
      </c>
      <c r="AH332" s="2">
        <f t="shared" si="45"/>
        <v>2024</v>
      </c>
      <c r="AJ332" s="5">
        <f t="shared" si="46"/>
        <v>116662</v>
      </c>
      <c r="AK332" s="2">
        <f t="shared" si="47"/>
        <v>19</v>
      </c>
    </row>
    <row r="333" spans="1:37" x14ac:dyDescent="0.25">
      <c r="A333" s="4">
        <v>45616</v>
      </c>
      <c r="B333" s="12">
        <f>StdO_Customers_Residential!B333+StdO_Customers_Small_Commercial!B333+StdO_Customers_Lighting!B333</f>
        <v>56965</v>
      </c>
      <c r="C333" s="12">
        <f>StdO_Customers_Residential!C333+StdO_Customers_Small_Commercial!C333+StdO_Customers_Lighting!C333</f>
        <v>54790</v>
      </c>
      <c r="D333" s="12">
        <f>StdO_Customers_Residential!D333+StdO_Customers_Small_Commercial!D333+StdO_Customers_Lighting!D333</f>
        <v>52937</v>
      </c>
      <c r="E333" s="12">
        <f>StdO_Customers_Residential!E333+StdO_Customers_Small_Commercial!E333+StdO_Customers_Lighting!E333</f>
        <v>53779</v>
      </c>
      <c r="F333" s="12">
        <f>StdO_Customers_Residential!F333+StdO_Customers_Small_Commercial!F333+StdO_Customers_Lighting!F333</f>
        <v>58031</v>
      </c>
      <c r="G333" s="12">
        <f>StdO_Customers_Residential!G333+StdO_Customers_Small_Commercial!G333+StdO_Customers_Lighting!G333</f>
        <v>65133</v>
      </c>
      <c r="H333" s="12">
        <f>StdO_Customers_Residential!H333+StdO_Customers_Small_Commercial!H333+StdO_Customers_Lighting!H333</f>
        <v>87716</v>
      </c>
      <c r="I333" s="12">
        <f>StdO_Customers_Residential!I333+StdO_Customers_Small_Commercial!I333+StdO_Customers_Lighting!I333</f>
        <v>96487</v>
      </c>
      <c r="J333" s="12">
        <f>StdO_Customers_Residential!J333+StdO_Customers_Small_Commercial!J333+StdO_Customers_Lighting!J333</f>
        <v>92738</v>
      </c>
      <c r="K333" s="12">
        <f>StdO_Customers_Residential!K333+StdO_Customers_Small_Commercial!K333+StdO_Customers_Lighting!K333</f>
        <v>92940</v>
      </c>
      <c r="L333" s="12">
        <f>StdO_Customers_Residential!L333+StdO_Customers_Small_Commercial!L333+StdO_Customers_Lighting!L333</f>
        <v>91744</v>
      </c>
      <c r="M333" s="12">
        <f>StdO_Customers_Residential!M333+StdO_Customers_Small_Commercial!M333+StdO_Customers_Lighting!M333</f>
        <v>88334</v>
      </c>
      <c r="N333" s="12">
        <f>StdO_Customers_Residential!N333+StdO_Customers_Small_Commercial!N333+StdO_Customers_Lighting!N333</f>
        <v>85016</v>
      </c>
      <c r="O333" s="12">
        <f>StdO_Customers_Residential!O333+StdO_Customers_Small_Commercial!O333+StdO_Customers_Lighting!O333</f>
        <v>81620</v>
      </c>
      <c r="P333" s="12">
        <f>StdO_Customers_Residential!P333+StdO_Customers_Small_Commercial!P333+StdO_Customers_Lighting!P333</f>
        <v>82410</v>
      </c>
      <c r="Q333" s="12">
        <f>StdO_Customers_Residential!Q333+StdO_Customers_Small_Commercial!Q333+StdO_Customers_Lighting!Q333</f>
        <v>88514</v>
      </c>
      <c r="R333" s="12">
        <f>StdO_Customers_Residential!R333+StdO_Customers_Small_Commercial!R333+StdO_Customers_Lighting!R333</f>
        <v>103199</v>
      </c>
      <c r="S333" s="12">
        <f>StdO_Customers_Residential!S333+StdO_Customers_Small_Commercial!S333+StdO_Customers_Lighting!S333</f>
        <v>115632</v>
      </c>
      <c r="T333" s="12">
        <f>StdO_Customers_Residential!T333+StdO_Customers_Small_Commercial!T333+StdO_Customers_Lighting!T333</f>
        <v>116612</v>
      </c>
      <c r="U333" s="12">
        <f>StdO_Customers_Residential!U333+StdO_Customers_Small_Commercial!U333+StdO_Customers_Lighting!U333</f>
        <v>108753</v>
      </c>
      <c r="V333" s="12">
        <f>StdO_Customers_Residential!V333+StdO_Customers_Small_Commercial!V333+StdO_Customers_Lighting!V333</f>
        <v>103484</v>
      </c>
      <c r="W333" s="12">
        <f>StdO_Customers_Residential!W333+StdO_Customers_Small_Commercial!W333+StdO_Customers_Lighting!W333</f>
        <v>89535</v>
      </c>
      <c r="X333" s="12">
        <f>StdO_Customers_Residential!X333+StdO_Customers_Small_Commercial!X333+StdO_Customers_Lighting!X333</f>
        <v>70899</v>
      </c>
      <c r="Y333" s="12">
        <f>StdO_Customers_Residential!Y333+StdO_Customers_Small_Commercial!Y333+StdO_Customers_Lighting!Y333</f>
        <v>62635</v>
      </c>
      <c r="AA333" s="2">
        <f>IFERROR(INDEX('Holiday Schedule'!$D$3:$D$24,MATCH(Total_StdO_Customers!A333,'Holiday Schedule'!$C$3:$C$24,0)),0)</f>
        <v>0</v>
      </c>
      <c r="AB333" s="2">
        <f t="shared" si="40"/>
        <v>4</v>
      </c>
      <c r="AC333" s="2">
        <f t="shared" si="41"/>
        <v>1507917</v>
      </c>
      <c r="AD333" s="5">
        <f t="shared" si="42"/>
        <v>491986</v>
      </c>
      <c r="AE333" s="5">
        <f t="shared" si="43"/>
        <v>1999903</v>
      </c>
      <c r="AG333" s="2">
        <f t="shared" si="44"/>
        <v>11</v>
      </c>
      <c r="AH333" s="2">
        <f t="shared" si="45"/>
        <v>2024</v>
      </c>
      <c r="AJ333" s="5">
        <f t="shared" si="46"/>
        <v>116612</v>
      </c>
      <c r="AK333" s="2">
        <f t="shared" si="47"/>
        <v>19</v>
      </c>
    </row>
    <row r="334" spans="1:37" x14ac:dyDescent="0.25">
      <c r="A334" s="4">
        <v>45617</v>
      </c>
      <c r="B334" s="12">
        <f>StdO_Customers_Residential!B334+StdO_Customers_Small_Commercial!B334+StdO_Customers_Lighting!B334</f>
        <v>56963</v>
      </c>
      <c r="C334" s="12">
        <f>StdO_Customers_Residential!C334+StdO_Customers_Small_Commercial!C334+StdO_Customers_Lighting!C334</f>
        <v>54787</v>
      </c>
      <c r="D334" s="12">
        <f>StdO_Customers_Residential!D334+StdO_Customers_Small_Commercial!D334+StdO_Customers_Lighting!D334</f>
        <v>52935</v>
      </c>
      <c r="E334" s="12">
        <f>StdO_Customers_Residential!E334+StdO_Customers_Small_Commercial!E334+StdO_Customers_Lighting!E334</f>
        <v>53773</v>
      </c>
      <c r="F334" s="12">
        <f>StdO_Customers_Residential!F334+StdO_Customers_Small_Commercial!F334+StdO_Customers_Lighting!F334</f>
        <v>58027</v>
      </c>
      <c r="G334" s="12">
        <f>StdO_Customers_Residential!G334+StdO_Customers_Small_Commercial!G334+StdO_Customers_Lighting!G334</f>
        <v>65127</v>
      </c>
      <c r="H334" s="12">
        <f>StdO_Customers_Residential!H334+StdO_Customers_Small_Commercial!H334+StdO_Customers_Lighting!H334</f>
        <v>87705</v>
      </c>
      <c r="I334" s="12">
        <f>StdO_Customers_Residential!I334+StdO_Customers_Small_Commercial!I334+StdO_Customers_Lighting!I334</f>
        <v>96481</v>
      </c>
      <c r="J334" s="12">
        <f>StdO_Customers_Residential!J334+StdO_Customers_Small_Commercial!J334+StdO_Customers_Lighting!J334</f>
        <v>92735</v>
      </c>
      <c r="K334" s="12">
        <f>StdO_Customers_Residential!K334+StdO_Customers_Small_Commercial!K334+StdO_Customers_Lighting!K334</f>
        <v>92935</v>
      </c>
      <c r="L334" s="12">
        <f>StdO_Customers_Residential!L334+StdO_Customers_Small_Commercial!L334+StdO_Customers_Lighting!L334</f>
        <v>91740</v>
      </c>
      <c r="M334" s="12">
        <f>StdO_Customers_Residential!M334+StdO_Customers_Small_Commercial!M334+StdO_Customers_Lighting!M334</f>
        <v>88330</v>
      </c>
      <c r="N334" s="12">
        <f>StdO_Customers_Residential!N334+StdO_Customers_Small_Commercial!N334+StdO_Customers_Lighting!N334</f>
        <v>85013</v>
      </c>
      <c r="O334" s="12">
        <f>StdO_Customers_Residential!O334+StdO_Customers_Small_Commercial!O334+StdO_Customers_Lighting!O334</f>
        <v>81615</v>
      </c>
      <c r="P334" s="12">
        <f>StdO_Customers_Residential!P334+StdO_Customers_Small_Commercial!P334+StdO_Customers_Lighting!P334</f>
        <v>82405</v>
      </c>
      <c r="Q334" s="12">
        <f>StdO_Customers_Residential!Q334+StdO_Customers_Small_Commercial!Q334+StdO_Customers_Lighting!Q334</f>
        <v>88528</v>
      </c>
      <c r="R334" s="12">
        <f>StdO_Customers_Residential!R334+StdO_Customers_Small_Commercial!R334+StdO_Customers_Lighting!R334</f>
        <v>103204</v>
      </c>
      <c r="S334" s="12">
        <f>StdO_Customers_Residential!S334+StdO_Customers_Small_Commercial!S334+StdO_Customers_Lighting!S334</f>
        <v>115627</v>
      </c>
      <c r="T334" s="12">
        <f>StdO_Customers_Residential!T334+StdO_Customers_Small_Commercial!T334+StdO_Customers_Lighting!T334</f>
        <v>116606</v>
      </c>
      <c r="U334" s="12">
        <f>StdO_Customers_Residential!U334+StdO_Customers_Small_Commercial!U334+StdO_Customers_Lighting!U334</f>
        <v>108751</v>
      </c>
      <c r="V334" s="12">
        <f>StdO_Customers_Residential!V334+StdO_Customers_Small_Commercial!V334+StdO_Customers_Lighting!V334</f>
        <v>103479</v>
      </c>
      <c r="W334" s="12">
        <f>StdO_Customers_Residential!W334+StdO_Customers_Small_Commercial!W334+StdO_Customers_Lighting!W334</f>
        <v>89531</v>
      </c>
      <c r="X334" s="12">
        <f>StdO_Customers_Residential!X334+StdO_Customers_Small_Commercial!X334+StdO_Customers_Lighting!X334</f>
        <v>70893</v>
      </c>
      <c r="Y334" s="12">
        <f>StdO_Customers_Residential!Y334+StdO_Customers_Small_Commercial!Y334+StdO_Customers_Lighting!Y334</f>
        <v>62632</v>
      </c>
      <c r="AA334" s="2">
        <f>IFERROR(INDEX('Holiday Schedule'!$D$3:$D$24,MATCH(Total_StdO_Customers!A334,'Holiday Schedule'!$C$3:$C$24,0)),0)</f>
        <v>0</v>
      </c>
      <c r="AB334" s="2">
        <f t="shared" si="40"/>
        <v>5</v>
      </c>
      <c r="AC334" s="2">
        <f t="shared" si="41"/>
        <v>1507873</v>
      </c>
      <c r="AD334" s="5">
        <f t="shared" si="42"/>
        <v>491949</v>
      </c>
      <c r="AE334" s="5">
        <f t="shared" si="43"/>
        <v>1999822</v>
      </c>
      <c r="AG334" s="2">
        <f t="shared" si="44"/>
        <v>11</v>
      </c>
      <c r="AH334" s="2">
        <f t="shared" si="45"/>
        <v>2024</v>
      </c>
      <c r="AJ334" s="5">
        <f t="shared" si="46"/>
        <v>116606</v>
      </c>
      <c r="AK334" s="2">
        <f t="shared" si="47"/>
        <v>19</v>
      </c>
    </row>
    <row r="335" spans="1:37" x14ac:dyDescent="0.25">
      <c r="A335" s="4">
        <v>45618</v>
      </c>
      <c r="B335" s="12">
        <f>StdO_Customers_Residential!B335+StdO_Customers_Small_Commercial!B335+StdO_Customers_Lighting!B335</f>
        <v>58281</v>
      </c>
      <c r="C335" s="12">
        <f>StdO_Customers_Residential!C335+StdO_Customers_Small_Commercial!C335+StdO_Customers_Lighting!C335</f>
        <v>54355</v>
      </c>
      <c r="D335" s="12">
        <f>StdO_Customers_Residential!D335+StdO_Customers_Small_Commercial!D335+StdO_Customers_Lighting!D335</f>
        <v>53287</v>
      </c>
      <c r="E335" s="12">
        <f>StdO_Customers_Residential!E335+StdO_Customers_Small_Commercial!E335+StdO_Customers_Lighting!E335</f>
        <v>53746</v>
      </c>
      <c r="F335" s="12">
        <f>StdO_Customers_Residential!F335+StdO_Customers_Small_Commercial!F335+StdO_Customers_Lighting!F335</f>
        <v>57795</v>
      </c>
      <c r="G335" s="12">
        <f>StdO_Customers_Residential!G335+StdO_Customers_Small_Commercial!G335+StdO_Customers_Lighting!G335</f>
        <v>64807</v>
      </c>
      <c r="H335" s="12">
        <f>StdO_Customers_Residential!H335+StdO_Customers_Small_Commercial!H335+StdO_Customers_Lighting!H335</f>
        <v>80549</v>
      </c>
      <c r="I335" s="12">
        <f>StdO_Customers_Residential!I335+StdO_Customers_Small_Commercial!I335+StdO_Customers_Lighting!I335</f>
        <v>88066</v>
      </c>
      <c r="J335" s="12">
        <f>StdO_Customers_Residential!J335+StdO_Customers_Small_Commercial!J335+StdO_Customers_Lighting!J335</f>
        <v>92074</v>
      </c>
      <c r="K335" s="12">
        <f>StdO_Customers_Residential!K335+StdO_Customers_Small_Commercial!K335+StdO_Customers_Lighting!K335</f>
        <v>97197</v>
      </c>
      <c r="L335" s="12">
        <f>StdO_Customers_Residential!L335+StdO_Customers_Small_Commercial!L335+StdO_Customers_Lighting!L335</f>
        <v>96708</v>
      </c>
      <c r="M335" s="12">
        <f>StdO_Customers_Residential!M335+StdO_Customers_Small_Commercial!M335+StdO_Customers_Lighting!M335</f>
        <v>93208</v>
      </c>
      <c r="N335" s="12">
        <f>StdO_Customers_Residential!N335+StdO_Customers_Small_Commercial!N335+StdO_Customers_Lighting!N335</f>
        <v>88459</v>
      </c>
      <c r="O335" s="12">
        <f>StdO_Customers_Residential!O335+StdO_Customers_Small_Commercial!O335+StdO_Customers_Lighting!O335</f>
        <v>85528</v>
      </c>
      <c r="P335" s="12">
        <f>StdO_Customers_Residential!P335+StdO_Customers_Small_Commercial!P335+StdO_Customers_Lighting!P335</f>
        <v>85414</v>
      </c>
      <c r="Q335" s="12">
        <f>StdO_Customers_Residential!Q335+StdO_Customers_Small_Commercial!Q335+StdO_Customers_Lighting!Q335</f>
        <v>91931</v>
      </c>
      <c r="R335" s="12">
        <f>StdO_Customers_Residential!R335+StdO_Customers_Small_Commercial!R335+StdO_Customers_Lighting!R335</f>
        <v>105977</v>
      </c>
      <c r="S335" s="12">
        <f>StdO_Customers_Residential!S335+StdO_Customers_Small_Commercial!S335+StdO_Customers_Lighting!S335</f>
        <v>117150</v>
      </c>
      <c r="T335" s="12">
        <f>StdO_Customers_Residential!T335+StdO_Customers_Small_Commercial!T335+StdO_Customers_Lighting!T335</f>
        <v>116369</v>
      </c>
      <c r="U335" s="12">
        <f>StdO_Customers_Residential!U335+StdO_Customers_Small_Commercial!U335+StdO_Customers_Lighting!U335</f>
        <v>110273</v>
      </c>
      <c r="V335" s="12">
        <f>StdO_Customers_Residential!V335+StdO_Customers_Small_Commercial!V335+StdO_Customers_Lighting!V335</f>
        <v>102469</v>
      </c>
      <c r="W335" s="12">
        <f>StdO_Customers_Residential!W335+StdO_Customers_Small_Commercial!W335+StdO_Customers_Lighting!W335</f>
        <v>87136</v>
      </c>
      <c r="X335" s="12">
        <f>StdO_Customers_Residential!X335+StdO_Customers_Small_Commercial!X335+StdO_Customers_Lighting!X335</f>
        <v>72466</v>
      </c>
      <c r="Y335" s="12">
        <f>StdO_Customers_Residential!Y335+StdO_Customers_Small_Commercial!Y335+StdO_Customers_Lighting!Y335</f>
        <v>59059</v>
      </c>
      <c r="AA335" s="2">
        <f>IFERROR(INDEX('Holiday Schedule'!$D$3:$D$24,MATCH(Total_StdO_Customers!A335,'Holiday Schedule'!$C$3:$C$24,0)),0)</f>
        <v>0</v>
      </c>
      <c r="AB335" s="2">
        <f t="shared" si="40"/>
        <v>6</v>
      </c>
      <c r="AC335" s="2">
        <f t="shared" si="41"/>
        <v>1530425</v>
      </c>
      <c r="AD335" s="5">
        <f t="shared" si="42"/>
        <v>481879</v>
      </c>
      <c r="AE335" s="5">
        <f t="shared" si="43"/>
        <v>2012304</v>
      </c>
      <c r="AG335" s="2">
        <f t="shared" si="44"/>
        <v>11</v>
      </c>
      <c r="AH335" s="2">
        <f t="shared" si="45"/>
        <v>2024</v>
      </c>
      <c r="AJ335" s="5">
        <f t="shared" si="46"/>
        <v>117150</v>
      </c>
      <c r="AK335" s="2">
        <f t="shared" si="47"/>
        <v>18</v>
      </c>
    </row>
    <row r="336" spans="1:37" x14ac:dyDescent="0.25">
      <c r="A336" s="4">
        <v>45619</v>
      </c>
      <c r="B336" s="12">
        <f>StdO_Customers_Residential!B336+StdO_Customers_Small_Commercial!B336+StdO_Customers_Lighting!B336</f>
        <v>58276</v>
      </c>
      <c r="C336" s="12">
        <f>StdO_Customers_Residential!C336+StdO_Customers_Small_Commercial!C336+StdO_Customers_Lighting!C336</f>
        <v>54352</v>
      </c>
      <c r="D336" s="12">
        <f>StdO_Customers_Residential!D336+StdO_Customers_Small_Commercial!D336+StdO_Customers_Lighting!D336</f>
        <v>53283</v>
      </c>
      <c r="E336" s="12">
        <f>StdO_Customers_Residential!E336+StdO_Customers_Small_Commercial!E336+StdO_Customers_Lighting!E336</f>
        <v>53744</v>
      </c>
      <c r="F336" s="12">
        <f>StdO_Customers_Residential!F336+StdO_Customers_Small_Commercial!F336+StdO_Customers_Lighting!F336</f>
        <v>57791</v>
      </c>
      <c r="G336" s="12">
        <f>StdO_Customers_Residential!G336+StdO_Customers_Small_Commercial!G336+StdO_Customers_Lighting!G336</f>
        <v>64804</v>
      </c>
      <c r="H336" s="12">
        <f>StdO_Customers_Residential!H336+StdO_Customers_Small_Commercial!H336+StdO_Customers_Lighting!H336</f>
        <v>80542</v>
      </c>
      <c r="I336" s="12">
        <f>StdO_Customers_Residential!I336+StdO_Customers_Small_Commercial!I336+StdO_Customers_Lighting!I336</f>
        <v>88041</v>
      </c>
      <c r="J336" s="12">
        <f>StdO_Customers_Residential!J336+StdO_Customers_Small_Commercial!J336+StdO_Customers_Lighting!J336</f>
        <v>92065</v>
      </c>
      <c r="K336" s="12">
        <f>StdO_Customers_Residential!K336+StdO_Customers_Small_Commercial!K336+StdO_Customers_Lighting!K336</f>
        <v>97187</v>
      </c>
      <c r="L336" s="12">
        <f>StdO_Customers_Residential!L336+StdO_Customers_Small_Commercial!L336+StdO_Customers_Lighting!L336</f>
        <v>96697</v>
      </c>
      <c r="M336" s="12">
        <f>StdO_Customers_Residential!M336+StdO_Customers_Small_Commercial!M336+StdO_Customers_Lighting!M336</f>
        <v>93199</v>
      </c>
      <c r="N336" s="12">
        <f>StdO_Customers_Residential!N336+StdO_Customers_Small_Commercial!N336+StdO_Customers_Lighting!N336</f>
        <v>88450</v>
      </c>
      <c r="O336" s="12">
        <f>StdO_Customers_Residential!O336+StdO_Customers_Small_Commercial!O336+StdO_Customers_Lighting!O336</f>
        <v>85520</v>
      </c>
      <c r="P336" s="12">
        <f>StdO_Customers_Residential!P336+StdO_Customers_Small_Commercial!P336+StdO_Customers_Lighting!P336</f>
        <v>85410</v>
      </c>
      <c r="Q336" s="12">
        <f>StdO_Customers_Residential!Q336+StdO_Customers_Small_Commercial!Q336+StdO_Customers_Lighting!Q336</f>
        <v>91944</v>
      </c>
      <c r="R336" s="12">
        <f>StdO_Customers_Residential!R336+StdO_Customers_Small_Commercial!R336+StdO_Customers_Lighting!R336</f>
        <v>105973</v>
      </c>
      <c r="S336" s="12">
        <f>StdO_Customers_Residential!S336+StdO_Customers_Small_Commercial!S336+StdO_Customers_Lighting!S336</f>
        <v>117143</v>
      </c>
      <c r="T336" s="12">
        <f>StdO_Customers_Residential!T336+StdO_Customers_Small_Commercial!T336+StdO_Customers_Lighting!T336</f>
        <v>116363</v>
      </c>
      <c r="U336" s="12">
        <f>StdO_Customers_Residential!U336+StdO_Customers_Small_Commercial!U336+StdO_Customers_Lighting!U336</f>
        <v>110266</v>
      </c>
      <c r="V336" s="12">
        <f>StdO_Customers_Residential!V336+StdO_Customers_Small_Commercial!V336+StdO_Customers_Lighting!V336</f>
        <v>102462</v>
      </c>
      <c r="W336" s="12">
        <f>StdO_Customers_Residential!W336+StdO_Customers_Small_Commercial!W336+StdO_Customers_Lighting!W336</f>
        <v>87134</v>
      </c>
      <c r="X336" s="12">
        <f>StdO_Customers_Residential!X336+StdO_Customers_Small_Commercial!X336+StdO_Customers_Lighting!X336</f>
        <v>72463</v>
      </c>
      <c r="Y336" s="12">
        <f>StdO_Customers_Residential!Y336+StdO_Customers_Small_Commercial!Y336+StdO_Customers_Lighting!Y336</f>
        <v>59053</v>
      </c>
      <c r="AA336" s="2">
        <f>IFERROR(INDEX('Holiday Schedule'!$D$3:$D$24,MATCH(Total_StdO_Customers!A336,'Holiday Schedule'!$C$3:$C$24,0)),0)</f>
        <v>0</v>
      </c>
      <c r="AB336" s="2">
        <f t="shared" si="40"/>
        <v>7</v>
      </c>
      <c r="AC336" s="2">
        <f t="shared" si="41"/>
        <v>0</v>
      </c>
      <c r="AD336" s="5">
        <f t="shared" si="42"/>
        <v>2012162</v>
      </c>
      <c r="AE336" s="5">
        <f t="shared" si="43"/>
        <v>2012162</v>
      </c>
      <c r="AG336" s="2">
        <f t="shared" si="44"/>
        <v>11</v>
      </c>
      <c r="AH336" s="2">
        <f t="shared" si="45"/>
        <v>2024</v>
      </c>
      <c r="AJ336" s="5">
        <f t="shared" si="46"/>
        <v>117143</v>
      </c>
      <c r="AK336" s="2">
        <f t="shared" si="47"/>
        <v>18</v>
      </c>
    </row>
    <row r="337" spans="1:37" x14ac:dyDescent="0.25">
      <c r="A337" s="4">
        <v>45620</v>
      </c>
      <c r="B337" s="12">
        <f>StdO_Customers_Residential!B337+StdO_Customers_Small_Commercial!B337+StdO_Customers_Lighting!B337</f>
        <v>58267</v>
      </c>
      <c r="C337" s="12">
        <f>StdO_Customers_Residential!C337+StdO_Customers_Small_Commercial!C337+StdO_Customers_Lighting!C337</f>
        <v>54341</v>
      </c>
      <c r="D337" s="12">
        <f>StdO_Customers_Residential!D337+StdO_Customers_Small_Commercial!D337+StdO_Customers_Lighting!D337</f>
        <v>53273</v>
      </c>
      <c r="E337" s="12">
        <f>StdO_Customers_Residential!E337+StdO_Customers_Small_Commercial!E337+StdO_Customers_Lighting!E337</f>
        <v>53734</v>
      </c>
      <c r="F337" s="12">
        <f>StdO_Customers_Residential!F337+StdO_Customers_Small_Commercial!F337+StdO_Customers_Lighting!F337</f>
        <v>57781</v>
      </c>
      <c r="G337" s="12">
        <f>StdO_Customers_Residential!G337+StdO_Customers_Small_Commercial!G337+StdO_Customers_Lighting!G337</f>
        <v>64795</v>
      </c>
      <c r="H337" s="12">
        <f>StdO_Customers_Residential!H337+StdO_Customers_Small_Commercial!H337+StdO_Customers_Lighting!H337</f>
        <v>80530</v>
      </c>
      <c r="I337" s="12">
        <f>StdO_Customers_Residential!I337+StdO_Customers_Small_Commercial!I337+StdO_Customers_Lighting!I337</f>
        <v>88017</v>
      </c>
      <c r="J337" s="12">
        <f>StdO_Customers_Residential!J337+StdO_Customers_Small_Commercial!J337+StdO_Customers_Lighting!J337</f>
        <v>92047</v>
      </c>
      <c r="K337" s="12">
        <f>StdO_Customers_Residential!K337+StdO_Customers_Small_Commercial!K337+StdO_Customers_Lighting!K337</f>
        <v>97167</v>
      </c>
      <c r="L337" s="12">
        <f>StdO_Customers_Residential!L337+StdO_Customers_Small_Commercial!L337+StdO_Customers_Lighting!L337</f>
        <v>96675</v>
      </c>
      <c r="M337" s="12">
        <f>StdO_Customers_Residential!M337+StdO_Customers_Small_Commercial!M337+StdO_Customers_Lighting!M337</f>
        <v>93177</v>
      </c>
      <c r="N337" s="12">
        <f>StdO_Customers_Residential!N337+StdO_Customers_Small_Commercial!N337+StdO_Customers_Lighting!N337</f>
        <v>88429</v>
      </c>
      <c r="O337" s="12">
        <f>StdO_Customers_Residential!O337+StdO_Customers_Small_Commercial!O337+StdO_Customers_Lighting!O337</f>
        <v>85498</v>
      </c>
      <c r="P337" s="12">
        <f>StdO_Customers_Residential!P337+StdO_Customers_Small_Commercial!P337+StdO_Customers_Lighting!P337</f>
        <v>85389</v>
      </c>
      <c r="Q337" s="12">
        <f>StdO_Customers_Residential!Q337+StdO_Customers_Small_Commercial!Q337+StdO_Customers_Lighting!Q337</f>
        <v>91894</v>
      </c>
      <c r="R337" s="12">
        <f>StdO_Customers_Residential!R337+StdO_Customers_Small_Commercial!R337+StdO_Customers_Lighting!R337</f>
        <v>105946</v>
      </c>
      <c r="S337" s="12">
        <f>StdO_Customers_Residential!S337+StdO_Customers_Small_Commercial!S337+StdO_Customers_Lighting!S337</f>
        <v>117118</v>
      </c>
      <c r="T337" s="12">
        <f>StdO_Customers_Residential!T337+StdO_Customers_Small_Commercial!T337+StdO_Customers_Lighting!T337</f>
        <v>116338</v>
      </c>
      <c r="U337" s="12">
        <f>StdO_Customers_Residential!U337+StdO_Customers_Small_Commercial!U337+StdO_Customers_Lighting!U337</f>
        <v>110239</v>
      </c>
      <c r="V337" s="12">
        <f>StdO_Customers_Residential!V337+StdO_Customers_Small_Commercial!V337+StdO_Customers_Lighting!V337</f>
        <v>102439</v>
      </c>
      <c r="W337" s="12">
        <f>StdO_Customers_Residential!W337+StdO_Customers_Small_Commercial!W337+StdO_Customers_Lighting!W337</f>
        <v>87118</v>
      </c>
      <c r="X337" s="12">
        <f>StdO_Customers_Residential!X337+StdO_Customers_Small_Commercial!X337+StdO_Customers_Lighting!X337</f>
        <v>72445</v>
      </c>
      <c r="Y337" s="12">
        <f>StdO_Customers_Residential!Y337+StdO_Customers_Small_Commercial!Y337+StdO_Customers_Lighting!Y337</f>
        <v>59039</v>
      </c>
      <c r="AA337" s="2">
        <f>IFERROR(INDEX('Holiday Schedule'!$D$3:$D$24,MATCH(Total_StdO_Customers!A337,'Holiday Schedule'!$C$3:$C$24,0)),0)</f>
        <v>0</v>
      </c>
      <c r="AB337" s="2">
        <f t="shared" si="40"/>
        <v>1</v>
      </c>
      <c r="AC337" s="2">
        <f t="shared" si="41"/>
        <v>0</v>
      </c>
      <c r="AD337" s="5">
        <f t="shared" si="42"/>
        <v>2011696</v>
      </c>
      <c r="AE337" s="5">
        <f t="shared" si="43"/>
        <v>2011696</v>
      </c>
      <c r="AG337" s="2">
        <f t="shared" si="44"/>
        <v>11</v>
      </c>
      <c r="AH337" s="2">
        <f t="shared" si="45"/>
        <v>2024</v>
      </c>
      <c r="AJ337" s="5">
        <f t="shared" si="46"/>
        <v>117118</v>
      </c>
      <c r="AK337" s="2">
        <f t="shared" si="47"/>
        <v>18</v>
      </c>
    </row>
    <row r="338" spans="1:37" x14ac:dyDescent="0.25">
      <c r="A338" s="4">
        <v>45621</v>
      </c>
      <c r="B338" s="12">
        <f>StdO_Customers_Residential!B338+StdO_Customers_Small_Commercial!B338+StdO_Customers_Lighting!B338</f>
        <v>57081</v>
      </c>
      <c r="C338" s="12">
        <f>StdO_Customers_Residential!C338+StdO_Customers_Small_Commercial!C338+StdO_Customers_Lighting!C338</f>
        <v>54904</v>
      </c>
      <c r="D338" s="12">
        <f>StdO_Customers_Residential!D338+StdO_Customers_Small_Commercial!D338+StdO_Customers_Lighting!D338</f>
        <v>53047</v>
      </c>
      <c r="E338" s="12">
        <f>StdO_Customers_Residential!E338+StdO_Customers_Small_Commercial!E338+StdO_Customers_Lighting!E338</f>
        <v>53889</v>
      </c>
      <c r="F338" s="12">
        <f>StdO_Customers_Residential!F338+StdO_Customers_Small_Commercial!F338+StdO_Customers_Lighting!F338</f>
        <v>58151</v>
      </c>
      <c r="G338" s="12">
        <f>StdO_Customers_Residential!G338+StdO_Customers_Small_Commercial!G338+StdO_Customers_Lighting!G338</f>
        <v>65261</v>
      </c>
      <c r="H338" s="12">
        <f>StdO_Customers_Residential!H338+StdO_Customers_Small_Commercial!H338+StdO_Customers_Lighting!H338</f>
        <v>87871</v>
      </c>
      <c r="I338" s="12">
        <f>StdO_Customers_Residential!I338+StdO_Customers_Small_Commercial!I338+StdO_Customers_Lighting!I338</f>
        <v>96674</v>
      </c>
      <c r="J338" s="12">
        <f>StdO_Customers_Residential!J338+StdO_Customers_Small_Commercial!J338+StdO_Customers_Lighting!J338</f>
        <v>92937</v>
      </c>
      <c r="K338" s="12">
        <f>StdO_Customers_Residential!K338+StdO_Customers_Small_Commercial!K338+StdO_Customers_Lighting!K338</f>
        <v>93139</v>
      </c>
      <c r="L338" s="12">
        <f>StdO_Customers_Residential!L338+StdO_Customers_Small_Commercial!L338+StdO_Customers_Lighting!L338</f>
        <v>91944</v>
      </c>
      <c r="M338" s="12">
        <f>StdO_Customers_Residential!M338+StdO_Customers_Small_Commercial!M338+StdO_Customers_Lighting!M338</f>
        <v>88534</v>
      </c>
      <c r="N338" s="12">
        <f>StdO_Customers_Residential!N338+StdO_Customers_Small_Commercial!N338+StdO_Customers_Lighting!N338</f>
        <v>85209</v>
      </c>
      <c r="O338" s="12">
        <f>StdO_Customers_Residential!O338+StdO_Customers_Small_Commercial!O338+StdO_Customers_Lighting!O338</f>
        <v>81811</v>
      </c>
      <c r="P338" s="12">
        <f>StdO_Customers_Residential!P338+StdO_Customers_Small_Commercial!P338+StdO_Customers_Lighting!P338</f>
        <v>82597</v>
      </c>
      <c r="Q338" s="12">
        <f>StdO_Customers_Residential!Q338+StdO_Customers_Small_Commercial!Q338+StdO_Customers_Lighting!Q338</f>
        <v>88708</v>
      </c>
      <c r="R338" s="12">
        <f>StdO_Customers_Residential!R338+StdO_Customers_Small_Commercial!R338+StdO_Customers_Lighting!R338</f>
        <v>103410</v>
      </c>
      <c r="S338" s="12">
        <f>StdO_Customers_Residential!S338+StdO_Customers_Small_Commercial!S338+StdO_Customers_Lighting!S338</f>
        <v>115842</v>
      </c>
      <c r="T338" s="12">
        <f>StdO_Customers_Residential!T338+StdO_Customers_Small_Commercial!T338+StdO_Customers_Lighting!T338</f>
        <v>116815</v>
      </c>
      <c r="U338" s="12">
        <f>StdO_Customers_Residential!U338+StdO_Customers_Small_Commercial!U338+StdO_Customers_Lighting!U338</f>
        <v>108944</v>
      </c>
      <c r="V338" s="12">
        <f>StdO_Customers_Residential!V338+StdO_Customers_Small_Commercial!V338+StdO_Customers_Lighting!V338</f>
        <v>103667</v>
      </c>
      <c r="W338" s="12">
        <f>StdO_Customers_Residential!W338+StdO_Customers_Small_Commercial!W338+StdO_Customers_Lighting!W338</f>
        <v>89699</v>
      </c>
      <c r="X338" s="12">
        <f>StdO_Customers_Residential!X338+StdO_Customers_Small_Commercial!X338+StdO_Customers_Lighting!X338</f>
        <v>71028</v>
      </c>
      <c r="Y338" s="12">
        <f>StdO_Customers_Residential!Y338+StdO_Customers_Small_Commercial!Y338+StdO_Customers_Lighting!Y338</f>
        <v>62756</v>
      </c>
      <c r="AA338" s="2">
        <f>IFERROR(INDEX('Holiday Schedule'!$D$3:$D$24,MATCH(Total_StdO_Customers!A338,'Holiday Schedule'!$C$3:$C$24,0)),0)</f>
        <v>0</v>
      </c>
      <c r="AB338" s="2">
        <f t="shared" si="40"/>
        <v>2</v>
      </c>
      <c r="AC338" s="2">
        <f t="shared" si="41"/>
        <v>1510958</v>
      </c>
      <c r="AD338" s="5">
        <f t="shared" si="42"/>
        <v>492960</v>
      </c>
      <c r="AE338" s="5">
        <f t="shared" si="43"/>
        <v>2003918</v>
      </c>
      <c r="AG338" s="2">
        <f t="shared" si="44"/>
        <v>11</v>
      </c>
      <c r="AH338" s="2">
        <f t="shared" si="45"/>
        <v>2024</v>
      </c>
      <c r="AJ338" s="5">
        <f t="shared" si="46"/>
        <v>116815</v>
      </c>
      <c r="AK338" s="2">
        <f t="shared" si="47"/>
        <v>19</v>
      </c>
    </row>
    <row r="339" spans="1:37" x14ac:dyDescent="0.25">
      <c r="A339" s="4">
        <v>45622</v>
      </c>
      <c r="B339" s="12">
        <f>StdO_Customers_Residential!B339+StdO_Customers_Small_Commercial!B339+StdO_Customers_Lighting!B339</f>
        <v>57069</v>
      </c>
      <c r="C339" s="12">
        <f>StdO_Customers_Residential!C339+StdO_Customers_Small_Commercial!C339+StdO_Customers_Lighting!C339</f>
        <v>54890</v>
      </c>
      <c r="D339" s="12">
        <f>StdO_Customers_Residential!D339+StdO_Customers_Small_Commercial!D339+StdO_Customers_Lighting!D339</f>
        <v>53036</v>
      </c>
      <c r="E339" s="12">
        <f>StdO_Customers_Residential!E339+StdO_Customers_Small_Commercial!E339+StdO_Customers_Lighting!E339</f>
        <v>53875</v>
      </c>
      <c r="F339" s="12">
        <f>StdO_Customers_Residential!F339+StdO_Customers_Small_Commercial!F339+StdO_Customers_Lighting!F339</f>
        <v>58135</v>
      </c>
      <c r="G339" s="12">
        <f>StdO_Customers_Residential!G339+StdO_Customers_Small_Commercial!G339+StdO_Customers_Lighting!G339</f>
        <v>65246</v>
      </c>
      <c r="H339" s="12">
        <f>StdO_Customers_Residential!H339+StdO_Customers_Small_Commercial!H339+StdO_Customers_Lighting!H339</f>
        <v>87847</v>
      </c>
      <c r="I339" s="12">
        <f>StdO_Customers_Residential!I339+StdO_Customers_Small_Commercial!I339+StdO_Customers_Lighting!I339</f>
        <v>96651</v>
      </c>
      <c r="J339" s="12">
        <f>StdO_Customers_Residential!J339+StdO_Customers_Small_Commercial!J339+StdO_Customers_Lighting!J339</f>
        <v>92914</v>
      </c>
      <c r="K339" s="12">
        <f>StdO_Customers_Residential!K339+StdO_Customers_Small_Commercial!K339+StdO_Customers_Lighting!K339</f>
        <v>93105</v>
      </c>
      <c r="L339" s="12">
        <f>StdO_Customers_Residential!L339+StdO_Customers_Small_Commercial!L339+StdO_Customers_Lighting!L339</f>
        <v>91906</v>
      </c>
      <c r="M339" s="12">
        <f>StdO_Customers_Residential!M339+StdO_Customers_Small_Commercial!M339+StdO_Customers_Lighting!M339</f>
        <v>88496</v>
      </c>
      <c r="N339" s="12">
        <f>StdO_Customers_Residential!N339+StdO_Customers_Small_Commercial!N339+StdO_Customers_Lighting!N339</f>
        <v>85170</v>
      </c>
      <c r="O339" s="12">
        <f>StdO_Customers_Residential!O339+StdO_Customers_Small_Commercial!O339+StdO_Customers_Lighting!O339</f>
        <v>81775</v>
      </c>
      <c r="P339" s="12">
        <f>StdO_Customers_Residential!P339+StdO_Customers_Small_Commercial!P339+StdO_Customers_Lighting!P339</f>
        <v>82563</v>
      </c>
      <c r="Q339" s="12">
        <f>StdO_Customers_Residential!Q339+StdO_Customers_Small_Commercial!Q339+StdO_Customers_Lighting!Q339</f>
        <v>88752</v>
      </c>
      <c r="R339" s="12">
        <f>StdO_Customers_Residential!R339+StdO_Customers_Small_Commercial!R339+StdO_Customers_Lighting!R339</f>
        <v>103370</v>
      </c>
      <c r="S339" s="12">
        <f>StdO_Customers_Residential!S339+StdO_Customers_Small_Commercial!S339+StdO_Customers_Lighting!S339</f>
        <v>115803</v>
      </c>
      <c r="T339" s="12">
        <f>StdO_Customers_Residential!T339+StdO_Customers_Small_Commercial!T339+StdO_Customers_Lighting!T339</f>
        <v>116780</v>
      </c>
      <c r="U339" s="12">
        <f>StdO_Customers_Residential!U339+StdO_Customers_Small_Commercial!U339+StdO_Customers_Lighting!U339</f>
        <v>108915</v>
      </c>
      <c r="V339" s="12">
        <f>StdO_Customers_Residential!V339+StdO_Customers_Small_Commercial!V339+StdO_Customers_Lighting!V339</f>
        <v>103640</v>
      </c>
      <c r="W339" s="12">
        <f>StdO_Customers_Residential!W339+StdO_Customers_Small_Commercial!W339+StdO_Customers_Lighting!W339</f>
        <v>89677</v>
      </c>
      <c r="X339" s="12">
        <f>StdO_Customers_Residential!X339+StdO_Customers_Small_Commercial!X339+StdO_Customers_Lighting!X339</f>
        <v>71015</v>
      </c>
      <c r="Y339" s="12">
        <f>StdO_Customers_Residential!Y339+StdO_Customers_Small_Commercial!Y339+StdO_Customers_Lighting!Y339</f>
        <v>62741</v>
      </c>
      <c r="AA339" s="2">
        <f>IFERROR(INDEX('Holiday Schedule'!$D$3:$D$24,MATCH(Total_StdO_Customers!A339,'Holiday Schedule'!$C$3:$C$24,0)),0)</f>
        <v>0</v>
      </c>
      <c r="AB339" s="2">
        <f t="shared" si="40"/>
        <v>3</v>
      </c>
      <c r="AC339" s="2">
        <f t="shared" si="41"/>
        <v>1510532</v>
      </c>
      <c r="AD339" s="5">
        <f t="shared" si="42"/>
        <v>492839</v>
      </c>
      <c r="AE339" s="5">
        <f t="shared" si="43"/>
        <v>2003371</v>
      </c>
      <c r="AG339" s="2">
        <f t="shared" si="44"/>
        <v>11</v>
      </c>
      <c r="AH339" s="2">
        <f t="shared" si="45"/>
        <v>2024</v>
      </c>
      <c r="AJ339" s="5">
        <f t="shared" si="46"/>
        <v>116780</v>
      </c>
      <c r="AK339" s="2">
        <f t="shared" si="47"/>
        <v>19</v>
      </c>
    </row>
    <row r="340" spans="1:37" x14ac:dyDescent="0.25">
      <c r="A340" s="4">
        <v>45623</v>
      </c>
      <c r="B340" s="12">
        <f>StdO_Customers_Residential!B340+StdO_Customers_Small_Commercial!B340+StdO_Customers_Lighting!B340</f>
        <v>57125</v>
      </c>
      <c r="C340" s="12">
        <f>StdO_Customers_Residential!C340+StdO_Customers_Small_Commercial!C340+StdO_Customers_Lighting!C340</f>
        <v>54947</v>
      </c>
      <c r="D340" s="12">
        <f>StdO_Customers_Residential!D340+StdO_Customers_Small_Commercial!D340+StdO_Customers_Lighting!D340</f>
        <v>53090</v>
      </c>
      <c r="E340" s="12">
        <f>StdO_Customers_Residential!E340+StdO_Customers_Small_Commercial!E340+StdO_Customers_Lighting!E340</f>
        <v>53931</v>
      </c>
      <c r="F340" s="12">
        <f>StdO_Customers_Residential!F340+StdO_Customers_Small_Commercial!F340+StdO_Customers_Lighting!F340</f>
        <v>58197</v>
      </c>
      <c r="G340" s="12">
        <f>StdO_Customers_Residential!G340+StdO_Customers_Small_Commercial!G340+StdO_Customers_Lighting!G340</f>
        <v>65314</v>
      </c>
      <c r="H340" s="12">
        <f>StdO_Customers_Residential!H340+StdO_Customers_Small_Commercial!H340+StdO_Customers_Lighting!H340</f>
        <v>87951</v>
      </c>
      <c r="I340" s="12">
        <f>StdO_Customers_Residential!I340+StdO_Customers_Small_Commercial!I340+StdO_Customers_Lighting!I340</f>
        <v>96756</v>
      </c>
      <c r="J340" s="12">
        <f>StdO_Customers_Residential!J340+StdO_Customers_Small_Commercial!J340+StdO_Customers_Lighting!J340</f>
        <v>93017</v>
      </c>
      <c r="K340" s="12">
        <f>StdO_Customers_Residential!K340+StdO_Customers_Small_Commercial!K340+StdO_Customers_Lighting!K340</f>
        <v>93204</v>
      </c>
      <c r="L340" s="12">
        <f>StdO_Customers_Residential!L340+StdO_Customers_Small_Commercial!L340+StdO_Customers_Lighting!L340</f>
        <v>92011</v>
      </c>
      <c r="M340" s="12">
        <f>StdO_Customers_Residential!M340+StdO_Customers_Small_Commercial!M340+StdO_Customers_Lighting!M340</f>
        <v>88596</v>
      </c>
      <c r="N340" s="12">
        <f>StdO_Customers_Residential!N340+StdO_Customers_Small_Commercial!N340+StdO_Customers_Lighting!N340</f>
        <v>85268</v>
      </c>
      <c r="O340" s="12">
        <f>StdO_Customers_Residential!O340+StdO_Customers_Small_Commercial!O340+StdO_Customers_Lighting!O340</f>
        <v>81865</v>
      </c>
      <c r="P340" s="12">
        <f>StdO_Customers_Residential!P340+StdO_Customers_Small_Commercial!P340+StdO_Customers_Lighting!P340</f>
        <v>82655</v>
      </c>
      <c r="Q340" s="12">
        <f>StdO_Customers_Residential!Q340+StdO_Customers_Small_Commercial!Q340+StdO_Customers_Lighting!Q340</f>
        <v>88773</v>
      </c>
      <c r="R340" s="12">
        <f>StdO_Customers_Residential!R340+StdO_Customers_Small_Commercial!R340+StdO_Customers_Lighting!R340</f>
        <v>103484</v>
      </c>
      <c r="S340" s="12">
        <f>StdO_Customers_Residential!S340+StdO_Customers_Small_Commercial!S340+StdO_Customers_Lighting!S340</f>
        <v>115926</v>
      </c>
      <c r="T340" s="12">
        <f>StdO_Customers_Residential!T340+StdO_Customers_Small_Commercial!T340+StdO_Customers_Lighting!T340</f>
        <v>116899</v>
      </c>
      <c r="U340" s="12">
        <f>StdO_Customers_Residential!U340+StdO_Customers_Small_Commercial!U340+StdO_Customers_Lighting!U340</f>
        <v>109020</v>
      </c>
      <c r="V340" s="12">
        <f>StdO_Customers_Residential!V340+StdO_Customers_Small_Commercial!V340+StdO_Customers_Lighting!V340</f>
        <v>103738</v>
      </c>
      <c r="W340" s="12">
        <f>StdO_Customers_Residential!W340+StdO_Customers_Small_Commercial!W340+StdO_Customers_Lighting!W340</f>
        <v>89758</v>
      </c>
      <c r="X340" s="12">
        <f>StdO_Customers_Residential!X340+StdO_Customers_Small_Commercial!X340+StdO_Customers_Lighting!X340</f>
        <v>71073</v>
      </c>
      <c r="Y340" s="12">
        <f>StdO_Customers_Residential!Y340+StdO_Customers_Small_Commercial!Y340+StdO_Customers_Lighting!Y340</f>
        <v>62794</v>
      </c>
      <c r="AA340" s="2">
        <f>IFERROR(INDEX('Holiday Schedule'!$D$3:$D$24,MATCH(Total_StdO_Customers!A340,'Holiday Schedule'!$C$3:$C$24,0)),0)</f>
        <v>0</v>
      </c>
      <c r="AB340" s="2">
        <f t="shared" si="40"/>
        <v>4</v>
      </c>
      <c r="AC340" s="2">
        <f t="shared" si="41"/>
        <v>1512043</v>
      </c>
      <c r="AD340" s="5">
        <f t="shared" si="42"/>
        <v>493349</v>
      </c>
      <c r="AE340" s="5">
        <f t="shared" si="43"/>
        <v>2005392</v>
      </c>
      <c r="AG340" s="2">
        <f t="shared" si="44"/>
        <v>11</v>
      </c>
      <c r="AH340" s="2">
        <f t="shared" si="45"/>
        <v>2024</v>
      </c>
      <c r="AJ340" s="5">
        <f t="shared" si="46"/>
        <v>116899</v>
      </c>
      <c r="AK340" s="2">
        <f t="shared" si="47"/>
        <v>19</v>
      </c>
    </row>
    <row r="341" spans="1:37" x14ac:dyDescent="0.25">
      <c r="A341" s="4">
        <v>45624</v>
      </c>
      <c r="B341" s="12">
        <f>StdO_Customers_Residential!B341+StdO_Customers_Small_Commercial!B341+StdO_Customers_Lighting!B341</f>
        <v>58299</v>
      </c>
      <c r="C341" s="12">
        <f>StdO_Customers_Residential!C341+StdO_Customers_Small_Commercial!C341+StdO_Customers_Lighting!C341</f>
        <v>54372</v>
      </c>
      <c r="D341" s="12">
        <f>StdO_Customers_Residential!D341+StdO_Customers_Small_Commercial!D341+StdO_Customers_Lighting!D341</f>
        <v>53303</v>
      </c>
      <c r="E341" s="12">
        <f>StdO_Customers_Residential!E341+StdO_Customers_Small_Commercial!E341+StdO_Customers_Lighting!E341</f>
        <v>53765</v>
      </c>
      <c r="F341" s="12">
        <f>StdO_Customers_Residential!F341+StdO_Customers_Small_Commercial!F341+StdO_Customers_Lighting!F341</f>
        <v>57813</v>
      </c>
      <c r="G341" s="12">
        <f>StdO_Customers_Residential!G341+StdO_Customers_Small_Commercial!G341+StdO_Customers_Lighting!G341</f>
        <v>64834</v>
      </c>
      <c r="H341" s="12">
        <f>StdO_Customers_Residential!H341+StdO_Customers_Small_Commercial!H341+StdO_Customers_Lighting!H341</f>
        <v>80575</v>
      </c>
      <c r="I341" s="12">
        <f>StdO_Customers_Residential!I341+StdO_Customers_Small_Commercial!I341+StdO_Customers_Lighting!I341</f>
        <v>88076</v>
      </c>
      <c r="J341" s="12">
        <f>StdO_Customers_Residential!J341+StdO_Customers_Small_Commercial!J341+StdO_Customers_Lighting!J341</f>
        <v>92117</v>
      </c>
      <c r="K341" s="12">
        <f>StdO_Customers_Residential!K341+StdO_Customers_Small_Commercial!K341+StdO_Customers_Lighting!K341</f>
        <v>97242</v>
      </c>
      <c r="L341" s="12">
        <f>StdO_Customers_Residential!L341+StdO_Customers_Small_Commercial!L341+StdO_Customers_Lighting!L341</f>
        <v>96754</v>
      </c>
      <c r="M341" s="12">
        <f>StdO_Customers_Residential!M341+StdO_Customers_Small_Commercial!M341+StdO_Customers_Lighting!M341</f>
        <v>93254</v>
      </c>
      <c r="N341" s="12">
        <f>StdO_Customers_Residential!N341+StdO_Customers_Small_Commercial!N341+StdO_Customers_Lighting!N341</f>
        <v>88501</v>
      </c>
      <c r="O341" s="12">
        <f>StdO_Customers_Residential!O341+StdO_Customers_Small_Commercial!O341+StdO_Customers_Lighting!O341</f>
        <v>85570</v>
      </c>
      <c r="P341" s="12">
        <f>StdO_Customers_Residential!P341+StdO_Customers_Small_Commercial!P341+StdO_Customers_Lighting!P341</f>
        <v>85482</v>
      </c>
      <c r="Q341" s="12">
        <f>StdO_Customers_Residential!Q341+StdO_Customers_Small_Commercial!Q341+StdO_Customers_Lighting!Q341</f>
        <v>92081</v>
      </c>
      <c r="R341" s="12">
        <f>StdO_Customers_Residential!R341+StdO_Customers_Small_Commercial!R341+StdO_Customers_Lighting!R341</f>
        <v>106023</v>
      </c>
      <c r="S341" s="12">
        <f>StdO_Customers_Residential!S341+StdO_Customers_Small_Commercial!S341+StdO_Customers_Lighting!S341</f>
        <v>117197</v>
      </c>
      <c r="T341" s="12">
        <f>StdO_Customers_Residential!T341+StdO_Customers_Small_Commercial!T341+StdO_Customers_Lighting!T341</f>
        <v>116393</v>
      </c>
      <c r="U341" s="12">
        <f>StdO_Customers_Residential!U341+StdO_Customers_Small_Commercial!U341+StdO_Customers_Lighting!U341</f>
        <v>110289</v>
      </c>
      <c r="V341" s="12">
        <f>StdO_Customers_Residential!V341+StdO_Customers_Small_Commercial!V341+StdO_Customers_Lighting!V341</f>
        <v>102481</v>
      </c>
      <c r="W341" s="12">
        <f>StdO_Customers_Residential!W341+StdO_Customers_Small_Commercial!W341+StdO_Customers_Lighting!W341</f>
        <v>87129</v>
      </c>
      <c r="X341" s="12">
        <f>StdO_Customers_Residential!X341+StdO_Customers_Small_Commercial!X341+StdO_Customers_Lighting!X341</f>
        <v>72450</v>
      </c>
      <c r="Y341" s="12">
        <f>StdO_Customers_Residential!Y341+StdO_Customers_Small_Commercial!Y341+StdO_Customers_Lighting!Y341</f>
        <v>59029</v>
      </c>
      <c r="AA341" s="2">
        <f>IFERROR(INDEX('Holiday Schedule'!$D$3:$D$24,MATCH(Total_StdO_Customers!A341,'Holiday Schedule'!$C$3:$C$24,0)),0)</f>
        <v>1</v>
      </c>
      <c r="AB341" s="2">
        <f t="shared" si="40"/>
        <v>5</v>
      </c>
      <c r="AC341" s="2">
        <f t="shared" si="41"/>
        <v>0</v>
      </c>
      <c r="AD341" s="5">
        <f t="shared" si="42"/>
        <v>2013029</v>
      </c>
      <c r="AE341" s="5">
        <f t="shared" si="43"/>
        <v>2013029</v>
      </c>
      <c r="AG341" s="2">
        <f t="shared" si="44"/>
        <v>11</v>
      </c>
      <c r="AH341" s="2">
        <f t="shared" si="45"/>
        <v>2024</v>
      </c>
      <c r="AJ341" s="5">
        <f t="shared" si="46"/>
        <v>117197</v>
      </c>
      <c r="AK341" s="2">
        <f t="shared" si="47"/>
        <v>18</v>
      </c>
    </row>
    <row r="342" spans="1:37" x14ac:dyDescent="0.25">
      <c r="A342" s="4">
        <v>45625</v>
      </c>
      <c r="B342" s="12">
        <f>StdO_Customers_Residential!B342+StdO_Customers_Small_Commercial!B342+StdO_Customers_Lighting!B342</f>
        <v>57035</v>
      </c>
      <c r="C342" s="12">
        <f>StdO_Customers_Residential!C342+StdO_Customers_Small_Commercial!C342+StdO_Customers_Lighting!C342</f>
        <v>54856</v>
      </c>
      <c r="D342" s="12">
        <f>StdO_Customers_Residential!D342+StdO_Customers_Small_Commercial!D342+StdO_Customers_Lighting!D342</f>
        <v>52997</v>
      </c>
      <c r="E342" s="12">
        <f>StdO_Customers_Residential!E342+StdO_Customers_Small_Commercial!E342+StdO_Customers_Lighting!E342</f>
        <v>53839</v>
      </c>
      <c r="F342" s="12">
        <f>StdO_Customers_Residential!F342+StdO_Customers_Small_Commercial!F342+StdO_Customers_Lighting!F342</f>
        <v>58103</v>
      </c>
      <c r="G342" s="12">
        <f>StdO_Customers_Residential!G342+StdO_Customers_Small_Commercial!G342+StdO_Customers_Lighting!G342</f>
        <v>65216</v>
      </c>
      <c r="H342" s="12">
        <f>StdO_Customers_Residential!H342+StdO_Customers_Small_Commercial!H342+StdO_Customers_Lighting!H342</f>
        <v>87854</v>
      </c>
      <c r="I342" s="12">
        <f>StdO_Customers_Residential!I342+StdO_Customers_Small_Commercial!I342+StdO_Customers_Lighting!I342</f>
        <v>96697</v>
      </c>
      <c r="J342" s="12">
        <f>StdO_Customers_Residential!J342+StdO_Customers_Small_Commercial!J342+StdO_Customers_Lighting!J342</f>
        <v>92946</v>
      </c>
      <c r="K342" s="12">
        <f>StdO_Customers_Residential!K342+StdO_Customers_Small_Commercial!K342+StdO_Customers_Lighting!K342</f>
        <v>93147</v>
      </c>
      <c r="L342" s="12">
        <f>StdO_Customers_Residential!L342+StdO_Customers_Small_Commercial!L342+StdO_Customers_Lighting!L342</f>
        <v>91955</v>
      </c>
      <c r="M342" s="12">
        <f>StdO_Customers_Residential!M342+StdO_Customers_Small_Commercial!M342+StdO_Customers_Lighting!M342</f>
        <v>88543</v>
      </c>
      <c r="N342" s="12">
        <f>StdO_Customers_Residential!N342+StdO_Customers_Small_Commercial!N342+StdO_Customers_Lighting!N342</f>
        <v>85217</v>
      </c>
      <c r="O342" s="12">
        <f>StdO_Customers_Residential!O342+StdO_Customers_Small_Commercial!O342+StdO_Customers_Lighting!O342</f>
        <v>81815</v>
      </c>
      <c r="P342" s="12">
        <f>StdO_Customers_Residential!P342+StdO_Customers_Small_Commercial!P342+StdO_Customers_Lighting!P342</f>
        <v>82604</v>
      </c>
      <c r="Q342" s="12">
        <f>StdO_Customers_Residential!Q342+StdO_Customers_Small_Commercial!Q342+StdO_Customers_Lighting!Q342</f>
        <v>88723</v>
      </c>
      <c r="R342" s="12">
        <f>StdO_Customers_Residential!R342+StdO_Customers_Small_Commercial!R342+StdO_Customers_Lighting!R342</f>
        <v>103392</v>
      </c>
      <c r="S342" s="12">
        <f>StdO_Customers_Residential!S342+StdO_Customers_Small_Commercial!S342+StdO_Customers_Lighting!S342</f>
        <v>115828</v>
      </c>
      <c r="T342" s="12">
        <f>StdO_Customers_Residential!T342+StdO_Customers_Small_Commercial!T342+StdO_Customers_Lighting!T342</f>
        <v>116801</v>
      </c>
      <c r="U342" s="12">
        <f>StdO_Customers_Residential!U342+StdO_Customers_Small_Commercial!U342+StdO_Customers_Lighting!U342</f>
        <v>108931</v>
      </c>
      <c r="V342" s="12">
        <f>StdO_Customers_Residential!V342+StdO_Customers_Small_Commercial!V342+StdO_Customers_Lighting!V342</f>
        <v>103651</v>
      </c>
      <c r="W342" s="12">
        <f>StdO_Customers_Residential!W342+StdO_Customers_Small_Commercial!W342+StdO_Customers_Lighting!W342</f>
        <v>89679</v>
      </c>
      <c r="X342" s="12">
        <f>StdO_Customers_Residential!X342+StdO_Customers_Small_Commercial!X342+StdO_Customers_Lighting!X342</f>
        <v>71006</v>
      </c>
      <c r="Y342" s="12">
        <f>StdO_Customers_Residential!Y342+StdO_Customers_Small_Commercial!Y342+StdO_Customers_Lighting!Y342</f>
        <v>62730</v>
      </c>
      <c r="AA342" s="2">
        <f>IFERROR(INDEX('Holiday Schedule'!$D$3:$D$24,MATCH(Total_StdO_Customers!A342,'Holiday Schedule'!$C$3:$C$24,0)),0)</f>
        <v>1</v>
      </c>
      <c r="AB342" s="2">
        <f t="shared" si="40"/>
        <v>6</v>
      </c>
      <c r="AC342" s="2">
        <f t="shared" si="41"/>
        <v>0</v>
      </c>
      <c r="AD342" s="5">
        <f t="shared" si="42"/>
        <v>2003565</v>
      </c>
      <c r="AE342" s="5">
        <f t="shared" si="43"/>
        <v>2003565</v>
      </c>
      <c r="AG342" s="2">
        <f t="shared" si="44"/>
        <v>11</v>
      </c>
      <c r="AH342" s="2">
        <f t="shared" si="45"/>
        <v>2024</v>
      </c>
      <c r="AJ342" s="5">
        <f t="shared" si="46"/>
        <v>116801</v>
      </c>
      <c r="AK342" s="2">
        <f t="shared" si="47"/>
        <v>19</v>
      </c>
    </row>
    <row r="343" spans="1:37" x14ac:dyDescent="0.25">
      <c r="A343" s="4">
        <v>45626</v>
      </c>
      <c r="B343" s="12">
        <f>StdO_Customers_Residential!B343+StdO_Customers_Small_Commercial!B343+StdO_Customers_Lighting!B343</f>
        <v>58246</v>
      </c>
      <c r="C343" s="12">
        <f>StdO_Customers_Residential!C343+StdO_Customers_Small_Commercial!C343+StdO_Customers_Lighting!C343</f>
        <v>54321</v>
      </c>
      <c r="D343" s="12">
        <f>StdO_Customers_Residential!D343+StdO_Customers_Small_Commercial!D343+StdO_Customers_Lighting!D343</f>
        <v>53253</v>
      </c>
      <c r="E343" s="12">
        <f>StdO_Customers_Residential!E343+StdO_Customers_Small_Commercial!E343+StdO_Customers_Lighting!E343</f>
        <v>53714</v>
      </c>
      <c r="F343" s="12">
        <f>StdO_Customers_Residential!F343+StdO_Customers_Small_Commercial!F343+StdO_Customers_Lighting!F343</f>
        <v>57762</v>
      </c>
      <c r="G343" s="12">
        <f>StdO_Customers_Residential!G343+StdO_Customers_Small_Commercial!G343+StdO_Customers_Lighting!G343</f>
        <v>64777</v>
      </c>
      <c r="H343" s="12">
        <f>StdO_Customers_Residential!H343+StdO_Customers_Small_Commercial!H343+StdO_Customers_Lighting!H343</f>
        <v>80501</v>
      </c>
      <c r="I343" s="12">
        <f>StdO_Customers_Residential!I343+StdO_Customers_Small_Commercial!I343+StdO_Customers_Lighting!I343</f>
        <v>88036</v>
      </c>
      <c r="J343" s="12">
        <f>StdO_Customers_Residential!J343+StdO_Customers_Small_Commercial!J343+StdO_Customers_Lighting!J343</f>
        <v>92076</v>
      </c>
      <c r="K343" s="12">
        <f>StdO_Customers_Residential!K343+StdO_Customers_Small_Commercial!K343+StdO_Customers_Lighting!K343</f>
        <v>97200</v>
      </c>
      <c r="L343" s="12">
        <f>StdO_Customers_Residential!L343+StdO_Customers_Small_Commercial!L343+StdO_Customers_Lighting!L343</f>
        <v>96708</v>
      </c>
      <c r="M343" s="12">
        <f>StdO_Customers_Residential!M343+StdO_Customers_Small_Commercial!M343+StdO_Customers_Lighting!M343</f>
        <v>93214</v>
      </c>
      <c r="N343" s="12">
        <f>StdO_Customers_Residential!N343+StdO_Customers_Small_Commercial!N343+StdO_Customers_Lighting!N343</f>
        <v>88465</v>
      </c>
      <c r="O343" s="12">
        <f>StdO_Customers_Residential!O343+StdO_Customers_Small_Commercial!O343+StdO_Customers_Lighting!O343</f>
        <v>85530</v>
      </c>
      <c r="P343" s="12">
        <f>StdO_Customers_Residential!P343+StdO_Customers_Small_Commercial!P343+StdO_Customers_Lighting!P343</f>
        <v>85421</v>
      </c>
      <c r="Q343" s="12">
        <f>StdO_Customers_Residential!Q343+StdO_Customers_Small_Commercial!Q343+StdO_Customers_Lighting!Q343</f>
        <v>91937</v>
      </c>
      <c r="R343" s="12">
        <f>StdO_Customers_Residential!R343+StdO_Customers_Small_Commercial!R343+StdO_Customers_Lighting!R343</f>
        <v>105949</v>
      </c>
      <c r="S343" s="12">
        <f>StdO_Customers_Residential!S343+StdO_Customers_Small_Commercial!S343+StdO_Customers_Lighting!S343</f>
        <v>117118</v>
      </c>
      <c r="T343" s="12">
        <f>StdO_Customers_Residential!T343+StdO_Customers_Small_Commercial!T343+StdO_Customers_Lighting!T343</f>
        <v>116338</v>
      </c>
      <c r="U343" s="12">
        <f>StdO_Customers_Residential!U343+StdO_Customers_Small_Commercial!U343+StdO_Customers_Lighting!U343</f>
        <v>110240</v>
      </c>
      <c r="V343" s="12">
        <f>StdO_Customers_Residential!V343+StdO_Customers_Small_Commercial!V343+StdO_Customers_Lighting!V343</f>
        <v>102444</v>
      </c>
      <c r="W343" s="12">
        <f>StdO_Customers_Residential!W343+StdO_Customers_Small_Commercial!W343+StdO_Customers_Lighting!W343</f>
        <v>87114</v>
      </c>
      <c r="X343" s="12">
        <f>StdO_Customers_Residential!X343+StdO_Customers_Small_Commercial!X343+StdO_Customers_Lighting!X343</f>
        <v>72433</v>
      </c>
      <c r="Y343" s="12">
        <f>StdO_Customers_Residential!Y343+StdO_Customers_Small_Commercial!Y343+StdO_Customers_Lighting!Y343</f>
        <v>59025</v>
      </c>
      <c r="AA343" s="2">
        <f>IFERROR(INDEX('Holiday Schedule'!$D$3:$D$24,MATCH(Total_StdO_Customers!A343,'Holiday Schedule'!$C$3:$C$24,0)),0)</f>
        <v>0</v>
      </c>
      <c r="AB343" s="2">
        <f t="shared" si="40"/>
        <v>7</v>
      </c>
      <c r="AC343" s="2">
        <f t="shared" si="41"/>
        <v>0</v>
      </c>
      <c r="AD343" s="5">
        <f t="shared" si="42"/>
        <v>2011822</v>
      </c>
      <c r="AE343" s="5">
        <f t="shared" si="43"/>
        <v>2011822</v>
      </c>
      <c r="AG343" s="2">
        <f t="shared" si="44"/>
        <v>11</v>
      </c>
      <c r="AH343" s="2">
        <f t="shared" si="45"/>
        <v>2024</v>
      </c>
      <c r="AJ343" s="5">
        <f t="shared" si="46"/>
        <v>117118</v>
      </c>
      <c r="AK343" s="2">
        <f t="shared" si="47"/>
        <v>18</v>
      </c>
    </row>
    <row r="344" spans="1:37" x14ac:dyDescent="0.25">
      <c r="A344" s="4">
        <v>45627</v>
      </c>
      <c r="B344" s="12">
        <f>StdO_Customers_Residential!B344+StdO_Customers_Small_Commercial!B344+StdO_Customers_Lighting!B344</f>
        <v>71540</v>
      </c>
      <c r="C344" s="12">
        <f>StdO_Customers_Residential!C344+StdO_Customers_Small_Commercial!C344+StdO_Customers_Lighting!C344</f>
        <v>67292</v>
      </c>
      <c r="D344" s="12">
        <f>StdO_Customers_Residential!D344+StdO_Customers_Small_Commercial!D344+StdO_Customers_Lighting!D344</f>
        <v>65621</v>
      </c>
      <c r="E344" s="12">
        <f>StdO_Customers_Residential!E344+StdO_Customers_Small_Commercial!E344+StdO_Customers_Lighting!E344</f>
        <v>64476</v>
      </c>
      <c r="F344" s="12">
        <f>StdO_Customers_Residential!F344+StdO_Customers_Small_Commercial!F344+StdO_Customers_Lighting!F344</f>
        <v>67979</v>
      </c>
      <c r="G344" s="12">
        <f>StdO_Customers_Residential!G344+StdO_Customers_Small_Commercial!G344+StdO_Customers_Lighting!G344</f>
        <v>74520</v>
      </c>
      <c r="H344" s="12">
        <f>StdO_Customers_Residential!H344+StdO_Customers_Small_Commercial!H344+StdO_Customers_Lighting!H344</f>
        <v>89361</v>
      </c>
      <c r="I344" s="12">
        <f>StdO_Customers_Residential!I344+StdO_Customers_Small_Commercial!I344+StdO_Customers_Lighting!I344</f>
        <v>104837</v>
      </c>
      <c r="J344" s="12">
        <f>StdO_Customers_Residential!J344+StdO_Customers_Small_Commercial!J344+StdO_Customers_Lighting!J344</f>
        <v>111827</v>
      </c>
      <c r="K344" s="12">
        <f>StdO_Customers_Residential!K344+StdO_Customers_Small_Commercial!K344+StdO_Customers_Lighting!K344</f>
        <v>113960</v>
      </c>
      <c r="L344" s="12">
        <f>StdO_Customers_Residential!L344+StdO_Customers_Small_Commercial!L344+StdO_Customers_Lighting!L344</f>
        <v>110921</v>
      </c>
      <c r="M344" s="12">
        <f>StdO_Customers_Residential!M344+StdO_Customers_Small_Commercial!M344+StdO_Customers_Lighting!M344</f>
        <v>107454</v>
      </c>
      <c r="N344" s="12">
        <f>StdO_Customers_Residential!N344+StdO_Customers_Small_Commercial!N344+StdO_Customers_Lighting!N344</f>
        <v>102030</v>
      </c>
      <c r="O344" s="12">
        <f>StdO_Customers_Residential!O344+StdO_Customers_Small_Commercial!O344+StdO_Customers_Lighting!O344</f>
        <v>97294</v>
      </c>
      <c r="P344" s="12">
        <f>StdO_Customers_Residential!P344+StdO_Customers_Small_Commercial!P344+StdO_Customers_Lighting!P344</f>
        <v>99075</v>
      </c>
      <c r="Q344" s="12">
        <f>StdO_Customers_Residential!Q344+StdO_Customers_Small_Commercial!Q344+StdO_Customers_Lighting!Q344</f>
        <v>108813</v>
      </c>
      <c r="R344" s="12">
        <f>StdO_Customers_Residential!R344+StdO_Customers_Small_Commercial!R344+StdO_Customers_Lighting!R344</f>
        <v>124779</v>
      </c>
      <c r="S344" s="12">
        <f>StdO_Customers_Residential!S344+StdO_Customers_Small_Commercial!S344+StdO_Customers_Lighting!S344</f>
        <v>133976</v>
      </c>
      <c r="T344" s="12">
        <f>StdO_Customers_Residential!T344+StdO_Customers_Small_Commercial!T344+StdO_Customers_Lighting!T344</f>
        <v>136582</v>
      </c>
      <c r="U344" s="12">
        <f>StdO_Customers_Residential!U344+StdO_Customers_Small_Commercial!U344+StdO_Customers_Lighting!U344</f>
        <v>131580</v>
      </c>
      <c r="V344" s="12">
        <f>StdO_Customers_Residential!V344+StdO_Customers_Small_Commercial!V344+StdO_Customers_Lighting!V344</f>
        <v>123545</v>
      </c>
      <c r="W344" s="12">
        <f>StdO_Customers_Residential!W344+StdO_Customers_Small_Commercial!W344+StdO_Customers_Lighting!W344</f>
        <v>111910</v>
      </c>
      <c r="X344" s="12">
        <f>StdO_Customers_Residential!X344+StdO_Customers_Small_Commercial!X344+StdO_Customers_Lighting!X344</f>
        <v>86758</v>
      </c>
      <c r="Y344" s="12">
        <f>StdO_Customers_Residential!Y344+StdO_Customers_Small_Commercial!Y344+StdO_Customers_Lighting!Y344</f>
        <v>81680</v>
      </c>
      <c r="AA344" s="2">
        <f>IFERROR(INDEX('Holiday Schedule'!$D$3:$D$24,MATCH(Total_StdO_Customers!A344,'Holiday Schedule'!$C$3:$C$24,0)),0)</f>
        <v>0</v>
      </c>
      <c r="AB344" s="2">
        <f t="shared" si="40"/>
        <v>1</v>
      </c>
      <c r="AC344" s="2">
        <f t="shared" si="41"/>
        <v>0</v>
      </c>
      <c r="AD344" s="5">
        <f t="shared" si="42"/>
        <v>2387810</v>
      </c>
      <c r="AE344" s="5">
        <f t="shared" si="43"/>
        <v>2387810</v>
      </c>
      <c r="AG344" s="2">
        <f t="shared" si="44"/>
        <v>12</v>
      </c>
      <c r="AH344" s="2">
        <f t="shared" si="45"/>
        <v>2024</v>
      </c>
      <c r="AJ344" s="5">
        <f t="shared" si="46"/>
        <v>136582</v>
      </c>
      <c r="AK344" s="2">
        <f t="shared" si="47"/>
        <v>19</v>
      </c>
    </row>
    <row r="345" spans="1:37" x14ac:dyDescent="0.25">
      <c r="A345" s="4">
        <v>45628</v>
      </c>
      <c r="B345" s="12">
        <f>StdO_Customers_Residential!B345+StdO_Customers_Small_Commercial!B345+StdO_Customers_Lighting!B345</f>
        <v>70979</v>
      </c>
      <c r="C345" s="12">
        <f>StdO_Customers_Residential!C345+StdO_Customers_Small_Commercial!C345+StdO_Customers_Lighting!C345</f>
        <v>66722</v>
      </c>
      <c r="D345" s="12">
        <f>StdO_Customers_Residential!D345+StdO_Customers_Small_Commercial!D345+StdO_Customers_Lighting!D345</f>
        <v>65304</v>
      </c>
      <c r="E345" s="12">
        <f>StdO_Customers_Residential!E345+StdO_Customers_Small_Commercial!E345+StdO_Customers_Lighting!E345</f>
        <v>64110</v>
      </c>
      <c r="F345" s="12">
        <f>StdO_Customers_Residential!F345+StdO_Customers_Small_Commercial!F345+StdO_Customers_Lighting!F345</f>
        <v>68125</v>
      </c>
      <c r="G345" s="12">
        <f>StdO_Customers_Residential!G345+StdO_Customers_Small_Commercial!G345+StdO_Customers_Lighting!G345</f>
        <v>75538</v>
      </c>
      <c r="H345" s="12">
        <f>StdO_Customers_Residential!H345+StdO_Customers_Small_Commercial!H345+StdO_Customers_Lighting!H345</f>
        <v>93362</v>
      </c>
      <c r="I345" s="12">
        <f>StdO_Customers_Residential!I345+StdO_Customers_Small_Commercial!I345+StdO_Customers_Lighting!I345</f>
        <v>108184</v>
      </c>
      <c r="J345" s="12">
        <f>StdO_Customers_Residential!J345+StdO_Customers_Small_Commercial!J345+StdO_Customers_Lighting!J345</f>
        <v>111454</v>
      </c>
      <c r="K345" s="12">
        <f>StdO_Customers_Residential!K345+StdO_Customers_Small_Commercial!K345+StdO_Customers_Lighting!K345</f>
        <v>111615</v>
      </c>
      <c r="L345" s="12">
        <f>StdO_Customers_Residential!L345+StdO_Customers_Small_Commercial!L345+StdO_Customers_Lighting!L345</f>
        <v>107932</v>
      </c>
      <c r="M345" s="12">
        <f>StdO_Customers_Residential!M345+StdO_Customers_Small_Commercial!M345+StdO_Customers_Lighting!M345</f>
        <v>104096</v>
      </c>
      <c r="N345" s="12">
        <f>StdO_Customers_Residential!N345+StdO_Customers_Small_Commercial!N345+StdO_Customers_Lighting!N345</f>
        <v>100261</v>
      </c>
      <c r="O345" s="12">
        <f>StdO_Customers_Residential!O345+StdO_Customers_Small_Commercial!O345+StdO_Customers_Lighting!O345</f>
        <v>95647</v>
      </c>
      <c r="P345" s="12">
        <f>StdO_Customers_Residential!P345+StdO_Customers_Small_Commercial!P345+StdO_Customers_Lighting!P345</f>
        <v>97337</v>
      </c>
      <c r="Q345" s="12">
        <f>StdO_Customers_Residential!Q345+StdO_Customers_Small_Commercial!Q345+StdO_Customers_Lighting!Q345</f>
        <v>107769</v>
      </c>
      <c r="R345" s="12">
        <f>StdO_Customers_Residential!R345+StdO_Customers_Small_Commercial!R345+StdO_Customers_Lighting!R345</f>
        <v>123573</v>
      </c>
      <c r="S345" s="12">
        <f>StdO_Customers_Residential!S345+StdO_Customers_Small_Commercial!S345+StdO_Customers_Lighting!S345</f>
        <v>132214</v>
      </c>
      <c r="T345" s="12">
        <f>StdO_Customers_Residential!T345+StdO_Customers_Small_Commercial!T345+StdO_Customers_Lighting!T345</f>
        <v>137155</v>
      </c>
      <c r="U345" s="12">
        <f>StdO_Customers_Residential!U345+StdO_Customers_Small_Commercial!U345+StdO_Customers_Lighting!U345</f>
        <v>132140</v>
      </c>
      <c r="V345" s="12">
        <f>StdO_Customers_Residential!V345+StdO_Customers_Small_Commercial!V345+StdO_Customers_Lighting!V345</f>
        <v>123924</v>
      </c>
      <c r="W345" s="12">
        <f>StdO_Customers_Residential!W345+StdO_Customers_Small_Commercial!W345+StdO_Customers_Lighting!W345</f>
        <v>113107</v>
      </c>
      <c r="X345" s="12">
        <f>StdO_Customers_Residential!X345+StdO_Customers_Small_Commercial!X345+StdO_Customers_Lighting!X345</f>
        <v>85654</v>
      </c>
      <c r="Y345" s="12">
        <f>StdO_Customers_Residential!Y345+StdO_Customers_Small_Commercial!Y345+StdO_Customers_Lighting!Y345</f>
        <v>80993</v>
      </c>
      <c r="AA345" s="2">
        <f>IFERROR(INDEX('Holiday Schedule'!$D$3:$D$24,MATCH(Total_StdO_Customers!A345,'Holiday Schedule'!$C$3:$C$24,0)),0)</f>
        <v>0</v>
      </c>
      <c r="AB345" s="2">
        <f t="shared" si="40"/>
        <v>2</v>
      </c>
      <c r="AC345" s="2">
        <f t="shared" si="41"/>
        <v>1792062</v>
      </c>
      <c r="AD345" s="5">
        <f t="shared" si="42"/>
        <v>585133</v>
      </c>
      <c r="AE345" s="5">
        <f t="shared" si="43"/>
        <v>2377195</v>
      </c>
      <c r="AG345" s="2">
        <f t="shared" si="44"/>
        <v>12</v>
      </c>
      <c r="AH345" s="2">
        <f t="shared" si="45"/>
        <v>2024</v>
      </c>
      <c r="AJ345" s="5">
        <f t="shared" si="46"/>
        <v>137155</v>
      </c>
      <c r="AK345" s="2">
        <f t="shared" si="47"/>
        <v>19</v>
      </c>
    </row>
    <row r="346" spans="1:37" x14ac:dyDescent="0.25">
      <c r="A346" s="4">
        <v>45629</v>
      </c>
      <c r="B346" s="12">
        <f>StdO_Customers_Residential!B346+StdO_Customers_Small_Commercial!B346+StdO_Customers_Lighting!B346</f>
        <v>71251</v>
      </c>
      <c r="C346" s="12">
        <f>StdO_Customers_Residential!C346+StdO_Customers_Small_Commercial!C346+StdO_Customers_Lighting!C346</f>
        <v>66976</v>
      </c>
      <c r="D346" s="12">
        <f>StdO_Customers_Residential!D346+StdO_Customers_Small_Commercial!D346+StdO_Customers_Lighting!D346</f>
        <v>65553</v>
      </c>
      <c r="E346" s="12">
        <f>StdO_Customers_Residential!E346+StdO_Customers_Small_Commercial!E346+StdO_Customers_Lighting!E346</f>
        <v>64355</v>
      </c>
      <c r="F346" s="12">
        <f>StdO_Customers_Residential!F346+StdO_Customers_Small_Commercial!F346+StdO_Customers_Lighting!F346</f>
        <v>68385</v>
      </c>
      <c r="G346" s="12">
        <f>StdO_Customers_Residential!G346+StdO_Customers_Small_Commercial!G346+StdO_Customers_Lighting!G346</f>
        <v>75822</v>
      </c>
      <c r="H346" s="12">
        <f>StdO_Customers_Residential!H346+StdO_Customers_Small_Commercial!H346+StdO_Customers_Lighting!H346</f>
        <v>93725</v>
      </c>
      <c r="I346" s="12">
        <f>StdO_Customers_Residential!I346+StdO_Customers_Small_Commercial!I346+StdO_Customers_Lighting!I346</f>
        <v>108572</v>
      </c>
      <c r="J346" s="12">
        <f>StdO_Customers_Residential!J346+StdO_Customers_Small_Commercial!J346+StdO_Customers_Lighting!J346</f>
        <v>111858</v>
      </c>
      <c r="K346" s="12">
        <f>StdO_Customers_Residential!K346+StdO_Customers_Small_Commercial!K346+StdO_Customers_Lighting!K346</f>
        <v>112017</v>
      </c>
      <c r="L346" s="12">
        <f>StdO_Customers_Residential!L346+StdO_Customers_Small_Commercial!L346+StdO_Customers_Lighting!L346</f>
        <v>108318</v>
      </c>
      <c r="M346" s="12">
        <f>StdO_Customers_Residential!M346+StdO_Customers_Small_Commercial!M346+StdO_Customers_Lighting!M346</f>
        <v>104470</v>
      </c>
      <c r="N346" s="12">
        <f>StdO_Customers_Residential!N346+StdO_Customers_Small_Commercial!N346+StdO_Customers_Lighting!N346</f>
        <v>100621</v>
      </c>
      <c r="O346" s="12">
        <f>StdO_Customers_Residential!O346+StdO_Customers_Small_Commercial!O346+StdO_Customers_Lighting!O346</f>
        <v>95988</v>
      </c>
      <c r="P346" s="12">
        <f>StdO_Customers_Residential!P346+StdO_Customers_Small_Commercial!P346+StdO_Customers_Lighting!P346</f>
        <v>97683</v>
      </c>
      <c r="Q346" s="12">
        <f>StdO_Customers_Residential!Q346+StdO_Customers_Small_Commercial!Q346+StdO_Customers_Lighting!Q346</f>
        <v>108146</v>
      </c>
      <c r="R346" s="12">
        <f>StdO_Customers_Residential!R346+StdO_Customers_Small_Commercial!R346+StdO_Customers_Lighting!R346</f>
        <v>124016</v>
      </c>
      <c r="S346" s="12">
        <f>StdO_Customers_Residential!S346+StdO_Customers_Small_Commercial!S346+StdO_Customers_Lighting!S346</f>
        <v>132684</v>
      </c>
      <c r="T346" s="12">
        <f>StdO_Customers_Residential!T346+StdO_Customers_Small_Commercial!T346+StdO_Customers_Lighting!T346</f>
        <v>137646</v>
      </c>
      <c r="U346" s="12">
        <f>StdO_Customers_Residential!U346+StdO_Customers_Small_Commercial!U346+StdO_Customers_Lighting!U346</f>
        <v>132614</v>
      </c>
      <c r="V346" s="12">
        <f>StdO_Customers_Residential!V346+StdO_Customers_Small_Commercial!V346+StdO_Customers_Lighting!V346</f>
        <v>124370</v>
      </c>
      <c r="W346" s="12">
        <f>StdO_Customers_Residential!W346+StdO_Customers_Small_Commercial!W346+StdO_Customers_Lighting!W346</f>
        <v>113506</v>
      </c>
      <c r="X346" s="12">
        <f>StdO_Customers_Residential!X346+StdO_Customers_Small_Commercial!X346+StdO_Customers_Lighting!X346</f>
        <v>85954</v>
      </c>
      <c r="Y346" s="12">
        <f>StdO_Customers_Residential!Y346+StdO_Customers_Small_Commercial!Y346+StdO_Customers_Lighting!Y346</f>
        <v>81279</v>
      </c>
      <c r="AA346" s="2">
        <f>IFERROR(INDEX('Holiday Schedule'!$D$3:$D$24,MATCH(Total_StdO_Customers!A346,'Holiday Schedule'!$C$3:$C$24,0)),0)</f>
        <v>0</v>
      </c>
      <c r="AB346" s="2">
        <f t="shared" si="40"/>
        <v>3</v>
      </c>
      <c r="AC346" s="2">
        <f t="shared" si="41"/>
        <v>1798463</v>
      </c>
      <c r="AD346" s="5">
        <f t="shared" si="42"/>
        <v>587346</v>
      </c>
      <c r="AE346" s="5">
        <f t="shared" si="43"/>
        <v>2385809</v>
      </c>
      <c r="AG346" s="2">
        <f t="shared" si="44"/>
        <v>12</v>
      </c>
      <c r="AH346" s="2">
        <f t="shared" si="45"/>
        <v>2024</v>
      </c>
      <c r="AJ346" s="5">
        <f t="shared" si="46"/>
        <v>137646</v>
      </c>
      <c r="AK346" s="2">
        <f t="shared" si="47"/>
        <v>19</v>
      </c>
    </row>
    <row r="347" spans="1:37" x14ac:dyDescent="0.25">
      <c r="A347" s="4">
        <v>45630</v>
      </c>
      <c r="B347" s="12">
        <f>StdO_Customers_Residential!B347+StdO_Customers_Small_Commercial!B347+StdO_Customers_Lighting!B347</f>
        <v>71308</v>
      </c>
      <c r="C347" s="12">
        <f>StdO_Customers_Residential!C347+StdO_Customers_Small_Commercial!C347+StdO_Customers_Lighting!C347</f>
        <v>67033</v>
      </c>
      <c r="D347" s="12">
        <f>StdO_Customers_Residential!D347+StdO_Customers_Small_Commercial!D347+StdO_Customers_Lighting!D347</f>
        <v>65608</v>
      </c>
      <c r="E347" s="12">
        <f>StdO_Customers_Residential!E347+StdO_Customers_Small_Commercial!E347+StdO_Customers_Lighting!E347</f>
        <v>64413</v>
      </c>
      <c r="F347" s="12">
        <f>StdO_Customers_Residential!F347+StdO_Customers_Small_Commercial!F347+StdO_Customers_Lighting!F347</f>
        <v>68443</v>
      </c>
      <c r="G347" s="12">
        <f>StdO_Customers_Residential!G347+StdO_Customers_Small_Commercial!G347+StdO_Customers_Lighting!G347</f>
        <v>75886</v>
      </c>
      <c r="H347" s="12">
        <f>StdO_Customers_Residential!H347+StdO_Customers_Small_Commercial!H347+StdO_Customers_Lighting!H347</f>
        <v>93782</v>
      </c>
      <c r="I347" s="12">
        <f>StdO_Customers_Residential!I347+StdO_Customers_Small_Commercial!I347+StdO_Customers_Lighting!I347</f>
        <v>108650</v>
      </c>
      <c r="J347" s="12">
        <f>StdO_Customers_Residential!J347+StdO_Customers_Small_Commercial!J347+StdO_Customers_Lighting!J347</f>
        <v>111949</v>
      </c>
      <c r="K347" s="12">
        <f>StdO_Customers_Residential!K347+StdO_Customers_Small_Commercial!K347+StdO_Customers_Lighting!K347</f>
        <v>112110</v>
      </c>
      <c r="L347" s="12">
        <f>StdO_Customers_Residential!L347+StdO_Customers_Small_Commercial!L347+StdO_Customers_Lighting!L347</f>
        <v>108412</v>
      </c>
      <c r="M347" s="12">
        <f>StdO_Customers_Residential!M347+StdO_Customers_Small_Commercial!M347+StdO_Customers_Lighting!M347</f>
        <v>104561</v>
      </c>
      <c r="N347" s="12">
        <f>StdO_Customers_Residential!N347+StdO_Customers_Small_Commercial!N347+StdO_Customers_Lighting!N347</f>
        <v>100708</v>
      </c>
      <c r="O347" s="12">
        <f>StdO_Customers_Residential!O347+StdO_Customers_Small_Commercial!O347+StdO_Customers_Lighting!O347</f>
        <v>96074</v>
      </c>
      <c r="P347" s="12">
        <f>StdO_Customers_Residential!P347+StdO_Customers_Small_Commercial!P347+StdO_Customers_Lighting!P347</f>
        <v>97769</v>
      </c>
      <c r="Q347" s="12">
        <f>StdO_Customers_Residential!Q347+StdO_Customers_Small_Commercial!Q347+StdO_Customers_Lighting!Q347</f>
        <v>108233</v>
      </c>
      <c r="R347" s="12">
        <f>StdO_Customers_Residential!R347+StdO_Customers_Small_Commercial!R347+StdO_Customers_Lighting!R347</f>
        <v>124108</v>
      </c>
      <c r="S347" s="12">
        <f>StdO_Customers_Residential!S347+StdO_Customers_Small_Commercial!S347+StdO_Customers_Lighting!S347</f>
        <v>132778</v>
      </c>
      <c r="T347" s="12">
        <f>StdO_Customers_Residential!T347+StdO_Customers_Small_Commercial!T347+StdO_Customers_Lighting!T347</f>
        <v>137737</v>
      </c>
      <c r="U347" s="12">
        <f>StdO_Customers_Residential!U347+StdO_Customers_Small_Commercial!U347+StdO_Customers_Lighting!U347</f>
        <v>132699</v>
      </c>
      <c r="V347" s="12">
        <f>StdO_Customers_Residential!V347+StdO_Customers_Small_Commercial!V347+StdO_Customers_Lighting!V347</f>
        <v>124451</v>
      </c>
      <c r="W347" s="12">
        <f>StdO_Customers_Residential!W347+StdO_Customers_Small_Commercial!W347+StdO_Customers_Lighting!W347</f>
        <v>113588</v>
      </c>
      <c r="X347" s="12">
        <f>StdO_Customers_Residential!X347+StdO_Customers_Small_Commercial!X347+StdO_Customers_Lighting!X347</f>
        <v>86017</v>
      </c>
      <c r="Y347" s="12">
        <f>StdO_Customers_Residential!Y347+StdO_Customers_Small_Commercial!Y347+StdO_Customers_Lighting!Y347</f>
        <v>81338</v>
      </c>
      <c r="AA347" s="2">
        <f>IFERROR(INDEX('Holiday Schedule'!$D$3:$D$24,MATCH(Total_StdO_Customers!A347,'Holiday Schedule'!$C$3:$C$24,0)),0)</f>
        <v>0</v>
      </c>
      <c r="AB347" s="2">
        <f t="shared" si="40"/>
        <v>4</v>
      </c>
      <c r="AC347" s="2">
        <f t="shared" si="41"/>
        <v>1799844</v>
      </c>
      <c r="AD347" s="5">
        <f t="shared" si="42"/>
        <v>587811</v>
      </c>
      <c r="AE347" s="5">
        <f t="shared" si="43"/>
        <v>2387655</v>
      </c>
      <c r="AG347" s="2">
        <f t="shared" si="44"/>
        <v>12</v>
      </c>
      <c r="AH347" s="2">
        <f t="shared" si="45"/>
        <v>2024</v>
      </c>
      <c r="AJ347" s="5">
        <f t="shared" si="46"/>
        <v>137737</v>
      </c>
      <c r="AK347" s="2">
        <f t="shared" si="47"/>
        <v>19</v>
      </c>
    </row>
    <row r="348" spans="1:37" x14ac:dyDescent="0.25">
      <c r="A348" s="4">
        <v>45631</v>
      </c>
      <c r="B348" s="12">
        <f>StdO_Customers_Residential!B348+StdO_Customers_Small_Commercial!B348+StdO_Customers_Lighting!B348</f>
        <v>71542</v>
      </c>
      <c r="C348" s="12">
        <f>StdO_Customers_Residential!C348+StdO_Customers_Small_Commercial!C348+StdO_Customers_Lighting!C348</f>
        <v>67252</v>
      </c>
      <c r="D348" s="12">
        <f>StdO_Customers_Residential!D348+StdO_Customers_Small_Commercial!D348+StdO_Customers_Lighting!D348</f>
        <v>65822</v>
      </c>
      <c r="E348" s="12">
        <f>StdO_Customers_Residential!E348+StdO_Customers_Small_Commercial!E348+StdO_Customers_Lighting!E348</f>
        <v>64623</v>
      </c>
      <c r="F348" s="12">
        <f>StdO_Customers_Residential!F348+StdO_Customers_Small_Commercial!F348+StdO_Customers_Lighting!F348</f>
        <v>68667</v>
      </c>
      <c r="G348" s="12">
        <f>StdO_Customers_Residential!G348+StdO_Customers_Small_Commercial!G348+StdO_Customers_Lighting!G348</f>
        <v>76136</v>
      </c>
      <c r="H348" s="12">
        <f>StdO_Customers_Residential!H348+StdO_Customers_Small_Commercial!H348+StdO_Customers_Lighting!H348</f>
        <v>94117</v>
      </c>
      <c r="I348" s="12">
        <f>StdO_Customers_Residential!I348+StdO_Customers_Small_Commercial!I348+StdO_Customers_Lighting!I348</f>
        <v>109097</v>
      </c>
      <c r="J348" s="12">
        <f>StdO_Customers_Residential!J348+StdO_Customers_Small_Commercial!J348+StdO_Customers_Lighting!J348</f>
        <v>112333</v>
      </c>
      <c r="K348" s="12">
        <f>StdO_Customers_Residential!K348+StdO_Customers_Small_Commercial!K348+StdO_Customers_Lighting!K348</f>
        <v>112496</v>
      </c>
      <c r="L348" s="12">
        <f>StdO_Customers_Residential!L348+StdO_Customers_Small_Commercial!L348+StdO_Customers_Lighting!L348</f>
        <v>108783</v>
      </c>
      <c r="M348" s="12">
        <f>StdO_Customers_Residential!M348+StdO_Customers_Small_Commercial!M348+StdO_Customers_Lighting!M348</f>
        <v>104911</v>
      </c>
      <c r="N348" s="12">
        <f>StdO_Customers_Residential!N348+StdO_Customers_Small_Commercial!N348+StdO_Customers_Lighting!N348</f>
        <v>101045</v>
      </c>
      <c r="O348" s="12">
        <f>StdO_Customers_Residential!O348+StdO_Customers_Small_Commercial!O348+StdO_Customers_Lighting!O348</f>
        <v>96395</v>
      </c>
      <c r="P348" s="12">
        <f>StdO_Customers_Residential!P348+StdO_Customers_Small_Commercial!P348+StdO_Customers_Lighting!P348</f>
        <v>98096</v>
      </c>
      <c r="Q348" s="12">
        <f>StdO_Customers_Residential!Q348+StdO_Customers_Small_Commercial!Q348+StdO_Customers_Lighting!Q348</f>
        <v>108642</v>
      </c>
      <c r="R348" s="12">
        <f>StdO_Customers_Residential!R348+StdO_Customers_Small_Commercial!R348+StdO_Customers_Lighting!R348</f>
        <v>124527</v>
      </c>
      <c r="S348" s="12">
        <f>StdO_Customers_Residential!S348+StdO_Customers_Small_Commercial!S348+StdO_Customers_Lighting!S348</f>
        <v>133228</v>
      </c>
      <c r="T348" s="12">
        <f>StdO_Customers_Residential!T348+StdO_Customers_Small_Commercial!T348+StdO_Customers_Lighting!T348</f>
        <v>138207</v>
      </c>
      <c r="U348" s="12">
        <f>StdO_Customers_Residential!U348+StdO_Customers_Small_Commercial!U348+StdO_Customers_Lighting!U348</f>
        <v>133154</v>
      </c>
      <c r="V348" s="12">
        <f>StdO_Customers_Residential!V348+StdO_Customers_Small_Commercial!V348+StdO_Customers_Lighting!V348</f>
        <v>124875</v>
      </c>
      <c r="W348" s="12">
        <f>StdO_Customers_Residential!W348+StdO_Customers_Small_Commercial!W348+StdO_Customers_Lighting!W348</f>
        <v>113976</v>
      </c>
      <c r="X348" s="12">
        <f>StdO_Customers_Residential!X348+StdO_Customers_Small_Commercial!X348+StdO_Customers_Lighting!X348</f>
        <v>86306</v>
      </c>
      <c r="Y348" s="12">
        <f>StdO_Customers_Residential!Y348+StdO_Customers_Small_Commercial!Y348+StdO_Customers_Lighting!Y348</f>
        <v>81610</v>
      </c>
      <c r="AA348" s="2">
        <f>IFERROR(INDEX('Holiday Schedule'!$D$3:$D$24,MATCH(Total_StdO_Customers!A348,'Holiday Schedule'!$C$3:$C$24,0)),0)</f>
        <v>0</v>
      </c>
      <c r="AB348" s="2">
        <f t="shared" si="40"/>
        <v>5</v>
      </c>
      <c r="AC348" s="2">
        <f t="shared" si="41"/>
        <v>1806071</v>
      </c>
      <c r="AD348" s="5">
        <f t="shared" si="42"/>
        <v>589769</v>
      </c>
      <c r="AE348" s="5">
        <f t="shared" si="43"/>
        <v>2395840</v>
      </c>
      <c r="AG348" s="2">
        <f t="shared" si="44"/>
        <v>12</v>
      </c>
      <c r="AH348" s="2">
        <f t="shared" si="45"/>
        <v>2024</v>
      </c>
      <c r="AJ348" s="5">
        <f t="shared" si="46"/>
        <v>138207</v>
      </c>
      <c r="AK348" s="2">
        <f t="shared" si="47"/>
        <v>19</v>
      </c>
    </row>
    <row r="349" spans="1:37" x14ac:dyDescent="0.25">
      <c r="A349" s="4">
        <v>45632</v>
      </c>
      <c r="B349" s="12">
        <f>StdO_Customers_Residential!B349+StdO_Customers_Small_Commercial!B349+StdO_Customers_Lighting!B349</f>
        <v>71546</v>
      </c>
      <c r="C349" s="12">
        <f>StdO_Customers_Residential!C349+StdO_Customers_Small_Commercial!C349+StdO_Customers_Lighting!C349</f>
        <v>67256</v>
      </c>
      <c r="D349" s="12">
        <f>StdO_Customers_Residential!D349+StdO_Customers_Small_Commercial!D349+StdO_Customers_Lighting!D349</f>
        <v>65825</v>
      </c>
      <c r="E349" s="12">
        <f>StdO_Customers_Residential!E349+StdO_Customers_Small_Commercial!E349+StdO_Customers_Lighting!E349</f>
        <v>64626</v>
      </c>
      <c r="F349" s="12">
        <f>StdO_Customers_Residential!F349+StdO_Customers_Small_Commercial!F349+StdO_Customers_Lighting!F349</f>
        <v>68670</v>
      </c>
      <c r="G349" s="12">
        <f>StdO_Customers_Residential!G349+StdO_Customers_Small_Commercial!G349+StdO_Customers_Lighting!G349</f>
        <v>76140</v>
      </c>
      <c r="H349" s="12">
        <f>StdO_Customers_Residential!H349+StdO_Customers_Small_Commercial!H349+StdO_Customers_Lighting!H349</f>
        <v>94120</v>
      </c>
      <c r="I349" s="12">
        <f>StdO_Customers_Residential!I349+StdO_Customers_Small_Commercial!I349+StdO_Customers_Lighting!I349</f>
        <v>109041</v>
      </c>
      <c r="J349" s="12">
        <f>StdO_Customers_Residential!J349+StdO_Customers_Small_Commercial!J349+StdO_Customers_Lighting!J349</f>
        <v>112335</v>
      </c>
      <c r="K349" s="12">
        <f>StdO_Customers_Residential!K349+StdO_Customers_Small_Commercial!K349+StdO_Customers_Lighting!K349</f>
        <v>112494</v>
      </c>
      <c r="L349" s="12">
        <f>StdO_Customers_Residential!L349+StdO_Customers_Small_Commercial!L349+StdO_Customers_Lighting!L349</f>
        <v>108784</v>
      </c>
      <c r="M349" s="12">
        <f>StdO_Customers_Residential!M349+StdO_Customers_Small_Commercial!M349+StdO_Customers_Lighting!M349</f>
        <v>104915</v>
      </c>
      <c r="N349" s="12">
        <f>StdO_Customers_Residential!N349+StdO_Customers_Small_Commercial!N349+StdO_Customers_Lighting!N349</f>
        <v>101050</v>
      </c>
      <c r="O349" s="12">
        <f>StdO_Customers_Residential!O349+StdO_Customers_Small_Commercial!O349+StdO_Customers_Lighting!O349</f>
        <v>96400</v>
      </c>
      <c r="P349" s="12">
        <f>StdO_Customers_Residential!P349+StdO_Customers_Small_Commercial!P349+StdO_Customers_Lighting!P349</f>
        <v>98101</v>
      </c>
      <c r="Q349" s="12">
        <f>StdO_Customers_Residential!Q349+StdO_Customers_Small_Commercial!Q349+StdO_Customers_Lighting!Q349</f>
        <v>108596</v>
      </c>
      <c r="R349" s="12">
        <f>StdO_Customers_Residential!R349+StdO_Customers_Small_Commercial!R349+StdO_Customers_Lighting!R349</f>
        <v>124532</v>
      </c>
      <c r="S349" s="12">
        <f>StdO_Customers_Residential!S349+StdO_Customers_Small_Commercial!S349+StdO_Customers_Lighting!S349</f>
        <v>133241</v>
      </c>
      <c r="T349" s="12">
        <f>StdO_Customers_Residential!T349+StdO_Customers_Small_Commercial!T349+StdO_Customers_Lighting!T349</f>
        <v>138219</v>
      </c>
      <c r="U349" s="12">
        <f>StdO_Customers_Residential!U349+StdO_Customers_Small_Commercial!U349+StdO_Customers_Lighting!U349</f>
        <v>133167</v>
      </c>
      <c r="V349" s="12">
        <f>StdO_Customers_Residential!V349+StdO_Customers_Small_Commercial!V349+StdO_Customers_Lighting!V349</f>
        <v>124887</v>
      </c>
      <c r="W349" s="12">
        <f>StdO_Customers_Residential!W349+StdO_Customers_Small_Commercial!W349+StdO_Customers_Lighting!W349</f>
        <v>113984</v>
      </c>
      <c r="X349" s="12">
        <f>StdO_Customers_Residential!X349+StdO_Customers_Small_Commercial!X349+StdO_Customers_Lighting!X349</f>
        <v>86316</v>
      </c>
      <c r="Y349" s="12">
        <f>StdO_Customers_Residential!Y349+StdO_Customers_Small_Commercial!Y349+StdO_Customers_Lighting!Y349</f>
        <v>81620</v>
      </c>
      <c r="AA349" s="2">
        <f>IFERROR(INDEX('Holiday Schedule'!$D$3:$D$24,MATCH(Total_StdO_Customers!A349,'Holiday Schedule'!$C$3:$C$24,0)),0)</f>
        <v>0</v>
      </c>
      <c r="AB349" s="2">
        <f t="shared" si="40"/>
        <v>6</v>
      </c>
      <c r="AC349" s="2">
        <f t="shared" si="41"/>
        <v>1806062</v>
      </c>
      <c r="AD349" s="5">
        <f t="shared" si="42"/>
        <v>589803</v>
      </c>
      <c r="AE349" s="5">
        <f t="shared" si="43"/>
        <v>2395865</v>
      </c>
      <c r="AG349" s="2">
        <f t="shared" si="44"/>
        <v>12</v>
      </c>
      <c r="AH349" s="2">
        <f t="shared" si="45"/>
        <v>2024</v>
      </c>
      <c r="AJ349" s="5">
        <f t="shared" si="46"/>
        <v>138219</v>
      </c>
      <c r="AK349" s="2">
        <f t="shared" si="47"/>
        <v>19</v>
      </c>
    </row>
    <row r="350" spans="1:37" x14ac:dyDescent="0.25">
      <c r="A350" s="4">
        <v>45633</v>
      </c>
      <c r="B350" s="12">
        <f>StdO_Customers_Residential!B350+StdO_Customers_Small_Commercial!B350+StdO_Customers_Lighting!B350</f>
        <v>72170</v>
      </c>
      <c r="C350" s="12">
        <f>StdO_Customers_Residential!C350+StdO_Customers_Small_Commercial!C350+StdO_Customers_Lighting!C350</f>
        <v>67887</v>
      </c>
      <c r="D350" s="12">
        <f>StdO_Customers_Residential!D350+StdO_Customers_Small_Commercial!D350+StdO_Customers_Lighting!D350</f>
        <v>66198</v>
      </c>
      <c r="E350" s="12">
        <f>StdO_Customers_Residential!E350+StdO_Customers_Small_Commercial!E350+StdO_Customers_Lighting!E350</f>
        <v>65043</v>
      </c>
      <c r="F350" s="12">
        <f>StdO_Customers_Residential!F350+StdO_Customers_Small_Commercial!F350+StdO_Customers_Lighting!F350</f>
        <v>68577</v>
      </c>
      <c r="G350" s="12">
        <f>StdO_Customers_Residential!G350+StdO_Customers_Small_Commercial!G350+StdO_Customers_Lighting!G350</f>
        <v>75175</v>
      </c>
      <c r="H350" s="12">
        <f>StdO_Customers_Residential!H350+StdO_Customers_Small_Commercial!H350+StdO_Customers_Lighting!H350</f>
        <v>90149</v>
      </c>
      <c r="I350" s="12">
        <f>StdO_Customers_Residential!I350+StdO_Customers_Small_Commercial!I350+StdO_Customers_Lighting!I350</f>
        <v>105748</v>
      </c>
      <c r="J350" s="12">
        <f>StdO_Customers_Residential!J350+StdO_Customers_Small_Commercial!J350+StdO_Customers_Lighting!J350</f>
        <v>112816</v>
      </c>
      <c r="K350" s="12">
        <f>StdO_Customers_Residential!K350+StdO_Customers_Small_Commercial!K350+StdO_Customers_Lighting!K350</f>
        <v>114965</v>
      </c>
      <c r="L350" s="12">
        <f>StdO_Customers_Residential!L350+StdO_Customers_Small_Commercial!L350+StdO_Customers_Lighting!L350</f>
        <v>111898</v>
      </c>
      <c r="M350" s="12">
        <f>StdO_Customers_Residential!M350+StdO_Customers_Small_Commercial!M350+StdO_Customers_Lighting!M350</f>
        <v>108401</v>
      </c>
      <c r="N350" s="12">
        <f>StdO_Customers_Residential!N350+StdO_Customers_Small_Commercial!N350+StdO_Customers_Lighting!N350</f>
        <v>102927</v>
      </c>
      <c r="O350" s="12">
        <f>StdO_Customers_Residential!O350+StdO_Customers_Small_Commercial!O350+StdO_Customers_Lighting!O350</f>
        <v>98148</v>
      </c>
      <c r="P350" s="12">
        <f>StdO_Customers_Residential!P350+StdO_Customers_Small_Commercial!P350+StdO_Customers_Lighting!P350</f>
        <v>99945</v>
      </c>
      <c r="Q350" s="12">
        <f>StdO_Customers_Residential!Q350+StdO_Customers_Small_Commercial!Q350+StdO_Customers_Lighting!Q350</f>
        <v>109741</v>
      </c>
      <c r="R350" s="12">
        <f>StdO_Customers_Residential!R350+StdO_Customers_Small_Commercial!R350+StdO_Customers_Lighting!R350</f>
        <v>125881</v>
      </c>
      <c r="S350" s="12">
        <f>StdO_Customers_Residential!S350+StdO_Customers_Small_Commercial!S350+StdO_Customers_Lighting!S350</f>
        <v>135174</v>
      </c>
      <c r="T350" s="12">
        <f>StdO_Customers_Residential!T350+StdO_Customers_Small_Commercial!T350+StdO_Customers_Lighting!T350</f>
        <v>137807</v>
      </c>
      <c r="U350" s="12">
        <f>StdO_Customers_Residential!U350+StdO_Customers_Small_Commercial!U350+StdO_Customers_Lighting!U350</f>
        <v>132756</v>
      </c>
      <c r="V350" s="12">
        <f>StdO_Customers_Residential!V350+StdO_Customers_Small_Commercial!V350+StdO_Customers_Lighting!V350</f>
        <v>124650</v>
      </c>
      <c r="W350" s="12">
        <f>StdO_Customers_Residential!W350+StdO_Customers_Small_Commercial!W350+StdO_Customers_Lighting!W350</f>
        <v>112911</v>
      </c>
      <c r="X350" s="12">
        <f>StdO_Customers_Residential!X350+StdO_Customers_Small_Commercial!X350+StdO_Customers_Lighting!X350</f>
        <v>87526</v>
      </c>
      <c r="Y350" s="12">
        <f>StdO_Customers_Residential!Y350+StdO_Customers_Small_Commercial!Y350+StdO_Customers_Lighting!Y350</f>
        <v>82403</v>
      </c>
      <c r="AA350" s="2">
        <f>IFERROR(INDEX('Holiday Schedule'!$D$3:$D$24,MATCH(Total_StdO_Customers!A350,'Holiday Schedule'!$C$3:$C$24,0)),0)</f>
        <v>0</v>
      </c>
      <c r="AB350" s="2">
        <f t="shared" si="40"/>
        <v>7</v>
      </c>
      <c r="AC350" s="2">
        <f t="shared" si="41"/>
        <v>0</v>
      </c>
      <c r="AD350" s="5">
        <f t="shared" si="42"/>
        <v>2408896</v>
      </c>
      <c r="AE350" s="5">
        <f t="shared" si="43"/>
        <v>2408896</v>
      </c>
      <c r="AG350" s="2">
        <f t="shared" si="44"/>
        <v>12</v>
      </c>
      <c r="AH350" s="2">
        <f t="shared" si="45"/>
        <v>2024</v>
      </c>
      <c r="AJ350" s="5">
        <f t="shared" si="46"/>
        <v>137807</v>
      </c>
      <c r="AK350" s="2">
        <f t="shared" si="47"/>
        <v>19</v>
      </c>
    </row>
    <row r="351" spans="1:37" x14ac:dyDescent="0.25">
      <c r="A351" s="4">
        <v>45634</v>
      </c>
      <c r="B351" s="12">
        <f>StdO_Customers_Residential!B351+StdO_Customers_Small_Commercial!B351+StdO_Customers_Lighting!B351</f>
        <v>72159</v>
      </c>
      <c r="C351" s="12">
        <f>StdO_Customers_Residential!C351+StdO_Customers_Small_Commercial!C351+StdO_Customers_Lighting!C351</f>
        <v>67876</v>
      </c>
      <c r="D351" s="12">
        <f>StdO_Customers_Residential!D351+StdO_Customers_Small_Commercial!D351+StdO_Customers_Lighting!D351</f>
        <v>66187</v>
      </c>
      <c r="E351" s="12">
        <f>StdO_Customers_Residential!E351+StdO_Customers_Small_Commercial!E351+StdO_Customers_Lighting!E351</f>
        <v>65033</v>
      </c>
      <c r="F351" s="12">
        <f>StdO_Customers_Residential!F351+StdO_Customers_Small_Commercial!F351+StdO_Customers_Lighting!F351</f>
        <v>68566</v>
      </c>
      <c r="G351" s="12">
        <f>StdO_Customers_Residential!G351+StdO_Customers_Small_Commercial!G351+StdO_Customers_Lighting!G351</f>
        <v>75165</v>
      </c>
      <c r="H351" s="12">
        <f>StdO_Customers_Residential!H351+StdO_Customers_Small_Commercial!H351+StdO_Customers_Lighting!H351</f>
        <v>90148</v>
      </c>
      <c r="I351" s="12">
        <f>StdO_Customers_Residential!I351+StdO_Customers_Small_Commercial!I351+StdO_Customers_Lighting!I351</f>
        <v>105842</v>
      </c>
      <c r="J351" s="12">
        <f>StdO_Customers_Residential!J351+StdO_Customers_Small_Commercial!J351+StdO_Customers_Lighting!J351</f>
        <v>112870</v>
      </c>
      <c r="K351" s="12">
        <f>StdO_Customers_Residential!K351+StdO_Customers_Small_Commercial!K351+StdO_Customers_Lighting!K351</f>
        <v>114983</v>
      </c>
      <c r="L351" s="12">
        <f>StdO_Customers_Residential!L351+StdO_Customers_Small_Commercial!L351+StdO_Customers_Lighting!L351</f>
        <v>111900</v>
      </c>
      <c r="M351" s="12">
        <f>StdO_Customers_Residential!M351+StdO_Customers_Small_Commercial!M351+StdO_Customers_Lighting!M351</f>
        <v>108403</v>
      </c>
      <c r="N351" s="12">
        <f>StdO_Customers_Residential!N351+StdO_Customers_Small_Commercial!N351+StdO_Customers_Lighting!N351</f>
        <v>102931</v>
      </c>
      <c r="O351" s="12">
        <f>StdO_Customers_Residential!O351+StdO_Customers_Small_Commercial!O351+StdO_Customers_Lighting!O351</f>
        <v>98154</v>
      </c>
      <c r="P351" s="12">
        <f>StdO_Customers_Residential!P351+StdO_Customers_Small_Commercial!P351+StdO_Customers_Lighting!P351</f>
        <v>99957</v>
      </c>
      <c r="Q351" s="12">
        <f>StdO_Customers_Residential!Q351+StdO_Customers_Small_Commercial!Q351+StdO_Customers_Lighting!Q351</f>
        <v>109772</v>
      </c>
      <c r="R351" s="12">
        <f>StdO_Customers_Residential!R351+StdO_Customers_Small_Commercial!R351+StdO_Customers_Lighting!R351</f>
        <v>125873</v>
      </c>
      <c r="S351" s="12">
        <f>StdO_Customers_Residential!S351+StdO_Customers_Small_Commercial!S351+StdO_Customers_Lighting!S351</f>
        <v>135158</v>
      </c>
      <c r="T351" s="12">
        <f>StdO_Customers_Residential!T351+StdO_Customers_Small_Commercial!T351+StdO_Customers_Lighting!T351</f>
        <v>137791</v>
      </c>
      <c r="U351" s="12">
        <f>StdO_Customers_Residential!U351+StdO_Customers_Small_Commercial!U351+StdO_Customers_Lighting!U351</f>
        <v>132742</v>
      </c>
      <c r="V351" s="12">
        <f>StdO_Customers_Residential!V351+StdO_Customers_Small_Commercial!V351+StdO_Customers_Lighting!V351</f>
        <v>124636</v>
      </c>
      <c r="W351" s="12">
        <f>StdO_Customers_Residential!W351+StdO_Customers_Small_Commercial!W351+StdO_Customers_Lighting!W351</f>
        <v>112898</v>
      </c>
      <c r="X351" s="12">
        <f>StdO_Customers_Residential!X351+StdO_Customers_Small_Commercial!X351+StdO_Customers_Lighting!X351</f>
        <v>87519</v>
      </c>
      <c r="Y351" s="12">
        <f>StdO_Customers_Residential!Y351+StdO_Customers_Small_Commercial!Y351+StdO_Customers_Lighting!Y351</f>
        <v>82396</v>
      </c>
      <c r="AA351" s="2">
        <f>IFERROR(INDEX('Holiday Schedule'!$D$3:$D$24,MATCH(Total_StdO_Customers!A351,'Holiday Schedule'!$C$3:$C$24,0)),0)</f>
        <v>0</v>
      </c>
      <c r="AB351" s="2">
        <f t="shared" si="40"/>
        <v>1</v>
      </c>
      <c r="AC351" s="2">
        <f t="shared" si="41"/>
        <v>0</v>
      </c>
      <c r="AD351" s="5">
        <f t="shared" si="42"/>
        <v>2408959</v>
      </c>
      <c r="AE351" s="5">
        <f t="shared" si="43"/>
        <v>2408959</v>
      </c>
      <c r="AG351" s="2">
        <f t="shared" si="44"/>
        <v>12</v>
      </c>
      <c r="AH351" s="2">
        <f t="shared" si="45"/>
        <v>2024</v>
      </c>
      <c r="AJ351" s="5">
        <f t="shared" si="46"/>
        <v>137791</v>
      </c>
      <c r="AK351" s="2">
        <f t="shared" si="47"/>
        <v>19</v>
      </c>
    </row>
    <row r="352" spans="1:37" x14ac:dyDescent="0.25">
      <c r="A352" s="4">
        <v>45635</v>
      </c>
      <c r="B352" s="12">
        <f>StdO_Customers_Residential!B352+StdO_Customers_Small_Commercial!B352+StdO_Customers_Lighting!B352</f>
        <v>71776</v>
      </c>
      <c r="C352" s="12">
        <f>StdO_Customers_Residential!C352+StdO_Customers_Small_Commercial!C352+StdO_Customers_Lighting!C352</f>
        <v>67473</v>
      </c>
      <c r="D352" s="12">
        <f>StdO_Customers_Residential!D352+StdO_Customers_Small_Commercial!D352+StdO_Customers_Lighting!D352</f>
        <v>66040</v>
      </c>
      <c r="E352" s="12">
        <f>StdO_Customers_Residential!E352+StdO_Customers_Small_Commercial!E352+StdO_Customers_Lighting!E352</f>
        <v>64837</v>
      </c>
      <c r="F352" s="12">
        <f>StdO_Customers_Residential!F352+StdO_Customers_Small_Commercial!F352+StdO_Customers_Lighting!F352</f>
        <v>68893</v>
      </c>
      <c r="G352" s="12">
        <f>StdO_Customers_Residential!G352+StdO_Customers_Small_Commercial!G352+StdO_Customers_Lighting!G352</f>
        <v>76389</v>
      </c>
      <c r="H352" s="12">
        <f>StdO_Customers_Residential!H352+StdO_Customers_Small_Commercial!H352+StdO_Customers_Lighting!H352</f>
        <v>94419</v>
      </c>
      <c r="I352" s="12">
        <f>StdO_Customers_Residential!I352+StdO_Customers_Small_Commercial!I352+StdO_Customers_Lighting!I352</f>
        <v>109427</v>
      </c>
      <c r="J352" s="12">
        <f>StdO_Customers_Residential!J352+StdO_Customers_Small_Commercial!J352+StdO_Customers_Lighting!J352</f>
        <v>112730</v>
      </c>
      <c r="K352" s="12">
        <f>StdO_Customers_Residential!K352+StdO_Customers_Small_Commercial!K352+StdO_Customers_Lighting!K352</f>
        <v>112891</v>
      </c>
      <c r="L352" s="12">
        <f>StdO_Customers_Residential!L352+StdO_Customers_Small_Commercial!L352+StdO_Customers_Lighting!L352</f>
        <v>109172</v>
      </c>
      <c r="M352" s="12">
        <f>StdO_Customers_Residential!M352+StdO_Customers_Small_Commercial!M352+StdO_Customers_Lighting!M352</f>
        <v>105293</v>
      </c>
      <c r="N352" s="12">
        <f>StdO_Customers_Residential!N352+StdO_Customers_Small_Commercial!N352+StdO_Customers_Lighting!N352</f>
        <v>101416</v>
      </c>
      <c r="O352" s="12">
        <f>StdO_Customers_Residential!O352+StdO_Customers_Small_Commercial!O352+StdO_Customers_Lighting!O352</f>
        <v>96750</v>
      </c>
      <c r="P352" s="12">
        <f>StdO_Customers_Residential!P352+StdO_Customers_Small_Commercial!P352+StdO_Customers_Lighting!P352</f>
        <v>98453</v>
      </c>
      <c r="Q352" s="12">
        <f>StdO_Customers_Residential!Q352+StdO_Customers_Small_Commercial!Q352+StdO_Customers_Lighting!Q352</f>
        <v>108981</v>
      </c>
      <c r="R352" s="12">
        <f>StdO_Customers_Residential!R352+StdO_Customers_Small_Commercial!R352+StdO_Customers_Lighting!R352</f>
        <v>124913</v>
      </c>
      <c r="S352" s="12">
        <f>StdO_Customers_Residential!S352+StdO_Customers_Small_Commercial!S352+StdO_Customers_Lighting!S352</f>
        <v>133642</v>
      </c>
      <c r="T352" s="12">
        <f>StdO_Customers_Residential!T352+StdO_Customers_Small_Commercial!T352+StdO_Customers_Lighting!T352</f>
        <v>138647</v>
      </c>
      <c r="U352" s="12">
        <f>StdO_Customers_Residential!U352+StdO_Customers_Small_Commercial!U352+StdO_Customers_Lighting!U352</f>
        <v>133573</v>
      </c>
      <c r="V352" s="12">
        <f>StdO_Customers_Residential!V352+StdO_Customers_Small_Commercial!V352+StdO_Customers_Lighting!V352</f>
        <v>125270</v>
      </c>
      <c r="W352" s="12">
        <f>StdO_Customers_Residential!W352+StdO_Customers_Small_Commercial!W352+StdO_Customers_Lighting!W352</f>
        <v>114335</v>
      </c>
      <c r="X352" s="12">
        <f>StdO_Customers_Residential!X352+StdO_Customers_Small_Commercial!X352+StdO_Customers_Lighting!X352</f>
        <v>86581</v>
      </c>
      <c r="Y352" s="12">
        <f>StdO_Customers_Residential!Y352+StdO_Customers_Small_Commercial!Y352+StdO_Customers_Lighting!Y352</f>
        <v>81873</v>
      </c>
      <c r="AA352" s="2">
        <f>IFERROR(INDEX('Holiday Schedule'!$D$3:$D$24,MATCH(Total_StdO_Customers!A352,'Holiday Schedule'!$C$3:$C$24,0)),0)</f>
        <v>0</v>
      </c>
      <c r="AB352" s="2">
        <f t="shared" si="40"/>
        <v>2</v>
      </c>
      <c r="AC352" s="2">
        <f t="shared" si="41"/>
        <v>1812074</v>
      </c>
      <c r="AD352" s="5">
        <f t="shared" si="42"/>
        <v>591700</v>
      </c>
      <c r="AE352" s="5">
        <f t="shared" si="43"/>
        <v>2403774</v>
      </c>
      <c r="AG352" s="2">
        <f t="shared" si="44"/>
        <v>12</v>
      </c>
      <c r="AH352" s="2">
        <f t="shared" si="45"/>
        <v>2024</v>
      </c>
      <c r="AJ352" s="5">
        <f t="shared" si="46"/>
        <v>138647</v>
      </c>
      <c r="AK352" s="2">
        <f t="shared" si="47"/>
        <v>19</v>
      </c>
    </row>
    <row r="353" spans="1:37" x14ac:dyDescent="0.25">
      <c r="A353" s="4">
        <v>45636</v>
      </c>
      <c r="B353" s="12">
        <f>StdO_Customers_Residential!B353+StdO_Customers_Small_Commercial!B353+StdO_Customers_Lighting!B353</f>
        <v>71947</v>
      </c>
      <c r="C353" s="12">
        <f>StdO_Customers_Residential!C353+StdO_Customers_Small_Commercial!C353+StdO_Customers_Lighting!C353</f>
        <v>67635</v>
      </c>
      <c r="D353" s="12">
        <f>StdO_Customers_Residential!D353+StdO_Customers_Small_Commercial!D353+StdO_Customers_Lighting!D353</f>
        <v>66198</v>
      </c>
      <c r="E353" s="12">
        <f>StdO_Customers_Residential!E353+StdO_Customers_Small_Commercial!E353+StdO_Customers_Lighting!E353</f>
        <v>64991</v>
      </c>
      <c r="F353" s="12">
        <f>StdO_Customers_Residential!F353+StdO_Customers_Small_Commercial!F353+StdO_Customers_Lighting!F353</f>
        <v>69057</v>
      </c>
      <c r="G353" s="12">
        <f>StdO_Customers_Residential!G353+StdO_Customers_Small_Commercial!G353+StdO_Customers_Lighting!G353</f>
        <v>76569</v>
      </c>
      <c r="H353" s="12">
        <f>StdO_Customers_Residential!H353+StdO_Customers_Small_Commercial!H353+StdO_Customers_Lighting!H353</f>
        <v>94642</v>
      </c>
      <c r="I353" s="12">
        <f>StdO_Customers_Residential!I353+StdO_Customers_Small_Commercial!I353+StdO_Customers_Lighting!I353</f>
        <v>109719</v>
      </c>
      <c r="J353" s="12">
        <f>StdO_Customers_Residential!J353+StdO_Customers_Small_Commercial!J353+StdO_Customers_Lighting!J353</f>
        <v>113010</v>
      </c>
      <c r="K353" s="12">
        <f>StdO_Customers_Residential!K353+StdO_Customers_Small_Commercial!K353+StdO_Customers_Lighting!K353</f>
        <v>113160</v>
      </c>
      <c r="L353" s="12">
        <f>StdO_Customers_Residential!L353+StdO_Customers_Small_Commercial!L353+StdO_Customers_Lighting!L353</f>
        <v>109435</v>
      </c>
      <c r="M353" s="12">
        <f>StdO_Customers_Residential!M353+StdO_Customers_Small_Commercial!M353+StdO_Customers_Lighting!M353</f>
        <v>105549</v>
      </c>
      <c r="N353" s="12">
        <f>StdO_Customers_Residential!N353+StdO_Customers_Small_Commercial!N353+StdO_Customers_Lighting!N353</f>
        <v>101662</v>
      </c>
      <c r="O353" s="12">
        <f>StdO_Customers_Residential!O353+StdO_Customers_Small_Commercial!O353+StdO_Customers_Lighting!O353</f>
        <v>96991</v>
      </c>
      <c r="P353" s="12">
        <f>StdO_Customers_Residential!P353+StdO_Customers_Small_Commercial!P353+StdO_Customers_Lighting!P353</f>
        <v>98714</v>
      </c>
      <c r="Q353" s="12">
        <f>StdO_Customers_Residential!Q353+StdO_Customers_Small_Commercial!Q353+StdO_Customers_Lighting!Q353</f>
        <v>109298</v>
      </c>
      <c r="R353" s="12">
        <f>StdO_Customers_Residential!R353+StdO_Customers_Small_Commercial!R353+StdO_Customers_Lighting!R353</f>
        <v>125223</v>
      </c>
      <c r="S353" s="12">
        <f>StdO_Customers_Residential!S353+StdO_Customers_Small_Commercial!S353+StdO_Customers_Lighting!S353</f>
        <v>133966</v>
      </c>
      <c r="T353" s="12">
        <f>StdO_Customers_Residential!T353+StdO_Customers_Small_Commercial!T353+StdO_Customers_Lighting!T353</f>
        <v>138966</v>
      </c>
      <c r="U353" s="12">
        <f>StdO_Customers_Residential!U353+StdO_Customers_Small_Commercial!U353+StdO_Customers_Lighting!U353</f>
        <v>133882</v>
      </c>
      <c r="V353" s="12">
        <f>StdO_Customers_Residential!V353+StdO_Customers_Small_Commercial!V353+StdO_Customers_Lighting!V353</f>
        <v>125562</v>
      </c>
      <c r="W353" s="12">
        <f>StdO_Customers_Residential!W353+StdO_Customers_Small_Commercial!W353+StdO_Customers_Lighting!W353</f>
        <v>114602</v>
      </c>
      <c r="X353" s="12">
        <f>StdO_Customers_Residential!X353+StdO_Customers_Small_Commercial!X353+StdO_Customers_Lighting!X353</f>
        <v>86789</v>
      </c>
      <c r="Y353" s="12">
        <f>StdO_Customers_Residential!Y353+StdO_Customers_Small_Commercial!Y353+StdO_Customers_Lighting!Y353</f>
        <v>82068</v>
      </c>
      <c r="AA353" s="2">
        <f>IFERROR(INDEX('Holiday Schedule'!$D$3:$D$24,MATCH(Total_StdO_Customers!A353,'Holiday Schedule'!$C$3:$C$24,0)),0)</f>
        <v>0</v>
      </c>
      <c r="AB353" s="2">
        <f t="shared" si="40"/>
        <v>3</v>
      </c>
      <c r="AC353" s="2">
        <f t="shared" si="41"/>
        <v>1816528</v>
      </c>
      <c r="AD353" s="5">
        <f t="shared" si="42"/>
        <v>593107</v>
      </c>
      <c r="AE353" s="5">
        <f t="shared" si="43"/>
        <v>2409635</v>
      </c>
      <c r="AG353" s="2">
        <f t="shared" si="44"/>
        <v>12</v>
      </c>
      <c r="AH353" s="2">
        <f t="shared" si="45"/>
        <v>2024</v>
      </c>
      <c r="AJ353" s="5">
        <f t="shared" si="46"/>
        <v>138966</v>
      </c>
      <c r="AK353" s="2">
        <f t="shared" si="47"/>
        <v>19</v>
      </c>
    </row>
    <row r="354" spans="1:37" x14ac:dyDescent="0.25">
      <c r="A354" s="4">
        <v>45637</v>
      </c>
      <c r="B354" s="12">
        <f>StdO_Customers_Residential!B354+StdO_Customers_Small_Commercial!B354+StdO_Customers_Lighting!B354</f>
        <v>72478</v>
      </c>
      <c r="C354" s="12">
        <f>StdO_Customers_Residential!C354+StdO_Customers_Small_Commercial!C354+StdO_Customers_Lighting!C354</f>
        <v>68133</v>
      </c>
      <c r="D354" s="12">
        <f>StdO_Customers_Residential!D354+StdO_Customers_Small_Commercial!D354+StdO_Customers_Lighting!D354</f>
        <v>66685</v>
      </c>
      <c r="E354" s="12">
        <f>StdO_Customers_Residential!E354+StdO_Customers_Small_Commercial!E354+StdO_Customers_Lighting!E354</f>
        <v>65470</v>
      </c>
      <c r="F354" s="12">
        <f>StdO_Customers_Residential!F354+StdO_Customers_Small_Commercial!F354+StdO_Customers_Lighting!F354</f>
        <v>69567</v>
      </c>
      <c r="G354" s="12">
        <f>StdO_Customers_Residential!G354+StdO_Customers_Small_Commercial!G354+StdO_Customers_Lighting!G354</f>
        <v>77133</v>
      </c>
      <c r="H354" s="12">
        <f>StdO_Customers_Residential!H354+StdO_Customers_Small_Commercial!H354+StdO_Customers_Lighting!H354</f>
        <v>95341</v>
      </c>
      <c r="I354" s="12">
        <f>StdO_Customers_Residential!I354+StdO_Customers_Small_Commercial!I354+StdO_Customers_Lighting!I354</f>
        <v>110546</v>
      </c>
      <c r="J354" s="12">
        <f>StdO_Customers_Residential!J354+StdO_Customers_Small_Commercial!J354+StdO_Customers_Lighting!J354</f>
        <v>113853</v>
      </c>
      <c r="K354" s="12">
        <f>StdO_Customers_Residential!K354+StdO_Customers_Small_Commercial!K354+StdO_Customers_Lighting!K354</f>
        <v>114009</v>
      </c>
      <c r="L354" s="12">
        <f>StdO_Customers_Residential!L354+StdO_Customers_Small_Commercial!L354+StdO_Customers_Lighting!L354</f>
        <v>110250</v>
      </c>
      <c r="M354" s="12">
        <f>StdO_Customers_Residential!M354+StdO_Customers_Small_Commercial!M354+StdO_Customers_Lighting!M354</f>
        <v>106328</v>
      </c>
      <c r="N354" s="12">
        <f>StdO_Customers_Residential!N354+StdO_Customers_Small_Commercial!N354+StdO_Customers_Lighting!N354</f>
        <v>102408</v>
      </c>
      <c r="O354" s="12">
        <f>StdO_Customers_Residential!O354+StdO_Customers_Small_Commercial!O354+StdO_Customers_Lighting!O354</f>
        <v>97704</v>
      </c>
      <c r="P354" s="12">
        <f>StdO_Customers_Residential!P354+StdO_Customers_Small_Commercial!P354+StdO_Customers_Lighting!P354</f>
        <v>99429</v>
      </c>
      <c r="Q354" s="12">
        <f>StdO_Customers_Residential!Q354+StdO_Customers_Small_Commercial!Q354+StdO_Customers_Lighting!Q354</f>
        <v>110122</v>
      </c>
      <c r="R354" s="12">
        <f>StdO_Customers_Residential!R354+StdO_Customers_Small_Commercial!R354+StdO_Customers_Lighting!R354</f>
        <v>126150</v>
      </c>
      <c r="S354" s="12">
        <f>StdO_Customers_Residential!S354+StdO_Customers_Small_Commercial!S354+StdO_Customers_Lighting!S354</f>
        <v>134955</v>
      </c>
      <c r="T354" s="12">
        <f>StdO_Customers_Residential!T354+StdO_Customers_Small_Commercial!T354+StdO_Customers_Lighting!T354</f>
        <v>139993</v>
      </c>
      <c r="U354" s="12">
        <f>StdO_Customers_Residential!U354+StdO_Customers_Small_Commercial!U354+StdO_Customers_Lighting!U354</f>
        <v>134870</v>
      </c>
      <c r="V354" s="12">
        <f>StdO_Customers_Residential!V354+StdO_Customers_Small_Commercial!V354+StdO_Customers_Lighting!V354</f>
        <v>126487</v>
      </c>
      <c r="W354" s="12">
        <f>StdO_Customers_Residential!W354+StdO_Customers_Small_Commercial!W354+StdO_Customers_Lighting!W354</f>
        <v>115432</v>
      </c>
      <c r="X354" s="12">
        <f>StdO_Customers_Residential!X354+StdO_Customers_Small_Commercial!X354+StdO_Customers_Lighting!X354</f>
        <v>87374</v>
      </c>
      <c r="Y354" s="12">
        <f>StdO_Customers_Residential!Y354+StdO_Customers_Small_Commercial!Y354+StdO_Customers_Lighting!Y354</f>
        <v>82620</v>
      </c>
      <c r="AA354" s="2">
        <f>IFERROR(INDEX('Holiday Schedule'!$D$3:$D$24,MATCH(Total_StdO_Customers!A354,'Holiday Schedule'!$C$3:$C$24,0)),0)</f>
        <v>0</v>
      </c>
      <c r="AB354" s="2">
        <f t="shared" si="40"/>
        <v>4</v>
      </c>
      <c r="AC354" s="2">
        <f t="shared" si="41"/>
        <v>1829910</v>
      </c>
      <c r="AD354" s="5">
        <f t="shared" si="42"/>
        <v>597427</v>
      </c>
      <c r="AE354" s="5">
        <f t="shared" si="43"/>
        <v>2427337</v>
      </c>
      <c r="AG354" s="2">
        <f t="shared" si="44"/>
        <v>12</v>
      </c>
      <c r="AH354" s="2">
        <f t="shared" si="45"/>
        <v>2024</v>
      </c>
      <c r="AJ354" s="5">
        <f t="shared" si="46"/>
        <v>139993</v>
      </c>
      <c r="AK354" s="2">
        <f t="shared" si="47"/>
        <v>19</v>
      </c>
    </row>
    <row r="355" spans="1:37" x14ac:dyDescent="0.25">
      <c r="A355" s="4">
        <v>45638</v>
      </c>
      <c r="B355" s="12">
        <f>StdO_Customers_Residential!B355+StdO_Customers_Small_Commercial!B355+StdO_Customers_Lighting!B355</f>
        <v>72636</v>
      </c>
      <c r="C355" s="12">
        <f>StdO_Customers_Residential!C355+StdO_Customers_Small_Commercial!C355+StdO_Customers_Lighting!C355</f>
        <v>68276</v>
      </c>
      <c r="D355" s="12">
        <f>StdO_Customers_Residential!D355+StdO_Customers_Small_Commercial!D355+StdO_Customers_Lighting!D355</f>
        <v>66824</v>
      </c>
      <c r="E355" s="12">
        <f>StdO_Customers_Residential!E355+StdO_Customers_Small_Commercial!E355+StdO_Customers_Lighting!E355</f>
        <v>65605</v>
      </c>
      <c r="F355" s="12">
        <f>StdO_Customers_Residential!F355+StdO_Customers_Small_Commercial!F355+StdO_Customers_Lighting!F355</f>
        <v>69716</v>
      </c>
      <c r="G355" s="12">
        <f>StdO_Customers_Residential!G355+StdO_Customers_Small_Commercial!G355+StdO_Customers_Lighting!G355</f>
        <v>77312</v>
      </c>
      <c r="H355" s="12">
        <f>StdO_Customers_Residential!H355+StdO_Customers_Small_Commercial!H355+StdO_Customers_Lighting!H355</f>
        <v>95577</v>
      </c>
      <c r="I355" s="12">
        <f>StdO_Customers_Residential!I355+StdO_Customers_Small_Commercial!I355+StdO_Customers_Lighting!I355</f>
        <v>110796</v>
      </c>
      <c r="J355" s="12">
        <f>StdO_Customers_Residential!J355+StdO_Customers_Small_Commercial!J355+StdO_Customers_Lighting!J355</f>
        <v>114167</v>
      </c>
      <c r="K355" s="12">
        <f>StdO_Customers_Residential!K355+StdO_Customers_Small_Commercial!K355+StdO_Customers_Lighting!K355</f>
        <v>114335</v>
      </c>
      <c r="L355" s="12">
        <f>StdO_Customers_Residential!L355+StdO_Customers_Small_Commercial!L355+StdO_Customers_Lighting!L355</f>
        <v>110574</v>
      </c>
      <c r="M355" s="12">
        <f>StdO_Customers_Residential!M355+StdO_Customers_Small_Commercial!M355+StdO_Customers_Lighting!M355</f>
        <v>106657</v>
      </c>
      <c r="N355" s="12">
        <f>StdO_Customers_Residential!N355+StdO_Customers_Small_Commercial!N355+StdO_Customers_Lighting!N355</f>
        <v>102729</v>
      </c>
      <c r="O355" s="12">
        <f>StdO_Customers_Residential!O355+StdO_Customers_Small_Commercial!O355+StdO_Customers_Lighting!O355</f>
        <v>98011</v>
      </c>
      <c r="P355" s="12">
        <f>StdO_Customers_Residential!P355+StdO_Customers_Small_Commercial!P355+StdO_Customers_Lighting!P355</f>
        <v>99721</v>
      </c>
      <c r="Q355" s="12">
        <f>StdO_Customers_Residential!Q355+StdO_Customers_Small_Commercial!Q355+StdO_Customers_Lighting!Q355</f>
        <v>110355</v>
      </c>
      <c r="R355" s="12">
        <f>StdO_Customers_Residential!R355+StdO_Customers_Small_Commercial!R355+StdO_Customers_Lighting!R355</f>
        <v>126528</v>
      </c>
      <c r="S355" s="12">
        <f>StdO_Customers_Residential!S355+StdO_Customers_Small_Commercial!S355+StdO_Customers_Lighting!S355</f>
        <v>135355</v>
      </c>
      <c r="T355" s="12">
        <f>StdO_Customers_Residential!T355+StdO_Customers_Small_Commercial!T355+StdO_Customers_Lighting!T355</f>
        <v>140404</v>
      </c>
      <c r="U355" s="12">
        <f>StdO_Customers_Residential!U355+StdO_Customers_Small_Commercial!U355+StdO_Customers_Lighting!U355</f>
        <v>135265</v>
      </c>
      <c r="V355" s="12">
        <f>StdO_Customers_Residential!V355+StdO_Customers_Small_Commercial!V355+StdO_Customers_Lighting!V355</f>
        <v>126858</v>
      </c>
      <c r="W355" s="12">
        <f>StdO_Customers_Residential!W355+StdO_Customers_Small_Commercial!W355+StdO_Customers_Lighting!W355</f>
        <v>115784</v>
      </c>
      <c r="X355" s="12">
        <f>StdO_Customers_Residential!X355+StdO_Customers_Small_Commercial!X355+StdO_Customers_Lighting!X355</f>
        <v>87689</v>
      </c>
      <c r="Y355" s="12">
        <f>StdO_Customers_Residential!Y355+StdO_Customers_Small_Commercial!Y355+StdO_Customers_Lighting!Y355</f>
        <v>82919</v>
      </c>
      <c r="AA355" s="2">
        <f>IFERROR(INDEX('Holiday Schedule'!$D$3:$D$24,MATCH(Total_StdO_Customers!A355,'Holiday Schedule'!$C$3:$C$24,0)),0)</f>
        <v>0</v>
      </c>
      <c r="AB355" s="2">
        <f t="shared" si="40"/>
        <v>5</v>
      </c>
      <c r="AC355" s="2">
        <f t="shared" si="41"/>
        <v>1835228</v>
      </c>
      <c r="AD355" s="5">
        <f t="shared" si="42"/>
        <v>598865</v>
      </c>
      <c r="AE355" s="5">
        <f t="shared" si="43"/>
        <v>2434093</v>
      </c>
      <c r="AG355" s="2">
        <f t="shared" si="44"/>
        <v>12</v>
      </c>
      <c r="AH355" s="2">
        <f t="shared" si="45"/>
        <v>2024</v>
      </c>
      <c r="AJ355" s="5">
        <f t="shared" si="46"/>
        <v>140404</v>
      </c>
      <c r="AK355" s="2">
        <f t="shared" si="47"/>
        <v>19</v>
      </c>
    </row>
    <row r="356" spans="1:37" x14ac:dyDescent="0.25">
      <c r="A356" s="4">
        <v>45639</v>
      </c>
      <c r="B356" s="12">
        <f>StdO_Customers_Residential!B356+StdO_Customers_Small_Commercial!B356+StdO_Customers_Lighting!B356</f>
        <v>72963</v>
      </c>
      <c r="C356" s="12">
        <f>StdO_Customers_Residential!C356+StdO_Customers_Small_Commercial!C356+StdO_Customers_Lighting!C356</f>
        <v>68589</v>
      </c>
      <c r="D356" s="12">
        <f>StdO_Customers_Residential!D356+StdO_Customers_Small_Commercial!D356+StdO_Customers_Lighting!D356</f>
        <v>67135</v>
      </c>
      <c r="E356" s="12">
        <f>StdO_Customers_Residential!E356+StdO_Customers_Small_Commercial!E356+StdO_Customers_Lighting!E356</f>
        <v>65912</v>
      </c>
      <c r="F356" s="12">
        <f>StdO_Customers_Residential!F356+StdO_Customers_Small_Commercial!F356+StdO_Customers_Lighting!F356</f>
        <v>70042</v>
      </c>
      <c r="G356" s="12">
        <f>StdO_Customers_Residential!G356+StdO_Customers_Small_Commercial!G356+StdO_Customers_Lighting!G356</f>
        <v>77666</v>
      </c>
      <c r="H356" s="12">
        <f>StdO_Customers_Residential!H356+StdO_Customers_Small_Commercial!H356+StdO_Customers_Lighting!H356</f>
        <v>95984</v>
      </c>
      <c r="I356" s="12">
        <f>StdO_Customers_Residential!I356+StdO_Customers_Small_Commercial!I356+StdO_Customers_Lighting!I356</f>
        <v>111201</v>
      </c>
      <c r="J356" s="12">
        <f>StdO_Customers_Residential!J356+StdO_Customers_Small_Commercial!J356+StdO_Customers_Lighting!J356</f>
        <v>114603</v>
      </c>
      <c r="K356" s="12">
        <f>StdO_Customers_Residential!K356+StdO_Customers_Small_Commercial!K356+StdO_Customers_Lighting!K356</f>
        <v>114766</v>
      </c>
      <c r="L356" s="12">
        <f>StdO_Customers_Residential!L356+StdO_Customers_Small_Commercial!L356+StdO_Customers_Lighting!L356</f>
        <v>110992</v>
      </c>
      <c r="M356" s="12">
        <f>StdO_Customers_Residential!M356+StdO_Customers_Small_Commercial!M356+StdO_Customers_Lighting!M356</f>
        <v>107051</v>
      </c>
      <c r="N356" s="12">
        <f>StdO_Customers_Residential!N356+StdO_Customers_Small_Commercial!N356+StdO_Customers_Lighting!N356</f>
        <v>103121</v>
      </c>
      <c r="O356" s="12">
        <f>StdO_Customers_Residential!O356+StdO_Customers_Small_Commercial!O356+StdO_Customers_Lighting!O356</f>
        <v>98386</v>
      </c>
      <c r="P356" s="12">
        <f>StdO_Customers_Residential!P356+StdO_Customers_Small_Commercial!P356+StdO_Customers_Lighting!P356</f>
        <v>100115</v>
      </c>
      <c r="Q356" s="12">
        <f>StdO_Customers_Residential!Q356+StdO_Customers_Small_Commercial!Q356+StdO_Customers_Lighting!Q356</f>
        <v>110777</v>
      </c>
      <c r="R356" s="12">
        <f>StdO_Customers_Residential!R356+StdO_Customers_Small_Commercial!R356+StdO_Customers_Lighting!R356</f>
        <v>127008</v>
      </c>
      <c r="S356" s="12">
        <f>StdO_Customers_Residential!S356+StdO_Customers_Small_Commercial!S356+StdO_Customers_Lighting!S356</f>
        <v>135872</v>
      </c>
      <c r="T356" s="12">
        <f>StdO_Customers_Residential!T356+StdO_Customers_Small_Commercial!T356+StdO_Customers_Lighting!T356</f>
        <v>140938</v>
      </c>
      <c r="U356" s="12">
        <f>StdO_Customers_Residential!U356+StdO_Customers_Small_Commercial!U356+StdO_Customers_Lighting!U356</f>
        <v>135779</v>
      </c>
      <c r="V356" s="12">
        <f>StdO_Customers_Residential!V356+StdO_Customers_Small_Commercial!V356+StdO_Customers_Lighting!V356</f>
        <v>127339</v>
      </c>
      <c r="W356" s="12">
        <f>StdO_Customers_Residential!W356+StdO_Customers_Small_Commercial!W356+StdO_Customers_Lighting!W356</f>
        <v>116229</v>
      </c>
      <c r="X356" s="12">
        <f>StdO_Customers_Residential!X356+StdO_Customers_Small_Commercial!X356+StdO_Customers_Lighting!X356</f>
        <v>88023</v>
      </c>
      <c r="Y356" s="12">
        <f>StdO_Customers_Residential!Y356+StdO_Customers_Small_Commercial!Y356+StdO_Customers_Lighting!Y356</f>
        <v>83240</v>
      </c>
      <c r="AA356" s="2">
        <f>IFERROR(INDEX('Holiday Schedule'!$D$3:$D$24,MATCH(Total_StdO_Customers!A356,'Holiday Schedule'!$C$3:$C$24,0)),0)</f>
        <v>0</v>
      </c>
      <c r="AB356" s="2">
        <f t="shared" si="40"/>
        <v>6</v>
      </c>
      <c r="AC356" s="2">
        <f t="shared" si="41"/>
        <v>1842200</v>
      </c>
      <c r="AD356" s="5">
        <f t="shared" si="42"/>
        <v>601531</v>
      </c>
      <c r="AE356" s="5">
        <f t="shared" si="43"/>
        <v>2443731</v>
      </c>
      <c r="AG356" s="2">
        <f t="shared" si="44"/>
        <v>12</v>
      </c>
      <c r="AH356" s="2">
        <f t="shared" si="45"/>
        <v>2024</v>
      </c>
      <c r="AJ356" s="5">
        <f t="shared" si="46"/>
        <v>140938</v>
      </c>
      <c r="AK356" s="2">
        <f t="shared" si="47"/>
        <v>19</v>
      </c>
    </row>
    <row r="357" spans="1:37" x14ac:dyDescent="0.25">
      <c r="A357" s="4">
        <v>45640</v>
      </c>
      <c r="B357" s="12">
        <f>StdO_Customers_Residential!B357+StdO_Customers_Small_Commercial!B357+StdO_Customers_Lighting!B357</f>
        <v>73619</v>
      </c>
      <c r="C357" s="12">
        <f>StdO_Customers_Residential!C357+StdO_Customers_Small_Commercial!C357+StdO_Customers_Lighting!C357</f>
        <v>69256</v>
      </c>
      <c r="D357" s="12">
        <f>StdO_Customers_Residential!D357+StdO_Customers_Small_Commercial!D357+StdO_Customers_Lighting!D357</f>
        <v>67538</v>
      </c>
      <c r="E357" s="12">
        <f>StdO_Customers_Residential!E357+StdO_Customers_Small_Commercial!E357+StdO_Customers_Lighting!E357</f>
        <v>66360</v>
      </c>
      <c r="F357" s="12">
        <f>StdO_Customers_Residential!F357+StdO_Customers_Small_Commercial!F357+StdO_Customers_Lighting!F357</f>
        <v>69963</v>
      </c>
      <c r="G357" s="12">
        <f>StdO_Customers_Residential!G357+StdO_Customers_Small_Commercial!G357+StdO_Customers_Lighting!G357</f>
        <v>76695</v>
      </c>
      <c r="H357" s="12">
        <f>StdO_Customers_Residential!H357+StdO_Customers_Small_Commercial!H357+StdO_Customers_Lighting!H357</f>
        <v>91962</v>
      </c>
      <c r="I357" s="12">
        <f>StdO_Customers_Residential!I357+StdO_Customers_Small_Commercial!I357+StdO_Customers_Lighting!I357</f>
        <v>107877</v>
      </c>
      <c r="J357" s="12">
        <f>StdO_Customers_Residential!J357+StdO_Customers_Small_Commercial!J357+StdO_Customers_Lighting!J357</f>
        <v>115117</v>
      </c>
      <c r="K357" s="12">
        <f>StdO_Customers_Residential!K357+StdO_Customers_Small_Commercial!K357+StdO_Customers_Lighting!K357</f>
        <v>117318</v>
      </c>
      <c r="L357" s="12">
        <f>StdO_Customers_Residential!L357+StdO_Customers_Small_Commercial!L357+StdO_Customers_Lighting!L357</f>
        <v>114191</v>
      </c>
      <c r="M357" s="12">
        <f>StdO_Customers_Residential!M357+StdO_Customers_Small_Commercial!M357+StdO_Customers_Lighting!M357</f>
        <v>110604</v>
      </c>
      <c r="N357" s="12">
        <f>StdO_Customers_Residential!N357+StdO_Customers_Small_Commercial!N357+StdO_Customers_Lighting!N357</f>
        <v>105021</v>
      </c>
      <c r="O357" s="12">
        <f>StdO_Customers_Residential!O357+StdO_Customers_Small_Commercial!O357+StdO_Customers_Lighting!O357</f>
        <v>100149</v>
      </c>
      <c r="P357" s="12">
        <f>StdO_Customers_Residential!P357+StdO_Customers_Small_Commercial!P357+StdO_Customers_Lighting!P357</f>
        <v>101978</v>
      </c>
      <c r="Q357" s="12">
        <f>StdO_Customers_Residential!Q357+StdO_Customers_Small_Commercial!Q357+StdO_Customers_Lighting!Q357</f>
        <v>111926</v>
      </c>
      <c r="R357" s="12">
        <f>StdO_Customers_Residential!R357+StdO_Customers_Small_Commercial!R357+StdO_Customers_Lighting!R357</f>
        <v>128370</v>
      </c>
      <c r="S357" s="12">
        <f>StdO_Customers_Residential!S357+StdO_Customers_Small_Commercial!S357+StdO_Customers_Lighting!S357</f>
        <v>137835</v>
      </c>
      <c r="T357" s="12">
        <f>StdO_Customers_Residential!T357+StdO_Customers_Small_Commercial!T357+StdO_Customers_Lighting!T357</f>
        <v>140511</v>
      </c>
      <c r="U357" s="12">
        <f>StdO_Customers_Residential!U357+StdO_Customers_Small_Commercial!U357+StdO_Customers_Lighting!U357</f>
        <v>135366</v>
      </c>
      <c r="V357" s="12">
        <f>StdO_Customers_Residential!V357+StdO_Customers_Small_Commercial!V357+StdO_Customers_Lighting!V357</f>
        <v>127109</v>
      </c>
      <c r="W357" s="12">
        <f>StdO_Customers_Residential!W357+StdO_Customers_Small_Commercial!W357+StdO_Customers_Lighting!W357</f>
        <v>115144</v>
      </c>
      <c r="X357" s="12">
        <f>StdO_Customers_Residential!X357+StdO_Customers_Small_Commercial!X357+StdO_Customers_Lighting!X357</f>
        <v>89266</v>
      </c>
      <c r="Y357" s="12">
        <f>StdO_Customers_Residential!Y357+StdO_Customers_Small_Commercial!Y357+StdO_Customers_Lighting!Y357</f>
        <v>84047</v>
      </c>
      <c r="AA357" s="2">
        <f>IFERROR(INDEX('Holiday Schedule'!$D$3:$D$24,MATCH(Total_StdO_Customers!A357,'Holiday Schedule'!$C$3:$C$24,0)),0)</f>
        <v>0</v>
      </c>
      <c r="AB357" s="2">
        <f t="shared" si="40"/>
        <v>7</v>
      </c>
      <c r="AC357" s="2">
        <f t="shared" si="41"/>
        <v>0</v>
      </c>
      <c r="AD357" s="5">
        <f t="shared" si="42"/>
        <v>2457222</v>
      </c>
      <c r="AE357" s="5">
        <f t="shared" si="43"/>
        <v>2457222</v>
      </c>
      <c r="AG357" s="2">
        <f t="shared" si="44"/>
        <v>12</v>
      </c>
      <c r="AH357" s="2">
        <f t="shared" si="45"/>
        <v>2024</v>
      </c>
      <c r="AJ357" s="5">
        <f t="shared" si="46"/>
        <v>140511</v>
      </c>
      <c r="AK357" s="2">
        <f t="shared" si="47"/>
        <v>19</v>
      </c>
    </row>
    <row r="358" spans="1:37" x14ac:dyDescent="0.25">
      <c r="A358" s="4">
        <v>45641</v>
      </c>
      <c r="B358" s="12">
        <f>StdO_Customers_Residential!B358+StdO_Customers_Small_Commercial!B358+StdO_Customers_Lighting!B358</f>
        <v>73607</v>
      </c>
      <c r="C358" s="12">
        <f>StdO_Customers_Residential!C358+StdO_Customers_Small_Commercial!C358+StdO_Customers_Lighting!C358</f>
        <v>69239</v>
      </c>
      <c r="D358" s="12">
        <f>StdO_Customers_Residential!D358+StdO_Customers_Small_Commercial!D358+StdO_Customers_Lighting!D358</f>
        <v>67516</v>
      </c>
      <c r="E358" s="12">
        <f>StdO_Customers_Residential!E358+StdO_Customers_Small_Commercial!E358+StdO_Customers_Lighting!E358</f>
        <v>66342</v>
      </c>
      <c r="F358" s="12">
        <f>StdO_Customers_Residential!F358+StdO_Customers_Small_Commercial!F358+StdO_Customers_Lighting!F358</f>
        <v>69944</v>
      </c>
      <c r="G358" s="12">
        <f>StdO_Customers_Residential!G358+StdO_Customers_Small_Commercial!G358+StdO_Customers_Lighting!G358</f>
        <v>76673</v>
      </c>
      <c r="H358" s="12">
        <f>StdO_Customers_Residential!H358+StdO_Customers_Small_Commercial!H358+StdO_Customers_Lighting!H358</f>
        <v>91942</v>
      </c>
      <c r="I358" s="12">
        <f>StdO_Customers_Residential!I358+StdO_Customers_Small_Commercial!I358+StdO_Customers_Lighting!I358</f>
        <v>107859</v>
      </c>
      <c r="J358" s="12">
        <f>StdO_Customers_Residential!J358+StdO_Customers_Small_Commercial!J358+StdO_Customers_Lighting!J358</f>
        <v>115093</v>
      </c>
      <c r="K358" s="12">
        <f>StdO_Customers_Residential!K358+StdO_Customers_Small_Commercial!K358+StdO_Customers_Lighting!K358</f>
        <v>117292</v>
      </c>
      <c r="L358" s="12">
        <f>StdO_Customers_Residential!L358+StdO_Customers_Small_Commercial!L358+StdO_Customers_Lighting!L358</f>
        <v>114177</v>
      </c>
      <c r="M358" s="12">
        <f>StdO_Customers_Residential!M358+StdO_Customers_Small_Commercial!M358+StdO_Customers_Lighting!M358</f>
        <v>110597</v>
      </c>
      <c r="N358" s="12">
        <f>StdO_Customers_Residential!N358+StdO_Customers_Small_Commercial!N358+StdO_Customers_Lighting!N358</f>
        <v>105015</v>
      </c>
      <c r="O358" s="12">
        <f>StdO_Customers_Residential!O358+StdO_Customers_Small_Commercial!O358+StdO_Customers_Lighting!O358</f>
        <v>100145</v>
      </c>
      <c r="P358" s="12">
        <f>StdO_Customers_Residential!P358+StdO_Customers_Small_Commercial!P358+StdO_Customers_Lighting!P358</f>
        <v>101972</v>
      </c>
      <c r="Q358" s="12">
        <f>StdO_Customers_Residential!Q358+StdO_Customers_Small_Commercial!Q358+StdO_Customers_Lighting!Q358</f>
        <v>111926</v>
      </c>
      <c r="R358" s="12">
        <f>StdO_Customers_Residential!R358+StdO_Customers_Small_Commercial!R358+StdO_Customers_Lighting!R358</f>
        <v>128368</v>
      </c>
      <c r="S358" s="12">
        <f>StdO_Customers_Residential!S358+StdO_Customers_Small_Commercial!S358+StdO_Customers_Lighting!S358</f>
        <v>137826</v>
      </c>
      <c r="T358" s="12">
        <f>StdO_Customers_Residential!T358+StdO_Customers_Small_Commercial!T358+StdO_Customers_Lighting!T358</f>
        <v>140503</v>
      </c>
      <c r="U358" s="12">
        <f>StdO_Customers_Residential!U358+StdO_Customers_Small_Commercial!U358+StdO_Customers_Lighting!U358</f>
        <v>135351</v>
      </c>
      <c r="V358" s="12">
        <f>StdO_Customers_Residential!V358+StdO_Customers_Small_Commercial!V358+StdO_Customers_Lighting!V358</f>
        <v>127088</v>
      </c>
      <c r="W358" s="12">
        <f>StdO_Customers_Residential!W358+StdO_Customers_Small_Commercial!W358+StdO_Customers_Lighting!W358</f>
        <v>115125</v>
      </c>
      <c r="X358" s="12">
        <f>StdO_Customers_Residential!X358+StdO_Customers_Small_Commercial!X358+StdO_Customers_Lighting!X358</f>
        <v>89249</v>
      </c>
      <c r="Y358" s="12">
        <f>StdO_Customers_Residential!Y358+StdO_Customers_Small_Commercial!Y358+StdO_Customers_Lighting!Y358</f>
        <v>84026</v>
      </c>
      <c r="AA358" s="2">
        <f>IFERROR(INDEX('Holiday Schedule'!$D$3:$D$24,MATCH(Total_StdO_Customers!A358,'Holiday Schedule'!$C$3:$C$24,0)),0)</f>
        <v>0</v>
      </c>
      <c r="AB358" s="2">
        <f t="shared" si="40"/>
        <v>1</v>
      </c>
      <c r="AC358" s="2">
        <f t="shared" si="41"/>
        <v>0</v>
      </c>
      <c r="AD358" s="5">
        <f t="shared" si="42"/>
        <v>2456875</v>
      </c>
      <c r="AE358" s="5">
        <f t="shared" si="43"/>
        <v>2456875</v>
      </c>
      <c r="AG358" s="2">
        <f t="shared" si="44"/>
        <v>12</v>
      </c>
      <c r="AH358" s="2">
        <f t="shared" si="45"/>
        <v>2024</v>
      </c>
      <c r="AJ358" s="5">
        <f t="shared" si="46"/>
        <v>140503</v>
      </c>
      <c r="AK358" s="2">
        <f t="shared" si="47"/>
        <v>19</v>
      </c>
    </row>
    <row r="359" spans="1:37" x14ac:dyDescent="0.25">
      <c r="A359" s="4">
        <v>45642</v>
      </c>
      <c r="B359" s="12">
        <f>StdO_Customers_Residential!B359+StdO_Customers_Small_Commercial!B359+StdO_Customers_Lighting!B359</f>
        <v>72954</v>
      </c>
      <c r="C359" s="12">
        <f>StdO_Customers_Residential!C359+StdO_Customers_Small_Commercial!C359+StdO_Customers_Lighting!C359</f>
        <v>68582</v>
      </c>
      <c r="D359" s="12">
        <f>StdO_Customers_Residential!D359+StdO_Customers_Small_Commercial!D359+StdO_Customers_Lighting!D359</f>
        <v>67125</v>
      </c>
      <c r="E359" s="12">
        <f>StdO_Customers_Residential!E359+StdO_Customers_Small_Commercial!E359+StdO_Customers_Lighting!E359</f>
        <v>65902</v>
      </c>
      <c r="F359" s="12">
        <f>StdO_Customers_Residential!F359+StdO_Customers_Small_Commercial!F359+StdO_Customers_Lighting!F359</f>
        <v>70023</v>
      </c>
      <c r="G359" s="12">
        <f>StdO_Customers_Residential!G359+StdO_Customers_Small_Commercial!G359+StdO_Customers_Lighting!G359</f>
        <v>77644</v>
      </c>
      <c r="H359" s="12">
        <f>StdO_Customers_Residential!H359+StdO_Customers_Small_Commercial!H359+StdO_Customers_Lighting!H359</f>
        <v>95965</v>
      </c>
      <c r="I359" s="12">
        <f>StdO_Customers_Residential!I359+StdO_Customers_Small_Commercial!I359+StdO_Customers_Lighting!I359</f>
        <v>111184</v>
      </c>
      <c r="J359" s="12">
        <f>StdO_Customers_Residential!J359+StdO_Customers_Small_Commercial!J359+StdO_Customers_Lighting!J359</f>
        <v>114581</v>
      </c>
      <c r="K359" s="12">
        <f>StdO_Customers_Residential!K359+StdO_Customers_Small_Commercial!K359+StdO_Customers_Lighting!K359</f>
        <v>114754</v>
      </c>
      <c r="L359" s="12">
        <f>StdO_Customers_Residential!L359+StdO_Customers_Small_Commercial!L359+StdO_Customers_Lighting!L359</f>
        <v>110979</v>
      </c>
      <c r="M359" s="12">
        <f>StdO_Customers_Residential!M359+StdO_Customers_Small_Commercial!M359+StdO_Customers_Lighting!M359</f>
        <v>107038</v>
      </c>
      <c r="N359" s="12">
        <f>StdO_Customers_Residential!N359+StdO_Customers_Small_Commercial!N359+StdO_Customers_Lighting!N359</f>
        <v>103097</v>
      </c>
      <c r="O359" s="12">
        <f>StdO_Customers_Residential!O359+StdO_Customers_Small_Commercial!O359+StdO_Customers_Lighting!O359</f>
        <v>98360</v>
      </c>
      <c r="P359" s="12">
        <f>StdO_Customers_Residential!P359+StdO_Customers_Small_Commercial!P359+StdO_Customers_Lighting!P359</f>
        <v>100089</v>
      </c>
      <c r="Q359" s="12">
        <f>StdO_Customers_Residential!Q359+StdO_Customers_Small_Commercial!Q359+StdO_Customers_Lighting!Q359</f>
        <v>110760</v>
      </c>
      <c r="R359" s="12">
        <f>StdO_Customers_Residential!R359+StdO_Customers_Small_Commercial!R359+StdO_Customers_Lighting!R359</f>
        <v>126985</v>
      </c>
      <c r="S359" s="12">
        <f>StdO_Customers_Residential!S359+StdO_Customers_Small_Commercial!S359+StdO_Customers_Lighting!S359</f>
        <v>135836</v>
      </c>
      <c r="T359" s="12">
        <f>StdO_Customers_Residential!T359+StdO_Customers_Small_Commercial!T359+StdO_Customers_Lighting!T359</f>
        <v>140900</v>
      </c>
      <c r="U359" s="12">
        <f>StdO_Customers_Residential!U359+StdO_Customers_Small_Commercial!U359+StdO_Customers_Lighting!U359</f>
        <v>135747</v>
      </c>
      <c r="V359" s="12">
        <f>StdO_Customers_Residential!V359+StdO_Customers_Small_Commercial!V359+StdO_Customers_Lighting!V359</f>
        <v>127308</v>
      </c>
      <c r="W359" s="12">
        <f>StdO_Customers_Residential!W359+StdO_Customers_Small_Commercial!W359+StdO_Customers_Lighting!W359</f>
        <v>116199</v>
      </c>
      <c r="X359" s="12">
        <f>StdO_Customers_Residential!X359+StdO_Customers_Small_Commercial!X359+StdO_Customers_Lighting!X359</f>
        <v>87998</v>
      </c>
      <c r="Y359" s="12">
        <f>StdO_Customers_Residential!Y359+StdO_Customers_Small_Commercial!Y359+StdO_Customers_Lighting!Y359</f>
        <v>83212</v>
      </c>
      <c r="AA359" s="2">
        <f>IFERROR(INDEX('Holiday Schedule'!$D$3:$D$24,MATCH(Total_StdO_Customers!A359,'Holiday Schedule'!$C$3:$C$24,0)),0)</f>
        <v>0</v>
      </c>
      <c r="AB359" s="2">
        <f t="shared" si="40"/>
        <v>2</v>
      </c>
      <c r="AC359" s="2">
        <f t="shared" si="41"/>
        <v>1841815</v>
      </c>
      <c r="AD359" s="5">
        <f t="shared" si="42"/>
        <v>601407</v>
      </c>
      <c r="AE359" s="5">
        <f t="shared" si="43"/>
        <v>2443222</v>
      </c>
      <c r="AG359" s="2">
        <f t="shared" si="44"/>
        <v>12</v>
      </c>
      <c r="AH359" s="2">
        <f t="shared" si="45"/>
        <v>2024</v>
      </c>
      <c r="AJ359" s="5">
        <f t="shared" si="46"/>
        <v>140900</v>
      </c>
      <c r="AK359" s="2">
        <f t="shared" si="47"/>
        <v>19</v>
      </c>
    </row>
    <row r="360" spans="1:37" x14ac:dyDescent="0.25">
      <c r="A360" s="4">
        <v>45643</v>
      </c>
      <c r="B360" s="12">
        <f>StdO_Customers_Residential!B360+StdO_Customers_Small_Commercial!B360+StdO_Customers_Lighting!B360</f>
        <v>73163</v>
      </c>
      <c r="C360" s="12">
        <f>StdO_Customers_Residential!C360+StdO_Customers_Small_Commercial!C360+StdO_Customers_Lighting!C360</f>
        <v>68770</v>
      </c>
      <c r="D360" s="12">
        <f>StdO_Customers_Residential!D360+StdO_Customers_Small_Commercial!D360+StdO_Customers_Lighting!D360</f>
        <v>67303</v>
      </c>
      <c r="E360" s="12">
        <f>StdO_Customers_Residential!E360+StdO_Customers_Small_Commercial!E360+StdO_Customers_Lighting!E360</f>
        <v>66076</v>
      </c>
      <c r="F360" s="12">
        <f>StdO_Customers_Residential!F360+StdO_Customers_Small_Commercial!F360+StdO_Customers_Lighting!F360</f>
        <v>70212</v>
      </c>
      <c r="G360" s="12">
        <f>StdO_Customers_Residential!G360+StdO_Customers_Small_Commercial!G360+StdO_Customers_Lighting!G360</f>
        <v>77852</v>
      </c>
      <c r="H360" s="12">
        <f>StdO_Customers_Residential!H360+StdO_Customers_Small_Commercial!H360+StdO_Customers_Lighting!H360</f>
        <v>96232</v>
      </c>
      <c r="I360" s="12">
        <f>StdO_Customers_Residential!I360+StdO_Customers_Small_Commercial!I360+StdO_Customers_Lighting!I360</f>
        <v>111560</v>
      </c>
      <c r="J360" s="12">
        <f>StdO_Customers_Residential!J360+StdO_Customers_Small_Commercial!J360+StdO_Customers_Lighting!J360</f>
        <v>114902</v>
      </c>
      <c r="K360" s="12">
        <f>StdO_Customers_Residential!K360+StdO_Customers_Small_Commercial!K360+StdO_Customers_Lighting!K360</f>
        <v>115072</v>
      </c>
      <c r="L360" s="12">
        <f>StdO_Customers_Residential!L360+StdO_Customers_Small_Commercial!L360+StdO_Customers_Lighting!L360</f>
        <v>111284</v>
      </c>
      <c r="M360" s="12">
        <f>StdO_Customers_Residential!M360+StdO_Customers_Small_Commercial!M360+StdO_Customers_Lighting!M360</f>
        <v>107331</v>
      </c>
      <c r="N360" s="12">
        <f>StdO_Customers_Residential!N360+StdO_Customers_Small_Commercial!N360+StdO_Customers_Lighting!N360</f>
        <v>103378</v>
      </c>
      <c r="O360" s="12">
        <f>StdO_Customers_Residential!O360+StdO_Customers_Small_Commercial!O360+StdO_Customers_Lighting!O360</f>
        <v>98625</v>
      </c>
      <c r="P360" s="12">
        <f>StdO_Customers_Residential!P360+StdO_Customers_Small_Commercial!P360+StdO_Customers_Lighting!P360</f>
        <v>100361</v>
      </c>
      <c r="Q360" s="12">
        <f>StdO_Customers_Residential!Q360+StdO_Customers_Small_Commercial!Q360+StdO_Customers_Lighting!Q360</f>
        <v>111056</v>
      </c>
      <c r="R360" s="12">
        <f>StdO_Customers_Residential!R360+StdO_Customers_Small_Commercial!R360+StdO_Customers_Lighting!R360</f>
        <v>127328</v>
      </c>
      <c r="S360" s="12">
        <f>StdO_Customers_Residential!S360+StdO_Customers_Small_Commercial!S360+StdO_Customers_Lighting!S360</f>
        <v>136222</v>
      </c>
      <c r="T360" s="12">
        <f>StdO_Customers_Residential!T360+StdO_Customers_Small_Commercial!T360+StdO_Customers_Lighting!T360</f>
        <v>141302</v>
      </c>
      <c r="U360" s="12">
        <f>StdO_Customers_Residential!U360+StdO_Customers_Small_Commercial!U360+StdO_Customers_Lighting!U360</f>
        <v>136136</v>
      </c>
      <c r="V360" s="12">
        <f>StdO_Customers_Residential!V360+StdO_Customers_Small_Commercial!V360+StdO_Customers_Lighting!V360</f>
        <v>127673</v>
      </c>
      <c r="W360" s="12">
        <f>StdO_Customers_Residential!W360+StdO_Customers_Small_Commercial!W360+StdO_Customers_Lighting!W360</f>
        <v>116529</v>
      </c>
      <c r="X360" s="12">
        <f>StdO_Customers_Residential!X360+StdO_Customers_Small_Commercial!X360+StdO_Customers_Lighting!X360</f>
        <v>88242</v>
      </c>
      <c r="Y360" s="12">
        <f>StdO_Customers_Residential!Y360+StdO_Customers_Small_Commercial!Y360+StdO_Customers_Lighting!Y360</f>
        <v>83440</v>
      </c>
      <c r="AA360" s="2">
        <f>IFERROR(INDEX('Holiday Schedule'!$D$3:$D$24,MATCH(Total_StdO_Customers!A360,'Holiday Schedule'!$C$3:$C$24,0)),0)</f>
        <v>0</v>
      </c>
      <c r="AB360" s="2">
        <f t="shared" si="40"/>
        <v>3</v>
      </c>
      <c r="AC360" s="2">
        <f t="shared" si="41"/>
        <v>1847001</v>
      </c>
      <c r="AD360" s="5">
        <f t="shared" si="42"/>
        <v>603048</v>
      </c>
      <c r="AE360" s="5">
        <f t="shared" si="43"/>
        <v>2450049</v>
      </c>
      <c r="AG360" s="2">
        <f t="shared" si="44"/>
        <v>12</v>
      </c>
      <c r="AH360" s="2">
        <f t="shared" si="45"/>
        <v>2024</v>
      </c>
      <c r="AJ360" s="5">
        <f t="shared" si="46"/>
        <v>141302</v>
      </c>
      <c r="AK360" s="2">
        <f t="shared" si="47"/>
        <v>19</v>
      </c>
    </row>
    <row r="361" spans="1:37" x14ac:dyDescent="0.25">
      <c r="A361" s="4">
        <v>45644</v>
      </c>
      <c r="B361" s="12">
        <f>StdO_Customers_Residential!B361+StdO_Customers_Small_Commercial!B361+StdO_Customers_Lighting!B361</f>
        <v>73628</v>
      </c>
      <c r="C361" s="12">
        <f>StdO_Customers_Residential!C361+StdO_Customers_Small_Commercial!C361+StdO_Customers_Lighting!C361</f>
        <v>69216</v>
      </c>
      <c r="D361" s="12">
        <f>StdO_Customers_Residential!D361+StdO_Customers_Small_Commercial!D361+StdO_Customers_Lighting!D361</f>
        <v>67747</v>
      </c>
      <c r="E361" s="12">
        <f>StdO_Customers_Residential!E361+StdO_Customers_Small_Commercial!E361+StdO_Customers_Lighting!E361</f>
        <v>66512</v>
      </c>
      <c r="F361" s="12">
        <f>StdO_Customers_Residential!F361+StdO_Customers_Small_Commercial!F361+StdO_Customers_Lighting!F361</f>
        <v>70675</v>
      </c>
      <c r="G361" s="12">
        <f>StdO_Customers_Residential!G361+StdO_Customers_Small_Commercial!G361+StdO_Customers_Lighting!G361</f>
        <v>78364</v>
      </c>
      <c r="H361" s="12">
        <f>StdO_Customers_Residential!H361+StdO_Customers_Small_Commercial!H361+StdO_Customers_Lighting!H361</f>
        <v>96857</v>
      </c>
      <c r="I361" s="12">
        <f>StdO_Customers_Residential!I361+StdO_Customers_Small_Commercial!I361+StdO_Customers_Lighting!I361</f>
        <v>112225</v>
      </c>
      <c r="J361" s="12">
        <f>StdO_Customers_Residential!J361+StdO_Customers_Small_Commercial!J361+StdO_Customers_Lighting!J361</f>
        <v>115664</v>
      </c>
      <c r="K361" s="12">
        <f>StdO_Customers_Residential!K361+StdO_Customers_Small_Commercial!K361+StdO_Customers_Lighting!K361</f>
        <v>115839</v>
      </c>
      <c r="L361" s="12">
        <f>StdO_Customers_Residential!L361+StdO_Customers_Small_Commercial!L361+StdO_Customers_Lighting!L361</f>
        <v>112029</v>
      </c>
      <c r="M361" s="12">
        <f>StdO_Customers_Residential!M361+StdO_Customers_Small_Commercial!M361+StdO_Customers_Lighting!M361</f>
        <v>108051</v>
      </c>
      <c r="N361" s="12">
        <f>StdO_Customers_Residential!N361+StdO_Customers_Small_Commercial!N361+StdO_Customers_Lighting!N361</f>
        <v>104072</v>
      </c>
      <c r="O361" s="12">
        <f>StdO_Customers_Residential!O361+StdO_Customers_Small_Commercial!O361+StdO_Customers_Lighting!O361</f>
        <v>99290</v>
      </c>
      <c r="P361" s="12">
        <f>StdO_Customers_Residential!P361+StdO_Customers_Small_Commercial!P361+StdO_Customers_Lighting!P361</f>
        <v>101035</v>
      </c>
      <c r="Q361" s="12">
        <f>StdO_Customers_Residential!Q361+StdO_Customers_Small_Commercial!Q361+StdO_Customers_Lighting!Q361</f>
        <v>111804</v>
      </c>
      <c r="R361" s="12">
        <f>StdO_Customers_Residential!R361+StdO_Customers_Small_Commercial!R361+StdO_Customers_Lighting!R361</f>
        <v>128143</v>
      </c>
      <c r="S361" s="12">
        <f>StdO_Customers_Residential!S361+StdO_Customers_Small_Commercial!S361+StdO_Customers_Lighting!S361</f>
        <v>137090</v>
      </c>
      <c r="T361" s="12">
        <f>StdO_Customers_Residential!T361+StdO_Customers_Small_Commercial!T361+StdO_Customers_Lighting!T361</f>
        <v>142216</v>
      </c>
      <c r="U361" s="12">
        <f>StdO_Customers_Residential!U361+StdO_Customers_Small_Commercial!U361+StdO_Customers_Lighting!U361</f>
        <v>137011</v>
      </c>
      <c r="V361" s="12">
        <f>StdO_Customers_Residential!V361+StdO_Customers_Small_Commercial!V361+StdO_Customers_Lighting!V361</f>
        <v>128496</v>
      </c>
      <c r="W361" s="12">
        <f>StdO_Customers_Residential!W361+StdO_Customers_Small_Commercial!W361+StdO_Customers_Lighting!W361</f>
        <v>117284</v>
      </c>
      <c r="X361" s="12">
        <f>StdO_Customers_Residential!X361+StdO_Customers_Small_Commercial!X361+StdO_Customers_Lighting!X361</f>
        <v>88816</v>
      </c>
      <c r="Y361" s="12">
        <f>StdO_Customers_Residential!Y361+StdO_Customers_Small_Commercial!Y361+StdO_Customers_Lighting!Y361</f>
        <v>83984</v>
      </c>
      <c r="AA361" s="2">
        <f>IFERROR(INDEX('Holiday Schedule'!$D$3:$D$24,MATCH(Total_StdO_Customers!A361,'Holiday Schedule'!$C$3:$C$24,0)),0)</f>
        <v>0</v>
      </c>
      <c r="AB361" s="2">
        <f t="shared" si="40"/>
        <v>4</v>
      </c>
      <c r="AC361" s="2">
        <f t="shared" si="41"/>
        <v>1859065</v>
      </c>
      <c r="AD361" s="5">
        <f t="shared" si="42"/>
        <v>606983</v>
      </c>
      <c r="AE361" s="5">
        <f t="shared" si="43"/>
        <v>2466048</v>
      </c>
      <c r="AG361" s="2">
        <f t="shared" si="44"/>
        <v>12</v>
      </c>
      <c r="AH361" s="2">
        <f t="shared" si="45"/>
        <v>2024</v>
      </c>
      <c r="AJ361" s="5">
        <f t="shared" si="46"/>
        <v>142216</v>
      </c>
      <c r="AK361" s="2">
        <f t="shared" si="47"/>
        <v>19</v>
      </c>
    </row>
    <row r="362" spans="1:37" x14ac:dyDescent="0.25">
      <c r="A362" s="4">
        <v>45645</v>
      </c>
      <c r="B362" s="12">
        <f>StdO_Customers_Residential!B362+StdO_Customers_Small_Commercial!B362+StdO_Customers_Lighting!B362</f>
        <v>74153</v>
      </c>
      <c r="C362" s="12">
        <f>StdO_Customers_Residential!C362+StdO_Customers_Small_Commercial!C362+StdO_Customers_Lighting!C362</f>
        <v>69707</v>
      </c>
      <c r="D362" s="12">
        <f>StdO_Customers_Residential!D362+StdO_Customers_Small_Commercial!D362+StdO_Customers_Lighting!D362</f>
        <v>68232</v>
      </c>
      <c r="E362" s="12">
        <f>StdO_Customers_Residential!E362+StdO_Customers_Small_Commercial!E362+StdO_Customers_Lighting!E362</f>
        <v>66990</v>
      </c>
      <c r="F362" s="12">
        <f>StdO_Customers_Residential!F362+StdO_Customers_Small_Commercial!F362+StdO_Customers_Lighting!F362</f>
        <v>71180</v>
      </c>
      <c r="G362" s="12">
        <f>StdO_Customers_Residential!G362+StdO_Customers_Small_Commercial!G362+StdO_Customers_Lighting!G362</f>
        <v>78925</v>
      </c>
      <c r="H362" s="12">
        <f>StdO_Customers_Residential!H362+StdO_Customers_Small_Commercial!H362+StdO_Customers_Lighting!H362</f>
        <v>97554</v>
      </c>
      <c r="I362" s="12">
        <f>StdO_Customers_Residential!I362+StdO_Customers_Small_Commercial!I362+StdO_Customers_Lighting!I362</f>
        <v>113100</v>
      </c>
      <c r="J362" s="12">
        <f>StdO_Customers_Residential!J362+StdO_Customers_Small_Commercial!J362+StdO_Customers_Lighting!J362</f>
        <v>116518</v>
      </c>
      <c r="K362" s="12">
        <f>StdO_Customers_Residential!K362+StdO_Customers_Small_Commercial!K362+StdO_Customers_Lighting!K362</f>
        <v>116704</v>
      </c>
      <c r="L362" s="12">
        <f>StdO_Customers_Residential!L362+StdO_Customers_Small_Commercial!L362+StdO_Customers_Lighting!L362</f>
        <v>112869</v>
      </c>
      <c r="M362" s="12">
        <f>StdO_Customers_Residential!M362+StdO_Customers_Small_Commercial!M362+StdO_Customers_Lighting!M362</f>
        <v>108849</v>
      </c>
      <c r="N362" s="12">
        <f>StdO_Customers_Residential!N362+StdO_Customers_Small_Commercial!N362+StdO_Customers_Lighting!N362</f>
        <v>104839</v>
      </c>
      <c r="O362" s="12">
        <f>StdO_Customers_Residential!O362+StdO_Customers_Small_Commercial!O362+StdO_Customers_Lighting!O362</f>
        <v>100024</v>
      </c>
      <c r="P362" s="12">
        <f>StdO_Customers_Residential!P362+StdO_Customers_Small_Commercial!P362+StdO_Customers_Lighting!P362</f>
        <v>101782</v>
      </c>
      <c r="Q362" s="12">
        <f>StdO_Customers_Residential!Q362+StdO_Customers_Small_Commercial!Q362+StdO_Customers_Lighting!Q362</f>
        <v>112599</v>
      </c>
      <c r="R362" s="12">
        <f>StdO_Customers_Residential!R362+StdO_Customers_Small_Commercial!R362+StdO_Customers_Lighting!R362</f>
        <v>129081</v>
      </c>
      <c r="S362" s="12">
        <f>StdO_Customers_Residential!S362+StdO_Customers_Small_Commercial!S362+StdO_Customers_Lighting!S362</f>
        <v>138066</v>
      </c>
      <c r="T362" s="12">
        <f>StdO_Customers_Residential!T362+StdO_Customers_Small_Commercial!T362+StdO_Customers_Lighting!T362</f>
        <v>143211</v>
      </c>
      <c r="U362" s="12">
        <f>StdO_Customers_Residential!U362+StdO_Customers_Small_Commercial!U362+StdO_Customers_Lighting!U362</f>
        <v>137979</v>
      </c>
      <c r="V362" s="12">
        <f>StdO_Customers_Residential!V362+StdO_Customers_Small_Commercial!V362+StdO_Customers_Lighting!V362</f>
        <v>129420</v>
      </c>
      <c r="W362" s="12">
        <f>StdO_Customers_Residential!W362+StdO_Customers_Small_Commercial!W362+StdO_Customers_Lighting!W362</f>
        <v>118128</v>
      </c>
      <c r="X362" s="12">
        <f>StdO_Customers_Residential!X362+StdO_Customers_Small_Commercial!X362+StdO_Customers_Lighting!X362</f>
        <v>89454</v>
      </c>
      <c r="Y362" s="12">
        <f>StdO_Customers_Residential!Y362+StdO_Customers_Small_Commercial!Y362+StdO_Customers_Lighting!Y362</f>
        <v>84591</v>
      </c>
      <c r="AA362" s="2">
        <f>IFERROR(INDEX('Holiday Schedule'!$D$3:$D$24,MATCH(Total_StdO_Customers!A362,'Holiday Schedule'!$C$3:$C$24,0)),0)</f>
        <v>0</v>
      </c>
      <c r="AB362" s="2">
        <f t="shared" si="40"/>
        <v>5</v>
      </c>
      <c r="AC362" s="2">
        <f t="shared" si="41"/>
        <v>1872623</v>
      </c>
      <c r="AD362" s="5">
        <f t="shared" si="42"/>
        <v>611332</v>
      </c>
      <c r="AE362" s="5">
        <f t="shared" si="43"/>
        <v>2483955</v>
      </c>
      <c r="AG362" s="2">
        <f t="shared" si="44"/>
        <v>12</v>
      </c>
      <c r="AH362" s="2">
        <f t="shared" si="45"/>
        <v>2024</v>
      </c>
      <c r="AJ362" s="5">
        <f t="shared" si="46"/>
        <v>143211</v>
      </c>
      <c r="AK362" s="2">
        <f t="shared" si="47"/>
        <v>19</v>
      </c>
    </row>
    <row r="363" spans="1:37" x14ac:dyDescent="0.25">
      <c r="A363" s="4">
        <v>45646</v>
      </c>
      <c r="B363" s="12">
        <f>StdO_Customers_Residential!B363+StdO_Customers_Small_Commercial!B363+StdO_Customers_Lighting!B363</f>
        <v>74320</v>
      </c>
      <c r="C363" s="12">
        <f>StdO_Customers_Residential!C363+StdO_Customers_Small_Commercial!C363+StdO_Customers_Lighting!C363</f>
        <v>69862</v>
      </c>
      <c r="D363" s="12">
        <f>StdO_Customers_Residential!D363+StdO_Customers_Small_Commercial!D363+StdO_Customers_Lighting!D363</f>
        <v>68379</v>
      </c>
      <c r="E363" s="12">
        <f>StdO_Customers_Residential!E363+StdO_Customers_Small_Commercial!E363+StdO_Customers_Lighting!E363</f>
        <v>67133</v>
      </c>
      <c r="F363" s="12">
        <f>StdO_Customers_Residential!F363+StdO_Customers_Small_Commercial!F363+StdO_Customers_Lighting!F363</f>
        <v>71336</v>
      </c>
      <c r="G363" s="12">
        <f>StdO_Customers_Residential!G363+StdO_Customers_Small_Commercial!G363+StdO_Customers_Lighting!G363</f>
        <v>79101</v>
      </c>
      <c r="H363" s="12">
        <f>StdO_Customers_Residential!H363+StdO_Customers_Small_Commercial!H363+StdO_Customers_Lighting!H363</f>
        <v>97777</v>
      </c>
      <c r="I363" s="12">
        <f>StdO_Customers_Residential!I363+StdO_Customers_Small_Commercial!I363+StdO_Customers_Lighting!I363</f>
        <v>113311</v>
      </c>
      <c r="J363" s="12">
        <f>StdO_Customers_Residential!J363+StdO_Customers_Small_Commercial!J363+StdO_Customers_Lighting!J363</f>
        <v>116784</v>
      </c>
      <c r="K363" s="12">
        <f>StdO_Customers_Residential!K363+StdO_Customers_Small_Commercial!K363+StdO_Customers_Lighting!K363</f>
        <v>116958</v>
      </c>
      <c r="L363" s="12">
        <f>StdO_Customers_Residential!L363+StdO_Customers_Small_Commercial!L363+StdO_Customers_Lighting!L363</f>
        <v>113110</v>
      </c>
      <c r="M363" s="12">
        <f>StdO_Customers_Residential!M363+StdO_Customers_Small_Commercial!M363+StdO_Customers_Lighting!M363</f>
        <v>109094</v>
      </c>
      <c r="N363" s="12">
        <f>StdO_Customers_Residential!N363+StdO_Customers_Small_Commercial!N363+StdO_Customers_Lighting!N363</f>
        <v>105076</v>
      </c>
      <c r="O363" s="12">
        <f>StdO_Customers_Residential!O363+StdO_Customers_Small_Commercial!O363+StdO_Customers_Lighting!O363</f>
        <v>100247</v>
      </c>
      <c r="P363" s="12">
        <f>StdO_Customers_Residential!P363+StdO_Customers_Small_Commercial!P363+StdO_Customers_Lighting!P363</f>
        <v>102010</v>
      </c>
      <c r="Q363" s="12">
        <f>StdO_Customers_Residential!Q363+StdO_Customers_Small_Commercial!Q363+StdO_Customers_Lighting!Q363</f>
        <v>112870</v>
      </c>
      <c r="R363" s="12">
        <f>StdO_Customers_Residential!R363+StdO_Customers_Small_Commercial!R363+StdO_Customers_Lighting!R363</f>
        <v>129359</v>
      </c>
      <c r="S363" s="12">
        <f>StdO_Customers_Residential!S363+StdO_Customers_Small_Commercial!S363+StdO_Customers_Lighting!S363</f>
        <v>138391</v>
      </c>
      <c r="T363" s="12">
        <f>StdO_Customers_Residential!T363+StdO_Customers_Small_Commercial!T363+StdO_Customers_Lighting!T363</f>
        <v>143555</v>
      </c>
      <c r="U363" s="12">
        <f>StdO_Customers_Residential!U363+StdO_Customers_Small_Commercial!U363+StdO_Customers_Lighting!U363</f>
        <v>138299</v>
      </c>
      <c r="V363" s="12">
        <f>StdO_Customers_Residential!V363+StdO_Customers_Small_Commercial!V363+StdO_Customers_Lighting!V363</f>
        <v>129700</v>
      </c>
      <c r="W363" s="12">
        <f>StdO_Customers_Residential!W363+StdO_Customers_Small_Commercial!W363+StdO_Customers_Lighting!W363</f>
        <v>118373</v>
      </c>
      <c r="X363" s="12">
        <f>StdO_Customers_Residential!X363+StdO_Customers_Small_Commercial!X363+StdO_Customers_Lighting!X363</f>
        <v>89628</v>
      </c>
      <c r="Y363" s="12">
        <f>StdO_Customers_Residential!Y363+StdO_Customers_Small_Commercial!Y363+StdO_Customers_Lighting!Y363</f>
        <v>84769</v>
      </c>
      <c r="AA363" s="2">
        <f>IFERROR(INDEX('Holiday Schedule'!$D$3:$D$24,MATCH(Total_StdO_Customers!A363,'Holiday Schedule'!$C$3:$C$24,0)),0)</f>
        <v>0</v>
      </c>
      <c r="AB363" s="2">
        <f t="shared" si="40"/>
        <v>6</v>
      </c>
      <c r="AC363" s="2">
        <f t="shared" si="41"/>
        <v>1876765</v>
      </c>
      <c r="AD363" s="5">
        <f t="shared" si="42"/>
        <v>612677</v>
      </c>
      <c r="AE363" s="5">
        <f t="shared" si="43"/>
        <v>2489442</v>
      </c>
      <c r="AG363" s="2">
        <f t="shared" si="44"/>
        <v>12</v>
      </c>
      <c r="AH363" s="2">
        <f t="shared" si="45"/>
        <v>2024</v>
      </c>
      <c r="AJ363" s="5">
        <f t="shared" si="46"/>
        <v>143555</v>
      </c>
      <c r="AK363" s="2">
        <f t="shared" si="47"/>
        <v>19</v>
      </c>
    </row>
    <row r="364" spans="1:37" x14ac:dyDescent="0.25">
      <c r="A364" s="4">
        <v>45647</v>
      </c>
      <c r="B364" s="12">
        <f>StdO_Customers_Residential!B364+StdO_Customers_Small_Commercial!B364+StdO_Customers_Lighting!B364</f>
        <v>74967</v>
      </c>
      <c r="C364" s="12">
        <f>StdO_Customers_Residential!C364+StdO_Customers_Small_Commercial!C364+StdO_Customers_Lighting!C364</f>
        <v>70516</v>
      </c>
      <c r="D364" s="12">
        <f>StdO_Customers_Residential!D364+StdO_Customers_Small_Commercial!D364+StdO_Customers_Lighting!D364</f>
        <v>68763</v>
      </c>
      <c r="E364" s="12">
        <f>StdO_Customers_Residential!E364+StdO_Customers_Small_Commercial!E364+StdO_Customers_Lighting!E364</f>
        <v>67563</v>
      </c>
      <c r="F364" s="12">
        <f>StdO_Customers_Residential!F364+StdO_Customers_Small_Commercial!F364+StdO_Customers_Lighting!F364</f>
        <v>71234</v>
      </c>
      <c r="G364" s="12">
        <f>StdO_Customers_Residential!G364+StdO_Customers_Small_Commercial!G364+StdO_Customers_Lighting!G364</f>
        <v>78093</v>
      </c>
      <c r="H364" s="12">
        <f>StdO_Customers_Residential!H364+StdO_Customers_Small_Commercial!H364+StdO_Customers_Lighting!H364</f>
        <v>93662</v>
      </c>
      <c r="I364" s="12">
        <f>StdO_Customers_Residential!I364+StdO_Customers_Small_Commercial!I364+StdO_Customers_Lighting!I364</f>
        <v>109946</v>
      </c>
      <c r="J364" s="12">
        <f>StdO_Customers_Residential!J364+StdO_Customers_Small_Commercial!J364+StdO_Customers_Lighting!J364</f>
        <v>117291</v>
      </c>
      <c r="K364" s="12">
        <f>StdO_Customers_Residential!K364+StdO_Customers_Small_Commercial!K364+StdO_Customers_Lighting!K364</f>
        <v>119526</v>
      </c>
      <c r="L364" s="12">
        <f>StdO_Customers_Residential!L364+StdO_Customers_Small_Commercial!L364+StdO_Customers_Lighting!L364</f>
        <v>116348</v>
      </c>
      <c r="M364" s="12">
        <f>StdO_Customers_Residential!M364+StdO_Customers_Small_Commercial!M364+StdO_Customers_Lighting!M364</f>
        <v>112714</v>
      </c>
      <c r="N364" s="12">
        <f>StdO_Customers_Residential!N364+StdO_Customers_Small_Commercial!N364+StdO_Customers_Lighting!N364</f>
        <v>107025</v>
      </c>
      <c r="O364" s="12">
        <f>StdO_Customers_Residential!O364+StdO_Customers_Small_Commercial!O364+StdO_Customers_Lighting!O364</f>
        <v>102061</v>
      </c>
      <c r="P364" s="12">
        <f>StdO_Customers_Residential!P364+StdO_Customers_Small_Commercial!P364+StdO_Customers_Lighting!P364</f>
        <v>103925</v>
      </c>
      <c r="Q364" s="12">
        <f>StdO_Customers_Residential!Q364+StdO_Customers_Small_Commercial!Q364+StdO_Customers_Lighting!Q364</f>
        <v>114066</v>
      </c>
      <c r="R364" s="12">
        <f>StdO_Customers_Residential!R364+StdO_Customers_Small_Commercial!R364+StdO_Customers_Lighting!R364</f>
        <v>130798</v>
      </c>
      <c r="S364" s="12">
        <f>StdO_Customers_Residential!S364+StdO_Customers_Small_Commercial!S364+StdO_Customers_Lighting!S364</f>
        <v>140434</v>
      </c>
      <c r="T364" s="12">
        <f>StdO_Customers_Residential!T364+StdO_Customers_Small_Commercial!T364+StdO_Customers_Lighting!T364</f>
        <v>143161</v>
      </c>
      <c r="U364" s="12">
        <f>StdO_Customers_Residential!U364+StdO_Customers_Small_Commercial!U364+StdO_Customers_Lighting!U364</f>
        <v>137912</v>
      </c>
      <c r="V364" s="12">
        <f>StdO_Customers_Residential!V364+StdO_Customers_Small_Commercial!V364+StdO_Customers_Lighting!V364</f>
        <v>129492</v>
      </c>
      <c r="W364" s="12">
        <f>StdO_Customers_Residential!W364+StdO_Customers_Small_Commercial!W364+StdO_Customers_Lighting!W364</f>
        <v>117297</v>
      </c>
      <c r="X364" s="12">
        <f>StdO_Customers_Residential!X364+StdO_Customers_Small_Commercial!X364+StdO_Customers_Lighting!X364</f>
        <v>90922</v>
      </c>
      <c r="Y364" s="12">
        <f>StdO_Customers_Residential!Y364+StdO_Customers_Small_Commercial!Y364+StdO_Customers_Lighting!Y364</f>
        <v>85601</v>
      </c>
      <c r="AA364" s="2">
        <f>IFERROR(INDEX('Holiday Schedule'!$D$3:$D$24,MATCH(Total_StdO_Customers!A364,'Holiday Schedule'!$C$3:$C$24,0)),0)</f>
        <v>0</v>
      </c>
      <c r="AB364" s="2">
        <f t="shared" si="40"/>
        <v>7</v>
      </c>
      <c r="AC364" s="2">
        <f t="shared" si="41"/>
        <v>0</v>
      </c>
      <c r="AD364" s="5">
        <f t="shared" si="42"/>
        <v>2503317</v>
      </c>
      <c r="AE364" s="5">
        <f t="shared" si="43"/>
        <v>2503317</v>
      </c>
      <c r="AG364" s="2">
        <f t="shared" si="44"/>
        <v>12</v>
      </c>
      <c r="AH364" s="2">
        <f t="shared" si="45"/>
        <v>2024</v>
      </c>
      <c r="AJ364" s="5">
        <f t="shared" si="46"/>
        <v>143161</v>
      </c>
      <c r="AK364" s="2">
        <f t="shared" si="47"/>
        <v>19</v>
      </c>
    </row>
    <row r="365" spans="1:37" x14ac:dyDescent="0.25">
      <c r="A365" s="4">
        <v>45648</v>
      </c>
      <c r="B365" s="12">
        <f>StdO_Customers_Residential!B365+StdO_Customers_Small_Commercial!B365+StdO_Customers_Lighting!B365</f>
        <v>74984</v>
      </c>
      <c r="C365" s="12">
        <f>StdO_Customers_Residential!C365+StdO_Customers_Small_Commercial!C365+StdO_Customers_Lighting!C365</f>
        <v>70539</v>
      </c>
      <c r="D365" s="12">
        <f>StdO_Customers_Residential!D365+StdO_Customers_Small_Commercial!D365+StdO_Customers_Lighting!D365</f>
        <v>68787</v>
      </c>
      <c r="E365" s="12">
        <f>StdO_Customers_Residential!E365+StdO_Customers_Small_Commercial!E365+StdO_Customers_Lighting!E365</f>
        <v>67605</v>
      </c>
      <c r="F365" s="12">
        <f>StdO_Customers_Residential!F365+StdO_Customers_Small_Commercial!F365+StdO_Customers_Lighting!F365</f>
        <v>71274</v>
      </c>
      <c r="G365" s="12">
        <f>StdO_Customers_Residential!G365+StdO_Customers_Small_Commercial!G365+StdO_Customers_Lighting!G365</f>
        <v>78131</v>
      </c>
      <c r="H365" s="12">
        <f>StdO_Customers_Residential!H365+StdO_Customers_Small_Commercial!H365+StdO_Customers_Lighting!H365</f>
        <v>93698</v>
      </c>
      <c r="I365" s="12">
        <f>StdO_Customers_Residential!I365+StdO_Customers_Small_Commercial!I365+StdO_Customers_Lighting!I365</f>
        <v>109959</v>
      </c>
      <c r="J365" s="12">
        <f>StdO_Customers_Residential!J365+StdO_Customers_Small_Commercial!J365+StdO_Customers_Lighting!J365</f>
        <v>117324</v>
      </c>
      <c r="K365" s="12">
        <f>StdO_Customers_Residential!K365+StdO_Customers_Small_Commercial!K365+StdO_Customers_Lighting!K365</f>
        <v>119558</v>
      </c>
      <c r="L365" s="12">
        <f>StdO_Customers_Residential!L365+StdO_Customers_Small_Commercial!L365+StdO_Customers_Lighting!L365</f>
        <v>116371</v>
      </c>
      <c r="M365" s="12">
        <f>StdO_Customers_Residential!M365+StdO_Customers_Small_Commercial!M365+StdO_Customers_Lighting!M365</f>
        <v>112720</v>
      </c>
      <c r="N365" s="12">
        <f>StdO_Customers_Residential!N365+StdO_Customers_Small_Commercial!N365+StdO_Customers_Lighting!N365</f>
        <v>107024</v>
      </c>
      <c r="O365" s="12">
        <f>StdO_Customers_Residential!O365+StdO_Customers_Small_Commercial!O365+StdO_Customers_Lighting!O365</f>
        <v>102060</v>
      </c>
      <c r="P365" s="12">
        <f>StdO_Customers_Residential!P365+StdO_Customers_Small_Commercial!P365+StdO_Customers_Lighting!P365</f>
        <v>103924</v>
      </c>
      <c r="Q365" s="12">
        <f>StdO_Customers_Residential!Q365+StdO_Customers_Small_Commercial!Q365+StdO_Customers_Lighting!Q365</f>
        <v>114039</v>
      </c>
      <c r="R365" s="12">
        <f>StdO_Customers_Residential!R365+StdO_Customers_Small_Commercial!R365+StdO_Customers_Lighting!R365</f>
        <v>130789</v>
      </c>
      <c r="S365" s="12">
        <f>StdO_Customers_Residential!S365+StdO_Customers_Small_Commercial!S365+StdO_Customers_Lighting!S365</f>
        <v>140432</v>
      </c>
      <c r="T365" s="12">
        <f>StdO_Customers_Residential!T365+StdO_Customers_Small_Commercial!T365+StdO_Customers_Lighting!T365</f>
        <v>143160</v>
      </c>
      <c r="U365" s="12">
        <f>StdO_Customers_Residential!U365+StdO_Customers_Small_Commercial!U365+StdO_Customers_Lighting!U365</f>
        <v>137911</v>
      </c>
      <c r="V365" s="12">
        <f>StdO_Customers_Residential!V365+StdO_Customers_Small_Commercial!V365+StdO_Customers_Lighting!V365</f>
        <v>129491</v>
      </c>
      <c r="W365" s="12">
        <f>StdO_Customers_Residential!W365+StdO_Customers_Small_Commercial!W365+StdO_Customers_Lighting!W365</f>
        <v>117295</v>
      </c>
      <c r="X365" s="12">
        <f>StdO_Customers_Residential!X365+StdO_Customers_Small_Commercial!X365+StdO_Customers_Lighting!X365</f>
        <v>90922</v>
      </c>
      <c r="Y365" s="12">
        <f>StdO_Customers_Residential!Y365+StdO_Customers_Small_Commercial!Y365+StdO_Customers_Lighting!Y365</f>
        <v>85600</v>
      </c>
      <c r="AA365" s="2">
        <f>IFERROR(INDEX('Holiday Schedule'!$D$3:$D$24,MATCH(Total_StdO_Customers!A365,'Holiday Schedule'!$C$3:$C$24,0)),0)</f>
        <v>0</v>
      </c>
      <c r="AB365" s="2">
        <f t="shared" si="40"/>
        <v>1</v>
      </c>
      <c r="AC365" s="2">
        <f t="shared" si="41"/>
        <v>0</v>
      </c>
      <c r="AD365" s="5">
        <f t="shared" si="42"/>
        <v>2503597</v>
      </c>
      <c r="AE365" s="5">
        <f t="shared" si="43"/>
        <v>2503597</v>
      </c>
      <c r="AG365" s="2">
        <f t="shared" si="44"/>
        <v>12</v>
      </c>
      <c r="AH365" s="2">
        <f t="shared" si="45"/>
        <v>2024</v>
      </c>
      <c r="AJ365" s="5">
        <f t="shared" si="46"/>
        <v>143160</v>
      </c>
      <c r="AK365" s="2">
        <f t="shared" si="47"/>
        <v>19</v>
      </c>
    </row>
    <row r="366" spans="1:37" x14ac:dyDescent="0.25">
      <c r="A366" s="4">
        <v>45649</v>
      </c>
      <c r="B366" s="12">
        <f>StdO_Customers_Residential!B366+StdO_Customers_Small_Commercial!B366+StdO_Customers_Lighting!B366</f>
        <v>74487</v>
      </c>
      <c r="C366" s="12">
        <f>StdO_Customers_Residential!C366+StdO_Customers_Small_Commercial!C366+StdO_Customers_Lighting!C366</f>
        <v>70021</v>
      </c>
      <c r="D366" s="12">
        <f>StdO_Customers_Residential!D366+StdO_Customers_Small_Commercial!D366+StdO_Customers_Lighting!D366</f>
        <v>68534</v>
      </c>
      <c r="E366" s="12">
        <f>StdO_Customers_Residential!E366+StdO_Customers_Small_Commercial!E366+StdO_Customers_Lighting!E366</f>
        <v>67286</v>
      </c>
      <c r="F366" s="12">
        <f>StdO_Customers_Residential!F366+StdO_Customers_Small_Commercial!F366+StdO_Customers_Lighting!F366</f>
        <v>71498</v>
      </c>
      <c r="G366" s="12">
        <f>StdO_Customers_Residential!G366+StdO_Customers_Small_Commercial!G366+StdO_Customers_Lighting!G366</f>
        <v>79279</v>
      </c>
      <c r="H366" s="12">
        <f>StdO_Customers_Residential!H366+StdO_Customers_Small_Commercial!H366+StdO_Customers_Lighting!H366</f>
        <v>97991</v>
      </c>
      <c r="I366" s="12">
        <f>StdO_Customers_Residential!I366+StdO_Customers_Small_Commercial!I366+StdO_Customers_Lighting!I366</f>
        <v>113570</v>
      </c>
      <c r="J366" s="12">
        <f>StdO_Customers_Residential!J366+StdO_Customers_Small_Commercial!J366+StdO_Customers_Lighting!J366</f>
        <v>117058</v>
      </c>
      <c r="K366" s="12">
        <f>StdO_Customers_Residential!K366+StdO_Customers_Small_Commercial!K366+StdO_Customers_Lighting!K366</f>
        <v>117236</v>
      </c>
      <c r="L366" s="12">
        <f>StdO_Customers_Residential!L366+StdO_Customers_Small_Commercial!L366+StdO_Customers_Lighting!L366</f>
        <v>113383</v>
      </c>
      <c r="M366" s="12">
        <f>StdO_Customers_Residential!M366+StdO_Customers_Small_Commercial!M366+StdO_Customers_Lighting!M366</f>
        <v>109359</v>
      </c>
      <c r="N366" s="12">
        <f>StdO_Customers_Residential!N366+StdO_Customers_Small_Commercial!N366+StdO_Customers_Lighting!N366</f>
        <v>105338</v>
      </c>
      <c r="O366" s="12">
        <f>StdO_Customers_Residential!O366+StdO_Customers_Small_Commercial!O366+StdO_Customers_Lighting!O366</f>
        <v>100495</v>
      </c>
      <c r="P366" s="12">
        <f>StdO_Customers_Residential!P366+StdO_Customers_Small_Commercial!P366+StdO_Customers_Lighting!P366</f>
        <v>102260</v>
      </c>
      <c r="Q366" s="12">
        <f>StdO_Customers_Residential!Q366+StdO_Customers_Small_Commercial!Q366+StdO_Customers_Lighting!Q366</f>
        <v>113117</v>
      </c>
      <c r="R366" s="12">
        <f>StdO_Customers_Residential!R366+StdO_Customers_Small_Commercial!R366+StdO_Customers_Lighting!R366</f>
        <v>129680</v>
      </c>
      <c r="S366" s="12">
        <f>StdO_Customers_Residential!S366+StdO_Customers_Small_Commercial!S366+StdO_Customers_Lighting!S366</f>
        <v>138718</v>
      </c>
      <c r="T366" s="12">
        <f>StdO_Customers_Residential!T366+StdO_Customers_Small_Commercial!T366+StdO_Customers_Lighting!T366</f>
        <v>143886</v>
      </c>
      <c r="U366" s="12">
        <f>StdO_Customers_Residential!U366+StdO_Customers_Small_Commercial!U366+StdO_Customers_Lighting!U366</f>
        <v>138621</v>
      </c>
      <c r="V366" s="12">
        <f>StdO_Customers_Residential!V366+StdO_Customers_Small_Commercial!V366+StdO_Customers_Lighting!V366</f>
        <v>130002</v>
      </c>
      <c r="W366" s="12">
        <f>StdO_Customers_Residential!W366+StdO_Customers_Small_Commercial!W366+StdO_Customers_Lighting!W366</f>
        <v>118658</v>
      </c>
      <c r="X366" s="12">
        <f>StdO_Customers_Residential!X366+StdO_Customers_Small_Commercial!X366+StdO_Customers_Lighting!X366</f>
        <v>89855</v>
      </c>
      <c r="Y366" s="12">
        <f>StdO_Customers_Residential!Y366+StdO_Customers_Small_Commercial!Y366+StdO_Customers_Lighting!Y366</f>
        <v>84967</v>
      </c>
      <c r="AA366" s="2">
        <f>IFERROR(INDEX('Holiday Schedule'!$D$3:$D$24,MATCH(Total_StdO_Customers!A366,'Holiday Schedule'!$C$3:$C$24,0)),0)</f>
        <v>0</v>
      </c>
      <c r="AB366" s="2">
        <f t="shared" si="40"/>
        <v>2</v>
      </c>
      <c r="AC366" s="2">
        <f t="shared" si="41"/>
        <v>1881236</v>
      </c>
      <c r="AD366" s="5">
        <f t="shared" si="42"/>
        <v>614063</v>
      </c>
      <c r="AE366" s="5">
        <f t="shared" si="43"/>
        <v>2495299</v>
      </c>
      <c r="AG366" s="2">
        <f t="shared" si="44"/>
        <v>12</v>
      </c>
      <c r="AH366" s="2">
        <f t="shared" si="45"/>
        <v>2024</v>
      </c>
      <c r="AJ366" s="5">
        <f t="shared" si="46"/>
        <v>143886</v>
      </c>
      <c r="AK366" s="2">
        <f t="shared" si="47"/>
        <v>19</v>
      </c>
    </row>
    <row r="367" spans="1:37" x14ac:dyDescent="0.25">
      <c r="A367" s="4">
        <v>45650</v>
      </c>
      <c r="B367" s="12">
        <f>StdO_Customers_Residential!B367+StdO_Customers_Small_Commercial!B367+StdO_Customers_Lighting!B367</f>
        <v>74661</v>
      </c>
      <c r="C367" s="12">
        <f>StdO_Customers_Residential!C367+StdO_Customers_Small_Commercial!C367+StdO_Customers_Lighting!C367</f>
        <v>70185</v>
      </c>
      <c r="D367" s="12">
        <f>StdO_Customers_Residential!D367+StdO_Customers_Small_Commercial!D367+StdO_Customers_Lighting!D367</f>
        <v>68696</v>
      </c>
      <c r="E367" s="12">
        <f>StdO_Customers_Residential!E367+StdO_Customers_Small_Commercial!E367+StdO_Customers_Lighting!E367</f>
        <v>67446</v>
      </c>
      <c r="F367" s="12">
        <f>StdO_Customers_Residential!F367+StdO_Customers_Small_Commercial!F367+StdO_Customers_Lighting!F367</f>
        <v>71664</v>
      </c>
      <c r="G367" s="12">
        <f>StdO_Customers_Residential!G367+StdO_Customers_Small_Commercial!G367+StdO_Customers_Lighting!G367</f>
        <v>79462</v>
      </c>
      <c r="H367" s="12">
        <f>StdO_Customers_Residential!H367+StdO_Customers_Small_Commercial!H367+StdO_Customers_Lighting!H367</f>
        <v>98217</v>
      </c>
      <c r="I367" s="12">
        <f>StdO_Customers_Residential!I367+StdO_Customers_Small_Commercial!I367+StdO_Customers_Lighting!I367</f>
        <v>113916</v>
      </c>
      <c r="J367" s="12">
        <f>StdO_Customers_Residential!J367+StdO_Customers_Small_Commercial!J367+StdO_Customers_Lighting!J367</f>
        <v>117376</v>
      </c>
      <c r="K367" s="12">
        <f>StdO_Customers_Residential!K367+StdO_Customers_Small_Commercial!K367+StdO_Customers_Lighting!K367</f>
        <v>117539</v>
      </c>
      <c r="L367" s="12">
        <f>StdO_Customers_Residential!L367+StdO_Customers_Small_Commercial!L367+StdO_Customers_Lighting!L367</f>
        <v>113679</v>
      </c>
      <c r="M367" s="12">
        <f>StdO_Customers_Residential!M367+StdO_Customers_Small_Commercial!M367+StdO_Customers_Lighting!M367</f>
        <v>109643</v>
      </c>
      <c r="N367" s="12">
        <f>StdO_Customers_Residential!N367+StdO_Customers_Small_Commercial!N367+StdO_Customers_Lighting!N367</f>
        <v>105607</v>
      </c>
      <c r="O367" s="12">
        <f>StdO_Customers_Residential!O367+StdO_Customers_Small_Commercial!O367+StdO_Customers_Lighting!O367</f>
        <v>100761</v>
      </c>
      <c r="P367" s="12">
        <f>StdO_Customers_Residential!P367+StdO_Customers_Small_Commercial!P367+StdO_Customers_Lighting!P367</f>
        <v>102528</v>
      </c>
      <c r="Q367" s="12">
        <f>StdO_Customers_Residential!Q367+StdO_Customers_Small_Commercial!Q367+StdO_Customers_Lighting!Q367</f>
        <v>113445</v>
      </c>
      <c r="R367" s="12">
        <f>StdO_Customers_Residential!R367+StdO_Customers_Small_Commercial!R367+StdO_Customers_Lighting!R367</f>
        <v>129973</v>
      </c>
      <c r="S367" s="12">
        <f>StdO_Customers_Residential!S367+StdO_Customers_Small_Commercial!S367+StdO_Customers_Lighting!S367</f>
        <v>139029</v>
      </c>
      <c r="T367" s="12">
        <f>StdO_Customers_Residential!T367+StdO_Customers_Small_Commercial!T367+StdO_Customers_Lighting!T367</f>
        <v>144205</v>
      </c>
      <c r="U367" s="12">
        <f>StdO_Customers_Residential!U367+StdO_Customers_Small_Commercial!U367+StdO_Customers_Lighting!U367</f>
        <v>138928</v>
      </c>
      <c r="V367" s="12">
        <f>StdO_Customers_Residential!V367+StdO_Customers_Small_Commercial!V367+StdO_Customers_Lighting!V367</f>
        <v>130291</v>
      </c>
      <c r="W367" s="12">
        <f>StdO_Customers_Residential!W367+StdO_Customers_Small_Commercial!W367+StdO_Customers_Lighting!W367</f>
        <v>118923</v>
      </c>
      <c r="X367" s="12">
        <f>StdO_Customers_Residential!X367+StdO_Customers_Small_Commercial!X367+StdO_Customers_Lighting!X367</f>
        <v>90059</v>
      </c>
      <c r="Y367" s="12">
        <f>StdO_Customers_Residential!Y367+StdO_Customers_Small_Commercial!Y367+StdO_Customers_Lighting!Y367</f>
        <v>85162</v>
      </c>
      <c r="AA367" s="2">
        <f>IFERROR(INDEX('Holiday Schedule'!$D$3:$D$24,MATCH(Total_StdO_Customers!A367,'Holiday Schedule'!$C$3:$C$24,0)),0)</f>
        <v>0</v>
      </c>
      <c r="AB367" s="2">
        <f t="shared" si="40"/>
        <v>3</v>
      </c>
      <c r="AC367" s="2">
        <f t="shared" si="41"/>
        <v>1885902</v>
      </c>
      <c r="AD367" s="5">
        <f t="shared" si="42"/>
        <v>615493</v>
      </c>
      <c r="AE367" s="5">
        <f t="shared" si="43"/>
        <v>2501395</v>
      </c>
      <c r="AG367" s="2">
        <f t="shared" si="44"/>
        <v>12</v>
      </c>
      <c r="AH367" s="2">
        <f t="shared" si="45"/>
        <v>2024</v>
      </c>
      <c r="AJ367" s="5">
        <f t="shared" si="46"/>
        <v>144205</v>
      </c>
      <c r="AK367" s="2">
        <f t="shared" si="47"/>
        <v>19</v>
      </c>
    </row>
    <row r="368" spans="1:37" x14ac:dyDescent="0.25">
      <c r="A368" s="4">
        <v>45651</v>
      </c>
      <c r="B368" s="12">
        <f>StdO_Customers_Residential!B368+StdO_Customers_Small_Commercial!B368+StdO_Customers_Lighting!B368</f>
        <v>75297</v>
      </c>
      <c r="C368" s="12">
        <f>StdO_Customers_Residential!C368+StdO_Customers_Small_Commercial!C368+StdO_Customers_Lighting!C368</f>
        <v>70829</v>
      </c>
      <c r="D368" s="12">
        <f>StdO_Customers_Residential!D368+StdO_Customers_Small_Commercial!D368+StdO_Customers_Lighting!D368</f>
        <v>69070</v>
      </c>
      <c r="E368" s="12">
        <f>StdO_Customers_Residential!E368+StdO_Customers_Small_Commercial!E368+StdO_Customers_Lighting!E368</f>
        <v>67868</v>
      </c>
      <c r="F368" s="12">
        <f>StdO_Customers_Residential!F368+StdO_Customers_Small_Commercial!F368+StdO_Customers_Lighting!F368</f>
        <v>71555</v>
      </c>
      <c r="G368" s="12">
        <f>StdO_Customers_Residential!G368+StdO_Customers_Small_Commercial!G368+StdO_Customers_Lighting!G368</f>
        <v>78445</v>
      </c>
      <c r="H368" s="12">
        <f>StdO_Customers_Residential!H368+StdO_Customers_Small_Commercial!H368+StdO_Customers_Lighting!H368</f>
        <v>94071</v>
      </c>
      <c r="I368" s="12">
        <f>StdO_Customers_Residential!I368+StdO_Customers_Small_Commercial!I368+StdO_Customers_Lighting!I368</f>
        <v>110467</v>
      </c>
      <c r="J368" s="12">
        <f>StdO_Customers_Residential!J368+StdO_Customers_Small_Commercial!J368+StdO_Customers_Lighting!J368</f>
        <v>117842</v>
      </c>
      <c r="K368" s="12">
        <f>StdO_Customers_Residential!K368+StdO_Customers_Small_Commercial!K368+StdO_Customers_Lighting!K368</f>
        <v>120088</v>
      </c>
      <c r="L368" s="12">
        <f>StdO_Customers_Residential!L368+StdO_Customers_Small_Commercial!L368+StdO_Customers_Lighting!L368</f>
        <v>116902</v>
      </c>
      <c r="M368" s="12">
        <f>StdO_Customers_Residential!M368+StdO_Customers_Small_Commercial!M368+StdO_Customers_Lighting!M368</f>
        <v>113251</v>
      </c>
      <c r="N368" s="12">
        <f>StdO_Customers_Residential!N368+StdO_Customers_Small_Commercial!N368+StdO_Customers_Lighting!N368</f>
        <v>107539</v>
      </c>
      <c r="O368" s="12">
        <f>StdO_Customers_Residential!O368+StdO_Customers_Small_Commercial!O368+StdO_Customers_Lighting!O368</f>
        <v>102558</v>
      </c>
      <c r="P368" s="12">
        <f>StdO_Customers_Residential!P368+StdO_Customers_Small_Commercial!P368+StdO_Customers_Lighting!P368</f>
        <v>104428</v>
      </c>
      <c r="Q368" s="12">
        <f>StdO_Customers_Residential!Q368+StdO_Customers_Small_Commercial!Q368+StdO_Customers_Lighting!Q368</f>
        <v>114592</v>
      </c>
      <c r="R368" s="12">
        <f>StdO_Customers_Residential!R368+StdO_Customers_Small_Commercial!R368+StdO_Customers_Lighting!R368</f>
        <v>131364</v>
      </c>
      <c r="S368" s="12">
        <f>StdO_Customers_Residential!S368+StdO_Customers_Small_Commercial!S368+StdO_Customers_Lighting!S368</f>
        <v>141030</v>
      </c>
      <c r="T368" s="12">
        <f>StdO_Customers_Residential!T368+StdO_Customers_Small_Commercial!T368+StdO_Customers_Lighting!T368</f>
        <v>143763</v>
      </c>
      <c r="U368" s="12">
        <f>StdO_Customers_Residential!U368+StdO_Customers_Small_Commercial!U368+StdO_Customers_Lighting!U368</f>
        <v>138490</v>
      </c>
      <c r="V368" s="12">
        <f>StdO_Customers_Residential!V368+StdO_Customers_Small_Commercial!V368+StdO_Customers_Lighting!V368</f>
        <v>130036</v>
      </c>
      <c r="W368" s="12">
        <f>StdO_Customers_Residential!W368+StdO_Customers_Small_Commercial!W368+StdO_Customers_Lighting!W368</f>
        <v>117793</v>
      </c>
      <c r="X368" s="12">
        <f>StdO_Customers_Residential!X368+StdO_Customers_Small_Commercial!X368+StdO_Customers_Lighting!X368</f>
        <v>91317</v>
      </c>
      <c r="Y368" s="12">
        <f>StdO_Customers_Residential!Y368+StdO_Customers_Small_Commercial!Y368+StdO_Customers_Lighting!Y368</f>
        <v>85974</v>
      </c>
      <c r="AA368" s="2">
        <f>IFERROR(INDEX('Holiday Schedule'!$D$3:$D$24,MATCH(Total_StdO_Customers!A368,'Holiday Schedule'!$C$3:$C$24,0)),0)</f>
        <v>1</v>
      </c>
      <c r="AB368" s="2">
        <f t="shared" si="40"/>
        <v>4</v>
      </c>
      <c r="AC368" s="2">
        <f t="shared" si="41"/>
        <v>0</v>
      </c>
      <c r="AD368" s="5">
        <f t="shared" si="42"/>
        <v>2514569</v>
      </c>
      <c r="AE368" s="5">
        <f t="shared" si="43"/>
        <v>2514569</v>
      </c>
      <c r="AG368" s="2">
        <f t="shared" si="44"/>
        <v>12</v>
      </c>
      <c r="AH368" s="2">
        <f t="shared" si="45"/>
        <v>2024</v>
      </c>
      <c r="AJ368" s="5">
        <f t="shared" si="46"/>
        <v>143763</v>
      </c>
      <c r="AK368" s="2">
        <f t="shared" si="47"/>
        <v>19</v>
      </c>
    </row>
    <row r="369" spans="1:37" x14ac:dyDescent="0.25">
      <c r="A369" s="4">
        <v>45652</v>
      </c>
      <c r="B369" s="12">
        <f>StdO_Customers_Residential!B369+StdO_Customers_Small_Commercial!B369+StdO_Customers_Lighting!B369</f>
        <v>75522</v>
      </c>
      <c r="C369" s="12">
        <f>StdO_Customers_Residential!C369+StdO_Customers_Small_Commercial!C369+StdO_Customers_Lighting!C369</f>
        <v>71041</v>
      </c>
      <c r="D369" s="12">
        <f>StdO_Customers_Residential!D369+StdO_Customers_Small_Commercial!D369+StdO_Customers_Lighting!D369</f>
        <v>69277</v>
      </c>
      <c r="E369" s="12">
        <f>StdO_Customers_Residential!E369+StdO_Customers_Small_Commercial!E369+StdO_Customers_Lighting!E369</f>
        <v>68066</v>
      </c>
      <c r="F369" s="12">
        <f>StdO_Customers_Residential!F369+StdO_Customers_Small_Commercial!F369+StdO_Customers_Lighting!F369</f>
        <v>71766</v>
      </c>
      <c r="G369" s="12">
        <f>StdO_Customers_Residential!G369+StdO_Customers_Small_Commercial!G369+StdO_Customers_Lighting!G369</f>
        <v>78678</v>
      </c>
      <c r="H369" s="12">
        <f>StdO_Customers_Residential!H369+StdO_Customers_Small_Commercial!H369+StdO_Customers_Lighting!H369</f>
        <v>94352</v>
      </c>
      <c r="I369" s="12">
        <f>StdO_Customers_Residential!I369+StdO_Customers_Small_Commercial!I369+StdO_Customers_Lighting!I369</f>
        <v>110768</v>
      </c>
      <c r="J369" s="12">
        <f>StdO_Customers_Residential!J369+StdO_Customers_Small_Commercial!J369+StdO_Customers_Lighting!J369</f>
        <v>118190</v>
      </c>
      <c r="K369" s="12">
        <f>StdO_Customers_Residential!K369+StdO_Customers_Small_Commercial!K369+StdO_Customers_Lighting!K369</f>
        <v>120445</v>
      </c>
      <c r="L369" s="12">
        <f>StdO_Customers_Residential!L369+StdO_Customers_Small_Commercial!L369+StdO_Customers_Lighting!L369</f>
        <v>117250</v>
      </c>
      <c r="M369" s="12">
        <f>StdO_Customers_Residential!M369+StdO_Customers_Small_Commercial!M369+StdO_Customers_Lighting!M369</f>
        <v>113589</v>
      </c>
      <c r="N369" s="12">
        <f>StdO_Customers_Residential!N369+StdO_Customers_Small_Commercial!N369+StdO_Customers_Lighting!N369</f>
        <v>107858</v>
      </c>
      <c r="O369" s="12">
        <f>StdO_Customers_Residential!O369+StdO_Customers_Small_Commercial!O369+StdO_Customers_Lighting!O369</f>
        <v>102861</v>
      </c>
      <c r="P369" s="12">
        <f>StdO_Customers_Residential!P369+StdO_Customers_Small_Commercial!P369+StdO_Customers_Lighting!P369</f>
        <v>104740</v>
      </c>
      <c r="Q369" s="12">
        <f>StdO_Customers_Residential!Q369+StdO_Customers_Small_Commercial!Q369+StdO_Customers_Lighting!Q369</f>
        <v>114913</v>
      </c>
      <c r="R369" s="12">
        <f>StdO_Customers_Residential!R369+StdO_Customers_Small_Commercial!R369+StdO_Customers_Lighting!R369</f>
        <v>131755</v>
      </c>
      <c r="S369" s="12">
        <f>StdO_Customers_Residential!S369+StdO_Customers_Small_Commercial!S369+StdO_Customers_Lighting!S369</f>
        <v>141457</v>
      </c>
      <c r="T369" s="12">
        <f>StdO_Customers_Residential!T369+StdO_Customers_Small_Commercial!T369+StdO_Customers_Lighting!T369</f>
        <v>144201</v>
      </c>
      <c r="U369" s="12">
        <f>StdO_Customers_Residential!U369+StdO_Customers_Small_Commercial!U369+StdO_Customers_Lighting!U369</f>
        <v>138911</v>
      </c>
      <c r="V369" s="12">
        <f>StdO_Customers_Residential!V369+StdO_Customers_Small_Commercial!V369+StdO_Customers_Lighting!V369</f>
        <v>130431</v>
      </c>
      <c r="W369" s="12">
        <f>StdO_Customers_Residential!W369+StdO_Customers_Small_Commercial!W369+StdO_Customers_Lighting!W369</f>
        <v>118152</v>
      </c>
      <c r="X369" s="12">
        <f>StdO_Customers_Residential!X369+StdO_Customers_Small_Commercial!X369+StdO_Customers_Lighting!X369</f>
        <v>91593</v>
      </c>
      <c r="Y369" s="12">
        <f>StdO_Customers_Residential!Y369+StdO_Customers_Small_Commercial!Y369+StdO_Customers_Lighting!Y369</f>
        <v>86230</v>
      </c>
      <c r="AA369" s="2">
        <f>IFERROR(INDEX('Holiday Schedule'!$D$3:$D$24,MATCH(Total_StdO_Customers!A369,'Holiday Schedule'!$C$3:$C$24,0)),0)</f>
        <v>0</v>
      </c>
      <c r="AB369" s="2">
        <f t="shared" si="40"/>
        <v>5</v>
      </c>
      <c r="AC369" s="2">
        <f t="shared" si="41"/>
        <v>1907114</v>
      </c>
      <c r="AD369" s="5">
        <f t="shared" si="42"/>
        <v>614932</v>
      </c>
      <c r="AE369" s="5">
        <f t="shared" si="43"/>
        <v>2522046</v>
      </c>
      <c r="AG369" s="2">
        <f t="shared" si="44"/>
        <v>12</v>
      </c>
      <c r="AH369" s="2">
        <f t="shared" si="45"/>
        <v>2024</v>
      </c>
      <c r="AJ369" s="5">
        <f t="shared" si="46"/>
        <v>144201</v>
      </c>
      <c r="AK369" s="2">
        <f t="shared" si="47"/>
        <v>19</v>
      </c>
    </row>
    <row r="370" spans="1:37" x14ac:dyDescent="0.25">
      <c r="A370" s="4">
        <v>45653</v>
      </c>
      <c r="B370" s="12">
        <f>StdO_Customers_Residential!B370+StdO_Customers_Small_Commercial!B370+StdO_Customers_Lighting!B370</f>
        <v>75162</v>
      </c>
      <c r="C370" s="12">
        <f>StdO_Customers_Residential!C370+StdO_Customers_Small_Commercial!C370+StdO_Customers_Lighting!C370</f>
        <v>70658</v>
      </c>
      <c r="D370" s="12">
        <f>StdO_Customers_Residential!D370+StdO_Customers_Small_Commercial!D370+StdO_Customers_Lighting!D370</f>
        <v>69161</v>
      </c>
      <c r="E370" s="12">
        <f>StdO_Customers_Residential!E370+StdO_Customers_Small_Commercial!E370+StdO_Customers_Lighting!E370</f>
        <v>67905</v>
      </c>
      <c r="F370" s="12">
        <f>StdO_Customers_Residential!F370+StdO_Customers_Small_Commercial!F370+StdO_Customers_Lighting!F370</f>
        <v>72152</v>
      </c>
      <c r="G370" s="12">
        <f>StdO_Customers_Residential!G370+StdO_Customers_Small_Commercial!G370+StdO_Customers_Lighting!G370</f>
        <v>80005</v>
      </c>
      <c r="H370" s="12">
        <f>StdO_Customers_Residential!H370+StdO_Customers_Small_Commercial!H370+StdO_Customers_Lighting!H370</f>
        <v>98873</v>
      </c>
      <c r="I370" s="12">
        <f>StdO_Customers_Residential!I370+StdO_Customers_Small_Commercial!I370+StdO_Customers_Lighting!I370</f>
        <v>114620</v>
      </c>
      <c r="J370" s="12">
        <f>StdO_Customers_Residential!J370+StdO_Customers_Small_Commercial!J370+StdO_Customers_Lighting!J370</f>
        <v>118155</v>
      </c>
      <c r="K370" s="12">
        <f>StdO_Customers_Residential!K370+StdO_Customers_Small_Commercial!K370+StdO_Customers_Lighting!K370</f>
        <v>118340</v>
      </c>
      <c r="L370" s="12">
        <f>StdO_Customers_Residential!L370+StdO_Customers_Small_Commercial!L370+StdO_Customers_Lighting!L370</f>
        <v>114464</v>
      </c>
      <c r="M370" s="12">
        <f>StdO_Customers_Residential!M370+StdO_Customers_Small_Commercial!M370+StdO_Customers_Lighting!M370</f>
        <v>110404</v>
      </c>
      <c r="N370" s="12">
        <f>StdO_Customers_Residential!N370+StdO_Customers_Small_Commercial!N370+StdO_Customers_Lighting!N370</f>
        <v>106339</v>
      </c>
      <c r="O370" s="12">
        <f>StdO_Customers_Residential!O370+StdO_Customers_Small_Commercial!O370+StdO_Customers_Lighting!O370</f>
        <v>101464</v>
      </c>
      <c r="P370" s="12">
        <f>StdO_Customers_Residential!P370+StdO_Customers_Small_Commercial!P370+StdO_Customers_Lighting!P370</f>
        <v>103243</v>
      </c>
      <c r="Q370" s="12">
        <f>StdO_Customers_Residential!Q370+StdO_Customers_Small_Commercial!Q370+StdO_Customers_Lighting!Q370</f>
        <v>114163</v>
      </c>
      <c r="R370" s="12">
        <f>StdO_Customers_Residential!R370+StdO_Customers_Small_Commercial!R370+StdO_Customers_Lighting!R370</f>
        <v>130848</v>
      </c>
      <c r="S370" s="12">
        <f>StdO_Customers_Residential!S370+StdO_Customers_Small_Commercial!S370+StdO_Customers_Lighting!S370</f>
        <v>139952</v>
      </c>
      <c r="T370" s="12">
        <f>StdO_Customers_Residential!T370+StdO_Customers_Small_Commercial!T370+StdO_Customers_Lighting!T370</f>
        <v>145152</v>
      </c>
      <c r="U370" s="12">
        <f>StdO_Customers_Residential!U370+StdO_Customers_Small_Commercial!U370+StdO_Customers_Lighting!U370</f>
        <v>139841</v>
      </c>
      <c r="V370" s="12">
        <f>StdO_Customers_Residential!V370+StdO_Customers_Small_Commercial!V370+StdO_Customers_Lighting!V370</f>
        <v>131151</v>
      </c>
      <c r="W370" s="12">
        <f>StdO_Customers_Residential!W370+StdO_Customers_Small_Commercial!W370+StdO_Customers_Lighting!W370</f>
        <v>119709</v>
      </c>
      <c r="X370" s="12">
        <f>StdO_Customers_Residential!X370+StdO_Customers_Small_Commercial!X370+StdO_Customers_Lighting!X370</f>
        <v>90662</v>
      </c>
      <c r="Y370" s="12">
        <f>StdO_Customers_Residential!Y370+StdO_Customers_Small_Commercial!Y370+StdO_Customers_Lighting!Y370</f>
        <v>85733</v>
      </c>
      <c r="AA370" s="2">
        <f>IFERROR(INDEX('Holiday Schedule'!$D$3:$D$24,MATCH(Total_StdO_Customers!A370,'Holiday Schedule'!$C$3:$C$24,0)),0)</f>
        <v>0</v>
      </c>
      <c r="AB370" s="2">
        <f t="shared" si="40"/>
        <v>6</v>
      </c>
      <c r="AC370" s="2">
        <f t="shared" si="41"/>
        <v>1898507</v>
      </c>
      <c r="AD370" s="5">
        <f t="shared" si="42"/>
        <v>619649</v>
      </c>
      <c r="AE370" s="5">
        <f t="shared" si="43"/>
        <v>2518156</v>
      </c>
      <c r="AG370" s="2">
        <f t="shared" si="44"/>
        <v>12</v>
      </c>
      <c r="AH370" s="2">
        <f t="shared" si="45"/>
        <v>2024</v>
      </c>
      <c r="AJ370" s="5">
        <f t="shared" si="46"/>
        <v>145152</v>
      </c>
      <c r="AK370" s="2">
        <f t="shared" si="47"/>
        <v>19</v>
      </c>
    </row>
    <row r="371" spans="1:37" x14ac:dyDescent="0.25">
      <c r="A371" s="4">
        <v>45654</v>
      </c>
      <c r="B371" s="12">
        <f>StdO_Customers_Residential!B371+StdO_Customers_Small_Commercial!B371+StdO_Customers_Lighting!B371</f>
        <v>75815</v>
      </c>
      <c r="C371" s="12">
        <f>StdO_Customers_Residential!C371+StdO_Customers_Small_Commercial!C371+StdO_Customers_Lighting!C371</f>
        <v>71318</v>
      </c>
      <c r="D371" s="12">
        <f>StdO_Customers_Residential!D371+StdO_Customers_Small_Commercial!D371+StdO_Customers_Lighting!D371</f>
        <v>69549</v>
      </c>
      <c r="E371" s="12">
        <f>StdO_Customers_Residential!E371+StdO_Customers_Small_Commercial!E371+StdO_Customers_Lighting!E371</f>
        <v>68338</v>
      </c>
      <c r="F371" s="12">
        <f>StdO_Customers_Residential!F371+StdO_Customers_Small_Commercial!F371+StdO_Customers_Lighting!F371</f>
        <v>72051</v>
      </c>
      <c r="G371" s="12">
        <f>StdO_Customers_Residential!G371+StdO_Customers_Small_Commercial!G371+StdO_Customers_Lighting!G371</f>
        <v>78988</v>
      </c>
      <c r="H371" s="12">
        <f>StdO_Customers_Residential!H371+StdO_Customers_Small_Commercial!H371+StdO_Customers_Lighting!H371</f>
        <v>94715</v>
      </c>
      <c r="I371" s="12">
        <f>StdO_Customers_Residential!I371+StdO_Customers_Small_Commercial!I371+StdO_Customers_Lighting!I371</f>
        <v>111170</v>
      </c>
      <c r="J371" s="12">
        <f>StdO_Customers_Residential!J371+StdO_Customers_Small_Commercial!J371+StdO_Customers_Lighting!J371</f>
        <v>118650</v>
      </c>
      <c r="K371" s="12">
        <f>StdO_Customers_Residential!K371+StdO_Customers_Small_Commercial!K371+StdO_Customers_Lighting!K371</f>
        <v>120924</v>
      </c>
      <c r="L371" s="12">
        <f>StdO_Customers_Residential!L371+StdO_Customers_Small_Commercial!L371+StdO_Customers_Lighting!L371</f>
        <v>117727</v>
      </c>
      <c r="M371" s="12">
        <f>StdO_Customers_Residential!M371+StdO_Customers_Small_Commercial!M371+StdO_Customers_Lighting!M371</f>
        <v>114051</v>
      </c>
      <c r="N371" s="12">
        <f>StdO_Customers_Residential!N371+StdO_Customers_Small_Commercial!N371+StdO_Customers_Lighting!N371</f>
        <v>108299</v>
      </c>
      <c r="O371" s="12">
        <f>StdO_Customers_Residential!O371+StdO_Customers_Small_Commercial!O371+StdO_Customers_Lighting!O371</f>
        <v>103285</v>
      </c>
      <c r="P371" s="12">
        <f>StdO_Customers_Residential!P371+StdO_Customers_Small_Commercial!P371+StdO_Customers_Lighting!P371</f>
        <v>105164</v>
      </c>
      <c r="Q371" s="12">
        <f>StdO_Customers_Residential!Q371+StdO_Customers_Small_Commercial!Q371+StdO_Customers_Lighting!Q371</f>
        <v>115354</v>
      </c>
      <c r="R371" s="12">
        <f>StdO_Customers_Residential!R371+StdO_Customers_Small_Commercial!R371+StdO_Customers_Lighting!R371</f>
        <v>132265</v>
      </c>
      <c r="S371" s="12">
        <f>StdO_Customers_Residential!S371+StdO_Customers_Small_Commercial!S371+StdO_Customers_Lighting!S371</f>
        <v>141980</v>
      </c>
      <c r="T371" s="12">
        <f>StdO_Customers_Residential!T371+StdO_Customers_Small_Commercial!T371+StdO_Customers_Lighting!T371</f>
        <v>144725</v>
      </c>
      <c r="U371" s="12">
        <f>StdO_Customers_Residential!U371+StdO_Customers_Small_Commercial!U371+StdO_Customers_Lighting!U371</f>
        <v>139415</v>
      </c>
      <c r="V371" s="12">
        <f>StdO_Customers_Residential!V371+StdO_Customers_Small_Commercial!V371+StdO_Customers_Lighting!V371</f>
        <v>130908</v>
      </c>
      <c r="W371" s="12">
        <f>StdO_Customers_Residential!W371+StdO_Customers_Small_Commercial!W371+StdO_Customers_Lighting!W371</f>
        <v>118588</v>
      </c>
      <c r="X371" s="12">
        <f>StdO_Customers_Residential!X371+StdO_Customers_Small_Commercial!X371+StdO_Customers_Lighting!X371</f>
        <v>91938</v>
      </c>
      <c r="Y371" s="12">
        <f>StdO_Customers_Residential!Y371+StdO_Customers_Small_Commercial!Y371+StdO_Customers_Lighting!Y371</f>
        <v>86557</v>
      </c>
      <c r="AA371" s="2">
        <f>IFERROR(INDEX('Holiday Schedule'!$D$3:$D$24,MATCH(Total_StdO_Customers!A371,'Holiday Schedule'!$C$3:$C$24,0)),0)</f>
        <v>0</v>
      </c>
      <c r="AB371" s="2">
        <f t="shared" si="40"/>
        <v>7</v>
      </c>
      <c r="AC371" s="2">
        <f t="shared" si="41"/>
        <v>0</v>
      </c>
      <c r="AD371" s="5">
        <f t="shared" si="42"/>
        <v>2531774</v>
      </c>
      <c r="AE371" s="5">
        <f t="shared" si="43"/>
        <v>2531774</v>
      </c>
      <c r="AG371" s="2">
        <f t="shared" si="44"/>
        <v>12</v>
      </c>
      <c r="AH371" s="2">
        <f t="shared" si="45"/>
        <v>2024</v>
      </c>
      <c r="AJ371" s="5">
        <f t="shared" si="46"/>
        <v>144725</v>
      </c>
      <c r="AK371" s="2">
        <f t="shared" si="47"/>
        <v>19</v>
      </c>
    </row>
    <row r="372" spans="1:37" x14ac:dyDescent="0.25">
      <c r="A372" s="4">
        <v>45655</v>
      </c>
      <c r="B372" s="12">
        <f>StdO_Customers_Residential!B372+StdO_Customers_Small_Commercial!B372+StdO_Customers_Lighting!B372</f>
        <v>75810</v>
      </c>
      <c r="C372" s="12">
        <f>StdO_Customers_Residential!C372+StdO_Customers_Small_Commercial!C372+StdO_Customers_Lighting!C372</f>
        <v>71312</v>
      </c>
      <c r="D372" s="12">
        <f>StdO_Customers_Residential!D372+StdO_Customers_Small_Commercial!D372+StdO_Customers_Lighting!D372</f>
        <v>69541</v>
      </c>
      <c r="E372" s="12">
        <f>StdO_Customers_Residential!E372+StdO_Customers_Small_Commercial!E372+StdO_Customers_Lighting!E372</f>
        <v>68334</v>
      </c>
      <c r="F372" s="12">
        <f>StdO_Customers_Residential!F372+StdO_Customers_Small_Commercial!F372+StdO_Customers_Lighting!F372</f>
        <v>72045</v>
      </c>
      <c r="G372" s="12">
        <f>StdO_Customers_Residential!G372+StdO_Customers_Small_Commercial!G372+StdO_Customers_Lighting!G372</f>
        <v>78983</v>
      </c>
      <c r="H372" s="12">
        <f>StdO_Customers_Residential!H372+StdO_Customers_Small_Commercial!H372+StdO_Customers_Lighting!H372</f>
        <v>94710</v>
      </c>
      <c r="I372" s="12">
        <f>StdO_Customers_Residential!I372+StdO_Customers_Small_Commercial!I372+StdO_Customers_Lighting!I372</f>
        <v>111175</v>
      </c>
      <c r="J372" s="12">
        <f>StdO_Customers_Residential!J372+StdO_Customers_Small_Commercial!J372+StdO_Customers_Lighting!J372</f>
        <v>118644</v>
      </c>
      <c r="K372" s="12">
        <f>StdO_Customers_Residential!K372+StdO_Customers_Small_Commercial!K372+StdO_Customers_Lighting!K372</f>
        <v>120916</v>
      </c>
      <c r="L372" s="12">
        <f>StdO_Customers_Residential!L372+StdO_Customers_Small_Commercial!L372+StdO_Customers_Lighting!L372</f>
        <v>117717</v>
      </c>
      <c r="M372" s="12">
        <f>StdO_Customers_Residential!M372+StdO_Customers_Small_Commercial!M372+StdO_Customers_Lighting!M372</f>
        <v>114044</v>
      </c>
      <c r="N372" s="12">
        <f>StdO_Customers_Residential!N372+StdO_Customers_Small_Commercial!N372+StdO_Customers_Lighting!N372</f>
        <v>108293</v>
      </c>
      <c r="O372" s="12">
        <f>StdO_Customers_Residential!O372+StdO_Customers_Small_Commercial!O372+StdO_Customers_Lighting!O372</f>
        <v>103280</v>
      </c>
      <c r="P372" s="12">
        <f>StdO_Customers_Residential!P372+StdO_Customers_Small_Commercial!P372+StdO_Customers_Lighting!P372</f>
        <v>105157</v>
      </c>
      <c r="Q372" s="12">
        <f>StdO_Customers_Residential!Q372+StdO_Customers_Small_Commercial!Q372+StdO_Customers_Lighting!Q372</f>
        <v>115345</v>
      </c>
      <c r="R372" s="12">
        <f>StdO_Customers_Residential!R372+StdO_Customers_Small_Commercial!R372+StdO_Customers_Lighting!R372</f>
        <v>132255</v>
      </c>
      <c r="S372" s="12">
        <f>StdO_Customers_Residential!S372+StdO_Customers_Small_Commercial!S372+StdO_Customers_Lighting!S372</f>
        <v>141972</v>
      </c>
      <c r="T372" s="12">
        <f>StdO_Customers_Residential!T372+StdO_Customers_Small_Commercial!T372+StdO_Customers_Lighting!T372</f>
        <v>144721</v>
      </c>
      <c r="U372" s="12">
        <f>StdO_Customers_Residential!U372+StdO_Customers_Small_Commercial!U372+StdO_Customers_Lighting!U372</f>
        <v>139411</v>
      </c>
      <c r="V372" s="12">
        <f>StdO_Customers_Residential!V372+StdO_Customers_Small_Commercial!V372+StdO_Customers_Lighting!V372</f>
        <v>130900</v>
      </c>
      <c r="W372" s="12">
        <f>StdO_Customers_Residential!W372+StdO_Customers_Small_Commercial!W372+StdO_Customers_Lighting!W372</f>
        <v>118579</v>
      </c>
      <c r="X372" s="12">
        <f>StdO_Customers_Residential!X372+StdO_Customers_Small_Commercial!X372+StdO_Customers_Lighting!X372</f>
        <v>91931</v>
      </c>
      <c r="Y372" s="12">
        <f>StdO_Customers_Residential!Y372+StdO_Customers_Small_Commercial!Y372+StdO_Customers_Lighting!Y372</f>
        <v>86552</v>
      </c>
      <c r="AA372" s="2">
        <f>IFERROR(INDEX('Holiday Schedule'!$D$3:$D$24,MATCH(Total_StdO_Customers!A372,'Holiday Schedule'!$C$3:$C$24,0)),0)</f>
        <v>0</v>
      </c>
      <c r="AB372" s="2">
        <f t="shared" si="40"/>
        <v>1</v>
      </c>
      <c r="AC372" s="2">
        <f t="shared" si="41"/>
        <v>0</v>
      </c>
      <c r="AD372" s="5">
        <f t="shared" si="42"/>
        <v>2531627</v>
      </c>
      <c r="AE372" s="5">
        <f t="shared" si="43"/>
        <v>2531627</v>
      </c>
      <c r="AG372" s="2">
        <f t="shared" si="44"/>
        <v>12</v>
      </c>
      <c r="AH372" s="2">
        <f t="shared" si="45"/>
        <v>2024</v>
      </c>
      <c r="AJ372" s="5">
        <f t="shared" si="46"/>
        <v>144721</v>
      </c>
      <c r="AK372" s="2">
        <f t="shared" si="47"/>
        <v>19</v>
      </c>
    </row>
    <row r="373" spans="1:37" x14ac:dyDescent="0.25">
      <c r="A373" s="4">
        <v>45656</v>
      </c>
      <c r="B373" s="12">
        <f>StdO_Customers_Residential!B373+StdO_Customers_Small_Commercial!B373+StdO_Customers_Lighting!B373</f>
        <v>75359</v>
      </c>
      <c r="C373" s="12">
        <f>StdO_Customers_Residential!C373+StdO_Customers_Small_Commercial!C373+StdO_Customers_Lighting!C373</f>
        <v>70845</v>
      </c>
      <c r="D373" s="12">
        <f>StdO_Customers_Residential!D373+StdO_Customers_Small_Commercial!D373+StdO_Customers_Lighting!D373</f>
        <v>69343</v>
      </c>
      <c r="E373" s="12">
        <f>StdO_Customers_Residential!E373+StdO_Customers_Small_Commercial!E373+StdO_Customers_Lighting!E373</f>
        <v>68084</v>
      </c>
      <c r="F373" s="12">
        <f>StdO_Customers_Residential!F373+StdO_Customers_Small_Commercial!F373+StdO_Customers_Lighting!F373</f>
        <v>72342</v>
      </c>
      <c r="G373" s="12">
        <f>StdO_Customers_Residential!G373+StdO_Customers_Small_Commercial!G373+StdO_Customers_Lighting!G373</f>
        <v>80216</v>
      </c>
      <c r="H373" s="12">
        <f>StdO_Customers_Residential!H373+StdO_Customers_Small_Commercial!H373+StdO_Customers_Lighting!H373</f>
        <v>99133</v>
      </c>
      <c r="I373" s="12">
        <f>StdO_Customers_Residential!I373+StdO_Customers_Small_Commercial!I373+StdO_Customers_Lighting!I373</f>
        <v>114947</v>
      </c>
      <c r="J373" s="12">
        <f>StdO_Customers_Residential!J373+StdO_Customers_Small_Commercial!J373+StdO_Customers_Lighting!J373</f>
        <v>118459</v>
      </c>
      <c r="K373" s="12">
        <f>StdO_Customers_Residential!K373+StdO_Customers_Small_Commercial!K373+StdO_Customers_Lighting!K373</f>
        <v>118650</v>
      </c>
      <c r="L373" s="12">
        <f>StdO_Customers_Residential!L373+StdO_Customers_Small_Commercial!L373+StdO_Customers_Lighting!L373</f>
        <v>114767</v>
      </c>
      <c r="M373" s="12">
        <f>StdO_Customers_Residential!M373+StdO_Customers_Small_Commercial!M373+StdO_Customers_Lighting!M373</f>
        <v>110698</v>
      </c>
      <c r="N373" s="12">
        <f>StdO_Customers_Residential!N373+StdO_Customers_Small_Commercial!N373+StdO_Customers_Lighting!N373</f>
        <v>106622</v>
      </c>
      <c r="O373" s="12">
        <f>StdO_Customers_Residential!O373+StdO_Customers_Small_Commercial!O373+StdO_Customers_Lighting!O373</f>
        <v>101734</v>
      </c>
      <c r="P373" s="12">
        <f>StdO_Customers_Residential!P373+StdO_Customers_Small_Commercial!P373+StdO_Customers_Lighting!P373</f>
        <v>103516</v>
      </c>
      <c r="Q373" s="12">
        <f>StdO_Customers_Residential!Q373+StdO_Customers_Small_Commercial!Q373+StdO_Customers_Lighting!Q373</f>
        <v>114469</v>
      </c>
      <c r="R373" s="12">
        <f>StdO_Customers_Residential!R373+StdO_Customers_Small_Commercial!R373+StdO_Customers_Lighting!R373</f>
        <v>131196</v>
      </c>
      <c r="S373" s="12">
        <f>StdO_Customers_Residential!S373+StdO_Customers_Small_Commercial!S373+StdO_Customers_Lighting!S373</f>
        <v>140316</v>
      </c>
      <c r="T373" s="12">
        <f>StdO_Customers_Residential!T373+StdO_Customers_Small_Commercial!T373+StdO_Customers_Lighting!T373</f>
        <v>145528</v>
      </c>
      <c r="U373" s="12">
        <f>StdO_Customers_Residential!U373+StdO_Customers_Small_Commercial!U373+StdO_Customers_Lighting!U373</f>
        <v>140200</v>
      </c>
      <c r="V373" s="12">
        <f>StdO_Customers_Residential!V373+StdO_Customers_Small_Commercial!V373+StdO_Customers_Lighting!V373</f>
        <v>131488</v>
      </c>
      <c r="W373" s="12">
        <f>StdO_Customers_Residential!W373+StdO_Customers_Small_Commercial!W373+StdO_Customers_Lighting!W373</f>
        <v>120020</v>
      </c>
      <c r="X373" s="12">
        <f>StdO_Customers_Residential!X373+StdO_Customers_Small_Commercial!X373+StdO_Customers_Lighting!X373</f>
        <v>90898</v>
      </c>
      <c r="Y373" s="12">
        <f>StdO_Customers_Residential!Y373+StdO_Customers_Small_Commercial!Y373+StdO_Customers_Lighting!Y373</f>
        <v>85956</v>
      </c>
      <c r="AA373" s="2">
        <f>IFERROR(INDEX('Holiday Schedule'!$D$3:$D$24,MATCH(Total_StdO_Customers!A373,'Holiday Schedule'!$C$3:$C$24,0)),0)</f>
        <v>0</v>
      </c>
      <c r="AB373" s="2">
        <f t="shared" si="40"/>
        <v>2</v>
      </c>
      <c r="AC373" s="2">
        <f t="shared" si="41"/>
        <v>1903508</v>
      </c>
      <c r="AD373" s="5">
        <f t="shared" si="42"/>
        <v>621278</v>
      </c>
      <c r="AE373" s="5">
        <f t="shared" si="43"/>
        <v>2524786</v>
      </c>
      <c r="AG373" s="2">
        <f t="shared" si="44"/>
        <v>12</v>
      </c>
      <c r="AH373" s="2">
        <f t="shared" si="45"/>
        <v>2024</v>
      </c>
      <c r="AJ373" s="5">
        <f t="shared" si="46"/>
        <v>145528</v>
      </c>
      <c r="AK373" s="2">
        <f t="shared" si="47"/>
        <v>19</v>
      </c>
    </row>
    <row r="374" spans="1:37" x14ac:dyDescent="0.25">
      <c r="A374" s="4">
        <v>45657</v>
      </c>
      <c r="B374" s="12">
        <f>StdO_Customers_Residential!B374+StdO_Customers_Small_Commercial!B374+StdO_Customers_Lighting!B374</f>
        <v>75591</v>
      </c>
      <c r="C374" s="12">
        <f>StdO_Customers_Residential!C374+StdO_Customers_Small_Commercial!C374+StdO_Customers_Lighting!C374</f>
        <v>71063</v>
      </c>
      <c r="D374" s="12">
        <f>StdO_Customers_Residential!D374+StdO_Customers_Small_Commercial!D374+StdO_Customers_Lighting!D374</f>
        <v>69557</v>
      </c>
      <c r="E374" s="12">
        <f>StdO_Customers_Residential!E374+StdO_Customers_Small_Commercial!E374+StdO_Customers_Lighting!E374</f>
        <v>68297</v>
      </c>
      <c r="F374" s="12">
        <f>StdO_Customers_Residential!F374+StdO_Customers_Small_Commercial!F374+StdO_Customers_Lighting!F374</f>
        <v>72565</v>
      </c>
      <c r="G374" s="12">
        <f>StdO_Customers_Residential!G374+StdO_Customers_Small_Commercial!G374+StdO_Customers_Lighting!G374</f>
        <v>80462</v>
      </c>
      <c r="H374" s="12">
        <f>StdO_Customers_Residential!H374+StdO_Customers_Small_Commercial!H374+StdO_Customers_Lighting!H374</f>
        <v>99425</v>
      </c>
      <c r="I374" s="12">
        <f>StdO_Customers_Residential!I374+StdO_Customers_Small_Commercial!I374+StdO_Customers_Lighting!I374</f>
        <v>115234</v>
      </c>
      <c r="J374" s="12">
        <f>StdO_Customers_Residential!J374+StdO_Customers_Small_Commercial!J374+StdO_Customers_Lighting!J374</f>
        <v>118819</v>
      </c>
      <c r="K374" s="12">
        <f>StdO_Customers_Residential!K374+StdO_Customers_Small_Commercial!K374+StdO_Customers_Lighting!K374</f>
        <v>119018</v>
      </c>
      <c r="L374" s="12">
        <f>StdO_Customers_Residential!L374+StdO_Customers_Small_Commercial!L374+StdO_Customers_Lighting!L374</f>
        <v>115143</v>
      </c>
      <c r="M374" s="12">
        <f>StdO_Customers_Residential!M374+StdO_Customers_Small_Commercial!M374+StdO_Customers_Lighting!M374</f>
        <v>111060</v>
      </c>
      <c r="N374" s="12">
        <f>StdO_Customers_Residential!N374+StdO_Customers_Small_Commercial!N374+StdO_Customers_Lighting!N374</f>
        <v>106965</v>
      </c>
      <c r="O374" s="12">
        <f>StdO_Customers_Residential!O374+StdO_Customers_Small_Commercial!O374+StdO_Customers_Lighting!O374</f>
        <v>102064</v>
      </c>
      <c r="P374" s="12">
        <f>StdO_Customers_Residential!P374+StdO_Customers_Small_Commercial!P374+StdO_Customers_Lighting!P374</f>
        <v>103845</v>
      </c>
      <c r="Q374" s="12">
        <f>StdO_Customers_Residential!Q374+StdO_Customers_Small_Commercial!Q374+StdO_Customers_Lighting!Q374</f>
        <v>114802</v>
      </c>
      <c r="R374" s="12">
        <f>StdO_Customers_Residential!R374+StdO_Customers_Small_Commercial!R374+StdO_Customers_Lighting!R374</f>
        <v>131567</v>
      </c>
      <c r="S374" s="12">
        <f>StdO_Customers_Residential!S374+StdO_Customers_Small_Commercial!S374+StdO_Customers_Lighting!S374</f>
        <v>140717</v>
      </c>
      <c r="T374" s="12">
        <f>StdO_Customers_Residential!T374+StdO_Customers_Small_Commercial!T374+StdO_Customers_Lighting!T374</f>
        <v>145934</v>
      </c>
      <c r="U374" s="12">
        <f>StdO_Customers_Residential!U374+StdO_Customers_Small_Commercial!U374+StdO_Customers_Lighting!U374</f>
        <v>140593</v>
      </c>
      <c r="V374" s="12">
        <f>StdO_Customers_Residential!V374+StdO_Customers_Small_Commercial!V374+StdO_Customers_Lighting!V374</f>
        <v>131859</v>
      </c>
      <c r="W374" s="12">
        <f>StdO_Customers_Residential!W374+StdO_Customers_Small_Commercial!W374+StdO_Customers_Lighting!W374</f>
        <v>120363</v>
      </c>
      <c r="X374" s="12">
        <f>StdO_Customers_Residential!X374+StdO_Customers_Small_Commercial!X374+StdO_Customers_Lighting!X374</f>
        <v>91169</v>
      </c>
      <c r="Y374" s="12">
        <f>StdO_Customers_Residential!Y374+StdO_Customers_Small_Commercial!Y374+StdO_Customers_Lighting!Y374</f>
        <v>86213</v>
      </c>
      <c r="AA374" s="2">
        <f>IFERROR(INDEX('Holiday Schedule'!$D$3:$D$24,MATCH(Total_StdO_Customers!A374,'Holiday Schedule'!$C$3:$C$24,0)),0)</f>
        <v>0</v>
      </c>
      <c r="AB374" s="2">
        <f t="shared" si="40"/>
        <v>3</v>
      </c>
      <c r="AC374" s="2">
        <f t="shared" si="41"/>
        <v>1909152</v>
      </c>
      <c r="AD374" s="5">
        <f t="shared" si="42"/>
        <v>623173</v>
      </c>
      <c r="AE374" s="5">
        <f t="shared" si="43"/>
        <v>2532325</v>
      </c>
      <c r="AG374" s="2">
        <f t="shared" si="44"/>
        <v>12</v>
      </c>
      <c r="AH374" s="2">
        <f t="shared" si="45"/>
        <v>2024</v>
      </c>
      <c r="AJ374" s="5">
        <f t="shared" si="46"/>
        <v>145934</v>
      </c>
      <c r="AK374" s="2">
        <f t="shared" si="47"/>
        <v>19</v>
      </c>
    </row>
    <row r="375" spans="1:37" x14ac:dyDescent="0.25">
      <c r="A375" s="4">
        <v>45658</v>
      </c>
      <c r="B375" s="12">
        <f>StdO_Customers_Residential!B375+StdO_Customers_Small_Commercial!B375+StdO_Customers_Lighting!B375</f>
        <v>75147</v>
      </c>
      <c r="C375" s="12">
        <f>StdO_Customers_Residential!C375+StdO_Customers_Small_Commercial!C375+StdO_Customers_Lighting!C375</f>
        <v>71398</v>
      </c>
      <c r="D375" s="12">
        <f>StdO_Customers_Residential!D375+StdO_Customers_Small_Commercial!D375+StdO_Customers_Lighting!D375</f>
        <v>69139</v>
      </c>
      <c r="E375" s="12">
        <f>StdO_Customers_Residential!E375+StdO_Customers_Small_Commercial!E375+StdO_Customers_Lighting!E375</f>
        <v>69566</v>
      </c>
      <c r="F375" s="12">
        <f>StdO_Customers_Residential!F375+StdO_Customers_Small_Commercial!F375+StdO_Customers_Lighting!F375</f>
        <v>72371</v>
      </c>
      <c r="G375" s="12">
        <f>StdO_Customers_Residential!G375+StdO_Customers_Small_Commercial!G375+StdO_Customers_Lighting!G375</f>
        <v>80386</v>
      </c>
      <c r="H375" s="12">
        <f>StdO_Customers_Residential!H375+StdO_Customers_Small_Commercial!H375+StdO_Customers_Lighting!H375</f>
        <v>100339</v>
      </c>
      <c r="I375" s="12">
        <f>StdO_Customers_Residential!I375+StdO_Customers_Small_Commercial!I375+StdO_Customers_Lighting!I375</f>
        <v>114318</v>
      </c>
      <c r="J375" s="12">
        <f>StdO_Customers_Residential!J375+StdO_Customers_Small_Commercial!J375+StdO_Customers_Lighting!J375</f>
        <v>115622</v>
      </c>
      <c r="K375" s="12">
        <f>StdO_Customers_Residential!K375+StdO_Customers_Small_Commercial!K375+StdO_Customers_Lighting!K375</f>
        <v>118331</v>
      </c>
      <c r="L375" s="12">
        <f>StdO_Customers_Residential!L375+StdO_Customers_Small_Commercial!L375+StdO_Customers_Lighting!L375</f>
        <v>116390</v>
      </c>
      <c r="M375" s="12">
        <f>StdO_Customers_Residential!M375+StdO_Customers_Small_Commercial!M375+StdO_Customers_Lighting!M375</f>
        <v>114166</v>
      </c>
      <c r="N375" s="12">
        <f>StdO_Customers_Residential!N375+StdO_Customers_Small_Commercial!N375+StdO_Customers_Lighting!N375</f>
        <v>109383</v>
      </c>
      <c r="O375" s="12">
        <f>StdO_Customers_Residential!O375+StdO_Customers_Small_Commercial!O375+StdO_Customers_Lighting!O375</f>
        <v>106237</v>
      </c>
      <c r="P375" s="12">
        <f>StdO_Customers_Residential!P375+StdO_Customers_Small_Commercial!P375+StdO_Customers_Lighting!P375</f>
        <v>103723</v>
      </c>
      <c r="Q375" s="12">
        <f>StdO_Customers_Residential!Q375+StdO_Customers_Small_Commercial!Q375+StdO_Customers_Lighting!Q375</f>
        <v>111125</v>
      </c>
      <c r="R375" s="12">
        <f>StdO_Customers_Residential!R375+StdO_Customers_Small_Commercial!R375+StdO_Customers_Lighting!R375</f>
        <v>125937</v>
      </c>
      <c r="S375" s="12">
        <f>StdO_Customers_Residential!S375+StdO_Customers_Small_Commercial!S375+StdO_Customers_Lighting!S375</f>
        <v>137081</v>
      </c>
      <c r="T375" s="12">
        <f>StdO_Customers_Residential!T375+StdO_Customers_Small_Commercial!T375+StdO_Customers_Lighting!T375</f>
        <v>136093</v>
      </c>
      <c r="U375" s="12">
        <f>StdO_Customers_Residential!U375+StdO_Customers_Small_Commercial!U375+StdO_Customers_Lighting!U375</f>
        <v>136380</v>
      </c>
      <c r="V375" s="12">
        <f>StdO_Customers_Residential!V375+StdO_Customers_Small_Commercial!V375+StdO_Customers_Lighting!V375</f>
        <v>124577</v>
      </c>
      <c r="W375" s="12">
        <f>StdO_Customers_Residential!W375+StdO_Customers_Small_Commercial!W375+StdO_Customers_Lighting!W375</f>
        <v>107167</v>
      </c>
      <c r="X375" s="12">
        <f>StdO_Customers_Residential!X375+StdO_Customers_Small_Commercial!X375+StdO_Customers_Lighting!X375</f>
        <v>89569</v>
      </c>
      <c r="Y375" s="12">
        <f>StdO_Customers_Residential!Y375+StdO_Customers_Small_Commercial!Y375+StdO_Customers_Lighting!Y375</f>
        <v>79705</v>
      </c>
      <c r="AA375" s="2">
        <f>IFERROR(INDEX('Holiday Schedule'!$D$3:$D$24,MATCH(Total_StdO_Customers!A375,'Holiday Schedule'!$C$3:$C$24,0)),0)</f>
        <v>1</v>
      </c>
      <c r="AB375" s="2">
        <f t="shared" si="40"/>
        <v>4</v>
      </c>
      <c r="AC375" s="2">
        <f t="shared" si="41"/>
        <v>0</v>
      </c>
      <c r="AD375" s="5">
        <f t="shared" si="42"/>
        <v>2484150</v>
      </c>
      <c r="AE375" s="5">
        <f t="shared" si="43"/>
        <v>2484150</v>
      </c>
      <c r="AG375" s="2">
        <f t="shared" si="44"/>
        <v>1</v>
      </c>
      <c r="AH375" s="2">
        <f t="shared" si="45"/>
        <v>2025</v>
      </c>
      <c r="AJ375" s="5">
        <f t="shared" si="46"/>
        <v>137081</v>
      </c>
      <c r="AK375" s="2">
        <f t="shared" si="47"/>
        <v>18</v>
      </c>
    </row>
    <row r="376" spans="1:37" x14ac:dyDescent="0.25">
      <c r="A376" s="4">
        <v>45659</v>
      </c>
      <c r="B376" s="12">
        <f>StdO_Customers_Residential!B376+StdO_Customers_Small_Commercial!B376+StdO_Customers_Lighting!B376</f>
        <v>74818</v>
      </c>
      <c r="C376" s="12">
        <f>StdO_Customers_Residential!C376+StdO_Customers_Small_Commercial!C376+StdO_Customers_Lighting!C376</f>
        <v>71117</v>
      </c>
      <c r="D376" s="12">
        <f>StdO_Customers_Residential!D376+StdO_Customers_Small_Commercial!D376+StdO_Customers_Lighting!D376</f>
        <v>68664</v>
      </c>
      <c r="E376" s="12">
        <f>StdO_Customers_Residential!E376+StdO_Customers_Small_Commercial!E376+StdO_Customers_Lighting!E376</f>
        <v>69744</v>
      </c>
      <c r="F376" s="12">
        <f>StdO_Customers_Residential!F376+StdO_Customers_Small_Commercial!F376+StdO_Customers_Lighting!F376</f>
        <v>72787</v>
      </c>
      <c r="G376" s="12">
        <f>StdO_Customers_Residential!G376+StdO_Customers_Small_Commercial!G376+StdO_Customers_Lighting!G376</f>
        <v>82500</v>
      </c>
      <c r="H376" s="12">
        <f>StdO_Customers_Residential!H376+StdO_Customers_Small_Commercial!H376+StdO_Customers_Lighting!H376</f>
        <v>105835</v>
      </c>
      <c r="I376" s="12">
        <f>StdO_Customers_Residential!I376+StdO_Customers_Small_Commercial!I376+StdO_Customers_Lighting!I376</f>
        <v>119790</v>
      </c>
      <c r="J376" s="12">
        <f>StdO_Customers_Residential!J376+StdO_Customers_Small_Commercial!J376+StdO_Customers_Lighting!J376</f>
        <v>116767</v>
      </c>
      <c r="K376" s="12">
        <f>StdO_Customers_Residential!K376+StdO_Customers_Small_Commercial!K376+StdO_Customers_Lighting!K376</f>
        <v>115317</v>
      </c>
      <c r="L376" s="12">
        <f>StdO_Customers_Residential!L376+StdO_Customers_Small_Commercial!L376+StdO_Customers_Lighting!L376</f>
        <v>113929</v>
      </c>
      <c r="M376" s="12">
        <f>StdO_Customers_Residential!M376+StdO_Customers_Small_Commercial!M376+StdO_Customers_Lighting!M376</f>
        <v>111848</v>
      </c>
      <c r="N376" s="12">
        <f>StdO_Customers_Residential!N376+StdO_Customers_Small_Commercial!N376+StdO_Customers_Lighting!N376</f>
        <v>107021</v>
      </c>
      <c r="O376" s="12">
        <f>StdO_Customers_Residential!O376+StdO_Customers_Small_Commercial!O376+StdO_Customers_Lighting!O376</f>
        <v>104350</v>
      </c>
      <c r="P376" s="12">
        <f>StdO_Customers_Residential!P376+StdO_Customers_Small_Commercial!P376+StdO_Customers_Lighting!P376</f>
        <v>101644</v>
      </c>
      <c r="Q376" s="12">
        <f>StdO_Customers_Residential!Q376+StdO_Customers_Small_Commercial!Q376+StdO_Customers_Lighting!Q376</f>
        <v>108858</v>
      </c>
      <c r="R376" s="12">
        <f>StdO_Customers_Residential!R376+StdO_Customers_Small_Commercial!R376+StdO_Customers_Lighting!R376</f>
        <v>124174</v>
      </c>
      <c r="S376" s="12">
        <f>StdO_Customers_Residential!S376+StdO_Customers_Small_Commercial!S376+StdO_Customers_Lighting!S376</f>
        <v>134271</v>
      </c>
      <c r="T376" s="12">
        <f>StdO_Customers_Residential!T376+StdO_Customers_Small_Commercial!T376+StdO_Customers_Lighting!T376</f>
        <v>135385</v>
      </c>
      <c r="U376" s="12">
        <f>StdO_Customers_Residential!U376+StdO_Customers_Small_Commercial!U376+StdO_Customers_Lighting!U376</f>
        <v>137817</v>
      </c>
      <c r="V376" s="12">
        <f>StdO_Customers_Residential!V376+StdO_Customers_Small_Commercial!V376+StdO_Customers_Lighting!V376</f>
        <v>125243</v>
      </c>
      <c r="W376" s="12">
        <f>StdO_Customers_Residential!W376+StdO_Customers_Small_Commercial!W376+StdO_Customers_Lighting!W376</f>
        <v>108186</v>
      </c>
      <c r="X376" s="12">
        <f>StdO_Customers_Residential!X376+StdO_Customers_Small_Commercial!X376+StdO_Customers_Lighting!X376</f>
        <v>89260</v>
      </c>
      <c r="Y376" s="12">
        <f>StdO_Customers_Residential!Y376+StdO_Customers_Small_Commercial!Y376+StdO_Customers_Lighting!Y376</f>
        <v>79537</v>
      </c>
      <c r="AA376" s="2">
        <f>IFERROR(INDEX('Holiday Schedule'!$D$3:$D$24,MATCH(Total_StdO_Customers!A376,'Holiday Schedule'!$C$3:$C$24,0)),0)</f>
        <v>0</v>
      </c>
      <c r="AB376" s="2">
        <f t="shared" si="40"/>
        <v>5</v>
      </c>
      <c r="AC376" s="2">
        <f t="shared" si="41"/>
        <v>1853860</v>
      </c>
      <c r="AD376" s="5">
        <f t="shared" si="42"/>
        <v>625002</v>
      </c>
      <c r="AE376" s="5">
        <f t="shared" si="43"/>
        <v>2478862</v>
      </c>
      <c r="AG376" s="2">
        <f t="shared" si="44"/>
        <v>1</v>
      </c>
      <c r="AH376" s="2">
        <f t="shared" si="45"/>
        <v>2025</v>
      </c>
      <c r="AJ376" s="5">
        <f t="shared" si="46"/>
        <v>137817</v>
      </c>
      <c r="AK376" s="2">
        <f t="shared" si="47"/>
        <v>20</v>
      </c>
    </row>
    <row r="377" spans="1:37" x14ac:dyDescent="0.25">
      <c r="A377" s="4">
        <v>45660</v>
      </c>
      <c r="B377" s="12">
        <f>StdO_Customers_Residential!B377+StdO_Customers_Small_Commercial!B377+StdO_Customers_Lighting!B377</f>
        <v>74925</v>
      </c>
      <c r="C377" s="12">
        <f>StdO_Customers_Residential!C377+StdO_Customers_Small_Commercial!C377+StdO_Customers_Lighting!C377</f>
        <v>71208</v>
      </c>
      <c r="D377" s="12">
        <f>StdO_Customers_Residential!D377+StdO_Customers_Small_Commercial!D377+StdO_Customers_Lighting!D377</f>
        <v>68751</v>
      </c>
      <c r="E377" s="12">
        <f>StdO_Customers_Residential!E377+StdO_Customers_Small_Commercial!E377+StdO_Customers_Lighting!E377</f>
        <v>69834</v>
      </c>
      <c r="F377" s="12">
        <f>StdO_Customers_Residential!F377+StdO_Customers_Small_Commercial!F377+StdO_Customers_Lighting!F377</f>
        <v>72880</v>
      </c>
      <c r="G377" s="12">
        <f>StdO_Customers_Residential!G377+StdO_Customers_Small_Commercial!G377+StdO_Customers_Lighting!G377</f>
        <v>82604</v>
      </c>
      <c r="H377" s="12">
        <f>StdO_Customers_Residential!H377+StdO_Customers_Small_Commercial!H377+StdO_Customers_Lighting!H377</f>
        <v>105967</v>
      </c>
      <c r="I377" s="12">
        <f>StdO_Customers_Residential!I377+StdO_Customers_Small_Commercial!I377+StdO_Customers_Lighting!I377</f>
        <v>119930</v>
      </c>
      <c r="J377" s="12">
        <f>StdO_Customers_Residential!J377+StdO_Customers_Small_Commercial!J377+StdO_Customers_Lighting!J377</f>
        <v>116926</v>
      </c>
      <c r="K377" s="12">
        <f>StdO_Customers_Residential!K377+StdO_Customers_Small_Commercial!K377+StdO_Customers_Lighting!K377</f>
        <v>115486</v>
      </c>
      <c r="L377" s="12">
        <f>StdO_Customers_Residential!L377+StdO_Customers_Small_Commercial!L377+StdO_Customers_Lighting!L377</f>
        <v>114092</v>
      </c>
      <c r="M377" s="12">
        <f>StdO_Customers_Residential!M377+StdO_Customers_Small_Commercial!M377+StdO_Customers_Lighting!M377</f>
        <v>112009</v>
      </c>
      <c r="N377" s="12">
        <f>StdO_Customers_Residential!N377+StdO_Customers_Small_Commercial!N377+StdO_Customers_Lighting!N377</f>
        <v>107171</v>
      </c>
      <c r="O377" s="12">
        <f>StdO_Customers_Residential!O377+StdO_Customers_Small_Commercial!O377+StdO_Customers_Lighting!O377</f>
        <v>104502</v>
      </c>
      <c r="P377" s="12">
        <f>StdO_Customers_Residential!P377+StdO_Customers_Small_Commercial!P377+StdO_Customers_Lighting!P377</f>
        <v>101791</v>
      </c>
      <c r="Q377" s="12">
        <f>StdO_Customers_Residential!Q377+StdO_Customers_Small_Commercial!Q377+StdO_Customers_Lighting!Q377</f>
        <v>109015</v>
      </c>
      <c r="R377" s="12">
        <f>StdO_Customers_Residential!R377+StdO_Customers_Small_Commercial!R377+StdO_Customers_Lighting!R377</f>
        <v>124334</v>
      </c>
      <c r="S377" s="12">
        <f>StdO_Customers_Residential!S377+StdO_Customers_Small_Commercial!S377+StdO_Customers_Lighting!S377</f>
        <v>134448</v>
      </c>
      <c r="T377" s="12">
        <f>StdO_Customers_Residential!T377+StdO_Customers_Small_Commercial!T377+StdO_Customers_Lighting!T377</f>
        <v>135564</v>
      </c>
      <c r="U377" s="12">
        <f>StdO_Customers_Residential!U377+StdO_Customers_Small_Commercial!U377+StdO_Customers_Lighting!U377</f>
        <v>137995</v>
      </c>
      <c r="V377" s="12">
        <f>StdO_Customers_Residential!V377+StdO_Customers_Small_Commercial!V377+StdO_Customers_Lighting!V377</f>
        <v>125407</v>
      </c>
      <c r="W377" s="12">
        <f>StdO_Customers_Residential!W377+StdO_Customers_Small_Commercial!W377+StdO_Customers_Lighting!W377</f>
        <v>108337</v>
      </c>
      <c r="X377" s="12">
        <f>StdO_Customers_Residential!X377+StdO_Customers_Small_Commercial!X377+StdO_Customers_Lighting!X377</f>
        <v>89361</v>
      </c>
      <c r="Y377" s="12">
        <f>StdO_Customers_Residential!Y377+StdO_Customers_Small_Commercial!Y377+StdO_Customers_Lighting!Y377</f>
        <v>79636</v>
      </c>
      <c r="AA377" s="2">
        <f>IFERROR(INDEX('Holiday Schedule'!$D$3:$D$24,MATCH(Total_StdO_Customers!A377,'Holiday Schedule'!$C$3:$C$24,0)),0)</f>
        <v>0</v>
      </c>
      <c r="AB377" s="2">
        <f t="shared" si="40"/>
        <v>6</v>
      </c>
      <c r="AC377" s="2">
        <f t="shared" si="41"/>
        <v>1856368</v>
      </c>
      <c r="AD377" s="5">
        <f t="shared" si="42"/>
        <v>625805</v>
      </c>
      <c r="AE377" s="5">
        <f t="shared" si="43"/>
        <v>2482173</v>
      </c>
      <c r="AG377" s="2">
        <f t="shared" si="44"/>
        <v>1</v>
      </c>
      <c r="AH377" s="2">
        <f t="shared" si="45"/>
        <v>2025</v>
      </c>
      <c r="AJ377" s="5">
        <f t="shared" si="46"/>
        <v>137995</v>
      </c>
      <c r="AK377" s="2">
        <f t="shared" si="47"/>
        <v>20</v>
      </c>
    </row>
    <row r="378" spans="1:37" x14ac:dyDescent="0.25">
      <c r="A378" s="4">
        <v>45661</v>
      </c>
      <c r="B378" s="12">
        <f>StdO_Customers_Residential!B378+StdO_Customers_Small_Commercial!B378+StdO_Customers_Lighting!B378</f>
        <v>75552</v>
      </c>
      <c r="C378" s="12">
        <f>StdO_Customers_Residential!C378+StdO_Customers_Small_Commercial!C378+StdO_Customers_Lighting!C378</f>
        <v>71785</v>
      </c>
      <c r="D378" s="12">
        <f>StdO_Customers_Residential!D378+StdO_Customers_Small_Commercial!D378+StdO_Customers_Lighting!D378</f>
        <v>69518</v>
      </c>
      <c r="E378" s="12">
        <f>StdO_Customers_Residential!E378+StdO_Customers_Small_Commercial!E378+StdO_Customers_Lighting!E378</f>
        <v>69946</v>
      </c>
      <c r="F378" s="12">
        <f>StdO_Customers_Residential!F378+StdO_Customers_Small_Commercial!F378+StdO_Customers_Lighting!F378</f>
        <v>72767</v>
      </c>
      <c r="G378" s="12">
        <f>StdO_Customers_Residential!G378+StdO_Customers_Small_Commercial!G378+StdO_Customers_Lighting!G378</f>
        <v>80836</v>
      </c>
      <c r="H378" s="12">
        <f>StdO_Customers_Residential!H378+StdO_Customers_Small_Commercial!H378+StdO_Customers_Lighting!H378</f>
        <v>100876</v>
      </c>
      <c r="I378" s="12">
        <f>StdO_Customers_Residential!I378+StdO_Customers_Small_Commercial!I378+StdO_Customers_Lighting!I378</f>
        <v>114841</v>
      </c>
      <c r="J378" s="12">
        <f>StdO_Customers_Residential!J378+StdO_Customers_Small_Commercial!J378+StdO_Customers_Lighting!J378</f>
        <v>116252</v>
      </c>
      <c r="K378" s="12">
        <f>StdO_Customers_Residential!K378+StdO_Customers_Small_Commercial!K378+StdO_Customers_Lighting!K378</f>
        <v>119001</v>
      </c>
      <c r="L378" s="12">
        <f>StdO_Customers_Residential!L378+StdO_Customers_Small_Commercial!L378+StdO_Customers_Lighting!L378</f>
        <v>117026</v>
      </c>
      <c r="M378" s="12">
        <f>StdO_Customers_Residential!M378+StdO_Customers_Small_Commercial!M378+StdO_Customers_Lighting!M378</f>
        <v>114789</v>
      </c>
      <c r="N378" s="12">
        <f>StdO_Customers_Residential!N378+StdO_Customers_Small_Commercial!N378+StdO_Customers_Lighting!N378</f>
        <v>109988</v>
      </c>
      <c r="O378" s="12">
        <f>StdO_Customers_Residential!O378+StdO_Customers_Small_Commercial!O378+StdO_Customers_Lighting!O378</f>
        <v>106830</v>
      </c>
      <c r="P378" s="12">
        <f>StdO_Customers_Residential!P378+StdO_Customers_Small_Commercial!P378+StdO_Customers_Lighting!P378</f>
        <v>104295</v>
      </c>
      <c r="Q378" s="12">
        <f>StdO_Customers_Residential!Q378+StdO_Customers_Small_Commercial!Q378+StdO_Customers_Lighting!Q378</f>
        <v>111688</v>
      </c>
      <c r="R378" s="12">
        <f>StdO_Customers_Residential!R378+StdO_Customers_Small_Commercial!R378+StdO_Customers_Lighting!R378</f>
        <v>126572</v>
      </c>
      <c r="S378" s="12">
        <f>StdO_Customers_Residential!S378+StdO_Customers_Small_Commercial!S378+StdO_Customers_Lighting!S378</f>
        <v>137782</v>
      </c>
      <c r="T378" s="12">
        <f>StdO_Customers_Residential!T378+StdO_Customers_Small_Commercial!T378+StdO_Customers_Lighting!T378</f>
        <v>136782</v>
      </c>
      <c r="U378" s="12">
        <f>StdO_Customers_Residential!U378+StdO_Customers_Small_Commercial!U378+StdO_Customers_Lighting!U378</f>
        <v>137066</v>
      </c>
      <c r="V378" s="12">
        <f>StdO_Customers_Residential!V378+StdO_Customers_Small_Commercial!V378+StdO_Customers_Lighting!V378</f>
        <v>125205</v>
      </c>
      <c r="W378" s="12">
        <f>StdO_Customers_Residential!W378+StdO_Customers_Small_Commercial!W378+StdO_Customers_Lighting!W378</f>
        <v>107723</v>
      </c>
      <c r="X378" s="12">
        <f>StdO_Customers_Residential!X378+StdO_Customers_Small_Commercial!X378+StdO_Customers_Lighting!X378</f>
        <v>90038</v>
      </c>
      <c r="Y378" s="12">
        <f>StdO_Customers_Residential!Y378+StdO_Customers_Small_Commercial!Y378+StdO_Customers_Lighting!Y378</f>
        <v>80132</v>
      </c>
      <c r="AA378" s="2">
        <f>IFERROR(INDEX('Holiday Schedule'!$D$3:$D$24,MATCH(Total_StdO_Customers!A378,'Holiday Schedule'!$C$3:$C$24,0)),0)</f>
        <v>0</v>
      </c>
      <c r="AB378" s="2">
        <f t="shared" si="40"/>
        <v>7</v>
      </c>
      <c r="AC378" s="2">
        <f t="shared" si="41"/>
        <v>0</v>
      </c>
      <c r="AD378" s="5">
        <f t="shared" si="42"/>
        <v>2497290</v>
      </c>
      <c r="AE378" s="5">
        <f t="shared" si="43"/>
        <v>2497290</v>
      </c>
      <c r="AG378" s="2">
        <f t="shared" si="44"/>
        <v>1</v>
      </c>
      <c r="AH378" s="2">
        <f t="shared" si="45"/>
        <v>2025</v>
      </c>
      <c r="AJ378" s="5">
        <f t="shared" si="46"/>
        <v>137782</v>
      </c>
      <c r="AK378" s="2">
        <f t="shared" si="47"/>
        <v>18</v>
      </c>
    </row>
    <row r="379" spans="1:37" x14ac:dyDescent="0.25">
      <c r="A379" s="4">
        <v>45662</v>
      </c>
      <c r="B379" s="12">
        <f>StdO_Customers_Residential!B379+StdO_Customers_Small_Commercial!B379+StdO_Customers_Lighting!B379</f>
        <v>75546</v>
      </c>
      <c r="C379" s="12">
        <f>StdO_Customers_Residential!C379+StdO_Customers_Small_Commercial!C379+StdO_Customers_Lighting!C379</f>
        <v>71782</v>
      </c>
      <c r="D379" s="12">
        <f>StdO_Customers_Residential!D379+StdO_Customers_Small_Commercial!D379+StdO_Customers_Lighting!D379</f>
        <v>69530</v>
      </c>
      <c r="E379" s="12">
        <f>StdO_Customers_Residential!E379+StdO_Customers_Small_Commercial!E379+StdO_Customers_Lighting!E379</f>
        <v>69971</v>
      </c>
      <c r="F379" s="12">
        <f>StdO_Customers_Residential!F379+StdO_Customers_Small_Commercial!F379+StdO_Customers_Lighting!F379</f>
        <v>72791</v>
      </c>
      <c r="G379" s="12">
        <f>StdO_Customers_Residential!G379+StdO_Customers_Small_Commercial!G379+StdO_Customers_Lighting!G379</f>
        <v>80844</v>
      </c>
      <c r="H379" s="12">
        <f>StdO_Customers_Residential!H379+StdO_Customers_Small_Commercial!H379+StdO_Customers_Lighting!H379</f>
        <v>100886</v>
      </c>
      <c r="I379" s="12">
        <f>StdO_Customers_Residential!I379+StdO_Customers_Small_Commercial!I379+StdO_Customers_Lighting!I379</f>
        <v>114855</v>
      </c>
      <c r="J379" s="12">
        <f>StdO_Customers_Residential!J379+StdO_Customers_Small_Commercial!J379+StdO_Customers_Lighting!J379</f>
        <v>116248</v>
      </c>
      <c r="K379" s="12">
        <f>StdO_Customers_Residential!K379+StdO_Customers_Small_Commercial!K379+StdO_Customers_Lighting!K379</f>
        <v>118989</v>
      </c>
      <c r="L379" s="12">
        <f>StdO_Customers_Residential!L379+StdO_Customers_Small_Commercial!L379+StdO_Customers_Lighting!L379</f>
        <v>117021</v>
      </c>
      <c r="M379" s="12">
        <f>StdO_Customers_Residential!M379+StdO_Customers_Small_Commercial!M379+StdO_Customers_Lighting!M379</f>
        <v>114779</v>
      </c>
      <c r="N379" s="12">
        <f>StdO_Customers_Residential!N379+StdO_Customers_Small_Commercial!N379+StdO_Customers_Lighting!N379</f>
        <v>109974</v>
      </c>
      <c r="O379" s="12">
        <f>StdO_Customers_Residential!O379+StdO_Customers_Small_Commercial!O379+StdO_Customers_Lighting!O379</f>
        <v>106813</v>
      </c>
      <c r="P379" s="12">
        <f>StdO_Customers_Residential!P379+StdO_Customers_Small_Commercial!P379+StdO_Customers_Lighting!P379</f>
        <v>104286</v>
      </c>
      <c r="Q379" s="12">
        <f>StdO_Customers_Residential!Q379+StdO_Customers_Small_Commercial!Q379+StdO_Customers_Lighting!Q379</f>
        <v>111679</v>
      </c>
      <c r="R379" s="12">
        <f>StdO_Customers_Residential!R379+StdO_Customers_Small_Commercial!R379+StdO_Customers_Lighting!R379</f>
        <v>126553</v>
      </c>
      <c r="S379" s="12">
        <f>StdO_Customers_Residential!S379+StdO_Customers_Small_Commercial!S379+StdO_Customers_Lighting!S379</f>
        <v>137767</v>
      </c>
      <c r="T379" s="12">
        <f>StdO_Customers_Residential!T379+StdO_Customers_Small_Commercial!T379+StdO_Customers_Lighting!T379</f>
        <v>136768</v>
      </c>
      <c r="U379" s="12">
        <f>StdO_Customers_Residential!U379+StdO_Customers_Small_Commercial!U379+StdO_Customers_Lighting!U379</f>
        <v>137063</v>
      </c>
      <c r="V379" s="12">
        <f>StdO_Customers_Residential!V379+StdO_Customers_Small_Commercial!V379+StdO_Customers_Lighting!V379</f>
        <v>125212</v>
      </c>
      <c r="W379" s="12">
        <f>StdO_Customers_Residential!W379+StdO_Customers_Small_Commercial!W379+StdO_Customers_Lighting!W379</f>
        <v>107729</v>
      </c>
      <c r="X379" s="12">
        <f>StdO_Customers_Residential!X379+StdO_Customers_Small_Commercial!X379+StdO_Customers_Lighting!X379</f>
        <v>90051</v>
      </c>
      <c r="Y379" s="12">
        <f>StdO_Customers_Residential!Y379+StdO_Customers_Small_Commercial!Y379+StdO_Customers_Lighting!Y379</f>
        <v>80144</v>
      </c>
      <c r="AA379" s="2">
        <f>IFERROR(INDEX('Holiday Schedule'!$D$3:$D$24,MATCH(Total_StdO_Customers!A379,'Holiday Schedule'!$C$3:$C$24,0)),0)</f>
        <v>0</v>
      </c>
      <c r="AB379" s="2">
        <f t="shared" si="40"/>
        <v>1</v>
      </c>
      <c r="AC379" s="2">
        <f t="shared" si="41"/>
        <v>0</v>
      </c>
      <c r="AD379" s="5">
        <f t="shared" si="42"/>
        <v>2497281</v>
      </c>
      <c r="AE379" s="5">
        <f t="shared" si="43"/>
        <v>2497281</v>
      </c>
      <c r="AG379" s="2">
        <f t="shared" si="44"/>
        <v>1</v>
      </c>
      <c r="AH379" s="2">
        <f t="shared" si="45"/>
        <v>2025</v>
      </c>
      <c r="AJ379" s="5">
        <f t="shared" si="46"/>
        <v>137767</v>
      </c>
      <c r="AK379" s="2">
        <f t="shared" si="47"/>
        <v>18</v>
      </c>
    </row>
    <row r="380" spans="1:37" x14ac:dyDescent="0.25">
      <c r="A380" s="4">
        <v>45663</v>
      </c>
      <c r="B380" s="12">
        <f>StdO_Customers_Residential!B380+StdO_Customers_Small_Commercial!B380+StdO_Customers_Lighting!B380</f>
        <v>74943</v>
      </c>
      <c r="C380" s="12">
        <f>StdO_Customers_Residential!C380+StdO_Customers_Small_Commercial!C380+StdO_Customers_Lighting!C380</f>
        <v>71239</v>
      </c>
      <c r="D380" s="12">
        <f>StdO_Customers_Residential!D380+StdO_Customers_Small_Commercial!D380+StdO_Customers_Lighting!D380</f>
        <v>68790</v>
      </c>
      <c r="E380" s="12">
        <f>StdO_Customers_Residential!E380+StdO_Customers_Small_Commercial!E380+StdO_Customers_Lighting!E380</f>
        <v>69876</v>
      </c>
      <c r="F380" s="12">
        <f>StdO_Customers_Residential!F380+StdO_Customers_Small_Commercial!F380+StdO_Customers_Lighting!F380</f>
        <v>72921</v>
      </c>
      <c r="G380" s="12">
        <f>StdO_Customers_Residential!G380+StdO_Customers_Small_Commercial!G380+StdO_Customers_Lighting!G380</f>
        <v>82648</v>
      </c>
      <c r="H380" s="12">
        <f>StdO_Customers_Residential!H380+StdO_Customers_Small_Commercial!H380+StdO_Customers_Lighting!H380</f>
        <v>105995</v>
      </c>
      <c r="I380" s="12">
        <f>StdO_Customers_Residential!I380+StdO_Customers_Small_Commercial!I380+StdO_Customers_Lighting!I380</f>
        <v>119932</v>
      </c>
      <c r="J380" s="12">
        <f>StdO_Customers_Residential!J380+StdO_Customers_Small_Commercial!J380+StdO_Customers_Lighting!J380</f>
        <v>116936</v>
      </c>
      <c r="K380" s="12">
        <f>StdO_Customers_Residential!K380+StdO_Customers_Small_Commercial!K380+StdO_Customers_Lighting!K380</f>
        <v>115495</v>
      </c>
      <c r="L380" s="12">
        <f>StdO_Customers_Residential!L380+StdO_Customers_Small_Commercial!L380+StdO_Customers_Lighting!L380</f>
        <v>114104</v>
      </c>
      <c r="M380" s="12">
        <f>StdO_Customers_Residential!M380+StdO_Customers_Small_Commercial!M380+StdO_Customers_Lighting!M380</f>
        <v>111993</v>
      </c>
      <c r="N380" s="12">
        <f>StdO_Customers_Residential!N380+StdO_Customers_Small_Commercial!N380+StdO_Customers_Lighting!N380</f>
        <v>107155</v>
      </c>
      <c r="O380" s="12">
        <f>StdO_Customers_Residential!O380+StdO_Customers_Small_Commercial!O380+StdO_Customers_Lighting!O380</f>
        <v>104491</v>
      </c>
      <c r="P380" s="12">
        <f>StdO_Customers_Residential!P380+StdO_Customers_Small_Commercial!P380+StdO_Customers_Lighting!P380</f>
        <v>101776</v>
      </c>
      <c r="Q380" s="12">
        <f>StdO_Customers_Residential!Q380+StdO_Customers_Small_Commercial!Q380+StdO_Customers_Lighting!Q380</f>
        <v>108995</v>
      </c>
      <c r="R380" s="12">
        <f>StdO_Customers_Residential!R380+StdO_Customers_Small_Commercial!R380+StdO_Customers_Lighting!R380</f>
        <v>124312</v>
      </c>
      <c r="S380" s="12">
        <f>StdO_Customers_Residential!S380+StdO_Customers_Small_Commercial!S380+StdO_Customers_Lighting!S380</f>
        <v>134420</v>
      </c>
      <c r="T380" s="12">
        <f>StdO_Customers_Residential!T380+StdO_Customers_Small_Commercial!T380+StdO_Customers_Lighting!T380</f>
        <v>135533</v>
      </c>
      <c r="U380" s="12">
        <f>StdO_Customers_Residential!U380+StdO_Customers_Small_Commercial!U380+StdO_Customers_Lighting!U380</f>
        <v>137964</v>
      </c>
      <c r="V380" s="12">
        <f>StdO_Customers_Residential!V380+StdO_Customers_Small_Commercial!V380+StdO_Customers_Lighting!V380</f>
        <v>125379</v>
      </c>
      <c r="W380" s="12">
        <f>StdO_Customers_Residential!W380+StdO_Customers_Small_Commercial!W380+StdO_Customers_Lighting!W380</f>
        <v>108316</v>
      </c>
      <c r="X380" s="12">
        <f>StdO_Customers_Residential!X380+StdO_Customers_Small_Commercial!X380+StdO_Customers_Lighting!X380</f>
        <v>89343</v>
      </c>
      <c r="Y380" s="12">
        <f>StdO_Customers_Residential!Y380+StdO_Customers_Small_Commercial!Y380+StdO_Customers_Lighting!Y380</f>
        <v>79622</v>
      </c>
      <c r="AA380" s="2">
        <f>IFERROR(INDEX('Holiday Schedule'!$D$3:$D$24,MATCH(Total_StdO_Customers!A380,'Holiday Schedule'!$C$3:$C$24,0)),0)</f>
        <v>0</v>
      </c>
      <c r="AB380" s="2">
        <f t="shared" si="40"/>
        <v>2</v>
      </c>
      <c r="AC380" s="2">
        <f t="shared" si="41"/>
        <v>1856144</v>
      </c>
      <c r="AD380" s="5">
        <f t="shared" si="42"/>
        <v>626034</v>
      </c>
      <c r="AE380" s="5">
        <f t="shared" si="43"/>
        <v>2482178</v>
      </c>
      <c r="AG380" s="2">
        <f t="shared" si="44"/>
        <v>1</v>
      </c>
      <c r="AH380" s="2">
        <f t="shared" si="45"/>
        <v>2025</v>
      </c>
      <c r="AJ380" s="5">
        <f t="shared" si="46"/>
        <v>137964</v>
      </c>
      <c r="AK380" s="2">
        <f t="shared" si="47"/>
        <v>20</v>
      </c>
    </row>
    <row r="381" spans="1:37" x14ac:dyDescent="0.25">
      <c r="A381" s="4">
        <v>45664</v>
      </c>
      <c r="B381" s="12">
        <f>StdO_Customers_Residential!B381+StdO_Customers_Small_Commercial!B381+StdO_Customers_Lighting!B381</f>
        <v>75150</v>
      </c>
      <c r="C381" s="12">
        <f>StdO_Customers_Residential!C381+StdO_Customers_Small_Commercial!C381+StdO_Customers_Lighting!C381</f>
        <v>71435</v>
      </c>
      <c r="D381" s="12">
        <f>StdO_Customers_Residential!D381+StdO_Customers_Small_Commercial!D381+StdO_Customers_Lighting!D381</f>
        <v>68975</v>
      </c>
      <c r="E381" s="12">
        <f>StdO_Customers_Residential!E381+StdO_Customers_Small_Commercial!E381+StdO_Customers_Lighting!E381</f>
        <v>70062</v>
      </c>
      <c r="F381" s="12">
        <f>StdO_Customers_Residential!F381+StdO_Customers_Small_Commercial!F381+StdO_Customers_Lighting!F381</f>
        <v>73114</v>
      </c>
      <c r="G381" s="12">
        <f>StdO_Customers_Residential!G381+StdO_Customers_Small_Commercial!G381+StdO_Customers_Lighting!G381</f>
        <v>82873</v>
      </c>
      <c r="H381" s="12">
        <f>StdO_Customers_Residential!H381+StdO_Customers_Small_Commercial!H381+StdO_Customers_Lighting!H381</f>
        <v>106302</v>
      </c>
      <c r="I381" s="12">
        <f>StdO_Customers_Residential!I381+StdO_Customers_Small_Commercial!I381+StdO_Customers_Lighting!I381</f>
        <v>120299</v>
      </c>
      <c r="J381" s="12">
        <f>StdO_Customers_Residential!J381+StdO_Customers_Small_Commercial!J381+StdO_Customers_Lighting!J381</f>
        <v>117283</v>
      </c>
      <c r="K381" s="12">
        <f>StdO_Customers_Residential!K381+StdO_Customers_Small_Commercial!K381+StdO_Customers_Lighting!K381</f>
        <v>115846</v>
      </c>
      <c r="L381" s="12">
        <f>StdO_Customers_Residential!L381+StdO_Customers_Small_Commercial!L381+StdO_Customers_Lighting!L381</f>
        <v>114443</v>
      </c>
      <c r="M381" s="12">
        <f>StdO_Customers_Residential!M381+StdO_Customers_Small_Commercial!M381+StdO_Customers_Lighting!M381</f>
        <v>112352</v>
      </c>
      <c r="N381" s="12">
        <f>StdO_Customers_Residential!N381+StdO_Customers_Small_Commercial!N381+StdO_Customers_Lighting!N381</f>
        <v>107502</v>
      </c>
      <c r="O381" s="12">
        <f>StdO_Customers_Residential!O381+StdO_Customers_Small_Commercial!O381+StdO_Customers_Lighting!O381</f>
        <v>104826</v>
      </c>
      <c r="P381" s="12">
        <f>StdO_Customers_Residential!P381+StdO_Customers_Small_Commercial!P381+StdO_Customers_Lighting!P381</f>
        <v>102108</v>
      </c>
      <c r="Q381" s="12">
        <f>StdO_Customers_Residential!Q381+StdO_Customers_Small_Commercial!Q381+StdO_Customers_Lighting!Q381</f>
        <v>109348</v>
      </c>
      <c r="R381" s="12">
        <f>StdO_Customers_Residential!R381+StdO_Customers_Small_Commercial!R381+StdO_Customers_Lighting!R381</f>
        <v>124705</v>
      </c>
      <c r="S381" s="12">
        <f>StdO_Customers_Residential!S381+StdO_Customers_Small_Commercial!S381+StdO_Customers_Lighting!S381</f>
        <v>134829</v>
      </c>
      <c r="T381" s="12">
        <f>StdO_Customers_Residential!T381+StdO_Customers_Small_Commercial!T381+StdO_Customers_Lighting!T381</f>
        <v>135943</v>
      </c>
      <c r="U381" s="12">
        <f>StdO_Customers_Residential!U381+StdO_Customers_Small_Commercial!U381+StdO_Customers_Lighting!U381</f>
        <v>138382</v>
      </c>
      <c r="V381" s="12">
        <f>StdO_Customers_Residential!V381+StdO_Customers_Small_Commercial!V381+StdO_Customers_Lighting!V381</f>
        <v>125759</v>
      </c>
      <c r="W381" s="12">
        <f>StdO_Customers_Residential!W381+StdO_Customers_Small_Commercial!W381+StdO_Customers_Lighting!W381</f>
        <v>108648</v>
      </c>
      <c r="X381" s="12">
        <f>StdO_Customers_Residential!X381+StdO_Customers_Small_Commercial!X381+StdO_Customers_Lighting!X381</f>
        <v>89625</v>
      </c>
      <c r="Y381" s="12">
        <f>StdO_Customers_Residential!Y381+StdO_Customers_Small_Commercial!Y381+StdO_Customers_Lighting!Y381</f>
        <v>79874</v>
      </c>
      <c r="AA381" s="2">
        <f>IFERROR(INDEX('Holiday Schedule'!$D$3:$D$24,MATCH(Total_StdO_Customers!A381,'Holiday Schedule'!$C$3:$C$24,0)),0)</f>
        <v>0</v>
      </c>
      <c r="AB381" s="2">
        <f t="shared" si="40"/>
        <v>3</v>
      </c>
      <c r="AC381" s="2">
        <f t="shared" si="41"/>
        <v>1861898</v>
      </c>
      <c r="AD381" s="5">
        <f t="shared" si="42"/>
        <v>627785</v>
      </c>
      <c r="AE381" s="5">
        <f t="shared" si="43"/>
        <v>2489683</v>
      </c>
      <c r="AG381" s="2">
        <f t="shared" si="44"/>
        <v>1</v>
      </c>
      <c r="AH381" s="2">
        <f t="shared" si="45"/>
        <v>2025</v>
      </c>
      <c r="AJ381" s="5">
        <f t="shared" si="46"/>
        <v>138382</v>
      </c>
      <c r="AK381" s="2">
        <f t="shared" si="47"/>
        <v>20</v>
      </c>
    </row>
    <row r="382" spans="1:37" x14ac:dyDescent="0.25">
      <c r="A382" s="4">
        <v>45665</v>
      </c>
      <c r="B382" s="12">
        <f>StdO_Customers_Residential!B382+StdO_Customers_Small_Commercial!B382+StdO_Customers_Lighting!B382</f>
        <v>75397</v>
      </c>
      <c r="C382" s="12">
        <f>StdO_Customers_Residential!C382+StdO_Customers_Small_Commercial!C382+StdO_Customers_Lighting!C382</f>
        <v>71673</v>
      </c>
      <c r="D382" s="12">
        <f>StdO_Customers_Residential!D382+StdO_Customers_Small_Commercial!D382+StdO_Customers_Lighting!D382</f>
        <v>69204</v>
      </c>
      <c r="E382" s="12">
        <f>StdO_Customers_Residential!E382+StdO_Customers_Small_Commercial!E382+StdO_Customers_Lighting!E382</f>
        <v>70291</v>
      </c>
      <c r="F382" s="12">
        <f>StdO_Customers_Residential!F382+StdO_Customers_Small_Commercial!F382+StdO_Customers_Lighting!F382</f>
        <v>73358</v>
      </c>
      <c r="G382" s="12">
        <f>StdO_Customers_Residential!G382+StdO_Customers_Small_Commercial!G382+StdO_Customers_Lighting!G382</f>
        <v>83142</v>
      </c>
      <c r="H382" s="12">
        <f>StdO_Customers_Residential!H382+StdO_Customers_Small_Commercial!H382+StdO_Customers_Lighting!H382</f>
        <v>106646</v>
      </c>
      <c r="I382" s="12">
        <f>StdO_Customers_Residential!I382+StdO_Customers_Small_Commercial!I382+StdO_Customers_Lighting!I382</f>
        <v>120681</v>
      </c>
      <c r="J382" s="12">
        <f>StdO_Customers_Residential!J382+StdO_Customers_Small_Commercial!J382+StdO_Customers_Lighting!J382</f>
        <v>117675</v>
      </c>
      <c r="K382" s="12">
        <f>StdO_Customers_Residential!K382+StdO_Customers_Small_Commercial!K382+StdO_Customers_Lighting!K382</f>
        <v>116235</v>
      </c>
      <c r="L382" s="12">
        <f>StdO_Customers_Residential!L382+StdO_Customers_Small_Commercial!L382+StdO_Customers_Lighting!L382</f>
        <v>114834</v>
      </c>
      <c r="M382" s="12">
        <f>StdO_Customers_Residential!M382+StdO_Customers_Small_Commercial!M382+StdO_Customers_Lighting!M382</f>
        <v>112726</v>
      </c>
      <c r="N382" s="12">
        <f>StdO_Customers_Residential!N382+StdO_Customers_Small_Commercial!N382+StdO_Customers_Lighting!N382</f>
        <v>107859</v>
      </c>
      <c r="O382" s="12">
        <f>StdO_Customers_Residential!O382+StdO_Customers_Small_Commercial!O382+StdO_Customers_Lighting!O382</f>
        <v>105173</v>
      </c>
      <c r="P382" s="12">
        <f>StdO_Customers_Residential!P382+StdO_Customers_Small_Commercial!P382+StdO_Customers_Lighting!P382</f>
        <v>102446</v>
      </c>
      <c r="Q382" s="12">
        <f>StdO_Customers_Residential!Q382+StdO_Customers_Small_Commercial!Q382+StdO_Customers_Lighting!Q382</f>
        <v>109712</v>
      </c>
      <c r="R382" s="12">
        <f>StdO_Customers_Residential!R382+StdO_Customers_Small_Commercial!R382+StdO_Customers_Lighting!R382</f>
        <v>125125</v>
      </c>
      <c r="S382" s="12">
        <f>StdO_Customers_Residential!S382+StdO_Customers_Small_Commercial!S382+StdO_Customers_Lighting!S382</f>
        <v>135290</v>
      </c>
      <c r="T382" s="12">
        <f>StdO_Customers_Residential!T382+StdO_Customers_Small_Commercial!T382+StdO_Customers_Lighting!T382</f>
        <v>136411</v>
      </c>
      <c r="U382" s="12">
        <f>StdO_Customers_Residential!U382+StdO_Customers_Small_Commercial!U382+StdO_Customers_Lighting!U382</f>
        <v>138857</v>
      </c>
      <c r="V382" s="12">
        <f>StdO_Customers_Residential!V382+StdO_Customers_Small_Commercial!V382+StdO_Customers_Lighting!V382</f>
        <v>126188</v>
      </c>
      <c r="W382" s="12">
        <f>StdO_Customers_Residential!W382+StdO_Customers_Small_Commercial!W382+StdO_Customers_Lighting!W382</f>
        <v>109015</v>
      </c>
      <c r="X382" s="12">
        <f>StdO_Customers_Residential!X382+StdO_Customers_Small_Commercial!X382+StdO_Customers_Lighting!X382</f>
        <v>89924</v>
      </c>
      <c r="Y382" s="12">
        <f>StdO_Customers_Residential!Y382+StdO_Customers_Small_Commercial!Y382+StdO_Customers_Lighting!Y382</f>
        <v>80141</v>
      </c>
      <c r="AA382" s="2">
        <f>IFERROR(INDEX('Holiday Schedule'!$D$3:$D$24,MATCH(Total_StdO_Customers!A382,'Holiday Schedule'!$C$3:$C$24,0)),0)</f>
        <v>0</v>
      </c>
      <c r="AB382" s="2">
        <f t="shared" si="40"/>
        <v>4</v>
      </c>
      <c r="AC382" s="2">
        <f t="shared" si="41"/>
        <v>1868151</v>
      </c>
      <c r="AD382" s="5">
        <f t="shared" si="42"/>
        <v>629852</v>
      </c>
      <c r="AE382" s="5">
        <f t="shared" si="43"/>
        <v>2498003</v>
      </c>
      <c r="AG382" s="2">
        <f t="shared" si="44"/>
        <v>1</v>
      </c>
      <c r="AH382" s="2">
        <f t="shared" si="45"/>
        <v>2025</v>
      </c>
      <c r="AJ382" s="5">
        <f t="shared" si="46"/>
        <v>138857</v>
      </c>
      <c r="AK382" s="2">
        <f t="shared" si="47"/>
        <v>20</v>
      </c>
    </row>
    <row r="383" spans="1:37" x14ac:dyDescent="0.25">
      <c r="A383" s="4">
        <v>45666</v>
      </c>
      <c r="B383" s="12">
        <f>StdO_Customers_Residential!B383+StdO_Customers_Small_Commercial!B383+StdO_Customers_Lighting!B383</f>
        <v>75706</v>
      </c>
      <c r="C383" s="12">
        <f>StdO_Customers_Residential!C383+StdO_Customers_Small_Commercial!C383+StdO_Customers_Lighting!C383</f>
        <v>71961</v>
      </c>
      <c r="D383" s="12">
        <f>StdO_Customers_Residential!D383+StdO_Customers_Small_Commercial!D383+StdO_Customers_Lighting!D383</f>
        <v>69482</v>
      </c>
      <c r="E383" s="12">
        <f>StdO_Customers_Residential!E383+StdO_Customers_Small_Commercial!E383+StdO_Customers_Lighting!E383</f>
        <v>70576</v>
      </c>
      <c r="F383" s="12">
        <f>StdO_Customers_Residential!F383+StdO_Customers_Small_Commercial!F383+StdO_Customers_Lighting!F383</f>
        <v>73654</v>
      </c>
      <c r="G383" s="12">
        <f>StdO_Customers_Residential!G383+StdO_Customers_Small_Commercial!G383+StdO_Customers_Lighting!G383</f>
        <v>83481</v>
      </c>
      <c r="H383" s="12">
        <f>StdO_Customers_Residential!H383+StdO_Customers_Small_Commercial!H383+StdO_Customers_Lighting!H383</f>
        <v>107094</v>
      </c>
      <c r="I383" s="12">
        <f>StdO_Customers_Residential!I383+StdO_Customers_Small_Commercial!I383+StdO_Customers_Lighting!I383</f>
        <v>121189</v>
      </c>
      <c r="J383" s="12">
        <f>StdO_Customers_Residential!J383+StdO_Customers_Small_Commercial!J383+StdO_Customers_Lighting!J383</f>
        <v>118151</v>
      </c>
      <c r="K383" s="12">
        <f>StdO_Customers_Residential!K383+StdO_Customers_Small_Commercial!K383+StdO_Customers_Lighting!K383</f>
        <v>116697</v>
      </c>
      <c r="L383" s="12">
        <f>StdO_Customers_Residential!L383+StdO_Customers_Small_Commercial!L383+StdO_Customers_Lighting!L383</f>
        <v>115293</v>
      </c>
      <c r="M383" s="12">
        <f>StdO_Customers_Residential!M383+StdO_Customers_Small_Commercial!M383+StdO_Customers_Lighting!M383</f>
        <v>113187</v>
      </c>
      <c r="N383" s="12">
        <f>StdO_Customers_Residential!N383+StdO_Customers_Small_Commercial!N383+StdO_Customers_Lighting!N383</f>
        <v>108298</v>
      </c>
      <c r="O383" s="12">
        <f>StdO_Customers_Residential!O383+StdO_Customers_Small_Commercial!O383+StdO_Customers_Lighting!O383</f>
        <v>105600</v>
      </c>
      <c r="P383" s="12">
        <f>StdO_Customers_Residential!P383+StdO_Customers_Small_Commercial!P383+StdO_Customers_Lighting!P383</f>
        <v>102860</v>
      </c>
      <c r="Q383" s="12">
        <f>StdO_Customers_Residential!Q383+StdO_Customers_Small_Commercial!Q383+StdO_Customers_Lighting!Q383</f>
        <v>110161</v>
      </c>
      <c r="R383" s="12">
        <f>StdO_Customers_Residential!R383+StdO_Customers_Small_Commercial!R383+StdO_Customers_Lighting!R383</f>
        <v>125633</v>
      </c>
      <c r="S383" s="12">
        <f>StdO_Customers_Residential!S383+StdO_Customers_Small_Commercial!S383+StdO_Customers_Lighting!S383</f>
        <v>135864</v>
      </c>
      <c r="T383" s="12">
        <f>StdO_Customers_Residential!T383+StdO_Customers_Small_Commercial!T383+StdO_Customers_Lighting!T383</f>
        <v>136992</v>
      </c>
      <c r="U383" s="12">
        <f>StdO_Customers_Residential!U383+StdO_Customers_Small_Commercial!U383+StdO_Customers_Lighting!U383</f>
        <v>139453</v>
      </c>
      <c r="V383" s="12">
        <f>StdO_Customers_Residential!V383+StdO_Customers_Small_Commercial!V383+StdO_Customers_Lighting!V383</f>
        <v>126728</v>
      </c>
      <c r="W383" s="12">
        <f>StdO_Customers_Residential!W383+StdO_Customers_Small_Commercial!W383+StdO_Customers_Lighting!W383</f>
        <v>109476</v>
      </c>
      <c r="X383" s="12">
        <f>StdO_Customers_Residential!X383+StdO_Customers_Small_Commercial!X383+StdO_Customers_Lighting!X383</f>
        <v>90298</v>
      </c>
      <c r="Y383" s="12">
        <f>StdO_Customers_Residential!Y383+StdO_Customers_Small_Commercial!Y383+StdO_Customers_Lighting!Y383</f>
        <v>80470</v>
      </c>
      <c r="AA383" s="2">
        <f>IFERROR(INDEX('Holiday Schedule'!$D$3:$D$24,MATCH(Total_StdO_Customers!A383,'Holiday Schedule'!$C$3:$C$24,0)),0)</f>
        <v>0</v>
      </c>
      <c r="AB383" s="2">
        <f t="shared" si="40"/>
        <v>5</v>
      </c>
      <c r="AC383" s="2">
        <f t="shared" si="41"/>
        <v>1875880</v>
      </c>
      <c r="AD383" s="5">
        <f t="shared" si="42"/>
        <v>632424</v>
      </c>
      <c r="AE383" s="5">
        <f t="shared" si="43"/>
        <v>2508304</v>
      </c>
      <c r="AG383" s="2">
        <f t="shared" si="44"/>
        <v>1</v>
      </c>
      <c r="AH383" s="2">
        <f t="shared" si="45"/>
        <v>2025</v>
      </c>
      <c r="AJ383" s="5">
        <f t="shared" si="46"/>
        <v>139453</v>
      </c>
      <c r="AK383" s="2">
        <f t="shared" si="47"/>
        <v>20</v>
      </c>
    </row>
    <row r="384" spans="1:37" x14ac:dyDescent="0.25">
      <c r="A384" s="4">
        <v>45667</v>
      </c>
      <c r="B384" s="12">
        <f>StdO_Customers_Residential!B384+StdO_Customers_Small_Commercial!B384+StdO_Customers_Lighting!B384</f>
        <v>75925</v>
      </c>
      <c r="C384" s="12">
        <f>StdO_Customers_Residential!C384+StdO_Customers_Small_Commercial!C384+StdO_Customers_Lighting!C384</f>
        <v>72170</v>
      </c>
      <c r="D384" s="12">
        <f>StdO_Customers_Residential!D384+StdO_Customers_Small_Commercial!D384+StdO_Customers_Lighting!D384</f>
        <v>69683</v>
      </c>
      <c r="E384" s="12">
        <f>StdO_Customers_Residential!E384+StdO_Customers_Small_Commercial!E384+StdO_Customers_Lighting!E384</f>
        <v>70781</v>
      </c>
      <c r="F384" s="12">
        <f>StdO_Customers_Residential!F384+StdO_Customers_Small_Commercial!F384+StdO_Customers_Lighting!F384</f>
        <v>73868</v>
      </c>
      <c r="G384" s="12">
        <f>StdO_Customers_Residential!G384+StdO_Customers_Small_Commercial!G384+StdO_Customers_Lighting!G384</f>
        <v>83724</v>
      </c>
      <c r="H384" s="12">
        <f>StdO_Customers_Residential!H384+StdO_Customers_Small_Commercial!H384+StdO_Customers_Lighting!H384</f>
        <v>107407</v>
      </c>
      <c r="I384" s="12">
        <f>StdO_Customers_Residential!I384+StdO_Customers_Small_Commercial!I384+StdO_Customers_Lighting!I384</f>
        <v>121537</v>
      </c>
      <c r="J384" s="12">
        <f>StdO_Customers_Residential!J384+StdO_Customers_Small_Commercial!J384+StdO_Customers_Lighting!J384</f>
        <v>118498</v>
      </c>
      <c r="K384" s="12">
        <f>StdO_Customers_Residential!K384+StdO_Customers_Small_Commercial!K384+StdO_Customers_Lighting!K384</f>
        <v>117039</v>
      </c>
      <c r="L384" s="12">
        <f>StdO_Customers_Residential!L384+StdO_Customers_Small_Commercial!L384+StdO_Customers_Lighting!L384</f>
        <v>115631</v>
      </c>
      <c r="M384" s="12">
        <f>StdO_Customers_Residential!M384+StdO_Customers_Small_Commercial!M384+StdO_Customers_Lighting!M384</f>
        <v>113520</v>
      </c>
      <c r="N384" s="12">
        <f>StdO_Customers_Residential!N384+StdO_Customers_Small_Commercial!N384+StdO_Customers_Lighting!N384</f>
        <v>108616</v>
      </c>
      <c r="O384" s="12">
        <f>StdO_Customers_Residential!O384+StdO_Customers_Small_Commercial!O384+StdO_Customers_Lighting!O384</f>
        <v>105910</v>
      </c>
      <c r="P384" s="12">
        <f>StdO_Customers_Residential!P384+StdO_Customers_Small_Commercial!P384+StdO_Customers_Lighting!P384</f>
        <v>103161</v>
      </c>
      <c r="Q384" s="12">
        <f>StdO_Customers_Residential!Q384+StdO_Customers_Small_Commercial!Q384+StdO_Customers_Lighting!Q384</f>
        <v>110485</v>
      </c>
      <c r="R384" s="12">
        <f>StdO_Customers_Residential!R384+StdO_Customers_Small_Commercial!R384+StdO_Customers_Lighting!R384</f>
        <v>125983</v>
      </c>
      <c r="S384" s="12">
        <f>StdO_Customers_Residential!S384+StdO_Customers_Small_Commercial!S384+StdO_Customers_Lighting!S384</f>
        <v>136261</v>
      </c>
      <c r="T384" s="12">
        <f>StdO_Customers_Residential!T384+StdO_Customers_Small_Commercial!T384+StdO_Customers_Lighting!T384</f>
        <v>137392</v>
      </c>
      <c r="U384" s="12">
        <f>StdO_Customers_Residential!U384+StdO_Customers_Small_Commercial!U384+StdO_Customers_Lighting!U384</f>
        <v>139860</v>
      </c>
      <c r="V384" s="12">
        <f>StdO_Customers_Residential!V384+StdO_Customers_Small_Commercial!V384+StdO_Customers_Lighting!V384</f>
        <v>127098</v>
      </c>
      <c r="W384" s="12">
        <f>StdO_Customers_Residential!W384+StdO_Customers_Small_Commercial!W384+StdO_Customers_Lighting!W384</f>
        <v>109796</v>
      </c>
      <c r="X384" s="12">
        <f>StdO_Customers_Residential!X384+StdO_Customers_Small_Commercial!X384+StdO_Customers_Lighting!X384</f>
        <v>90564</v>
      </c>
      <c r="Y384" s="12">
        <f>StdO_Customers_Residential!Y384+StdO_Customers_Small_Commercial!Y384+StdO_Customers_Lighting!Y384</f>
        <v>80704</v>
      </c>
      <c r="AA384" s="2">
        <f>IFERROR(INDEX('Holiday Schedule'!$D$3:$D$24,MATCH(Total_StdO_Customers!A384,'Holiday Schedule'!$C$3:$C$24,0)),0)</f>
        <v>0</v>
      </c>
      <c r="AB384" s="2">
        <f t="shared" si="40"/>
        <v>6</v>
      </c>
      <c r="AC384" s="2">
        <f t="shared" si="41"/>
        <v>1881351</v>
      </c>
      <c r="AD384" s="5">
        <f t="shared" si="42"/>
        <v>634262</v>
      </c>
      <c r="AE384" s="5">
        <f t="shared" si="43"/>
        <v>2515613</v>
      </c>
      <c r="AG384" s="2">
        <f t="shared" si="44"/>
        <v>1</v>
      </c>
      <c r="AH384" s="2">
        <f t="shared" si="45"/>
        <v>2025</v>
      </c>
      <c r="AJ384" s="5">
        <f t="shared" si="46"/>
        <v>139860</v>
      </c>
      <c r="AK384" s="2">
        <f t="shared" si="47"/>
        <v>20</v>
      </c>
    </row>
    <row r="385" spans="1:37" x14ac:dyDescent="0.25">
      <c r="A385" s="4">
        <v>45668</v>
      </c>
      <c r="B385" s="12">
        <f>StdO_Customers_Residential!B385+StdO_Customers_Small_Commercial!B385+StdO_Customers_Lighting!B385</f>
        <v>76547</v>
      </c>
      <c r="C385" s="12">
        <f>StdO_Customers_Residential!C385+StdO_Customers_Small_Commercial!C385+StdO_Customers_Lighting!C385</f>
        <v>72731</v>
      </c>
      <c r="D385" s="12">
        <f>StdO_Customers_Residential!D385+StdO_Customers_Small_Commercial!D385+StdO_Customers_Lighting!D385</f>
        <v>70432</v>
      </c>
      <c r="E385" s="12">
        <f>StdO_Customers_Residential!E385+StdO_Customers_Small_Commercial!E385+StdO_Customers_Lighting!E385</f>
        <v>70866</v>
      </c>
      <c r="F385" s="12">
        <f>StdO_Customers_Residential!F385+StdO_Customers_Small_Commercial!F385+StdO_Customers_Lighting!F385</f>
        <v>73725</v>
      </c>
      <c r="G385" s="12">
        <f>StdO_Customers_Residential!G385+StdO_Customers_Small_Commercial!G385+StdO_Customers_Lighting!G385</f>
        <v>81884</v>
      </c>
      <c r="H385" s="12">
        <f>StdO_Customers_Residential!H385+StdO_Customers_Small_Commercial!H385+StdO_Customers_Lighting!H385</f>
        <v>102198</v>
      </c>
      <c r="I385" s="12">
        <f>StdO_Customers_Residential!I385+StdO_Customers_Small_Commercial!I385+StdO_Customers_Lighting!I385</f>
        <v>116375</v>
      </c>
      <c r="J385" s="12">
        <f>StdO_Customers_Residential!J385+StdO_Customers_Small_Commercial!J385+StdO_Customers_Lighting!J385</f>
        <v>117767</v>
      </c>
      <c r="K385" s="12">
        <f>StdO_Customers_Residential!K385+StdO_Customers_Small_Commercial!K385+StdO_Customers_Lighting!K385</f>
        <v>120547</v>
      </c>
      <c r="L385" s="12">
        <f>StdO_Customers_Residential!L385+StdO_Customers_Small_Commercial!L385+StdO_Customers_Lighting!L385</f>
        <v>118577</v>
      </c>
      <c r="M385" s="12">
        <f>StdO_Customers_Residential!M385+StdO_Customers_Small_Commercial!M385+StdO_Customers_Lighting!M385</f>
        <v>116310</v>
      </c>
      <c r="N385" s="12">
        <f>StdO_Customers_Residential!N385+StdO_Customers_Small_Commercial!N385+StdO_Customers_Lighting!N385</f>
        <v>111441</v>
      </c>
      <c r="O385" s="12">
        <f>StdO_Customers_Residential!O385+StdO_Customers_Small_Commercial!O385+StdO_Customers_Lighting!O385</f>
        <v>108237</v>
      </c>
      <c r="P385" s="12">
        <f>StdO_Customers_Residential!P385+StdO_Customers_Small_Commercial!P385+StdO_Customers_Lighting!P385</f>
        <v>105676</v>
      </c>
      <c r="Q385" s="12">
        <f>StdO_Customers_Residential!Q385+StdO_Customers_Small_Commercial!Q385+StdO_Customers_Lighting!Q385</f>
        <v>113207</v>
      </c>
      <c r="R385" s="12">
        <f>StdO_Customers_Residential!R385+StdO_Customers_Small_Commercial!R385+StdO_Customers_Lighting!R385</f>
        <v>128277</v>
      </c>
      <c r="S385" s="12">
        <f>StdO_Customers_Residential!S385+StdO_Customers_Small_Commercial!S385+StdO_Customers_Lighting!S385</f>
        <v>139607</v>
      </c>
      <c r="T385" s="12">
        <f>StdO_Customers_Residential!T385+StdO_Customers_Small_Commercial!T385+StdO_Customers_Lighting!T385</f>
        <v>138599</v>
      </c>
      <c r="U385" s="12">
        <f>StdO_Customers_Residential!U385+StdO_Customers_Small_Commercial!U385+StdO_Customers_Lighting!U385</f>
        <v>138889</v>
      </c>
      <c r="V385" s="12">
        <f>StdO_Customers_Residential!V385+StdO_Customers_Small_Commercial!V385+StdO_Customers_Lighting!V385</f>
        <v>126869</v>
      </c>
      <c r="W385" s="12">
        <f>StdO_Customers_Residential!W385+StdO_Customers_Small_Commercial!W385+StdO_Customers_Lighting!W385</f>
        <v>109147</v>
      </c>
      <c r="X385" s="12">
        <f>StdO_Customers_Residential!X385+StdO_Customers_Small_Commercial!X385+StdO_Customers_Lighting!X385</f>
        <v>91230</v>
      </c>
      <c r="Y385" s="12">
        <f>StdO_Customers_Residential!Y385+StdO_Customers_Small_Commercial!Y385+StdO_Customers_Lighting!Y385</f>
        <v>81190</v>
      </c>
      <c r="AA385" s="2">
        <f>IFERROR(INDEX('Holiday Schedule'!$D$3:$D$24,MATCH(Total_StdO_Customers!A385,'Holiday Schedule'!$C$3:$C$24,0)),0)</f>
        <v>0</v>
      </c>
      <c r="AB385" s="2">
        <f t="shared" si="40"/>
        <v>7</v>
      </c>
      <c r="AC385" s="2">
        <f t="shared" si="41"/>
        <v>0</v>
      </c>
      <c r="AD385" s="5">
        <f t="shared" si="42"/>
        <v>2530328</v>
      </c>
      <c r="AE385" s="5">
        <f t="shared" si="43"/>
        <v>2530328</v>
      </c>
      <c r="AG385" s="2">
        <f t="shared" si="44"/>
        <v>1</v>
      </c>
      <c r="AH385" s="2">
        <f t="shared" si="45"/>
        <v>2025</v>
      </c>
      <c r="AJ385" s="5">
        <f t="shared" si="46"/>
        <v>139607</v>
      </c>
      <c r="AK385" s="2">
        <f t="shared" si="47"/>
        <v>18</v>
      </c>
    </row>
    <row r="386" spans="1:37" x14ac:dyDescent="0.25">
      <c r="A386" s="4">
        <v>45669</v>
      </c>
      <c r="B386" s="12">
        <f>StdO_Customers_Residential!B386+StdO_Customers_Small_Commercial!B386+StdO_Customers_Lighting!B386</f>
        <v>76532</v>
      </c>
      <c r="C386" s="12">
        <f>StdO_Customers_Residential!C386+StdO_Customers_Small_Commercial!C386+StdO_Customers_Lighting!C386</f>
        <v>72716</v>
      </c>
      <c r="D386" s="12">
        <f>StdO_Customers_Residential!D386+StdO_Customers_Small_Commercial!D386+StdO_Customers_Lighting!D386</f>
        <v>70416</v>
      </c>
      <c r="E386" s="12">
        <f>StdO_Customers_Residential!E386+StdO_Customers_Small_Commercial!E386+StdO_Customers_Lighting!E386</f>
        <v>70853</v>
      </c>
      <c r="F386" s="12">
        <f>StdO_Customers_Residential!F386+StdO_Customers_Small_Commercial!F386+StdO_Customers_Lighting!F386</f>
        <v>73708</v>
      </c>
      <c r="G386" s="12">
        <f>StdO_Customers_Residential!G386+StdO_Customers_Small_Commercial!G386+StdO_Customers_Lighting!G386</f>
        <v>81870</v>
      </c>
      <c r="H386" s="12">
        <f>StdO_Customers_Residential!H386+StdO_Customers_Small_Commercial!H386+StdO_Customers_Lighting!H386</f>
        <v>102175</v>
      </c>
      <c r="I386" s="12">
        <f>StdO_Customers_Residential!I386+StdO_Customers_Small_Commercial!I386+StdO_Customers_Lighting!I386</f>
        <v>116387</v>
      </c>
      <c r="J386" s="12">
        <f>StdO_Customers_Residential!J386+StdO_Customers_Small_Commercial!J386+StdO_Customers_Lighting!J386</f>
        <v>117767</v>
      </c>
      <c r="K386" s="12">
        <f>StdO_Customers_Residential!K386+StdO_Customers_Small_Commercial!K386+StdO_Customers_Lighting!K386</f>
        <v>120532</v>
      </c>
      <c r="L386" s="12">
        <f>StdO_Customers_Residential!L386+StdO_Customers_Small_Commercial!L386+StdO_Customers_Lighting!L386</f>
        <v>118561</v>
      </c>
      <c r="M386" s="12">
        <f>StdO_Customers_Residential!M386+StdO_Customers_Small_Commercial!M386+StdO_Customers_Lighting!M386</f>
        <v>116294</v>
      </c>
      <c r="N386" s="12">
        <f>StdO_Customers_Residential!N386+StdO_Customers_Small_Commercial!N386+StdO_Customers_Lighting!N386</f>
        <v>111426</v>
      </c>
      <c r="O386" s="12">
        <f>StdO_Customers_Residential!O386+StdO_Customers_Small_Commercial!O386+StdO_Customers_Lighting!O386</f>
        <v>108222</v>
      </c>
      <c r="P386" s="12">
        <f>StdO_Customers_Residential!P386+StdO_Customers_Small_Commercial!P386+StdO_Customers_Lighting!P386</f>
        <v>105662</v>
      </c>
      <c r="Q386" s="12">
        <f>StdO_Customers_Residential!Q386+StdO_Customers_Small_Commercial!Q386+StdO_Customers_Lighting!Q386</f>
        <v>113161</v>
      </c>
      <c r="R386" s="12">
        <f>StdO_Customers_Residential!R386+StdO_Customers_Small_Commercial!R386+StdO_Customers_Lighting!R386</f>
        <v>128228</v>
      </c>
      <c r="S386" s="12">
        <f>StdO_Customers_Residential!S386+StdO_Customers_Small_Commercial!S386+StdO_Customers_Lighting!S386</f>
        <v>139580</v>
      </c>
      <c r="T386" s="12">
        <f>StdO_Customers_Residential!T386+StdO_Customers_Small_Commercial!T386+StdO_Customers_Lighting!T386</f>
        <v>138570</v>
      </c>
      <c r="U386" s="12">
        <f>StdO_Customers_Residential!U386+StdO_Customers_Small_Commercial!U386+StdO_Customers_Lighting!U386</f>
        <v>138857</v>
      </c>
      <c r="V386" s="12">
        <f>StdO_Customers_Residential!V386+StdO_Customers_Small_Commercial!V386+StdO_Customers_Lighting!V386</f>
        <v>126842</v>
      </c>
      <c r="W386" s="12">
        <f>StdO_Customers_Residential!W386+StdO_Customers_Small_Commercial!W386+StdO_Customers_Lighting!W386</f>
        <v>109126</v>
      </c>
      <c r="X386" s="12">
        <f>StdO_Customers_Residential!X386+StdO_Customers_Small_Commercial!X386+StdO_Customers_Lighting!X386</f>
        <v>91211</v>
      </c>
      <c r="Y386" s="12">
        <f>StdO_Customers_Residential!Y386+StdO_Customers_Small_Commercial!Y386+StdO_Customers_Lighting!Y386</f>
        <v>81171</v>
      </c>
      <c r="AA386" s="2">
        <f>IFERROR(INDEX('Holiday Schedule'!$D$3:$D$24,MATCH(Total_StdO_Customers!A386,'Holiday Schedule'!$C$3:$C$24,0)),0)</f>
        <v>0</v>
      </c>
      <c r="AB386" s="2">
        <f t="shared" si="40"/>
        <v>1</v>
      </c>
      <c r="AC386" s="2">
        <f t="shared" si="41"/>
        <v>0</v>
      </c>
      <c r="AD386" s="5">
        <f t="shared" si="42"/>
        <v>2529867</v>
      </c>
      <c r="AE386" s="5">
        <f t="shared" si="43"/>
        <v>2529867</v>
      </c>
      <c r="AG386" s="2">
        <f t="shared" si="44"/>
        <v>1</v>
      </c>
      <c r="AH386" s="2">
        <f t="shared" si="45"/>
        <v>2025</v>
      </c>
      <c r="AJ386" s="5">
        <f t="shared" si="46"/>
        <v>139580</v>
      </c>
      <c r="AK386" s="2">
        <f t="shared" si="47"/>
        <v>18</v>
      </c>
    </row>
    <row r="387" spans="1:37" x14ac:dyDescent="0.25">
      <c r="A387" s="4">
        <v>45670</v>
      </c>
      <c r="B387" s="12">
        <f>StdO_Customers_Residential!B387+StdO_Customers_Small_Commercial!B387+StdO_Customers_Lighting!B387</f>
        <v>76174</v>
      </c>
      <c r="C387" s="12">
        <f>StdO_Customers_Residential!C387+StdO_Customers_Small_Commercial!C387+StdO_Customers_Lighting!C387</f>
        <v>72403</v>
      </c>
      <c r="D387" s="12">
        <f>StdO_Customers_Residential!D387+StdO_Customers_Small_Commercial!D387+StdO_Customers_Lighting!D387</f>
        <v>69907</v>
      </c>
      <c r="E387" s="12">
        <f>StdO_Customers_Residential!E387+StdO_Customers_Small_Commercial!E387+StdO_Customers_Lighting!E387</f>
        <v>71006</v>
      </c>
      <c r="F387" s="12">
        <f>StdO_Customers_Residential!F387+StdO_Customers_Small_Commercial!F387+StdO_Customers_Lighting!F387</f>
        <v>74106</v>
      </c>
      <c r="G387" s="12">
        <f>StdO_Customers_Residential!G387+StdO_Customers_Small_Commercial!G387+StdO_Customers_Lighting!G387</f>
        <v>83998</v>
      </c>
      <c r="H387" s="12">
        <f>StdO_Customers_Residential!H387+StdO_Customers_Small_Commercial!H387+StdO_Customers_Lighting!H387</f>
        <v>107770</v>
      </c>
      <c r="I387" s="12">
        <f>StdO_Customers_Residential!I387+StdO_Customers_Small_Commercial!I387+StdO_Customers_Lighting!I387</f>
        <v>121996</v>
      </c>
      <c r="J387" s="12">
        <f>StdO_Customers_Residential!J387+StdO_Customers_Small_Commercial!J387+StdO_Customers_Lighting!J387</f>
        <v>118901</v>
      </c>
      <c r="K387" s="12">
        <f>StdO_Customers_Residential!K387+StdO_Customers_Small_Commercial!K387+StdO_Customers_Lighting!K387</f>
        <v>117421</v>
      </c>
      <c r="L387" s="12">
        <f>StdO_Customers_Residential!L387+StdO_Customers_Small_Commercial!L387+StdO_Customers_Lighting!L387</f>
        <v>116003</v>
      </c>
      <c r="M387" s="12">
        <f>StdO_Customers_Residential!M387+StdO_Customers_Small_Commercial!M387+StdO_Customers_Lighting!M387</f>
        <v>113885</v>
      </c>
      <c r="N387" s="12">
        <f>StdO_Customers_Residential!N387+StdO_Customers_Small_Commercial!N387+StdO_Customers_Lighting!N387</f>
        <v>108963</v>
      </c>
      <c r="O387" s="12">
        <f>StdO_Customers_Residential!O387+StdO_Customers_Small_Commercial!O387+StdO_Customers_Lighting!O387</f>
        <v>106248</v>
      </c>
      <c r="P387" s="12">
        <f>StdO_Customers_Residential!P387+StdO_Customers_Small_Commercial!P387+StdO_Customers_Lighting!P387</f>
        <v>103489</v>
      </c>
      <c r="Q387" s="12">
        <f>StdO_Customers_Residential!Q387+StdO_Customers_Small_Commercial!Q387+StdO_Customers_Lighting!Q387</f>
        <v>110843</v>
      </c>
      <c r="R387" s="12">
        <f>StdO_Customers_Residential!R387+StdO_Customers_Small_Commercial!R387+StdO_Customers_Lighting!R387</f>
        <v>126410</v>
      </c>
      <c r="S387" s="12">
        <f>StdO_Customers_Residential!S387+StdO_Customers_Small_Commercial!S387+StdO_Customers_Lighting!S387</f>
        <v>136725</v>
      </c>
      <c r="T387" s="12">
        <f>StdO_Customers_Residential!T387+StdO_Customers_Small_Commercial!T387+StdO_Customers_Lighting!T387</f>
        <v>137865</v>
      </c>
      <c r="U387" s="12">
        <f>StdO_Customers_Residential!U387+StdO_Customers_Small_Commercial!U387+StdO_Customers_Lighting!U387</f>
        <v>140341</v>
      </c>
      <c r="V387" s="12">
        <f>StdO_Customers_Residential!V387+StdO_Customers_Small_Commercial!V387+StdO_Customers_Lighting!V387</f>
        <v>127535</v>
      </c>
      <c r="W387" s="12">
        <f>StdO_Customers_Residential!W387+StdO_Customers_Small_Commercial!W387+StdO_Customers_Lighting!W387</f>
        <v>110165</v>
      </c>
      <c r="X387" s="12">
        <f>StdO_Customers_Residential!X387+StdO_Customers_Small_Commercial!X387+StdO_Customers_Lighting!X387</f>
        <v>90863</v>
      </c>
      <c r="Y387" s="12">
        <f>StdO_Customers_Residential!Y387+StdO_Customers_Small_Commercial!Y387+StdO_Customers_Lighting!Y387</f>
        <v>80970</v>
      </c>
      <c r="AA387" s="2">
        <f>IFERROR(INDEX('Holiday Schedule'!$D$3:$D$24,MATCH(Total_StdO_Customers!A387,'Holiday Schedule'!$C$3:$C$24,0)),0)</f>
        <v>0</v>
      </c>
      <c r="AB387" s="2">
        <f t="shared" si="40"/>
        <v>2</v>
      </c>
      <c r="AC387" s="2">
        <f t="shared" si="41"/>
        <v>1887653</v>
      </c>
      <c r="AD387" s="5">
        <f t="shared" si="42"/>
        <v>636334</v>
      </c>
      <c r="AE387" s="5">
        <f t="shared" si="43"/>
        <v>2523987</v>
      </c>
      <c r="AG387" s="2">
        <f t="shared" si="44"/>
        <v>1</v>
      </c>
      <c r="AH387" s="2">
        <f t="shared" si="45"/>
        <v>2025</v>
      </c>
      <c r="AJ387" s="5">
        <f t="shared" si="46"/>
        <v>140341</v>
      </c>
      <c r="AK387" s="2">
        <f t="shared" si="47"/>
        <v>20</v>
      </c>
    </row>
    <row r="388" spans="1:37" x14ac:dyDescent="0.25">
      <c r="A388" s="4">
        <v>45671</v>
      </c>
      <c r="B388" s="12">
        <f>StdO_Customers_Residential!B388+StdO_Customers_Small_Commercial!B388+StdO_Customers_Lighting!B388</f>
        <v>76319</v>
      </c>
      <c r="C388" s="12">
        <f>StdO_Customers_Residential!C388+StdO_Customers_Small_Commercial!C388+StdO_Customers_Lighting!C388</f>
        <v>72542</v>
      </c>
      <c r="D388" s="12">
        <f>StdO_Customers_Residential!D388+StdO_Customers_Small_Commercial!D388+StdO_Customers_Lighting!D388</f>
        <v>70038</v>
      </c>
      <c r="E388" s="12">
        <f>StdO_Customers_Residential!E388+StdO_Customers_Small_Commercial!E388+StdO_Customers_Lighting!E388</f>
        <v>71139</v>
      </c>
      <c r="F388" s="12">
        <f>StdO_Customers_Residential!F388+StdO_Customers_Small_Commercial!F388+StdO_Customers_Lighting!F388</f>
        <v>74244</v>
      </c>
      <c r="G388" s="12">
        <f>StdO_Customers_Residential!G388+StdO_Customers_Small_Commercial!G388+StdO_Customers_Lighting!G388</f>
        <v>84159</v>
      </c>
      <c r="H388" s="12">
        <f>StdO_Customers_Residential!H388+StdO_Customers_Small_Commercial!H388+StdO_Customers_Lighting!H388</f>
        <v>107989</v>
      </c>
      <c r="I388" s="12">
        <f>StdO_Customers_Residential!I388+StdO_Customers_Small_Commercial!I388+StdO_Customers_Lighting!I388</f>
        <v>122227</v>
      </c>
      <c r="J388" s="12">
        <f>StdO_Customers_Residential!J388+StdO_Customers_Small_Commercial!J388+StdO_Customers_Lighting!J388</f>
        <v>119125</v>
      </c>
      <c r="K388" s="12">
        <f>StdO_Customers_Residential!K388+StdO_Customers_Small_Commercial!K388+StdO_Customers_Lighting!K388</f>
        <v>117645</v>
      </c>
      <c r="L388" s="12">
        <f>StdO_Customers_Residential!L388+StdO_Customers_Small_Commercial!L388+StdO_Customers_Lighting!L388</f>
        <v>116222</v>
      </c>
      <c r="M388" s="12">
        <f>StdO_Customers_Residential!M388+StdO_Customers_Small_Commercial!M388+StdO_Customers_Lighting!M388</f>
        <v>114099</v>
      </c>
      <c r="N388" s="12">
        <f>StdO_Customers_Residential!N388+StdO_Customers_Small_Commercial!N388+StdO_Customers_Lighting!N388</f>
        <v>109165</v>
      </c>
      <c r="O388" s="12">
        <f>StdO_Customers_Residential!O388+StdO_Customers_Small_Commercial!O388+StdO_Customers_Lighting!O388</f>
        <v>106444</v>
      </c>
      <c r="P388" s="12">
        <f>StdO_Customers_Residential!P388+StdO_Customers_Small_Commercial!P388+StdO_Customers_Lighting!P388</f>
        <v>103681</v>
      </c>
      <c r="Q388" s="12">
        <f>StdO_Customers_Residential!Q388+StdO_Customers_Small_Commercial!Q388+StdO_Customers_Lighting!Q388</f>
        <v>111055</v>
      </c>
      <c r="R388" s="12">
        <f>StdO_Customers_Residential!R388+StdO_Customers_Small_Commercial!R388+StdO_Customers_Lighting!R388</f>
        <v>126663</v>
      </c>
      <c r="S388" s="12">
        <f>StdO_Customers_Residential!S388+StdO_Customers_Small_Commercial!S388+StdO_Customers_Lighting!S388</f>
        <v>137007</v>
      </c>
      <c r="T388" s="12">
        <f>StdO_Customers_Residential!T388+StdO_Customers_Small_Commercial!T388+StdO_Customers_Lighting!T388</f>
        <v>138154</v>
      </c>
      <c r="U388" s="12">
        <f>StdO_Customers_Residential!U388+StdO_Customers_Small_Commercial!U388+StdO_Customers_Lighting!U388</f>
        <v>140641</v>
      </c>
      <c r="V388" s="12">
        <f>StdO_Customers_Residential!V388+StdO_Customers_Small_Commercial!V388+StdO_Customers_Lighting!V388</f>
        <v>127801</v>
      </c>
      <c r="W388" s="12">
        <f>StdO_Customers_Residential!W388+StdO_Customers_Small_Commercial!W388+StdO_Customers_Lighting!W388</f>
        <v>110388</v>
      </c>
      <c r="X388" s="12">
        <f>StdO_Customers_Residential!X388+StdO_Customers_Small_Commercial!X388+StdO_Customers_Lighting!X388</f>
        <v>91042</v>
      </c>
      <c r="Y388" s="12">
        <f>StdO_Customers_Residential!Y388+StdO_Customers_Small_Commercial!Y388+StdO_Customers_Lighting!Y388</f>
        <v>81125</v>
      </c>
      <c r="AA388" s="2">
        <f>IFERROR(INDEX('Holiday Schedule'!$D$3:$D$24,MATCH(Total_StdO_Customers!A388,'Holiday Schedule'!$C$3:$C$24,0)),0)</f>
        <v>0</v>
      </c>
      <c r="AB388" s="2">
        <f t="shared" si="40"/>
        <v>3</v>
      </c>
      <c r="AC388" s="2">
        <f t="shared" si="41"/>
        <v>1891359</v>
      </c>
      <c r="AD388" s="5">
        <f t="shared" si="42"/>
        <v>637555</v>
      </c>
      <c r="AE388" s="5">
        <f t="shared" si="43"/>
        <v>2528914</v>
      </c>
      <c r="AG388" s="2">
        <f t="shared" si="44"/>
        <v>1</v>
      </c>
      <c r="AH388" s="2">
        <f t="shared" si="45"/>
        <v>2025</v>
      </c>
      <c r="AJ388" s="5">
        <f t="shared" si="46"/>
        <v>140641</v>
      </c>
      <c r="AK388" s="2">
        <f t="shared" si="47"/>
        <v>20</v>
      </c>
    </row>
    <row r="389" spans="1:37" x14ac:dyDescent="0.25">
      <c r="A389" s="4">
        <v>45672</v>
      </c>
      <c r="B389" s="12">
        <f>StdO_Customers_Residential!B389+StdO_Customers_Small_Commercial!B389+StdO_Customers_Lighting!B389</f>
        <v>76892</v>
      </c>
      <c r="C389" s="12">
        <f>StdO_Customers_Residential!C389+StdO_Customers_Small_Commercial!C389+StdO_Customers_Lighting!C389</f>
        <v>73086</v>
      </c>
      <c r="D389" s="12">
        <f>StdO_Customers_Residential!D389+StdO_Customers_Small_Commercial!D389+StdO_Customers_Lighting!D389</f>
        <v>70563</v>
      </c>
      <c r="E389" s="12">
        <f>StdO_Customers_Residential!E389+StdO_Customers_Small_Commercial!E389+StdO_Customers_Lighting!E389</f>
        <v>71673</v>
      </c>
      <c r="F389" s="12">
        <f>StdO_Customers_Residential!F389+StdO_Customers_Small_Commercial!F389+StdO_Customers_Lighting!F389</f>
        <v>74802</v>
      </c>
      <c r="G389" s="12">
        <f>StdO_Customers_Residential!G389+StdO_Customers_Small_Commercial!G389+StdO_Customers_Lighting!G389</f>
        <v>84796</v>
      </c>
      <c r="H389" s="12">
        <f>StdO_Customers_Residential!H389+StdO_Customers_Small_Commercial!H389+StdO_Customers_Lighting!H389</f>
        <v>108814</v>
      </c>
      <c r="I389" s="12">
        <f>StdO_Customers_Residential!I389+StdO_Customers_Small_Commercial!I389+StdO_Customers_Lighting!I389</f>
        <v>123130</v>
      </c>
      <c r="J389" s="12">
        <f>StdO_Customers_Residential!J389+StdO_Customers_Small_Commercial!J389+StdO_Customers_Lighting!J389</f>
        <v>120038</v>
      </c>
      <c r="K389" s="12">
        <f>StdO_Customers_Residential!K389+StdO_Customers_Small_Commercial!K389+StdO_Customers_Lighting!K389</f>
        <v>118547</v>
      </c>
      <c r="L389" s="12">
        <f>StdO_Customers_Residential!L389+StdO_Customers_Small_Commercial!L389+StdO_Customers_Lighting!L389</f>
        <v>117111</v>
      </c>
      <c r="M389" s="12">
        <f>StdO_Customers_Residential!M389+StdO_Customers_Small_Commercial!M389+StdO_Customers_Lighting!M389</f>
        <v>114971</v>
      </c>
      <c r="N389" s="12">
        <f>StdO_Customers_Residential!N389+StdO_Customers_Small_Commercial!N389+StdO_Customers_Lighting!N389</f>
        <v>109999</v>
      </c>
      <c r="O389" s="12">
        <f>StdO_Customers_Residential!O389+StdO_Customers_Small_Commercial!O389+StdO_Customers_Lighting!O389</f>
        <v>107257</v>
      </c>
      <c r="P389" s="12">
        <f>StdO_Customers_Residential!P389+StdO_Customers_Small_Commercial!P389+StdO_Customers_Lighting!P389</f>
        <v>104472</v>
      </c>
      <c r="Q389" s="12">
        <f>StdO_Customers_Residential!Q389+StdO_Customers_Small_Commercial!Q389+StdO_Customers_Lighting!Q389</f>
        <v>111901</v>
      </c>
      <c r="R389" s="12">
        <f>StdO_Customers_Residential!R389+StdO_Customers_Small_Commercial!R389+StdO_Customers_Lighting!R389</f>
        <v>127615</v>
      </c>
      <c r="S389" s="12">
        <f>StdO_Customers_Residential!S389+StdO_Customers_Small_Commercial!S389+StdO_Customers_Lighting!S389</f>
        <v>138055</v>
      </c>
      <c r="T389" s="12">
        <f>StdO_Customers_Residential!T389+StdO_Customers_Small_Commercial!T389+StdO_Customers_Lighting!T389</f>
        <v>139213</v>
      </c>
      <c r="U389" s="12">
        <f>StdO_Customers_Residential!U389+StdO_Customers_Small_Commercial!U389+StdO_Customers_Lighting!U389</f>
        <v>141720</v>
      </c>
      <c r="V389" s="12">
        <f>StdO_Customers_Residential!V389+StdO_Customers_Small_Commercial!V389+StdO_Customers_Lighting!V389</f>
        <v>128781</v>
      </c>
      <c r="W389" s="12">
        <f>StdO_Customers_Residential!W389+StdO_Customers_Small_Commercial!W389+StdO_Customers_Lighting!W389</f>
        <v>111232</v>
      </c>
      <c r="X389" s="12">
        <f>StdO_Customers_Residential!X389+StdO_Customers_Small_Commercial!X389+StdO_Customers_Lighting!X389</f>
        <v>91732</v>
      </c>
      <c r="Y389" s="12">
        <f>StdO_Customers_Residential!Y389+StdO_Customers_Small_Commercial!Y389+StdO_Customers_Lighting!Y389</f>
        <v>81739</v>
      </c>
      <c r="AA389" s="2">
        <f>IFERROR(INDEX('Holiday Schedule'!$D$3:$D$24,MATCH(Total_StdO_Customers!A389,'Holiday Schedule'!$C$3:$C$24,0)),0)</f>
        <v>0</v>
      </c>
      <c r="AB389" s="2">
        <f t="shared" si="40"/>
        <v>4</v>
      </c>
      <c r="AC389" s="2">
        <f t="shared" si="41"/>
        <v>1905774</v>
      </c>
      <c r="AD389" s="5">
        <f t="shared" si="42"/>
        <v>642365</v>
      </c>
      <c r="AE389" s="5">
        <f t="shared" si="43"/>
        <v>2548139</v>
      </c>
      <c r="AG389" s="2">
        <f t="shared" si="44"/>
        <v>1</v>
      </c>
      <c r="AH389" s="2">
        <f t="shared" si="45"/>
        <v>2025</v>
      </c>
      <c r="AJ389" s="5">
        <f t="shared" si="46"/>
        <v>141720</v>
      </c>
      <c r="AK389" s="2">
        <f t="shared" si="47"/>
        <v>20</v>
      </c>
    </row>
    <row r="390" spans="1:37" x14ac:dyDescent="0.25">
      <c r="A390" s="4">
        <v>45673</v>
      </c>
      <c r="B390" s="12">
        <f>StdO_Customers_Residential!B390+StdO_Customers_Small_Commercial!B390+StdO_Customers_Lighting!B390</f>
        <v>76876</v>
      </c>
      <c r="C390" s="12">
        <f>StdO_Customers_Residential!C390+StdO_Customers_Small_Commercial!C390+StdO_Customers_Lighting!C390</f>
        <v>73070</v>
      </c>
      <c r="D390" s="12">
        <f>StdO_Customers_Residential!D390+StdO_Customers_Small_Commercial!D390+StdO_Customers_Lighting!D390</f>
        <v>70548</v>
      </c>
      <c r="E390" s="12">
        <f>StdO_Customers_Residential!E390+StdO_Customers_Small_Commercial!E390+StdO_Customers_Lighting!E390</f>
        <v>71658</v>
      </c>
      <c r="F390" s="12">
        <f>StdO_Customers_Residential!F390+StdO_Customers_Small_Commercial!F390+StdO_Customers_Lighting!F390</f>
        <v>74785</v>
      </c>
      <c r="G390" s="12">
        <f>StdO_Customers_Residential!G390+StdO_Customers_Small_Commercial!G390+StdO_Customers_Lighting!G390</f>
        <v>84777</v>
      </c>
      <c r="H390" s="12">
        <f>StdO_Customers_Residential!H390+StdO_Customers_Small_Commercial!H390+StdO_Customers_Lighting!H390</f>
        <v>108789</v>
      </c>
      <c r="I390" s="12">
        <f>StdO_Customers_Residential!I390+StdO_Customers_Small_Commercial!I390+StdO_Customers_Lighting!I390</f>
        <v>123089</v>
      </c>
      <c r="J390" s="12">
        <f>StdO_Customers_Residential!J390+StdO_Customers_Small_Commercial!J390+StdO_Customers_Lighting!J390</f>
        <v>120009</v>
      </c>
      <c r="K390" s="12">
        <f>StdO_Customers_Residential!K390+StdO_Customers_Small_Commercial!K390+StdO_Customers_Lighting!K390</f>
        <v>118520</v>
      </c>
      <c r="L390" s="12">
        <f>StdO_Customers_Residential!L390+StdO_Customers_Small_Commercial!L390+StdO_Customers_Lighting!L390</f>
        <v>117083</v>
      </c>
      <c r="M390" s="12">
        <f>StdO_Customers_Residential!M390+StdO_Customers_Small_Commercial!M390+StdO_Customers_Lighting!M390</f>
        <v>114945</v>
      </c>
      <c r="N390" s="12">
        <f>StdO_Customers_Residential!N390+StdO_Customers_Small_Commercial!N390+StdO_Customers_Lighting!N390</f>
        <v>109974</v>
      </c>
      <c r="O390" s="12">
        <f>StdO_Customers_Residential!O390+StdO_Customers_Small_Commercial!O390+StdO_Customers_Lighting!O390</f>
        <v>107231</v>
      </c>
      <c r="P390" s="12">
        <f>StdO_Customers_Residential!P390+StdO_Customers_Small_Commercial!P390+StdO_Customers_Lighting!P390</f>
        <v>104448</v>
      </c>
      <c r="Q390" s="12">
        <f>StdO_Customers_Residential!Q390+StdO_Customers_Small_Commercial!Q390+StdO_Customers_Lighting!Q390</f>
        <v>111874</v>
      </c>
      <c r="R390" s="12">
        <f>StdO_Customers_Residential!R390+StdO_Customers_Small_Commercial!R390+StdO_Customers_Lighting!R390</f>
        <v>127584</v>
      </c>
      <c r="S390" s="12">
        <f>StdO_Customers_Residential!S390+StdO_Customers_Small_Commercial!S390+StdO_Customers_Lighting!S390</f>
        <v>138027</v>
      </c>
      <c r="T390" s="12">
        <f>StdO_Customers_Residential!T390+StdO_Customers_Small_Commercial!T390+StdO_Customers_Lighting!T390</f>
        <v>139182</v>
      </c>
      <c r="U390" s="12">
        <f>StdO_Customers_Residential!U390+StdO_Customers_Small_Commercial!U390+StdO_Customers_Lighting!U390</f>
        <v>141691</v>
      </c>
      <c r="V390" s="12">
        <f>StdO_Customers_Residential!V390+StdO_Customers_Small_Commercial!V390+StdO_Customers_Lighting!V390</f>
        <v>128754</v>
      </c>
      <c r="W390" s="12">
        <f>StdO_Customers_Residential!W390+StdO_Customers_Small_Commercial!W390+StdO_Customers_Lighting!W390</f>
        <v>111207</v>
      </c>
      <c r="X390" s="12">
        <f>StdO_Customers_Residential!X390+StdO_Customers_Small_Commercial!X390+StdO_Customers_Lighting!X390</f>
        <v>91713</v>
      </c>
      <c r="Y390" s="12">
        <f>StdO_Customers_Residential!Y390+StdO_Customers_Small_Commercial!Y390+StdO_Customers_Lighting!Y390</f>
        <v>81718</v>
      </c>
      <c r="AA390" s="2">
        <f>IFERROR(INDEX('Holiday Schedule'!$D$3:$D$24,MATCH(Total_StdO_Customers!A390,'Holiday Schedule'!$C$3:$C$24,0)),0)</f>
        <v>0</v>
      </c>
      <c r="AB390" s="2">
        <f t="shared" si="40"/>
        <v>5</v>
      </c>
      <c r="AC390" s="2">
        <f t="shared" si="41"/>
        <v>1905331</v>
      </c>
      <c r="AD390" s="5">
        <f t="shared" si="42"/>
        <v>642221</v>
      </c>
      <c r="AE390" s="5">
        <f t="shared" si="43"/>
        <v>2547552</v>
      </c>
      <c r="AG390" s="2">
        <f t="shared" si="44"/>
        <v>1</v>
      </c>
      <c r="AH390" s="2">
        <f t="shared" si="45"/>
        <v>2025</v>
      </c>
      <c r="AJ390" s="5">
        <f t="shared" si="46"/>
        <v>141691</v>
      </c>
      <c r="AK390" s="2">
        <f t="shared" si="47"/>
        <v>20</v>
      </c>
    </row>
    <row r="391" spans="1:37" x14ac:dyDescent="0.25">
      <c r="A391" s="4">
        <v>45674</v>
      </c>
      <c r="B391" s="12">
        <f>StdO_Customers_Residential!B391+StdO_Customers_Small_Commercial!B391+StdO_Customers_Lighting!B391</f>
        <v>77143</v>
      </c>
      <c r="C391" s="12">
        <f>StdO_Customers_Residential!C391+StdO_Customers_Small_Commercial!C391+StdO_Customers_Lighting!C391</f>
        <v>73320</v>
      </c>
      <c r="D391" s="12">
        <f>StdO_Customers_Residential!D391+StdO_Customers_Small_Commercial!D391+StdO_Customers_Lighting!D391</f>
        <v>70789</v>
      </c>
      <c r="E391" s="12">
        <f>StdO_Customers_Residential!E391+StdO_Customers_Small_Commercial!E391+StdO_Customers_Lighting!E391</f>
        <v>71902</v>
      </c>
      <c r="F391" s="12">
        <f>StdO_Customers_Residential!F391+StdO_Customers_Small_Commercial!F391+StdO_Customers_Lighting!F391</f>
        <v>75039</v>
      </c>
      <c r="G391" s="12">
        <f>StdO_Customers_Residential!G391+StdO_Customers_Small_Commercial!G391+StdO_Customers_Lighting!G391</f>
        <v>85071</v>
      </c>
      <c r="H391" s="12">
        <f>StdO_Customers_Residential!H391+StdO_Customers_Small_Commercial!H391+StdO_Customers_Lighting!H391</f>
        <v>109181</v>
      </c>
      <c r="I391" s="12">
        <f>StdO_Customers_Residential!I391+StdO_Customers_Small_Commercial!I391+StdO_Customers_Lighting!I391</f>
        <v>123541</v>
      </c>
      <c r="J391" s="12">
        <f>StdO_Customers_Residential!J391+StdO_Customers_Small_Commercial!J391+StdO_Customers_Lighting!J391</f>
        <v>120431</v>
      </c>
      <c r="K391" s="12">
        <f>StdO_Customers_Residential!K391+StdO_Customers_Small_Commercial!K391+StdO_Customers_Lighting!K391</f>
        <v>118941</v>
      </c>
      <c r="L391" s="12">
        <f>StdO_Customers_Residential!L391+StdO_Customers_Small_Commercial!L391+StdO_Customers_Lighting!L391</f>
        <v>117501</v>
      </c>
      <c r="M391" s="12">
        <f>StdO_Customers_Residential!M391+StdO_Customers_Small_Commercial!M391+StdO_Customers_Lighting!M391</f>
        <v>115350</v>
      </c>
      <c r="N391" s="12">
        <f>StdO_Customers_Residential!N391+StdO_Customers_Small_Commercial!N391+StdO_Customers_Lighting!N391</f>
        <v>110350</v>
      </c>
      <c r="O391" s="12">
        <f>StdO_Customers_Residential!O391+StdO_Customers_Small_Commercial!O391+StdO_Customers_Lighting!O391</f>
        <v>107598</v>
      </c>
      <c r="P391" s="12">
        <f>StdO_Customers_Residential!P391+StdO_Customers_Small_Commercial!P391+StdO_Customers_Lighting!P391</f>
        <v>104815</v>
      </c>
      <c r="Q391" s="12">
        <f>StdO_Customers_Residential!Q391+StdO_Customers_Small_Commercial!Q391+StdO_Customers_Lighting!Q391</f>
        <v>112277</v>
      </c>
      <c r="R391" s="12">
        <f>StdO_Customers_Residential!R391+StdO_Customers_Small_Commercial!R391+StdO_Customers_Lighting!R391</f>
        <v>128041</v>
      </c>
      <c r="S391" s="12">
        <f>StdO_Customers_Residential!S391+StdO_Customers_Small_Commercial!S391+StdO_Customers_Lighting!S391</f>
        <v>138546</v>
      </c>
      <c r="T391" s="12">
        <f>StdO_Customers_Residential!T391+StdO_Customers_Small_Commercial!T391+StdO_Customers_Lighting!T391</f>
        <v>139710</v>
      </c>
      <c r="U391" s="12">
        <f>StdO_Customers_Residential!U391+StdO_Customers_Small_Commercial!U391+StdO_Customers_Lighting!U391</f>
        <v>142228</v>
      </c>
      <c r="V391" s="12">
        <f>StdO_Customers_Residential!V391+StdO_Customers_Small_Commercial!V391+StdO_Customers_Lighting!V391</f>
        <v>129226</v>
      </c>
      <c r="W391" s="12">
        <f>StdO_Customers_Residential!W391+StdO_Customers_Small_Commercial!W391+StdO_Customers_Lighting!W391</f>
        <v>111605</v>
      </c>
      <c r="X391" s="12">
        <f>StdO_Customers_Residential!X391+StdO_Customers_Small_Commercial!X391+StdO_Customers_Lighting!X391</f>
        <v>92040</v>
      </c>
      <c r="Y391" s="12">
        <f>StdO_Customers_Residential!Y391+StdO_Customers_Small_Commercial!Y391+StdO_Customers_Lighting!Y391</f>
        <v>82005</v>
      </c>
      <c r="AA391" s="2">
        <f>IFERROR(INDEX('Holiday Schedule'!$D$3:$D$24,MATCH(Total_StdO_Customers!A391,'Holiday Schedule'!$C$3:$C$24,0)),0)</f>
        <v>0</v>
      </c>
      <c r="AB391" s="2">
        <f t="shared" si="40"/>
        <v>6</v>
      </c>
      <c r="AC391" s="2">
        <f t="shared" si="41"/>
        <v>1912200</v>
      </c>
      <c r="AD391" s="5">
        <f t="shared" si="42"/>
        <v>644450</v>
      </c>
      <c r="AE391" s="5">
        <f t="shared" si="43"/>
        <v>2556650</v>
      </c>
      <c r="AG391" s="2">
        <f t="shared" si="44"/>
        <v>1</v>
      </c>
      <c r="AH391" s="2">
        <f t="shared" si="45"/>
        <v>2025</v>
      </c>
      <c r="AJ391" s="5">
        <f t="shared" si="46"/>
        <v>142228</v>
      </c>
      <c r="AK391" s="2">
        <f t="shared" si="47"/>
        <v>20</v>
      </c>
    </row>
    <row r="392" spans="1:37" x14ac:dyDescent="0.25">
      <c r="A392" s="4">
        <v>45675</v>
      </c>
      <c r="B392" s="12">
        <f>StdO_Customers_Residential!B392+StdO_Customers_Small_Commercial!B392+StdO_Customers_Lighting!B392</f>
        <v>77776</v>
      </c>
      <c r="C392" s="12">
        <f>StdO_Customers_Residential!C392+StdO_Customers_Small_Commercial!C392+StdO_Customers_Lighting!C392</f>
        <v>73892</v>
      </c>
      <c r="D392" s="12">
        <f>StdO_Customers_Residential!D392+StdO_Customers_Small_Commercial!D392+StdO_Customers_Lighting!D392</f>
        <v>71550</v>
      </c>
      <c r="E392" s="12">
        <f>StdO_Customers_Residential!E392+StdO_Customers_Small_Commercial!E392+StdO_Customers_Lighting!E392</f>
        <v>71989</v>
      </c>
      <c r="F392" s="12">
        <f>StdO_Customers_Residential!F392+StdO_Customers_Small_Commercial!F392+StdO_Customers_Lighting!F392</f>
        <v>74896</v>
      </c>
      <c r="G392" s="12">
        <f>StdO_Customers_Residential!G392+StdO_Customers_Small_Commercial!G392+StdO_Customers_Lighting!G392</f>
        <v>83198</v>
      </c>
      <c r="H392" s="12">
        <f>StdO_Customers_Residential!H392+StdO_Customers_Small_Commercial!H392+StdO_Customers_Lighting!H392</f>
        <v>103876</v>
      </c>
      <c r="I392" s="12">
        <f>StdO_Customers_Residential!I392+StdO_Customers_Small_Commercial!I392+StdO_Customers_Lighting!I392</f>
        <v>118249</v>
      </c>
      <c r="J392" s="12">
        <f>StdO_Customers_Residential!J392+StdO_Customers_Small_Commercial!J392+StdO_Customers_Lighting!J392</f>
        <v>119704</v>
      </c>
      <c r="K392" s="12">
        <f>StdO_Customers_Residential!K392+StdO_Customers_Small_Commercial!K392+StdO_Customers_Lighting!K392</f>
        <v>122520</v>
      </c>
      <c r="L392" s="12">
        <f>StdO_Customers_Residential!L392+StdO_Customers_Small_Commercial!L392+StdO_Customers_Lighting!L392</f>
        <v>120499</v>
      </c>
      <c r="M392" s="12">
        <f>StdO_Customers_Residential!M392+StdO_Customers_Small_Commercial!M392+StdO_Customers_Lighting!M392</f>
        <v>118195</v>
      </c>
      <c r="N392" s="12">
        <f>StdO_Customers_Residential!N392+StdO_Customers_Small_Commercial!N392+StdO_Customers_Lighting!N392</f>
        <v>113241</v>
      </c>
      <c r="O392" s="12">
        <f>StdO_Customers_Residential!O392+StdO_Customers_Small_Commercial!O392+StdO_Customers_Lighting!O392</f>
        <v>109981</v>
      </c>
      <c r="P392" s="12">
        <f>StdO_Customers_Residential!P392+StdO_Customers_Small_Commercial!P392+StdO_Customers_Lighting!P392</f>
        <v>107376</v>
      </c>
      <c r="Q392" s="12">
        <f>StdO_Customers_Residential!Q392+StdO_Customers_Small_Commercial!Q392+StdO_Customers_Lighting!Q392</f>
        <v>115012</v>
      </c>
      <c r="R392" s="12">
        <f>StdO_Customers_Residential!R392+StdO_Customers_Small_Commercial!R392+StdO_Customers_Lighting!R392</f>
        <v>130364</v>
      </c>
      <c r="S392" s="12">
        <f>StdO_Customers_Residential!S392+StdO_Customers_Small_Commercial!S392+StdO_Customers_Lighting!S392</f>
        <v>141941</v>
      </c>
      <c r="T392" s="12">
        <f>StdO_Customers_Residential!T392+StdO_Customers_Small_Commercial!T392+StdO_Customers_Lighting!T392</f>
        <v>140923</v>
      </c>
      <c r="U392" s="12">
        <f>StdO_Customers_Residential!U392+StdO_Customers_Small_Commercial!U392+StdO_Customers_Lighting!U392</f>
        <v>141224</v>
      </c>
      <c r="V392" s="12">
        <f>StdO_Customers_Residential!V392+StdO_Customers_Small_Commercial!V392+StdO_Customers_Lighting!V392</f>
        <v>128993</v>
      </c>
      <c r="W392" s="12">
        <f>StdO_Customers_Residential!W392+StdO_Customers_Small_Commercial!W392+StdO_Customers_Lighting!W392</f>
        <v>110950</v>
      </c>
      <c r="X392" s="12">
        <f>StdO_Customers_Residential!X392+StdO_Customers_Small_Commercial!X392+StdO_Customers_Lighting!X392</f>
        <v>92718</v>
      </c>
      <c r="Y392" s="12">
        <f>StdO_Customers_Residential!Y392+StdO_Customers_Small_Commercial!Y392+StdO_Customers_Lighting!Y392</f>
        <v>82498</v>
      </c>
      <c r="AA392" s="2">
        <f>IFERROR(INDEX('Holiday Schedule'!$D$3:$D$24,MATCH(Total_StdO_Customers!A392,'Holiday Schedule'!$C$3:$C$24,0)),0)</f>
        <v>0</v>
      </c>
      <c r="AB392" s="2">
        <f t="shared" si="40"/>
        <v>7</v>
      </c>
      <c r="AC392" s="2">
        <f t="shared" si="41"/>
        <v>0</v>
      </c>
      <c r="AD392" s="5">
        <f t="shared" si="42"/>
        <v>2571565</v>
      </c>
      <c r="AE392" s="5">
        <f t="shared" si="43"/>
        <v>2571565</v>
      </c>
      <c r="AG392" s="2">
        <f t="shared" si="44"/>
        <v>1</v>
      </c>
      <c r="AH392" s="2">
        <f t="shared" si="45"/>
        <v>2025</v>
      </c>
      <c r="AJ392" s="5">
        <f t="shared" si="46"/>
        <v>141941</v>
      </c>
      <c r="AK392" s="2">
        <f t="shared" si="47"/>
        <v>18</v>
      </c>
    </row>
    <row r="393" spans="1:37" x14ac:dyDescent="0.25">
      <c r="A393" s="4">
        <v>45676</v>
      </c>
      <c r="B393" s="12">
        <f>StdO_Customers_Residential!B393+StdO_Customers_Small_Commercial!B393+StdO_Customers_Lighting!B393</f>
        <v>77754</v>
      </c>
      <c r="C393" s="12">
        <f>StdO_Customers_Residential!C393+StdO_Customers_Small_Commercial!C393+StdO_Customers_Lighting!C393</f>
        <v>73870</v>
      </c>
      <c r="D393" s="12">
        <f>StdO_Customers_Residential!D393+StdO_Customers_Small_Commercial!D393+StdO_Customers_Lighting!D393</f>
        <v>71530</v>
      </c>
      <c r="E393" s="12">
        <f>StdO_Customers_Residential!E393+StdO_Customers_Small_Commercial!E393+StdO_Customers_Lighting!E393</f>
        <v>71971</v>
      </c>
      <c r="F393" s="12">
        <f>StdO_Customers_Residential!F393+StdO_Customers_Small_Commercial!F393+StdO_Customers_Lighting!F393</f>
        <v>74877</v>
      </c>
      <c r="G393" s="12">
        <f>StdO_Customers_Residential!G393+StdO_Customers_Small_Commercial!G393+StdO_Customers_Lighting!G393</f>
        <v>83177</v>
      </c>
      <c r="H393" s="12">
        <f>StdO_Customers_Residential!H393+StdO_Customers_Small_Commercial!H393+StdO_Customers_Lighting!H393</f>
        <v>103848</v>
      </c>
      <c r="I393" s="12">
        <f>StdO_Customers_Residential!I393+StdO_Customers_Small_Commercial!I393+StdO_Customers_Lighting!I393</f>
        <v>118225</v>
      </c>
      <c r="J393" s="12">
        <f>StdO_Customers_Residential!J393+StdO_Customers_Small_Commercial!J393+StdO_Customers_Lighting!J393</f>
        <v>119669</v>
      </c>
      <c r="K393" s="12">
        <f>StdO_Customers_Residential!K393+StdO_Customers_Small_Commercial!K393+StdO_Customers_Lighting!K393</f>
        <v>122484</v>
      </c>
      <c r="L393" s="12">
        <f>StdO_Customers_Residential!L393+StdO_Customers_Small_Commercial!L393+StdO_Customers_Lighting!L393</f>
        <v>120470</v>
      </c>
      <c r="M393" s="12">
        <f>StdO_Customers_Residential!M393+StdO_Customers_Small_Commercial!M393+StdO_Customers_Lighting!M393</f>
        <v>118170</v>
      </c>
      <c r="N393" s="12">
        <f>StdO_Customers_Residential!N393+StdO_Customers_Small_Commercial!N393+StdO_Customers_Lighting!N393</f>
        <v>113210</v>
      </c>
      <c r="O393" s="12">
        <f>StdO_Customers_Residential!O393+StdO_Customers_Small_Commercial!O393+StdO_Customers_Lighting!O393</f>
        <v>109953</v>
      </c>
      <c r="P393" s="12">
        <f>StdO_Customers_Residential!P393+StdO_Customers_Small_Commercial!P393+StdO_Customers_Lighting!P393</f>
        <v>107349</v>
      </c>
      <c r="Q393" s="12">
        <f>StdO_Customers_Residential!Q393+StdO_Customers_Small_Commercial!Q393+StdO_Customers_Lighting!Q393</f>
        <v>114977</v>
      </c>
      <c r="R393" s="12">
        <f>StdO_Customers_Residential!R393+StdO_Customers_Small_Commercial!R393+StdO_Customers_Lighting!R393</f>
        <v>130299</v>
      </c>
      <c r="S393" s="12">
        <f>StdO_Customers_Residential!S393+StdO_Customers_Small_Commercial!S393+StdO_Customers_Lighting!S393</f>
        <v>141899</v>
      </c>
      <c r="T393" s="12">
        <f>StdO_Customers_Residential!T393+StdO_Customers_Small_Commercial!T393+StdO_Customers_Lighting!T393</f>
        <v>140879</v>
      </c>
      <c r="U393" s="12">
        <f>StdO_Customers_Residential!U393+StdO_Customers_Small_Commercial!U393+StdO_Customers_Lighting!U393</f>
        <v>141180</v>
      </c>
      <c r="V393" s="12">
        <f>StdO_Customers_Residential!V393+StdO_Customers_Small_Commercial!V393+StdO_Customers_Lighting!V393</f>
        <v>128954</v>
      </c>
      <c r="W393" s="12">
        <f>StdO_Customers_Residential!W393+StdO_Customers_Small_Commercial!W393+StdO_Customers_Lighting!W393</f>
        <v>110917</v>
      </c>
      <c r="X393" s="12">
        <f>StdO_Customers_Residential!X393+StdO_Customers_Small_Commercial!X393+StdO_Customers_Lighting!X393</f>
        <v>92693</v>
      </c>
      <c r="Y393" s="12">
        <f>StdO_Customers_Residential!Y393+StdO_Customers_Small_Commercial!Y393+StdO_Customers_Lighting!Y393</f>
        <v>82476</v>
      </c>
      <c r="AA393" s="2">
        <f>IFERROR(INDEX('Holiday Schedule'!$D$3:$D$24,MATCH(Total_StdO_Customers!A393,'Holiday Schedule'!$C$3:$C$24,0)),0)</f>
        <v>0</v>
      </c>
      <c r="AB393" s="2">
        <f t="shared" si="40"/>
        <v>1</v>
      </c>
      <c r="AC393" s="2">
        <f t="shared" si="41"/>
        <v>0</v>
      </c>
      <c r="AD393" s="5">
        <f t="shared" si="42"/>
        <v>2570831</v>
      </c>
      <c r="AE393" s="5">
        <f t="shared" si="43"/>
        <v>2570831</v>
      </c>
      <c r="AG393" s="2">
        <f t="shared" si="44"/>
        <v>1</v>
      </c>
      <c r="AH393" s="2">
        <f t="shared" si="45"/>
        <v>2025</v>
      </c>
      <c r="AJ393" s="5">
        <f t="shared" si="46"/>
        <v>141899</v>
      </c>
      <c r="AK393" s="2">
        <f t="shared" si="47"/>
        <v>18</v>
      </c>
    </row>
    <row r="394" spans="1:37" x14ac:dyDescent="0.25">
      <c r="A394" s="4">
        <v>45677</v>
      </c>
      <c r="B394" s="12">
        <f>StdO_Customers_Residential!B394+StdO_Customers_Small_Commercial!B394+StdO_Customers_Lighting!B394</f>
        <v>77707</v>
      </c>
      <c r="C394" s="12">
        <f>StdO_Customers_Residential!C394+StdO_Customers_Small_Commercial!C394+StdO_Customers_Lighting!C394</f>
        <v>73827</v>
      </c>
      <c r="D394" s="12">
        <f>StdO_Customers_Residential!D394+StdO_Customers_Small_Commercial!D394+StdO_Customers_Lighting!D394</f>
        <v>71488</v>
      </c>
      <c r="E394" s="12">
        <f>StdO_Customers_Residential!E394+StdO_Customers_Small_Commercial!E394+StdO_Customers_Lighting!E394</f>
        <v>71929</v>
      </c>
      <c r="F394" s="12">
        <f>StdO_Customers_Residential!F394+StdO_Customers_Small_Commercial!F394+StdO_Customers_Lighting!F394</f>
        <v>74830</v>
      </c>
      <c r="G394" s="12">
        <f>StdO_Customers_Residential!G394+StdO_Customers_Small_Commercial!G394+StdO_Customers_Lighting!G394</f>
        <v>83126</v>
      </c>
      <c r="H394" s="12">
        <f>StdO_Customers_Residential!H394+StdO_Customers_Small_Commercial!H394+StdO_Customers_Lighting!H394</f>
        <v>103795</v>
      </c>
      <c r="I394" s="12">
        <f>StdO_Customers_Residential!I394+StdO_Customers_Small_Commercial!I394+StdO_Customers_Lighting!I394</f>
        <v>118187</v>
      </c>
      <c r="J394" s="12">
        <f>StdO_Customers_Residential!J394+StdO_Customers_Small_Commercial!J394+StdO_Customers_Lighting!J394</f>
        <v>119614</v>
      </c>
      <c r="K394" s="12">
        <f>StdO_Customers_Residential!K394+StdO_Customers_Small_Commercial!K394+StdO_Customers_Lighting!K394</f>
        <v>122418</v>
      </c>
      <c r="L394" s="12">
        <f>StdO_Customers_Residential!L394+StdO_Customers_Small_Commercial!L394+StdO_Customers_Lighting!L394</f>
        <v>120402</v>
      </c>
      <c r="M394" s="12">
        <f>StdO_Customers_Residential!M394+StdO_Customers_Small_Commercial!M394+StdO_Customers_Lighting!M394</f>
        <v>118094</v>
      </c>
      <c r="N394" s="12">
        <f>StdO_Customers_Residential!N394+StdO_Customers_Small_Commercial!N394+StdO_Customers_Lighting!N394</f>
        <v>113140</v>
      </c>
      <c r="O394" s="12">
        <f>StdO_Customers_Residential!O394+StdO_Customers_Small_Commercial!O394+StdO_Customers_Lighting!O394</f>
        <v>109883</v>
      </c>
      <c r="P394" s="12">
        <f>StdO_Customers_Residential!P394+StdO_Customers_Small_Commercial!P394+StdO_Customers_Lighting!P394</f>
        <v>107282</v>
      </c>
      <c r="Q394" s="12">
        <f>StdO_Customers_Residential!Q394+StdO_Customers_Small_Commercial!Q394+StdO_Customers_Lighting!Q394</f>
        <v>114905</v>
      </c>
      <c r="R394" s="12">
        <f>StdO_Customers_Residential!R394+StdO_Customers_Small_Commercial!R394+StdO_Customers_Lighting!R394</f>
        <v>130200</v>
      </c>
      <c r="S394" s="12">
        <f>StdO_Customers_Residential!S394+StdO_Customers_Small_Commercial!S394+StdO_Customers_Lighting!S394</f>
        <v>141812</v>
      </c>
      <c r="T394" s="12">
        <f>StdO_Customers_Residential!T394+StdO_Customers_Small_Commercial!T394+StdO_Customers_Lighting!T394</f>
        <v>140794</v>
      </c>
      <c r="U394" s="12">
        <f>StdO_Customers_Residential!U394+StdO_Customers_Small_Commercial!U394+StdO_Customers_Lighting!U394</f>
        <v>141092</v>
      </c>
      <c r="V394" s="12">
        <f>StdO_Customers_Residential!V394+StdO_Customers_Small_Commercial!V394+StdO_Customers_Lighting!V394</f>
        <v>128875</v>
      </c>
      <c r="W394" s="12">
        <f>StdO_Customers_Residential!W394+StdO_Customers_Small_Commercial!W394+StdO_Customers_Lighting!W394</f>
        <v>110851</v>
      </c>
      <c r="X394" s="12">
        <f>StdO_Customers_Residential!X394+StdO_Customers_Small_Commercial!X394+StdO_Customers_Lighting!X394</f>
        <v>92636</v>
      </c>
      <c r="Y394" s="12">
        <f>StdO_Customers_Residential!Y394+StdO_Customers_Small_Commercial!Y394+StdO_Customers_Lighting!Y394</f>
        <v>82429</v>
      </c>
      <c r="AA394" s="2">
        <f>IFERROR(INDEX('Holiday Schedule'!$D$3:$D$24,MATCH(Total_StdO_Customers!A394,'Holiday Schedule'!$C$3:$C$24,0)),0)</f>
        <v>0</v>
      </c>
      <c r="AB394" s="2">
        <f t="shared" ref="AB394:AB457" si="48">WEEKDAY(A394)</f>
        <v>2</v>
      </c>
      <c r="AC394" s="2">
        <f t="shared" ref="AC394:AC457" si="49">IF(AND(AB394&gt;1,AB394&lt;7,AA394&lt;1),SUM(I394:X394),0)</f>
        <v>1930185</v>
      </c>
      <c r="AD394" s="5">
        <f t="shared" ref="AD394:AD457" si="50">AE394-AC394</f>
        <v>639131</v>
      </c>
      <c r="AE394" s="5">
        <f t="shared" ref="AE394:AE457" si="51">SUM(B394:Y394)</f>
        <v>2569316</v>
      </c>
      <c r="AG394" s="2">
        <f t="shared" ref="AG394:AG457" si="52">MONTH(A394)</f>
        <v>1</v>
      </c>
      <c r="AH394" s="2">
        <f t="shared" ref="AH394:AH457" si="53">YEAR(A394)</f>
        <v>2025</v>
      </c>
      <c r="AJ394" s="5">
        <f t="shared" ref="AJ394:AJ457" si="54">MAX(B394:Y394)</f>
        <v>141812</v>
      </c>
      <c r="AK394" s="2">
        <f t="shared" ref="AK394:AK457" si="55">IF(AE394&gt;0,INDEX(B$8:Y$8,MATCH(AJ394,B394:Y394,0)),"")</f>
        <v>18</v>
      </c>
    </row>
    <row r="395" spans="1:37" x14ac:dyDescent="0.25">
      <c r="A395" s="4">
        <v>45678</v>
      </c>
      <c r="B395" s="12">
        <f>StdO_Customers_Residential!B395+StdO_Customers_Small_Commercial!B395+StdO_Customers_Lighting!B395</f>
        <v>77485</v>
      </c>
      <c r="C395" s="12">
        <f>StdO_Customers_Residential!C395+StdO_Customers_Small_Commercial!C395+StdO_Customers_Lighting!C395</f>
        <v>73643</v>
      </c>
      <c r="D395" s="12">
        <f>StdO_Customers_Residential!D395+StdO_Customers_Small_Commercial!D395+StdO_Customers_Lighting!D395</f>
        <v>71096</v>
      </c>
      <c r="E395" s="12">
        <f>StdO_Customers_Residential!E395+StdO_Customers_Small_Commercial!E395+StdO_Customers_Lighting!E395</f>
        <v>72214</v>
      </c>
      <c r="F395" s="12">
        <f>StdO_Customers_Residential!F395+StdO_Customers_Small_Commercial!F395+StdO_Customers_Lighting!F395</f>
        <v>75368</v>
      </c>
      <c r="G395" s="12">
        <f>StdO_Customers_Residential!G395+StdO_Customers_Small_Commercial!G395+StdO_Customers_Lighting!G395</f>
        <v>85445</v>
      </c>
      <c r="H395" s="12">
        <f>StdO_Customers_Residential!H395+StdO_Customers_Small_Commercial!H395+StdO_Customers_Lighting!H395</f>
        <v>109667</v>
      </c>
      <c r="I395" s="12">
        <f>StdO_Customers_Residential!I395+StdO_Customers_Small_Commercial!I395+StdO_Customers_Lighting!I395</f>
        <v>124082</v>
      </c>
      <c r="J395" s="12">
        <f>StdO_Customers_Residential!J395+StdO_Customers_Small_Commercial!J395+StdO_Customers_Lighting!J395</f>
        <v>120978</v>
      </c>
      <c r="K395" s="12">
        <f>StdO_Customers_Residential!K395+StdO_Customers_Small_Commercial!K395+StdO_Customers_Lighting!K395</f>
        <v>119466</v>
      </c>
      <c r="L395" s="12">
        <f>StdO_Customers_Residential!L395+StdO_Customers_Small_Commercial!L395+StdO_Customers_Lighting!L395</f>
        <v>118010</v>
      </c>
      <c r="M395" s="12">
        <f>StdO_Customers_Residential!M395+StdO_Customers_Small_Commercial!M395+StdO_Customers_Lighting!M395</f>
        <v>115853</v>
      </c>
      <c r="N395" s="12">
        <f>StdO_Customers_Residential!N395+StdO_Customers_Small_Commercial!N395+StdO_Customers_Lighting!N395</f>
        <v>110857</v>
      </c>
      <c r="O395" s="12">
        <f>StdO_Customers_Residential!O395+StdO_Customers_Small_Commercial!O395+StdO_Customers_Lighting!O395</f>
        <v>108092</v>
      </c>
      <c r="P395" s="12">
        <f>StdO_Customers_Residential!P395+StdO_Customers_Small_Commercial!P395+StdO_Customers_Lighting!P395</f>
        <v>105275</v>
      </c>
      <c r="Q395" s="12">
        <f>StdO_Customers_Residential!Q395+StdO_Customers_Small_Commercial!Q395+StdO_Customers_Lighting!Q395</f>
        <v>112759</v>
      </c>
      <c r="R395" s="12">
        <f>StdO_Customers_Residential!R395+StdO_Customers_Small_Commercial!R395+StdO_Customers_Lighting!R395</f>
        <v>128590</v>
      </c>
      <c r="S395" s="12">
        <f>StdO_Customers_Residential!S395+StdO_Customers_Small_Commercial!S395+StdO_Customers_Lighting!S395</f>
        <v>139159</v>
      </c>
      <c r="T395" s="12">
        <f>StdO_Customers_Residential!T395+StdO_Customers_Small_Commercial!T395+StdO_Customers_Lighting!T395</f>
        <v>140334</v>
      </c>
      <c r="U395" s="12">
        <f>StdO_Customers_Residential!U395+StdO_Customers_Small_Commercial!U395+StdO_Customers_Lighting!U395</f>
        <v>142869</v>
      </c>
      <c r="V395" s="12">
        <f>StdO_Customers_Residential!V395+StdO_Customers_Small_Commercial!V395+StdO_Customers_Lighting!V395</f>
        <v>129817</v>
      </c>
      <c r="W395" s="12">
        <f>StdO_Customers_Residential!W395+StdO_Customers_Small_Commercial!W395+StdO_Customers_Lighting!W395</f>
        <v>112110</v>
      </c>
      <c r="X395" s="12">
        <f>StdO_Customers_Residential!X395+StdO_Customers_Small_Commercial!X395+StdO_Customers_Lighting!X395</f>
        <v>92448</v>
      </c>
      <c r="Y395" s="12">
        <f>StdO_Customers_Residential!Y395+StdO_Customers_Small_Commercial!Y395+StdO_Customers_Lighting!Y395</f>
        <v>82369</v>
      </c>
      <c r="AA395" s="2">
        <f>IFERROR(INDEX('Holiday Schedule'!$D$3:$D$24,MATCH(Total_StdO_Customers!A395,'Holiday Schedule'!$C$3:$C$24,0)),0)</f>
        <v>0</v>
      </c>
      <c r="AB395" s="2">
        <f t="shared" si="48"/>
        <v>3</v>
      </c>
      <c r="AC395" s="2">
        <f t="shared" si="49"/>
        <v>1920699</v>
      </c>
      <c r="AD395" s="5">
        <f t="shared" si="50"/>
        <v>647287</v>
      </c>
      <c r="AE395" s="5">
        <f t="shared" si="51"/>
        <v>2567986</v>
      </c>
      <c r="AG395" s="2">
        <f t="shared" si="52"/>
        <v>1</v>
      </c>
      <c r="AH395" s="2">
        <f t="shared" si="53"/>
        <v>2025</v>
      </c>
      <c r="AJ395" s="5">
        <f t="shared" si="54"/>
        <v>142869</v>
      </c>
      <c r="AK395" s="2">
        <f t="shared" si="55"/>
        <v>20</v>
      </c>
    </row>
    <row r="396" spans="1:37" x14ac:dyDescent="0.25">
      <c r="A396" s="4">
        <v>45679</v>
      </c>
      <c r="B396" s="12">
        <f>StdO_Customers_Residential!B396+StdO_Customers_Small_Commercial!B396+StdO_Customers_Lighting!B396</f>
        <v>77731</v>
      </c>
      <c r="C396" s="12">
        <f>StdO_Customers_Residential!C396+StdO_Customers_Small_Commercial!C396+StdO_Customers_Lighting!C396</f>
        <v>73871</v>
      </c>
      <c r="D396" s="12">
        <f>StdO_Customers_Residential!D396+StdO_Customers_Small_Commercial!D396+StdO_Customers_Lighting!D396</f>
        <v>71316</v>
      </c>
      <c r="E396" s="12">
        <f>StdO_Customers_Residential!E396+StdO_Customers_Small_Commercial!E396+StdO_Customers_Lighting!E396</f>
        <v>72432</v>
      </c>
      <c r="F396" s="12">
        <f>StdO_Customers_Residential!F396+StdO_Customers_Small_Commercial!F396+StdO_Customers_Lighting!F396</f>
        <v>75601</v>
      </c>
      <c r="G396" s="12">
        <f>StdO_Customers_Residential!G396+StdO_Customers_Small_Commercial!G396+StdO_Customers_Lighting!G396</f>
        <v>85719</v>
      </c>
      <c r="H396" s="12">
        <f>StdO_Customers_Residential!H396+StdO_Customers_Small_Commercial!H396+StdO_Customers_Lighting!H396</f>
        <v>110065</v>
      </c>
      <c r="I396" s="12">
        <f>StdO_Customers_Residential!I396+StdO_Customers_Small_Commercial!I396+StdO_Customers_Lighting!I396</f>
        <v>124509</v>
      </c>
      <c r="J396" s="12">
        <f>StdO_Customers_Residential!J396+StdO_Customers_Small_Commercial!J396+StdO_Customers_Lighting!J396</f>
        <v>121389</v>
      </c>
      <c r="K396" s="12">
        <f>StdO_Customers_Residential!K396+StdO_Customers_Small_Commercial!K396+StdO_Customers_Lighting!K396</f>
        <v>119855</v>
      </c>
      <c r="L396" s="12">
        <f>StdO_Customers_Residential!L396+StdO_Customers_Small_Commercial!L396+StdO_Customers_Lighting!L396</f>
        <v>118375</v>
      </c>
      <c r="M396" s="12">
        <f>StdO_Customers_Residential!M396+StdO_Customers_Small_Commercial!M396+StdO_Customers_Lighting!M396</f>
        <v>116211</v>
      </c>
      <c r="N396" s="12">
        <f>StdO_Customers_Residential!N396+StdO_Customers_Small_Commercial!N396+StdO_Customers_Lighting!N396</f>
        <v>111175</v>
      </c>
      <c r="O396" s="12">
        <f>StdO_Customers_Residential!O396+StdO_Customers_Small_Commercial!O396+StdO_Customers_Lighting!O396</f>
        <v>108396</v>
      </c>
      <c r="P396" s="12">
        <f>StdO_Customers_Residential!P396+StdO_Customers_Small_Commercial!P396+StdO_Customers_Lighting!P396</f>
        <v>105578</v>
      </c>
      <c r="Q396" s="12">
        <f>StdO_Customers_Residential!Q396+StdO_Customers_Small_Commercial!Q396+StdO_Customers_Lighting!Q396</f>
        <v>113110</v>
      </c>
      <c r="R396" s="12">
        <f>StdO_Customers_Residential!R396+StdO_Customers_Small_Commercial!R396+StdO_Customers_Lighting!R396</f>
        <v>129017</v>
      </c>
      <c r="S396" s="12">
        <f>StdO_Customers_Residential!S396+StdO_Customers_Small_Commercial!S396+StdO_Customers_Lighting!S396</f>
        <v>139668</v>
      </c>
      <c r="T396" s="12">
        <f>StdO_Customers_Residential!T396+StdO_Customers_Small_Commercial!T396+StdO_Customers_Lighting!T396</f>
        <v>140860</v>
      </c>
      <c r="U396" s="12">
        <f>StdO_Customers_Residential!U396+StdO_Customers_Small_Commercial!U396+StdO_Customers_Lighting!U396</f>
        <v>143412</v>
      </c>
      <c r="V396" s="12">
        <f>StdO_Customers_Residential!V396+StdO_Customers_Small_Commercial!V396+StdO_Customers_Lighting!V396</f>
        <v>130302</v>
      </c>
      <c r="W396" s="12">
        <f>StdO_Customers_Residential!W396+StdO_Customers_Small_Commercial!W396+StdO_Customers_Lighting!W396</f>
        <v>112509</v>
      </c>
      <c r="X396" s="12">
        <f>StdO_Customers_Residential!X396+StdO_Customers_Small_Commercial!X396+StdO_Customers_Lighting!X396</f>
        <v>92763</v>
      </c>
      <c r="Y396" s="12">
        <f>StdO_Customers_Residential!Y396+StdO_Customers_Small_Commercial!Y396+StdO_Customers_Lighting!Y396</f>
        <v>82636</v>
      </c>
      <c r="AA396" s="2">
        <f>IFERROR(INDEX('Holiday Schedule'!$D$3:$D$24,MATCH(Total_StdO_Customers!A396,'Holiday Schedule'!$C$3:$C$24,0)),0)</f>
        <v>0</v>
      </c>
      <c r="AB396" s="2">
        <f t="shared" si="48"/>
        <v>4</v>
      </c>
      <c r="AC396" s="2">
        <f t="shared" si="49"/>
        <v>1927129</v>
      </c>
      <c r="AD396" s="5">
        <f t="shared" si="50"/>
        <v>649371</v>
      </c>
      <c r="AE396" s="5">
        <f t="shared" si="51"/>
        <v>2576500</v>
      </c>
      <c r="AG396" s="2">
        <f t="shared" si="52"/>
        <v>1</v>
      </c>
      <c r="AH396" s="2">
        <f t="shared" si="53"/>
        <v>2025</v>
      </c>
      <c r="AJ396" s="5">
        <f t="shared" si="54"/>
        <v>143412</v>
      </c>
      <c r="AK396" s="2">
        <f t="shared" si="55"/>
        <v>20</v>
      </c>
    </row>
    <row r="397" spans="1:37" x14ac:dyDescent="0.25">
      <c r="A397" s="4">
        <v>45680</v>
      </c>
      <c r="B397" s="12">
        <f>StdO_Customers_Residential!B397+StdO_Customers_Small_Commercial!B397+StdO_Customers_Lighting!B397</f>
        <v>78092</v>
      </c>
      <c r="C397" s="12">
        <f>StdO_Customers_Residential!C397+StdO_Customers_Small_Commercial!C397+StdO_Customers_Lighting!C397</f>
        <v>74212</v>
      </c>
      <c r="D397" s="12">
        <f>StdO_Customers_Residential!D397+StdO_Customers_Small_Commercial!D397+StdO_Customers_Lighting!D397</f>
        <v>71641</v>
      </c>
      <c r="E397" s="12">
        <f>StdO_Customers_Residential!E397+StdO_Customers_Small_Commercial!E397+StdO_Customers_Lighting!E397</f>
        <v>72766</v>
      </c>
      <c r="F397" s="12">
        <f>StdO_Customers_Residential!F397+StdO_Customers_Small_Commercial!F397+StdO_Customers_Lighting!F397</f>
        <v>75945</v>
      </c>
      <c r="G397" s="12">
        <f>StdO_Customers_Residential!G397+StdO_Customers_Small_Commercial!G397+StdO_Customers_Lighting!G397</f>
        <v>86120</v>
      </c>
      <c r="H397" s="12">
        <f>StdO_Customers_Residential!H397+StdO_Customers_Small_Commercial!H397+StdO_Customers_Lighting!H397</f>
        <v>110596</v>
      </c>
      <c r="I397" s="12">
        <f>StdO_Customers_Residential!I397+StdO_Customers_Small_Commercial!I397+StdO_Customers_Lighting!I397</f>
        <v>125103</v>
      </c>
      <c r="J397" s="12">
        <f>StdO_Customers_Residential!J397+StdO_Customers_Small_Commercial!J397+StdO_Customers_Lighting!J397</f>
        <v>121952</v>
      </c>
      <c r="K397" s="12">
        <f>StdO_Customers_Residential!K397+StdO_Customers_Small_Commercial!K397+StdO_Customers_Lighting!K397</f>
        <v>120409</v>
      </c>
      <c r="L397" s="12">
        <f>StdO_Customers_Residential!L397+StdO_Customers_Small_Commercial!L397+StdO_Customers_Lighting!L397</f>
        <v>118919</v>
      </c>
      <c r="M397" s="12">
        <f>StdO_Customers_Residential!M397+StdO_Customers_Small_Commercial!M397+StdO_Customers_Lighting!M397</f>
        <v>116744</v>
      </c>
      <c r="N397" s="12">
        <f>StdO_Customers_Residential!N397+StdO_Customers_Small_Commercial!N397+StdO_Customers_Lighting!N397</f>
        <v>111681</v>
      </c>
      <c r="O397" s="12">
        <f>StdO_Customers_Residential!O397+StdO_Customers_Small_Commercial!O397+StdO_Customers_Lighting!O397</f>
        <v>108889</v>
      </c>
      <c r="P397" s="12">
        <f>StdO_Customers_Residential!P397+StdO_Customers_Small_Commercial!P397+StdO_Customers_Lighting!P397</f>
        <v>106058</v>
      </c>
      <c r="Q397" s="12">
        <f>StdO_Customers_Residential!Q397+StdO_Customers_Small_Commercial!Q397+StdO_Customers_Lighting!Q397</f>
        <v>113630</v>
      </c>
      <c r="R397" s="12">
        <f>StdO_Customers_Residential!R397+StdO_Customers_Small_Commercial!R397+StdO_Customers_Lighting!R397</f>
        <v>129628</v>
      </c>
      <c r="S397" s="12">
        <f>StdO_Customers_Residential!S397+StdO_Customers_Small_Commercial!S397+StdO_Customers_Lighting!S397</f>
        <v>140349</v>
      </c>
      <c r="T397" s="12">
        <f>StdO_Customers_Residential!T397+StdO_Customers_Small_Commercial!T397+StdO_Customers_Lighting!T397</f>
        <v>141552</v>
      </c>
      <c r="U397" s="12">
        <f>StdO_Customers_Residential!U397+StdO_Customers_Small_Commercial!U397+StdO_Customers_Lighting!U397</f>
        <v>144123</v>
      </c>
      <c r="V397" s="12">
        <f>StdO_Customers_Residential!V397+StdO_Customers_Small_Commercial!V397+StdO_Customers_Lighting!V397</f>
        <v>130943</v>
      </c>
      <c r="W397" s="12">
        <f>StdO_Customers_Residential!W397+StdO_Customers_Small_Commercial!W397+StdO_Customers_Lighting!W397</f>
        <v>113052</v>
      </c>
      <c r="X397" s="12">
        <f>StdO_Customers_Residential!X397+StdO_Customers_Small_Commercial!X397+StdO_Customers_Lighting!X397</f>
        <v>93203</v>
      </c>
      <c r="Y397" s="12">
        <f>StdO_Customers_Residential!Y397+StdO_Customers_Small_Commercial!Y397+StdO_Customers_Lighting!Y397</f>
        <v>83026</v>
      </c>
      <c r="AA397" s="2">
        <f>IFERROR(INDEX('Holiday Schedule'!$D$3:$D$24,MATCH(Total_StdO_Customers!A397,'Holiday Schedule'!$C$3:$C$24,0)),0)</f>
        <v>0</v>
      </c>
      <c r="AB397" s="2">
        <f t="shared" si="48"/>
        <v>5</v>
      </c>
      <c r="AC397" s="2">
        <f t="shared" si="49"/>
        <v>1936235</v>
      </c>
      <c r="AD397" s="5">
        <f t="shared" si="50"/>
        <v>652398</v>
      </c>
      <c r="AE397" s="5">
        <f t="shared" si="51"/>
        <v>2588633</v>
      </c>
      <c r="AG397" s="2">
        <f t="shared" si="52"/>
        <v>1</v>
      </c>
      <c r="AH397" s="2">
        <f t="shared" si="53"/>
        <v>2025</v>
      </c>
      <c r="AJ397" s="5">
        <f t="shared" si="54"/>
        <v>144123</v>
      </c>
      <c r="AK397" s="2">
        <f t="shared" si="55"/>
        <v>20</v>
      </c>
    </row>
    <row r="398" spans="1:37" x14ac:dyDescent="0.25">
      <c r="A398" s="4">
        <v>45681</v>
      </c>
      <c r="B398" s="12">
        <f>StdO_Customers_Residential!B398+StdO_Customers_Small_Commercial!B398+StdO_Customers_Lighting!B398</f>
        <v>78580</v>
      </c>
      <c r="C398" s="12">
        <f>StdO_Customers_Residential!C398+StdO_Customers_Small_Commercial!C398+StdO_Customers_Lighting!C398</f>
        <v>74673</v>
      </c>
      <c r="D398" s="12">
        <f>StdO_Customers_Residential!D398+StdO_Customers_Small_Commercial!D398+StdO_Customers_Lighting!D398</f>
        <v>72084</v>
      </c>
      <c r="E398" s="12">
        <f>StdO_Customers_Residential!E398+StdO_Customers_Small_Commercial!E398+StdO_Customers_Lighting!E398</f>
        <v>73215</v>
      </c>
      <c r="F398" s="12">
        <f>StdO_Customers_Residential!F398+StdO_Customers_Small_Commercial!F398+StdO_Customers_Lighting!F398</f>
        <v>76414</v>
      </c>
      <c r="G398" s="12">
        <f>StdO_Customers_Residential!G398+StdO_Customers_Small_Commercial!G398+StdO_Customers_Lighting!G398</f>
        <v>86658</v>
      </c>
      <c r="H398" s="12">
        <f>StdO_Customers_Residential!H398+StdO_Customers_Small_Commercial!H398+StdO_Customers_Lighting!H398</f>
        <v>111307</v>
      </c>
      <c r="I398" s="12">
        <f>StdO_Customers_Residential!I398+StdO_Customers_Small_Commercial!I398+StdO_Customers_Lighting!I398</f>
        <v>125900</v>
      </c>
      <c r="J398" s="12">
        <f>StdO_Customers_Residential!J398+StdO_Customers_Small_Commercial!J398+StdO_Customers_Lighting!J398</f>
        <v>122725</v>
      </c>
      <c r="K398" s="12">
        <f>StdO_Customers_Residential!K398+StdO_Customers_Small_Commercial!K398+StdO_Customers_Lighting!K398</f>
        <v>121167</v>
      </c>
      <c r="L398" s="12">
        <f>StdO_Customers_Residential!L398+StdO_Customers_Small_Commercial!L398+StdO_Customers_Lighting!L398</f>
        <v>119661</v>
      </c>
      <c r="M398" s="12">
        <f>StdO_Customers_Residential!M398+StdO_Customers_Small_Commercial!M398+StdO_Customers_Lighting!M398</f>
        <v>117473</v>
      </c>
      <c r="N398" s="12">
        <f>StdO_Customers_Residential!N398+StdO_Customers_Small_Commercial!N398+StdO_Customers_Lighting!N398</f>
        <v>112375</v>
      </c>
      <c r="O398" s="12">
        <f>StdO_Customers_Residential!O398+StdO_Customers_Small_Commercial!O398+StdO_Customers_Lighting!O398</f>
        <v>109564</v>
      </c>
      <c r="P398" s="12">
        <f>StdO_Customers_Residential!P398+StdO_Customers_Small_Commercial!P398+StdO_Customers_Lighting!P398</f>
        <v>106715</v>
      </c>
      <c r="Q398" s="12">
        <f>StdO_Customers_Residential!Q398+StdO_Customers_Small_Commercial!Q398+StdO_Customers_Lighting!Q398</f>
        <v>114340</v>
      </c>
      <c r="R398" s="12">
        <f>StdO_Customers_Residential!R398+StdO_Customers_Small_Commercial!R398+StdO_Customers_Lighting!R398</f>
        <v>130434</v>
      </c>
      <c r="S398" s="12">
        <f>StdO_Customers_Residential!S398+StdO_Customers_Small_Commercial!S398+StdO_Customers_Lighting!S398</f>
        <v>141253</v>
      </c>
      <c r="T398" s="12">
        <f>StdO_Customers_Residential!T398+StdO_Customers_Small_Commercial!T398+StdO_Customers_Lighting!T398</f>
        <v>142470</v>
      </c>
      <c r="U398" s="12">
        <f>StdO_Customers_Residential!U398+StdO_Customers_Small_Commercial!U398+StdO_Customers_Lighting!U398</f>
        <v>145061</v>
      </c>
      <c r="V398" s="12">
        <f>StdO_Customers_Residential!V398+StdO_Customers_Small_Commercial!V398+StdO_Customers_Lighting!V398</f>
        <v>131792</v>
      </c>
      <c r="W398" s="12">
        <f>StdO_Customers_Residential!W398+StdO_Customers_Small_Commercial!W398+StdO_Customers_Lighting!W398</f>
        <v>113777</v>
      </c>
      <c r="X398" s="12">
        <f>StdO_Customers_Residential!X398+StdO_Customers_Small_Commercial!X398+StdO_Customers_Lighting!X398</f>
        <v>93794</v>
      </c>
      <c r="Y398" s="12">
        <f>StdO_Customers_Residential!Y398+StdO_Customers_Small_Commercial!Y398+StdO_Customers_Lighting!Y398</f>
        <v>83547</v>
      </c>
      <c r="AA398" s="2">
        <f>IFERROR(INDEX('Holiday Schedule'!$D$3:$D$24,MATCH(Total_StdO_Customers!A398,'Holiday Schedule'!$C$3:$C$24,0)),0)</f>
        <v>0</v>
      </c>
      <c r="AB398" s="2">
        <f t="shared" si="48"/>
        <v>6</v>
      </c>
      <c r="AC398" s="2">
        <f t="shared" si="49"/>
        <v>1948501</v>
      </c>
      <c r="AD398" s="5">
        <f t="shared" si="50"/>
        <v>656478</v>
      </c>
      <c r="AE398" s="5">
        <f t="shared" si="51"/>
        <v>2604979</v>
      </c>
      <c r="AG398" s="2">
        <f t="shared" si="52"/>
        <v>1</v>
      </c>
      <c r="AH398" s="2">
        <f t="shared" si="53"/>
        <v>2025</v>
      </c>
      <c r="AJ398" s="5">
        <f t="shared" si="54"/>
        <v>145061</v>
      </c>
      <c r="AK398" s="2">
        <f t="shared" si="55"/>
        <v>20</v>
      </c>
    </row>
    <row r="399" spans="1:37" x14ac:dyDescent="0.25">
      <c r="A399" s="4">
        <v>45682</v>
      </c>
      <c r="B399" s="12">
        <f>StdO_Customers_Residential!B399+StdO_Customers_Small_Commercial!B399+StdO_Customers_Lighting!B399</f>
        <v>79215</v>
      </c>
      <c r="C399" s="12">
        <f>StdO_Customers_Residential!C399+StdO_Customers_Small_Commercial!C399+StdO_Customers_Lighting!C399</f>
        <v>75244</v>
      </c>
      <c r="D399" s="12">
        <f>StdO_Customers_Residential!D399+StdO_Customers_Small_Commercial!D399+StdO_Customers_Lighting!D399</f>
        <v>72848</v>
      </c>
      <c r="E399" s="12">
        <f>StdO_Customers_Residential!E399+StdO_Customers_Small_Commercial!E399+StdO_Customers_Lighting!E399</f>
        <v>73296</v>
      </c>
      <c r="F399" s="12">
        <f>StdO_Customers_Residential!F399+StdO_Customers_Small_Commercial!F399+StdO_Customers_Lighting!F399</f>
        <v>76255</v>
      </c>
      <c r="G399" s="12">
        <f>StdO_Customers_Residential!G399+StdO_Customers_Small_Commercial!G399+StdO_Customers_Lighting!G399</f>
        <v>84735</v>
      </c>
      <c r="H399" s="12">
        <f>StdO_Customers_Residential!H399+StdO_Customers_Small_Commercial!H399+StdO_Customers_Lighting!H399</f>
        <v>105857</v>
      </c>
      <c r="I399" s="12">
        <f>StdO_Customers_Residential!I399+StdO_Customers_Small_Commercial!I399+StdO_Customers_Lighting!I399</f>
        <v>120489</v>
      </c>
      <c r="J399" s="12">
        <f>StdO_Customers_Residential!J399+StdO_Customers_Small_Commercial!J399+StdO_Customers_Lighting!J399</f>
        <v>121980</v>
      </c>
      <c r="K399" s="12">
        <f>StdO_Customers_Residential!K399+StdO_Customers_Small_Commercial!K399+StdO_Customers_Lighting!K399</f>
        <v>124830</v>
      </c>
      <c r="L399" s="12">
        <f>StdO_Customers_Residential!L399+StdO_Customers_Small_Commercial!L399+StdO_Customers_Lighting!L399</f>
        <v>122739</v>
      </c>
      <c r="M399" s="12">
        <f>StdO_Customers_Residential!M399+StdO_Customers_Small_Commercial!M399+StdO_Customers_Lighting!M399</f>
        <v>120393</v>
      </c>
      <c r="N399" s="12">
        <f>StdO_Customers_Residential!N399+StdO_Customers_Small_Commercial!N399+StdO_Customers_Lighting!N399</f>
        <v>115334</v>
      </c>
      <c r="O399" s="12">
        <f>StdO_Customers_Residential!O399+StdO_Customers_Small_Commercial!O399+StdO_Customers_Lighting!O399</f>
        <v>112005</v>
      </c>
      <c r="P399" s="12">
        <f>StdO_Customers_Residential!P399+StdO_Customers_Small_Commercial!P399+StdO_Customers_Lighting!P399</f>
        <v>109350</v>
      </c>
      <c r="Q399" s="12">
        <f>StdO_Customers_Residential!Q399+StdO_Customers_Small_Commercial!Q399+StdO_Customers_Lighting!Q399</f>
        <v>117157</v>
      </c>
      <c r="R399" s="12">
        <f>StdO_Customers_Residential!R399+StdO_Customers_Small_Commercial!R399+StdO_Customers_Lighting!R399</f>
        <v>132791</v>
      </c>
      <c r="S399" s="12">
        <f>StdO_Customers_Residential!S399+StdO_Customers_Small_Commercial!S399+StdO_Customers_Lighting!S399</f>
        <v>144744</v>
      </c>
      <c r="T399" s="12">
        <f>StdO_Customers_Residential!T399+StdO_Customers_Small_Commercial!T399+StdO_Customers_Lighting!T399</f>
        <v>143720</v>
      </c>
      <c r="U399" s="12">
        <f>StdO_Customers_Residential!U399+StdO_Customers_Small_Commercial!U399+StdO_Customers_Lighting!U399</f>
        <v>144042</v>
      </c>
      <c r="V399" s="12">
        <f>StdO_Customers_Residential!V399+StdO_Customers_Small_Commercial!V399+StdO_Customers_Lighting!V399</f>
        <v>131548</v>
      </c>
      <c r="W399" s="12">
        <f>StdO_Customers_Residential!W399+StdO_Customers_Small_Commercial!W399+StdO_Customers_Lighting!W399</f>
        <v>113098</v>
      </c>
      <c r="X399" s="12">
        <f>StdO_Customers_Residential!X399+StdO_Customers_Small_Commercial!X399+StdO_Customers_Lighting!X399</f>
        <v>94486</v>
      </c>
      <c r="Y399" s="12">
        <f>StdO_Customers_Residential!Y399+StdO_Customers_Small_Commercial!Y399+StdO_Customers_Lighting!Y399</f>
        <v>84045</v>
      </c>
      <c r="AA399" s="2">
        <f>IFERROR(INDEX('Holiday Schedule'!$D$3:$D$24,MATCH(Total_StdO_Customers!A399,'Holiday Schedule'!$C$3:$C$24,0)),0)</f>
        <v>0</v>
      </c>
      <c r="AB399" s="2">
        <f t="shared" si="48"/>
        <v>7</v>
      </c>
      <c r="AC399" s="2">
        <f t="shared" si="49"/>
        <v>0</v>
      </c>
      <c r="AD399" s="5">
        <f t="shared" si="50"/>
        <v>2620201</v>
      </c>
      <c r="AE399" s="5">
        <f t="shared" si="51"/>
        <v>2620201</v>
      </c>
      <c r="AG399" s="2">
        <f t="shared" si="52"/>
        <v>1</v>
      </c>
      <c r="AH399" s="2">
        <f t="shared" si="53"/>
        <v>2025</v>
      </c>
      <c r="AJ399" s="5">
        <f t="shared" si="54"/>
        <v>144744</v>
      </c>
      <c r="AK399" s="2">
        <f t="shared" si="55"/>
        <v>18</v>
      </c>
    </row>
    <row r="400" spans="1:37" x14ac:dyDescent="0.25">
      <c r="A400" s="4">
        <v>45683</v>
      </c>
      <c r="B400" s="12">
        <f>StdO_Customers_Residential!B400+StdO_Customers_Small_Commercial!B400+StdO_Customers_Lighting!B400</f>
        <v>79166</v>
      </c>
      <c r="C400" s="12">
        <f>StdO_Customers_Residential!C400+StdO_Customers_Small_Commercial!C400+StdO_Customers_Lighting!C400</f>
        <v>75197</v>
      </c>
      <c r="D400" s="12">
        <f>StdO_Customers_Residential!D400+StdO_Customers_Small_Commercial!D400+StdO_Customers_Lighting!D400</f>
        <v>72807</v>
      </c>
      <c r="E400" s="12">
        <f>StdO_Customers_Residential!E400+StdO_Customers_Small_Commercial!E400+StdO_Customers_Lighting!E400</f>
        <v>73255</v>
      </c>
      <c r="F400" s="12">
        <f>StdO_Customers_Residential!F400+StdO_Customers_Small_Commercial!F400+StdO_Customers_Lighting!F400</f>
        <v>76213</v>
      </c>
      <c r="G400" s="12">
        <f>StdO_Customers_Residential!G400+StdO_Customers_Small_Commercial!G400+StdO_Customers_Lighting!G400</f>
        <v>84686</v>
      </c>
      <c r="H400" s="12">
        <f>StdO_Customers_Residential!H400+StdO_Customers_Small_Commercial!H400+StdO_Customers_Lighting!H400</f>
        <v>105802</v>
      </c>
      <c r="I400" s="12">
        <f>StdO_Customers_Residential!I400+StdO_Customers_Small_Commercial!I400+StdO_Customers_Lighting!I400</f>
        <v>120423</v>
      </c>
      <c r="J400" s="12">
        <f>StdO_Customers_Residential!J400+StdO_Customers_Small_Commercial!J400+StdO_Customers_Lighting!J400</f>
        <v>121902</v>
      </c>
      <c r="K400" s="12">
        <f>StdO_Customers_Residential!K400+StdO_Customers_Small_Commercial!K400+StdO_Customers_Lighting!K400</f>
        <v>124750</v>
      </c>
      <c r="L400" s="12">
        <f>StdO_Customers_Residential!L400+StdO_Customers_Small_Commercial!L400+StdO_Customers_Lighting!L400</f>
        <v>122662</v>
      </c>
      <c r="M400" s="12">
        <f>StdO_Customers_Residential!M400+StdO_Customers_Small_Commercial!M400+StdO_Customers_Lighting!M400</f>
        <v>120307</v>
      </c>
      <c r="N400" s="12">
        <f>StdO_Customers_Residential!N400+StdO_Customers_Small_Commercial!N400+StdO_Customers_Lighting!N400</f>
        <v>115251</v>
      </c>
      <c r="O400" s="12">
        <f>StdO_Customers_Residential!O400+StdO_Customers_Small_Commercial!O400+StdO_Customers_Lighting!O400</f>
        <v>111924</v>
      </c>
      <c r="P400" s="12">
        <f>StdO_Customers_Residential!P400+StdO_Customers_Small_Commercial!P400+StdO_Customers_Lighting!P400</f>
        <v>109271</v>
      </c>
      <c r="Q400" s="12">
        <f>StdO_Customers_Residential!Q400+StdO_Customers_Small_Commercial!Q400+StdO_Customers_Lighting!Q400</f>
        <v>117073</v>
      </c>
      <c r="R400" s="12">
        <f>StdO_Customers_Residential!R400+StdO_Customers_Small_Commercial!R400+StdO_Customers_Lighting!R400</f>
        <v>132686</v>
      </c>
      <c r="S400" s="12">
        <f>StdO_Customers_Residential!S400+StdO_Customers_Small_Commercial!S400+StdO_Customers_Lighting!S400</f>
        <v>144639</v>
      </c>
      <c r="T400" s="12">
        <f>StdO_Customers_Residential!T400+StdO_Customers_Small_Commercial!T400+StdO_Customers_Lighting!T400</f>
        <v>143623</v>
      </c>
      <c r="U400" s="12">
        <f>StdO_Customers_Residential!U400+StdO_Customers_Small_Commercial!U400+StdO_Customers_Lighting!U400</f>
        <v>143944</v>
      </c>
      <c r="V400" s="12">
        <f>StdO_Customers_Residential!V400+StdO_Customers_Small_Commercial!V400+StdO_Customers_Lighting!V400</f>
        <v>131460</v>
      </c>
      <c r="W400" s="12">
        <f>StdO_Customers_Residential!W400+StdO_Customers_Small_Commercial!W400+StdO_Customers_Lighting!W400</f>
        <v>113028</v>
      </c>
      <c r="X400" s="12">
        <f>StdO_Customers_Residential!X400+StdO_Customers_Small_Commercial!X400+StdO_Customers_Lighting!X400</f>
        <v>94427</v>
      </c>
      <c r="Y400" s="12">
        <f>StdO_Customers_Residential!Y400+StdO_Customers_Small_Commercial!Y400+StdO_Customers_Lighting!Y400</f>
        <v>83997</v>
      </c>
      <c r="AA400" s="2">
        <f>IFERROR(INDEX('Holiday Schedule'!$D$3:$D$24,MATCH(Total_StdO_Customers!A400,'Holiday Schedule'!$C$3:$C$24,0)),0)</f>
        <v>0</v>
      </c>
      <c r="AB400" s="2">
        <f t="shared" si="48"/>
        <v>1</v>
      </c>
      <c r="AC400" s="2">
        <f t="shared" si="49"/>
        <v>0</v>
      </c>
      <c r="AD400" s="5">
        <f t="shared" si="50"/>
        <v>2618493</v>
      </c>
      <c r="AE400" s="5">
        <f t="shared" si="51"/>
        <v>2618493</v>
      </c>
      <c r="AG400" s="2">
        <f t="shared" si="52"/>
        <v>1</v>
      </c>
      <c r="AH400" s="2">
        <f t="shared" si="53"/>
        <v>2025</v>
      </c>
      <c r="AJ400" s="5">
        <f t="shared" si="54"/>
        <v>144639</v>
      </c>
      <c r="AK400" s="2">
        <f t="shared" si="55"/>
        <v>18</v>
      </c>
    </row>
    <row r="401" spans="1:37" x14ac:dyDescent="0.25">
      <c r="A401" s="4">
        <v>45684</v>
      </c>
      <c r="B401" s="12">
        <f>StdO_Customers_Residential!B401+StdO_Customers_Small_Commercial!B401+StdO_Customers_Lighting!B401</f>
        <v>79256</v>
      </c>
      <c r="C401" s="12">
        <f>StdO_Customers_Residential!C401+StdO_Customers_Small_Commercial!C401+StdO_Customers_Lighting!C401</f>
        <v>75313</v>
      </c>
      <c r="D401" s="12">
        <f>StdO_Customers_Residential!D401+StdO_Customers_Small_Commercial!D401+StdO_Customers_Lighting!D401</f>
        <v>72701</v>
      </c>
      <c r="E401" s="12">
        <f>StdO_Customers_Residential!E401+StdO_Customers_Small_Commercial!E401+StdO_Customers_Lighting!E401</f>
        <v>73841</v>
      </c>
      <c r="F401" s="12">
        <f>StdO_Customers_Residential!F401+StdO_Customers_Small_Commercial!F401+StdO_Customers_Lighting!F401</f>
        <v>77067</v>
      </c>
      <c r="G401" s="12">
        <f>StdO_Customers_Residential!G401+StdO_Customers_Small_Commercial!G401+StdO_Customers_Lighting!G401</f>
        <v>87403</v>
      </c>
      <c r="H401" s="12">
        <f>StdO_Customers_Residential!H401+StdO_Customers_Small_Commercial!H401+StdO_Customers_Lighting!H401</f>
        <v>112292</v>
      </c>
      <c r="I401" s="12">
        <f>StdO_Customers_Residential!I401+StdO_Customers_Small_Commercial!I401+StdO_Customers_Lighting!I401</f>
        <v>127005</v>
      </c>
      <c r="J401" s="12">
        <f>StdO_Customers_Residential!J401+StdO_Customers_Small_Commercial!J401+StdO_Customers_Lighting!J401</f>
        <v>123779</v>
      </c>
      <c r="K401" s="12">
        <f>StdO_Customers_Residential!K401+StdO_Customers_Small_Commercial!K401+StdO_Customers_Lighting!K401</f>
        <v>122196</v>
      </c>
      <c r="L401" s="12">
        <f>StdO_Customers_Residential!L401+StdO_Customers_Small_Commercial!L401+StdO_Customers_Lighting!L401</f>
        <v>120670</v>
      </c>
      <c r="M401" s="12">
        <f>StdO_Customers_Residential!M401+StdO_Customers_Small_Commercial!M401+StdO_Customers_Lighting!M401</f>
        <v>118463</v>
      </c>
      <c r="N401" s="12">
        <f>StdO_Customers_Residential!N401+StdO_Customers_Small_Commercial!N401+StdO_Customers_Lighting!N401</f>
        <v>113319</v>
      </c>
      <c r="O401" s="12">
        <f>StdO_Customers_Residential!O401+StdO_Customers_Small_Commercial!O401+StdO_Customers_Lighting!O401</f>
        <v>110482</v>
      </c>
      <c r="P401" s="12">
        <f>StdO_Customers_Residential!P401+StdO_Customers_Small_Commercial!P401+StdO_Customers_Lighting!P401</f>
        <v>107610</v>
      </c>
      <c r="Q401" s="12">
        <f>StdO_Customers_Residential!Q401+StdO_Customers_Small_Commercial!Q401+StdO_Customers_Lighting!Q401</f>
        <v>115305</v>
      </c>
      <c r="R401" s="12">
        <f>StdO_Customers_Residential!R401+StdO_Customers_Small_Commercial!R401+StdO_Customers_Lighting!R401</f>
        <v>131545</v>
      </c>
      <c r="S401" s="12">
        <f>StdO_Customers_Residential!S401+StdO_Customers_Small_Commercial!S401+StdO_Customers_Lighting!S401</f>
        <v>142483</v>
      </c>
      <c r="T401" s="12">
        <f>StdO_Customers_Residential!T401+StdO_Customers_Small_Commercial!T401+StdO_Customers_Lighting!T401</f>
        <v>143718</v>
      </c>
      <c r="U401" s="12">
        <f>StdO_Customers_Residential!U401+StdO_Customers_Small_Commercial!U401+StdO_Customers_Lighting!U401</f>
        <v>146340</v>
      </c>
      <c r="V401" s="12">
        <f>StdO_Customers_Residential!V401+StdO_Customers_Small_Commercial!V401+StdO_Customers_Lighting!V401</f>
        <v>132945</v>
      </c>
      <c r="W401" s="12">
        <f>StdO_Customers_Residential!W401+StdO_Customers_Small_Commercial!W401+StdO_Customers_Lighting!W401</f>
        <v>114758</v>
      </c>
      <c r="X401" s="12">
        <f>StdO_Customers_Residential!X401+StdO_Customers_Small_Commercial!X401+StdO_Customers_Lighting!X401</f>
        <v>94590</v>
      </c>
      <c r="Y401" s="12">
        <f>StdO_Customers_Residential!Y401+StdO_Customers_Small_Commercial!Y401+StdO_Customers_Lighting!Y401</f>
        <v>84245</v>
      </c>
      <c r="AA401" s="2">
        <f>IFERROR(INDEX('Holiday Schedule'!$D$3:$D$24,MATCH(Total_StdO_Customers!A401,'Holiday Schedule'!$C$3:$C$24,0)),0)</f>
        <v>0</v>
      </c>
      <c r="AB401" s="2">
        <f t="shared" si="48"/>
        <v>2</v>
      </c>
      <c r="AC401" s="2">
        <f t="shared" si="49"/>
        <v>1965208</v>
      </c>
      <c r="AD401" s="5">
        <f t="shared" si="50"/>
        <v>662118</v>
      </c>
      <c r="AE401" s="5">
        <f t="shared" si="51"/>
        <v>2627326</v>
      </c>
      <c r="AG401" s="2">
        <f t="shared" si="52"/>
        <v>1</v>
      </c>
      <c r="AH401" s="2">
        <f t="shared" si="53"/>
        <v>2025</v>
      </c>
      <c r="AJ401" s="5">
        <f t="shared" si="54"/>
        <v>146340</v>
      </c>
      <c r="AK401" s="2">
        <f t="shared" si="55"/>
        <v>20</v>
      </c>
    </row>
    <row r="402" spans="1:37" x14ac:dyDescent="0.25">
      <c r="A402" s="4">
        <v>45685</v>
      </c>
      <c r="B402" s="12">
        <f>StdO_Customers_Residential!B402+StdO_Customers_Small_Commercial!B402+StdO_Customers_Lighting!B402</f>
        <v>79201</v>
      </c>
      <c r="C402" s="12">
        <f>StdO_Customers_Residential!C402+StdO_Customers_Small_Commercial!C402+StdO_Customers_Lighting!C402</f>
        <v>75260</v>
      </c>
      <c r="D402" s="12">
        <f>StdO_Customers_Residential!D402+StdO_Customers_Small_Commercial!D402+StdO_Customers_Lighting!D402</f>
        <v>72645</v>
      </c>
      <c r="E402" s="12">
        <f>StdO_Customers_Residential!E402+StdO_Customers_Small_Commercial!E402+StdO_Customers_Lighting!E402</f>
        <v>73785</v>
      </c>
      <c r="F402" s="12">
        <f>StdO_Customers_Residential!F402+StdO_Customers_Small_Commercial!F402+StdO_Customers_Lighting!F402</f>
        <v>77010</v>
      </c>
      <c r="G402" s="12">
        <f>StdO_Customers_Residential!G402+StdO_Customers_Small_Commercial!G402+StdO_Customers_Lighting!G402</f>
        <v>87343</v>
      </c>
      <c r="H402" s="12">
        <f>StdO_Customers_Residential!H402+StdO_Customers_Small_Commercial!H402+StdO_Customers_Lighting!H402</f>
        <v>112222</v>
      </c>
      <c r="I402" s="12">
        <f>StdO_Customers_Residential!I402+StdO_Customers_Small_Commercial!I402+StdO_Customers_Lighting!I402</f>
        <v>126943</v>
      </c>
      <c r="J402" s="12">
        <f>StdO_Customers_Residential!J402+StdO_Customers_Small_Commercial!J402+StdO_Customers_Lighting!J402</f>
        <v>123723</v>
      </c>
      <c r="K402" s="12">
        <f>StdO_Customers_Residential!K402+StdO_Customers_Small_Commercial!K402+StdO_Customers_Lighting!K402</f>
        <v>122143</v>
      </c>
      <c r="L402" s="12">
        <f>StdO_Customers_Residential!L402+StdO_Customers_Small_Commercial!L402+StdO_Customers_Lighting!L402</f>
        <v>120617</v>
      </c>
      <c r="M402" s="12">
        <f>StdO_Customers_Residential!M402+StdO_Customers_Small_Commercial!M402+StdO_Customers_Lighting!M402</f>
        <v>118411</v>
      </c>
      <c r="N402" s="12">
        <f>StdO_Customers_Residential!N402+StdO_Customers_Small_Commercial!N402+StdO_Customers_Lighting!N402</f>
        <v>113269</v>
      </c>
      <c r="O402" s="12">
        <f>StdO_Customers_Residential!O402+StdO_Customers_Small_Commercial!O402+StdO_Customers_Lighting!O402</f>
        <v>110433</v>
      </c>
      <c r="P402" s="12">
        <f>StdO_Customers_Residential!P402+StdO_Customers_Small_Commercial!P402+StdO_Customers_Lighting!P402</f>
        <v>107561</v>
      </c>
      <c r="Q402" s="12">
        <f>StdO_Customers_Residential!Q402+StdO_Customers_Small_Commercial!Q402+StdO_Customers_Lighting!Q402</f>
        <v>115256</v>
      </c>
      <c r="R402" s="12">
        <f>StdO_Customers_Residential!R402+StdO_Customers_Small_Commercial!R402+StdO_Customers_Lighting!R402</f>
        <v>131477</v>
      </c>
      <c r="S402" s="12">
        <f>StdO_Customers_Residential!S402+StdO_Customers_Small_Commercial!S402+StdO_Customers_Lighting!S402</f>
        <v>142422</v>
      </c>
      <c r="T402" s="12">
        <f>StdO_Customers_Residential!T402+StdO_Customers_Small_Commercial!T402+StdO_Customers_Lighting!T402</f>
        <v>143656</v>
      </c>
      <c r="U402" s="12">
        <f>StdO_Customers_Residential!U402+StdO_Customers_Small_Commercial!U402+StdO_Customers_Lighting!U402</f>
        <v>146276</v>
      </c>
      <c r="V402" s="12">
        <f>StdO_Customers_Residential!V402+StdO_Customers_Small_Commercial!V402+StdO_Customers_Lighting!V402</f>
        <v>132888</v>
      </c>
      <c r="W402" s="12">
        <f>StdO_Customers_Residential!W402+StdO_Customers_Small_Commercial!W402+StdO_Customers_Lighting!W402</f>
        <v>114708</v>
      </c>
      <c r="X402" s="12">
        <f>StdO_Customers_Residential!X402+StdO_Customers_Small_Commercial!X402+StdO_Customers_Lighting!X402</f>
        <v>94552</v>
      </c>
      <c r="Y402" s="12">
        <f>StdO_Customers_Residential!Y402+StdO_Customers_Small_Commercial!Y402+StdO_Customers_Lighting!Y402</f>
        <v>84213</v>
      </c>
      <c r="AA402" s="2">
        <f>IFERROR(INDEX('Holiday Schedule'!$D$3:$D$24,MATCH(Total_StdO_Customers!A402,'Holiday Schedule'!$C$3:$C$24,0)),0)</f>
        <v>0</v>
      </c>
      <c r="AB402" s="2">
        <f t="shared" si="48"/>
        <v>3</v>
      </c>
      <c r="AC402" s="2">
        <f t="shared" si="49"/>
        <v>1964335</v>
      </c>
      <c r="AD402" s="5">
        <f t="shared" si="50"/>
        <v>661679</v>
      </c>
      <c r="AE402" s="5">
        <f t="shared" si="51"/>
        <v>2626014</v>
      </c>
      <c r="AG402" s="2">
        <f t="shared" si="52"/>
        <v>1</v>
      </c>
      <c r="AH402" s="2">
        <f t="shared" si="53"/>
        <v>2025</v>
      </c>
      <c r="AJ402" s="5">
        <f t="shared" si="54"/>
        <v>146276</v>
      </c>
      <c r="AK402" s="2">
        <f t="shared" si="55"/>
        <v>20</v>
      </c>
    </row>
    <row r="403" spans="1:37" x14ac:dyDescent="0.25">
      <c r="A403" s="4">
        <v>45686</v>
      </c>
      <c r="B403" s="12">
        <f>StdO_Customers_Residential!B403+StdO_Customers_Small_Commercial!B403+StdO_Customers_Lighting!B403</f>
        <v>79514</v>
      </c>
      <c r="C403" s="12">
        <f>StdO_Customers_Residential!C403+StdO_Customers_Small_Commercial!C403+StdO_Customers_Lighting!C403</f>
        <v>75552</v>
      </c>
      <c r="D403" s="12">
        <f>StdO_Customers_Residential!D403+StdO_Customers_Small_Commercial!D403+StdO_Customers_Lighting!D403</f>
        <v>72931</v>
      </c>
      <c r="E403" s="12">
        <f>StdO_Customers_Residential!E403+StdO_Customers_Small_Commercial!E403+StdO_Customers_Lighting!E403</f>
        <v>74073</v>
      </c>
      <c r="F403" s="12">
        <f>StdO_Customers_Residential!F403+StdO_Customers_Small_Commercial!F403+StdO_Customers_Lighting!F403</f>
        <v>77315</v>
      </c>
      <c r="G403" s="12">
        <f>StdO_Customers_Residential!G403+StdO_Customers_Small_Commercial!G403+StdO_Customers_Lighting!G403</f>
        <v>87700</v>
      </c>
      <c r="H403" s="12">
        <f>StdO_Customers_Residential!H403+StdO_Customers_Small_Commercial!H403+StdO_Customers_Lighting!H403</f>
        <v>112690</v>
      </c>
      <c r="I403" s="12">
        <f>StdO_Customers_Residential!I403+StdO_Customers_Small_Commercial!I403+StdO_Customers_Lighting!I403</f>
        <v>127484</v>
      </c>
      <c r="J403" s="12">
        <f>StdO_Customers_Residential!J403+StdO_Customers_Small_Commercial!J403+StdO_Customers_Lighting!J403</f>
        <v>124236</v>
      </c>
      <c r="K403" s="12">
        <f>StdO_Customers_Residential!K403+StdO_Customers_Small_Commercial!K403+StdO_Customers_Lighting!K403</f>
        <v>122635</v>
      </c>
      <c r="L403" s="12">
        <f>StdO_Customers_Residential!L403+StdO_Customers_Small_Commercial!L403+StdO_Customers_Lighting!L403</f>
        <v>121089</v>
      </c>
      <c r="M403" s="12">
        <f>StdO_Customers_Residential!M403+StdO_Customers_Small_Commercial!M403+StdO_Customers_Lighting!M403</f>
        <v>118869</v>
      </c>
      <c r="N403" s="12">
        <f>StdO_Customers_Residential!N403+StdO_Customers_Small_Commercial!N403+StdO_Customers_Lighting!N403</f>
        <v>113705</v>
      </c>
      <c r="O403" s="12">
        <f>StdO_Customers_Residential!O403+StdO_Customers_Small_Commercial!O403+StdO_Customers_Lighting!O403</f>
        <v>110856</v>
      </c>
      <c r="P403" s="12">
        <f>StdO_Customers_Residential!P403+StdO_Customers_Small_Commercial!P403+StdO_Customers_Lighting!P403</f>
        <v>107975</v>
      </c>
      <c r="Q403" s="12">
        <f>StdO_Customers_Residential!Q403+StdO_Customers_Small_Commercial!Q403+StdO_Customers_Lighting!Q403</f>
        <v>115722</v>
      </c>
      <c r="R403" s="12">
        <f>StdO_Customers_Residential!R403+StdO_Customers_Small_Commercial!R403+StdO_Customers_Lighting!R403</f>
        <v>132047</v>
      </c>
      <c r="S403" s="12">
        <f>StdO_Customers_Residential!S403+StdO_Customers_Small_Commercial!S403+StdO_Customers_Lighting!S403</f>
        <v>143006</v>
      </c>
      <c r="T403" s="12">
        <f>StdO_Customers_Residential!T403+StdO_Customers_Small_Commercial!T403+StdO_Customers_Lighting!T403</f>
        <v>144252</v>
      </c>
      <c r="U403" s="12">
        <f>StdO_Customers_Residential!U403+StdO_Customers_Small_Commercial!U403+StdO_Customers_Lighting!U403</f>
        <v>146887</v>
      </c>
      <c r="V403" s="12">
        <f>StdO_Customers_Residential!V403+StdO_Customers_Small_Commercial!V403+StdO_Customers_Lighting!V403</f>
        <v>133434</v>
      </c>
      <c r="W403" s="12">
        <f>StdO_Customers_Residential!W403+StdO_Customers_Small_Commercial!W403+StdO_Customers_Lighting!W403</f>
        <v>115169</v>
      </c>
      <c r="X403" s="12">
        <f>StdO_Customers_Residential!X403+StdO_Customers_Small_Commercial!X403+StdO_Customers_Lighting!X403</f>
        <v>94930</v>
      </c>
      <c r="Y403" s="12">
        <f>StdO_Customers_Residential!Y403+StdO_Customers_Small_Commercial!Y403+StdO_Customers_Lighting!Y403</f>
        <v>84557</v>
      </c>
      <c r="AA403" s="2">
        <f>IFERROR(INDEX('Holiday Schedule'!$D$3:$D$24,MATCH(Total_StdO_Customers!A403,'Holiday Schedule'!$C$3:$C$24,0)),0)</f>
        <v>0</v>
      </c>
      <c r="AB403" s="2">
        <f t="shared" si="48"/>
        <v>4</v>
      </c>
      <c r="AC403" s="2">
        <f t="shared" si="49"/>
        <v>1972296</v>
      </c>
      <c r="AD403" s="5">
        <f t="shared" si="50"/>
        <v>664332</v>
      </c>
      <c r="AE403" s="5">
        <f t="shared" si="51"/>
        <v>2636628</v>
      </c>
      <c r="AG403" s="2">
        <f t="shared" si="52"/>
        <v>1</v>
      </c>
      <c r="AH403" s="2">
        <f t="shared" si="53"/>
        <v>2025</v>
      </c>
      <c r="AJ403" s="5">
        <f t="shared" si="54"/>
        <v>146887</v>
      </c>
      <c r="AK403" s="2">
        <f t="shared" si="55"/>
        <v>20</v>
      </c>
    </row>
    <row r="404" spans="1:37" x14ac:dyDescent="0.25">
      <c r="A404" s="4">
        <v>45687</v>
      </c>
      <c r="B404" s="12">
        <f>StdO_Customers_Residential!B404+StdO_Customers_Small_Commercial!B404+StdO_Customers_Lighting!B404</f>
        <v>79840</v>
      </c>
      <c r="C404" s="12">
        <f>StdO_Customers_Residential!C404+StdO_Customers_Small_Commercial!C404+StdO_Customers_Lighting!C404</f>
        <v>75864</v>
      </c>
      <c r="D404" s="12">
        <f>StdO_Customers_Residential!D404+StdO_Customers_Small_Commercial!D404+StdO_Customers_Lighting!D404</f>
        <v>73229</v>
      </c>
      <c r="E404" s="12">
        <f>StdO_Customers_Residential!E404+StdO_Customers_Small_Commercial!E404+StdO_Customers_Lighting!E404</f>
        <v>74366</v>
      </c>
      <c r="F404" s="12">
        <f>StdO_Customers_Residential!F404+StdO_Customers_Small_Commercial!F404+StdO_Customers_Lighting!F404</f>
        <v>77615</v>
      </c>
      <c r="G404" s="12">
        <f>StdO_Customers_Residential!G404+StdO_Customers_Small_Commercial!G404+StdO_Customers_Lighting!G404</f>
        <v>88036</v>
      </c>
      <c r="H404" s="12">
        <f>StdO_Customers_Residential!H404+StdO_Customers_Small_Commercial!H404+StdO_Customers_Lighting!H404</f>
        <v>113133</v>
      </c>
      <c r="I404" s="12">
        <f>StdO_Customers_Residential!I404+StdO_Customers_Small_Commercial!I404+StdO_Customers_Lighting!I404</f>
        <v>127976</v>
      </c>
      <c r="J404" s="12">
        <f>StdO_Customers_Residential!J404+StdO_Customers_Small_Commercial!J404+StdO_Customers_Lighting!J404</f>
        <v>124716</v>
      </c>
      <c r="K404" s="12">
        <f>StdO_Customers_Residential!K404+StdO_Customers_Small_Commercial!K404+StdO_Customers_Lighting!K404</f>
        <v>123115</v>
      </c>
      <c r="L404" s="12">
        <f>StdO_Customers_Residential!L404+StdO_Customers_Small_Commercial!L404+StdO_Customers_Lighting!L404</f>
        <v>121562</v>
      </c>
      <c r="M404" s="12">
        <f>StdO_Customers_Residential!M404+StdO_Customers_Small_Commercial!M404+StdO_Customers_Lighting!M404</f>
        <v>119331</v>
      </c>
      <c r="N404" s="12">
        <f>StdO_Customers_Residential!N404+StdO_Customers_Small_Commercial!N404+StdO_Customers_Lighting!N404</f>
        <v>114144</v>
      </c>
      <c r="O404" s="12">
        <f>StdO_Customers_Residential!O404+StdO_Customers_Small_Commercial!O404+StdO_Customers_Lighting!O404</f>
        <v>111285</v>
      </c>
      <c r="P404" s="12">
        <f>StdO_Customers_Residential!P404+StdO_Customers_Small_Commercial!P404+StdO_Customers_Lighting!P404</f>
        <v>108389</v>
      </c>
      <c r="Q404" s="12">
        <f>StdO_Customers_Residential!Q404+StdO_Customers_Small_Commercial!Q404+StdO_Customers_Lighting!Q404</f>
        <v>116151</v>
      </c>
      <c r="R404" s="12">
        <f>StdO_Customers_Residential!R404+StdO_Customers_Small_Commercial!R404+StdO_Customers_Lighting!R404</f>
        <v>132532</v>
      </c>
      <c r="S404" s="12">
        <f>StdO_Customers_Residential!S404+StdO_Customers_Small_Commercial!S404+StdO_Customers_Lighting!S404</f>
        <v>143581</v>
      </c>
      <c r="T404" s="12">
        <f>StdO_Customers_Residential!T404+StdO_Customers_Small_Commercial!T404+StdO_Customers_Lighting!T404</f>
        <v>144836</v>
      </c>
      <c r="U404" s="12">
        <f>StdO_Customers_Residential!U404+StdO_Customers_Small_Commercial!U404+StdO_Customers_Lighting!U404</f>
        <v>147481</v>
      </c>
      <c r="V404" s="12">
        <f>StdO_Customers_Residential!V404+StdO_Customers_Small_Commercial!V404+StdO_Customers_Lighting!V404</f>
        <v>133977</v>
      </c>
      <c r="W404" s="12">
        <f>StdO_Customers_Residential!W404+StdO_Customers_Small_Commercial!W404+StdO_Customers_Lighting!W404</f>
        <v>115636</v>
      </c>
      <c r="X404" s="12">
        <f>StdO_Customers_Residential!X404+StdO_Customers_Small_Commercial!X404+StdO_Customers_Lighting!X404</f>
        <v>95308</v>
      </c>
      <c r="Y404" s="12">
        <f>StdO_Customers_Residential!Y404+StdO_Customers_Small_Commercial!Y404+StdO_Customers_Lighting!Y404</f>
        <v>84880</v>
      </c>
      <c r="AA404" s="2">
        <f>IFERROR(INDEX('Holiday Schedule'!$D$3:$D$24,MATCH(Total_StdO_Customers!A404,'Holiday Schedule'!$C$3:$C$24,0)),0)</f>
        <v>0</v>
      </c>
      <c r="AB404" s="2">
        <f t="shared" si="48"/>
        <v>5</v>
      </c>
      <c r="AC404" s="2">
        <f t="shared" si="49"/>
        <v>1980020</v>
      </c>
      <c r="AD404" s="5">
        <f t="shared" si="50"/>
        <v>666963</v>
      </c>
      <c r="AE404" s="5">
        <f t="shared" si="51"/>
        <v>2646983</v>
      </c>
      <c r="AG404" s="2">
        <f t="shared" si="52"/>
        <v>1</v>
      </c>
      <c r="AH404" s="2">
        <f t="shared" si="53"/>
        <v>2025</v>
      </c>
      <c r="AJ404" s="5">
        <f t="shared" si="54"/>
        <v>147481</v>
      </c>
      <c r="AK404" s="2">
        <f t="shared" si="55"/>
        <v>20</v>
      </c>
    </row>
    <row r="405" spans="1:37" x14ac:dyDescent="0.25">
      <c r="A405" s="4">
        <v>45688</v>
      </c>
      <c r="B405" s="12">
        <f>StdO_Customers_Residential!B405+StdO_Customers_Small_Commercial!B405+StdO_Customers_Lighting!B405</f>
        <v>79837</v>
      </c>
      <c r="C405" s="12">
        <f>StdO_Customers_Residential!C405+StdO_Customers_Small_Commercial!C405+StdO_Customers_Lighting!C405</f>
        <v>75860</v>
      </c>
      <c r="D405" s="12">
        <f>StdO_Customers_Residential!D405+StdO_Customers_Small_Commercial!D405+StdO_Customers_Lighting!D405</f>
        <v>73226</v>
      </c>
      <c r="E405" s="12">
        <f>StdO_Customers_Residential!E405+StdO_Customers_Small_Commercial!E405+StdO_Customers_Lighting!E405</f>
        <v>74373</v>
      </c>
      <c r="F405" s="12">
        <f>StdO_Customers_Residential!F405+StdO_Customers_Small_Commercial!F405+StdO_Customers_Lighting!F405</f>
        <v>77626</v>
      </c>
      <c r="G405" s="12">
        <f>StdO_Customers_Residential!G405+StdO_Customers_Small_Commercial!G405+StdO_Customers_Lighting!G405</f>
        <v>88045</v>
      </c>
      <c r="H405" s="12">
        <f>StdO_Customers_Residential!H405+StdO_Customers_Small_Commercial!H405+StdO_Customers_Lighting!H405</f>
        <v>113145</v>
      </c>
      <c r="I405" s="12">
        <f>StdO_Customers_Residential!I405+StdO_Customers_Small_Commercial!I405+StdO_Customers_Lighting!I405</f>
        <v>128009</v>
      </c>
      <c r="J405" s="12">
        <f>StdO_Customers_Residential!J405+StdO_Customers_Small_Commercial!J405+StdO_Customers_Lighting!J405</f>
        <v>124714</v>
      </c>
      <c r="K405" s="12">
        <f>StdO_Customers_Residential!K405+StdO_Customers_Small_Commercial!K405+StdO_Customers_Lighting!K405</f>
        <v>123111</v>
      </c>
      <c r="L405" s="12">
        <f>StdO_Customers_Residential!L405+StdO_Customers_Small_Commercial!L405+StdO_Customers_Lighting!L405</f>
        <v>121568</v>
      </c>
      <c r="M405" s="12">
        <f>StdO_Customers_Residential!M405+StdO_Customers_Small_Commercial!M405+StdO_Customers_Lighting!M405</f>
        <v>119351</v>
      </c>
      <c r="N405" s="12">
        <f>StdO_Customers_Residential!N405+StdO_Customers_Small_Commercial!N405+StdO_Customers_Lighting!N405</f>
        <v>114159</v>
      </c>
      <c r="O405" s="12">
        <f>StdO_Customers_Residential!O405+StdO_Customers_Small_Commercial!O405+StdO_Customers_Lighting!O405</f>
        <v>111293</v>
      </c>
      <c r="P405" s="12">
        <f>StdO_Customers_Residential!P405+StdO_Customers_Small_Commercial!P405+StdO_Customers_Lighting!P405</f>
        <v>108407</v>
      </c>
      <c r="Q405" s="12">
        <f>StdO_Customers_Residential!Q405+StdO_Customers_Small_Commercial!Q405+StdO_Customers_Lighting!Q405</f>
        <v>116173</v>
      </c>
      <c r="R405" s="12">
        <f>StdO_Customers_Residential!R405+StdO_Customers_Small_Commercial!R405+StdO_Customers_Lighting!R405</f>
        <v>132573</v>
      </c>
      <c r="S405" s="12">
        <f>StdO_Customers_Residential!S405+StdO_Customers_Small_Commercial!S405+StdO_Customers_Lighting!S405</f>
        <v>143610</v>
      </c>
      <c r="T405" s="12">
        <f>StdO_Customers_Residential!T405+StdO_Customers_Small_Commercial!T405+StdO_Customers_Lighting!T405</f>
        <v>144863</v>
      </c>
      <c r="U405" s="12">
        <f>StdO_Customers_Residential!U405+StdO_Customers_Small_Commercial!U405+StdO_Customers_Lighting!U405</f>
        <v>147512</v>
      </c>
      <c r="V405" s="12">
        <f>StdO_Customers_Residential!V405+StdO_Customers_Small_Commercial!V405+StdO_Customers_Lighting!V405</f>
        <v>133995</v>
      </c>
      <c r="W405" s="12">
        <f>StdO_Customers_Residential!W405+StdO_Customers_Small_Commercial!W405+StdO_Customers_Lighting!W405</f>
        <v>115649</v>
      </c>
      <c r="X405" s="12">
        <f>StdO_Customers_Residential!X405+StdO_Customers_Small_Commercial!X405+StdO_Customers_Lighting!X405</f>
        <v>95319</v>
      </c>
      <c r="Y405" s="12">
        <f>StdO_Customers_Residential!Y405+StdO_Customers_Small_Commercial!Y405+StdO_Customers_Lighting!Y405</f>
        <v>84903</v>
      </c>
      <c r="AA405" s="2">
        <f>IFERROR(INDEX('Holiday Schedule'!$D$3:$D$24,MATCH(Total_StdO_Customers!A405,'Holiday Schedule'!$C$3:$C$24,0)),0)</f>
        <v>0</v>
      </c>
      <c r="AB405" s="2">
        <f t="shared" si="48"/>
        <v>6</v>
      </c>
      <c r="AC405" s="2">
        <f t="shared" si="49"/>
        <v>1980306</v>
      </c>
      <c r="AD405" s="5">
        <f t="shared" si="50"/>
        <v>667015</v>
      </c>
      <c r="AE405" s="5">
        <f t="shared" si="51"/>
        <v>2647321</v>
      </c>
      <c r="AG405" s="2">
        <f t="shared" si="52"/>
        <v>1</v>
      </c>
      <c r="AH405" s="2">
        <f t="shared" si="53"/>
        <v>2025</v>
      </c>
      <c r="AJ405" s="5">
        <f t="shared" si="54"/>
        <v>147512</v>
      </c>
      <c r="AK405" s="2">
        <f t="shared" si="55"/>
        <v>20</v>
      </c>
    </row>
    <row r="406" spans="1:37" x14ac:dyDescent="0.25">
      <c r="A406" s="4">
        <v>45689</v>
      </c>
      <c r="B406" s="12">
        <f>StdO_Customers_Residential!B406+StdO_Customers_Small_Commercial!B406+StdO_Customers_Lighting!B406</f>
        <v>72599</v>
      </c>
      <c r="C406" s="12">
        <f>StdO_Customers_Residential!C406+StdO_Customers_Small_Commercial!C406+StdO_Customers_Lighting!C406</f>
        <v>70070</v>
      </c>
      <c r="D406" s="12">
        <f>StdO_Customers_Residential!D406+StdO_Customers_Small_Commercial!D406+StdO_Customers_Lighting!D406</f>
        <v>68731</v>
      </c>
      <c r="E406" s="12">
        <f>StdO_Customers_Residential!E406+StdO_Customers_Small_Commercial!E406+StdO_Customers_Lighting!E406</f>
        <v>68311</v>
      </c>
      <c r="F406" s="12">
        <f>StdO_Customers_Residential!F406+StdO_Customers_Small_Commercial!F406+StdO_Customers_Lighting!F406</f>
        <v>73038</v>
      </c>
      <c r="G406" s="12">
        <f>StdO_Customers_Residential!G406+StdO_Customers_Small_Commercial!G406+StdO_Customers_Lighting!G406</f>
        <v>78606</v>
      </c>
      <c r="H406" s="12">
        <f>StdO_Customers_Residential!H406+StdO_Customers_Small_Commercial!H406+StdO_Customers_Lighting!H406</f>
        <v>102157</v>
      </c>
      <c r="I406" s="12">
        <f>StdO_Customers_Residential!I406+StdO_Customers_Small_Commercial!I406+StdO_Customers_Lighting!I406</f>
        <v>112929</v>
      </c>
      <c r="J406" s="12">
        <f>StdO_Customers_Residential!J406+StdO_Customers_Small_Commercial!J406+StdO_Customers_Lighting!J406</f>
        <v>116074</v>
      </c>
      <c r="K406" s="12">
        <f>StdO_Customers_Residential!K406+StdO_Customers_Small_Commercial!K406+StdO_Customers_Lighting!K406</f>
        <v>117904</v>
      </c>
      <c r="L406" s="12">
        <f>StdO_Customers_Residential!L406+StdO_Customers_Small_Commercial!L406+StdO_Customers_Lighting!L406</f>
        <v>116004</v>
      </c>
      <c r="M406" s="12">
        <f>StdO_Customers_Residential!M406+StdO_Customers_Small_Commercial!M406+StdO_Customers_Lighting!M406</f>
        <v>112985</v>
      </c>
      <c r="N406" s="12">
        <f>StdO_Customers_Residential!N406+StdO_Customers_Small_Commercial!N406+StdO_Customers_Lighting!N406</f>
        <v>105571</v>
      </c>
      <c r="O406" s="12">
        <f>StdO_Customers_Residential!O406+StdO_Customers_Small_Commercial!O406+StdO_Customers_Lighting!O406</f>
        <v>103529</v>
      </c>
      <c r="P406" s="12">
        <f>StdO_Customers_Residential!P406+StdO_Customers_Small_Commercial!P406+StdO_Customers_Lighting!P406</f>
        <v>100625</v>
      </c>
      <c r="Q406" s="12">
        <f>StdO_Customers_Residential!Q406+StdO_Customers_Small_Commercial!Q406+StdO_Customers_Lighting!Q406</f>
        <v>107486</v>
      </c>
      <c r="R406" s="12">
        <f>StdO_Customers_Residential!R406+StdO_Customers_Small_Commercial!R406+StdO_Customers_Lighting!R406</f>
        <v>117216</v>
      </c>
      <c r="S406" s="12">
        <f>StdO_Customers_Residential!S406+StdO_Customers_Small_Commercial!S406+StdO_Customers_Lighting!S406</f>
        <v>131075</v>
      </c>
      <c r="T406" s="12">
        <f>StdO_Customers_Residential!T406+StdO_Customers_Small_Commercial!T406+StdO_Customers_Lighting!T406</f>
        <v>136756</v>
      </c>
      <c r="U406" s="12">
        <f>StdO_Customers_Residential!U406+StdO_Customers_Small_Commercial!U406+StdO_Customers_Lighting!U406</f>
        <v>137278</v>
      </c>
      <c r="V406" s="12">
        <f>StdO_Customers_Residential!V406+StdO_Customers_Small_Commercial!V406+StdO_Customers_Lighting!V406</f>
        <v>121099</v>
      </c>
      <c r="W406" s="12">
        <f>StdO_Customers_Residential!W406+StdO_Customers_Small_Commercial!W406+StdO_Customers_Lighting!W406</f>
        <v>102212</v>
      </c>
      <c r="X406" s="12">
        <f>StdO_Customers_Residential!X406+StdO_Customers_Small_Commercial!X406+StdO_Customers_Lighting!X406</f>
        <v>87530</v>
      </c>
      <c r="Y406" s="12">
        <f>StdO_Customers_Residential!Y406+StdO_Customers_Small_Commercial!Y406+StdO_Customers_Lighting!Y406</f>
        <v>78233</v>
      </c>
      <c r="AA406" s="2">
        <f>IFERROR(INDEX('Holiday Schedule'!$D$3:$D$24,MATCH(Total_StdO_Customers!A406,'Holiday Schedule'!$C$3:$C$24,0)),0)</f>
        <v>0</v>
      </c>
      <c r="AB406" s="2">
        <f t="shared" si="48"/>
        <v>7</v>
      </c>
      <c r="AC406" s="2">
        <f t="shared" si="49"/>
        <v>0</v>
      </c>
      <c r="AD406" s="5">
        <f t="shared" si="50"/>
        <v>2438018</v>
      </c>
      <c r="AE406" s="5">
        <f t="shared" si="51"/>
        <v>2438018</v>
      </c>
      <c r="AG406" s="2">
        <f t="shared" si="52"/>
        <v>2</v>
      </c>
      <c r="AH406" s="2">
        <f t="shared" si="53"/>
        <v>2025</v>
      </c>
      <c r="AJ406" s="5">
        <f t="shared" si="54"/>
        <v>137278</v>
      </c>
      <c r="AK406" s="2">
        <f t="shared" si="55"/>
        <v>20</v>
      </c>
    </row>
    <row r="407" spans="1:37" x14ac:dyDescent="0.25">
      <c r="A407" s="4">
        <v>45690</v>
      </c>
      <c r="B407" s="12">
        <f>StdO_Customers_Residential!B407+StdO_Customers_Small_Commercial!B407+StdO_Customers_Lighting!B407</f>
        <v>72577</v>
      </c>
      <c r="C407" s="12">
        <f>StdO_Customers_Residential!C407+StdO_Customers_Small_Commercial!C407+StdO_Customers_Lighting!C407</f>
        <v>70055</v>
      </c>
      <c r="D407" s="12">
        <f>StdO_Customers_Residential!D407+StdO_Customers_Small_Commercial!D407+StdO_Customers_Lighting!D407</f>
        <v>68727</v>
      </c>
      <c r="E407" s="12">
        <f>StdO_Customers_Residential!E407+StdO_Customers_Small_Commercial!E407+StdO_Customers_Lighting!E407</f>
        <v>68306</v>
      </c>
      <c r="F407" s="12">
        <f>StdO_Customers_Residential!F407+StdO_Customers_Small_Commercial!F407+StdO_Customers_Lighting!F407</f>
        <v>73031</v>
      </c>
      <c r="G407" s="12">
        <f>StdO_Customers_Residential!G407+StdO_Customers_Small_Commercial!G407+StdO_Customers_Lighting!G407</f>
        <v>78601</v>
      </c>
      <c r="H407" s="12">
        <f>StdO_Customers_Residential!H407+StdO_Customers_Small_Commercial!H407+StdO_Customers_Lighting!H407</f>
        <v>102130</v>
      </c>
      <c r="I407" s="12">
        <f>StdO_Customers_Residential!I407+StdO_Customers_Small_Commercial!I407+StdO_Customers_Lighting!I407</f>
        <v>112869</v>
      </c>
      <c r="J407" s="12">
        <f>StdO_Customers_Residential!J407+StdO_Customers_Small_Commercial!J407+StdO_Customers_Lighting!J407</f>
        <v>116066</v>
      </c>
      <c r="K407" s="12">
        <f>StdO_Customers_Residential!K407+StdO_Customers_Small_Commercial!K407+StdO_Customers_Lighting!K407</f>
        <v>117899</v>
      </c>
      <c r="L407" s="12">
        <f>StdO_Customers_Residential!L407+StdO_Customers_Small_Commercial!L407+StdO_Customers_Lighting!L407</f>
        <v>115999</v>
      </c>
      <c r="M407" s="12">
        <f>StdO_Customers_Residential!M407+StdO_Customers_Small_Commercial!M407+StdO_Customers_Lighting!M407</f>
        <v>112980</v>
      </c>
      <c r="N407" s="12">
        <f>StdO_Customers_Residential!N407+StdO_Customers_Small_Commercial!N407+StdO_Customers_Lighting!N407</f>
        <v>105565</v>
      </c>
      <c r="O407" s="12">
        <f>StdO_Customers_Residential!O407+StdO_Customers_Small_Commercial!O407+StdO_Customers_Lighting!O407</f>
        <v>103524</v>
      </c>
      <c r="P407" s="12">
        <f>StdO_Customers_Residential!P407+StdO_Customers_Small_Commercial!P407+StdO_Customers_Lighting!P407</f>
        <v>100620</v>
      </c>
      <c r="Q407" s="12">
        <f>StdO_Customers_Residential!Q407+StdO_Customers_Small_Commercial!Q407+StdO_Customers_Lighting!Q407</f>
        <v>107480</v>
      </c>
      <c r="R407" s="12">
        <f>StdO_Customers_Residential!R407+StdO_Customers_Small_Commercial!R407+StdO_Customers_Lighting!R407</f>
        <v>117229</v>
      </c>
      <c r="S407" s="12">
        <f>StdO_Customers_Residential!S407+StdO_Customers_Small_Commercial!S407+StdO_Customers_Lighting!S407</f>
        <v>131077</v>
      </c>
      <c r="T407" s="12">
        <f>StdO_Customers_Residential!T407+StdO_Customers_Small_Commercial!T407+StdO_Customers_Lighting!T407</f>
        <v>136758</v>
      </c>
      <c r="U407" s="12">
        <f>StdO_Customers_Residential!U407+StdO_Customers_Small_Commercial!U407+StdO_Customers_Lighting!U407</f>
        <v>137278</v>
      </c>
      <c r="V407" s="12">
        <f>StdO_Customers_Residential!V407+StdO_Customers_Small_Commercial!V407+StdO_Customers_Lighting!V407</f>
        <v>121103</v>
      </c>
      <c r="W407" s="12">
        <f>StdO_Customers_Residential!W407+StdO_Customers_Small_Commercial!W407+StdO_Customers_Lighting!W407</f>
        <v>102225</v>
      </c>
      <c r="X407" s="12">
        <f>StdO_Customers_Residential!X407+StdO_Customers_Small_Commercial!X407+StdO_Customers_Lighting!X407</f>
        <v>87542</v>
      </c>
      <c r="Y407" s="12">
        <f>StdO_Customers_Residential!Y407+StdO_Customers_Small_Commercial!Y407+StdO_Customers_Lighting!Y407</f>
        <v>78245</v>
      </c>
      <c r="AA407" s="2">
        <f>IFERROR(INDEX('Holiday Schedule'!$D$3:$D$24,MATCH(Total_StdO_Customers!A407,'Holiday Schedule'!$C$3:$C$24,0)),0)</f>
        <v>0</v>
      </c>
      <c r="AB407" s="2">
        <f t="shared" si="48"/>
        <v>1</v>
      </c>
      <c r="AC407" s="2">
        <f t="shared" si="49"/>
        <v>0</v>
      </c>
      <c r="AD407" s="5">
        <f t="shared" si="50"/>
        <v>2437886</v>
      </c>
      <c r="AE407" s="5">
        <f t="shared" si="51"/>
        <v>2437886</v>
      </c>
      <c r="AG407" s="2">
        <f t="shared" si="52"/>
        <v>2</v>
      </c>
      <c r="AH407" s="2">
        <f t="shared" si="53"/>
        <v>2025</v>
      </c>
      <c r="AJ407" s="5">
        <f t="shared" si="54"/>
        <v>137278</v>
      </c>
      <c r="AK407" s="2">
        <f t="shared" si="55"/>
        <v>20</v>
      </c>
    </row>
    <row r="408" spans="1:37" x14ac:dyDescent="0.25">
      <c r="A408" s="4">
        <v>45691</v>
      </c>
      <c r="B408" s="12">
        <f>StdO_Customers_Residential!B408+StdO_Customers_Small_Commercial!B408+StdO_Customers_Lighting!B408</f>
        <v>71665</v>
      </c>
      <c r="C408" s="12">
        <f>StdO_Customers_Residential!C408+StdO_Customers_Small_Commercial!C408+StdO_Customers_Lighting!C408</f>
        <v>69802</v>
      </c>
      <c r="D408" s="12">
        <f>StdO_Customers_Residential!D408+StdO_Customers_Small_Commercial!D408+StdO_Customers_Lighting!D408</f>
        <v>68706</v>
      </c>
      <c r="E408" s="12">
        <f>StdO_Customers_Residential!E408+StdO_Customers_Small_Commercial!E408+StdO_Customers_Lighting!E408</f>
        <v>67881</v>
      </c>
      <c r="F408" s="12">
        <f>StdO_Customers_Residential!F408+StdO_Customers_Small_Commercial!F408+StdO_Customers_Lighting!F408</f>
        <v>73396</v>
      </c>
      <c r="G408" s="12">
        <f>StdO_Customers_Residential!G408+StdO_Customers_Small_Commercial!G408+StdO_Customers_Lighting!G408</f>
        <v>80664</v>
      </c>
      <c r="H408" s="12">
        <f>StdO_Customers_Residential!H408+StdO_Customers_Small_Commercial!H408+StdO_Customers_Lighting!H408</f>
        <v>109257</v>
      </c>
      <c r="I408" s="12">
        <f>StdO_Customers_Residential!I408+StdO_Customers_Small_Commercial!I408+StdO_Customers_Lighting!I408</f>
        <v>117993</v>
      </c>
      <c r="J408" s="12">
        <f>StdO_Customers_Residential!J408+StdO_Customers_Small_Commercial!J408+StdO_Customers_Lighting!J408</f>
        <v>116327</v>
      </c>
      <c r="K408" s="12">
        <f>StdO_Customers_Residential!K408+StdO_Customers_Small_Commercial!K408+StdO_Customers_Lighting!K408</f>
        <v>113806</v>
      </c>
      <c r="L408" s="12">
        <f>StdO_Customers_Residential!L408+StdO_Customers_Small_Commercial!L408+StdO_Customers_Lighting!L408</f>
        <v>112019</v>
      </c>
      <c r="M408" s="12">
        <f>StdO_Customers_Residential!M408+StdO_Customers_Small_Commercial!M408+StdO_Customers_Lighting!M408</f>
        <v>109262</v>
      </c>
      <c r="N408" s="12">
        <f>StdO_Customers_Residential!N408+StdO_Customers_Small_Commercial!N408+StdO_Customers_Lighting!N408</f>
        <v>103029</v>
      </c>
      <c r="O408" s="12">
        <f>StdO_Customers_Residential!O408+StdO_Customers_Small_Commercial!O408+StdO_Customers_Lighting!O408</f>
        <v>101495</v>
      </c>
      <c r="P408" s="12">
        <f>StdO_Customers_Residential!P408+StdO_Customers_Small_Commercial!P408+StdO_Customers_Lighting!P408</f>
        <v>98629</v>
      </c>
      <c r="Q408" s="12">
        <f>StdO_Customers_Residential!Q408+StdO_Customers_Small_Commercial!Q408+StdO_Customers_Lighting!Q408</f>
        <v>105162</v>
      </c>
      <c r="R408" s="12">
        <f>StdO_Customers_Residential!R408+StdO_Customers_Small_Commercial!R408+StdO_Customers_Lighting!R408</f>
        <v>115289</v>
      </c>
      <c r="S408" s="12">
        <f>StdO_Customers_Residential!S408+StdO_Customers_Small_Commercial!S408+StdO_Customers_Lighting!S408</f>
        <v>130493</v>
      </c>
      <c r="T408" s="12">
        <f>StdO_Customers_Residential!T408+StdO_Customers_Small_Commercial!T408+StdO_Customers_Lighting!T408</f>
        <v>135237</v>
      </c>
      <c r="U408" s="12">
        <f>StdO_Customers_Residential!U408+StdO_Customers_Small_Commercial!U408+StdO_Customers_Lighting!U408</f>
        <v>138466</v>
      </c>
      <c r="V408" s="12">
        <f>StdO_Customers_Residential!V408+StdO_Customers_Small_Commercial!V408+StdO_Customers_Lighting!V408</f>
        <v>122993</v>
      </c>
      <c r="W408" s="12">
        <f>StdO_Customers_Residential!W408+StdO_Customers_Small_Commercial!W408+StdO_Customers_Lighting!W408</f>
        <v>104399</v>
      </c>
      <c r="X408" s="12">
        <f>StdO_Customers_Residential!X408+StdO_Customers_Small_Commercial!X408+StdO_Customers_Lighting!X408</f>
        <v>86995</v>
      </c>
      <c r="Y408" s="12">
        <f>StdO_Customers_Residential!Y408+StdO_Customers_Small_Commercial!Y408+StdO_Customers_Lighting!Y408</f>
        <v>77957</v>
      </c>
      <c r="AA408" s="2">
        <f>IFERROR(INDEX('Holiday Schedule'!$D$3:$D$24,MATCH(Total_StdO_Customers!A408,'Holiday Schedule'!$C$3:$C$24,0)),0)</f>
        <v>0</v>
      </c>
      <c r="AB408" s="2">
        <f t="shared" si="48"/>
        <v>2</v>
      </c>
      <c r="AC408" s="2">
        <f t="shared" si="49"/>
        <v>1811594</v>
      </c>
      <c r="AD408" s="5">
        <f t="shared" si="50"/>
        <v>619328</v>
      </c>
      <c r="AE408" s="5">
        <f t="shared" si="51"/>
        <v>2430922</v>
      </c>
      <c r="AG408" s="2">
        <f t="shared" si="52"/>
        <v>2</v>
      </c>
      <c r="AH408" s="2">
        <f t="shared" si="53"/>
        <v>2025</v>
      </c>
      <c r="AJ408" s="5">
        <f t="shared" si="54"/>
        <v>138466</v>
      </c>
      <c r="AK408" s="2">
        <f t="shared" si="55"/>
        <v>20</v>
      </c>
    </row>
    <row r="409" spans="1:37" x14ac:dyDescent="0.25">
      <c r="A409" s="4">
        <v>45692</v>
      </c>
      <c r="B409" s="12">
        <f>StdO_Customers_Residential!B409+StdO_Customers_Small_Commercial!B409+StdO_Customers_Lighting!B409</f>
        <v>72118</v>
      </c>
      <c r="C409" s="12">
        <f>StdO_Customers_Residential!C409+StdO_Customers_Small_Commercial!C409+StdO_Customers_Lighting!C409</f>
        <v>70238</v>
      </c>
      <c r="D409" s="12">
        <f>StdO_Customers_Residential!D409+StdO_Customers_Small_Commercial!D409+StdO_Customers_Lighting!D409</f>
        <v>69133</v>
      </c>
      <c r="E409" s="12">
        <f>StdO_Customers_Residential!E409+StdO_Customers_Small_Commercial!E409+StdO_Customers_Lighting!E409</f>
        <v>68302</v>
      </c>
      <c r="F409" s="12">
        <f>StdO_Customers_Residential!F409+StdO_Customers_Small_Commercial!F409+StdO_Customers_Lighting!F409</f>
        <v>73860</v>
      </c>
      <c r="G409" s="12">
        <f>StdO_Customers_Residential!G409+StdO_Customers_Small_Commercial!G409+StdO_Customers_Lighting!G409</f>
        <v>81182</v>
      </c>
      <c r="H409" s="12">
        <f>StdO_Customers_Residential!H409+StdO_Customers_Small_Commercial!H409+StdO_Customers_Lighting!H409</f>
        <v>109989</v>
      </c>
      <c r="I409" s="12">
        <f>StdO_Customers_Residential!I409+StdO_Customers_Small_Commercial!I409+StdO_Customers_Lighting!I409</f>
        <v>118718</v>
      </c>
      <c r="J409" s="12">
        <f>StdO_Customers_Residential!J409+StdO_Customers_Small_Commercial!J409+StdO_Customers_Lighting!J409</f>
        <v>117075</v>
      </c>
      <c r="K409" s="12">
        <f>StdO_Customers_Residential!K409+StdO_Customers_Small_Commercial!K409+StdO_Customers_Lighting!K409</f>
        <v>114531</v>
      </c>
      <c r="L409" s="12">
        <f>StdO_Customers_Residential!L409+StdO_Customers_Small_Commercial!L409+StdO_Customers_Lighting!L409</f>
        <v>112746</v>
      </c>
      <c r="M409" s="12">
        <f>StdO_Customers_Residential!M409+StdO_Customers_Small_Commercial!M409+StdO_Customers_Lighting!M409</f>
        <v>109974</v>
      </c>
      <c r="N409" s="12">
        <f>StdO_Customers_Residential!N409+StdO_Customers_Small_Commercial!N409+StdO_Customers_Lighting!N409</f>
        <v>103694</v>
      </c>
      <c r="O409" s="12">
        <f>StdO_Customers_Residential!O409+StdO_Customers_Small_Commercial!O409+StdO_Customers_Lighting!O409</f>
        <v>102149</v>
      </c>
      <c r="P409" s="12">
        <f>StdO_Customers_Residential!P409+StdO_Customers_Small_Commercial!P409+StdO_Customers_Lighting!P409</f>
        <v>99262</v>
      </c>
      <c r="Q409" s="12">
        <f>StdO_Customers_Residential!Q409+StdO_Customers_Small_Commercial!Q409+StdO_Customers_Lighting!Q409</f>
        <v>105849</v>
      </c>
      <c r="R409" s="12">
        <f>StdO_Customers_Residential!R409+StdO_Customers_Small_Commercial!R409+StdO_Customers_Lighting!R409</f>
        <v>116039</v>
      </c>
      <c r="S409" s="12">
        <f>StdO_Customers_Residential!S409+StdO_Customers_Small_Commercial!S409+StdO_Customers_Lighting!S409</f>
        <v>131400</v>
      </c>
      <c r="T409" s="12">
        <f>StdO_Customers_Residential!T409+StdO_Customers_Small_Commercial!T409+StdO_Customers_Lighting!T409</f>
        <v>136186</v>
      </c>
      <c r="U409" s="12">
        <f>StdO_Customers_Residential!U409+StdO_Customers_Small_Commercial!U409+StdO_Customers_Lighting!U409</f>
        <v>139442</v>
      </c>
      <c r="V409" s="12">
        <f>StdO_Customers_Residential!V409+StdO_Customers_Small_Commercial!V409+StdO_Customers_Lighting!V409</f>
        <v>123845</v>
      </c>
      <c r="W409" s="12">
        <f>StdO_Customers_Residential!W409+StdO_Customers_Small_Commercial!W409+StdO_Customers_Lighting!W409</f>
        <v>105109</v>
      </c>
      <c r="X409" s="12">
        <f>StdO_Customers_Residential!X409+StdO_Customers_Small_Commercial!X409+StdO_Customers_Lighting!X409</f>
        <v>87578</v>
      </c>
      <c r="Y409" s="12">
        <f>StdO_Customers_Residential!Y409+StdO_Customers_Small_Commercial!Y409+StdO_Customers_Lighting!Y409</f>
        <v>78469</v>
      </c>
      <c r="AA409" s="2">
        <f>IFERROR(INDEX('Holiday Schedule'!$D$3:$D$24,MATCH(Total_StdO_Customers!A409,'Holiday Schedule'!$C$3:$C$24,0)),0)</f>
        <v>0</v>
      </c>
      <c r="AB409" s="2">
        <f t="shared" si="48"/>
        <v>3</v>
      </c>
      <c r="AC409" s="2">
        <f t="shared" si="49"/>
        <v>1823597</v>
      </c>
      <c r="AD409" s="5">
        <f t="shared" si="50"/>
        <v>623291</v>
      </c>
      <c r="AE409" s="5">
        <f t="shared" si="51"/>
        <v>2446888</v>
      </c>
      <c r="AG409" s="2">
        <f t="shared" si="52"/>
        <v>2</v>
      </c>
      <c r="AH409" s="2">
        <f t="shared" si="53"/>
        <v>2025</v>
      </c>
      <c r="AJ409" s="5">
        <f t="shared" si="54"/>
        <v>139442</v>
      </c>
      <c r="AK409" s="2">
        <f t="shared" si="55"/>
        <v>20</v>
      </c>
    </row>
    <row r="410" spans="1:37" x14ac:dyDescent="0.25">
      <c r="A410" s="4">
        <v>45693</v>
      </c>
      <c r="B410" s="12">
        <f>StdO_Customers_Residential!B410+StdO_Customers_Small_Commercial!B410+StdO_Customers_Lighting!B410</f>
        <v>72126</v>
      </c>
      <c r="C410" s="12">
        <f>StdO_Customers_Residential!C410+StdO_Customers_Small_Commercial!C410+StdO_Customers_Lighting!C410</f>
        <v>70247</v>
      </c>
      <c r="D410" s="12">
        <f>StdO_Customers_Residential!D410+StdO_Customers_Small_Commercial!D410+StdO_Customers_Lighting!D410</f>
        <v>69141</v>
      </c>
      <c r="E410" s="12">
        <f>StdO_Customers_Residential!E410+StdO_Customers_Small_Commercial!E410+StdO_Customers_Lighting!E410</f>
        <v>68310</v>
      </c>
      <c r="F410" s="12">
        <f>StdO_Customers_Residential!F410+StdO_Customers_Small_Commercial!F410+StdO_Customers_Lighting!F410</f>
        <v>73866</v>
      </c>
      <c r="G410" s="12">
        <f>StdO_Customers_Residential!G410+StdO_Customers_Small_Commercial!G410+StdO_Customers_Lighting!G410</f>
        <v>81191</v>
      </c>
      <c r="H410" s="12">
        <f>StdO_Customers_Residential!H410+StdO_Customers_Small_Commercial!H410+StdO_Customers_Lighting!H410</f>
        <v>109974</v>
      </c>
      <c r="I410" s="12">
        <f>StdO_Customers_Residential!I410+StdO_Customers_Small_Commercial!I410+StdO_Customers_Lighting!I410</f>
        <v>118715</v>
      </c>
      <c r="J410" s="12">
        <f>StdO_Customers_Residential!J410+StdO_Customers_Small_Commercial!J410+StdO_Customers_Lighting!J410</f>
        <v>117083</v>
      </c>
      <c r="K410" s="12">
        <f>StdO_Customers_Residential!K410+StdO_Customers_Small_Commercial!K410+StdO_Customers_Lighting!K410</f>
        <v>114539</v>
      </c>
      <c r="L410" s="12">
        <f>StdO_Customers_Residential!L410+StdO_Customers_Small_Commercial!L410+StdO_Customers_Lighting!L410</f>
        <v>112754</v>
      </c>
      <c r="M410" s="12">
        <f>StdO_Customers_Residential!M410+StdO_Customers_Small_Commercial!M410+StdO_Customers_Lighting!M410</f>
        <v>109983</v>
      </c>
      <c r="N410" s="12">
        <f>StdO_Customers_Residential!N410+StdO_Customers_Small_Commercial!N410+StdO_Customers_Lighting!N410</f>
        <v>103704</v>
      </c>
      <c r="O410" s="12">
        <f>StdO_Customers_Residential!O410+StdO_Customers_Small_Commercial!O410+StdO_Customers_Lighting!O410</f>
        <v>102158</v>
      </c>
      <c r="P410" s="12">
        <f>StdO_Customers_Residential!P410+StdO_Customers_Small_Commercial!P410+StdO_Customers_Lighting!P410</f>
        <v>99271</v>
      </c>
      <c r="Q410" s="12">
        <f>StdO_Customers_Residential!Q410+StdO_Customers_Small_Commercial!Q410+StdO_Customers_Lighting!Q410</f>
        <v>105857</v>
      </c>
      <c r="R410" s="12">
        <f>StdO_Customers_Residential!R410+StdO_Customers_Small_Commercial!R410+StdO_Customers_Lighting!R410</f>
        <v>116036</v>
      </c>
      <c r="S410" s="12">
        <f>StdO_Customers_Residential!S410+StdO_Customers_Small_Commercial!S410+StdO_Customers_Lighting!S410</f>
        <v>131408</v>
      </c>
      <c r="T410" s="12">
        <f>StdO_Customers_Residential!T410+StdO_Customers_Small_Commercial!T410+StdO_Customers_Lighting!T410</f>
        <v>136194</v>
      </c>
      <c r="U410" s="12">
        <f>StdO_Customers_Residential!U410+StdO_Customers_Small_Commercial!U410+StdO_Customers_Lighting!U410</f>
        <v>139452</v>
      </c>
      <c r="V410" s="12">
        <f>StdO_Customers_Residential!V410+StdO_Customers_Small_Commercial!V410+StdO_Customers_Lighting!V410</f>
        <v>123857</v>
      </c>
      <c r="W410" s="12">
        <f>StdO_Customers_Residential!W410+StdO_Customers_Small_Commercial!W410+StdO_Customers_Lighting!W410</f>
        <v>105121</v>
      </c>
      <c r="X410" s="12">
        <f>StdO_Customers_Residential!X410+StdO_Customers_Small_Commercial!X410+StdO_Customers_Lighting!X410</f>
        <v>87582</v>
      </c>
      <c r="Y410" s="12">
        <f>StdO_Customers_Residential!Y410+StdO_Customers_Small_Commercial!Y410+StdO_Customers_Lighting!Y410</f>
        <v>78476</v>
      </c>
      <c r="AA410" s="2">
        <f>IFERROR(INDEX('Holiday Schedule'!$D$3:$D$24,MATCH(Total_StdO_Customers!A410,'Holiday Schedule'!$C$3:$C$24,0)),0)</f>
        <v>0</v>
      </c>
      <c r="AB410" s="2">
        <f t="shared" si="48"/>
        <v>4</v>
      </c>
      <c r="AC410" s="2">
        <f t="shared" si="49"/>
        <v>1823714</v>
      </c>
      <c r="AD410" s="5">
        <f t="shared" si="50"/>
        <v>623331</v>
      </c>
      <c r="AE410" s="5">
        <f t="shared" si="51"/>
        <v>2447045</v>
      </c>
      <c r="AG410" s="2">
        <f t="shared" si="52"/>
        <v>2</v>
      </c>
      <c r="AH410" s="2">
        <f t="shared" si="53"/>
        <v>2025</v>
      </c>
      <c r="AJ410" s="5">
        <f t="shared" si="54"/>
        <v>139452</v>
      </c>
      <c r="AK410" s="2">
        <f t="shared" si="55"/>
        <v>20</v>
      </c>
    </row>
    <row r="411" spans="1:37" x14ac:dyDescent="0.25">
      <c r="A411" s="4">
        <v>45694</v>
      </c>
      <c r="B411" s="12">
        <f>StdO_Customers_Residential!B411+StdO_Customers_Small_Commercial!B411+StdO_Customers_Lighting!B411</f>
        <v>72940</v>
      </c>
      <c r="C411" s="12">
        <f>StdO_Customers_Residential!C411+StdO_Customers_Small_Commercial!C411+StdO_Customers_Lighting!C411</f>
        <v>71034</v>
      </c>
      <c r="D411" s="12">
        <f>StdO_Customers_Residential!D411+StdO_Customers_Small_Commercial!D411+StdO_Customers_Lighting!D411</f>
        <v>69914</v>
      </c>
      <c r="E411" s="12">
        <f>StdO_Customers_Residential!E411+StdO_Customers_Small_Commercial!E411+StdO_Customers_Lighting!E411</f>
        <v>69077</v>
      </c>
      <c r="F411" s="12">
        <f>StdO_Customers_Residential!F411+StdO_Customers_Small_Commercial!F411+StdO_Customers_Lighting!F411</f>
        <v>74698</v>
      </c>
      <c r="G411" s="12">
        <f>StdO_Customers_Residential!G411+StdO_Customers_Small_Commercial!G411+StdO_Customers_Lighting!G411</f>
        <v>82108</v>
      </c>
      <c r="H411" s="12">
        <f>StdO_Customers_Residential!H411+StdO_Customers_Small_Commercial!H411+StdO_Customers_Lighting!H411</f>
        <v>111231</v>
      </c>
      <c r="I411" s="12">
        <f>StdO_Customers_Residential!I411+StdO_Customers_Small_Commercial!I411+StdO_Customers_Lighting!I411</f>
        <v>120075</v>
      </c>
      <c r="J411" s="12">
        <f>StdO_Customers_Residential!J411+StdO_Customers_Small_Commercial!J411+StdO_Customers_Lighting!J411</f>
        <v>118413</v>
      </c>
      <c r="K411" s="12">
        <f>StdO_Customers_Residential!K411+StdO_Customers_Small_Commercial!K411+StdO_Customers_Lighting!K411</f>
        <v>115833</v>
      </c>
      <c r="L411" s="12">
        <f>StdO_Customers_Residential!L411+StdO_Customers_Small_Commercial!L411+StdO_Customers_Lighting!L411</f>
        <v>114021</v>
      </c>
      <c r="M411" s="12">
        <f>StdO_Customers_Residential!M411+StdO_Customers_Small_Commercial!M411+StdO_Customers_Lighting!M411</f>
        <v>111219</v>
      </c>
      <c r="N411" s="12">
        <f>StdO_Customers_Residential!N411+StdO_Customers_Small_Commercial!N411+StdO_Customers_Lighting!N411</f>
        <v>104863</v>
      </c>
      <c r="O411" s="12">
        <f>StdO_Customers_Residential!O411+StdO_Customers_Small_Commercial!O411+StdO_Customers_Lighting!O411</f>
        <v>103299</v>
      </c>
      <c r="P411" s="12">
        <f>StdO_Customers_Residential!P411+StdO_Customers_Small_Commercial!P411+StdO_Customers_Lighting!P411</f>
        <v>100393</v>
      </c>
      <c r="Q411" s="12">
        <f>StdO_Customers_Residential!Q411+StdO_Customers_Small_Commercial!Q411+StdO_Customers_Lighting!Q411</f>
        <v>107084</v>
      </c>
      <c r="R411" s="12">
        <f>StdO_Customers_Residential!R411+StdO_Customers_Small_Commercial!R411+StdO_Customers_Lighting!R411</f>
        <v>117442</v>
      </c>
      <c r="S411" s="12">
        <f>StdO_Customers_Residential!S411+StdO_Customers_Small_Commercial!S411+StdO_Customers_Lighting!S411</f>
        <v>132918</v>
      </c>
      <c r="T411" s="12">
        <f>StdO_Customers_Residential!T411+StdO_Customers_Small_Commercial!T411+StdO_Customers_Lighting!T411</f>
        <v>137769</v>
      </c>
      <c r="U411" s="12">
        <f>StdO_Customers_Residential!U411+StdO_Customers_Small_Commercial!U411+StdO_Customers_Lighting!U411</f>
        <v>141070</v>
      </c>
      <c r="V411" s="12">
        <f>StdO_Customers_Residential!V411+StdO_Customers_Small_Commercial!V411+StdO_Customers_Lighting!V411</f>
        <v>125287</v>
      </c>
      <c r="W411" s="12">
        <f>StdO_Customers_Residential!W411+StdO_Customers_Small_Commercial!W411+StdO_Customers_Lighting!W411</f>
        <v>106324</v>
      </c>
      <c r="X411" s="12">
        <f>StdO_Customers_Residential!X411+StdO_Customers_Small_Commercial!X411+StdO_Customers_Lighting!X411</f>
        <v>88580</v>
      </c>
      <c r="Y411" s="12">
        <f>StdO_Customers_Residential!Y411+StdO_Customers_Small_Commercial!Y411+StdO_Customers_Lighting!Y411</f>
        <v>79365</v>
      </c>
      <c r="AA411" s="2">
        <f>IFERROR(INDEX('Holiday Schedule'!$D$3:$D$24,MATCH(Total_StdO_Customers!A411,'Holiday Schedule'!$C$3:$C$24,0)),0)</f>
        <v>0</v>
      </c>
      <c r="AB411" s="2">
        <f t="shared" si="48"/>
        <v>5</v>
      </c>
      <c r="AC411" s="2">
        <f t="shared" si="49"/>
        <v>1844590</v>
      </c>
      <c r="AD411" s="5">
        <f t="shared" si="50"/>
        <v>630367</v>
      </c>
      <c r="AE411" s="5">
        <f t="shared" si="51"/>
        <v>2474957</v>
      </c>
      <c r="AG411" s="2">
        <f t="shared" si="52"/>
        <v>2</v>
      </c>
      <c r="AH411" s="2">
        <f t="shared" si="53"/>
        <v>2025</v>
      </c>
      <c r="AJ411" s="5">
        <f t="shared" si="54"/>
        <v>141070</v>
      </c>
      <c r="AK411" s="2">
        <f t="shared" si="55"/>
        <v>20</v>
      </c>
    </row>
    <row r="412" spans="1:37" x14ac:dyDescent="0.25">
      <c r="A412" s="4">
        <v>45695</v>
      </c>
      <c r="B412" s="12">
        <f>StdO_Customers_Residential!B412+StdO_Customers_Small_Commercial!B412+StdO_Customers_Lighting!B412</f>
        <v>72945</v>
      </c>
      <c r="C412" s="12">
        <f>StdO_Customers_Residential!C412+StdO_Customers_Small_Commercial!C412+StdO_Customers_Lighting!C412</f>
        <v>71039</v>
      </c>
      <c r="D412" s="12">
        <f>StdO_Customers_Residential!D412+StdO_Customers_Small_Commercial!D412+StdO_Customers_Lighting!D412</f>
        <v>69920</v>
      </c>
      <c r="E412" s="12">
        <f>StdO_Customers_Residential!E412+StdO_Customers_Small_Commercial!E412+StdO_Customers_Lighting!E412</f>
        <v>69081</v>
      </c>
      <c r="F412" s="12">
        <f>StdO_Customers_Residential!F412+StdO_Customers_Small_Commercial!F412+StdO_Customers_Lighting!F412</f>
        <v>74702</v>
      </c>
      <c r="G412" s="12">
        <f>StdO_Customers_Residential!G412+StdO_Customers_Small_Commercial!G412+StdO_Customers_Lighting!G412</f>
        <v>82113</v>
      </c>
      <c r="H412" s="12">
        <f>StdO_Customers_Residential!H412+StdO_Customers_Small_Commercial!H412+StdO_Customers_Lighting!H412</f>
        <v>111277</v>
      </c>
      <c r="I412" s="12">
        <f>StdO_Customers_Residential!I412+StdO_Customers_Small_Commercial!I412+StdO_Customers_Lighting!I412</f>
        <v>120120</v>
      </c>
      <c r="J412" s="12">
        <f>StdO_Customers_Residential!J412+StdO_Customers_Small_Commercial!J412+StdO_Customers_Lighting!J412</f>
        <v>118427</v>
      </c>
      <c r="K412" s="12">
        <f>StdO_Customers_Residential!K412+StdO_Customers_Small_Commercial!K412+StdO_Customers_Lighting!K412</f>
        <v>115845</v>
      </c>
      <c r="L412" s="12">
        <f>StdO_Customers_Residential!L412+StdO_Customers_Small_Commercial!L412+StdO_Customers_Lighting!L412</f>
        <v>114033</v>
      </c>
      <c r="M412" s="12">
        <f>StdO_Customers_Residential!M412+StdO_Customers_Small_Commercial!M412+StdO_Customers_Lighting!M412</f>
        <v>111226</v>
      </c>
      <c r="N412" s="12">
        <f>StdO_Customers_Residential!N412+StdO_Customers_Small_Commercial!N412+StdO_Customers_Lighting!N412</f>
        <v>104872</v>
      </c>
      <c r="O412" s="12">
        <f>StdO_Customers_Residential!O412+StdO_Customers_Small_Commercial!O412+StdO_Customers_Lighting!O412</f>
        <v>103306</v>
      </c>
      <c r="P412" s="12">
        <f>StdO_Customers_Residential!P412+StdO_Customers_Small_Commercial!P412+StdO_Customers_Lighting!P412</f>
        <v>100386</v>
      </c>
      <c r="Q412" s="12">
        <f>StdO_Customers_Residential!Q412+StdO_Customers_Small_Commercial!Q412+StdO_Customers_Lighting!Q412</f>
        <v>107055</v>
      </c>
      <c r="R412" s="12">
        <f>StdO_Customers_Residential!R412+StdO_Customers_Small_Commercial!R412+StdO_Customers_Lighting!R412</f>
        <v>117364</v>
      </c>
      <c r="S412" s="12">
        <f>StdO_Customers_Residential!S412+StdO_Customers_Small_Commercial!S412+StdO_Customers_Lighting!S412</f>
        <v>132930</v>
      </c>
      <c r="T412" s="12">
        <f>StdO_Customers_Residential!T412+StdO_Customers_Small_Commercial!T412+StdO_Customers_Lighting!T412</f>
        <v>137779</v>
      </c>
      <c r="U412" s="12">
        <f>StdO_Customers_Residential!U412+StdO_Customers_Small_Commercial!U412+StdO_Customers_Lighting!U412</f>
        <v>141082</v>
      </c>
      <c r="V412" s="12">
        <f>StdO_Customers_Residential!V412+StdO_Customers_Small_Commercial!V412+StdO_Customers_Lighting!V412</f>
        <v>125299</v>
      </c>
      <c r="W412" s="12">
        <f>StdO_Customers_Residential!W412+StdO_Customers_Small_Commercial!W412+StdO_Customers_Lighting!W412</f>
        <v>106333</v>
      </c>
      <c r="X412" s="12">
        <f>StdO_Customers_Residential!X412+StdO_Customers_Small_Commercial!X412+StdO_Customers_Lighting!X412</f>
        <v>88590</v>
      </c>
      <c r="Y412" s="12">
        <f>StdO_Customers_Residential!Y412+StdO_Customers_Small_Commercial!Y412+StdO_Customers_Lighting!Y412</f>
        <v>79374</v>
      </c>
      <c r="AA412" s="2">
        <f>IFERROR(INDEX('Holiday Schedule'!$D$3:$D$24,MATCH(Total_StdO_Customers!A412,'Holiday Schedule'!$C$3:$C$24,0)),0)</f>
        <v>0</v>
      </c>
      <c r="AB412" s="2">
        <f t="shared" si="48"/>
        <v>6</v>
      </c>
      <c r="AC412" s="2">
        <f t="shared" si="49"/>
        <v>1844647</v>
      </c>
      <c r="AD412" s="5">
        <f t="shared" si="50"/>
        <v>630451</v>
      </c>
      <c r="AE412" s="5">
        <f t="shared" si="51"/>
        <v>2475098</v>
      </c>
      <c r="AG412" s="2">
        <f t="shared" si="52"/>
        <v>2</v>
      </c>
      <c r="AH412" s="2">
        <f t="shared" si="53"/>
        <v>2025</v>
      </c>
      <c r="AJ412" s="5">
        <f t="shared" si="54"/>
        <v>141082</v>
      </c>
      <c r="AK412" s="2">
        <f t="shared" si="55"/>
        <v>20</v>
      </c>
    </row>
    <row r="413" spans="1:37" x14ac:dyDescent="0.25">
      <c r="A413" s="4">
        <v>45696</v>
      </c>
      <c r="B413" s="12">
        <f>StdO_Customers_Residential!B413+StdO_Customers_Small_Commercial!B413+StdO_Customers_Lighting!B413</f>
        <v>73932</v>
      </c>
      <c r="C413" s="12">
        <f>StdO_Customers_Residential!C413+StdO_Customers_Small_Commercial!C413+StdO_Customers_Lighting!C413</f>
        <v>71356</v>
      </c>
      <c r="D413" s="12">
        <f>StdO_Customers_Residential!D413+StdO_Customers_Small_Commercial!D413+StdO_Customers_Lighting!D413</f>
        <v>69997</v>
      </c>
      <c r="E413" s="12">
        <f>StdO_Customers_Residential!E413+StdO_Customers_Small_Commercial!E413+StdO_Customers_Lighting!E413</f>
        <v>69572</v>
      </c>
      <c r="F413" s="12">
        <f>StdO_Customers_Residential!F413+StdO_Customers_Small_Commercial!F413+StdO_Customers_Lighting!F413</f>
        <v>74388</v>
      </c>
      <c r="G413" s="12">
        <f>StdO_Customers_Residential!G413+StdO_Customers_Small_Commercial!G413+StdO_Customers_Lighting!G413</f>
        <v>80061</v>
      </c>
      <c r="H413" s="12">
        <f>StdO_Customers_Residential!H413+StdO_Customers_Small_Commercial!H413+StdO_Customers_Lighting!H413</f>
        <v>104053</v>
      </c>
      <c r="I413" s="12">
        <f>StdO_Customers_Residential!I413+StdO_Customers_Small_Commercial!I413+StdO_Customers_Lighting!I413</f>
        <v>115002</v>
      </c>
      <c r="J413" s="12">
        <f>StdO_Customers_Residential!J413+StdO_Customers_Small_Commercial!J413+StdO_Customers_Lighting!J413</f>
        <v>118249</v>
      </c>
      <c r="K413" s="12">
        <f>StdO_Customers_Residential!K413+StdO_Customers_Small_Commercial!K413+StdO_Customers_Lighting!K413</f>
        <v>120107</v>
      </c>
      <c r="L413" s="12">
        <f>StdO_Customers_Residential!L413+StdO_Customers_Small_Commercial!L413+StdO_Customers_Lighting!L413</f>
        <v>118162</v>
      </c>
      <c r="M413" s="12">
        <f>StdO_Customers_Residential!M413+StdO_Customers_Small_Commercial!M413+StdO_Customers_Lighting!M413</f>
        <v>115078</v>
      </c>
      <c r="N413" s="12">
        <f>StdO_Customers_Residential!N413+StdO_Customers_Small_Commercial!N413+StdO_Customers_Lighting!N413</f>
        <v>107522</v>
      </c>
      <c r="O413" s="12">
        <f>StdO_Customers_Residential!O413+StdO_Customers_Small_Commercial!O413+StdO_Customers_Lighting!O413</f>
        <v>105431</v>
      </c>
      <c r="P413" s="12">
        <f>StdO_Customers_Residential!P413+StdO_Customers_Small_Commercial!P413+StdO_Customers_Lighting!P413</f>
        <v>102471</v>
      </c>
      <c r="Q413" s="12">
        <f>StdO_Customers_Residential!Q413+StdO_Customers_Small_Commercial!Q413+StdO_Customers_Lighting!Q413</f>
        <v>109480</v>
      </c>
      <c r="R413" s="12">
        <f>StdO_Customers_Residential!R413+StdO_Customers_Small_Commercial!R413+StdO_Customers_Lighting!R413</f>
        <v>119404</v>
      </c>
      <c r="S413" s="12">
        <f>StdO_Customers_Residential!S413+StdO_Customers_Small_Commercial!S413+StdO_Customers_Lighting!S413</f>
        <v>133583</v>
      </c>
      <c r="T413" s="12">
        <f>StdO_Customers_Residential!T413+StdO_Customers_Small_Commercial!T413+StdO_Customers_Lighting!T413</f>
        <v>139391</v>
      </c>
      <c r="U413" s="12">
        <f>StdO_Customers_Residential!U413+StdO_Customers_Small_Commercial!U413+StdO_Customers_Lighting!U413</f>
        <v>139930</v>
      </c>
      <c r="V413" s="12">
        <f>StdO_Customers_Residential!V413+StdO_Customers_Small_Commercial!V413+StdO_Customers_Lighting!V413</f>
        <v>123424</v>
      </c>
      <c r="W413" s="12">
        <f>StdO_Customers_Residential!W413+StdO_Customers_Small_Commercial!W413+StdO_Customers_Lighting!W413</f>
        <v>104156</v>
      </c>
      <c r="X413" s="12">
        <f>StdO_Customers_Residential!X413+StdO_Customers_Small_Commercial!X413+StdO_Customers_Lighting!X413</f>
        <v>89180</v>
      </c>
      <c r="Y413" s="12">
        <f>StdO_Customers_Residential!Y413+StdO_Customers_Small_Commercial!Y413+StdO_Customers_Lighting!Y413</f>
        <v>79693</v>
      </c>
      <c r="AA413" s="2">
        <f>IFERROR(INDEX('Holiday Schedule'!$D$3:$D$24,MATCH(Total_StdO_Customers!A413,'Holiday Schedule'!$C$3:$C$24,0)),0)</f>
        <v>0</v>
      </c>
      <c r="AB413" s="2">
        <f t="shared" si="48"/>
        <v>7</v>
      </c>
      <c r="AC413" s="2">
        <f t="shared" si="49"/>
        <v>0</v>
      </c>
      <c r="AD413" s="5">
        <f t="shared" si="50"/>
        <v>2483622</v>
      </c>
      <c r="AE413" s="5">
        <f t="shared" si="51"/>
        <v>2483622</v>
      </c>
      <c r="AG413" s="2">
        <f t="shared" si="52"/>
        <v>2</v>
      </c>
      <c r="AH413" s="2">
        <f t="shared" si="53"/>
        <v>2025</v>
      </c>
      <c r="AJ413" s="5">
        <f t="shared" si="54"/>
        <v>139930</v>
      </c>
      <c r="AK413" s="2">
        <f t="shared" si="55"/>
        <v>20</v>
      </c>
    </row>
    <row r="414" spans="1:37" x14ac:dyDescent="0.25">
      <c r="A414" s="4">
        <v>45697</v>
      </c>
      <c r="B414" s="12">
        <f>StdO_Customers_Residential!B414+StdO_Customers_Small_Commercial!B414+StdO_Customers_Lighting!B414</f>
        <v>73936</v>
      </c>
      <c r="C414" s="12">
        <f>StdO_Customers_Residential!C414+StdO_Customers_Small_Commercial!C414+StdO_Customers_Lighting!C414</f>
        <v>71361</v>
      </c>
      <c r="D414" s="12">
        <f>StdO_Customers_Residential!D414+StdO_Customers_Small_Commercial!D414+StdO_Customers_Lighting!D414</f>
        <v>70001</v>
      </c>
      <c r="E414" s="12">
        <f>StdO_Customers_Residential!E414+StdO_Customers_Small_Commercial!E414+StdO_Customers_Lighting!E414</f>
        <v>69579</v>
      </c>
      <c r="F414" s="12">
        <f>StdO_Customers_Residential!F414+StdO_Customers_Small_Commercial!F414+StdO_Customers_Lighting!F414</f>
        <v>74396</v>
      </c>
      <c r="G414" s="12">
        <f>StdO_Customers_Residential!G414+StdO_Customers_Small_Commercial!G414+StdO_Customers_Lighting!G414</f>
        <v>80067</v>
      </c>
      <c r="H414" s="12">
        <f>StdO_Customers_Residential!H414+StdO_Customers_Small_Commercial!H414+StdO_Customers_Lighting!H414</f>
        <v>104093</v>
      </c>
      <c r="I414" s="12">
        <f>StdO_Customers_Residential!I414+StdO_Customers_Small_Commercial!I414+StdO_Customers_Lighting!I414</f>
        <v>115035</v>
      </c>
      <c r="J414" s="12">
        <f>StdO_Customers_Residential!J414+StdO_Customers_Small_Commercial!J414+StdO_Customers_Lighting!J414</f>
        <v>118257</v>
      </c>
      <c r="K414" s="12">
        <f>StdO_Customers_Residential!K414+StdO_Customers_Small_Commercial!K414+StdO_Customers_Lighting!K414</f>
        <v>120114</v>
      </c>
      <c r="L414" s="12">
        <f>StdO_Customers_Residential!L414+StdO_Customers_Small_Commercial!L414+StdO_Customers_Lighting!L414</f>
        <v>118167</v>
      </c>
      <c r="M414" s="12">
        <f>StdO_Customers_Residential!M414+StdO_Customers_Small_Commercial!M414+StdO_Customers_Lighting!M414</f>
        <v>115084</v>
      </c>
      <c r="N414" s="12">
        <f>StdO_Customers_Residential!N414+StdO_Customers_Small_Commercial!N414+StdO_Customers_Lighting!N414</f>
        <v>107528</v>
      </c>
      <c r="O414" s="12">
        <f>StdO_Customers_Residential!O414+StdO_Customers_Small_Commercial!O414+StdO_Customers_Lighting!O414</f>
        <v>105438</v>
      </c>
      <c r="P414" s="12">
        <f>StdO_Customers_Residential!P414+StdO_Customers_Small_Commercial!P414+StdO_Customers_Lighting!P414</f>
        <v>102478</v>
      </c>
      <c r="Q414" s="12">
        <f>StdO_Customers_Residential!Q414+StdO_Customers_Small_Commercial!Q414+StdO_Customers_Lighting!Q414</f>
        <v>109485</v>
      </c>
      <c r="R414" s="12">
        <f>StdO_Customers_Residential!R414+StdO_Customers_Small_Commercial!R414+StdO_Customers_Lighting!R414</f>
        <v>119424</v>
      </c>
      <c r="S414" s="12">
        <f>StdO_Customers_Residential!S414+StdO_Customers_Small_Commercial!S414+StdO_Customers_Lighting!S414</f>
        <v>133588</v>
      </c>
      <c r="T414" s="12">
        <f>StdO_Customers_Residential!T414+StdO_Customers_Small_Commercial!T414+StdO_Customers_Lighting!T414</f>
        <v>139395</v>
      </c>
      <c r="U414" s="12">
        <f>StdO_Customers_Residential!U414+StdO_Customers_Small_Commercial!U414+StdO_Customers_Lighting!U414</f>
        <v>139935</v>
      </c>
      <c r="V414" s="12">
        <f>StdO_Customers_Residential!V414+StdO_Customers_Small_Commercial!V414+StdO_Customers_Lighting!V414</f>
        <v>123429</v>
      </c>
      <c r="W414" s="12">
        <f>StdO_Customers_Residential!W414+StdO_Customers_Small_Commercial!W414+StdO_Customers_Lighting!W414</f>
        <v>104156</v>
      </c>
      <c r="X414" s="12">
        <f>StdO_Customers_Residential!X414+StdO_Customers_Small_Commercial!X414+StdO_Customers_Lighting!X414</f>
        <v>89182</v>
      </c>
      <c r="Y414" s="12">
        <f>StdO_Customers_Residential!Y414+StdO_Customers_Small_Commercial!Y414+StdO_Customers_Lighting!Y414</f>
        <v>79698</v>
      </c>
      <c r="AA414" s="2">
        <f>IFERROR(INDEX('Holiday Schedule'!$D$3:$D$24,MATCH(Total_StdO_Customers!A414,'Holiday Schedule'!$C$3:$C$24,0)),0)</f>
        <v>0</v>
      </c>
      <c r="AB414" s="2">
        <f t="shared" si="48"/>
        <v>1</v>
      </c>
      <c r="AC414" s="2">
        <f t="shared" si="49"/>
        <v>0</v>
      </c>
      <c r="AD414" s="5">
        <f t="shared" si="50"/>
        <v>2483826</v>
      </c>
      <c r="AE414" s="5">
        <f t="shared" si="51"/>
        <v>2483826</v>
      </c>
      <c r="AG414" s="2">
        <f t="shared" si="52"/>
        <v>2</v>
      </c>
      <c r="AH414" s="2">
        <f t="shared" si="53"/>
        <v>2025</v>
      </c>
      <c r="AJ414" s="5">
        <f t="shared" si="54"/>
        <v>139935</v>
      </c>
      <c r="AK414" s="2">
        <f t="shared" si="55"/>
        <v>20</v>
      </c>
    </row>
    <row r="415" spans="1:37" x14ac:dyDescent="0.25">
      <c r="A415" s="4">
        <v>45698</v>
      </c>
      <c r="B415" s="12">
        <f>StdO_Customers_Residential!B415+StdO_Customers_Small_Commercial!B415+StdO_Customers_Lighting!B415</f>
        <v>73310</v>
      </c>
      <c r="C415" s="12">
        <f>StdO_Customers_Residential!C415+StdO_Customers_Small_Commercial!C415+StdO_Customers_Lighting!C415</f>
        <v>71396</v>
      </c>
      <c r="D415" s="12">
        <f>StdO_Customers_Residential!D415+StdO_Customers_Small_Commercial!D415+StdO_Customers_Lighting!D415</f>
        <v>70268</v>
      </c>
      <c r="E415" s="12">
        <f>StdO_Customers_Residential!E415+StdO_Customers_Small_Commercial!E415+StdO_Customers_Lighting!E415</f>
        <v>69424</v>
      </c>
      <c r="F415" s="12">
        <f>StdO_Customers_Residential!F415+StdO_Customers_Small_Commercial!F415+StdO_Customers_Lighting!F415</f>
        <v>75076</v>
      </c>
      <c r="G415" s="12">
        <f>StdO_Customers_Residential!G415+StdO_Customers_Small_Commercial!G415+StdO_Customers_Lighting!G415</f>
        <v>82521</v>
      </c>
      <c r="H415" s="12">
        <f>StdO_Customers_Residential!H415+StdO_Customers_Small_Commercial!H415+StdO_Customers_Lighting!H415</f>
        <v>111816</v>
      </c>
      <c r="I415" s="12">
        <f>StdO_Customers_Residential!I415+StdO_Customers_Small_Commercial!I415+StdO_Customers_Lighting!I415</f>
        <v>120700</v>
      </c>
      <c r="J415" s="12">
        <f>StdO_Customers_Residential!J415+StdO_Customers_Small_Commercial!J415+StdO_Customers_Lighting!J415</f>
        <v>119018</v>
      </c>
      <c r="K415" s="12">
        <f>StdO_Customers_Residential!K415+StdO_Customers_Small_Commercial!K415+StdO_Customers_Lighting!K415</f>
        <v>116422</v>
      </c>
      <c r="L415" s="12">
        <f>StdO_Customers_Residential!L415+StdO_Customers_Small_Commercial!L415+StdO_Customers_Lighting!L415</f>
        <v>114596</v>
      </c>
      <c r="M415" s="12">
        <f>StdO_Customers_Residential!M415+StdO_Customers_Small_Commercial!M415+StdO_Customers_Lighting!M415</f>
        <v>111774</v>
      </c>
      <c r="N415" s="12">
        <f>StdO_Customers_Residential!N415+StdO_Customers_Small_Commercial!N415+StdO_Customers_Lighting!N415</f>
        <v>105390</v>
      </c>
      <c r="O415" s="12">
        <f>StdO_Customers_Residential!O415+StdO_Customers_Small_Commercial!O415+StdO_Customers_Lighting!O415</f>
        <v>103819</v>
      </c>
      <c r="P415" s="12">
        <f>StdO_Customers_Residential!P415+StdO_Customers_Small_Commercial!P415+StdO_Customers_Lighting!P415</f>
        <v>100881</v>
      </c>
      <c r="Q415" s="12">
        <f>StdO_Customers_Residential!Q415+StdO_Customers_Small_Commercial!Q415+StdO_Customers_Lighting!Q415</f>
        <v>107586</v>
      </c>
      <c r="R415" s="12">
        <f>StdO_Customers_Residential!R415+StdO_Customers_Small_Commercial!R415+StdO_Customers_Lighting!R415</f>
        <v>117944</v>
      </c>
      <c r="S415" s="12">
        <f>StdO_Customers_Residential!S415+StdO_Customers_Small_Commercial!S415+StdO_Customers_Lighting!S415</f>
        <v>133596</v>
      </c>
      <c r="T415" s="12">
        <f>StdO_Customers_Residential!T415+StdO_Customers_Small_Commercial!T415+StdO_Customers_Lighting!T415</f>
        <v>138474</v>
      </c>
      <c r="U415" s="12">
        <f>StdO_Customers_Residential!U415+StdO_Customers_Small_Commercial!U415+StdO_Customers_Lighting!U415</f>
        <v>141795</v>
      </c>
      <c r="V415" s="12">
        <f>StdO_Customers_Residential!V415+StdO_Customers_Small_Commercial!V415+StdO_Customers_Lighting!V415</f>
        <v>125926</v>
      </c>
      <c r="W415" s="12">
        <f>StdO_Customers_Residential!W415+StdO_Customers_Small_Commercial!W415+StdO_Customers_Lighting!W415</f>
        <v>106864</v>
      </c>
      <c r="X415" s="12">
        <f>StdO_Customers_Residential!X415+StdO_Customers_Small_Commercial!X415+StdO_Customers_Lighting!X415</f>
        <v>89027</v>
      </c>
      <c r="Y415" s="12">
        <f>StdO_Customers_Residential!Y415+StdO_Customers_Small_Commercial!Y415+StdO_Customers_Lighting!Y415</f>
        <v>79768</v>
      </c>
      <c r="AA415" s="2">
        <f>IFERROR(INDEX('Holiday Schedule'!$D$3:$D$24,MATCH(Total_StdO_Customers!A415,'Holiday Schedule'!$C$3:$C$24,0)),0)</f>
        <v>0</v>
      </c>
      <c r="AB415" s="2">
        <f t="shared" si="48"/>
        <v>2</v>
      </c>
      <c r="AC415" s="2">
        <f t="shared" si="49"/>
        <v>1853812</v>
      </c>
      <c r="AD415" s="5">
        <f t="shared" si="50"/>
        <v>633579</v>
      </c>
      <c r="AE415" s="5">
        <f t="shared" si="51"/>
        <v>2487391</v>
      </c>
      <c r="AG415" s="2">
        <f t="shared" si="52"/>
        <v>2</v>
      </c>
      <c r="AH415" s="2">
        <f t="shared" si="53"/>
        <v>2025</v>
      </c>
      <c r="AJ415" s="5">
        <f t="shared" si="54"/>
        <v>141795</v>
      </c>
      <c r="AK415" s="2">
        <f t="shared" si="55"/>
        <v>20</v>
      </c>
    </row>
    <row r="416" spans="1:37" x14ac:dyDescent="0.25">
      <c r="A416" s="4">
        <v>45699</v>
      </c>
      <c r="B416" s="12">
        <f>StdO_Customers_Residential!B416+StdO_Customers_Small_Commercial!B416+StdO_Customers_Lighting!B416</f>
        <v>73680</v>
      </c>
      <c r="C416" s="12">
        <f>StdO_Customers_Residential!C416+StdO_Customers_Small_Commercial!C416+StdO_Customers_Lighting!C416</f>
        <v>71751</v>
      </c>
      <c r="D416" s="12">
        <f>StdO_Customers_Residential!D416+StdO_Customers_Small_Commercial!D416+StdO_Customers_Lighting!D416</f>
        <v>70617</v>
      </c>
      <c r="E416" s="12">
        <f>StdO_Customers_Residential!E416+StdO_Customers_Small_Commercial!E416+StdO_Customers_Lighting!E416</f>
        <v>69767</v>
      </c>
      <c r="F416" s="12">
        <f>StdO_Customers_Residential!F416+StdO_Customers_Small_Commercial!F416+StdO_Customers_Lighting!F416</f>
        <v>75450</v>
      </c>
      <c r="G416" s="12">
        <f>StdO_Customers_Residential!G416+StdO_Customers_Small_Commercial!G416+StdO_Customers_Lighting!G416</f>
        <v>82937</v>
      </c>
      <c r="H416" s="12">
        <f>StdO_Customers_Residential!H416+StdO_Customers_Small_Commercial!H416+StdO_Customers_Lighting!H416</f>
        <v>112386</v>
      </c>
      <c r="I416" s="12">
        <f>StdO_Customers_Residential!I416+StdO_Customers_Small_Commercial!I416+StdO_Customers_Lighting!I416</f>
        <v>121323</v>
      </c>
      <c r="J416" s="12">
        <f>StdO_Customers_Residential!J416+StdO_Customers_Small_Commercial!J416+StdO_Customers_Lighting!J416</f>
        <v>119626</v>
      </c>
      <c r="K416" s="12">
        <f>StdO_Customers_Residential!K416+StdO_Customers_Small_Commercial!K416+StdO_Customers_Lighting!K416</f>
        <v>117012</v>
      </c>
      <c r="L416" s="12">
        <f>StdO_Customers_Residential!L416+StdO_Customers_Small_Commercial!L416+StdO_Customers_Lighting!L416</f>
        <v>115173</v>
      </c>
      <c r="M416" s="12">
        <f>StdO_Customers_Residential!M416+StdO_Customers_Small_Commercial!M416+StdO_Customers_Lighting!M416</f>
        <v>112340</v>
      </c>
      <c r="N416" s="12">
        <f>StdO_Customers_Residential!N416+StdO_Customers_Small_Commercial!N416+StdO_Customers_Lighting!N416</f>
        <v>105916</v>
      </c>
      <c r="O416" s="12">
        <f>StdO_Customers_Residential!O416+StdO_Customers_Small_Commercial!O416+StdO_Customers_Lighting!O416</f>
        <v>104330</v>
      </c>
      <c r="P416" s="12">
        <f>StdO_Customers_Residential!P416+StdO_Customers_Small_Commercial!P416+StdO_Customers_Lighting!P416</f>
        <v>101378</v>
      </c>
      <c r="Q416" s="12">
        <f>StdO_Customers_Residential!Q416+StdO_Customers_Small_Commercial!Q416+StdO_Customers_Lighting!Q416</f>
        <v>108125</v>
      </c>
      <c r="R416" s="12">
        <f>StdO_Customers_Residential!R416+StdO_Customers_Small_Commercial!R416+StdO_Customers_Lighting!R416</f>
        <v>118546</v>
      </c>
      <c r="S416" s="12">
        <f>StdO_Customers_Residential!S416+StdO_Customers_Small_Commercial!S416+StdO_Customers_Lighting!S416</f>
        <v>134305</v>
      </c>
      <c r="T416" s="12">
        <f>StdO_Customers_Residential!T416+StdO_Customers_Small_Commercial!T416+StdO_Customers_Lighting!T416</f>
        <v>139216</v>
      </c>
      <c r="U416" s="12">
        <f>StdO_Customers_Residential!U416+StdO_Customers_Small_Commercial!U416+StdO_Customers_Lighting!U416</f>
        <v>142559</v>
      </c>
      <c r="V416" s="12">
        <f>StdO_Customers_Residential!V416+StdO_Customers_Small_Commercial!V416+StdO_Customers_Lighting!V416</f>
        <v>126597</v>
      </c>
      <c r="W416" s="12">
        <f>StdO_Customers_Residential!W416+StdO_Customers_Small_Commercial!W416+StdO_Customers_Lighting!W416</f>
        <v>107425</v>
      </c>
      <c r="X416" s="12">
        <f>StdO_Customers_Residential!X416+StdO_Customers_Small_Commercial!X416+StdO_Customers_Lighting!X416</f>
        <v>89488</v>
      </c>
      <c r="Y416" s="12">
        <f>StdO_Customers_Residential!Y416+StdO_Customers_Small_Commercial!Y416+StdO_Customers_Lighting!Y416</f>
        <v>80169</v>
      </c>
      <c r="AA416" s="2">
        <f>IFERROR(INDEX('Holiday Schedule'!$D$3:$D$24,MATCH(Total_StdO_Customers!A416,'Holiday Schedule'!$C$3:$C$24,0)),0)</f>
        <v>0</v>
      </c>
      <c r="AB416" s="2">
        <f t="shared" si="48"/>
        <v>3</v>
      </c>
      <c r="AC416" s="2">
        <f t="shared" si="49"/>
        <v>1863359</v>
      </c>
      <c r="AD416" s="5">
        <f t="shared" si="50"/>
        <v>636757</v>
      </c>
      <c r="AE416" s="5">
        <f t="shared" si="51"/>
        <v>2500116</v>
      </c>
      <c r="AG416" s="2">
        <f t="shared" si="52"/>
        <v>2</v>
      </c>
      <c r="AH416" s="2">
        <f t="shared" si="53"/>
        <v>2025</v>
      </c>
      <c r="AJ416" s="5">
        <f t="shared" si="54"/>
        <v>142559</v>
      </c>
      <c r="AK416" s="2">
        <f t="shared" si="55"/>
        <v>20</v>
      </c>
    </row>
    <row r="417" spans="1:37" x14ac:dyDescent="0.25">
      <c r="A417" s="4">
        <v>45700</v>
      </c>
      <c r="B417" s="12">
        <f>StdO_Customers_Residential!B417+StdO_Customers_Small_Commercial!B417+StdO_Customers_Lighting!B417</f>
        <v>74039</v>
      </c>
      <c r="C417" s="12">
        <f>StdO_Customers_Residential!C417+StdO_Customers_Small_Commercial!C417+StdO_Customers_Lighting!C417</f>
        <v>72102</v>
      </c>
      <c r="D417" s="12">
        <f>StdO_Customers_Residential!D417+StdO_Customers_Small_Commercial!D417+StdO_Customers_Lighting!D417</f>
        <v>70959</v>
      </c>
      <c r="E417" s="12">
        <f>StdO_Customers_Residential!E417+StdO_Customers_Small_Commercial!E417+StdO_Customers_Lighting!E417</f>
        <v>70105</v>
      </c>
      <c r="F417" s="12">
        <f>StdO_Customers_Residential!F417+StdO_Customers_Small_Commercial!F417+StdO_Customers_Lighting!F417</f>
        <v>75817</v>
      </c>
      <c r="G417" s="12">
        <f>StdO_Customers_Residential!G417+StdO_Customers_Small_Commercial!G417+StdO_Customers_Lighting!G417</f>
        <v>83343</v>
      </c>
      <c r="H417" s="12">
        <f>StdO_Customers_Residential!H417+StdO_Customers_Small_Commercial!H417+StdO_Customers_Lighting!H417</f>
        <v>112930</v>
      </c>
      <c r="I417" s="12">
        <f>StdO_Customers_Residential!I417+StdO_Customers_Small_Commercial!I417+StdO_Customers_Lighting!I417</f>
        <v>121910</v>
      </c>
      <c r="J417" s="12">
        <f>StdO_Customers_Residential!J417+StdO_Customers_Small_Commercial!J417+StdO_Customers_Lighting!J417</f>
        <v>120210</v>
      </c>
      <c r="K417" s="12">
        <f>StdO_Customers_Residential!K417+StdO_Customers_Small_Commercial!K417+StdO_Customers_Lighting!K417</f>
        <v>117580</v>
      </c>
      <c r="L417" s="12">
        <f>StdO_Customers_Residential!L417+StdO_Customers_Small_Commercial!L417+StdO_Customers_Lighting!L417</f>
        <v>115753</v>
      </c>
      <c r="M417" s="12">
        <f>StdO_Customers_Residential!M417+StdO_Customers_Small_Commercial!M417+StdO_Customers_Lighting!M417</f>
        <v>112889</v>
      </c>
      <c r="N417" s="12">
        <f>StdO_Customers_Residential!N417+StdO_Customers_Small_Commercial!N417+StdO_Customers_Lighting!N417</f>
        <v>106432</v>
      </c>
      <c r="O417" s="12">
        <f>StdO_Customers_Residential!O417+StdO_Customers_Small_Commercial!O417+StdO_Customers_Lighting!O417</f>
        <v>104837</v>
      </c>
      <c r="P417" s="12">
        <f>StdO_Customers_Residential!P417+StdO_Customers_Small_Commercial!P417+StdO_Customers_Lighting!P417</f>
        <v>101874</v>
      </c>
      <c r="Q417" s="12">
        <f>StdO_Customers_Residential!Q417+StdO_Customers_Small_Commercial!Q417+StdO_Customers_Lighting!Q417</f>
        <v>108654</v>
      </c>
      <c r="R417" s="12">
        <f>StdO_Customers_Residential!R417+StdO_Customers_Small_Commercial!R417+StdO_Customers_Lighting!R417</f>
        <v>119125</v>
      </c>
      <c r="S417" s="12">
        <f>StdO_Customers_Residential!S417+StdO_Customers_Small_Commercial!S417+StdO_Customers_Lighting!S417</f>
        <v>134963</v>
      </c>
      <c r="T417" s="12">
        <f>StdO_Customers_Residential!T417+StdO_Customers_Small_Commercial!T417+StdO_Customers_Lighting!T417</f>
        <v>139899</v>
      </c>
      <c r="U417" s="12">
        <f>StdO_Customers_Residential!U417+StdO_Customers_Small_Commercial!U417+StdO_Customers_Lighting!U417</f>
        <v>143256</v>
      </c>
      <c r="V417" s="12">
        <f>StdO_Customers_Residential!V417+StdO_Customers_Small_Commercial!V417+StdO_Customers_Lighting!V417</f>
        <v>127219</v>
      </c>
      <c r="W417" s="12">
        <f>StdO_Customers_Residential!W417+StdO_Customers_Small_Commercial!W417+StdO_Customers_Lighting!W417</f>
        <v>107952</v>
      </c>
      <c r="X417" s="12">
        <f>StdO_Customers_Residential!X417+StdO_Customers_Small_Commercial!X417+StdO_Customers_Lighting!X417</f>
        <v>89924</v>
      </c>
      <c r="Y417" s="12">
        <f>StdO_Customers_Residential!Y417+StdO_Customers_Small_Commercial!Y417+StdO_Customers_Lighting!Y417</f>
        <v>80565</v>
      </c>
      <c r="AA417" s="2">
        <f>IFERROR(INDEX('Holiday Schedule'!$D$3:$D$24,MATCH(Total_StdO_Customers!A417,'Holiday Schedule'!$C$3:$C$24,0)),0)</f>
        <v>0</v>
      </c>
      <c r="AB417" s="2">
        <f t="shared" si="48"/>
        <v>4</v>
      </c>
      <c r="AC417" s="2">
        <f t="shared" si="49"/>
        <v>1872477</v>
      </c>
      <c r="AD417" s="5">
        <f t="shared" si="50"/>
        <v>639860</v>
      </c>
      <c r="AE417" s="5">
        <f t="shared" si="51"/>
        <v>2512337</v>
      </c>
      <c r="AG417" s="2">
        <f t="shared" si="52"/>
        <v>2</v>
      </c>
      <c r="AH417" s="2">
        <f t="shared" si="53"/>
        <v>2025</v>
      </c>
      <c r="AJ417" s="5">
        <f t="shared" si="54"/>
        <v>143256</v>
      </c>
      <c r="AK417" s="2">
        <f t="shared" si="55"/>
        <v>20</v>
      </c>
    </row>
    <row r="418" spans="1:37" x14ac:dyDescent="0.25">
      <c r="A418" s="4">
        <v>45701</v>
      </c>
      <c r="B418" s="12">
        <f>StdO_Customers_Residential!B418+StdO_Customers_Small_Commercial!B418+StdO_Customers_Lighting!B418</f>
        <v>74950</v>
      </c>
      <c r="C418" s="12">
        <f>StdO_Customers_Residential!C418+StdO_Customers_Small_Commercial!C418+StdO_Customers_Lighting!C418</f>
        <v>72988</v>
      </c>
      <c r="D418" s="12">
        <f>StdO_Customers_Residential!D418+StdO_Customers_Small_Commercial!D418+StdO_Customers_Lighting!D418</f>
        <v>71834</v>
      </c>
      <c r="E418" s="12">
        <f>StdO_Customers_Residential!E418+StdO_Customers_Small_Commercial!E418+StdO_Customers_Lighting!E418</f>
        <v>70970</v>
      </c>
      <c r="F418" s="12">
        <f>StdO_Customers_Residential!F418+StdO_Customers_Small_Commercial!F418+StdO_Customers_Lighting!F418</f>
        <v>76749</v>
      </c>
      <c r="G418" s="12">
        <f>StdO_Customers_Residential!G418+StdO_Customers_Small_Commercial!G418+StdO_Customers_Lighting!G418</f>
        <v>84373</v>
      </c>
      <c r="H418" s="12">
        <f>StdO_Customers_Residential!H418+StdO_Customers_Small_Commercial!H418+StdO_Customers_Lighting!H418</f>
        <v>114362</v>
      </c>
      <c r="I418" s="12">
        <f>StdO_Customers_Residential!I418+StdO_Customers_Small_Commercial!I418+StdO_Customers_Lighting!I418</f>
        <v>123426</v>
      </c>
      <c r="J418" s="12">
        <f>StdO_Customers_Residential!J418+StdO_Customers_Small_Commercial!J418+StdO_Customers_Lighting!J418</f>
        <v>121702</v>
      </c>
      <c r="K418" s="12">
        <f>StdO_Customers_Residential!K418+StdO_Customers_Small_Commercial!K418+StdO_Customers_Lighting!K418</f>
        <v>119036</v>
      </c>
      <c r="L418" s="12">
        <f>StdO_Customers_Residential!L418+StdO_Customers_Small_Commercial!L418+StdO_Customers_Lighting!L418</f>
        <v>117170</v>
      </c>
      <c r="M418" s="12">
        <f>StdO_Customers_Residential!M418+StdO_Customers_Small_Commercial!M418+StdO_Customers_Lighting!M418</f>
        <v>114289</v>
      </c>
      <c r="N418" s="12">
        <f>StdO_Customers_Residential!N418+StdO_Customers_Small_Commercial!N418+StdO_Customers_Lighting!N418</f>
        <v>107750</v>
      </c>
      <c r="O418" s="12">
        <f>StdO_Customers_Residential!O418+StdO_Customers_Small_Commercial!O418+StdO_Customers_Lighting!O418</f>
        <v>106135</v>
      </c>
      <c r="P418" s="12">
        <f>StdO_Customers_Residential!P418+StdO_Customers_Small_Commercial!P418+StdO_Customers_Lighting!P418</f>
        <v>103135</v>
      </c>
      <c r="Q418" s="12">
        <f>StdO_Customers_Residential!Q418+StdO_Customers_Small_Commercial!Q418+StdO_Customers_Lighting!Q418</f>
        <v>110012</v>
      </c>
      <c r="R418" s="12">
        <f>StdO_Customers_Residential!R418+StdO_Customers_Small_Commercial!R418+StdO_Customers_Lighting!R418</f>
        <v>120643</v>
      </c>
      <c r="S418" s="12">
        <f>StdO_Customers_Residential!S418+StdO_Customers_Small_Commercial!S418+StdO_Customers_Lighting!S418</f>
        <v>136639</v>
      </c>
      <c r="T418" s="12">
        <f>StdO_Customers_Residential!T418+StdO_Customers_Small_Commercial!T418+StdO_Customers_Lighting!T418</f>
        <v>141630</v>
      </c>
      <c r="U418" s="12">
        <f>StdO_Customers_Residential!U418+StdO_Customers_Small_Commercial!U418+StdO_Customers_Lighting!U418</f>
        <v>145030</v>
      </c>
      <c r="V418" s="12">
        <f>StdO_Customers_Residential!V418+StdO_Customers_Small_Commercial!V418+StdO_Customers_Lighting!V418</f>
        <v>128791</v>
      </c>
      <c r="W418" s="12">
        <f>StdO_Customers_Residential!W418+StdO_Customers_Small_Commercial!W418+StdO_Customers_Lighting!W418</f>
        <v>109287</v>
      </c>
      <c r="X418" s="12">
        <f>StdO_Customers_Residential!X418+StdO_Customers_Small_Commercial!X418+StdO_Customers_Lighting!X418</f>
        <v>91037</v>
      </c>
      <c r="Y418" s="12">
        <f>StdO_Customers_Residential!Y418+StdO_Customers_Small_Commercial!Y418+StdO_Customers_Lighting!Y418</f>
        <v>81555</v>
      </c>
      <c r="AA418" s="2">
        <f>IFERROR(INDEX('Holiday Schedule'!$D$3:$D$24,MATCH(Total_StdO_Customers!A418,'Holiday Schedule'!$C$3:$C$24,0)),0)</f>
        <v>0</v>
      </c>
      <c r="AB418" s="2">
        <f t="shared" si="48"/>
        <v>5</v>
      </c>
      <c r="AC418" s="2">
        <f t="shared" si="49"/>
        <v>1895712</v>
      </c>
      <c r="AD418" s="5">
        <f t="shared" si="50"/>
        <v>647781</v>
      </c>
      <c r="AE418" s="5">
        <f t="shared" si="51"/>
        <v>2543493</v>
      </c>
      <c r="AG418" s="2">
        <f t="shared" si="52"/>
        <v>2</v>
      </c>
      <c r="AH418" s="2">
        <f t="shared" si="53"/>
        <v>2025</v>
      </c>
      <c r="AJ418" s="5">
        <f t="shared" si="54"/>
        <v>145030</v>
      </c>
      <c r="AK418" s="2">
        <f t="shared" si="55"/>
        <v>20</v>
      </c>
    </row>
    <row r="419" spans="1:37" x14ac:dyDescent="0.25">
      <c r="A419" s="4">
        <v>45702</v>
      </c>
      <c r="B419" s="12">
        <f>StdO_Customers_Residential!B419+StdO_Customers_Small_Commercial!B419+StdO_Customers_Lighting!B419</f>
        <v>74950</v>
      </c>
      <c r="C419" s="12">
        <f>StdO_Customers_Residential!C419+StdO_Customers_Small_Commercial!C419+StdO_Customers_Lighting!C419</f>
        <v>72989</v>
      </c>
      <c r="D419" s="12">
        <f>StdO_Customers_Residential!D419+StdO_Customers_Small_Commercial!D419+StdO_Customers_Lighting!D419</f>
        <v>71837</v>
      </c>
      <c r="E419" s="12">
        <f>StdO_Customers_Residential!E419+StdO_Customers_Small_Commercial!E419+StdO_Customers_Lighting!E419</f>
        <v>70970</v>
      </c>
      <c r="F419" s="12">
        <f>StdO_Customers_Residential!F419+StdO_Customers_Small_Commercial!F419+StdO_Customers_Lighting!F419</f>
        <v>76752</v>
      </c>
      <c r="G419" s="12">
        <f>StdO_Customers_Residential!G419+StdO_Customers_Small_Commercial!G419+StdO_Customers_Lighting!G419</f>
        <v>84371</v>
      </c>
      <c r="H419" s="12">
        <f>StdO_Customers_Residential!H419+StdO_Customers_Small_Commercial!H419+StdO_Customers_Lighting!H419</f>
        <v>114338</v>
      </c>
      <c r="I419" s="12">
        <f>StdO_Customers_Residential!I419+StdO_Customers_Small_Commercial!I419+StdO_Customers_Lighting!I419</f>
        <v>123427</v>
      </c>
      <c r="J419" s="12">
        <f>StdO_Customers_Residential!J419+StdO_Customers_Small_Commercial!J419+StdO_Customers_Lighting!J419</f>
        <v>121700</v>
      </c>
      <c r="K419" s="12">
        <f>StdO_Customers_Residential!K419+StdO_Customers_Small_Commercial!K419+StdO_Customers_Lighting!K419</f>
        <v>119038</v>
      </c>
      <c r="L419" s="12">
        <f>StdO_Customers_Residential!L419+StdO_Customers_Small_Commercial!L419+StdO_Customers_Lighting!L419</f>
        <v>117169</v>
      </c>
      <c r="M419" s="12">
        <f>StdO_Customers_Residential!M419+StdO_Customers_Small_Commercial!M419+StdO_Customers_Lighting!M419</f>
        <v>114284</v>
      </c>
      <c r="N419" s="12">
        <f>StdO_Customers_Residential!N419+StdO_Customers_Small_Commercial!N419+StdO_Customers_Lighting!N419</f>
        <v>107752</v>
      </c>
      <c r="O419" s="12">
        <f>StdO_Customers_Residential!O419+StdO_Customers_Small_Commercial!O419+StdO_Customers_Lighting!O419</f>
        <v>106137</v>
      </c>
      <c r="P419" s="12">
        <f>StdO_Customers_Residential!P419+StdO_Customers_Small_Commercial!P419+StdO_Customers_Lighting!P419</f>
        <v>103138</v>
      </c>
      <c r="Q419" s="12">
        <f>StdO_Customers_Residential!Q419+StdO_Customers_Small_Commercial!Q419+StdO_Customers_Lighting!Q419</f>
        <v>110002</v>
      </c>
      <c r="R419" s="12">
        <f>StdO_Customers_Residential!R419+StdO_Customers_Small_Commercial!R419+StdO_Customers_Lighting!R419</f>
        <v>120606</v>
      </c>
      <c r="S419" s="12">
        <f>StdO_Customers_Residential!S419+StdO_Customers_Small_Commercial!S419+StdO_Customers_Lighting!S419</f>
        <v>136622</v>
      </c>
      <c r="T419" s="12">
        <f>StdO_Customers_Residential!T419+StdO_Customers_Small_Commercial!T419+StdO_Customers_Lighting!T419</f>
        <v>141633</v>
      </c>
      <c r="U419" s="12">
        <f>StdO_Customers_Residential!U419+StdO_Customers_Small_Commercial!U419+StdO_Customers_Lighting!U419</f>
        <v>145033</v>
      </c>
      <c r="V419" s="12">
        <f>StdO_Customers_Residential!V419+StdO_Customers_Small_Commercial!V419+StdO_Customers_Lighting!V419</f>
        <v>128793</v>
      </c>
      <c r="W419" s="12">
        <f>StdO_Customers_Residential!W419+StdO_Customers_Small_Commercial!W419+StdO_Customers_Lighting!W419</f>
        <v>109287</v>
      </c>
      <c r="X419" s="12">
        <f>StdO_Customers_Residential!X419+StdO_Customers_Small_Commercial!X419+StdO_Customers_Lighting!X419</f>
        <v>91036</v>
      </c>
      <c r="Y419" s="12">
        <f>StdO_Customers_Residential!Y419+StdO_Customers_Small_Commercial!Y419+StdO_Customers_Lighting!Y419</f>
        <v>81557</v>
      </c>
      <c r="AA419" s="2">
        <f>IFERROR(INDEX('Holiday Schedule'!$D$3:$D$24,MATCH(Total_StdO_Customers!A419,'Holiday Schedule'!$C$3:$C$24,0)),0)</f>
        <v>0</v>
      </c>
      <c r="AB419" s="2">
        <f t="shared" si="48"/>
        <v>6</v>
      </c>
      <c r="AC419" s="2">
        <f t="shared" si="49"/>
        <v>1895657</v>
      </c>
      <c r="AD419" s="5">
        <f t="shared" si="50"/>
        <v>647764</v>
      </c>
      <c r="AE419" s="5">
        <f t="shared" si="51"/>
        <v>2543421</v>
      </c>
      <c r="AG419" s="2">
        <f t="shared" si="52"/>
        <v>2</v>
      </c>
      <c r="AH419" s="2">
        <f t="shared" si="53"/>
        <v>2025</v>
      </c>
      <c r="AJ419" s="5">
        <f t="shared" si="54"/>
        <v>145033</v>
      </c>
      <c r="AK419" s="2">
        <f t="shared" si="55"/>
        <v>20</v>
      </c>
    </row>
    <row r="420" spans="1:37" x14ac:dyDescent="0.25">
      <c r="A420" s="4">
        <v>45703</v>
      </c>
      <c r="B420" s="12">
        <f>StdO_Customers_Residential!B420+StdO_Customers_Small_Commercial!B420+StdO_Customers_Lighting!B420</f>
        <v>75961</v>
      </c>
      <c r="C420" s="12">
        <f>StdO_Customers_Residential!C420+StdO_Customers_Small_Commercial!C420+StdO_Customers_Lighting!C420</f>
        <v>73314</v>
      </c>
      <c r="D420" s="12">
        <f>StdO_Customers_Residential!D420+StdO_Customers_Small_Commercial!D420+StdO_Customers_Lighting!D420</f>
        <v>71911</v>
      </c>
      <c r="E420" s="12">
        <f>StdO_Customers_Residential!E420+StdO_Customers_Small_Commercial!E420+StdO_Customers_Lighting!E420</f>
        <v>71478</v>
      </c>
      <c r="F420" s="12">
        <f>StdO_Customers_Residential!F420+StdO_Customers_Small_Commercial!F420+StdO_Customers_Lighting!F420</f>
        <v>76428</v>
      </c>
      <c r="G420" s="12">
        <f>StdO_Customers_Residential!G420+StdO_Customers_Small_Commercial!G420+StdO_Customers_Lighting!G420</f>
        <v>82264</v>
      </c>
      <c r="H420" s="12">
        <f>StdO_Customers_Residential!H420+StdO_Customers_Small_Commercial!H420+StdO_Customers_Lighting!H420</f>
        <v>106933</v>
      </c>
      <c r="I420" s="12">
        <f>StdO_Customers_Residential!I420+StdO_Customers_Small_Commercial!I420+StdO_Customers_Lighting!I420</f>
        <v>118204</v>
      </c>
      <c r="J420" s="12">
        <f>StdO_Customers_Residential!J420+StdO_Customers_Small_Commercial!J420+StdO_Customers_Lighting!J420</f>
        <v>121534</v>
      </c>
      <c r="K420" s="12">
        <f>StdO_Customers_Residential!K420+StdO_Customers_Small_Commercial!K420+StdO_Customers_Lighting!K420</f>
        <v>123436</v>
      </c>
      <c r="L420" s="12">
        <f>StdO_Customers_Residential!L420+StdO_Customers_Small_Commercial!L420+StdO_Customers_Lighting!L420</f>
        <v>121429</v>
      </c>
      <c r="M420" s="12">
        <f>StdO_Customers_Residential!M420+StdO_Customers_Small_Commercial!M420+StdO_Customers_Lighting!M420</f>
        <v>118255</v>
      </c>
      <c r="N420" s="12">
        <f>StdO_Customers_Residential!N420+StdO_Customers_Small_Commercial!N420+StdO_Customers_Lighting!N420</f>
        <v>110487</v>
      </c>
      <c r="O420" s="12">
        <f>StdO_Customers_Residential!O420+StdO_Customers_Small_Commercial!O420+StdO_Customers_Lighting!O420</f>
        <v>108338</v>
      </c>
      <c r="P420" s="12">
        <f>StdO_Customers_Residential!P420+StdO_Customers_Small_Commercial!P420+StdO_Customers_Lighting!P420</f>
        <v>105294</v>
      </c>
      <c r="Q420" s="12">
        <f>StdO_Customers_Residential!Q420+StdO_Customers_Small_Commercial!Q420+StdO_Customers_Lighting!Q420</f>
        <v>112508</v>
      </c>
      <c r="R420" s="12">
        <f>StdO_Customers_Residential!R420+StdO_Customers_Small_Commercial!R420+StdO_Customers_Lighting!R420</f>
        <v>122705</v>
      </c>
      <c r="S420" s="12">
        <f>StdO_Customers_Residential!S420+StdO_Customers_Small_Commercial!S420+StdO_Customers_Lighting!S420</f>
        <v>137309</v>
      </c>
      <c r="T420" s="12">
        <f>StdO_Customers_Residential!T420+StdO_Customers_Small_Commercial!T420+StdO_Customers_Lighting!T420</f>
        <v>143292</v>
      </c>
      <c r="U420" s="12">
        <f>StdO_Customers_Residential!U420+StdO_Customers_Small_Commercial!U420+StdO_Customers_Lighting!U420</f>
        <v>143853</v>
      </c>
      <c r="V420" s="12">
        <f>StdO_Customers_Residential!V420+StdO_Customers_Small_Commercial!V420+StdO_Customers_Lighting!V420</f>
        <v>126871</v>
      </c>
      <c r="W420" s="12">
        <f>StdO_Customers_Residential!W420+StdO_Customers_Small_Commercial!W420+StdO_Customers_Lighting!W420</f>
        <v>107046</v>
      </c>
      <c r="X420" s="12">
        <f>StdO_Customers_Residential!X420+StdO_Customers_Small_Commercial!X420+StdO_Customers_Lighting!X420</f>
        <v>91648</v>
      </c>
      <c r="Y420" s="12">
        <f>StdO_Customers_Residential!Y420+StdO_Customers_Small_Commercial!Y420+StdO_Customers_Lighting!Y420</f>
        <v>81888</v>
      </c>
      <c r="AA420" s="2">
        <f>IFERROR(INDEX('Holiday Schedule'!$D$3:$D$24,MATCH(Total_StdO_Customers!A420,'Holiday Schedule'!$C$3:$C$24,0)),0)</f>
        <v>0</v>
      </c>
      <c r="AB420" s="2">
        <f t="shared" si="48"/>
        <v>7</v>
      </c>
      <c r="AC420" s="2">
        <f t="shared" si="49"/>
        <v>0</v>
      </c>
      <c r="AD420" s="5">
        <f t="shared" si="50"/>
        <v>2552386</v>
      </c>
      <c r="AE420" s="5">
        <f t="shared" si="51"/>
        <v>2552386</v>
      </c>
      <c r="AG420" s="2">
        <f t="shared" si="52"/>
        <v>2</v>
      </c>
      <c r="AH420" s="2">
        <f t="shared" si="53"/>
        <v>2025</v>
      </c>
      <c r="AJ420" s="5">
        <f t="shared" si="54"/>
        <v>143853</v>
      </c>
      <c r="AK420" s="2">
        <f t="shared" si="55"/>
        <v>20</v>
      </c>
    </row>
    <row r="421" spans="1:37" x14ac:dyDescent="0.25">
      <c r="A421" s="4">
        <v>45704</v>
      </c>
      <c r="B421" s="12">
        <f>StdO_Customers_Residential!B421+StdO_Customers_Small_Commercial!B421+StdO_Customers_Lighting!B421</f>
        <v>75967</v>
      </c>
      <c r="C421" s="12">
        <f>StdO_Customers_Residential!C421+StdO_Customers_Small_Commercial!C421+StdO_Customers_Lighting!C421</f>
        <v>73317</v>
      </c>
      <c r="D421" s="12">
        <f>StdO_Customers_Residential!D421+StdO_Customers_Small_Commercial!D421+StdO_Customers_Lighting!D421</f>
        <v>71914</v>
      </c>
      <c r="E421" s="12">
        <f>StdO_Customers_Residential!E421+StdO_Customers_Small_Commercial!E421+StdO_Customers_Lighting!E421</f>
        <v>71482</v>
      </c>
      <c r="F421" s="12">
        <f>StdO_Customers_Residential!F421+StdO_Customers_Small_Commercial!F421+StdO_Customers_Lighting!F421</f>
        <v>76432</v>
      </c>
      <c r="G421" s="12">
        <f>StdO_Customers_Residential!G421+StdO_Customers_Small_Commercial!G421+StdO_Customers_Lighting!G421</f>
        <v>82268</v>
      </c>
      <c r="H421" s="12">
        <f>StdO_Customers_Residential!H421+StdO_Customers_Small_Commercial!H421+StdO_Customers_Lighting!H421</f>
        <v>106963</v>
      </c>
      <c r="I421" s="12">
        <f>StdO_Customers_Residential!I421+StdO_Customers_Small_Commercial!I421+StdO_Customers_Lighting!I421</f>
        <v>118209</v>
      </c>
      <c r="J421" s="12">
        <f>StdO_Customers_Residential!J421+StdO_Customers_Small_Commercial!J421+StdO_Customers_Lighting!J421</f>
        <v>121539</v>
      </c>
      <c r="K421" s="12">
        <f>StdO_Customers_Residential!K421+StdO_Customers_Small_Commercial!K421+StdO_Customers_Lighting!K421</f>
        <v>123443</v>
      </c>
      <c r="L421" s="12">
        <f>StdO_Customers_Residential!L421+StdO_Customers_Small_Commercial!L421+StdO_Customers_Lighting!L421</f>
        <v>121437</v>
      </c>
      <c r="M421" s="12">
        <f>StdO_Customers_Residential!M421+StdO_Customers_Small_Commercial!M421+StdO_Customers_Lighting!M421</f>
        <v>118266</v>
      </c>
      <c r="N421" s="12">
        <f>StdO_Customers_Residential!N421+StdO_Customers_Small_Commercial!N421+StdO_Customers_Lighting!N421</f>
        <v>110498</v>
      </c>
      <c r="O421" s="12">
        <f>StdO_Customers_Residential!O421+StdO_Customers_Small_Commercial!O421+StdO_Customers_Lighting!O421</f>
        <v>108351</v>
      </c>
      <c r="P421" s="12">
        <f>StdO_Customers_Residential!P421+StdO_Customers_Small_Commercial!P421+StdO_Customers_Lighting!P421</f>
        <v>105315</v>
      </c>
      <c r="Q421" s="12">
        <f>StdO_Customers_Residential!Q421+StdO_Customers_Small_Commercial!Q421+StdO_Customers_Lighting!Q421</f>
        <v>112545</v>
      </c>
      <c r="R421" s="12">
        <f>StdO_Customers_Residential!R421+StdO_Customers_Small_Commercial!R421+StdO_Customers_Lighting!R421</f>
        <v>122802</v>
      </c>
      <c r="S421" s="12">
        <f>StdO_Customers_Residential!S421+StdO_Customers_Small_Commercial!S421+StdO_Customers_Lighting!S421</f>
        <v>137313</v>
      </c>
      <c r="T421" s="12">
        <f>StdO_Customers_Residential!T421+StdO_Customers_Small_Commercial!T421+StdO_Customers_Lighting!T421</f>
        <v>143300</v>
      </c>
      <c r="U421" s="12">
        <f>StdO_Customers_Residential!U421+StdO_Customers_Small_Commercial!U421+StdO_Customers_Lighting!U421</f>
        <v>143858</v>
      </c>
      <c r="V421" s="12">
        <f>StdO_Customers_Residential!V421+StdO_Customers_Small_Commercial!V421+StdO_Customers_Lighting!V421</f>
        <v>126876</v>
      </c>
      <c r="W421" s="12">
        <f>StdO_Customers_Residential!W421+StdO_Customers_Small_Commercial!W421+StdO_Customers_Lighting!W421</f>
        <v>107050</v>
      </c>
      <c r="X421" s="12">
        <f>StdO_Customers_Residential!X421+StdO_Customers_Small_Commercial!X421+StdO_Customers_Lighting!X421</f>
        <v>91650</v>
      </c>
      <c r="Y421" s="12">
        <f>StdO_Customers_Residential!Y421+StdO_Customers_Small_Commercial!Y421+StdO_Customers_Lighting!Y421</f>
        <v>81892</v>
      </c>
      <c r="AA421" s="2">
        <f>IFERROR(INDEX('Holiday Schedule'!$D$3:$D$24,MATCH(Total_StdO_Customers!A421,'Holiday Schedule'!$C$3:$C$24,0)),0)</f>
        <v>0</v>
      </c>
      <c r="AB421" s="2">
        <f t="shared" si="48"/>
        <v>1</v>
      </c>
      <c r="AC421" s="2">
        <f t="shared" si="49"/>
        <v>0</v>
      </c>
      <c r="AD421" s="5">
        <f t="shared" si="50"/>
        <v>2552687</v>
      </c>
      <c r="AE421" s="5">
        <f t="shared" si="51"/>
        <v>2552687</v>
      </c>
      <c r="AG421" s="2">
        <f t="shared" si="52"/>
        <v>2</v>
      </c>
      <c r="AH421" s="2">
        <f t="shared" si="53"/>
        <v>2025</v>
      </c>
      <c r="AJ421" s="5">
        <f t="shared" si="54"/>
        <v>143858</v>
      </c>
      <c r="AK421" s="2">
        <f t="shared" si="55"/>
        <v>20</v>
      </c>
    </row>
    <row r="422" spans="1:37" x14ac:dyDescent="0.25">
      <c r="A422" s="4">
        <v>45705</v>
      </c>
      <c r="B422" s="12">
        <f>StdO_Customers_Residential!B422+StdO_Customers_Small_Commercial!B422+StdO_Customers_Lighting!B422</f>
        <v>75969</v>
      </c>
      <c r="C422" s="12">
        <f>StdO_Customers_Residential!C422+StdO_Customers_Small_Commercial!C422+StdO_Customers_Lighting!C422</f>
        <v>73319</v>
      </c>
      <c r="D422" s="12">
        <f>StdO_Customers_Residential!D422+StdO_Customers_Small_Commercial!D422+StdO_Customers_Lighting!D422</f>
        <v>71918</v>
      </c>
      <c r="E422" s="12">
        <f>StdO_Customers_Residential!E422+StdO_Customers_Small_Commercial!E422+StdO_Customers_Lighting!E422</f>
        <v>71483</v>
      </c>
      <c r="F422" s="12">
        <f>StdO_Customers_Residential!F422+StdO_Customers_Small_Commercial!F422+StdO_Customers_Lighting!F422</f>
        <v>76435</v>
      </c>
      <c r="G422" s="12">
        <f>StdO_Customers_Residential!G422+StdO_Customers_Small_Commercial!G422+StdO_Customers_Lighting!G422</f>
        <v>82269</v>
      </c>
      <c r="H422" s="12">
        <f>StdO_Customers_Residential!H422+StdO_Customers_Small_Commercial!H422+StdO_Customers_Lighting!H422</f>
        <v>106960</v>
      </c>
      <c r="I422" s="12">
        <f>StdO_Customers_Residential!I422+StdO_Customers_Small_Commercial!I422+StdO_Customers_Lighting!I422</f>
        <v>118224</v>
      </c>
      <c r="J422" s="12">
        <f>StdO_Customers_Residential!J422+StdO_Customers_Small_Commercial!J422+StdO_Customers_Lighting!J422</f>
        <v>121544</v>
      </c>
      <c r="K422" s="12">
        <f>StdO_Customers_Residential!K422+StdO_Customers_Small_Commercial!K422+StdO_Customers_Lighting!K422</f>
        <v>123447</v>
      </c>
      <c r="L422" s="12">
        <f>StdO_Customers_Residential!L422+StdO_Customers_Small_Commercial!L422+StdO_Customers_Lighting!L422</f>
        <v>121440</v>
      </c>
      <c r="M422" s="12">
        <f>StdO_Customers_Residential!M422+StdO_Customers_Small_Commercial!M422+StdO_Customers_Lighting!M422</f>
        <v>118265</v>
      </c>
      <c r="N422" s="12">
        <f>StdO_Customers_Residential!N422+StdO_Customers_Small_Commercial!N422+StdO_Customers_Lighting!N422</f>
        <v>110496</v>
      </c>
      <c r="O422" s="12">
        <f>StdO_Customers_Residential!O422+StdO_Customers_Small_Commercial!O422+StdO_Customers_Lighting!O422</f>
        <v>108346</v>
      </c>
      <c r="P422" s="12">
        <f>StdO_Customers_Residential!P422+StdO_Customers_Small_Commercial!P422+StdO_Customers_Lighting!P422</f>
        <v>105303</v>
      </c>
      <c r="Q422" s="12">
        <f>StdO_Customers_Residential!Q422+StdO_Customers_Small_Commercial!Q422+StdO_Customers_Lighting!Q422</f>
        <v>112517</v>
      </c>
      <c r="R422" s="12">
        <f>StdO_Customers_Residential!R422+StdO_Customers_Small_Commercial!R422+StdO_Customers_Lighting!R422</f>
        <v>122719</v>
      </c>
      <c r="S422" s="12">
        <f>StdO_Customers_Residential!S422+StdO_Customers_Small_Commercial!S422+StdO_Customers_Lighting!S422</f>
        <v>137310</v>
      </c>
      <c r="T422" s="12">
        <f>StdO_Customers_Residential!T422+StdO_Customers_Small_Commercial!T422+StdO_Customers_Lighting!T422</f>
        <v>143306</v>
      </c>
      <c r="U422" s="12">
        <f>StdO_Customers_Residential!U422+StdO_Customers_Small_Commercial!U422+StdO_Customers_Lighting!U422</f>
        <v>143866</v>
      </c>
      <c r="V422" s="12">
        <f>StdO_Customers_Residential!V422+StdO_Customers_Small_Commercial!V422+StdO_Customers_Lighting!V422</f>
        <v>126879</v>
      </c>
      <c r="W422" s="12">
        <f>StdO_Customers_Residential!W422+StdO_Customers_Small_Commercial!W422+StdO_Customers_Lighting!W422</f>
        <v>107054</v>
      </c>
      <c r="X422" s="12">
        <f>StdO_Customers_Residential!X422+StdO_Customers_Small_Commercial!X422+StdO_Customers_Lighting!X422</f>
        <v>91653</v>
      </c>
      <c r="Y422" s="12">
        <f>StdO_Customers_Residential!Y422+StdO_Customers_Small_Commercial!Y422+StdO_Customers_Lighting!Y422</f>
        <v>81904</v>
      </c>
      <c r="AA422" s="2">
        <f>IFERROR(INDEX('Holiday Schedule'!$D$3:$D$24,MATCH(Total_StdO_Customers!A422,'Holiday Schedule'!$C$3:$C$24,0)),0)</f>
        <v>1</v>
      </c>
      <c r="AB422" s="2">
        <f t="shared" si="48"/>
        <v>2</v>
      </c>
      <c r="AC422" s="2">
        <f t="shared" si="49"/>
        <v>0</v>
      </c>
      <c r="AD422" s="5">
        <f t="shared" si="50"/>
        <v>2552626</v>
      </c>
      <c r="AE422" s="5">
        <f t="shared" si="51"/>
        <v>2552626</v>
      </c>
      <c r="AG422" s="2">
        <f t="shared" si="52"/>
        <v>2</v>
      </c>
      <c r="AH422" s="2">
        <f t="shared" si="53"/>
        <v>2025</v>
      </c>
      <c r="AJ422" s="5">
        <f t="shared" si="54"/>
        <v>143866</v>
      </c>
      <c r="AK422" s="2">
        <f t="shared" si="55"/>
        <v>20</v>
      </c>
    </row>
    <row r="423" spans="1:37" x14ac:dyDescent="0.25">
      <c r="A423" s="4">
        <v>45706</v>
      </c>
      <c r="B423" s="12">
        <f>StdO_Customers_Residential!B423+StdO_Customers_Small_Commercial!B423+StdO_Customers_Lighting!B423</f>
        <v>75336</v>
      </c>
      <c r="C423" s="12">
        <f>StdO_Customers_Residential!C423+StdO_Customers_Small_Commercial!C423+StdO_Customers_Lighting!C423</f>
        <v>73356</v>
      </c>
      <c r="D423" s="12">
        <f>StdO_Customers_Residential!D423+StdO_Customers_Small_Commercial!D423+StdO_Customers_Lighting!D423</f>
        <v>72197</v>
      </c>
      <c r="E423" s="12">
        <f>StdO_Customers_Residential!E423+StdO_Customers_Small_Commercial!E423+StdO_Customers_Lighting!E423</f>
        <v>71327</v>
      </c>
      <c r="F423" s="12">
        <f>StdO_Customers_Residential!F423+StdO_Customers_Small_Commercial!F423+StdO_Customers_Lighting!F423</f>
        <v>77139</v>
      </c>
      <c r="G423" s="12">
        <f>StdO_Customers_Residential!G423+StdO_Customers_Small_Commercial!G423+StdO_Customers_Lighting!G423</f>
        <v>84798</v>
      </c>
      <c r="H423" s="12">
        <f>StdO_Customers_Residential!H423+StdO_Customers_Small_Commercial!H423+StdO_Customers_Lighting!H423</f>
        <v>114912</v>
      </c>
      <c r="I423" s="12">
        <f>StdO_Customers_Residential!I423+StdO_Customers_Small_Commercial!I423+StdO_Customers_Lighting!I423</f>
        <v>124060</v>
      </c>
      <c r="J423" s="12">
        <f>StdO_Customers_Residential!J423+StdO_Customers_Small_Commercial!J423+StdO_Customers_Lighting!J423</f>
        <v>122326</v>
      </c>
      <c r="K423" s="12">
        <f>StdO_Customers_Residential!K423+StdO_Customers_Small_Commercial!K423+StdO_Customers_Lighting!K423</f>
        <v>119650</v>
      </c>
      <c r="L423" s="12">
        <f>StdO_Customers_Residential!L423+StdO_Customers_Small_Commercial!L423+StdO_Customers_Lighting!L423</f>
        <v>117773</v>
      </c>
      <c r="M423" s="12">
        <f>StdO_Customers_Residential!M423+StdO_Customers_Small_Commercial!M423+StdO_Customers_Lighting!M423</f>
        <v>114867</v>
      </c>
      <c r="N423" s="12">
        <f>StdO_Customers_Residential!N423+StdO_Customers_Small_Commercial!N423+StdO_Customers_Lighting!N423</f>
        <v>108304</v>
      </c>
      <c r="O423" s="12">
        <f>StdO_Customers_Residential!O423+StdO_Customers_Small_Commercial!O423+StdO_Customers_Lighting!O423</f>
        <v>106687</v>
      </c>
      <c r="P423" s="12">
        <f>StdO_Customers_Residential!P423+StdO_Customers_Small_Commercial!P423+StdO_Customers_Lighting!P423</f>
        <v>103665</v>
      </c>
      <c r="Q423" s="12">
        <f>StdO_Customers_Residential!Q423+StdO_Customers_Small_Commercial!Q423+StdO_Customers_Lighting!Q423</f>
        <v>110563</v>
      </c>
      <c r="R423" s="12">
        <f>StdO_Customers_Residential!R423+StdO_Customers_Small_Commercial!R423+StdO_Customers_Lighting!R423</f>
        <v>121219</v>
      </c>
      <c r="S423" s="12">
        <f>StdO_Customers_Residential!S423+StdO_Customers_Small_Commercial!S423+StdO_Customers_Lighting!S423</f>
        <v>137319</v>
      </c>
      <c r="T423" s="12">
        <f>StdO_Customers_Residential!T423+StdO_Customers_Small_Commercial!T423+StdO_Customers_Lighting!T423</f>
        <v>142358</v>
      </c>
      <c r="U423" s="12">
        <f>StdO_Customers_Residential!U423+StdO_Customers_Small_Commercial!U423+StdO_Customers_Lighting!U423</f>
        <v>145777</v>
      </c>
      <c r="V423" s="12">
        <f>StdO_Customers_Residential!V423+StdO_Customers_Small_Commercial!V423+StdO_Customers_Lighting!V423</f>
        <v>129452</v>
      </c>
      <c r="W423" s="12">
        <f>StdO_Customers_Residential!W423+StdO_Customers_Small_Commercial!W423+StdO_Customers_Lighting!W423</f>
        <v>109843</v>
      </c>
      <c r="X423" s="12">
        <f>StdO_Customers_Residential!X423+StdO_Customers_Small_Commercial!X423+StdO_Customers_Lighting!X423</f>
        <v>91498</v>
      </c>
      <c r="Y423" s="12">
        <f>StdO_Customers_Residential!Y423+StdO_Customers_Small_Commercial!Y423+StdO_Customers_Lighting!Y423</f>
        <v>81973</v>
      </c>
      <c r="AA423" s="2">
        <f>IFERROR(INDEX('Holiday Schedule'!$D$3:$D$24,MATCH(Total_StdO_Customers!A423,'Holiday Schedule'!$C$3:$C$24,0)),0)</f>
        <v>0</v>
      </c>
      <c r="AB423" s="2">
        <f t="shared" si="48"/>
        <v>3</v>
      </c>
      <c r="AC423" s="2">
        <f t="shared" si="49"/>
        <v>1905361</v>
      </c>
      <c r="AD423" s="5">
        <f t="shared" si="50"/>
        <v>651038</v>
      </c>
      <c r="AE423" s="5">
        <f t="shared" si="51"/>
        <v>2556399</v>
      </c>
      <c r="AG423" s="2">
        <f t="shared" si="52"/>
        <v>2</v>
      </c>
      <c r="AH423" s="2">
        <f t="shared" si="53"/>
        <v>2025</v>
      </c>
      <c r="AJ423" s="5">
        <f t="shared" si="54"/>
        <v>145777</v>
      </c>
      <c r="AK423" s="2">
        <f t="shared" si="55"/>
        <v>20</v>
      </c>
    </row>
    <row r="424" spans="1:37" x14ac:dyDescent="0.25">
      <c r="A424" s="4">
        <v>45707</v>
      </c>
      <c r="B424" s="12">
        <f>StdO_Customers_Residential!B424+StdO_Customers_Small_Commercial!B424+StdO_Customers_Lighting!B424</f>
        <v>76208</v>
      </c>
      <c r="C424" s="12">
        <f>StdO_Customers_Residential!C424+StdO_Customers_Small_Commercial!C424+StdO_Customers_Lighting!C424</f>
        <v>74211</v>
      </c>
      <c r="D424" s="12">
        <f>StdO_Customers_Residential!D424+StdO_Customers_Small_Commercial!D424+StdO_Customers_Lighting!D424</f>
        <v>73035</v>
      </c>
      <c r="E424" s="12">
        <f>StdO_Customers_Residential!E424+StdO_Customers_Small_Commercial!E424+StdO_Customers_Lighting!E424</f>
        <v>72157</v>
      </c>
      <c r="F424" s="12">
        <f>StdO_Customers_Residential!F424+StdO_Customers_Small_Commercial!F424+StdO_Customers_Lighting!F424</f>
        <v>78037</v>
      </c>
      <c r="G424" s="12">
        <f>StdO_Customers_Residential!G424+StdO_Customers_Small_Commercial!G424+StdO_Customers_Lighting!G424</f>
        <v>85789</v>
      </c>
      <c r="H424" s="12">
        <f>StdO_Customers_Residential!H424+StdO_Customers_Small_Commercial!H424+StdO_Customers_Lighting!H424</f>
        <v>116262</v>
      </c>
      <c r="I424" s="12">
        <f>StdO_Customers_Residential!I424+StdO_Customers_Small_Commercial!I424+StdO_Customers_Lighting!I424</f>
        <v>125528</v>
      </c>
      <c r="J424" s="12">
        <f>StdO_Customers_Residential!J424+StdO_Customers_Small_Commercial!J424+StdO_Customers_Lighting!J424</f>
        <v>123767</v>
      </c>
      <c r="K424" s="12">
        <f>StdO_Customers_Residential!K424+StdO_Customers_Small_Commercial!K424+StdO_Customers_Lighting!K424</f>
        <v>121050</v>
      </c>
      <c r="L424" s="12">
        <f>StdO_Customers_Residential!L424+StdO_Customers_Small_Commercial!L424+StdO_Customers_Lighting!L424</f>
        <v>119147</v>
      </c>
      <c r="M424" s="12">
        <f>StdO_Customers_Residential!M424+StdO_Customers_Small_Commercial!M424+StdO_Customers_Lighting!M424</f>
        <v>116209</v>
      </c>
      <c r="N424" s="12">
        <f>StdO_Customers_Residential!N424+StdO_Customers_Small_Commercial!N424+StdO_Customers_Lighting!N424</f>
        <v>109565</v>
      </c>
      <c r="O424" s="12">
        <f>StdO_Customers_Residential!O424+StdO_Customers_Small_Commercial!O424+StdO_Customers_Lighting!O424</f>
        <v>107923</v>
      </c>
      <c r="P424" s="12">
        <f>StdO_Customers_Residential!P424+StdO_Customers_Small_Commercial!P424+StdO_Customers_Lighting!P424</f>
        <v>104870</v>
      </c>
      <c r="Q424" s="12">
        <f>StdO_Customers_Residential!Q424+StdO_Customers_Small_Commercial!Q424+StdO_Customers_Lighting!Q424</f>
        <v>111858</v>
      </c>
      <c r="R424" s="12">
        <f>StdO_Customers_Residential!R424+StdO_Customers_Small_Commercial!R424+StdO_Customers_Lighting!R424</f>
        <v>122643</v>
      </c>
      <c r="S424" s="12">
        <f>StdO_Customers_Residential!S424+StdO_Customers_Small_Commercial!S424+StdO_Customers_Lighting!S424</f>
        <v>138938</v>
      </c>
      <c r="T424" s="12">
        <f>StdO_Customers_Residential!T424+StdO_Customers_Small_Commercial!T424+StdO_Customers_Lighting!T424</f>
        <v>144054</v>
      </c>
      <c r="U424" s="12">
        <f>StdO_Customers_Residential!U424+StdO_Customers_Small_Commercial!U424+StdO_Customers_Lighting!U424</f>
        <v>147517</v>
      </c>
      <c r="V424" s="12">
        <f>StdO_Customers_Residential!V424+StdO_Customers_Small_Commercial!V424+StdO_Customers_Lighting!V424</f>
        <v>130994</v>
      </c>
      <c r="W424" s="12">
        <f>StdO_Customers_Residential!W424+StdO_Customers_Small_Commercial!W424+StdO_Customers_Lighting!W424</f>
        <v>111145</v>
      </c>
      <c r="X424" s="12">
        <f>StdO_Customers_Residential!X424+StdO_Customers_Small_Commercial!X424+StdO_Customers_Lighting!X424</f>
        <v>92574</v>
      </c>
      <c r="Y424" s="12">
        <f>StdO_Customers_Residential!Y424+StdO_Customers_Small_Commercial!Y424+StdO_Customers_Lighting!Y424</f>
        <v>82929</v>
      </c>
      <c r="AA424" s="2">
        <f>IFERROR(INDEX('Holiday Schedule'!$D$3:$D$24,MATCH(Total_StdO_Customers!A424,'Holiday Schedule'!$C$3:$C$24,0)),0)</f>
        <v>0</v>
      </c>
      <c r="AB424" s="2">
        <f t="shared" si="48"/>
        <v>4</v>
      </c>
      <c r="AC424" s="2">
        <f t="shared" si="49"/>
        <v>1927782</v>
      </c>
      <c r="AD424" s="5">
        <f t="shared" si="50"/>
        <v>658628</v>
      </c>
      <c r="AE424" s="5">
        <f t="shared" si="51"/>
        <v>2586410</v>
      </c>
      <c r="AG424" s="2">
        <f t="shared" si="52"/>
        <v>2</v>
      </c>
      <c r="AH424" s="2">
        <f t="shared" si="53"/>
        <v>2025</v>
      </c>
      <c r="AJ424" s="5">
        <f t="shared" si="54"/>
        <v>147517</v>
      </c>
      <c r="AK424" s="2">
        <f t="shared" si="55"/>
        <v>20</v>
      </c>
    </row>
    <row r="425" spans="1:37" x14ac:dyDescent="0.25">
      <c r="A425" s="4">
        <v>45708</v>
      </c>
      <c r="B425" s="12">
        <f>StdO_Customers_Residential!B425+StdO_Customers_Small_Commercial!B425+StdO_Customers_Lighting!B425</f>
        <v>76214</v>
      </c>
      <c r="C425" s="12">
        <f>StdO_Customers_Residential!C425+StdO_Customers_Small_Commercial!C425+StdO_Customers_Lighting!C425</f>
        <v>74216</v>
      </c>
      <c r="D425" s="12">
        <f>StdO_Customers_Residential!D425+StdO_Customers_Small_Commercial!D425+StdO_Customers_Lighting!D425</f>
        <v>73038</v>
      </c>
      <c r="E425" s="12">
        <f>StdO_Customers_Residential!E425+StdO_Customers_Small_Commercial!E425+StdO_Customers_Lighting!E425</f>
        <v>72157</v>
      </c>
      <c r="F425" s="12">
        <f>StdO_Customers_Residential!F425+StdO_Customers_Small_Commercial!F425+StdO_Customers_Lighting!F425</f>
        <v>78039</v>
      </c>
      <c r="G425" s="12">
        <f>StdO_Customers_Residential!G425+StdO_Customers_Small_Commercial!G425+StdO_Customers_Lighting!G425</f>
        <v>85792</v>
      </c>
      <c r="H425" s="12">
        <f>StdO_Customers_Residential!H425+StdO_Customers_Small_Commercial!H425+StdO_Customers_Lighting!H425</f>
        <v>116262</v>
      </c>
      <c r="I425" s="12">
        <f>StdO_Customers_Residential!I425+StdO_Customers_Small_Commercial!I425+StdO_Customers_Lighting!I425</f>
        <v>125537</v>
      </c>
      <c r="J425" s="12">
        <f>StdO_Customers_Residential!J425+StdO_Customers_Small_Commercial!J425+StdO_Customers_Lighting!J425</f>
        <v>123776</v>
      </c>
      <c r="K425" s="12">
        <f>StdO_Customers_Residential!K425+StdO_Customers_Small_Commercial!K425+StdO_Customers_Lighting!K425</f>
        <v>121060</v>
      </c>
      <c r="L425" s="12">
        <f>StdO_Customers_Residential!L425+StdO_Customers_Small_Commercial!L425+StdO_Customers_Lighting!L425</f>
        <v>119155</v>
      </c>
      <c r="M425" s="12">
        <f>StdO_Customers_Residential!M425+StdO_Customers_Small_Commercial!M425+StdO_Customers_Lighting!M425</f>
        <v>116219</v>
      </c>
      <c r="N425" s="12">
        <f>StdO_Customers_Residential!N425+StdO_Customers_Small_Commercial!N425+StdO_Customers_Lighting!N425</f>
        <v>109573</v>
      </c>
      <c r="O425" s="12">
        <f>StdO_Customers_Residential!O425+StdO_Customers_Small_Commercial!O425+StdO_Customers_Lighting!O425</f>
        <v>107929</v>
      </c>
      <c r="P425" s="12">
        <f>StdO_Customers_Residential!P425+StdO_Customers_Small_Commercial!P425+StdO_Customers_Lighting!P425</f>
        <v>104876</v>
      </c>
      <c r="Q425" s="12">
        <f>StdO_Customers_Residential!Q425+StdO_Customers_Small_Commercial!Q425+StdO_Customers_Lighting!Q425</f>
        <v>111866</v>
      </c>
      <c r="R425" s="12">
        <f>StdO_Customers_Residential!R425+StdO_Customers_Small_Commercial!R425+StdO_Customers_Lighting!R425</f>
        <v>122653</v>
      </c>
      <c r="S425" s="12">
        <f>StdO_Customers_Residential!S425+StdO_Customers_Small_Commercial!S425+StdO_Customers_Lighting!S425</f>
        <v>138952</v>
      </c>
      <c r="T425" s="12">
        <f>StdO_Customers_Residential!T425+StdO_Customers_Small_Commercial!T425+StdO_Customers_Lighting!T425</f>
        <v>144067</v>
      </c>
      <c r="U425" s="12">
        <f>StdO_Customers_Residential!U425+StdO_Customers_Small_Commercial!U425+StdO_Customers_Lighting!U425</f>
        <v>147536</v>
      </c>
      <c r="V425" s="12">
        <f>StdO_Customers_Residential!V425+StdO_Customers_Small_Commercial!V425+StdO_Customers_Lighting!V425</f>
        <v>131003</v>
      </c>
      <c r="W425" s="12">
        <f>StdO_Customers_Residential!W425+StdO_Customers_Small_Commercial!W425+StdO_Customers_Lighting!W425</f>
        <v>111152</v>
      </c>
      <c r="X425" s="12">
        <f>StdO_Customers_Residential!X425+StdO_Customers_Small_Commercial!X425+StdO_Customers_Lighting!X425</f>
        <v>92580</v>
      </c>
      <c r="Y425" s="12">
        <f>StdO_Customers_Residential!Y425+StdO_Customers_Small_Commercial!Y425+StdO_Customers_Lighting!Y425</f>
        <v>82932</v>
      </c>
      <c r="AA425" s="2">
        <f>IFERROR(INDEX('Holiday Schedule'!$D$3:$D$24,MATCH(Total_StdO_Customers!A425,'Holiday Schedule'!$C$3:$C$24,0)),0)</f>
        <v>0</v>
      </c>
      <c r="AB425" s="2">
        <f t="shared" si="48"/>
        <v>5</v>
      </c>
      <c r="AC425" s="2">
        <f t="shared" si="49"/>
        <v>1927934</v>
      </c>
      <c r="AD425" s="5">
        <f t="shared" si="50"/>
        <v>658650</v>
      </c>
      <c r="AE425" s="5">
        <f t="shared" si="51"/>
        <v>2586584</v>
      </c>
      <c r="AG425" s="2">
        <f t="shared" si="52"/>
        <v>2</v>
      </c>
      <c r="AH425" s="2">
        <f t="shared" si="53"/>
        <v>2025</v>
      </c>
      <c r="AJ425" s="5">
        <f t="shared" si="54"/>
        <v>147536</v>
      </c>
      <c r="AK425" s="2">
        <f t="shared" si="55"/>
        <v>20</v>
      </c>
    </row>
    <row r="426" spans="1:37" x14ac:dyDescent="0.25">
      <c r="A426" s="4">
        <v>45709</v>
      </c>
      <c r="B426" s="12">
        <f>StdO_Customers_Residential!B426+StdO_Customers_Small_Commercial!B426+StdO_Customers_Lighting!B426</f>
        <v>76716</v>
      </c>
      <c r="C426" s="12">
        <f>StdO_Customers_Residential!C426+StdO_Customers_Small_Commercial!C426+StdO_Customers_Lighting!C426</f>
        <v>74704</v>
      </c>
      <c r="D426" s="12">
        <f>StdO_Customers_Residential!D426+StdO_Customers_Small_Commercial!D426+StdO_Customers_Lighting!D426</f>
        <v>73520</v>
      </c>
      <c r="E426" s="12">
        <f>StdO_Customers_Residential!E426+StdO_Customers_Small_Commercial!E426+StdO_Customers_Lighting!E426</f>
        <v>72633</v>
      </c>
      <c r="F426" s="12">
        <f>StdO_Customers_Residential!F426+StdO_Customers_Small_Commercial!F426+StdO_Customers_Lighting!F426</f>
        <v>78555</v>
      </c>
      <c r="G426" s="12">
        <f>StdO_Customers_Residential!G426+StdO_Customers_Small_Commercial!G426+StdO_Customers_Lighting!G426</f>
        <v>86359</v>
      </c>
      <c r="H426" s="12">
        <f>StdO_Customers_Residential!H426+StdO_Customers_Small_Commercial!H426+StdO_Customers_Lighting!H426</f>
        <v>117051</v>
      </c>
      <c r="I426" s="12">
        <f>StdO_Customers_Residential!I426+StdO_Customers_Small_Commercial!I426+StdO_Customers_Lighting!I426</f>
        <v>126374</v>
      </c>
      <c r="J426" s="12">
        <f>StdO_Customers_Residential!J426+StdO_Customers_Small_Commercial!J426+StdO_Customers_Lighting!J426</f>
        <v>124598</v>
      </c>
      <c r="K426" s="12">
        <f>StdO_Customers_Residential!K426+StdO_Customers_Small_Commercial!K426+StdO_Customers_Lighting!K426</f>
        <v>121862</v>
      </c>
      <c r="L426" s="12">
        <f>StdO_Customers_Residential!L426+StdO_Customers_Small_Commercial!L426+StdO_Customers_Lighting!L426</f>
        <v>119944</v>
      </c>
      <c r="M426" s="12">
        <f>StdO_Customers_Residential!M426+StdO_Customers_Small_Commercial!M426+StdO_Customers_Lighting!M426</f>
        <v>116988</v>
      </c>
      <c r="N426" s="12">
        <f>StdO_Customers_Residential!N426+StdO_Customers_Small_Commercial!N426+StdO_Customers_Lighting!N426</f>
        <v>110297</v>
      </c>
      <c r="O426" s="12">
        <f>StdO_Customers_Residential!O426+StdO_Customers_Small_Commercial!O426+StdO_Customers_Lighting!O426</f>
        <v>108643</v>
      </c>
      <c r="P426" s="12">
        <f>StdO_Customers_Residential!P426+StdO_Customers_Small_Commercial!P426+StdO_Customers_Lighting!P426</f>
        <v>105568</v>
      </c>
      <c r="Q426" s="12">
        <f>StdO_Customers_Residential!Q426+StdO_Customers_Small_Commercial!Q426+StdO_Customers_Lighting!Q426</f>
        <v>112607</v>
      </c>
      <c r="R426" s="12">
        <f>StdO_Customers_Residential!R426+StdO_Customers_Small_Commercial!R426+StdO_Customers_Lighting!R426</f>
        <v>123467</v>
      </c>
      <c r="S426" s="12">
        <f>StdO_Customers_Residential!S426+StdO_Customers_Small_Commercial!S426+StdO_Customers_Lighting!S426</f>
        <v>139866</v>
      </c>
      <c r="T426" s="12">
        <f>StdO_Customers_Residential!T426+StdO_Customers_Small_Commercial!T426+StdO_Customers_Lighting!T426</f>
        <v>145035</v>
      </c>
      <c r="U426" s="12">
        <f>StdO_Customers_Residential!U426+StdO_Customers_Small_Commercial!U426+StdO_Customers_Lighting!U426</f>
        <v>148520</v>
      </c>
      <c r="V426" s="12">
        <f>StdO_Customers_Residential!V426+StdO_Customers_Small_Commercial!V426+StdO_Customers_Lighting!V426</f>
        <v>131878</v>
      </c>
      <c r="W426" s="12">
        <f>StdO_Customers_Residential!W426+StdO_Customers_Small_Commercial!W426+StdO_Customers_Lighting!W426</f>
        <v>111893</v>
      </c>
      <c r="X426" s="12">
        <f>StdO_Customers_Residential!X426+StdO_Customers_Small_Commercial!X426+StdO_Customers_Lighting!X426</f>
        <v>93192</v>
      </c>
      <c r="Y426" s="12">
        <f>StdO_Customers_Residential!Y426+StdO_Customers_Small_Commercial!Y426+StdO_Customers_Lighting!Y426</f>
        <v>83482</v>
      </c>
      <c r="AA426" s="2">
        <f>IFERROR(INDEX('Holiday Schedule'!$D$3:$D$24,MATCH(Total_StdO_Customers!A426,'Holiday Schedule'!$C$3:$C$24,0)),0)</f>
        <v>0</v>
      </c>
      <c r="AB426" s="2">
        <f t="shared" si="48"/>
        <v>6</v>
      </c>
      <c r="AC426" s="2">
        <f t="shared" si="49"/>
        <v>1940732</v>
      </c>
      <c r="AD426" s="5">
        <f t="shared" si="50"/>
        <v>663020</v>
      </c>
      <c r="AE426" s="5">
        <f t="shared" si="51"/>
        <v>2603752</v>
      </c>
      <c r="AG426" s="2">
        <f t="shared" si="52"/>
        <v>2</v>
      </c>
      <c r="AH426" s="2">
        <f t="shared" si="53"/>
        <v>2025</v>
      </c>
      <c r="AJ426" s="5">
        <f t="shared" si="54"/>
        <v>148520</v>
      </c>
      <c r="AK426" s="2">
        <f t="shared" si="55"/>
        <v>20</v>
      </c>
    </row>
    <row r="427" spans="1:37" x14ac:dyDescent="0.25">
      <c r="A427" s="4">
        <v>45710</v>
      </c>
      <c r="B427" s="12">
        <f>StdO_Customers_Residential!B427+StdO_Customers_Small_Commercial!B427+StdO_Customers_Lighting!B427</f>
        <v>77757</v>
      </c>
      <c r="C427" s="12">
        <f>StdO_Customers_Residential!C427+StdO_Customers_Small_Commercial!C427+StdO_Customers_Lighting!C427</f>
        <v>75041</v>
      </c>
      <c r="D427" s="12">
        <f>StdO_Customers_Residential!D427+StdO_Customers_Small_Commercial!D427+StdO_Customers_Lighting!D427</f>
        <v>73602</v>
      </c>
      <c r="E427" s="12">
        <f>StdO_Customers_Residential!E427+StdO_Customers_Small_Commercial!E427+StdO_Customers_Lighting!E427</f>
        <v>73159</v>
      </c>
      <c r="F427" s="12">
        <f>StdO_Customers_Residential!F427+StdO_Customers_Small_Commercial!F427+StdO_Customers_Lighting!F427</f>
        <v>78231</v>
      </c>
      <c r="G427" s="12">
        <f>StdO_Customers_Residential!G427+StdO_Customers_Small_Commercial!G427+StdO_Customers_Lighting!G427</f>
        <v>84207</v>
      </c>
      <c r="H427" s="12">
        <f>StdO_Customers_Residential!H427+StdO_Customers_Small_Commercial!H427+StdO_Customers_Lighting!H427</f>
        <v>109455</v>
      </c>
      <c r="I427" s="12">
        <f>StdO_Customers_Residential!I427+StdO_Customers_Small_Commercial!I427+StdO_Customers_Lighting!I427</f>
        <v>121038</v>
      </c>
      <c r="J427" s="12">
        <f>StdO_Customers_Residential!J427+StdO_Customers_Small_Commercial!J427+StdO_Customers_Lighting!J427</f>
        <v>124440</v>
      </c>
      <c r="K427" s="12">
        <f>StdO_Customers_Residential!K427+StdO_Customers_Small_Commercial!K427+StdO_Customers_Lighting!K427</f>
        <v>126386</v>
      </c>
      <c r="L427" s="12">
        <f>StdO_Customers_Residential!L427+StdO_Customers_Small_Commercial!L427+StdO_Customers_Lighting!L427</f>
        <v>124326</v>
      </c>
      <c r="M427" s="12">
        <f>StdO_Customers_Residential!M427+StdO_Customers_Small_Commercial!M427+StdO_Customers_Lighting!M427</f>
        <v>121072</v>
      </c>
      <c r="N427" s="12">
        <f>StdO_Customers_Residential!N427+StdO_Customers_Small_Commercial!N427+StdO_Customers_Lighting!N427</f>
        <v>113114</v>
      </c>
      <c r="O427" s="12">
        <f>StdO_Customers_Residential!O427+StdO_Customers_Small_Commercial!O427+StdO_Customers_Lighting!O427</f>
        <v>110912</v>
      </c>
      <c r="P427" s="12">
        <f>StdO_Customers_Residential!P427+StdO_Customers_Small_Commercial!P427+StdO_Customers_Lighting!P427</f>
        <v>107796</v>
      </c>
      <c r="Q427" s="12">
        <f>StdO_Customers_Residential!Q427+StdO_Customers_Small_Commercial!Q427+StdO_Customers_Lighting!Q427</f>
        <v>115192</v>
      </c>
      <c r="R427" s="12">
        <f>StdO_Customers_Residential!R427+StdO_Customers_Small_Commercial!R427+StdO_Customers_Lighting!R427</f>
        <v>125634</v>
      </c>
      <c r="S427" s="12">
        <f>StdO_Customers_Residential!S427+StdO_Customers_Small_Commercial!S427+StdO_Customers_Lighting!S427</f>
        <v>140564</v>
      </c>
      <c r="T427" s="12">
        <f>StdO_Customers_Residential!T427+StdO_Customers_Small_Commercial!T427+StdO_Customers_Lighting!T427</f>
        <v>146743</v>
      </c>
      <c r="U427" s="12">
        <f>StdO_Customers_Residential!U427+StdO_Customers_Small_Commercial!U427+StdO_Customers_Lighting!U427</f>
        <v>147318</v>
      </c>
      <c r="V427" s="12">
        <f>StdO_Customers_Residential!V427+StdO_Customers_Small_Commercial!V427+StdO_Customers_Lighting!V427</f>
        <v>129916</v>
      </c>
      <c r="W427" s="12">
        <f>StdO_Customers_Residential!W427+StdO_Customers_Small_Commercial!W427+StdO_Customers_Lighting!W427</f>
        <v>109607</v>
      </c>
      <c r="X427" s="12">
        <f>StdO_Customers_Residential!X427+StdO_Customers_Small_Commercial!X427+StdO_Customers_Lighting!X427</f>
        <v>93828</v>
      </c>
      <c r="Y427" s="12">
        <f>StdO_Customers_Residential!Y427+StdO_Customers_Small_Commercial!Y427+StdO_Customers_Lighting!Y427</f>
        <v>83830</v>
      </c>
      <c r="AA427" s="2">
        <f>IFERROR(INDEX('Holiday Schedule'!$D$3:$D$24,MATCH(Total_StdO_Customers!A427,'Holiday Schedule'!$C$3:$C$24,0)),0)</f>
        <v>0</v>
      </c>
      <c r="AB427" s="2">
        <f t="shared" si="48"/>
        <v>7</v>
      </c>
      <c r="AC427" s="2">
        <f t="shared" si="49"/>
        <v>0</v>
      </c>
      <c r="AD427" s="5">
        <f t="shared" si="50"/>
        <v>2613168</v>
      </c>
      <c r="AE427" s="5">
        <f t="shared" si="51"/>
        <v>2613168</v>
      </c>
      <c r="AG427" s="2">
        <f t="shared" si="52"/>
        <v>2</v>
      </c>
      <c r="AH427" s="2">
        <f t="shared" si="53"/>
        <v>2025</v>
      </c>
      <c r="AJ427" s="5">
        <f t="shared" si="54"/>
        <v>147318</v>
      </c>
      <c r="AK427" s="2">
        <f t="shared" si="55"/>
        <v>20</v>
      </c>
    </row>
    <row r="428" spans="1:37" x14ac:dyDescent="0.25">
      <c r="A428" s="4">
        <v>45711</v>
      </c>
      <c r="B428" s="12">
        <f>StdO_Customers_Residential!B428+StdO_Customers_Small_Commercial!B428+StdO_Customers_Lighting!B428</f>
        <v>77765</v>
      </c>
      <c r="C428" s="12">
        <f>StdO_Customers_Residential!C428+StdO_Customers_Small_Commercial!C428+StdO_Customers_Lighting!C428</f>
        <v>75044</v>
      </c>
      <c r="D428" s="12">
        <f>StdO_Customers_Residential!D428+StdO_Customers_Small_Commercial!D428+StdO_Customers_Lighting!D428</f>
        <v>73607</v>
      </c>
      <c r="E428" s="12">
        <f>StdO_Customers_Residential!E428+StdO_Customers_Small_Commercial!E428+StdO_Customers_Lighting!E428</f>
        <v>73164</v>
      </c>
      <c r="F428" s="12">
        <f>StdO_Customers_Residential!F428+StdO_Customers_Small_Commercial!F428+StdO_Customers_Lighting!F428</f>
        <v>78235</v>
      </c>
      <c r="G428" s="12">
        <f>StdO_Customers_Residential!G428+StdO_Customers_Small_Commercial!G428+StdO_Customers_Lighting!G428</f>
        <v>84211</v>
      </c>
      <c r="H428" s="12">
        <f>StdO_Customers_Residential!H428+StdO_Customers_Small_Commercial!H428+StdO_Customers_Lighting!H428</f>
        <v>109471</v>
      </c>
      <c r="I428" s="12">
        <f>StdO_Customers_Residential!I428+StdO_Customers_Small_Commercial!I428+StdO_Customers_Lighting!I428</f>
        <v>121041</v>
      </c>
      <c r="J428" s="12">
        <f>StdO_Customers_Residential!J428+StdO_Customers_Small_Commercial!J428+StdO_Customers_Lighting!J428</f>
        <v>124444</v>
      </c>
      <c r="K428" s="12">
        <f>StdO_Customers_Residential!K428+StdO_Customers_Small_Commercial!K428+StdO_Customers_Lighting!K428</f>
        <v>126389</v>
      </c>
      <c r="L428" s="12">
        <f>StdO_Customers_Residential!L428+StdO_Customers_Small_Commercial!L428+StdO_Customers_Lighting!L428</f>
        <v>124330</v>
      </c>
      <c r="M428" s="12">
        <f>StdO_Customers_Residential!M428+StdO_Customers_Small_Commercial!M428+StdO_Customers_Lighting!M428</f>
        <v>121076</v>
      </c>
      <c r="N428" s="12">
        <f>StdO_Customers_Residential!N428+StdO_Customers_Small_Commercial!N428+StdO_Customers_Lighting!N428</f>
        <v>113118</v>
      </c>
      <c r="O428" s="12">
        <f>StdO_Customers_Residential!O428+StdO_Customers_Small_Commercial!O428+StdO_Customers_Lighting!O428</f>
        <v>110914</v>
      </c>
      <c r="P428" s="12">
        <f>StdO_Customers_Residential!P428+StdO_Customers_Small_Commercial!P428+StdO_Customers_Lighting!P428</f>
        <v>107799</v>
      </c>
      <c r="Q428" s="12">
        <f>StdO_Customers_Residential!Q428+StdO_Customers_Small_Commercial!Q428+StdO_Customers_Lighting!Q428</f>
        <v>115197</v>
      </c>
      <c r="R428" s="12">
        <f>StdO_Customers_Residential!R428+StdO_Customers_Small_Commercial!R428+StdO_Customers_Lighting!R428</f>
        <v>125639</v>
      </c>
      <c r="S428" s="12">
        <f>StdO_Customers_Residential!S428+StdO_Customers_Small_Commercial!S428+StdO_Customers_Lighting!S428</f>
        <v>140574</v>
      </c>
      <c r="T428" s="12">
        <f>StdO_Customers_Residential!T428+StdO_Customers_Small_Commercial!T428+StdO_Customers_Lighting!T428</f>
        <v>146745</v>
      </c>
      <c r="U428" s="12">
        <f>StdO_Customers_Residential!U428+StdO_Customers_Small_Commercial!U428+StdO_Customers_Lighting!U428</f>
        <v>147323</v>
      </c>
      <c r="V428" s="12">
        <f>StdO_Customers_Residential!V428+StdO_Customers_Small_Commercial!V428+StdO_Customers_Lighting!V428</f>
        <v>129919</v>
      </c>
      <c r="W428" s="12">
        <f>StdO_Customers_Residential!W428+StdO_Customers_Small_Commercial!W428+StdO_Customers_Lighting!W428</f>
        <v>109608</v>
      </c>
      <c r="X428" s="12">
        <f>StdO_Customers_Residential!X428+StdO_Customers_Small_Commercial!X428+StdO_Customers_Lighting!X428</f>
        <v>93834</v>
      </c>
      <c r="Y428" s="12">
        <f>StdO_Customers_Residential!Y428+StdO_Customers_Small_Commercial!Y428+StdO_Customers_Lighting!Y428</f>
        <v>83832</v>
      </c>
      <c r="AA428" s="2">
        <f>IFERROR(INDEX('Holiday Schedule'!$D$3:$D$24,MATCH(Total_StdO_Customers!A428,'Holiday Schedule'!$C$3:$C$24,0)),0)</f>
        <v>0</v>
      </c>
      <c r="AB428" s="2">
        <f t="shared" si="48"/>
        <v>1</v>
      </c>
      <c r="AC428" s="2">
        <f t="shared" si="49"/>
        <v>0</v>
      </c>
      <c r="AD428" s="5">
        <f t="shared" si="50"/>
        <v>2613279</v>
      </c>
      <c r="AE428" s="5">
        <f t="shared" si="51"/>
        <v>2613279</v>
      </c>
      <c r="AG428" s="2">
        <f t="shared" si="52"/>
        <v>2</v>
      </c>
      <c r="AH428" s="2">
        <f t="shared" si="53"/>
        <v>2025</v>
      </c>
      <c r="AJ428" s="5">
        <f t="shared" si="54"/>
        <v>147323</v>
      </c>
      <c r="AK428" s="2">
        <f t="shared" si="55"/>
        <v>20</v>
      </c>
    </row>
    <row r="429" spans="1:37" x14ac:dyDescent="0.25">
      <c r="A429" s="4">
        <v>45712</v>
      </c>
      <c r="B429" s="12">
        <f>StdO_Customers_Residential!B429+StdO_Customers_Small_Commercial!B429+StdO_Customers_Lighting!B429</f>
        <v>77263</v>
      </c>
      <c r="C429" s="12">
        <f>StdO_Customers_Residential!C429+StdO_Customers_Small_Commercial!C429+StdO_Customers_Lighting!C429</f>
        <v>75237</v>
      </c>
      <c r="D429" s="12">
        <f>StdO_Customers_Residential!D429+StdO_Customers_Small_Commercial!D429+StdO_Customers_Lighting!D429</f>
        <v>74043</v>
      </c>
      <c r="E429" s="12">
        <f>StdO_Customers_Residential!E429+StdO_Customers_Small_Commercial!E429+StdO_Customers_Lighting!E429</f>
        <v>73150</v>
      </c>
      <c r="F429" s="12">
        <f>StdO_Customers_Residential!F429+StdO_Customers_Small_Commercial!F429+StdO_Customers_Lighting!F429</f>
        <v>79114</v>
      </c>
      <c r="G429" s="12">
        <f>StdO_Customers_Residential!G429+StdO_Customers_Small_Commercial!G429+StdO_Customers_Lighting!G429</f>
        <v>86973</v>
      </c>
      <c r="H429" s="12">
        <f>StdO_Customers_Residential!H429+StdO_Customers_Small_Commercial!H429+StdO_Customers_Lighting!H429</f>
        <v>117850</v>
      </c>
      <c r="I429" s="12">
        <f>StdO_Customers_Residential!I429+StdO_Customers_Small_Commercial!I429+StdO_Customers_Lighting!I429</f>
        <v>127277</v>
      </c>
      <c r="J429" s="12">
        <f>StdO_Customers_Residential!J429+StdO_Customers_Small_Commercial!J429+StdO_Customers_Lighting!J429</f>
        <v>125487</v>
      </c>
      <c r="K429" s="12">
        <f>StdO_Customers_Residential!K429+StdO_Customers_Small_Commercial!K429+StdO_Customers_Lighting!K429</f>
        <v>122734</v>
      </c>
      <c r="L429" s="12">
        <f>StdO_Customers_Residential!L429+StdO_Customers_Small_Commercial!L429+StdO_Customers_Lighting!L429</f>
        <v>120803</v>
      </c>
      <c r="M429" s="12">
        <f>StdO_Customers_Residential!M429+StdO_Customers_Small_Commercial!M429+StdO_Customers_Lighting!M429</f>
        <v>117823</v>
      </c>
      <c r="N429" s="12">
        <f>StdO_Customers_Residential!N429+StdO_Customers_Small_Commercial!N429+StdO_Customers_Lighting!N429</f>
        <v>111086</v>
      </c>
      <c r="O429" s="12">
        <f>StdO_Customers_Residential!O429+StdO_Customers_Small_Commercial!O429+StdO_Customers_Lighting!O429</f>
        <v>109417</v>
      </c>
      <c r="P429" s="12">
        <f>StdO_Customers_Residential!P429+StdO_Customers_Small_Commercial!P429+StdO_Customers_Lighting!P429</f>
        <v>106323</v>
      </c>
      <c r="Q429" s="12">
        <f>StdO_Customers_Residential!Q429+StdO_Customers_Small_Commercial!Q429+StdO_Customers_Lighting!Q429</f>
        <v>113411</v>
      </c>
      <c r="R429" s="12">
        <f>StdO_Customers_Residential!R429+StdO_Customers_Small_Commercial!R429+StdO_Customers_Lighting!R429</f>
        <v>124362</v>
      </c>
      <c r="S429" s="12">
        <f>StdO_Customers_Residential!S429+StdO_Customers_Small_Commercial!S429+StdO_Customers_Lighting!S429</f>
        <v>140903</v>
      </c>
      <c r="T429" s="12">
        <f>StdO_Customers_Residential!T429+StdO_Customers_Small_Commercial!T429+StdO_Customers_Lighting!T429</f>
        <v>146077</v>
      </c>
      <c r="U429" s="12">
        <f>StdO_Customers_Residential!U429+StdO_Customers_Small_Commercial!U429+StdO_Customers_Lighting!U429</f>
        <v>149593</v>
      </c>
      <c r="V429" s="12">
        <f>StdO_Customers_Residential!V429+StdO_Customers_Small_Commercial!V429+StdO_Customers_Lighting!V429</f>
        <v>132829</v>
      </c>
      <c r="W429" s="12">
        <f>StdO_Customers_Residential!W429+StdO_Customers_Small_Commercial!W429+StdO_Customers_Lighting!W429</f>
        <v>112704</v>
      </c>
      <c r="X429" s="12">
        <f>StdO_Customers_Residential!X429+StdO_Customers_Small_Commercial!X429+StdO_Customers_Lighting!X429</f>
        <v>93869</v>
      </c>
      <c r="Y429" s="12">
        <f>StdO_Customers_Residential!Y429+StdO_Customers_Small_Commercial!Y429+StdO_Customers_Lighting!Y429</f>
        <v>84089</v>
      </c>
      <c r="AA429" s="2">
        <f>IFERROR(INDEX('Holiday Schedule'!$D$3:$D$24,MATCH(Total_StdO_Customers!A429,'Holiday Schedule'!$C$3:$C$24,0)),0)</f>
        <v>0</v>
      </c>
      <c r="AB429" s="2">
        <f t="shared" si="48"/>
        <v>2</v>
      </c>
      <c r="AC429" s="2">
        <f t="shared" si="49"/>
        <v>1954698</v>
      </c>
      <c r="AD429" s="5">
        <f t="shared" si="50"/>
        <v>667719</v>
      </c>
      <c r="AE429" s="5">
        <f t="shared" si="51"/>
        <v>2622417</v>
      </c>
      <c r="AG429" s="2">
        <f t="shared" si="52"/>
        <v>2</v>
      </c>
      <c r="AH429" s="2">
        <f t="shared" si="53"/>
        <v>2025</v>
      </c>
      <c r="AJ429" s="5">
        <f t="shared" si="54"/>
        <v>149593</v>
      </c>
      <c r="AK429" s="2">
        <f t="shared" si="55"/>
        <v>20</v>
      </c>
    </row>
    <row r="430" spans="1:37" x14ac:dyDescent="0.25">
      <c r="A430" s="4">
        <v>45713</v>
      </c>
      <c r="B430" s="12">
        <f>StdO_Customers_Residential!B430+StdO_Customers_Small_Commercial!B430+StdO_Customers_Lighting!B430</f>
        <v>77753</v>
      </c>
      <c r="C430" s="12">
        <f>StdO_Customers_Residential!C430+StdO_Customers_Small_Commercial!C430+StdO_Customers_Lighting!C430</f>
        <v>75716</v>
      </c>
      <c r="D430" s="12">
        <f>StdO_Customers_Residential!D430+StdO_Customers_Small_Commercial!D430+StdO_Customers_Lighting!D430</f>
        <v>74517</v>
      </c>
      <c r="E430" s="12">
        <f>StdO_Customers_Residential!E430+StdO_Customers_Small_Commercial!E430+StdO_Customers_Lighting!E430</f>
        <v>73619</v>
      </c>
      <c r="F430" s="12">
        <f>StdO_Customers_Residential!F430+StdO_Customers_Small_Commercial!F430+StdO_Customers_Lighting!F430</f>
        <v>79618</v>
      </c>
      <c r="G430" s="12">
        <f>StdO_Customers_Residential!G430+StdO_Customers_Small_Commercial!G430+StdO_Customers_Lighting!G430</f>
        <v>87528</v>
      </c>
      <c r="H430" s="12">
        <f>StdO_Customers_Residential!H430+StdO_Customers_Small_Commercial!H430+StdO_Customers_Lighting!H430</f>
        <v>118604</v>
      </c>
      <c r="I430" s="12">
        <f>StdO_Customers_Residential!I430+StdO_Customers_Small_Commercial!I430+StdO_Customers_Lighting!I430</f>
        <v>128087</v>
      </c>
      <c r="J430" s="12">
        <f>StdO_Customers_Residential!J430+StdO_Customers_Small_Commercial!J430+StdO_Customers_Lighting!J430</f>
        <v>126287</v>
      </c>
      <c r="K430" s="12">
        <f>StdO_Customers_Residential!K430+StdO_Customers_Small_Commercial!K430+StdO_Customers_Lighting!K430</f>
        <v>123518</v>
      </c>
      <c r="L430" s="12">
        <f>StdO_Customers_Residential!L430+StdO_Customers_Small_Commercial!L430+StdO_Customers_Lighting!L430</f>
        <v>121571</v>
      </c>
      <c r="M430" s="12">
        <f>StdO_Customers_Residential!M430+StdO_Customers_Small_Commercial!M430+StdO_Customers_Lighting!M430</f>
        <v>118577</v>
      </c>
      <c r="N430" s="12">
        <f>StdO_Customers_Residential!N430+StdO_Customers_Small_Commercial!N430+StdO_Customers_Lighting!N430</f>
        <v>111796</v>
      </c>
      <c r="O430" s="12">
        <f>StdO_Customers_Residential!O430+StdO_Customers_Small_Commercial!O430+StdO_Customers_Lighting!O430</f>
        <v>110120</v>
      </c>
      <c r="P430" s="12">
        <f>StdO_Customers_Residential!P430+StdO_Customers_Small_Commercial!P430+StdO_Customers_Lighting!P430</f>
        <v>107006</v>
      </c>
      <c r="Q430" s="12">
        <f>StdO_Customers_Residential!Q430+StdO_Customers_Small_Commercial!Q430+StdO_Customers_Lighting!Q430</f>
        <v>114137</v>
      </c>
      <c r="R430" s="12">
        <f>StdO_Customers_Residential!R430+StdO_Customers_Small_Commercial!R430+StdO_Customers_Lighting!R430</f>
        <v>125142</v>
      </c>
      <c r="S430" s="12">
        <f>StdO_Customers_Residential!S430+StdO_Customers_Small_Commercial!S430+StdO_Customers_Lighting!S430</f>
        <v>141768</v>
      </c>
      <c r="T430" s="12">
        <f>StdO_Customers_Residential!T430+StdO_Customers_Small_Commercial!T430+StdO_Customers_Lighting!T430</f>
        <v>146986</v>
      </c>
      <c r="U430" s="12">
        <f>StdO_Customers_Residential!U430+StdO_Customers_Small_Commercial!U430+StdO_Customers_Lighting!U430</f>
        <v>150514</v>
      </c>
      <c r="V430" s="12">
        <f>StdO_Customers_Residential!V430+StdO_Customers_Small_Commercial!V430+StdO_Customers_Lighting!V430</f>
        <v>133655</v>
      </c>
      <c r="W430" s="12">
        <f>StdO_Customers_Residential!W430+StdO_Customers_Small_Commercial!W430+StdO_Customers_Lighting!W430</f>
        <v>113406</v>
      </c>
      <c r="X430" s="12">
        <f>StdO_Customers_Residential!X430+StdO_Customers_Small_Commercial!X430+StdO_Customers_Lighting!X430</f>
        <v>94452</v>
      </c>
      <c r="Y430" s="12">
        <f>StdO_Customers_Residential!Y430+StdO_Customers_Small_Commercial!Y430+StdO_Customers_Lighting!Y430</f>
        <v>84611</v>
      </c>
      <c r="AA430" s="2">
        <f>IFERROR(INDEX('Holiday Schedule'!$D$3:$D$24,MATCH(Total_StdO_Customers!A430,'Holiday Schedule'!$C$3:$C$24,0)),0)</f>
        <v>0</v>
      </c>
      <c r="AB430" s="2">
        <f t="shared" si="48"/>
        <v>3</v>
      </c>
      <c r="AC430" s="2">
        <f t="shared" si="49"/>
        <v>1967022</v>
      </c>
      <c r="AD430" s="5">
        <f t="shared" si="50"/>
        <v>671966</v>
      </c>
      <c r="AE430" s="5">
        <f t="shared" si="51"/>
        <v>2638988</v>
      </c>
      <c r="AG430" s="2">
        <f t="shared" si="52"/>
        <v>2</v>
      </c>
      <c r="AH430" s="2">
        <f t="shared" si="53"/>
        <v>2025</v>
      </c>
      <c r="AJ430" s="5">
        <f t="shared" si="54"/>
        <v>150514</v>
      </c>
      <c r="AK430" s="2">
        <f t="shared" si="55"/>
        <v>20</v>
      </c>
    </row>
    <row r="431" spans="1:37" x14ac:dyDescent="0.25">
      <c r="A431" s="4">
        <v>45714</v>
      </c>
      <c r="B431" s="12">
        <f>StdO_Customers_Residential!B431+StdO_Customers_Small_Commercial!B431+StdO_Customers_Lighting!B431</f>
        <v>78076</v>
      </c>
      <c r="C431" s="12">
        <f>StdO_Customers_Residential!C431+StdO_Customers_Small_Commercial!C431+StdO_Customers_Lighting!C431</f>
        <v>76028</v>
      </c>
      <c r="D431" s="12">
        <f>StdO_Customers_Residential!D431+StdO_Customers_Small_Commercial!D431+StdO_Customers_Lighting!D431</f>
        <v>74824</v>
      </c>
      <c r="E431" s="12">
        <f>StdO_Customers_Residential!E431+StdO_Customers_Small_Commercial!E431+StdO_Customers_Lighting!E431</f>
        <v>73922</v>
      </c>
      <c r="F431" s="12">
        <f>StdO_Customers_Residential!F431+StdO_Customers_Small_Commercial!F431+StdO_Customers_Lighting!F431</f>
        <v>79951</v>
      </c>
      <c r="G431" s="12">
        <f>StdO_Customers_Residential!G431+StdO_Customers_Small_Commercial!G431+StdO_Customers_Lighting!G431</f>
        <v>87892</v>
      </c>
      <c r="H431" s="12">
        <f>StdO_Customers_Residential!H431+StdO_Customers_Small_Commercial!H431+StdO_Customers_Lighting!H431</f>
        <v>119112</v>
      </c>
      <c r="I431" s="12">
        <f>StdO_Customers_Residential!I431+StdO_Customers_Small_Commercial!I431+StdO_Customers_Lighting!I431</f>
        <v>128631</v>
      </c>
      <c r="J431" s="12">
        <f>StdO_Customers_Residential!J431+StdO_Customers_Small_Commercial!J431+StdO_Customers_Lighting!J431</f>
        <v>126819</v>
      </c>
      <c r="K431" s="12">
        <f>StdO_Customers_Residential!K431+StdO_Customers_Small_Commercial!K431+StdO_Customers_Lighting!K431</f>
        <v>124032</v>
      </c>
      <c r="L431" s="12">
        <f>StdO_Customers_Residential!L431+StdO_Customers_Small_Commercial!L431+StdO_Customers_Lighting!L431</f>
        <v>122080</v>
      </c>
      <c r="M431" s="12">
        <f>StdO_Customers_Residential!M431+StdO_Customers_Small_Commercial!M431+StdO_Customers_Lighting!M431</f>
        <v>119068</v>
      </c>
      <c r="N431" s="12">
        <f>StdO_Customers_Residential!N431+StdO_Customers_Small_Commercial!N431+StdO_Customers_Lighting!N431</f>
        <v>112258</v>
      </c>
      <c r="O431" s="12">
        <f>StdO_Customers_Residential!O431+StdO_Customers_Small_Commercial!O431+StdO_Customers_Lighting!O431</f>
        <v>110572</v>
      </c>
      <c r="P431" s="12">
        <f>StdO_Customers_Residential!P431+StdO_Customers_Small_Commercial!P431+StdO_Customers_Lighting!P431</f>
        <v>107443</v>
      </c>
      <c r="Q431" s="12">
        <f>StdO_Customers_Residential!Q431+StdO_Customers_Small_Commercial!Q431+StdO_Customers_Lighting!Q431</f>
        <v>114610</v>
      </c>
      <c r="R431" s="12">
        <f>StdO_Customers_Residential!R431+StdO_Customers_Small_Commercial!R431+StdO_Customers_Lighting!R431</f>
        <v>125666</v>
      </c>
      <c r="S431" s="12">
        <f>StdO_Customers_Residential!S431+StdO_Customers_Small_Commercial!S431+StdO_Customers_Lighting!S431</f>
        <v>142350</v>
      </c>
      <c r="T431" s="12">
        <f>StdO_Customers_Residential!T431+StdO_Customers_Small_Commercial!T431+StdO_Customers_Lighting!T431</f>
        <v>147619</v>
      </c>
      <c r="U431" s="12">
        <f>StdO_Customers_Residential!U431+StdO_Customers_Small_Commercial!U431+StdO_Customers_Lighting!U431</f>
        <v>151170</v>
      </c>
      <c r="V431" s="12">
        <f>StdO_Customers_Residential!V431+StdO_Customers_Small_Commercial!V431+StdO_Customers_Lighting!V431</f>
        <v>134229</v>
      </c>
      <c r="W431" s="12">
        <f>StdO_Customers_Residential!W431+StdO_Customers_Small_Commercial!W431+StdO_Customers_Lighting!W431</f>
        <v>113888</v>
      </c>
      <c r="X431" s="12">
        <f>StdO_Customers_Residential!X431+StdO_Customers_Small_Commercial!X431+StdO_Customers_Lighting!X431</f>
        <v>94854</v>
      </c>
      <c r="Y431" s="12">
        <f>StdO_Customers_Residential!Y431+StdO_Customers_Small_Commercial!Y431+StdO_Customers_Lighting!Y431</f>
        <v>84968</v>
      </c>
      <c r="AA431" s="2">
        <f>IFERROR(INDEX('Holiday Schedule'!$D$3:$D$24,MATCH(Total_StdO_Customers!A431,'Holiday Schedule'!$C$3:$C$24,0)),0)</f>
        <v>0</v>
      </c>
      <c r="AB431" s="2">
        <f t="shared" si="48"/>
        <v>4</v>
      </c>
      <c r="AC431" s="2">
        <f t="shared" si="49"/>
        <v>1975289</v>
      </c>
      <c r="AD431" s="5">
        <f t="shared" si="50"/>
        <v>674773</v>
      </c>
      <c r="AE431" s="5">
        <f t="shared" si="51"/>
        <v>2650062</v>
      </c>
      <c r="AG431" s="2">
        <f t="shared" si="52"/>
        <v>2</v>
      </c>
      <c r="AH431" s="2">
        <f t="shared" si="53"/>
        <v>2025</v>
      </c>
      <c r="AJ431" s="5">
        <f t="shared" si="54"/>
        <v>151170</v>
      </c>
      <c r="AK431" s="2">
        <f t="shared" si="55"/>
        <v>20</v>
      </c>
    </row>
    <row r="432" spans="1:37" x14ac:dyDescent="0.25">
      <c r="A432" s="4">
        <v>45715</v>
      </c>
      <c r="B432" s="12">
        <f>StdO_Customers_Residential!B432+StdO_Customers_Small_Commercial!B432+StdO_Customers_Lighting!B432</f>
        <v>78581</v>
      </c>
      <c r="C432" s="12">
        <f>StdO_Customers_Residential!C432+StdO_Customers_Small_Commercial!C432+StdO_Customers_Lighting!C432</f>
        <v>76522</v>
      </c>
      <c r="D432" s="12">
        <f>StdO_Customers_Residential!D432+StdO_Customers_Small_Commercial!D432+StdO_Customers_Lighting!D432</f>
        <v>75309</v>
      </c>
      <c r="E432" s="12">
        <f>StdO_Customers_Residential!E432+StdO_Customers_Small_Commercial!E432+StdO_Customers_Lighting!E432</f>
        <v>74401</v>
      </c>
      <c r="F432" s="12">
        <f>StdO_Customers_Residential!F432+StdO_Customers_Small_Commercial!F432+StdO_Customers_Lighting!F432</f>
        <v>80467</v>
      </c>
      <c r="G432" s="12">
        <f>StdO_Customers_Residential!G432+StdO_Customers_Small_Commercial!G432+StdO_Customers_Lighting!G432</f>
        <v>88458</v>
      </c>
      <c r="H432" s="12">
        <f>StdO_Customers_Residential!H432+StdO_Customers_Small_Commercial!H432+StdO_Customers_Lighting!H432</f>
        <v>119843</v>
      </c>
      <c r="I432" s="12">
        <f>StdO_Customers_Residential!I432+StdO_Customers_Small_Commercial!I432+StdO_Customers_Lighting!I432</f>
        <v>129452</v>
      </c>
      <c r="J432" s="12">
        <f>StdO_Customers_Residential!J432+StdO_Customers_Small_Commercial!J432+StdO_Customers_Lighting!J432</f>
        <v>127632</v>
      </c>
      <c r="K432" s="12">
        <f>StdO_Customers_Residential!K432+StdO_Customers_Small_Commercial!K432+StdO_Customers_Lighting!K432</f>
        <v>124832</v>
      </c>
      <c r="L432" s="12">
        <f>StdO_Customers_Residential!L432+StdO_Customers_Small_Commercial!L432+StdO_Customers_Lighting!L432</f>
        <v>122867</v>
      </c>
      <c r="M432" s="12">
        <f>StdO_Customers_Residential!M432+StdO_Customers_Small_Commercial!M432+StdO_Customers_Lighting!M432</f>
        <v>119841</v>
      </c>
      <c r="N432" s="12">
        <f>StdO_Customers_Residential!N432+StdO_Customers_Small_Commercial!N432+StdO_Customers_Lighting!N432</f>
        <v>112972</v>
      </c>
      <c r="O432" s="12">
        <f>StdO_Customers_Residential!O432+StdO_Customers_Small_Commercial!O432+StdO_Customers_Lighting!O432</f>
        <v>111275</v>
      </c>
      <c r="P432" s="12">
        <f>StdO_Customers_Residential!P432+StdO_Customers_Small_Commercial!P432+StdO_Customers_Lighting!P432</f>
        <v>108140</v>
      </c>
      <c r="Q432" s="12">
        <f>StdO_Customers_Residential!Q432+StdO_Customers_Small_Commercial!Q432+StdO_Customers_Lighting!Q432</f>
        <v>115354</v>
      </c>
      <c r="R432" s="12">
        <f>StdO_Customers_Residential!R432+StdO_Customers_Small_Commercial!R432+StdO_Customers_Lighting!R432</f>
        <v>126517</v>
      </c>
      <c r="S432" s="12">
        <f>StdO_Customers_Residential!S432+StdO_Customers_Small_Commercial!S432+StdO_Customers_Lighting!S432</f>
        <v>143290</v>
      </c>
      <c r="T432" s="12">
        <f>StdO_Customers_Residential!T432+StdO_Customers_Small_Commercial!T432+StdO_Customers_Lighting!T432</f>
        <v>148546</v>
      </c>
      <c r="U432" s="12">
        <f>StdO_Customers_Residential!U432+StdO_Customers_Small_Commercial!U432+StdO_Customers_Lighting!U432</f>
        <v>152120</v>
      </c>
      <c r="V432" s="12">
        <f>StdO_Customers_Residential!V432+StdO_Customers_Small_Commercial!V432+StdO_Customers_Lighting!V432</f>
        <v>135078</v>
      </c>
      <c r="W432" s="12">
        <f>StdO_Customers_Residential!W432+StdO_Customers_Small_Commercial!W432+StdO_Customers_Lighting!W432</f>
        <v>114607</v>
      </c>
      <c r="X432" s="12">
        <f>StdO_Customers_Residential!X432+StdO_Customers_Small_Commercial!X432+StdO_Customers_Lighting!X432</f>
        <v>95459</v>
      </c>
      <c r="Y432" s="12">
        <f>StdO_Customers_Residential!Y432+StdO_Customers_Small_Commercial!Y432+StdO_Customers_Lighting!Y432</f>
        <v>85507</v>
      </c>
      <c r="AA432" s="2">
        <f>IFERROR(INDEX('Holiday Schedule'!$D$3:$D$24,MATCH(Total_StdO_Customers!A432,'Holiday Schedule'!$C$3:$C$24,0)),0)</f>
        <v>0</v>
      </c>
      <c r="AB432" s="2">
        <f t="shared" si="48"/>
        <v>5</v>
      </c>
      <c r="AC432" s="2">
        <f t="shared" si="49"/>
        <v>1987982</v>
      </c>
      <c r="AD432" s="5">
        <f t="shared" si="50"/>
        <v>679088</v>
      </c>
      <c r="AE432" s="5">
        <f t="shared" si="51"/>
        <v>2667070</v>
      </c>
      <c r="AG432" s="2">
        <f t="shared" si="52"/>
        <v>2</v>
      </c>
      <c r="AH432" s="2">
        <f t="shared" si="53"/>
        <v>2025</v>
      </c>
      <c r="AJ432" s="5">
        <f t="shared" si="54"/>
        <v>152120</v>
      </c>
      <c r="AK432" s="2">
        <f t="shared" si="55"/>
        <v>20</v>
      </c>
    </row>
    <row r="433" spans="1:37" x14ac:dyDescent="0.25">
      <c r="A433" s="4">
        <v>45716</v>
      </c>
      <c r="B433" s="12">
        <f>StdO_Customers_Residential!B433+StdO_Customers_Small_Commercial!B433+StdO_Customers_Lighting!B433</f>
        <v>79510</v>
      </c>
      <c r="C433" s="12">
        <f>StdO_Customers_Residential!C433+StdO_Customers_Small_Commercial!C433+StdO_Customers_Lighting!C433</f>
        <v>77427</v>
      </c>
      <c r="D433" s="12">
        <f>StdO_Customers_Residential!D433+StdO_Customers_Small_Commercial!D433+StdO_Customers_Lighting!D433</f>
        <v>76194</v>
      </c>
      <c r="E433" s="12">
        <f>StdO_Customers_Residential!E433+StdO_Customers_Small_Commercial!E433+StdO_Customers_Lighting!E433</f>
        <v>75277</v>
      </c>
      <c r="F433" s="12">
        <f>StdO_Customers_Residential!F433+StdO_Customers_Small_Commercial!F433+StdO_Customers_Lighting!F433</f>
        <v>81416</v>
      </c>
      <c r="G433" s="12">
        <f>StdO_Customers_Residential!G433+StdO_Customers_Small_Commercial!G433+StdO_Customers_Lighting!G433</f>
        <v>89509</v>
      </c>
      <c r="H433" s="12">
        <f>StdO_Customers_Residential!H433+StdO_Customers_Small_Commercial!H433+StdO_Customers_Lighting!H433</f>
        <v>121326</v>
      </c>
      <c r="I433" s="12">
        <f>StdO_Customers_Residential!I433+StdO_Customers_Small_Commercial!I433+StdO_Customers_Lighting!I433</f>
        <v>131012</v>
      </c>
      <c r="J433" s="12">
        <f>StdO_Customers_Residential!J433+StdO_Customers_Small_Commercial!J433+StdO_Customers_Lighting!J433</f>
        <v>129160</v>
      </c>
      <c r="K433" s="12">
        <f>StdO_Customers_Residential!K433+StdO_Customers_Small_Commercial!K433+StdO_Customers_Lighting!K433</f>
        <v>126300</v>
      </c>
      <c r="L433" s="12">
        <f>StdO_Customers_Residential!L433+StdO_Customers_Small_Commercial!L433+StdO_Customers_Lighting!L433</f>
        <v>124307</v>
      </c>
      <c r="M433" s="12">
        <f>StdO_Customers_Residential!M433+StdO_Customers_Small_Commercial!M433+StdO_Customers_Lighting!M433</f>
        <v>121240</v>
      </c>
      <c r="N433" s="12">
        <f>StdO_Customers_Residential!N433+StdO_Customers_Small_Commercial!N433+StdO_Customers_Lighting!N433</f>
        <v>114302</v>
      </c>
      <c r="O433" s="12">
        <f>StdO_Customers_Residential!O433+StdO_Customers_Small_Commercial!O433+StdO_Customers_Lighting!O433</f>
        <v>112585</v>
      </c>
      <c r="P433" s="12">
        <f>StdO_Customers_Residential!P433+StdO_Customers_Small_Commercial!P433+StdO_Customers_Lighting!P433</f>
        <v>109412</v>
      </c>
      <c r="Q433" s="12">
        <f>StdO_Customers_Residential!Q433+StdO_Customers_Small_Commercial!Q433+StdO_Customers_Lighting!Q433</f>
        <v>116713</v>
      </c>
      <c r="R433" s="12">
        <f>StdO_Customers_Residential!R433+StdO_Customers_Small_Commercial!R433+StdO_Customers_Lighting!R433</f>
        <v>127982</v>
      </c>
      <c r="S433" s="12">
        <f>StdO_Customers_Residential!S433+StdO_Customers_Small_Commercial!S433+StdO_Customers_Lighting!S433</f>
        <v>144990</v>
      </c>
      <c r="T433" s="12">
        <f>StdO_Customers_Residential!T433+StdO_Customers_Small_Commercial!T433+StdO_Customers_Lighting!T433</f>
        <v>150359</v>
      </c>
      <c r="U433" s="12">
        <f>StdO_Customers_Residential!U433+StdO_Customers_Small_Commercial!U433+StdO_Customers_Lighting!U433</f>
        <v>153981</v>
      </c>
      <c r="V433" s="12">
        <f>StdO_Customers_Residential!V433+StdO_Customers_Small_Commercial!V433+StdO_Customers_Lighting!V433</f>
        <v>136723</v>
      </c>
      <c r="W433" s="12">
        <f>StdO_Customers_Residential!W433+StdO_Customers_Small_Commercial!W433+StdO_Customers_Lighting!W433</f>
        <v>115992</v>
      </c>
      <c r="X433" s="12">
        <f>StdO_Customers_Residential!X433+StdO_Customers_Small_Commercial!X433+StdO_Customers_Lighting!X433</f>
        <v>96604</v>
      </c>
      <c r="Y433" s="12">
        <f>StdO_Customers_Residential!Y433+StdO_Customers_Small_Commercial!Y433+StdO_Customers_Lighting!Y433</f>
        <v>86529</v>
      </c>
      <c r="AA433" s="2">
        <f>IFERROR(INDEX('Holiday Schedule'!$D$3:$D$24,MATCH(Total_StdO_Customers!A433,'Holiday Schedule'!$C$3:$C$24,0)),0)</f>
        <v>0</v>
      </c>
      <c r="AB433" s="2">
        <f t="shared" si="48"/>
        <v>6</v>
      </c>
      <c r="AC433" s="2">
        <f t="shared" si="49"/>
        <v>2011662</v>
      </c>
      <c r="AD433" s="5">
        <f t="shared" si="50"/>
        <v>687188</v>
      </c>
      <c r="AE433" s="5">
        <f t="shared" si="51"/>
        <v>2698850</v>
      </c>
      <c r="AG433" s="2">
        <f t="shared" si="52"/>
        <v>2</v>
      </c>
      <c r="AH433" s="2">
        <f t="shared" si="53"/>
        <v>2025</v>
      </c>
      <c r="AJ433" s="5">
        <f t="shared" si="54"/>
        <v>153981</v>
      </c>
      <c r="AK433" s="2">
        <f t="shared" si="55"/>
        <v>20</v>
      </c>
    </row>
    <row r="434" spans="1:37" x14ac:dyDescent="0.25">
      <c r="A434" s="4">
        <v>45717</v>
      </c>
      <c r="B434" s="12">
        <f>StdO_Customers_Residential!B434+StdO_Customers_Small_Commercial!B434+StdO_Customers_Lighting!B434</f>
        <v>78099</v>
      </c>
      <c r="C434" s="12">
        <f>StdO_Customers_Residential!C434+StdO_Customers_Small_Commercial!C434+StdO_Customers_Lighting!C434</f>
        <v>66620</v>
      </c>
      <c r="D434" s="12">
        <f>StdO_Customers_Residential!D434+StdO_Customers_Small_Commercial!D434+StdO_Customers_Lighting!D434</f>
        <v>71498</v>
      </c>
      <c r="E434" s="12">
        <f>StdO_Customers_Residential!E434+StdO_Customers_Small_Commercial!E434+StdO_Customers_Lighting!E434</f>
        <v>71964</v>
      </c>
      <c r="F434" s="12">
        <f>StdO_Customers_Residential!F434+StdO_Customers_Small_Commercial!F434+StdO_Customers_Lighting!F434</f>
        <v>74446</v>
      </c>
      <c r="G434" s="12">
        <f>StdO_Customers_Residential!G434+StdO_Customers_Small_Commercial!G434+StdO_Customers_Lighting!G434</f>
        <v>82352</v>
      </c>
      <c r="H434" s="12">
        <f>StdO_Customers_Residential!H434+StdO_Customers_Small_Commercial!H434+StdO_Customers_Lighting!H434</f>
        <v>103058</v>
      </c>
      <c r="I434" s="12">
        <f>StdO_Customers_Residential!I434+StdO_Customers_Small_Commercial!I434+StdO_Customers_Lighting!I434</f>
        <v>116277</v>
      </c>
      <c r="J434" s="12">
        <f>StdO_Customers_Residential!J434+StdO_Customers_Small_Commercial!J434+StdO_Customers_Lighting!J434</f>
        <v>123559</v>
      </c>
      <c r="K434" s="12">
        <f>StdO_Customers_Residential!K434+StdO_Customers_Small_Commercial!K434+StdO_Customers_Lighting!K434</f>
        <v>128497</v>
      </c>
      <c r="L434" s="12">
        <f>StdO_Customers_Residential!L434+StdO_Customers_Small_Commercial!L434+StdO_Customers_Lighting!L434</f>
        <v>125255</v>
      </c>
      <c r="M434" s="12">
        <f>StdO_Customers_Residential!M434+StdO_Customers_Small_Commercial!M434+StdO_Customers_Lighting!M434</f>
        <v>121931</v>
      </c>
      <c r="N434" s="12">
        <f>StdO_Customers_Residential!N434+StdO_Customers_Small_Commercial!N434+StdO_Customers_Lighting!N434</f>
        <v>117679</v>
      </c>
      <c r="O434" s="12">
        <f>StdO_Customers_Residential!O434+StdO_Customers_Small_Commercial!O434+StdO_Customers_Lighting!O434</f>
        <v>112586</v>
      </c>
      <c r="P434" s="12">
        <f>StdO_Customers_Residential!P434+StdO_Customers_Small_Commercial!P434+StdO_Customers_Lighting!P434</f>
        <v>106409</v>
      </c>
      <c r="Q434" s="12">
        <f>StdO_Customers_Residential!Q434+StdO_Customers_Small_Commercial!Q434+StdO_Customers_Lighting!Q434</f>
        <v>110379</v>
      </c>
      <c r="R434" s="12">
        <f>StdO_Customers_Residential!R434+StdO_Customers_Small_Commercial!R434+StdO_Customers_Lighting!R434</f>
        <v>117178</v>
      </c>
      <c r="S434" s="12">
        <f>StdO_Customers_Residential!S434+StdO_Customers_Small_Commercial!S434+StdO_Customers_Lighting!S434</f>
        <v>128054</v>
      </c>
      <c r="T434" s="12">
        <f>StdO_Customers_Residential!T434+StdO_Customers_Small_Commercial!T434+StdO_Customers_Lighting!T434</f>
        <v>132983</v>
      </c>
      <c r="U434" s="12">
        <f>StdO_Customers_Residential!U434+StdO_Customers_Small_Commercial!U434+StdO_Customers_Lighting!U434</f>
        <v>145586</v>
      </c>
      <c r="V434" s="12">
        <f>StdO_Customers_Residential!V434+StdO_Customers_Small_Commercial!V434+StdO_Customers_Lighting!V434</f>
        <v>140454</v>
      </c>
      <c r="W434" s="12">
        <f>StdO_Customers_Residential!W434+StdO_Customers_Small_Commercial!W434+StdO_Customers_Lighting!W434</f>
        <v>113987</v>
      </c>
      <c r="X434" s="12">
        <f>StdO_Customers_Residential!X434+StdO_Customers_Small_Commercial!X434+StdO_Customers_Lighting!X434</f>
        <v>93285</v>
      </c>
      <c r="Y434" s="12">
        <f>StdO_Customers_Residential!Y434+StdO_Customers_Small_Commercial!Y434+StdO_Customers_Lighting!Y434</f>
        <v>83529</v>
      </c>
      <c r="AA434" s="2">
        <f>IFERROR(INDEX('Holiday Schedule'!$D$3:$D$24,MATCH(Total_StdO_Customers!A434,'Holiday Schedule'!$C$3:$C$24,0)),0)</f>
        <v>0</v>
      </c>
      <c r="AB434" s="2">
        <f t="shared" si="48"/>
        <v>7</v>
      </c>
      <c r="AC434" s="2">
        <f t="shared" si="49"/>
        <v>0</v>
      </c>
      <c r="AD434" s="5">
        <f t="shared" si="50"/>
        <v>2565665</v>
      </c>
      <c r="AE434" s="5">
        <f t="shared" si="51"/>
        <v>2565665</v>
      </c>
      <c r="AG434" s="2">
        <f t="shared" si="52"/>
        <v>3</v>
      </c>
      <c r="AH434" s="2">
        <f t="shared" si="53"/>
        <v>2025</v>
      </c>
      <c r="AJ434" s="5">
        <f t="shared" si="54"/>
        <v>145586</v>
      </c>
      <c r="AK434" s="2">
        <f t="shared" si="55"/>
        <v>20</v>
      </c>
    </row>
    <row r="435" spans="1:37" x14ac:dyDescent="0.25">
      <c r="A435" s="4">
        <v>45718</v>
      </c>
      <c r="B435" s="12">
        <f>StdO_Customers_Residential!B435+StdO_Customers_Small_Commercial!B435+StdO_Customers_Lighting!B435</f>
        <v>78916</v>
      </c>
      <c r="C435" s="12">
        <f>StdO_Customers_Residential!C435+StdO_Customers_Small_Commercial!C435+StdO_Customers_Lighting!C435</f>
        <v>67386</v>
      </c>
      <c r="D435" s="12">
        <f>StdO_Customers_Residential!D435+StdO_Customers_Small_Commercial!D435+StdO_Customers_Lighting!D435</f>
        <v>72277</v>
      </c>
      <c r="E435" s="12">
        <f>StdO_Customers_Residential!E435+StdO_Customers_Small_Commercial!E435+StdO_Customers_Lighting!E435</f>
        <v>72751</v>
      </c>
      <c r="F435" s="12">
        <f>StdO_Customers_Residential!F435+StdO_Customers_Small_Commercial!F435+StdO_Customers_Lighting!F435</f>
        <v>75252</v>
      </c>
      <c r="G435" s="12">
        <f>StdO_Customers_Residential!G435+StdO_Customers_Small_Commercial!G435+StdO_Customers_Lighting!G435</f>
        <v>83229</v>
      </c>
      <c r="H435" s="12">
        <f>StdO_Customers_Residential!H435+StdO_Customers_Small_Commercial!H435+StdO_Customers_Lighting!H435</f>
        <v>104021</v>
      </c>
      <c r="I435" s="12">
        <f>StdO_Customers_Residential!I435+StdO_Customers_Small_Commercial!I435+StdO_Customers_Lighting!I435</f>
        <v>117401</v>
      </c>
      <c r="J435" s="12">
        <f>StdO_Customers_Residential!J435+StdO_Customers_Small_Commercial!J435+StdO_Customers_Lighting!J435</f>
        <v>124792</v>
      </c>
      <c r="K435" s="12">
        <f>StdO_Customers_Residential!K435+StdO_Customers_Small_Commercial!K435+StdO_Customers_Lighting!K435</f>
        <v>129800</v>
      </c>
      <c r="L435" s="12">
        <f>StdO_Customers_Residential!L435+StdO_Customers_Small_Commercial!L435+StdO_Customers_Lighting!L435</f>
        <v>126564</v>
      </c>
      <c r="M435" s="12">
        <f>StdO_Customers_Residential!M435+StdO_Customers_Small_Commercial!M435+StdO_Customers_Lighting!M435</f>
        <v>123228</v>
      </c>
      <c r="N435" s="12">
        <f>StdO_Customers_Residential!N435+StdO_Customers_Small_Commercial!N435+StdO_Customers_Lighting!N435</f>
        <v>118925</v>
      </c>
      <c r="O435" s="12">
        <f>StdO_Customers_Residential!O435+StdO_Customers_Small_Commercial!O435+StdO_Customers_Lighting!O435</f>
        <v>113807</v>
      </c>
      <c r="P435" s="12">
        <f>StdO_Customers_Residential!P435+StdO_Customers_Small_Commercial!P435+StdO_Customers_Lighting!P435</f>
        <v>107593</v>
      </c>
      <c r="Q435" s="12">
        <f>StdO_Customers_Residential!Q435+StdO_Customers_Small_Commercial!Q435+StdO_Customers_Lighting!Q435</f>
        <v>111567</v>
      </c>
      <c r="R435" s="12">
        <f>StdO_Customers_Residential!R435+StdO_Customers_Small_Commercial!R435+StdO_Customers_Lighting!R435</f>
        <v>118357</v>
      </c>
      <c r="S435" s="12">
        <f>StdO_Customers_Residential!S435+StdO_Customers_Small_Commercial!S435+StdO_Customers_Lighting!S435</f>
        <v>129170</v>
      </c>
      <c r="T435" s="12">
        <f>StdO_Customers_Residential!T435+StdO_Customers_Small_Commercial!T435+StdO_Customers_Lighting!T435</f>
        <v>134151</v>
      </c>
      <c r="U435" s="12">
        <f>StdO_Customers_Residential!U435+StdO_Customers_Small_Commercial!U435+StdO_Customers_Lighting!U435</f>
        <v>146803</v>
      </c>
      <c r="V435" s="12">
        <f>StdO_Customers_Residential!V435+StdO_Customers_Small_Commercial!V435+StdO_Customers_Lighting!V435</f>
        <v>141630</v>
      </c>
      <c r="W435" s="12">
        <f>StdO_Customers_Residential!W435+StdO_Customers_Small_Commercial!W435+StdO_Customers_Lighting!W435</f>
        <v>115025</v>
      </c>
      <c r="X435" s="12">
        <f>StdO_Customers_Residential!X435+StdO_Customers_Small_Commercial!X435+StdO_Customers_Lighting!X435</f>
        <v>94194</v>
      </c>
      <c r="Y435" s="12">
        <f>StdO_Customers_Residential!Y435+StdO_Customers_Small_Commercial!Y435+StdO_Customers_Lighting!Y435</f>
        <v>84387</v>
      </c>
      <c r="AA435" s="2">
        <f>IFERROR(INDEX('Holiday Schedule'!$D$3:$D$24,MATCH(Total_StdO_Customers!A435,'Holiday Schedule'!$C$3:$C$24,0)),0)</f>
        <v>0</v>
      </c>
      <c r="AB435" s="2">
        <f t="shared" si="48"/>
        <v>1</v>
      </c>
      <c r="AC435" s="2">
        <f t="shared" si="49"/>
        <v>0</v>
      </c>
      <c r="AD435" s="5">
        <f t="shared" si="50"/>
        <v>2591226</v>
      </c>
      <c r="AE435" s="5">
        <f t="shared" si="51"/>
        <v>2591226</v>
      </c>
      <c r="AG435" s="2">
        <f t="shared" si="52"/>
        <v>3</v>
      </c>
      <c r="AH435" s="2">
        <f t="shared" si="53"/>
        <v>2025</v>
      </c>
      <c r="AJ435" s="5">
        <f t="shared" si="54"/>
        <v>146803</v>
      </c>
      <c r="AK435" s="2">
        <f t="shared" si="55"/>
        <v>20</v>
      </c>
    </row>
    <row r="436" spans="1:37" x14ac:dyDescent="0.25">
      <c r="A436" s="4">
        <v>45719</v>
      </c>
      <c r="B436" s="12">
        <f>StdO_Customers_Residential!B436+StdO_Customers_Small_Commercial!B436+StdO_Customers_Lighting!B436</f>
        <v>78444</v>
      </c>
      <c r="C436" s="12">
        <f>StdO_Customers_Residential!C436+StdO_Customers_Small_Commercial!C436+StdO_Customers_Lighting!C436</f>
        <v>73033</v>
      </c>
      <c r="D436" s="12">
        <f>StdO_Customers_Residential!D436+StdO_Customers_Small_Commercial!D436+StdO_Customers_Lighting!D436</f>
        <v>71406</v>
      </c>
      <c r="E436" s="12">
        <f>StdO_Customers_Residential!E436+StdO_Customers_Small_Commercial!E436+StdO_Customers_Lighting!E436</f>
        <v>73556</v>
      </c>
      <c r="F436" s="12">
        <f>StdO_Customers_Residential!F436+StdO_Customers_Small_Commercial!F436+StdO_Customers_Lighting!F436</f>
        <v>75732</v>
      </c>
      <c r="G436" s="12">
        <f>StdO_Customers_Residential!G436+StdO_Customers_Small_Commercial!G436+StdO_Customers_Lighting!G436</f>
        <v>87054</v>
      </c>
      <c r="H436" s="12">
        <f>StdO_Customers_Residential!H436+StdO_Customers_Small_Commercial!H436+StdO_Customers_Lighting!H436</f>
        <v>114720</v>
      </c>
      <c r="I436" s="12">
        <f>StdO_Customers_Residential!I436+StdO_Customers_Small_Commercial!I436+StdO_Customers_Lighting!I436</f>
        <v>128499</v>
      </c>
      <c r="J436" s="12">
        <f>StdO_Customers_Residential!J436+StdO_Customers_Small_Commercial!J436+StdO_Customers_Lighting!J436</f>
        <v>124574</v>
      </c>
      <c r="K436" s="12">
        <f>StdO_Customers_Residential!K436+StdO_Customers_Small_Commercial!K436+StdO_Customers_Lighting!K436</f>
        <v>124654</v>
      </c>
      <c r="L436" s="12">
        <f>StdO_Customers_Residential!L436+StdO_Customers_Small_Commercial!L436+StdO_Customers_Lighting!L436</f>
        <v>122423</v>
      </c>
      <c r="M436" s="12">
        <f>StdO_Customers_Residential!M436+StdO_Customers_Small_Commercial!M436+StdO_Customers_Lighting!M436</f>
        <v>118043</v>
      </c>
      <c r="N436" s="12">
        <f>StdO_Customers_Residential!N436+StdO_Customers_Small_Commercial!N436+StdO_Customers_Lighting!N436</f>
        <v>114808</v>
      </c>
      <c r="O436" s="12">
        <f>StdO_Customers_Residential!O436+StdO_Customers_Small_Commercial!O436+StdO_Customers_Lighting!O436</f>
        <v>109406</v>
      </c>
      <c r="P436" s="12">
        <f>StdO_Customers_Residential!P436+StdO_Customers_Small_Commercial!P436+StdO_Customers_Lighting!P436</f>
        <v>105204</v>
      </c>
      <c r="Q436" s="12">
        <f>StdO_Customers_Residential!Q436+StdO_Customers_Small_Commercial!Q436+StdO_Customers_Lighting!Q436</f>
        <v>109776</v>
      </c>
      <c r="R436" s="12">
        <f>StdO_Customers_Residential!R436+StdO_Customers_Small_Commercial!R436+StdO_Customers_Lighting!R436</f>
        <v>116389</v>
      </c>
      <c r="S436" s="12">
        <f>StdO_Customers_Residential!S436+StdO_Customers_Small_Commercial!S436+StdO_Customers_Lighting!S436</f>
        <v>127801</v>
      </c>
      <c r="T436" s="12">
        <f>StdO_Customers_Residential!T436+StdO_Customers_Small_Commercial!T436+StdO_Customers_Lighting!T436</f>
        <v>132076</v>
      </c>
      <c r="U436" s="12">
        <f>StdO_Customers_Residential!U436+StdO_Customers_Small_Commercial!U436+StdO_Customers_Lighting!U436</f>
        <v>145561</v>
      </c>
      <c r="V436" s="12">
        <f>StdO_Customers_Residential!V436+StdO_Customers_Small_Commercial!V436+StdO_Customers_Lighting!V436</f>
        <v>139951</v>
      </c>
      <c r="W436" s="12">
        <f>StdO_Customers_Residential!W436+StdO_Customers_Small_Commercial!W436+StdO_Customers_Lighting!W436</f>
        <v>115914</v>
      </c>
      <c r="X436" s="12">
        <f>StdO_Customers_Residential!X436+StdO_Customers_Small_Commercial!X436+StdO_Customers_Lighting!X436</f>
        <v>93246</v>
      </c>
      <c r="Y436" s="12">
        <f>StdO_Customers_Residential!Y436+StdO_Customers_Small_Commercial!Y436+StdO_Customers_Lighting!Y436</f>
        <v>83905</v>
      </c>
      <c r="AA436" s="2">
        <f>IFERROR(INDEX('Holiday Schedule'!$D$3:$D$24,MATCH(Total_StdO_Customers!A436,'Holiday Schedule'!$C$3:$C$24,0)),0)</f>
        <v>0</v>
      </c>
      <c r="AB436" s="2">
        <f t="shared" si="48"/>
        <v>2</v>
      </c>
      <c r="AC436" s="2">
        <f t="shared" si="49"/>
        <v>1928325</v>
      </c>
      <c r="AD436" s="5">
        <f t="shared" si="50"/>
        <v>657850</v>
      </c>
      <c r="AE436" s="5">
        <f t="shared" si="51"/>
        <v>2586175</v>
      </c>
      <c r="AG436" s="2">
        <f t="shared" si="52"/>
        <v>3</v>
      </c>
      <c r="AH436" s="2">
        <f t="shared" si="53"/>
        <v>2025</v>
      </c>
      <c r="AJ436" s="5">
        <f t="shared" si="54"/>
        <v>145561</v>
      </c>
      <c r="AK436" s="2">
        <f t="shared" si="55"/>
        <v>20</v>
      </c>
    </row>
    <row r="437" spans="1:37" x14ac:dyDescent="0.25">
      <c r="A437" s="4">
        <v>45720</v>
      </c>
      <c r="B437" s="12">
        <f>StdO_Customers_Residential!B437+StdO_Customers_Small_Commercial!B437+StdO_Customers_Lighting!B437</f>
        <v>78665</v>
      </c>
      <c r="C437" s="12">
        <f>StdO_Customers_Residential!C437+StdO_Customers_Small_Commercial!C437+StdO_Customers_Lighting!C437</f>
        <v>73240</v>
      </c>
      <c r="D437" s="12">
        <f>StdO_Customers_Residential!D437+StdO_Customers_Small_Commercial!D437+StdO_Customers_Lighting!D437</f>
        <v>71610</v>
      </c>
      <c r="E437" s="12">
        <f>StdO_Customers_Residential!E437+StdO_Customers_Small_Commercial!E437+StdO_Customers_Lighting!E437</f>
        <v>73765</v>
      </c>
      <c r="F437" s="12">
        <f>StdO_Customers_Residential!F437+StdO_Customers_Small_Commercial!F437+StdO_Customers_Lighting!F437</f>
        <v>75947</v>
      </c>
      <c r="G437" s="12">
        <f>StdO_Customers_Residential!G437+StdO_Customers_Small_Commercial!G437+StdO_Customers_Lighting!G437</f>
        <v>87296</v>
      </c>
      <c r="H437" s="12">
        <f>StdO_Customers_Residential!H437+StdO_Customers_Small_Commercial!H437+StdO_Customers_Lighting!H437</f>
        <v>115032</v>
      </c>
      <c r="I437" s="12">
        <f>StdO_Customers_Residential!I437+StdO_Customers_Small_Commercial!I437+StdO_Customers_Lighting!I437</f>
        <v>128857</v>
      </c>
      <c r="J437" s="12">
        <f>StdO_Customers_Residential!J437+StdO_Customers_Small_Commercial!J437+StdO_Customers_Lighting!J437</f>
        <v>124912</v>
      </c>
      <c r="K437" s="12">
        <f>StdO_Customers_Residential!K437+StdO_Customers_Small_Commercial!K437+StdO_Customers_Lighting!K437</f>
        <v>124995</v>
      </c>
      <c r="L437" s="12">
        <f>StdO_Customers_Residential!L437+StdO_Customers_Small_Commercial!L437+StdO_Customers_Lighting!L437</f>
        <v>122760</v>
      </c>
      <c r="M437" s="12">
        <f>StdO_Customers_Residential!M437+StdO_Customers_Small_Commercial!M437+StdO_Customers_Lighting!M437</f>
        <v>118372</v>
      </c>
      <c r="N437" s="12">
        <f>StdO_Customers_Residential!N437+StdO_Customers_Small_Commercial!N437+StdO_Customers_Lighting!N437</f>
        <v>115141</v>
      </c>
      <c r="O437" s="12">
        <f>StdO_Customers_Residential!O437+StdO_Customers_Small_Commercial!O437+StdO_Customers_Lighting!O437</f>
        <v>109725</v>
      </c>
      <c r="P437" s="12">
        <f>StdO_Customers_Residential!P437+StdO_Customers_Small_Commercial!P437+StdO_Customers_Lighting!P437</f>
        <v>105510</v>
      </c>
      <c r="Q437" s="12">
        <f>StdO_Customers_Residential!Q437+StdO_Customers_Small_Commercial!Q437+StdO_Customers_Lighting!Q437</f>
        <v>110097</v>
      </c>
      <c r="R437" s="12">
        <f>StdO_Customers_Residential!R437+StdO_Customers_Small_Commercial!R437+StdO_Customers_Lighting!R437</f>
        <v>116724</v>
      </c>
      <c r="S437" s="12">
        <f>StdO_Customers_Residential!S437+StdO_Customers_Small_Commercial!S437+StdO_Customers_Lighting!S437</f>
        <v>128169</v>
      </c>
      <c r="T437" s="12">
        <f>StdO_Customers_Residential!T437+StdO_Customers_Small_Commercial!T437+StdO_Customers_Lighting!T437</f>
        <v>132439</v>
      </c>
      <c r="U437" s="12">
        <f>StdO_Customers_Residential!U437+StdO_Customers_Small_Commercial!U437+StdO_Customers_Lighting!U437</f>
        <v>145956</v>
      </c>
      <c r="V437" s="12">
        <f>StdO_Customers_Residential!V437+StdO_Customers_Small_Commercial!V437+StdO_Customers_Lighting!V437</f>
        <v>140330</v>
      </c>
      <c r="W437" s="12">
        <f>StdO_Customers_Residential!W437+StdO_Customers_Small_Commercial!W437+StdO_Customers_Lighting!W437</f>
        <v>116229</v>
      </c>
      <c r="X437" s="12">
        <f>StdO_Customers_Residential!X437+StdO_Customers_Small_Commercial!X437+StdO_Customers_Lighting!X437</f>
        <v>93504</v>
      </c>
      <c r="Y437" s="12">
        <f>StdO_Customers_Residential!Y437+StdO_Customers_Small_Commercial!Y437+StdO_Customers_Lighting!Y437</f>
        <v>84139</v>
      </c>
      <c r="AA437" s="2">
        <f>IFERROR(INDEX('Holiday Schedule'!$D$3:$D$24,MATCH(Total_StdO_Customers!A437,'Holiday Schedule'!$C$3:$C$24,0)),0)</f>
        <v>0</v>
      </c>
      <c r="AB437" s="2">
        <f t="shared" si="48"/>
        <v>3</v>
      </c>
      <c r="AC437" s="2">
        <f t="shared" si="49"/>
        <v>1933720</v>
      </c>
      <c r="AD437" s="5">
        <f t="shared" si="50"/>
        <v>659694</v>
      </c>
      <c r="AE437" s="5">
        <f t="shared" si="51"/>
        <v>2593414</v>
      </c>
      <c r="AG437" s="2">
        <f t="shared" si="52"/>
        <v>3</v>
      </c>
      <c r="AH437" s="2">
        <f t="shared" si="53"/>
        <v>2025</v>
      </c>
      <c r="AJ437" s="5">
        <f t="shared" si="54"/>
        <v>145956</v>
      </c>
      <c r="AK437" s="2">
        <f t="shared" si="55"/>
        <v>20</v>
      </c>
    </row>
    <row r="438" spans="1:37" x14ac:dyDescent="0.25">
      <c r="A438" s="4">
        <v>45721</v>
      </c>
      <c r="B438" s="12">
        <f>StdO_Customers_Residential!B438+StdO_Customers_Small_Commercial!B438+StdO_Customers_Lighting!B438</f>
        <v>78660</v>
      </c>
      <c r="C438" s="12">
        <f>StdO_Customers_Residential!C438+StdO_Customers_Small_Commercial!C438+StdO_Customers_Lighting!C438</f>
        <v>73237</v>
      </c>
      <c r="D438" s="12">
        <f>StdO_Customers_Residential!D438+StdO_Customers_Small_Commercial!D438+StdO_Customers_Lighting!D438</f>
        <v>71604</v>
      </c>
      <c r="E438" s="12">
        <f>StdO_Customers_Residential!E438+StdO_Customers_Small_Commercial!E438+StdO_Customers_Lighting!E438</f>
        <v>73763</v>
      </c>
      <c r="F438" s="12">
        <f>StdO_Customers_Residential!F438+StdO_Customers_Small_Commercial!F438+StdO_Customers_Lighting!F438</f>
        <v>75944</v>
      </c>
      <c r="G438" s="12">
        <f>StdO_Customers_Residential!G438+StdO_Customers_Small_Commercial!G438+StdO_Customers_Lighting!G438</f>
        <v>87301</v>
      </c>
      <c r="H438" s="12">
        <f>StdO_Customers_Residential!H438+StdO_Customers_Small_Commercial!H438+StdO_Customers_Lighting!H438</f>
        <v>115051</v>
      </c>
      <c r="I438" s="12">
        <f>StdO_Customers_Residential!I438+StdO_Customers_Small_Commercial!I438+StdO_Customers_Lighting!I438</f>
        <v>128857</v>
      </c>
      <c r="J438" s="12">
        <f>StdO_Customers_Residential!J438+StdO_Customers_Small_Commercial!J438+StdO_Customers_Lighting!J438</f>
        <v>124925</v>
      </c>
      <c r="K438" s="12">
        <f>StdO_Customers_Residential!K438+StdO_Customers_Small_Commercial!K438+StdO_Customers_Lighting!K438</f>
        <v>125007</v>
      </c>
      <c r="L438" s="12">
        <f>StdO_Customers_Residential!L438+StdO_Customers_Small_Commercial!L438+StdO_Customers_Lighting!L438</f>
        <v>122773</v>
      </c>
      <c r="M438" s="12">
        <f>StdO_Customers_Residential!M438+StdO_Customers_Small_Commercial!M438+StdO_Customers_Lighting!M438</f>
        <v>118385</v>
      </c>
      <c r="N438" s="12">
        <f>StdO_Customers_Residential!N438+StdO_Customers_Small_Commercial!N438+StdO_Customers_Lighting!N438</f>
        <v>115155</v>
      </c>
      <c r="O438" s="12">
        <f>StdO_Customers_Residential!O438+StdO_Customers_Small_Commercial!O438+StdO_Customers_Lighting!O438</f>
        <v>109737</v>
      </c>
      <c r="P438" s="12">
        <f>StdO_Customers_Residential!P438+StdO_Customers_Small_Commercial!P438+StdO_Customers_Lighting!P438</f>
        <v>105524</v>
      </c>
      <c r="Q438" s="12">
        <f>StdO_Customers_Residential!Q438+StdO_Customers_Small_Commercial!Q438+StdO_Customers_Lighting!Q438</f>
        <v>110099</v>
      </c>
      <c r="R438" s="12">
        <f>StdO_Customers_Residential!R438+StdO_Customers_Small_Commercial!R438+StdO_Customers_Lighting!R438</f>
        <v>116720</v>
      </c>
      <c r="S438" s="12">
        <f>StdO_Customers_Residential!S438+StdO_Customers_Small_Commercial!S438+StdO_Customers_Lighting!S438</f>
        <v>128193</v>
      </c>
      <c r="T438" s="12">
        <f>StdO_Customers_Residential!T438+StdO_Customers_Small_Commercial!T438+StdO_Customers_Lighting!T438</f>
        <v>132435</v>
      </c>
      <c r="U438" s="12">
        <f>StdO_Customers_Residential!U438+StdO_Customers_Small_Commercial!U438+StdO_Customers_Lighting!U438</f>
        <v>145955</v>
      </c>
      <c r="V438" s="12">
        <f>StdO_Customers_Residential!V438+StdO_Customers_Small_Commercial!V438+StdO_Customers_Lighting!V438</f>
        <v>140329</v>
      </c>
      <c r="W438" s="12">
        <f>StdO_Customers_Residential!W438+StdO_Customers_Small_Commercial!W438+StdO_Customers_Lighting!W438</f>
        <v>116228</v>
      </c>
      <c r="X438" s="12">
        <f>StdO_Customers_Residential!X438+StdO_Customers_Small_Commercial!X438+StdO_Customers_Lighting!X438</f>
        <v>93502</v>
      </c>
      <c r="Y438" s="12">
        <f>StdO_Customers_Residential!Y438+StdO_Customers_Small_Commercial!Y438+StdO_Customers_Lighting!Y438</f>
        <v>84137</v>
      </c>
      <c r="AA438" s="2">
        <f>IFERROR(INDEX('Holiday Schedule'!$D$3:$D$24,MATCH(Total_StdO_Customers!A438,'Holiday Schedule'!$C$3:$C$24,0)),0)</f>
        <v>0</v>
      </c>
      <c r="AB438" s="2">
        <f t="shared" si="48"/>
        <v>4</v>
      </c>
      <c r="AC438" s="2">
        <f t="shared" si="49"/>
        <v>1933824</v>
      </c>
      <c r="AD438" s="5">
        <f t="shared" si="50"/>
        <v>659697</v>
      </c>
      <c r="AE438" s="5">
        <f t="shared" si="51"/>
        <v>2593521</v>
      </c>
      <c r="AG438" s="2">
        <f t="shared" si="52"/>
        <v>3</v>
      </c>
      <c r="AH438" s="2">
        <f t="shared" si="53"/>
        <v>2025</v>
      </c>
      <c r="AJ438" s="5">
        <f t="shared" si="54"/>
        <v>145955</v>
      </c>
      <c r="AK438" s="2">
        <f t="shared" si="55"/>
        <v>20</v>
      </c>
    </row>
    <row r="439" spans="1:37" x14ac:dyDescent="0.25">
      <c r="A439" s="4">
        <v>45722</v>
      </c>
      <c r="B439" s="12">
        <f>StdO_Customers_Residential!B439+StdO_Customers_Small_Commercial!B439+StdO_Customers_Lighting!B439</f>
        <v>78953</v>
      </c>
      <c r="C439" s="12">
        <f>StdO_Customers_Residential!C439+StdO_Customers_Small_Commercial!C439+StdO_Customers_Lighting!C439</f>
        <v>73511</v>
      </c>
      <c r="D439" s="12">
        <f>StdO_Customers_Residential!D439+StdO_Customers_Small_Commercial!D439+StdO_Customers_Lighting!D439</f>
        <v>71875</v>
      </c>
      <c r="E439" s="12">
        <f>StdO_Customers_Residential!E439+StdO_Customers_Small_Commercial!E439+StdO_Customers_Lighting!E439</f>
        <v>74041</v>
      </c>
      <c r="F439" s="12">
        <f>StdO_Customers_Residential!F439+StdO_Customers_Small_Commercial!F439+StdO_Customers_Lighting!F439</f>
        <v>76228</v>
      </c>
      <c r="G439" s="12">
        <f>StdO_Customers_Residential!G439+StdO_Customers_Small_Commercial!G439+StdO_Customers_Lighting!G439</f>
        <v>87626</v>
      </c>
      <c r="H439" s="12">
        <f>StdO_Customers_Residential!H439+StdO_Customers_Small_Commercial!H439+StdO_Customers_Lighting!H439</f>
        <v>115520</v>
      </c>
      <c r="I439" s="12">
        <f>StdO_Customers_Residential!I439+StdO_Customers_Small_Commercial!I439+StdO_Customers_Lighting!I439</f>
        <v>129327</v>
      </c>
      <c r="J439" s="12">
        <f>StdO_Customers_Residential!J439+StdO_Customers_Small_Commercial!J439+StdO_Customers_Lighting!J439</f>
        <v>125387</v>
      </c>
      <c r="K439" s="12">
        <f>StdO_Customers_Residential!K439+StdO_Customers_Small_Commercial!K439+StdO_Customers_Lighting!K439</f>
        <v>125472</v>
      </c>
      <c r="L439" s="12">
        <f>StdO_Customers_Residential!L439+StdO_Customers_Small_Commercial!L439+StdO_Customers_Lighting!L439</f>
        <v>123234</v>
      </c>
      <c r="M439" s="12">
        <f>StdO_Customers_Residential!M439+StdO_Customers_Small_Commercial!M439+StdO_Customers_Lighting!M439</f>
        <v>118828</v>
      </c>
      <c r="N439" s="12">
        <f>StdO_Customers_Residential!N439+StdO_Customers_Small_Commercial!N439+StdO_Customers_Lighting!N439</f>
        <v>115584</v>
      </c>
      <c r="O439" s="12">
        <f>StdO_Customers_Residential!O439+StdO_Customers_Small_Commercial!O439+StdO_Customers_Lighting!O439</f>
        <v>110148</v>
      </c>
      <c r="P439" s="12">
        <f>StdO_Customers_Residential!P439+StdO_Customers_Small_Commercial!P439+StdO_Customers_Lighting!P439</f>
        <v>105912</v>
      </c>
      <c r="Q439" s="12">
        <f>StdO_Customers_Residential!Q439+StdO_Customers_Small_Commercial!Q439+StdO_Customers_Lighting!Q439</f>
        <v>110498</v>
      </c>
      <c r="R439" s="12">
        <f>StdO_Customers_Residential!R439+StdO_Customers_Small_Commercial!R439+StdO_Customers_Lighting!R439</f>
        <v>117137</v>
      </c>
      <c r="S439" s="12">
        <f>StdO_Customers_Residential!S439+StdO_Customers_Small_Commercial!S439+StdO_Customers_Lighting!S439</f>
        <v>128630</v>
      </c>
      <c r="T439" s="12">
        <f>StdO_Customers_Residential!T439+StdO_Customers_Small_Commercial!T439+StdO_Customers_Lighting!T439</f>
        <v>132901</v>
      </c>
      <c r="U439" s="12">
        <f>StdO_Customers_Residential!U439+StdO_Customers_Small_Commercial!U439+StdO_Customers_Lighting!U439</f>
        <v>146463</v>
      </c>
      <c r="V439" s="12">
        <f>StdO_Customers_Residential!V439+StdO_Customers_Small_Commercial!V439+StdO_Customers_Lighting!V439</f>
        <v>140823</v>
      </c>
      <c r="W439" s="12">
        <f>StdO_Customers_Residential!W439+StdO_Customers_Small_Commercial!W439+StdO_Customers_Lighting!W439</f>
        <v>116639</v>
      </c>
      <c r="X439" s="12">
        <f>StdO_Customers_Residential!X439+StdO_Customers_Small_Commercial!X439+StdO_Customers_Lighting!X439</f>
        <v>93832</v>
      </c>
      <c r="Y439" s="12">
        <f>StdO_Customers_Residential!Y439+StdO_Customers_Small_Commercial!Y439+StdO_Customers_Lighting!Y439</f>
        <v>84434</v>
      </c>
      <c r="AA439" s="2">
        <f>IFERROR(INDEX('Holiday Schedule'!$D$3:$D$24,MATCH(Total_StdO_Customers!A439,'Holiday Schedule'!$C$3:$C$24,0)),0)</f>
        <v>0</v>
      </c>
      <c r="AB439" s="2">
        <f t="shared" si="48"/>
        <v>5</v>
      </c>
      <c r="AC439" s="2">
        <f t="shared" si="49"/>
        <v>1940815</v>
      </c>
      <c r="AD439" s="5">
        <f t="shared" si="50"/>
        <v>662188</v>
      </c>
      <c r="AE439" s="5">
        <f t="shared" si="51"/>
        <v>2603003</v>
      </c>
      <c r="AG439" s="2">
        <f t="shared" si="52"/>
        <v>3</v>
      </c>
      <c r="AH439" s="2">
        <f t="shared" si="53"/>
        <v>2025</v>
      </c>
      <c r="AJ439" s="5">
        <f t="shared" si="54"/>
        <v>146463</v>
      </c>
      <c r="AK439" s="2">
        <f t="shared" si="55"/>
        <v>20</v>
      </c>
    </row>
    <row r="440" spans="1:37" x14ac:dyDescent="0.25">
      <c r="A440" s="4">
        <v>45723</v>
      </c>
      <c r="B440" s="12">
        <f>StdO_Customers_Residential!B440+StdO_Customers_Small_Commercial!B440+StdO_Customers_Lighting!B440</f>
        <v>78938</v>
      </c>
      <c r="C440" s="12">
        <f>StdO_Customers_Residential!C440+StdO_Customers_Small_Commercial!C440+StdO_Customers_Lighting!C440</f>
        <v>73493</v>
      </c>
      <c r="D440" s="12">
        <f>StdO_Customers_Residential!D440+StdO_Customers_Small_Commercial!D440+StdO_Customers_Lighting!D440</f>
        <v>71859</v>
      </c>
      <c r="E440" s="12">
        <f>StdO_Customers_Residential!E440+StdO_Customers_Small_Commercial!E440+StdO_Customers_Lighting!E440</f>
        <v>74023</v>
      </c>
      <c r="F440" s="12">
        <f>StdO_Customers_Residential!F440+StdO_Customers_Small_Commercial!F440+StdO_Customers_Lighting!F440</f>
        <v>76213</v>
      </c>
      <c r="G440" s="12">
        <f>StdO_Customers_Residential!G440+StdO_Customers_Small_Commercial!G440+StdO_Customers_Lighting!G440</f>
        <v>87611</v>
      </c>
      <c r="H440" s="12">
        <f>StdO_Customers_Residential!H440+StdO_Customers_Small_Commercial!H440+StdO_Customers_Lighting!H440</f>
        <v>115489</v>
      </c>
      <c r="I440" s="12">
        <f>StdO_Customers_Residential!I440+StdO_Customers_Small_Commercial!I440+StdO_Customers_Lighting!I440</f>
        <v>129316</v>
      </c>
      <c r="J440" s="12">
        <f>StdO_Customers_Residential!J440+StdO_Customers_Small_Commercial!J440+StdO_Customers_Lighting!J440</f>
        <v>125372</v>
      </c>
      <c r="K440" s="12">
        <f>StdO_Customers_Residential!K440+StdO_Customers_Small_Commercial!K440+StdO_Customers_Lighting!K440</f>
        <v>125457</v>
      </c>
      <c r="L440" s="12">
        <f>StdO_Customers_Residential!L440+StdO_Customers_Small_Commercial!L440+StdO_Customers_Lighting!L440</f>
        <v>123217</v>
      </c>
      <c r="M440" s="12">
        <f>StdO_Customers_Residential!M440+StdO_Customers_Small_Commercial!M440+StdO_Customers_Lighting!M440</f>
        <v>118814</v>
      </c>
      <c r="N440" s="12">
        <f>StdO_Customers_Residential!N440+StdO_Customers_Small_Commercial!N440+StdO_Customers_Lighting!N440</f>
        <v>115570</v>
      </c>
      <c r="O440" s="12">
        <f>StdO_Customers_Residential!O440+StdO_Customers_Small_Commercial!O440+StdO_Customers_Lighting!O440</f>
        <v>110137</v>
      </c>
      <c r="P440" s="12">
        <f>StdO_Customers_Residential!P440+StdO_Customers_Small_Commercial!P440+StdO_Customers_Lighting!P440</f>
        <v>105910</v>
      </c>
      <c r="Q440" s="12">
        <f>StdO_Customers_Residential!Q440+StdO_Customers_Small_Commercial!Q440+StdO_Customers_Lighting!Q440</f>
        <v>110502</v>
      </c>
      <c r="R440" s="12">
        <f>StdO_Customers_Residential!R440+StdO_Customers_Small_Commercial!R440+StdO_Customers_Lighting!R440</f>
        <v>117140</v>
      </c>
      <c r="S440" s="12">
        <f>StdO_Customers_Residential!S440+StdO_Customers_Small_Commercial!S440+StdO_Customers_Lighting!S440</f>
        <v>128603</v>
      </c>
      <c r="T440" s="12">
        <f>StdO_Customers_Residential!T440+StdO_Customers_Small_Commercial!T440+StdO_Customers_Lighting!T440</f>
        <v>132908</v>
      </c>
      <c r="U440" s="12">
        <f>StdO_Customers_Residential!U440+StdO_Customers_Small_Commercial!U440+StdO_Customers_Lighting!U440</f>
        <v>146466</v>
      </c>
      <c r="V440" s="12">
        <f>StdO_Customers_Residential!V440+StdO_Customers_Small_Commercial!V440+StdO_Customers_Lighting!V440</f>
        <v>140822</v>
      </c>
      <c r="W440" s="12">
        <f>StdO_Customers_Residential!W440+StdO_Customers_Small_Commercial!W440+StdO_Customers_Lighting!W440</f>
        <v>116641</v>
      </c>
      <c r="X440" s="12">
        <f>StdO_Customers_Residential!X440+StdO_Customers_Small_Commercial!X440+StdO_Customers_Lighting!X440</f>
        <v>93833</v>
      </c>
      <c r="Y440" s="12">
        <f>StdO_Customers_Residential!Y440+StdO_Customers_Small_Commercial!Y440+StdO_Customers_Lighting!Y440</f>
        <v>84436</v>
      </c>
      <c r="AA440" s="2">
        <f>IFERROR(INDEX('Holiday Schedule'!$D$3:$D$24,MATCH(Total_StdO_Customers!A440,'Holiday Schedule'!$C$3:$C$24,0)),0)</f>
        <v>0</v>
      </c>
      <c r="AB440" s="2">
        <f t="shared" si="48"/>
        <v>6</v>
      </c>
      <c r="AC440" s="2">
        <f t="shared" si="49"/>
        <v>1940708</v>
      </c>
      <c r="AD440" s="5">
        <f t="shared" si="50"/>
        <v>662062</v>
      </c>
      <c r="AE440" s="5">
        <f t="shared" si="51"/>
        <v>2602770</v>
      </c>
      <c r="AG440" s="2">
        <f t="shared" si="52"/>
        <v>3</v>
      </c>
      <c r="AH440" s="2">
        <f t="shared" si="53"/>
        <v>2025</v>
      </c>
      <c r="AJ440" s="5">
        <f t="shared" si="54"/>
        <v>146466</v>
      </c>
      <c r="AK440" s="2">
        <f t="shared" si="55"/>
        <v>20</v>
      </c>
    </row>
    <row r="441" spans="1:37" x14ac:dyDescent="0.25">
      <c r="A441" s="4">
        <v>45724</v>
      </c>
      <c r="B441" s="12">
        <f>StdO_Customers_Residential!B441+StdO_Customers_Small_Commercial!B441+StdO_Customers_Lighting!B441</f>
        <v>79402</v>
      </c>
      <c r="C441" s="12">
        <f>StdO_Customers_Residential!C441+StdO_Customers_Small_Commercial!C441+StdO_Customers_Lighting!C441</f>
        <v>67721</v>
      </c>
      <c r="D441" s="12">
        <f>StdO_Customers_Residential!D441+StdO_Customers_Small_Commercial!D441+StdO_Customers_Lighting!D441</f>
        <v>72685</v>
      </c>
      <c r="E441" s="12">
        <f>StdO_Customers_Residential!E441+StdO_Customers_Small_Commercial!E441+StdO_Customers_Lighting!E441</f>
        <v>73160</v>
      </c>
      <c r="F441" s="12">
        <f>StdO_Customers_Residential!F441+StdO_Customers_Small_Commercial!F441+StdO_Customers_Lighting!F441</f>
        <v>75683</v>
      </c>
      <c r="G441" s="12">
        <f>StdO_Customers_Residential!G441+StdO_Customers_Small_Commercial!G441+StdO_Customers_Lighting!G441</f>
        <v>83717</v>
      </c>
      <c r="H441" s="12">
        <f>StdO_Customers_Residential!H441+StdO_Customers_Small_Commercial!H441+StdO_Customers_Lighting!H441</f>
        <v>104750</v>
      </c>
      <c r="I441" s="12">
        <f>StdO_Customers_Residential!I441+StdO_Customers_Small_Commercial!I441+StdO_Customers_Lighting!I441</f>
        <v>118248</v>
      </c>
      <c r="J441" s="12">
        <f>StdO_Customers_Residential!J441+StdO_Customers_Small_Commercial!J441+StdO_Customers_Lighting!J441</f>
        <v>125651</v>
      </c>
      <c r="K441" s="12">
        <f>StdO_Customers_Residential!K441+StdO_Customers_Small_Commercial!K441+StdO_Customers_Lighting!K441</f>
        <v>130670</v>
      </c>
      <c r="L441" s="12">
        <f>StdO_Customers_Residential!L441+StdO_Customers_Small_Commercial!L441+StdO_Customers_Lighting!L441</f>
        <v>127371</v>
      </c>
      <c r="M441" s="12">
        <f>StdO_Customers_Residential!M441+StdO_Customers_Small_Commercial!M441+StdO_Customers_Lighting!M441</f>
        <v>123985</v>
      </c>
      <c r="N441" s="12">
        <f>StdO_Customers_Residential!N441+StdO_Customers_Small_Commercial!N441+StdO_Customers_Lighting!N441</f>
        <v>119663</v>
      </c>
      <c r="O441" s="12">
        <f>StdO_Customers_Residential!O441+StdO_Customers_Small_Commercial!O441+StdO_Customers_Lighting!O441</f>
        <v>114484</v>
      </c>
      <c r="P441" s="12">
        <f>StdO_Customers_Residential!P441+StdO_Customers_Small_Commercial!P441+StdO_Customers_Lighting!P441</f>
        <v>108198</v>
      </c>
      <c r="Q441" s="12">
        <f>StdO_Customers_Residential!Q441+StdO_Customers_Small_Commercial!Q441+StdO_Customers_Lighting!Q441</f>
        <v>112239</v>
      </c>
      <c r="R441" s="12">
        <f>StdO_Customers_Residential!R441+StdO_Customers_Small_Commercial!R441+StdO_Customers_Lighting!R441</f>
        <v>119154</v>
      </c>
      <c r="S441" s="12">
        <f>StdO_Customers_Residential!S441+StdO_Customers_Small_Commercial!S441+StdO_Customers_Lighting!S441</f>
        <v>130176</v>
      </c>
      <c r="T441" s="12">
        <f>StdO_Customers_Residential!T441+StdO_Customers_Small_Commercial!T441+StdO_Customers_Lighting!T441</f>
        <v>135245</v>
      </c>
      <c r="U441" s="12">
        <f>StdO_Customers_Residential!U441+StdO_Customers_Small_Commercial!U441+StdO_Customers_Lighting!U441</f>
        <v>148069</v>
      </c>
      <c r="V441" s="12">
        <f>StdO_Customers_Residential!V441+StdO_Customers_Small_Commercial!V441+StdO_Customers_Lighting!V441</f>
        <v>142853</v>
      </c>
      <c r="W441" s="12">
        <f>StdO_Customers_Residential!W441+StdO_Customers_Small_Commercial!W441+StdO_Customers_Lighting!W441</f>
        <v>115921</v>
      </c>
      <c r="X441" s="12">
        <f>StdO_Customers_Residential!X441+StdO_Customers_Small_Commercial!X441+StdO_Customers_Lighting!X441</f>
        <v>94848</v>
      </c>
      <c r="Y441" s="12">
        <f>StdO_Customers_Residential!Y441+StdO_Customers_Small_Commercial!Y441+StdO_Customers_Lighting!Y441</f>
        <v>84918</v>
      </c>
      <c r="AA441" s="2">
        <f>IFERROR(INDEX('Holiday Schedule'!$D$3:$D$24,MATCH(Total_StdO_Customers!A441,'Holiday Schedule'!$C$3:$C$24,0)),0)</f>
        <v>0</v>
      </c>
      <c r="AB441" s="2">
        <f t="shared" si="48"/>
        <v>7</v>
      </c>
      <c r="AC441" s="2">
        <f t="shared" si="49"/>
        <v>0</v>
      </c>
      <c r="AD441" s="5">
        <f t="shared" si="50"/>
        <v>2608811</v>
      </c>
      <c r="AE441" s="5">
        <f t="shared" si="51"/>
        <v>2608811</v>
      </c>
      <c r="AG441" s="2">
        <f t="shared" si="52"/>
        <v>3</v>
      </c>
      <c r="AH441" s="2">
        <f t="shared" si="53"/>
        <v>2025</v>
      </c>
      <c r="AJ441" s="5">
        <f t="shared" si="54"/>
        <v>148069</v>
      </c>
      <c r="AK441" s="2">
        <f t="shared" si="55"/>
        <v>20</v>
      </c>
    </row>
    <row r="442" spans="1:37" x14ac:dyDescent="0.25">
      <c r="A442" s="4">
        <v>45725</v>
      </c>
      <c r="B442" s="12">
        <f>StdO_Customers_Residential!B442+StdO_Customers_Small_Commercial!B442+StdO_Customers_Lighting!B442</f>
        <v>71203</v>
      </c>
      <c r="C442" s="12">
        <f>StdO_Customers_Residential!C442+StdO_Customers_Small_Commercial!C442+StdO_Customers_Lighting!C442</f>
        <v>0</v>
      </c>
      <c r="D442" s="12">
        <f>StdO_Customers_Residential!D442+StdO_Customers_Small_Commercial!D442+StdO_Customers_Lighting!D442</f>
        <v>60814</v>
      </c>
      <c r="E442" s="12">
        <f>StdO_Customers_Residential!E442+StdO_Customers_Small_Commercial!E442+StdO_Customers_Lighting!E442</f>
        <v>65651</v>
      </c>
      <c r="F442" s="12">
        <f>StdO_Customers_Residential!F442+StdO_Customers_Small_Commercial!F442+StdO_Customers_Lighting!F442</f>
        <v>67904</v>
      </c>
      <c r="G442" s="12">
        <f>StdO_Customers_Residential!G442+StdO_Customers_Small_Commercial!G442+StdO_Customers_Lighting!G442</f>
        <v>75093</v>
      </c>
      <c r="H442" s="12">
        <f>StdO_Customers_Residential!H442+StdO_Customers_Small_Commercial!H442+StdO_Customers_Lighting!H442</f>
        <v>93862</v>
      </c>
      <c r="I442" s="12">
        <f>StdO_Customers_Residential!I442+StdO_Customers_Small_Commercial!I442+StdO_Customers_Lighting!I442</f>
        <v>105750</v>
      </c>
      <c r="J442" s="12">
        <f>StdO_Customers_Residential!J442+StdO_Customers_Small_Commercial!J442+StdO_Customers_Lighting!J442</f>
        <v>112394</v>
      </c>
      <c r="K442" s="12">
        <f>StdO_Customers_Residential!K442+StdO_Customers_Small_Commercial!K442+StdO_Customers_Lighting!K442</f>
        <v>116903</v>
      </c>
      <c r="L442" s="12">
        <f>StdO_Customers_Residential!L442+StdO_Customers_Small_Commercial!L442+StdO_Customers_Lighting!L442</f>
        <v>113983</v>
      </c>
      <c r="M442" s="12">
        <f>StdO_Customers_Residential!M442+StdO_Customers_Small_Commercial!M442+StdO_Customers_Lighting!M442</f>
        <v>110977</v>
      </c>
      <c r="N442" s="12">
        <f>StdO_Customers_Residential!N442+StdO_Customers_Small_Commercial!N442+StdO_Customers_Lighting!N442</f>
        <v>107099</v>
      </c>
      <c r="O442" s="12">
        <f>StdO_Customers_Residential!O442+StdO_Customers_Small_Commercial!O442+StdO_Customers_Lighting!O442</f>
        <v>102486</v>
      </c>
      <c r="P442" s="12">
        <f>StdO_Customers_Residential!P442+StdO_Customers_Small_Commercial!P442+StdO_Customers_Lighting!P442</f>
        <v>96888</v>
      </c>
      <c r="Q442" s="12">
        <f>StdO_Customers_Residential!Q442+StdO_Customers_Small_Commercial!Q442+StdO_Customers_Lighting!Q442</f>
        <v>100471</v>
      </c>
      <c r="R442" s="12">
        <f>StdO_Customers_Residential!R442+StdO_Customers_Small_Commercial!R442+StdO_Customers_Lighting!R442</f>
        <v>106592</v>
      </c>
      <c r="S442" s="12">
        <f>StdO_Customers_Residential!S442+StdO_Customers_Small_Commercial!S442+StdO_Customers_Lighting!S442</f>
        <v>116332</v>
      </c>
      <c r="T442" s="12">
        <f>StdO_Customers_Residential!T442+StdO_Customers_Small_Commercial!T442+StdO_Customers_Lighting!T442</f>
        <v>120911</v>
      </c>
      <c r="U442" s="12">
        <f>StdO_Customers_Residential!U442+StdO_Customers_Small_Commercial!U442+StdO_Customers_Lighting!U442</f>
        <v>132372</v>
      </c>
      <c r="V442" s="12">
        <f>StdO_Customers_Residential!V442+StdO_Customers_Small_Commercial!V442+StdO_Customers_Lighting!V442</f>
        <v>127712</v>
      </c>
      <c r="W442" s="12">
        <f>StdO_Customers_Residential!W442+StdO_Customers_Small_Commercial!W442+StdO_Customers_Lighting!W442</f>
        <v>103737</v>
      </c>
      <c r="X442" s="12">
        <f>StdO_Customers_Residential!X442+StdO_Customers_Small_Commercial!X442+StdO_Customers_Lighting!X442</f>
        <v>84968</v>
      </c>
      <c r="Y442" s="12">
        <f>StdO_Customers_Residential!Y442+StdO_Customers_Small_Commercial!Y442+StdO_Customers_Lighting!Y442</f>
        <v>76130</v>
      </c>
      <c r="AA442" s="2">
        <f>IFERROR(INDEX('Holiday Schedule'!$D$3:$D$24,MATCH(Total_StdO_Customers!A442,'Holiday Schedule'!$C$3:$C$24,0)),0)</f>
        <v>0</v>
      </c>
      <c r="AB442" s="2">
        <f t="shared" si="48"/>
        <v>1</v>
      </c>
      <c r="AC442" s="2">
        <f t="shared" si="49"/>
        <v>0</v>
      </c>
      <c r="AD442" s="5">
        <f t="shared" si="50"/>
        <v>2270232</v>
      </c>
      <c r="AE442" s="5">
        <f t="shared" si="51"/>
        <v>2270232</v>
      </c>
      <c r="AG442" s="2">
        <f t="shared" si="52"/>
        <v>3</v>
      </c>
      <c r="AH442" s="2">
        <f t="shared" si="53"/>
        <v>2025</v>
      </c>
      <c r="AJ442" s="5">
        <f t="shared" si="54"/>
        <v>132372</v>
      </c>
      <c r="AK442" s="2">
        <f t="shared" si="55"/>
        <v>20</v>
      </c>
    </row>
    <row r="443" spans="1:37" x14ac:dyDescent="0.25">
      <c r="A443" s="4">
        <v>45726</v>
      </c>
      <c r="B443" s="12">
        <f>StdO_Customers_Residential!B443+StdO_Customers_Small_Commercial!B443+StdO_Customers_Lighting!B443</f>
        <v>79228</v>
      </c>
      <c r="C443" s="12">
        <f>StdO_Customers_Residential!C443+StdO_Customers_Small_Commercial!C443+StdO_Customers_Lighting!C443</f>
        <v>73765</v>
      </c>
      <c r="D443" s="12">
        <f>StdO_Customers_Residential!D443+StdO_Customers_Small_Commercial!D443+StdO_Customers_Lighting!D443</f>
        <v>72127</v>
      </c>
      <c r="E443" s="12">
        <f>StdO_Customers_Residential!E443+StdO_Customers_Small_Commercial!E443+StdO_Customers_Lighting!E443</f>
        <v>74297</v>
      </c>
      <c r="F443" s="12">
        <f>StdO_Customers_Residential!F443+StdO_Customers_Small_Commercial!F443+StdO_Customers_Lighting!F443</f>
        <v>76494</v>
      </c>
      <c r="G443" s="12">
        <f>StdO_Customers_Residential!G443+StdO_Customers_Small_Commercial!G443+StdO_Customers_Lighting!G443</f>
        <v>87926</v>
      </c>
      <c r="H443" s="12">
        <f>StdO_Customers_Residential!H443+StdO_Customers_Small_Commercial!H443+StdO_Customers_Lighting!H443</f>
        <v>115950</v>
      </c>
      <c r="I443" s="12">
        <f>StdO_Customers_Residential!I443+StdO_Customers_Small_Commercial!I443+StdO_Customers_Lighting!I443</f>
        <v>129807</v>
      </c>
      <c r="J443" s="12">
        <f>StdO_Customers_Residential!J443+StdO_Customers_Small_Commercial!J443+StdO_Customers_Lighting!J443</f>
        <v>125844</v>
      </c>
      <c r="K443" s="12">
        <f>StdO_Customers_Residential!K443+StdO_Customers_Small_Commercial!K443+StdO_Customers_Lighting!K443</f>
        <v>125927</v>
      </c>
      <c r="L443" s="12">
        <f>StdO_Customers_Residential!L443+StdO_Customers_Small_Commercial!L443+StdO_Customers_Lighting!L443</f>
        <v>123681</v>
      </c>
      <c r="M443" s="12">
        <f>StdO_Customers_Residential!M443+StdO_Customers_Small_Commercial!M443+StdO_Customers_Lighting!M443</f>
        <v>119264</v>
      </c>
      <c r="N443" s="12">
        <f>StdO_Customers_Residential!N443+StdO_Customers_Small_Commercial!N443+StdO_Customers_Lighting!N443</f>
        <v>116010</v>
      </c>
      <c r="O443" s="12">
        <f>StdO_Customers_Residential!O443+StdO_Customers_Small_Commercial!O443+StdO_Customers_Lighting!O443</f>
        <v>110559</v>
      </c>
      <c r="P443" s="12">
        <f>StdO_Customers_Residential!P443+StdO_Customers_Small_Commercial!P443+StdO_Customers_Lighting!P443</f>
        <v>106320</v>
      </c>
      <c r="Q443" s="12">
        <f>StdO_Customers_Residential!Q443+StdO_Customers_Small_Commercial!Q443+StdO_Customers_Lighting!Q443</f>
        <v>110922</v>
      </c>
      <c r="R443" s="12">
        <f>StdO_Customers_Residential!R443+StdO_Customers_Small_Commercial!R443+StdO_Customers_Lighting!R443</f>
        <v>117574</v>
      </c>
      <c r="S443" s="12">
        <f>StdO_Customers_Residential!S443+StdO_Customers_Small_Commercial!S443+StdO_Customers_Lighting!S443</f>
        <v>129002</v>
      </c>
      <c r="T443" s="12">
        <f>StdO_Customers_Residential!T443+StdO_Customers_Small_Commercial!T443+StdO_Customers_Lighting!T443</f>
        <v>133306</v>
      </c>
      <c r="U443" s="12">
        <f>StdO_Customers_Residential!U443+StdO_Customers_Small_Commercial!U443+StdO_Customers_Lighting!U443</f>
        <v>146974</v>
      </c>
      <c r="V443" s="12">
        <f>StdO_Customers_Residential!V443+StdO_Customers_Small_Commercial!V443+StdO_Customers_Lighting!V443</f>
        <v>141308</v>
      </c>
      <c r="W443" s="12">
        <f>StdO_Customers_Residential!W443+StdO_Customers_Small_Commercial!W443+StdO_Customers_Lighting!W443</f>
        <v>117051</v>
      </c>
      <c r="X443" s="12">
        <f>StdO_Customers_Residential!X443+StdO_Customers_Small_Commercial!X443+StdO_Customers_Lighting!X443</f>
        <v>94173</v>
      </c>
      <c r="Y443" s="12">
        <f>StdO_Customers_Residential!Y443+StdO_Customers_Small_Commercial!Y443+StdO_Customers_Lighting!Y443</f>
        <v>84748</v>
      </c>
      <c r="AA443" s="2">
        <f>IFERROR(INDEX('Holiday Schedule'!$D$3:$D$24,MATCH(Total_StdO_Customers!A443,'Holiday Schedule'!$C$3:$C$24,0)),0)</f>
        <v>0</v>
      </c>
      <c r="AB443" s="2">
        <f t="shared" si="48"/>
        <v>2</v>
      </c>
      <c r="AC443" s="2">
        <f t="shared" si="49"/>
        <v>1947722</v>
      </c>
      <c r="AD443" s="5">
        <f t="shared" si="50"/>
        <v>664535</v>
      </c>
      <c r="AE443" s="5">
        <f t="shared" si="51"/>
        <v>2612257</v>
      </c>
      <c r="AG443" s="2">
        <f t="shared" si="52"/>
        <v>3</v>
      </c>
      <c r="AH443" s="2">
        <f t="shared" si="53"/>
        <v>2025</v>
      </c>
      <c r="AJ443" s="5">
        <f t="shared" si="54"/>
        <v>146974</v>
      </c>
      <c r="AK443" s="2">
        <f t="shared" si="55"/>
        <v>20</v>
      </c>
    </row>
    <row r="444" spans="1:37" x14ac:dyDescent="0.25">
      <c r="A444" s="4">
        <v>45727</v>
      </c>
      <c r="B444" s="12">
        <f>StdO_Customers_Residential!B444+StdO_Customers_Small_Commercial!B444+StdO_Customers_Lighting!B444</f>
        <v>79330</v>
      </c>
      <c r="C444" s="12">
        <f>StdO_Customers_Residential!C444+StdO_Customers_Small_Commercial!C444+StdO_Customers_Lighting!C444</f>
        <v>73865</v>
      </c>
      <c r="D444" s="12">
        <f>StdO_Customers_Residential!D444+StdO_Customers_Small_Commercial!D444+StdO_Customers_Lighting!D444</f>
        <v>72224</v>
      </c>
      <c r="E444" s="12">
        <f>StdO_Customers_Residential!E444+StdO_Customers_Small_Commercial!E444+StdO_Customers_Lighting!E444</f>
        <v>74396</v>
      </c>
      <c r="F444" s="12">
        <f>StdO_Customers_Residential!F444+StdO_Customers_Small_Commercial!F444+StdO_Customers_Lighting!F444</f>
        <v>76597</v>
      </c>
      <c r="G444" s="12">
        <f>StdO_Customers_Residential!G444+StdO_Customers_Small_Commercial!G444+StdO_Customers_Lighting!G444</f>
        <v>88042</v>
      </c>
      <c r="H444" s="12">
        <f>StdO_Customers_Residential!H444+StdO_Customers_Small_Commercial!H444+StdO_Customers_Lighting!H444</f>
        <v>116076</v>
      </c>
      <c r="I444" s="12">
        <f>StdO_Customers_Residential!I444+StdO_Customers_Small_Commercial!I444+StdO_Customers_Lighting!I444</f>
        <v>129927</v>
      </c>
      <c r="J444" s="12">
        <f>StdO_Customers_Residential!J444+StdO_Customers_Small_Commercial!J444+StdO_Customers_Lighting!J444</f>
        <v>125982</v>
      </c>
      <c r="K444" s="12">
        <f>StdO_Customers_Residential!K444+StdO_Customers_Small_Commercial!K444+StdO_Customers_Lighting!K444</f>
        <v>126075</v>
      </c>
      <c r="L444" s="12">
        <f>StdO_Customers_Residential!L444+StdO_Customers_Small_Commercial!L444+StdO_Customers_Lighting!L444</f>
        <v>123829</v>
      </c>
      <c r="M444" s="12">
        <f>StdO_Customers_Residential!M444+StdO_Customers_Small_Commercial!M444+StdO_Customers_Lighting!M444</f>
        <v>119408</v>
      </c>
      <c r="N444" s="12">
        <f>StdO_Customers_Residential!N444+StdO_Customers_Small_Commercial!N444+StdO_Customers_Lighting!N444</f>
        <v>116148</v>
      </c>
      <c r="O444" s="12">
        <f>StdO_Customers_Residential!O444+StdO_Customers_Small_Commercial!O444+StdO_Customers_Lighting!O444</f>
        <v>110692</v>
      </c>
      <c r="P444" s="12">
        <f>StdO_Customers_Residential!P444+StdO_Customers_Small_Commercial!P444+StdO_Customers_Lighting!P444</f>
        <v>106448</v>
      </c>
      <c r="Q444" s="12">
        <f>StdO_Customers_Residential!Q444+StdO_Customers_Small_Commercial!Q444+StdO_Customers_Lighting!Q444</f>
        <v>111056</v>
      </c>
      <c r="R444" s="12">
        <f>StdO_Customers_Residential!R444+StdO_Customers_Small_Commercial!R444+StdO_Customers_Lighting!R444</f>
        <v>117714</v>
      </c>
      <c r="S444" s="12">
        <f>StdO_Customers_Residential!S444+StdO_Customers_Small_Commercial!S444+StdO_Customers_Lighting!S444</f>
        <v>129153</v>
      </c>
      <c r="T444" s="12">
        <f>StdO_Customers_Residential!T444+StdO_Customers_Small_Commercial!T444+StdO_Customers_Lighting!T444</f>
        <v>133460</v>
      </c>
      <c r="U444" s="12">
        <f>StdO_Customers_Residential!U444+StdO_Customers_Small_Commercial!U444+StdO_Customers_Lighting!U444</f>
        <v>147141</v>
      </c>
      <c r="V444" s="12">
        <f>StdO_Customers_Residential!V444+StdO_Customers_Small_Commercial!V444+StdO_Customers_Lighting!V444</f>
        <v>141473</v>
      </c>
      <c r="W444" s="12">
        <f>StdO_Customers_Residential!W444+StdO_Customers_Small_Commercial!W444+StdO_Customers_Lighting!W444</f>
        <v>117189</v>
      </c>
      <c r="X444" s="12">
        <f>StdO_Customers_Residential!X444+StdO_Customers_Small_Commercial!X444+StdO_Customers_Lighting!X444</f>
        <v>94288</v>
      </c>
      <c r="Y444" s="12">
        <f>StdO_Customers_Residential!Y444+StdO_Customers_Small_Commercial!Y444+StdO_Customers_Lighting!Y444</f>
        <v>84854</v>
      </c>
      <c r="AA444" s="2">
        <f>IFERROR(INDEX('Holiday Schedule'!$D$3:$D$24,MATCH(Total_StdO_Customers!A444,'Holiday Schedule'!$C$3:$C$24,0)),0)</f>
        <v>0</v>
      </c>
      <c r="AB444" s="2">
        <f t="shared" si="48"/>
        <v>3</v>
      </c>
      <c r="AC444" s="2">
        <f t="shared" si="49"/>
        <v>1949983</v>
      </c>
      <c r="AD444" s="5">
        <f t="shared" si="50"/>
        <v>665384</v>
      </c>
      <c r="AE444" s="5">
        <f t="shared" si="51"/>
        <v>2615367</v>
      </c>
      <c r="AG444" s="2">
        <f t="shared" si="52"/>
        <v>3</v>
      </c>
      <c r="AH444" s="2">
        <f t="shared" si="53"/>
        <v>2025</v>
      </c>
      <c r="AJ444" s="5">
        <f t="shared" si="54"/>
        <v>147141</v>
      </c>
      <c r="AK444" s="2">
        <f t="shared" si="55"/>
        <v>20</v>
      </c>
    </row>
    <row r="445" spans="1:37" x14ac:dyDescent="0.25">
      <c r="A445" s="4">
        <v>45728</v>
      </c>
      <c r="B445" s="12">
        <f>StdO_Customers_Residential!B445+StdO_Customers_Small_Commercial!B445+StdO_Customers_Lighting!B445</f>
        <v>79333</v>
      </c>
      <c r="C445" s="12">
        <f>StdO_Customers_Residential!C445+StdO_Customers_Small_Commercial!C445+StdO_Customers_Lighting!C445</f>
        <v>73862</v>
      </c>
      <c r="D445" s="12">
        <f>StdO_Customers_Residential!D445+StdO_Customers_Small_Commercial!D445+StdO_Customers_Lighting!D445</f>
        <v>72223</v>
      </c>
      <c r="E445" s="12">
        <f>StdO_Customers_Residential!E445+StdO_Customers_Small_Commercial!E445+StdO_Customers_Lighting!E445</f>
        <v>74397</v>
      </c>
      <c r="F445" s="12">
        <f>StdO_Customers_Residential!F445+StdO_Customers_Small_Commercial!F445+StdO_Customers_Lighting!F445</f>
        <v>76597</v>
      </c>
      <c r="G445" s="12">
        <f>StdO_Customers_Residential!G445+StdO_Customers_Small_Commercial!G445+StdO_Customers_Lighting!G445</f>
        <v>88043</v>
      </c>
      <c r="H445" s="12">
        <f>StdO_Customers_Residential!H445+StdO_Customers_Small_Commercial!H445+StdO_Customers_Lighting!H445</f>
        <v>116074</v>
      </c>
      <c r="I445" s="12">
        <f>StdO_Customers_Residential!I445+StdO_Customers_Small_Commercial!I445+StdO_Customers_Lighting!I445</f>
        <v>129927</v>
      </c>
      <c r="J445" s="12">
        <f>StdO_Customers_Residential!J445+StdO_Customers_Small_Commercial!J445+StdO_Customers_Lighting!J445</f>
        <v>125982</v>
      </c>
      <c r="K445" s="12">
        <f>StdO_Customers_Residential!K445+StdO_Customers_Small_Commercial!K445+StdO_Customers_Lighting!K445</f>
        <v>126075</v>
      </c>
      <c r="L445" s="12">
        <f>StdO_Customers_Residential!L445+StdO_Customers_Small_Commercial!L445+StdO_Customers_Lighting!L445</f>
        <v>123829</v>
      </c>
      <c r="M445" s="12">
        <f>StdO_Customers_Residential!M445+StdO_Customers_Small_Commercial!M445+StdO_Customers_Lighting!M445</f>
        <v>119408</v>
      </c>
      <c r="N445" s="12">
        <f>StdO_Customers_Residential!N445+StdO_Customers_Small_Commercial!N445+StdO_Customers_Lighting!N445</f>
        <v>116149</v>
      </c>
      <c r="O445" s="12">
        <f>StdO_Customers_Residential!O445+StdO_Customers_Small_Commercial!O445+StdO_Customers_Lighting!O445</f>
        <v>110692</v>
      </c>
      <c r="P445" s="12">
        <f>StdO_Customers_Residential!P445+StdO_Customers_Small_Commercial!P445+StdO_Customers_Lighting!P445</f>
        <v>106449</v>
      </c>
      <c r="Q445" s="12">
        <f>StdO_Customers_Residential!Q445+StdO_Customers_Small_Commercial!Q445+StdO_Customers_Lighting!Q445</f>
        <v>111056</v>
      </c>
      <c r="R445" s="12">
        <f>StdO_Customers_Residential!R445+StdO_Customers_Small_Commercial!R445+StdO_Customers_Lighting!R445</f>
        <v>117715</v>
      </c>
      <c r="S445" s="12">
        <f>StdO_Customers_Residential!S445+StdO_Customers_Small_Commercial!S445+StdO_Customers_Lighting!S445</f>
        <v>129153</v>
      </c>
      <c r="T445" s="12">
        <f>StdO_Customers_Residential!T445+StdO_Customers_Small_Commercial!T445+StdO_Customers_Lighting!T445</f>
        <v>133466</v>
      </c>
      <c r="U445" s="12">
        <f>StdO_Customers_Residential!U445+StdO_Customers_Small_Commercial!U445+StdO_Customers_Lighting!U445</f>
        <v>147143</v>
      </c>
      <c r="V445" s="12">
        <f>StdO_Customers_Residential!V445+StdO_Customers_Small_Commercial!V445+StdO_Customers_Lighting!V445</f>
        <v>141473</v>
      </c>
      <c r="W445" s="12">
        <f>StdO_Customers_Residential!W445+StdO_Customers_Small_Commercial!W445+StdO_Customers_Lighting!W445</f>
        <v>117190</v>
      </c>
      <c r="X445" s="12">
        <f>StdO_Customers_Residential!X445+StdO_Customers_Small_Commercial!X445+StdO_Customers_Lighting!X445</f>
        <v>94290</v>
      </c>
      <c r="Y445" s="12">
        <f>StdO_Customers_Residential!Y445+StdO_Customers_Small_Commercial!Y445+StdO_Customers_Lighting!Y445</f>
        <v>84854</v>
      </c>
      <c r="AA445" s="2">
        <f>IFERROR(INDEX('Holiday Schedule'!$D$3:$D$24,MATCH(Total_StdO_Customers!A445,'Holiday Schedule'!$C$3:$C$24,0)),0)</f>
        <v>0</v>
      </c>
      <c r="AB445" s="2">
        <f t="shared" si="48"/>
        <v>4</v>
      </c>
      <c r="AC445" s="2">
        <f t="shared" si="49"/>
        <v>1949997</v>
      </c>
      <c r="AD445" s="5">
        <f t="shared" si="50"/>
        <v>665383</v>
      </c>
      <c r="AE445" s="5">
        <f t="shared" si="51"/>
        <v>2615380</v>
      </c>
      <c r="AG445" s="2">
        <f t="shared" si="52"/>
        <v>3</v>
      </c>
      <c r="AH445" s="2">
        <f t="shared" si="53"/>
        <v>2025</v>
      </c>
      <c r="AJ445" s="5">
        <f t="shared" si="54"/>
        <v>147143</v>
      </c>
      <c r="AK445" s="2">
        <f t="shared" si="55"/>
        <v>20</v>
      </c>
    </row>
    <row r="446" spans="1:37" x14ac:dyDescent="0.25">
      <c r="A446" s="4">
        <v>45729</v>
      </c>
      <c r="B446" s="12">
        <f>StdO_Customers_Residential!B446+StdO_Customers_Small_Commercial!B446+StdO_Customers_Lighting!B446</f>
        <v>79321</v>
      </c>
      <c r="C446" s="12">
        <f>StdO_Customers_Residential!C446+StdO_Customers_Small_Commercial!C446+StdO_Customers_Lighting!C446</f>
        <v>73858</v>
      </c>
      <c r="D446" s="12">
        <f>StdO_Customers_Residential!D446+StdO_Customers_Small_Commercial!D446+StdO_Customers_Lighting!D446</f>
        <v>72217</v>
      </c>
      <c r="E446" s="12">
        <f>StdO_Customers_Residential!E446+StdO_Customers_Small_Commercial!E446+StdO_Customers_Lighting!E446</f>
        <v>74388</v>
      </c>
      <c r="F446" s="12">
        <f>StdO_Customers_Residential!F446+StdO_Customers_Small_Commercial!F446+StdO_Customers_Lighting!F446</f>
        <v>76588</v>
      </c>
      <c r="G446" s="12">
        <f>StdO_Customers_Residential!G446+StdO_Customers_Small_Commercial!G446+StdO_Customers_Lighting!G446</f>
        <v>88028</v>
      </c>
      <c r="H446" s="12">
        <f>StdO_Customers_Residential!H446+StdO_Customers_Small_Commercial!H446+StdO_Customers_Lighting!H446</f>
        <v>116042</v>
      </c>
      <c r="I446" s="12">
        <f>StdO_Customers_Residential!I446+StdO_Customers_Small_Commercial!I446+StdO_Customers_Lighting!I446</f>
        <v>129892</v>
      </c>
      <c r="J446" s="12">
        <f>StdO_Customers_Residential!J446+StdO_Customers_Small_Commercial!J446+StdO_Customers_Lighting!J446</f>
        <v>125955</v>
      </c>
      <c r="K446" s="12">
        <f>StdO_Customers_Residential!K446+StdO_Customers_Small_Commercial!K446+StdO_Customers_Lighting!K446</f>
        <v>126050</v>
      </c>
      <c r="L446" s="12">
        <f>StdO_Customers_Residential!L446+StdO_Customers_Small_Commercial!L446+StdO_Customers_Lighting!L446</f>
        <v>123806</v>
      </c>
      <c r="M446" s="12">
        <f>StdO_Customers_Residential!M446+StdO_Customers_Small_Commercial!M446+StdO_Customers_Lighting!M446</f>
        <v>119388</v>
      </c>
      <c r="N446" s="12">
        <f>StdO_Customers_Residential!N446+StdO_Customers_Small_Commercial!N446+StdO_Customers_Lighting!N446</f>
        <v>116129</v>
      </c>
      <c r="O446" s="12">
        <f>StdO_Customers_Residential!O446+StdO_Customers_Small_Commercial!O446+StdO_Customers_Lighting!O446</f>
        <v>110675</v>
      </c>
      <c r="P446" s="12">
        <f>StdO_Customers_Residential!P446+StdO_Customers_Small_Commercial!P446+StdO_Customers_Lighting!P446</f>
        <v>106434</v>
      </c>
      <c r="Q446" s="12">
        <f>StdO_Customers_Residential!Q446+StdO_Customers_Small_Commercial!Q446+StdO_Customers_Lighting!Q446</f>
        <v>111038</v>
      </c>
      <c r="R446" s="12">
        <f>StdO_Customers_Residential!R446+StdO_Customers_Small_Commercial!R446+StdO_Customers_Lighting!R446</f>
        <v>117690</v>
      </c>
      <c r="S446" s="12">
        <f>StdO_Customers_Residential!S446+StdO_Customers_Small_Commercial!S446+StdO_Customers_Lighting!S446</f>
        <v>129117</v>
      </c>
      <c r="T446" s="12">
        <f>StdO_Customers_Residential!T446+StdO_Customers_Small_Commercial!T446+StdO_Customers_Lighting!T446</f>
        <v>133425</v>
      </c>
      <c r="U446" s="12">
        <f>StdO_Customers_Residential!U446+StdO_Customers_Small_Commercial!U446+StdO_Customers_Lighting!U446</f>
        <v>147101</v>
      </c>
      <c r="V446" s="12">
        <f>StdO_Customers_Residential!V446+StdO_Customers_Small_Commercial!V446+StdO_Customers_Lighting!V446</f>
        <v>141430</v>
      </c>
      <c r="W446" s="12">
        <f>StdO_Customers_Residential!W446+StdO_Customers_Small_Commercial!W446+StdO_Customers_Lighting!W446</f>
        <v>117159</v>
      </c>
      <c r="X446" s="12">
        <f>StdO_Customers_Residential!X446+StdO_Customers_Small_Commercial!X446+StdO_Customers_Lighting!X446</f>
        <v>94270</v>
      </c>
      <c r="Y446" s="12">
        <f>StdO_Customers_Residential!Y446+StdO_Customers_Small_Commercial!Y446+StdO_Customers_Lighting!Y446</f>
        <v>84840</v>
      </c>
      <c r="AA446" s="2">
        <f>IFERROR(INDEX('Holiday Schedule'!$D$3:$D$24,MATCH(Total_StdO_Customers!A446,'Holiday Schedule'!$C$3:$C$24,0)),0)</f>
        <v>0</v>
      </c>
      <c r="AB446" s="2">
        <f t="shared" si="48"/>
        <v>5</v>
      </c>
      <c r="AC446" s="2">
        <f t="shared" si="49"/>
        <v>1949559</v>
      </c>
      <c r="AD446" s="5">
        <f t="shared" si="50"/>
        <v>665282</v>
      </c>
      <c r="AE446" s="5">
        <f t="shared" si="51"/>
        <v>2614841</v>
      </c>
      <c r="AG446" s="2">
        <f t="shared" si="52"/>
        <v>3</v>
      </c>
      <c r="AH446" s="2">
        <f t="shared" si="53"/>
        <v>2025</v>
      </c>
      <c r="AJ446" s="5">
        <f t="shared" si="54"/>
        <v>147101</v>
      </c>
      <c r="AK446" s="2">
        <f t="shared" si="55"/>
        <v>20</v>
      </c>
    </row>
    <row r="447" spans="1:37" x14ac:dyDescent="0.25">
      <c r="A447" s="4">
        <v>45730</v>
      </c>
      <c r="B447" s="12">
        <f>StdO_Customers_Residential!B447+StdO_Customers_Small_Commercial!B447+StdO_Customers_Lighting!B447</f>
        <v>79324</v>
      </c>
      <c r="C447" s="12">
        <f>StdO_Customers_Residential!C447+StdO_Customers_Small_Commercial!C447+StdO_Customers_Lighting!C447</f>
        <v>73859</v>
      </c>
      <c r="D447" s="12">
        <f>StdO_Customers_Residential!D447+StdO_Customers_Small_Commercial!D447+StdO_Customers_Lighting!D447</f>
        <v>72220</v>
      </c>
      <c r="E447" s="12">
        <f>StdO_Customers_Residential!E447+StdO_Customers_Small_Commercial!E447+StdO_Customers_Lighting!E447</f>
        <v>74392</v>
      </c>
      <c r="F447" s="12">
        <f>StdO_Customers_Residential!F447+StdO_Customers_Small_Commercial!F447+StdO_Customers_Lighting!F447</f>
        <v>76590</v>
      </c>
      <c r="G447" s="12">
        <f>StdO_Customers_Residential!G447+StdO_Customers_Small_Commercial!G447+StdO_Customers_Lighting!G447</f>
        <v>88032</v>
      </c>
      <c r="H447" s="12">
        <f>StdO_Customers_Residential!H447+StdO_Customers_Small_Commercial!H447+StdO_Customers_Lighting!H447</f>
        <v>116041</v>
      </c>
      <c r="I447" s="12">
        <f>StdO_Customers_Residential!I447+StdO_Customers_Small_Commercial!I447+StdO_Customers_Lighting!I447</f>
        <v>129897</v>
      </c>
      <c r="J447" s="12">
        <f>StdO_Customers_Residential!J447+StdO_Customers_Small_Commercial!J447+StdO_Customers_Lighting!J447</f>
        <v>125959</v>
      </c>
      <c r="K447" s="12">
        <f>StdO_Customers_Residential!K447+StdO_Customers_Small_Commercial!K447+StdO_Customers_Lighting!K447</f>
        <v>126055</v>
      </c>
      <c r="L447" s="12">
        <f>StdO_Customers_Residential!L447+StdO_Customers_Small_Commercial!L447+StdO_Customers_Lighting!L447</f>
        <v>123811</v>
      </c>
      <c r="M447" s="12">
        <f>StdO_Customers_Residential!M447+StdO_Customers_Small_Commercial!M447+StdO_Customers_Lighting!M447</f>
        <v>119392</v>
      </c>
      <c r="N447" s="12">
        <f>StdO_Customers_Residential!N447+StdO_Customers_Small_Commercial!N447+StdO_Customers_Lighting!N447</f>
        <v>116133</v>
      </c>
      <c r="O447" s="12">
        <f>StdO_Customers_Residential!O447+StdO_Customers_Small_Commercial!O447+StdO_Customers_Lighting!O447</f>
        <v>110679</v>
      </c>
      <c r="P447" s="12">
        <f>StdO_Customers_Residential!P447+StdO_Customers_Small_Commercial!P447+StdO_Customers_Lighting!P447</f>
        <v>106437</v>
      </c>
      <c r="Q447" s="12">
        <f>StdO_Customers_Residential!Q447+StdO_Customers_Small_Commercial!Q447+StdO_Customers_Lighting!Q447</f>
        <v>111042</v>
      </c>
      <c r="R447" s="12">
        <f>StdO_Customers_Residential!R447+StdO_Customers_Small_Commercial!R447+StdO_Customers_Lighting!R447</f>
        <v>117694</v>
      </c>
      <c r="S447" s="12">
        <f>StdO_Customers_Residential!S447+StdO_Customers_Small_Commercial!S447+StdO_Customers_Lighting!S447</f>
        <v>129123</v>
      </c>
      <c r="T447" s="12">
        <f>StdO_Customers_Residential!T447+StdO_Customers_Small_Commercial!T447+StdO_Customers_Lighting!T447</f>
        <v>133418</v>
      </c>
      <c r="U447" s="12">
        <f>StdO_Customers_Residential!U447+StdO_Customers_Small_Commercial!U447+StdO_Customers_Lighting!U447</f>
        <v>147105</v>
      </c>
      <c r="V447" s="12">
        <f>StdO_Customers_Residential!V447+StdO_Customers_Small_Commercial!V447+StdO_Customers_Lighting!V447</f>
        <v>141432</v>
      </c>
      <c r="W447" s="12">
        <f>StdO_Customers_Residential!W447+StdO_Customers_Small_Commercial!W447+StdO_Customers_Lighting!W447</f>
        <v>117161</v>
      </c>
      <c r="X447" s="12">
        <f>StdO_Customers_Residential!X447+StdO_Customers_Small_Commercial!X447+StdO_Customers_Lighting!X447</f>
        <v>94271</v>
      </c>
      <c r="Y447" s="12">
        <f>StdO_Customers_Residential!Y447+StdO_Customers_Small_Commercial!Y447+StdO_Customers_Lighting!Y447</f>
        <v>84842</v>
      </c>
      <c r="AA447" s="2">
        <f>IFERROR(INDEX('Holiday Schedule'!$D$3:$D$24,MATCH(Total_StdO_Customers!A447,'Holiday Schedule'!$C$3:$C$24,0)),0)</f>
        <v>0</v>
      </c>
      <c r="AB447" s="2">
        <f t="shared" si="48"/>
        <v>6</v>
      </c>
      <c r="AC447" s="2">
        <f t="shared" si="49"/>
        <v>1949609</v>
      </c>
      <c r="AD447" s="5">
        <f t="shared" si="50"/>
        <v>665300</v>
      </c>
      <c r="AE447" s="5">
        <f t="shared" si="51"/>
        <v>2614909</v>
      </c>
      <c r="AG447" s="2">
        <f t="shared" si="52"/>
        <v>3</v>
      </c>
      <c r="AH447" s="2">
        <f t="shared" si="53"/>
        <v>2025</v>
      </c>
      <c r="AJ447" s="5">
        <f t="shared" si="54"/>
        <v>147105</v>
      </c>
      <c r="AK447" s="2">
        <f t="shared" si="55"/>
        <v>20</v>
      </c>
    </row>
    <row r="448" spans="1:37" x14ac:dyDescent="0.25">
      <c r="A448" s="4">
        <v>45731</v>
      </c>
      <c r="B448" s="12">
        <f>StdO_Customers_Residential!B448+StdO_Customers_Small_Commercial!B448+StdO_Customers_Lighting!B448</f>
        <v>79778</v>
      </c>
      <c r="C448" s="12">
        <f>StdO_Customers_Residential!C448+StdO_Customers_Small_Commercial!C448+StdO_Customers_Lighting!C448</f>
        <v>68059</v>
      </c>
      <c r="D448" s="12">
        <f>StdO_Customers_Residential!D448+StdO_Customers_Small_Commercial!D448+StdO_Customers_Lighting!D448</f>
        <v>73039</v>
      </c>
      <c r="E448" s="12">
        <f>StdO_Customers_Residential!E448+StdO_Customers_Small_Commercial!E448+StdO_Customers_Lighting!E448</f>
        <v>73515</v>
      </c>
      <c r="F448" s="12">
        <f>StdO_Customers_Residential!F448+StdO_Customers_Small_Commercial!F448+StdO_Customers_Lighting!F448</f>
        <v>76049</v>
      </c>
      <c r="G448" s="12">
        <f>StdO_Customers_Residential!G448+StdO_Customers_Small_Commercial!G448+StdO_Customers_Lighting!G448</f>
        <v>84129</v>
      </c>
      <c r="H448" s="12">
        <f>StdO_Customers_Residential!H448+StdO_Customers_Small_Commercial!H448+StdO_Customers_Lighting!H448</f>
        <v>105325</v>
      </c>
      <c r="I448" s="12">
        <f>StdO_Customers_Residential!I448+StdO_Customers_Small_Commercial!I448+StdO_Customers_Lighting!I448</f>
        <v>118773</v>
      </c>
      <c r="J448" s="12">
        <f>StdO_Customers_Residential!J448+StdO_Customers_Small_Commercial!J448+StdO_Customers_Lighting!J448</f>
        <v>126217</v>
      </c>
      <c r="K448" s="12">
        <f>StdO_Customers_Residential!K448+StdO_Customers_Small_Commercial!K448+StdO_Customers_Lighting!K448</f>
        <v>131263</v>
      </c>
      <c r="L448" s="12">
        <f>StdO_Customers_Residential!L448+StdO_Customers_Small_Commercial!L448+StdO_Customers_Lighting!L448</f>
        <v>127956</v>
      </c>
      <c r="M448" s="12">
        <f>StdO_Customers_Residential!M448+StdO_Customers_Small_Commercial!M448+StdO_Customers_Lighting!M448</f>
        <v>124561</v>
      </c>
      <c r="N448" s="12">
        <f>StdO_Customers_Residential!N448+StdO_Customers_Small_Commercial!N448+StdO_Customers_Lighting!N448</f>
        <v>120218</v>
      </c>
      <c r="O448" s="12">
        <f>StdO_Customers_Residential!O448+StdO_Customers_Small_Commercial!O448+StdO_Customers_Lighting!O448</f>
        <v>115020</v>
      </c>
      <c r="P448" s="12">
        <f>StdO_Customers_Residential!P448+StdO_Customers_Small_Commercial!P448+StdO_Customers_Lighting!P448</f>
        <v>108712</v>
      </c>
      <c r="Q448" s="12">
        <f>StdO_Customers_Residential!Q448+StdO_Customers_Small_Commercial!Q448+StdO_Customers_Lighting!Q448</f>
        <v>112763</v>
      </c>
      <c r="R448" s="12">
        <f>StdO_Customers_Residential!R448+StdO_Customers_Small_Commercial!R448+StdO_Customers_Lighting!R448</f>
        <v>119695</v>
      </c>
      <c r="S448" s="12">
        <f>StdO_Customers_Residential!S448+StdO_Customers_Small_Commercial!S448+StdO_Customers_Lighting!S448</f>
        <v>130686</v>
      </c>
      <c r="T448" s="12">
        <f>StdO_Customers_Residential!T448+StdO_Customers_Small_Commercial!T448+StdO_Customers_Lighting!T448</f>
        <v>135774</v>
      </c>
      <c r="U448" s="12">
        <f>StdO_Customers_Residential!U448+StdO_Customers_Small_Commercial!U448+StdO_Customers_Lighting!U448</f>
        <v>148701</v>
      </c>
      <c r="V448" s="12">
        <f>StdO_Customers_Residential!V448+StdO_Customers_Small_Commercial!V448+StdO_Customers_Lighting!V448</f>
        <v>143462</v>
      </c>
      <c r="W448" s="12">
        <f>StdO_Customers_Residential!W448+StdO_Customers_Small_Commercial!W448+StdO_Customers_Lighting!W448</f>
        <v>116436</v>
      </c>
      <c r="X448" s="12">
        <f>StdO_Customers_Residential!X448+StdO_Customers_Small_Commercial!X448+StdO_Customers_Lighting!X448</f>
        <v>95291</v>
      </c>
      <c r="Y448" s="12">
        <f>StdO_Customers_Residential!Y448+StdO_Customers_Small_Commercial!Y448+StdO_Customers_Lighting!Y448</f>
        <v>85326</v>
      </c>
      <c r="AA448" s="2">
        <f>IFERROR(INDEX('Holiday Schedule'!$D$3:$D$24,MATCH(Total_StdO_Customers!A448,'Holiday Schedule'!$C$3:$C$24,0)),0)</f>
        <v>0</v>
      </c>
      <c r="AB448" s="2">
        <f t="shared" si="48"/>
        <v>7</v>
      </c>
      <c r="AC448" s="2">
        <f t="shared" si="49"/>
        <v>0</v>
      </c>
      <c r="AD448" s="5">
        <f t="shared" si="50"/>
        <v>2620748</v>
      </c>
      <c r="AE448" s="5">
        <f t="shared" si="51"/>
        <v>2620748</v>
      </c>
      <c r="AG448" s="2">
        <f t="shared" si="52"/>
        <v>3</v>
      </c>
      <c r="AH448" s="2">
        <f t="shared" si="53"/>
        <v>2025</v>
      </c>
      <c r="AJ448" s="5">
        <f t="shared" si="54"/>
        <v>148701</v>
      </c>
      <c r="AK448" s="2">
        <f t="shared" si="55"/>
        <v>20</v>
      </c>
    </row>
    <row r="449" spans="1:37" x14ac:dyDescent="0.25">
      <c r="A449" s="4">
        <v>45732</v>
      </c>
      <c r="B449" s="12">
        <f>StdO_Customers_Residential!B449+StdO_Customers_Small_Commercial!B449+StdO_Customers_Lighting!B449</f>
        <v>79782</v>
      </c>
      <c r="C449" s="12">
        <f>StdO_Customers_Residential!C449+StdO_Customers_Small_Commercial!C449+StdO_Customers_Lighting!C449</f>
        <v>68062</v>
      </c>
      <c r="D449" s="12">
        <f>StdO_Customers_Residential!D449+StdO_Customers_Small_Commercial!D449+StdO_Customers_Lighting!D449</f>
        <v>73041</v>
      </c>
      <c r="E449" s="12">
        <f>StdO_Customers_Residential!E449+StdO_Customers_Small_Commercial!E449+StdO_Customers_Lighting!E449</f>
        <v>73517</v>
      </c>
      <c r="F449" s="12">
        <f>StdO_Customers_Residential!F449+StdO_Customers_Small_Commercial!F449+StdO_Customers_Lighting!F449</f>
        <v>76051</v>
      </c>
      <c r="G449" s="12">
        <f>StdO_Customers_Residential!G449+StdO_Customers_Small_Commercial!G449+StdO_Customers_Lighting!G449</f>
        <v>84131</v>
      </c>
      <c r="H449" s="12">
        <f>StdO_Customers_Residential!H449+StdO_Customers_Small_Commercial!H449+StdO_Customers_Lighting!H449</f>
        <v>105345</v>
      </c>
      <c r="I449" s="12">
        <f>StdO_Customers_Residential!I449+StdO_Customers_Small_Commercial!I449+StdO_Customers_Lighting!I449</f>
        <v>118792</v>
      </c>
      <c r="J449" s="12">
        <f>StdO_Customers_Residential!J449+StdO_Customers_Small_Commercial!J449+StdO_Customers_Lighting!J449</f>
        <v>126220</v>
      </c>
      <c r="K449" s="12">
        <f>StdO_Customers_Residential!K449+StdO_Customers_Small_Commercial!K449+StdO_Customers_Lighting!K449</f>
        <v>131266</v>
      </c>
      <c r="L449" s="12">
        <f>StdO_Customers_Residential!L449+StdO_Customers_Small_Commercial!L449+StdO_Customers_Lighting!L449</f>
        <v>127960</v>
      </c>
      <c r="M449" s="12">
        <f>StdO_Customers_Residential!M449+StdO_Customers_Small_Commercial!M449+StdO_Customers_Lighting!M449</f>
        <v>124565</v>
      </c>
      <c r="N449" s="12">
        <f>StdO_Customers_Residential!N449+StdO_Customers_Small_Commercial!N449+StdO_Customers_Lighting!N449</f>
        <v>120220</v>
      </c>
      <c r="O449" s="12">
        <f>StdO_Customers_Residential!O449+StdO_Customers_Small_Commercial!O449+StdO_Customers_Lighting!O449</f>
        <v>115023</v>
      </c>
      <c r="P449" s="12">
        <f>StdO_Customers_Residential!P449+StdO_Customers_Small_Commercial!P449+StdO_Customers_Lighting!P449</f>
        <v>108714</v>
      </c>
      <c r="Q449" s="12">
        <f>StdO_Customers_Residential!Q449+StdO_Customers_Small_Commercial!Q449+StdO_Customers_Lighting!Q449</f>
        <v>112766</v>
      </c>
      <c r="R449" s="12">
        <f>StdO_Customers_Residential!R449+StdO_Customers_Small_Commercial!R449+StdO_Customers_Lighting!R449</f>
        <v>119697</v>
      </c>
      <c r="S449" s="12">
        <f>StdO_Customers_Residential!S449+StdO_Customers_Small_Commercial!S449+StdO_Customers_Lighting!S449</f>
        <v>130688</v>
      </c>
      <c r="T449" s="12">
        <f>StdO_Customers_Residential!T449+StdO_Customers_Small_Commercial!T449+StdO_Customers_Lighting!T449</f>
        <v>135781</v>
      </c>
      <c r="U449" s="12">
        <f>StdO_Customers_Residential!U449+StdO_Customers_Small_Commercial!U449+StdO_Customers_Lighting!U449</f>
        <v>148703</v>
      </c>
      <c r="V449" s="12">
        <f>StdO_Customers_Residential!V449+StdO_Customers_Small_Commercial!V449+StdO_Customers_Lighting!V449</f>
        <v>143461</v>
      </c>
      <c r="W449" s="12">
        <f>StdO_Customers_Residential!W449+StdO_Customers_Small_Commercial!W449+StdO_Customers_Lighting!W449</f>
        <v>116436</v>
      </c>
      <c r="X449" s="12">
        <f>StdO_Customers_Residential!X449+StdO_Customers_Small_Commercial!X449+StdO_Customers_Lighting!X449</f>
        <v>95290</v>
      </c>
      <c r="Y449" s="12">
        <f>StdO_Customers_Residential!Y449+StdO_Customers_Small_Commercial!Y449+StdO_Customers_Lighting!Y449</f>
        <v>85325</v>
      </c>
      <c r="AA449" s="2">
        <f>IFERROR(INDEX('Holiday Schedule'!$D$3:$D$24,MATCH(Total_StdO_Customers!A449,'Holiday Schedule'!$C$3:$C$24,0)),0)</f>
        <v>0</v>
      </c>
      <c r="AB449" s="2">
        <f t="shared" si="48"/>
        <v>1</v>
      </c>
      <c r="AC449" s="2">
        <f t="shared" si="49"/>
        <v>0</v>
      </c>
      <c r="AD449" s="5">
        <f t="shared" si="50"/>
        <v>2620836</v>
      </c>
      <c r="AE449" s="5">
        <f t="shared" si="51"/>
        <v>2620836</v>
      </c>
      <c r="AG449" s="2">
        <f t="shared" si="52"/>
        <v>3</v>
      </c>
      <c r="AH449" s="2">
        <f t="shared" si="53"/>
        <v>2025</v>
      </c>
      <c r="AJ449" s="5">
        <f t="shared" si="54"/>
        <v>148703</v>
      </c>
      <c r="AK449" s="2">
        <f t="shared" si="55"/>
        <v>20</v>
      </c>
    </row>
    <row r="450" spans="1:37" x14ac:dyDescent="0.25">
      <c r="A450" s="4">
        <v>45733</v>
      </c>
      <c r="B450" s="12">
        <f>StdO_Customers_Residential!B450+StdO_Customers_Small_Commercial!B450+StdO_Customers_Lighting!B450</f>
        <v>79299</v>
      </c>
      <c r="C450" s="12">
        <f>StdO_Customers_Residential!C450+StdO_Customers_Small_Commercial!C450+StdO_Customers_Lighting!C450</f>
        <v>73840</v>
      </c>
      <c r="D450" s="12">
        <f>StdO_Customers_Residential!D450+StdO_Customers_Small_Commercial!D450+StdO_Customers_Lighting!D450</f>
        <v>72201</v>
      </c>
      <c r="E450" s="12">
        <f>StdO_Customers_Residential!E450+StdO_Customers_Small_Commercial!E450+StdO_Customers_Lighting!E450</f>
        <v>74372</v>
      </c>
      <c r="F450" s="12">
        <f>StdO_Customers_Residential!F450+StdO_Customers_Small_Commercial!F450+StdO_Customers_Lighting!F450</f>
        <v>76569</v>
      </c>
      <c r="G450" s="12">
        <f>StdO_Customers_Residential!G450+StdO_Customers_Small_Commercial!G450+StdO_Customers_Lighting!G450</f>
        <v>88005</v>
      </c>
      <c r="H450" s="12">
        <f>StdO_Customers_Residential!H450+StdO_Customers_Small_Commercial!H450+StdO_Customers_Lighting!H450</f>
        <v>116026</v>
      </c>
      <c r="I450" s="12">
        <f>StdO_Customers_Residential!I450+StdO_Customers_Small_Commercial!I450+StdO_Customers_Lighting!I450</f>
        <v>129875</v>
      </c>
      <c r="J450" s="12">
        <f>StdO_Customers_Residential!J450+StdO_Customers_Small_Commercial!J450+StdO_Customers_Lighting!J450</f>
        <v>125921</v>
      </c>
      <c r="K450" s="12">
        <f>StdO_Customers_Residential!K450+StdO_Customers_Small_Commercial!K450+StdO_Customers_Lighting!K450</f>
        <v>126019</v>
      </c>
      <c r="L450" s="12">
        <f>StdO_Customers_Residential!L450+StdO_Customers_Small_Commercial!L450+StdO_Customers_Lighting!L450</f>
        <v>123779</v>
      </c>
      <c r="M450" s="12">
        <f>StdO_Customers_Residential!M450+StdO_Customers_Small_Commercial!M450+StdO_Customers_Lighting!M450</f>
        <v>119362</v>
      </c>
      <c r="N450" s="12">
        <f>StdO_Customers_Residential!N450+StdO_Customers_Small_Commercial!N450+StdO_Customers_Lighting!N450</f>
        <v>116104</v>
      </c>
      <c r="O450" s="12">
        <f>StdO_Customers_Residential!O450+StdO_Customers_Small_Commercial!O450+StdO_Customers_Lighting!O450</f>
        <v>110655</v>
      </c>
      <c r="P450" s="12">
        <f>StdO_Customers_Residential!P450+StdO_Customers_Small_Commercial!P450+StdO_Customers_Lighting!P450</f>
        <v>106415</v>
      </c>
      <c r="Q450" s="12">
        <f>StdO_Customers_Residential!Q450+StdO_Customers_Small_Commercial!Q450+StdO_Customers_Lighting!Q450</f>
        <v>111015</v>
      </c>
      <c r="R450" s="12">
        <f>StdO_Customers_Residential!R450+StdO_Customers_Small_Commercial!R450+StdO_Customers_Lighting!R450</f>
        <v>117660</v>
      </c>
      <c r="S450" s="12">
        <f>StdO_Customers_Residential!S450+StdO_Customers_Small_Commercial!S450+StdO_Customers_Lighting!S450</f>
        <v>129075</v>
      </c>
      <c r="T450" s="12">
        <f>StdO_Customers_Residential!T450+StdO_Customers_Small_Commercial!T450+StdO_Customers_Lighting!T450</f>
        <v>133418</v>
      </c>
      <c r="U450" s="12">
        <f>StdO_Customers_Residential!U450+StdO_Customers_Small_Commercial!U450+StdO_Customers_Lighting!U450</f>
        <v>147029</v>
      </c>
      <c r="V450" s="12">
        <f>StdO_Customers_Residential!V450+StdO_Customers_Small_Commercial!V450+StdO_Customers_Lighting!V450</f>
        <v>141363</v>
      </c>
      <c r="W450" s="12">
        <f>StdO_Customers_Residential!W450+StdO_Customers_Small_Commercial!W450+StdO_Customers_Lighting!W450</f>
        <v>117108</v>
      </c>
      <c r="X450" s="12">
        <f>StdO_Customers_Residential!X450+StdO_Customers_Small_Commercial!X450+StdO_Customers_Lighting!X450</f>
        <v>94230</v>
      </c>
      <c r="Y450" s="12">
        <f>StdO_Customers_Residential!Y450+StdO_Customers_Small_Commercial!Y450+StdO_Customers_Lighting!Y450</f>
        <v>84808</v>
      </c>
      <c r="AA450" s="2">
        <f>IFERROR(INDEX('Holiday Schedule'!$D$3:$D$24,MATCH(Total_StdO_Customers!A450,'Holiday Schedule'!$C$3:$C$24,0)),0)</f>
        <v>0</v>
      </c>
      <c r="AB450" s="2">
        <f t="shared" si="48"/>
        <v>2</v>
      </c>
      <c r="AC450" s="2">
        <f t="shared" si="49"/>
        <v>1949028</v>
      </c>
      <c r="AD450" s="5">
        <f t="shared" si="50"/>
        <v>665120</v>
      </c>
      <c r="AE450" s="5">
        <f t="shared" si="51"/>
        <v>2614148</v>
      </c>
      <c r="AG450" s="2">
        <f t="shared" si="52"/>
        <v>3</v>
      </c>
      <c r="AH450" s="2">
        <f t="shared" si="53"/>
        <v>2025</v>
      </c>
      <c r="AJ450" s="5">
        <f t="shared" si="54"/>
        <v>147029</v>
      </c>
      <c r="AK450" s="2">
        <f t="shared" si="55"/>
        <v>20</v>
      </c>
    </row>
    <row r="451" spans="1:37" x14ac:dyDescent="0.25">
      <c r="A451" s="4">
        <v>45734</v>
      </c>
      <c r="B451" s="12">
        <f>StdO_Customers_Residential!B451+StdO_Customers_Small_Commercial!B451+StdO_Customers_Lighting!B451</f>
        <v>79210</v>
      </c>
      <c r="C451" s="12">
        <f>StdO_Customers_Residential!C451+StdO_Customers_Small_Commercial!C451+StdO_Customers_Lighting!C451</f>
        <v>73756</v>
      </c>
      <c r="D451" s="12">
        <f>StdO_Customers_Residential!D451+StdO_Customers_Small_Commercial!D451+StdO_Customers_Lighting!D451</f>
        <v>72120</v>
      </c>
      <c r="E451" s="12">
        <f>StdO_Customers_Residential!E451+StdO_Customers_Small_Commercial!E451+StdO_Customers_Lighting!E451</f>
        <v>74289</v>
      </c>
      <c r="F451" s="12">
        <f>StdO_Customers_Residential!F451+StdO_Customers_Small_Commercial!F451+StdO_Customers_Lighting!F451</f>
        <v>76484</v>
      </c>
      <c r="G451" s="12">
        <f>StdO_Customers_Residential!G451+StdO_Customers_Small_Commercial!G451+StdO_Customers_Lighting!G451</f>
        <v>87907</v>
      </c>
      <c r="H451" s="12">
        <f>StdO_Customers_Residential!H451+StdO_Customers_Small_Commercial!H451+StdO_Customers_Lighting!H451</f>
        <v>115871</v>
      </c>
      <c r="I451" s="12">
        <f>StdO_Customers_Residential!I451+StdO_Customers_Small_Commercial!I451+StdO_Customers_Lighting!I451</f>
        <v>129705</v>
      </c>
      <c r="J451" s="12">
        <f>StdO_Customers_Residential!J451+StdO_Customers_Small_Commercial!J451+StdO_Customers_Lighting!J451</f>
        <v>125785</v>
      </c>
      <c r="K451" s="12">
        <f>StdO_Customers_Residential!K451+StdO_Customers_Small_Commercial!K451+StdO_Customers_Lighting!K451</f>
        <v>125886</v>
      </c>
      <c r="L451" s="12">
        <f>StdO_Customers_Residential!L451+StdO_Customers_Small_Commercial!L451+StdO_Customers_Lighting!L451</f>
        <v>123649</v>
      </c>
      <c r="M451" s="12">
        <f>StdO_Customers_Residential!M451+StdO_Customers_Small_Commercial!M451+StdO_Customers_Lighting!M451</f>
        <v>119241</v>
      </c>
      <c r="N451" s="12">
        <f>StdO_Customers_Residential!N451+StdO_Customers_Small_Commercial!N451+StdO_Customers_Lighting!N451</f>
        <v>115984</v>
      </c>
      <c r="O451" s="12">
        <f>StdO_Customers_Residential!O451+StdO_Customers_Small_Commercial!O451+StdO_Customers_Lighting!O451</f>
        <v>110542</v>
      </c>
      <c r="P451" s="12">
        <f>StdO_Customers_Residential!P451+StdO_Customers_Small_Commercial!P451+StdO_Customers_Lighting!P451</f>
        <v>106308</v>
      </c>
      <c r="Q451" s="12">
        <f>StdO_Customers_Residential!Q451+StdO_Customers_Small_Commercial!Q451+StdO_Customers_Lighting!Q451</f>
        <v>110901</v>
      </c>
      <c r="R451" s="12">
        <f>StdO_Customers_Residential!R451+StdO_Customers_Small_Commercial!R451+StdO_Customers_Lighting!R451</f>
        <v>117535</v>
      </c>
      <c r="S451" s="12">
        <f>StdO_Customers_Residential!S451+StdO_Customers_Small_Commercial!S451+StdO_Customers_Lighting!S451</f>
        <v>128943</v>
      </c>
      <c r="T451" s="12">
        <f>StdO_Customers_Residential!T451+StdO_Customers_Small_Commercial!T451+StdO_Customers_Lighting!T451</f>
        <v>133200</v>
      </c>
      <c r="U451" s="12">
        <f>StdO_Customers_Residential!U451+StdO_Customers_Small_Commercial!U451+StdO_Customers_Lighting!U451</f>
        <v>146880</v>
      </c>
      <c r="V451" s="12">
        <f>StdO_Customers_Residential!V451+StdO_Customers_Small_Commercial!V451+StdO_Customers_Lighting!V451</f>
        <v>141210</v>
      </c>
      <c r="W451" s="12">
        <f>StdO_Customers_Residential!W451+StdO_Customers_Small_Commercial!W451+StdO_Customers_Lighting!W451</f>
        <v>116989</v>
      </c>
      <c r="X451" s="12">
        <f>StdO_Customers_Residential!X451+StdO_Customers_Small_Commercial!X451+StdO_Customers_Lighting!X451</f>
        <v>94140</v>
      </c>
      <c r="Y451" s="12">
        <f>StdO_Customers_Residential!Y451+StdO_Customers_Small_Commercial!Y451+StdO_Customers_Lighting!Y451</f>
        <v>84729</v>
      </c>
      <c r="AA451" s="2">
        <f>IFERROR(INDEX('Holiday Schedule'!$D$3:$D$24,MATCH(Total_StdO_Customers!A451,'Holiday Schedule'!$C$3:$C$24,0)),0)</f>
        <v>0</v>
      </c>
      <c r="AB451" s="2">
        <f t="shared" si="48"/>
        <v>3</v>
      </c>
      <c r="AC451" s="2">
        <f t="shared" si="49"/>
        <v>1946898</v>
      </c>
      <c r="AD451" s="5">
        <f t="shared" si="50"/>
        <v>664366</v>
      </c>
      <c r="AE451" s="5">
        <f t="shared" si="51"/>
        <v>2611264</v>
      </c>
      <c r="AG451" s="2">
        <f t="shared" si="52"/>
        <v>3</v>
      </c>
      <c r="AH451" s="2">
        <f t="shared" si="53"/>
        <v>2025</v>
      </c>
      <c r="AJ451" s="5">
        <f t="shared" si="54"/>
        <v>146880</v>
      </c>
      <c r="AK451" s="2">
        <f t="shared" si="55"/>
        <v>20</v>
      </c>
    </row>
    <row r="452" spans="1:37" x14ac:dyDescent="0.25">
      <c r="A452" s="4">
        <v>45735</v>
      </c>
      <c r="B452" s="12">
        <f>StdO_Customers_Residential!B452+StdO_Customers_Small_Commercial!B452+StdO_Customers_Lighting!B452</f>
        <v>78886</v>
      </c>
      <c r="C452" s="12">
        <f>StdO_Customers_Residential!C452+StdO_Customers_Small_Commercial!C452+StdO_Customers_Lighting!C452</f>
        <v>73456</v>
      </c>
      <c r="D452" s="12">
        <f>StdO_Customers_Residential!D452+StdO_Customers_Small_Commercial!D452+StdO_Customers_Lighting!D452</f>
        <v>71828</v>
      </c>
      <c r="E452" s="12">
        <f>StdO_Customers_Residential!E452+StdO_Customers_Small_Commercial!E452+StdO_Customers_Lighting!E452</f>
        <v>73988</v>
      </c>
      <c r="F452" s="12">
        <f>StdO_Customers_Residential!F452+StdO_Customers_Small_Commercial!F452+StdO_Customers_Lighting!F452</f>
        <v>76173</v>
      </c>
      <c r="G452" s="12">
        <f>StdO_Customers_Residential!G452+StdO_Customers_Small_Commercial!G452+StdO_Customers_Lighting!G452</f>
        <v>87543</v>
      </c>
      <c r="H452" s="12">
        <f>StdO_Customers_Residential!H452+StdO_Customers_Small_Commercial!H452+StdO_Customers_Lighting!H452</f>
        <v>115356</v>
      </c>
      <c r="I452" s="12">
        <f>StdO_Customers_Residential!I452+StdO_Customers_Small_Commercial!I452+StdO_Customers_Lighting!I452</f>
        <v>129136</v>
      </c>
      <c r="J452" s="12">
        <f>StdO_Customers_Residential!J452+StdO_Customers_Small_Commercial!J452+StdO_Customers_Lighting!J452</f>
        <v>125243</v>
      </c>
      <c r="K452" s="12">
        <f>StdO_Customers_Residential!K452+StdO_Customers_Small_Commercial!K452+StdO_Customers_Lighting!K452</f>
        <v>125349</v>
      </c>
      <c r="L452" s="12">
        <f>StdO_Customers_Residential!L452+StdO_Customers_Small_Commercial!L452+StdO_Customers_Lighting!L452</f>
        <v>123124</v>
      </c>
      <c r="M452" s="12">
        <f>StdO_Customers_Residential!M452+StdO_Customers_Small_Commercial!M452+StdO_Customers_Lighting!M452</f>
        <v>118740</v>
      </c>
      <c r="N452" s="12">
        <f>StdO_Customers_Residential!N452+StdO_Customers_Small_Commercial!N452+StdO_Customers_Lighting!N452</f>
        <v>115501</v>
      </c>
      <c r="O452" s="12">
        <f>StdO_Customers_Residential!O452+StdO_Customers_Small_Commercial!O452+StdO_Customers_Lighting!O452</f>
        <v>110090</v>
      </c>
      <c r="P452" s="12">
        <f>StdO_Customers_Residential!P452+StdO_Customers_Small_Commercial!P452+StdO_Customers_Lighting!P452</f>
        <v>105875</v>
      </c>
      <c r="Q452" s="12">
        <f>StdO_Customers_Residential!Q452+StdO_Customers_Small_Commercial!Q452+StdO_Customers_Lighting!Q452</f>
        <v>110434</v>
      </c>
      <c r="R452" s="12">
        <f>StdO_Customers_Residential!R452+StdO_Customers_Small_Commercial!R452+StdO_Customers_Lighting!R452</f>
        <v>117031</v>
      </c>
      <c r="S452" s="12">
        <f>StdO_Customers_Residential!S452+StdO_Customers_Small_Commercial!S452+StdO_Customers_Lighting!S452</f>
        <v>128362</v>
      </c>
      <c r="T452" s="12">
        <f>StdO_Customers_Residential!T452+StdO_Customers_Small_Commercial!T452+StdO_Customers_Lighting!T452</f>
        <v>132619</v>
      </c>
      <c r="U452" s="12">
        <f>StdO_Customers_Residential!U452+StdO_Customers_Small_Commercial!U452+StdO_Customers_Lighting!U452</f>
        <v>146224</v>
      </c>
      <c r="V452" s="12">
        <f>StdO_Customers_Residential!V452+StdO_Customers_Small_Commercial!V452+StdO_Customers_Lighting!V452</f>
        <v>140583</v>
      </c>
      <c r="W452" s="12">
        <f>StdO_Customers_Residential!W452+StdO_Customers_Small_Commercial!W452+StdO_Customers_Lighting!W452</f>
        <v>116474</v>
      </c>
      <c r="X452" s="12">
        <f>StdO_Customers_Residential!X452+StdO_Customers_Small_Commercial!X452+StdO_Customers_Lighting!X452</f>
        <v>93735</v>
      </c>
      <c r="Y452" s="12">
        <f>StdO_Customers_Residential!Y452+StdO_Customers_Small_Commercial!Y452+StdO_Customers_Lighting!Y452</f>
        <v>84391</v>
      </c>
      <c r="AA452" s="2">
        <f>IFERROR(INDEX('Holiday Schedule'!$D$3:$D$24,MATCH(Total_StdO_Customers!A452,'Holiday Schedule'!$C$3:$C$24,0)),0)</f>
        <v>0</v>
      </c>
      <c r="AB452" s="2">
        <f t="shared" si="48"/>
        <v>4</v>
      </c>
      <c r="AC452" s="2">
        <f t="shared" si="49"/>
        <v>1938520</v>
      </c>
      <c r="AD452" s="5">
        <f t="shared" si="50"/>
        <v>661621</v>
      </c>
      <c r="AE452" s="5">
        <f t="shared" si="51"/>
        <v>2600141</v>
      </c>
      <c r="AG452" s="2">
        <f t="shared" si="52"/>
        <v>3</v>
      </c>
      <c r="AH452" s="2">
        <f t="shared" si="53"/>
        <v>2025</v>
      </c>
      <c r="AJ452" s="5">
        <f t="shared" si="54"/>
        <v>146224</v>
      </c>
      <c r="AK452" s="2">
        <f t="shared" si="55"/>
        <v>20</v>
      </c>
    </row>
    <row r="453" spans="1:37" x14ac:dyDescent="0.25">
      <c r="A453" s="4">
        <v>45736</v>
      </c>
      <c r="B453" s="12">
        <f>StdO_Customers_Residential!B453+StdO_Customers_Small_Commercial!B453+StdO_Customers_Lighting!B453</f>
        <v>78455</v>
      </c>
      <c r="C453" s="12">
        <f>StdO_Customers_Residential!C453+StdO_Customers_Small_Commercial!C453+StdO_Customers_Lighting!C453</f>
        <v>73061</v>
      </c>
      <c r="D453" s="12">
        <f>StdO_Customers_Residential!D453+StdO_Customers_Small_Commercial!D453+StdO_Customers_Lighting!D453</f>
        <v>71449</v>
      </c>
      <c r="E453" s="12">
        <f>StdO_Customers_Residential!E453+StdO_Customers_Small_Commercial!E453+StdO_Customers_Lighting!E453</f>
        <v>73604</v>
      </c>
      <c r="F453" s="12">
        <f>StdO_Customers_Residential!F453+StdO_Customers_Small_Commercial!F453+StdO_Customers_Lighting!F453</f>
        <v>75773</v>
      </c>
      <c r="G453" s="12">
        <f>StdO_Customers_Residential!G453+StdO_Customers_Small_Commercial!G453+StdO_Customers_Lighting!G453</f>
        <v>87073</v>
      </c>
      <c r="H453" s="12">
        <f>StdO_Customers_Residential!H453+StdO_Customers_Small_Commercial!H453+StdO_Customers_Lighting!H453</f>
        <v>114720</v>
      </c>
      <c r="I453" s="12">
        <f>StdO_Customers_Residential!I453+StdO_Customers_Small_Commercial!I453+StdO_Customers_Lighting!I453</f>
        <v>128406</v>
      </c>
      <c r="J453" s="12">
        <f>StdO_Customers_Residential!J453+StdO_Customers_Small_Commercial!J453+StdO_Customers_Lighting!J453</f>
        <v>124547</v>
      </c>
      <c r="K453" s="12">
        <f>StdO_Customers_Residential!K453+StdO_Customers_Small_Commercial!K453+StdO_Customers_Lighting!K453</f>
        <v>124645</v>
      </c>
      <c r="L453" s="12">
        <f>StdO_Customers_Residential!L453+StdO_Customers_Small_Commercial!L453+StdO_Customers_Lighting!L453</f>
        <v>122427</v>
      </c>
      <c r="M453" s="12">
        <f>StdO_Customers_Residential!M453+StdO_Customers_Small_Commercial!M453+StdO_Customers_Lighting!M453</f>
        <v>118067</v>
      </c>
      <c r="N453" s="12">
        <f>StdO_Customers_Residential!N453+StdO_Customers_Small_Commercial!N453+StdO_Customers_Lighting!N453</f>
        <v>114844</v>
      </c>
      <c r="O453" s="12">
        <f>StdO_Customers_Residential!O453+StdO_Customers_Small_Commercial!O453+StdO_Customers_Lighting!O453</f>
        <v>109463</v>
      </c>
      <c r="P453" s="12">
        <f>StdO_Customers_Residential!P453+StdO_Customers_Small_Commercial!P453+StdO_Customers_Lighting!P453</f>
        <v>105276</v>
      </c>
      <c r="Q453" s="12">
        <f>StdO_Customers_Residential!Q453+StdO_Customers_Small_Commercial!Q453+StdO_Customers_Lighting!Q453</f>
        <v>109814</v>
      </c>
      <c r="R453" s="12">
        <f>StdO_Customers_Residential!R453+StdO_Customers_Small_Commercial!R453+StdO_Customers_Lighting!R453</f>
        <v>116362</v>
      </c>
      <c r="S453" s="12">
        <f>StdO_Customers_Residential!S453+StdO_Customers_Small_Commercial!S453+StdO_Customers_Lighting!S453</f>
        <v>127608</v>
      </c>
      <c r="T453" s="12">
        <f>StdO_Customers_Residential!T453+StdO_Customers_Small_Commercial!T453+StdO_Customers_Lighting!T453</f>
        <v>131858</v>
      </c>
      <c r="U453" s="12">
        <f>StdO_Customers_Residential!U453+StdO_Customers_Small_Commercial!U453+StdO_Customers_Lighting!U453</f>
        <v>145346</v>
      </c>
      <c r="V453" s="12">
        <f>StdO_Customers_Residential!V453+StdO_Customers_Small_Commercial!V453+StdO_Customers_Lighting!V453</f>
        <v>139747</v>
      </c>
      <c r="W453" s="12">
        <f>StdO_Customers_Residential!W453+StdO_Customers_Small_Commercial!W453+StdO_Customers_Lighting!W453</f>
        <v>115794</v>
      </c>
      <c r="X453" s="12">
        <f>StdO_Customers_Residential!X453+StdO_Customers_Small_Commercial!X453+StdO_Customers_Lighting!X453</f>
        <v>93199</v>
      </c>
      <c r="Y453" s="12">
        <f>StdO_Customers_Residential!Y453+StdO_Customers_Small_Commercial!Y453+StdO_Customers_Lighting!Y453</f>
        <v>83893</v>
      </c>
      <c r="AA453" s="2">
        <f>IFERROR(INDEX('Holiday Schedule'!$D$3:$D$24,MATCH(Total_StdO_Customers!A453,'Holiday Schedule'!$C$3:$C$24,0)),0)</f>
        <v>0</v>
      </c>
      <c r="AB453" s="2">
        <f t="shared" si="48"/>
        <v>5</v>
      </c>
      <c r="AC453" s="2">
        <f t="shared" si="49"/>
        <v>1927403</v>
      </c>
      <c r="AD453" s="5">
        <f t="shared" si="50"/>
        <v>658028</v>
      </c>
      <c r="AE453" s="5">
        <f t="shared" si="51"/>
        <v>2585431</v>
      </c>
      <c r="AG453" s="2">
        <f t="shared" si="52"/>
        <v>3</v>
      </c>
      <c r="AH453" s="2">
        <f t="shared" si="53"/>
        <v>2025</v>
      </c>
      <c r="AJ453" s="5">
        <f t="shared" si="54"/>
        <v>145346</v>
      </c>
      <c r="AK453" s="2">
        <f t="shared" si="55"/>
        <v>20</v>
      </c>
    </row>
    <row r="454" spans="1:37" x14ac:dyDescent="0.25">
      <c r="A454" s="4">
        <v>45737</v>
      </c>
      <c r="B454" s="12">
        <f>StdO_Customers_Residential!B454+StdO_Customers_Small_Commercial!B454+StdO_Customers_Lighting!B454</f>
        <v>78446</v>
      </c>
      <c r="C454" s="12">
        <f>StdO_Customers_Residential!C454+StdO_Customers_Small_Commercial!C454+StdO_Customers_Lighting!C454</f>
        <v>73055</v>
      </c>
      <c r="D454" s="12">
        <f>StdO_Customers_Residential!D454+StdO_Customers_Small_Commercial!D454+StdO_Customers_Lighting!D454</f>
        <v>71446</v>
      </c>
      <c r="E454" s="12">
        <f>StdO_Customers_Residential!E454+StdO_Customers_Small_Commercial!E454+StdO_Customers_Lighting!E454</f>
        <v>73605</v>
      </c>
      <c r="F454" s="12">
        <f>StdO_Customers_Residential!F454+StdO_Customers_Small_Commercial!F454+StdO_Customers_Lighting!F454</f>
        <v>75766</v>
      </c>
      <c r="G454" s="12">
        <f>StdO_Customers_Residential!G454+StdO_Customers_Small_Commercial!G454+StdO_Customers_Lighting!G454</f>
        <v>87067</v>
      </c>
      <c r="H454" s="12">
        <f>StdO_Customers_Residential!H454+StdO_Customers_Small_Commercial!H454+StdO_Customers_Lighting!H454</f>
        <v>114726</v>
      </c>
      <c r="I454" s="12">
        <f>StdO_Customers_Residential!I454+StdO_Customers_Small_Commercial!I454+StdO_Customers_Lighting!I454</f>
        <v>128401</v>
      </c>
      <c r="J454" s="12">
        <f>StdO_Customers_Residential!J454+StdO_Customers_Small_Commercial!J454+StdO_Customers_Lighting!J454</f>
        <v>124539</v>
      </c>
      <c r="K454" s="12">
        <f>StdO_Customers_Residential!K454+StdO_Customers_Small_Commercial!K454+StdO_Customers_Lighting!K454</f>
        <v>124647</v>
      </c>
      <c r="L454" s="12">
        <f>StdO_Customers_Residential!L454+StdO_Customers_Small_Commercial!L454+StdO_Customers_Lighting!L454</f>
        <v>122430</v>
      </c>
      <c r="M454" s="12">
        <f>StdO_Customers_Residential!M454+StdO_Customers_Small_Commercial!M454+StdO_Customers_Lighting!M454</f>
        <v>118071</v>
      </c>
      <c r="N454" s="12">
        <f>StdO_Customers_Residential!N454+StdO_Customers_Small_Commercial!N454+StdO_Customers_Lighting!N454</f>
        <v>114848</v>
      </c>
      <c r="O454" s="12">
        <f>StdO_Customers_Residential!O454+StdO_Customers_Small_Commercial!O454+StdO_Customers_Lighting!O454</f>
        <v>109466</v>
      </c>
      <c r="P454" s="12">
        <f>StdO_Customers_Residential!P454+StdO_Customers_Small_Commercial!P454+StdO_Customers_Lighting!P454</f>
        <v>105279</v>
      </c>
      <c r="Q454" s="12">
        <f>StdO_Customers_Residential!Q454+StdO_Customers_Small_Commercial!Q454+StdO_Customers_Lighting!Q454</f>
        <v>109821</v>
      </c>
      <c r="R454" s="12">
        <f>StdO_Customers_Residential!R454+StdO_Customers_Small_Commercial!R454+StdO_Customers_Lighting!R454</f>
        <v>116377</v>
      </c>
      <c r="S454" s="12">
        <f>StdO_Customers_Residential!S454+StdO_Customers_Small_Commercial!S454+StdO_Customers_Lighting!S454</f>
        <v>127624</v>
      </c>
      <c r="T454" s="12">
        <f>StdO_Customers_Residential!T454+StdO_Customers_Small_Commercial!T454+StdO_Customers_Lighting!T454</f>
        <v>131870</v>
      </c>
      <c r="U454" s="12">
        <f>StdO_Customers_Residential!U454+StdO_Customers_Small_Commercial!U454+StdO_Customers_Lighting!U454</f>
        <v>145353</v>
      </c>
      <c r="V454" s="12">
        <f>StdO_Customers_Residential!V454+StdO_Customers_Small_Commercial!V454+StdO_Customers_Lighting!V454</f>
        <v>139756</v>
      </c>
      <c r="W454" s="12">
        <f>StdO_Customers_Residential!W454+StdO_Customers_Small_Commercial!W454+StdO_Customers_Lighting!W454</f>
        <v>115800</v>
      </c>
      <c r="X454" s="12">
        <f>StdO_Customers_Residential!X454+StdO_Customers_Small_Commercial!X454+StdO_Customers_Lighting!X454</f>
        <v>93207</v>
      </c>
      <c r="Y454" s="12">
        <f>StdO_Customers_Residential!Y454+StdO_Customers_Small_Commercial!Y454+StdO_Customers_Lighting!Y454</f>
        <v>83901</v>
      </c>
      <c r="AA454" s="2">
        <f>IFERROR(INDEX('Holiday Schedule'!$D$3:$D$24,MATCH(Total_StdO_Customers!A454,'Holiday Schedule'!$C$3:$C$24,0)),0)</f>
        <v>0</v>
      </c>
      <c r="AB454" s="2">
        <f t="shared" si="48"/>
        <v>6</v>
      </c>
      <c r="AC454" s="2">
        <f t="shared" si="49"/>
        <v>1927489</v>
      </c>
      <c r="AD454" s="5">
        <f t="shared" si="50"/>
        <v>658012</v>
      </c>
      <c r="AE454" s="5">
        <f t="shared" si="51"/>
        <v>2585501</v>
      </c>
      <c r="AG454" s="2">
        <f t="shared" si="52"/>
        <v>3</v>
      </c>
      <c r="AH454" s="2">
        <f t="shared" si="53"/>
        <v>2025</v>
      </c>
      <c r="AJ454" s="5">
        <f t="shared" si="54"/>
        <v>145353</v>
      </c>
      <c r="AK454" s="2">
        <f t="shared" si="55"/>
        <v>20</v>
      </c>
    </row>
    <row r="455" spans="1:37" x14ac:dyDescent="0.25">
      <c r="A455" s="4">
        <v>45738</v>
      </c>
      <c r="B455" s="12">
        <f>StdO_Customers_Residential!B455+StdO_Customers_Small_Commercial!B455+StdO_Customers_Lighting!B455</f>
        <v>78904</v>
      </c>
      <c r="C455" s="12">
        <f>StdO_Customers_Residential!C455+StdO_Customers_Small_Commercial!C455+StdO_Customers_Lighting!C455</f>
        <v>67339</v>
      </c>
      <c r="D455" s="12">
        <f>StdO_Customers_Residential!D455+StdO_Customers_Small_Commercial!D455+StdO_Customers_Lighting!D455</f>
        <v>72250</v>
      </c>
      <c r="E455" s="12">
        <f>StdO_Customers_Residential!E455+StdO_Customers_Small_Commercial!E455+StdO_Customers_Lighting!E455</f>
        <v>72721</v>
      </c>
      <c r="F455" s="12">
        <f>StdO_Customers_Residential!F455+StdO_Customers_Small_Commercial!F455+StdO_Customers_Lighting!F455</f>
        <v>75225</v>
      </c>
      <c r="G455" s="12">
        <f>StdO_Customers_Residential!G455+StdO_Customers_Small_Commercial!G455+StdO_Customers_Lighting!G455</f>
        <v>83207</v>
      </c>
      <c r="H455" s="12">
        <f>StdO_Customers_Residential!H455+StdO_Customers_Small_Commercial!H455+StdO_Customers_Lighting!H455</f>
        <v>104084</v>
      </c>
      <c r="I455" s="12">
        <f>StdO_Customers_Residential!I455+StdO_Customers_Small_Commercial!I455+StdO_Customers_Lighting!I455</f>
        <v>117404</v>
      </c>
      <c r="J455" s="12">
        <f>StdO_Customers_Residential!J455+StdO_Customers_Small_Commercial!J455+StdO_Customers_Lighting!J455</f>
        <v>124773</v>
      </c>
      <c r="K455" s="12">
        <f>StdO_Customers_Residential!K455+StdO_Customers_Small_Commercial!K455+StdO_Customers_Lighting!K455</f>
        <v>129770</v>
      </c>
      <c r="L455" s="12">
        <f>StdO_Customers_Residential!L455+StdO_Customers_Small_Commercial!L455+StdO_Customers_Lighting!L455</f>
        <v>126513</v>
      </c>
      <c r="M455" s="12">
        <f>StdO_Customers_Residential!M455+StdO_Customers_Small_Commercial!M455+StdO_Customers_Lighting!M455</f>
        <v>123159</v>
      </c>
      <c r="N455" s="12">
        <f>StdO_Customers_Residential!N455+StdO_Customers_Small_Commercial!N455+StdO_Customers_Lighting!N455</f>
        <v>118857</v>
      </c>
      <c r="O455" s="12">
        <f>StdO_Customers_Residential!O455+StdO_Customers_Small_Commercial!O455+StdO_Customers_Lighting!O455</f>
        <v>113727</v>
      </c>
      <c r="P455" s="12">
        <f>StdO_Customers_Residential!P455+StdO_Customers_Small_Commercial!P455+StdO_Customers_Lighting!P455</f>
        <v>107503</v>
      </c>
      <c r="Q455" s="12">
        <f>StdO_Customers_Residential!Q455+StdO_Customers_Small_Commercial!Q455+StdO_Customers_Lighting!Q455</f>
        <v>111494</v>
      </c>
      <c r="R455" s="12">
        <f>StdO_Customers_Residential!R455+StdO_Customers_Small_Commercial!R455+StdO_Customers_Lighting!R455</f>
        <v>118320</v>
      </c>
      <c r="S455" s="12">
        <f>StdO_Customers_Residential!S455+StdO_Customers_Small_Commercial!S455+StdO_Customers_Lighting!S455</f>
        <v>129146</v>
      </c>
      <c r="T455" s="12">
        <f>StdO_Customers_Residential!T455+StdO_Customers_Small_Commercial!T455+StdO_Customers_Lighting!T455</f>
        <v>134148</v>
      </c>
      <c r="U455" s="12">
        <f>StdO_Customers_Residential!U455+StdO_Customers_Small_Commercial!U455+StdO_Customers_Lighting!U455</f>
        <v>146913</v>
      </c>
      <c r="V455" s="12">
        <f>StdO_Customers_Residential!V455+StdO_Customers_Small_Commercial!V455+StdO_Customers_Lighting!V455</f>
        <v>141739</v>
      </c>
      <c r="W455" s="12">
        <f>StdO_Customers_Residential!W455+StdO_Customers_Small_Commercial!W455+StdO_Customers_Lighting!W455</f>
        <v>115068</v>
      </c>
      <c r="X455" s="12">
        <f>StdO_Customers_Residential!X455+StdO_Customers_Small_Commercial!X455+StdO_Customers_Lighting!X455</f>
        <v>94197</v>
      </c>
      <c r="Y455" s="12">
        <f>StdO_Customers_Residential!Y455+StdO_Customers_Small_Commercial!Y455+StdO_Customers_Lighting!Y455</f>
        <v>84364</v>
      </c>
      <c r="AA455" s="2">
        <f>IFERROR(INDEX('Holiday Schedule'!$D$3:$D$24,MATCH(Total_StdO_Customers!A455,'Holiday Schedule'!$C$3:$C$24,0)),0)</f>
        <v>0</v>
      </c>
      <c r="AB455" s="2">
        <f t="shared" si="48"/>
        <v>7</v>
      </c>
      <c r="AC455" s="2">
        <f t="shared" si="49"/>
        <v>0</v>
      </c>
      <c r="AD455" s="5">
        <f t="shared" si="50"/>
        <v>2590825</v>
      </c>
      <c r="AE455" s="5">
        <f t="shared" si="51"/>
        <v>2590825</v>
      </c>
      <c r="AG455" s="2">
        <f t="shared" si="52"/>
        <v>3</v>
      </c>
      <c r="AH455" s="2">
        <f t="shared" si="53"/>
        <v>2025</v>
      </c>
      <c r="AJ455" s="5">
        <f t="shared" si="54"/>
        <v>146913</v>
      </c>
      <c r="AK455" s="2">
        <f t="shared" si="55"/>
        <v>20</v>
      </c>
    </row>
    <row r="456" spans="1:37" x14ac:dyDescent="0.25">
      <c r="A456" s="4">
        <v>45739</v>
      </c>
      <c r="B456" s="12">
        <f>StdO_Customers_Residential!B456+StdO_Customers_Small_Commercial!B456+StdO_Customers_Lighting!B456</f>
        <v>78890</v>
      </c>
      <c r="C456" s="12">
        <f>StdO_Customers_Residential!C456+StdO_Customers_Small_Commercial!C456+StdO_Customers_Lighting!C456</f>
        <v>67325</v>
      </c>
      <c r="D456" s="12">
        <f>StdO_Customers_Residential!D456+StdO_Customers_Small_Commercial!D456+StdO_Customers_Lighting!D456</f>
        <v>72236</v>
      </c>
      <c r="E456" s="12">
        <f>StdO_Customers_Residential!E456+StdO_Customers_Small_Commercial!E456+StdO_Customers_Lighting!E456</f>
        <v>72709</v>
      </c>
      <c r="F456" s="12">
        <f>StdO_Customers_Residential!F456+StdO_Customers_Small_Commercial!F456+StdO_Customers_Lighting!F456</f>
        <v>75213</v>
      </c>
      <c r="G456" s="12">
        <f>StdO_Customers_Residential!G456+StdO_Customers_Small_Commercial!G456+StdO_Customers_Lighting!G456</f>
        <v>83197</v>
      </c>
      <c r="H456" s="12">
        <f>StdO_Customers_Residential!H456+StdO_Customers_Small_Commercial!H456+StdO_Customers_Lighting!H456</f>
        <v>104068</v>
      </c>
      <c r="I456" s="12">
        <f>StdO_Customers_Residential!I456+StdO_Customers_Small_Commercial!I456+StdO_Customers_Lighting!I456</f>
        <v>117393</v>
      </c>
      <c r="J456" s="12">
        <f>StdO_Customers_Residential!J456+StdO_Customers_Small_Commercial!J456+StdO_Customers_Lighting!J456</f>
        <v>124763</v>
      </c>
      <c r="K456" s="12">
        <f>StdO_Customers_Residential!K456+StdO_Customers_Small_Commercial!K456+StdO_Customers_Lighting!K456</f>
        <v>129771</v>
      </c>
      <c r="L456" s="12">
        <f>StdO_Customers_Residential!L456+StdO_Customers_Small_Commercial!L456+StdO_Customers_Lighting!L456</f>
        <v>126515</v>
      </c>
      <c r="M456" s="12">
        <f>StdO_Customers_Residential!M456+StdO_Customers_Small_Commercial!M456+StdO_Customers_Lighting!M456</f>
        <v>123168</v>
      </c>
      <c r="N456" s="12">
        <f>StdO_Customers_Residential!N456+StdO_Customers_Small_Commercial!N456+StdO_Customers_Lighting!N456</f>
        <v>118871</v>
      </c>
      <c r="O456" s="12">
        <f>StdO_Customers_Residential!O456+StdO_Customers_Small_Commercial!O456+StdO_Customers_Lighting!O456</f>
        <v>113742</v>
      </c>
      <c r="P456" s="12">
        <f>StdO_Customers_Residential!P456+StdO_Customers_Small_Commercial!P456+StdO_Customers_Lighting!P456</f>
        <v>107515</v>
      </c>
      <c r="Q456" s="12">
        <f>StdO_Customers_Residential!Q456+StdO_Customers_Small_Commercial!Q456+StdO_Customers_Lighting!Q456</f>
        <v>111507</v>
      </c>
      <c r="R456" s="12">
        <f>StdO_Customers_Residential!R456+StdO_Customers_Small_Commercial!R456+StdO_Customers_Lighting!R456</f>
        <v>118333</v>
      </c>
      <c r="S456" s="12">
        <f>StdO_Customers_Residential!S456+StdO_Customers_Small_Commercial!S456+StdO_Customers_Lighting!S456</f>
        <v>129160</v>
      </c>
      <c r="T456" s="12">
        <f>StdO_Customers_Residential!T456+StdO_Customers_Small_Commercial!T456+StdO_Customers_Lighting!T456</f>
        <v>134136</v>
      </c>
      <c r="U456" s="12">
        <f>StdO_Customers_Residential!U456+StdO_Customers_Small_Commercial!U456+StdO_Customers_Lighting!U456</f>
        <v>146938</v>
      </c>
      <c r="V456" s="12">
        <f>StdO_Customers_Residential!V456+StdO_Customers_Small_Commercial!V456+StdO_Customers_Lighting!V456</f>
        <v>141753</v>
      </c>
      <c r="W456" s="12">
        <f>StdO_Customers_Residential!W456+StdO_Customers_Small_Commercial!W456+StdO_Customers_Lighting!W456</f>
        <v>115085</v>
      </c>
      <c r="X456" s="12">
        <f>StdO_Customers_Residential!X456+StdO_Customers_Small_Commercial!X456+StdO_Customers_Lighting!X456</f>
        <v>94214</v>
      </c>
      <c r="Y456" s="12">
        <f>StdO_Customers_Residential!Y456+StdO_Customers_Small_Commercial!Y456+StdO_Customers_Lighting!Y456</f>
        <v>84381</v>
      </c>
      <c r="AA456" s="2">
        <f>IFERROR(INDEX('Holiday Schedule'!$D$3:$D$24,MATCH(Total_StdO_Customers!A456,'Holiday Schedule'!$C$3:$C$24,0)),0)</f>
        <v>0</v>
      </c>
      <c r="AB456" s="2">
        <f t="shared" si="48"/>
        <v>1</v>
      </c>
      <c r="AC456" s="2">
        <f t="shared" si="49"/>
        <v>0</v>
      </c>
      <c r="AD456" s="5">
        <f t="shared" si="50"/>
        <v>2590883</v>
      </c>
      <c r="AE456" s="5">
        <f t="shared" si="51"/>
        <v>2590883</v>
      </c>
      <c r="AG456" s="2">
        <f t="shared" si="52"/>
        <v>3</v>
      </c>
      <c r="AH456" s="2">
        <f t="shared" si="53"/>
        <v>2025</v>
      </c>
      <c r="AJ456" s="5">
        <f t="shared" si="54"/>
        <v>146938</v>
      </c>
      <c r="AK456" s="2">
        <f t="shared" si="55"/>
        <v>20</v>
      </c>
    </row>
    <row r="457" spans="1:37" x14ac:dyDescent="0.25">
      <c r="A457" s="4">
        <v>45740</v>
      </c>
      <c r="B457" s="12">
        <f>StdO_Customers_Residential!B457+StdO_Customers_Small_Commercial!B457+StdO_Customers_Lighting!B457</f>
        <v>78085</v>
      </c>
      <c r="C457" s="12">
        <f>StdO_Customers_Residential!C457+StdO_Customers_Small_Commercial!C457+StdO_Customers_Lighting!C457</f>
        <v>72721</v>
      </c>
      <c r="D457" s="12">
        <f>StdO_Customers_Residential!D457+StdO_Customers_Small_Commercial!D457+StdO_Customers_Lighting!D457</f>
        <v>71115</v>
      </c>
      <c r="E457" s="12">
        <f>StdO_Customers_Residential!E457+StdO_Customers_Small_Commercial!E457+StdO_Customers_Lighting!E457</f>
        <v>73246</v>
      </c>
      <c r="F457" s="12">
        <f>StdO_Customers_Residential!F457+StdO_Customers_Small_Commercial!F457+StdO_Customers_Lighting!F457</f>
        <v>75407</v>
      </c>
      <c r="G457" s="12">
        <f>StdO_Customers_Residential!G457+StdO_Customers_Small_Commercial!G457+StdO_Customers_Lighting!G457</f>
        <v>86654</v>
      </c>
      <c r="H457" s="12">
        <f>StdO_Customers_Residential!H457+StdO_Customers_Small_Commercial!H457+StdO_Customers_Lighting!H457</f>
        <v>114107</v>
      </c>
      <c r="I457" s="12">
        <f>StdO_Customers_Residential!I457+StdO_Customers_Small_Commercial!I457+StdO_Customers_Lighting!I457</f>
        <v>127777</v>
      </c>
      <c r="J457" s="12">
        <f>StdO_Customers_Residential!J457+StdO_Customers_Small_Commercial!J457+StdO_Customers_Lighting!J457</f>
        <v>123946</v>
      </c>
      <c r="K457" s="12">
        <f>StdO_Customers_Residential!K457+StdO_Customers_Small_Commercial!K457+StdO_Customers_Lighting!K457</f>
        <v>124062</v>
      </c>
      <c r="L457" s="12">
        <f>StdO_Customers_Residential!L457+StdO_Customers_Small_Commercial!L457+StdO_Customers_Lighting!L457</f>
        <v>121858</v>
      </c>
      <c r="M457" s="12">
        <f>StdO_Customers_Residential!M457+StdO_Customers_Small_Commercial!M457+StdO_Customers_Lighting!M457</f>
        <v>117517</v>
      </c>
      <c r="N457" s="12">
        <f>StdO_Customers_Residential!N457+StdO_Customers_Small_Commercial!N457+StdO_Customers_Lighting!N457</f>
        <v>114310</v>
      </c>
      <c r="O457" s="12">
        <f>StdO_Customers_Residential!O457+StdO_Customers_Small_Commercial!O457+StdO_Customers_Lighting!O457</f>
        <v>108967</v>
      </c>
      <c r="P457" s="12">
        <f>StdO_Customers_Residential!P457+StdO_Customers_Small_Commercial!P457+StdO_Customers_Lighting!P457</f>
        <v>104800</v>
      </c>
      <c r="Q457" s="12">
        <f>StdO_Customers_Residential!Q457+StdO_Customers_Small_Commercial!Q457+StdO_Customers_Lighting!Q457</f>
        <v>109302</v>
      </c>
      <c r="R457" s="12">
        <f>StdO_Customers_Residential!R457+StdO_Customers_Small_Commercial!R457+StdO_Customers_Lighting!R457</f>
        <v>115824</v>
      </c>
      <c r="S457" s="12">
        <f>StdO_Customers_Residential!S457+StdO_Customers_Small_Commercial!S457+StdO_Customers_Lighting!S457</f>
        <v>127061</v>
      </c>
      <c r="T457" s="12">
        <f>StdO_Customers_Residential!T457+StdO_Customers_Small_Commercial!T457+StdO_Customers_Lighting!T457</f>
        <v>131304</v>
      </c>
      <c r="U457" s="12">
        <f>StdO_Customers_Residential!U457+StdO_Customers_Small_Commercial!U457+StdO_Customers_Lighting!U457</f>
        <v>144644</v>
      </c>
      <c r="V457" s="12">
        <f>StdO_Customers_Residential!V457+StdO_Customers_Small_Commercial!V457+StdO_Customers_Lighting!V457</f>
        <v>139071</v>
      </c>
      <c r="W457" s="12">
        <f>StdO_Customers_Residential!W457+StdO_Customers_Small_Commercial!W457+StdO_Customers_Lighting!W457</f>
        <v>115244</v>
      </c>
      <c r="X457" s="12">
        <f>StdO_Customers_Residential!X457+StdO_Customers_Small_Commercial!X457+StdO_Customers_Lighting!X457</f>
        <v>92764</v>
      </c>
      <c r="Y457" s="12">
        <f>StdO_Customers_Residential!Y457+StdO_Customers_Small_Commercial!Y457+StdO_Customers_Lighting!Y457</f>
        <v>83505</v>
      </c>
      <c r="AA457" s="2">
        <f>IFERROR(INDEX('Holiday Schedule'!$D$3:$D$24,MATCH(Total_StdO_Customers!A457,'Holiday Schedule'!$C$3:$C$24,0)),0)</f>
        <v>0</v>
      </c>
      <c r="AB457" s="2">
        <f t="shared" si="48"/>
        <v>2</v>
      </c>
      <c r="AC457" s="2">
        <f t="shared" si="49"/>
        <v>1918451</v>
      </c>
      <c r="AD457" s="5">
        <f t="shared" si="50"/>
        <v>654840</v>
      </c>
      <c r="AE457" s="5">
        <f t="shared" si="51"/>
        <v>2573291</v>
      </c>
      <c r="AG457" s="2">
        <f t="shared" si="52"/>
        <v>3</v>
      </c>
      <c r="AH457" s="2">
        <f t="shared" si="53"/>
        <v>2025</v>
      </c>
      <c r="AJ457" s="5">
        <f t="shared" si="54"/>
        <v>144644</v>
      </c>
      <c r="AK457" s="2">
        <f t="shared" si="55"/>
        <v>20</v>
      </c>
    </row>
    <row r="458" spans="1:37" x14ac:dyDescent="0.25">
      <c r="A458" s="4">
        <v>45741</v>
      </c>
      <c r="B458" s="12">
        <f>StdO_Customers_Residential!B458+StdO_Customers_Small_Commercial!B458+StdO_Customers_Lighting!B458</f>
        <v>77564</v>
      </c>
      <c r="C458" s="12">
        <f>StdO_Customers_Residential!C458+StdO_Customers_Small_Commercial!C458+StdO_Customers_Lighting!C458</f>
        <v>72233</v>
      </c>
      <c r="D458" s="12">
        <f>StdO_Customers_Residential!D458+StdO_Customers_Small_Commercial!D458+StdO_Customers_Lighting!D458</f>
        <v>70635</v>
      </c>
      <c r="E458" s="12">
        <f>StdO_Customers_Residential!E458+StdO_Customers_Small_Commercial!E458+StdO_Customers_Lighting!E458</f>
        <v>72756</v>
      </c>
      <c r="F458" s="12">
        <f>StdO_Customers_Residential!F458+StdO_Customers_Small_Commercial!F458+StdO_Customers_Lighting!F458</f>
        <v>74901</v>
      </c>
      <c r="G458" s="12">
        <f>StdO_Customers_Residential!G458+StdO_Customers_Small_Commercial!G458+StdO_Customers_Lighting!G458</f>
        <v>86071</v>
      </c>
      <c r="H458" s="12">
        <f>StdO_Customers_Residential!H458+StdO_Customers_Small_Commercial!H458+StdO_Customers_Lighting!H458</f>
        <v>113398</v>
      </c>
      <c r="I458" s="12">
        <f>StdO_Customers_Residential!I458+StdO_Customers_Small_Commercial!I458+StdO_Customers_Lighting!I458</f>
        <v>126920</v>
      </c>
      <c r="J458" s="12">
        <f>StdO_Customers_Residential!J458+StdO_Customers_Small_Commercial!J458+StdO_Customers_Lighting!J458</f>
        <v>123103</v>
      </c>
      <c r="K458" s="12">
        <f>StdO_Customers_Residential!K458+StdO_Customers_Small_Commercial!K458+StdO_Customers_Lighting!K458</f>
        <v>123204</v>
      </c>
      <c r="L458" s="12">
        <f>StdO_Customers_Residential!L458+StdO_Customers_Small_Commercial!L458+StdO_Customers_Lighting!L458</f>
        <v>121022</v>
      </c>
      <c r="M458" s="12">
        <f>StdO_Customers_Residential!M458+StdO_Customers_Small_Commercial!M458+StdO_Customers_Lighting!M458</f>
        <v>116713</v>
      </c>
      <c r="N458" s="12">
        <f>StdO_Customers_Residential!N458+StdO_Customers_Small_Commercial!N458+StdO_Customers_Lighting!N458</f>
        <v>113527</v>
      </c>
      <c r="O458" s="12">
        <f>StdO_Customers_Residential!O458+StdO_Customers_Small_Commercial!O458+StdO_Customers_Lighting!O458</f>
        <v>108208</v>
      </c>
      <c r="P458" s="12">
        <f>StdO_Customers_Residential!P458+StdO_Customers_Small_Commercial!P458+StdO_Customers_Lighting!P458</f>
        <v>104070</v>
      </c>
      <c r="Q458" s="12">
        <f>StdO_Customers_Residential!Q458+StdO_Customers_Small_Commercial!Q458+StdO_Customers_Lighting!Q458</f>
        <v>108554</v>
      </c>
      <c r="R458" s="12">
        <f>StdO_Customers_Residential!R458+StdO_Customers_Small_Commercial!R458+StdO_Customers_Lighting!R458</f>
        <v>115026</v>
      </c>
      <c r="S458" s="12">
        <f>StdO_Customers_Residential!S458+StdO_Customers_Small_Commercial!S458+StdO_Customers_Lighting!S458</f>
        <v>126145</v>
      </c>
      <c r="T458" s="12">
        <f>StdO_Customers_Residential!T458+StdO_Customers_Small_Commercial!T458+StdO_Customers_Lighting!T458</f>
        <v>130324</v>
      </c>
      <c r="U458" s="12">
        <f>StdO_Customers_Residential!U458+StdO_Customers_Small_Commercial!U458+StdO_Customers_Lighting!U458</f>
        <v>143696</v>
      </c>
      <c r="V458" s="12">
        <f>StdO_Customers_Residential!V458+StdO_Customers_Small_Commercial!V458+StdO_Customers_Lighting!V458</f>
        <v>138157</v>
      </c>
      <c r="W458" s="12">
        <f>StdO_Customers_Residential!W458+StdO_Customers_Small_Commercial!W458+StdO_Customers_Lighting!W458</f>
        <v>114480</v>
      </c>
      <c r="X458" s="12">
        <f>StdO_Customers_Residential!X458+StdO_Customers_Small_Commercial!X458+StdO_Customers_Lighting!X458</f>
        <v>92150</v>
      </c>
      <c r="Y458" s="12">
        <f>StdO_Customers_Residential!Y458+StdO_Customers_Small_Commercial!Y458+StdO_Customers_Lighting!Y458</f>
        <v>82950</v>
      </c>
      <c r="AA458" s="2">
        <f>IFERROR(INDEX('Holiday Schedule'!$D$3:$D$24,MATCH(Total_StdO_Customers!A458,'Holiday Schedule'!$C$3:$C$24,0)),0)</f>
        <v>0</v>
      </c>
      <c r="AB458" s="2">
        <f t="shared" ref="AB458:AB521" si="56">WEEKDAY(A458)</f>
        <v>3</v>
      </c>
      <c r="AC458" s="2">
        <f t="shared" ref="AC458:AC521" si="57">IF(AND(AB458&gt;1,AB458&lt;7,AA458&lt;1),SUM(I458:X458),0)</f>
        <v>1905299</v>
      </c>
      <c r="AD458" s="5">
        <f t="shared" ref="AD458:AD521" si="58">AE458-AC458</f>
        <v>650508</v>
      </c>
      <c r="AE458" s="5">
        <f t="shared" ref="AE458:AE521" si="59">SUM(B458:Y458)</f>
        <v>2555807</v>
      </c>
      <c r="AG458" s="2">
        <f t="shared" ref="AG458:AG521" si="60">MONTH(A458)</f>
        <v>3</v>
      </c>
      <c r="AH458" s="2">
        <f t="shared" ref="AH458:AH521" si="61">YEAR(A458)</f>
        <v>2025</v>
      </c>
      <c r="AJ458" s="5">
        <f t="shared" ref="AJ458:AJ521" si="62">MAX(B458:Y458)</f>
        <v>143696</v>
      </c>
      <c r="AK458" s="2">
        <f t="shared" ref="AK458:AK521" si="63">IF(AE458&gt;0,INDEX(B$8:Y$8,MATCH(AJ458,B458:Y458,0)),"")</f>
        <v>20</v>
      </c>
    </row>
    <row r="459" spans="1:37" x14ac:dyDescent="0.25">
      <c r="A459" s="4">
        <v>45742</v>
      </c>
      <c r="B459" s="12">
        <f>StdO_Customers_Residential!B459+StdO_Customers_Small_Commercial!B459+StdO_Customers_Lighting!B459</f>
        <v>77121</v>
      </c>
      <c r="C459" s="12">
        <f>StdO_Customers_Residential!C459+StdO_Customers_Small_Commercial!C459+StdO_Customers_Lighting!C459</f>
        <v>71823</v>
      </c>
      <c r="D459" s="12">
        <f>StdO_Customers_Residential!D459+StdO_Customers_Small_Commercial!D459+StdO_Customers_Lighting!D459</f>
        <v>70234</v>
      </c>
      <c r="E459" s="12">
        <f>StdO_Customers_Residential!E459+StdO_Customers_Small_Commercial!E459+StdO_Customers_Lighting!E459</f>
        <v>72343</v>
      </c>
      <c r="F459" s="12">
        <f>StdO_Customers_Residential!F459+StdO_Customers_Small_Commercial!F459+StdO_Customers_Lighting!F459</f>
        <v>74477</v>
      </c>
      <c r="G459" s="12">
        <f>StdO_Customers_Residential!G459+StdO_Customers_Small_Commercial!G459+StdO_Customers_Lighting!G459</f>
        <v>85581</v>
      </c>
      <c r="H459" s="12">
        <f>StdO_Customers_Residential!H459+StdO_Customers_Small_Commercial!H459+StdO_Customers_Lighting!H459</f>
        <v>112686</v>
      </c>
      <c r="I459" s="12">
        <f>StdO_Customers_Residential!I459+StdO_Customers_Small_Commercial!I459+StdO_Customers_Lighting!I459</f>
        <v>126160</v>
      </c>
      <c r="J459" s="12">
        <f>StdO_Customers_Residential!J459+StdO_Customers_Small_Commercial!J459+StdO_Customers_Lighting!J459</f>
        <v>122370</v>
      </c>
      <c r="K459" s="12">
        <f>StdO_Customers_Residential!K459+StdO_Customers_Small_Commercial!K459+StdO_Customers_Lighting!K459</f>
        <v>122481</v>
      </c>
      <c r="L459" s="12">
        <f>StdO_Customers_Residential!L459+StdO_Customers_Small_Commercial!L459+StdO_Customers_Lighting!L459</f>
        <v>120314</v>
      </c>
      <c r="M459" s="12">
        <f>StdO_Customers_Residential!M459+StdO_Customers_Small_Commercial!M459+StdO_Customers_Lighting!M459</f>
        <v>116031</v>
      </c>
      <c r="N459" s="12">
        <f>StdO_Customers_Residential!N459+StdO_Customers_Small_Commercial!N459+StdO_Customers_Lighting!N459</f>
        <v>112864</v>
      </c>
      <c r="O459" s="12">
        <f>StdO_Customers_Residential!O459+StdO_Customers_Small_Commercial!O459+StdO_Customers_Lighting!O459</f>
        <v>107576</v>
      </c>
      <c r="P459" s="12">
        <f>StdO_Customers_Residential!P459+StdO_Customers_Small_Commercial!P459+StdO_Customers_Lighting!P459</f>
        <v>103462</v>
      </c>
      <c r="Q459" s="12">
        <f>StdO_Customers_Residential!Q459+StdO_Customers_Small_Commercial!Q459+StdO_Customers_Lighting!Q459</f>
        <v>107919</v>
      </c>
      <c r="R459" s="12">
        <f>StdO_Customers_Residential!R459+StdO_Customers_Small_Commercial!R459+StdO_Customers_Lighting!R459</f>
        <v>114351</v>
      </c>
      <c r="S459" s="12">
        <f>StdO_Customers_Residential!S459+StdO_Customers_Small_Commercial!S459+StdO_Customers_Lighting!S459</f>
        <v>125407</v>
      </c>
      <c r="T459" s="12">
        <f>StdO_Customers_Residential!T459+StdO_Customers_Small_Commercial!T459+StdO_Customers_Lighting!T459</f>
        <v>129572</v>
      </c>
      <c r="U459" s="12">
        <f>StdO_Customers_Residential!U459+StdO_Customers_Small_Commercial!U459+StdO_Customers_Lighting!U459</f>
        <v>142861</v>
      </c>
      <c r="V459" s="12">
        <f>StdO_Customers_Residential!V459+StdO_Customers_Small_Commercial!V459+StdO_Customers_Lighting!V459</f>
        <v>137353</v>
      </c>
      <c r="W459" s="12">
        <f>StdO_Customers_Residential!W459+StdO_Customers_Small_Commercial!W459+StdO_Customers_Lighting!W459</f>
        <v>113820</v>
      </c>
      <c r="X459" s="12">
        <f>StdO_Customers_Residential!X459+StdO_Customers_Small_Commercial!X459+StdO_Customers_Lighting!X459</f>
        <v>91622</v>
      </c>
      <c r="Y459" s="12">
        <f>StdO_Customers_Residential!Y459+StdO_Customers_Small_Commercial!Y459+StdO_Customers_Lighting!Y459</f>
        <v>82477</v>
      </c>
      <c r="AA459" s="2">
        <f>IFERROR(INDEX('Holiday Schedule'!$D$3:$D$24,MATCH(Total_StdO_Customers!A459,'Holiday Schedule'!$C$3:$C$24,0)),0)</f>
        <v>0</v>
      </c>
      <c r="AB459" s="2">
        <f t="shared" si="56"/>
        <v>4</v>
      </c>
      <c r="AC459" s="2">
        <f t="shared" si="57"/>
        <v>1894163</v>
      </c>
      <c r="AD459" s="5">
        <f t="shared" si="58"/>
        <v>646742</v>
      </c>
      <c r="AE459" s="5">
        <f t="shared" si="59"/>
        <v>2540905</v>
      </c>
      <c r="AG459" s="2">
        <f t="shared" si="60"/>
        <v>3</v>
      </c>
      <c r="AH459" s="2">
        <f t="shared" si="61"/>
        <v>2025</v>
      </c>
      <c r="AJ459" s="5">
        <f t="shared" si="62"/>
        <v>142861</v>
      </c>
      <c r="AK459" s="2">
        <f t="shared" si="63"/>
        <v>20</v>
      </c>
    </row>
    <row r="460" spans="1:37" x14ac:dyDescent="0.25">
      <c r="A460" s="4">
        <v>45743</v>
      </c>
      <c r="B460" s="12">
        <f>StdO_Customers_Residential!B460+StdO_Customers_Small_Commercial!B460+StdO_Customers_Lighting!B460</f>
        <v>76683</v>
      </c>
      <c r="C460" s="12">
        <f>StdO_Customers_Residential!C460+StdO_Customers_Small_Commercial!C460+StdO_Customers_Lighting!C460</f>
        <v>71416</v>
      </c>
      <c r="D460" s="12">
        <f>StdO_Customers_Residential!D460+StdO_Customers_Small_Commercial!D460+StdO_Customers_Lighting!D460</f>
        <v>69835</v>
      </c>
      <c r="E460" s="12">
        <f>StdO_Customers_Residential!E460+StdO_Customers_Small_Commercial!E460+StdO_Customers_Lighting!E460</f>
        <v>71931</v>
      </c>
      <c r="F460" s="12">
        <f>StdO_Customers_Residential!F460+StdO_Customers_Small_Commercial!F460+StdO_Customers_Lighting!F460</f>
        <v>74053</v>
      </c>
      <c r="G460" s="12">
        <f>StdO_Customers_Residential!G460+StdO_Customers_Small_Commercial!G460+StdO_Customers_Lighting!G460</f>
        <v>85093</v>
      </c>
      <c r="H460" s="12">
        <f>StdO_Customers_Residential!H460+StdO_Customers_Small_Commercial!H460+StdO_Customers_Lighting!H460</f>
        <v>112039</v>
      </c>
      <c r="I460" s="12">
        <f>StdO_Customers_Residential!I460+StdO_Customers_Small_Commercial!I460+StdO_Customers_Lighting!I460</f>
        <v>125428</v>
      </c>
      <c r="J460" s="12">
        <f>StdO_Customers_Residential!J460+StdO_Customers_Small_Commercial!J460+StdO_Customers_Lighting!J460</f>
        <v>121662</v>
      </c>
      <c r="K460" s="12">
        <f>StdO_Customers_Residential!K460+StdO_Customers_Small_Commercial!K460+StdO_Customers_Lighting!K460</f>
        <v>121774</v>
      </c>
      <c r="L460" s="12">
        <f>StdO_Customers_Residential!L460+StdO_Customers_Small_Commercial!L460+StdO_Customers_Lighting!L460</f>
        <v>119620</v>
      </c>
      <c r="M460" s="12">
        <f>StdO_Customers_Residential!M460+StdO_Customers_Small_Commercial!M460+StdO_Customers_Lighting!M460</f>
        <v>115362</v>
      </c>
      <c r="N460" s="12">
        <f>StdO_Customers_Residential!N460+StdO_Customers_Small_Commercial!N460+StdO_Customers_Lighting!N460</f>
        <v>112212</v>
      </c>
      <c r="O460" s="12">
        <f>StdO_Customers_Residential!O460+StdO_Customers_Small_Commercial!O460+StdO_Customers_Lighting!O460</f>
        <v>106956</v>
      </c>
      <c r="P460" s="12">
        <f>StdO_Customers_Residential!P460+StdO_Customers_Small_Commercial!P460+StdO_Customers_Lighting!P460</f>
        <v>102867</v>
      </c>
      <c r="Q460" s="12">
        <f>StdO_Customers_Residential!Q460+StdO_Customers_Small_Commercial!Q460+StdO_Customers_Lighting!Q460</f>
        <v>107297</v>
      </c>
      <c r="R460" s="12">
        <f>StdO_Customers_Residential!R460+StdO_Customers_Small_Commercial!R460+StdO_Customers_Lighting!R460</f>
        <v>113690</v>
      </c>
      <c r="S460" s="12">
        <f>StdO_Customers_Residential!S460+StdO_Customers_Small_Commercial!S460+StdO_Customers_Lighting!S460</f>
        <v>124679</v>
      </c>
      <c r="T460" s="12">
        <f>StdO_Customers_Residential!T460+StdO_Customers_Small_Commercial!T460+StdO_Customers_Lighting!T460</f>
        <v>128810</v>
      </c>
      <c r="U460" s="12">
        <f>StdO_Customers_Residential!U460+StdO_Customers_Small_Commercial!U460+StdO_Customers_Lighting!U460</f>
        <v>142035</v>
      </c>
      <c r="V460" s="12">
        <f>StdO_Customers_Residential!V460+StdO_Customers_Small_Commercial!V460+StdO_Customers_Lighting!V460</f>
        <v>136559</v>
      </c>
      <c r="W460" s="12">
        <f>StdO_Customers_Residential!W460+StdO_Customers_Small_Commercial!W460+StdO_Customers_Lighting!W460</f>
        <v>113164</v>
      </c>
      <c r="X460" s="12">
        <f>StdO_Customers_Residential!X460+StdO_Customers_Small_Commercial!X460+StdO_Customers_Lighting!X460</f>
        <v>91096</v>
      </c>
      <c r="Y460" s="12">
        <f>StdO_Customers_Residential!Y460+StdO_Customers_Small_Commercial!Y460+StdO_Customers_Lighting!Y460</f>
        <v>82010</v>
      </c>
      <c r="AA460" s="2">
        <f>IFERROR(INDEX('Holiday Schedule'!$D$3:$D$24,MATCH(Total_StdO_Customers!A460,'Holiday Schedule'!$C$3:$C$24,0)),0)</f>
        <v>0</v>
      </c>
      <c r="AB460" s="2">
        <f t="shared" si="56"/>
        <v>5</v>
      </c>
      <c r="AC460" s="2">
        <f t="shared" si="57"/>
        <v>1883211</v>
      </c>
      <c r="AD460" s="5">
        <f t="shared" si="58"/>
        <v>643060</v>
      </c>
      <c r="AE460" s="5">
        <f t="shared" si="59"/>
        <v>2526271</v>
      </c>
      <c r="AG460" s="2">
        <f t="shared" si="60"/>
        <v>3</v>
      </c>
      <c r="AH460" s="2">
        <f t="shared" si="61"/>
        <v>2025</v>
      </c>
      <c r="AJ460" s="5">
        <f t="shared" si="62"/>
        <v>142035</v>
      </c>
      <c r="AK460" s="2">
        <f t="shared" si="63"/>
        <v>20</v>
      </c>
    </row>
    <row r="461" spans="1:37" x14ac:dyDescent="0.25">
      <c r="A461" s="4">
        <v>45744</v>
      </c>
      <c r="B461" s="12">
        <f>StdO_Customers_Residential!B461+StdO_Customers_Small_Commercial!B461+StdO_Customers_Lighting!B461</f>
        <v>76275</v>
      </c>
      <c r="C461" s="12">
        <f>StdO_Customers_Residential!C461+StdO_Customers_Small_Commercial!C461+StdO_Customers_Lighting!C461</f>
        <v>71036</v>
      </c>
      <c r="D461" s="12">
        <f>StdO_Customers_Residential!D461+StdO_Customers_Small_Commercial!D461+StdO_Customers_Lighting!D461</f>
        <v>69468</v>
      </c>
      <c r="E461" s="12">
        <f>StdO_Customers_Residential!E461+StdO_Customers_Small_Commercial!E461+StdO_Customers_Lighting!E461</f>
        <v>71552</v>
      </c>
      <c r="F461" s="12">
        <f>StdO_Customers_Residential!F461+StdO_Customers_Small_Commercial!F461+StdO_Customers_Lighting!F461</f>
        <v>73660</v>
      </c>
      <c r="G461" s="12">
        <f>StdO_Customers_Residential!G461+StdO_Customers_Small_Commercial!G461+StdO_Customers_Lighting!G461</f>
        <v>84637</v>
      </c>
      <c r="H461" s="12">
        <f>StdO_Customers_Residential!H461+StdO_Customers_Small_Commercial!H461+StdO_Customers_Lighting!H461</f>
        <v>111430</v>
      </c>
      <c r="I461" s="12">
        <f>StdO_Customers_Residential!I461+StdO_Customers_Small_Commercial!I461+StdO_Customers_Lighting!I461</f>
        <v>124734</v>
      </c>
      <c r="J461" s="12">
        <f>StdO_Customers_Residential!J461+StdO_Customers_Small_Commercial!J461+StdO_Customers_Lighting!J461</f>
        <v>120990</v>
      </c>
      <c r="K461" s="12">
        <f>StdO_Customers_Residential!K461+StdO_Customers_Small_Commercial!K461+StdO_Customers_Lighting!K461</f>
        <v>121104</v>
      </c>
      <c r="L461" s="12">
        <f>StdO_Customers_Residential!L461+StdO_Customers_Small_Commercial!L461+StdO_Customers_Lighting!L461</f>
        <v>118964</v>
      </c>
      <c r="M461" s="12">
        <f>StdO_Customers_Residential!M461+StdO_Customers_Small_Commercial!M461+StdO_Customers_Lighting!M461</f>
        <v>114731</v>
      </c>
      <c r="N461" s="12">
        <f>StdO_Customers_Residential!N461+StdO_Customers_Small_Commercial!N461+StdO_Customers_Lighting!N461</f>
        <v>111599</v>
      </c>
      <c r="O461" s="12">
        <f>StdO_Customers_Residential!O461+StdO_Customers_Small_Commercial!O461+StdO_Customers_Lighting!O461</f>
        <v>106372</v>
      </c>
      <c r="P461" s="12">
        <f>StdO_Customers_Residential!P461+StdO_Customers_Small_Commercial!P461+StdO_Customers_Lighting!P461</f>
        <v>102307</v>
      </c>
      <c r="Q461" s="12">
        <f>StdO_Customers_Residential!Q461+StdO_Customers_Small_Commercial!Q461+StdO_Customers_Lighting!Q461</f>
        <v>106711</v>
      </c>
      <c r="R461" s="12">
        <f>StdO_Customers_Residential!R461+StdO_Customers_Small_Commercial!R461+StdO_Customers_Lighting!R461</f>
        <v>113065</v>
      </c>
      <c r="S461" s="12">
        <f>StdO_Customers_Residential!S461+StdO_Customers_Small_Commercial!S461+StdO_Customers_Lighting!S461</f>
        <v>123989</v>
      </c>
      <c r="T461" s="12">
        <f>StdO_Customers_Residential!T461+StdO_Customers_Small_Commercial!T461+StdO_Customers_Lighting!T461</f>
        <v>128102</v>
      </c>
      <c r="U461" s="12">
        <f>StdO_Customers_Residential!U461+StdO_Customers_Small_Commercial!U461+StdO_Customers_Lighting!U461</f>
        <v>141250</v>
      </c>
      <c r="V461" s="12">
        <f>StdO_Customers_Residential!V461+StdO_Customers_Small_Commercial!V461+StdO_Customers_Lighting!V461</f>
        <v>135807</v>
      </c>
      <c r="W461" s="12">
        <f>StdO_Customers_Residential!W461+StdO_Customers_Small_Commercial!W461+StdO_Customers_Lighting!W461</f>
        <v>112546</v>
      </c>
      <c r="X461" s="12">
        <f>StdO_Customers_Residential!X461+StdO_Customers_Small_Commercial!X461+StdO_Customers_Lighting!X461</f>
        <v>90604</v>
      </c>
      <c r="Y461" s="12">
        <f>StdO_Customers_Residential!Y461+StdO_Customers_Small_Commercial!Y461+StdO_Customers_Lighting!Y461</f>
        <v>81571</v>
      </c>
      <c r="AA461" s="2">
        <f>IFERROR(INDEX('Holiday Schedule'!$D$3:$D$24,MATCH(Total_StdO_Customers!A461,'Holiday Schedule'!$C$3:$C$24,0)),0)</f>
        <v>0</v>
      </c>
      <c r="AB461" s="2">
        <f t="shared" si="56"/>
        <v>6</v>
      </c>
      <c r="AC461" s="2">
        <f t="shared" si="57"/>
        <v>1872875</v>
      </c>
      <c r="AD461" s="5">
        <f t="shared" si="58"/>
        <v>639629</v>
      </c>
      <c r="AE461" s="5">
        <f t="shared" si="59"/>
        <v>2512504</v>
      </c>
      <c r="AG461" s="2">
        <f t="shared" si="60"/>
        <v>3</v>
      </c>
      <c r="AH461" s="2">
        <f t="shared" si="61"/>
        <v>2025</v>
      </c>
      <c r="AJ461" s="5">
        <f t="shared" si="62"/>
        <v>141250</v>
      </c>
      <c r="AK461" s="2">
        <f t="shared" si="63"/>
        <v>20</v>
      </c>
    </row>
    <row r="462" spans="1:37" x14ac:dyDescent="0.25">
      <c r="A462" s="4">
        <v>45745</v>
      </c>
      <c r="B462" s="12">
        <f>StdO_Customers_Residential!B462+StdO_Customers_Small_Commercial!B462+StdO_Customers_Lighting!B462</f>
        <v>76718</v>
      </c>
      <c r="C462" s="12">
        <f>StdO_Customers_Residential!C462+StdO_Customers_Small_Commercial!C462+StdO_Customers_Lighting!C462</f>
        <v>65488</v>
      </c>
      <c r="D462" s="12">
        <f>StdO_Customers_Residential!D462+StdO_Customers_Small_Commercial!D462+StdO_Customers_Lighting!D462</f>
        <v>70259</v>
      </c>
      <c r="E462" s="12">
        <f>StdO_Customers_Residential!E462+StdO_Customers_Small_Commercial!E462+StdO_Customers_Lighting!E462</f>
        <v>70715</v>
      </c>
      <c r="F462" s="12">
        <f>StdO_Customers_Residential!F462+StdO_Customers_Small_Commercial!F462+StdO_Customers_Lighting!F462</f>
        <v>73147</v>
      </c>
      <c r="G462" s="12">
        <f>StdO_Customers_Residential!G462+StdO_Customers_Small_Commercial!G462+StdO_Customers_Lighting!G462</f>
        <v>80901</v>
      </c>
      <c r="H462" s="12">
        <f>StdO_Customers_Residential!H462+StdO_Customers_Small_Commercial!H462+StdO_Customers_Lighting!H462</f>
        <v>101183</v>
      </c>
      <c r="I462" s="12">
        <f>StdO_Customers_Residential!I462+StdO_Customers_Small_Commercial!I462+StdO_Customers_Lighting!I462</f>
        <v>114066</v>
      </c>
      <c r="J462" s="12">
        <f>StdO_Customers_Residential!J462+StdO_Customers_Small_Commercial!J462+StdO_Customers_Lighting!J462</f>
        <v>121218</v>
      </c>
      <c r="K462" s="12">
        <f>StdO_Customers_Residential!K462+StdO_Customers_Small_Commercial!K462+StdO_Customers_Lighting!K462</f>
        <v>126075</v>
      </c>
      <c r="L462" s="12">
        <f>StdO_Customers_Residential!L462+StdO_Customers_Small_Commercial!L462+StdO_Customers_Lighting!L462</f>
        <v>122916</v>
      </c>
      <c r="M462" s="12">
        <f>StdO_Customers_Residential!M462+StdO_Customers_Small_Commercial!M462+StdO_Customers_Lighting!M462</f>
        <v>119667</v>
      </c>
      <c r="N462" s="12">
        <f>StdO_Customers_Residential!N462+StdO_Customers_Small_Commercial!N462+StdO_Customers_Lighting!N462</f>
        <v>115490</v>
      </c>
      <c r="O462" s="12">
        <f>StdO_Customers_Residential!O462+StdO_Customers_Small_Commercial!O462+StdO_Customers_Lighting!O462</f>
        <v>110508</v>
      </c>
      <c r="P462" s="12">
        <f>StdO_Customers_Residential!P462+StdO_Customers_Small_Commercial!P462+StdO_Customers_Lighting!P462</f>
        <v>104463</v>
      </c>
      <c r="Q462" s="12">
        <f>StdO_Customers_Residential!Q462+StdO_Customers_Small_Commercial!Q462+StdO_Customers_Lighting!Q462</f>
        <v>108337</v>
      </c>
      <c r="R462" s="12">
        <f>StdO_Customers_Residential!R462+StdO_Customers_Small_Commercial!R462+StdO_Customers_Lighting!R462</f>
        <v>114961</v>
      </c>
      <c r="S462" s="12">
        <f>StdO_Customers_Residential!S462+StdO_Customers_Small_Commercial!S462+StdO_Customers_Lighting!S462</f>
        <v>125484</v>
      </c>
      <c r="T462" s="12">
        <f>StdO_Customers_Residential!T462+StdO_Customers_Small_Commercial!T462+StdO_Customers_Lighting!T462</f>
        <v>130342</v>
      </c>
      <c r="U462" s="12">
        <f>StdO_Customers_Residential!U462+StdO_Customers_Small_Commercial!U462+StdO_Customers_Lighting!U462</f>
        <v>142789</v>
      </c>
      <c r="V462" s="12">
        <f>StdO_Customers_Residential!V462+StdO_Customers_Small_Commercial!V462+StdO_Customers_Lighting!V462</f>
        <v>137751</v>
      </c>
      <c r="W462" s="12">
        <f>StdO_Customers_Residential!W462+StdO_Customers_Small_Commercial!W462+StdO_Customers_Lighting!W462</f>
        <v>111854</v>
      </c>
      <c r="X462" s="12">
        <f>StdO_Customers_Residential!X462+StdO_Customers_Small_Commercial!X462+StdO_Customers_Lighting!X462</f>
        <v>91582</v>
      </c>
      <c r="Y462" s="12">
        <f>StdO_Customers_Residential!Y462+StdO_Customers_Small_Commercial!Y462+StdO_Customers_Lighting!Y462</f>
        <v>82037</v>
      </c>
      <c r="AA462" s="2">
        <f>IFERROR(INDEX('Holiday Schedule'!$D$3:$D$24,MATCH(Total_StdO_Customers!A462,'Holiday Schedule'!$C$3:$C$24,0)),0)</f>
        <v>0</v>
      </c>
      <c r="AB462" s="2">
        <f t="shared" si="56"/>
        <v>7</v>
      </c>
      <c r="AC462" s="2">
        <f t="shared" si="57"/>
        <v>0</v>
      </c>
      <c r="AD462" s="5">
        <f t="shared" si="58"/>
        <v>2517951</v>
      </c>
      <c r="AE462" s="5">
        <f t="shared" si="59"/>
        <v>2517951</v>
      </c>
      <c r="AG462" s="2">
        <f t="shared" si="60"/>
        <v>3</v>
      </c>
      <c r="AH462" s="2">
        <f t="shared" si="61"/>
        <v>2025</v>
      </c>
      <c r="AJ462" s="5">
        <f t="shared" si="62"/>
        <v>142789</v>
      </c>
      <c r="AK462" s="2">
        <f t="shared" si="63"/>
        <v>20</v>
      </c>
    </row>
    <row r="463" spans="1:37" x14ac:dyDescent="0.25">
      <c r="A463" s="4">
        <v>45746</v>
      </c>
      <c r="B463" s="12">
        <f>StdO_Customers_Residential!B463+StdO_Customers_Small_Commercial!B463+StdO_Customers_Lighting!B463</f>
        <v>76718</v>
      </c>
      <c r="C463" s="12">
        <f>StdO_Customers_Residential!C463+StdO_Customers_Small_Commercial!C463+StdO_Customers_Lighting!C463</f>
        <v>65489</v>
      </c>
      <c r="D463" s="12">
        <f>StdO_Customers_Residential!D463+StdO_Customers_Small_Commercial!D463+StdO_Customers_Lighting!D463</f>
        <v>70258</v>
      </c>
      <c r="E463" s="12">
        <f>StdO_Customers_Residential!E463+StdO_Customers_Small_Commercial!E463+StdO_Customers_Lighting!E463</f>
        <v>70714</v>
      </c>
      <c r="F463" s="12">
        <f>StdO_Customers_Residential!F463+StdO_Customers_Small_Commercial!F463+StdO_Customers_Lighting!F463</f>
        <v>73148</v>
      </c>
      <c r="G463" s="12">
        <f>StdO_Customers_Residential!G463+StdO_Customers_Small_Commercial!G463+StdO_Customers_Lighting!G463</f>
        <v>80904</v>
      </c>
      <c r="H463" s="12">
        <f>StdO_Customers_Residential!H463+StdO_Customers_Small_Commercial!H463+StdO_Customers_Lighting!H463</f>
        <v>101128</v>
      </c>
      <c r="I463" s="12">
        <f>StdO_Customers_Residential!I463+StdO_Customers_Small_Commercial!I463+StdO_Customers_Lighting!I463</f>
        <v>114060</v>
      </c>
      <c r="J463" s="12">
        <f>StdO_Customers_Residential!J463+StdO_Customers_Small_Commercial!J463+StdO_Customers_Lighting!J463</f>
        <v>121220</v>
      </c>
      <c r="K463" s="12">
        <f>StdO_Customers_Residential!K463+StdO_Customers_Small_Commercial!K463+StdO_Customers_Lighting!K463</f>
        <v>126077</v>
      </c>
      <c r="L463" s="12">
        <f>StdO_Customers_Residential!L463+StdO_Customers_Small_Commercial!L463+StdO_Customers_Lighting!L463</f>
        <v>122917</v>
      </c>
      <c r="M463" s="12">
        <f>StdO_Customers_Residential!M463+StdO_Customers_Small_Commercial!M463+StdO_Customers_Lighting!M463</f>
        <v>119667</v>
      </c>
      <c r="N463" s="12">
        <f>StdO_Customers_Residential!N463+StdO_Customers_Small_Commercial!N463+StdO_Customers_Lighting!N463</f>
        <v>115492</v>
      </c>
      <c r="O463" s="12">
        <f>StdO_Customers_Residential!O463+StdO_Customers_Small_Commercial!O463+StdO_Customers_Lighting!O463</f>
        <v>110510</v>
      </c>
      <c r="P463" s="12">
        <f>StdO_Customers_Residential!P463+StdO_Customers_Small_Commercial!P463+StdO_Customers_Lighting!P463</f>
        <v>104464</v>
      </c>
      <c r="Q463" s="12">
        <f>StdO_Customers_Residential!Q463+StdO_Customers_Small_Commercial!Q463+StdO_Customers_Lighting!Q463</f>
        <v>108341</v>
      </c>
      <c r="R463" s="12">
        <f>StdO_Customers_Residential!R463+StdO_Customers_Small_Commercial!R463+StdO_Customers_Lighting!R463</f>
        <v>114962</v>
      </c>
      <c r="S463" s="12">
        <f>StdO_Customers_Residential!S463+StdO_Customers_Small_Commercial!S463+StdO_Customers_Lighting!S463</f>
        <v>125485</v>
      </c>
      <c r="T463" s="12">
        <f>StdO_Customers_Residential!T463+StdO_Customers_Small_Commercial!T463+StdO_Customers_Lighting!T463</f>
        <v>130412</v>
      </c>
      <c r="U463" s="12">
        <f>StdO_Customers_Residential!U463+StdO_Customers_Small_Commercial!U463+StdO_Customers_Lighting!U463</f>
        <v>142785</v>
      </c>
      <c r="V463" s="12">
        <f>StdO_Customers_Residential!V463+StdO_Customers_Small_Commercial!V463+StdO_Customers_Lighting!V463</f>
        <v>137755</v>
      </c>
      <c r="W463" s="12">
        <f>StdO_Customers_Residential!W463+StdO_Customers_Small_Commercial!W463+StdO_Customers_Lighting!W463</f>
        <v>111852</v>
      </c>
      <c r="X463" s="12">
        <f>StdO_Customers_Residential!X463+StdO_Customers_Small_Commercial!X463+StdO_Customers_Lighting!X463</f>
        <v>91583</v>
      </c>
      <c r="Y463" s="12">
        <f>StdO_Customers_Residential!Y463+StdO_Customers_Small_Commercial!Y463+StdO_Customers_Lighting!Y463</f>
        <v>82035</v>
      </c>
      <c r="AA463" s="2">
        <f>IFERROR(INDEX('Holiday Schedule'!$D$3:$D$24,MATCH(Total_StdO_Customers!A463,'Holiday Schedule'!$C$3:$C$24,0)),0)</f>
        <v>0</v>
      </c>
      <c r="AB463" s="2">
        <f t="shared" si="56"/>
        <v>1</v>
      </c>
      <c r="AC463" s="2">
        <f t="shared" si="57"/>
        <v>0</v>
      </c>
      <c r="AD463" s="5">
        <f t="shared" si="58"/>
        <v>2517976</v>
      </c>
      <c r="AE463" s="5">
        <f t="shared" si="59"/>
        <v>2517976</v>
      </c>
      <c r="AG463" s="2">
        <f t="shared" si="60"/>
        <v>3</v>
      </c>
      <c r="AH463" s="2">
        <f t="shared" si="61"/>
        <v>2025</v>
      </c>
      <c r="AJ463" s="5">
        <f t="shared" si="62"/>
        <v>142785</v>
      </c>
      <c r="AK463" s="2">
        <f t="shared" si="63"/>
        <v>20</v>
      </c>
    </row>
    <row r="464" spans="1:37" x14ac:dyDescent="0.25">
      <c r="A464" s="4">
        <v>45747</v>
      </c>
      <c r="B464" s="12">
        <f>StdO_Customers_Residential!B464+StdO_Customers_Small_Commercial!B464+StdO_Customers_Lighting!B464</f>
        <v>75473</v>
      </c>
      <c r="C464" s="12">
        <f>StdO_Customers_Residential!C464+StdO_Customers_Small_Commercial!C464+StdO_Customers_Lighting!C464</f>
        <v>70290</v>
      </c>
      <c r="D464" s="12">
        <f>StdO_Customers_Residential!D464+StdO_Customers_Small_Commercial!D464+StdO_Customers_Lighting!D464</f>
        <v>68737</v>
      </c>
      <c r="E464" s="12">
        <f>StdO_Customers_Residential!E464+StdO_Customers_Small_Commercial!E464+StdO_Customers_Lighting!E464</f>
        <v>70798</v>
      </c>
      <c r="F464" s="12">
        <f>StdO_Customers_Residential!F464+StdO_Customers_Small_Commercial!F464+StdO_Customers_Lighting!F464</f>
        <v>72884</v>
      </c>
      <c r="G464" s="12">
        <f>StdO_Customers_Residential!G464+StdO_Customers_Small_Commercial!G464+StdO_Customers_Lighting!G464</f>
        <v>83744</v>
      </c>
      <c r="H464" s="12">
        <f>StdO_Customers_Residential!H464+StdO_Customers_Small_Commercial!H464+StdO_Customers_Lighting!H464</f>
        <v>110296</v>
      </c>
      <c r="I464" s="12">
        <f>StdO_Customers_Residential!I464+StdO_Customers_Small_Commercial!I464+StdO_Customers_Lighting!I464</f>
        <v>123413</v>
      </c>
      <c r="J464" s="12">
        <f>StdO_Customers_Residential!J464+StdO_Customers_Small_Commercial!J464+StdO_Customers_Lighting!J464</f>
        <v>119696</v>
      </c>
      <c r="K464" s="12">
        <f>StdO_Customers_Residential!K464+StdO_Customers_Small_Commercial!K464+StdO_Customers_Lighting!K464</f>
        <v>119806</v>
      </c>
      <c r="L464" s="12">
        <f>StdO_Customers_Residential!L464+StdO_Customers_Small_Commercial!L464+StdO_Customers_Lighting!L464</f>
        <v>117687</v>
      </c>
      <c r="M464" s="12">
        <f>StdO_Customers_Residential!M464+StdO_Customers_Small_Commercial!M464+StdO_Customers_Lighting!M464</f>
        <v>113498</v>
      </c>
      <c r="N464" s="12">
        <f>StdO_Customers_Residential!N464+StdO_Customers_Small_Commercial!N464+StdO_Customers_Lighting!N464</f>
        <v>110400</v>
      </c>
      <c r="O464" s="12">
        <f>StdO_Customers_Residential!O464+StdO_Customers_Small_Commercial!O464+StdO_Customers_Lighting!O464</f>
        <v>105228</v>
      </c>
      <c r="P464" s="12">
        <f>StdO_Customers_Residential!P464+StdO_Customers_Small_Commercial!P464+StdO_Customers_Lighting!P464</f>
        <v>101206</v>
      </c>
      <c r="Q464" s="12">
        <f>StdO_Customers_Residential!Q464+StdO_Customers_Small_Commercial!Q464+StdO_Customers_Lighting!Q464</f>
        <v>105565</v>
      </c>
      <c r="R464" s="12">
        <f>StdO_Customers_Residential!R464+StdO_Customers_Small_Commercial!R464+StdO_Customers_Lighting!R464</f>
        <v>111853</v>
      </c>
      <c r="S464" s="12">
        <f>StdO_Customers_Residential!S464+StdO_Customers_Small_Commercial!S464+StdO_Customers_Lighting!S464</f>
        <v>122672</v>
      </c>
      <c r="T464" s="12">
        <f>StdO_Customers_Residential!T464+StdO_Customers_Small_Commercial!T464+StdO_Customers_Lighting!T464</f>
        <v>126773</v>
      </c>
      <c r="U464" s="12">
        <f>StdO_Customers_Residential!U464+StdO_Customers_Small_Commercial!U464+StdO_Customers_Lighting!U464</f>
        <v>139758</v>
      </c>
      <c r="V464" s="12">
        <f>StdO_Customers_Residential!V464+StdO_Customers_Small_Commercial!V464+StdO_Customers_Lighting!V464</f>
        <v>134375</v>
      </c>
      <c r="W464" s="12">
        <f>StdO_Customers_Residential!W464+StdO_Customers_Small_Commercial!W464+StdO_Customers_Lighting!W464</f>
        <v>111359</v>
      </c>
      <c r="X464" s="12">
        <f>StdO_Customers_Residential!X464+StdO_Customers_Small_Commercial!X464+StdO_Customers_Lighting!X464</f>
        <v>89649</v>
      </c>
      <c r="Y464" s="12">
        <f>StdO_Customers_Residential!Y464+StdO_Customers_Small_Commercial!Y464+StdO_Customers_Lighting!Y464</f>
        <v>80709</v>
      </c>
      <c r="AA464" s="2">
        <f>IFERROR(INDEX('Holiday Schedule'!$D$3:$D$24,MATCH(Total_StdO_Customers!A464,'Holiday Schedule'!$C$3:$C$24,0)),0)</f>
        <v>0</v>
      </c>
      <c r="AB464" s="2">
        <f t="shared" si="56"/>
        <v>2</v>
      </c>
      <c r="AC464" s="2">
        <f t="shared" si="57"/>
        <v>1852938</v>
      </c>
      <c r="AD464" s="5">
        <f t="shared" si="58"/>
        <v>632931</v>
      </c>
      <c r="AE464" s="5">
        <f t="shared" si="59"/>
        <v>2485869</v>
      </c>
      <c r="AG464" s="2">
        <f t="shared" si="60"/>
        <v>3</v>
      </c>
      <c r="AH464" s="2">
        <f t="shared" si="61"/>
        <v>2025</v>
      </c>
      <c r="AJ464" s="5">
        <f t="shared" si="62"/>
        <v>139758</v>
      </c>
      <c r="AK464" s="2">
        <f t="shared" si="63"/>
        <v>20</v>
      </c>
    </row>
    <row r="465" spans="1:37" x14ac:dyDescent="0.25">
      <c r="A465" s="4">
        <v>45748</v>
      </c>
      <c r="B465" s="12">
        <f>StdO_Customers_Residential!B465+StdO_Customers_Small_Commercial!B465+StdO_Customers_Lighting!B465</f>
        <v>65550</v>
      </c>
      <c r="C465" s="12">
        <f>StdO_Customers_Residential!C465+StdO_Customers_Small_Commercial!C465+StdO_Customers_Lighting!C465</f>
        <v>61975</v>
      </c>
      <c r="D465" s="12">
        <f>StdO_Customers_Residential!D465+StdO_Customers_Small_Commercial!D465+StdO_Customers_Lighting!D465</f>
        <v>59681</v>
      </c>
      <c r="E465" s="12">
        <f>StdO_Customers_Residential!E465+StdO_Customers_Small_Commercial!E465+StdO_Customers_Lighting!E465</f>
        <v>60576</v>
      </c>
      <c r="F465" s="12">
        <f>StdO_Customers_Residential!F465+StdO_Customers_Small_Commercial!F465+StdO_Customers_Lighting!F465</f>
        <v>63522</v>
      </c>
      <c r="G465" s="12">
        <f>StdO_Customers_Residential!G465+StdO_Customers_Small_Commercial!G465+StdO_Customers_Lighting!G465</f>
        <v>73579</v>
      </c>
      <c r="H465" s="12">
        <f>StdO_Customers_Residential!H465+StdO_Customers_Small_Commercial!H465+StdO_Customers_Lighting!H465</f>
        <v>97577</v>
      </c>
      <c r="I465" s="12">
        <f>StdO_Customers_Residential!I465+StdO_Customers_Small_Commercial!I465+StdO_Customers_Lighting!I465</f>
        <v>111717</v>
      </c>
      <c r="J465" s="12">
        <f>StdO_Customers_Residential!J465+StdO_Customers_Small_Commercial!J465+StdO_Customers_Lighting!J465</f>
        <v>111188</v>
      </c>
      <c r="K465" s="12">
        <f>StdO_Customers_Residential!K465+StdO_Customers_Small_Commercial!K465+StdO_Customers_Lighting!K465</f>
        <v>109578</v>
      </c>
      <c r="L465" s="12">
        <f>StdO_Customers_Residential!L465+StdO_Customers_Small_Commercial!L465+StdO_Customers_Lighting!L465</f>
        <v>106928</v>
      </c>
      <c r="M465" s="12">
        <f>StdO_Customers_Residential!M465+StdO_Customers_Small_Commercial!M465+StdO_Customers_Lighting!M465</f>
        <v>99804</v>
      </c>
      <c r="N465" s="12">
        <f>StdO_Customers_Residential!N465+StdO_Customers_Small_Commercial!N465+StdO_Customers_Lighting!N465</f>
        <v>97336</v>
      </c>
      <c r="O465" s="12">
        <f>StdO_Customers_Residential!O465+StdO_Customers_Small_Commercial!O465+StdO_Customers_Lighting!O465</f>
        <v>92566</v>
      </c>
      <c r="P465" s="12">
        <f>StdO_Customers_Residential!P465+StdO_Customers_Small_Commercial!P465+StdO_Customers_Lighting!P465</f>
        <v>88182</v>
      </c>
      <c r="Q465" s="12">
        <f>StdO_Customers_Residential!Q465+StdO_Customers_Small_Commercial!Q465+StdO_Customers_Lighting!Q465</f>
        <v>91560</v>
      </c>
      <c r="R465" s="12">
        <f>StdO_Customers_Residential!R465+StdO_Customers_Small_Commercial!R465+StdO_Customers_Lighting!R465</f>
        <v>98011</v>
      </c>
      <c r="S465" s="12">
        <f>StdO_Customers_Residential!S465+StdO_Customers_Small_Commercial!S465+StdO_Customers_Lighting!S465</f>
        <v>108654</v>
      </c>
      <c r="T465" s="12">
        <f>StdO_Customers_Residential!T465+StdO_Customers_Small_Commercial!T465+StdO_Customers_Lighting!T465</f>
        <v>109845</v>
      </c>
      <c r="U465" s="12">
        <f>StdO_Customers_Residential!U465+StdO_Customers_Small_Commercial!U465+StdO_Customers_Lighting!U465</f>
        <v>124485</v>
      </c>
      <c r="V465" s="12">
        <f>StdO_Customers_Residential!V465+StdO_Customers_Small_Commercial!V465+StdO_Customers_Lighting!V465</f>
        <v>117771</v>
      </c>
      <c r="W465" s="12">
        <f>StdO_Customers_Residential!W465+StdO_Customers_Small_Commercial!W465+StdO_Customers_Lighting!W465</f>
        <v>99787</v>
      </c>
      <c r="X465" s="12">
        <f>StdO_Customers_Residential!X465+StdO_Customers_Small_Commercial!X465+StdO_Customers_Lighting!X465</f>
        <v>82513</v>
      </c>
      <c r="Y465" s="12">
        <f>StdO_Customers_Residential!Y465+StdO_Customers_Small_Commercial!Y465+StdO_Customers_Lighting!Y465</f>
        <v>70670</v>
      </c>
      <c r="AA465" s="2">
        <f>IFERROR(INDEX('Holiday Schedule'!$D$3:$D$24,MATCH(Total_StdO_Customers!A465,'Holiday Schedule'!$C$3:$C$24,0)),0)</f>
        <v>0</v>
      </c>
      <c r="AB465" s="2">
        <f t="shared" si="56"/>
        <v>3</v>
      </c>
      <c r="AC465" s="2">
        <f t="shared" si="57"/>
        <v>1649925</v>
      </c>
      <c r="AD465" s="5">
        <f t="shared" si="58"/>
        <v>553130</v>
      </c>
      <c r="AE465" s="5">
        <f t="shared" si="59"/>
        <v>2203055</v>
      </c>
      <c r="AG465" s="2">
        <f t="shared" si="60"/>
        <v>4</v>
      </c>
      <c r="AH465" s="2">
        <f t="shared" si="61"/>
        <v>2025</v>
      </c>
      <c r="AJ465" s="5">
        <f t="shared" si="62"/>
        <v>124485</v>
      </c>
      <c r="AK465" s="2">
        <f t="shared" si="63"/>
        <v>20</v>
      </c>
    </row>
    <row r="466" spans="1:37" x14ac:dyDescent="0.25">
      <c r="A466" s="4">
        <v>45749</v>
      </c>
      <c r="B466" s="12">
        <f>StdO_Customers_Residential!B466+StdO_Customers_Small_Commercial!B466+StdO_Customers_Lighting!B466</f>
        <v>64795</v>
      </c>
      <c r="C466" s="12">
        <f>StdO_Customers_Residential!C466+StdO_Customers_Small_Commercial!C466+StdO_Customers_Lighting!C466</f>
        <v>61261</v>
      </c>
      <c r="D466" s="12">
        <f>StdO_Customers_Residential!D466+StdO_Customers_Small_Commercial!D466+StdO_Customers_Lighting!D466</f>
        <v>58997</v>
      </c>
      <c r="E466" s="12">
        <f>StdO_Customers_Residential!E466+StdO_Customers_Small_Commercial!E466+StdO_Customers_Lighting!E466</f>
        <v>59881</v>
      </c>
      <c r="F466" s="12">
        <f>StdO_Customers_Residential!F466+StdO_Customers_Small_Commercial!F466+StdO_Customers_Lighting!F466</f>
        <v>62792</v>
      </c>
      <c r="G466" s="12">
        <f>StdO_Customers_Residential!G466+StdO_Customers_Small_Commercial!G466+StdO_Customers_Lighting!G466</f>
        <v>72725</v>
      </c>
      <c r="H466" s="12">
        <f>StdO_Customers_Residential!H466+StdO_Customers_Small_Commercial!H466+StdO_Customers_Lighting!H466</f>
        <v>96350</v>
      </c>
      <c r="I466" s="12">
        <f>StdO_Customers_Residential!I466+StdO_Customers_Small_Commercial!I466+StdO_Customers_Lighting!I466</f>
        <v>110385</v>
      </c>
      <c r="J466" s="12">
        <f>StdO_Customers_Residential!J466+StdO_Customers_Small_Commercial!J466+StdO_Customers_Lighting!J466</f>
        <v>109867</v>
      </c>
      <c r="K466" s="12">
        <f>StdO_Customers_Residential!K466+StdO_Customers_Small_Commercial!K466+StdO_Customers_Lighting!K466</f>
        <v>108279</v>
      </c>
      <c r="L466" s="12">
        <f>StdO_Customers_Residential!L466+StdO_Customers_Small_Commercial!L466+StdO_Customers_Lighting!L466</f>
        <v>105664</v>
      </c>
      <c r="M466" s="12">
        <f>StdO_Customers_Residential!M466+StdO_Customers_Small_Commercial!M466+StdO_Customers_Lighting!M466</f>
        <v>98628</v>
      </c>
      <c r="N466" s="12">
        <f>StdO_Customers_Residential!N466+StdO_Customers_Small_Commercial!N466+StdO_Customers_Lighting!N466</f>
        <v>96188</v>
      </c>
      <c r="O466" s="12">
        <f>StdO_Customers_Residential!O466+StdO_Customers_Small_Commercial!O466+StdO_Customers_Lighting!O466</f>
        <v>91478</v>
      </c>
      <c r="P466" s="12">
        <f>StdO_Customers_Residential!P466+StdO_Customers_Small_Commercial!P466+StdO_Customers_Lighting!P466</f>
        <v>87147</v>
      </c>
      <c r="Q466" s="12">
        <f>StdO_Customers_Residential!Q466+StdO_Customers_Small_Commercial!Q466+StdO_Customers_Lighting!Q466</f>
        <v>90482</v>
      </c>
      <c r="R466" s="12">
        <f>StdO_Customers_Residential!R466+StdO_Customers_Small_Commercial!R466+StdO_Customers_Lighting!R466</f>
        <v>96849</v>
      </c>
      <c r="S466" s="12">
        <f>StdO_Customers_Residential!S466+StdO_Customers_Small_Commercial!S466+StdO_Customers_Lighting!S466</f>
        <v>107353</v>
      </c>
      <c r="T466" s="12">
        <f>StdO_Customers_Residential!T466+StdO_Customers_Small_Commercial!T466+StdO_Customers_Lighting!T466</f>
        <v>108527</v>
      </c>
      <c r="U466" s="12">
        <f>StdO_Customers_Residential!U466+StdO_Customers_Small_Commercial!U466+StdO_Customers_Lighting!U466</f>
        <v>122992</v>
      </c>
      <c r="V466" s="12">
        <f>StdO_Customers_Residential!V466+StdO_Customers_Small_Commercial!V466+StdO_Customers_Lighting!V466</f>
        <v>116374</v>
      </c>
      <c r="W466" s="12">
        <f>StdO_Customers_Residential!W466+StdO_Customers_Small_Commercial!W466+StdO_Customers_Lighting!W466</f>
        <v>98609</v>
      </c>
      <c r="X466" s="12">
        <f>StdO_Customers_Residential!X466+StdO_Customers_Small_Commercial!X466+StdO_Customers_Lighting!X466</f>
        <v>81543</v>
      </c>
      <c r="Y466" s="12">
        <f>StdO_Customers_Residential!Y466+StdO_Customers_Small_Commercial!Y466+StdO_Customers_Lighting!Y466</f>
        <v>69848</v>
      </c>
      <c r="AA466" s="2">
        <f>IFERROR(INDEX('Holiday Schedule'!$D$3:$D$24,MATCH(Total_StdO_Customers!A466,'Holiday Schedule'!$C$3:$C$24,0)),0)</f>
        <v>0</v>
      </c>
      <c r="AB466" s="2">
        <f t="shared" si="56"/>
        <v>4</v>
      </c>
      <c r="AC466" s="2">
        <f t="shared" si="57"/>
        <v>1630365</v>
      </c>
      <c r="AD466" s="5">
        <f t="shared" si="58"/>
        <v>546649</v>
      </c>
      <c r="AE466" s="5">
        <f t="shared" si="59"/>
        <v>2177014</v>
      </c>
      <c r="AG466" s="2">
        <f t="shared" si="60"/>
        <v>4</v>
      </c>
      <c r="AH466" s="2">
        <f t="shared" si="61"/>
        <v>2025</v>
      </c>
      <c r="AJ466" s="5">
        <f t="shared" si="62"/>
        <v>122992</v>
      </c>
      <c r="AK466" s="2">
        <f t="shared" si="63"/>
        <v>20</v>
      </c>
    </row>
    <row r="467" spans="1:37" x14ac:dyDescent="0.25">
      <c r="A467" s="4">
        <v>45750</v>
      </c>
      <c r="B467" s="12">
        <f>StdO_Customers_Residential!B467+StdO_Customers_Small_Commercial!B467+StdO_Customers_Lighting!B467</f>
        <v>64458</v>
      </c>
      <c r="C467" s="12">
        <f>StdO_Customers_Residential!C467+StdO_Customers_Small_Commercial!C467+StdO_Customers_Lighting!C467</f>
        <v>60942</v>
      </c>
      <c r="D467" s="12">
        <f>StdO_Customers_Residential!D467+StdO_Customers_Small_Commercial!D467+StdO_Customers_Lighting!D467</f>
        <v>58689</v>
      </c>
      <c r="E467" s="12">
        <f>StdO_Customers_Residential!E467+StdO_Customers_Small_Commercial!E467+StdO_Customers_Lighting!E467</f>
        <v>59570</v>
      </c>
      <c r="F467" s="12">
        <f>StdO_Customers_Residential!F467+StdO_Customers_Small_Commercial!F467+StdO_Customers_Lighting!F467</f>
        <v>62466</v>
      </c>
      <c r="G467" s="12">
        <f>StdO_Customers_Residential!G467+StdO_Customers_Small_Commercial!G467+StdO_Customers_Lighting!G467</f>
        <v>72347</v>
      </c>
      <c r="H467" s="12">
        <f>StdO_Customers_Residential!H467+StdO_Customers_Small_Commercial!H467+StdO_Customers_Lighting!H467</f>
        <v>95925</v>
      </c>
      <c r="I467" s="12">
        <f>StdO_Customers_Residential!I467+StdO_Customers_Small_Commercial!I467+StdO_Customers_Lighting!I467</f>
        <v>109810</v>
      </c>
      <c r="J467" s="12">
        <f>StdO_Customers_Residential!J467+StdO_Customers_Small_Commercial!J467+StdO_Customers_Lighting!J467</f>
        <v>109280</v>
      </c>
      <c r="K467" s="12">
        <f>StdO_Customers_Residential!K467+StdO_Customers_Small_Commercial!K467+StdO_Customers_Lighting!K467</f>
        <v>107699</v>
      </c>
      <c r="L467" s="12">
        <f>StdO_Customers_Residential!L467+StdO_Customers_Small_Commercial!L467+StdO_Customers_Lighting!L467</f>
        <v>105095</v>
      </c>
      <c r="M467" s="12">
        <f>StdO_Customers_Residential!M467+StdO_Customers_Small_Commercial!M467+StdO_Customers_Lighting!M467</f>
        <v>98094</v>
      </c>
      <c r="N467" s="12">
        <f>StdO_Customers_Residential!N467+StdO_Customers_Small_Commercial!N467+StdO_Customers_Lighting!N467</f>
        <v>95667</v>
      </c>
      <c r="O467" s="12">
        <f>StdO_Customers_Residential!O467+StdO_Customers_Small_Commercial!O467+StdO_Customers_Lighting!O467</f>
        <v>90981</v>
      </c>
      <c r="P467" s="12">
        <f>StdO_Customers_Residential!P467+StdO_Customers_Small_Commercial!P467+StdO_Customers_Lighting!P467</f>
        <v>86672</v>
      </c>
      <c r="Q467" s="12">
        <f>StdO_Customers_Residential!Q467+StdO_Customers_Small_Commercial!Q467+StdO_Customers_Lighting!Q467</f>
        <v>89991</v>
      </c>
      <c r="R467" s="12">
        <f>StdO_Customers_Residential!R467+StdO_Customers_Small_Commercial!R467+StdO_Customers_Lighting!R467</f>
        <v>96329</v>
      </c>
      <c r="S467" s="12">
        <f>StdO_Customers_Residential!S467+StdO_Customers_Small_Commercial!S467+StdO_Customers_Lighting!S467</f>
        <v>106787</v>
      </c>
      <c r="T467" s="12">
        <f>StdO_Customers_Residential!T467+StdO_Customers_Small_Commercial!T467+StdO_Customers_Lighting!T467</f>
        <v>107968</v>
      </c>
      <c r="U467" s="12">
        <f>StdO_Customers_Residential!U467+StdO_Customers_Small_Commercial!U467+StdO_Customers_Lighting!U467</f>
        <v>122353</v>
      </c>
      <c r="V467" s="12">
        <f>StdO_Customers_Residential!V467+StdO_Customers_Small_Commercial!V467+StdO_Customers_Lighting!V467</f>
        <v>115777</v>
      </c>
      <c r="W467" s="12">
        <f>StdO_Customers_Residential!W467+StdO_Customers_Small_Commercial!W467+StdO_Customers_Lighting!W467</f>
        <v>98102</v>
      </c>
      <c r="X467" s="12">
        <f>StdO_Customers_Residential!X467+StdO_Customers_Small_Commercial!X467+StdO_Customers_Lighting!X467</f>
        <v>81124</v>
      </c>
      <c r="Y467" s="12">
        <f>StdO_Customers_Residential!Y467+StdO_Customers_Small_Commercial!Y467+StdO_Customers_Lighting!Y467</f>
        <v>69489</v>
      </c>
      <c r="AA467" s="2">
        <f>IFERROR(INDEX('Holiday Schedule'!$D$3:$D$24,MATCH(Total_StdO_Customers!A467,'Holiday Schedule'!$C$3:$C$24,0)),0)</f>
        <v>0</v>
      </c>
      <c r="AB467" s="2">
        <f t="shared" si="56"/>
        <v>5</v>
      </c>
      <c r="AC467" s="2">
        <f t="shared" si="57"/>
        <v>1621729</v>
      </c>
      <c r="AD467" s="5">
        <f t="shared" si="58"/>
        <v>543886</v>
      </c>
      <c r="AE467" s="5">
        <f t="shared" si="59"/>
        <v>2165615</v>
      </c>
      <c r="AG467" s="2">
        <f t="shared" si="60"/>
        <v>4</v>
      </c>
      <c r="AH467" s="2">
        <f t="shared" si="61"/>
        <v>2025</v>
      </c>
      <c r="AJ467" s="5">
        <f t="shared" si="62"/>
        <v>122353</v>
      </c>
      <c r="AK467" s="2">
        <f t="shared" si="63"/>
        <v>20</v>
      </c>
    </row>
    <row r="468" spans="1:37" x14ac:dyDescent="0.25">
      <c r="A468" s="4">
        <v>45751</v>
      </c>
      <c r="B468" s="12">
        <f>StdO_Customers_Residential!B468+StdO_Customers_Small_Commercial!B468+StdO_Customers_Lighting!B468</f>
        <v>63563</v>
      </c>
      <c r="C468" s="12">
        <f>StdO_Customers_Residential!C468+StdO_Customers_Small_Commercial!C468+StdO_Customers_Lighting!C468</f>
        <v>60099</v>
      </c>
      <c r="D468" s="12">
        <f>StdO_Customers_Residential!D468+StdO_Customers_Small_Commercial!D468+StdO_Customers_Lighting!D468</f>
        <v>57882</v>
      </c>
      <c r="E468" s="12">
        <f>StdO_Customers_Residential!E468+StdO_Customers_Small_Commercial!E468+StdO_Customers_Lighting!E468</f>
        <v>58746</v>
      </c>
      <c r="F468" s="12">
        <f>StdO_Customers_Residential!F468+StdO_Customers_Small_Commercial!F468+StdO_Customers_Lighting!F468</f>
        <v>61601</v>
      </c>
      <c r="G468" s="12">
        <f>StdO_Customers_Residential!G468+StdO_Customers_Small_Commercial!G468+StdO_Customers_Lighting!G468</f>
        <v>71339</v>
      </c>
      <c r="H468" s="12">
        <f>StdO_Customers_Residential!H468+StdO_Customers_Small_Commercial!H468+StdO_Customers_Lighting!H468</f>
        <v>94493</v>
      </c>
      <c r="I468" s="12">
        <f>StdO_Customers_Residential!I468+StdO_Customers_Small_Commercial!I468+StdO_Customers_Lighting!I468</f>
        <v>108242</v>
      </c>
      <c r="J468" s="12">
        <f>StdO_Customers_Residential!J468+StdO_Customers_Small_Commercial!J468+StdO_Customers_Lighting!J468</f>
        <v>107735</v>
      </c>
      <c r="K468" s="12">
        <f>StdO_Customers_Residential!K468+StdO_Customers_Small_Commercial!K468+StdO_Customers_Lighting!K468</f>
        <v>106183</v>
      </c>
      <c r="L468" s="12">
        <f>StdO_Customers_Residential!L468+StdO_Customers_Small_Commercial!L468+StdO_Customers_Lighting!L468</f>
        <v>103623</v>
      </c>
      <c r="M468" s="12">
        <f>StdO_Customers_Residential!M468+StdO_Customers_Small_Commercial!M468+StdO_Customers_Lighting!M468</f>
        <v>96728</v>
      </c>
      <c r="N468" s="12">
        <f>StdO_Customers_Residential!N468+StdO_Customers_Small_Commercial!N468+StdO_Customers_Lighting!N468</f>
        <v>94334</v>
      </c>
      <c r="O468" s="12">
        <f>StdO_Customers_Residential!O468+StdO_Customers_Small_Commercial!O468+StdO_Customers_Lighting!O468</f>
        <v>89719</v>
      </c>
      <c r="P468" s="12">
        <f>StdO_Customers_Residential!P468+StdO_Customers_Small_Commercial!P468+StdO_Customers_Lighting!P468</f>
        <v>85473</v>
      </c>
      <c r="Q468" s="12">
        <f>StdO_Customers_Residential!Q468+StdO_Customers_Small_Commercial!Q468+StdO_Customers_Lighting!Q468</f>
        <v>88740</v>
      </c>
      <c r="R468" s="12">
        <f>StdO_Customers_Residential!R468+StdO_Customers_Small_Commercial!R468+StdO_Customers_Lighting!R468</f>
        <v>94978</v>
      </c>
      <c r="S468" s="12">
        <f>StdO_Customers_Residential!S468+StdO_Customers_Small_Commercial!S468+StdO_Customers_Lighting!S468</f>
        <v>105264</v>
      </c>
      <c r="T468" s="12">
        <f>StdO_Customers_Residential!T468+StdO_Customers_Small_Commercial!T468+StdO_Customers_Lighting!T468</f>
        <v>106408</v>
      </c>
      <c r="U468" s="12">
        <f>StdO_Customers_Residential!U468+StdO_Customers_Small_Commercial!U468+StdO_Customers_Lighting!U468</f>
        <v>120573</v>
      </c>
      <c r="V468" s="12">
        <f>StdO_Customers_Residential!V468+StdO_Customers_Small_Commercial!V468+StdO_Customers_Lighting!V468</f>
        <v>114120</v>
      </c>
      <c r="W468" s="12">
        <f>StdO_Customers_Residential!W468+StdO_Customers_Small_Commercial!W468+StdO_Customers_Lighting!W468</f>
        <v>96706</v>
      </c>
      <c r="X468" s="12">
        <f>StdO_Customers_Residential!X468+StdO_Customers_Small_Commercial!X468+StdO_Customers_Lighting!X468</f>
        <v>79982</v>
      </c>
      <c r="Y468" s="12">
        <f>StdO_Customers_Residential!Y468+StdO_Customers_Small_Commercial!Y468+StdO_Customers_Lighting!Y468</f>
        <v>68515</v>
      </c>
      <c r="AA468" s="2">
        <f>IFERROR(INDEX('Holiday Schedule'!$D$3:$D$24,MATCH(Total_StdO_Customers!A468,'Holiday Schedule'!$C$3:$C$24,0)),0)</f>
        <v>0</v>
      </c>
      <c r="AB468" s="2">
        <f t="shared" si="56"/>
        <v>6</v>
      </c>
      <c r="AC468" s="2">
        <f t="shared" si="57"/>
        <v>1598808</v>
      </c>
      <c r="AD468" s="5">
        <f t="shared" si="58"/>
        <v>536238</v>
      </c>
      <c r="AE468" s="5">
        <f t="shared" si="59"/>
        <v>2135046</v>
      </c>
      <c r="AG468" s="2">
        <f t="shared" si="60"/>
        <v>4</v>
      </c>
      <c r="AH468" s="2">
        <f t="shared" si="61"/>
        <v>2025</v>
      </c>
      <c r="AJ468" s="5">
        <f t="shared" si="62"/>
        <v>120573</v>
      </c>
      <c r="AK468" s="2">
        <f t="shared" si="63"/>
        <v>20</v>
      </c>
    </row>
    <row r="469" spans="1:37" x14ac:dyDescent="0.25">
      <c r="A469" s="4">
        <v>45752</v>
      </c>
      <c r="B469" s="12">
        <f>StdO_Customers_Residential!B469+StdO_Customers_Small_Commercial!B469+StdO_Customers_Lighting!B469</f>
        <v>63272</v>
      </c>
      <c r="C469" s="12">
        <f>StdO_Customers_Residential!C469+StdO_Customers_Small_Commercial!C469+StdO_Customers_Lighting!C469</f>
        <v>59814</v>
      </c>
      <c r="D469" s="12">
        <f>StdO_Customers_Residential!D469+StdO_Customers_Small_Commercial!D469+StdO_Customers_Lighting!D469</f>
        <v>56468</v>
      </c>
      <c r="E469" s="12">
        <f>StdO_Customers_Residential!E469+StdO_Customers_Small_Commercial!E469+StdO_Customers_Lighting!E469</f>
        <v>58328</v>
      </c>
      <c r="F469" s="12">
        <f>StdO_Customers_Residential!F469+StdO_Customers_Small_Commercial!F469+StdO_Customers_Lighting!F469</f>
        <v>61247</v>
      </c>
      <c r="G469" s="12">
        <f>StdO_Customers_Residential!G469+StdO_Customers_Small_Commercial!G469+StdO_Customers_Lighting!G469</f>
        <v>70032</v>
      </c>
      <c r="H469" s="12">
        <f>StdO_Customers_Residential!H469+StdO_Customers_Small_Commercial!H469+StdO_Customers_Lighting!H469</f>
        <v>89866</v>
      </c>
      <c r="I469" s="12">
        <f>StdO_Customers_Residential!I469+StdO_Customers_Small_Commercial!I469+StdO_Customers_Lighting!I469</f>
        <v>104043</v>
      </c>
      <c r="J469" s="12">
        <f>StdO_Customers_Residential!J469+StdO_Customers_Small_Commercial!J469+StdO_Customers_Lighting!J469</f>
        <v>108503</v>
      </c>
      <c r="K469" s="12">
        <f>StdO_Customers_Residential!K469+StdO_Customers_Small_Commercial!K469+StdO_Customers_Lighting!K469</f>
        <v>111527</v>
      </c>
      <c r="L469" s="12">
        <f>StdO_Customers_Residential!L469+StdO_Customers_Small_Commercial!L469+StdO_Customers_Lighting!L469</f>
        <v>107588</v>
      </c>
      <c r="M469" s="12">
        <f>StdO_Customers_Residential!M469+StdO_Customers_Small_Commercial!M469+StdO_Customers_Lighting!M469</f>
        <v>99162</v>
      </c>
      <c r="N469" s="12">
        <f>StdO_Customers_Residential!N469+StdO_Customers_Small_Commercial!N469+StdO_Customers_Lighting!N469</f>
        <v>96704</v>
      </c>
      <c r="O469" s="12">
        <f>StdO_Customers_Residential!O469+StdO_Customers_Small_Commercial!O469+StdO_Customers_Lighting!O469</f>
        <v>92735</v>
      </c>
      <c r="P469" s="12">
        <f>StdO_Customers_Residential!P469+StdO_Customers_Small_Commercial!P469+StdO_Customers_Lighting!P469</f>
        <v>86723</v>
      </c>
      <c r="Q469" s="12">
        <f>StdO_Customers_Residential!Q469+StdO_Customers_Small_Commercial!Q469+StdO_Customers_Lighting!Q469</f>
        <v>88354</v>
      </c>
      <c r="R469" s="12">
        <f>StdO_Customers_Residential!R469+StdO_Customers_Small_Commercial!R469+StdO_Customers_Lighting!R469</f>
        <v>95216</v>
      </c>
      <c r="S469" s="12">
        <f>StdO_Customers_Residential!S469+StdO_Customers_Small_Commercial!S469+StdO_Customers_Lighting!S469</f>
        <v>105433</v>
      </c>
      <c r="T469" s="12">
        <f>StdO_Customers_Residential!T469+StdO_Customers_Small_Commercial!T469+StdO_Customers_Lighting!T469</f>
        <v>106454</v>
      </c>
      <c r="U469" s="12">
        <f>StdO_Customers_Residential!U469+StdO_Customers_Small_Commercial!U469+StdO_Customers_Lighting!U469</f>
        <v>120522</v>
      </c>
      <c r="V469" s="12">
        <f>StdO_Customers_Residential!V469+StdO_Customers_Small_Commercial!V469+StdO_Customers_Lighting!V469</f>
        <v>113903</v>
      </c>
      <c r="W469" s="12">
        <f>StdO_Customers_Residential!W469+StdO_Customers_Small_Commercial!W469+StdO_Customers_Lighting!W469</f>
        <v>96826</v>
      </c>
      <c r="X469" s="12">
        <f>StdO_Customers_Residential!X469+StdO_Customers_Small_Commercial!X469+StdO_Customers_Lighting!X469</f>
        <v>80213</v>
      </c>
      <c r="Y469" s="12">
        <f>StdO_Customers_Residential!Y469+StdO_Customers_Small_Commercial!Y469+StdO_Customers_Lighting!Y469</f>
        <v>69095</v>
      </c>
      <c r="AA469" s="2">
        <f>IFERROR(INDEX('Holiday Schedule'!$D$3:$D$24,MATCH(Total_StdO_Customers!A469,'Holiday Schedule'!$C$3:$C$24,0)),0)</f>
        <v>0</v>
      </c>
      <c r="AB469" s="2">
        <f t="shared" si="56"/>
        <v>7</v>
      </c>
      <c r="AC469" s="2">
        <f t="shared" si="57"/>
        <v>0</v>
      </c>
      <c r="AD469" s="5">
        <f t="shared" si="58"/>
        <v>2142028</v>
      </c>
      <c r="AE469" s="5">
        <f t="shared" si="59"/>
        <v>2142028</v>
      </c>
      <c r="AG469" s="2">
        <f t="shared" si="60"/>
        <v>4</v>
      </c>
      <c r="AH469" s="2">
        <f t="shared" si="61"/>
        <v>2025</v>
      </c>
      <c r="AJ469" s="5">
        <f t="shared" si="62"/>
        <v>120522</v>
      </c>
      <c r="AK469" s="2">
        <f t="shared" si="63"/>
        <v>20</v>
      </c>
    </row>
    <row r="470" spans="1:37" x14ac:dyDescent="0.25">
      <c r="A470" s="4">
        <v>45753</v>
      </c>
      <c r="B470" s="12">
        <f>StdO_Customers_Residential!B470+StdO_Customers_Small_Commercial!B470+StdO_Customers_Lighting!B470</f>
        <v>63269</v>
      </c>
      <c r="C470" s="12">
        <f>StdO_Customers_Residential!C470+StdO_Customers_Small_Commercial!C470+StdO_Customers_Lighting!C470</f>
        <v>59811</v>
      </c>
      <c r="D470" s="12">
        <f>StdO_Customers_Residential!D470+StdO_Customers_Small_Commercial!D470+StdO_Customers_Lighting!D470</f>
        <v>56464</v>
      </c>
      <c r="E470" s="12">
        <f>StdO_Customers_Residential!E470+StdO_Customers_Small_Commercial!E470+StdO_Customers_Lighting!E470</f>
        <v>58324</v>
      </c>
      <c r="F470" s="12">
        <f>StdO_Customers_Residential!F470+StdO_Customers_Small_Commercial!F470+StdO_Customers_Lighting!F470</f>
        <v>61243</v>
      </c>
      <c r="G470" s="12">
        <f>StdO_Customers_Residential!G470+StdO_Customers_Small_Commercial!G470+StdO_Customers_Lighting!G470</f>
        <v>70032</v>
      </c>
      <c r="H470" s="12">
        <f>StdO_Customers_Residential!H470+StdO_Customers_Small_Commercial!H470+StdO_Customers_Lighting!H470</f>
        <v>89923</v>
      </c>
      <c r="I470" s="12">
        <f>StdO_Customers_Residential!I470+StdO_Customers_Small_Commercial!I470+StdO_Customers_Lighting!I470</f>
        <v>104038</v>
      </c>
      <c r="J470" s="12">
        <f>StdO_Customers_Residential!J470+StdO_Customers_Small_Commercial!J470+StdO_Customers_Lighting!J470</f>
        <v>108497</v>
      </c>
      <c r="K470" s="12">
        <f>StdO_Customers_Residential!K470+StdO_Customers_Small_Commercial!K470+StdO_Customers_Lighting!K470</f>
        <v>111519</v>
      </c>
      <c r="L470" s="12">
        <f>StdO_Customers_Residential!L470+StdO_Customers_Small_Commercial!L470+StdO_Customers_Lighting!L470</f>
        <v>107581</v>
      </c>
      <c r="M470" s="12">
        <f>StdO_Customers_Residential!M470+StdO_Customers_Small_Commercial!M470+StdO_Customers_Lighting!M470</f>
        <v>99155</v>
      </c>
      <c r="N470" s="12">
        <f>StdO_Customers_Residential!N470+StdO_Customers_Small_Commercial!N470+StdO_Customers_Lighting!N470</f>
        <v>96697</v>
      </c>
      <c r="O470" s="12">
        <f>StdO_Customers_Residential!O470+StdO_Customers_Small_Commercial!O470+StdO_Customers_Lighting!O470</f>
        <v>92729</v>
      </c>
      <c r="P470" s="12">
        <f>StdO_Customers_Residential!P470+StdO_Customers_Small_Commercial!P470+StdO_Customers_Lighting!P470</f>
        <v>86716</v>
      </c>
      <c r="Q470" s="12">
        <f>StdO_Customers_Residential!Q470+StdO_Customers_Small_Commercial!Q470+StdO_Customers_Lighting!Q470</f>
        <v>88347</v>
      </c>
      <c r="R470" s="12">
        <f>StdO_Customers_Residential!R470+StdO_Customers_Small_Commercial!R470+StdO_Customers_Lighting!R470</f>
        <v>95210</v>
      </c>
      <c r="S470" s="12">
        <f>StdO_Customers_Residential!S470+StdO_Customers_Small_Commercial!S470+StdO_Customers_Lighting!S470</f>
        <v>105427</v>
      </c>
      <c r="T470" s="12">
        <f>StdO_Customers_Residential!T470+StdO_Customers_Small_Commercial!T470+StdO_Customers_Lighting!T470</f>
        <v>106435</v>
      </c>
      <c r="U470" s="12">
        <f>StdO_Customers_Residential!U470+StdO_Customers_Small_Commercial!U470+StdO_Customers_Lighting!U470</f>
        <v>120490</v>
      </c>
      <c r="V470" s="12">
        <f>StdO_Customers_Residential!V470+StdO_Customers_Small_Commercial!V470+StdO_Customers_Lighting!V470</f>
        <v>113897</v>
      </c>
      <c r="W470" s="12">
        <f>StdO_Customers_Residential!W470+StdO_Customers_Small_Commercial!W470+StdO_Customers_Lighting!W470</f>
        <v>96817</v>
      </c>
      <c r="X470" s="12">
        <f>StdO_Customers_Residential!X470+StdO_Customers_Small_Commercial!X470+StdO_Customers_Lighting!X470</f>
        <v>80209</v>
      </c>
      <c r="Y470" s="12">
        <f>StdO_Customers_Residential!Y470+StdO_Customers_Small_Commercial!Y470+StdO_Customers_Lighting!Y470</f>
        <v>69091</v>
      </c>
      <c r="AA470" s="2">
        <f>IFERROR(INDEX('Holiday Schedule'!$D$3:$D$24,MATCH(Total_StdO_Customers!A470,'Holiday Schedule'!$C$3:$C$24,0)),0)</f>
        <v>0</v>
      </c>
      <c r="AB470" s="2">
        <f t="shared" si="56"/>
        <v>1</v>
      </c>
      <c r="AC470" s="2">
        <f t="shared" si="57"/>
        <v>0</v>
      </c>
      <c r="AD470" s="5">
        <f t="shared" si="58"/>
        <v>2141921</v>
      </c>
      <c r="AE470" s="5">
        <f t="shared" si="59"/>
        <v>2141921</v>
      </c>
      <c r="AG470" s="2">
        <f t="shared" si="60"/>
        <v>4</v>
      </c>
      <c r="AH470" s="2">
        <f t="shared" si="61"/>
        <v>2025</v>
      </c>
      <c r="AJ470" s="5">
        <f t="shared" si="62"/>
        <v>120490</v>
      </c>
      <c r="AK470" s="2">
        <f t="shared" si="63"/>
        <v>20</v>
      </c>
    </row>
    <row r="471" spans="1:37" x14ac:dyDescent="0.25">
      <c r="A471" s="4">
        <v>45754</v>
      </c>
      <c r="B471" s="12">
        <f>StdO_Customers_Residential!B471+StdO_Customers_Small_Commercial!B471+StdO_Customers_Lighting!B471</f>
        <v>62922</v>
      </c>
      <c r="C471" s="12">
        <f>StdO_Customers_Residential!C471+StdO_Customers_Small_Commercial!C471+StdO_Customers_Lighting!C471</f>
        <v>59498</v>
      </c>
      <c r="D471" s="12">
        <f>StdO_Customers_Residential!D471+StdO_Customers_Small_Commercial!D471+StdO_Customers_Lighting!D471</f>
        <v>57306</v>
      </c>
      <c r="E471" s="12">
        <f>StdO_Customers_Residential!E471+StdO_Customers_Small_Commercial!E471+StdO_Customers_Lighting!E471</f>
        <v>58159</v>
      </c>
      <c r="F471" s="12">
        <f>StdO_Customers_Residential!F471+StdO_Customers_Small_Commercial!F471+StdO_Customers_Lighting!F471</f>
        <v>60986</v>
      </c>
      <c r="G471" s="12">
        <f>StdO_Customers_Residential!G471+StdO_Customers_Small_Commercial!G471+StdO_Customers_Lighting!G471</f>
        <v>70619</v>
      </c>
      <c r="H471" s="12">
        <f>StdO_Customers_Residential!H471+StdO_Customers_Small_Commercial!H471+StdO_Customers_Lighting!H471</f>
        <v>93538</v>
      </c>
      <c r="I471" s="12">
        <f>StdO_Customers_Residential!I471+StdO_Customers_Small_Commercial!I471+StdO_Customers_Lighting!I471</f>
        <v>107126</v>
      </c>
      <c r="J471" s="12">
        <f>StdO_Customers_Residential!J471+StdO_Customers_Small_Commercial!J471+StdO_Customers_Lighting!J471</f>
        <v>106633</v>
      </c>
      <c r="K471" s="12">
        <f>StdO_Customers_Residential!K471+StdO_Customers_Small_Commercial!K471+StdO_Customers_Lighting!K471</f>
        <v>105102</v>
      </c>
      <c r="L471" s="12">
        <f>StdO_Customers_Residential!L471+StdO_Customers_Small_Commercial!L471+StdO_Customers_Lighting!L471</f>
        <v>102576</v>
      </c>
      <c r="M471" s="12">
        <f>StdO_Customers_Residential!M471+StdO_Customers_Small_Commercial!M471+StdO_Customers_Lighting!M471</f>
        <v>95755</v>
      </c>
      <c r="N471" s="12">
        <f>StdO_Customers_Residential!N471+StdO_Customers_Small_Commercial!N471+StdO_Customers_Lighting!N471</f>
        <v>93385</v>
      </c>
      <c r="O471" s="12">
        <f>StdO_Customers_Residential!O471+StdO_Customers_Small_Commercial!O471+StdO_Customers_Lighting!O471</f>
        <v>88822</v>
      </c>
      <c r="P471" s="12">
        <f>StdO_Customers_Residential!P471+StdO_Customers_Small_Commercial!P471+StdO_Customers_Lighting!P471</f>
        <v>84621</v>
      </c>
      <c r="Q471" s="12">
        <f>StdO_Customers_Residential!Q471+StdO_Customers_Small_Commercial!Q471+StdO_Customers_Lighting!Q471</f>
        <v>87851</v>
      </c>
      <c r="R471" s="12">
        <f>StdO_Customers_Residential!R471+StdO_Customers_Small_Commercial!R471+StdO_Customers_Lighting!R471</f>
        <v>94012</v>
      </c>
      <c r="S471" s="12">
        <f>StdO_Customers_Residential!S471+StdO_Customers_Small_Commercial!S471+StdO_Customers_Lighting!S471</f>
        <v>104171</v>
      </c>
      <c r="T471" s="12">
        <f>StdO_Customers_Residential!T471+StdO_Customers_Small_Commercial!T471+StdO_Customers_Lighting!T471</f>
        <v>105299</v>
      </c>
      <c r="U471" s="12">
        <f>StdO_Customers_Residential!U471+StdO_Customers_Small_Commercial!U471+StdO_Customers_Lighting!U471</f>
        <v>119305</v>
      </c>
      <c r="V471" s="12">
        <f>StdO_Customers_Residential!V471+StdO_Customers_Small_Commercial!V471+StdO_Customers_Lighting!V471</f>
        <v>112941</v>
      </c>
      <c r="W471" s="12">
        <f>StdO_Customers_Residential!W471+StdO_Customers_Small_Commercial!W471+StdO_Customers_Lighting!W471</f>
        <v>95714</v>
      </c>
      <c r="X471" s="12">
        <f>StdO_Customers_Residential!X471+StdO_Customers_Small_Commercial!X471+StdO_Customers_Lighting!X471</f>
        <v>79166</v>
      </c>
      <c r="Y471" s="12">
        <f>StdO_Customers_Residential!Y471+StdO_Customers_Small_Commercial!Y471+StdO_Customers_Lighting!Y471</f>
        <v>67828</v>
      </c>
      <c r="AA471" s="2">
        <f>IFERROR(INDEX('Holiday Schedule'!$D$3:$D$24,MATCH(Total_StdO_Customers!A471,'Holiday Schedule'!$C$3:$C$24,0)),0)</f>
        <v>0</v>
      </c>
      <c r="AB471" s="2">
        <f t="shared" si="56"/>
        <v>2</v>
      </c>
      <c r="AC471" s="2">
        <f t="shared" si="57"/>
        <v>1582479</v>
      </c>
      <c r="AD471" s="5">
        <f t="shared" si="58"/>
        <v>530856</v>
      </c>
      <c r="AE471" s="5">
        <f t="shared" si="59"/>
        <v>2113335</v>
      </c>
      <c r="AG471" s="2">
        <f t="shared" si="60"/>
        <v>4</v>
      </c>
      <c r="AH471" s="2">
        <f t="shared" si="61"/>
        <v>2025</v>
      </c>
      <c r="AJ471" s="5">
        <f t="shared" si="62"/>
        <v>119305</v>
      </c>
      <c r="AK471" s="2">
        <f t="shared" si="63"/>
        <v>20</v>
      </c>
    </row>
    <row r="472" spans="1:37" x14ac:dyDescent="0.25">
      <c r="A472" s="4">
        <v>45755</v>
      </c>
      <c r="B472" s="12">
        <f>StdO_Customers_Residential!B472+StdO_Customers_Small_Commercial!B472+StdO_Customers_Lighting!B472</f>
        <v>62410</v>
      </c>
      <c r="C472" s="12">
        <f>StdO_Customers_Residential!C472+StdO_Customers_Small_Commercial!C472+StdO_Customers_Lighting!C472</f>
        <v>59015</v>
      </c>
      <c r="D472" s="12">
        <f>StdO_Customers_Residential!D472+StdO_Customers_Small_Commercial!D472+StdO_Customers_Lighting!D472</f>
        <v>56842</v>
      </c>
      <c r="E472" s="12">
        <f>StdO_Customers_Residential!E472+StdO_Customers_Small_Commercial!E472+StdO_Customers_Lighting!E472</f>
        <v>57687</v>
      </c>
      <c r="F472" s="12">
        <f>StdO_Customers_Residential!F472+StdO_Customers_Small_Commercial!F472+StdO_Customers_Lighting!F472</f>
        <v>60488</v>
      </c>
      <c r="G472" s="12">
        <f>StdO_Customers_Residential!G472+StdO_Customers_Small_Commercial!G472+StdO_Customers_Lighting!G472</f>
        <v>70042</v>
      </c>
      <c r="H472" s="12">
        <f>StdO_Customers_Residential!H472+StdO_Customers_Small_Commercial!H472+StdO_Customers_Lighting!H472</f>
        <v>92743</v>
      </c>
      <c r="I472" s="12">
        <f>StdO_Customers_Residential!I472+StdO_Customers_Small_Commercial!I472+StdO_Customers_Lighting!I472</f>
        <v>106221</v>
      </c>
      <c r="J472" s="12">
        <f>StdO_Customers_Residential!J472+StdO_Customers_Small_Commercial!J472+StdO_Customers_Lighting!J472</f>
        <v>105733</v>
      </c>
      <c r="K472" s="12">
        <f>StdO_Customers_Residential!K472+StdO_Customers_Small_Commercial!K472+StdO_Customers_Lighting!K472</f>
        <v>104217</v>
      </c>
      <c r="L472" s="12">
        <f>StdO_Customers_Residential!L472+StdO_Customers_Small_Commercial!L472+StdO_Customers_Lighting!L472</f>
        <v>101714</v>
      </c>
      <c r="M472" s="12">
        <f>StdO_Customers_Residential!M472+StdO_Customers_Small_Commercial!M472+StdO_Customers_Lighting!M472</f>
        <v>94953</v>
      </c>
      <c r="N472" s="12">
        <f>StdO_Customers_Residential!N472+StdO_Customers_Small_Commercial!N472+StdO_Customers_Lighting!N472</f>
        <v>92604</v>
      </c>
      <c r="O472" s="12">
        <f>StdO_Customers_Residential!O472+StdO_Customers_Small_Commercial!O472+StdO_Customers_Lighting!O472</f>
        <v>88080</v>
      </c>
      <c r="P472" s="12">
        <f>StdO_Customers_Residential!P472+StdO_Customers_Small_Commercial!P472+StdO_Customers_Lighting!P472</f>
        <v>83915</v>
      </c>
      <c r="Q472" s="12">
        <f>StdO_Customers_Residential!Q472+StdO_Customers_Small_Commercial!Q472+StdO_Customers_Lighting!Q472</f>
        <v>87115</v>
      </c>
      <c r="R472" s="12">
        <f>StdO_Customers_Residential!R472+StdO_Customers_Small_Commercial!R472+StdO_Customers_Lighting!R472</f>
        <v>93221</v>
      </c>
      <c r="S472" s="12">
        <f>StdO_Customers_Residential!S472+StdO_Customers_Small_Commercial!S472+StdO_Customers_Lighting!S472</f>
        <v>103287</v>
      </c>
      <c r="T472" s="12">
        <f>StdO_Customers_Residential!T472+StdO_Customers_Small_Commercial!T472+StdO_Customers_Lighting!T472</f>
        <v>104408</v>
      </c>
      <c r="U472" s="12">
        <f>StdO_Customers_Residential!U472+StdO_Customers_Small_Commercial!U472+StdO_Customers_Lighting!U472</f>
        <v>118296</v>
      </c>
      <c r="V472" s="12">
        <f>StdO_Customers_Residential!V472+StdO_Customers_Small_Commercial!V472+StdO_Customers_Lighting!V472</f>
        <v>111980</v>
      </c>
      <c r="W472" s="12">
        <f>StdO_Customers_Residential!W472+StdO_Customers_Small_Commercial!W472+StdO_Customers_Lighting!W472</f>
        <v>94904</v>
      </c>
      <c r="X472" s="12">
        <f>StdO_Customers_Residential!X472+StdO_Customers_Small_Commercial!X472+StdO_Customers_Lighting!X472</f>
        <v>78500</v>
      </c>
      <c r="Y472" s="12">
        <f>StdO_Customers_Residential!Y472+StdO_Customers_Small_Commercial!Y472+StdO_Customers_Lighting!Y472</f>
        <v>67259</v>
      </c>
      <c r="AA472" s="2">
        <f>IFERROR(INDEX('Holiday Schedule'!$D$3:$D$24,MATCH(Total_StdO_Customers!A472,'Holiday Schedule'!$C$3:$C$24,0)),0)</f>
        <v>0</v>
      </c>
      <c r="AB472" s="2">
        <f t="shared" si="56"/>
        <v>3</v>
      </c>
      <c r="AC472" s="2">
        <f t="shared" si="57"/>
        <v>1569148</v>
      </c>
      <c r="AD472" s="5">
        <f t="shared" si="58"/>
        <v>526486</v>
      </c>
      <c r="AE472" s="5">
        <f t="shared" si="59"/>
        <v>2095634</v>
      </c>
      <c r="AG472" s="2">
        <f t="shared" si="60"/>
        <v>4</v>
      </c>
      <c r="AH472" s="2">
        <f t="shared" si="61"/>
        <v>2025</v>
      </c>
      <c r="AJ472" s="5">
        <f t="shared" si="62"/>
        <v>118296</v>
      </c>
      <c r="AK472" s="2">
        <f t="shared" si="63"/>
        <v>20</v>
      </c>
    </row>
    <row r="473" spans="1:37" x14ac:dyDescent="0.25">
      <c r="A473" s="4">
        <v>45756</v>
      </c>
      <c r="B473" s="12">
        <f>StdO_Customers_Residential!B473+StdO_Customers_Small_Commercial!B473+StdO_Customers_Lighting!B473</f>
        <v>61963</v>
      </c>
      <c r="C473" s="12">
        <f>StdO_Customers_Residential!C473+StdO_Customers_Small_Commercial!C473+StdO_Customers_Lighting!C473</f>
        <v>58593</v>
      </c>
      <c r="D473" s="12">
        <f>StdO_Customers_Residential!D473+StdO_Customers_Small_Commercial!D473+StdO_Customers_Lighting!D473</f>
        <v>56437</v>
      </c>
      <c r="E473" s="12">
        <f>StdO_Customers_Residential!E473+StdO_Customers_Small_Commercial!E473+StdO_Customers_Lighting!E473</f>
        <v>57276</v>
      </c>
      <c r="F473" s="12">
        <f>StdO_Customers_Residential!F473+StdO_Customers_Small_Commercial!F473+StdO_Customers_Lighting!F473</f>
        <v>60058</v>
      </c>
      <c r="G473" s="12">
        <f>StdO_Customers_Residential!G473+StdO_Customers_Small_Commercial!G473+StdO_Customers_Lighting!G473</f>
        <v>69540</v>
      </c>
      <c r="H473" s="12">
        <f>StdO_Customers_Residential!H473+StdO_Customers_Small_Commercial!H473+StdO_Customers_Lighting!H473</f>
        <v>92129</v>
      </c>
      <c r="I473" s="12">
        <f>StdO_Customers_Residential!I473+StdO_Customers_Small_Commercial!I473+StdO_Customers_Lighting!I473</f>
        <v>105471</v>
      </c>
      <c r="J473" s="12">
        <f>StdO_Customers_Residential!J473+StdO_Customers_Small_Commercial!J473+StdO_Customers_Lighting!J473</f>
        <v>104977</v>
      </c>
      <c r="K473" s="12">
        <f>StdO_Customers_Residential!K473+StdO_Customers_Small_Commercial!K473+StdO_Customers_Lighting!K473</f>
        <v>103471</v>
      </c>
      <c r="L473" s="12">
        <f>StdO_Customers_Residential!L473+StdO_Customers_Small_Commercial!L473+StdO_Customers_Lighting!L473</f>
        <v>100987</v>
      </c>
      <c r="M473" s="12">
        <f>StdO_Customers_Residential!M473+StdO_Customers_Small_Commercial!M473+StdO_Customers_Lighting!M473</f>
        <v>94275</v>
      </c>
      <c r="N473" s="12">
        <f>StdO_Customers_Residential!N473+StdO_Customers_Small_Commercial!N473+StdO_Customers_Lighting!N473</f>
        <v>91942</v>
      </c>
      <c r="O473" s="12">
        <f>StdO_Customers_Residential!O473+StdO_Customers_Small_Commercial!O473+StdO_Customers_Lighting!O473</f>
        <v>87452</v>
      </c>
      <c r="P473" s="12">
        <f>StdO_Customers_Residential!P473+StdO_Customers_Small_Commercial!P473+StdO_Customers_Lighting!P473</f>
        <v>83318</v>
      </c>
      <c r="Q473" s="12">
        <f>StdO_Customers_Residential!Q473+StdO_Customers_Small_Commercial!Q473+StdO_Customers_Lighting!Q473</f>
        <v>86494</v>
      </c>
      <c r="R473" s="12">
        <f>StdO_Customers_Residential!R473+StdO_Customers_Small_Commercial!R473+StdO_Customers_Lighting!R473</f>
        <v>92554</v>
      </c>
      <c r="S473" s="12">
        <f>StdO_Customers_Residential!S473+StdO_Customers_Small_Commercial!S473+StdO_Customers_Lighting!S473</f>
        <v>102545</v>
      </c>
      <c r="T473" s="12">
        <f>StdO_Customers_Residential!T473+StdO_Customers_Small_Commercial!T473+StdO_Customers_Lighting!T473</f>
        <v>103653</v>
      </c>
      <c r="U473" s="12">
        <f>StdO_Customers_Residential!U473+StdO_Customers_Small_Commercial!U473+StdO_Customers_Lighting!U473</f>
        <v>117421</v>
      </c>
      <c r="V473" s="12">
        <f>StdO_Customers_Residential!V473+StdO_Customers_Small_Commercial!V473+StdO_Customers_Lighting!V473</f>
        <v>111188</v>
      </c>
      <c r="W473" s="12">
        <f>StdO_Customers_Residential!W473+StdO_Customers_Small_Commercial!W473+StdO_Customers_Lighting!W473</f>
        <v>94235</v>
      </c>
      <c r="X473" s="12">
        <f>StdO_Customers_Residential!X473+StdO_Customers_Small_Commercial!X473+StdO_Customers_Lighting!X473</f>
        <v>77950</v>
      </c>
      <c r="Y473" s="12">
        <f>StdO_Customers_Residential!Y473+StdO_Customers_Small_Commercial!Y473+StdO_Customers_Lighting!Y473</f>
        <v>66792</v>
      </c>
      <c r="AA473" s="2">
        <f>IFERROR(INDEX('Holiday Schedule'!$D$3:$D$24,MATCH(Total_StdO_Customers!A473,'Holiday Schedule'!$C$3:$C$24,0)),0)</f>
        <v>0</v>
      </c>
      <c r="AB473" s="2">
        <f t="shared" si="56"/>
        <v>4</v>
      </c>
      <c r="AC473" s="2">
        <f t="shared" si="57"/>
        <v>1557933</v>
      </c>
      <c r="AD473" s="5">
        <f t="shared" si="58"/>
        <v>522788</v>
      </c>
      <c r="AE473" s="5">
        <f t="shared" si="59"/>
        <v>2080721</v>
      </c>
      <c r="AG473" s="2">
        <f t="shared" si="60"/>
        <v>4</v>
      </c>
      <c r="AH473" s="2">
        <f t="shared" si="61"/>
        <v>2025</v>
      </c>
      <c r="AJ473" s="5">
        <f t="shared" si="62"/>
        <v>117421</v>
      </c>
      <c r="AK473" s="2">
        <f t="shared" si="63"/>
        <v>20</v>
      </c>
    </row>
    <row r="474" spans="1:37" x14ac:dyDescent="0.25">
      <c r="A474" s="4">
        <v>45757</v>
      </c>
      <c r="B474" s="12">
        <f>StdO_Customers_Residential!B474+StdO_Customers_Small_Commercial!B474+StdO_Customers_Lighting!B474</f>
        <v>61413</v>
      </c>
      <c r="C474" s="12">
        <f>StdO_Customers_Residential!C474+StdO_Customers_Small_Commercial!C474+StdO_Customers_Lighting!C474</f>
        <v>58077</v>
      </c>
      <c r="D474" s="12">
        <f>StdO_Customers_Residential!D474+StdO_Customers_Small_Commercial!D474+StdO_Customers_Lighting!D474</f>
        <v>55942</v>
      </c>
      <c r="E474" s="12">
        <f>StdO_Customers_Residential!E474+StdO_Customers_Small_Commercial!E474+StdO_Customers_Lighting!E474</f>
        <v>56771</v>
      </c>
      <c r="F474" s="12">
        <f>StdO_Customers_Residential!F474+StdO_Customers_Small_Commercial!F474+StdO_Customers_Lighting!F474</f>
        <v>59529</v>
      </c>
      <c r="G474" s="12">
        <f>StdO_Customers_Residential!G474+StdO_Customers_Small_Commercial!G474+StdO_Customers_Lighting!G474</f>
        <v>68911</v>
      </c>
      <c r="H474" s="12">
        <f>StdO_Customers_Residential!H474+StdO_Customers_Small_Commercial!H474+StdO_Customers_Lighting!H474</f>
        <v>91227</v>
      </c>
      <c r="I474" s="12">
        <f>StdO_Customers_Residential!I474+StdO_Customers_Small_Commercial!I474+StdO_Customers_Lighting!I474</f>
        <v>104494</v>
      </c>
      <c r="J474" s="12">
        <f>StdO_Customers_Residential!J474+StdO_Customers_Small_Commercial!J474+StdO_Customers_Lighting!J474</f>
        <v>104021</v>
      </c>
      <c r="K474" s="12">
        <f>StdO_Customers_Residential!K474+StdO_Customers_Small_Commercial!K474+StdO_Customers_Lighting!K474</f>
        <v>102536</v>
      </c>
      <c r="L474" s="12">
        <f>StdO_Customers_Residential!L474+StdO_Customers_Small_Commercial!L474+StdO_Customers_Lighting!L474</f>
        <v>100081</v>
      </c>
      <c r="M474" s="12">
        <f>StdO_Customers_Residential!M474+StdO_Customers_Small_Commercial!M474+StdO_Customers_Lighting!M474</f>
        <v>93436</v>
      </c>
      <c r="N474" s="12">
        <f>StdO_Customers_Residential!N474+StdO_Customers_Small_Commercial!N474+StdO_Customers_Lighting!N474</f>
        <v>91123</v>
      </c>
      <c r="O474" s="12">
        <f>StdO_Customers_Residential!O474+StdO_Customers_Small_Commercial!O474+StdO_Customers_Lighting!O474</f>
        <v>86678</v>
      </c>
      <c r="P474" s="12">
        <f>StdO_Customers_Residential!P474+StdO_Customers_Small_Commercial!P474+StdO_Customers_Lighting!P474</f>
        <v>82583</v>
      </c>
      <c r="Q474" s="12">
        <f>StdO_Customers_Residential!Q474+StdO_Customers_Small_Commercial!Q474+StdO_Customers_Lighting!Q474</f>
        <v>85725</v>
      </c>
      <c r="R474" s="12">
        <f>StdO_Customers_Residential!R474+StdO_Customers_Small_Commercial!R474+StdO_Customers_Lighting!R474</f>
        <v>91721</v>
      </c>
      <c r="S474" s="12">
        <f>StdO_Customers_Residential!S474+StdO_Customers_Small_Commercial!S474+StdO_Customers_Lighting!S474</f>
        <v>101601</v>
      </c>
      <c r="T474" s="12">
        <f>StdO_Customers_Residential!T474+StdO_Customers_Small_Commercial!T474+StdO_Customers_Lighting!T474</f>
        <v>102690</v>
      </c>
      <c r="U474" s="12">
        <f>StdO_Customers_Residential!U474+StdO_Customers_Small_Commercial!U474+StdO_Customers_Lighting!U474</f>
        <v>116323</v>
      </c>
      <c r="V474" s="12">
        <f>StdO_Customers_Residential!V474+StdO_Customers_Small_Commercial!V474+StdO_Customers_Lighting!V474</f>
        <v>110157</v>
      </c>
      <c r="W474" s="12">
        <f>StdO_Customers_Residential!W474+StdO_Customers_Small_Commercial!W474+StdO_Customers_Lighting!W474</f>
        <v>93369</v>
      </c>
      <c r="X474" s="12">
        <f>StdO_Customers_Residential!X474+StdO_Customers_Small_Commercial!X474+StdO_Customers_Lighting!X474</f>
        <v>77240</v>
      </c>
      <c r="Y474" s="12">
        <f>StdO_Customers_Residential!Y474+StdO_Customers_Small_Commercial!Y474+StdO_Customers_Lighting!Y474</f>
        <v>66191</v>
      </c>
      <c r="AA474" s="2">
        <f>IFERROR(INDEX('Holiday Schedule'!$D$3:$D$24,MATCH(Total_StdO_Customers!A474,'Holiday Schedule'!$C$3:$C$24,0)),0)</f>
        <v>0</v>
      </c>
      <c r="AB474" s="2">
        <f t="shared" si="56"/>
        <v>5</v>
      </c>
      <c r="AC474" s="2">
        <f t="shared" si="57"/>
        <v>1543778</v>
      </c>
      <c r="AD474" s="5">
        <f t="shared" si="58"/>
        <v>518061</v>
      </c>
      <c r="AE474" s="5">
        <f t="shared" si="59"/>
        <v>2061839</v>
      </c>
      <c r="AG474" s="2">
        <f t="shared" si="60"/>
        <v>4</v>
      </c>
      <c r="AH474" s="2">
        <f t="shared" si="61"/>
        <v>2025</v>
      </c>
      <c r="AJ474" s="5">
        <f t="shared" si="62"/>
        <v>116323</v>
      </c>
      <c r="AK474" s="2">
        <f t="shared" si="63"/>
        <v>20</v>
      </c>
    </row>
    <row r="475" spans="1:37" x14ac:dyDescent="0.25">
      <c r="A475" s="4">
        <v>45758</v>
      </c>
      <c r="B475" s="12">
        <f>StdO_Customers_Residential!B475+StdO_Customers_Small_Commercial!B475+StdO_Customers_Lighting!B475</f>
        <v>61417</v>
      </c>
      <c r="C475" s="12">
        <f>StdO_Customers_Residential!C475+StdO_Customers_Small_Commercial!C475+StdO_Customers_Lighting!C475</f>
        <v>58082</v>
      </c>
      <c r="D475" s="12">
        <f>StdO_Customers_Residential!D475+StdO_Customers_Small_Commercial!D475+StdO_Customers_Lighting!D475</f>
        <v>55945</v>
      </c>
      <c r="E475" s="12">
        <f>StdO_Customers_Residential!E475+StdO_Customers_Small_Commercial!E475+StdO_Customers_Lighting!E475</f>
        <v>56774</v>
      </c>
      <c r="F475" s="12">
        <f>StdO_Customers_Residential!F475+StdO_Customers_Small_Commercial!F475+StdO_Customers_Lighting!F475</f>
        <v>59532</v>
      </c>
      <c r="G475" s="12">
        <f>StdO_Customers_Residential!G475+StdO_Customers_Small_Commercial!G475+StdO_Customers_Lighting!G475</f>
        <v>68922</v>
      </c>
      <c r="H475" s="12">
        <f>StdO_Customers_Residential!H475+StdO_Customers_Small_Commercial!H475+StdO_Customers_Lighting!H475</f>
        <v>91245</v>
      </c>
      <c r="I475" s="12">
        <f>StdO_Customers_Residential!I475+StdO_Customers_Small_Commercial!I475+StdO_Customers_Lighting!I475</f>
        <v>104499</v>
      </c>
      <c r="J475" s="12">
        <f>StdO_Customers_Residential!J475+StdO_Customers_Small_Commercial!J475+StdO_Customers_Lighting!J475</f>
        <v>104026</v>
      </c>
      <c r="K475" s="12">
        <f>StdO_Customers_Residential!K475+StdO_Customers_Small_Commercial!K475+StdO_Customers_Lighting!K475</f>
        <v>102541</v>
      </c>
      <c r="L475" s="12">
        <f>StdO_Customers_Residential!L475+StdO_Customers_Small_Commercial!L475+StdO_Customers_Lighting!L475</f>
        <v>100087</v>
      </c>
      <c r="M475" s="12">
        <f>StdO_Customers_Residential!M475+StdO_Customers_Small_Commercial!M475+StdO_Customers_Lighting!M475</f>
        <v>93440</v>
      </c>
      <c r="N475" s="12">
        <f>StdO_Customers_Residential!N475+StdO_Customers_Small_Commercial!N475+StdO_Customers_Lighting!N475</f>
        <v>91127</v>
      </c>
      <c r="O475" s="12">
        <f>StdO_Customers_Residential!O475+StdO_Customers_Small_Commercial!O475+StdO_Customers_Lighting!O475</f>
        <v>86682</v>
      </c>
      <c r="P475" s="12">
        <f>StdO_Customers_Residential!P475+StdO_Customers_Small_Commercial!P475+StdO_Customers_Lighting!P475</f>
        <v>82586</v>
      </c>
      <c r="Q475" s="12">
        <f>StdO_Customers_Residential!Q475+StdO_Customers_Small_Commercial!Q475+StdO_Customers_Lighting!Q475</f>
        <v>85729</v>
      </c>
      <c r="R475" s="12">
        <f>StdO_Customers_Residential!R475+StdO_Customers_Small_Commercial!R475+StdO_Customers_Lighting!R475</f>
        <v>91725</v>
      </c>
      <c r="S475" s="12">
        <f>StdO_Customers_Residential!S475+StdO_Customers_Small_Commercial!S475+StdO_Customers_Lighting!S475</f>
        <v>101605</v>
      </c>
      <c r="T475" s="12">
        <f>StdO_Customers_Residential!T475+StdO_Customers_Small_Commercial!T475+StdO_Customers_Lighting!T475</f>
        <v>102695</v>
      </c>
      <c r="U475" s="12">
        <f>StdO_Customers_Residential!U475+StdO_Customers_Small_Commercial!U475+StdO_Customers_Lighting!U475</f>
        <v>116343</v>
      </c>
      <c r="V475" s="12">
        <f>StdO_Customers_Residential!V475+StdO_Customers_Small_Commercial!V475+StdO_Customers_Lighting!V475</f>
        <v>110167</v>
      </c>
      <c r="W475" s="12">
        <f>StdO_Customers_Residential!W475+StdO_Customers_Small_Commercial!W475+StdO_Customers_Lighting!W475</f>
        <v>93376</v>
      </c>
      <c r="X475" s="12">
        <f>StdO_Customers_Residential!X475+StdO_Customers_Small_Commercial!X475+StdO_Customers_Lighting!X475</f>
        <v>77246</v>
      </c>
      <c r="Y475" s="12">
        <f>StdO_Customers_Residential!Y475+StdO_Customers_Small_Commercial!Y475+StdO_Customers_Lighting!Y475</f>
        <v>66197</v>
      </c>
      <c r="AA475" s="2">
        <f>IFERROR(INDEX('Holiday Schedule'!$D$3:$D$24,MATCH(Total_StdO_Customers!A475,'Holiday Schedule'!$C$3:$C$24,0)),0)</f>
        <v>0</v>
      </c>
      <c r="AB475" s="2">
        <f t="shared" si="56"/>
        <v>6</v>
      </c>
      <c r="AC475" s="2">
        <f t="shared" si="57"/>
        <v>1543874</v>
      </c>
      <c r="AD475" s="5">
        <f t="shared" si="58"/>
        <v>518114</v>
      </c>
      <c r="AE475" s="5">
        <f t="shared" si="59"/>
        <v>2061988</v>
      </c>
      <c r="AG475" s="2">
        <f t="shared" si="60"/>
        <v>4</v>
      </c>
      <c r="AH475" s="2">
        <f t="shared" si="61"/>
        <v>2025</v>
      </c>
      <c r="AJ475" s="5">
        <f t="shared" si="62"/>
        <v>116343</v>
      </c>
      <c r="AK475" s="2">
        <f t="shared" si="63"/>
        <v>20</v>
      </c>
    </row>
    <row r="476" spans="1:37" x14ac:dyDescent="0.25">
      <c r="A476" s="4">
        <v>45759</v>
      </c>
      <c r="B476" s="12">
        <f>StdO_Customers_Residential!B476+StdO_Customers_Small_Commercial!B476+StdO_Customers_Lighting!B476</f>
        <v>61144</v>
      </c>
      <c r="C476" s="12">
        <f>StdO_Customers_Residential!C476+StdO_Customers_Small_Commercial!C476+StdO_Customers_Lighting!C476</f>
        <v>57810</v>
      </c>
      <c r="D476" s="12">
        <f>StdO_Customers_Residential!D476+StdO_Customers_Small_Commercial!D476+StdO_Customers_Lighting!D476</f>
        <v>54575</v>
      </c>
      <c r="E476" s="12">
        <f>StdO_Customers_Residential!E476+StdO_Customers_Small_Commercial!E476+StdO_Customers_Lighting!E476</f>
        <v>56370</v>
      </c>
      <c r="F476" s="12">
        <f>StdO_Customers_Residential!F476+StdO_Customers_Small_Commercial!F476+StdO_Customers_Lighting!F476</f>
        <v>59193</v>
      </c>
      <c r="G476" s="12">
        <f>StdO_Customers_Residential!G476+StdO_Customers_Small_Commercial!G476+StdO_Customers_Lighting!G476</f>
        <v>67670</v>
      </c>
      <c r="H476" s="12">
        <f>StdO_Customers_Residential!H476+StdO_Customers_Small_Commercial!H476+StdO_Customers_Lighting!H476</f>
        <v>86813</v>
      </c>
      <c r="I476" s="12">
        <f>StdO_Customers_Residential!I476+StdO_Customers_Small_Commercial!I476+StdO_Customers_Lighting!I476</f>
        <v>100449</v>
      </c>
      <c r="J476" s="12">
        <f>StdO_Customers_Residential!J476+StdO_Customers_Small_Commercial!J476+StdO_Customers_Lighting!J476</f>
        <v>104762</v>
      </c>
      <c r="K476" s="12">
        <f>StdO_Customers_Residential!K476+StdO_Customers_Small_Commercial!K476+StdO_Customers_Lighting!K476</f>
        <v>107688</v>
      </c>
      <c r="L476" s="12">
        <f>StdO_Customers_Residential!L476+StdO_Customers_Small_Commercial!L476+StdO_Customers_Lighting!L476</f>
        <v>103900</v>
      </c>
      <c r="M476" s="12">
        <f>StdO_Customers_Residential!M476+StdO_Customers_Small_Commercial!M476+StdO_Customers_Lighting!M476</f>
        <v>95782</v>
      </c>
      <c r="N476" s="12">
        <f>StdO_Customers_Residential!N476+StdO_Customers_Small_Commercial!N476+StdO_Customers_Lighting!N476</f>
        <v>93404</v>
      </c>
      <c r="O476" s="12">
        <f>StdO_Customers_Residential!O476+StdO_Customers_Small_Commercial!O476+StdO_Customers_Lighting!O476</f>
        <v>89581</v>
      </c>
      <c r="P476" s="12">
        <f>StdO_Customers_Residential!P476+StdO_Customers_Small_Commercial!P476+StdO_Customers_Lighting!P476</f>
        <v>83782</v>
      </c>
      <c r="Q476" s="12">
        <f>StdO_Customers_Residential!Q476+StdO_Customers_Small_Commercial!Q476+StdO_Customers_Lighting!Q476</f>
        <v>85349</v>
      </c>
      <c r="R476" s="12">
        <f>StdO_Customers_Residential!R476+StdO_Customers_Small_Commercial!R476+StdO_Customers_Lighting!R476</f>
        <v>91951</v>
      </c>
      <c r="S476" s="12">
        <f>StdO_Customers_Residential!S476+StdO_Customers_Small_Commercial!S476+StdO_Customers_Lighting!S476</f>
        <v>101773</v>
      </c>
      <c r="T476" s="12">
        <f>StdO_Customers_Residential!T476+StdO_Customers_Small_Commercial!T476+StdO_Customers_Lighting!T476</f>
        <v>102734</v>
      </c>
      <c r="U476" s="12">
        <f>StdO_Customers_Residential!U476+StdO_Customers_Small_Commercial!U476+StdO_Customers_Lighting!U476</f>
        <v>116289</v>
      </c>
      <c r="V476" s="12">
        <f>StdO_Customers_Residential!V476+StdO_Customers_Small_Commercial!V476+StdO_Customers_Lighting!V476</f>
        <v>109958</v>
      </c>
      <c r="W476" s="12">
        <f>StdO_Customers_Residential!W476+StdO_Customers_Small_Commercial!W476+StdO_Customers_Lighting!W476</f>
        <v>93494</v>
      </c>
      <c r="X476" s="12">
        <f>StdO_Customers_Residential!X476+StdO_Customers_Small_Commercial!X476+StdO_Customers_Lighting!X476</f>
        <v>77472</v>
      </c>
      <c r="Y476" s="12">
        <f>StdO_Customers_Residential!Y476+StdO_Customers_Small_Commercial!Y476+StdO_Customers_Lighting!Y476</f>
        <v>66757</v>
      </c>
      <c r="AA476" s="2">
        <f>IFERROR(INDEX('Holiday Schedule'!$D$3:$D$24,MATCH(Total_StdO_Customers!A476,'Holiday Schedule'!$C$3:$C$24,0)),0)</f>
        <v>0</v>
      </c>
      <c r="AB476" s="2">
        <f t="shared" si="56"/>
        <v>7</v>
      </c>
      <c r="AC476" s="2">
        <f t="shared" si="57"/>
        <v>0</v>
      </c>
      <c r="AD476" s="5">
        <f t="shared" si="58"/>
        <v>2068700</v>
      </c>
      <c r="AE476" s="5">
        <f t="shared" si="59"/>
        <v>2068700</v>
      </c>
      <c r="AG476" s="2">
        <f t="shared" si="60"/>
        <v>4</v>
      </c>
      <c r="AH476" s="2">
        <f t="shared" si="61"/>
        <v>2025</v>
      </c>
      <c r="AJ476" s="5">
        <f t="shared" si="62"/>
        <v>116289</v>
      </c>
      <c r="AK476" s="2">
        <f t="shared" si="63"/>
        <v>20</v>
      </c>
    </row>
    <row r="477" spans="1:37" x14ac:dyDescent="0.25">
      <c r="A477" s="4">
        <v>45760</v>
      </c>
      <c r="B477" s="12">
        <f>StdO_Customers_Residential!B477+StdO_Customers_Small_Commercial!B477+StdO_Customers_Lighting!B477</f>
        <v>61148</v>
      </c>
      <c r="C477" s="12">
        <f>StdO_Customers_Residential!C477+StdO_Customers_Small_Commercial!C477+StdO_Customers_Lighting!C477</f>
        <v>57814</v>
      </c>
      <c r="D477" s="12">
        <f>StdO_Customers_Residential!D477+StdO_Customers_Small_Commercial!D477+StdO_Customers_Lighting!D477</f>
        <v>54581</v>
      </c>
      <c r="E477" s="12">
        <f>StdO_Customers_Residential!E477+StdO_Customers_Small_Commercial!E477+StdO_Customers_Lighting!E477</f>
        <v>56375</v>
      </c>
      <c r="F477" s="12">
        <f>StdO_Customers_Residential!F477+StdO_Customers_Small_Commercial!F477+StdO_Customers_Lighting!F477</f>
        <v>59197</v>
      </c>
      <c r="G477" s="12">
        <f>StdO_Customers_Residential!G477+StdO_Customers_Small_Commercial!G477+StdO_Customers_Lighting!G477</f>
        <v>67675</v>
      </c>
      <c r="H477" s="12">
        <f>StdO_Customers_Residential!H477+StdO_Customers_Small_Commercial!H477+StdO_Customers_Lighting!H477</f>
        <v>86834</v>
      </c>
      <c r="I477" s="12">
        <f>StdO_Customers_Residential!I477+StdO_Customers_Small_Commercial!I477+StdO_Customers_Lighting!I477</f>
        <v>100458</v>
      </c>
      <c r="J477" s="12">
        <f>StdO_Customers_Residential!J477+StdO_Customers_Small_Commercial!J477+StdO_Customers_Lighting!J477</f>
        <v>104772</v>
      </c>
      <c r="K477" s="12">
        <f>StdO_Customers_Residential!K477+StdO_Customers_Small_Commercial!K477+StdO_Customers_Lighting!K477</f>
        <v>107698</v>
      </c>
      <c r="L477" s="12">
        <f>StdO_Customers_Residential!L477+StdO_Customers_Small_Commercial!L477+StdO_Customers_Lighting!L477</f>
        <v>103910</v>
      </c>
      <c r="M477" s="12">
        <f>StdO_Customers_Residential!M477+StdO_Customers_Small_Commercial!M477+StdO_Customers_Lighting!M477</f>
        <v>95791</v>
      </c>
      <c r="N477" s="12">
        <f>StdO_Customers_Residential!N477+StdO_Customers_Small_Commercial!N477+StdO_Customers_Lighting!N477</f>
        <v>93413</v>
      </c>
      <c r="O477" s="12">
        <f>StdO_Customers_Residential!O477+StdO_Customers_Small_Commercial!O477+StdO_Customers_Lighting!O477</f>
        <v>89589</v>
      </c>
      <c r="P477" s="12">
        <f>StdO_Customers_Residential!P477+StdO_Customers_Small_Commercial!P477+StdO_Customers_Lighting!P477</f>
        <v>83792</v>
      </c>
      <c r="Q477" s="12">
        <f>StdO_Customers_Residential!Q477+StdO_Customers_Small_Commercial!Q477+StdO_Customers_Lighting!Q477</f>
        <v>85357</v>
      </c>
      <c r="R477" s="12">
        <f>StdO_Customers_Residential!R477+StdO_Customers_Small_Commercial!R477+StdO_Customers_Lighting!R477</f>
        <v>91959</v>
      </c>
      <c r="S477" s="12">
        <f>StdO_Customers_Residential!S477+StdO_Customers_Small_Commercial!S477+StdO_Customers_Lighting!S477</f>
        <v>101783</v>
      </c>
      <c r="T477" s="12">
        <f>StdO_Customers_Residential!T477+StdO_Customers_Small_Commercial!T477+StdO_Customers_Lighting!T477</f>
        <v>102739</v>
      </c>
      <c r="U477" s="12">
        <f>StdO_Customers_Residential!U477+StdO_Customers_Small_Commercial!U477+StdO_Customers_Lighting!U477</f>
        <v>116291</v>
      </c>
      <c r="V477" s="12">
        <f>StdO_Customers_Residential!V477+StdO_Customers_Small_Commercial!V477+StdO_Customers_Lighting!V477</f>
        <v>109969</v>
      </c>
      <c r="W477" s="12">
        <f>StdO_Customers_Residential!W477+StdO_Customers_Small_Commercial!W477+StdO_Customers_Lighting!W477</f>
        <v>93502</v>
      </c>
      <c r="X477" s="12">
        <f>StdO_Customers_Residential!X477+StdO_Customers_Small_Commercial!X477+StdO_Customers_Lighting!X477</f>
        <v>77479</v>
      </c>
      <c r="Y477" s="12">
        <f>StdO_Customers_Residential!Y477+StdO_Customers_Small_Commercial!Y477+StdO_Customers_Lighting!Y477</f>
        <v>66763</v>
      </c>
      <c r="AA477" s="2">
        <f>IFERROR(INDEX('Holiday Schedule'!$D$3:$D$24,MATCH(Total_StdO_Customers!A477,'Holiday Schedule'!$C$3:$C$24,0)),0)</f>
        <v>0</v>
      </c>
      <c r="AB477" s="2">
        <f t="shared" si="56"/>
        <v>1</v>
      </c>
      <c r="AC477" s="2">
        <f t="shared" si="57"/>
        <v>0</v>
      </c>
      <c r="AD477" s="5">
        <f t="shared" si="58"/>
        <v>2068889</v>
      </c>
      <c r="AE477" s="5">
        <f t="shared" si="59"/>
        <v>2068889</v>
      </c>
      <c r="AG477" s="2">
        <f t="shared" si="60"/>
        <v>4</v>
      </c>
      <c r="AH477" s="2">
        <f t="shared" si="61"/>
        <v>2025</v>
      </c>
      <c r="AJ477" s="5">
        <f t="shared" si="62"/>
        <v>116291</v>
      </c>
      <c r="AK477" s="2">
        <f t="shared" si="63"/>
        <v>20</v>
      </c>
    </row>
    <row r="478" spans="1:37" x14ac:dyDescent="0.25">
      <c r="A478" s="4">
        <v>45761</v>
      </c>
      <c r="B478" s="12">
        <f>StdO_Customers_Residential!B478+StdO_Customers_Small_Commercial!B478+StdO_Customers_Lighting!B478</f>
        <v>61466</v>
      </c>
      <c r="C478" s="12">
        <f>StdO_Customers_Residential!C478+StdO_Customers_Small_Commercial!C478+StdO_Customers_Lighting!C478</f>
        <v>58130</v>
      </c>
      <c r="D478" s="12">
        <f>StdO_Customers_Residential!D478+StdO_Customers_Small_Commercial!D478+StdO_Customers_Lighting!D478</f>
        <v>55993</v>
      </c>
      <c r="E478" s="12">
        <f>StdO_Customers_Residential!E478+StdO_Customers_Small_Commercial!E478+StdO_Customers_Lighting!E478</f>
        <v>56822</v>
      </c>
      <c r="F478" s="12">
        <f>StdO_Customers_Residential!F478+StdO_Customers_Small_Commercial!F478+StdO_Customers_Lighting!F478</f>
        <v>59581</v>
      </c>
      <c r="G478" s="12">
        <f>StdO_Customers_Residential!G478+StdO_Customers_Small_Commercial!G478+StdO_Customers_Lighting!G478</f>
        <v>68974</v>
      </c>
      <c r="H478" s="12">
        <f>StdO_Customers_Residential!H478+StdO_Customers_Small_Commercial!H478+StdO_Customers_Lighting!H478</f>
        <v>91314</v>
      </c>
      <c r="I478" s="12">
        <f>StdO_Customers_Residential!I478+StdO_Customers_Small_Commercial!I478+StdO_Customers_Lighting!I478</f>
        <v>104576</v>
      </c>
      <c r="J478" s="12">
        <f>StdO_Customers_Residential!J478+StdO_Customers_Small_Commercial!J478+StdO_Customers_Lighting!J478</f>
        <v>104105</v>
      </c>
      <c r="K478" s="12">
        <f>StdO_Customers_Residential!K478+StdO_Customers_Small_Commercial!K478+StdO_Customers_Lighting!K478</f>
        <v>102620</v>
      </c>
      <c r="L478" s="12">
        <f>StdO_Customers_Residential!L478+StdO_Customers_Small_Commercial!L478+StdO_Customers_Lighting!L478</f>
        <v>100166</v>
      </c>
      <c r="M478" s="12">
        <f>StdO_Customers_Residential!M478+StdO_Customers_Small_Commercial!M478+StdO_Customers_Lighting!M478</f>
        <v>93517</v>
      </c>
      <c r="N478" s="12">
        <f>StdO_Customers_Residential!N478+StdO_Customers_Small_Commercial!N478+StdO_Customers_Lighting!N478</f>
        <v>91203</v>
      </c>
      <c r="O478" s="12">
        <f>StdO_Customers_Residential!O478+StdO_Customers_Small_Commercial!O478+StdO_Customers_Lighting!O478</f>
        <v>86755</v>
      </c>
      <c r="P478" s="12">
        <f>StdO_Customers_Residential!P478+StdO_Customers_Small_Commercial!P478+StdO_Customers_Lighting!P478</f>
        <v>82657</v>
      </c>
      <c r="Q478" s="12">
        <f>StdO_Customers_Residential!Q478+StdO_Customers_Small_Commercial!Q478+StdO_Customers_Lighting!Q478</f>
        <v>85801</v>
      </c>
      <c r="R478" s="12">
        <f>StdO_Customers_Residential!R478+StdO_Customers_Small_Commercial!R478+StdO_Customers_Lighting!R478</f>
        <v>91797</v>
      </c>
      <c r="S478" s="12">
        <f>StdO_Customers_Residential!S478+StdO_Customers_Small_Commercial!S478+StdO_Customers_Lighting!S478</f>
        <v>101677</v>
      </c>
      <c r="T478" s="12">
        <f>StdO_Customers_Residential!T478+StdO_Customers_Small_Commercial!T478+StdO_Customers_Lighting!T478</f>
        <v>102766</v>
      </c>
      <c r="U478" s="12">
        <f>StdO_Customers_Residential!U478+StdO_Customers_Small_Commercial!U478+StdO_Customers_Lighting!U478</f>
        <v>116392</v>
      </c>
      <c r="V478" s="12">
        <f>StdO_Customers_Residential!V478+StdO_Customers_Small_Commercial!V478+StdO_Customers_Lighting!V478</f>
        <v>110228</v>
      </c>
      <c r="W478" s="12">
        <f>StdO_Customers_Residential!W478+StdO_Customers_Small_Commercial!W478+StdO_Customers_Lighting!W478</f>
        <v>93433</v>
      </c>
      <c r="X478" s="12">
        <f>StdO_Customers_Residential!X478+StdO_Customers_Small_Commercial!X478+StdO_Customers_Lighting!X478</f>
        <v>77293</v>
      </c>
      <c r="Y478" s="12">
        <f>StdO_Customers_Residential!Y478+StdO_Customers_Small_Commercial!Y478+StdO_Customers_Lighting!Y478</f>
        <v>66238</v>
      </c>
      <c r="AA478" s="2">
        <f>IFERROR(INDEX('Holiday Schedule'!$D$3:$D$24,MATCH(Total_StdO_Customers!A478,'Holiday Schedule'!$C$3:$C$24,0)),0)</f>
        <v>0</v>
      </c>
      <c r="AB478" s="2">
        <f t="shared" si="56"/>
        <v>2</v>
      </c>
      <c r="AC478" s="2">
        <f t="shared" si="57"/>
        <v>1544986</v>
      </c>
      <c r="AD478" s="5">
        <f t="shared" si="58"/>
        <v>518518</v>
      </c>
      <c r="AE478" s="5">
        <f t="shared" si="59"/>
        <v>2063504</v>
      </c>
      <c r="AG478" s="2">
        <f t="shared" si="60"/>
        <v>4</v>
      </c>
      <c r="AH478" s="2">
        <f t="shared" si="61"/>
        <v>2025</v>
      </c>
      <c r="AJ478" s="5">
        <f t="shared" si="62"/>
        <v>116392</v>
      </c>
      <c r="AK478" s="2">
        <f t="shared" si="63"/>
        <v>20</v>
      </c>
    </row>
    <row r="479" spans="1:37" x14ac:dyDescent="0.25">
      <c r="A479" s="4">
        <v>45762</v>
      </c>
      <c r="B479" s="12">
        <f>StdO_Customers_Residential!B479+StdO_Customers_Small_Commercial!B479+StdO_Customers_Lighting!B479</f>
        <v>60623</v>
      </c>
      <c r="C479" s="12">
        <f>StdO_Customers_Residential!C479+StdO_Customers_Small_Commercial!C479+StdO_Customers_Lighting!C479</f>
        <v>57329</v>
      </c>
      <c r="D479" s="12">
        <f>StdO_Customers_Residential!D479+StdO_Customers_Small_Commercial!D479+StdO_Customers_Lighting!D479</f>
        <v>55219</v>
      </c>
      <c r="E479" s="12">
        <f>StdO_Customers_Residential!E479+StdO_Customers_Small_Commercial!E479+StdO_Customers_Lighting!E479</f>
        <v>56039</v>
      </c>
      <c r="F479" s="12">
        <f>StdO_Customers_Residential!F479+StdO_Customers_Small_Commercial!F479+StdO_Customers_Lighting!F479</f>
        <v>58762</v>
      </c>
      <c r="G479" s="12">
        <f>StdO_Customers_Residential!G479+StdO_Customers_Small_Commercial!G479+StdO_Customers_Lighting!G479</f>
        <v>68033</v>
      </c>
      <c r="H479" s="12">
        <f>StdO_Customers_Residential!H479+StdO_Customers_Small_Commercial!H479+StdO_Customers_Lighting!H479</f>
        <v>90083</v>
      </c>
      <c r="I479" s="12">
        <f>StdO_Customers_Residential!I479+StdO_Customers_Small_Commercial!I479+StdO_Customers_Lighting!I479</f>
        <v>103157</v>
      </c>
      <c r="J479" s="12">
        <f>StdO_Customers_Residential!J479+StdO_Customers_Small_Commercial!J479+StdO_Customers_Lighting!J479</f>
        <v>102680</v>
      </c>
      <c r="K479" s="12">
        <f>StdO_Customers_Residential!K479+StdO_Customers_Small_Commercial!K479+StdO_Customers_Lighting!K479</f>
        <v>101211</v>
      </c>
      <c r="L479" s="12">
        <f>StdO_Customers_Residential!L479+StdO_Customers_Small_Commercial!L479+StdO_Customers_Lighting!L479</f>
        <v>98785</v>
      </c>
      <c r="M479" s="12">
        <f>StdO_Customers_Residential!M479+StdO_Customers_Small_Commercial!M479+StdO_Customers_Lighting!M479</f>
        <v>92223</v>
      </c>
      <c r="N479" s="12">
        <f>StdO_Customers_Residential!N479+StdO_Customers_Small_Commercial!N479+StdO_Customers_Lighting!N479</f>
        <v>89950</v>
      </c>
      <c r="O479" s="12">
        <f>StdO_Customers_Residential!O479+StdO_Customers_Small_Commercial!O479+StdO_Customers_Lighting!O479</f>
        <v>85566</v>
      </c>
      <c r="P479" s="12">
        <f>StdO_Customers_Residential!P479+StdO_Customers_Small_Commercial!P479+StdO_Customers_Lighting!P479</f>
        <v>81521</v>
      </c>
      <c r="Q479" s="12">
        <f>StdO_Customers_Residential!Q479+StdO_Customers_Small_Commercial!Q479+StdO_Customers_Lighting!Q479</f>
        <v>84612</v>
      </c>
      <c r="R479" s="12">
        <f>StdO_Customers_Residential!R479+StdO_Customers_Small_Commercial!R479+StdO_Customers_Lighting!R479</f>
        <v>90534</v>
      </c>
      <c r="S479" s="12">
        <f>StdO_Customers_Residential!S479+StdO_Customers_Small_Commercial!S479+StdO_Customers_Lighting!S479</f>
        <v>100296</v>
      </c>
      <c r="T479" s="12">
        <f>StdO_Customers_Residential!T479+StdO_Customers_Small_Commercial!T479+StdO_Customers_Lighting!T479</f>
        <v>101440</v>
      </c>
      <c r="U479" s="12">
        <f>StdO_Customers_Residential!U479+StdO_Customers_Small_Commercial!U479+StdO_Customers_Lighting!U479</f>
        <v>114865</v>
      </c>
      <c r="V479" s="12">
        <f>StdO_Customers_Residential!V479+StdO_Customers_Small_Commercial!V479+StdO_Customers_Lighting!V479</f>
        <v>108767</v>
      </c>
      <c r="W479" s="12">
        <f>StdO_Customers_Residential!W479+StdO_Customers_Small_Commercial!W479+StdO_Customers_Lighting!W479</f>
        <v>92191</v>
      </c>
      <c r="X479" s="12">
        <f>StdO_Customers_Residential!X479+StdO_Customers_Small_Commercial!X479+StdO_Customers_Lighting!X479</f>
        <v>76263</v>
      </c>
      <c r="Y479" s="12">
        <f>StdO_Customers_Residential!Y479+StdO_Customers_Small_Commercial!Y479+StdO_Customers_Lighting!Y479</f>
        <v>65355</v>
      </c>
      <c r="AA479" s="2">
        <f>IFERROR(INDEX('Holiday Schedule'!$D$3:$D$24,MATCH(Total_StdO_Customers!A479,'Holiday Schedule'!$C$3:$C$24,0)),0)</f>
        <v>0</v>
      </c>
      <c r="AB479" s="2">
        <f t="shared" si="56"/>
        <v>3</v>
      </c>
      <c r="AC479" s="2">
        <f t="shared" si="57"/>
        <v>1524061</v>
      </c>
      <c r="AD479" s="5">
        <f t="shared" si="58"/>
        <v>511443</v>
      </c>
      <c r="AE479" s="5">
        <f t="shared" si="59"/>
        <v>2035504</v>
      </c>
      <c r="AG479" s="2">
        <f t="shared" si="60"/>
        <v>4</v>
      </c>
      <c r="AH479" s="2">
        <f t="shared" si="61"/>
        <v>2025</v>
      </c>
      <c r="AJ479" s="5">
        <f t="shared" si="62"/>
        <v>114865</v>
      </c>
      <c r="AK479" s="2">
        <f t="shared" si="63"/>
        <v>20</v>
      </c>
    </row>
    <row r="480" spans="1:37" x14ac:dyDescent="0.25">
      <c r="A480" s="4">
        <v>45763</v>
      </c>
      <c r="B480" s="12">
        <f>StdO_Customers_Residential!B480+StdO_Customers_Small_Commercial!B480+StdO_Customers_Lighting!B480</f>
        <v>59897</v>
      </c>
      <c r="C480" s="12">
        <f>StdO_Customers_Residential!C480+StdO_Customers_Small_Commercial!C480+StdO_Customers_Lighting!C480</f>
        <v>56643</v>
      </c>
      <c r="D480" s="12">
        <f>StdO_Customers_Residential!D480+StdO_Customers_Small_Commercial!D480+StdO_Customers_Lighting!D480</f>
        <v>54561</v>
      </c>
      <c r="E480" s="12">
        <f>StdO_Customers_Residential!E480+StdO_Customers_Small_Commercial!E480+StdO_Customers_Lighting!E480</f>
        <v>55371</v>
      </c>
      <c r="F480" s="12">
        <f>StdO_Customers_Residential!F480+StdO_Customers_Small_Commercial!F480+StdO_Customers_Lighting!F480</f>
        <v>58057</v>
      </c>
      <c r="G480" s="12">
        <f>StdO_Customers_Residential!G480+StdO_Customers_Small_Commercial!G480+StdO_Customers_Lighting!G480</f>
        <v>67189</v>
      </c>
      <c r="H480" s="12">
        <f>StdO_Customers_Residential!H480+StdO_Customers_Small_Commercial!H480+StdO_Customers_Lighting!H480</f>
        <v>88963</v>
      </c>
      <c r="I480" s="12">
        <f>StdO_Customers_Residential!I480+StdO_Customers_Small_Commercial!I480+StdO_Customers_Lighting!I480</f>
        <v>101875</v>
      </c>
      <c r="J480" s="12">
        <f>StdO_Customers_Residential!J480+StdO_Customers_Small_Commercial!J480+StdO_Customers_Lighting!J480</f>
        <v>101403</v>
      </c>
      <c r="K480" s="12">
        <f>StdO_Customers_Residential!K480+StdO_Customers_Small_Commercial!K480+StdO_Customers_Lighting!K480</f>
        <v>99953</v>
      </c>
      <c r="L480" s="12">
        <f>StdO_Customers_Residential!L480+StdO_Customers_Small_Commercial!L480+StdO_Customers_Lighting!L480</f>
        <v>97558</v>
      </c>
      <c r="M480" s="12">
        <f>StdO_Customers_Residential!M480+StdO_Customers_Small_Commercial!M480+StdO_Customers_Lighting!M480</f>
        <v>91078</v>
      </c>
      <c r="N480" s="12">
        <f>StdO_Customers_Residential!N480+StdO_Customers_Small_Commercial!N480+StdO_Customers_Lighting!N480</f>
        <v>88824</v>
      </c>
      <c r="O480" s="12">
        <f>StdO_Customers_Residential!O480+StdO_Customers_Small_Commercial!O480+StdO_Customers_Lighting!O480</f>
        <v>84489</v>
      </c>
      <c r="P480" s="12">
        <f>StdO_Customers_Residential!P480+StdO_Customers_Small_Commercial!P480+StdO_Customers_Lighting!P480</f>
        <v>80497</v>
      </c>
      <c r="Q480" s="12">
        <f>StdO_Customers_Residential!Q480+StdO_Customers_Small_Commercial!Q480+StdO_Customers_Lighting!Q480</f>
        <v>83561</v>
      </c>
      <c r="R480" s="12">
        <f>StdO_Customers_Residential!R480+StdO_Customers_Small_Commercial!R480+StdO_Customers_Lighting!R480</f>
        <v>89409</v>
      </c>
      <c r="S480" s="12">
        <f>StdO_Customers_Residential!S480+StdO_Customers_Small_Commercial!S480+StdO_Customers_Lighting!S480</f>
        <v>99046</v>
      </c>
      <c r="T480" s="12">
        <f>StdO_Customers_Residential!T480+StdO_Customers_Small_Commercial!T480+StdO_Customers_Lighting!T480</f>
        <v>100114</v>
      </c>
      <c r="U480" s="12">
        <f>StdO_Customers_Residential!U480+StdO_Customers_Small_Commercial!U480+StdO_Customers_Lighting!U480</f>
        <v>113406</v>
      </c>
      <c r="V480" s="12">
        <f>StdO_Customers_Residential!V480+StdO_Customers_Small_Commercial!V480+StdO_Customers_Lighting!V480</f>
        <v>107428</v>
      </c>
      <c r="W480" s="12">
        <f>StdO_Customers_Residential!W480+StdO_Customers_Small_Commercial!W480+StdO_Customers_Lighting!W480</f>
        <v>91056</v>
      </c>
      <c r="X480" s="12">
        <f>StdO_Customers_Residential!X480+StdO_Customers_Small_Commercial!X480+StdO_Customers_Lighting!X480</f>
        <v>75330</v>
      </c>
      <c r="Y480" s="12">
        <f>StdO_Customers_Residential!Y480+StdO_Customers_Small_Commercial!Y480+StdO_Customers_Lighting!Y480</f>
        <v>64558</v>
      </c>
      <c r="AA480" s="2">
        <f>IFERROR(INDEX('Holiday Schedule'!$D$3:$D$24,MATCH(Total_StdO_Customers!A480,'Holiday Schedule'!$C$3:$C$24,0)),0)</f>
        <v>0</v>
      </c>
      <c r="AB480" s="2">
        <f t="shared" si="56"/>
        <v>4</v>
      </c>
      <c r="AC480" s="2">
        <f t="shared" si="57"/>
        <v>1505027</v>
      </c>
      <c r="AD480" s="5">
        <f t="shared" si="58"/>
        <v>505239</v>
      </c>
      <c r="AE480" s="5">
        <f t="shared" si="59"/>
        <v>2010266</v>
      </c>
      <c r="AG480" s="2">
        <f t="shared" si="60"/>
        <v>4</v>
      </c>
      <c r="AH480" s="2">
        <f t="shared" si="61"/>
        <v>2025</v>
      </c>
      <c r="AJ480" s="5">
        <f t="shared" si="62"/>
        <v>113406</v>
      </c>
      <c r="AK480" s="2">
        <f t="shared" si="63"/>
        <v>20</v>
      </c>
    </row>
    <row r="481" spans="1:37" x14ac:dyDescent="0.25">
      <c r="A481" s="4">
        <v>45764</v>
      </c>
      <c r="B481" s="12">
        <f>StdO_Customers_Residential!B481+StdO_Customers_Small_Commercial!B481+StdO_Customers_Lighting!B481</f>
        <v>59887</v>
      </c>
      <c r="C481" s="12">
        <f>StdO_Customers_Residential!C481+StdO_Customers_Small_Commercial!C481+StdO_Customers_Lighting!C481</f>
        <v>56635</v>
      </c>
      <c r="D481" s="12">
        <f>StdO_Customers_Residential!D481+StdO_Customers_Small_Commercial!D481+StdO_Customers_Lighting!D481</f>
        <v>54553</v>
      </c>
      <c r="E481" s="12">
        <f>StdO_Customers_Residential!E481+StdO_Customers_Small_Commercial!E481+StdO_Customers_Lighting!E481</f>
        <v>55361</v>
      </c>
      <c r="F481" s="12">
        <f>StdO_Customers_Residential!F481+StdO_Customers_Small_Commercial!F481+StdO_Customers_Lighting!F481</f>
        <v>58049</v>
      </c>
      <c r="G481" s="12">
        <f>StdO_Customers_Residential!G481+StdO_Customers_Small_Commercial!G481+StdO_Customers_Lighting!G481</f>
        <v>67185</v>
      </c>
      <c r="H481" s="12">
        <f>StdO_Customers_Residential!H481+StdO_Customers_Small_Commercial!H481+StdO_Customers_Lighting!H481</f>
        <v>88947</v>
      </c>
      <c r="I481" s="12">
        <f>StdO_Customers_Residential!I481+StdO_Customers_Small_Commercial!I481+StdO_Customers_Lighting!I481</f>
        <v>101856</v>
      </c>
      <c r="J481" s="12">
        <f>StdO_Customers_Residential!J481+StdO_Customers_Small_Commercial!J481+StdO_Customers_Lighting!J481</f>
        <v>101387</v>
      </c>
      <c r="K481" s="12">
        <f>StdO_Customers_Residential!K481+StdO_Customers_Small_Commercial!K481+StdO_Customers_Lighting!K481</f>
        <v>99936</v>
      </c>
      <c r="L481" s="12">
        <f>StdO_Customers_Residential!L481+StdO_Customers_Small_Commercial!L481+StdO_Customers_Lighting!L481</f>
        <v>97542</v>
      </c>
      <c r="M481" s="12">
        <f>StdO_Customers_Residential!M481+StdO_Customers_Small_Commercial!M481+StdO_Customers_Lighting!M481</f>
        <v>91063</v>
      </c>
      <c r="N481" s="12">
        <f>StdO_Customers_Residential!N481+StdO_Customers_Small_Commercial!N481+StdO_Customers_Lighting!N481</f>
        <v>88810</v>
      </c>
      <c r="O481" s="12">
        <f>StdO_Customers_Residential!O481+StdO_Customers_Small_Commercial!O481+StdO_Customers_Lighting!O481</f>
        <v>84476</v>
      </c>
      <c r="P481" s="12">
        <f>StdO_Customers_Residential!P481+StdO_Customers_Small_Commercial!P481+StdO_Customers_Lighting!P481</f>
        <v>80485</v>
      </c>
      <c r="Q481" s="12">
        <f>StdO_Customers_Residential!Q481+StdO_Customers_Small_Commercial!Q481+StdO_Customers_Lighting!Q481</f>
        <v>83548</v>
      </c>
      <c r="R481" s="12">
        <f>StdO_Customers_Residential!R481+StdO_Customers_Small_Commercial!R481+StdO_Customers_Lighting!R481</f>
        <v>89395</v>
      </c>
      <c r="S481" s="12">
        <f>StdO_Customers_Residential!S481+StdO_Customers_Small_Commercial!S481+StdO_Customers_Lighting!S481</f>
        <v>99029</v>
      </c>
      <c r="T481" s="12">
        <f>StdO_Customers_Residential!T481+StdO_Customers_Small_Commercial!T481+StdO_Customers_Lighting!T481</f>
        <v>100095</v>
      </c>
      <c r="U481" s="12">
        <f>StdO_Customers_Residential!U481+StdO_Customers_Small_Commercial!U481+StdO_Customers_Lighting!U481</f>
        <v>113367</v>
      </c>
      <c r="V481" s="12">
        <f>StdO_Customers_Residential!V481+StdO_Customers_Small_Commercial!V481+StdO_Customers_Lighting!V481</f>
        <v>107403</v>
      </c>
      <c r="W481" s="12">
        <f>StdO_Customers_Residential!W481+StdO_Customers_Small_Commercial!W481+StdO_Customers_Lighting!W481</f>
        <v>91039</v>
      </c>
      <c r="X481" s="12">
        <f>StdO_Customers_Residential!X481+StdO_Customers_Small_Commercial!X481+StdO_Customers_Lighting!X481</f>
        <v>75316</v>
      </c>
      <c r="Y481" s="12">
        <f>StdO_Customers_Residential!Y481+StdO_Customers_Small_Commercial!Y481+StdO_Customers_Lighting!Y481</f>
        <v>64547</v>
      </c>
      <c r="AA481" s="2">
        <f>IFERROR(INDEX('Holiday Schedule'!$D$3:$D$24,MATCH(Total_StdO_Customers!A481,'Holiday Schedule'!$C$3:$C$24,0)),0)</f>
        <v>0</v>
      </c>
      <c r="AB481" s="2">
        <f t="shared" si="56"/>
        <v>5</v>
      </c>
      <c r="AC481" s="2">
        <f t="shared" si="57"/>
        <v>1504747</v>
      </c>
      <c r="AD481" s="5">
        <f t="shared" si="58"/>
        <v>505164</v>
      </c>
      <c r="AE481" s="5">
        <f t="shared" si="59"/>
        <v>2009911</v>
      </c>
      <c r="AG481" s="2">
        <f t="shared" si="60"/>
        <v>4</v>
      </c>
      <c r="AH481" s="2">
        <f t="shared" si="61"/>
        <v>2025</v>
      </c>
      <c r="AJ481" s="5">
        <f t="shared" si="62"/>
        <v>113367</v>
      </c>
      <c r="AK481" s="2">
        <f t="shared" si="63"/>
        <v>20</v>
      </c>
    </row>
    <row r="482" spans="1:37" x14ac:dyDescent="0.25">
      <c r="A482" s="4">
        <v>45765</v>
      </c>
      <c r="B482" s="12">
        <f>StdO_Customers_Residential!B482+StdO_Customers_Small_Commercial!B482+StdO_Customers_Lighting!B482</f>
        <v>59458</v>
      </c>
      <c r="C482" s="12">
        <f>StdO_Customers_Residential!C482+StdO_Customers_Small_Commercial!C482+StdO_Customers_Lighting!C482</f>
        <v>56229</v>
      </c>
      <c r="D482" s="12">
        <f>StdO_Customers_Residential!D482+StdO_Customers_Small_Commercial!D482+StdO_Customers_Lighting!D482</f>
        <v>54165</v>
      </c>
      <c r="E482" s="12">
        <f>StdO_Customers_Residential!E482+StdO_Customers_Small_Commercial!E482+StdO_Customers_Lighting!E482</f>
        <v>54967</v>
      </c>
      <c r="F482" s="12">
        <f>StdO_Customers_Residential!F482+StdO_Customers_Small_Commercial!F482+StdO_Customers_Lighting!F482</f>
        <v>57634</v>
      </c>
      <c r="G482" s="12">
        <f>StdO_Customers_Residential!G482+StdO_Customers_Small_Commercial!G482+StdO_Customers_Lighting!G482</f>
        <v>66682</v>
      </c>
      <c r="H482" s="12">
        <f>StdO_Customers_Residential!H482+StdO_Customers_Small_Commercial!H482+StdO_Customers_Lighting!H482</f>
        <v>88293</v>
      </c>
      <c r="I482" s="12">
        <f>StdO_Customers_Residential!I482+StdO_Customers_Small_Commercial!I482+StdO_Customers_Lighting!I482</f>
        <v>101103</v>
      </c>
      <c r="J482" s="12">
        <f>StdO_Customers_Residential!J482+StdO_Customers_Small_Commercial!J482+StdO_Customers_Lighting!J482</f>
        <v>100637</v>
      </c>
      <c r="K482" s="12">
        <f>StdO_Customers_Residential!K482+StdO_Customers_Small_Commercial!K482+StdO_Customers_Lighting!K482</f>
        <v>99201</v>
      </c>
      <c r="L482" s="12">
        <f>StdO_Customers_Residential!L482+StdO_Customers_Small_Commercial!L482+StdO_Customers_Lighting!L482</f>
        <v>96828</v>
      </c>
      <c r="M482" s="12">
        <f>StdO_Customers_Residential!M482+StdO_Customers_Small_Commercial!M482+StdO_Customers_Lighting!M482</f>
        <v>90400</v>
      </c>
      <c r="N482" s="12">
        <f>StdO_Customers_Residential!N482+StdO_Customers_Small_Commercial!N482+StdO_Customers_Lighting!N482</f>
        <v>88162</v>
      </c>
      <c r="O482" s="12">
        <f>StdO_Customers_Residential!O482+StdO_Customers_Small_Commercial!O482+StdO_Customers_Lighting!O482</f>
        <v>83862</v>
      </c>
      <c r="P482" s="12">
        <f>StdO_Customers_Residential!P482+StdO_Customers_Small_Commercial!P482+StdO_Customers_Lighting!P482</f>
        <v>79901</v>
      </c>
      <c r="Q482" s="12">
        <f>StdO_Customers_Residential!Q482+StdO_Customers_Small_Commercial!Q482+StdO_Customers_Lighting!Q482</f>
        <v>82940</v>
      </c>
      <c r="R482" s="12">
        <f>StdO_Customers_Residential!R482+StdO_Customers_Small_Commercial!R482+StdO_Customers_Lighting!R482</f>
        <v>88738</v>
      </c>
      <c r="S482" s="12">
        <f>StdO_Customers_Residential!S482+StdO_Customers_Small_Commercial!S482+StdO_Customers_Lighting!S482</f>
        <v>98290</v>
      </c>
      <c r="T482" s="12">
        <f>StdO_Customers_Residential!T482+StdO_Customers_Small_Commercial!T482+StdO_Customers_Lighting!T482</f>
        <v>99358</v>
      </c>
      <c r="U482" s="12">
        <f>StdO_Customers_Residential!U482+StdO_Customers_Small_Commercial!U482+StdO_Customers_Lighting!U482</f>
        <v>112560</v>
      </c>
      <c r="V482" s="12">
        <f>StdO_Customers_Residential!V482+StdO_Customers_Small_Commercial!V482+StdO_Customers_Lighting!V482</f>
        <v>106610</v>
      </c>
      <c r="W482" s="12">
        <f>StdO_Customers_Residential!W482+StdO_Customers_Small_Commercial!W482+StdO_Customers_Lighting!W482</f>
        <v>90370</v>
      </c>
      <c r="X482" s="12">
        <f>StdO_Customers_Residential!X482+StdO_Customers_Small_Commercial!X482+StdO_Customers_Lighting!X482</f>
        <v>74767</v>
      </c>
      <c r="Y482" s="12">
        <f>StdO_Customers_Residential!Y482+StdO_Customers_Small_Commercial!Y482+StdO_Customers_Lighting!Y482</f>
        <v>64080</v>
      </c>
      <c r="AA482" s="2">
        <f>IFERROR(INDEX('Holiday Schedule'!$D$3:$D$24,MATCH(Total_StdO_Customers!A482,'Holiday Schedule'!$C$3:$C$24,0)),0)</f>
        <v>0</v>
      </c>
      <c r="AB482" s="2">
        <f t="shared" si="56"/>
        <v>6</v>
      </c>
      <c r="AC482" s="2">
        <f t="shared" si="57"/>
        <v>1493727</v>
      </c>
      <c r="AD482" s="5">
        <f t="shared" si="58"/>
        <v>501508</v>
      </c>
      <c r="AE482" s="5">
        <f t="shared" si="59"/>
        <v>1995235</v>
      </c>
      <c r="AG482" s="2">
        <f t="shared" si="60"/>
        <v>4</v>
      </c>
      <c r="AH482" s="2">
        <f t="shared" si="61"/>
        <v>2025</v>
      </c>
      <c r="AJ482" s="5">
        <f t="shared" si="62"/>
        <v>112560</v>
      </c>
      <c r="AK482" s="2">
        <f t="shared" si="63"/>
        <v>20</v>
      </c>
    </row>
    <row r="483" spans="1:37" x14ac:dyDescent="0.25">
      <c r="A483" s="4">
        <v>45766</v>
      </c>
      <c r="B483" s="12">
        <f>StdO_Customers_Residential!B483+StdO_Customers_Small_Commercial!B483+StdO_Customers_Lighting!B483</f>
        <v>59191</v>
      </c>
      <c r="C483" s="12">
        <f>StdO_Customers_Residential!C483+StdO_Customers_Small_Commercial!C483+StdO_Customers_Lighting!C483</f>
        <v>55966</v>
      </c>
      <c r="D483" s="12">
        <f>StdO_Customers_Residential!D483+StdO_Customers_Small_Commercial!D483+StdO_Customers_Lighting!D483</f>
        <v>52836</v>
      </c>
      <c r="E483" s="12">
        <f>StdO_Customers_Residential!E483+StdO_Customers_Small_Commercial!E483+StdO_Customers_Lighting!E483</f>
        <v>54571</v>
      </c>
      <c r="F483" s="12">
        <f>StdO_Customers_Residential!F483+StdO_Customers_Small_Commercial!F483+StdO_Customers_Lighting!F483</f>
        <v>57305</v>
      </c>
      <c r="G483" s="12">
        <f>StdO_Customers_Residential!G483+StdO_Customers_Small_Commercial!G483+StdO_Customers_Lighting!G483</f>
        <v>65505</v>
      </c>
      <c r="H483" s="12">
        <f>StdO_Customers_Residential!H483+StdO_Customers_Small_Commercial!H483+StdO_Customers_Lighting!H483</f>
        <v>84040</v>
      </c>
      <c r="I483" s="12">
        <f>StdO_Customers_Residential!I483+StdO_Customers_Small_Commercial!I483+StdO_Customers_Lighting!I483</f>
        <v>97186</v>
      </c>
      <c r="J483" s="12">
        <f>StdO_Customers_Residential!J483+StdO_Customers_Small_Commercial!J483+StdO_Customers_Lighting!J483</f>
        <v>101345</v>
      </c>
      <c r="K483" s="12">
        <f>StdO_Customers_Residential!K483+StdO_Customers_Small_Commercial!K483+StdO_Customers_Lighting!K483</f>
        <v>104175</v>
      </c>
      <c r="L483" s="12">
        <f>StdO_Customers_Residential!L483+StdO_Customers_Small_Commercial!L483+StdO_Customers_Lighting!L483</f>
        <v>100513</v>
      </c>
      <c r="M483" s="12">
        <f>StdO_Customers_Residential!M483+StdO_Customers_Small_Commercial!M483+StdO_Customers_Lighting!M483</f>
        <v>92661</v>
      </c>
      <c r="N483" s="12">
        <f>StdO_Customers_Residential!N483+StdO_Customers_Small_Commercial!N483+StdO_Customers_Lighting!N483</f>
        <v>90360</v>
      </c>
      <c r="O483" s="12">
        <f>StdO_Customers_Residential!O483+StdO_Customers_Small_Commercial!O483+StdO_Customers_Lighting!O483</f>
        <v>86662</v>
      </c>
      <c r="P483" s="12">
        <f>StdO_Customers_Residential!P483+StdO_Customers_Small_Commercial!P483+StdO_Customers_Lighting!P483</f>
        <v>81054</v>
      </c>
      <c r="Q483" s="12">
        <f>StdO_Customers_Residential!Q483+StdO_Customers_Small_Commercial!Q483+StdO_Customers_Lighting!Q483</f>
        <v>82569</v>
      </c>
      <c r="R483" s="12">
        <f>StdO_Customers_Residential!R483+StdO_Customers_Small_Commercial!R483+StdO_Customers_Lighting!R483</f>
        <v>88953</v>
      </c>
      <c r="S483" s="12">
        <f>StdO_Customers_Residential!S483+StdO_Customers_Small_Commercial!S483+StdO_Customers_Lighting!S483</f>
        <v>98451</v>
      </c>
      <c r="T483" s="12">
        <f>StdO_Customers_Residential!T483+StdO_Customers_Small_Commercial!T483+StdO_Customers_Lighting!T483</f>
        <v>99374</v>
      </c>
      <c r="U483" s="12">
        <f>StdO_Customers_Residential!U483+StdO_Customers_Small_Commercial!U483+StdO_Customers_Lighting!U483</f>
        <v>112463</v>
      </c>
      <c r="V483" s="12">
        <f>StdO_Customers_Residential!V483+StdO_Customers_Small_Commercial!V483+StdO_Customers_Lighting!V483</f>
        <v>106404</v>
      </c>
      <c r="W483" s="12">
        <f>StdO_Customers_Residential!W483+StdO_Customers_Small_Commercial!W483+StdO_Customers_Lighting!W483</f>
        <v>90479</v>
      </c>
      <c r="X483" s="12">
        <f>StdO_Customers_Residential!X483+StdO_Customers_Small_Commercial!X483+StdO_Customers_Lighting!X483</f>
        <v>74981</v>
      </c>
      <c r="Y483" s="12">
        <f>StdO_Customers_Residential!Y483+StdO_Customers_Small_Commercial!Y483+StdO_Customers_Lighting!Y483</f>
        <v>64619</v>
      </c>
      <c r="AA483" s="2">
        <f>IFERROR(INDEX('Holiday Schedule'!$D$3:$D$24,MATCH(Total_StdO_Customers!A483,'Holiday Schedule'!$C$3:$C$24,0)),0)</f>
        <v>0</v>
      </c>
      <c r="AB483" s="2">
        <f t="shared" si="56"/>
        <v>7</v>
      </c>
      <c r="AC483" s="2">
        <f t="shared" si="57"/>
        <v>0</v>
      </c>
      <c r="AD483" s="5">
        <f t="shared" si="58"/>
        <v>2001663</v>
      </c>
      <c r="AE483" s="5">
        <f t="shared" si="59"/>
        <v>2001663</v>
      </c>
      <c r="AG483" s="2">
        <f t="shared" si="60"/>
        <v>4</v>
      </c>
      <c r="AH483" s="2">
        <f t="shared" si="61"/>
        <v>2025</v>
      </c>
      <c r="AJ483" s="5">
        <f t="shared" si="62"/>
        <v>112463</v>
      </c>
      <c r="AK483" s="2">
        <f t="shared" si="63"/>
        <v>20</v>
      </c>
    </row>
    <row r="484" spans="1:37" x14ac:dyDescent="0.25">
      <c r="A484" s="4">
        <v>45767</v>
      </c>
      <c r="B484" s="12">
        <f>StdO_Customers_Residential!B484+StdO_Customers_Small_Commercial!B484+StdO_Customers_Lighting!B484</f>
        <v>59192</v>
      </c>
      <c r="C484" s="12">
        <f>StdO_Customers_Residential!C484+StdO_Customers_Small_Commercial!C484+StdO_Customers_Lighting!C484</f>
        <v>55966</v>
      </c>
      <c r="D484" s="12">
        <f>StdO_Customers_Residential!D484+StdO_Customers_Small_Commercial!D484+StdO_Customers_Lighting!D484</f>
        <v>52836</v>
      </c>
      <c r="E484" s="12">
        <f>StdO_Customers_Residential!E484+StdO_Customers_Small_Commercial!E484+StdO_Customers_Lighting!E484</f>
        <v>54572</v>
      </c>
      <c r="F484" s="12">
        <f>StdO_Customers_Residential!F484+StdO_Customers_Small_Commercial!F484+StdO_Customers_Lighting!F484</f>
        <v>57307</v>
      </c>
      <c r="G484" s="12">
        <f>StdO_Customers_Residential!G484+StdO_Customers_Small_Commercial!G484+StdO_Customers_Lighting!G484</f>
        <v>65488</v>
      </c>
      <c r="H484" s="12">
        <f>StdO_Customers_Residential!H484+StdO_Customers_Small_Commercial!H484+StdO_Customers_Lighting!H484</f>
        <v>83996</v>
      </c>
      <c r="I484" s="12">
        <f>StdO_Customers_Residential!I484+StdO_Customers_Small_Commercial!I484+StdO_Customers_Lighting!I484</f>
        <v>97185</v>
      </c>
      <c r="J484" s="12">
        <f>StdO_Customers_Residential!J484+StdO_Customers_Small_Commercial!J484+StdO_Customers_Lighting!J484</f>
        <v>101353</v>
      </c>
      <c r="K484" s="12">
        <f>StdO_Customers_Residential!K484+StdO_Customers_Small_Commercial!K484+StdO_Customers_Lighting!K484</f>
        <v>104184</v>
      </c>
      <c r="L484" s="12">
        <f>StdO_Customers_Residential!L484+StdO_Customers_Small_Commercial!L484+StdO_Customers_Lighting!L484</f>
        <v>100522</v>
      </c>
      <c r="M484" s="12">
        <f>StdO_Customers_Residential!M484+StdO_Customers_Small_Commercial!M484+StdO_Customers_Lighting!M484</f>
        <v>92670</v>
      </c>
      <c r="N484" s="12">
        <f>StdO_Customers_Residential!N484+StdO_Customers_Small_Commercial!N484+StdO_Customers_Lighting!N484</f>
        <v>90369</v>
      </c>
      <c r="O484" s="12">
        <f>StdO_Customers_Residential!O484+StdO_Customers_Small_Commercial!O484+StdO_Customers_Lighting!O484</f>
        <v>86672</v>
      </c>
      <c r="P484" s="12">
        <f>StdO_Customers_Residential!P484+StdO_Customers_Small_Commercial!P484+StdO_Customers_Lighting!P484</f>
        <v>81062</v>
      </c>
      <c r="Q484" s="12">
        <f>StdO_Customers_Residential!Q484+StdO_Customers_Small_Commercial!Q484+StdO_Customers_Lighting!Q484</f>
        <v>82575</v>
      </c>
      <c r="R484" s="12">
        <f>StdO_Customers_Residential!R484+StdO_Customers_Small_Commercial!R484+StdO_Customers_Lighting!R484</f>
        <v>88960</v>
      </c>
      <c r="S484" s="12">
        <f>StdO_Customers_Residential!S484+StdO_Customers_Small_Commercial!S484+StdO_Customers_Lighting!S484</f>
        <v>98459</v>
      </c>
      <c r="T484" s="12">
        <f>StdO_Customers_Residential!T484+StdO_Customers_Small_Commercial!T484+StdO_Customers_Lighting!T484</f>
        <v>99381</v>
      </c>
      <c r="U484" s="12">
        <f>StdO_Customers_Residential!U484+StdO_Customers_Small_Commercial!U484+StdO_Customers_Lighting!U484</f>
        <v>112443</v>
      </c>
      <c r="V484" s="12">
        <f>StdO_Customers_Residential!V484+StdO_Customers_Small_Commercial!V484+StdO_Customers_Lighting!V484</f>
        <v>106401</v>
      </c>
      <c r="W484" s="12">
        <f>StdO_Customers_Residential!W484+StdO_Customers_Small_Commercial!W484+StdO_Customers_Lighting!W484</f>
        <v>90474</v>
      </c>
      <c r="X484" s="12">
        <f>StdO_Customers_Residential!X484+StdO_Customers_Small_Commercial!X484+StdO_Customers_Lighting!X484</f>
        <v>74973</v>
      </c>
      <c r="Y484" s="12">
        <f>StdO_Customers_Residential!Y484+StdO_Customers_Small_Commercial!Y484+StdO_Customers_Lighting!Y484</f>
        <v>64607</v>
      </c>
      <c r="AA484" s="2">
        <f>IFERROR(INDEX('Holiday Schedule'!$D$3:$D$24,MATCH(Total_StdO_Customers!A484,'Holiday Schedule'!$C$3:$C$24,0)),0)</f>
        <v>0</v>
      </c>
      <c r="AB484" s="2">
        <f t="shared" si="56"/>
        <v>1</v>
      </c>
      <c r="AC484" s="2">
        <f t="shared" si="57"/>
        <v>0</v>
      </c>
      <c r="AD484" s="5">
        <f t="shared" si="58"/>
        <v>2001647</v>
      </c>
      <c r="AE484" s="5">
        <f t="shared" si="59"/>
        <v>2001647</v>
      </c>
      <c r="AG484" s="2">
        <f t="shared" si="60"/>
        <v>4</v>
      </c>
      <c r="AH484" s="2">
        <f t="shared" si="61"/>
        <v>2025</v>
      </c>
      <c r="AJ484" s="5">
        <f t="shared" si="62"/>
        <v>112443</v>
      </c>
      <c r="AK484" s="2">
        <f t="shared" si="63"/>
        <v>20</v>
      </c>
    </row>
    <row r="485" spans="1:37" x14ac:dyDescent="0.25">
      <c r="A485" s="4">
        <v>45768</v>
      </c>
      <c r="B485" s="12">
        <f>StdO_Customers_Residential!B485+StdO_Customers_Small_Commercial!B485+StdO_Customers_Lighting!B485</f>
        <v>59182</v>
      </c>
      <c r="C485" s="12">
        <f>StdO_Customers_Residential!C485+StdO_Customers_Small_Commercial!C485+StdO_Customers_Lighting!C485</f>
        <v>55957</v>
      </c>
      <c r="D485" s="12">
        <f>StdO_Customers_Residential!D485+StdO_Customers_Small_Commercial!D485+StdO_Customers_Lighting!D485</f>
        <v>52827</v>
      </c>
      <c r="E485" s="12">
        <f>StdO_Customers_Residential!E485+StdO_Customers_Small_Commercial!E485+StdO_Customers_Lighting!E485</f>
        <v>54562</v>
      </c>
      <c r="F485" s="12">
        <f>StdO_Customers_Residential!F485+StdO_Customers_Small_Commercial!F485+StdO_Customers_Lighting!F485</f>
        <v>57294</v>
      </c>
      <c r="G485" s="12">
        <f>StdO_Customers_Residential!G485+StdO_Customers_Small_Commercial!G485+StdO_Customers_Lighting!G485</f>
        <v>65456</v>
      </c>
      <c r="H485" s="12">
        <f>StdO_Customers_Residential!H485+StdO_Customers_Small_Commercial!H485+StdO_Customers_Lighting!H485</f>
        <v>84002</v>
      </c>
      <c r="I485" s="12">
        <f>StdO_Customers_Residential!I485+StdO_Customers_Small_Commercial!I485+StdO_Customers_Lighting!I485</f>
        <v>97194</v>
      </c>
      <c r="J485" s="12">
        <f>StdO_Customers_Residential!J485+StdO_Customers_Small_Commercial!J485+StdO_Customers_Lighting!J485</f>
        <v>101360</v>
      </c>
      <c r="K485" s="12">
        <f>StdO_Customers_Residential!K485+StdO_Customers_Small_Commercial!K485+StdO_Customers_Lighting!K485</f>
        <v>104190</v>
      </c>
      <c r="L485" s="12">
        <f>StdO_Customers_Residential!L485+StdO_Customers_Small_Commercial!L485+StdO_Customers_Lighting!L485</f>
        <v>100529</v>
      </c>
      <c r="M485" s="12">
        <f>StdO_Customers_Residential!M485+StdO_Customers_Small_Commercial!M485+StdO_Customers_Lighting!M485</f>
        <v>92675</v>
      </c>
      <c r="N485" s="12">
        <f>StdO_Customers_Residential!N485+StdO_Customers_Small_Commercial!N485+StdO_Customers_Lighting!N485</f>
        <v>90374</v>
      </c>
      <c r="O485" s="12">
        <f>StdO_Customers_Residential!O485+StdO_Customers_Small_Commercial!O485+StdO_Customers_Lighting!O485</f>
        <v>86676</v>
      </c>
      <c r="P485" s="12">
        <f>StdO_Customers_Residential!P485+StdO_Customers_Small_Commercial!P485+StdO_Customers_Lighting!P485</f>
        <v>81067</v>
      </c>
      <c r="Q485" s="12">
        <f>StdO_Customers_Residential!Q485+StdO_Customers_Small_Commercial!Q485+StdO_Customers_Lighting!Q485</f>
        <v>82581</v>
      </c>
      <c r="R485" s="12">
        <f>StdO_Customers_Residential!R485+StdO_Customers_Small_Commercial!R485+StdO_Customers_Lighting!R485</f>
        <v>88967</v>
      </c>
      <c r="S485" s="12">
        <f>StdO_Customers_Residential!S485+StdO_Customers_Small_Commercial!S485+StdO_Customers_Lighting!S485</f>
        <v>98465</v>
      </c>
      <c r="T485" s="12">
        <f>StdO_Customers_Residential!T485+StdO_Customers_Small_Commercial!T485+StdO_Customers_Lighting!T485</f>
        <v>99389</v>
      </c>
      <c r="U485" s="12">
        <f>StdO_Customers_Residential!U485+StdO_Customers_Small_Commercial!U485+StdO_Customers_Lighting!U485</f>
        <v>112474</v>
      </c>
      <c r="V485" s="12">
        <f>StdO_Customers_Residential!V485+StdO_Customers_Small_Commercial!V485+StdO_Customers_Lighting!V485</f>
        <v>106421</v>
      </c>
      <c r="W485" s="12">
        <f>StdO_Customers_Residential!W485+StdO_Customers_Small_Commercial!W485+StdO_Customers_Lighting!W485</f>
        <v>90494</v>
      </c>
      <c r="X485" s="12">
        <f>StdO_Customers_Residential!X485+StdO_Customers_Small_Commercial!X485+StdO_Customers_Lighting!X485</f>
        <v>74996</v>
      </c>
      <c r="Y485" s="12">
        <f>StdO_Customers_Residential!Y485+StdO_Customers_Small_Commercial!Y485+StdO_Customers_Lighting!Y485</f>
        <v>64632</v>
      </c>
      <c r="AA485" s="2">
        <f>IFERROR(INDEX('Holiday Schedule'!$D$3:$D$24,MATCH(Total_StdO_Customers!A485,'Holiday Schedule'!$C$3:$C$24,0)),0)</f>
        <v>1</v>
      </c>
      <c r="AB485" s="2">
        <f t="shared" si="56"/>
        <v>2</v>
      </c>
      <c r="AC485" s="2">
        <f t="shared" si="57"/>
        <v>0</v>
      </c>
      <c r="AD485" s="5">
        <f t="shared" si="58"/>
        <v>2001764</v>
      </c>
      <c r="AE485" s="5">
        <f t="shared" si="59"/>
        <v>2001764</v>
      </c>
      <c r="AG485" s="2">
        <f t="shared" si="60"/>
        <v>4</v>
      </c>
      <c r="AH485" s="2">
        <f t="shared" si="61"/>
        <v>2025</v>
      </c>
      <c r="AJ485" s="5">
        <f t="shared" si="62"/>
        <v>112474</v>
      </c>
      <c r="AK485" s="2">
        <f t="shared" si="63"/>
        <v>20</v>
      </c>
    </row>
    <row r="486" spans="1:37" x14ac:dyDescent="0.25">
      <c r="A486" s="4">
        <v>45769</v>
      </c>
      <c r="B486" s="12">
        <f>StdO_Customers_Residential!B486+StdO_Customers_Small_Commercial!B486+StdO_Customers_Lighting!B486</f>
        <v>59090</v>
      </c>
      <c r="C486" s="12">
        <f>StdO_Customers_Residential!C486+StdO_Customers_Small_Commercial!C486+StdO_Customers_Lighting!C486</f>
        <v>55883</v>
      </c>
      <c r="D486" s="12">
        <f>StdO_Customers_Residential!D486+StdO_Customers_Small_Commercial!D486+StdO_Customers_Lighting!D486</f>
        <v>53831</v>
      </c>
      <c r="E486" s="12">
        <f>StdO_Customers_Residential!E486+StdO_Customers_Small_Commercial!E486+StdO_Customers_Lighting!E486</f>
        <v>54627</v>
      </c>
      <c r="F486" s="12">
        <f>StdO_Customers_Residential!F486+StdO_Customers_Small_Commercial!F486+StdO_Customers_Lighting!F486</f>
        <v>57277</v>
      </c>
      <c r="G486" s="12">
        <f>StdO_Customers_Residential!G486+StdO_Customers_Small_Commercial!G486+StdO_Customers_Lighting!G486</f>
        <v>66307</v>
      </c>
      <c r="H486" s="12">
        <f>StdO_Customers_Residential!H486+StdO_Customers_Small_Commercial!H486+StdO_Customers_Lighting!H486</f>
        <v>87761</v>
      </c>
      <c r="I486" s="12">
        <f>StdO_Customers_Residential!I486+StdO_Customers_Small_Commercial!I486+StdO_Customers_Lighting!I486</f>
        <v>100471</v>
      </c>
      <c r="J486" s="12">
        <f>StdO_Customers_Residential!J486+StdO_Customers_Small_Commercial!J486+StdO_Customers_Lighting!J486</f>
        <v>100010</v>
      </c>
      <c r="K486" s="12">
        <f>StdO_Customers_Residential!K486+StdO_Customers_Small_Commercial!K486+StdO_Customers_Lighting!K486</f>
        <v>98584</v>
      </c>
      <c r="L486" s="12">
        <f>StdO_Customers_Residential!L486+StdO_Customers_Small_Commercial!L486+StdO_Customers_Lighting!L486</f>
        <v>96235</v>
      </c>
      <c r="M486" s="12">
        <f>StdO_Customers_Residential!M486+StdO_Customers_Small_Commercial!M486+StdO_Customers_Lighting!M486</f>
        <v>89848</v>
      </c>
      <c r="N486" s="12">
        <f>StdO_Customers_Residential!N486+StdO_Customers_Small_Commercial!N486+StdO_Customers_Lighting!N486</f>
        <v>87615</v>
      </c>
      <c r="O486" s="12">
        <f>StdO_Customers_Residential!O486+StdO_Customers_Small_Commercial!O486+StdO_Customers_Lighting!O486</f>
        <v>83344</v>
      </c>
      <c r="P486" s="12">
        <f>StdO_Customers_Residential!P486+StdO_Customers_Small_Commercial!P486+StdO_Customers_Lighting!P486</f>
        <v>79407</v>
      </c>
      <c r="Q486" s="12">
        <f>StdO_Customers_Residential!Q486+StdO_Customers_Small_Commercial!Q486+StdO_Customers_Lighting!Q486</f>
        <v>82426</v>
      </c>
      <c r="R486" s="12">
        <f>StdO_Customers_Residential!R486+StdO_Customers_Small_Commercial!R486+StdO_Customers_Lighting!R486</f>
        <v>88187</v>
      </c>
      <c r="S486" s="12">
        <f>StdO_Customers_Residential!S486+StdO_Customers_Small_Commercial!S486+StdO_Customers_Lighting!S486</f>
        <v>97677</v>
      </c>
      <c r="T486" s="12">
        <f>StdO_Customers_Residential!T486+StdO_Customers_Small_Commercial!T486+StdO_Customers_Lighting!T486</f>
        <v>98728</v>
      </c>
      <c r="U486" s="12">
        <f>StdO_Customers_Residential!U486+StdO_Customers_Small_Commercial!U486+StdO_Customers_Lighting!U486</f>
        <v>111835</v>
      </c>
      <c r="V486" s="12">
        <f>StdO_Customers_Residential!V486+StdO_Customers_Small_Commercial!V486+StdO_Customers_Lighting!V486</f>
        <v>105947</v>
      </c>
      <c r="W486" s="12">
        <f>StdO_Customers_Residential!W486+StdO_Customers_Small_Commercial!W486+StdO_Customers_Lighting!W486</f>
        <v>89809</v>
      </c>
      <c r="X486" s="12">
        <f>StdO_Customers_Residential!X486+StdO_Customers_Small_Commercial!X486+StdO_Customers_Lighting!X486</f>
        <v>74304</v>
      </c>
      <c r="Y486" s="12">
        <f>StdO_Customers_Residential!Y486+StdO_Customers_Small_Commercial!Y486+StdO_Customers_Lighting!Y486</f>
        <v>63686</v>
      </c>
      <c r="AA486" s="2">
        <f>IFERROR(INDEX('Holiday Schedule'!$D$3:$D$24,MATCH(Total_StdO_Customers!A486,'Holiday Schedule'!$C$3:$C$24,0)),0)</f>
        <v>0</v>
      </c>
      <c r="AB486" s="2">
        <f t="shared" si="56"/>
        <v>3</v>
      </c>
      <c r="AC486" s="2">
        <f t="shared" si="57"/>
        <v>1484427</v>
      </c>
      <c r="AD486" s="5">
        <f t="shared" si="58"/>
        <v>498462</v>
      </c>
      <c r="AE486" s="5">
        <f t="shared" si="59"/>
        <v>1982889</v>
      </c>
      <c r="AG486" s="2">
        <f t="shared" si="60"/>
        <v>4</v>
      </c>
      <c r="AH486" s="2">
        <f t="shared" si="61"/>
        <v>2025</v>
      </c>
      <c r="AJ486" s="5">
        <f t="shared" si="62"/>
        <v>111835</v>
      </c>
      <c r="AK486" s="2">
        <f t="shared" si="63"/>
        <v>20</v>
      </c>
    </row>
    <row r="487" spans="1:37" x14ac:dyDescent="0.25">
      <c r="A487" s="4">
        <v>45770</v>
      </c>
      <c r="B487" s="12">
        <f>StdO_Customers_Residential!B487+StdO_Customers_Small_Commercial!B487+StdO_Customers_Lighting!B487</f>
        <v>59059</v>
      </c>
      <c r="C487" s="12">
        <f>StdO_Customers_Residential!C487+StdO_Customers_Small_Commercial!C487+StdO_Customers_Lighting!C487</f>
        <v>55854</v>
      </c>
      <c r="D487" s="12">
        <f>StdO_Customers_Residential!D487+StdO_Customers_Small_Commercial!D487+StdO_Customers_Lighting!D487</f>
        <v>53802</v>
      </c>
      <c r="E487" s="12">
        <f>StdO_Customers_Residential!E487+StdO_Customers_Small_Commercial!E487+StdO_Customers_Lighting!E487</f>
        <v>54599</v>
      </c>
      <c r="F487" s="12">
        <f>StdO_Customers_Residential!F487+StdO_Customers_Small_Commercial!F487+StdO_Customers_Lighting!F487</f>
        <v>57248</v>
      </c>
      <c r="G487" s="12">
        <f>StdO_Customers_Residential!G487+StdO_Customers_Small_Commercial!G487+StdO_Customers_Lighting!G487</f>
        <v>66243</v>
      </c>
      <c r="H487" s="12">
        <f>StdO_Customers_Residential!H487+StdO_Customers_Small_Commercial!H487+StdO_Customers_Lighting!H487</f>
        <v>87702</v>
      </c>
      <c r="I487" s="12">
        <f>StdO_Customers_Residential!I487+StdO_Customers_Small_Commercial!I487+StdO_Customers_Lighting!I487</f>
        <v>100420</v>
      </c>
      <c r="J487" s="12">
        <f>StdO_Customers_Residential!J487+StdO_Customers_Small_Commercial!J487+StdO_Customers_Lighting!J487</f>
        <v>99955</v>
      </c>
      <c r="K487" s="12">
        <f>StdO_Customers_Residential!K487+StdO_Customers_Small_Commercial!K487+StdO_Customers_Lighting!K487</f>
        <v>98529</v>
      </c>
      <c r="L487" s="12">
        <f>StdO_Customers_Residential!L487+StdO_Customers_Small_Commercial!L487+StdO_Customers_Lighting!L487</f>
        <v>96171</v>
      </c>
      <c r="M487" s="12">
        <f>StdO_Customers_Residential!M487+StdO_Customers_Small_Commercial!M487+StdO_Customers_Lighting!M487</f>
        <v>89786</v>
      </c>
      <c r="N487" s="12">
        <f>StdO_Customers_Residential!N487+StdO_Customers_Small_Commercial!N487+StdO_Customers_Lighting!N487</f>
        <v>87565</v>
      </c>
      <c r="O487" s="12">
        <f>StdO_Customers_Residential!O487+StdO_Customers_Small_Commercial!O487+StdO_Customers_Lighting!O487</f>
        <v>83293</v>
      </c>
      <c r="P487" s="12">
        <f>StdO_Customers_Residential!P487+StdO_Customers_Small_Commercial!P487+StdO_Customers_Lighting!P487</f>
        <v>79359</v>
      </c>
      <c r="Q487" s="12">
        <f>StdO_Customers_Residential!Q487+StdO_Customers_Small_Commercial!Q487+StdO_Customers_Lighting!Q487</f>
        <v>82377</v>
      </c>
      <c r="R487" s="12">
        <f>StdO_Customers_Residential!R487+StdO_Customers_Small_Commercial!R487+StdO_Customers_Lighting!R487</f>
        <v>88136</v>
      </c>
      <c r="S487" s="12">
        <f>StdO_Customers_Residential!S487+StdO_Customers_Small_Commercial!S487+StdO_Customers_Lighting!S487</f>
        <v>97626</v>
      </c>
      <c r="T487" s="12">
        <f>StdO_Customers_Residential!T487+StdO_Customers_Small_Commercial!T487+StdO_Customers_Lighting!T487</f>
        <v>98675</v>
      </c>
      <c r="U487" s="12">
        <f>StdO_Customers_Residential!U487+StdO_Customers_Small_Commercial!U487+StdO_Customers_Lighting!U487</f>
        <v>111743</v>
      </c>
      <c r="V487" s="12">
        <f>StdO_Customers_Residential!V487+StdO_Customers_Small_Commercial!V487+StdO_Customers_Lighting!V487</f>
        <v>105893</v>
      </c>
      <c r="W487" s="12">
        <f>StdO_Customers_Residential!W487+StdO_Customers_Small_Commercial!W487+StdO_Customers_Lighting!W487</f>
        <v>89766</v>
      </c>
      <c r="X487" s="12">
        <f>StdO_Customers_Residential!X487+StdO_Customers_Small_Commercial!X487+StdO_Customers_Lighting!X487</f>
        <v>74269</v>
      </c>
      <c r="Y487" s="12">
        <f>StdO_Customers_Residential!Y487+StdO_Customers_Small_Commercial!Y487+StdO_Customers_Lighting!Y487</f>
        <v>63655</v>
      </c>
      <c r="AA487" s="2">
        <f>IFERROR(INDEX('Holiday Schedule'!$D$3:$D$24,MATCH(Total_StdO_Customers!A487,'Holiday Schedule'!$C$3:$C$24,0)),0)</f>
        <v>0</v>
      </c>
      <c r="AB487" s="2">
        <f t="shared" si="56"/>
        <v>4</v>
      </c>
      <c r="AC487" s="2">
        <f t="shared" si="57"/>
        <v>1483563</v>
      </c>
      <c r="AD487" s="5">
        <f t="shared" si="58"/>
        <v>498162</v>
      </c>
      <c r="AE487" s="5">
        <f t="shared" si="59"/>
        <v>1981725</v>
      </c>
      <c r="AG487" s="2">
        <f t="shared" si="60"/>
        <v>4</v>
      </c>
      <c r="AH487" s="2">
        <f t="shared" si="61"/>
        <v>2025</v>
      </c>
      <c r="AJ487" s="5">
        <f t="shared" si="62"/>
        <v>111743</v>
      </c>
      <c r="AK487" s="2">
        <f t="shared" si="63"/>
        <v>20</v>
      </c>
    </row>
    <row r="488" spans="1:37" x14ac:dyDescent="0.25">
      <c r="A488" s="4">
        <v>45771</v>
      </c>
      <c r="B488" s="12">
        <f>StdO_Customers_Residential!B488+StdO_Customers_Small_Commercial!B488+StdO_Customers_Lighting!B488</f>
        <v>58994</v>
      </c>
      <c r="C488" s="12">
        <f>StdO_Customers_Residential!C488+StdO_Customers_Small_Commercial!C488+StdO_Customers_Lighting!C488</f>
        <v>55793</v>
      </c>
      <c r="D488" s="12">
        <f>StdO_Customers_Residential!D488+StdO_Customers_Small_Commercial!D488+StdO_Customers_Lighting!D488</f>
        <v>53742</v>
      </c>
      <c r="E488" s="12">
        <f>StdO_Customers_Residential!E488+StdO_Customers_Small_Commercial!E488+StdO_Customers_Lighting!E488</f>
        <v>54539</v>
      </c>
      <c r="F488" s="12">
        <f>StdO_Customers_Residential!F488+StdO_Customers_Small_Commercial!F488+StdO_Customers_Lighting!F488</f>
        <v>57185</v>
      </c>
      <c r="G488" s="12">
        <f>StdO_Customers_Residential!G488+StdO_Customers_Small_Commercial!G488+StdO_Customers_Lighting!G488</f>
        <v>66146</v>
      </c>
      <c r="H488" s="12">
        <f>StdO_Customers_Residential!H488+StdO_Customers_Small_Commercial!H488+StdO_Customers_Lighting!H488</f>
        <v>87605</v>
      </c>
      <c r="I488" s="12">
        <f>StdO_Customers_Residential!I488+StdO_Customers_Small_Commercial!I488+StdO_Customers_Lighting!I488</f>
        <v>100298</v>
      </c>
      <c r="J488" s="12">
        <f>StdO_Customers_Residential!J488+StdO_Customers_Small_Commercial!J488+StdO_Customers_Lighting!J488</f>
        <v>99825</v>
      </c>
      <c r="K488" s="12">
        <f>StdO_Customers_Residential!K488+StdO_Customers_Small_Commercial!K488+StdO_Customers_Lighting!K488</f>
        <v>98398</v>
      </c>
      <c r="L488" s="12">
        <f>StdO_Customers_Residential!L488+StdO_Customers_Small_Commercial!L488+StdO_Customers_Lighting!L488</f>
        <v>96041</v>
      </c>
      <c r="M488" s="12">
        <f>StdO_Customers_Residential!M488+StdO_Customers_Small_Commercial!M488+StdO_Customers_Lighting!M488</f>
        <v>89662</v>
      </c>
      <c r="N488" s="12">
        <f>StdO_Customers_Residential!N488+StdO_Customers_Small_Commercial!N488+StdO_Customers_Lighting!N488</f>
        <v>87443</v>
      </c>
      <c r="O488" s="12">
        <f>StdO_Customers_Residential!O488+StdO_Customers_Small_Commercial!O488+StdO_Customers_Lighting!O488</f>
        <v>83176</v>
      </c>
      <c r="P488" s="12">
        <f>StdO_Customers_Residential!P488+StdO_Customers_Small_Commercial!P488+StdO_Customers_Lighting!P488</f>
        <v>79246</v>
      </c>
      <c r="Q488" s="12">
        <f>StdO_Customers_Residential!Q488+StdO_Customers_Small_Commercial!Q488+StdO_Customers_Lighting!Q488</f>
        <v>82263</v>
      </c>
      <c r="R488" s="12">
        <f>StdO_Customers_Residential!R488+StdO_Customers_Small_Commercial!R488+StdO_Customers_Lighting!R488</f>
        <v>88018</v>
      </c>
      <c r="S488" s="12">
        <f>StdO_Customers_Residential!S488+StdO_Customers_Small_Commercial!S488+StdO_Customers_Lighting!S488</f>
        <v>97505</v>
      </c>
      <c r="T488" s="12">
        <f>StdO_Customers_Residential!T488+StdO_Customers_Small_Commercial!T488+StdO_Customers_Lighting!T488</f>
        <v>98556</v>
      </c>
      <c r="U488" s="12">
        <f>StdO_Customers_Residential!U488+StdO_Customers_Small_Commercial!U488+StdO_Customers_Lighting!U488</f>
        <v>111610</v>
      </c>
      <c r="V488" s="12">
        <f>StdO_Customers_Residential!V488+StdO_Customers_Small_Commercial!V488+StdO_Customers_Lighting!V488</f>
        <v>105779</v>
      </c>
      <c r="W488" s="12">
        <f>StdO_Customers_Residential!W488+StdO_Customers_Small_Commercial!W488+StdO_Customers_Lighting!W488</f>
        <v>89664</v>
      </c>
      <c r="X488" s="12">
        <f>StdO_Customers_Residential!X488+StdO_Customers_Small_Commercial!X488+StdO_Customers_Lighting!X488</f>
        <v>74185</v>
      </c>
      <c r="Y488" s="12">
        <f>StdO_Customers_Residential!Y488+StdO_Customers_Small_Commercial!Y488+StdO_Customers_Lighting!Y488</f>
        <v>63581</v>
      </c>
      <c r="AA488" s="2">
        <f>IFERROR(INDEX('Holiday Schedule'!$D$3:$D$24,MATCH(Total_StdO_Customers!A488,'Holiday Schedule'!$C$3:$C$24,0)),0)</f>
        <v>0</v>
      </c>
      <c r="AB488" s="2">
        <f t="shared" si="56"/>
        <v>5</v>
      </c>
      <c r="AC488" s="2">
        <f t="shared" si="57"/>
        <v>1481669</v>
      </c>
      <c r="AD488" s="5">
        <f t="shared" si="58"/>
        <v>497585</v>
      </c>
      <c r="AE488" s="5">
        <f t="shared" si="59"/>
        <v>1979254</v>
      </c>
      <c r="AG488" s="2">
        <f t="shared" si="60"/>
        <v>4</v>
      </c>
      <c r="AH488" s="2">
        <f t="shared" si="61"/>
        <v>2025</v>
      </c>
      <c r="AJ488" s="5">
        <f t="shared" si="62"/>
        <v>111610</v>
      </c>
      <c r="AK488" s="2">
        <f t="shared" si="63"/>
        <v>20</v>
      </c>
    </row>
    <row r="489" spans="1:37" x14ac:dyDescent="0.25">
      <c r="A489" s="4">
        <v>45772</v>
      </c>
      <c r="B489" s="12">
        <f>StdO_Customers_Residential!B489+StdO_Customers_Small_Commercial!B489+StdO_Customers_Lighting!B489</f>
        <v>58965</v>
      </c>
      <c r="C489" s="12">
        <f>StdO_Customers_Residential!C489+StdO_Customers_Small_Commercial!C489+StdO_Customers_Lighting!C489</f>
        <v>55763</v>
      </c>
      <c r="D489" s="12">
        <f>StdO_Customers_Residential!D489+StdO_Customers_Small_Commercial!D489+StdO_Customers_Lighting!D489</f>
        <v>53714</v>
      </c>
      <c r="E489" s="12">
        <f>StdO_Customers_Residential!E489+StdO_Customers_Small_Commercial!E489+StdO_Customers_Lighting!E489</f>
        <v>54510</v>
      </c>
      <c r="F489" s="12">
        <f>StdO_Customers_Residential!F489+StdO_Customers_Small_Commercial!F489+StdO_Customers_Lighting!F489</f>
        <v>57156</v>
      </c>
      <c r="G489" s="12">
        <f>StdO_Customers_Residential!G489+StdO_Customers_Small_Commercial!G489+StdO_Customers_Lighting!G489</f>
        <v>66118</v>
      </c>
      <c r="H489" s="12">
        <f>StdO_Customers_Residential!H489+StdO_Customers_Small_Commercial!H489+StdO_Customers_Lighting!H489</f>
        <v>87569</v>
      </c>
      <c r="I489" s="12">
        <f>StdO_Customers_Residential!I489+StdO_Customers_Small_Commercial!I489+StdO_Customers_Lighting!I489</f>
        <v>100254</v>
      </c>
      <c r="J489" s="12">
        <f>StdO_Customers_Residential!J489+StdO_Customers_Small_Commercial!J489+StdO_Customers_Lighting!J489</f>
        <v>99776</v>
      </c>
      <c r="K489" s="12">
        <f>StdO_Customers_Residential!K489+StdO_Customers_Small_Commercial!K489+StdO_Customers_Lighting!K489</f>
        <v>98347</v>
      </c>
      <c r="L489" s="12">
        <f>StdO_Customers_Residential!L489+StdO_Customers_Small_Commercial!L489+StdO_Customers_Lighting!L489</f>
        <v>95987</v>
      </c>
      <c r="M489" s="12">
        <f>StdO_Customers_Residential!M489+StdO_Customers_Small_Commercial!M489+StdO_Customers_Lighting!M489</f>
        <v>89610</v>
      </c>
      <c r="N489" s="12">
        <f>StdO_Customers_Residential!N489+StdO_Customers_Small_Commercial!N489+StdO_Customers_Lighting!N489</f>
        <v>87391</v>
      </c>
      <c r="O489" s="12">
        <f>StdO_Customers_Residential!O489+StdO_Customers_Small_Commercial!O489+StdO_Customers_Lighting!O489</f>
        <v>83125</v>
      </c>
      <c r="P489" s="12">
        <f>StdO_Customers_Residential!P489+StdO_Customers_Small_Commercial!P489+StdO_Customers_Lighting!P489</f>
        <v>79196</v>
      </c>
      <c r="Q489" s="12">
        <f>StdO_Customers_Residential!Q489+StdO_Customers_Small_Commercial!Q489+StdO_Customers_Lighting!Q489</f>
        <v>82214</v>
      </c>
      <c r="R489" s="12">
        <f>StdO_Customers_Residential!R489+StdO_Customers_Small_Commercial!R489+StdO_Customers_Lighting!R489</f>
        <v>87972</v>
      </c>
      <c r="S489" s="12">
        <f>StdO_Customers_Residential!S489+StdO_Customers_Small_Commercial!S489+StdO_Customers_Lighting!S489</f>
        <v>97463</v>
      </c>
      <c r="T489" s="12">
        <f>StdO_Customers_Residential!T489+StdO_Customers_Small_Commercial!T489+StdO_Customers_Lighting!T489</f>
        <v>98516</v>
      </c>
      <c r="U489" s="12">
        <f>StdO_Customers_Residential!U489+StdO_Customers_Small_Commercial!U489+StdO_Customers_Lighting!U489</f>
        <v>111576</v>
      </c>
      <c r="V489" s="12">
        <f>StdO_Customers_Residential!V489+StdO_Customers_Small_Commercial!V489+StdO_Customers_Lighting!V489</f>
        <v>105741</v>
      </c>
      <c r="W489" s="12">
        <f>StdO_Customers_Residential!W489+StdO_Customers_Small_Commercial!W489+StdO_Customers_Lighting!W489</f>
        <v>89628</v>
      </c>
      <c r="X489" s="12">
        <f>StdO_Customers_Residential!X489+StdO_Customers_Small_Commercial!X489+StdO_Customers_Lighting!X489</f>
        <v>74151</v>
      </c>
      <c r="Y489" s="12">
        <f>StdO_Customers_Residential!Y489+StdO_Customers_Small_Commercial!Y489+StdO_Customers_Lighting!Y489</f>
        <v>63547</v>
      </c>
      <c r="AA489" s="2">
        <f>IFERROR(INDEX('Holiday Schedule'!$D$3:$D$24,MATCH(Total_StdO_Customers!A489,'Holiday Schedule'!$C$3:$C$24,0)),0)</f>
        <v>0</v>
      </c>
      <c r="AB489" s="2">
        <f t="shared" si="56"/>
        <v>6</v>
      </c>
      <c r="AC489" s="2">
        <f t="shared" si="57"/>
        <v>1480947</v>
      </c>
      <c r="AD489" s="5">
        <f t="shared" si="58"/>
        <v>497342</v>
      </c>
      <c r="AE489" s="5">
        <f t="shared" si="59"/>
        <v>1978289</v>
      </c>
      <c r="AG489" s="2">
        <f t="shared" si="60"/>
        <v>4</v>
      </c>
      <c r="AH489" s="2">
        <f t="shared" si="61"/>
        <v>2025</v>
      </c>
      <c r="AJ489" s="5">
        <f t="shared" si="62"/>
        <v>111576</v>
      </c>
      <c r="AK489" s="2">
        <f t="shared" si="63"/>
        <v>20</v>
      </c>
    </row>
    <row r="490" spans="1:37" x14ac:dyDescent="0.25">
      <c r="A490" s="4">
        <v>45773</v>
      </c>
      <c r="B490" s="12">
        <f>StdO_Customers_Residential!B490+StdO_Customers_Small_Commercial!B490+StdO_Customers_Lighting!B490</f>
        <v>58698</v>
      </c>
      <c r="C490" s="12">
        <f>StdO_Customers_Residential!C490+StdO_Customers_Small_Commercial!C490+StdO_Customers_Lighting!C490</f>
        <v>55498</v>
      </c>
      <c r="D490" s="12">
        <f>StdO_Customers_Residential!D490+StdO_Customers_Small_Commercial!D490+StdO_Customers_Lighting!D490</f>
        <v>52398</v>
      </c>
      <c r="E490" s="12">
        <f>StdO_Customers_Residential!E490+StdO_Customers_Small_Commercial!E490+StdO_Customers_Lighting!E490</f>
        <v>54117</v>
      </c>
      <c r="F490" s="12">
        <f>StdO_Customers_Residential!F490+StdO_Customers_Small_Commercial!F490+StdO_Customers_Lighting!F490</f>
        <v>56826</v>
      </c>
      <c r="G490" s="12">
        <f>StdO_Customers_Residential!G490+StdO_Customers_Small_Commercial!G490+StdO_Customers_Lighting!G490</f>
        <v>64949</v>
      </c>
      <c r="H490" s="12">
        <f>StdO_Customers_Residential!H490+StdO_Customers_Small_Commercial!H490+StdO_Customers_Lighting!H490</f>
        <v>83300</v>
      </c>
      <c r="I490" s="12">
        <f>StdO_Customers_Residential!I490+StdO_Customers_Small_Commercial!I490+StdO_Customers_Lighting!I490</f>
        <v>96363</v>
      </c>
      <c r="J490" s="12">
        <f>StdO_Customers_Residential!J490+StdO_Customers_Small_Commercial!J490+StdO_Customers_Lighting!J490</f>
        <v>100483</v>
      </c>
      <c r="K490" s="12">
        <f>StdO_Customers_Residential!K490+StdO_Customers_Small_Commercial!K490+StdO_Customers_Lighting!K490</f>
        <v>103287</v>
      </c>
      <c r="L490" s="12">
        <f>StdO_Customers_Residential!L490+StdO_Customers_Small_Commercial!L490+StdO_Customers_Lighting!L490</f>
        <v>99649</v>
      </c>
      <c r="M490" s="12">
        <f>StdO_Customers_Residential!M490+StdO_Customers_Small_Commercial!M490+StdO_Customers_Lighting!M490</f>
        <v>91858</v>
      </c>
      <c r="N490" s="12">
        <f>StdO_Customers_Residential!N490+StdO_Customers_Small_Commercial!N490+StdO_Customers_Lighting!N490</f>
        <v>89578</v>
      </c>
      <c r="O490" s="12">
        <f>StdO_Customers_Residential!O490+StdO_Customers_Small_Commercial!O490+StdO_Customers_Lighting!O490</f>
        <v>85909</v>
      </c>
      <c r="P490" s="12">
        <f>StdO_Customers_Residential!P490+StdO_Customers_Small_Commercial!P490+StdO_Customers_Lighting!P490</f>
        <v>80346</v>
      </c>
      <c r="Q490" s="12">
        <f>StdO_Customers_Residential!Q490+StdO_Customers_Small_Commercial!Q490+StdO_Customers_Lighting!Q490</f>
        <v>81850</v>
      </c>
      <c r="R490" s="12">
        <f>StdO_Customers_Residential!R490+StdO_Customers_Small_Commercial!R490+StdO_Customers_Lighting!R490</f>
        <v>88189</v>
      </c>
      <c r="S490" s="12">
        <f>StdO_Customers_Residential!S490+StdO_Customers_Small_Commercial!S490+StdO_Customers_Lighting!S490</f>
        <v>97623</v>
      </c>
      <c r="T490" s="12">
        <f>StdO_Customers_Residential!T490+StdO_Customers_Small_Commercial!T490+StdO_Customers_Lighting!T490</f>
        <v>98549</v>
      </c>
      <c r="U490" s="12">
        <f>StdO_Customers_Residential!U490+StdO_Customers_Small_Commercial!U490+StdO_Customers_Lighting!U490</f>
        <v>111552</v>
      </c>
      <c r="V490" s="12">
        <f>StdO_Customers_Residential!V490+StdO_Customers_Small_Commercial!V490+StdO_Customers_Lighting!V490</f>
        <v>105541</v>
      </c>
      <c r="W490" s="12">
        <f>StdO_Customers_Residential!W490+StdO_Customers_Small_Commercial!W490+StdO_Customers_Lighting!W490</f>
        <v>89740</v>
      </c>
      <c r="X490" s="12">
        <f>StdO_Customers_Residential!X490+StdO_Customers_Small_Commercial!X490+StdO_Customers_Lighting!X490</f>
        <v>74366</v>
      </c>
      <c r="Y490" s="12">
        <f>StdO_Customers_Residential!Y490+StdO_Customers_Small_Commercial!Y490+StdO_Customers_Lighting!Y490</f>
        <v>64084</v>
      </c>
      <c r="AA490" s="2">
        <f>IFERROR(INDEX('Holiday Schedule'!$D$3:$D$24,MATCH(Total_StdO_Customers!A490,'Holiday Schedule'!$C$3:$C$24,0)),0)</f>
        <v>0</v>
      </c>
      <c r="AB490" s="2">
        <f t="shared" si="56"/>
        <v>7</v>
      </c>
      <c r="AC490" s="2">
        <f t="shared" si="57"/>
        <v>0</v>
      </c>
      <c r="AD490" s="5">
        <f t="shared" si="58"/>
        <v>1984753</v>
      </c>
      <c r="AE490" s="5">
        <f t="shared" si="59"/>
        <v>1984753</v>
      </c>
      <c r="AG490" s="2">
        <f t="shared" si="60"/>
        <v>4</v>
      </c>
      <c r="AH490" s="2">
        <f t="shared" si="61"/>
        <v>2025</v>
      </c>
      <c r="AJ490" s="5">
        <f t="shared" si="62"/>
        <v>111552</v>
      </c>
      <c r="AK490" s="2">
        <f t="shared" si="63"/>
        <v>20</v>
      </c>
    </row>
    <row r="491" spans="1:37" x14ac:dyDescent="0.25">
      <c r="A491" s="4">
        <v>45774</v>
      </c>
      <c r="B491" s="12">
        <f>StdO_Customers_Residential!B491+StdO_Customers_Small_Commercial!B491+StdO_Customers_Lighting!B491</f>
        <v>58702</v>
      </c>
      <c r="C491" s="12">
        <f>StdO_Customers_Residential!C491+StdO_Customers_Small_Commercial!C491+StdO_Customers_Lighting!C491</f>
        <v>55502</v>
      </c>
      <c r="D491" s="12">
        <f>StdO_Customers_Residential!D491+StdO_Customers_Small_Commercial!D491+StdO_Customers_Lighting!D491</f>
        <v>52400</v>
      </c>
      <c r="E491" s="12">
        <f>StdO_Customers_Residential!E491+StdO_Customers_Small_Commercial!E491+StdO_Customers_Lighting!E491</f>
        <v>54119</v>
      </c>
      <c r="F491" s="12">
        <f>StdO_Customers_Residential!F491+StdO_Customers_Small_Commercial!F491+StdO_Customers_Lighting!F491</f>
        <v>56832</v>
      </c>
      <c r="G491" s="12">
        <f>StdO_Customers_Residential!G491+StdO_Customers_Small_Commercial!G491+StdO_Customers_Lighting!G491</f>
        <v>64961</v>
      </c>
      <c r="H491" s="12">
        <f>StdO_Customers_Residential!H491+StdO_Customers_Small_Commercial!H491+StdO_Customers_Lighting!H491</f>
        <v>83312</v>
      </c>
      <c r="I491" s="12">
        <f>StdO_Customers_Residential!I491+StdO_Customers_Small_Commercial!I491+StdO_Customers_Lighting!I491</f>
        <v>96370</v>
      </c>
      <c r="J491" s="12">
        <f>StdO_Customers_Residential!J491+StdO_Customers_Small_Commercial!J491+StdO_Customers_Lighting!J491</f>
        <v>100491</v>
      </c>
      <c r="K491" s="12">
        <f>StdO_Customers_Residential!K491+StdO_Customers_Small_Commercial!K491+StdO_Customers_Lighting!K491</f>
        <v>103295</v>
      </c>
      <c r="L491" s="12">
        <f>StdO_Customers_Residential!L491+StdO_Customers_Small_Commercial!L491+StdO_Customers_Lighting!L491</f>
        <v>99658</v>
      </c>
      <c r="M491" s="12">
        <f>StdO_Customers_Residential!M491+StdO_Customers_Small_Commercial!M491+StdO_Customers_Lighting!M491</f>
        <v>91865</v>
      </c>
      <c r="N491" s="12">
        <f>StdO_Customers_Residential!N491+StdO_Customers_Small_Commercial!N491+StdO_Customers_Lighting!N491</f>
        <v>89585</v>
      </c>
      <c r="O491" s="12">
        <f>StdO_Customers_Residential!O491+StdO_Customers_Small_Commercial!O491+StdO_Customers_Lighting!O491</f>
        <v>85916</v>
      </c>
      <c r="P491" s="12">
        <f>StdO_Customers_Residential!P491+StdO_Customers_Small_Commercial!P491+StdO_Customers_Lighting!P491</f>
        <v>80352</v>
      </c>
      <c r="Q491" s="12">
        <f>StdO_Customers_Residential!Q491+StdO_Customers_Small_Commercial!Q491+StdO_Customers_Lighting!Q491</f>
        <v>81856</v>
      </c>
      <c r="R491" s="12">
        <f>StdO_Customers_Residential!R491+StdO_Customers_Small_Commercial!R491+StdO_Customers_Lighting!R491</f>
        <v>88196</v>
      </c>
      <c r="S491" s="12">
        <f>StdO_Customers_Residential!S491+StdO_Customers_Small_Commercial!S491+StdO_Customers_Lighting!S491</f>
        <v>97631</v>
      </c>
      <c r="T491" s="12">
        <f>StdO_Customers_Residential!T491+StdO_Customers_Small_Commercial!T491+StdO_Customers_Lighting!T491</f>
        <v>98554</v>
      </c>
      <c r="U491" s="12">
        <f>StdO_Customers_Residential!U491+StdO_Customers_Small_Commercial!U491+StdO_Customers_Lighting!U491</f>
        <v>111560</v>
      </c>
      <c r="V491" s="12">
        <f>StdO_Customers_Residential!V491+StdO_Customers_Small_Commercial!V491+StdO_Customers_Lighting!V491</f>
        <v>105551</v>
      </c>
      <c r="W491" s="12">
        <f>StdO_Customers_Residential!W491+StdO_Customers_Small_Commercial!W491+StdO_Customers_Lighting!W491</f>
        <v>89751</v>
      </c>
      <c r="X491" s="12">
        <f>StdO_Customers_Residential!X491+StdO_Customers_Small_Commercial!X491+StdO_Customers_Lighting!X491</f>
        <v>74375</v>
      </c>
      <c r="Y491" s="12">
        <f>StdO_Customers_Residential!Y491+StdO_Customers_Small_Commercial!Y491+StdO_Customers_Lighting!Y491</f>
        <v>64093</v>
      </c>
      <c r="AA491" s="2">
        <f>IFERROR(INDEX('Holiday Schedule'!$D$3:$D$24,MATCH(Total_StdO_Customers!A491,'Holiday Schedule'!$C$3:$C$24,0)),0)</f>
        <v>0</v>
      </c>
      <c r="AB491" s="2">
        <f t="shared" si="56"/>
        <v>1</v>
      </c>
      <c r="AC491" s="2">
        <f t="shared" si="57"/>
        <v>0</v>
      </c>
      <c r="AD491" s="5">
        <f t="shared" si="58"/>
        <v>1984927</v>
      </c>
      <c r="AE491" s="5">
        <f t="shared" si="59"/>
        <v>1984927</v>
      </c>
      <c r="AG491" s="2">
        <f t="shared" si="60"/>
        <v>4</v>
      </c>
      <c r="AH491" s="2">
        <f t="shared" si="61"/>
        <v>2025</v>
      </c>
      <c r="AJ491" s="5">
        <f t="shared" si="62"/>
        <v>111560</v>
      </c>
      <c r="AK491" s="2">
        <f t="shared" si="63"/>
        <v>20</v>
      </c>
    </row>
    <row r="492" spans="1:37" x14ac:dyDescent="0.25">
      <c r="A492" s="4">
        <v>45775</v>
      </c>
      <c r="B492" s="12">
        <f>StdO_Customers_Residential!B492+StdO_Customers_Small_Commercial!B492+StdO_Customers_Lighting!B492</f>
        <v>58963</v>
      </c>
      <c r="C492" s="12">
        <f>StdO_Customers_Residential!C492+StdO_Customers_Small_Commercial!C492+StdO_Customers_Lighting!C492</f>
        <v>55760</v>
      </c>
      <c r="D492" s="12">
        <f>StdO_Customers_Residential!D492+StdO_Customers_Small_Commercial!D492+StdO_Customers_Lighting!D492</f>
        <v>53709</v>
      </c>
      <c r="E492" s="12">
        <f>StdO_Customers_Residential!E492+StdO_Customers_Small_Commercial!E492+StdO_Customers_Lighting!E492</f>
        <v>54506</v>
      </c>
      <c r="F492" s="12">
        <f>StdO_Customers_Residential!F492+StdO_Customers_Small_Commercial!F492+StdO_Customers_Lighting!F492</f>
        <v>57151</v>
      </c>
      <c r="G492" s="12">
        <f>StdO_Customers_Residential!G492+StdO_Customers_Small_Commercial!G492+StdO_Customers_Lighting!G492</f>
        <v>66115</v>
      </c>
      <c r="H492" s="12">
        <f>StdO_Customers_Residential!H492+StdO_Customers_Small_Commercial!H492+StdO_Customers_Lighting!H492</f>
        <v>87571</v>
      </c>
      <c r="I492" s="12">
        <f>StdO_Customers_Residential!I492+StdO_Customers_Small_Commercial!I492+StdO_Customers_Lighting!I492</f>
        <v>100255</v>
      </c>
      <c r="J492" s="12">
        <f>StdO_Customers_Residential!J492+StdO_Customers_Small_Commercial!J492+StdO_Customers_Lighting!J492</f>
        <v>99776</v>
      </c>
      <c r="K492" s="12">
        <f>StdO_Customers_Residential!K492+StdO_Customers_Small_Commercial!K492+StdO_Customers_Lighting!K492</f>
        <v>98346</v>
      </c>
      <c r="L492" s="12">
        <f>StdO_Customers_Residential!L492+StdO_Customers_Small_Commercial!L492+StdO_Customers_Lighting!L492</f>
        <v>95985</v>
      </c>
      <c r="M492" s="12">
        <f>StdO_Customers_Residential!M492+StdO_Customers_Small_Commercial!M492+StdO_Customers_Lighting!M492</f>
        <v>89606</v>
      </c>
      <c r="N492" s="12">
        <f>StdO_Customers_Residential!N492+StdO_Customers_Small_Commercial!N492+StdO_Customers_Lighting!N492</f>
        <v>87389</v>
      </c>
      <c r="O492" s="12">
        <f>StdO_Customers_Residential!O492+StdO_Customers_Small_Commercial!O492+StdO_Customers_Lighting!O492</f>
        <v>83121</v>
      </c>
      <c r="P492" s="12">
        <f>StdO_Customers_Residential!P492+StdO_Customers_Small_Commercial!P492+StdO_Customers_Lighting!P492</f>
        <v>79191</v>
      </c>
      <c r="Q492" s="12">
        <f>StdO_Customers_Residential!Q492+StdO_Customers_Small_Commercial!Q492+StdO_Customers_Lighting!Q492</f>
        <v>82210</v>
      </c>
      <c r="R492" s="12">
        <f>StdO_Customers_Residential!R492+StdO_Customers_Small_Commercial!R492+StdO_Customers_Lighting!R492</f>
        <v>87970</v>
      </c>
      <c r="S492" s="12">
        <f>StdO_Customers_Residential!S492+StdO_Customers_Small_Commercial!S492+StdO_Customers_Lighting!S492</f>
        <v>97465</v>
      </c>
      <c r="T492" s="12">
        <f>StdO_Customers_Residential!T492+StdO_Customers_Small_Commercial!T492+StdO_Customers_Lighting!T492</f>
        <v>98521</v>
      </c>
      <c r="U492" s="12">
        <f>StdO_Customers_Residential!U492+StdO_Customers_Small_Commercial!U492+StdO_Customers_Lighting!U492</f>
        <v>111566</v>
      </c>
      <c r="V492" s="12">
        <f>StdO_Customers_Residential!V492+StdO_Customers_Small_Commercial!V492+StdO_Customers_Lighting!V492</f>
        <v>105742</v>
      </c>
      <c r="W492" s="12">
        <f>StdO_Customers_Residential!W492+StdO_Customers_Small_Commercial!W492+StdO_Customers_Lighting!W492</f>
        <v>89630</v>
      </c>
      <c r="X492" s="12">
        <f>StdO_Customers_Residential!X492+StdO_Customers_Small_Commercial!X492+StdO_Customers_Lighting!X492</f>
        <v>74153</v>
      </c>
      <c r="Y492" s="12">
        <f>StdO_Customers_Residential!Y492+StdO_Customers_Small_Commercial!Y492+StdO_Customers_Lighting!Y492</f>
        <v>63544</v>
      </c>
      <c r="AA492" s="2">
        <f>IFERROR(INDEX('Holiday Schedule'!$D$3:$D$24,MATCH(Total_StdO_Customers!A492,'Holiday Schedule'!$C$3:$C$24,0)),0)</f>
        <v>0</v>
      </c>
      <c r="AB492" s="2">
        <f t="shared" si="56"/>
        <v>2</v>
      </c>
      <c r="AC492" s="2">
        <f t="shared" si="57"/>
        <v>1480926</v>
      </c>
      <c r="AD492" s="5">
        <f t="shared" si="58"/>
        <v>497319</v>
      </c>
      <c r="AE492" s="5">
        <f t="shared" si="59"/>
        <v>1978245</v>
      </c>
      <c r="AG492" s="2">
        <f t="shared" si="60"/>
        <v>4</v>
      </c>
      <c r="AH492" s="2">
        <f t="shared" si="61"/>
        <v>2025</v>
      </c>
      <c r="AJ492" s="5">
        <f t="shared" si="62"/>
        <v>111566</v>
      </c>
      <c r="AK492" s="2">
        <f t="shared" si="63"/>
        <v>20</v>
      </c>
    </row>
    <row r="493" spans="1:37" x14ac:dyDescent="0.25">
      <c r="A493" s="4">
        <v>45776</v>
      </c>
      <c r="B493" s="12">
        <f>StdO_Customers_Residential!B493+StdO_Customers_Small_Commercial!B493+StdO_Customers_Lighting!B493</f>
        <v>58974</v>
      </c>
      <c r="C493" s="12">
        <f>StdO_Customers_Residential!C493+StdO_Customers_Small_Commercial!C493+StdO_Customers_Lighting!C493</f>
        <v>55771</v>
      </c>
      <c r="D493" s="12">
        <f>StdO_Customers_Residential!D493+StdO_Customers_Small_Commercial!D493+StdO_Customers_Lighting!D493</f>
        <v>53722</v>
      </c>
      <c r="E493" s="12">
        <f>StdO_Customers_Residential!E493+StdO_Customers_Small_Commercial!E493+StdO_Customers_Lighting!E493</f>
        <v>54517</v>
      </c>
      <c r="F493" s="12">
        <f>StdO_Customers_Residential!F493+StdO_Customers_Small_Commercial!F493+StdO_Customers_Lighting!F493</f>
        <v>57164</v>
      </c>
      <c r="G493" s="12">
        <f>StdO_Customers_Residential!G493+StdO_Customers_Small_Commercial!G493+StdO_Customers_Lighting!G493</f>
        <v>66128</v>
      </c>
      <c r="H493" s="12">
        <f>StdO_Customers_Residential!H493+StdO_Customers_Small_Commercial!H493+StdO_Customers_Lighting!H493</f>
        <v>87608</v>
      </c>
      <c r="I493" s="12">
        <f>StdO_Customers_Residential!I493+StdO_Customers_Small_Commercial!I493+StdO_Customers_Lighting!I493</f>
        <v>100294</v>
      </c>
      <c r="J493" s="12">
        <f>StdO_Customers_Residential!J493+StdO_Customers_Small_Commercial!J493+StdO_Customers_Lighting!J493</f>
        <v>99814</v>
      </c>
      <c r="K493" s="12">
        <f>StdO_Customers_Residential!K493+StdO_Customers_Small_Commercial!K493+StdO_Customers_Lighting!K493</f>
        <v>98386</v>
      </c>
      <c r="L493" s="12">
        <f>StdO_Customers_Residential!L493+StdO_Customers_Small_Commercial!L493+StdO_Customers_Lighting!L493</f>
        <v>96025</v>
      </c>
      <c r="M493" s="12">
        <f>StdO_Customers_Residential!M493+StdO_Customers_Small_Commercial!M493+StdO_Customers_Lighting!M493</f>
        <v>89644</v>
      </c>
      <c r="N493" s="12">
        <f>StdO_Customers_Residential!N493+StdO_Customers_Small_Commercial!N493+StdO_Customers_Lighting!N493</f>
        <v>87425</v>
      </c>
      <c r="O493" s="12">
        <f>StdO_Customers_Residential!O493+StdO_Customers_Small_Commercial!O493+StdO_Customers_Lighting!O493</f>
        <v>83156</v>
      </c>
      <c r="P493" s="12">
        <f>StdO_Customers_Residential!P493+StdO_Customers_Small_Commercial!P493+StdO_Customers_Lighting!P493</f>
        <v>79230</v>
      </c>
      <c r="Q493" s="12">
        <f>StdO_Customers_Residential!Q493+StdO_Customers_Small_Commercial!Q493+StdO_Customers_Lighting!Q493</f>
        <v>82245</v>
      </c>
      <c r="R493" s="12">
        <f>StdO_Customers_Residential!R493+StdO_Customers_Small_Commercial!R493+StdO_Customers_Lighting!R493</f>
        <v>88005</v>
      </c>
      <c r="S493" s="12">
        <f>StdO_Customers_Residential!S493+StdO_Customers_Small_Commercial!S493+StdO_Customers_Lighting!S493</f>
        <v>97501</v>
      </c>
      <c r="T493" s="12">
        <f>StdO_Customers_Residential!T493+StdO_Customers_Small_Commercial!T493+StdO_Customers_Lighting!T493</f>
        <v>98555</v>
      </c>
      <c r="U493" s="12">
        <f>StdO_Customers_Residential!U493+StdO_Customers_Small_Commercial!U493+StdO_Customers_Lighting!U493</f>
        <v>111616</v>
      </c>
      <c r="V493" s="12">
        <f>StdO_Customers_Residential!V493+StdO_Customers_Small_Commercial!V493+StdO_Customers_Lighting!V493</f>
        <v>105781</v>
      </c>
      <c r="W493" s="12">
        <f>StdO_Customers_Residential!W493+StdO_Customers_Small_Commercial!W493+StdO_Customers_Lighting!W493</f>
        <v>89663</v>
      </c>
      <c r="X493" s="12">
        <f>StdO_Customers_Residential!X493+StdO_Customers_Small_Commercial!X493+StdO_Customers_Lighting!X493</f>
        <v>74180</v>
      </c>
      <c r="Y493" s="12">
        <f>StdO_Customers_Residential!Y493+StdO_Customers_Small_Commercial!Y493+StdO_Customers_Lighting!Y493</f>
        <v>63571</v>
      </c>
      <c r="AA493" s="2">
        <f>IFERROR(INDEX('Holiday Schedule'!$D$3:$D$24,MATCH(Total_StdO_Customers!A493,'Holiday Schedule'!$C$3:$C$24,0)),0)</f>
        <v>0</v>
      </c>
      <c r="AB493" s="2">
        <f t="shared" si="56"/>
        <v>3</v>
      </c>
      <c r="AC493" s="2">
        <f t="shared" si="57"/>
        <v>1481520</v>
      </c>
      <c r="AD493" s="5">
        <f t="shared" si="58"/>
        <v>497455</v>
      </c>
      <c r="AE493" s="5">
        <f t="shared" si="59"/>
        <v>1978975</v>
      </c>
      <c r="AG493" s="2">
        <f t="shared" si="60"/>
        <v>4</v>
      </c>
      <c r="AH493" s="2">
        <f t="shared" si="61"/>
        <v>2025</v>
      </c>
      <c r="AJ493" s="5">
        <f t="shared" si="62"/>
        <v>111616</v>
      </c>
      <c r="AK493" s="2">
        <f t="shared" si="63"/>
        <v>20</v>
      </c>
    </row>
    <row r="494" spans="1:37" x14ac:dyDescent="0.25">
      <c r="A494" s="4">
        <v>45777</v>
      </c>
      <c r="B494" s="12">
        <f>StdO_Customers_Residential!B494+StdO_Customers_Small_Commercial!B494+StdO_Customers_Lighting!B494</f>
        <v>59003</v>
      </c>
      <c r="C494" s="12">
        <f>StdO_Customers_Residential!C494+StdO_Customers_Small_Commercial!C494+StdO_Customers_Lighting!C494</f>
        <v>55798</v>
      </c>
      <c r="D494" s="12">
        <f>StdO_Customers_Residential!D494+StdO_Customers_Small_Commercial!D494+StdO_Customers_Lighting!D494</f>
        <v>53746</v>
      </c>
      <c r="E494" s="12">
        <f>StdO_Customers_Residential!E494+StdO_Customers_Small_Commercial!E494+StdO_Customers_Lighting!E494</f>
        <v>54545</v>
      </c>
      <c r="F494" s="12">
        <f>StdO_Customers_Residential!F494+StdO_Customers_Small_Commercial!F494+StdO_Customers_Lighting!F494</f>
        <v>57190</v>
      </c>
      <c r="G494" s="12">
        <f>StdO_Customers_Residential!G494+StdO_Customers_Small_Commercial!G494+StdO_Customers_Lighting!G494</f>
        <v>66160</v>
      </c>
      <c r="H494" s="12">
        <f>StdO_Customers_Residential!H494+StdO_Customers_Small_Commercial!H494+StdO_Customers_Lighting!H494</f>
        <v>87634</v>
      </c>
      <c r="I494" s="12">
        <f>StdO_Customers_Residential!I494+StdO_Customers_Small_Commercial!I494+StdO_Customers_Lighting!I494</f>
        <v>100313</v>
      </c>
      <c r="J494" s="12">
        <f>StdO_Customers_Residential!J494+StdO_Customers_Small_Commercial!J494+StdO_Customers_Lighting!J494</f>
        <v>99830</v>
      </c>
      <c r="K494" s="12">
        <f>StdO_Customers_Residential!K494+StdO_Customers_Small_Commercial!K494+StdO_Customers_Lighting!K494</f>
        <v>98399</v>
      </c>
      <c r="L494" s="12">
        <f>StdO_Customers_Residential!L494+StdO_Customers_Small_Commercial!L494+StdO_Customers_Lighting!L494</f>
        <v>96037</v>
      </c>
      <c r="M494" s="12">
        <f>StdO_Customers_Residential!M494+StdO_Customers_Small_Commercial!M494+StdO_Customers_Lighting!M494</f>
        <v>89654</v>
      </c>
      <c r="N494" s="12">
        <f>StdO_Customers_Residential!N494+StdO_Customers_Small_Commercial!N494+StdO_Customers_Lighting!N494</f>
        <v>87436</v>
      </c>
      <c r="O494" s="12">
        <f>StdO_Customers_Residential!O494+StdO_Customers_Small_Commercial!O494+StdO_Customers_Lighting!O494</f>
        <v>83166</v>
      </c>
      <c r="P494" s="12">
        <f>StdO_Customers_Residential!P494+StdO_Customers_Small_Commercial!P494+StdO_Customers_Lighting!P494</f>
        <v>79234</v>
      </c>
      <c r="Q494" s="12">
        <f>StdO_Customers_Residential!Q494+StdO_Customers_Small_Commercial!Q494+StdO_Customers_Lighting!Q494</f>
        <v>82255</v>
      </c>
      <c r="R494" s="12">
        <f>StdO_Customers_Residential!R494+StdO_Customers_Small_Commercial!R494+StdO_Customers_Lighting!R494</f>
        <v>88018</v>
      </c>
      <c r="S494" s="12">
        <f>StdO_Customers_Residential!S494+StdO_Customers_Small_Commercial!S494+StdO_Customers_Lighting!S494</f>
        <v>97518</v>
      </c>
      <c r="T494" s="12">
        <f>StdO_Customers_Residential!T494+StdO_Customers_Small_Commercial!T494+StdO_Customers_Lighting!T494</f>
        <v>98574</v>
      </c>
      <c r="U494" s="12">
        <f>StdO_Customers_Residential!U494+StdO_Customers_Small_Commercial!U494+StdO_Customers_Lighting!U494</f>
        <v>111621</v>
      </c>
      <c r="V494" s="12">
        <f>StdO_Customers_Residential!V494+StdO_Customers_Small_Commercial!V494+StdO_Customers_Lighting!V494</f>
        <v>105812</v>
      </c>
      <c r="W494" s="12">
        <f>StdO_Customers_Residential!W494+StdO_Customers_Small_Commercial!W494+StdO_Customers_Lighting!W494</f>
        <v>89693</v>
      </c>
      <c r="X494" s="12">
        <f>StdO_Customers_Residential!X494+StdO_Customers_Small_Commercial!X494+StdO_Customers_Lighting!X494</f>
        <v>74207</v>
      </c>
      <c r="Y494" s="12">
        <f>StdO_Customers_Residential!Y494+StdO_Customers_Small_Commercial!Y494+StdO_Customers_Lighting!Y494</f>
        <v>63597</v>
      </c>
      <c r="AA494" s="2">
        <f>IFERROR(INDEX('Holiday Schedule'!$D$3:$D$24,MATCH(Total_StdO_Customers!A494,'Holiday Schedule'!$C$3:$C$24,0)),0)</f>
        <v>0</v>
      </c>
      <c r="AB494" s="2">
        <f t="shared" si="56"/>
        <v>4</v>
      </c>
      <c r="AC494" s="2">
        <f t="shared" si="57"/>
        <v>1481767</v>
      </c>
      <c r="AD494" s="5">
        <f t="shared" si="58"/>
        <v>497673</v>
      </c>
      <c r="AE494" s="5">
        <f t="shared" si="59"/>
        <v>1979440</v>
      </c>
      <c r="AG494" s="2">
        <f t="shared" si="60"/>
        <v>4</v>
      </c>
      <c r="AH494" s="2">
        <f t="shared" si="61"/>
        <v>2025</v>
      </c>
      <c r="AJ494" s="5">
        <f t="shared" si="62"/>
        <v>111621</v>
      </c>
      <c r="AK494" s="2">
        <f t="shared" si="63"/>
        <v>20</v>
      </c>
    </row>
    <row r="495" spans="1:37" x14ac:dyDescent="0.25">
      <c r="A495" s="4">
        <v>45778</v>
      </c>
      <c r="B495" s="12">
        <f>StdO_Customers_Residential!B495+StdO_Customers_Small_Commercial!B495+StdO_Customers_Lighting!B495</f>
        <v>55975</v>
      </c>
      <c r="C495" s="12">
        <f>StdO_Customers_Residential!C495+StdO_Customers_Small_Commercial!C495+StdO_Customers_Lighting!C495</f>
        <v>51755</v>
      </c>
      <c r="D495" s="12">
        <f>StdO_Customers_Residential!D495+StdO_Customers_Small_Commercial!D495+StdO_Customers_Lighting!D495</f>
        <v>49548</v>
      </c>
      <c r="E495" s="12">
        <f>StdO_Customers_Residential!E495+StdO_Customers_Small_Commercial!E495+StdO_Customers_Lighting!E495</f>
        <v>50210</v>
      </c>
      <c r="F495" s="12">
        <f>StdO_Customers_Residential!F495+StdO_Customers_Small_Commercial!F495+StdO_Customers_Lighting!F495</f>
        <v>53157</v>
      </c>
      <c r="G495" s="12">
        <f>StdO_Customers_Residential!G495+StdO_Customers_Small_Commercial!G495+StdO_Customers_Lighting!G495</f>
        <v>63837</v>
      </c>
      <c r="H495" s="12">
        <f>StdO_Customers_Residential!H495+StdO_Customers_Small_Commercial!H495+StdO_Customers_Lighting!H495</f>
        <v>83827</v>
      </c>
      <c r="I495" s="12">
        <f>StdO_Customers_Residential!I495+StdO_Customers_Small_Commercial!I495+StdO_Customers_Lighting!I495</f>
        <v>97568</v>
      </c>
      <c r="J495" s="12">
        <f>StdO_Customers_Residential!J495+StdO_Customers_Small_Commercial!J495+StdO_Customers_Lighting!J495</f>
        <v>91778</v>
      </c>
      <c r="K495" s="12">
        <f>StdO_Customers_Residential!K495+StdO_Customers_Small_Commercial!K495+StdO_Customers_Lighting!K495</f>
        <v>92252</v>
      </c>
      <c r="L495" s="12">
        <f>StdO_Customers_Residential!L495+StdO_Customers_Small_Commercial!L495+StdO_Customers_Lighting!L495</f>
        <v>90230</v>
      </c>
      <c r="M495" s="12">
        <f>StdO_Customers_Residential!M495+StdO_Customers_Small_Commercial!M495+StdO_Customers_Lighting!M495</f>
        <v>89457</v>
      </c>
      <c r="N495" s="12">
        <f>StdO_Customers_Residential!N495+StdO_Customers_Small_Commercial!N495+StdO_Customers_Lighting!N495</f>
        <v>86467</v>
      </c>
      <c r="O495" s="12">
        <f>StdO_Customers_Residential!O495+StdO_Customers_Small_Commercial!O495+StdO_Customers_Lighting!O495</f>
        <v>82718</v>
      </c>
      <c r="P495" s="12">
        <f>StdO_Customers_Residential!P495+StdO_Customers_Small_Commercial!P495+StdO_Customers_Lighting!P495</f>
        <v>79764</v>
      </c>
      <c r="Q495" s="12">
        <f>StdO_Customers_Residential!Q495+StdO_Customers_Small_Commercial!Q495+StdO_Customers_Lighting!Q495</f>
        <v>84153</v>
      </c>
      <c r="R495" s="12">
        <f>StdO_Customers_Residential!R495+StdO_Customers_Small_Commercial!R495+StdO_Customers_Lighting!R495</f>
        <v>90660</v>
      </c>
      <c r="S495" s="12">
        <f>StdO_Customers_Residential!S495+StdO_Customers_Small_Commercial!S495+StdO_Customers_Lighting!S495</f>
        <v>94366</v>
      </c>
      <c r="T495" s="12">
        <f>StdO_Customers_Residential!T495+StdO_Customers_Small_Commercial!T495+StdO_Customers_Lighting!T495</f>
        <v>97775</v>
      </c>
      <c r="U495" s="12">
        <f>StdO_Customers_Residential!U495+StdO_Customers_Small_Commercial!U495+StdO_Customers_Lighting!U495</f>
        <v>105349</v>
      </c>
      <c r="V495" s="12">
        <f>StdO_Customers_Residential!V495+StdO_Customers_Small_Commercial!V495+StdO_Customers_Lighting!V495</f>
        <v>109119</v>
      </c>
      <c r="W495" s="12">
        <f>StdO_Customers_Residential!W495+StdO_Customers_Small_Commercial!W495+StdO_Customers_Lighting!W495</f>
        <v>93514</v>
      </c>
      <c r="X495" s="12">
        <f>StdO_Customers_Residential!X495+StdO_Customers_Small_Commercial!X495+StdO_Customers_Lighting!X495</f>
        <v>74040</v>
      </c>
      <c r="Y495" s="12">
        <f>StdO_Customers_Residential!Y495+StdO_Customers_Small_Commercial!Y495+StdO_Customers_Lighting!Y495</f>
        <v>61956</v>
      </c>
      <c r="AA495" s="2">
        <f>IFERROR(INDEX('Holiday Schedule'!$D$3:$D$24,MATCH(Total_StdO_Customers!A495,'Holiday Schedule'!$C$3:$C$24,0)),0)</f>
        <v>0</v>
      </c>
      <c r="AB495" s="2">
        <f t="shared" si="56"/>
        <v>5</v>
      </c>
      <c r="AC495" s="2">
        <f t="shared" si="57"/>
        <v>1459210</v>
      </c>
      <c r="AD495" s="5">
        <f t="shared" si="58"/>
        <v>470265</v>
      </c>
      <c r="AE495" s="5">
        <f t="shared" si="59"/>
        <v>1929475</v>
      </c>
      <c r="AG495" s="2">
        <f t="shared" si="60"/>
        <v>5</v>
      </c>
      <c r="AH495" s="2">
        <f t="shared" si="61"/>
        <v>2025</v>
      </c>
      <c r="AJ495" s="5">
        <f t="shared" si="62"/>
        <v>109119</v>
      </c>
      <c r="AK495" s="2">
        <f t="shared" si="63"/>
        <v>21</v>
      </c>
    </row>
    <row r="496" spans="1:37" x14ac:dyDescent="0.25">
      <c r="A496" s="4">
        <v>45779</v>
      </c>
      <c r="B496" s="12">
        <f>StdO_Customers_Residential!B496+StdO_Customers_Small_Commercial!B496+StdO_Customers_Lighting!B496</f>
        <v>56018</v>
      </c>
      <c r="C496" s="12">
        <f>StdO_Customers_Residential!C496+StdO_Customers_Small_Commercial!C496+StdO_Customers_Lighting!C496</f>
        <v>51792</v>
      </c>
      <c r="D496" s="12">
        <f>StdO_Customers_Residential!D496+StdO_Customers_Small_Commercial!D496+StdO_Customers_Lighting!D496</f>
        <v>49584</v>
      </c>
      <c r="E496" s="12">
        <f>StdO_Customers_Residential!E496+StdO_Customers_Small_Commercial!E496+StdO_Customers_Lighting!E496</f>
        <v>50248</v>
      </c>
      <c r="F496" s="12">
        <f>StdO_Customers_Residential!F496+StdO_Customers_Small_Commercial!F496+StdO_Customers_Lighting!F496</f>
        <v>53200</v>
      </c>
      <c r="G496" s="12">
        <f>StdO_Customers_Residential!G496+StdO_Customers_Small_Commercial!G496+StdO_Customers_Lighting!G496</f>
        <v>63919</v>
      </c>
      <c r="H496" s="12">
        <f>StdO_Customers_Residential!H496+StdO_Customers_Small_Commercial!H496+StdO_Customers_Lighting!H496</f>
        <v>83875</v>
      </c>
      <c r="I496" s="12">
        <f>StdO_Customers_Residential!I496+StdO_Customers_Small_Commercial!I496+StdO_Customers_Lighting!I496</f>
        <v>97620</v>
      </c>
      <c r="J496" s="12">
        <f>StdO_Customers_Residential!J496+StdO_Customers_Small_Commercial!J496+StdO_Customers_Lighting!J496</f>
        <v>91825</v>
      </c>
      <c r="K496" s="12">
        <f>StdO_Customers_Residential!K496+StdO_Customers_Small_Commercial!K496+StdO_Customers_Lighting!K496</f>
        <v>92300</v>
      </c>
      <c r="L496" s="12">
        <f>StdO_Customers_Residential!L496+StdO_Customers_Small_Commercial!L496+StdO_Customers_Lighting!L496</f>
        <v>90279</v>
      </c>
      <c r="M496" s="12">
        <f>StdO_Customers_Residential!M496+StdO_Customers_Small_Commercial!M496+StdO_Customers_Lighting!M496</f>
        <v>89505</v>
      </c>
      <c r="N496" s="12">
        <f>StdO_Customers_Residential!N496+StdO_Customers_Small_Commercial!N496+StdO_Customers_Lighting!N496</f>
        <v>86514</v>
      </c>
      <c r="O496" s="12">
        <f>StdO_Customers_Residential!O496+StdO_Customers_Small_Commercial!O496+StdO_Customers_Lighting!O496</f>
        <v>82757</v>
      </c>
      <c r="P496" s="12">
        <f>StdO_Customers_Residential!P496+StdO_Customers_Small_Commercial!P496+StdO_Customers_Lighting!P496</f>
        <v>79801</v>
      </c>
      <c r="Q496" s="12">
        <f>StdO_Customers_Residential!Q496+StdO_Customers_Small_Commercial!Q496+StdO_Customers_Lighting!Q496</f>
        <v>84192</v>
      </c>
      <c r="R496" s="12">
        <f>StdO_Customers_Residential!R496+StdO_Customers_Small_Commercial!R496+StdO_Customers_Lighting!R496</f>
        <v>90705</v>
      </c>
      <c r="S496" s="12">
        <f>StdO_Customers_Residential!S496+StdO_Customers_Small_Commercial!S496+StdO_Customers_Lighting!S496</f>
        <v>94416</v>
      </c>
      <c r="T496" s="12">
        <f>StdO_Customers_Residential!T496+StdO_Customers_Small_Commercial!T496+StdO_Customers_Lighting!T496</f>
        <v>97827</v>
      </c>
      <c r="U496" s="12">
        <f>StdO_Customers_Residential!U496+StdO_Customers_Small_Commercial!U496+StdO_Customers_Lighting!U496</f>
        <v>105433</v>
      </c>
      <c r="V496" s="12">
        <f>StdO_Customers_Residential!V496+StdO_Customers_Small_Commercial!V496+StdO_Customers_Lighting!V496</f>
        <v>109185</v>
      </c>
      <c r="W496" s="12">
        <f>StdO_Customers_Residential!W496+StdO_Customers_Small_Commercial!W496+StdO_Customers_Lighting!W496</f>
        <v>93574</v>
      </c>
      <c r="X496" s="12">
        <f>StdO_Customers_Residential!X496+StdO_Customers_Small_Commercial!X496+StdO_Customers_Lighting!X496</f>
        <v>74087</v>
      </c>
      <c r="Y496" s="12">
        <f>StdO_Customers_Residential!Y496+StdO_Customers_Small_Commercial!Y496+StdO_Customers_Lighting!Y496</f>
        <v>62000</v>
      </c>
      <c r="AA496" s="2">
        <f>IFERROR(INDEX('Holiday Schedule'!$D$3:$D$24,MATCH(Total_StdO_Customers!A496,'Holiday Schedule'!$C$3:$C$24,0)),0)</f>
        <v>0</v>
      </c>
      <c r="AB496" s="2">
        <f t="shared" si="56"/>
        <v>6</v>
      </c>
      <c r="AC496" s="2">
        <f t="shared" si="57"/>
        <v>1460020</v>
      </c>
      <c r="AD496" s="5">
        <f t="shared" si="58"/>
        <v>470636</v>
      </c>
      <c r="AE496" s="5">
        <f t="shared" si="59"/>
        <v>1930656</v>
      </c>
      <c r="AG496" s="2">
        <f t="shared" si="60"/>
        <v>5</v>
      </c>
      <c r="AH496" s="2">
        <f t="shared" si="61"/>
        <v>2025</v>
      </c>
      <c r="AJ496" s="5">
        <f t="shared" si="62"/>
        <v>109185</v>
      </c>
      <c r="AK496" s="2">
        <f t="shared" si="63"/>
        <v>21</v>
      </c>
    </row>
    <row r="497" spans="1:37" x14ac:dyDescent="0.25">
      <c r="A497" s="4">
        <v>45780</v>
      </c>
      <c r="B497" s="12">
        <f>StdO_Customers_Residential!B497+StdO_Customers_Small_Commercial!B497+StdO_Customers_Lighting!B497</f>
        <v>56615</v>
      </c>
      <c r="C497" s="12">
        <f>StdO_Customers_Residential!C497+StdO_Customers_Small_Commercial!C497+StdO_Customers_Lighting!C497</f>
        <v>52288</v>
      </c>
      <c r="D497" s="12">
        <f>StdO_Customers_Residential!D497+StdO_Customers_Small_Commercial!D497+StdO_Customers_Lighting!D497</f>
        <v>50389</v>
      </c>
      <c r="E497" s="12">
        <f>StdO_Customers_Residential!E497+StdO_Customers_Small_Commercial!E497+StdO_Customers_Lighting!E497</f>
        <v>50123</v>
      </c>
      <c r="F497" s="12">
        <f>StdO_Customers_Residential!F497+StdO_Customers_Small_Commercial!F497+StdO_Customers_Lighting!F497</f>
        <v>52526</v>
      </c>
      <c r="G497" s="12">
        <f>StdO_Customers_Residential!G497+StdO_Customers_Small_Commercial!G497+StdO_Customers_Lighting!G497</f>
        <v>61154</v>
      </c>
      <c r="H497" s="12">
        <f>StdO_Customers_Residential!H497+StdO_Customers_Small_Commercial!H497+StdO_Customers_Lighting!H497</f>
        <v>78056</v>
      </c>
      <c r="I497" s="12">
        <f>StdO_Customers_Residential!I497+StdO_Customers_Small_Commercial!I497+StdO_Customers_Lighting!I497</f>
        <v>91563</v>
      </c>
      <c r="J497" s="12">
        <f>StdO_Customers_Residential!J497+StdO_Customers_Small_Commercial!J497+StdO_Customers_Lighting!J497</f>
        <v>93295</v>
      </c>
      <c r="K497" s="12">
        <f>StdO_Customers_Residential!K497+StdO_Customers_Small_Commercial!K497+StdO_Customers_Lighting!K497</f>
        <v>97873</v>
      </c>
      <c r="L497" s="12">
        <f>StdO_Customers_Residential!L497+StdO_Customers_Small_Commercial!L497+StdO_Customers_Lighting!L497</f>
        <v>94783</v>
      </c>
      <c r="M497" s="12">
        <f>StdO_Customers_Residential!M497+StdO_Customers_Small_Commercial!M497+StdO_Customers_Lighting!M497</f>
        <v>93829</v>
      </c>
      <c r="N497" s="12">
        <f>StdO_Customers_Residential!N497+StdO_Customers_Small_Commercial!N497+StdO_Customers_Lighting!N497</f>
        <v>88892</v>
      </c>
      <c r="O497" s="12">
        <f>StdO_Customers_Residential!O497+StdO_Customers_Small_Commercial!O497+StdO_Customers_Lighting!O497</f>
        <v>85334</v>
      </c>
      <c r="P497" s="12">
        <f>StdO_Customers_Residential!P497+StdO_Customers_Small_Commercial!P497+StdO_Customers_Lighting!P497</f>
        <v>81692</v>
      </c>
      <c r="Q497" s="12">
        <f>StdO_Customers_Residential!Q497+StdO_Customers_Small_Commercial!Q497+StdO_Customers_Lighting!Q497</f>
        <v>85207</v>
      </c>
      <c r="R497" s="12">
        <f>StdO_Customers_Residential!R497+StdO_Customers_Small_Commercial!R497+StdO_Customers_Lighting!R497</f>
        <v>92051</v>
      </c>
      <c r="S497" s="12">
        <f>StdO_Customers_Residential!S497+StdO_Customers_Small_Commercial!S497+StdO_Customers_Lighting!S497</f>
        <v>95647</v>
      </c>
      <c r="T497" s="12">
        <f>StdO_Customers_Residential!T497+StdO_Customers_Small_Commercial!T497+StdO_Customers_Lighting!T497</f>
        <v>99532</v>
      </c>
      <c r="U497" s="12">
        <f>StdO_Customers_Residential!U497+StdO_Customers_Small_Commercial!U497+StdO_Customers_Lighting!U497</f>
        <v>107477</v>
      </c>
      <c r="V497" s="12">
        <f>StdO_Customers_Residential!V497+StdO_Customers_Small_Commercial!V497+StdO_Customers_Lighting!V497</f>
        <v>108182</v>
      </c>
      <c r="W497" s="12">
        <f>StdO_Customers_Residential!W497+StdO_Customers_Small_Commercial!W497+StdO_Customers_Lighting!W497</f>
        <v>92362</v>
      </c>
      <c r="X497" s="12">
        <f>StdO_Customers_Residential!X497+StdO_Customers_Small_Commercial!X497+StdO_Customers_Lighting!X497</f>
        <v>74005</v>
      </c>
      <c r="Y497" s="12">
        <f>StdO_Customers_Residential!Y497+StdO_Customers_Small_Commercial!Y497+StdO_Customers_Lighting!Y497</f>
        <v>62205</v>
      </c>
      <c r="AA497" s="2">
        <f>IFERROR(INDEX('Holiday Schedule'!$D$3:$D$24,MATCH(Total_StdO_Customers!A497,'Holiday Schedule'!$C$3:$C$24,0)),0)</f>
        <v>0</v>
      </c>
      <c r="AB497" s="2">
        <f t="shared" si="56"/>
        <v>7</v>
      </c>
      <c r="AC497" s="2">
        <f t="shared" si="57"/>
        <v>0</v>
      </c>
      <c r="AD497" s="5">
        <f t="shared" si="58"/>
        <v>1945080</v>
      </c>
      <c r="AE497" s="5">
        <f t="shared" si="59"/>
        <v>1945080</v>
      </c>
      <c r="AG497" s="2">
        <f t="shared" si="60"/>
        <v>5</v>
      </c>
      <c r="AH497" s="2">
        <f t="shared" si="61"/>
        <v>2025</v>
      </c>
      <c r="AJ497" s="5">
        <f t="shared" si="62"/>
        <v>108182</v>
      </c>
      <c r="AK497" s="2">
        <f t="shared" si="63"/>
        <v>21</v>
      </c>
    </row>
    <row r="498" spans="1:37" x14ac:dyDescent="0.25">
      <c r="A498" s="4">
        <v>45781</v>
      </c>
      <c r="B498" s="12">
        <f>StdO_Customers_Residential!B498+StdO_Customers_Small_Commercial!B498+StdO_Customers_Lighting!B498</f>
        <v>56613</v>
      </c>
      <c r="C498" s="12">
        <f>StdO_Customers_Residential!C498+StdO_Customers_Small_Commercial!C498+StdO_Customers_Lighting!C498</f>
        <v>52288</v>
      </c>
      <c r="D498" s="12">
        <f>StdO_Customers_Residential!D498+StdO_Customers_Small_Commercial!D498+StdO_Customers_Lighting!D498</f>
        <v>50388</v>
      </c>
      <c r="E498" s="12">
        <f>StdO_Customers_Residential!E498+StdO_Customers_Small_Commercial!E498+StdO_Customers_Lighting!E498</f>
        <v>50119</v>
      </c>
      <c r="F498" s="12">
        <f>StdO_Customers_Residential!F498+StdO_Customers_Small_Commercial!F498+StdO_Customers_Lighting!F498</f>
        <v>52523</v>
      </c>
      <c r="G498" s="12">
        <f>StdO_Customers_Residential!G498+StdO_Customers_Small_Commercial!G498+StdO_Customers_Lighting!G498</f>
        <v>61195</v>
      </c>
      <c r="H498" s="12">
        <f>StdO_Customers_Residential!H498+StdO_Customers_Small_Commercial!H498+StdO_Customers_Lighting!H498</f>
        <v>78064</v>
      </c>
      <c r="I498" s="12">
        <f>StdO_Customers_Residential!I498+StdO_Customers_Small_Commercial!I498+StdO_Customers_Lighting!I498</f>
        <v>91566</v>
      </c>
      <c r="J498" s="12">
        <f>StdO_Customers_Residential!J498+StdO_Customers_Small_Commercial!J498+StdO_Customers_Lighting!J498</f>
        <v>93299</v>
      </c>
      <c r="K498" s="12">
        <f>StdO_Customers_Residential!K498+StdO_Customers_Small_Commercial!K498+StdO_Customers_Lighting!K498</f>
        <v>97877</v>
      </c>
      <c r="L498" s="12">
        <f>StdO_Customers_Residential!L498+StdO_Customers_Small_Commercial!L498+StdO_Customers_Lighting!L498</f>
        <v>94787</v>
      </c>
      <c r="M498" s="12">
        <f>StdO_Customers_Residential!M498+StdO_Customers_Small_Commercial!M498+StdO_Customers_Lighting!M498</f>
        <v>93833</v>
      </c>
      <c r="N498" s="12">
        <f>StdO_Customers_Residential!N498+StdO_Customers_Small_Commercial!N498+StdO_Customers_Lighting!N498</f>
        <v>88896</v>
      </c>
      <c r="O498" s="12">
        <f>StdO_Customers_Residential!O498+StdO_Customers_Small_Commercial!O498+StdO_Customers_Lighting!O498</f>
        <v>85338</v>
      </c>
      <c r="P498" s="12">
        <f>StdO_Customers_Residential!P498+StdO_Customers_Small_Commercial!P498+StdO_Customers_Lighting!P498</f>
        <v>81697</v>
      </c>
      <c r="Q498" s="12">
        <f>StdO_Customers_Residential!Q498+StdO_Customers_Small_Commercial!Q498+StdO_Customers_Lighting!Q498</f>
        <v>85211</v>
      </c>
      <c r="R498" s="12">
        <f>StdO_Customers_Residential!R498+StdO_Customers_Small_Commercial!R498+StdO_Customers_Lighting!R498</f>
        <v>92054</v>
      </c>
      <c r="S498" s="12">
        <f>StdO_Customers_Residential!S498+StdO_Customers_Small_Commercial!S498+StdO_Customers_Lighting!S498</f>
        <v>95650</v>
      </c>
      <c r="T498" s="12">
        <f>StdO_Customers_Residential!T498+StdO_Customers_Small_Commercial!T498+StdO_Customers_Lighting!T498</f>
        <v>99520</v>
      </c>
      <c r="U498" s="12">
        <f>StdO_Customers_Residential!U498+StdO_Customers_Small_Commercial!U498+StdO_Customers_Lighting!U498</f>
        <v>107430</v>
      </c>
      <c r="V498" s="12">
        <f>StdO_Customers_Residential!V498+StdO_Customers_Small_Commercial!V498+StdO_Customers_Lighting!V498</f>
        <v>108188</v>
      </c>
      <c r="W498" s="12">
        <f>StdO_Customers_Residential!W498+StdO_Customers_Small_Commercial!W498+StdO_Customers_Lighting!W498</f>
        <v>92367</v>
      </c>
      <c r="X498" s="12">
        <f>StdO_Customers_Residential!X498+StdO_Customers_Small_Commercial!X498+StdO_Customers_Lighting!X498</f>
        <v>74011</v>
      </c>
      <c r="Y498" s="12">
        <f>StdO_Customers_Residential!Y498+StdO_Customers_Small_Commercial!Y498+StdO_Customers_Lighting!Y498</f>
        <v>62209</v>
      </c>
      <c r="AA498" s="2">
        <f>IFERROR(INDEX('Holiday Schedule'!$D$3:$D$24,MATCH(Total_StdO_Customers!A498,'Holiday Schedule'!$C$3:$C$24,0)),0)</f>
        <v>0</v>
      </c>
      <c r="AB498" s="2">
        <f t="shared" si="56"/>
        <v>1</v>
      </c>
      <c r="AC498" s="2">
        <f t="shared" si="57"/>
        <v>0</v>
      </c>
      <c r="AD498" s="5">
        <f t="shared" si="58"/>
        <v>1945123</v>
      </c>
      <c r="AE498" s="5">
        <f t="shared" si="59"/>
        <v>1945123</v>
      </c>
      <c r="AG498" s="2">
        <f t="shared" si="60"/>
        <v>5</v>
      </c>
      <c r="AH498" s="2">
        <f t="shared" si="61"/>
        <v>2025</v>
      </c>
      <c r="AJ498" s="5">
        <f t="shared" si="62"/>
        <v>108188</v>
      </c>
      <c r="AK498" s="2">
        <f t="shared" si="63"/>
        <v>21</v>
      </c>
    </row>
    <row r="499" spans="1:37" x14ac:dyDescent="0.25">
      <c r="A499" s="4">
        <v>45782</v>
      </c>
      <c r="B499" s="12">
        <f>StdO_Customers_Residential!B499+StdO_Customers_Small_Commercial!B499+StdO_Customers_Lighting!B499</f>
        <v>56010</v>
      </c>
      <c r="C499" s="12">
        <f>StdO_Customers_Residential!C499+StdO_Customers_Small_Commercial!C499+StdO_Customers_Lighting!C499</f>
        <v>51785</v>
      </c>
      <c r="D499" s="12">
        <f>StdO_Customers_Residential!D499+StdO_Customers_Small_Commercial!D499+StdO_Customers_Lighting!D499</f>
        <v>49576</v>
      </c>
      <c r="E499" s="12">
        <f>StdO_Customers_Residential!E499+StdO_Customers_Small_Commercial!E499+StdO_Customers_Lighting!E499</f>
        <v>50238</v>
      </c>
      <c r="F499" s="12">
        <f>StdO_Customers_Residential!F499+StdO_Customers_Small_Commercial!F499+StdO_Customers_Lighting!F499</f>
        <v>53191</v>
      </c>
      <c r="G499" s="12">
        <f>StdO_Customers_Residential!G499+StdO_Customers_Small_Commercial!G499+StdO_Customers_Lighting!G499</f>
        <v>63877</v>
      </c>
      <c r="H499" s="12">
        <f>StdO_Customers_Residential!H499+StdO_Customers_Small_Commercial!H499+StdO_Customers_Lighting!H499</f>
        <v>83867</v>
      </c>
      <c r="I499" s="12">
        <f>StdO_Customers_Residential!I499+StdO_Customers_Small_Commercial!I499+StdO_Customers_Lighting!I499</f>
        <v>97605</v>
      </c>
      <c r="J499" s="12">
        <f>StdO_Customers_Residential!J499+StdO_Customers_Small_Commercial!J499+StdO_Customers_Lighting!J499</f>
        <v>91799</v>
      </c>
      <c r="K499" s="12">
        <f>StdO_Customers_Residential!K499+StdO_Customers_Small_Commercial!K499+StdO_Customers_Lighting!K499</f>
        <v>92269</v>
      </c>
      <c r="L499" s="12">
        <f>StdO_Customers_Residential!L499+StdO_Customers_Small_Commercial!L499+StdO_Customers_Lighting!L499</f>
        <v>90244</v>
      </c>
      <c r="M499" s="12">
        <f>StdO_Customers_Residential!M499+StdO_Customers_Small_Commercial!M499+StdO_Customers_Lighting!M499</f>
        <v>89467</v>
      </c>
      <c r="N499" s="12">
        <f>StdO_Customers_Residential!N499+StdO_Customers_Small_Commercial!N499+StdO_Customers_Lighting!N499</f>
        <v>86475</v>
      </c>
      <c r="O499" s="12">
        <f>StdO_Customers_Residential!O499+StdO_Customers_Small_Commercial!O499+StdO_Customers_Lighting!O499</f>
        <v>82719</v>
      </c>
      <c r="P499" s="12">
        <f>StdO_Customers_Residential!P499+StdO_Customers_Small_Commercial!P499+StdO_Customers_Lighting!P499</f>
        <v>79762</v>
      </c>
      <c r="Q499" s="12">
        <f>StdO_Customers_Residential!Q499+StdO_Customers_Small_Commercial!Q499+StdO_Customers_Lighting!Q499</f>
        <v>84157</v>
      </c>
      <c r="R499" s="12">
        <f>StdO_Customers_Residential!R499+StdO_Customers_Small_Commercial!R499+StdO_Customers_Lighting!R499</f>
        <v>90676</v>
      </c>
      <c r="S499" s="12">
        <f>StdO_Customers_Residential!S499+StdO_Customers_Small_Commercial!S499+StdO_Customers_Lighting!S499</f>
        <v>94397</v>
      </c>
      <c r="T499" s="12">
        <f>StdO_Customers_Residential!T499+StdO_Customers_Small_Commercial!T499+StdO_Customers_Lighting!T499</f>
        <v>97815</v>
      </c>
      <c r="U499" s="12">
        <f>StdO_Customers_Residential!U499+StdO_Customers_Small_Commercial!U499+StdO_Customers_Lighting!U499</f>
        <v>105391</v>
      </c>
      <c r="V499" s="12">
        <f>StdO_Customers_Residential!V499+StdO_Customers_Small_Commercial!V499+StdO_Customers_Lighting!V499</f>
        <v>109178</v>
      </c>
      <c r="W499" s="12">
        <f>StdO_Customers_Residential!W499+StdO_Customers_Small_Commercial!W499+StdO_Customers_Lighting!W499</f>
        <v>93562</v>
      </c>
      <c r="X499" s="12">
        <f>StdO_Customers_Residential!X499+StdO_Customers_Small_Commercial!X499+StdO_Customers_Lighting!X499</f>
        <v>74077</v>
      </c>
      <c r="Y499" s="12">
        <f>StdO_Customers_Residential!Y499+StdO_Customers_Small_Commercial!Y499+StdO_Customers_Lighting!Y499</f>
        <v>61986</v>
      </c>
      <c r="AA499" s="2">
        <f>IFERROR(INDEX('Holiday Schedule'!$D$3:$D$24,MATCH(Total_StdO_Customers!A499,'Holiday Schedule'!$C$3:$C$24,0)),0)</f>
        <v>0</v>
      </c>
      <c r="AB499" s="2">
        <f t="shared" si="56"/>
        <v>2</v>
      </c>
      <c r="AC499" s="2">
        <f t="shared" si="57"/>
        <v>1459593</v>
      </c>
      <c r="AD499" s="5">
        <f t="shared" si="58"/>
        <v>470530</v>
      </c>
      <c r="AE499" s="5">
        <f t="shared" si="59"/>
        <v>1930123</v>
      </c>
      <c r="AG499" s="2">
        <f t="shared" si="60"/>
        <v>5</v>
      </c>
      <c r="AH499" s="2">
        <f t="shared" si="61"/>
        <v>2025</v>
      </c>
      <c r="AJ499" s="5">
        <f t="shared" si="62"/>
        <v>109178</v>
      </c>
      <c r="AK499" s="2">
        <f t="shared" si="63"/>
        <v>21</v>
      </c>
    </row>
    <row r="500" spans="1:37" x14ac:dyDescent="0.25">
      <c r="A500" s="4">
        <v>45783</v>
      </c>
      <c r="B500" s="12">
        <f>StdO_Customers_Residential!B500+StdO_Customers_Small_Commercial!B500+StdO_Customers_Lighting!B500</f>
        <v>55816</v>
      </c>
      <c r="C500" s="12">
        <f>StdO_Customers_Residential!C500+StdO_Customers_Small_Commercial!C500+StdO_Customers_Lighting!C500</f>
        <v>51608</v>
      </c>
      <c r="D500" s="12">
        <f>StdO_Customers_Residential!D500+StdO_Customers_Small_Commercial!D500+StdO_Customers_Lighting!D500</f>
        <v>49408</v>
      </c>
      <c r="E500" s="12">
        <f>StdO_Customers_Residential!E500+StdO_Customers_Small_Commercial!E500+StdO_Customers_Lighting!E500</f>
        <v>50067</v>
      </c>
      <c r="F500" s="12">
        <f>StdO_Customers_Residential!F500+StdO_Customers_Small_Commercial!F500+StdO_Customers_Lighting!F500</f>
        <v>53009</v>
      </c>
      <c r="G500" s="12">
        <f>StdO_Customers_Residential!G500+StdO_Customers_Small_Commercial!G500+StdO_Customers_Lighting!G500</f>
        <v>63697</v>
      </c>
      <c r="H500" s="12">
        <f>StdO_Customers_Residential!H500+StdO_Customers_Small_Commercial!H500+StdO_Customers_Lighting!H500</f>
        <v>83569</v>
      </c>
      <c r="I500" s="12">
        <f>StdO_Customers_Residential!I500+StdO_Customers_Small_Commercial!I500+StdO_Customers_Lighting!I500</f>
        <v>97258</v>
      </c>
      <c r="J500" s="12">
        <f>StdO_Customers_Residential!J500+StdO_Customers_Small_Commercial!J500+StdO_Customers_Lighting!J500</f>
        <v>91479</v>
      </c>
      <c r="K500" s="12">
        <f>StdO_Customers_Residential!K500+StdO_Customers_Small_Commercial!K500+StdO_Customers_Lighting!K500</f>
        <v>91950</v>
      </c>
      <c r="L500" s="12">
        <f>StdO_Customers_Residential!L500+StdO_Customers_Small_Commercial!L500+StdO_Customers_Lighting!L500</f>
        <v>89935</v>
      </c>
      <c r="M500" s="12">
        <f>StdO_Customers_Residential!M500+StdO_Customers_Small_Commercial!M500+StdO_Customers_Lighting!M500</f>
        <v>89161</v>
      </c>
      <c r="N500" s="12">
        <f>StdO_Customers_Residential!N500+StdO_Customers_Small_Commercial!N500+StdO_Customers_Lighting!N500</f>
        <v>86179</v>
      </c>
      <c r="O500" s="12">
        <f>StdO_Customers_Residential!O500+StdO_Customers_Small_Commercial!O500+StdO_Customers_Lighting!O500</f>
        <v>82439</v>
      </c>
      <c r="P500" s="12">
        <f>StdO_Customers_Residential!P500+StdO_Customers_Small_Commercial!P500+StdO_Customers_Lighting!P500</f>
        <v>79493</v>
      </c>
      <c r="Q500" s="12">
        <f>StdO_Customers_Residential!Q500+StdO_Customers_Small_Commercial!Q500+StdO_Customers_Lighting!Q500</f>
        <v>83871</v>
      </c>
      <c r="R500" s="12">
        <f>StdO_Customers_Residential!R500+StdO_Customers_Small_Commercial!R500+StdO_Customers_Lighting!R500</f>
        <v>90362</v>
      </c>
      <c r="S500" s="12">
        <f>StdO_Customers_Residential!S500+StdO_Customers_Small_Commercial!S500+StdO_Customers_Lighting!S500</f>
        <v>94063</v>
      </c>
      <c r="T500" s="12">
        <f>StdO_Customers_Residential!T500+StdO_Customers_Small_Commercial!T500+StdO_Customers_Lighting!T500</f>
        <v>97467</v>
      </c>
      <c r="U500" s="12">
        <f>StdO_Customers_Residential!U500+StdO_Customers_Small_Commercial!U500+StdO_Customers_Lighting!U500</f>
        <v>105071</v>
      </c>
      <c r="V500" s="12">
        <f>StdO_Customers_Residential!V500+StdO_Customers_Small_Commercial!V500+StdO_Customers_Lighting!V500</f>
        <v>108788</v>
      </c>
      <c r="W500" s="12">
        <f>StdO_Customers_Residential!W500+StdO_Customers_Small_Commercial!W500+StdO_Customers_Lighting!W500</f>
        <v>93232</v>
      </c>
      <c r="X500" s="12">
        <f>StdO_Customers_Residential!X500+StdO_Customers_Small_Commercial!X500+StdO_Customers_Lighting!X500</f>
        <v>73819</v>
      </c>
      <c r="Y500" s="12">
        <f>StdO_Customers_Residential!Y500+StdO_Customers_Small_Commercial!Y500+StdO_Customers_Lighting!Y500</f>
        <v>61771</v>
      </c>
      <c r="AA500" s="2">
        <f>IFERROR(INDEX('Holiday Schedule'!$D$3:$D$24,MATCH(Total_StdO_Customers!A500,'Holiday Schedule'!$C$3:$C$24,0)),0)</f>
        <v>0</v>
      </c>
      <c r="AB500" s="2">
        <f t="shared" si="56"/>
        <v>3</v>
      </c>
      <c r="AC500" s="2">
        <f t="shared" si="57"/>
        <v>1454567</v>
      </c>
      <c r="AD500" s="5">
        <f t="shared" si="58"/>
        <v>468945</v>
      </c>
      <c r="AE500" s="5">
        <f t="shared" si="59"/>
        <v>1923512</v>
      </c>
      <c r="AG500" s="2">
        <f t="shared" si="60"/>
        <v>5</v>
      </c>
      <c r="AH500" s="2">
        <f t="shared" si="61"/>
        <v>2025</v>
      </c>
      <c r="AJ500" s="5">
        <f t="shared" si="62"/>
        <v>108788</v>
      </c>
      <c r="AK500" s="2">
        <f t="shared" si="63"/>
        <v>21</v>
      </c>
    </row>
    <row r="501" spans="1:37" x14ac:dyDescent="0.25">
      <c r="A501" s="4">
        <v>45784</v>
      </c>
      <c r="B501" s="12">
        <f>StdO_Customers_Residential!B501+StdO_Customers_Small_Commercial!B501+StdO_Customers_Lighting!B501</f>
        <v>55692</v>
      </c>
      <c r="C501" s="12">
        <f>StdO_Customers_Residential!C501+StdO_Customers_Small_Commercial!C501+StdO_Customers_Lighting!C501</f>
        <v>51493</v>
      </c>
      <c r="D501" s="12">
        <f>StdO_Customers_Residential!D501+StdO_Customers_Small_Commercial!D501+StdO_Customers_Lighting!D501</f>
        <v>49297</v>
      </c>
      <c r="E501" s="12">
        <f>StdO_Customers_Residential!E501+StdO_Customers_Small_Commercial!E501+StdO_Customers_Lighting!E501</f>
        <v>49956</v>
      </c>
      <c r="F501" s="12">
        <f>StdO_Customers_Residential!F501+StdO_Customers_Small_Commercial!F501+StdO_Customers_Lighting!F501</f>
        <v>52889</v>
      </c>
      <c r="G501" s="12">
        <f>StdO_Customers_Residential!G501+StdO_Customers_Small_Commercial!G501+StdO_Customers_Lighting!G501</f>
        <v>63530</v>
      </c>
      <c r="H501" s="12">
        <f>StdO_Customers_Residential!H501+StdO_Customers_Small_Commercial!H501+StdO_Customers_Lighting!H501</f>
        <v>83382</v>
      </c>
      <c r="I501" s="12">
        <f>StdO_Customers_Residential!I501+StdO_Customers_Small_Commercial!I501+StdO_Customers_Lighting!I501</f>
        <v>97031</v>
      </c>
      <c r="J501" s="12">
        <f>StdO_Customers_Residential!J501+StdO_Customers_Small_Commercial!J501+StdO_Customers_Lighting!J501</f>
        <v>91257</v>
      </c>
      <c r="K501" s="12">
        <f>StdO_Customers_Residential!K501+StdO_Customers_Small_Commercial!K501+StdO_Customers_Lighting!K501</f>
        <v>91718</v>
      </c>
      <c r="L501" s="12">
        <f>StdO_Customers_Residential!L501+StdO_Customers_Small_Commercial!L501+StdO_Customers_Lighting!L501</f>
        <v>89703</v>
      </c>
      <c r="M501" s="12">
        <f>StdO_Customers_Residential!M501+StdO_Customers_Small_Commercial!M501+StdO_Customers_Lighting!M501</f>
        <v>88930</v>
      </c>
      <c r="N501" s="12">
        <f>StdO_Customers_Residential!N501+StdO_Customers_Small_Commercial!N501+StdO_Customers_Lighting!N501</f>
        <v>85955</v>
      </c>
      <c r="O501" s="12">
        <f>StdO_Customers_Residential!O501+StdO_Customers_Small_Commercial!O501+StdO_Customers_Lighting!O501</f>
        <v>82220</v>
      </c>
      <c r="P501" s="12">
        <f>StdO_Customers_Residential!P501+StdO_Customers_Small_Commercial!P501+StdO_Customers_Lighting!P501</f>
        <v>79281</v>
      </c>
      <c r="Q501" s="12">
        <f>StdO_Customers_Residential!Q501+StdO_Customers_Small_Commercial!Q501+StdO_Customers_Lighting!Q501</f>
        <v>83651</v>
      </c>
      <c r="R501" s="12">
        <f>StdO_Customers_Residential!R501+StdO_Customers_Small_Commercial!R501+StdO_Customers_Lighting!R501</f>
        <v>90135</v>
      </c>
      <c r="S501" s="12">
        <f>StdO_Customers_Residential!S501+StdO_Customers_Small_Commercial!S501+StdO_Customers_Lighting!S501</f>
        <v>93838</v>
      </c>
      <c r="T501" s="12">
        <f>StdO_Customers_Residential!T501+StdO_Customers_Small_Commercial!T501+StdO_Customers_Lighting!T501</f>
        <v>97239</v>
      </c>
      <c r="U501" s="12">
        <f>StdO_Customers_Residential!U501+StdO_Customers_Small_Commercial!U501+StdO_Customers_Lighting!U501</f>
        <v>104794</v>
      </c>
      <c r="V501" s="12">
        <f>StdO_Customers_Residential!V501+StdO_Customers_Small_Commercial!V501+StdO_Customers_Lighting!V501</f>
        <v>108548</v>
      </c>
      <c r="W501" s="12">
        <f>StdO_Customers_Residential!W501+StdO_Customers_Small_Commercial!W501+StdO_Customers_Lighting!W501</f>
        <v>93027</v>
      </c>
      <c r="X501" s="12">
        <f>StdO_Customers_Residential!X501+StdO_Customers_Small_Commercial!X501+StdO_Customers_Lighting!X501</f>
        <v>73653</v>
      </c>
      <c r="Y501" s="12">
        <f>StdO_Customers_Residential!Y501+StdO_Customers_Small_Commercial!Y501+StdO_Customers_Lighting!Y501</f>
        <v>61630</v>
      </c>
      <c r="AA501" s="2">
        <f>IFERROR(INDEX('Holiday Schedule'!$D$3:$D$24,MATCH(Total_StdO_Customers!A501,'Holiday Schedule'!$C$3:$C$24,0)),0)</f>
        <v>0</v>
      </c>
      <c r="AB501" s="2">
        <f t="shared" si="56"/>
        <v>4</v>
      </c>
      <c r="AC501" s="2">
        <f t="shared" si="57"/>
        <v>1450980</v>
      </c>
      <c r="AD501" s="5">
        <f t="shared" si="58"/>
        <v>467869</v>
      </c>
      <c r="AE501" s="5">
        <f t="shared" si="59"/>
        <v>1918849</v>
      </c>
      <c r="AG501" s="2">
        <f t="shared" si="60"/>
        <v>5</v>
      </c>
      <c r="AH501" s="2">
        <f t="shared" si="61"/>
        <v>2025</v>
      </c>
      <c r="AJ501" s="5">
        <f t="shared" si="62"/>
        <v>108548</v>
      </c>
      <c r="AK501" s="2">
        <f t="shared" si="63"/>
        <v>21</v>
      </c>
    </row>
    <row r="502" spans="1:37" x14ac:dyDescent="0.25">
      <c r="A502" s="4">
        <v>45785</v>
      </c>
      <c r="B502" s="12">
        <f>StdO_Customers_Residential!B502+StdO_Customers_Small_Commercial!B502+StdO_Customers_Lighting!B502</f>
        <v>55567</v>
      </c>
      <c r="C502" s="12">
        <f>StdO_Customers_Residential!C502+StdO_Customers_Small_Commercial!C502+StdO_Customers_Lighting!C502</f>
        <v>51376</v>
      </c>
      <c r="D502" s="12">
        <f>StdO_Customers_Residential!D502+StdO_Customers_Small_Commercial!D502+StdO_Customers_Lighting!D502</f>
        <v>49186</v>
      </c>
      <c r="E502" s="12">
        <f>StdO_Customers_Residential!E502+StdO_Customers_Small_Commercial!E502+StdO_Customers_Lighting!E502</f>
        <v>49843</v>
      </c>
      <c r="F502" s="12">
        <f>StdO_Customers_Residential!F502+StdO_Customers_Small_Commercial!F502+StdO_Customers_Lighting!F502</f>
        <v>52770</v>
      </c>
      <c r="G502" s="12">
        <f>StdO_Customers_Residential!G502+StdO_Customers_Small_Commercial!G502+StdO_Customers_Lighting!G502</f>
        <v>63380</v>
      </c>
      <c r="H502" s="12">
        <f>StdO_Customers_Residential!H502+StdO_Customers_Small_Commercial!H502+StdO_Customers_Lighting!H502</f>
        <v>83196</v>
      </c>
      <c r="I502" s="12">
        <f>StdO_Customers_Residential!I502+StdO_Customers_Small_Commercial!I502+StdO_Customers_Lighting!I502</f>
        <v>96807</v>
      </c>
      <c r="J502" s="12">
        <f>StdO_Customers_Residential!J502+StdO_Customers_Small_Commercial!J502+StdO_Customers_Lighting!J502</f>
        <v>91039</v>
      </c>
      <c r="K502" s="12">
        <f>StdO_Customers_Residential!K502+StdO_Customers_Small_Commercial!K502+StdO_Customers_Lighting!K502</f>
        <v>91502</v>
      </c>
      <c r="L502" s="12">
        <f>StdO_Customers_Residential!L502+StdO_Customers_Small_Commercial!L502+StdO_Customers_Lighting!L502</f>
        <v>89490</v>
      </c>
      <c r="M502" s="12">
        <f>StdO_Customers_Residential!M502+StdO_Customers_Small_Commercial!M502+StdO_Customers_Lighting!M502</f>
        <v>88718</v>
      </c>
      <c r="N502" s="12">
        <f>StdO_Customers_Residential!N502+StdO_Customers_Small_Commercial!N502+StdO_Customers_Lighting!N502</f>
        <v>85750</v>
      </c>
      <c r="O502" s="12">
        <f>StdO_Customers_Residential!O502+StdO_Customers_Small_Commercial!O502+StdO_Customers_Lighting!O502</f>
        <v>82022</v>
      </c>
      <c r="P502" s="12">
        <f>StdO_Customers_Residential!P502+StdO_Customers_Small_Commercial!P502+StdO_Customers_Lighting!P502</f>
        <v>79090</v>
      </c>
      <c r="Q502" s="12">
        <f>StdO_Customers_Residential!Q502+StdO_Customers_Small_Commercial!Q502+StdO_Customers_Lighting!Q502</f>
        <v>83451</v>
      </c>
      <c r="R502" s="12">
        <f>StdO_Customers_Residential!R502+StdO_Customers_Small_Commercial!R502+StdO_Customers_Lighting!R502</f>
        <v>89923</v>
      </c>
      <c r="S502" s="12">
        <f>StdO_Customers_Residential!S502+StdO_Customers_Small_Commercial!S502+StdO_Customers_Lighting!S502</f>
        <v>93620</v>
      </c>
      <c r="T502" s="12">
        <f>StdO_Customers_Residential!T502+StdO_Customers_Small_Commercial!T502+StdO_Customers_Lighting!T502</f>
        <v>97016</v>
      </c>
      <c r="U502" s="12">
        <f>StdO_Customers_Residential!U502+StdO_Customers_Small_Commercial!U502+StdO_Customers_Lighting!U502</f>
        <v>104540</v>
      </c>
      <c r="V502" s="12">
        <f>StdO_Customers_Residential!V502+StdO_Customers_Small_Commercial!V502+StdO_Customers_Lighting!V502</f>
        <v>108309</v>
      </c>
      <c r="W502" s="12">
        <f>StdO_Customers_Residential!W502+StdO_Customers_Small_Commercial!W502+StdO_Customers_Lighting!W502</f>
        <v>92824</v>
      </c>
      <c r="X502" s="12">
        <f>StdO_Customers_Residential!X502+StdO_Customers_Small_Commercial!X502+StdO_Customers_Lighting!X502</f>
        <v>73494</v>
      </c>
      <c r="Y502" s="12">
        <f>StdO_Customers_Residential!Y502+StdO_Customers_Small_Commercial!Y502+StdO_Customers_Lighting!Y502</f>
        <v>61497</v>
      </c>
      <c r="AA502" s="2">
        <f>IFERROR(INDEX('Holiday Schedule'!$D$3:$D$24,MATCH(Total_StdO_Customers!A502,'Holiday Schedule'!$C$3:$C$24,0)),0)</f>
        <v>0</v>
      </c>
      <c r="AB502" s="2">
        <f t="shared" si="56"/>
        <v>5</v>
      </c>
      <c r="AC502" s="2">
        <f t="shared" si="57"/>
        <v>1447595</v>
      </c>
      <c r="AD502" s="5">
        <f t="shared" si="58"/>
        <v>466815</v>
      </c>
      <c r="AE502" s="5">
        <f t="shared" si="59"/>
        <v>1914410</v>
      </c>
      <c r="AG502" s="2">
        <f t="shared" si="60"/>
        <v>5</v>
      </c>
      <c r="AH502" s="2">
        <f t="shared" si="61"/>
        <v>2025</v>
      </c>
      <c r="AJ502" s="5">
        <f t="shared" si="62"/>
        <v>108309</v>
      </c>
      <c r="AK502" s="2">
        <f t="shared" si="63"/>
        <v>21</v>
      </c>
    </row>
    <row r="503" spans="1:37" x14ac:dyDescent="0.25">
      <c r="A503" s="4">
        <v>45786</v>
      </c>
      <c r="B503" s="12">
        <f>StdO_Customers_Residential!B503+StdO_Customers_Small_Commercial!B503+StdO_Customers_Lighting!B503</f>
        <v>55412</v>
      </c>
      <c r="C503" s="12">
        <f>StdO_Customers_Residential!C503+StdO_Customers_Small_Commercial!C503+StdO_Customers_Lighting!C503</f>
        <v>51234</v>
      </c>
      <c r="D503" s="12">
        <f>StdO_Customers_Residential!D503+StdO_Customers_Small_Commercial!D503+StdO_Customers_Lighting!D503</f>
        <v>49049</v>
      </c>
      <c r="E503" s="12">
        <f>StdO_Customers_Residential!E503+StdO_Customers_Small_Commercial!E503+StdO_Customers_Lighting!E503</f>
        <v>49705</v>
      </c>
      <c r="F503" s="12">
        <f>StdO_Customers_Residential!F503+StdO_Customers_Small_Commercial!F503+StdO_Customers_Lighting!F503</f>
        <v>52623</v>
      </c>
      <c r="G503" s="12">
        <f>StdO_Customers_Residential!G503+StdO_Customers_Small_Commercial!G503+StdO_Customers_Lighting!G503</f>
        <v>63218</v>
      </c>
      <c r="H503" s="12">
        <f>StdO_Customers_Residential!H503+StdO_Customers_Small_Commercial!H503+StdO_Customers_Lighting!H503</f>
        <v>82962</v>
      </c>
      <c r="I503" s="12">
        <f>StdO_Customers_Residential!I503+StdO_Customers_Small_Commercial!I503+StdO_Customers_Lighting!I503</f>
        <v>96531</v>
      </c>
      <c r="J503" s="12">
        <f>StdO_Customers_Residential!J503+StdO_Customers_Small_Commercial!J503+StdO_Customers_Lighting!J503</f>
        <v>90778</v>
      </c>
      <c r="K503" s="12">
        <f>StdO_Customers_Residential!K503+StdO_Customers_Small_Commercial!K503+StdO_Customers_Lighting!K503</f>
        <v>91237</v>
      </c>
      <c r="L503" s="12">
        <f>StdO_Customers_Residential!L503+StdO_Customers_Small_Commercial!L503+StdO_Customers_Lighting!L503</f>
        <v>89231</v>
      </c>
      <c r="M503" s="12">
        <f>StdO_Customers_Residential!M503+StdO_Customers_Small_Commercial!M503+StdO_Customers_Lighting!M503</f>
        <v>88460</v>
      </c>
      <c r="N503" s="12">
        <f>StdO_Customers_Residential!N503+StdO_Customers_Small_Commercial!N503+StdO_Customers_Lighting!N503</f>
        <v>85501</v>
      </c>
      <c r="O503" s="12">
        <f>StdO_Customers_Residential!O503+StdO_Customers_Small_Commercial!O503+StdO_Customers_Lighting!O503</f>
        <v>81784</v>
      </c>
      <c r="P503" s="12">
        <f>StdO_Customers_Residential!P503+StdO_Customers_Small_Commercial!P503+StdO_Customers_Lighting!P503</f>
        <v>78859</v>
      </c>
      <c r="Q503" s="12">
        <f>StdO_Customers_Residential!Q503+StdO_Customers_Small_Commercial!Q503+StdO_Customers_Lighting!Q503</f>
        <v>83209</v>
      </c>
      <c r="R503" s="12">
        <f>StdO_Customers_Residential!R503+StdO_Customers_Small_Commercial!R503+StdO_Customers_Lighting!R503</f>
        <v>89664</v>
      </c>
      <c r="S503" s="12">
        <f>StdO_Customers_Residential!S503+StdO_Customers_Small_Commercial!S503+StdO_Customers_Lighting!S503</f>
        <v>93352</v>
      </c>
      <c r="T503" s="12">
        <f>StdO_Customers_Residential!T503+StdO_Customers_Small_Commercial!T503+StdO_Customers_Lighting!T503</f>
        <v>96739</v>
      </c>
      <c r="U503" s="12">
        <f>StdO_Customers_Residential!U503+StdO_Customers_Small_Commercial!U503+StdO_Customers_Lighting!U503</f>
        <v>104266</v>
      </c>
      <c r="V503" s="12">
        <f>StdO_Customers_Residential!V503+StdO_Customers_Small_Commercial!V503+StdO_Customers_Lighting!V503</f>
        <v>108015</v>
      </c>
      <c r="W503" s="12">
        <f>StdO_Customers_Residential!W503+StdO_Customers_Small_Commercial!W503+StdO_Customers_Lighting!W503</f>
        <v>92567</v>
      </c>
      <c r="X503" s="12">
        <f>StdO_Customers_Residential!X503+StdO_Customers_Small_Commercial!X503+StdO_Customers_Lighting!X503</f>
        <v>73287</v>
      </c>
      <c r="Y503" s="12">
        <f>StdO_Customers_Residential!Y503+StdO_Customers_Small_Commercial!Y503+StdO_Customers_Lighting!Y503</f>
        <v>61329</v>
      </c>
      <c r="AA503" s="2">
        <f>IFERROR(INDEX('Holiday Schedule'!$D$3:$D$24,MATCH(Total_StdO_Customers!A503,'Holiday Schedule'!$C$3:$C$24,0)),0)</f>
        <v>0</v>
      </c>
      <c r="AB503" s="2">
        <f t="shared" si="56"/>
        <v>6</v>
      </c>
      <c r="AC503" s="2">
        <f t="shared" si="57"/>
        <v>1443480</v>
      </c>
      <c r="AD503" s="5">
        <f t="shared" si="58"/>
        <v>465532</v>
      </c>
      <c r="AE503" s="5">
        <f t="shared" si="59"/>
        <v>1909012</v>
      </c>
      <c r="AG503" s="2">
        <f t="shared" si="60"/>
        <v>5</v>
      </c>
      <c r="AH503" s="2">
        <f t="shared" si="61"/>
        <v>2025</v>
      </c>
      <c r="AJ503" s="5">
        <f t="shared" si="62"/>
        <v>108015</v>
      </c>
      <c r="AK503" s="2">
        <f t="shared" si="63"/>
        <v>21</v>
      </c>
    </row>
    <row r="504" spans="1:37" x14ac:dyDescent="0.25">
      <c r="A504" s="4">
        <v>45787</v>
      </c>
      <c r="B504" s="12">
        <f>StdO_Customers_Residential!B504+StdO_Customers_Small_Commercial!B504+StdO_Customers_Lighting!B504</f>
        <v>56004</v>
      </c>
      <c r="C504" s="12">
        <f>StdO_Customers_Residential!C504+StdO_Customers_Small_Commercial!C504+StdO_Customers_Lighting!C504</f>
        <v>51726</v>
      </c>
      <c r="D504" s="12">
        <f>StdO_Customers_Residential!D504+StdO_Customers_Small_Commercial!D504+StdO_Customers_Lighting!D504</f>
        <v>49847</v>
      </c>
      <c r="E504" s="12">
        <f>StdO_Customers_Residential!E504+StdO_Customers_Small_Commercial!E504+StdO_Customers_Lighting!E504</f>
        <v>49582</v>
      </c>
      <c r="F504" s="12">
        <f>StdO_Customers_Residential!F504+StdO_Customers_Small_Commercial!F504+StdO_Customers_Lighting!F504</f>
        <v>51959</v>
      </c>
      <c r="G504" s="12">
        <f>StdO_Customers_Residential!G504+StdO_Customers_Small_Commercial!G504+StdO_Customers_Lighting!G504</f>
        <v>60538</v>
      </c>
      <c r="H504" s="12">
        <f>StdO_Customers_Residential!H504+StdO_Customers_Small_Commercial!H504+StdO_Customers_Lighting!H504</f>
        <v>77216</v>
      </c>
      <c r="I504" s="12">
        <f>StdO_Customers_Residential!I504+StdO_Customers_Small_Commercial!I504+StdO_Customers_Lighting!I504</f>
        <v>90542</v>
      </c>
      <c r="J504" s="12">
        <f>StdO_Customers_Residential!J504+StdO_Customers_Small_Commercial!J504+StdO_Customers_Lighting!J504</f>
        <v>92241</v>
      </c>
      <c r="K504" s="12">
        <f>StdO_Customers_Residential!K504+StdO_Customers_Small_Commercial!K504+StdO_Customers_Lighting!K504</f>
        <v>96763</v>
      </c>
      <c r="L504" s="12">
        <f>StdO_Customers_Residential!L504+StdO_Customers_Small_Commercial!L504+StdO_Customers_Lighting!L504</f>
        <v>93700</v>
      </c>
      <c r="M504" s="12">
        <f>StdO_Customers_Residential!M504+StdO_Customers_Small_Commercial!M504+StdO_Customers_Lighting!M504</f>
        <v>92750</v>
      </c>
      <c r="N504" s="12">
        <f>StdO_Customers_Residential!N504+StdO_Customers_Small_Commercial!N504+StdO_Customers_Lighting!N504</f>
        <v>87867</v>
      </c>
      <c r="O504" s="12">
        <f>StdO_Customers_Residential!O504+StdO_Customers_Small_Commercial!O504+StdO_Customers_Lighting!O504</f>
        <v>84343</v>
      </c>
      <c r="P504" s="12">
        <f>StdO_Customers_Residential!P504+StdO_Customers_Small_Commercial!P504+StdO_Customers_Lighting!P504</f>
        <v>80741</v>
      </c>
      <c r="Q504" s="12">
        <f>StdO_Customers_Residential!Q504+StdO_Customers_Small_Commercial!Q504+StdO_Customers_Lighting!Q504</f>
        <v>84223</v>
      </c>
      <c r="R504" s="12">
        <f>StdO_Customers_Residential!R504+StdO_Customers_Small_Commercial!R504+StdO_Customers_Lighting!R504</f>
        <v>91004</v>
      </c>
      <c r="S504" s="12">
        <f>StdO_Customers_Residential!S504+StdO_Customers_Small_Commercial!S504+StdO_Customers_Lighting!S504</f>
        <v>94574</v>
      </c>
      <c r="T504" s="12">
        <f>StdO_Customers_Residential!T504+StdO_Customers_Small_Commercial!T504+StdO_Customers_Lighting!T504</f>
        <v>98416</v>
      </c>
      <c r="U504" s="12">
        <f>StdO_Customers_Residential!U504+StdO_Customers_Small_Commercial!U504+StdO_Customers_Lighting!U504</f>
        <v>106210</v>
      </c>
      <c r="V504" s="12">
        <f>StdO_Customers_Residential!V504+StdO_Customers_Small_Commercial!V504+StdO_Customers_Lighting!V504</f>
        <v>107022</v>
      </c>
      <c r="W504" s="12">
        <f>StdO_Customers_Residential!W504+StdO_Customers_Small_Commercial!W504+StdO_Customers_Lighting!W504</f>
        <v>91375</v>
      </c>
      <c r="X504" s="12">
        <f>StdO_Customers_Residential!X504+StdO_Customers_Small_Commercial!X504+StdO_Customers_Lighting!X504</f>
        <v>73212</v>
      </c>
      <c r="Y504" s="12">
        <f>StdO_Customers_Residential!Y504+StdO_Customers_Small_Commercial!Y504+StdO_Customers_Lighting!Y504</f>
        <v>61539</v>
      </c>
      <c r="AA504" s="2">
        <f>IFERROR(INDEX('Holiday Schedule'!$D$3:$D$24,MATCH(Total_StdO_Customers!A504,'Holiday Schedule'!$C$3:$C$24,0)),0)</f>
        <v>0</v>
      </c>
      <c r="AB504" s="2">
        <f t="shared" si="56"/>
        <v>7</v>
      </c>
      <c r="AC504" s="2">
        <f t="shared" si="57"/>
        <v>0</v>
      </c>
      <c r="AD504" s="5">
        <f t="shared" si="58"/>
        <v>1923394</v>
      </c>
      <c r="AE504" s="5">
        <f t="shared" si="59"/>
        <v>1923394</v>
      </c>
      <c r="AG504" s="2">
        <f t="shared" si="60"/>
        <v>5</v>
      </c>
      <c r="AH504" s="2">
        <f t="shared" si="61"/>
        <v>2025</v>
      </c>
      <c r="AJ504" s="5">
        <f t="shared" si="62"/>
        <v>107022</v>
      </c>
      <c r="AK504" s="2">
        <f t="shared" si="63"/>
        <v>21</v>
      </c>
    </row>
    <row r="505" spans="1:37" x14ac:dyDescent="0.25">
      <c r="A505" s="4">
        <v>45788</v>
      </c>
      <c r="B505" s="12">
        <f>StdO_Customers_Residential!B505+StdO_Customers_Small_Commercial!B505+StdO_Customers_Lighting!B505</f>
        <v>56002</v>
      </c>
      <c r="C505" s="12">
        <f>StdO_Customers_Residential!C505+StdO_Customers_Small_Commercial!C505+StdO_Customers_Lighting!C505</f>
        <v>51722</v>
      </c>
      <c r="D505" s="12">
        <f>StdO_Customers_Residential!D505+StdO_Customers_Small_Commercial!D505+StdO_Customers_Lighting!D505</f>
        <v>49843</v>
      </c>
      <c r="E505" s="12">
        <f>StdO_Customers_Residential!E505+StdO_Customers_Small_Commercial!E505+StdO_Customers_Lighting!E505</f>
        <v>49580</v>
      </c>
      <c r="F505" s="12">
        <f>StdO_Customers_Residential!F505+StdO_Customers_Small_Commercial!F505+StdO_Customers_Lighting!F505</f>
        <v>51957</v>
      </c>
      <c r="G505" s="12">
        <f>StdO_Customers_Residential!G505+StdO_Customers_Small_Commercial!G505+StdO_Customers_Lighting!G505</f>
        <v>60449</v>
      </c>
      <c r="H505" s="12">
        <f>StdO_Customers_Residential!H505+StdO_Customers_Small_Commercial!H505+StdO_Customers_Lighting!H505</f>
        <v>77204</v>
      </c>
      <c r="I505" s="12">
        <f>StdO_Customers_Residential!I505+StdO_Customers_Small_Commercial!I505+StdO_Customers_Lighting!I505</f>
        <v>90542</v>
      </c>
      <c r="J505" s="12">
        <f>StdO_Customers_Residential!J505+StdO_Customers_Small_Commercial!J505+StdO_Customers_Lighting!J505</f>
        <v>92241</v>
      </c>
      <c r="K505" s="12">
        <f>StdO_Customers_Residential!K505+StdO_Customers_Small_Commercial!K505+StdO_Customers_Lighting!K505</f>
        <v>96763</v>
      </c>
      <c r="L505" s="12">
        <f>StdO_Customers_Residential!L505+StdO_Customers_Small_Commercial!L505+StdO_Customers_Lighting!L505</f>
        <v>93700</v>
      </c>
      <c r="M505" s="12">
        <f>StdO_Customers_Residential!M505+StdO_Customers_Small_Commercial!M505+StdO_Customers_Lighting!M505</f>
        <v>92750</v>
      </c>
      <c r="N505" s="12">
        <f>StdO_Customers_Residential!N505+StdO_Customers_Small_Commercial!N505+StdO_Customers_Lighting!N505</f>
        <v>87867</v>
      </c>
      <c r="O505" s="12">
        <f>StdO_Customers_Residential!O505+StdO_Customers_Small_Commercial!O505+StdO_Customers_Lighting!O505</f>
        <v>84343</v>
      </c>
      <c r="P505" s="12">
        <f>StdO_Customers_Residential!P505+StdO_Customers_Small_Commercial!P505+StdO_Customers_Lighting!P505</f>
        <v>80741</v>
      </c>
      <c r="Q505" s="12">
        <f>StdO_Customers_Residential!Q505+StdO_Customers_Small_Commercial!Q505+StdO_Customers_Lighting!Q505</f>
        <v>84223</v>
      </c>
      <c r="R505" s="12">
        <f>StdO_Customers_Residential!R505+StdO_Customers_Small_Commercial!R505+StdO_Customers_Lighting!R505</f>
        <v>91004</v>
      </c>
      <c r="S505" s="12">
        <f>StdO_Customers_Residential!S505+StdO_Customers_Small_Commercial!S505+StdO_Customers_Lighting!S505</f>
        <v>94576</v>
      </c>
      <c r="T505" s="12">
        <f>StdO_Customers_Residential!T505+StdO_Customers_Small_Commercial!T505+StdO_Customers_Lighting!T505</f>
        <v>98416</v>
      </c>
      <c r="U505" s="12">
        <f>StdO_Customers_Residential!U505+StdO_Customers_Small_Commercial!U505+StdO_Customers_Lighting!U505</f>
        <v>106204</v>
      </c>
      <c r="V505" s="12">
        <f>StdO_Customers_Residential!V505+StdO_Customers_Small_Commercial!V505+StdO_Customers_Lighting!V505</f>
        <v>107018</v>
      </c>
      <c r="W505" s="12">
        <f>StdO_Customers_Residential!W505+StdO_Customers_Small_Commercial!W505+StdO_Customers_Lighting!W505</f>
        <v>91372</v>
      </c>
      <c r="X505" s="12">
        <f>StdO_Customers_Residential!X505+StdO_Customers_Small_Commercial!X505+StdO_Customers_Lighting!X505</f>
        <v>73212</v>
      </c>
      <c r="Y505" s="12">
        <f>StdO_Customers_Residential!Y505+StdO_Customers_Small_Commercial!Y505+StdO_Customers_Lighting!Y505</f>
        <v>61538</v>
      </c>
      <c r="AA505" s="2">
        <f>IFERROR(INDEX('Holiday Schedule'!$D$3:$D$24,MATCH(Total_StdO_Customers!A505,'Holiday Schedule'!$C$3:$C$24,0)),0)</f>
        <v>0</v>
      </c>
      <c r="AB505" s="2">
        <f t="shared" si="56"/>
        <v>1</v>
      </c>
      <c r="AC505" s="2">
        <f t="shared" si="57"/>
        <v>0</v>
      </c>
      <c r="AD505" s="5">
        <f t="shared" si="58"/>
        <v>1923267</v>
      </c>
      <c r="AE505" s="5">
        <f t="shared" si="59"/>
        <v>1923267</v>
      </c>
      <c r="AG505" s="2">
        <f t="shared" si="60"/>
        <v>5</v>
      </c>
      <c r="AH505" s="2">
        <f t="shared" si="61"/>
        <v>2025</v>
      </c>
      <c r="AJ505" s="5">
        <f t="shared" si="62"/>
        <v>107018</v>
      </c>
      <c r="AK505" s="2">
        <f t="shared" si="63"/>
        <v>21</v>
      </c>
    </row>
    <row r="506" spans="1:37" x14ac:dyDescent="0.25">
      <c r="A506" s="4">
        <v>45789</v>
      </c>
      <c r="B506" s="12">
        <f>StdO_Customers_Residential!B506+StdO_Customers_Small_Commercial!B506+StdO_Customers_Lighting!B506</f>
        <v>55291</v>
      </c>
      <c r="C506" s="12">
        <f>StdO_Customers_Residential!C506+StdO_Customers_Small_Commercial!C506+StdO_Customers_Lighting!C506</f>
        <v>51123</v>
      </c>
      <c r="D506" s="12">
        <f>StdO_Customers_Residential!D506+StdO_Customers_Small_Commercial!D506+StdO_Customers_Lighting!D506</f>
        <v>48945</v>
      </c>
      <c r="E506" s="12">
        <f>StdO_Customers_Residential!E506+StdO_Customers_Small_Commercial!E506+StdO_Customers_Lighting!E506</f>
        <v>49597</v>
      </c>
      <c r="F506" s="12">
        <f>StdO_Customers_Residential!F506+StdO_Customers_Small_Commercial!F506+StdO_Customers_Lighting!F506</f>
        <v>52508</v>
      </c>
      <c r="G506" s="12">
        <f>StdO_Customers_Residential!G506+StdO_Customers_Small_Commercial!G506+StdO_Customers_Lighting!G506</f>
        <v>63040</v>
      </c>
      <c r="H506" s="12">
        <f>StdO_Customers_Residential!H506+StdO_Customers_Small_Commercial!H506+StdO_Customers_Lighting!H506</f>
        <v>82757</v>
      </c>
      <c r="I506" s="12">
        <f>StdO_Customers_Residential!I506+StdO_Customers_Small_Commercial!I506+StdO_Customers_Lighting!I506</f>
        <v>96291</v>
      </c>
      <c r="J506" s="12">
        <f>StdO_Customers_Residential!J506+StdO_Customers_Small_Commercial!J506+StdO_Customers_Lighting!J506</f>
        <v>90559</v>
      </c>
      <c r="K506" s="12">
        <f>StdO_Customers_Residential!K506+StdO_Customers_Small_Commercial!K506+StdO_Customers_Lighting!K506</f>
        <v>91021</v>
      </c>
      <c r="L506" s="12">
        <f>StdO_Customers_Residential!L506+StdO_Customers_Small_Commercial!L506+StdO_Customers_Lighting!L506</f>
        <v>89022</v>
      </c>
      <c r="M506" s="12">
        <f>StdO_Customers_Residential!M506+StdO_Customers_Small_Commercial!M506+StdO_Customers_Lighting!M506</f>
        <v>88254</v>
      </c>
      <c r="N506" s="12">
        <f>StdO_Customers_Residential!N506+StdO_Customers_Small_Commercial!N506+StdO_Customers_Lighting!N506</f>
        <v>85302</v>
      </c>
      <c r="O506" s="12">
        <f>StdO_Customers_Residential!O506+StdO_Customers_Small_Commercial!O506+StdO_Customers_Lighting!O506</f>
        <v>81596</v>
      </c>
      <c r="P506" s="12">
        <f>StdO_Customers_Residential!P506+StdO_Customers_Small_Commercial!P506+StdO_Customers_Lighting!P506</f>
        <v>78679</v>
      </c>
      <c r="Q506" s="12">
        <f>StdO_Customers_Residential!Q506+StdO_Customers_Small_Commercial!Q506+StdO_Customers_Lighting!Q506</f>
        <v>83016</v>
      </c>
      <c r="R506" s="12">
        <f>StdO_Customers_Residential!R506+StdO_Customers_Small_Commercial!R506+StdO_Customers_Lighting!R506</f>
        <v>89450</v>
      </c>
      <c r="S506" s="12">
        <f>StdO_Customers_Residential!S506+StdO_Customers_Small_Commercial!S506+StdO_Customers_Lighting!S506</f>
        <v>93123</v>
      </c>
      <c r="T506" s="12">
        <f>StdO_Customers_Residential!T506+StdO_Customers_Small_Commercial!T506+StdO_Customers_Lighting!T506</f>
        <v>96499</v>
      </c>
      <c r="U506" s="12">
        <f>StdO_Customers_Residential!U506+StdO_Customers_Small_Commercial!U506+StdO_Customers_Lighting!U506</f>
        <v>103947</v>
      </c>
      <c r="V506" s="12">
        <f>StdO_Customers_Residential!V506+StdO_Customers_Small_Commercial!V506+StdO_Customers_Lighting!V506</f>
        <v>107742</v>
      </c>
      <c r="W506" s="12">
        <f>StdO_Customers_Residential!W506+StdO_Customers_Small_Commercial!W506+StdO_Customers_Lighting!W506</f>
        <v>92338</v>
      </c>
      <c r="X506" s="12">
        <f>StdO_Customers_Residential!X506+StdO_Customers_Small_Commercial!X506+StdO_Customers_Lighting!X506</f>
        <v>73111</v>
      </c>
      <c r="Y506" s="12">
        <f>StdO_Customers_Residential!Y506+StdO_Customers_Small_Commercial!Y506+StdO_Customers_Lighting!Y506</f>
        <v>61184</v>
      </c>
      <c r="AA506" s="2">
        <f>IFERROR(INDEX('Holiday Schedule'!$D$3:$D$24,MATCH(Total_StdO_Customers!A506,'Holiday Schedule'!$C$3:$C$24,0)),0)</f>
        <v>0</v>
      </c>
      <c r="AB506" s="2">
        <f t="shared" si="56"/>
        <v>2</v>
      </c>
      <c r="AC506" s="2">
        <f t="shared" si="57"/>
        <v>1439950</v>
      </c>
      <c r="AD506" s="5">
        <f t="shared" si="58"/>
        <v>464445</v>
      </c>
      <c r="AE506" s="5">
        <f t="shared" si="59"/>
        <v>1904395</v>
      </c>
      <c r="AG506" s="2">
        <f t="shared" si="60"/>
        <v>5</v>
      </c>
      <c r="AH506" s="2">
        <f t="shared" si="61"/>
        <v>2025</v>
      </c>
      <c r="AJ506" s="5">
        <f t="shared" si="62"/>
        <v>107742</v>
      </c>
      <c r="AK506" s="2">
        <f t="shared" si="63"/>
        <v>21</v>
      </c>
    </row>
    <row r="507" spans="1:37" x14ac:dyDescent="0.25">
      <c r="A507" s="4">
        <v>45790</v>
      </c>
      <c r="B507" s="12">
        <f>StdO_Customers_Residential!B507+StdO_Customers_Small_Commercial!B507+StdO_Customers_Lighting!B507</f>
        <v>55098</v>
      </c>
      <c r="C507" s="12">
        <f>StdO_Customers_Residential!C507+StdO_Customers_Small_Commercial!C507+StdO_Customers_Lighting!C507</f>
        <v>50945</v>
      </c>
      <c r="D507" s="12">
        <f>StdO_Customers_Residential!D507+StdO_Customers_Small_Commercial!D507+StdO_Customers_Lighting!D507</f>
        <v>48773</v>
      </c>
      <c r="E507" s="12">
        <f>StdO_Customers_Residential!E507+StdO_Customers_Small_Commercial!E507+StdO_Customers_Lighting!E507</f>
        <v>49425</v>
      </c>
      <c r="F507" s="12">
        <f>StdO_Customers_Residential!F507+StdO_Customers_Small_Commercial!F507+StdO_Customers_Lighting!F507</f>
        <v>52324</v>
      </c>
      <c r="G507" s="12">
        <f>StdO_Customers_Residential!G507+StdO_Customers_Small_Commercial!G507+StdO_Customers_Lighting!G507</f>
        <v>62796</v>
      </c>
      <c r="H507" s="12">
        <f>StdO_Customers_Residential!H507+StdO_Customers_Small_Commercial!H507+StdO_Customers_Lighting!H507</f>
        <v>82469</v>
      </c>
      <c r="I507" s="12">
        <f>StdO_Customers_Residential!I507+StdO_Customers_Small_Commercial!I507+StdO_Customers_Lighting!I507</f>
        <v>95951</v>
      </c>
      <c r="J507" s="12">
        <f>StdO_Customers_Residential!J507+StdO_Customers_Small_Commercial!J507+StdO_Customers_Lighting!J507</f>
        <v>90235</v>
      </c>
      <c r="K507" s="12">
        <f>StdO_Customers_Residential!K507+StdO_Customers_Small_Commercial!K507+StdO_Customers_Lighting!K507</f>
        <v>90694</v>
      </c>
      <c r="L507" s="12">
        <f>StdO_Customers_Residential!L507+StdO_Customers_Small_Commercial!L507+StdO_Customers_Lighting!L507</f>
        <v>88701</v>
      </c>
      <c r="M507" s="12">
        <f>StdO_Customers_Residential!M507+StdO_Customers_Small_Commercial!M507+StdO_Customers_Lighting!M507</f>
        <v>87935</v>
      </c>
      <c r="N507" s="12">
        <f>StdO_Customers_Residential!N507+StdO_Customers_Small_Commercial!N507+StdO_Customers_Lighting!N507</f>
        <v>84994</v>
      </c>
      <c r="O507" s="12">
        <f>StdO_Customers_Residential!O507+StdO_Customers_Small_Commercial!O507+StdO_Customers_Lighting!O507</f>
        <v>81299</v>
      </c>
      <c r="P507" s="12">
        <f>StdO_Customers_Residential!P507+StdO_Customers_Small_Commercial!P507+StdO_Customers_Lighting!P507</f>
        <v>78393</v>
      </c>
      <c r="Q507" s="12">
        <f>StdO_Customers_Residential!Q507+StdO_Customers_Small_Commercial!Q507+StdO_Customers_Lighting!Q507</f>
        <v>82716</v>
      </c>
      <c r="R507" s="12">
        <f>StdO_Customers_Residential!R507+StdO_Customers_Small_Commercial!R507+StdO_Customers_Lighting!R507</f>
        <v>89129</v>
      </c>
      <c r="S507" s="12">
        <f>StdO_Customers_Residential!S507+StdO_Customers_Small_Commercial!S507+StdO_Customers_Lighting!S507</f>
        <v>92792</v>
      </c>
      <c r="T507" s="12">
        <f>StdO_Customers_Residential!T507+StdO_Customers_Small_Commercial!T507+StdO_Customers_Lighting!T507</f>
        <v>96157</v>
      </c>
      <c r="U507" s="12">
        <f>StdO_Customers_Residential!U507+StdO_Customers_Small_Commercial!U507+StdO_Customers_Lighting!U507</f>
        <v>103593</v>
      </c>
      <c r="V507" s="12">
        <f>StdO_Customers_Residential!V507+StdO_Customers_Small_Commercial!V507+StdO_Customers_Lighting!V507</f>
        <v>107364</v>
      </c>
      <c r="W507" s="12">
        <f>StdO_Customers_Residential!W507+StdO_Customers_Small_Commercial!W507+StdO_Customers_Lighting!W507</f>
        <v>92018</v>
      </c>
      <c r="X507" s="12">
        <f>StdO_Customers_Residential!X507+StdO_Customers_Small_Commercial!X507+StdO_Customers_Lighting!X507</f>
        <v>72859</v>
      </c>
      <c r="Y507" s="12">
        <f>StdO_Customers_Residential!Y507+StdO_Customers_Small_Commercial!Y507+StdO_Customers_Lighting!Y507</f>
        <v>60971</v>
      </c>
      <c r="AA507" s="2">
        <f>IFERROR(INDEX('Holiday Schedule'!$D$3:$D$24,MATCH(Total_StdO_Customers!A507,'Holiday Schedule'!$C$3:$C$24,0)),0)</f>
        <v>0</v>
      </c>
      <c r="AB507" s="2">
        <f t="shared" si="56"/>
        <v>3</v>
      </c>
      <c r="AC507" s="2">
        <f t="shared" si="57"/>
        <v>1434830</v>
      </c>
      <c r="AD507" s="5">
        <f t="shared" si="58"/>
        <v>462801</v>
      </c>
      <c r="AE507" s="5">
        <f t="shared" si="59"/>
        <v>1897631</v>
      </c>
      <c r="AG507" s="2">
        <f t="shared" si="60"/>
        <v>5</v>
      </c>
      <c r="AH507" s="2">
        <f t="shared" si="61"/>
        <v>2025</v>
      </c>
      <c r="AJ507" s="5">
        <f t="shared" si="62"/>
        <v>107364</v>
      </c>
      <c r="AK507" s="2">
        <f t="shared" si="63"/>
        <v>21</v>
      </c>
    </row>
    <row r="508" spans="1:37" x14ac:dyDescent="0.25">
      <c r="A508" s="4">
        <v>45791</v>
      </c>
      <c r="B508" s="12">
        <f>StdO_Customers_Residential!B508+StdO_Customers_Small_Commercial!B508+StdO_Customers_Lighting!B508</f>
        <v>54887</v>
      </c>
      <c r="C508" s="12">
        <f>StdO_Customers_Residential!C508+StdO_Customers_Small_Commercial!C508+StdO_Customers_Lighting!C508</f>
        <v>50750</v>
      </c>
      <c r="D508" s="12">
        <f>StdO_Customers_Residential!D508+StdO_Customers_Small_Commercial!D508+StdO_Customers_Lighting!D508</f>
        <v>48590</v>
      </c>
      <c r="E508" s="12">
        <f>StdO_Customers_Residential!E508+StdO_Customers_Small_Commercial!E508+StdO_Customers_Lighting!E508</f>
        <v>49239</v>
      </c>
      <c r="F508" s="12">
        <f>StdO_Customers_Residential!F508+StdO_Customers_Small_Commercial!F508+StdO_Customers_Lighting!F508</f>
        <v>52129</v>
      </c>
      <c r="G508" s="12">
        <f>StdO_Customers_Residential!G508+StdO_Customers_Small_Commercial!G508+StdO_Customers_Lighting!G508</f>
        <v>62562</v>
      </c>
      <c r="H508" s="12">
        <f>StdO_Customers_Residential!H508+StdO_Customers_Small_Commercial!H508+StdO_Customers_Lighting!H508</f>
        <v>82144</v>
      </c>
      <c r="I508" s="12">
        <f>StdO_Customers_Residential!I508+StdO_Customers_Small_Commercial!I508+StdO_Customers_Lighting!I508</f>
        <v>95558</v>
      </c>
      <c r="J508" s="12">
        <f>StdO_Customers_Residential!J508+StdO_Customers_Small_Commercial!J508+StdO_Customers_Lighting!J508</f>
        <v>89864</v>
      </c>
      <c r="K508" s="12">
        <f>StdO_Customers_Residential!K508+StdO_Customers_Small_Commercial!K508+StdO_Customers_Lighting!K508</f>
        <v>90320</v>
      </c>
      <c r="L508" s="12">
        <f>StdO_Customers_Residential!L508+StdO_Customers_Small_Commercial!L508+StdO_Customers_Lighting!L508</f>
        <v>88334</v>
      </c>
      <c r="M508" s="12">
        <f>StdO_Customers_Residential!M508+StdO_Customers_Small_Commercial!M508+StdO_Customers_Lighting!M508</f>
        <v>87572</v>
      </c>
      <c r="N508" s="12">
        <f>StdO_Customers_Residential!N508+StdO_Customers_Small_Commercial!N508+StdO_Customers_Lighting!N508</f>
        <v>84642</v>
      </c>
      <c r="O508" s="12">
        <f>StdO_Customers_Residential!O508+StdO_Customers_Small_Commercial!O508+StdO_Customers_Lighting!O508</f>
        <v>80962</v>
      </c>
      <c r="P508" s="12">
        <f>StdO_Customers_Residential!P508+StdO_Customers_Small_Commercial!P508+StdO_Customers_Lighting!P508</f>
        <v>78067</v>
      </c>
      <c r="Q508" s="12">
        <f>StdO_Customers_Residential!Q508+StdO_Customers_Small_Commercial!Q508+StdO_Customers_Lighting!Q508</f>
        <v>82373</v>
      </c>
      <c r="R508" s="12">
        <f>StdO_Customers_Residential!R508+StdO_Customers_Small_Commercial!R508+StdO_Customers_Lighting!R508</f>
        <v>88761</v>
      </c>
      <c r="S508" s="12">
        <f>StdO_Customers_Residential!S508+StdO_Customers_Small_Commercial!S508+StdO_Customers_Lighting!S508</f>
        <v>92412</v>
      </c>
      <c r="T508" s="12">
        <f>StdO_Customers_Residential!T508+StdO_Customers_Small_Commercial!T508+StdO_Customers_Lighting!T508</f>
        <v>95765</v>
      </c>
      <c r="U508" s="12">
        <f>StdO_Customers_Residential!U508+StdO_Customers_Small_Commercial!U508+StdO_Customers_Lighting!U508</f>
        <v>103159</v>
      </c>
      <c r="V508" s="12">
        <f>StdO_Customers_Residential!V508+StdO_Customers_Small_Commercial!V508+StdO_Customers_Lighting!V508</f>
        <v>106941</v>
      </c>
      <c r="W508" s="12">
        <f>StdO_Customers_Residential!W508+StdO_Customers_Small_Commercial!W508+StdO_Customers_Lighting!W508</f>
        <v>91661</v>
      </c>
      <c r="X508" s="12">
        <f>StdO_Customers_Residential!X508+StdO_Customers_Small_Commercial!X508+StdO_Customers_Lighting!X508</f>
        <v>72582</v>
      </c>
      <c r="Y508" s="12">
        <f>StdO_Customers_Residential!Y508+StdO_Customers_Small_Commercial!Y508+StdO_Customers_Lighting!Y508</f>
        <v>60738</v>
      </c>
      <c r="AA508" s="2">
        <f>IFERROR(INDEX('Holiday Schedule'!$D$3:$D$24,MATCH(Total_StdO_Customers!A508,'Holiday Schedule'!$C$3:$C$24,0)),0)</f>
        <v>0</v>
      </c>
      <c r="AB508" s="2">
        <f t="shared" si="56"/>
        <v>4</v>
      </c>
      <c r="AC508" s="2">
        <f t="shared" si="57"/>
        <v>1428973</v>
      </c>
      <c r="AD508" s="5">
        <f t="shared" si="58"/>
        <v>461039</v>
      </c>
      <c r="AE508" s="5">
        <f t="shared" si="59"/>
        <v>1890012</v>
      </c>
      <c r="AG508" s="2">
        <f t="shared" si="60"/>
        <v>5</v>
      </c>
      <c r="AH508" s="2">
        <f t="shared" si="61"/>
        <v>2025</v>
      </c>
      <c r="AJ508" s="5">
        <f t="shared" si="62"/>
        <v>106941</v>
      </c>
      <c r="AK508" s="2">
        <f t="shared" si="63"/>
        <v>21</v>
      </c>
    </row>
    <row r="509" spans="1:37" x14ac:dyDescent="0.25">
      <c r="A509" s="4">
        <v>45792</v>
      </c>
      <c r="B509" s="12">
        <f>StdO_Customers_Residential!B509+StdO_Customers_Small_Commercial!B509+StdO_Customers_Lighting!B509</f>
        <v>54595</v>
      </c>
      <c r="C509" s="12">
        <f>StdO_Customers_Residential!C509+StdO_Customers_Small_Commercial!C509+StdO_Customers_Lighting!C509</f>
        <v>50484</v>
      </c>
      <c r="D509" s="12">
        <f>StdO_Customers_Residential!D509+StdO_Customers_Small_Commercial!D509+StdO_Customers_Lighting!D509</f>
        <v>48330</v>
      </c>
      <c r="E509" s="12">
        <f>StdO_Customers_Residential!E509+StdO_Customers_Small_Commercial!E509+StdO_Customers_Lighting!E509</f>
        <v>48974</v>
      </c>
      <c r="F509" s="12">
        <f>StdO_Customers_Residential!F509+StdO_Customers_Small_Commercial!F509+StdO_Customers_Lighting!F509</f>
        <v>51846</v>
      </c>
      <c r="G509" s="12">
        <f>StdO_Customers_Residential!G509+StdO_Customers_Small_Commercial!G509+StdO_Customers_Lighting!G509</f>
        <v>62233</v>
      </c>
      <c r="H509" s="12">
        <f>StdO_Customers_Residential!H509+StdO_Customers_Small_Commercial!H509+StdO_Customers_Lighting!H509</f>
        <v>81687</v>
      </c>
      <c r="I509" s="12">
        <f>StdO_Customers_Residential!I509+StdO_Customers_Small_Commercial!I509+StdO_Customers_Lighting!I509</f>
        <v>95025</v>
      </c>
      <c r="J509" s="12">
        <f>StdO_Customers_Residential!J509+StdO_Customers_Small_Commercial!J509+StdO_Customers_Lighting!J509</f>
        <v>89371</v>
      </c>
      <c r="K509" s="12">
        <f>StdO_Customers_Residential!K509+StdO_Customers_Small_Commercial!K509+StdO_Customers_Lighting!K509</f>
        <v>89828</v>
      </c>
      <c r="L509" s="12">
        <f>StdO_Customers_Residential!L509+StdO_Customers_Small_Commercial!L509+StdO_Customers_Lighting!L509</f>
        <v>87856</v>
      </c>
      <c r="M509" s="12">
        <f>StdO_Customers_Residential!M509+StdO_Customers_Small_Commercial!M509+StdO_Customers_Lighting!M509</f>
        <v>87099</v>
      </c>
      <c r="N509" s="12">
        <f>StdO_Customers_Residential!N509+StdO_Customers_Small_Commercial!N509+StdO_Customers_Lighting!N509</f>
        <v>84187</v>
      </c>
      <c r="O509" s="12">
        <f>StdO_Customers_Residential!O509+StdO_Customers_Small_Commercial!O509+StdO_Customers_Lighting!O509</f>
        <v>80530</v>
      </c>
      <c r="P509" s="12">
        <f>StdO_Customers_Residential!P509+StdO_Customers_Small_Commercial!P509+StdO_Customers_Lighting!P509</f>
        <v>77652</v>
      </c>
      <c r="Q509" s="12">
        <f>StdO_Customers_Residential!Q509+StdO_Customers_Small_Commercial!Q509+StdO_Customers_Lighting!Q509</f>
        <v>81930</v>
      </c>
      <c r="R509" s="12">
        <f>StdO_Customers_Residential!R509+StdO_Customers_Small_Commercial!R509+StdO_Customers_Lighting!R509</f>
        <v>88277</v>
      </c>
      <c r="S509" s="12">
        <f>StdO_Customers_Residential!S509+StdO_Customers_Small_Commercial!S509+StdO_Customers_Lighting!S509</f>
        <v>91900</v>
      </c>
      <c r="T509" s="12">
        <f>StdO_Customers_Residential!T509+StdO_Customers_Small_Commercial!T509+StdO_Customers_Lighting!T509</f>
        <v>95228</v>
      </c>
      <c r="U509" s="12">
        <f>StdO_Customers_Residential!U509+StdO_Customers_Small_Commercial!U509+StdO_Customers_Lighting!U509</f>
        <v>102578</v>
      </c>
      <c r="V509" s="12">
        <f>StdO_Customers_Residential!V509+StdO_Customers_Small_Commercial!V509+StdO_Customers_Lighting!V509</f>
        <v>106342</v>
      </c>
      <c r="W509" s="12">
        <f>StdO_Customers_Residential!W509+StdO_Customers_Small_Commercial!W509+StdO_Customers_Lighting!W509</f>
        <v>91152</v>
      </c>
      <c r="X509" s="12">
        <f>StdO_Customers_Residential!X509+StdO_Customers_Small_Commercial!X509+StdO_Customers_Lighting!X509</f>
        <v>72181</v>
      </c>
      <c r="Y509" s="12">
        <f>StdO_Customers_Residential!Y509+StdO_Customers_Small_Commercial!Y509+StdO_Customers_Lighting!Y509</f>
        <v>60411</v>
      </c>
      <c r="AA509" s="2">
        <f>IFERROR(INDEX('Holiday Schedule'!$D$3:$D$24,MATCH(Total_StdO_Customers!A509,'Holiday Schedule'!$C$3:$C$24,0)),0)</f>
        <v>0</v>
      </c>
      <c r="AB509" s="2">
        <f t="shared" si="56"/>
        <v>5</v>
      </c>
      <c r="AC509" s="2">
        <f t="shared" si="57"/>
        <v>1421136</v>
      </c>
      <c r="AD509" s="5">
        <f t="shared" si="58"/>
        <v>458560</v>
      </c>
      <c r="AE509" s="5">
        <f t="shared" si="59"/>
        <v>1879696</v>
      </c>
      <c r="AG509" s="2">
        <f t="shared" si="60"/>
        <v>5</v>
      </c>
      <c r="AH509" s="2">
        <f t="shared" si="61"/>
        <v>2025</v>
      </c>
      <c r="AJ509" s="5">
        <f t="shared" si="62"/>
        <v>106342</v>
      </c>
      <c r="AK509" s="2">
        <f t="shared" si="63"/>
        <v>21</v>
      </c>
    </row>
    <row r="510" spans="1:37" x14ac:dyDescent="0.25">
      <c r="A510" s="4">
        <v>45793</v>
      </c>
      <c r="B510" s="12">
        <f>StdO_Customers_Residential!B510+StdO_Customers_Small_Commercial!B510+StdO_Customers_Lighting!B510</f>
        <v>54608</v>
      </c>
      <c r="C510" s="12">
        <f>StdO_Customers_Residential!C510+StdO_Customers_Small_Commercial!C510+StdO_Customers_Lighting!C510</f>
        <v>50497</v>
      </c>
      <c r="D510" s="12">
        <f>StdO_Customers_Residential!D510+StdO_Customers_Small_Commercial!D510+StdO_Customers_Lighting!D510</f>
        <v>48345</v>
      </c>
      <c r="E510" s="12">
        <f>StdO_Customers_Residential!E510+StdO_Customers_Small_Commercial!E510+StdO_Customers_Lighting!E510</f>
        <v>48990</v>
      </c>
      <c r="F510" s="12">
        <f>StdO_Customers_Residential!F510+StdO_Customers_Small_Commercial!F510+StdO_Customers_Lighting!F510</f>
        <v>51861</v>
      </c>
      <c r="G510" s="12">
        <f>StdO_Customers_Residential!G510+StdO_Customers_Small_Commercial!G510+StdO_Customers_Lighting!G510</f>
        <v>62270</v>
      </c>
      <c r="H510" s="12">
        <f>StdO_Customers_Residential!H510+StdO_Customers_Small_Commercial!H510+StdO_Customers_Lighting!H510</f>
        <v>81708</v>
      </c>
      <c r="I510" s="12">
        <f>StdO_Customers_Residential!I510+StdO_Customers_Small_Commercial!I510+StdO_Customers_Lighting!I510</f>
        <v>95048</v>
      </c>
      <c r="J510" s="12">
        <f>StdO_Customers_Residential!J510+StdO_Customers_Small_Commercial!J510+StdO_Customers_Lighting!J510</f>
        <v>89394</v>
      </c>
      <c r="K510" s="12">
        <f>StdO_Customers_Residential!K510+StdO_Customers_Small_Commercial!K510+StdO_Customers_Lighting!K510</f>
        <v>89851</v>
      </c>
      <c r="L510" s="12">
        <f>StdO_Customers_Residential!L510+StdO_Customers_Small_Commercial!L510+StdO_Customers_Lighting!L510</f>
        <v>87879</v>
      </c>
      <c r="M510" s="12">
        <f>StdO_Customers_Residential!M510+StdO_Customers_Small_Commercial!M510+StdO_Customers_Lighting!M510</f>
        <v>87122</v>
      </c>
      <c r="N510" s="12">
        <f>StdO_Customers_Residential!N510+StdO_Customers_Small_Commercial!N510+StdO_Customers_Lighting!N510</f>
        <v>84208</v>
      </c>
      <c r="O510" s="12">
        <f>StdO_Customers_Residential!O510+StdO_Customers_Small_Commercial!O510+StdO_Customers_Lighting!O510</f>
        <v>80551</v>
      </c>
      <c r="P510" s="12">
        <f>StdO_Customers_Residential!P510+StdO_Customers_Small_Commercial!P510+StdO_Customers_Lighting!P510</f>
        <v>77672</v>
      </c>
      <c r="Q510" s="12">
        <f>StdO_Customers_Residential!Q510+StdO_Customers_Small_Commercial!Q510+StdO_Customers_Lighting!Q510</f>
        <v>81951</v>
      </c>
      <c r="R510" s="12">
        <f>StdO_Customers_Residential!R510+StdO_Customers_Small_Commercial!R510+StdO_Customers_Lighting!R510</f>
        <v>88300</v>
      </c>
      <c r="S510" s="12">
        <f>StdO_Customers_Residential!S510+StdO_Customers_Small_Commercial!S510+StdO_Customers_Lighting!S510</f>
        <v>91923</v>
      </c>
      <c r="T510" s="12">
        <f>StdO_Customers_Residential!T510+StdO_Customers_Small_Commercial!T510+StdO_Customers_Lighting!T510</f>
        <v>95253</v>
      </c>
      <c r="U510" s="12">
        <f>StdO_Customers_Residential!U510+StdO_Customers_Small_Commercial!U510+StdO_Customers_Lighting!U510</f>
        <v>102616</v>
      </c>
      <c r="V510" s="12">
        <f>StdO_Customers_Residential!V510+StdO_Customers_Small_Commercial!V510+StdO_Customers_Lighting!V510</f>
        <v>106369</v>
      </c>
      <c r="W510" s="12">
        <f>StdO_Customers_Residential!W510+StdO_Customers_Small_Commercial!W510+StdO_Customers_Lighting!W510</f>
        <v>91177</v>
      </c>
      <c r="X510" s="12">
        <f>StdO_Customers_Residential!X510+StdO_Customers_Small_Commercial!X510+StdO_Customers_Lighting!X510</f>
        <v>72204</v>
      </c>
      <c r="Y510" s="12">
        <f>StdO_Customers_Residential!Y510+StdO_Customers_Small_Commercial!Y510+StdO_Customers_Lighting!Y510</f>
        <v>60429</v>
      </c>
      <c r="AA510" s="2">
        <f>IFERROR(INDEX('Holiday Schedule'!$D$3:$D$24,MATCH(Total_StdO_Customers!A510,'Holiday Schedule'!$C$3:$C$24,0)),0)</f>
        <v>0</v>
      </c>
      <c r="AB510" s="2">
        <f t="shared" si="56"/>
        <v>6</v>
      </c>
      <c r="AC510" s="2">
        <f t="shared" si="57"/>
        <v>1421518</v>
      </c>
      <c r="AD510" s="5">
        <f t="shared" si="58"/>
        <v>458708</v>
      </c>
      <c r="AE510" s="5">
        <f t="shared" si="59"/>
        <v>1880226</v>
      </c>
      <c r="AG510" s="2">
        <f t="shared" si="60"/>
        <v>5</v>
      </c>
      <c r="AH510" s="2">
        <f t="shared" si="61"/>
        <v>2025</v>
      </c>
      <c r="AJ510" s="5">
        <f t="shared" si="62"/>
        <v>106369</v>
      </c>
      <c r="AK510" s="2">
        <f t="shared" si="63"/>
        <v>21</v>
      </c>
    </row>
    <row r="511" spans="1:37" x14ac:dyDescent="0.25">
      <c r="A511" s="4">
        <v>45794</v>
      </c>
      <c r="B511" s="12">
        <f>StdO_Customers_Residential!B511+StdO_Customers_Small_Commercial!B511+StdO_Customers_Lighting!B511</f>
        <v>55192</v>
      </c>
      <c r="C511" s="12">
        <f>StdO_Customers_Residential!C511+StdO_Customers_Small_Commercial!C511+StdO_Customers_Lighting!C511</f>
        <v>50978</v>
      </c>
      <c r="D511" s="12">
        <f>StdO_Customers_Residential!D511+StdO_Customers_Small_Commercial!D511+StdO_Customers_Lighting!D511</f>
        <v>49129</v>
      </c>
      <c r="E511" s="12">
        <f>StdO_Customers_Residential!E511+StdO_Customers_Small_Commercial!E511+StdO_Customers_Lighting!E511</f>
        <v>48867</v>
      </c>
      <c r="F511" s="12">
        <f>StdO_Customers_Residential!F511+StdO_Customers_Small_Commercial!F511+StdO_Customers_Lighting!F511</f>
        <v>51206</v>
      </c>
      <c r="G511" s="12">
        <f>StdO_Customers_Residential!G511+StdO_Customers_Small_Commercial!G511+StdO_Customers_Lighting!G511</f>
        <v>59607</v>
      </c>
      <c r="H511" s="12">
        <f>StdO_Customers_Residential!H511+StdO_Customers_Small_Commercial!H511+StdO_Customers_Lighting!H511</f>
        <v>76044</v>
      </c>
      <c r="I511" s="12">
        <f>StdO_Customers_Residential!I511+StdO_Customers_Small_Commercial!I511+StdO_Customers_Lighting!I511</f>
        <v>89157</v>
      </c>
      <c r="J511" s="12">
        <f>StdO_Customers_Residential!J511+StdO_Customers_Small_Commercial!J511+StdO_Customers_Lighting!J511</f>
        <v>90835</v>
      </c>
      <c r="K511" s="12">
        <f>StdO_Customers_Residential!K511+StdO_Customers_Small_Commercial!K511+StdO_Customers_Lighting!K511</f>
        <v>95291</v>
      </c>
      <c r="L511" s="12">
        <f>StdO_Customers_Residential!L511+StdO_Customers_Small_Commercial!L511+StdO_Customers_Lighting!L511</f>
        <v>92277</v>
      </c>
      <c r="M511" s="12">
        <f>StdO_Customers_Residential!M511+StdO_Customers_Small_Commercial!M511+StdO_Customers_Lighting!M511</f>
        <v>91346</v>
      </c>
      <c r="N511" s="12">
        <f>StdO_Customers_Residential!N511+StdO_Customers_Small_Commercial!N511+StdO_Customers_Lighting!N511</f>
        <v>86538</v>
      </c>
      <c r="O511" s="12">
        <f>StdO_Customers_Residential!O511+StdO_Customers_Small_Commercial!O511+StdO_Customers_Lighting!O511</f>
        <v>83070</v>
      </c>
      <c r="P511" s="12">
        <f>StdO_Customers_Residential!P511+StdO_Customers_Small_Commercial!P511+StdO_Customers_Lighting!P511</f>
        <v>79525</v>
      </c>
      <c r="Q511" s="12">
        <f>StdO_Customers_Residential!Q511+StdO_Customers_Small_Commercial!Q511+StdO_Customers_Lighting!Q511</f>
        <v>82950</v>
      </c>
      <c r="R511" s="12">
        <f>StdO_Customers_Residential!R511+StdO_Customers_Small_Commercial!R511+StdO_Customers_Lighting!R511</f>
        <v>89620</v>
      </c>
      <c r="S511" s="12">
        <f>StdO_Customers_Residential!S511+StdO_Customers_Small_Commercial!S511+StdO_Customers_Lighting!S511</f>
        <v>93130</v>
      </c>
      <c r="T511" s="12">
        <f>StdO_Customers_Residential!T511+StdO_Customers_Small_Commercial!T511+StdO_Customers_Lighting!T511</f>
        <v>96907</v>
      </c>
      <c r="U511" s="12">
        <f>StdO_Customers_Residential!U511+StdO_Customers_Small_Commercial!U511+StdO_Customers_Lighting!U511</f>
        <v>104633</v>
      </c>
      <c r="V511" s="12">
        <f>StdO_Customers_Residential!V511+StdO_Customers_Small_Commercial!V511+StdO_Customers_Lighting!V511</f>
        <v>105393</v>
      </c>
      <c r="W511" s="12">
        <f>StdO_Customers_Residential!W511+StdO_Customers_Small_Commercial!W511+StdO_Customers_Lighting!W511</f>
        <v>90010</v>
      </c>
      <c r="X511" s="12">
        <f>StdO_Customers_Residential!X511+StdO_Customers_Small_Commercial!X511+StdO_Customers_Lighting!X511</f>
        <v>72134</v>
      </c>
      <c r="Y511" s="12">
        <f>StdO_Customers_Residential!Y511+StdO_Customers_Small_Commercial!Y511+StdO_Customers_Lighting!Y511</f>
        <v>60640</v>
      </c>
      <c r="AA511" s="2">
        <f>IFERROR(INDEX('Holiday Schedule'!$D$3:$D$24,MATCH(Total_StdO_Customers!A511,'Holiday Schedule'!$C$3:$C$24,0)),0)</f>
        <v>0</v>
      </c>
      <c r="AB511" s="2">
        <f t="shared" si="56"/>
        <v>7</v>
      </c>
      <c r="AC511" s="2">
        <f t="shared" si="57"/>
        <v>0</v>
      </c>
      <c r="AD511" s="5">
        <f t="shared" si="58"/>
        <v>1894479</v>
      </c>
      <c r="AE511" s="5">
        <f t="shared" si="59"/>
        <v>1894479</v>
      </c>
      <c r="AG511" s="2">
        <f t="shared" si="60"/>
        <v>5</v>
      </c>
      <c r="AH511" s="2">
        <f t="shared" si="61"/>
        <v>2025</v>
      </c>
      <c r="AJ511" s="5">
        <f t="shared" si="62"/>
        <v>105393</v>
      </c>
      <c r="AK511" s="2">
        <f t="shared" si="63"/>
        <v>21</v>
      </c>
    </row>
    <row r="512" spans="1:37" x14ac:dyDescent="0.25">
      <c r="A512" s="4">
        <v>45795</v>
      </c>
      <c r="B512" s="12">
        <f>StdO_Customers_Residential!B512+StdO_Customers_Small_Commercial!B512+StdO_Customers_Lighting!B512</f>
        <v>55190</v>
      </c>
      <c r="C512" s="12">
        <f>StdO_Customers_Residential!C512+StdO_Customers_Small_Commercial!C512+StdO_Customers_Lighting!C512</f>
        <v>50980</v>
      </c>
      <c r="D512" s="12">
        <f>StdO_Customers_Residential!D512+StdO_Customers_Small_Commercial!D512+StdO_Customers_Lighting!D512</f>
        <v>49128</v>
      </c>
      <c r="E512" s="12">
        <f>StdO_Customers_Residential!E512+StdO_Customers_Small_Commercial!E512+StdO_Customers_Lighting!E512</f>
        <v>48868</v>
      </c>
      <c r="F512" s="12">
        <f>StdO_Customers_Residential!F512+StdO_Customers_Small_Commercial!F512+StdO_Customers_Lighting!F512</f>
        <v>51209</v>
      </c>
      <c r="G512" s="12">
        <f>StdO_Customers_Residential!G512+StdO_Customers_Small_Commercial!G512+StdO_Customers_Lighting!G512</f>
        <v>59626</v>
      </c>
      <c r="H512" s="12">
        <f>StdO_Customers_Residential!H512+StdO_Customers_Small_Commercial!H512+StdO_Customers_Lighting!H512</f>
        <v>76047</v>
      </c>
      <c r="I512" s="12">
        <f>StdO_Customers_Residential!I512+StdO_Customers_Small_Commercial!I512+StdO_Customers_Lighting!I512</f>
        <v>89157</v>
      </c>
      <c r="J512" s="12">
        <f>StdO_Customers_Residential!J512+StdO_Customers_Small_Commercial!J512+StdO_Customers_Lighting!J512</f>
        <v>90835</v>
      </c>
      <c r="K512" s="12">
        <f>StdO_Customers_Residential!K512+StdO_Customers_Small_Commercial!K512+StdO_Customers_Lighting!K512</f>
        <v>95291</v>
      </c>
      <c r="L512" s="12">
        <f>StdO_Customers_Residential!L512+StdO_Customers_Small_Commercial!L512+StdO_Customers_Lighting!L512</f>
        <v>92277</v>
      </c>
      <c r="M512" s="12">
        <f>StdO_Customers_Residential!M512+StdO_Customers_Small_Commercial!M512+StdO_Customers_Lighting!M512</f>
        <v>91346</v>
      </c>
      <c r="N512" s="12">
        <f>StdO_Customers_Residential!N512+StdO_Customers_Small_Commercial!N512+StdO_Customers_Lighting!N512</f>
        <v>86538</v>
      </c>
      <c r="O512" s="12">
        <f>StdO_Customers_Residential!O512+StdO_Customers_Small_Commercial!O512+StdO_Customers_Lighting!O512</f>
        <v>83070</v>
      </c>
      <c r="P512" s="12">
        <f>StdO_Customers_Residential!P512+StdO_Customers_Small_Commercial!P512+StdO_Customers_Lighting!P512</f>
        <v>79525</v>
      </c>
      <c r="Q512" s="12">
        <f>StdO_Customers_Residential!Q512+StdO_Customers_Small_Commercial!Q512+StdO_Customers_Lighting!Q512</f>
        <v>82950</v>
      </c>
      <c r="R512" s="12">
        <f>StdO_Customers_Residential!R512+StdO_Customers_Small_Commercial!R512+StdO_Customers_Lighting!R512</f>
        <v>89620</v>
      </c>
      <c r="S512" s="12">
        <f>StdO_Customers_Residential!S512+StdO_Customers_Small_Commercial!S512+StdO_Customers_Lighting!S512</f>
        <v>93130</v>
      </c>
      <c r="T512" s="12">
        <f>StdO_Customers_Residential!T512+StdO_Customers_Small_Commercial!T512+StdO_Customers_Lighting!T512</f>
        <v>96906</v>
      </c>
      <c r="U512" s="12">
        <f>StdO_Customers_Residential!U512+StdO_Customers_Small_Commercial!U512+StdO_Customers_Lighting!U512</f>
        <v>104576</v>
      </c>
      <c r="V512" s="12">
        <f>StdO_Customers_Residential!V512+StdO_Customers_Small_Commercial!V512+StdO_Customers_Lighting!V512</f>
        <v>105393</v>
      </c>
      <c r="W512" s="12">
        <f>StdO_Customers_Residential!W512+StdO_Customers_Small_Commercial!W512+StdO_Customers_Lighting!W512</f>
        <v>90008</v>
      </c>
      <c r="X512" s="12">
        <f>StdO_Customers_Residential!X512+StdO_Customers_Small_Commercial!X512+StdO_Customers_Lighting!X512</f>
        <v>72131</v>
      </c>
      <c r="Y512" s="12">
        <f>StdO_Customers_Residential!Y512+StdO_Customers_Small_Commercial!Y512+StdO_Customers_Lighting!Y512</f>
        <v>60639</v>
      </c>
      <c r="AA512" s="2">
        <f>IFERROR(INDEX('Holiday Schedule'!$D$3:$D$24,MATCH(Total_StdO_Customers!A512,'Holiday Schedule'!$C$3:$C$24,0)),0)</f>
        <v>0</v>
      </c>
      <c r="AB512" s="2">
        <f t="shared" si="56"/>
        <v>1</v>
      </c>
      <c r="AC512" s="2">
        <f t="shared" si="57"/>
        <v>0</v>
      </c>
      <c r="AD512" s="5">
        <f t="shared" si="58"/>
        <v>1894440</v>
      </c>
      <c r="AE512" s="5">
        <f t="shared" si="59"/>
        <v>1894440</v>
      </c>
      <c r="AG512" s="2">
        <f t="shared" si="60"/>
        <v>5</v>
      </c>
      <c r="AH512" s="2">
        <f t="shared" si="61"/>
        <v>2025</v>
      </c>
      <c r="AJ512" s="5">
        <f t="shared" si="62"/>
        <v>105393</v>
      </c>
      <c r="AK512" s="2">
        <f t="shared" si="63"/>
        <v>21</v>
      </c>
    </row>
    <row r="513" spans="1:37" x14ac:dyDescent="0.25">
      <c r="A513" s="4">
        <v>45796</v>
      </c>
      <c r="B513" s="12">
        <f>StdO_Customers_Residential!B513+StdO_Customers_Small_Commercial!B513+StdO_Customers_Lighting!B513</f>
        <v>53771</v>
      </c>
      <c r="C513" s="12">
        <f>StdO_Customers_Residential!C513+StdO_Customers_Small_Commercial!C513+StdO_Customers_Lighting!C513</f>
        <v>49722</v>
      </c>
      <c r="D513" s="12">
        <f>StdO_Customers_Residential!D513+StdO_Customers_Small_Commercial!D513+StdO_Customers_Lighting!D513</f>
        <v>47607</v>
      </c>
      <c r="E513" s="12">
        <f>StdO_Customers_Residential!E513+StdO_Customers_Small_Commercial!E513+StdO_Customers_Lighting!E513</f>
        <v>48243</v>
      </c>
      <c r="F513" s="12">
        <f>StdO_Customers_Residential!F513+StdO_Customers_Small_Commercial!F513+StdO_Customers_Lighting!F513</f>
        <v>51067</v>
      </c>
      <c r="G513" s="12">
        <f>StdO_Customers_Residential!G513+StdO_Customers_Small_Commercial!G513+StdO_Customers_Lighting!G513</f>
        <v>61308</v>
      </c>
      <c r="H513" s="12">
        <f>StdO_Customers_Residential!H513+StdO_Customers_Small_Commercial!H513+StdO_Customers_Lighting!H513</f>
        <v>80416</v>
      </c>
      <c r="I513" s="12">
        <f>StdO_Customers_Residential!I513+StdO_Customers_Small_Commercial!I513+StdO_Customers_Lighting!I513</f>
        <v>93535</v>
      </c>
      <c r="J513" s="12">
        <f>StdO_Customers_Residential!J513+StdO_Customers_Small_Commercial!J513+StdO_Customers_Lighting!J513</f>
        <v>87987</v>
      </c>
      <c r="K513" s="12">
        <f>StdO_Customers_Residential!K513+StdO_Customers_Small_Commercial!K513+StdO_Customers_Lighting!K513</f>
        <v>88442</v>
      </c>
      <c r="L513" s="12">
        <f>StdO_Customers_Residential!L513+StdO_Customers_Small_Commercial!L513+StdO_Customers_Lighting!L513</f>
        <v>86505</v>
      </c>
      <c r="M513" s="12">
        <f>StdO_Customers_Residential!M513+StdO_Customers_Small_Commercial!M513+StdO_Customers_Lighting!M513</f>
        <v>85763</v>
      </c>
      <c r="N513" s="12">
        <f>StdO_Customers_Residential!N513+StdO_Customers_Small_Commercial!N513+StdO_Customers_Lighting!N513</f>
        <v>82894</v>
      </c>
      <c r="O513" s="12">
        <f>StdO_Customers_Residential!O513+StdO_Customers_Small_Commercial!O513+StdO_Customers_Lighting!O513</f>
        <v>79299</v>
      </c>
      <c r="P513" s="12">
        <f>StdO_Customers_Residential!P513+StdO_Customers_Small_Commercial!P513+StdO_Customers_Lighting!P513</f>
        <v>76467</v>
      </c>
      <c r="Q513" s="12">
        <f>StdO_Customers_Residential!Q513+StdO_Customers_Small_Commercial!Q513+StdO_Customers_Lighting!Q513</f>
        <v>80674</v>
      </c>
      <c r="R513" s="12">
        <f>StdO_Customers_Residential!R513+StdO_Customers_Small_Commercial!R513+StdO_Customers_Lighting!R513</f>
        <v>86913</v>
      </c>
      <c r="S513" s="12">
        <f>StdO_Customers_Residential!S513+StdO_Customers_Small_Commercial!S513+StdO_Customers_Lighting!S513</f>
        <v>90466</v>
      </c>
      <c r="T513" s="12">
        <f>StdO_Customers_Residential!T513+StdO_Customers_Small_Commercial!T513+StdO_Customers_Lighting!T513</f>
        <v>93733</v>
      </c>
      <c r="U513" s="12">
        <f>StdO_Customers_Residential!U513+StdO_Customers_Small_Commercial!U513+StdO_Customers_Lighting!U513</f>
        <v>100986</v>
      </c>
      <c r="V513" s="12">
        <f>StdO_Customers_Residential!V513+StdO_Customers_Small_Commercial!V513+StdO_Customers_Lighting!V513</f>
        <v>104689</v>
      </c>
      <c r="W513" s="12">
        <f>StdO_Customers_Residential!W513+StdO_Customers_Small_Commercial!W513+StdO_Customers_Lighting!W513</f>
        <v>89747</v>
      </c>
      <c r="X513" s="12">
        <f>StdO_Customers_Residential!X513+StdO_Customers_Small_Commercial!X513+StdO_Customers_Lighting!X513</f>
        <v>71082</v>
      </c>
      <c r="Y513" s="12">
        <f>StdO_Customers_Residential!Y513+StdO_Customers_Small_Commercial!Y513+StdO_Customers_Lighting!Y513</f>
        <v>59496</v>
      </c>
      <c r="AA513" s="2">
        <f>IFERROR(INDEX('Holiday Schedule'!$D$3:$D$24,MATCH(Total_StdO_Customers!A513,'Holiday Schedule'!$C$3:$C$24,0)),0)</f>
        <v>0</v>
      </c>
      <c r="AB513" s="2">
        <f t="shared" si="56"/>
        <v>2</v>
      </c>
      <c r="AC513" s="2">
        <f t="shared" si="57"/>
        <v>1399182</v>
      </c>
      <c r="AD513" s="5">
        <f t="shared" si="58"/>
        <v>451630</v>
      </c>
      <c r="AE513" s="5">
        <f t="shared" si="59"/>
        <v>1850812</v>
      </c>
      <c r="AG513" s="2">
        <f t="shared" si="60"/>
        <v>5</v>
      </c>
      <c r="AH513" s="2">
        <f t="shared" si="61"/>
        <v>2025</v>
      </c>
      <c r="AJ513" s="5">
        <f t="shared" si="62"/>
        <v>104689</v>
      </c>
      <c r="AK513" s="2">
        <f t="shared" si="63"/>
        <v>21</v>
      </c>
    </row>
    <row r="514" spans="1:37" x14ac:dyDescent="0.25">
      <c r="A514" s="4">
        <v>45797</v>
      </c>
      <c r="B514" s="12">
        <f>StdO_Customers_Residential!B514+StdO_Customers_Small_Commercial!B514+StdO_Customers_Lighting!B514</f>
        <v>53260</v>
      </c>
      <c r="C514" s="12">
        <f>StdO_Customers_Residential!C514+StdO_Customers_Small_Commercial!C514+StdO_Customers_Lighting!C514</f>
        <v>49255</v>
      </c>
      <c r="D514" s="12">
        <f>StdO_Customers_Residential!D514+StdO_Customers_Small_Commercial!D514+StdO_Customers_Lighting!D514</f>
        <v>47163</v>
      </c>
      <c r="E514" s="12">
        <f>StdO_Customers_Residential!E514+StdO_Customers_Small_Commercial!E514+StdO_Customers_Lighting!E514</f>
        <v>47790</v>
      </c>
      <c r="F514" s="12">
        <f>StdO_Customers_Residential!F514+StdO_Customers_Small_Commercial!F514+StdO_Customers_Lighting!F514</f>
        <v>50588</v>
      </c>
      <c r="G514" s="12">
        <f>StdO_Customers_Residential!G514+StdO_Customers_Small_Commercial!G514+StdO_Customers_Lighting!G514</f>
        <v>60727</v>
      </c>
      <c r="H514" s="12">
        <f>StdO_Customers_Residential!H514+StdO_Customers_Small_Commercial!H514+StdO_Customers_Lighting!H514</f>
        <v>79619</v>
      </c>
      <c r="I514" s="12">
        <f>StdO_Customers_Residential!I514+StdO_Customers_Small_Commercial!I514+StdO_Customers_Lighting!I514</f>
        <v>92597</v>
      </c>
      <c r="J514" s="12">
        <f>StdO_Customers_Residential!J514+StdO_Customers_Small_Commercial!J514+StdO_Customers_Lighting!J514</f>
        <v>87112</v>
      </c>
      <c r="K514" s="12">
        <f>StdO_Customers_Residential!K514+StdO_Customers_Small_Commercial!K514+StdO_Customers_Lighting!K514</f>
        <v>87567</v>
      </c>
      <c r="L514" s="12">
        <f>StdO_Customers_Residential!L514+StdO_Customers_Small_Commercial!L514+StdO_Customers_Lighting!L514</f>
        <v>85651</v>
      </c>
      <c r="M514" s="12">
        <f>StdO_Customers_Residential!M514+StdO_Customers_Small_Commercial!M514+StdO_Customers_Lighting!M514</f>
        <v>84919</v>
      </c>
      <c r="N514" s="12">
        <f>StdO_Customers_Residential!N514+StdO_Customers_Small_Commercial!N514+StdO_Customers_Lighting!N514</f>
        <v>82081</v>
      </c>
      <c r="O514" s="12">
        <f>StdO_Customers_Residential!O514+StdO_Customers_Small_Commercial!O514+StdO_Customers_Lighting!O514</f>
        <v>78524</v>
      </c>
      <c r="P514" s="12">
        <f>StdO_Customers_Residential!P514+StdO_Customers_Small_Commercial!P514+StdO_Customers_Lighting!P514</f>
        <v>75721</v>
      </c>
      <c r="Q514" s="12">
        <f>StdO_Customers_Residential!Q514+StdO_Customers_Small_Commercial!Q514+StdO_Customers_Lighting!Q514</f>
        <v>79885</v>
      </c>
      <c r="R514" s="12">
        <f>StdO_Customers_Residential!R514+StdO_Customers_Small_Commercial!R514+StdO_Customers_Lighting!R514</f>
        <v>86053</v>
      </c>
      <c r="S514" s="12">
        <f>StdO_Customers_Residential!S514+StdO_Customers_Small_Commercial!S514+StdO_Customers_Lighting!S514</f>
        <v>89563</v>
      </c>
      <c r="T514" s="12">
        <f>StdO_Customers_Residential!T514+StdO_Customers_Small_Commercial!T514+StdO_Customers_Lighting!T514</f>
        <v>92795</v>
      </c>
      <c r="U514" s="12">
        <f>StdO_Customers_Residential!U514+StdO_Customers_Small_Commercial!U514+StdO_Customers_Lighting!U514</f>
        <v>99937</v>
      </c>
      <c r="V514" s="12">
        <f>StdO_Customers_Residential!V514+StdO_Customers_Small_Commercial!V514+StdO_Customers_Lighting!V514</f>
        <v>103639</v>
      </c>
      <c r="W514" s="12">
        <f>StdO_Customers_Residential!W514+StdO_Customers_Small_Commercial!W514+StdO_Customers_Lighting!W514</f>
        <v>88868</v>
      </c>
      <c r="X514" s="12">
        <f>StdO_Customers_Residential!X514+StdO_Customers_Small_Commercial!X514+StdO_Customers_Lighting!X514</f>
        <v>70391</v>
      </c>
      <c r="Y514" s="12">
        <f>StdO_Customers_Residential!Y514+StdO_Customers_Small_Commercial!Y514+StdO_Customers_Lighting!Y514</f>
        <v>58923</v>
      </c>
      <c r="AA514" s="2">
        <f>IFERROR(INDEX('Holiday Schedule'!$D$3:$D$24,MATCH(Total_StdO_Customers!A514,'Holiday Schedule'!$C$3:$C$24,0)),0)</f>
        <v>0</v>
      </c>
      <c r="AB514" s="2">
        <f t="shared" si="56"/>
        <v>3</v>
      </c>
      <c r="AC514" s="2">
        <f t="shared" si="57"/>
        <v>1385303</v>
      </c>
      <c r="AD514" s="5">
        <f t="shared" si="58"/>
        <v>447325</v>
      </c>
      <c r="AE514" s="5">
        <f t="shared" si="59"/>
        <v>1832628</v>
      </c>
      <c r="AG514" s="2">
        <f t="shared" si="60"/>
        <v>5</v>
      </c>
      <c r="AH514" s="2">
        <f t="shared" si="61"/>
        <v>2025</v>
      </c>
      <c r="AJ514" s="5">
        <f t="shared" si="62"/>
        <v>103639</v>
      </c>
      <c r="AK514" s="2">
        <f t="shared" si="63"/>
        <v>21</v>
      </c>
    </row>
    <row r="515" spans="1:37" x14ac:dyDescent="0.25">
      <c r="A515" s="4">
        <v>45798</v>
      </c>
      <c r="B515" s="12">
        <f>StdO_Customers_Residential!B515+StdO_Customers_Small_Commercial!B515+StdO_Customers_Lighting!B515</f>
        <v>52979</v>
      </c>
      <c r="C515" s="12">
        <f>StdO_Customers_Residential!C515+StdO_Customers_Small_Commercial!C515+StdO_Customers_Lighting!C515</f>
        <v>48998</v>
      </c>
      <c r="D515" s="12">
        <f>StdO_Customers_Residential!D515+StdO_Customers_Small_Commercial!D515+StdO_Customers_Lighting!D515</f>
        <v>46919</v>
      </c>
      <c r="E515" s="12">
        <f>StdO_Customers_Residential!E515+StdO_Customers_Small_Commercial!E515+StdO_Customers_Lighting!E515</f>
        <v>47544</v>
      </c>
      <c r="F515" s="12">
        <f>StdO_Customers_Residential!F515+StdO_Customers_Small_Commercial!F515+StdO_Customers_Lighting!F515</f>
        <v>50323</v>
      </c>
      <c r="G515" s="12">
        <f>StdO_Customers_Residential!G515+StdO_Customers_Small_Commercial!G515+StdO_Customers_Lighting!G515</f>
        <v>60345</v>
      </c>
      <c r="H515" s="12">
        <f>StdO_Customers_Residential!H515+StdO_Customers_Small_Commercial!H515+StdO_Customers_Lighting!H515</f>
        <v>79167</v>
      </c>
      <c r="I515" s="12">
        <f>StdO_Customers_Residential!I515+StdO_Customers_Small_Commercial!I515+StdO_Customers_Lighting!I515</f>
        <v>92066</v>
      </c>
      <c r="J515" s="12">
        <f>StdO_Customers_Residential!J515+StdO_Customers_Small_Commercial!J515+StdO_Customers_Lighting!J515</f>
        <v>86630</v>
      </c>
      <c r="K515" s="12">
        <f>StdO_Customers_Residential!K515+StdO_Customers_Small_Commercial!K515+StdO_Customers_Lighting!K515</f>
        <v>87088</v>
      </c>
      <c r="L515" s="12">
        <f>StdO_Customers_Residential!L515+StdO_Customers_Small_Commercial!L515+StdO_Customers_Lighting!L515</f>
        <v>85188</v>
      </c>
      <c r="M515" s="12">
        <f>StdO_Customers_Residential!M515+StdO_Customers_Small_Commercial!M515+StdO_Customers_Lighting!M515</f>
        <v>84464</v>
      </c>
      <c r="N515" s="12">
        <f>StdO_Customers_Residential!N515+StdO_Customers_Small_Commercial!N515+StdO_Customers_Lighting!N515</f>
        <v>81643</v>
      </c>
      <c r="O515" s="12">
        <f>StdO_Customers_Residential!O515+StdO_Customers_Small_Commercial!O515+StdO_Customers_Lighting!O515</f>
        <v>78112</v>
      </c>
      <c r="P515" s="12">
        <f>StdO_Customers_Residential!P515+StdO_Customers_Small_Commercial!P515+StdO_Customers_Lighting!P515</f>
        <v>75326</v>
      </c>
      <c r="Q515" s="12">
        <f>StdO_Customers_Residential!Q515+StdO_Customers_Small_Commercial!Q515+StdO_Customers_Lighting!Q515</f>
        <v>79458</v>
      </c>
      <c r="R515" s="12">
        <f>StdO_Customers_Residential!R515+StdO_Customers_Small_Commercial!R515+StdO_Customers_Lighting!R515</f>
        <v>85582</v>
      </c>
      <c r="S515" s="12">
        <f>StdO_Customers_Residential!S515+StdO_Customers_Small_Commercial!S515+StdO_Customers_Lighting!S515</f>
        <v>89058</v>
      </c>
      <c r="T515" s="12">
        <f>StdO_Customers_Residential!T515+StdO_Customers_Small_Commercial!T515+StdO_Customers_Lighting!T515</f>
        <v>92257</v>
      </c>
      <c r="U515" s="12">
        <f>StdO_Customers_Residential!U515+StdO_Customers_Small_Commercial!U515+StdO_Customers_Lighting!U515</f>
        <v>99363</v>
      </c>
      <c r="V515" s="12">
        <f>StdO_Customers_Residential!V515+StdO_Customers_Small_Commercial!V515+StdO_Customers_Lighting!V515</f>
        <v>103042</v>
      </c>
      <c r="W515" s="12">
        <f>StdO_Customers_Residential!W515+StdO_Customers_Small_Commercial!W515+StdO_Customers_Lighting!W515</f>
        <v>88365</v>
      </c>
      <c r="X515" s="12">
        <f>StdO_Customers_Residential!X515+StdO_Customers_Small_Commercial!X515+StdO_Customers_Lighting!X515</f>
        <v>69999</v>
      </c>
      <c r="Y515" s="12">
        <f>StdO_Customers_Residential!Y515+StdO_Customers_Small_Commercial!Y515+StdO_Customers_Lighting!Y515</f>
        <v>58607</v>
      </c>
      <c r="AA515" s="2">
        <f>IFERROR(INDEX('Holiday Schedule'!$D$3:$D$24,MATCH(Total_StdO_Customers!A515,'Holiday Schedule'!$C$3:$C$24,0)),0)</f>
        <v>0</v>
      </c>
      <c r="AB515" s="2">
        <f t="shared" si="56"/>
        <v>4</v>
      </c>
      <c r="AC515" s="2">
        <f t="shared" si="57"/>
        <v>1377641</v>
      </c>
      <c r="AD515" s="5">
        <f t="shared" si="58"/>
        <v>444882</v>
      </c>
      <c r="AE515" s="5">
        <f t="shared" si="59"/>
        <v>1822523</v>
      </c>
      <c r="AG515" s="2">
        <f t="shared" si="60"/>
        <v>5</v>
      </c>
      <c r="AH515" s="2">
        <f t="shared" si="61"/>
        <v>2025</v>
      </c>
      <c r="AJ515" s="5">
        <f t="shared" si="62"/>
        <v>103042</v>
      </c>
      <c r="AK515" s="2">
        <f t="shared" si="63"/>
        <v>21</v>
      </c>
    </row>
    <row r="516" spans="1:37" x14ac:dyDescent="0.25">
      <c r="A516" s="4">
        <v>45799</v>
      </c>
      <c r="B516" s="12">
        <f>StdO_Customers_Residential!B516+StdO_Customers_Small_Commercial!B516+StdO_Customers_Lighting!B516</f>
        <v>52990</v>
      </c>
      <c r="C516" s="12">
        <f>StdO_Customers_Residential!C516+StdO_Customers_Small_Commercial!C516+StdO_Customers_Lighting!C516</f>
        <v>49010</v>
      </c>
      <c r="D516" s="12">
        <f>StdO_Customers_Residential!D516+StdO_Customers_Small_Commercial!D516+StdO_Customers_Lighting!D516</f>
        <v>46930</v>
      </c>
      <c r="E516" s="12">
        <f>StdO_Customers_Residential!E516+StdO_Customers_Small_Commercial!E516+StdO_Customers_Lighting!E516</f>
        <v>47553</v>
      </c>
      <c r="F516" s="12">
        <f>StdO_Customers_Residential!F516+StdO_Customers_Small_Commercial!F516+StdO_Customers_Lighting!F516</f>
        <v>50322</v>
      </c>
      <c r="G516" s="12">
        <f>StdO_Customers_Residential!G516+StdO_Customers_Small_Commercial!G516+StdO_Customers_Lighting!G516</f>
        <v>60354</v>
      </c>
      <c r="H516" s="12">
        <f>StdO_Customers_Residential!H516+StdO_Customers_Small_Commercial!H516+StdO_Customers_Lighting!H516</f>
        <v>79183</v>
      </c>
      <c r="I516" s="12">
        <f>StdO_Customers_Residential!I516+StdO_Customers_Small_Commercial!I516+StdO_Customers_Lighting!I516</f>
        <v>92086</v>
      </c>
      <c r="J516" s="12">
        <f>StdO_Customers_Residential!J516+StdO_Customers_Small_Commercial!J516+StdO_Customers_Lighting!J516</f>
        <v>86651</v>
      </c>
      <c r="K516" s="12">
        <f>StdO_Customers_Residential!K516+StdO_Customers_Small_Commercial!K516+StdO_Customers_Lighting!K516</f>
        <v>87109</v>
      </c>
      <c r="L516" s="12">
        <f>StdO_Customers_Residential!L516+StdO_Customers_Small_Commercial!L516+StdO_Customers_Lighting!L516</f>
        <v>85209</v>
      </c>
      <c r="M516" s="12">
        <f>StdO_Customers_Residential!M516+StdO_Customers_Small_Commercial!M516+StdO_Customers_Lighting!M516</f>
        <v>84485</v>
      </c>
      <c r="N516" s="12">
        <f>StdO_Customers_Residential!N516+StdO_Customers_Small_Commercial!N516+StdO_Customers_Lighting!N516</f>
        <v>81664</v>
      </c>
      <c r="O516" s="12">
        <f>StdO_Customers_Residential!O516+StdO_Customers_Small_Commercial!O516+StdO_Customers_Lighting!O516</f>
        <v>78134</v>
      </c>
      <c r="P516" s="12">
        <f>StdO_Customers_Residential!P516+StdO_Customers_Small_Commercial!P516+StdO_Customers_Lighting!P516</f>
        <v>75346</v>
      </c>
      <c r="Q516" s="12">
        <f>StdO_Customers_Residential!Q516+StdO_Customers_Small_Commercial!Q516+StdO_Customers_Lighting!Q516</f>
        <v>79479</v>
      </c>
      <c r="R516" s="12">
        <f>StdO_Customers_Residential!R516+StdO_Customers_Small_Commercial!R516+StdO_Customers_Lighting!R516</f>
        <v>85602</v>
      </c>
      <c r="S516" s="12">
        <f>StdO_Customers_Residential!S516+StdO_Customers_Small_Commercial!S516+StdO_Customers_Lighting!S516</f>
        <v>89078</v>
      </c>
      <c r="T516" s="12">
        <f>StdO_Customers_Residential!T516+StdO_Customers_Small_Commercial!T516+StdO_Customers_Lighting!T516</f>
        <v>92276</v>
      </c>
      <c r="U516" s="12">
        <f>StdO_Customers_Residential!U516+StdO_Customers_Small_Commercial!U516+StdO_Customers_Lighting!U516</f>
        <v>99374</v>
      </c>
      <c r="V516" s="12">
        <f>StdO_Customers_Residential!V516+StdO_Customers_Small_Commercial!V516+StdO_Customers_Lighting!V516</f>
        <v>103066</v>
      </c>
      <c r="W516" s="12">
        <f>StdO_Customers_Residential!W516+StdO_Customers_Small_Commercial!W516+StdO_Customers_Lighting!W516</f>
        <v>88383</v>
      </c>
      <c r="X516" s="12">
        <f>StdO_Customers_Residential!X516+StdO_Customers_Small_Commercial!X516+StdO_Customers_Lighting!X516</f>
        <v>70015</v>
      </c>
      <c r="Y516" s="12">
        <f>StdO_Customers_Residential!Y516+StdO_Customers_Small_Commercial!Y516+StdO_Customers_Lighting!Y516</f>
        <v>58623</v>
      </c>
      <c r="AA516" s="2">
        <f>IFERROR(INDEX('Holiday Schedule'!$D$3:$D$24,MATCH(Total_StdO_Customers!A516,'Holiday Schedule'!$C$3:$C$24,0)),0)</f>
        <v>0</v>
      </c>
      <c r="AB516" s="2">
        <f t="shared" si="56"/>
        <v>5</v>
      </c>
      <c r="AC516" s="2">
        <f t="shared" si="57"/>
        <v>1377957</v>
      </c>
      <c r="AD516" s="5">
        <f t="shared" si="58"/>
        <v>444965</v>
      </c>
      <c r="AE516" s="5">
        <f t="shared" si="59"/>
        <v>1822922</v>
      </c>
      <c r="AG516" s="2">
        <f t="shared" si="60"/>
        <v>5</v>
      </c>
      <c r="AH516" s="2">
        <f t="shared" si="61"/>
        <v>2025</v>
      </c>
      <c r="AJ516" s="5">
        <f t="shared" si="62"/>
        <v>103066</v>
      </c>
      <c r="AK516" s="2">
        <f t="shared" si="63"/>
        <v>21</v>
      </c>
    </row>
    <row r="517" spans="1:37" x14ac:dyDescent="0.25">
      <c r="A517" s="4">
        <v>45800</v>
      </c>
      <c r="B517" s="12">
        <f>StdO_Customers_Residential!B517+StdO_Customers_Small_Commercial!B517+StdO_Customers_Lighting!B517</f>
        <v>53024</v>
      </c>
      <c r="C517" s="12">
        <f>StdO_Customers_Residential!C517+StdO_Customers_Small_Commercial!C517+StdO_Customers_Lighting!C517</f>
        <v>49040</v>
      </c>
      <c r="D517" s="12">
        <f>StdO_Customers_Residential!D517+StdO_Customers_Small_Commercial!D517+StdO_Customers_Lighting!D517</f>
        <v>46961</v>
      </c>
      <c r="E517" s="12">
        <f>StdO_Customers_Residential!E517+StdO_Customers_Small_Commercial!E517+StdO_Customers_Lighting!E517</f>
        <v>47586</v>
      </c>
      <c r="F517" s="12">
        <f>StdO_Customers_Residential!F517+StdO_Customers_Small_Commercial!F517+StdO_Customers_Lighting!F517</f>
        <v>50370</v>
      </c>
      <c r="G517" s="12">
        <f>StdO_Customers_Residential!G517+StdO_Customers_Small_Commercial!G517+StdO_Customers_Lighting!G517</f>
        <v>60477</v>
      </c>
      <c r="H517" s="12">
        <f>StdO_Customers_Residential!H517+StdO_Customers_Small_Commercial!H517+StdO_Customers_Lighting!H517</f>
        <v>79240</v>
      </c>
      <c r="I517" s="12">
        <f>StdO_Customers_Residential!I517+StdO_Customers_Small_Commercial!I517+StdO_Customers_Lighting!I517</f>
        <v>92145</v>
      </c>
      <c r="J517" s="12">
        <f>StdO_Customers_Residential!J517+StdO_Customers_Small_Commercial!J517+StdO_Customers_Lighting!J517</f>
        <v>86708</v>
      </c>
      <c r="K517" s="12">
        <f>StdO_Customers_Residential!K517+StdO_Customers_Small_Commercial!K517+StdO_Customers_Lighting!K517</f>
        <v>87176</v>
      </c>
      <c r="L517" s="12">
        <f>StdO_Customers_Residential!L517+StdO_Customers_Small_Commercial!L517+StdO_Customers_Lighting!L517</f>
        <v>85278</v>
      </c>
      <c r="M517" s="12">
        <f>StdO_Customers_Residential!M517+StdO_Customers_Small_Commercial!M517+StdO_Customers_Lighting!M517</f>
        <v>84546</v>
      </c>
      <c r="N517" s="12">
        <f>StdO_Customers_Residential!N517+StdO_Customers_Small_Commercial!N517+StdO_Customers_Lighting!N517</f>
        <v>81723</v>
      </c>
      <c r="O517" s="12">
        <f>StdO_Customers_Residential!O517+StdO_Customers_Small_Commercial!O517+StdO_Customers_Lighting!O517</f>
        <v>78185</v>
      </c>
      <c r="P517" s="12">
        <f>StdO_Customers_Residential!P517+StdO_Customers_Small_Commercial!P517+StdO_Customers_Lighting!P517</f>
        <v>75396</v>
      </c>
      <c r="Q517" s="12">
        <f>StdO_Customers_Residential!Q517+StdO_Customers_Small_Commercial!Q517+StdO_Customers_Lighting!Q517</f>
        <v>79531</v>
      </c>
      <c r="R517" s="12">
        <f>StdO_Customers_Residential!R517+StdO_Customers_Small_Commercial!R517+StdO_Customers_Lighting!R517</f>
        <v>85658</v>
      </c>
      <c r="S517" s="12">
        <f>StdO_Customers_Residential!S517+StdO_Customers_Small_Commercial!S517+StdO_Customers_Lighting!S517</f>
        <v>89135</v>
      </c>
      <c r="T517" s="12">
        <f>StdO_Customers_Residential!T517+StdO_Customers_Small_Commercial!T517+StdO_Customers_Lighting!T517</f>
        <v>92335</v>
      </c>
      <c r="U517" s="12">
        <f>StdO_Customers_Residential!U517+StdO_Customers_Small_Commercial!U517+StdO_Customers_Lighting!U517</f>
        <v>99436</v>
      </c>
      <c r="V517" s="12">
        <f>StdO_Customers_Residential!V517+StdO_Customers_Small_Commercial!V517+StdO_Customers_Lighting!V517</f>
        <v>103128</v>
      </c>
      <c r="W517" s="12">
        <f>StdO_Customers_Residential!W517+StdO_Customers_Small_Commercial!W517+StdO_Customers_Lighting!W517</f>
        <v>88441</v>
      </c>
      <c r="X517" s="12">
        <f>StdO_Customers_Residential!X517+StdO_Customers_Small_Commercial!X517+StdO_Customers_Lighting!X517</f>
        <v>70062</v>
      </c>
      <c r="Y517" s="12">
        <f>StdO_Customers_Residential!Y517+StdO_Customers_Small_Commercial!Y517+StdO_Customers_Lighting!Y517</f>
        <v>58657</v>
      </c>
      <c r="AA517" s="2">
        <f>IFERROR(INDEX('Holiday Schedule'!$D$3:$D$24,MATCH(Total_StdO_Customers!A517,'Holiday Schedule'!$C$3:$C$24,0)),0)</f>
        <v>0</v>
      </c>
      <c r="AB517" s="2">
        <f t="shared" si="56"/>
        <v>6</v>
      </c>
      <c r="AC517" s="2">
        <f t="shared" si="57"/>
        <v>1378883</v>
      </c>
      <c r="AD517" s="5">
        <f t="shared" si="58"/>
        <v>445355</v>
      </c>
      <c r="AE517" s="5">
        <f t="shared" si="59"/>
        <v>1824238</v>
      </c>
      <c r="AG517" s="2">
        <f t="shared" si="60"/>
        <v>5</v>
      </c>
      <c r="AH517" s="2">
        <f t="shared" si="61"/>
        <v>2025</v>
      </c>
      <c r="AJ517" s="5">
        <f t="shared" si="62"/>
        <v>103128</v>
      </c>
      <c r="AK517" s="2">
        <f t="shared" si="63"/>
        <v>21</v>
      </c>
    </row>
    <row r="518" spans="1:37" x14ac:dyDescent="0.25">
      <c r="A518" s="4">
        <v>45801</v>
      </c>
      <c r="B518" s="12">
        <f>StdO_Customers_Residential!B518+StdO_Customers_Small_Commercial!B518+StdO_Customers_Lighting!B518</f>
        <v>53580</v>
      </c>
      <c r="C518" s="12">
        <f>StdO_Customers_Residential!C518+StdO_Customers_Small_Commercial!C518+StdO_Customers_Lighting!C518</f>
        <v>49501</v>
      </c>
      <c r="D518" s="12">
        <f>StdO_Customers_Residential!D518+StdO_Customers_Small_Commercial!D518+StdO_Customers_Lighting!D518</f>
        <v>47710</v>
      </c>
      <c r="E518" s="12">
        <f>StdO_Customers_Residential!E518+StdO_Customers_Small_Commercial!E518+StdO_Customers_Lighting!E518</f>
        <v>47460</v>
      </c>
      <c r="F518" s="12">
        <f>StdO_Customers_Residential!F518+StdO_Customers_Small_Commercial!F518+StdO_Customers_Lighting!F518</f>
        <v>49727</v>
      </c>
      <c r="G518" s="12">
        <f>StdO_Customers_Residential!G518+StdO_Customers_Small_Commercial!G518+StdO_Customers_Lighting!G518</f>
        <v>57811</v>
      </c>
      <c r="H518" s="12">
        <f>StdO_Customers_Residential!H518+StdO_Customers_Small_Commercial!H518+StdO_Customers_Lighting!H518</f>
        <v>73741</v>
      </c>
      <c r="I518" s="12">
        <f>StdO_Customers_Residential!I518+StdO_Customers_Small_Commercial!I518+StdO_Customers_Lighting!I518</f>
        <v>86429</v>
      </c>
      <c r="J518" s="12">
        <f>StdO_Customers_Residential!J518+StdO_Customers_Small_Commercial!J518+StdO_Customers_Lighting!J518</f>
        <v>88083</v>
      </c>
      <c r="K518" s="12">
        <f>StdO_Customers_Residential!K518+StdO_Customers_Small_Commercial!K518+StdO_Customers_Lighting!K518</f>
        <v>92411</v>
      </c>
      <c r="L518" s="12">
        <f>StdO_Customers_Residential!L518+StdO_Customers_Small_Commercial!L518+StdO_Customers_Lighting!L518</f>
        <v>89505</v>
      </c>
      <c r="M518" s="12">
        <f>StdO_Customers_Residential!M518+StdO_Customers_Small_Commercial!M518+StdO_Customers_Lighting!M518</f>
        <v>88611</v>
      </c>
      <c r="N518" s="12">
        <f>StdO_Customers_Residential!N518+StdO_Customers_Small_Commercial!N518+StdO_Customers_Lighting!N518</f>
        <v>83954</v>
      </c>
      <c r="O518" s="12">
        <f>StdO_Customers_Residential!O518+StdO_Customers_Small_Commercial!O518+StdO_Customers_Lighting!O518</f>
        <v>80602</v>
      </c>
      <c r="P518" s="12">
        <f>StdO_Customers_Residential!P518+StdO_Customers_Small_Commercial!P518+StdO_Customers_Lighting!P518</f>
        <v>77167</v>
      </c>
      <c r="Q518" s="12">
        <f>StdO_Customers_Residential!Q518+StdO_Customers_Small_Commercial!Q518+StdO_Customers_Lighting!Q518</f>
        <v>80476</v>
      </c>
      <c r="R518" s="12">
        <f>StdO_Customers_Residential!R518+StdO_Customers_Small_Commercial!R518+StdO_Customers_Lighting!R518</f>
        <v>86918</v>
      </c>
      <c r="S518" s="12">
        <f>StdO_Customers_Residential!S518+StdO_Customers_Small_Commercial!S518+StdO_Customers_Lighting!S518</f>
        <v>90291</v>
      </c>
      <c r="T518" s="12">
        <f>StdO_Customers_Residential!T518+StdO_Customers_Small_Commercial!T518+StdO_Customers_Lighting!T518</f>
        <v>93926</v>
      </c>
      <c r="U518" s="12">
        <f>StdO_Customers_Residential!U518+StdO_Customers_Small_Commercial!U518+StdO_Customers_Lighting!U518</f>
        <v>101329</v>
      </c>
      <c r="V518" s="12">
        <f>StdO_Customers_Residential!V518+StdO_Customers_Small_Commercial!V518+StdO_Customers_Lighting!V518</f>
        <v>102169</v>
      </c>
      <c r="W518" s="12">
        <f>StdO_Customers_Residential!W518+StdO_Customers_Small_Commercial!W518+StdO_Customers_Lighting!W518</f>
        <v>87301</v>
      </c>
      <c r="X518" s="12">
        <f>StdO_Customers_Residential!X518+StdO_Customers_Small_Commercial!X518+StdO_Customers_Lighting!X518</f>
        <v>69984</v>
      </c>
      <c r="Y518" s="12">
        <f>StdO_Customers_Residential!Y518+StdO_Customers_Small_Commercial!Y518+StdO_Customers_Lighting!Y518</f>
        <v>58856</v>
      </c>
      <c r="AA518" s="2">
        <f>IFERROR(INDEX('Holiday Schedule'!$D$3:$D$24,MATCH(Total_StdO_Customers!A518,'Holiday Schedule'!$C$3:$C$24,0)),0)</f>
        <v>0</v>
      </c>
      <c r="AB518" s="2">
        <f t="shared" si="56"/>
        <v>7</v>
      </c>
      <c r="AC518" s="2">
        <f t="shared" si="57"/>
        <v>0</v>
      </c>
      <c r="AD518" s="5">
        <f t="shared" si="58"/>
        <v>1837542</v>
      </c>
      <c r="AE518" s="5">
        <f t="shared" si="59"/>
        <v>1837542</v>
      </c>
      <c r="AG518" s="2">
        <f t="shared" si="60"/>
        <v>5</v>
      </c>
      <c r="AH518" s="2">
        <f t="shared" si="61"/>
        <v>2025</v>
      </c>
      <c r="AJ518" s="5">
        <f t="shared" si="62"/>
        <v>102169</v>
      </c>
      <c r="AK518" s="2">
        <f t="shared" si="63"/>
        <v>21</v>
      </c>
    </row>
    <row r="519" spans="1:37" x14ac:dyDescent="0.25">
      <c r="A519" s="4">
        <v>45802</v>
      </c>
      <c r="B519" s="12">
        <f>StdO_Customers_Residential!B519+StdO_Customers_Small_Commercial!B519+StdO_Customers_Lighting!B519</f>
        <v>53582</v>
      </c>
      <c r="C519" s="12">
        <f>StdO_Customers_Residential!C519+StdO_Customers_Small_Commercial!C519+StdO_Customers_Lighting!C519</f>
        <v>49501</v>
      </c>
      <c r="D519" s="12">
        <f>StdO_Customers_Residential!D519+StdO_Customers_Small_Commercial!D519+StdO_Customers_Lighting!D519</f>
        <v>47712</v>
      </c>
      <c r="E519" s="12">
        <f>StdO_Customers_Residential!E519+StdO_Customers_Small_Commercial!E519+StdO_Customers_Lighting!E519</f>
        <v>47461</v>
      </c>
      <c r="F519" s="12">
        <f>StdO_Customers_Residential!F519+StdO_Customers_Small_Commercial!F519+StdO_Customers_Lighting!F519</f>
        <v>49728</v>
      </c>
      <c r="G519" s="12">
        <f>StdO_Customers_Residential!G519+StdO_Customers_Small_Commercial!G519+StdO_Customers_Lighting!G519</f>
        <v>57831</v>
      </c>
      <c r="H519" s="12">
        <f>StdO_Customers_Residential!H519+StdO_Customers_Small_Commercial!H519+StdO_Customers_Lighting!H519</f>
        <v>73741</v>
      </c>
      <c r="I519" s="12">
        <f>StdO_Customers_Residential!I519+StdO_Customers_Small_Commercial!I519+StdO_Customers_Lighting!I519</f>
        <v>86429</v>
      </c>
      <c r="J519" s="12">
        <f>StdO_Customers_Residential!J519+StdO_Customers_Small_Commercial!J519+StdO_Customers_Lighting!J519</f>
        <v>88083</v>
      </c>
      <c r="K519" s="12">
        <f>StdO_Customers_Residential!K519+StdO_Customers_Small_Commercial!K519+StdO_Customers_Lighting!K519</f>
        <v>92411</v>
      </c>
      <c r="L519" s="12">
        <f>StdO_Customers_Residential!L519+StdO_Customers_Small_Commercial!L519+StdO_Customers_Lighting!L519</f>
        <v>89505</v>
      </c>
      <c r="M519" s="12">
        <f>StdO_Customers_Residential!M519+StdO_Customers_Small_Commercial!M519+StdO_Customers_Lighting!M519</f>
        <v>88611</v>
      </c>
      <c r="N519" s="12">
        <f>StdO_Customers_Residential!N519+StdO_Customers_Small_Commercial!N519+StdO_Customers_Lighting!N519</f>
        <v>83954</v>
      </c>
      <c r="O519" s="12">
        <f>StdO_Customers_Residential!O519+StdO_Customers_Small_Commercial!O519+StdO_Customers_Lighting!O519</f>
        <v>80602</v>
      </c>
      <c r="P519" s="12">
        <f>StdO_Customers_Residential!P519+StdO_Customers_Small_Commercial!P519+StdO_Customers_Lighting!P519</f>
        <v>77167</v>
      </c>
      <c r="Q519" s="12">
        <f>StdO_Customers_Residential!Q519+StdO_Customers_Small_Commercial!Q519+StdO_Customers_Lighting!Q519</f>
        <v>80476</v>
      </c>
      <c r="R519" s="12">
        <f>StdO_Customers_Residential!R519+StdO_Customers_Small_Commercial!R519+StdO_Customers_Lighting!R519</f>
        <v>86918</v>
      </c>
      <c r="S519" s="12">
        <f>StdO_Customers_Residential!S519+StdO_Customers_Small_Commercial!S519+StdO_Customers_Lighting!S519</f>
        <v>90291</v>
      </c>
      <c r="T519" s="12">
        <f>StdO_Customers_Residential!T519+StdO_Customers_Small_Commercial!T519+StdO_Customers_Lighting!T519</f>
        <v>93926</v>
      </c>
      <c r="U519" s="12">
        <f>StdO_Customers_Residential!U519+StdO_Customers_Small_Commercial!U519+StdO_Customers_Lighting!U519</f>
        <v>101326</v>
      </c>
      <c r="V519" s="12">
        <f>StdO_Customers_Residential!V519+StdO_Customers_Small_Commercial!V519+StdO_Customers_Lighting!V519</f>
        <v>102161</v>
      </c>
      <c r="W519" s="12">
        <f>StdO_Customers_Residential!W519+StdO_Customers_Small_Commercial!W519+StdO_Customers_Lighting!W519</f>
        <v>87301</v>
      </c>
      <c r="X519" s="12">
        <f>StdO_Customers_Residential!X519+StdO_Customers_Small_Commercial!X519+StdO_Customers_Lighting!X519</f>
        <v>69985</v>
      </c>
      <c r="Y519" s="12">
        <f>StdO_Customers_Residential!Y519+StdO_Customers_Small_Commercial!Y519+StdO_Customers_Lighting!Y519</f>
        <v>58856</v>
      </c>
      <c r="AA519" s="2">
        <f>IFERROR(INDEX('Holiday Schedule'!$D$3:$D$24,MATCH(Total_StdO_Customers!A519,'Holiday Schedule'!$C$3:$C$24,0)),0)</f>
        <v>0</v>
      </c>
      <c r="AB519" s="2">
        <f t="shared" si="56"/>
        <v>1</v>
      </c>
      <c r="AC519" s="2">
        <f t="shared" si="57"/>
        <v>0</v>
      </c>
      <c r="AD519" s="5">
        <f t="shared" si="58"/>
        <v>1837558</v>
      </c>
      <c r="AE519" s="5">
        <f t="shared" si="59"/>
        <v>1837558</v>
      </c>
      <c r="AG519" s="2">
        <f t="shared" si="60"/>
        <v>5</v>
      </c>
      <c r="AH519" s="2">
        <f t="shared" si="61"/>
        <v>2025</v>
      </c>
      <c r="AJ519" s="5">
        <f t="shared" si="62"/>
        <v>102161</v>
      </c>
      <c r="AK519" s="2">
        <f t="shared" si="63"/>
        <v>21</v>
      </c>
    </row>
    <row r="520" spans="1:37" x14ac:dyDescent="0.25">
      <c r="A520" s="4">
        <v>45803</v>
      </c>
      <c r="B520" s="12">
        <f>StdO_Customers_Residential!B520+StdO_Customers_Small_Commercial!B520+StdO_Customers_Lighting!B520</f>
        <v>53581</v>
      </c>
      <c r="C520" s="12">
        <f>StdO_Customers_Residential!C520+StdO_Customers_Small_Commercial!C520+StdO_Customers_Lighting!C520</f>
        <v>49504</v>
      </c>
      <c r="D520" s="12">
        <f>StdO_Customers_Residential!D520+StdO_Customers_Small_Commercial!D520+StdO_Customers_Lighting!D520</f>
        <v>47712</v>
      </c>
      <c r="E520" s="12">
        <f>StdO_Customers_Residential!E520+StdO_Customers_Small_Commercial!E520+StdO_Customers_Lighting!E520</f>
        <v>47460</v>
      </c>
      <c r="F520" s="12">
        <f>StdO_Customers_Residential!F520+StdO_Customers_Small_Commercial!F520+StdO_Customers_Lighting!F520</f>
        <v>49722</v>
      </c>
      <c r="G520" s="12">
        <f>StdO_Customers_Residential!G520+StdO_Customers_Small_Commercial!G520+StdO_Customers_Lighting!G520</f>
        <v>57794</v>
      </c>
      <c r="H520" s="12">
        <f>StdO_Customers_Residential!H520+StdO_Customers_Small_Commercial!H520+StdO_Customers_Lighting!H520</f>
        <v>73742</v>
      </c>
      <c r="I520" s="12">
        <f>StdO_Customers_Residential!I520+StdO_Customers_Small_Commercial!I520+StdO_Customers_Lighting!I520</f>
        <v>86430</v>
      </c>
      <c r="J520" s="12">
        <f>StdO_Customers_Residential!J520+StdO_Customers_Small_Commercial!J520+StdO_Customers_Lighting!J520</f>
        <v>88084</v>
      </c>
      <c r="K520" s="12">
        <f>StdO_Customers_Residential!K520+StdO_Customers_Small_Commercial!K520+StdO_Customers_Lighting!K520</f>
        <v>92412</v>
      </c>
      <c r="L520" s="12">
        <f>StdO_Customers_Residential!L520+StdO_Customers_Small_Commercial!L520+StdO_Customers_Lighting!L520</f>
        <v>89506</v>
      </c>
      <c r="M520" s="12">
        <f>StdO_Customers_Residential!M520+StdO_Customers_Small_Commercial!M520+StdO_Customers_Lighting!M520</f>
        <v>88612</v>
      </c>
      <c r="N520" s="12">
        <f>StdO_Customers_Residential!N520+StdO_Customers_Small_Commercial!N520+StdO_Customers_Lighting!N520</f>
        <v>83955</v>
      </c>
      <c r="O520" s="12">
        <f>StdO_Customers_Residential!O520+StdO_Customers_Small_Commercial!O520+StdO_Customers_Lighting!O520</f>
        <v>80603</v>
      </c>
      <c r="P520" s="12">
        <f>StdO_Customers_Residential!P520+StdO_Customers_Small_Commercial!P520+StdO_Customers_Lighting!P520</f>
        <v>77168</v>
      </c>
      <c r="Q520" s="12">
        <f>StdO_Customers_Residential!Q520+StdO_Customers_Small_Commercial!Q520+StdO_Customers_Lighting!Q520</f>
        <v>80477</v>
      </c>
      <c r="R520" s="12">
        <f>StdO_Customers_Residential!R520+StdO_Customers_Small_Commercial!R520+StdO_Customers_Lighting!R520</f>
        <v>86919</v>
      </c>
      <c r="S520" s="12">
        <f>StdO_Customers_Residential!S520+StdO_Customers_Small_Commercial!S520+StdO_Customers_Lighting!S520</f>
        <v>90292</v>
      </c>
      <c r="T520" s="12">
        <f>StdO_Customers_Residential!T520+StdO_Customers_Small_Commercial!T520+StdO_Customers_Lighting!T520</f>
        <v>93928</v>
      </c>
      <c r="U520" s="12">
        <f>StdO_Customers_Residential!U520+StdO_Customers_Small_Commercial!U520+StdO_Customers_Lighting!U520</f>
        <v>101328</v>
      </c>
      <c r="V520" s="12">
        <f>StdO_Customers_Residential!V520+StdO_Customers_Small_Commercial!V520+StdO_Customers_Lighting!V520</f>
        <v>102150</v>
      </c>
      <c r="W520" s="12">
        <f>StdO_Customers_Residential!W520+StdO_Customers_Small_Commercial!W520+StdO_Customers_Lighting!W520</f>
        <v>87295</v>
      </c>
      <c r="X520" s="12">
        <f>StdO_Customers_Residential!X520+StdO_Customers_Small_Commercial!X520+StdO_Customers_Lighting!X520</f>
        <v>69982</v>
      </c>
      <c r="Y520" s="12">
        <f>StdO_Customers_Residential!Y520+StdO_Customers_Small_Commercial!Y520+StdO_Customers_Lighting!Y520</f>
        <v>58852</v>
      </c>
      <c r="AA520" s="2">
        <f>IFERROR(INDEX('Holiday Schedule'!$D$3:$D$24,MATCH(Total_StdO_Customers!A520,'Holiday Schedule'!$C$3:$C$24,0)),0)</f>
        <v>1</v>
      </c>
      <c r="AB520" s="2">
        <f t="shared" si="56"/>
        <v>2</v>
      </c>
      <c r="AC520" s="2">
        <f t="shared" si="57"/>
        <v>0</v>
      </c>
      <c r="AD520" s="5">
        <f t="shared" si="58"/>
        <v>1837508</v>
      </c>
      <c r="AE520" s="5">
        <f t="shared" si="59"/>
        <v>1837508</v>
      </c>
      <c r="AG520" s="2">
        <f t="shared" si="60"/>
        <v>5</v>
      </c>
      <c r="AH520" s="2">
        <f t="shared" si="61"/>
        <v>2025</v>
      </c>
      <c r="AJ520" s="5">
        <f t="shared" si="62"/>
        <v>102150</v>
      </c>
      <c r="AK520" s="2">
        <f t="shared" si="63"/>
        <v>21</v>
      </c>
    </row>
    <row r="521" spans="1:37" x14ac:dyDescent="0.25">
      <c r="A521" s="4">
        <v>45804</v>
      </c>
      <c r="B521" s="12">
        <f>StdO_Customers_Residential!B521+StdO_Customers_Small_Commercial!B521+StdO_Customers_Lighting!B521</f>
        <v>52770</v>
      </c>
      <c r="C521" s="12">
        <f>StdO_Customers_Residential!C521+StdO_Customers_Small_Commercial!C521+StdO_Customers_Lighting!C521</f>
        <v>48809</v>
      </c>
      <c r="D521" s="12">
        <f>StdO_Customers_Residential!D521+StdO_Customers_Small_Commercial!D521+StdO_Customers_Lighting!D521</f>
        <v>46739</v>
      </c>
      <c r="E521" s="12">
        <f>StdO_Customers_Residential!E521+StdO_Customers_Small_Commercial!E521+StdO_Customers_Lighting!E521</f>
        <v>47362</v>
      </c>
      <c r="F521" s="12">
        <f>StdO_Customers_Residential!F521+StdO_Customers_Small_Commercial!F521+StdO_Customers_Lighting!F521</f>
        <v>50122</v>
      </c>
      <c r="G521" s="12">
        <f>StdO_Customers_Residential!G521+StdO_Customers_Small_Commercial!G521+StdO_Customers_Lighting!G521</f>
        <v>60103</v>
      </c>
      <c r="H521" s="12">
        <f>StdO_Customers_Residential!H521+StdO_Customers_Small_Commercial!H521+StdO_Customers_Lighting!H521</f>
        <v>78844</v>
      </c>
      <c r="I521" s="12">
        <f>StdO_Customers_Residential!I521+StdO_Customers_Small_Commercial!I521+StdO_Customers_Lighting!I521</f>
        <v>91690</v>
      </c>
      <c r="J521" s="12">
        <f>StdO_Customers_Residential!J521+StdO_Customers_Small_Commercial!J521+StdO_Customers_Lighting!J521</f>
        <v>86288</v>
      </c>
      <c r="K521" s="12">
        <f>StdO_Customers_Residential!K521+StdO_Customers_Small_Commercial!K521+StdO_Customers_Lighting!K521</f>
        <v>86747</v>
      </c>
      <c r="L521" s="12">
        <f>StdO_Customers_Residential!L521+StdO_Customers_Small_Commercial!L521+StdO_Customers_Lighting!L521</f>
        <v>84857</v>
      </c>
      <c r="M521" s="12">
        <f>StdO_Customers_Residential!M521+StdO_Customers_Small_Commercial!M521+StdO_Customers_Lighting!M521</f>
        <v>84138</v>
      </c>
      <c r="N521" s="12">
        <f>StdO_Customers_Residential!N521+StdO_Customers_Small_Commercial!N521+StdO_Customers_Lighting!N521</f>
        <v>81330</v>
      </c>
      <c r="O521" s="12">
        <f>StdO_Customers_Residential!O521+StdO_Customers_Small_Commercial!O521+StdO_Customers_Lighting!O521</f>
        <v>77816</v>
      </c>
      <c r="P521" s="12">
        <f>StdO_Customers_Residential!P521+StdO_Customers_Small_Commercial!P521+StdO_Customers_Lighting!P521</f>
        <v>75042</v>
      </c>
      <c r="Q521" s="12">
        <f>StdO_Customers_Residential!Q521+StdO_Customers_Small_Commercial!Q521+StdO_Customers_Lighting!Q521</f>
        <v>79153</v>
      </c>
      <c r="R521" s="12">
        <f>StdO_Customers_Residential!R521+StdO_Customers_Small_Commercial!R521+StdO_Customers_Lighting!R521</f>
        <v>85246</v>
      </c>
      <c r="S521" s="12">
        <f>StdO_Customers_Residential!S521+StdO_Customers_Small_Commercial!S521+StdO_Customers_Lighting!S521</f>
        <v>88699</v>
      </c>
      <c r="T521" s="12">
        <f>StdO_Customers_Residential!T521+StdO_Customers_Small_Commercial!T521+StdO_Customers_Lighting!T521</f>
        <v>91878</v>
      </c>
      <c r="U521" s="12">
        <f>StdO_Customers_Residential!U521+StdO_Customers_Small_Commercial!U521+StdO_Customers_Lighting!U521</f>
        <v>98938</v>
      </c>
      <c r="V521" s="12">
        <f>StdO_Customers_Residential!V521+StdO_Customers_Small_Commercial!V521+StdO_Customers_Lighting!V521</f>
        <v>102600</v>
      </c>
      <c r="W521" s="12">
        <f>StdO_Customers_Residential!W521+StdO_Customers_Small_Commercial!W521+StdO_Customers_Lighting!W521</f>
        <v>88003</v>
      </c>
      <c r="X521" s="12">
        <f>StdO_Customers_Residential!X521+StdO_Customers_Small_Commercial!X521+StdO_Customers_Lighting!X521</f>
        <v>69715</v>
      </c>
      <c r="Y521" s="12">
        <f>StdO_Customers_Residential!Y521+StdO_Customers_Small_Commercial!Y521+StdO_Customers_Lighting!Y521</f>
        <v>58371</v>
      </c>
      <c r="AA521" s="2">
        <f>IFERROR(INDEX('Holiday Schedule'!$D$3:$D$24,MATCH(Total_StdO_Customers!A521,'Holiday Schedule'!$C$3:$C$24,0)),0)</f>
        <v>0</v>
      </c>
      <c r="AB521" s="2">
        <f t="shared" si="56"/>
        <v>3</v>
      </c>
      <c r="AC521" s="2">
        <f t="shared" si="57"/>
        <v>1372140</v>
      </c>
      <c r="AD521" s="5">
        <f t="shared" si="58"/>
        <v>443120</v>
      </c>
      <c r="AE521" s="5">
        <f t="shared" si="59"/>
        <v>1815260</v>
      </c>
      <c r="AG521" s="2">
        <f t="shared" si="60"/>
        <v>5</v>
      </c>
      <c r="AH521" s="2">
        <f t="shared" si="61"/>
        <v>2025</v>
      </c>
      <c r="AJ521" s="5">
        <f t="shared" si="62"/>
        <v>102600</v>
      </c>
      <c r="AK521" s="2">
        <f t="shared" si="63"/>
        <v>21</v>
      </c>
    </row>
    <row r="522" spans="1:37" x14ac:dyDescent="0.25">
      <c r="A522" s="4">
        <v>45805</v>
      </c>
      <c r="B522" s="12">
        <f>StdO_Customers_Residential!B522+StdO_Customers_Small_Commercial!B522+StdO_Customers_Lighting!B522</f>
        <v>52559</v>
      </c>
      <c r="C522" s="12">
        <f>StdO_Customers_Residential!C522+StdO_Customers_Small_Commercial!C522+StdO_Customers_Lighting!C522</f>
        <v>48618</v>
      </c>
      <c r="D522" s="12">
        <f>StdO_Customers_Residential!D522+StdO_Customers_Small_Commercial!D522+StdO_Customers_Lighting!D522</f>
        <v>46558</v>
      </c>
      <c r="E522" s="12">
        <f>StdO_Customers_Residential!E522+StdO_Customers_Small_Commercial!E522+StdO_Customers_Lighting!E522</f>
        <v>47176</v>
      </c>
      <c r="F522" s="12">
        <f>StdO_Customers_Residential!F522+StdO_Customers_Small_Commercial!F522+StdO_Customers_Lighting!F522</f>
        <v>49925</v>
      </c>
      <c r="G522" s="12">
        <f>StdO_Customers_Residential!G522+StdO_Customers_Small_Commercial!G522+StdO_Customers_Lighting!G522</f>
        <v>59863</v>
      </c>
      <c r="H522" s="12">
        <f>StdO_Customers_Residential!H522+StdO_Customers_Small_Commercial!H522+StdO_Customers_Lighting!H522</f>
        <v>78520</v>
      </c>
      <c r="I522" s="12">
        <f>StdO_Customers_Residential!I522+StdO_Customers_Small_Commercial!I522+StdO_Customers_Lighting!I522</f>
        <v>91309</v>
      </c>
      <c r="J522" s="12">
        <f>StdO_Customers_Residential!J522+StdO_Customers_Small_Commercial!J522+StdO_Customers_Lighting!J522</f>
        <v>85936</v>
      </c>
      <c r="K522" s="12">
        <f>StdO_Customers_Residential!K522+StdO_Customers_Small_Commercial!K522+StdO_Customers_Lighting!K522</f>
        <v>86397</v>
      </c>
      <c r="L522" s="12">
        <f>StdO_Customers_Residential!L522+StdO_Customers_Small_Commercial!L522+StdO_Customers_Lighting!L522</f>
        <v>84517</v>
      </c>
      <c r="M522" s="12">
        <f>StdO_Customers_Residential!M522+StdO_Customers_Small_Commercial!M522+StdO_Customers_Lighting!M522</f>
        <v>83803</v>
      </c>
      <c r="N522" s="12">
        <f>StdO_Customers_Residential!N522+StdO_Customers_Small_Commercial!N522+StdO_Customers_Lighting!N522</f>
        <v>81010</v>
      </c>
      <c r="O522" s="12">
        <f>StdO_Customers_Residential!O522+StdO_Customers_Small_Commercial!O522+StdO_Customers_Lighting!O522</f>
        <v>77513</v>
      </c>
      <c r="P522" s="12">
        <f>StdO_Customers_Residential!P522+StdO_Customers_Small_Commercial!P522+StdO_Customers_Lighting!P522</f>
        <v>74748</v>
      </c>
      <c r="Q522" s="12">
        <f>StdO_Customers_Residential!Q522+StdO_Customers_Small_Commercial!Q522+StdO_Customers_Lighting!Q522</f>
        <v>78839</v>
      </c>
      <c r="R522" s="12">
        <f>StdO_Customers_Residential!R522+StdO_Customers_Small_Commercial!R522+StdO_Customers_Lighting!R522</f>
        <v>84902</v>
      </c>
      <c r="S522" s="12">
        <f>StdO_Customers_Residential!S522+StdO_Customers_Small_Commercial!S522+StdO_Customers_Lighting!S522</f>
        <v>88333</v>
      </c>
      <c r="T522" s="12">
        <f>StdO_Customers_Residential!T522+StdO_Customers_Small_Commercial!T522+StdO_Customers_Lighting!T522</f>
        <v>91495</v>
      </c>
      <c r="U522" s="12">
        <f>StdO_Customers_Residential!U522+StdO_Customers_Small_Commercial!U522+StdO_Customers_Lighting!U522</f>
        <v>98521</v>
      </c>
      <c r="V522" s="12">
        <f>StdO_Customers_Residential!V522+StdO_Customers_Small_Commercial!V522+StdO_Customers_Lighting!V522</f>
        <v>102171</v>
      </c>
      <c r="W522" s="12">
        <f>StdO_Customers_Residential!W522+StdO_Customers_Small_Commercial!W522+StdO_Customers_Lighting!W522</f>
        <v>87639</v>
      </c>
      <c r="X522" s="12">
        <f>StdO_Customers_Residential!X522+StdO_Customers_Small_Commercial!X522+StdO_Customers_Lighting!X522</f>
        <v>69432</v>
      </c>
      <c r="Y522" s="12">
        <f>StdO_Customers_Residential!Y522+StdO_Customers_Small_Commercial!Y522+StdO_Customers_Lighting!Y522</f>
        <v>58140</v>
      </c>
      <c r="AA522" s="2">
        <f>IFERROR(INDEX('Holiday Schedule'!$D$3:$D$24,MATCH(Total_StdO_Customers!A522,'Holiday Schedule'!$C$3:$C$24,0)),0)</f>
        <v>0</v>
      </c>
      <c r="AB522" s="2">
        <f t="shared" ref="AB522:AB585" si="64">WEEKDAY(A522)</f>
        <v>4</v>
      </c>
      <c r="AC522" s="2">
        <f t="shared" ref="AC522:AC585" si="65">IF(AND(AB522&gt;1,AB522&lt;7,AA522&lt;1),SUM(I522:X522),0)</f>
        <v>1366565</v>
      </c>
      <c r="AD522" s="5">
        <f t="shared" ref="AD522:AD585" si="66">AE522-AC522</f>
        <v>441359</v>
      </c>
      <c r="AE522" s="5">
        <f t="shared" ref="AE522:AE585" si="67">SUM(B522:Y522)</f>
        <v>1807924</v>
      </c>
      <c r="AG522" s="2">
        <f t="shared" ref="AG522:AG585" si="68">MONTH(A522)</f>
        <v>5</v>
      </c>
      <c r="AH522" s="2">
        <f t="shared" ref="AH522:AH585" si="69">YEAR(A522)</f>
        <v>2025</v>
      </c>
      <c r="AJ522" s="5">
        <f t="shared" ref="AJ522:AJ585" si="70">MAX(B522:Y522)</f>
        <v>102171</v>
      </c>
      <c r="AK522" s="2">
        <f t="shared" ref="AK522:AK585" si="71">IF(AE522&gt;0,INDEX(B$8:Y$8,MATCH(AJ522,B522:Y522,0)),"")</f>
        <v>21</v>
      </c>
    </row>
    <row r="523" spans="1:37" x14ac:dyDescent="0.25">
      <c r="A523" s="4">
        <v>45806</v>
      </c>
      <c r="B523" s="12">
        <f>StdO_Customers_Residential!B523+StdO_Customers_Small_Commercial!B523+StdO_Customers_Lighting!B523</f>
        <v>52354</v>
      </c>
      <c r="C523" s="12">
        <f>StdO_Customers_Residential!C523+StdO_Customers_Small_Commercial!C523+StdO_Customers_Lighting!C523</f>
        <v>48425</v>
      </c>
      <c r="D523" s="12">
        <f>StdO_Customers_Residential!D523+StdO_Customers_Small_Commercial!D523+StdO_Customers_Lighting!D523</f>
        <v>46374</v>
      </c>
      <c r="E523" s="12">
        <f>StdO_Customers_Residential!E523+StdO_Customers_Small_Commercial!E523+StdO_Customers_Lighting!E523</f>
        <v>46989</v>
      </c>
      <c r="F523" s="12">
        <f>StdO_Customers_Residential!F523+StdO_Customers_Small_Commercial!F523+StdO_Customers_Lighting!F523</f>
        <v>49712</v>
      </c>
      <c r="G523" s="12">
        <f>StdO_Customers_Residential!G523+StdO_Customers_Small_Commercial!G523+StdO_Customers_Lighting!G523</f>
        <v>59625</v>
      </c>
      <c r="H523" s="12">
        <f>StdO_Customers_Residential!H523+StdO_Customers_Small_Commercial!H523+StdO_Customers_Lighting!H523</f>
        <v>78195</v>
      </c>
      <c r="I523" s="12">
        <f>StdO_Customers_Residential!I523+StdO_Customers_Small_Commercial!I523+StdO_Customers_Lighting!I523</f>
        <v>90922</v>
      </c>
      <c r="J523" s="12">
        <f>StdO_Customers_Residential!J523+StdO_Customers_Small_Commercial!J523+StdO_Customers_Lighting!J523</f>
        <v>85576</v>
      </c>
      <c r="K523" s="12">
        <f>StdO_Customers_Residential!K523+StdO_Customers_Small_Commercial!K523+StdO_Customers_Lighting!K523</f>
        <v>86035</v>
      </c>
      <c r="L523" s="12">
        <f>StdO_Customers_Residential!L523+StdO_Customers_Small_Commercial!L523+StdO_Customers_Lighting!L523</f>
        <v>84164</v>
      </c>
      <c r="M523" s="12">
        <f>StdO_Customers_Residential!M523+StdO_Customers_Small_Commercial!M523+StdO_Customers_Lighting!M523</f>
        <v>83454</v>
      </c>
      <c r="N523" s="12">
        <f>StdO_Customers_Residential!N523+StdO_Customers_Small_Commercial!N523+StdO_Customers_Lighting!N523</f>
        <v>80669</v>
      </c>
      <c r="O523" s="12">
        <f>StdO_Customers_Residential!O523+StdO_Customers_Small_Commercial!O523+StdO_Customers_Lighting!O523</f>
        <v>77189</v>
      </c>
      <c r="P523" s="12">
        <f>StdO_Customers_Residential!P523+StdO_Customers_Small_Commercial!P523+StdO_Customers_Lighting!P523</f>
        <v>74438</v>
      </c>
      <c r="Q523" s="12">
        <f>StdO_Customers_Residential!Q523+StdO_Customers_Small_Commercial!Q523+StdO_Customers_Lighting!Q523</f>
        <v>78511</v>
      </c>
      <c r="R523" s="12">
        <f>StdO_Customers_Residential!R523+StdO_Customers_Small_Commercial!R523+StdO_Customers_Lighting!R523</f>
        <v>84546</v>
      </c>
      <c r="S523" s="12">
        <f>StdO_Customers_Residential!S523+StdO_Customers_Small_Commercial!S523+StdO_Customers_Lighting!S523</f>
        <v>87961</v>
      </c>
      <c r="T523" s="12">
        <f>StdO_Customers_Residential!T523+StdO_Customers_Small_Commercial!T523+StdO_Customers_Lighting!T523</f>
        <v>91106</v>
      </c>
      <c r="U523" s="12">
        <f>StdO_Customers_Residential!U523+StdO_Customers_Small_Commercial!U523+StdO_Customers_Lighting!U523</f>
        <v>98102</v>
      </c>
      <c r="V523" s="12">
        <f>StdO_Customers_Residential!V523+StdO_Customers_Small_Commercial!V523+StdO_Customers_Lighting!V523</f>
        <v>101748</v>
      </c>
      <c r="W523" s="12">
        <f>StdO_Customers_Residential!W523+StdO_Customers_Small_Commercial!W523+StdO_Customers_Lighting!W523</f>
        <v>87281</v>
      </c>
      <c r="X523" s="12">
        <f>StdO_Customers_Residential!X523+StdO_Customers_Small_Commercial!X523+StdO_Customers_Lighting!X523</f>
        <v>69154</v>
      </c>
      <c r="Y523" s="12">
        <f>StdO_Customers_Residential!Y523+StdO_Customers_Small_Commercial!Y523+StdO_Customers_Lighting!Y523</f>
        <v>57909</v>
      </c>
      <c r="AA523" s="2">
        <f>IFERROR(INDEX('Holiday Schedule'!$D$3:$D$24,MATCH(Total_StdO_Customers!A523,'Holiday Schedule'!$C$3:$C$24,0)),0)</f>
        <v>0</v>
      </c>
      <c r="AB523" s="2">
        <f t="shared" si="64"/>
        <v>5</v>
      </c>
      <c r="AC523" s="2">
        <f t="shared" si="65"/>
        <v>1360856</v>
      </c>
      <c r="AD523" s="5">
        <f t="shared" si="66"/>
        <v>439583</v>
      </c>
      <c r="AE523" s="5">
        <f t="shared" si="67"/>
        <v>1800439</v>
      </c>
      <c r="AG523" s="2">
        <f t="shared" si="68"/>
        <v>5</v>
      </c>
      <c r="AH523" s="2">
        <f t="shared" si="69"/>
        <v>2025</v>
      </c>
      <c r="AJ523" s="5">
        <f t="shared" si="70"/>
        <v>101748</v>
      </c>
      <c r="AK523" s="2">
        <f t="shared" si="71"/>
        <v>21</v>
      </c>
    </row>
    <row r="524" spans="1:37" x14ac:dyDescent="0.25">
      <c r="A524" s="4">
        <v>45807</v>
      </c>
      <c r="B524" s="12">
        <f>StdO_Customers_Residential!B524+StdO_Customers_Small_Commercial!B524+StdO_Customers_Lighting!B524</f>
        <v>52162</v>
      </c>
      <c r="C524" s="12">
        <f>StdO_Customers_Residential!C524+StdO_Customers_Small_Commercial!C524+StdO_Customers_Lighting!C524</f>
        <v>48248</v>
      </c>
      <c r="D524" s="12">
        <f>StdO_Customers_Residential!D524+StdO_Customers_Small_Commercial!D524+StdO_Customers_Lighting!D524</f>
        <v>46206</v>
      </c>
      <c r="E524" s="12">
        <f>StdO_Customers_Residential!E524+StdO_Customers_Small_Commercial!E524+StdO_Customers_Lighting!E524</f>
        <v>46819</v>
      </c>
      <c r="F524" s="12">
        <f>StdO_Customers_Residential!F524+StdO_Customers_Small_Commercial!F524+StdO_Customers_Lighting!F524</f>
        <v>49553</v>
      </c>
      <c r="G524" s="12">
        <f>StdO_Customers_Residential!G524+StdO_Customers_Small_Commercial!G524+StdO_Customers_Lighting!G524</f>
        <v>59422</v>
      </c>
      <c r="H524" s="12">
        <f>StdO_Customers_Residential!H524+StdO_Customers_Small_Commercial!H524+StdO_Customers_Lighting!H524</f>
        <v>77895</v>
      </c>
      <c r="I524" s="12">
        <f>StdO_Customers_Residential!I524+StdO_Customers_Small_Commercial!I524+StdO_Customers_Lighting!I524</f>
        <v>90569</v>
      </c>
      <c r="J524" s="12">
        <f>StdO_Customers_Residential!J524+StdO_Customers_Small_Commercial!J524+StdO_Customers_Lighting!J524</f>
        <v>85249</v>
      </c>
      <c r="K524" s="12">
        <f>StdO_Customers_Residential!K524+StdO_Customers_Small_Commercial!K524+StdO_Customers_Lighting!K524</f>
        <v>85710</v>
      </c>
      <c r="L524" s="12">
        <f>StdO_Customers_Residential!L524+StdO_Customers_Small_Commercial!L524+StdO_Customers_Lighting!L524</f>
        <v>83847</v>
      </c>
      <c r="M524" s="12">
        <f>StdO_Customers_Residential!M524+StdO_Customers_Small_Commercial!M524+StdO_Customers_Lighting!M524</f>
        <v>83141</v>
      </c>
      <c r="N524" s="12">
        <f>StdO_Customers_Residential!N524+StdO_Customers_Small_Commercial!N524+StdO_Customers_Lighting!N524</f>
        <v>80368</v>
      </c>
      <c r="O524" s="12">
        <f>StdO_Customers_Residential!O524+StdO_Customers_Small_Commercial!O524+StdO_Customers_Lighting!O524</f>
        <v>76903</v>
      </c>
      <c r="P524" s="12">
        <f>StdO_Customers_Residential!P524+StdO_Customers_Small_Commercial!P524+StdO_Customers_Lighting!P524</f>
        <v>74163</v>
      </c>
      <c r="Q524" s="12">
        <f>StdO_Customers_Residential!Q524+StdO_Customers_Small_Commercial!Q524+StdO_Customers_Lighting!Q524</f>
        <v>78218</v>
      </c>
      <c r="R524" s="12">
        <f>StdO_Customers_Residential!R524+StdO_Customers_Small_Commercial!R524+StdO_Customers_Lighting!R524</f>
        <v>84225</v>
      </c>
      <c r="S524" s="12">
        <f>StdO_Customers_Residential!S524+StdO_Customers_Small_Commercial!S524+StdO_Customers_Lighting!S524</f>
        <v>87623</v>
      </c>
      <c r="T524" s="12">
        <f>StdO_Customers_Residential!T524+StdO_Customers_Small_Commercial!T524+StdO_Customers_Lighting!T524</f>
        <v>90752</v>
      </c>
      <c r="U524" s="12">
        <f>StdO_Customers_Residential!U524+StdO_Customers_Small_Commercial!U524+StdO_Customers_Lighting!U524</f>
        <v>97722</v>
      </c>
      <c r="V524" s="12">
        <f>StdO_Customers_Residential!V524+StdO_Customers_Small_Commercial!V524+StdO_Customers_Lighting!V524</f>
        <v>101360</v>
      </c>
      <c r="W524" s="12">
        <f>StdO_Customers_Residential!W524+StdO_Customers_Small_Commercial!W524+StdO_Customers_Lighting!W524</f>
        <v>86950</v>
      </c>
      <c r="X524" s="12">
        <f>StdO_Customers_Residential!X524+StdO_Customers_Small_Commercial!X524+StdO_Customers_Lighting!X524</f>
        <v>68896</v>
      </c>
      <c r="Y524" s="12">
        <f>StdO_Customers_Residential!Y524+StdO_Customers_Small_Commercial!Y524+StdO_Customers_Lighting!Y524</f>
        <v>57695</v>
      </c>
      <c r="AA524" s="2">
        <f>IFERROR(INDEX('Holiday Schedule'!$D$3:$D$24,MATCH(Total_StdO_Customers!A524,'Holiday Schedule'!$C$3:$C$24,0)),0)</f>
        <v>0</v>
      </c>
      <c r="AB524" s="2">
        <f t="shared" si="64"/>
        <v>6</v>
      </c>
      <c r="AC524" s="2">
        <f t="shared" si="65"/>
        <v>1355696</v>
      </c>
      <c r="AD524" s="5">
        <f t="shared" si="66"/>
        <v>438000</v>
      </c>
      <c r="AE524" s="5">
        <f t="shared" si="67"/>
        <v>1793696</v>
      </c>
      <c r="AG524" s="2">
        <f t="shared" si="68"/>
        <v>5</v>
      </c>
      <c r="AH524" s="2">
        <f t="shared" si="69"/>
        <v>2025</v>
      </c>
      <c r="AJ524" s="5">
        <f t="shared" si="70"/>
        <v>101360</v>
      </c>
      <c r="AK524" s="2">
        <f t="shared" si="71"/>
        <v>21</v>
      </c>
    </row>
    <row r="525" spans="1:37" x14ac:dyDescent="0.25">
      <c r="A525" s="4">
        <v>45808</v>
      </c>
      <c r="B525" s="12">
        <f>StdO_Customers_Residential!B525+StdO_Customers_Small_Commercial!B525+StdO_Customers_Lighting!B525</f>
        <v>52696</v>
      </c>
      <c r="C525" s="12">
        <f>StdO_Customers_Residential!C525+StdO_Customers_Small_Commercial!C525+StdO_Customers_Lighting!C525</f>
        <v>48691</v>
      </c>
      <c r="D525" s="12">
        <f>StdO_Customers_Residential!D525+StdO_Customers_Small_Commercial!D525+StdO_Customers_Lighting!D525</f>
        <v>46933</v>
      </c>
      <c r="E525" s="12">
        <f>StdO_Customers_Residential!E525+StdO_Customers_Small_Commercial!E525+StdO_Customers_Lighting!E525</f>
        <v>46687</v>
      </c>
      <c r="F525" s="12">
        <f>StdO_Customers_Residential!F525+StdO_Customers_Small_Commercial!F525+StdO_Customers_Lighting!F525</f>
        <v>48914</v>
      </c>
      <c r="G525" s="12">
        <f>StdO_Customers_Residential!G525+StdO_Customers_Small_Commercial!G525+StdO_Customers_Lighting!G525</f>
        <v>56899</v>
      </c>
      <c r="H525" s="12">
        <f>StdO_Customers_Residential!H525+StdO_Customers_Small_Commercial!H525+StdO_Customers_Lighting!H525</f>
        <v>72482</v>
      </c>
      <c r="I525" s="12">
        <f>StdO_Customers_Residential!I525+StdO_Customers_Small_Commercial!I525+StdO_Customers_Lighting!I525</f>
        <v>84931</v>
      </c>
      <c r="J525" s="12">
        <f>StdO_Customers_Residential!J525+StdO_Customers_Small_Commercial!J525+StdO_Customers_Lighting!J525</f>
        <v>86572</v>
      </c>
      <c r="K525" s="12">
        <f>StdO_Customers_Residential!K525+StdO_Customers_Small_Commercial!K525+StdO_Customers_Lighting!K525</f>
        <v>90830</v>
      </c>
      <c r="L525" s="12">
        <f>StdO_Customers_Residential!L525+StdO_Customers_Small_Commercial!L525+StdO_Customers_Lighting!L525</f>
        <v>87985</v>
      </c>
      <c r="M525" s="12">
        <f>StdO_Customers_Residential!M525+StdO_Customers_Small_Commercial!M525+StdO_Customers_Lighting!M525</f>
        <v>87112</v>
      </c>
      <c r="N525" s="12">
        <f>StdO_Customers_Residential!N525+StdO_Customers_Small_Commercial!N525+StdO_Customers_Lighting!N525</f>
        <v>82538</v>
      </c>
      <c r="O525" s="12">
        <f>StdO_Customers_Residential!O525+StdO_Customers_Small_Commercial!O525+StdO_Customers_Lighting!O525</f>
        <v>79248</v>
      </c>
      <c r="P525" s="12">
        <f>StdO_Customers_Residential!P525+StdO_Customers_Small_Commercial!P525+StdO_Customers_Lighting!P525</f>
        <v>75876</v>
      </c>
      <c r="Q525" s="12">
        <f>StdO_Customers_Residential!Q525+StdO_Customers_Small_Commercial!Q525+StdO_Customers_Lighting!Q525</f>
        <v>79121</v>
      </c>
      <c r="R525" s="12">
        <f>StdO_Customers_Residential!R525+StdO_Customers_Small_Commercial!R525+StdO_Customers_Lighting!R525</f>
        <v>85436</v>
      </c>
      <c r="S525" s="12">
        <f>StdO_Customers_Residential!S525+StdO_Customers_Small_Commercial!S525+StdO_Customers_Lighting!S525</f>
        <v>88733</v>
      </c>
      <c r="T525" s="12">
        <f>StdO_Customers_Residential!T525+StdO_Customers_Small_Commercial!T525+StdO_Customers_Lighting!T525</f>
        <v>92291</v>
      </c>
      <c r="U525" s="12">
        <f>StdO_Customers_Residential!U525+StdO_Customers_Small_Commercial!U525+StdO_Customers_Lighting!U525</f>
        <v>99585</v>
      </c>
      <c r="V525" s="12">
        <f>StdO_Customers_Residential!V525+StdO_Customers_Small_Commercial!V525+StdO_Customers_Lighting!V525</f>
        <v>100400</v>
      </c>
      <c r="W525" s="12">
        <f>StdO_Customers_Residential!W525+StdO_Customers_Small_Commercial!W525+StdO_Customers_Lighting!W525</f>
        <v>85813</v>
      </c>
      <c r="X525" s="12">
        <f>StdO_Customers_Residential!X525+StdO_Customers_Small_Commercial!X525+StdO_Customers_Lighting!X525</f>
        <v>68808</v>
      </c>
      <c r="Y525" s="12">
        <f>StdO_Customers_Residential!Y525+StdO_Customers_Small_Commercial!Y525+StdO_Customers_Lighting!Y525</f>
        <v>57878</v>
      </c>
      <c r="AA525" s="2">
        <f>IFERROR(INDEX('Holiday Schedule'!$D$3:$D$24,MATCH(Total_StdO_Customers!A525,'Holiday Schedule'!$C$3:$C$24,0)),0)</f>
        <v>0</v>
      </c>
      <c r="AB525" s="2">
        <f t="shared" si="64"/>
        <v>7</v>
      </c>
      <c r="AC525" s="2">
        <f t="shared" si="65"/>
        <v>0</v>
      </c>
      <c r="AD525" s="5">
        <f t="shared" si="66"/>
        <v>1806459</v>
      </c>
      <c r="AE525" s="5">
        <f t="shared" si="67"/>
        <v>1806459</v>
      </c>
      <c r="AG525" s="2">
        <f t="shared" si="68"/>
        <v>5</v>
      </c>
      <c r="AH525" s="2">
        <f t="shared" si="69"/>
        <v>2025</v>
      </c>
      <c r="AJ525" s="5">
        <f t="shared" si="70"/>
        <v>100400</v>
      </c>
      <c r="AK525" s="2">
        <f t="shared" si="71"/>
        <v>21</v>
      </c>
    </row>
    <row r="526" spans="1:37" x14ac:dyDescent="0.25">
      <c r="A526" s="4">
        <v>45809</v>
      </c>
      <c r="B526" s="12">
        <f>StdO_Customers_Residential!B526+StdO_Customers_Small_Commercial!B526+StdO_Customers_Lighting!B526</f>
        <v>53063</v>
      </c>
      <c r="C526" s="12">
        <f>StdO_Customers_Residential!C526+StdO_Customers_Small_Commercial!C526+StdO_Customers_Lighting!C526</f>
        <v>48178</v>
      </c>
      <c r="D526" s="12">
        <f>StdO_Customers_Residential!D526+StdO_Customers_Small_Commercial!D526+StdO_Customers_Lighting!D526</f>
        <v>46458</v>
      </c>
      <c r="E526" s="12">
        <f>StdO_Customers_Residential!E526+StdO_Customers_Small_Commercial!E526+StdO_Customers_Lighting!E526</f>
        <v>45745</v>
      </c>
      <c r="F526" s="12">
        <f>StdO_Customers_Residential!F526+StdO_Customers_Small_Commercial!F526+StdO_Customers_Lighting!F526</f>
        <v>47509</v>
      </c>
      <c r="G526" s="12">
        <f>StdO_Customers_Residential!G526+StdO_Customers_Small_Commercial!G526+StdO_Customers_Lighting!G526</f>
        <v>53186</v>
      </c>
      <c r="H526" s="12">
        <f>StdO_Customers_Residential!H526+StdO_Customers_Small_Commercial!H526+StdO_Customers_Lighting!H526</f>
        <v>61428</v>
      </c>
      <c r="I526" s="12">
        <f>StdO_Customers_Residential!I526+StdO_Customers_Small_Commercial!I526+StdO_Customers_Lighting!I526</f>
        <v>76169</v>
      </c>
      <c r="J526" s="12">
        <f>StdO_Customers_Residential!J526+StdO_Customers_Small_Commercial!J526+StdO_Customers_Lighting!J526</f>
        <v>83973</v>
      </c>
      <c r="K526" s="12">
        <f>StdO_Customers_Residential!K526+StdO_Customers_Small_Commercial!K526+StdO_Customers_Lighting!K526</f>
        <v>95775</v>
      </c>
      <c r="L526" s="12">
        <f>StdO_Customers_Residential!L526+StdO_Customers_Small_Commercial!L526+StdO_Customers_Lighting!L526</f>
        <v>91222</v>
      </c>
      <c r="M526" s="12">
        <f>StdO_Customers_Residential!M526+StdO_Customers_Small_Commercial!M526+StdO_Customers_Lighting!M526</f>
        <v>88052</v>
      </c>
      <c r="N526" s="12">
        <f>StdO_Customers_Residential!N526+StdO_Customers_Small_Commercial!N526+StdO_Customers_Lighting!N526</f>
        <v>87049</v>
      </c>
      <c r="O526" s="12">
        <f>StdO_Customers_Residential!O526+StdO_Customers_Small_Commercial!O526+StdO_Customers_Lighting!O526</f>
        <v>81880</v>
      </c>
      <c r="P526" s="12">
        <f>StdO_Customers_Residential!P526+StdO_Customers_Small_Commercial!P526+StdO_Customers_Lighting!P526</f>
        <v>81242</v>
      </c>
      <c r="Q526" s="12">
        <f>StdO_Customers_Residential!Q526+StdO_Customers_Small_Commercial!Q526+StdO_Customers_Lighting!Q526</f>
        <v>82426</v>
      </c>
      <c r="R526" s="12">
        <f>StdO_Customers_Residential!R526+StdO_Customers_Small_Commercial!R526+StdO_Customers_Lighting!R526</f>
        <v>85110</v>
      </c>
      <c r="S526" s="12">
        <f>StdO_Customers_Residential!S526+StdO_Customers_Small_Commercial!S526+StdO_Customers_Lighting!S526</f>
        <v>88959</v>
      </c>
      <c r="T526" s="12">
        <f>StdO_Customers_Residential!T526+StdO_Customers_Small_Commercial!T526+StdO_Customers_Lighting!T526</f>
        <v>93247</v>
      </c>
      <c r="U526" s="12">
        <f>StdO_Customers_Residential!U526+StdO_Customers_Small_Commercial!U526+StdO_Customers_Lighting!U526</f>
        <v>96974</v>
      </c>
      <c r="V526" s="12">
        <f>StdO_Customers_Residential!V526+StdO_Customers_Small_Commercial!V526+StdO_Customers_Lighting!V526</f>
        <v>96515</v>
      </c>
      <c r="W526" s="12">
        <f>StdO_Customers_Residential!W526+StdO_Customers_Small_Commercial!W526+StdO_Customers_Lighting!W526</f>
        <v>89025</v>
      </c>
      <c r="X526" s="12">
        <f>StdO_Customers_Residential!X526+StdO_Customers_Small_Commercial!X526+StdO_Customers_Lighting!X526</f>
        <v>72280</v>
      </c>
      <c r="Y526" s="12">
        <f>StdO_Customers_Residential!Y526+StdO_Customers_Small_Commercial!Y526+StdO_Customers_Lighting!Y526</f>
        <v>61692</v>
      </c>
      <c r="AA526" s="2">
        <f>IFERROR(INDEX('Holiday Schedule'!$D$3:$D$24,MATCH(Total_StdO_Customers!A526,'Holiday Schedule'!$C$3:$C$24,0)),0)</f>
        <v>0</v>
      </c>
      <c r="AB526" s="2">
        <f t="shared" si="64"/>
        <v>1</v>
      </c>
      <c r="AC526" s="2">
        <f t="shared" si="65"/>
        <v>0</v>
      </c>
      <c r="AD526" s="5">
        <f t="shared" si="66"/>
        <v>1807157</v>
      </c>
      <c r="AE526" s="5">
        <f t="shared" si="67"/>
        <v>1807157</v>
      </c>
      <c r="AG526" s="2">
        <f t="shared" si="68"/>
        <v>6</v>
      </c>
      <c r="AH526" s="2">
        <f t="shared" si="69"/>
        <v>2025</v>
      </c>
      <c r="AJ526" s="5">
        <f t="shared" si="70"/>
        <v>96974</v>
      </c>
      <c r="AK526" s="2">
        <f t="shared" si="71"/>
        <v>20</v>
      </c>
    </row>
    <row r="527" spans="1:37" x14ac:dyDescent="0.25">
      <c r="A527" s="4">
        <v>45810</v>
      </c>
      <c r="B527" s="12">
        <f>StdO_Customers_Residential!B527+StdO_Customers_Small_Commercial!B527+StdO_Customers_Lighting!B527</f>
        <v>52357</v>
      </c>
      <c r="C527" s="12">
        <f>StdO_Customers_Residential!C527+StdO_Customers_Small_Commercial!C527+StdO_Customers_Lighting!C527</f>
        <v>47600</v>
      </c>
      <c r="D527" s="12">
        <f>StdO_Customers_Residential!D527+StdO_Customers_Small_Commercial!D527+StdO_Customers_Lighting!D527</f>
        <v>45569</v>
      </c>
      <c r="E527" s="12">
        <f>StdO_Customers_Residential!E527+StdO_Customers_Small_Commercial!E527+StdO_Customers_Lighting!E527</f>
        <v>45963</v>
      </c>
      <c r="F527" s="12">
        <f>StdO_Customers_Residential!F527+StdO_Customers_Small_Commercial!F527+StdO_Customers_Lighting!F527</f>
        <v>48327</v>
      </c>
      <c r="G527" s="12">
        <f>StdO_Customers_Residential!G527+StdO_Customers_Small_Commercial!G527+StdO_Customers_Lighting!G527</f>
        <v>54809</v>
      </c>
      <c r="H527" s="12">
        <f>StdO_Customers_Residential!H527+StdO_Customers_Small_Commercial!H527+StdO_Customers_Lighting!H527</f>
        <v>64730</v>
      </c>
      <c r="I527" s="12">
        <f>StdO_Customers_Residential!I527+StdO_Customers_Small_Commercial!I527+StdO_Customers_Lighting!I527</f>
        <v>81491</v>
      </c>
      <c r="J527" s="12">
        <f>StdO_Customers_Residential!J527+StdO_Customers_Small_Commercial!J527+StdO_Customers_Lighting!J527</f>
        <v>83319</v>
      </c>
      <c r="K527" s="12">
        <f>StdO_Customers_Residential!K527+StdO_Customers_Small_Commercial!K527+StdO_Customers_Lighting!K527</f>
        <v>89850</v>
      </c>
      <c r="L527" s="12">
        <f>StdO_Customers_Residential!L527+StdO_Customers_Small_Commercial!L527+StdO_Customers_Lighting!L527</f>
        <v>85634</v>
      </c>
      <c r="M527" s="12">
        <f>StdO_Customers_Residential!M527+StdO_Customers_Small_Commercial!M527+StdO_Customers_Lighting!M527</f>
        <v>83651</v>
      </c>
      <c r="N527" s="12">
        <f>StdO_Customers_Residential!N527+StdO_Customers_Small_Commercial!N527+StdO_Customers_Lighting!N527</f>
        <v>85668</v>
      </c>
      <c r="O527" s="12">
        <f>StdO_Customers_Residential!O527+StdO_Customers_Small_Commercial!O527+StdO_Customers_Lighting!O527</f>
        <v>79609</v>
      </c>
      <c r="P527" s="12">
        <f>StdO_Customers_Residential!P527+StdO_Customers_Small_Commercial!P527+StdO_Customers_Lighting!P527</f>
        <v>77399</v>
      </c>
      <c r="Q527" s="12">
        <f>StdO_Customers_Residential!Q527+StdO_Customers_Small_Commercial!Q527+StdO_Customers_Lighting!Q527</f>
        <v>83236</v>
      </c>
      <c r="R527" s="12">
        <f>StdO_Customers_Residential!R527+StdO_Customers_Small_Commercial!R527+StdO_Customers_Lighting!R527</f>
        <v>87035</v>
      </c>
      <c r="S527" s="12">
        <f>StdO_Customers_Residential!S527+StdO_Customers_Small_Commercial!S527+StdO_Customers_Lighting!S527</f>
        <v>89292</v>
      </c>
      <c r="T527" s="12">
        <f>StdO_Customers_Residential!T527+StdO_Customers_Small_Commercial!T527+StdO_Customers_Lighting!T527</f>
        <v>93453</v>
      </c>
      <c r="U527" s="12">
        <f>StdO_Customers_Residential!U527+StdO_Customers_Small_Commercial!U527+StdO_Customers_Lighting!U527</f>
        <v>96337</v>
      </c>
      <c r="V527" s="12">
        <f>StdO_Customers_Residential!V527+StdO_Customers_Small_Commercial!V527+StdO_Customers_Lighting!V527</f>
        <v>99086</v>
      </c>
      <c r="W527" s="12">
        <f>StdO_Customers_Residential!W527+StdO_Customers_Small_Commercial!W527+StdO_Customers_Lighting!W527</f>
        <v>89474</v>
      </c>
      <c r="X527" s="12">
        <f>StdO_Customers_Residential!X527+StdO_Customers_Small_Commercial!X527+StdO_Customers_Lighting!X527</f>
        <v>71231</v>
      </c>
      <c r="Y527" s="12">
        <f>StdO_Customers_Residential!Y527+StdO_Customers_Small_Commercial!Y527+StdO_Customers_Lighting!Y527</f>
        <v>60955</v>
      </c>
      <c r="AA527" s="2">
        <f>IFERROR(INDEX('Holiday Schedule'!$D$3:$D$24,MATCH(Total_StdO_Customers!A527,'Holiday Schedule'!$C$3:$C$24,0)),0)</f>
        <v>0</v>
      </c>
      <c r="AB527" s="2">
        <f t="shared" si="64"/>
        <v>2</v>
      </c>
      <c r="AC527" s="2">
        <f t="shared" si="65"/>
        <v>1375765</v>
      </c>
      <c r="AD527" s="5">
        <f t="shared" si="66"/>
        <v>420310</v>
      </c>
      <c r="AE527" s="5">
        <f t="shared" si="67"/>
        <v>1796075</v>
      </c>
      <c r="AG527" s="2">
        <f t="shared" si="68"/>
        <v>6</v>
      </c>
      <c r="AH527" s="2">
        <f t="shared" si="69"/>
        <v>2025</v>
      </c>
      <c r="AJ527" s="5">
        <f t="shared" si="70"/>
        <v>99086</v>
      </c>
      <c r="AK527" s="2">
        <f t="shared" si="71"/>
        <v>21</v>
      </c>
    </row>
    <row r="528" spans="1:37" x14ac:dyDescent="0.25">
      <c r="A528" s="4">
        <v>45811</v>
      </c>
      <c r="B528" s="12">
        <f>StdO_Customers_Residential!B528+StdO_Customers_Small_Commercial!B528+StdO_Customers_Lighting!B528</f>
        <v>51906</v>
      </c>
      <c r="C528" s="12">
        <f>StdO_Customers_Residential!C528+StdO_Customers_Small_Commercial!C528+StdO_Customers_Lighting!C528</f>
        <v>47196</v>
      </c>
      <c r="D528" s="12">
        <f>StdO_Customers_Residential!D528+StdO_Customers_Small_Commercial!D528+StdO_Customers_Lighting!D528</f>
        <v>45181</v>
      </c>
      <c r="E528" s="12">
        <f>StdO_Customers_Residential!E528+StdO_Customers_Small_Commercial!E528+StdO_Customers_Lighting!E528</f>
        <v>45571</v>
      </c>
      <c r="F528" s="12">
        <f>StdO_Customers_Residential!F528+StdO_Customers_Small_Commercial!F528+StdO_Customers_Lighting!F528</f>
        <v>47904</v>
      </c>
      <c r="G528" s="12">
        <f>StdO_Customers_Residential!G528+StdO_Customers_Small_Commercial!G528+StdO_Customers_Lighting!G528</f>
        <v>54335</v>
      </c>
      <c r="H528" s="12">
        <f>StdO_Customers_Residential!H528+StdO_Customers_Small_Commercial!H528+StdO_Customers_Lighting!H528</f>
        <v>64151</v>
      </c>
      <c r="I528" s="12">
        <f>StdO_Customers_Residential!I528+StdO_Customers_Small_Commercial!I528+StdO_Customers_Lighting!I528</f>
        <v>80753</v>
      </c>
      <c r="J528" s="12">
        <f>StdO_Customers_Residential!J528+StdO_Customers_Small_Commercial!J528+StdO_Customers_Lighting!J528</f>
        <v>82571</v>
      </c>
      <c r="K528" s="12">
        <f>StdO_Customers_Residential!K528+StdO_Customers_Small_Commercial!K528+StdO_Customers_Lighting!K528</f>
        <v>89043</v>
      </c>
      <c r="L528" s="12">
        <f>StdO_Customers_Residential!L528+StdO_Customers_Small_Commercial!L528+StdO_Customers_Lighting!L528</f>
        <v>84870</v>
      </c>
      <c r="M528" s="12">
        <f>StdO_Customers_Residential!M528+StdO_Customers_Small_Commercial!M528+StdO_Customers_Lighting!M528</f>
        <v>82908</v>
      </c>
      <c r="N528" s="12">
        <f>StdO_Customers_Residential!N528+StdO_Customers_Small_Commercial!N528+StdO_Customers_Lighting!N528</f>
        <v>84905</v>
      </c>
      <c r="O528" s="12">
        <f>StdO_Customers_Residential!O528+StdO_Customers_Small_Commercial!O528+StdO_Customers_Lighting!O528</f>
        <v>78905</v>
      </c>
      <c r="P528" s="12">
        <f>StdO_Customers_Residential!P528+StdO_Customers_Small_Commercial!P528+StdO_Customers_Lighting!P528</f>
        <v>76716</v>
      </c>
      <c r="Q528" s="12">
        <f>StdO_Customers_Residential!Q528+StdO_Customers_Small_Commercial!Q528+StdO_Customers_Lighting!Q528</f>
        <v>82498</v>
      </c>
      <c r="R528" s="12">
        <f>StdO_Customers_Residential!R528+StdO_Customers_Small_Commercial!R528+StdO_Customers_Lighting!R528</f>
        <v>86256</v>
      </c>
      <c r="S528" s="12">
        <f>StdO_Customers_Residential!S528+StdO_Customers_Small_Commercial!S528+StdO_Customers_Lighting!S528</f>
        <v>88486</v>
      </c>
      <c r="T528" s="12">
        <f>StdO_Customers_Residential!T528+StdO_Customers_Small_Commercial!T528+StdO_Customers_Lighting!T528</f>
        <v>92604</v>
      </c>
      <c r="U528" s="12">
        <f>StdO_Customers_Residential!U528+StdO_Customers_Small_Commercial!U528+StdO_Customers_Lighting!U528</f>
        <v>95458</v>
      </c>
      <c r="V528" s="12">
        <f>StdO_Customers_Residential!V528+StdO_Customers_Small_Commercial!V528+StdO_Customers_Lighting!V528</f>
        <v>98186</v>
      </c>
      <c r="W528" s="12">
        <f>StdO_Customers_Residential!W528+StdO_Customers_Small_Commercial!W528+StdO_Customers_Lighting!W528</f>
        <v>88678</v>
      </c>
      <c r="X528" s="12">
        <f>StdO_Customers_Residential!X528+StdO_Customers_Small_Commercial!X528+StdO_Customers_Lighting!X528</f>
        <v>70605</v>
      </c>
      <c r="Y528" s="12">
        <f>StdO_Customers_Residential!Y528+StdO_Customers_Small_Commercial!Y528+StdO_Customers_Lighting!Y528</f>
        <v>60422</v>
      </c>
      <c r="AA528" s="2">
        <f>IFERROR(INDEX('Holiday Schedule'!$D$3:$D$24,MATCH(Total_StdO_Customers!A528,'Holiday Schedule'!$C$3:$C$24,0)),0)</f>
        <v>0</v>
      </c>
      <c r="AB528" s="2">
        <f t="shared" si="64"/>
        <v>3</v>
      </c>
      <c r="AC528" s="2">
        <f t="shared" si="65"/>
        <v>1363442</v>
      </c>
      <c r="AD528" s="5">
        <f t="shared" si="66"/>
        <v>416666</v>
      </c>
      <c r="AE528" s="5">
        <f t="shared" si="67"/>
        <v>1780108</v>
      </c>
      <c r="AG528" s="2">
        <f t="shared" si="68"/>
        <v>6</v>
      </c>
      <c r="AH528" s="2">
        <f t="shared" si="69"/>
        <v>2025</v>
      </c>
      <c r="AJ528" s="5">
        <f t="shared" si="70"/>
        <v>98186</v>
      </c>
      <c r="AK528" s="2">
        <f t="shared" si="71"/>
        <v>21</v>
      </c>
    </row>
    <row r="529" spans="1:37" x14ac:dyDescent="0.25">
      <c r="A529" s="4">
        <v>45812</v>
      </c>
      <c r="B529" s="12">
        <f>StdO_Customers_Residential!B529+StdO_Customers_Small_Commercial!B529+StdO_Customers_Lighting!B529</f>
        <v>51580</v>
      </c>
      <c r="C529" s="12">
        <f>StdO_Customers_Residential!C529+StdO_Customers_Small_Commercial!C529+StdO_Customers_Lighting!C529</f>
        <v>46904</v>
      </c>
      <c r="D529" s="12">
        <f>StdO_Customers_Residential!D529+StdO_Customers_Small_Commercial!D529+StdO_Customers_Lighting!D529</f>
        <v>44898</v>
      </c>
      <c r="E529" s="12">
        <f>StdO_Customers_Residential!E529+StdO_Customers_Small_Commercial!E529+StdO_Customers_Lighting!E529</f>
        <v>45288</v>
      </c>
      <c r="F529" s="12">
        <f>StdO_Customers_Residential!F529+StdO_Customers_Small_Commercial!F529+StdO_Customers_Lighting!F529</f>
        <v>47600</v>
      </c>
      <c r="G529" s="12">
        <f>StdO_Customers_Residential!G529+StdO_Customers_Small_Commercial!G529+StdO_Customers_Lighting!G529</f>
        <v>53995</v>
      </c>
      <c r="H529" s="12">
        <f>StdO_Customers_Residential!H529+StdO_Customers_Small_Commercial!H529+StdO_Customers_Lighting!H529</f>
        <v>63732</v>
      </c>
      <c r="I529" s="12">
        <f>StdO_Customers_Residential!I529+StdO_Customers_Small_Commercial!I529+StdO_Customers_Lighting!I529</f>
        <v>80217</v>
      </c>
      <c r="J529" s="12">
        <f>StdO_Customers_Residential!J529+StdO_Customers_Small_Commercial!J529+StdO_Customers_Lighting!J529</f>
        <v>82030</v>
      </c>
      <c r="K529" s="12">
        <f>StdO_Customers_Residential!K529+StdO_Customers_Small_Commercial!K529+StdO_Customers_Lighting!K529</f>
        <v>88459</v>
      </c>
      <c r="L529" s="12">
        <f>StdO_Customers_Residential!L529+StdO_Customers_Small_Commercial!L529+StdO_Customers_Lighting!L529</f>
        <v>84319</v>
      </c>
      <c r="M529" s="12">
        <f>StdO_Customers_Residential!M529+StdO_Customers_Small_Commercial!M529+StdO_Customers_Lighting!M529</f>
        <v>82372</v>
      </c>
      <c r="N529" s="12">
        <f>StdO_Customers_Residential!N529+StdO_Customers_Small_Commercial!N529+StdO_Customers_Lighting!N529</f>
        <v>84356</v>
      </c>
      <c r="O529" s="12">
        <f>StdO_Customers_Residential!O529+StdO_Customers_Small_Commercial!O529+StdO_Customers_Lighting!O529</f>
        <v>78398</v>
      </c>
      <c r="P529" s="12">
        <f>StdO_Customers_Residential!P529+StdO_Customers_Small_Commercial!P529+StdO_Customers_Lighting!P529</f>
        <v>76227</v>
      </c>
      <c r="Q529" s="12">
        <f>StdO_Customers_Residential!Q529+StdO_Customers_Small_Commercial!Q529+StdO_Customers_Lighting!Q529</f>
        <v>81966</v>
      </c>
      <c r="R529" s="12">
        <f>StdO_Customers_Residential!R529+StdO_Customers_Small_Commercial!R529+StdO_Customers_Lighting!R529</f>
        <v>85694</v>
      </c>
      <c r="S529" s="12">
        <f>StdO_Customers_Residential!S529+StdO_Customers_Small_Commercial!S529+StdO_Customers_Lighting!S529</f>
        <v>87900</v>
      </c>
      <c r="T529" s="12">
        <f>StdO_Customers_Residential!T529+StdO_Customers_Small_Commercial!T529+StdO_Customers_Lighting!T529</f>
        <v>91986</v>
      </c>
      <c r="U529" s="12">
        <f>StdO_Customers_Residential!U529+StdO_Customers_Small_Commercial!U529+StdO_Customers_Lighting!U529</f>
        <v>94817</v>
      </c>
      <c r="V529" s="12">
        <f>StdO_Customers_Residential!V529+StdO_Customers_Small_Commercial!V529+StdO_Customers_Lighting!V529</f>
        <v>97505</v>
      </c>
      <c r="W529" s="12">
        <f>StdO_Customers_Residential!W529+StdO_Customers_Small_Commercial!W529+StdO_Customers_Lighting!W529</f>
        <v>88104</v>
      </c>
      <c r="X529" s="12">
        <f>StdO_Customers_Residential!X529+StdO_Customers_Small_Commercial!X529+StdO_Customers_Lighting!X529</f>
        <v>70154</v>
      </c>
      <c r="Y529" s="12">
        <f>StdO_Customers_Residential!Y529+StdO_Customers_Small_Commercial!Y529+StdO_Customers_Lighting!Y529</f>
        <v>60038</v>
      </c>
      <c r="AA529" s="2">
        <f>IFERROR(INDEX('Holiday Schedule'!$D$3:$D$24,MATCH(Total_StdO_Customers!A529,'Holiday Schedule'!$C$3:$C$24,0)),0)</f>
        <v>0</v>
      </c>
      <c r="AB529" s="2">
        <f t="shared" si="64"/>
        <v>4</v>
      </c>
      <c r="AC529" s="2">
        <f t="shared" si="65"/>
        <v>1354504</v>
      </c>
      <c r="AD529" s="5">
        <f t="shared" si="66"/>
        <v>414035</v>
      </c>
      <c r="AE529" s="5">
        <f t="shared" si="67"/>
        <v>1768539</v>
      </c>
      <c r="AG529" s="2">
        <f t="shared" si="68"/>
        <v>6</v>
      </c>
      <c r="AH529" s="2">
        <f t="shared" si="69"/>
        <v>2025</v>
      </c>
      <c r="AJ529" s="5">
        <f t="shared" si="70"/>
        <v>97505</v>
      </c>
      <c r="AK529" s="2">
        <f t="shared" si="71"/>
        <v>21</v>
      </c>
    </row>
    <row r="530" spans="1:37" x14ac:dyDescent="0.25">
      <c r="A530" s="4">
        <v>45813</v>
      </c>
      <c r="B530" s="12">
        <f>StdO_Customers_Residential!B530+StdO_Customers_Small_Commercial!B530+StdO_Customers_Lighting!B530</f>
        <v>51578</v>
      </c>
      <c r="C530" s="12">
        <f>StdO_Customers_Residential!C530+StdO_Customers_Small_Commercial!C530+StdO_Customers_Lighting!C530</f>
        <v>46900</v>
      </c>
      <c r="D530" s="12">
        <f>StdO_Customers_Residential!D530+StdO_Customers_Small_Commercial!D530+StdO_Customers_Lighting!D530</f>
        <v>44899</v>
      </c>
      <c r="E530" s="12">
        <f>StdO_Customers_Residential!E530+StdO_Customers_Small_Commercial!E530+StdO_Customers_Lighting!E530</f>
        <v>45286</v>
      </c>
      <c r="F530" s="12">
        <f>StdO_Customers_Residential!F530+StdO_Customers_Small_Commercial!F530+StdO_Customers_Lighting!F530</f>
        <v>47607</v>
      </c>
      <c r="G530" s="12">
        <f>StdO_Customers_Residential!G530+StdO_Customers_Small_Commercial!G530+StdO_Customers_Lighting!G530</f>
        <v>53997</v>
      </c>
      <c r="H530" s="12">
        <f>StdO_Customers_Residential!H530+StdO_Customers_Small_Commercial!H530+StdO_Customers_Lighting!H530</f>
        <v>63733</v>
      </c>
      <c r="I530" s="12">
        <f>StdO_Customers_Residential!I530+StdO_Customers_Small_Commercial!I530+StdO_Customers_Lighting!I530</f>
        <v>80219</v>
      </c>
      <c r="J530" s="12">
        <f>StdO_Customers_Residential!J530+StdO_Customers_Small_Commercial!J530+StdO_Customers_Lighting!J530</f>
        <v>82032</v>
      </c>
      <c r="K530" s="12">
        <f>StdO_Customers_Residential!K530+StdO_Customers_Small_Commercial!K530+StdO_Customers_Lighting!K530</f>
        <v>88461</v>
      </c>
      <c r="L530" s="12">
        <f>StdO_Customers_Residential!L530+StdO_Customers_Small_Commercial!L530+StdO_Customers_Lighting!L530</f>
        <v>84321</v>
      </c>
      <c r="M530" s="12">
        <f>StdO_Customers_Residential!M530+StdO_Customers_Small_Commercial!M530+StdO_Customers_Lighting!M530</f>
        <v>82374</v>
      </c>
      <c r="N530" s="12">
        <f>StdO_Customers_Residential!N530+StdO_Customers_Small_Commercial!N530+StdO_Customers_Lighting!N530</f>
        <v>84358</v>
      </c>
      <c r="O530" s="12">
        <f>StdO_Customers_Residential!O530+StdO_Customers_Small_Commercial!O530+StdO_Customers_Lighting!O530</f>
        <v>78400</v>
      </c>
      <c r="P530" s="12">
        <f>StdO_Customers_Residential!P530+StdO_Customers_Small_Commercial!P530+StdO_Customers_Lighting!P530</f>
        <v>76230</v>
      </c>
      <c r="Q530" s="12">
        <f>StdO_Customers_Residential!Q530+StdO_Customers_Small_Commercial!Q530+StdO_Customers_Lighting!Q530</f>
        <v>81971</v>
      </c>
      <c r="R530" s="12">
        <f>StdO_Customers_Residential!R530+StdO_Customers_Small_Commercial!R530+StdO_Customers_Lighting!R530</f>
        <v>85696</v>
      </c>
      <c r="S530" s="12">
        <f>StdO_Customers_Residential!S530+StdO_Customers_Small_Commercial!S530+StdO_Customers_Lighting!S530</f>
        <v>87902</v>
      </c>
      <c r="T530" s="12">
        <f>StdO_Customers_Residential!T530+StdO_Customers_Small_Commercial!T530+StdO_Customers_Lighting!T530</f>
        <v>91988</v>
      </c>
      <c r="U530" s="12">
        <f>StdO_Customers_Residential!U530+StdO_Customers_Small_Commercial!U530+StdO_Customers_Lighting!U530</f>
        <v>94821</v>
      </c>
      <c r="V530" s="12">
        <f>StdO_Customers_Residential!V530+StdO_Customers_Small_Commercial!V530+StdO_Customers_Lighting!V530</f>
        <v>97531</v>
      </c>
      <c r="W530" s="12">
        <f>StdO_Customers_Residential!W530+StdO_Customers_Small_Commercial!W530+StdO_Customers_Lighting!W530</f>
        <v>88100</v>
      </c>
      <c r="X530" s="12">
        <f>StdO_Customers_Residential!X530+StdO_Customers_Small_Commercial!X530+StdO_Customers_Lighting!X530</f>
        <v>70149</v>
      </c>
      <c r="Y530" s="12">
        <f>StdO_Customers_Residential!Y530+StdO_Customers_Small_Commercial!Y530+StdO_Customers_Lighting!Y530</f>
        <v>60036</v>
      </c>
      <c r="AA530" s="2">
        <f>IFERROR(INDEX('Holiday Schedule'!$D$3:$D$24,MATCH(Total_StdO_Customers!A530,'Holiday Schedule'!$C$3:$C$24,0)),0)</f>
        <v>0</v>
      </c>
      <c r="AB530" s="2">
        <f t="shared" si="64"/>
        <v>5</v>
      </c>
      <c r="AC530" s="2">
        <f t="shared" si="65"/>
        <v>1354553</v>
      </c>
      <c r="AD530" s="5">
        <f t="shared" si="66"/>
        <v>414036</v>
      </c>
      <c r="AE530" s="5">
        <f t="shared" si="67"/>
        <v>1768589</v>
      </c>
      <c r="AG530" s="2">
        <f t="shared" si="68"/>
        <v>6</v>
      </c>
      <c r="AH530" s="2">
        <f t="shared" si="69"/>
        <v>2025</v>
      </c>
      <c r="AJ530" s="5">
        <f t="shared" si="70"/>
        <v>97531</v>
      </c>
      <c r="AK530" s="2">
        <f t="shared" si="71"/>
        <v>21</v>
      </c>
    </row>
    <row r="531" spans="1:37" x14ac:dyDescent="0.25">
      <c r="A531" s="4">
        <v>45814</v>
      </c>
      <c r="B531" s="12">
        <f>StdO_Customers_Residential!B531+StdO_Customers_Small_Commercial!B531+StdO_Customers_Lighting!B531</f>
        <v>51319</v>
      </c>
      <c r="C531" s="12">
        <f>StdO_Customers_Residential!C531+StdO_Customers_Small_Commercial!C531+StdO_Customers_Lighting!C531</f>
        <v>46665</v>
      </c>
      <c r="D531" s="12">
        <f>StdO_Customers_Residential!D531+StdO_Customers_Small_Commercial!D531+StdO_Customers_Lighting!D531</f>
        <v>44675</v>
      </c>
      <c r="E531" s="12">
        <f>StdO_Customers_Residential!E531+StdO_Customers_Small_Commercial!E531+StdO_Customers_Lighting!E531</f>
        <v>45061</v>
      </c>
      <c r="F531" s="12">
        <f>StdO_Customers_Residential!F531+StdO_Customers_Small_Commercial!F531+StdO_Customers_Lighting!F531</f>
        <v>47371</v>
      </c>
      <c r="G531" s="12">
        <f>StdO_Customers_Residential!G531+StdO_Customers_Small_Commercial!G531+StdO_Customers_Lighting!G531</f>
        <v>53728</v>
      </c>
      <c r="H531" s="12">
        <f>StdO_Customers_Residential!H531+StdO_Customers_Small_Commercial!H531+StdO_Customers_Lighting!H531</f>
        <v>63401</v>
      </c>
      <c r="I531" s="12">
        <f>StdO_Customers_Residential!I531+StdO_Customers_Small_Commercial!I531+StdO_Customers_Lighting!I531</f>
        <v>79796</v>
      </c>
      <c r="J531" s="12">
        <f>StdO_Customers_Residential!J531+StdO_Customers_Small_Commercial!J531+StdO_Customers_Lighting!J531</f>
        <v>81607</v>
      </c>
      <c r="K531" s="12">
        <f>StdO_Customers_Residential!K531+StdO_Customers_Small_Commercial!K531+StdO_Customers_Lighting!K531</f>
        <v>88001</v>
      </c>
      <c r="L531" s="12">
        <f>StdO_Customers_Residential!L531+StdO_Customers_Small_Commercial!L531+StdO_Customers_Lighting!L531</f>
        <v>83890</v>
      </c>
      <c r="M531" s="12">
        <f>StdO_Customers_Residential!M531+StdO_Customers_Small_Commercial!M531+StdO_Customers_Lighting!M531</f>
        <v>81955</v>
      </c>
      <c r="N531" s="12">
        <f>StdO_Customers_Residential!N531+StdO_Customers_Small_Commercial!N531+StdO_Customers_Lighting!N531</f>
        <v>83927</v>
      </c>
      <c r="O531" s="12">
        <f>StdO_Customers_Residential!O531+StdO_Customers_Small_Commercial!O531+StdO_Customers_Lighting!O531</f>
        <v>78004</v>
      </c>
      <c r="P531" s="12">
        <f>StdO_Customers_Residential!P531+StdO_Customers_Small_Commercial!P531+StdO_Customers_Lighting!P531</f>
        <v>75845</v>
      </c>
      <c r="Q531" s="12">
        <f>StdO_Customers_Residential!Q531+StdO_Customers_Small_Commercial!Q531+StdO_Customers_Lighting!Q531</f>
        <v>81551</v>
      </c>
      <c r="R531" s="12">
        <f>StdO_Customers_Residential!R531+StdO_Customers_Small_Commercial!R531+StdO_Customers_Lighting!R531</f>
        <v>85254</v>
      </c>
      <c r="S531" s="12">
        <f>StdO_Customers_Residential!S531+StdO_Customers_Small_Commercial!S531+StdO_Customers_Lighting!S531</f>
        <v>87441</v>
      </c>
      <c r="T531" s="12">
        <f>StdO_Customers_Residential!T531+StdO_Customers_Small_Commercial!T531+StdO_Customers_Lighting!T531</f>
        <v>91500</v>
      </c>
      <c r="U531" s="12">
        <f>StdO_Customers_Residential!U531+StdO_Customers_Small_Commercial!U531+StdO_Customers_Lighting!U531</f>
        <v>94358</v>
      </c>
      <c r="V531" s="12">
        <f>StdO_Customers_Residential!V531+StdO_Customers_Small_Commercial!V531+StdO_Customers_Lighting!V531</f>
        <v>97014</v>
      </c>
      <c r="W531" s="12">
        <f>StdO_Customers_Residential!W531+StdO_Customers_Small_Commercial!W531+StdO_Customers_Lighting!W531</f>
        <v>87635</v>
      </c>
      <c r="X531" s="12">
        <f>StdO_Customers_Residential!X531+StdO_Customers_Small_Commercial!X531+StdO_Customers_Lighting!X531</f>
        <v>69781</v>
      </c>
      <c r="Y531" s="12">
        <f>StdO_Customers_Residential!Y531+StdO_Customers_Small_Commercial!Y531+StdO_Customers_Lighting!Y531</f>
        <v>59722</v>
      </c>
      <c r="AA531" s="2">
        <f>IFERROR(INDEX('Holiday Schedule'!$D$3:$D$24,MATCH(Total_StdO_Customers!A531,'Holiday Schedule'!$C$3:$C$24,0)),0)</f>
        <v>0</v>
      </c>
      <c r="AB531" s="2">
        <f t="shared" si="64"/>
        <v>6</v>
      </c>
      <c r="AC531" s="2">
        <f t="shared" si="65"/>
        <v>1347559</v>
      </c>
      <c r="AD531" s="5">
        <f t="shared" si="66"/>
        <v>411942</v>
      </c>
      <c r="AE531" s="5">
        <f t="shared" si="67"/>
        <v>1759501</v>
      </c>
      <c r="AG531" s="2">
        <f t="shared" si="68"/>
        <v>6</v>
      </c>
      <c r="AH531" s="2">
        <f t="shared" si="69"/>
        <v>2025</v>
      </c>
      <c r="AJ531" s="5">
        <f t="shared" si="70"/>
        <v>97014</v>
      </c>
      <c r="AK531" s="2">
        <f t="shared" si="71"/>
        <v>21</v>
      </c>
    </row>
    <row r="532" spans="1:37" x14ac:dyDescent="0.25">
      <c r="A532" s="4">
        <v>45815</v>
      </c>
      <c r="B532" s="12">
        <f>StdO_Customers_Residential!B532+StdO_Customers_Small_Commercial!B532+StdO_Customers_Lighting!B532</f>
        <v>51794</v>
      </c>
      <c r="C532" s="12">
        <f>StdO_Customers_Residential!C532+StdO_Customers_Small_Commercial!C532+StdO_Customers_Lighting!C532</f>
        <v>47033</v>
      </c>
      <c r="D532" s="12">
        <f>StdO_Customers_Residential!D532+StdO_Customers_Small_Commercial!D532+StdO_Customers_Lighting!D532</f>
        <v>45354</v>
      </c>
      <c r="E532" s="12">
        <f>StdO_Customers_Residential!E532+StdO_Customers_Small_Commercial!E532+StdO_Customers_Lighting!E532</f>
        <v>44661</v>
      </c>
      <c r="F532" s="12">
        <f>StdO_Customers_Residential!F532+StdO_Customers_Small_Commercial!F532+StdO_Customers_Lighting!F532</f>
        <v>46378</v>
      </c>
      <c r="G532" s="12">
        <f>StdO_Customers_Residential!G532+StdO_Customers_Small_Commercial!G532+StdO_Customers_Lighting!G532</f>
        <v>51941</v>
      </c>
      <c r="H532" s="12">
        <f>StdO_Customers_Residential!H532+StdO_Customers_Small_Commercial!H532+StdO_Customers_Lighting!H532</f>
        <v>59916</v>
      </c>
      <c r="I532" s="12">
        <f>StdO_Customers_Residential!I532+StdO_Customers_Small_Commercial!I532+StdO_Customers_Lighting!I532</f>
        <v>74268</v>
      </c>
      <c r="J532" s="12">
        <f>StdO_Customers_Residential!J532+StdO_Customers_Small_Commercial!J532+StdO_Customers_Lighting!J532</f>
        <v>81890</v>
      </c>
      <c r="K532" s="12">
        <f>StdO_Customers_Residential!K532+StdO_Customers_Small_Commercial!K532+StdO_Customers_Lighting!K532</f>
        <v>93389</v>
      </c>
      <c r="L532" s="12">
        <f>StdO_Customers_Residential!L532+StdO_Customers_Small_Commercial!L532+StdO_Customers_Lighting!L532</f>
        <v>88972</v>
      </c>
      <c r="M532" s="12">
        <f>StdO_Customers_Residential!M532+StdO_Customers_Small_Commercial!M532+StdO_Customers_Lighting!M532</f>
        <v>85894</v>
      </c>
      <c r="N532" s="12">
        <f>StdO_Customers_Residential!N532+StdO_Customers_Small_Commercial!N532+StdO_Customers_Lighting!N532</f>
        <v>84918</v>
      </c>
      <c r="O532" s="12">
        <f>StdO_Customers_Residential!O532+StdO_Customers_Small_Commercial!O532+StdO_Customers_Lighting!O532</f>
        <v>79887</v>
      </c>
      <c r="P532" s="12">
        <f>StdO_Customers_Residential!P532+StdO_Customers_Small_Commercial!P532+StdO_Customers_Lighting!P532</f>
        <v>79267</v>
      </c>
      <c r="Q532" s="12">
        <f>StdO_Customers_Residential!Q532+StdO_Customers_Small_Commercial!Q532+StdO_Customers_Lighting!Q532</f>
        <v>80414</v>
      </c>
      <c r="R532" s="12">
        <f>StdO_Customers_Residential!R532+StdO_Customers_Small_Commercial!R532+StdO_Customers_Lighting!R532</f>
        <v>83016</v>
      </c>
      <c r="S532" s="12">
        <f>StdO_Customers_Residential!S532+StdO_Customers_Small_Commercial!S532+StdO_Customers_Lighting!S532</f>
        <v>86741</v>
      </c>
      <c r="T532" s="12">
        <f>StdO_Customers_Residential!T532+StdO_Customers_Small_Commercial!T532+StdO_Customers_Lighting!T532</f>
        <v>90904</v>
      </c>
      <c r="U532" s="12">
        <f>StdO_Customers_Residential!U532+StdO_Customers_Small_Commercial!U532+StdO_Customers_Lighting!U532</f>
        <v>94533</v>
      </c>
      <c r="V532" s="12">
        <f>StdO_Customers_Residential!V532+StdO_Customers_Small_Commercial!V532+StdO_Customers_Lighting!V532</f>
        <v>94076</v>
      </c>
      <c r="W532" s="12">
        <f>StdO_Customers_Residential!W532+StdO_Customers_Small_Commercial!W532+StdO_Customers_Lighting!W532</f>
        <v>86831</v>
      </c>
      <c r="X532" s="12">
        <f>StdO_Customers_Residential!X532+StdO_Customers_Small_Commercial!X532+StdO_Customers_Lighting!X532</f>
        <v>70514</v>
      </c>
      <c r="Y532" s="12">
        <f>StdO_Customers_Residential!Y532+StdO_Customers_Small_Commercial!Y532+StdO_Customers_Lighting!Y532</f>
        <v>60200</v>
      </c>
      <c r="AA532" s="2">
        <f>IFERROR(INDEX('Holiday Schedule'!$D$3:$D$24,MATCH(Total_StdO_Customers!A532,'Holiday Schedule'!$C$3:$C$24,0)),0)</f>
        <v>0</v>
      </c>
      <c r="AB532" s="2">
        <f t="shared" si="64"/>
        <v>7</v>
      </c>
      <c r="AC532" s="2">
        <f t="shared" si="65"/>
        <v>0</v>
      </c>
      <c r="AD532" s="5">
        <f t="shared" si="66"/>
        <v>1762791</v>
      </c>
      <c r="AE532" s="5">
        <f t="shared" si="67"/>
        <v>1762791</v>
      </c>
      <c r="AG532" s="2">
        <f t="shared" si="68"/>
        <v>6</v>
      </c>
      <c r="AH532" s="2">
        <f t="shared" si="69"/>
        <v>2025</v>
      </c>
      <c r="AJ532" s="5">
        <f t="shared" si="70"/>
        <v>94533</v>
      </c>
      <c r="AK532" s="2">
        <f t="shared" si="71"/>
        <v>20</v>
      </c>
    </row>
    <row r="533" spans="1:37" x14ac:dyDescent="0.25">
      <c r="A533" s="4">
        <v>45816</v>
      </c>
      <c r="B533" s="12">
        <f>StdO_Customers_Residential!B533+StdO_Customers_Small_Commercial!B533+StdO_Customers_Lighting!B533</f>
        <v>51801</v>
      </c>
      <c r="C533" s="12">
        <f>StdO_Customers_Residential!C533+StdO_Customers_Small_Commercial!C533+StdO_Customers_Lighting!C533</f>
        <v>47043</v>
      </c>
      <c r="D533" s="12">
        <f>StdO_Customers_Residential!D533+StdO_Customers_Small_Commercial!D533+StdO_Customers_Lighting!D533</f>
        <v>45364</v>
      </c>
      <c r="E533" s="12">
        <f>StdO_Customers_Residential!E533+StdO_Customers_Small_Commercial!E533+StdO_Customers_Lighting!E533</f>
        <v>44671</v>
      </c>
      <c r="F533" s="12">
        <f>StdO_Customers_Residential!F533+StdO_Customers_Small_Commercial!F533+StdO_Customers_Lighting!F533</f>
        <v>46386</v>
      </c>
      <c r="G533" s="12">
        <f>StdO_Customers_Residential!G533+StdO_Customers_Small_Commercial!G533+StdO_Customers_Lighting!G533</f>
        <v>51920</v>
      </c>
      <c r="H533" s="12">
        <f>StdO_Customers_Residential!H533+StdO_Customers_Small_Commercial!H533+StdO_Customers_Lighting!H533</f>
        <v>59916</v>
      </c>
      <c r="I533" s="12">
        <f>StdO_Customers_Residential!I533+StdO_Customers_Small_Commercial!I533+StdO_Customers_Lighting!I533</f>
        <v>74267</v>
      </c>
      <c r="J533" s="12">
        <f>StdO_Customers_Residential!J533+StdO_Customers_Small_Commercial!J533+StdO_Customers_Lighting!J533</f>
        <v>81889</v>
      </c>
      <c r="K533" s="12">
        <f>StdO_Customers_Residential!K533+StdO_Customers_Small_Commercial!K533+StdO_Customers_Lighting!K533</f>
        <v>93389</v>
      </c>
      <c r="L533" s="12">
        <f>StdO_Customers_Residential!L533+StdO_Customers_Small_Commercial!L533+StdO_Customers_Lighting!L533</f>
        <v>88972</v>
      </c>
      <c r="M533" s="12">
        <f>StdO_Customers_Residential!M533+StdO_Customers_Small_Commercial!M533+StdO_Customers_Lighting!M533</f>
        <v>85894</v>
      </c>
      <c r="N533" s="12">
        <f>StdO_Customers_Residential!N533+StdO_Customers_Small_Commercial!N533+StdO_Customers_Lighting!N533</f>
        <v>84918</v>
      </c>
      <c r="O533" s="12">
        <f>StdO_Customers_Residential!O533+StdO_Customers_Small_Commercial!O533+StdO_Customers_Lighting!O533</f>
        <v>79887</v>
      </c>
      <c r="P533" s="12">
        <f>StdO_Customers_Residential!P533+StdO_Customers_Small_Commercial!P533+StdO_Customers_Lighting!P533</f>
        <v>79267</v>
      </c>
      <c r="Q533" s="12">
        <f>StdO_Customers_Residential!Q533+StdO_Customers_Small_Commercial!Q533+StdO_Customers_Lighting!Q533</f>
        <v>80414</v>
      </c>
      <c r="R533" s="12">
        <f>StdO_Customers_Residential!R533+StdO_Customers_Small_Commercial!R533+StdO_Customers_Lighting!R533</f>
        <v>83016</v>
      </c>
      <c r="S533" s="12">
        <f>StdO_Customers_Residential!S533+StdO_Customers_Small_Commercial!S533+StdO_Customers_Lighting!S533</f>
        <v>86741</v>
      </c>
      <c r="T533" s="12">
        <f>StdO_Customers_Residential!T533+StdO_Customers_Small_Commercial!T533+StdO_Customers_Lighting!T533</f>
        <v>90904</v>
      </c>
      <c r="U533" s="12">
        <f>StdO_Customers_Residential!U533+StdO_Customers_Small_Commercial!U533+StdO_Customers_Lighting!U533</f>
        <v>94518</v>
      </c>
      <c r="V533" s="12">
        <f>StdO_Customers_Residential!V533+StdO_Customers_Small_Commercial!V533+StdO_Customers_Lighting!V533</f>
        <v>94052</v>
      </c>
      <c r="W533" s="12">
        <f>StdO_Customers_Residential!W533+StdO_Customers_Small_Commercial!W533+StdO_Customers_Lighting!W533</f>
        <v>86831</v>
      </c>
      <c r="X533" s="12">
        <f>StdO_Customers_Residential!X533+StdO_Customers_Small_Commercial!X533+StdO_Customers_Lighting!X533</f>
        <v>70515</v>
      </c>
      <c r="Y533" s="12">
        <f>StdO_Customers_Residential!Y533+StdO_Customers_Small_Commercial!Y533+StdO_Customers_Lighting!Y533</f>
        <v>60200</v>
      </c>
      <c r="AA533" s="2">
        <f>IFERROR(INDEX('Holiday Schedule'!$D$3:$D$24,MATCH(Total_StdO_Customers!A533,'Holiday Schedule'!$C$3:$C$24,0)),0)</f>
        <v>0</v>
      </c>
      <c r="AB533" s="2">
        <f t="shared" si="64"/>
        <v>1</v>
      </c>
      <c r="AC533" s="2">
        <f t="shared" si="65"/>
        <v>0</v>
      </c>
      <c r="AD533" s="5">
        <f t="shared" si="66"/>
        <v>1762775</v>
      </c>
      <c r="AE533" s="5">
        <f t="shared" si="67"/>
        <v>1762775</v>
      </c>
      <c r="AG533" s="2">
        <f t="shared" si="68"/>
        <v>6</v>
      </c>
      <c r="AH533" s="2">
        <f t="shared" si="69"/>
        <v>2025</v>
      </c>
      <c r="AJ533" s="5">
        <f t="shared" si="70"/>
        <v>94518</v>
      </c>
      <c r="AK533" s="2">
        <f t="shared" si="71"/>
        <v>20</v>
      </c>
    </row>
    <row r="534" spans="1:37" x14ac:dyDescent="0.25">
      <c r="A534" s="4">
        <v>45817</v>
      </c>
      <c r="B534" s="12">
        <f>StdO_Customers_Residential!B534+StdO_Customers_Small_Commercial!B534+StdO_Customers_Lighting!B534</f>
        <v>51163</v>
      </c>
      <c r="C534" s="12">
        <f>StdO_Customers_Residential!C534+StdO_Customers_Small_Commercial!C534+StdO_Customers_Lighting!C534</f>
        <v>46527</v>
      </c>
      <c r="D534" s="12">
        <f>StdO_Customers_Residential!D534+StdO_Customers_Small_Commercial!D534+StdO_Customers_Lighting!D534</f>
        <v>44541</v>
      </c>
      <c r="E534" s="12">
        <f>StdO_Customers_Residential!E534+StdO_Customers_Small_Commercial!E534+StdO_Customers_Lighting!E534</f>
        <v>44919</v>
      </c>
      <c r="F534" s="12">
        <f>StdO_Customers_Residential!F534+StdO_Customers_Small_Commercial!F534+StdO_Customers_Lighting!F534</f>
        <v>47222</v>
      </c>
      <c r="G534" s="12">
        <f>StdO_Customers_Residential!G534+StdO_Customers_Small_Commercial!G534+StdO_Customers_Lighting!G534</f>
        <v>53564</v>
      </c>
      <c r="H534" s="12">
        <f>StdO_Customers_Residential!H534+StdO_Customers_Small_Commercial!H534+StdO_Customers_Lighting!H534</f>
        <v>63200</v>
      </c>
      <c r="I534" s="12">
        <f>StdO_Customers_Residential!I534+StdO_Customers_Small_Commercial!I534+StdO_Customers_Lighting!I534</f>
        <v>79539</v>
      </c>
      <c r="J534" s="12">
        <f>StdO_Customers_Residential!J534+StdO_Customers_Small_Commercial!J534+StdO_Customers_Lighting!J534</f>
        <v>81346</v>
      </c>
      <c r="K534" s="12">
        <f>StdO_Customers_Residential!K534+StdO_Customers_Small_Commercial!K534+StdO_Customers_Lighting!K534</f>
        <v>87720</v>
      </c>
      <c r="L534" s="12">
        <f>StdO_Customers_Residential!L534+StdO_Customers_Small_Commercial!L534+StdO_Customers_Lighting!L534</f>
        <v>83623</v>
      </c>
      <c r="M534" s="12">
        <f>StdO_Customers_Residential!M534+StdO_Customers_Small_Commercial!M534+StdO_Customers_Lighting!M534</f>
        <v>81695</v>
      </c>
      <c r="N534" s="12">
        <f>StdO_Customers_Residential!N534+StdO_Customers_Small_Commercial!N534+StdO_Customers_Lighting!N534</f>
        <v>83661</v>
      </c>
      <c r="O534" s="12">
        <f>StdO_Customers_Residential!O534+StdO_Customers_Small_Commercial!O534+StdO_Customers_Lighting!O534</f>
        <v>77758</v>
      </c>
      <c r="P534" s="12">
        <f>StdO_Customers_Residential!P534+StdO_Customers_Small_Commercial!P534+StdO_Customers_Lighting!P534</f>
        <v>75607</v>
      </c>
      <c r="Q534" s="12">
        <f>StdO_Customers_Residential!Q534+StdO_Customers_Small_Commercial!Q534+StdO_Customers_Lighting!Q534</f>
        <v>81293</v>
      </c>
      <c r="R534" s="12">
        <f>StdO_Customers_Residential!R534+StdO_Customers_Small_Commercial!R534+StdO_Customers_Lighting!R534</f>
        <v>84983</v>
      </c>
      <c r="S534" s="12">
        <f>StdO_Customers_Residential!S534+StdO_Customers_Small_Commercial!S534+StdO_Customers_Lighting!S534</f>
        <v>87160</v>
      </c>
      <c r="T534" s="12">
        <f>StdO_Customers_Residential!T534+StdO_Customers_Small_Commercial!T534+StdO_Customers_Lighting!T534</f>
        <v>91206</v>
      </c>
      <c r="U534" s="12">
        <f>StdO_Customers_Residential!U534+StdO_Customers_Small_Commercial!U534+StdO_Customers_Lighting!U534</f>
        <v>94007</v>
      </c>
      <c r="V534" s="12">
        <f>StdO_Customers_Residential!V534+StdO_Customers_Small_Commercial!V534+StdO_Customers_Lighting!V534</f>
        <v>96689</v>
      </c>
      <c r="W534" s="12">
        <f>StdO_Customers_Residential!W534+StdO_Customers_Small_Commercial!W534+StdO_Customers_Lighting!W534</f>
        <v>87368</v>
      </c>
      <c r="X534" s="12">
        <f>StdO_Customers_Residential!X534+StdO_Customers_Small_Commercial!X534+StdO_Customers_Lighting!X534</f>
        <v>69573</v>
      </c>
      <c r="Y534" s="12">
        <f>StdO_Customers_Residential!Y534+StdO_Customers_Small_Commercial!Y534+StdO_Customers_Lighting!Y534</f>
        <v>59547</v>
      </c>
      <c r="AA534" s="2">
        <f>IFERROR(INDEX('Holiday Schedule'!$D$3:$D$24,MATCH(Total_StdO_Customers!A534,'Holiday Schedule'!$C$3:$C$24,0)),0)</f>
        <v>0</v>
      </c>
      <c r="AB534" s="2">
        <f t="shared" si="64"/>
        <v>2</v>
      </c>
      <c r="AC534" s="2">
        <f t="shared" si="65"/>
        <v>1343228</v>
      </c>
      <c r="AD534" s="5">
        <f t="shared" si="66"/>
        <v>410683</v>
      </c>
      <c r="AE534" s="5">
        <f t="shared" si="67"/>
        <v>1753911</v>
      </c>
      <c r="AG534" s="2">
        <f t="shared" si="68"/>
        <v>6</v>
      </c>
      <c r="AH534" s="2">
        <f t="shared" si="69"/>
        <v>2025</v>
      </c>
      <c r="AJ534" s="5">
        <f t="shared" si="70"/>
        <v>96689</v>
      </c>
      <c r="AK534" s="2">
        <f t="shared" si="71"/>
        <v>21</v>
      </c>
    </row>
    <row r="535" spans="1:37" x14ac:dyDescent="0.25">
      <c r="A535" s="4">
        <v>45818</v>
      </c>
      <c r="B535" s="12">
        <f>StdO_Customers_Residential!B535+StdO_Customers_Small_Commercial!B535+StdO_Customers_Lighting!B535</f>
        <v>51003</v>
      </c>
      <c r="C535" s="12">
        <f>StdO_Customers_Residential!C535+StdO_Customers_Small_Commercial!C535+StdO_Customers_Lighting!C535</f>
        <v>46381</v>
      </c>
      <c r="D535" s="12">
        <f>StdO_Customers_Residential!D535+StdO_Customers_Small_Commercial!D535+StdO_Customers_Lighting!D535</f>
        <v>44405</v>
      </c>
      <c r="E535" s="12">
        <f>StdO_Customers_Residential!E535+StdO_Customers_Small_Commercial!E535+StdO_Customers_Lighting!E535</f>
        <v>44790</v>
      </c>
      <c r="F535" s="12">
        <f>StdO_Customers_Residential!F535+StdO_Customers_Small_Commercial!F535+StdO_Customers_Lighting!F535</f>
        <v>47083</v>
      </c>
      <c r="G535" s="12">
        <f>StdO_Customers_Residential!G535+StdO_Customers_Small_Commercial!G535+StdO_Customers_Lighting!G535</f>
        <v>53398</v>
      </c>
      <c r="H535" s="12">
        <f>StdO_Customers_Residential!H535+StdO_Customers_Small_Commercial!H535+StdO_Customers_Lighting!H535</f>
        <v>62997</v>
      </c>
      <c r="I535" s="12">
        <f>StdO_Customers_Residential!I535+StdO_Customers_Small_Commercial!I535+StdO_Customers_Lighting!I535</f>
        <v>79282</v>
      </c>
      <c r="J535" s="12">
        <f>StdO_Customers_Residential!J535+StdO_Customers_Small_Commercial!J535+StdO_Customers_Lighting!J535</f>
        <v>81085</v>
      </c>
      <c r="K535" s="12">
        <f>StdO_Customers_Residential!K535+StdO_Customers_Small_Commercial!K535+StdO_Customers_Lighting!K535</f>
        <v>87438</v>
      </c>
      <c r="L535" s="12">
        <f>StdO_Customers_Residential!L535+StdO_Customers_Small_Commercial!L535+StdO_Customers_Lighting!L535</f>
        <v>83354</v>
      </c>
      <c r="M535" s="12">
        <f>StdO_Customers_Residential!M535+StdO_Customers_Small_Commercial!M535+StdO_Customers_Lighting!M535</f>
        <v>81433</v>
      </c>
      <c r="N535" s="12">
        <f>StdO_Customers_Residential!N535+StdO_Customers_Small_Commercial!N535+StdO_Customers_Lighting!N535</f>
        <v>83392</v>
      </c>
      <c r="O535" s="12">
        <f>StdO_Customers_Residential!O535+StdO_Customers_Small_Commercial!O535+StdO_Customers_Lighting!O535</f>
        <v>77508</v>
      </c>
      <c r="P535" s="12">
        <f>StdO_Customers_Residential!P535+StdO_Customers_Small_Commercial!P535+StdO_Customers_Lighting!P535</f>
        <v>75364</v>
      </c>
      <c r="Q535" s="12">
        <f>StdO_Customers_Residential!Q535+StdO_Customers_Small_Commercial!Q535+StdO_Customers_Lighting!Q535</f>
        <v>81033</v>
      </c>
      <c r="R535" s="12">
        <f>StdO_Customers_Residential!R535+StdO_Customers_Small_Commercial!R535+StdO_Customers_Lighting!R535</f>
        <v>84711</v>
      </c>
      <c r="S535" s="12">
        <f>StdO_Customers_Residential!S535+StdO_Customers_Small_Commercial!S535+StdO_Customers_Lighting!S535</f>
        <v>86880</v>
      </c>
      <c r="T535" s="12">
        <f>StdO_Customers_Residential!T535+StdO_Customers_Small_Commercial!T535+StdO_Customers_Lighting!T535</f>
        <v>90912</v>
      </c>
      <c r="U535" s="12">
        <f>StdO_Customers_Residential!U535+StdO_Customers_Small_Commercial!U535+StdO_Customers_Lighting!U535</f>
        <v>93706</v>
      </c>
      <c r="V535" s="12">
        <f>StdO_Customers_Residential!V535+StdO_Customers_Small_Commercial!V535+StdO_Customers_Lighting!V535</f>
        <v>96393</v>
      </c>
      <c r="W535" s="12">
        <f>StdO_Customers_Residential!W535+StdO_Customers_Small_Commercial!W535+StdO_Customers_Lighting!W535</f>
        <v>87093</v>
      </c>
      <c r="X535" s="12">
        <f>StdO_Customers_Residential!X535+StdO_Customers_Small_Commercial!X535+StdO_Customers_Lighting!X535</f>
        <v>69354</v>
      </c>
      <c r="Y535" s="12">
        <f>StdO_Customers_Residential!Y535+StdO_Customers_Small_Commercial!Y535+StdO_Customers_Lighting!Y535</f>
        <v>59361</v>
      </c>
      <c r="AA535" s="2">
        <f>IFERROR(INDEX('Holiday Schedule'!$D$3:$D$24,MATCH(Total_StdO_Customers!A535,'Holiday Schedule'!$C$3:$C$24,0)),0)</f>
        <v>0</v>
      </c>
      <c r="AB535" s="2">
        <f t="shared" si="64"/>
        <v>3</v>
      </c>
      <c r="AC535" s="2">
        <f t="shared" si="65"/>
        <v>1338938</v>
      </c>
      <c r="AD535" s="5">
        <f t="shared" si="66"/>
        <v>409418</v>
      </c>
      <c r="AE535" s="5">
        <f t="shared" si="67"/>
        <v>1748356</v>
      </c>
      <c r="AG535" s="2">
        <f t="shared" si="68"/>
        <v>6</v>
      </c>
      <c r="AH535" s="2">
        <f t="shared" si="69"/>
        <v>2025</v>
      </c>
      <c r="AJ535" s="5">
        <f t="shared" si="70"/>
        <v>96393</v>
      </c>
      <c r="AK535" s="2">
        <f t="shared" si="71"/>
        <v>21</v>
      </c>
    </row>
    <row r="536" spans="1:37" x14ac:dyDescent="0.25">
      <c r="A536" s="4">
        <v>45819</v>
      </c>
      <c r="B536" s="12">
        <f>StdO_Customers_Residential!B536+StdO_Customers_Small_Commercial!B536+StdO_Customers_Lighting!B536</f>
        <v>50870</v>
      </c>
      <c r="C536" s="12">
        <f>StdO_Customers_Residential!C536+StdO_Customers_Small_Commercial!C536+StdO_Customers_Lighting!C536</f>
        <v>46261</v>
      </c>
      <c r="D536" s="12">
        <f>StdO_Customers_Residential!D536+StdO_Customers_Small_Commercial!D536+StdO_Customers_Lighting!D536</f>
        <v>44289</v>
      </c>
      <c r="E536" s="12">
        <f>StdO_Customers_Residential!E536+StdO_Customers_Small_Commercial!E536+StdO_Customers_Lighting!E536</f>
        <v>44671</v>
      </c>
      <c r="F536" s="12">
        <f>StdO_Customers_Residential!F536+StdO_Customers_Small_Commercial!F536+StdO_Customers_Lighting!F536</f>
        <v>46957</v>
      </c>
      <c r="G536" s="12">
        <f>StdO_Customers_Residential!G536+StdO_Customers_Small_Commercial!G536+StdO_Customers_Lighting!G536</f>
        <v>53257</v>
      </c>
      <c r="H536" s="12">
        <f>StdO_Customers_Residential!H536+StdO_Customers_Small_Commercial!H536+StdO_Customers_Lighting!H536</f>
        <v>62826</v>
      </c>
      <c r="I536" s="12">
        <f>StdO_Customers_Residential!I536+StdO_Customers_Small_Commercial!I536+StdO_Customers_Lighting!I536</f>
        <v>79062</v>
      </c>
      <c r="J536" s="12">
        <f>StdO_Customers_Residential!J536+StdO_Customers_Small_Commercial!J536+StdO_Customers_Lighting!J536</f>
        <v>80868</v>
      </c>
      <c r="K536" s="12">
        <f>StdO_Customers_Residential!K536+StdO_Customers_Small_Commercial!K536+StdO_Customers_Lighting!K536</f>
        <v>87204</v>
      </c>
      <c r="L536" s="12">
        <f>StdO_Customers_Residential!L536+StdO_Customers_Small_Commercial!L536+StdO_Customers_Lighting!L536</f>
        <v>83140</v>
      </c>
      <c r="M536" s="12">
        <f>StdO_Customers_Residential!M536+StdO_Customers_Small_Commercial!M536+StdO_Customers_Lighting!M536</f>
        <v>81226</v>
      </c>
      <c r="N536" s="12">
        <f>StdO_Customers_Residential!N536+StdO_Customers_Small_Commercial!N536+StdO_Customers_Lighting!N536</f>
        <v>83179</v>
      </c>
      <c r="O536" s="12">
        <f>StdO_Customers_Residential!O536+StdO_Customers_Small_Commercial!O536+StdO_Customers_Lighting!O536</f>
        <v>77315</v>
      </c>
      <c r="P536" s="12">
        <f>StdO_Customers_Residential!P536+StdO_Customers_Small_Commercial!P536+StdO_Customers_Lighting!P536</f>
        <v>75180</v>
      </c>
      <c r="Q536" s="12">
        <f>StdO_Customers_Residential!Q536+StdO_Customers_Small_Commercial!Q536+StdO_Customers_Lighting!Q536</f>
        <v>80827</v>
      </c>
      <c r="R536" s="12">
        <f>StdO_Customers_Residential!R536+StdO_Customers_Small_Commercial!R536+StdO_Customers_Lighting!R536</f>
        <v>84487</v>
      </c>
      <c r="S536" s="12">
        <f>StdO_Customers_Residential!S536+StdO_Customers_Small_Commercial!S536+StdO_Customers_Lighting!S536</f>
        <v>86641</v>
      </c>
      <c r="T536" s="12">
        <f>StdO_Customers_Residential!T536+StdO_Customers_Small_Commercial!T536+StdO_Customers_Lighting!T536</f>
        <v>90655</v>
      </c>
      <c r="U536" s="12">
        <f>StdO_Customers_Residential!U536+StdO_Customers_Small_Commercial!U536+StdO_Customers_Lighting!U536</f>
        <v>93435</v>
      </c>
      <c r="V536" s="12">
        <f>StdO_Customers_Residential!V536+StdO_Customers_Small_Commercial!V536+StdO_Customers_Lighting!V536</f>
        <v>96084</v>
      </c>
      <c r="W536" s="12">
        <f>StdO_Customers_Residential!W536+StdO_Customers_Small_Commercial!W536+StdO_Customers_Lighting!W536</f>
        <v>86850</v>
      </c>
      <c r="X536" s="12">
        <f>StdO_Customers_Residential!X536+StdO_Customers_Small_Commercial!X536+StdO_Customers_Lighting!X536</f>
        <v>69162</v>
      </c>
      <c r="Y536" s="12">
        <f>StdO_Customers_Residential!Y536+StdO_Customers_Small_Commercial!Y536+StdO_Customers_Lighting!Y536</f>
        <v>59200</v>
      </c>
      <c r="AA536" s="2">
        <f>IFERROR(INDEX('Holiday Schedule'!$D$3:$D$24,MATCH(Total_StdO_Customers!A536,'Holiday Schedule'!$C$3:$C$24,0)),0)</f>
        <v>0</v>
      </c>
      <c r="AB536" s="2">
        <f t="shared" si="64"/>
        <v>4</v>
      </c>
      <c r="AC536" s="2">
        <f t="shared" si="65"/>
        <v>1335315</v>
      </c>
      <c r="AD536" s="5">
        <f t="shared" si="66"/>
        <v>408331</v>
      </c>
      <c r="AE536" s="5">
        <f t="shared" si="67"/>
        <v>1743646</v>
      </c>
      <c r="AG536" s="2">
        <f t="shared" si="68"/>
        <v>6</v>
      </c>
      <c r="AH536" s="2">
        <f t="shared" si="69"/>
        <v>2025</v>
      </c>
      <c r="AJ536" s="5">
        <f t="shared" si="70"/>
        <v>96084</v>
      </c>
      <c r="AK536" s="2">
        <f t="shared" si="71"/>
        <v>21</v>
      </c>
    </row>
    <row r="537" spans="1:37" x14ac:dyDescent="0.25">
      <c r="A537" s="4">
        <v>45820</v>
      </c>
      <c r="B537" s="12">
        <f>StdO_Customers_Residential!B537+StdO_Customers_Small_Commercial!B537+StdO_Customers_Lighting!B537</f>
        <v>50828</v>
      </c>
      <c r="C537" s="12">
        <f>StdO_Customers_Residential!C537+StdO_Customers_Small_Commercial!C537+StdO_Customers_Lighting!C537</f>
        <v>46225</v>
      </c>
      <c r="D537" s="12">
        <f>StdO_Customers_Residential!D537+StdO_Customers_Small_Commercial!D537+StdO_Customers_Lighting!D537</f>
        <v>44256</v>
      </c>
      <c r="E537" s="12">
        <f>StdO_Customers_Residential!E537+StdO_Customers_Small_Commercial!E537+StdO_Customers_Lighting!E537</f>
        <v>44637</v>
      </c>
      <c r="F537" s="12">
        <f>StdO_Customers_Residential!F537+StdO_Customers_Small_Commercial!F537+StdO_Customers_Lighting!F537</f>
        <v>46923</v>
      </c>
      <c r="G537" s="12">
        <f>StdO_Customers_Residential!G537+StdO_Customers_Small_Commercial!G537+StdO_Customers_Lighting!G537</f>
        <v>53241</v>
      </c>
      <c r="H537" s="12">
        <f>StdO_Customers_Residential!H537+StdO_Customers_Small_Commercial!H537+StdO_Customers_Lighting!H537</f>
        <v>62770</v>
      </c>
      <c r="I537" s="12">
        <f>StdO_Customers_Residential!I537+StdO_Customers_Small_Commercial!I537+StdO_Customers_Lighting!I537</f>
        <v>78989</v>
      </c>
      <c r="J537" s="12">
        <f>StdO_Customers_Residential!J537+StdO_Customers_Small_Commercial!J537+StdO_Customers_Lighting!J537</f>
        <v>80797</v>
      </c>
      <c r="K537" s="12">
        <f>StdO_Customers_Residential!K537+StdO_Customers_Small_Commercial!K537+StdO_Customers_Lighting!K537</f>
        <v>87127</v>
      </c>
      <c r="L537" s="12">
        <f>StdO_Customers_Residential!L537+StdO_Customers_Small_Commercial!L537+StdO_Customers_Lighting!L537</f>
        <v>83071</v>
      </c>
      <c r="M537" s="12">
        <f>StdO_Customers_Residential!M537+StdO_Customers_Small_Commercial!M537+StdO_Customers_Lighting!M537</f>
        <v>81160</v>
      </c>
      <c r="N537" s="12">
        <f>StdO_Customers_Residential!N537+StdO_Customers_Small_Commercial!N537+StdO_Customers_Lighting!N537</f>
        <v>83111</v>
      </c>
      <c r="O537" s="12">
        <f>StdO_Customers_Residential!O537+StdO_Customers_Small_Commercial!O537+StdO_Customers_Lighting!O537</f>
        <v>77254</v>
      </c>
      <c r="P537" s="12">
        <f>StdO_Customers_Residential!P537+StdO_Customers_Small_Commercial!P537+StdO_Customers_Lighting!P537</f>
        <v>75122</v>
      </c>
      <c r="Q537" s="12">
        <f>StdO_Customers_Residential!Q537+StdO_Customers_Small_Commercial!Q537+StdO_Customers_Lighting!Q537</f>
        <v>80762</v>
      </c>
      <c r="R537" s="12">
        <f>StdO_Customers_Residential!R537+StdO_Customers_Small_Commercial!R537+StdO_Customers_Lighting!R537</f>
        <v>84415</v>
      </c>
      <c r="S537" s="12">
        <f>StdO_Customers_Residential!S537+StdO_Customers_Small_Commercial!S537+StdO_Customers_Lighting!S537</f>
        <v>86562</v>
      </c>
      <c r="T537" s="12">
        <f>StdO_Customers_Residential!T537+StdO_Customers_Small_Commercial!T537+StdO_Customers_Lighting!T537</f>
        <v>90570</v>
      </c>
      <c r="U537" s="12">
        <f>StdO_Customers_Residential!U537+StdO_Customers_Small_Commercial!U537+StdO_Customers_Lighting!U537</f>
        <v>93344</v>
      </c>
      <c r="V537" s="12">
        <f>StdO_Customers_Residential!V537+StdO_Customers_Small_Commercial!V537+StdO_Customers_Lighting!V537</f>
        <v>96002</v>
      </c>
      <c r="W537" s="12">
        <f>StdO_Customers_Residential!W537+StdO_Customers_Small_Commercial!W537+StdO_Customers_Lighting!W537</f>
        <v>86768</v>
      </c>
      <c r="X537" s="12">
        <f>StdO_Customers_Residential!X537+StdO_Customers_Small_Commercial!X537+StdO_Customers_Lighting!X537</f>
        <v>69102</v>
      </c>
      <c r="Y537" s="12">
        <f>StdO_Customers_Residential!Y537+StdO_Customers_Small_Commercial!Y537+StdO_Customers_Lighting!Y537</f>
        <v>59152</v>
      </c>
      <c r="AA537" s="2">
        <f>IFERROR(INDEX('Holiday Schedule'!$D$3:$D$24,MATCH(Total_StdO_Customers!A537,'Holiday Schedule'!$C$3:$C$24,0)),0)</f>
        <v>0</v>
      </c>
      <c r="AB537" s="2">
        <f t="shared" si="64"/>
        <v>5</v>
      </c>
      <c r="AC537" s="2">
        <f t="shared" si="65"/>
        <v>1334156</v>
      </c>
      <c r="AD537" s="5">
        <f t="shared" si="66"/>
        <v>408032</v>
      </c>
      <c r="AE537" s="5">
        <f t="shared" si="67"/>
        <v>1742188</v>
      </c>
      <c r="AG537" s="2">
        <f t="shared" si="68"/>
        <v>6</v>
      </c>
      <c r="AH537" s="2">
        <f t="shared" si="69"/>
        <v>2025</v>
      </c>
      <c r="AJ537" s="5">
        <f t="shared" si="70"/>
        <v>96002</v>
      </c>
      <c r="AK537" s="2">
        <f t="shared" si="71"/>
        <v>21</v>
      </c>
    </row>
    <row r="538" spans="1:37" x14ac:dyDescent="0.25">
      <c r="A538" s="4">
        <v>45821</v>
      </c>
      <c r="B538" s="12">
        <f>StdO_Customers_Residential!B538+StdO_Customers_Small_Commercial!B538+StdO_Customers_Lighting!B538</f>
        <v>50780</v>
      </c>
      <c r="C538" s="12">
        <f>StdO_Customers_Residential!C538+StdO_Customers_Small_Commercial!C538+StdO_Customers_Lighting!C538</f>
        <v>46182</v>
      </c>
      <c r="D538" s="12">
        <f>StdO_Customers_Residential!D538+StdO_Customers_Small_Commercial!D538+StdO_Customers_Lighting!D538</f>
        <v>44213</v>
      </c>
      <c r="E538" s="12">
        <f>StdO_Customers_Residential!E538+StdO_Customers_Small_Commercial!E538+StdO_Customers_Lighting!E538</f>
        <v>44597</v>
      </c>
      <c r="F538" s="12">
        <f>StdO_Customers_Residential!F538+StdO_Customers_Small_Commercial!F538+StdO_Customers_Lighting!F538</f>
        <v>46870</v>
      </c>
      <c r="G538" s="12">
        <f>StdO_Customers_Residential!G538+StdO_Customers_Small_Commercial!G538+StdO_Customers_Lighting!G538</f>
        <v>53157</v>
      </c>
      <c r="H538" s="12">
        <f>StdO_Customers_Residential!H538+StdO_Customers_Small_Commercial!H538+StdO_Customers_Lighting!H538</f>
        <v>62707</v>
      </c>
      <c r="I538" s="12">
        <f>StdO_Customers_Residential!I538+StdO_Customers_Small_Commercial!I538+StdO_Customers_Lighting!I538</f>
        <v>78909</v>
      </c>
      <c r="J538" s="12">
        <f>StdO_Customers_Residential!J538+StdO_Customers_Small_Commercial!J538+StdO_Customers_Lighting!J538</f>
        <v>80713</v>
      </c>
      <c r="K538" s="12">
        <f>StdO_Customers_Residential!K538+StdO_Customers_Small_Commercial!K538+StdO_Customers_Lighting!K538</f>
        <v>87037</v>
      </c>
      <c r="L538" s="12">
        <f>StdO_Customers_Residential!L538+StdO_Customers_Small_Commercial!L538+StdO_Customers_Lighting!L538</f>
        <v>82982</v>
      </c>
      <c r="M538" s="12">
        <f>StdO_Customers_Residential!M538+StdO_Customers_Small_Commercial!M538+StdO_Customers_Lighting!M538</f>
        <v>81072</v>
      </c>
      <c r="N538" s="12">
        <f>StdO_Customers_Residential!N538+StdO_Customers_Small_Commercial!N538+StdO_Customers_Lighting!N538</f>
        <v>83022</v>
      </c>
      <c r="O538" s="12">
        <f>StdO_Customers_Residential!O538+StdO_Customers_Small_Commercial!O538+StdO_Customers_Lighting!O538</f>
        <v>77170</v>
      </c>
      <c r="P538" s="12">
        <f>StdO_Customers_Residential!P538+StdO_Customers_Small_Commercial!P538+StdO_Customers_Lighting!P538</f>
        <v>75040</v>
      </c>
      <c r="Q538" s="12">
        <f>StdO_Customers_Residential!Q538+StdO_Customers_Small_Commercial!Q538+StdO_Customers_Lighting!Q538</f>
        <v>80674</v>
      </c>
      <c r="R538" s="12">
        <f>StdO_Customers_Residential!R538+StdO_Customers_Small_Commercial!R538+StdO_Customers_Lighting!R538</f>
        <v>84326</v>
      </c>
      <c r="S538" s="12">
        <f>StdO_Customers_Residential!S538+StdO_Customers_Small_Commercial!S538+StdO_Customers_Lighting!S538</f>
        <v>86474</v>
      </c>
      <c r="T538" s="12">
        <f>StdO_Customers_Residential!T538+StdO_Customers_Small_Commercial!T538+StdO_Customers_Lighting!T538</f>
        <v>90480</v>
      </c>
      <c r="U538" s="12">
        <f>StdO_Customers_Residential!U538+StdO_Customers_Small_Commercial!U538+StdO_Customers_Lighting!U538</f>
        <v>93252</v>
      </c>
      <c r="V538" s="12">
        <f>StdO_Customers_Residential!V538+StdO_Customers_Small_Commercial!V538+StdO_Customers_Lighting!V538</f>
        <v>95900</v>
      </c>
      <c r="W538" s="12">
        <f>StdO_Customers_Residential!W538+StdO_Customers_Small_Commercial!W538+StdO_Customers_Lighting!W538</f>
        <v>86691</v>
      </c>
      <c r="X538" s="12">
        <f>StdO_Customers_Residential!X538+StdO_Customers_Small_Commercial!X538+StdO_Customers_Lighting!X538</f>
        <v>69041</v>
      </c>
      <c r="Y538" s="12">
        <f>StdO_Customers_Residential!Y538+StdO_Customers_Small_Commercial!Y538+StdO_Customers_Lighting!Y538</f>
        <v>59097</v>
      </c>
      <c r="AA538" s="2">
        <f>IFERROR(INDEX('Holiday Schedule'!$D$3:$D$24,MATCH(Total_StdO_Customers!A538,'Holiday Schedule'!$C$3:$C$24,0)),0)</f>
        <v>0</v>
      </c>
      <c r="AB538" s="2">
        <f t="shared" si="64"/>
        <v>6</v>
      </c>
      <c r="AC538" s="2">
        <f t="shared" si="65"/>
        <v>1332783</v>
      </c>
      <c r="AD538" s="5">
        <f t="shared" si="66"/>
        <v>407603</v>
      </c>
      <c r="AE538" s="5">
        <f t="shared" si="67"/>
        <v>1740386</v>
      </c>
      <c r="AG538" s="2">
        <f t="shared" si="68"/>
        <v>6</v>
      </c>
      <c r="AH538" s="2">
        <f t="shared" si="69"/>
        <v>2025</v>
      </c>
      <c r="AJ538" s="5">
        <f t="shared" si="70"/>
        <v>95900</v>
      </c>
      <c r="AK538" s="2">
        <f t="shared" si="71"/>
        <v>21</v>
      </c>
    </row>
    <row r="539" spans="1:37" x14ac:dyDescent="0.25">
      <c r="A539" s="4">
        <v>45822</v>
      </c>
      <c r="B539" s="12">
        <f>StdO_Customers_Residential!B539+StdO_Customers_Small_Commercial!B539+StdO_Customers_Lighting!B539</f>
        <v>51261</v>
      </c>
      <c r="C539" s="12">
        <f>StdO_Customers_Residential!C539+StdO_Customers_Small_Commercial!C539+StdO_Customers_Lighting!C539</f>
        <v>46562</v>
      </c>
      <c r="D539" s="12">
        <f>StdO_Customers_Residential!D539+StdO_Customers_Small_Commercial!D539+StdO_Customers_Lighting!D539</f>
        <v>44900</v>
      </c>
      <c r="E539" s="12">
        <f>StdO_Customers_Residential!E539+StdO_Customers_Small_Commercial!E539+StdO_Customers_Lighting!E539</f>
        <v>44215</v>
      </c>
      <c r="F539" s="12">
        <f>StdO_Customers_Residential!F539+StdO_Customers_Small_Commercial!F539+StdO_Customers_Lighting!F539</f>
        <v>45900</v>
      </c>
      <c r="G539" s="12">
        <f>StdO_Customers_Residential!G539+StdO_Customers_Small_Commercial!G539+StdO_Customers_Lighting!G539</f>
        <v>51376</v>
      </c>
      <c r="H539" s="12">
        <f>StdO_Customers_Residential!H539+StdO_Customers_Small_Commercial!H539+StdO_Customers_Lighting!H539</f>
        <v>59262</v>
      </c>
      <c r="I539" s="12">
        <f>StdO_Customers_Residential!I539+StdO_Customers_Small_Commercial!I539+StdO_Customers_Lighting!I539</f>
        <v>73443</v>
      </c>
      <c r="J539" s="12">
        <f>StdO_Customers_Residential!J539+StdO_Customers_Small_Commercial!J539+StdO_Customers_Lighting!J539</f>
        <v>80988</v>
      </c>
      <c r="K539" s="12">
        <f>StdO_Customers_Residential!K539+StdO_Customers_Small_Commercial!K539+StdO_Customers_Lighting!K539</f>
        <v>92356</v>
      </c>
      <c r="L539" s="12">
        <f>StdO_Customers_Residential!L539+StdO_Customers_Small_Commercial!L539+StdO_Customers_Lighting!L539</f>
        <v>87998</v>
      </c>
      <c r="M539" s="12">
        <f>StdO_Customers_Residential!M539+StdO_Customers_Small_Commercial!M539+StdO_Customers_Lighting!M539</f>
        <v>84962</v>
      </c>
      <c r="N539" s="12">
        <f>StdO_Customers_Residential!N539+StdO_Customers_Small_Commercial!N539+StdO_Customers_Lighting!N539</f>
        <v>83995</v>
      </c>
      <c r="O539" s="12">
        <f>StdO_Customers_Residential!O539+StdO_Customers_Small_Commercial!O539+StdO_Customers_Lighting!O539</f>
        <v>79025</v>
      </c>
      <c r="P539" s="12">
        <f>StdO_Customers_Residential!P539+StdO_Customers_Small_Commercial!P539+StdO_Customers_Lighting!P539</f>
        <v>78413</v>
      </c>
      <c r="Q539" s="12">
        <f>StdO_Customers_Residential!Q539+StdO_Customers_Small_Commercial!Q539+StdO_Customers_Lighting!Q539</f>
        <v>79544</v>
      </c>
      <c r="R539" s="12">
        <f>StdO_Customers_Residential!R539+StdO_Customers_Small_Commercial!R539+StdO_Customers_Lighting!R539</f>
        <v>82111</v>
      </c>
      <c r="S539" s="12">
        <f>StdO_Customers_Residential!S539+StdO_Customers_Small_Commercial!S539+StdO_Customers_Lighting!S539</f>
        <v>85781</v>
      </c>
      <c r="T539" s="12">
        <f>StdO_Customers_Residential!T539+StdO_Customers_Small_Commercial!T539+StdO_Customers_Lighting!T539</f>
        <v>89890</v>
      </c>
      <c r="U539" s="12">
        <f>StdO_Customers_Residential!U539+StdO_Customers_Small_Commercial!U539+StdO_Customers_Lighting!U539</f>
        <v>93455</v>
      </c>
      <c r="V539" s="12">
        <f>StdO_Customers_Residential!V539+StdO_Customers_Small_Commercial!V539+StdO_Customers_Lighting!V539</f>
        <v>92980</v>
      </c>
      <c r="W539" s="12">
        <f>StdO_Customers_Residential!W539+StdO_Customers_Small_Commercial!W539+StdO_Customers_Lighting!W539</f>
        <v>85883</v>
      </c>
      <c r="X539" s="12">
        <f>StdO_Customers_Residential!X539+StdO_Customers_Small_Commercial!X539+StdO_Customers_Lighting!X539</f>
        <v>69756</v>
      </c>
      <c r="Y539" s="12">
        <f>StdO_Customers_Residential!Y539+StdO_Customers_Small_Commercial!Y539+StdO_Customers_Lighting!Y539</f>
        <v>59562</v>
      </c>
      <c r="AA539" s="2">
        <f>IFERROR(INDEX('Holiday Schedule'!$D$3:$D$24,MATCH(Total_StdO_Customers!A539,'Holiday Schedule'!$C$3:$C$24,0)),0)</f>
        <v>0</v>
      </c>
      <c r="AB539" s="2">
        <f t="shared" si="64"/>
        <v>7</v>
      </c>
      <c r="AC539" s="2">
        <f t="shared" si="65"/>
        <v>0</v>
      </c>
      <c r="AD539" s="5">
        <f t="shared" si="66"/>
        <v>1743618</v>
      </c>
      <c r="AE539" s="5">
        <f t="shared" si="67"/>
        <v>1743618</v>
      </c>
      <c r="AG539" s="2">
        <f t="shared" si="68"/>
        <v>6</v>
      </c>
      <c r="AH539" s="2">
        <f t="shared" si="69"/>
        <v>2025</v>
      </c>
      <c r="AJ539" s="5">
        <f t="shared" si="70"/>
        <v>93455</v>
      </c>
      <c r="AK539" s="2">
        <f t="shared" si="71"/>
        <v>20</v>
      </c>
    </row>
    <row r="540" spans="1:37" x14ac:dyDescent="0.25">
      <c r="A540" s="4">
        <v>45823</v>
      </c>
      <c r="B540" s="12">
        <f>StdO_Customers_Residential!B540+StdO_Customers_Small_Commercial!B540+StdO_Customers_Lighting!B540</f>
        <v>51261</v>
      </c>
      <c r="C540" s="12">
        <f>StdO_Customers_Residential!C540+StdO_Customers_Small_Commercial!C540+StdO_Customers_Lighting!C540</f>
        <v>46560</v>
      </c>
      <c r="D540" s="12">
        <f>StdO_Customers_Residential!D540+StdO_Customers_Small_Commercial!D540+StdO_Customers_Lighting!D540</f>
        <v>44901</v>
      </c>
      <c r="E540" s="12">
        <f>StdO_Customers_Residential!E540+StdO_Customers_Small_Commercial!E540+StdO_Customers_Lighting!E540</f>
        <v>44221</v>
      </c>
      <c r="F540" s="12">
        <f>StdO_Customers_Residential!F540+StdO_Customers_Small_Commercial!F540+StdO_Customers_Lighting!F540</f>
        <v>45908</v>
      </c>
      <c r="G540" s="12">
        <f>StdO_Customers_Residential!G540+StdO_Customers_Small_Commercial!G540+StdO_Customers_Lighting!G540</f>
        <v>51367</v>
      </c>
      <c r="H540" s="12">
        <f>StdO_Customers_Residential!H540+StdO_Customers_Small_Commercial!H540+StdO_Customers_Lighting!H540</f>
        <v>59262</v>
      </c>
      <c r="I540" s="12">
        <f>StdO_Customers_Residential!I540+StdO_Customers_Small_Commercial!I540+StdO_Customers_Lighting!I540</f>
        <v>73444</v>
      </c>
      <c r="J540" s="12">
        <f>StdO_Customers_Residential!J540+StdO_Customers_Small_Commercial!J540+StdO_Customers_Lighting!J540</f>
        <v>80988</v>
      </c>
      <c r="K540" s="12">
        <f>StdO_Customers_Residential!K540+StdO_Customers_Small_Commercial!K540+StdO_Customers_Lighting!K540</f>
        <v>92357</v>
      </c>
      <c r="L540" s="12">
        <f>StdO_Customers_Residential!L540+StdO_Customers_Small_Commercial!L540+StdO_Customers_Lighting!L540</f>
        <v>88000</v>
      </c>
      <c r="M540" s="12">
        <f>StdO_Customers_Residential!M540+StdO_Customers_Small_Commercial!M540+StdO_Customers_Lighting!M540</f>
        <v>84963</v>
      </c>
      <c r="N540" s="12">
        <f>StdO_Customers_Residential!N540+StdO_Customers_Small_Commercial!N540+StdO_Customers_Lighting!N540</f>
        <v>83998</v>
      </c>
      <c r="O540" s="12">
        <f>StdO_Customers_Residential!O540+StdO_Customers_Small_Commercial!O540+StdO_Customers_Lighting!O540</f>
        <v>79027</v>
      </c>
      <c r="P540" s="12">
        <f>StdO_Customers_Residential!P540+StdO_Customers_Small_Commercial!P540+StdO_Customers_Lighting!P540</f>
        <v>78414</v>
      </c>
      <c r="Q540" s="12">
        <f>StdO_Customers_Residential!Q540+StdO_Customers_Small_Commercial!Q540+StdO_Customers_Lighting!Q540</f>
        <v>79546</v>
      </c>
      <c r="R540" s="12">
        <f>StdO_Customers_Residential!R540+StdO_Customers_Small_Commercial!R540+StdO_Customers_Lighting!R540</f>
        <v>82112</v>
      </c>
      <c r="S540" s="12">
        <f>StdO_Customers_Residential!S540+StdO_Customers_Small_Commercial!S540+StdO_Customers_Lighting!S540</f>
        <v>85782</v>
      </c>
      <c r="T540" s="12">
        <f>StdO_Customers_Residential!T540+StdO_Customers_Small_Commercial!T540+StdO_Customers_Lighting!T540</f>
        <v>89890</v>
      </c>
      <c r="U540" s="12">
        <f>StdO_Customers_Residential!U540+StdO_Customers_Small_Commercial!U540+StdO_Customers_Lighting!U540</f>
        <v>93455</v>
      </c>
      <c r="V540" s="12">
        <f>StdO_Customers_Residential!V540+StdO_Customers_Small_Commercial!V540+StdO_Customers_Lighting!V540</f>
        <v>92984</v>
      </c>
      <c r="W540" s="12">
        <f>StdO_Customers_Residential!W540+StdO_Customers_Small_Commercial!W540+StdO_Customers_Lighting!W540</f>
        <v>85883</v>
      </c>
      <c r="X540" s="12">
        <f>StdO_Customers_Residential!X540+StdO_Customers_Small_Commercial!X540+StdO_Customers_Lighting!X540</f>
        <v>69755</v>
      </c>
      <c r="Y540" s="12">
        <f>StdO_Customers_Residential!Y540+StdO_Customers_Small_Commercial!Y540+StdO_Customers_Lighting!Y540</f>
        <v>59562</v>
      </c>
      <c r="AA540" s="2">
        <f>IFERROR(INDEX('Holiday Schedule'!$D$3:$D$24,MATCH(Total_StdO_Customers!A540,'Holiday Schedule'!$C$3:$C$24,0)),0)</f>
        <v>0</v>
      </c>
      <c r="AB540" s="2">
        <f t="shared" si="64"/>
        <v>1</v>
      </c>
      <c r="AC540" s="2">
        <f t="shared" si="65"/>
        <v>0</v>
      </c>
      <c r="AD540" s="5">
        <f t="shared" si="66"/>
        <v>1743640</v>
      </c>
      <c r="AE540" s="5">
        <f t="shared" si="67"/>
        <v>1743640</v>
      </c>
      <c r="AG540" s="2">
        <f t="shared" si="68"/>
        <v>6</v>
      </c>
      <c r="AH540" s="2">
        <f t="shared" si="69"/>
        <v>2025</v>
      </c>
      <c r="AJ540" s="5">
        <f t="shared" si="70"/>
        <v>93455</v>
      </c>
      <c r="AK540" s="2">
        <f t="shared" si="71"/>
        <v>20</v>
      </c>
    </row>
    <row r="541" spans="1:37" x14ac:dyDescent="0.25">
      <c r="A541" s="4">
        <v>45824</v>
      </c>
      <c r="B541" s="12">
        <f>StdO_Customers_Residential!B541+StdO_Customers_Small_Commercial!B541+StdO_Customers_Lighting!B541</f>
        <v>50787</v>
      </c>
      <c r="C541" s="12">
        <f>StdO_Customers_Residential!C541+StdO_Customers_Small_Commercial!C541+StdO_Customers_Lighting!C541</f>
        <v>46191</v>
      </c>
      <c r="D541" s="12">
        <f>StdO_Customers_Residential!D541+StdO_Customers_Small_Commercial!D541+StdO_Customers_Lighting!D541</f>
        <v>44227</v>
      </c>
      <c r="E541" s="12">
        <f>StdO_Customers_Residential!E541+StdO_Customers_Small_Commercial!E541+StdO_Customers_Lighting!E541</f>
        <v>44609</v>
      </c>
      <c r="F541" s="12">
        <f>StdO_Customers_Residential!F541+StdO_Customers_Small_Commercial!F541+StdO_Customers_Lighting!F541</f>
        <v>46889</v>
      </c>
      <c r="G541" s="12">
        <f>StdO_Customers_Residential!G541+StdO_Customers_Small_Commercial!G541+StdO_Customers_Lighting!G541</f>
        <v>53167</v>
      </c>
      <c r="H541" s="12">
        <f>StdO_Customers_Residential!H541+StdO_Customers_Small_Commercial!H541+StdO_Customers_Lighting!H541</f>
        <v>62706</v>
      </c>
      <c r="I541" s="12">
        <f>StdO_Customers_Residential!I541+StdO_Customers_Small_Commercial!I541+StdO_Customers_Lighting!I541</f>
        <v>78907</v>
      </c>
      <c r="J541" s="12">
        <f>StdO_Customers_Residential!J541+StdO_Customers_Small_Commercial!J541+StdO_Customers_Lighting!J541</f>
        <v>80729</v>
      </c>
      <c r="K541" s="12">
        <f>StdO_Customers_Residential!K541+StdO_Customers_Small_Commercial!K541+StdO_Customers_Lighting!K541</f>
        <v>87052</v>
      </c>
      <c r="L541" s="12">
        <f>StdO_Customers_Residential!L541+StdO_Customers_Small_Commercial!L541+StdO_Customers_Lighting!L541</f>
        <v>83011</v>
      </c>
      <c r="M541" s="12">
        <f>StdO_Customers_Residential!M541+StdO_Customers_Small_Commercial!M541+StdO_Customers_Lighting!M541</f>
        <v>81106</v>
      </c>
      <c r="N541" s="12">
        <f>StdO_Customers_Residential!N541+StdO_Customers_Small_Commercial!N541+StdO_Customers_Lighting!N541</f>
        <v>83056</v>
      </c>
      <c r="O541" s="12">
        <f>StdO_Customers_Residential!O541+StdO_Customers_Small_Commercial!O541+StdO_Customers_Lighting!O541</f>
        <v>77211</v>
      </c>
      <c r="P541" s="12">
        <f>StdO_Customers_Residential!P541+StdO_Customers_Small_Commercial!P541+StdO_Customers_Lighting!P541</f>
        <v>75085</v>
      </c>
      <c r="Q541" s="12">
        <f>StdO_Customers_Residential!Q541+StdO_Customers_Small_Commercial!Q541+StdO_Customers_Lighting!Q541</f>
        <v>80711</v>
      </c>
      <c r="R541" s="12">
        <f>StdO_Customers_Residential!R541+StdO_Customers_Small_Commercial!R541+StdO_Customers_Lighting!R541</f>
        <v>84349</v>
      </c>
      <c r="S541" s="12">
        <f>StdO_Customers_Residential!S541+StdO_Customers_Small_Commercial!S541+StdO_Customers_Lighting!S541</f>
        <v>86477</v>
      </c>
      <c r="T541" s="12">
        <f>StdO_Customers_Residential!T541+StdO_Customers_Small_Commercial!T541+StdO_Customers_Lighting!T541</f>
        <v>90472</v>
      </c>
      <c r="U541" s="12">
        <f>StdO_Customers_Residential!U541+StdO_Customers_Small_Commercial!U541+StdO_Customers_Lighting!U541</f>
        <v>93234</v>
      </c>
      <c r="V541" s="12">
        <f>StdO_Customers_Residential!V541+StdO_Customers_Small_Commercial!V541+StdO_Customers_Lighting!V541</f>
        <v>95860</v>
      </c>
      <c r="W541" s="12">
        <f>StdO_Customers_Residential!W541+StdO_Customers_Small_Commercial!W541+StdO_Customers_Lighting!W541</f>
        <v>86661</v>
      </c>
      <c r="X541" s="12">
        <f>StdO_Customers_Residential!X541+StdO_Customers_Small_Commercial!X541+StdO_Customers_Lighting!X541</f>
        <v>69015</v>
      </c>
      <c r="Y541" s="12">
        <f>StdO_Customers_Residential!Y541+StdO_Customers_Small_Commercial!Y541+StdO_Customers_Lighting!Y541</f>
        <v>59080</v>
      </c>
      <c r="AA541" s="2">
        <f>IFERROR(INDEX('Holiday Schedule'!$D$3:$D$24,MATCH(Total_StdO_Customers!A541,'Holiday Schedule'!$C$3:$C$24,0)),0)</f>
        <v>0</v>
      </c>
      <c r="AB541" s="2">
        <f t="shared" si="64"/>
        <v>2</v>
      </c>
      <c r="AC541" s="2">
        <f t="shared" si="65"/>
        <v>1332936</v>
      </c>
      <c r="AD541" s="5">
        <f t="shared" si="66"/>
        <v>407656</v>
      </c>
      <c r="AE541" s="5">
        <f t="shared" si="67"/>
        <v>1740592</v>
      </c>
      <c r="AG541" s="2">
        <f t="shared" si="68"/>
        <v>6</v>
      </c>
      <c r="AH541" s="2">
        <f t="shared" si="69"/>
        <v>2025</v>
      </c>
      <c r="AJ541" s="5">
        <f t="shared" si="70"/>
        <v>95860</v>
      </c>
      <c r="AK541" s="2">
        <f t="shared" si="71"/>
        <v>21</v>
      </c>
    </row>
    <row r="542" spans="1:37" x14ac:dyDescent="0.25">
      <c r="A542" s="4">
        <v>45825</v>
      </c>
      <c r="B542" s="12">
        <f>StdO_Customers_Residential!B542+StdO_Customers_Small_Commercial!B542+StdO_Customers_Lighting!B542</f>
        <v>50722</v>
      </c>
      <c r="C542" s="12">
        <f>StdO_Customers_Residential!C542+StdO_Customers_Small_Commercial!C542+StdO_Customers_Lighting!C542</f>
        <v>46132</v>
      </c>
      <c r="D542" s="12">
        <f>StdO_Customers_Residential!D542+StdO_Customers_Small_Commercial!D542+StdO_Customers_Lighting!D542</f>
        <v>44168</v>
      </c>
      <c r="E542" s="12">
        <f>StdO_Customers_Residential!E542+StdO_Customers_Small_Commercial!E542+StdO_Customers_Lighting!E542</f>
        <v>44549</v>
      </c>
      <c r="F542" s="12">
        <f>StdO_Customers_Residential!F542+StdO_Customers_Small_Commercial!F542+StdO_Customers_Lighting!F542</f>
        <v>46827</v>
      </c>
      <c r="G542" s="12">
        <f>StdO_Customers_Residential!G542+StdO_Customers_Small_Commercial!G542+StdO_Customers_Lighting!G542</f>
        <v>53110</v>
      </c>
      <c r="H542" s="12">
        <f>StdO_Customers_Residential!H542+StdO_Customers_Small_Commercial!H542+StdO_Customers_Lighting!H542</f>
        <v>62634</v>
      </c>
      <c r="I542" s="12">
        <f>StdO_Customers_Residential!I542+StdO_Customers_Small_Commercial!I542+StdO_Customers_Lighting!I542</f>
        <v>78812</v>
      </c>
      <c r="J542" s="12">
        <f>StdO_Customers_Residential!J542+StdO_Customers_Small_Commercial!J542+StdO_Customers_Lighting!J542</f>
        <v>80628</v>
      </c>
      <c r="K542" s="12">
        <f>StdO_Customers_Residential!K542+StdO_Customers_Small_Commercial!K542+StdO_Customers_Lighting!K542</f>
        <v>86944</v>
      </c>
      <c r="L542" s="12">
        <f>StdO_Customers_Residential!L542+StdO_Customers_Small_Commercial!L542+StdO_Customers_Lighting!L542</f>
        <v>82905</v>
      </c>
      <c r="M542" s="12">
        <f>StdO_Customers_Residential!M542+StdO_Customers_Small_Commercial!M542+StdO_Customers_Lighting!M542</f>
        <v>81026</v>
      </c>
      <c r="N542" s="12">
        <f>StdO_Customers_Residential!N542+StdO_Customers_Small_Commercial!N542+StdO_Customers_Lighting!N542</f>
        <v>82958</v>
      </c>
      <c r="O542" s="12">
        <f>StdO_Customers_Residential!O542+StdO_Customers_Small_Commercial!O542+StdO_Customers_Lighting!O542</f>
        <v>77111</v>
      </c>
      <c r="P542" s="12">
        <f>StdO_Customers_Residential!P542+StdO_Customers_Small_Commercial!P542+StdO_Customers_Lighting!P542</f>
        <v>74986</v>
      </c>
      <c r="Q542" s="12">
        <f>StdO_Customers_Residential!Q542+StdO_Customers_Small_Commercial!Q542+StdO_Customers_Lighting!Q542</f>
        <v>80608</v>
      </c>
      <c r="R542" s="12">
        <f>StdO_Customers_Residential!R542+StdO_Customers_Small_Commercial!R542+StdO_Customers_Lighting!R542</f>
        <v>84252</v>
      </c>
      <c r="S542" s="12">
        <f>StdO_Customers_Residential!S542+StdO_Customers_Small_Commercial!S542+StdO_Customers_Lighting!S542</f>
        <v>86382</v>
      </c>
      <c r="T542" s="12">
        <f>StdO_Customers_Residential!T542+StdO_Customers_Small_Commercial!T542+StdO_Customers_Lighting!T542</f>
        <v>90366</v>
      </c>
      <c r="U542" s="12">
        <f>StdO_Customers_Residential!U542+StdO_Customers_Small_Commercial!U542+StdO_Customers_Lighting!U542</f>
        <v>93123</v>
      </c>
      <c r="V542" s="12">
        <f>StdO_Customers_Residential!V542+StdO_Customers_Small_Commercial!V542+StdO_Customers_Lighting!V542</f>
        <v>95770</v>
      </c>
      <c r="W542" s="12">
        <f>StdO_Customers_Residential!W542+StdO_Customers_Small_Commercial!W542+StdO_Customers_Lighting!W542</f>
        <v>86577</v>
      </c>
      <c r="X542" s="12">
        <f>StdO_Customers_Residential!X542+StdO_Customers_Small_Commercial!X542+StdO_Customers_Lighting!X542</f>
        <v>68952</v>
      </c>
      <c r="Y542" s="12">
        <f>StdO_Customers_Residential!Y542+StdO_Customers_Small_Commercial!Y542+StdO_Customers_Lighting!Y542</f>
        <v>59031</v>
      </c>
      <c r="AA542" s="2">
        <f>IFERROR(INDEX('Holiday Schedule'!$D$3:$D$24,MATCH(Total_StdO_Customers!A542,'Holiday Schedule'!$C$3:$C$24,0)),0)</f>
        <v>0</v>
      </c>
      <c r="AB542" s="2">
        <f t="shared" si="64"/>
        <v>3</v>
      </c>
      <c r="AC542" s="2">
        <f t="shared" si="65"/>
        <v>1331400</v>
      </c>
      <c r="AD542" s="5">
        <f t="shared" si="66"/>
        <v>407173</v>
      </c>
      <c r="AE542" s="5">
        <f t="shared" si="67"/>
        <v>1738573</v>
      </c>
      <c r="AG542" s="2">
        <f t="shared" si="68"/>
        <v>6</v>
      </c>
      <c r="AH542" s="2">
        <f t="shared" si="69"/>
        <v>2025</v>
      </c>
      <c r="AJ542" s="5">
        <f t="shared" si="70"/>
        <v>95770</v>
      </c>
      <c r="AK542" s="2">
        <f t="shared" si="71"/>
        <v>21</v>
      </c>
    </row>
    <row r="543" spans="1:37" x14ac:dyDescent="0.25">
      <c r="A543" s="4">
        <v>45826</v>
      </c>
      <c r="B543" s="12">
        <f>StdO_Customers_Residential!B543+StdO_Customers_Small_Commercial!B543+StdO_Customers_Lighting!B543</f>
        <v>50719</v>
      </c>
      <c r="C543" s="12">
        <f>StdO_Customers_Residential!C543+StdO_Customers_Small_Commercial!C543+StdO_Customers_Lighting!C543</f>
        <v>46132</v>
      </c>
      <c r="D543" s="12">
        <f>StdO_Customers_Residential!D543+StdO_Customers_Small_Commercial!D543+StdO_Customers_Lighting!D543</f>
        <v>44167</v>
      </c>
      <c r="E543" s="12">
        <f>StdO_Customers_Residential!E543+StdO_Customers_Small_Commercial!E543+StdO_Customers_Lighting!E543</f>
        <v>44548</v>
      </c>
      <c r="F543" s="12">
        <f>StdO_Customers_Residential!F543+StdO_Customers_Small_Commercial!F543+StdO_Customers_Lighting!F543</f>
        <v>46830</v>
      </c>
      <c r="G543" s="12">
        <f>StdO_Customers_Residential!G543+StdO_Customers_Small_Commercial!G543+StdO_Customers_Lighting!G543</f>
        <v>53131</v>
      </c>
      <c r="H543" s="12">
        <f>StdO_Customers_Residential!H543+StdO_Customers_Small_Commercial!H543+StdO_Customers_Lighting!H543</f>
        <v>62612</v>
      </c>
      <c r="I543" s="12">
        <f>StdO_Customers_Residential!I543+StdO_Customers_Small_Commercial!I543+StdO_Customers_Lighting!I543</f>
        <v>78781</v>
      </c>
      <c r="J543" s="12">
        <f>StdO_Customers_Residential!J543+StdO_Customers_Small_Commercial!J543+StdO_Customers_Lighting!J543</f>
        <v>80600</v>
      </c>
      <c r="K543" s="12">
        <f>StdO_Customers_Residential!K543+StdO_Customers_Small_Commercial!K543+StdO_Customers_Lighting!K543</f>
        <v>86914</v>
      </c>
      <c r="L543" s="12">
        <f>StdO_Customers_Residential!L543+StdO_Customers_Small_Commercial!L543+StdO_Customers_Lighting!L543</f>
        <v>82880</v>
      </c>
      <c r="M543" s="12">
        <f>StdO_Customers_Residential!M543+StdO_Customers_Small_Commercial!M543+StdO_Customers_Lighting!M543</f>
        <v>80979</v>
      </c>
      <c r="N543" s="12">
        <f>StdO_Customers_Residential!N543+StdO_Customers_Small_Commercial!N543+StdO_Customers_Lighting!N543</f>
        <v>82924</v>
      </c>
      <c r="O543" s="12">
        <f>StdO_Customers_Residential!O543+StdO_Customers_Small_Commercial!O543+StdO_Customers_Lighting!O543</f>
        <v>77091</v>
      </c>
      <c r="P543" s="12">
        <f>StdO_Customers_Residential!P543+StdO_Customers_Small_Commercial!P543+StdO_Customers_Lighting!P543</f>
        <v>74989</v>
      </c>
      <c r="Q543" s="12">
        <f>StdO_Customers_Residential!Q543+StdO_Customers_Small_Commercial!Q543+StdO_Customers_Lighting!Q543</f>
        <v>80595</v>
      </c>
      <c r="R543" s="12">
        <f>StdO_Customers_Residential!R543+StdO_Customers_Small_Commercial!R543+StdO_Customers_Lighting!R543</f>
        <v>84228</v>
      </c>
      <c r="S543" s="12">
        <f>StdO_Customers_Residential!S543+StdO_Customers_Small_Commercial!S543+StdO_Customers_Lighting!S543</f>
        <v>86352</v>
      </c>
      <c r="T543" s="12">
        <f>StdO_Customers_Residential!T543+StdO_Customers_Small_Commercial!T543+StdO_Customers_Lighting!T543</f>
        <v>90339</v>
      </c>
      <c r="U543" s="12">
        <f>StdO_Customers_Residential!U543+StdO_Customers_Small_Commercial!U543+StdO_Customers_Lighting!U543</f>
        <v>93092</v>
      </c>
      <c r="V543" s="12">
        <f>StdO_Customers_Residential!V543+StdO_Customers_Small_Commercial!V543+StdO_Customers_Lighting!V543</f>
        <v>95727</v>
      </c>
      <c r="W543" s="12">
        <f>StdO_Customers_Residential!W543+StdO_Customers_Small_Commercial!W543+StdO_Customers_Lighting!W543</f>
        <v>86545</v>
      </c>
      <c r="X543" s="12">
        <f>StdO_Customers_Residential!X543+StdO_Customers_Small_Commercial!X543+StdO_Customers_Lighting!X543</f>
        <v>68929</v>
      </c>
      <c r="Y543" s="12">
        <f>StdO_Customers_Residential!Y543+StdO_Customers_Small_Commercial!Y543+StdO_Customers_Lighting!Y543</f>
        <v>59010</v>
      </c>
      <c r="AA543" s="2">
        <f>IFERROR(INDEX('Holiday Schedule'!$D$3:$D$24,MATCH(Total_StdO_Customers!A543,'Holiday Schedule'!$C$3:$C$24,0)),0)</f>
        <v>0</v>
      </c>
      <c r="AB543" s="2">
        <f t="shared" si="64"/>
        <v>4</v>
      </c>
      <c r="AC543" s="2">
        <f t="shared" si="65"/>
        <v>1330965</v>
      </c>
      <c r="AD543" s="5">
        <f t="shared" si="66"/>
        <v>407149</v>
      </c>
      <c r="AE543" s="5">
        <f t="shared" si="67"/>
        <v>1738114</v>
      </c>
      <c r="AG543" s="2">
        <f t="shared" si="68"/>
        <v>6</v>
      </c>
      <c r="AH543" s="2">
        <f t="shared" si="69"/>
        <v>2025</v>
      </c>
      <c r="AJ543" s="5">
        <f t="shared" si="70"/>
        <v>95727</v>
      </c>
      <c r="AK543" s="2">
        <f t="shared" si="71"/>
        <v>21</v>
      </c>
    </row>
    <row r="544" spans="1:37" x14ac:dyDescent="0.25">
      <c r="A544" s="4">
        <v>45827</v>
      </c>
      <c r="B544" s="12">
        <f>StdO_Customers_Residential!B544+StdO_Customers_Small_Commercial!B544+StdO_Customers_Lighting!B544</f>
        <v>50786</v>
      </c>
      <c r="C544" s="12">
        <f>StdO_Customers_Residential!C544+StdO_Customers_Small_Commercial!C544+StdO_Customers_Lighting!C544</f>
        <v>46193</v>
      </c>
      <c r="D544" s="12">
        <f>StdO_Customers_Residential!D544+StdO_Customers_Small_Commercial!D544+StdO_Customers_Lighting!D544</f>
        <v>44228</v>
      </c>
      <c r="E544" s="12">
        <f>StdO_Customers_Residential!E544+StdO_Customers_Small_Commercial!E544+StdO_Customers_Lighting!E544</f>
        <v>44611</v>
      </c>
      <c r="F544" s="12">
        <f>StdO_Customers_Residential!F544+StdO_Customers_Small_Commercial!F544+StdO_Customers_Lighting!F544</f>
        <v>46895</v>
      </c>
      <c r="G544" s="12">
        <f>StdO_Customers_Residential!G544+StdO_Customers_Small_Commercial!G544+StdO_Customers_Lighting!G544</f>
        <v>53179</v>
      </c>
      <c r="H544" s="12">
        <f>StdO_Customers_Residential!H544+StdO_Customers_Small_Commercial!H544+StdO_Customers_Lighting!H544</f>
        <v>62698</v>
      </c>
      <c r="I544" s="12">
        <f>StdO_Customers_Residential!I544+StdO_Customers_Small_Commercial!I544+StdO_Customers_Lighting!I544</f>
        <v>78889</v>
      </c>
      <c r="J544" s="12">
        <f>StdO_Customers_Residential!J544+StdO_Customers_Small_Commercial!J544+StdO_Customers_Lighting!J544</f>
        <v>80714</v>
      </c>
      <c r="K544" s="12">
        <f>StdO_Customers_Residential!K544+StdO_Customers_Small_Commercial!K544+StdO_Customers_Lighting!K544</f>
        <v>87036</v>
      </c>
      <c r="L544" s="12">
        <f>StdO_Customers_Residential!L544+StdO_Customers_Small_Commercial!L544+StdO_Customers_Lighting!L544</f>
        <v>82999</v>
      </c>
      <c r="M544" s="12">
        <f>StdO_Customers_Residential!M544+StdO_Customers_Small_Commercial!M544+StdO_Customers_Lighting!M544</f>
        <v>81096</v>
      </c>
      <c r="N544" s="12">
        <f>StdO_Customers_Residential!N544+StdO_Customers_Small_Commercial!N544+StdO_Customers_Lighting!N544</f>
        <v>83044</v>
      </c>
      <c r="O544" s="12">
        <f>StdO_Customers_Residential!O544+StdO_Customers_Small_Commercial!O544+StdO_Customers_Lighting!O544</f>
        <v>77202</v>
      </c>
      <c r="P544" s="12">
        <f>StdO_Customers_Residential!P544+StdO_Customers_Small_Commercial!P544+StdO_Customers_Lighting!P544</f>
        <v>75078</v>
      </c>
      <c r="Q544" s="12">
        <f>StdO_Customers_Residential!Q544+StdO_Customers_Small_Commercial!Q544+StdO_Customers_Lighting!Q544</f>
        <v>80700</v>
      </c>
      <c r="R544" s="12">
        <f>StdO_Customers_Residential!R544+StdO_Customers_Small_Commercial!R544+StdO_Customers_Lighting!R544</f>
        <v>84335</v>
      </c>
      <c r="S544" s="12">
        <f>StdO_Customers_Residential!S544+StdO_Customers_Small_Commercial!S544+StdO_Customers_Lighting!S544</f>
        <v>86459</v>
      </c>
      <c r="T544" s="12">
        <f>StdO_Customers_Residential!T544+StdO_Customers_Small_Commercial!T544+StdO_Customers_Lighting!T544</f>
        <v>90449</v>
      </c>
      <c r="U544" s="12">
        <f>StdO_Customers_Residential!U544+StdO_Customers_Small_Commercial!U544+StdO_Customers_Lighting!U544</f>
        <v>93215</v>
      </c>
      <c r="V544" s="12">
        <f>StdO_Customers_Residential!V544+StdO_Customers_Small_Commercial!V544+StdO_Customers_Lighting!V544</f>
        <v>95883</v>
      </c>
      <c r="W544" s="12">
        <f>StdO_Customers_Residential!W544+StdO_Customers_Small_Commercial!W544+StdO_Customers_Lighting!W544</f>
        <v>86659</v>
      </c>
      <c r="X544" s="12">
        <f>StdO_Customers_Residential!X544+StdO_Customers_Small_Commercial!X544+StdO_Customers_Lighting!X544</f>
        <v>69024</v>
      </c>
      <c r="Y544" s="12">
        <f>StdO_Customers_Residential!Y544+StdO_Customers_Small_Commercial!Y544+StdO_Customers_Lighting!Y544</f>
        <v>59093</v>
      </c>
      <c r="AA544" s="2">
        <f>IFERROR(INDEX('Holiday Schedule'!$D$3:$D$24,MATCH(Total_StdO_Customers!A544,'Holiday Schedule'!$C$3:$C$24,0)),0)</f>
        <v>0</v>
      </c>
      <c r="AB544" s="2">
        <f t="shared" si="64"/>
        <v>5</v>
      </c>
      <c r="AC544" s="2">
        <f t="shared" si="65"/>
        <v>1332782</v>
      </c>
      <c r="AD544" s="5">
        <f t="shared" si="66"/>
        <v>407683</v>
      </c>
      <c r="AE544" s="5">
        <f t="shared" si="67"/>
        <v>1740465</v>
      </c>
      <c r="AG544" s="2">
        <f t="shared" si="68"/>
        <v>6</v>
      </c>
      <c r="AH544" s="2">
        <f t="shared" si="69"/>
        <v>2025</v>
      </c>
      <c r="AJ544" s="5">
        <f t="shared" si="70"/>
        <v>95883</v>
      </c>
      <c r="AK544" s="2">
        <f t="shared" si="71"/>
        <v>21</v>
      </c>
    </row>
    <row r="545" spans="1:37" x14ac:dyDescent="0.25">
      <c r="A545" s="4">
        <v>45828</v>
      </c>
      <c r="B545" s="12">
        <f>StdO_Customers_Residential!B545+StdO_Customers_Small_Commercial!B545+StdO_Customers_Lighting!B545</f>
        <v>50810</v>
      </c>
      <c r="C545" s="12">
        <f>StdO_Customers_Residential!C545+StdO_Customers_Small_Commercial!C545+StdO_Customers_Lighting!C545</f>
        <v>46213</v>
      </c>
      <c r="D545" s="12">
        <f>StdO_Customers_Residential!D545+StdO_Customers_Small_Commercial!D545+StdO_Customers_Lighting!D545</f>
        <v>44246</v>
      </c>
      <c r="E545" s="12">
        <f>StdO_Customers_Residential!E545+StdO_Customers_Small_Commercial!E545+StdO_Customers_Lighting!E545</f>
        <v>44627</v>
      </c>
      <c r="F545" s="12">
        <f>StdO_Customers_Residential!F545+StdO_Customers_Small_Commercial!F545+StdO_Customers_Lighting!F545</f>
        <v>46917</v>
      </c>
      <c r="G545" s="12">
        <f>StdO_Customers_Residential!G545+StdO_Customers_Small_Commercial!G545+StdO_Customers_Lighting!G545</f>
        <v>53218</v>
      </c>
      <c r="H545" s="12">
        <f>StdO_Customers_Residential!H545+StdO_Customers_Small_Commercial!H545+StdO_Customers_Lighting!H545</f>
        <v>62724</v>
      </c>
      <c r="I545" s="12">
        <f>StdO_Customers_Residential!I545+StdO_Customers_Small_Commercial!I545+StdO_Customers_Lighting!I545</f>
        <v>78921</v>
      </c>
      <c r="J545" s="12">
        <f>StdO_Customers_Residential!J545+StdO_Customers_Small_Commercial!J545+StdO_Customers_Lighting!J545</f>
        <v>80747</v>
      </c>
      <c r="K545" s="12">
        <f>StdO_Customers_Residential!K545+StdO_Customers_Small_Commercial!K545+StdO_Customers_Lighting!K545</f>
        <v>87071</v>
      </c>
      <c r="L545" s="12">
        <f>StdO_Customers_Residential!L545+StdO_Customers_Small_Commercial!L545+StdO_Customers_Lighting!L545</f>
        <v>83033</v>
      </c>
      <c r="M545" s="12">
        <f>StdO_Customers_Residential!M545+StdO_Customers_Small_Commercial!M545+StdO_Customers_Lighting!M545</f>
        <v>81130</v>
      </c>
      <c r="N545" s="12">
        <f>StdO_Customers_Residential!N545+StdO_Customers_Small_Commercial!N545+StdO_Customers_Lighting!N545</f>
        <v>83078</v>
      </c>
      <c r="O545" s="12">
        <f>StdO_Customers_Residential!O545+StdO_Customers_Small_Commercial!O545+StdO_Customers_Lighting!O545</f>
        <v>77234</v>
      </c>
      <c r="P545" s="12">
        <f>StdO_Customers_Residential!P545+StdO_Customers_Small_Commercial!P545+StdO_Customers_Lighting!P545</f>
        <v>75108</v>
      </c>
      <c r="Q545" s="12">
        <f>StdO_Customers_Residential!Q545+StdO_Customers_Small_Commercial!Q545+StdO_Customers_Lighting!Q545</f>
        <v>80734</v>
      </c>
      <c r="R545" s="12">
        <f>StdO_Customers_Residential!R545+StdO_Customers_Small_Commercial!R545+StdO_Customers_Lighting!R545</f>
        <v>84370</v>
      </c>
      <c r="S545" s="12">
        <f>StdO_Customers_Residential!S545+StdO_Customers_Small_Commercial!S545+StdO_Customers_Lighting!S545</f>
        <v>86494</v>
      </c>
      <c r="T545" s="12">
        <f>StdO_Customers_Residential!T545+StdO_Customers_Small_Commercial!T545+StdO_Customers_Lighting!T545</f>
        <v>90486</v>
      </c>
      <c r="U545" s="12">
        <f>StdO_Customers_Residential!U545+StdO_Customers_Small_Commercial!U545+StdO_Customers_Lighting!U545</f>
        <v>93248</v>
      </c>
      <c r="V545" s="12">
        <f>StdO_Customers_Residential!V545+StdO_Customers_Small_Commercial!V545+StdO_Customers_Lighting!V545</f>
        <v>95893</v>
      </c>
      <c r="W545" s="12">
        <f>StdO_Customers_Residential!W545+StdO_Customers_Small_Commercial!W545+StdO_Customers_Lighting!W545</f>
        <v>86700</v>
      </c>
      <c r="X545" s="12">
        <f>StdO_Customers_Residential!X545+StdO_Customers_Small_Commercial!X545+StdO_Customers_Lighting!X545</f>
        <v>69051</v>
      </c>
      <c r="Y545" s="12">
        <f>StdO_Customers_Residential!Y545+StdO_Customers_Small_Commercial!Y545+StdO_Customers_Lighting!Y545</f>
        <v>59121</v>
      </c>
      <c r="AA545" s="2">
        <f>IFERROR(INDEX('Holiday Schedule'!$D$3:$D$24,MATCH(Total_StdO_Customers!A545,'Holiday Schedule'!$C$3:$C$24,0)),0)</f>
        <v>0</v>
      </c>
      <c r="AB545" s="2">
        <f t="shared" si="64"/>
        <v>6</v>
      </c>
      <c r="AC545" s="2">
        <f t="shared" si="65"/>
        <v>1333298</v>
      </c>
      <c r="AD545" s="5">
        <f t="shared" si="66"/>
        <v>407876</v>
      </c>
      <c r="AE545" s="5">
        <f t="shared" si="67"/>
        <v>1741174</v>
      </c>
      <c r="AG545" s="2">
        <f t="shared" si="68"/>
        <v>6</v>
      </c>
      <c r="AH545" s="2">
        <f t="shared" si="69"/>
        <v>2025</v>
      </c>
      <c r="AJ545" s="5">
        <f t="shared" si="70"/>
        <v>95893</v>
      </c>
      <c r="AK545" s="2">
        <f t="shared" si="71"/>
        <v>21</v>
      </c>
    </row>
    <row r="546" spans="1:37" x14ac:dyDescent="0.25">
      <c r="A546" s="4">
        <v>45829</v>
      </c>
      <c r="B546" s="12">
        <f>StdO_Customers_Residential!B546+StdO_Customers_Small_Commercial!B546+StdO_Customers_Lighting!B546</f>
        <v>51286</v>
      </c>
      <c r="C546" s="12">
        <f>StdO_Customers_Residential!C546+StdO_Customers_Small_Commercial!C546+StdO_Customers_Lighting!C546</f>
        <v>46594</v>
      </c>
      <c r="D546" s="12">
        <f>StdO_Customers_Residential!D546+StdO_Customers_Small_Commercial!D546+StdO_Customers_Lighting!D546</f>
        <v>44935</v>
      </c>
      <c r="E546" s="12">
        <f>StdO_Customers_Residential!E546+StdO_Customers_Small_Commercial!E546+StdO_Customers_Lighting!E546</f>
        <v>44251</v>
      </c>
      <c r="F546" s="12">
        <f>StdO_Customers_Residential!F546+StdO_Customers_Small_Commercial!F546+StdO_Customers_Lighting!F546</f>
        <v>45932</v>
      </c>
      <c r="G546" s="12">
        <f>StdO_Customers_Residential!G546+StdO_Customers_Small_Commercial!G546+StdO_Customers_Lighting!G546</f>
        <v>51400</v>
      </c>
      <c r="H546" s="12">
        <f>StdO_Customers_Residential!H546+StdO_Customers_Small_Commercial!H546+StdO_Customers_Lighting!H546</f>
        <v>59284</v>
      </c>
      <c r="I546" s="12">
        <f>StdO_Customers_Residential!I546+StdO_Customers_Small_Commercial!I546+StdO_Customers_Lighting!I546</f>
        <v>73459</v>
      </c>
      <c r="J546" s="12">
        <f>StdO_Customers_Residential!J546+StdO_Customers_Small_Commercial!J546+StdO_Customers_Lighting!J546</f>
        <v>81014</v>
      </c>
      <c r="K546" s="12">
        <f>StdO_Customers_Residential!K546+StdO_Customers_Small_Commercial!K546+StdO_Customers_Lighting!K546</f>
        <v>92370</v>
      </c>
      <c r="L546" s="12">
        <f>StdO_Customers_Residential!L546+StdO_Customers_Small_Commercial!L546+StdO_Customers_Lighting!L546</f>
        <v>88028</v>
      </c>
      <c r="M546" s="12">
        <f>StdO_Customers_Residential!M546+StdO_Customers_Small_Commercial!M546+StdO_Customers_Lighting!M546</f>
        <v>85000</v>
      </c>
      <c r="N546" s="12">
        <f>StdO_Customers_Residential!N546+StdO_Customers_Small_Commercial!N546+StdO_Customers_Lighting!N546</f>
        <v>84035</v>
      </c>
      <c r="O546" s="12">
        <f>StdO_Customers_Residential!O546+StdO_Customers_Small_Commercial!O546+StdO_Customers_Lighting!O546</f>
        <v>79071</v>
      </c>
      <c r="P546" s="12">
        <f>StdO_Customers_Residential!P546+StdO_Customers_Small_Commercial!P546+StdO_Customers_Lighting!P546</f>
        <v>78459</v>
      </c>
      <c r="Q546" s="12">
        <f>StdO_Customers_Residential!Q546+StdO_Customers_Small_Commercial!Q546+StdO_Customers_Lighting!Q546</f>
        <v>79586</v>
      </c>
      <c r="R546" s="12">
        <f>StdO_Customers_Residential!R546+StdO_Customers_Small_Commercial!R546+StdO_Customers_Lighting!R546</f>
        <v>82142</v>
      </c>
      <c r="S546" s="12">
        <f>StdO_Customers_Residential!S546+StdO_Customers_Small_Commercial!S546+StdO_Customers_Lighting!S546</f>
        <v>85792</v>
      </c>
      <c r="T546" s="12">
        <f>StdO_Customers_Residential!T546+StdO_Customers_Small_Commercial!T546+StdO_Customers_Lighting!T546</f>
        <v>89889</v>
      </c>
      <c r="U546" s="12">
        <f>StdO_Customers_Residential!U546+StdO_Customers_Small_Commercial!U546+StdO_Customers_Lighting!U546</f>
        <v>93442</v>
      </c>
      <c r="V546" s="12">
        <f>StdO_Customers_Residential!V546+StdO_Customers_Small_Commercial!V546+StdO_Customers_Lighting!V546</f>
        <v>92963</v>
      </c>
      <c r="W546" s="12">
        <f>StdO_Customers_Residential!W546+StdO_Customers_Small_Commercial!W546+StdO_Customers_Lighting!W546</f>
        <v>85884</v>
      </c>
      <c r="X546" s="12">
        <f>StdO_Customers_Residential!X546+StdO_Customers_Small_Commercial!X546+StdO_Customers_Lighting!X546</f>
        <v>69759</v>
      </c>
      <c r="Y546" s="12">
        <f>StdO_Customers_Residential!Y546+StdO_Customers_Small_Commercial!Y546+StdO_Customers_Lighting!Y546</f>
        <v>59574</v>
      </c>
      <c r="AA546" s="2">
        <f>IFERROR(INDEX('Holiday Schedule'!$D$3:$D$24,MATCH(Total_StdO_Customers!A546,'Holiday Schedule'!$C$3:$C$24,0)),0)</f>
        <v>0</v>
      </c>
      <c r="AB546" s="2">
        <f t="shared" si="64"/>
        <v>7</v>
      </c>
      <c r="AC546" s="2">
        <f t="shared" si="65"/>
        <v>0</v>
      </c>
      <c r="AD546" s="5">
        <f t="shared" si="66"/>
        <v>1744149</v>
      </c>
      <c r="AE546" s="5">
        <f t="shared" si="67"/>
        <v>1744149</v>
      </c>
      <c r="AG546" s="2">
        <f t="shared" si="68"/>
        <v>6</v>
      </c>
      <c r="AH546" s="2">
        <f t="shared" si="69"/>
        <v>2025</v>
      </c>
      <c r="AJ546" s="5">
        <f t="shared" si="70"/>
        <v>93442</v>
      </c>
      <c r="AK546" s="2">
        <f t="shared" si="71"/>
        <v>20</v>
      </c>
    </row>
    <row r="547" spans="1:37" x14ac:dyDescent="0.25">
      <c r="A547" s="4">
        <v>45830</v>
      </c>
      <c r="B547" s="12">
        <f>StdO_Customers_Residential!B547+StdO_Customers_Small_Commercial!B547+StdO_Customers_Lighting!B547</f>
        <v>51277</v>
      </c>
      <c r="C547" s="12">
        <f>StdO_Customers_Residential!C547+StdO_Customers_Small_Commercial!C547+StdO_Customers_Lighting!C547</f>
        <v>46580</v>
      </c>
      <c r="D547" s="12">
        <f>StdO_Customers_Residential!D547+StdO_Customers_Small_Commercial!D547+StdO_Customers_Lighting!D547</f>
        <v>44920</v>
      </c>
      <c r="E547" s="12">
        <f>StdO_Customers_Residential!E547+StdO_Customers_Small_Commercial!E547+StdO_Customers_Lighting!E547</f>
        <v>44238</v>
      </c>
      <c r="F547" s="12">
        <f>StdO_Customers_Residential!F547+StdO_Customers_Small_Commercial!F547+StdO_Customers_Lighting!F547</f>
        <v>45933</v>
      </c>
      <c r="G547" s="12">
        <f>StdO_Customers_Residential!G547+StdO_Customers_Small_Commercial!G547+StdO_Customers_Lighting!G547</f>
        <v>51441</v>
      </c>
      <c r="H547" s="12">
        <f>StdO_Customers_Residential!H547+StdO_Customers_Small_Commercial!H547+StdO_Customers_Lighting!H547</f>
        <v>59301</v>
      </c>
      <c r="I547" s="12">
        <f>StdO_Customers_Residential!I547+StdO_Customers_Small_Commercial!I547+StdO_Customers_Lighting!I547</f>
        <v>73465</v>
      </c>
      <c r="J547" s="12">
        <f>StdO_Customers_Residential!J547+StdO_Customers_Small_Commercial!J547+StdO_Customers_Lighting!J547</f>
        <v>81015</v>
      </c>
      <c r="K547" s="12">
        <f>StdO_Customers_Residential!K547+StdO_Customers_Small_Commercial!K547+StdO_Customers_Lighting!K547</f>
        <v>92380</v>
      </c>
      <c r="L547" s="12">
        <f>StdO_Customers_Residential!L547+StdO_Customers_Small_Commercial!L547+StdO_Customers_Lighting!L547</f>
        <v>88038</v>
      </c>
      <c r="M547" s="12">
        <f>StdO_Customers_Residential!M547+StdO_Customers_Small_Commercial!M547+StdO_Customers_Lighting!M547</f>
        <v>85010</v>
      </c>
      <c r="N547" s="12">
        <f>StdO_Customers_Residential!N547+StdO_Customers_Small_Commercial!N547+StdO_Customers_Lighting!N547</f>
        <v>84045</v>
      </c>
      <c r="O547" s="12">
        <f>StdO_Customers_Residential!O547+StdO_Customers_Small_Commercial!O547+StdO_Customers_Lighting!O547</f>
        <v>79082</v>
      </c>
      <c r="P547" s="12">
        <f>StdO_Customers_Residential!P547+StdO_Customers_Small_Commercial!P547+StdO_Customers_Lighting!P547</f>
        <v>78470</v>
      </c>
      <c r="Q547" s="12">
        <f>StdO_Customers_Residential!Q547+StdO_Customers_Small_Commercial!Q547+StdO_Customers_Lighting!Q547</f>
        <v>79600</v>
      </c>
      <c r="R547" s="12">
        <f>StdO_Customers_Residential!R547+StdO_Customers_Small_Commercial!R547+StdO_Customers_Lighting!R547</f>
        <v>82163</v>
      </c>
      <c r="S547" s="12">
        <f>StdO_Customers_Residential!S547+StdO_Customers_Small_Commercial!S547+StdO_Customers_Lighting!S547</f>
        <v>85816</v>
      </c>
      <c r="T547" s="12">
        <f>StdO_Customers_Residential!T547+StdO_Customers_Small_Commercial!T547+StdO_Customers_Lighting!T547</f>
        <v>89918</v>
      </c>
      <c r="U547" s="12">
        <f>StdO_Customers_Residential!U547+StdO_Customers_Small_Commercial!U547+StdO_Customers_Lighting!U547</f>
        <v>93483</v>
      </c>
      <c r="V547" s="12">
        <f>StdO_Customers_Residential!V547+StdO_Customers_Small_Commercial!V547+StdO_Customers_Lighting!V547</f>
        <v>92985</v>
      </c>
      <c r="W547" s="12">
        <f>StdO_Customers_Residential!W547+StdO_Customers_Small_Commercial!W547+StdO_Customers_Lighting!W547</f>
        <v>85881</v>
      </c>
      <c r="X547" s="12">
        <f>StdO_Customers_Residential!X547+StdO_Customers_Small_Commercial!X547+StdO_Customers_Lighting!X547</f>
        <v>69759</v>
      </c>
      <c r="Y547" s="12">
        <f>StdO_Customers_Residential!Y547+StdO_Customers_Small_Commercial!Y547+StdO_Customers_Lighting!Y547</f>
        <v>59572</v>
      </c>
      <c r="AA547" s="2">
        <f>IFERROR(INDEX('Holiday Schedule'!$D$3:$D$24,MATCH(Total_StdO_Customers!A547,'Holiday Schedule'!$C$3:$C$24,0)),0)</f>
        <v>0</v>
      </c>
      <c r="AB547" s="2">
        <f t="shared" si="64"/>
        <v>1</v>
      </c>
      <c r="AC547" s="2">
        <f t="shared" si="65"/>
        <v>0</v>
      </c>
      <c r="AD547" s="5">
        <f t="shared" si="66"/>
        <v>1744372</v>
      </c>
      <c r="AE547" s="5">
        <f t="shared" si="67"/>
        <v>1744372</v>
      </c>
      <c r="AG547" s="2">
        <f t="shared" si="68"/>
        <v>6</v>
      </c>
      <c r="AH547" s="2">
        <f t="shared" si="69"/>
        <v>2025</v>
      </c>
      <c r="AJ547" s="5">
        <f t="shared" si="70"/>
        <v>93483</v>
      </c>
      <c r="AK547" s="2">
        <f t="shared" si="71"/>
        <v>20</v>
      </c>
    </row>
    <row r="548" spans="1:37" x14ac:dyDescent="0.25">
      <c r="A548" s="4">
        <v>45831</v>
      </c>
      <c r="B548" s="12">
        <f>StdO_Customers_Residential!B548+StdO_Customers_Small_Commercial!B548+StdO_Customers_Lighting!B548</f>
        <v>50884</v>
      </c>
      <c r="C548" s="12">
        <f>StdO_Customers_Residential!C548+StdO_Customers_Small_Commercial!C548+StdO_Customers_Lighting!C548</f>
        <v>46316</v>
      </c>
      <c r="D548" s="12">
        <f>StdO_Customers_Residential!D548+StdO_Customers_Small_Commercial!D548+StdO_Customers_Lighting!D548</f>
        <v>44357</v>
      </c>
      <c r="E548" s="12">
        <f>StdO_Customers_Residential!E548+StdO_Customers_Small_Commercial!E548+StdO_Customers_Lighting!E548</f>
        <v>44738</v>
      </c>
      <c r="F548" s="12">
        <f>StdO_Customers_Residential!F548+StdO_Customers_Small_Commercial!F548+StdO_Customers_Lighting!F548</f>
        <v>47007</v>
      </c>
      <c r="G548" s="12">
        <f>StdO_Customers_Residential!G548+StdO_Customers_Small_Commercial!G548+StdO_Customers_Lighting!G548</f>
        <v>53272</v>
      </c>
      <c r="H548" s="12">
        <f>StdO_Customers_Residential!H548+StdO_Customers_Small_Commercial!H548+StdO_Customers_Lighting!H548</f>
        <v>62781</v>
      </c>
      <c r="I548" s="12">
        <f>StdO_Customers_Residential!I548+StdO_Customers_Small_Commercial!I548+StdO_Customers_Lighting!I548</f>
        <v>78986</v>
      </c>
      <c r="J548" s="12">
        <f>StdO_Customers_Residential!J548+StdO_Customers_Small_Commercial!J548+StdO_Customers_Lighting!J548</f>
        <v>80937</v>
      </c>
      <c r="K548" s="12">
        <f>StdO_Customers_Residential!K548+StdO_Customers_Small_Commercial!K548+StdO_Customers_Lighting!K548</f>
        <v>87266</v>
      </c>
      <c r="L548" s="12">
        <f>StdO_Customers_Residential!L548+StdO_Customers_Small_Commercial!L548+StdO_Customers_Lighting!L548</f>
        <v>83327</v>
      </c>
      <c r="M548" s="12">
        <f>StdO_Customers_Residential!M548+StdO_Customers_Small_Commercial!M548+StdO_Customers_Lighting!M548</f>
        <v>81460</v>
      </c>
      <c r="N548" s="12">
        <f>StdO_Customers_Residential!N548+StdO_Customers_Small_Commercial!N548+StdO_Customers_Lighting!N548</f>
        <v>83400</v>
      </c>
      <c r="O548" s="12">
        <f>StdO_Customers_Residential!O548+StdO_Customers_Small_Commercial!O548+StdO_Customers_Lighting!O548</f>
        <v>77608</v>
      </c>
      <c r="P548" s="12">
        <f>StdO_Customers_Residential!P548+StdO_Customers_Small_Commercial!P548+StdO_Customers_Lighting!P548</f>
        <v>75510</v>
      </c>
      <c r="Q548" s="12">
        <f>StdO_Customers_Residential!Q548+StdO_Customers_Small_Commercial!Q548+StdO_Customers_Lighting!Q548</f>
        <v>81077</v>
      </c>
      <c r="R548" s="12">
        <f>StdO_Customers_Residential!R548+StdO_Customers_Small_Commercial!R548+StdO_Customers_Lighting!R548</f>
        <v>84620</v>
      </c>
      <c r="S548" s="12">
        <f>StdO_Customers_Residential!S548+StdO_Customers_Small_Commercial!S548+StdO_Customers_Lighting!S548</f>
        <v>86606</v>
      </c>
      <c r="T548" s="12">
        <f>StdO_Customers_Residential!T548+StdO_Customers_Small_Commercial!T548+StdO_Customers_Lighting!T548</f>
        <v>90515</v>
      </c>
      <c r="U548" s="12">
        <f>StdO_Customers_Residential!U548+StdO_Customers_Small_Commercial!U548+StdO_Customers_Lighting!U548</f>
        <v>93203</v>
      </c>
      <c r="V548" s="12">
        <f>StdO_Customers_Residential!V548+StdO_Customers_Small_Commercial!V548+StdO_Customers_Lighting!V548</f>
        <v>95805</v>
      </c>
      <c r="W548" s="12">
        <f>StdO_Customers_Residential!W548+StdO_Customers_Small_Commercial!W548+StdO_Customers_Lighting!W548</f>
        <v>86660</v>
      </c>
      <c r="X548" s="12">
        <f>StdO_Customers_Residential!X548+StdO_Customers_Small_Commercial!X548+StdO_Customers_Lighting!X548</f>
        <v>69053</v>
      </c>
      <c r="Y548" s="12">
        <f>StdO_Customers_Residential!Y548+StdO_Customers_Small_Commercial!Y548+StdO_Customers_Lighting!Y548</f>
        <v>59152</v>
      </c>
      <c r="AA548" s="2">
        <f>IFERROR(INDEX('Holiday Schedule'!$D$3:$D$24,MATCH(Total_StdO_Customers!A548,'Holiday Schedule'!$C$3:$C$24,0)),0)</f>
        <v>0</v>
      </c>
      <c r="AB548" s="2">
        <f t="shared" si="64"/>
        <v>2</v>
      </c>
      <c r="AC548" s="2">
        <f t="shared" si="65"/>
        <v>1336033</v>
      </c>
      <c r="AD548" s="5">
        <f t="shared" si="66"/>
        <v>408507</v>
      </c>
      <c r="AE548" s="5">
        <f t="shared" si="67"/>
        <v>1744540</v>
      </c>
      <c r="AG548" s="2">
        <f t="shared" si="68"/>
        <v>6</v>
      </c>
      <c r="AH548" s="2">
        <f t="shared" si="69"/>
        <v>2025</v>
      </c>
      <c r="AJ548" s="5">
        <f t="shared" si="70"/>
        <v>95805</v>
      </c>
      <c r="AK548" s="2">
        <f t="shared" si="71"/>
        <v>21</v>
      </c>
    </row>
    <row r="549" spans="1:37" x14ac:dyDescent="0.25">
      <c r="A549" s="4">
        <v>45832</v>
      </c>
      <c r="B549" s="12">
        <f>StdO_Customers_Residential!B549+StdO_Customers_Small_Commercial!B549+StdO_Customers_Lighting!B549</f>
        <v>51018</v>
      </c>
      <c r="C549" s="12">
        <f>StdO_Customers_Residential!C549+StdO_Customers_Small_Commercial!C549+StdO_Customers_Lighting!C549</f>
        <v>46450</v>
      </c>
      <c r="D549" s="12">
        <f>StdO_Customers_Residential!D549+StdO_Customers_Small_Commercial!D549+StdO_Customers_Lighting!D549</f>
        <v>44489</v>
      </c>
      <c r="E549" s="12">
        <f>StdO_Customers_Residential!E549+StdO_Customers_Small_Commercial!E549+StdO_Customers_Lighting!E549</f>
        <v>44867</v>
      </c>
      <c r="F549" s="12">
        <f>StdO_Customers_Residential!F549+StdO_Customers_Small_Commercial!F549+StdO_Customers_Lighting!F549</f>
        <v>47140</v>
      </c>
      <c r="G549" s="12">
        <f>StdO_Customers_Residential!G549+StdO_Customers_Small_Commercial!G549+StdO_Customers_Lighting!G549</f>
        <v>53411</v>
      </c>
      <c r="H549" s="12">
        <f>StdO_Customers_Residential!H549+StdO_Customers_Small_Commercial!H549+StdO_Customers_Lighting!H549</f>
        <v>62844</v>
      </c>
      <c r="I549" s="12">
        <f>StdO_Customers_Residential!I549+StdO_Customers_Small_Commercial!I549+StdO_Customers_Lighting!I549</f>
        <v>79009</v>
      </c>
      <c r="J549" s="12">
        <f>StdO_Customers_Residential!J549+StdO_Customers_Small_Commercial!J549+StdO_Customers_Lighting!J549</f>
        <v>80961</v>
      </c>
      <c r="K549" s="12">
        <f>StdO_Customers_Residential!K549+StdO_Customers_Small_Commercial!K549+StdO_Customers_Lighting!K549</f>
        <v>87291</v>
      </c>
      <c r="L549" s="12">
        <f>StdO_Customers_Residential!L549+StdO_Customers_Small_Commercial!L549+StdO_Customers_Lighting!L549</f>
        <v>83352</v>
      </c>
      <c r="M549" s="12">
        <f>StdO_Customers_Residential!M549+StdO_Customers_Small_Commercial!M549+StdO_Customers_Lighting!M549</f>
        <v>81482</v>
      </c>
      <c r="N549" s="12">
        <f>StdO_Customers_Residential!N549+StdO_Customers_Small_Commercial!N549+StdO_Customers_Lighting!N549</f>
        <v>83423</v>
      </c>
      <c r="O549" s="12">
        <f>StdO_Customers_Residential!O549+StdO_Customers_Small_Commercial!O549+StdO_Customers_Lighting!O549</f>
        <v>77626</v>
      </c>
      <c r="P549" s="12">
        <f>StdO_Customers_Residential!P549+StdO_Customers_Small_Commercial!P549+StdO_Customers_Lighting!P549</f>
        <v>75533</v>
      </c>
      <c r="Q549" s="12">
        <f>StdO_Customers_Residential!Q549+StdO_Customers_Small_Commercial!Q549+StdO_Customers_Lighting!Q549</f>
        <v>81101</v>
      </c>
      <c r="R549" s="12">
        <f>StdO_Customers_Residential!R549+StdO_Customers_Small_Commercial!R549+StdO_Customers_Lighting!R549</f>
        <v>84644</v>
      </c>
      <c r="S549" s="12">
        <f>StdO_Customers_Residential!S549+StdO_Customers_Small_Commercial!S549+StdO_Customers_Lighting!S549</f>
        <v>86631</v>
      </c>
      <c r="T549" s="12">
        <f>StdO_Customers_Residential!T549+StdO_Customers_Small_Commercial!T549+StdO_Customers_Lighting!T549</f>
        <v>90542</v>
      </c>
      <c r="U549" s="12">
        <f>StdO_Customers_Residential!U549+StdO_Customers_Small_Commercial!U549+StdO_Customers_Lighting!U549</f>
        <v>93231</v>
      </c>
      <c r="V549" s="12">
        <f>StdO_Customers_Residential!V549+StdO_Customers_Small_Commercial!V549+StdO_Customers_Lighting!V549</f>
        <v>95831</v>
      </c>
      <c r="W549" s="12">
        <f>StdO_Customers_Residential!W549+StdO_Customers_Small_Commercial!W549+StdO_Customers_Lighting!W549</f>
        <v>86803</v>
      </c>
      <c r="X549" s="12">
        <f>StdO_Customers_Residential!X549+StdO_Customers_Small_Commercial!X549+StdO_Customers_Lighting!X549</f>
        <v>69190</v>
      </c>
      <c r="Y549" s="12">
        <f>StdO_Customers_Residential!Y549+StdO_Customers_Small_Commercial!Y549+StdO_Customers_Lighting!Y549</f>
        <v>59286</v>
      </c>
      <c r="AA549" s="2">
        <f>IFERROR(INDEX('Holiday Schedule'!$D$3:$D$24,MATCH(Total_StdO_Customers!A549,'Holiday Schedule'!$C$3:$C$24,0)),0)</f>
        <v>0</v>
      </c>
      <c r="AB549" s="2">
        <f t="shared" si="64"/>
        <v>3</v>
      </c>
      <c r="AC549" s="2">
        <f t="shared" si="65"/>
        <v>1336650</v>
      </c>
      <c r="AD549" s="5">
        <f t="shared" si="66"/>
        <v>409505</v>
      </c>
      <c r="AE549" s="5">
        <f t="shared" si="67"/>
        <v>1746155</v>
      </c>
      <c r="AG549" s="2">
        <f t="shared" si="68"/>
        <v>6</v>
      </c>
      <c r="AH549" s="2">
        <f t="shared" si="69"/>
        <v>2025</v>
      </c>
      <c r="AJ549" s="5">
        <f t="shared" si="70"/>
        <v>95831</v>
      </c>
      <c r="AK549" s="2">
        <f t="shared" si="71"/>
        <v>21</v>
      </c>
    </row>
    <row r="550" spans="1:37" x14ac:dyDescent="0.25">
      <c r="A550" s="4">
        <v>45833</v>
      </c>
      <c r="B550" s="12">
        <f>StdO_Customers_Residential!B550+StdO_Customers_Small_Commercial!B550+StdO_Customers_Lighting!B550</f>
        <v>51031</v>
      </c>
      <c r="C550" s="12">
        <f>StdO_Customers_Residential!C550+StdO_Customers_Small_Commercial!C550+StdO_Customers_Lighting!C550</f>
        <v>46461</v>
      </c>
      <c r="D550" s="12">
        <f>StdO_Customers_Residential!D550+StdO_Customers_Small_Commercial!D550+StdO_Customers_Lighting!D550</f>
        <v>44501</v>
      </c>
      <c r="E550" s="12">
        <f>StdO_Customers_Residential!E550+StdO_Customers_Small_Commercial!E550+StdO_Customers_Lighting!E550</f>
        <v>44882</v>
      </c>
      <c r="F550" s="12">
        <f>StdO_Customers_Residential!F550+StdO_Customers_Small_Commercial!F550+StdO_Customers_Lighting!F550</f>
        <v>47157</v>
      </c>
      <c r="G550" s="12">
        <f>StdO_Customers_Residential!G550+StdO_Customers_Small_Commercial!G550+StdO_Customers_Lighting!G550</f>
        <v>53432</v>
      </c>
      <c r="H550" s="12">
        <f>StdO_Customers_Residential!H550+StdO_Customers_Small_Commercial!H550+StdO_Customers_Lighting!H550</f>
        <v>62865</v>
      </c>
      <c r="I550" s="12">
        <f>StdO_Customers_Residential!I550+StdO_Customers_Small_Commercial!I550+StdO_Customers_Lighting!I550</f>
        <v>79037</v>
      </c>
      <c r="J550" s="12">
        <f>StdO_Customers_Residential!J550+StdO_Customers_Small_Commercial!J550+StdO_Customers_Lighting!J550</f>
        <v>80989</v>
      </c>
      <c r="K550" s="12">
        <f>StdO_Customers_Residential!K550+StdO_Customers_Small_Commercial!K550+StdO_Customers_Lighting!K550</f>
        <v>87322</v>
      </c>
      <c r="L550" s="12">
        <f>StdO_Customers_Residential!L550+StdO_Customers_Small_Commercial!L550+StdO_Customers_Lighting!L550</f>
        <v>83381</v>
      </c>
      <c r="M550" s="12">
        <f>StdO_Customers_Residential!M550+StdO_Customers_Small_Commercial!M550+StdO_Customers_Lighting!M550</f>
        <v>81511</v>
      </c>
      <c r="N550" s="12">
        <f>StdO_Customers_Residential!N550+StdO_Customers_Small_Commercial!N550+StdO_Customers_Lighting!N550</f>
        <v>83456</v>
      </c>
      <c r="O550" s="12">
        <f>StdO_Customers_Residential!O550+StdO_Customers_Small_Commercial!O550+StdO_Customers_Lighting!O550</f>
        <v>77656</v>
      </c>
      <c r="P550" s="12">
        <f>StdO_Customers_Residential!P550+StdO_Customers_Small_Commercial!P550+StdO_Customers_Lighting!P550</f>
        <v>75562</v>
      </c>
      <c r="Q550" s="12">
        <f>StdO_Customers_Residential!Q550+StdO_Customers_Small_Commercial!Q550+StdO_Customers_Lighting!Q550</f>
        <v>81132</v>
      </c>
      <c r="R550" s="12">
        <f>StdO_Customers_Residential!R550+StdO_Customers_Small_Commercial!R550+StdO_Customers_Lighting!R550</f>
        <v>84678</v>
      </c>
      <c r="S550" s="12">
        <f>StdO_Customers_Residential!S550+StdO_Customers_Small_Commercial!S550+StdO_Customers_Lighting!S550</f>
        <v>86664</v>
      </c>
      <c r="T550" s="12">
        <f>StdO_Customers_Residential!T550+StdO_Customers_Small_Commercial!T550+StdO_Customers_Lighting!T550</f>
        <v>90578</v>
      </c>
      <c r="U550" s="12">
        <f>StdO_Customers_Residential!U550+StdO_Customers_Small_Commercial!U550+StdO_Customers_Lighting!U550</f>
        <v>93266</v>
      </c>
      <c r="V550" s="12">
        <f>StdO_Customers_Residential!V550+StdO_Customers_Small_Commercial!V550+StdO_Customers_Lighting!V550</f>
        <v>95860</v>
      </c>
      <c r="W550" s="12">
        <f>StdO_Customers_Residential!W550+StdO_Customers_Small_Commercial!W550+StdO_Customers_Lighting!W550</f>
        <v>86836</v>
      </c>
      <c r="X550" s="12">
        <f>StdO_Customers_Residential!X550+StdO_Customers_Small_Commercial!X550+StdO_Customers_Lighting!X550</f>
        <v>69221</v>
      </c>
      <c r="Y550" s="12">
        <f>StdO_Customers_Residential!Y550+StdO_Customers_Small_Commercial!Y550+StdO_Customers_Lighting!Y550</f>
        <v>59314</v>
      </c>
      <c r="AA550" s="2">
        <f>IFERROR(INDEX('Holiday Schedule'!$D$3:$D$24,MATCH(Total_StdO_Customers!A550,'Holiday Schedule'!$C$3:$C$24,0)),0)</f>
        <v>0</v>
      </c>
      <c r="AB550" s="2">
        <f t="shared" si="64"/>
        <v>4</v>
      </c>
      <c r="AC550" s="2">
        <f t="shared" si="65"/>
        <v>1337149</v>
      </c>
      <c r="AD550" s="5">
        <f t="shared" si="66"/>
        <v>409643</v>
      </c>
      <c r="AE550" s="5">
        <f t="shared" si="67"/>
        <v>1746792</v>
      </c>
      <c r="AG550" s="2">
        <f t="shared" si="68"/>
        <v>6</v>
      </c>
      <c r="AH550" s="2">
        <f t="shared" si="69"/>
        <v>2025</v>
      </c>
      <c r="AJ550" s="5">
        <f t="shared" si="70"/>
        <v>95860</v>
      </c>
      <c r="AK550" s="2">
        <f t="shared" si="71"/>
        <v>21</v>
      </c>
    </row>
    <row r="551" spans="1:37" x14ac:dyDescent="0.25">
      <c r="A551" s="4">
        <v>45834</v>
      </c>
      <c r="B551" s="12">
        <f>StdO_Customers_Residential!B551+StdO_Customers_Small_Commercial!B551+StdO_Customers_Lighting!B551</f>
        <v>51049</v>
      </c>
      <c r="C551" s="12">
        <f>StdO_Customers_Residential!C551+StdO_Customers_Small_Commercial!C551+StdO_Customers_Lighting!C551</f>
        <v>46476</v>
      </c>
      <c r="D551" s="12">
        <f>StdO_Customers_Residential!D551+StdO_Customers_Small_Commercial!D551+StdO_Customers_Lighting!D551</f>
        <v>44514</v>
      </c>
      <c r="E551" s="12">
        <f>StdO_Customers_Residential!E551+StdO_Customers_Small_Commercial!E551+StdO_Customers_Lighting!E551</f>
        <v>44898</v>
      </c>
      <c r="F551" s="12">
        <f>StdO_Customers_Residential!F551+StdO_Customers_Small_Commercial!F551+StdO_Customers_Lighting!F551</f>
        <v>47171</v>
      </c>
      <c r="G551" s="12">
        <f>StdO_Customers_Residential!G551+StdO_Customers_Small_Commercial!G551+StdO_Customers_Lighting!G551</f>
        <v>53435</v>
      </c>
      <c r="H551" s="12">
        <f>StdO_Customers_Residential!H551+StdO_Customers_Small_Commercial!H551+StdO_Customers_Lighting!H551</f>
        <v>62874</v>
      </c>
      <c r="I551" s="12">
        <f>StdO_Customers_Residential!I551+StdO_Customers_Small_Commercial!I551+StdO_Customers_Lighting!I551</f>
        <v>79048</v>
      </c>
      <c r="J551" s="12">
        <f>StdO_Customers_Residential!J551+StdO_Customers_Small_Commercial!J551+StdO_Customers_Lighting!J551</f>
        <v>81002</v>
      </c>
      <c r="K551" s="12">
        <f>StdO_Customers_Residential!K551+StdO_Customers_Small_Commercial!K551+StdO_Customers_Lighting!K551</f>
        <v>87336</v>
      </c>
      <c r="L551" s="12">
        <f>StdO_Customers_Residential!L551+StdO_Customers_Small_Commercial!L551+StdO_Customers_Lighting!L551</f>
        <v>83393</v>
      </c>
      <c r="M551" s="12">
        <f>StdO_Customers_Residential!M551+StdO_Customers_Small_Commercial!M551+StdO_Customers_Lighting!M551</f>
        <v>81525</v>
      </c>
      <c r="N551" s="12">
        <f>StdO_Customers_Residential!N551+StdO_Customers_Small_Commercial!N551+StdO_Customers_Lighting!N551</f>
        <v>83469</v>
      </c>
      <c r="O551" s="12">
        <f>StdO_Customers_Residential!O551+StdO_Customers_Small_Commercial!O551+StdO_Customers_Lighting!O551</f>
        <v>77667</v>
      </c>
      <c r="P551" s="12">
        <f>StdO_Customers_Residential!P551+StdO_Customers_Small_Commercial!P551+StdO_Customers_Lighting!P551</f>
        <v>75573</v>
      </c>
      <c r="Q551" s="12">
        <f>StdO_Customers_Residential!Q551+StdO_Customers_Small_Commercial!Q551+StdO_Customers_Lighting!Q551</f>
        <v>81143</v>
      </c>
      <c r="R551" s="12">
        <f>StdO_Customers_Residential!R551+StdO_Customers_Small_Commercial!R551+StdO_Customers_Lighting!R551</f>
        <v>84689</v>
      </c>
      <c r="S551" s="12">
        <f>StdO_Customers_Residential!S551+StdO_Customers_Small_Commercial!S551+StdO_Customers_Lighting!S551</f>
        <v>86675</v>
      </c>
      <c r="T551" s="12">
        <f>StdO_Customers_Residential!T551+StdO_Customers_Small_Commercial!T551+StdO_Customers_Lighting!T551</f>
        <v>90585</v>
      </c>
      <c r="U551" s="12">
        <f>StdO_Customers_Residential!U551+StdO_Customers_Small_Commercial!U551+StdO_Customers_Lighting!U551</f>
        <v>93276</v>
      </c>
      <c r="V551" s="12">
        <f>StdO_Customers_Residential!V551+StdO_Customers_Small_Commercial!V551+StdO_Customers_Lighting!V551</f>
        <v>95864</v>
      </c>
      <c r="W551" s="12">
        <f>StdO_Customers_Residential!W551+StdO_Customers_Small_Commercial!W551+StdO_Customers_Lighting!W551</f>
        <v>86855</v>
      </c>
      <c r="X551" s="12">
        <f>StdO_Customers_Residential!X551+StdO_Customers_Small_Commercial!X551+StdO_Customers_Lighting!X551</f>
        <v>69235</v>
      </c>
      <c r="Y551" s="12">
        <f>StdO_Customers_Residential!Y551+StdO_Customers_Small_Commercial!Y551+StdO_Customers_Lighting!Y551</f>
        <v>59325</v>
      </c>
      <c r="AA551" s="2">
        <f>IFERROR(INDEX('Holiday Schedule'!$D$3:$D$24,MATCH(Total_StdO_Customers!A551,'Holiday Schedule'!$C$3:$C$24,0)),0)</f>
        <v>0</v>
      </c>
      <c r="AB551" s="2">
        <f t="shared" si="64"/>
        <v>5</v>
      </c>
      <c r="AC551" s="2">
        <f t="shared" si="65"/>
        <v>1337335</v>
      </c>
      <c r="AD551" s="5">
        <f t="shared" si="66"/>
        <v>409742</v>
      </c>
      <c r="AE551" s="5">
        <f t="shared" si="67"/>
        <v>1747077</v>
      </c>
      <c r="AG551" s="2">
        <f t="shared" si="68"/>
        <v>6</v>
      </c>
      <c r="AH551" s="2">
        <f t="shared" si="69"/>
        <v>2025</v>
      </c>
      <c r="AJ551" s="5">
        <f t="shared" si="70"/>
        <v>95864</v>
      </c>
      <c r="AK551" s="2">
        <f t="shared" si="71"/>
        <v>21</v>
      </c>
    </row>
    <row r="552" spans="1:37" x14ac:dyDescent="0.25">
      <c r="A552" s="4">
        <v>45835</v>
      </c>
      <c r="B552" s="12">
        <f>StdO_Customers_Residential!B552+StdO_Customers_Small_Commercial!B552+StdO_Customers_Lighting!B552</f>
        <v>57471</v>
      </c>
      <c r="C552" s="12">
        <f>StdO_Customers_Residential!C552+StdO_Customers_Small_Commercial!C552+StdO_Customers_Lighting!C552</f>
        <v>52211</v>
      </c>
      <c r="D552" s="12">
        <f>StdO_Customers_Residential!D552+StdO_Customers_Small_Commercial!D552+StdO_Customers_Lighting!D552</f>
        <v>49966</v>
      </c>
      <c r="E552" s="12">
        <f>StdO_Customers_Residential!E552+StdO_Customers_Small_Commercial!E552+StdO_Customers_Lighting!E552</f>
        <v>50401</v>
      </c>
      <c r="F552" s="12">
        <f>StdO_Customers_Residential!F552+StdO_Customers_Small_Commercial!F552+StdO_Customers_Lighting!F552</f>
        <v>53013</v>
      </c>
      <c r="G552" s="12">
        <f>StdO_Customers_Residential!G552+StdO_Customers_Small_Commercial!G552+StdO_Customers_Lighting!G552</f>
        <v>60232</v>
      </c>
      <c r="H552" s="12">
        <f>StdO_Customers_Residential!H552+StdO_Customers_Small_Commercial!H552+StdO_Customers_Lighting!H552</f>
        <v>71173</v>
      </c>
      <c r="I552" s="12">
        <f>StdO_Customers_Residential!I552+StdO_Customers_Small_Commercial!I552+StdO_Customers_Lighting!I552</f>
        <v>89604</v>
      </c>
      <c r="J552" s="12">
        <f>StdO_Customers_Residential!J552+StdO_Customers_Small_Commercial!J552+StdO_Customers_Lighting!J552</f>
        <v>91485</v>
      </c>
      <c r="K552" s="12">
        <f>StdO_Customers_Residential!K552+StdO_Customers_Small_Commercial!K552+StdO_Customers_Lighting!K552</f>
        <v>98667</v>
      </c>
      <c r="L552" s="12">
        <f>StdO_Customers_Residential!L552+StdO_Customers_Small_Commercial!L552+StdO_Customers_Lighting!L552</f>
        <v>93926</v>
      </c>
      <c r="M552" s="12">
        <f>StdO_Customers_Residential!M552+StdO_Customers_Small_Commercial!M552+StdO_Customers_Lighting!M552</f>
        <v>91708</v>
      </c>
      <c r="N552" s="12">
        <f>StdO_Customers_Residential!N552+StdO_Customers_Small_Commercial!N552+StdO_Customers_Lighting!N552</f>
        <v>93936</v>
      </c>
      <c r="O552" s="12">
        <f>StdO_Customers_Residential!O552+StdO_Customers_Small_Commercial!O552+StdO_Customers_Lighting!O552</f>
        <v>87222</v>
      </c>
      <c r="P552" s="12">
        <f>StdO_Customers_Residential!P552+StdO_Customers_Small_Commercial!P552+StdO_Customers_Lighting!P552</f>
        <v>84755</v>
      </c>
      <c r="Q552" s="12">
        <f>StdO_Customers_Residential!Q552+StdO_Customers_Small_Commercial!Q552+StdO_Customers_Lighting!Q552</f>
        <v>91238</v>
      </c>
      <c r="R552" s="12">
        <f>StdO_Customers_Residential!R552+StdO_Customers_Small_Commercial!R552+StdO_Customers_Lighting!R552</f>
        <v>95524</v>
      </c>
      <c r="S552" s="12">
        <f>StdO_Customers_Residential!S552+StdO_Customers_Small_Commercial!S552+StdO_Customers_Lighting!S552</f>
        <v>98152</v>
      </c>
      <c r="T552" s="12">
        <f>StdO_Customers_Residential!T552+StdO_Customers_Small_Commercial!T552+StdO_Customers_Lighting!T552</f>
        <v>102820</v>
      </c>
      <c r="U552" s="12">
        <f>StdO_Customers_Residential!U552+StdO_Customers_Small_Commercial!U552+StdO_Customers_Lighting!U552</f>
        <v>106075</v>
      </c>
      <c r="V552" s="12">
        <f>StdO_Customers_Residential!V552+StdO_Customers_Small_Commercial!V552+StdO_Customers_Lighting!V552</f>
        <v>109097</v>
      </c>
      <c r="W552" s="12">
        <f>StdO_Customers_Residential!W552+StdO_Customers_Small_Commercial!W552+StdO_Customers_Lighting!W552</f>
        <v>98430</v>
      </c>
      <c r="X552" s="12">
        <f>StdO_Customers_Residential!X552+StdO_Customers_Small_Commercial!X552+StdO_Customers_Lighting!X552</f>
        <v>78319</v>
      </c>
      <c r="Y552" s="12">
        <f>StdO_Customers_Residential!Y552+StdO_Customers_Small_Commercial!Y552+StdO_Customers_Lighting!Y552</f>
        <v>66975</v>
      </c>
      <c r="AA552" s="2">
        <f>IFERROR(INDEX('Holiday Schedule'!$D$3:$D$24,MATCH(Total_StdO_Customers!A552,'Holiday Schedule'!$C$3:$C$24,0)),0)</f>
        <v>0</v>
      </c>
      <c r="AB552" s="2">
        <f t="shared" si="64"/>
        <v>6</v>
      </c>
      <c r="AC552" s="2">
        <f t="shared" si="65"/>
        <v>1510958</v>
      </c>
      <c r="AD552" s="5">
        <f t="shared" si="66"/>
        <v>461442</v>
      </c>
      <c r="AE552" s="5">
        <f t="shared" si="67"/>
        <v>1972400</v>
      </c>
      <c r="AG552" s="2">
        <f t="shared" si="68"/>
        <v>6</v>
      </c>
      <c r="AH552" s="2">
        <f t="shared" si="69"/>
        <v>2025</v>
      </c>
      <c r="AJ552" s="5">
        <f t="shared" si="70"/>
        <v>109097</v>
      </c>
      <c r="AK552" s="2">
        <f t="shared" si="71"/>
        <v>21</v>
      </c>
    </row>
    <row r="553" spans="1:37" x14ac:dyDescent="0.25">
      <c r="A553" s="4">
        <v>45836</v>
      </c>
      <c r="B553" s="12">
        <f>StdO_Customers_Residential!B553+StdO_Customers_Small_Commercial!B553+StdO_Customers_Lighting!B553</f>
        <v>58429</v>
      </c>
      <c r="C553" s="12">
        <f>StdO_Customers_Residential!C553+StdO_Customers_Small_Commercial!C553+StdO_Customers_Lighting!C553</f>
        <v>53008</v>
      </c>
      <c r="D553" s="12">
        <f>StdO_Customers_Residential!D553+StdO_Customers_Small_Commercial!D553+StdO_Customers_Lighting!D553</f>
        <v>51103</v>
      </c>
      <c r="E553" s="12">
        <f>StdO_Customers_Residential!E553+StdO_Customers_Small_Commercial!E553+StdO_Customers_Lighting!E553</f>
        <v>50314</v>
      </c>
      <c r="F553" s="12">
        <f>StdO_Customers_Residential!F553+StdO_Customers_Small_Commercial!F553+StdO_Customers_Lighting!F553</f>
        <v>52263</v>
      </c>
      <c r="G553" s="12">
        <f>StdO_Customers_Residential!G553+StdO_Customers_Small_Commercial!G553+StdO_Customers_Lighting!G553</f>
        <v>58610</v>
      </c>
      <c r="H553" s="12">
        <f>StdO_Customers_Residential!H553+StdO_Customers_Small_Commercial!H553+StdO_Customers_Lighting!H553</f>
        <v>67743</v>
      </c>
      <c r="I553" s="12">
        <f>StdO_Customers_Residential!I553+StdO_Customers_Small_Commercial!I553+StdO_Customers_Lighting!I553</f>
        <v>84003</v>
      </c>
      <c r="J553" s="12">
        <f>StdO_Customers_Residential!J553+StdO_Customers_Small_Commercial!J553+StdO_Customers_Lighting!J553</f>
        <v>92549</v>
      </c>
      <c r="K553" s="12">
        <f>StdO_Customers_Residential!K553+StdO_Customers_Small_Commercial!K553+StdO_Customers_Lighting!K553</f>
        <v>105596</v>
      </c>
      <c r="L553" s="12">
        <f>StdO_Customers_Residential!L553+StdO_Customers_Small_Commercial!L553+StdO_Customers_Lighting!L553</f>
        <v>100471</v>
      </c>
      <c r="M553" s="12">
        <f>StdO_Customers_Residential!M553+StdO_Customers_Small_Commercial!M553+StdO_Customers_Lighting!M553</f>
        <v>96922</v>
      </c>
      <c r="N553" s="12">
        <f>StdO_Customers_Residential!N553+StdO_Customers_Small_Commercial!N553+StdO_Customers_Lighting!N553</f>
        <v>95811</v>
      </c>
      <c r="O553" s="12">
        <f>StdO_Customers_Residential!O553+StdO_Customers_Small_Commercial!O553+StdO_Customers_Lighting!O553</f>
        <v>90073</v>
      </c>
      <c r="P553" s="12">
        <f>StdO_Customers_Residential!P553+StdO_Customers_Small_Commercial!P553+StdO_Customers_Lighting!P553</f>
        <v>89362</v>
      </c>
      <c r="Q553" s="12">
        <f>StdO_Customers_Residential!Q553+StdO_Customers_Small_Commercial!Q553+StdO_Customers_Lighting!Q553</f>
        <v>90694</v>
      </c>
      <c r="R553" s="12">
        <f>StdO_Customers_Residential!R553+StdO_Customers_Small_Commercial!R553+StdO_Customers_Lighting!R553</f>
        <v>93731</v>
      </c>
      <c r="S553" s="12">
        <f>StdO_Customers_Residential!S553+StdO_Customers_Small_Commercial!S553+StdO_Customers_Lighting!S553</f>
        <v>98104</v>
      </c>
      <c r="T553" s="12">
        <f>StdO_Customers_Residential!T553+StdO_Customers_Small_Commercial!T553+StdO_Customers_Lighting!T553</f>
        <v>102923</v>
      </c>
      <c r="U553" s="12">
        <f>StdO_Customers_Residential!U553+StdO_Customers_Small_Commercial!U553+StdO_Customers_Lighting!U553</f>
        <v>107116</v>
      </c>
      <c r="V553" s="12">
        <f>StdO_Customers_Residential!V553+StdO_Customers_Small_Commercial!V553+StdO_Customers_Lighting!V553</f>
        <v>106558</v>
      </c>
      <c r="W553" s="12">
        <f>StdO_Customers_Residential!W553+StdO_Customers_Small_Commercial!W553+StdO_Customers_Lighting!W553</f>
        <v>98229</v>
      </c>
      <c r="X553" s="12">
        <f>StdO_Customers_Residential!X553+StdO_Customers_Small_Commercial!X553+StdO_Customers_Lighting!X553</f>
        <v>79715</v>
      </c>
      <c r="Y553" s="12">
        <f>StdO_Customers_Residential!Y553+StdO_Customers_Small_Commercial!Y553+StdO_Customers_Lighting!Y553</f>
        <v>67986</v>
      </c>
      <c r="AA553" s="2">
        <f>IFERROR(INDEX('Holiday Schedule'!$D$3:$D$24,MATCH(Total_StdO_Customers!A553,'Holiday Schedule'!$C$3:$C$24,0)),0)</f>
        <v>0</v>
      </c>
      <c r="AB553" s="2">
        <f t="shared" si="64"/>
        <v>7</v>
      </c>
      <c r="AC553" s="2">
        <f t="shared" si="65"/>
        <v>0</v>
      </c>
      <c r="AD553" s="5">
        <f t="shared" si="66"/>
        <v>1991313</v>
      </c>
      <c r="AE553" s="5">
        <f t="shared" si="67"/>
        <v>1991313</v>
      </c>
      <c r="AG553" s="2">
        <f t="shared" si="68"/>
        <v>6</v>
      </c>
      <c r="AH553" s="2">
        <f t="shared" si="69"/>
        <v>2025</v>
      </c>
      <c r="AJ553" s="5">
        <f t="shared" si="70"/>
        <v>107116</v>
      </c>
      <c r="AK553" s="2">
        <f t="shared" si="71"/>
        <v>20</v>
      </c>
    </row>
    <row r="554" spans="1:37" x14ac:dyDescent="0.25">
      <c r="A554" s="4">
        <v>45837</v>
      </c>
      <c r="B554" s="12">
        <f>StdO_Customers_Residential!B554+StdO_Customers_Small_Commercial!B554+StdO_Customers_Lighting!B554</f>
        <v>58429</v>
      </c>
      <c r="C554" s="12">
        <f>StdO_Customers_Residential!C554+StdO_Customers_Small_Commercial!C554+StdO_Customers_Lighting!C554</f>
        <v>53008</v>
      </c>
      <c r="D554" s="12">
        <f>StdO_Customers_Residential!D554+StdO_Customers_Small_Commercial!D554+StdO_Customers_Lighting!D554</f>
        <v>51103</v>
      </c>
      <c r="E554" s="12">
        <f>StdO_Customers_Residential!E554+StdO_Customers_Small_Commercial!E554+StdO_Customers_Lighting!E554</f>
        <v>50314</v>
      </c>
      <c r="F554" s="12">
        <f>StdO_Customers_Residential!F554+StdO_Customers_Small_Commercial!F554+StdO_Customers_Lighting!F554</f>
        <v>52263</v>
      </c>
      <c r="G554" s="12">
        <f>StdO_Customers_Residential!G554+StdO_Customers_Small_Commercial!G554+StdO_Customers_Lighting!G554</f>
        <v>58610</v>
      </c>
      <c r="H554" s="12">
        <f>StdO_Customers_Residential!H554+StdO_Customers_Small_Commercial!H554+StdO_Customers_Lighting!H554</f>
        <v>67740</v>
      </c>
      <c r="I554" s="12">
        <f>StdO_Customers_Residential!I554+StdO_Customers_Small_Commercial!I554+StdO_Customers_Lighting!I554</f>
        <v>84003</v>
      </c>
      <c r="J554" s="12">
        <f>StdO_Customers_Residential!J554+StdO_Customers_Small_Commercial!J554+StdO_Customers_Lighting!J554</f>
        <v>92549</v>
      </c>
      <c r="K554" s="12">
        <f>StdO_Customers_Residential!K554+StdO_Customers_Small_Commercial!K554+StdO_Customers_Lighting!K554</f>
        <v>105595</v>
      </c>
      <c r="L554" s="12">
        <f>StdO_Customers_Residential!L554+StdO_Customers_Small_Commercial!L554+StdO_Customers_Lighting!L554</f>
        <v>100471</v>
      </c>
      <c r="M554" s="12">
        <f>StdO_Customers_Residential!M554+StdO_Customers_Small_Commercial!M554+StdO_Customers_Lighting!M554</f>
        <v>96921</v>
      </c>
      <c r="N554" s="12">
        <f>StdO_Customers_Residential!N554+StdO_Customers_Small_Commercial!N554+StdO_Customers_Lighting!N554</f>
        <v>95811</v>
      </c>
      <c r="O554" s="12">
        <f>StdO_Customers_Residential!O554+StdO_Customers_Small_Commercial!O554+StdO_Customers_Lighting!O554</f>
        <v>90073</v>
      </c>
      <c r="P554" s="12">
        <f>StdO_Customers_Residential!P554+StdO_Customers_Small_Commercial!P554+StdO_Customers_Lighting!P554</f>
        <v>89362</v>
      </c>
      <c r="Q554" s="12">
        <f>StdO_Customers_Residential!Q554+StdO_Customers_Small_Commercial!Q554+StdO_Customers_Lighting!Q554</f>
        <v>90695</v>
      </c>
      <c r="R554" s="12">
        <f>StdO_Customers_Residential!R554+StdO_Customers_Small_Commercial!R554+StdO_Customers_Lighting!R554</f>
        <v>93729</v>
      </c>
      <c r="S554" s="12">
        <f>StdO_Customers_Residential!S554+StdO_Customers_Small_Commercial!S554+StdO_Customers_Lighting!S554</f>
        <v>98102</v>
      </c>
      <c r="T554" s="12">
        <f>StdO_Customers_Residential!T554+StdO_Customers_Small_Commercial!T554+StdO_Customers_Lighting!T554</f>
        <v>102911</v>
      </c>
      <c r="U554" s="12">
        <f>StdO_Customers_Residential!U554+StdO_Customers_Small_Commercial!U554+StdO_Customers_Lighting!U554</f>
        <v>107115</v>
      </c>
      <c r="V554" s="12">
        <f>StdO_Customers_Residential!V554+StdO_Customers_Small_Commercial!V554+StdO_Customers_Lighting!V554</f>
        <v>106557</v>
      </c>
      <c r="W554" s="12">
        <f>StdO_Customers_Residential!W554+StdO_Customers_Small_Commercial!W554+StdO_Customers_Lighting!W554</f>
        <v>98228</v>
      </c>
      <c r="X554" s="12">
        <f>StdO_Customers_Residential!X554+StdO_Customers_Small_Commercial!X554+StdO_Customers_Lighting!X554</f>
        <v>79715</v>
      </c>
      <c r="Y554" s="12">
        <f>StdO_Customers_Residential!Y554+StdO_Customers_Small_Commercial!Y554+StdO_Customers_Lighting!Y554</f>
        <v>67985</v>
      </c>
      <c r="AA554" s="2">
        <f>IFERROR(INDEX('Holiday Schedule'!$D$3:$D$24,MATCH(Total_StdO_Customers!A554,'Holiday Schedule'!$C$3:$C$24,0)),0)</f>
        <v>0</v>
      </c>
      <c r="AB554" s="2">
        <f t="shared" si="64"/>
        <v>1</v>
      </c>
      <c r="AC554" s="2">
        <f t="shared" si="65"/>
        <v>0</v>
      </c>
      <c r="AD554" s="5">
        <f t="shared" si="66"/>
        <v>1991289</v>
      </c>
      <c r="AE554" s="5">
        <f t="shared" si="67"/>
        <v>1991289</v>
      </c>
      <c r="AG554" s="2">
        <f t="shared" si="68"/>
        <v>6</v>
      </c>
      <c r="AH554" s="2">
        <f t="shared" si="69"/>
        <v>2025</v>
      </c>
      <c r="AJ554" s="5">
        <f t="shared" si="70"/>
        <v>107115</v>
      </c>
      <c r="AK554" s="2">
        <f t="shared" si="71"/>
        <v>20</v>
      </c>
    </row>
    <row r="555" spans="1:37" x14ac:dyDescent="0.25">
      <c r="A555" s="4">
        <v>45838</v>
      </c>
      <c r="B555" s="12">
        <f>StdO_Customers_Residential!B555+StdO_Customers_Small_Commercial!B555+StdO_Customers_Lighting!B555</f>
        <v>51395</v>
      </c>
      <c r="C555" s="12">
        <f>StdO_Customers_Residential!C555+StdO_Customers_Small_Commercial!C555+StdO_Customers_Lighting!C555</f>
        <v>46790</v>
      </c>
      <c r="D555" s="12">
        <f>StdO_Customers_Residential!D555+StdO_Customers_Small_Commercial!D555+StdO_Customers_Lighting!D555</f>
        <v>44815</v>
      </c>
      <c r="E555" s="12">
        <f>StdO_Customers_Residential!E555+StdO_Customers_Small_Commercial!E555+StdO_Customers_Lighting!E555</f>
        <v>45198</v>
      </c>
      <c r="F555" s="12">
        <f>StdO_Customers_Residential!F555+StdO_Customers_Small_Commercial!F555+StdO_Customers_Lighting!F555</f>
        <v>47485</v>
      </c>
      <c r="G555" s="12">
        <f>StdO_Customers_Residential!G555+StdO_Customers_Small_Commercial!G555+StdO_Customers_Lighting!G555</f>
        <v>53806</v>
      </c>
      <c r="H555" s="12">
        <f>StdO_Customers_Residential!H555+StdO_Customers_Small_Commercial!H555+StdO_Customers_Lighting!H555</f>
        <v>63310</v>
      </c>
      <c r="I555" s="12">
        <f>StdO_Customers_Residential!I555+StdO_Customers_Small_Commercial!I555+StdO_Customers_Lighting!I555</f>
        <v>79595</v>
      </c>
      <c r="J555" s="12">
        <f>StdO_Customers_Residential!J555+StdO_Customers_Small_Commercial!J555+StdO_Customers_Lighting!J555</f>
        <v>81558</v>
      </c>
      <c r="K555" s="12">
        <f>StdO_Customers_Residential!K555+StdO_Customers_Small_Commercial!K555+StdO_Customers_Lighting!K555</f>
        <v>87938</v>
      </c>
      <c r="L555" s="12">
        <f>StdO_Customers_Residential!L555+StdO_Customers_Small_Commercial!L555+StdO_Customers_Lighting!L555</f>
        <v>83965</v>
      </c>
      <c r="M555" s="12">
        <f>StdO_Customers_Residential!M555+StdO_Customers_Small_Commercial!M555+StdO_Customers_Lighting!M555</f>
        <v>82084</v>
      </c>
      <c r="N555" s="12">
        <f>StdO_Customers_Residential!N555+StdO_Customers_Small_Commercial!N555+StdO_Customers_Lighting!N555</f>
        <v>84040</v>
      </c>
      <c r="O555" s="12">
        <f>StdO_Customers_Residential!O555+StdO_Customers_Small_Commercial!O555+StdO_Customers_Lighting!O555</f>
        <v>78195</v>
      </c>
      <c r="P555" s="12">
        <f>StdO_Customers_Residential!P555+StdO_Customers_Small_Commercial!P555+StdO_Customers_Lighting!P555</f>
        <v>76087</v>
      </c>
      <c r="Q555" s="12">
        <f>StdO_Customers_Residential!Q555+StdO_Customers_Small_Commercial!Q555+StdO_Customers_Lighting!Q555</f>
        <v>81697</v>
      </c>
      <c r="R555" s="12">
        <f>StdO_Customers_Residential!R555+StdO_Customers_Small_Commercial!R555+StdO_Customers_Lighting!R555</f>
        <v>85269</v>
      </c>
      <c r="S555" s="12">
        <f>StdO_Customers_Residential!S555+StdO_Customers_Small_Commercial!S555+StdO_Customers_Lighting!S555</f>
        <v>87275</v>
      </c>
      <c r="T555" s="12">
        <f>StdO_Customers_Residential!T555+StdO_Customers_Small_Commercial!T555+StdO_Customers_Lighting!T555</f>
        <v>91213</v>
      </c>
      <c r="U555" s="12">
        <f>StdO_Customers_Residential!U555+StdO_Customers_Small_Commercial!U555+StdO_Customers_Lighting!U555</f>
        <v>93925</v>
      </c>
      <c r="V555" s="12">
        <f>StdO_Customers_Residential!V555+StdO_Customers_Small_Commercial!V555+StdO_Customers_Lighting!V555</f>
        <v>96540</v>
      </c>
      <c r="W555" s="12">
        <f>StdO_Customers_Residential!W555+StdO_Customers_Small_Commercial!W555+StdO_Customers_Lighting!W555</f>
        <v>87447</v>
      </c>
      <c r="X555" s="12">
        <f>StdO_Customers_Residential!X555+StdO_Customers_Small_Commercial!X555+StdO_Customers_Lighting!X555</f>
        <v>69702</v>
      </c>
      <c r="Y555" s="12">
        <f>StdO_Customers_Residential!Y555+StdO_Customers_Small_Commercial!Y555+StdO_Customers_Lighting!Y555</f>
        <v>59724</v>
      </c>
      <c r="AA555" s="2">
        <f>IFERROR(INDEX('Holiday Schedule'!$D$3:$D$24,MATCH(Total_StdO_Customers!A555,'Holiday Schedule'!$C$3:$C$24,0)),0)</f>
        <v>0</v>
      </c>
      <c r="AB555" s="2">
        <f t="shared" si="64"/>
        <v>2</v>
      </c>
      <c r="AC555" s="2">
        <f t="shared" si="65"/>
        <v>1346530</v>
      </c>
      <c r="AD555" s="5">
        <f t="shared" si="66"/>
        <v>412523</v>
      </c>
      <c r="AE555" s="5">
        <f t="shared" si="67"/>
        <v>1759053</v>
      </c>
      <c r="AG555" s="2">
        <f t="shared" si="68"/>
        <v>6</v>
      </c>
      <c r="AH555" s="2">
        <f t="shared" si="69"/>
        <v>2025</v>
      </c>
      <c r="AJ555" s="5">
        <f t="shared" si="70"/>
        <v>96540</v>
      </c>
      <c r="AK555" s="2">
        <f t="shared" si="71"/>
        <v>21</v>
      </c>
    </row>
    <row r="556" spans="1:37" x14ac:dyDescent="0.25">
      <c r="A556" s="4">
        <v>45839</v>
      </c>
      <c r="B556" s="12">
        <f>StdO_Customers_Residential!B556+StdO_Customers_Small_Commercial!B556+StdO_Customers_Lighting!B556</f>
        <v>49740.42472169103</v>
      </c>
      <c r="C556" s="12">
        <f>StdO_Customers_Residential!C556+StdO_Customers_Small_Commercial!C556+StdO_Customers_Lighting!C556</f>
        <v>46903.218641464198</v>
      </c>
      <c r="D556" s="12">
        <f>StdO_Customers_Residential!D556+StdO_Customers_Small_Commercial!D556+StdO_Customers_Lighting!D556</f>
        <v>44648.939701026233</v>
      </c>
      <c r="E556" s="12">
        <f>StdO_Customers_Residential!E556+StdO_Customers_Small_Commercial!E556+StdO_Customers_Lighting!E556</f>
        <v>44034.149173428763</v>
      </c>
      <c r="F556" s="12">
        <f>StdO_Customers_Residential!F556+StdO_Customers_Small_Commercial!F556+StdO_Customers_Lighting!F556</f>
        <v>45613.177333826359</v>
      </c>
      <c r="G556" s="12">
        <f>StdO_Customers_Residential!G556+StdO_Customers_Small_Commercial!G556+StdO_Customers_Lighting!G556</f>
        <v>47604.624421721885</v>
      </c>
      <c r="H556" s="12">
        <f>StdO_Customers_Residential!H556+StdO_Customers_Small_Commercial!H556+StdO_Customers_Lighting!H556</f>
        <v>45837.015535700768</v>
      </c>
      <c r="I556" s="12">
        <f>StdO_Customers_Residential!I556+StdO_Customers_Small_Commercial!I556+StdO_Customers_Lighting!I556</f>
        <v>50860.539500497682</v>
      </c>
      <c r="J556" s="12">
        <f>StdO_Customers_Residential!J556+StdO_Customers_Small_Commercial!J556+StdO_Customers_Lighting!J556</f>
        <v>52698.185186845469</v>
      </c>
      <c r="K556" s="12">
        <f>StdO_Customers_Residential!K556+StdO_Customers_Small_Commercial!K556+StdO_Customers_Lighting!K556</f>
        <v>54974.932781680662</v>
      </c>
      <c r="L556" s="12">
        <f>StdO_Customers_Residential!L556+StdO_Customers_Small_Commercial!L556+StdO_Customers_Lighting!L556</f>
        <v>52285.008281442337</v>
      </c>
      <c r="M556" s="12">
        <f>StdO_Customers_Residential!M556+StdO_Customers_Small_Commercial!M556+StdO_Customers_Lighting!M556</f>
        <v>53128.986235591408</v>
      </c>
      <c r="N556" s="12">
        <f>StdO_Customers_Residential!N556+StdO_Customers_Small_Commercial!N556+StdO_Customers_Lighting!N556</f>
        <v>54170.643632029038</v>
      </c>
      <c r="O556" s="12">
        <f>StdO_Customers_Residential!O556+StdO_Customers_Small_Commercial!O556+StdO_Customers_Lighting!O556</f>
        <v>58311.404287302488</v>
      </c>
      <c r="P556" s="12">
        <f>StdO_Customers_Residential!P556+StdO_Customers_Small_Commercial!P556+StdO_Customers_Lighting!P556</f>
        <v>54659.690048773991</v>
      </c>
      <c r="Q556" s="12">
        <f>StdO_Customers_Residential!Q556+StdO_Customers_Small_Commercial!Q556+StdO_Customers_Lighting!Q556</f>
        <v>51881.779219665215</v>
      </c>
      <c r="R556" s="12">
        <f>StdO_Customers_Residential!R556+StdO_Customers_Small_Commercial!R556+StdO_Customers_Lighting!R556</f>
        <v>62570.825240308986</v>
      </c>
      <c r="S556" s="12">
        <f>StdO_Customers_Residential!S556+StdO_Customers_Small_Commercial!S556+StdO_Customers_Lighting!S556</f>
        <v>63414.531841025389</v>
      </c>
      <c r="T556" s="12">
        <f>StdO_Customers_Residential!T556+StdO_Customers_Small_Commercial!T556+StdO_Customers_Lighting!T556</f>
        <v>69400.595725441264</v>
      </c>
      <c r="U556" s="12">
        <f>StdO_Customers_Residential!U556+StdO_Customers_Small_Commercial!U556+StdO_Customers_Lighting!U556</f>
        <v>74054.714157944167</v>
      </c>
      <c r="V556" s="12">
        <f>StdO_Customers_Residential!V556+StdO_Customers_Small_Commercial!V556+StdO_Customers_Lighting!V556</f>
        <v>77659.612821292874</v>
      </c>
      <c r="W556" s="12">
        <f>StdO_Customers_Residential!W556+StdO_Customers_Small_Commercial!W556+StdO_Customers_Lighting!W556</f>
        <v>71841.588639038819</v>
      </c>
      <c r="X556" s="12">
        <f>StdO_Customers_Residential!X556+StdO_Customers_Small_Commercial!X556+StdO_Customers_Lighting!X556</f>
        <v>65308.217453335958</v>
      </c>
      <c r="Y556" s="12">
        <f>StdO_Customers_Residential!Y556+StdO_Customers_Small_Commercial!Y556+StdO_Customers_Lighting!Y556</f>
        <v>59130.01642395799</v>
      </c>
      <c r="AA556" s="2">
        <f>IFERROR(INDEX('Holiday Schedule'!$D$3:$D$24,MATCH(Total_StdO_Customers!A556,'Holiday Schedule'!$C$3:$C$24,0)),0)</f>
        <v>0</v>
      </c>
      <c r="AB556" s="2">
        <f t="shared" si="64"/>
        <v>3</v>
      </c>
      <c r="AC556" s="2">
        <f t="shared" si="65"/>
        <v>967221.25505221577</v>
      </c>
      <c r="AD556" s="5">
        <f t="shared" si="66"/>
        <v>383511.56595281686</v>
      </c>
      <c r="AE556" s="5">
        <f t="shared" si="67"/>
        <v>1350732.8210050326</v>
      </c>
      <c r="AG556" s="2">
        <f t="shared" si="68"/>
        <v>7</v>
      </c>
      <c r="AH556" s="2">
        <f t="shared" si="69"/>
        <v>2025</v>
      </c>
      <c r="AJ556" s="5">
        <f t="shared" si="70"/>
        <v>77659.612821292874</v>
      </c>
      <c r="AK556" s="2">
        <f t="shared" si="71"/>
        <v>21</v>
      </c>
    </row>
    <row r="557" spans="1:37" x14ac:dyDescent="0.25">
      <c r="A557" s="4">
        <v>45840</v>
      </c>
      <c r="B557" s="12">
        <f>StdO_Customers_Residential!B557+StdO_Customers_Small_Commercial!B557+StdO_Customers_Lighting!B557</f>
        <v>49386.294960037289</v>
      </c>
      <c r="C557" s="12">
        <f>StdO_Customers_Residential!C557+StdO_Customers_Small_Commercial!C557+StdO_Customers_Lighting!C557</f>
        <v>49881.83467086318</v>
      </c>
      <c r="D557" s="12">
        <f>StdO_Customers_Residential!D557+StdO_Customers_Small_Commercial!D557+StdO_Customers_Lighting!D557</f>
        <v>47811.372414599944</v>
      </c>
      <c r="E557" s="12">
        <f>StdO_Customers_Residential!E557+StdO_Customers_Small_Commercial!E557+StdO_Customers_Lighting!E557</f>
        <v>48713.724376368649</v>
      </c>
      <c r="F557" s="12">
        <f>StdO_Customers_Residential!F557+StdO_Customers_Small_Commercial!F557+StdO_Customers_Lighting!F557</f>
        <v>50278.108515786</v>
      </c>
      <c r="G557" s="12">
        <f>StdO_Customers_Residential!G557+StdO_Customers_Small_Commercial!G557+StdO_Customers_Lighting!G557</f>
        <v>50995.162014545276</v>
      </c>
      <c r="H557" s="12">
        <f>StdO_Customers_Residential!H557+StdO_Customers_Small_Commercial!H557+StdO_Customers_Lighting!H557</f>
        <v>50411.250758303067</v>
      </c>
      <c r="I557" s="12">
        <f>StdO_Customers_Residential!I557+StdO_Customers_Small_Commercial!I557+StdO_Customers_Lighting!I557</f>
        <v>46828.638915518226</v>
      </c>
      <c r="J557" s="12">
        <f>StdO_Customers_Residential!J557+StdO_Customers_Small_Commercial!J557+StdO_Customers_Lighting!J557</f>
        <v>45668.805198089132</v>
      </c>
      <c r="K557" s="12">
        <f>StdO_Customers_Residential!K557+StdO_Customers_Small_Commercial!K557+StdO_Customers_Lighting!K557</f>
        <v>50725.590994889877</v>
      </c>
      <c r="L557" s="12">
        <f>StdO_Customers_Residential!L557+StdO_Customers_Small_Commercial!L557+StdO_Customers_Lighting!L557</f>
        <v>52987.048084530834</v>
      </c>
      <c r="M557" s="12">
        <f>StdO_Customers_Residential!M557+StdO_Customers_Small_Commercial!M557+StdO_Customers_Lighting!M557</f>
        <v>52007.736901127166</v>
      </c>
      <c r="N557" s="12">
        <f>StdO_Customers_Residential!N557+StdO_Customers_Small_Commercial!N557+StdO_Customers_Lighting!N557</f>
        <v>54911.863826543202</v>
      </c>
      <c r="O557" s="12">
        <f>StdO_Customers_Residential!O557+StdO_Customers_Small_Commercial!O557+StdO_Customers_Lighting!O557</f>
        <v>58561.190248152925</v>
      </c>
      <c r="P557" s="12">
        <f>StdO_Customers_Residential!P557+StdO_Customers_Small_Commercial!P557+StdO_Customers_Lighting!P557</f>
        <v>59090.950833630079</v>
      </c>
      <c r="Q557" s="12">
        <f>StdO_Customers_Residential!Q557+StdO_Customers_Small_Commercial!Q557+StdO_Customers_Lighting!Q557</f>
        <v>61815.128401708978</v>
      </c>
      <c r="R557" s="12">
        <f>StdO_Customers_Residential!R557+StdO_Customers_Small_Commercial!R557+StdO_Customers_Lighting!R557</f>
        <v>73793.296751104033</v>
      </c>
      <c r="S557" s="12">
        <f>StdO_Customers_Residential!S557+StdO_Customers_Small_Commercial!S557+StdO_Customers_Lighting!S557</f>
        <v>80166.237494714631</v>
      </c>
      <c r="T557" s="12">
        <f>StdO_Customers_Residential!T557+StdO_Customers_Small_Commercial!T557+StdO_Customers_Lighting!T557</f>
        <v>81895.985512498417</v>
      </c>
      <c r="U557" s="12">
        <f>StdO_Customers_Residential!U557+StdO_Customers_Small_Commercial!U557+StdO_Customers_Lighting!U557</f>
        <v>84865.972831716412</v>
      </c>
      <c r="V557" s="12">
        <f>StdO_Customers_Residential!V557+StdO_Customers_Small_Commercial!V557+StdO_Customers_Lighting!V557</f>
        <v>86013.34976347629</v>
      </c>
      <c r="W557" s="12">
        <f>StdO_Customers_Residential!W557+StdO_Customers_Small_Commercial!W557+StdO_Customers_Lighting!W557</f>
        <v>81671.165523629941</v>
      </c>
      <c r="X557" s="12">
        <f>StdO_Customers_Residential!X557+StdO_Customers_Small_Commercial!X557+StdO_Customers_Lighting!X557</f>
        <v>75181.999019928771</v>
      </c>
      <c r="Y557" s="12">
        <f>StdO_Customers_Residential!Y557+StdO_Customers_Small_Commercial!Y557+StdO_Customers_Lighting!Y557</f>
        <v>64652.960458137641</v>
      </c>
      <c r="AA557" s="2">
        <f>IFERROR(INDEX('Holiday Schedule'!$D$3:$D$24,MATCH(Total_StdO_Customers!A557,'Holiday Schedule'!$C$3:$C$24,0)),0)</f>
        <v>0</v>
      </c>
      <c r="AB557" s="2">
        <f t="shared" si="64"/>
        <v>4</v>
      </c>
      <c r="AC557" s="2">
        <f t="shared" si="65"/>
        <v>1046184.960301259</v>
      </c>
      <c r="AD557" s="5">
        <f t="shared" si="66"/>
        <v>412130.70816864108</v>
      </c>
      <c r="AE557" s="5">
        <f t="shared" si="67"/>
        <v>1458315.6684699</v>
      </c>
      <c r="AG557" s="2">
        <f t="shared" si="68"/>
        <v>7</v>
      </c>
      <c r="AH557" s="2">
        <f t="shared" si="69"/>
        <v>2025</v>
      </c>
      <c r="AJ557" s="5">
        <f t="shared" si="70"/>
        <v>86013.34976347629</v>
      </c>
      <c r="AK557" s="2">
        <f t="shared" si="71"/>
        <v>21</v>
      </c>
    </row>
    <row r="558" spans="1:37" x14ac:dyDescent="0.25">
      <c r="A558" s="4">
        <v>45841</v>
      </c>
      <c r="B558" s="12">
        <f>StdO_Customers_Residential!B558+StdO_Customers_Small_Commercial!B558+StdO_Customers_Lighting!B558</f>
        <v>39544.407674192822</v>
      </c>
      <c r="C558" s="12">
        <f>StdO_Customers_Residential!C558+StdO_Customers_Small_Commercial!C558+StdO_Customers_Lighting!C558</f>
        <v>53653.550376361643</v>
      </c>
      <c r="D558" s="12">
        <f>StdO_Customers_Residential!D558+StdO_Customers_Small_Commercial!D558+StdO_Customers_Lighting!D558</f>
        <v>51254.558975879372</v>
      </c>
      <c r="E558" s="12">
        <f>StdO_Customers_Residential!E558+StdO_Customers_Small_Commercial!E558+StdO_Customers_Lighting!E558</f>
        <v>50220.947022452296</v>
      </c>
      <c r="F558" s="12">
        <f>StdO_Customers_Residential!F558+StdO_Customers_Small_Commercial!F558+StdO_Customers_Lighting!F558</f>
        <v>52049.377928486305</v>
      </c>
      <c r="G558" s="12">
        <f>StdO_Customers_Residential!G558+StdO_Customers_Small_Commercial!G558+StdO_Customers_Lighting!G558</f>
        <v>50339.690327279233</v>
      </c>
      <c r="H558" s="12">
        <f>StdO_Customers_Residential!H558+StdO_Customers_Small_Commercial!H558+StdO_Customers_Lighting!H558</f>
        <v>50319.068084664017</v>
      </c>
      <c r="I558" s="12">
        <f>StdO_Customers_Residential!I558+StdO_Customers_Small_Commercial!I558+StdO_Customers_Lighting!I558</f>
        <v>47796.157452957414</v>
      </c>
      <c r="J558" s="12">
        <f>StdO_Customers_Residential!J558+StdO_Customers_Small_Commercial!J558+StdO_Customers_Lighting!J558</f>
        <v>44800.493251854088</v>
      </c>
      <c r="K558" s="12">
        <f>StdO_Customers_Residential!K558+StdO_Customers_Small_Commercial!K558+StdO_Customers_Lighting!K558</f>
        <v>46118.961303088508</v>
      </c>
      <c r="L558" s="12">
        <f>StdO_Customers_Residential!L558+StdO_Customers_Small_Commercial!L558+StdO_Customers_Lighting!L558</f>
        <v>46522.727913240051</v>
      </c>
      <c r="M558" s="12">
        <f>StdO_Customers_Residential!M558+StdO_Customers_Small_Commercial!M558+StdO_Customers_Lighting!M558</f>
        <v>50199.692128552197</v>
      </c>
      <c r="N558" s="12">
        <f>StdO_Customers_Residential!N558+StdO_Customers_Small_Commercial!N558+StdO_Customers_Lighting!N558</f>
        <v>55205.207658750296</v>
      </c>
      <c r="O558" s="12">
        <f>StdO_Customers_Residential!O558+StdO_Customers_Small_Commercial!O558+StdO_Customers_Lighting!O558</f>
        <v>61193.856465967554</v>
      </c>
      <c r="P558" s="12">
        <f>StdO_Customers_Residential!P558+StdO_Customers_Small_Commercial!P558+StdO_Customers_Lighting!P558</f>
        <v>73842.557125909516</v>
      </c>
      <c r="Q558" s="12">
        <f>StdO_Customers_Residential!Q558+StdO_Customers_Small_Commercial!Q558+StdO_Customers_Lighting!Q558</f>
        <v>76788.297234483878</v>
      </c>
      <c r="R558" s="12">
        <f>StdO_Customers_Residential!R558+StdO_Customers_Small_Commercial!R558+StdO_Customers_Lighting!R558</f>
        <v>78374.499751328345</v>
      </c>
      <c r="S558" s="12">
        <f>StdO_Customers_Residential!S558+StdO_Customers_Small_Commercial!S558+StdO_Customers_Lighting!S558</f>
        <v>78810.739995794138</v>
      </c>
      <c r="T558" s="12">
        <f>StdO_Customers_Residential!T558+StdO_Customers_Small_Commercial!T558+StdO_Customers_Lighting!T558</f>
        <v>75249.7380917509</v>
      </c>
      <c r="U558" s="12">
        <f>StdO_Customers_Residential!U558+StdO_Customers_Small_Commercial!U558+StdO_Customers_Lighting!U558</f>
        <v>75075.539577570133</v>
      </c>
      <c r="V558" s="12">
        <f>StdO_Customers_Residential!V558+StdO_Customers_Small_Commercial!V558+StdO_Customers_Lighting!V558</f>
        <v>74782.139663187481</v>
      </c>
      <c r="W558" s="12">
        <f>StdO_Customers_Residential!W558+StdO_Customers_Small_Commercial!W558+StdO_Customers_Lighting!W558</f>
        <v>72229.57679752275</v>
      </c>
      <c r="X558" s="12">
        <f>StdO_Customers_Residential!X558+StdO_Customers_Small_Commercial!X558+StdO_Customers_Lighting!X558</f>
        <v>66062.602673393703</v>
      </c>
      <c r="Y558" s="12">
        <f>StdO_Customers_Residential!Y558+StdO_Customers_Small_Commercial!Y558+StdO_Customers_Lighting!Y558</f>
        <v>58415.437189544231</v>
      </c>
      <c r="AA558" s="2">
        <f>IFERROR(INDEX('Holiday Schedule'!$D$3:$D$24,MATCH(Total_StdO_Customers!A558,'Holiday Schedule'!$C$3:$C$24,0)),0)</f>
        <v>0</v>
      </c>
      <c r="AB558" s="2">
        <f t="shared" si="64"/>
        <v>5</v>
      </c>
      <c r="AC558" s="2">
        <f t="shared" si="65"/>
        <v>1023052.787085351</v>
      </c>
      <c r="AD558" s="5">
        <f t="shared" si="66"/>
        <v>405797.03757886018</v>
      </c>
      <c r="AE558" s="5">
        <f t="shared" si="67"/>
        <v>1428849.8246642111</v>
      </c>
      <c r="AG558" s="2">
        <f t="shared" si="68"/>
        <v>7</v>
      </c>
      <c r="AH558" s="2">
        <f t="shared" si="69"/>
        <v>2025</v>
      </c>
      <c r="AJ558" s="5">
        <f t="shared" si="70"/>
        <v>78810.739995794138</v>
      </c>
      <c r="AK558" s="2">
        <f t="shared" si="71"/>
        <v>18</v>
      </c>
    </row>
    <row r="559" spans="1:37" x14ac:dyDescent="0.25">
      <c r="A559" s="4">
        <v>45842</v>
      </c>
      <c r="B559" s="12">
        <f>StdO_Customers_Residential!B559+StdO_Customers_Small_Commercial!B559+StdO_Customers_Lighting!B559</f>
        <v>52548.76665033857</v>
      </c>
      <c r="C559" s="12">
        <f>StdO_Customers_Residential!C559+StdO_Customers_Small_Commercial!C559+StdO_Customers_Lighting!C559</f>
        <v>48999.195791844832</v>
      </c>
      <c r="D559" s="12">
        <f>StdO_Customers_Residential!D559+StdO_Customers_Small_Commercial!D559+StdO_Customers_Lighting!D559</f>
        <v>46792.38069072186</v>
      </c>
      <c r="E559" s="12">
        <f>StdO_Customers_Residential!E559+StdO_Customers_Small_Commercial!E559+StdO_Customers_Lighting!E559</f>
        <v>46288.33251636081</v>
      </c>
      <c r="F559" s="12">
        <f>StdO_Customers_Residential!F559+StdO_Customers_Small_Commercial!F559+StdO_Customers_Lighting!F559</f>
        <v>46449.861634349283</v>
      </c>
      <c r="G559" s="12">
        <f>StdO_Customers_Residential!G559+StdO_Customers_Small_Commercial!G559+StdO_Customers_Lighting!G559</f>
        <v>44056.180772820313</v>
      </c>
      <c r="H559" s="12">
        <f>StdO_Customers_Residential!H559+StdO_Customers_Small_Commercial!H559+StdO_Customers_Lighting!H559</f>
        <v>42889.87031565002</v>
      </c>
      <c r="I559" s="12">
        <f>StdO_Customers_Residential!I559+StdO_Customers_Small_Commercial!I559+StdO_Customers_Lighting!I559</f>
        <v>39423.796327026874</v>
      </c>
      <c r="J559" s="12">
        <f>StdO_Customers_Residential!J559+StdO_Customers_Small_Commercial!J559+StdO_Customers_Lighting!J559</f>
        <v>33770.244758422239</v>
      </c>
      <c r="K559" s="12">
        <f>StdO_Customers_Residential!K559+StdO_Customers_Small_Commercial!K559+StdO_Customers_Lighting!K559</f>
        <v>32344.946832017835</v>
      </c>
      <c r="L559" s="12">
        <f>StdO_Customers_Residential!L559+StdO_Customers_Small_Commercial!L559+StdO_Customers_Lighting!L559</f>
        <v>33333.863587369793</v>
      </c>
      <c r="M559" s="12">
        <f>StdO_Customers_Residential!M559+StdO_Customers_Small_Commercial!M559+StdO_Customers_Lighting!M559</f>
        <v>34352.229529819568</v>
      </c>
      <c r="N559" s="12">
        <f>StdO_Customers_Residential!N559+StdO_Customers_Small_Commercial!N559+StdO_Customers_Lighting!N559</f>
        <v>34167.914942190415</v>
      </c>
      <c r="O559" s="12">
        <f>StdO_Customers_Residential!O559+StdO_Customers_Small_Commercial!O559+StdO_Customers_Lighting!O559</f>
        <v>40063.847942295557</v>
      </c>
      <c r="P559" s="12">
        <f>StdO_Customers_Residential!P559+StdO_Customers_Small_Commercial!P559+StdO_Customers_Lighting!P559</f>
        <v>36730.333461894879</v>
      </c>
      <c r="Q559" s="12">
        <f>StdO_Customers_Residential!Q559+StdO_Customers_Small_Commercial!Q559+StdO_Customers_Lighting!Q559</f>
        <v>41333.044629596654</v>
      </c>
      <c r="R559" s="12">
        <f>StdO_Customers_Residential!R559+StdO_Customers_Small_Commercial!R559+StdO_Customers_Lighting!R559</f>
        <v>43230.901405669501</v>
      </c>
      <c r="S559" s="12">
        <f>StdO_Customers_Residential!S559+StdO_Customers_Small_Commercial!S559+StdO_Customers_Lighting!S559</f>
        <v>50521.813885579497</v>
      </c>
      <c r="T559" s="12">
        <f>StdO_Customers_Residential!T559+StdO_Customers_Small_Commercial!T559+StdO_Customers_Lighting!T559</f>
        <v>57348.137701208478</v>
      </c>
      <c r="U559" s="12">
        <f>StdO_Customers_Residential!U559+StdO_Customers_Small_Commercial!U559+StdO_Customers_Lighting!U559</f>
        <v>61202.727550645592</v>
      </c>
      <c r="V559" s="12">
        <f>StdO_Customers_Residential!V559+StdO_Customers_Small_Commercial!V559+StdO_Customers_Lighting!V559</f>
        <v>61827.659930659342</v>
      </c>
      <c r="W559" s="12">
        <f>StdO_Customers_Residential!W559+StdO_Customers_Small_Commercial!W559+StdO_Customers_Lighting!W559</f>
        <v>59727.887551977452</v>
      </c>
      <c r="X559" s="12">
        <f>StdO_Customers_Residential!X559+StdO_Customers_Small_Commercial!X559+StdO_Customers_Lighting!X559</f>
        <v>57247.104726808167</v>
      </c>
      <c r="Y559" s="12">
        <f>StdO_Customers_Residential!Y559+StdO_Customers_Small_Commercial!Y559+StdO_Customers_Lighting!Y559</f>
        <v>53380.85419302107</v>
      </c>
      <c r="AA559" s="2">
        <f>IFERROR(INDEX('Holiday Schedule'!$D$3:$D$24,MATCH(Total_StdO_Customers!A559,'Holiday Schedule'!$C$3:$C$24,0)),0)</f>
        <v>1</v>
      </c>
      <c r="AB559" s="2">
        <f t="shared" si="64"/>
        <v>6</v>
      </c>
      <c r="AC559" s="2">
        <f t="shared" si="65"/>
        <v>0</v>
      </c>
      <c r="AD559" s="5">
        <f t="shared" si="66"/>
        <v>1098031.8973282885</v>
      </c>
      <c r="AE559" s="5">
        <f t="shared" si="67"/>
        <v>1098031.8973282885</v>
      </c>
      <c r="AG559" s="2">
        <f t="shared" si="68"/>
        <v>7</v>
      </c>
      <c r="AH559" s="2">
        <f t="shared" si="69"/>
        <v>2025</v>
      </c>
      <c r="AJ559" s="5">
        <f t="shared" si="70"/>
        <v>61827.659930659342</v>
      </c>
      <c r="AK559" s="2">
        <f t="shared" si="71"/>
        <v>21</v>
      </c>
    </row>
    <row r="560" spans="1:37" x14ac:dyDescent="0.25">
      <c r="A560" s="4">
        <v>45843</v>
      </c>
      <c r="B560" s="12">
        <f>StdO_Customers_Residential!B560+StdO_Customers_Small_Commercial!B560+StdO_Customers_Lighting!B560</f>
        <v>47510.956031894464</v>
      </c>
      <c r="C560" s="12">
        <f>StdO_Customers_Residential!C560+StdO_Customers_Small_Commercial!C560+StdO_Customers_Lighting!C560</f>
        <v>44324.162295910501</v>
      </c>
      <c r="D560" s="12">
        <f>StdO_Customers_Residential!D560+StdO_Customers_Small_Commercial!D560+StdO_Customers_Lighting!D560</f>
        <v>43162.312725097785</v>
      </c>
      <c r="E560" s="12">
        <f>StdO_Customers_Residential!E560+StdO_Customers_Small_Commercial!E560+StdO_Customers_Lighting!E560</f>
        <v>42516.445697829775</v>
      </c>
      <c r="F560" s="12">
        <f>StdO_Customers_Residential!F560+StdO_Customers_Small_Commercial!F560+StdO_Customers_Lighting!F560</f>
        <v>42219.535846696293</v>
      </c>
      <c r="G560" s="12">
        <f>StdO_Customers_Residential!G560+StdO_Customers_Small_Commercial!G560+StdO_Customers_Lighting!G560</f>
        <v>39656.041232892647</v>
      </c>
      <c r="H560" s="12">
        <f>StdO_Customers_Residential!H560+StdO_Customers_Small_Commercial!H560+StdO_Customers_Lighting!H560</f>
        <v>37851.766855703849</v>
      </c>
      <c r="I560" s="12">
        <f>StdO_Customers_Residential!I560+StdO_Customers_Small_Commercial!I560+StdO_Customers_Lighting!I560</f>
        <v>33581.928654341144</v>
      </c>
      <c r="J560" s="12">
        <f>StdO_Customers_Residential!J560+StdO_Customers_Small_Commercial!J560+StdO_Customers_Lighting!J560</f>
        <v>30409.89923875282</v>
      </c>
      <c r="K560" s="12">
        <f>StdO_Customers_Residential!K560+StdO_Customers_Small_Commercial!K560+StdO_Customers_Lighting!K560</f>
        <v>30504.001081958249</v>
      </c>
      <c r="L560" s="12">
        <f>StdO_Customers_Residential!L560+StdO_Customers_Small_Commercial!L560+StdO_Customers_Lighting!L560</f>
        <v>30048.125797880242</v>
      </c>
      <c r="M560" s="12">
        <f>StdO_Customers_Residential!M560+StdO_Customers_Small_Commercial!M560+StdO_Customers_Lighting!M560</f>
        <v>34160.957866695171</v>
      </c>
      <c r="N560" s="12">
        <f>StdO_Customers_Residential!N560+StdO_Customers_Small_Commercial!N560+StdO_Customers_Lighting!N560</f>
        <v>35496.230858332514</v>
      </c>
      <c r="O560" s="12">
        <f>StdO_Customers_Residential!O560+StdO_Customers_Small_Commercial!O560+StdO_Customers_Lighting!O560</f>
        <v>37395.253984354189</v>
      </c>
      <c r="P560" s="12">
        <f>StdO_Customers_Residential!P560+StdO_Customers_Small_Commercial!P560+StdO_Customers_Lighting!P560</f>
        <v>42504.041237385914</v>
      </c>
      <c r="Q560" s="12">
        <f>StdO_Customers_Residential!Q560+StdO_Customers_Small_Commercial!Q560+StdO_Customers_Lighting!Q560</f>
        <v>49836.00894985209</v>
      </c>
      <c r="R560" s="12">
        <f>StdO_Customers_Residential!R560+StdO_Customers_Small_Commercial!R560+StdO_Customers_Lighting!R560</f>
        <v>58801.563947959454</v>
      </c>
      <c r="S560" s="12">
        <f>StdO_Customers_Residential!S560+StdO_Customers_Small_Commercial!S560+StdO_Customers_Lighting!S560</f>
        <v>66563.113311843699</v>
      </c>
      <c r="T560" s="12">
        <f>StdO_Customers_Residential!T560+StdO_Customers_Small_Commercial!T560+StdO_Customers_Lighting!T560</f>
        <v>67121.499117315543</v>
      </c>
      <c r="U560" s="12">
        <f>StdO_Customers_Residential!U560+StdO_Customers_Small_Commercial!U560+StdO_Customers_Lighting!U560</f>
        <v>71929.15113584236</v>
      </c>
      <c r="V560" s="12">
        <f>StdO_Customers_Residential!V560+StdO_Customers_Small_Commercial!V560+StdO_Customers_Lighting!V560</f>
        <v>72294.477021323721</v>
      </c>
      <c r="W560" s="12">
        <f>StdO_Customers_Residential!W560+StdO_Customers_Small_Commercial!W560+StdO_Customers_Lighting!W560</f>
        <v>70767.158558973199</v>
      </c>
      <c r="X560" s="12">
        <f>StdO_Customers_Residential!X560+StdO_Customers_Small_Commercial!X560+StdO_Customers_Lighting!X560</f>
        <v>64800.507099013026</v>
      </c>
      <c r="Y560" s="12">
        <f>StdO_Customers_Residential!Y560+StdO_Customers_Small_Commercial!Y560+StdO_Customers_Lighting!Y560</f>
        <v>57363.928434220303</v>
      </c>
      <c r="AA560" s="2">
        <f>IFERROR(INDEX('Holiday Schedule'!$D$3:$D$24,MATCH(Total_StdO_Customers!A560,'Holiday Schedule'!$C$3:$C$24,0)),0)</f>
        <v>0</v>
      </c>
      <c r="AB560" s="2">
        <f t="shared" si="64"/>
        <v>7</v>
      </c>
      <c r="AC560" s="2">
        <f t="shared" si="65"/>
        <v>0</v>
      </c>
      <c r="AD560" s="5">
        <f t="shared" si="66"/>
        <v>1150819.0669820691</v>
      </c>
      <c r="AE560" s="5">
        <f t="shared" si="67"/>
        <v>1150819.0669820691</v>
      </c>
      <c r="AG560" s="2">
        <f t="shared" si="68"/>
        <v>7</v>
      </c>
      <c r="AH560" s="2">
        <f t="shared" si="69"/>
        <v>2025</v>
      </c>
      <c r="AJ560" s="5">
        <f t="shared" si="70"/>
        <v>72294.477021323721</v>
      </c>
      <c r="AK560" s="2">
        <f t="shared" si="71"/>
        <v>21</v>
      </c>
    </row>
    <row r="561" spans="1:37" x14ac:dyDescent="0.25">
      <c r="A561" s="4">
        <v>45844</v>
      </c>
      <c r="B561" s="12">
        <f>StdO_Customers_Residential!B561+StdO_Customers_Small_Commercial!B561+StdO_Customers_Lighting!B561</f>
        <v>52051.421266742836</v>
      </c>
      <c r="C561" s="12">
        <f>StdO_Customers_Residential!C561+StdO_Customers_Small_Commercial!C561+StdO_Customers_Lighting!C561</f>
        <v>48209.137828407802</v>
      </c>
      <c r="D561" s="12">
        <f>StdO_Customers_Residential!D561+StdO_Customers_Small_Commercial!D561+StdO_Customers_Lighting!D561</f>
        <v>47064.719565779691</v>
      </c>
      <c r="E561" s="12">
        <f>StdO_Customers_Residential!E561+StdO_Customers_Small_Commercial!E561+StdO_Customers_Lighting!E561</f>
        <v>46218.955431977178</v>
      </c>
      <c r="F561" s="12">
        <f>StdO_Customers_Residential!F561+StdO_Customers_Small_Commercial!F561+StdO_Customers_Lighting!F561</f>
        <v>45791.020639333226</v>
      </c>
      <c r="G561" s="12">
        <f>StdO_Customers_Residential!G561+StdO_Customers_Small_Commercial!G561+StdO_Customers_Lighting!G561</f>
        <v>42956.038630045281</v>
      </c>
      <c r="H561" s="12">
        <f>StdO_Customers_Residential!H561+StdO_Customers_Small_Commercial!H561+StdO_Customers_Lighting!H561</f>
        <v>42932.911792945364</v>
      </c>
      <c r="I561" s="12">
        <f>StdO_Customers_Residential!I561+StdO_Customers_Small_Commercial!I561+StdO_Customers_Lighting!I561</f>
        <v>40645.075847509419</v>
      </c>
      <c r="J561" s="12">
        <f>StdO_Customers_Residential!J561+StdO_Customers_Small_Commercial!J561+StdO_Customers_Lighting!J561</f>
        <v>40814.600315278498</v>
      </c>
      <c r="K561" s="12">
        <f>StdO_Customers_Residential!K561+StdO_Customers_Small_Commercial!K561+StdO_Customers_Lighting!K561</f>
        <v>41307.813233642693</v>
      </c>
      <c r="L561" s="12">
        <f>StdO_Customers_Residential!L561+StdO_Customers_Small_Commercial!L561+StdO_Customers_Lighting!L561</f>
        <v>44109.462752849475</v>
      </c>
      <c r="M561" s="12">
        <f>StdO_Customers_Residential!M561+StdO_Customers_Small_Commercial!M561+StdO_Customers_Lighting!M561</f>
        <v>47290.4165008622</v>
      </c>
      <c r="N561" s="12">
        <f>StdO_Customers_Residential!N561+StdO_Customers_Small_Commercial!N561+StdO_Customers_Lighting!N561</f>
        <v>54274.625593138837</v>
      </c>
      <c r="O561" s="12">
        <f>StdO_Customers_Residential!O561+StdO_Customers_Small_Commercial!O561+StdO_Customers_Lighting!O561</f>
        <v>59921.178340801067</v>
      </c>
      <c r="P561" s="12">
        <f>StdO_Customers_Residential!P561+StdO_Customers_Small_Commercial!P561+StdO_Customers_Lighting!P561</f>
        <v>60637.875339343038</v>
      </c>
      <c r="Q561" s="12">
        <f>StdO_Customers_Residential!Q561+StdO_Customers_Small_Commercial!Q561+StdO_Customers_Lighting!Q561</f>
        <v>66519.547659156873</v>
      </c>
      <c r="R561" s="12">
        <f>StdO_Customers_Residential!R561+StdO_Customers_Small_Commercial!R561+StdO_Customers_Lighting!R561</f>
        <v>71544.373983856494</v>
      </c>
      <c r="S561" s="12">
        <f>StdO_Customers_Residential!S561+StdO_Customers_Small_Commercial!S561+StdO_Customers_Lighting!S561</f>
        <v>80565.361872295965</v>
      </c>
      <c r="T561" s="12">
        <f>StdO_Customers_Residential!T561+StdO_Customers_Small_Commercial!T561+StdO_Customers_Lighting!T561</f>
        <v>88520.168394762295</v>
      </c>
      <c r="U561" s="12">
        <f>StdO_Customers_Residential!U561+StdO_Customers_Small_Commercial!U561+StdO_Customers_Lighting!U561</f>
        <v>90273.551501198672</v>
      </c>
      <c r="V561" s="12">
        <f>StdO_Customers_Residential!V561+StdO_Customers_Small_Commercial!V561+StdO_Customers_Lighting!V561</f>
        <v>86120.831502642686</v>
      </c>
      <c r="W561" s="12">
        <f>StdO_Customers_Residential!W561+StdO_Customers_Small_Commercial!W561+StdO_Customers_Lighting!W561</f>
        <v>80336.27358352844</v>
      </c>
      <c r="X561" s="12">
        <f>StdO_Customers_Residential!X561+StdO_Customers_Small_Commercial!X561+StdO_Customers_Lighting!X561</f>
        <v>74804.470427189503</v>
      </c>
      <c r="Y561" s="12">
        <f>StdO_Customers_Residential!Y561+StdO_Customers_Small_Commercial!Y561+StdO_Customers_Lighting!Y561</f>
        <v>66634.64288773149</v>
      </c>
      <c r="AA561" s="2">
        <f>IFERROR(INDEX('Holiday Schedule'!$D$3:$D$24,MATCH(Total_StdO_Customers!A561,'Holiday Schedule'!$C$3:$C$24,0)),0)</f>
        <v>0</v>
      </c>
      <c r="AB561" s="2">
        <f t="shared" si="64"/>
        <v>1</v>
      </c>
      <c r="AC561" s="2">
        <f t="shared" si="65"/>
        <v>0</v>
      </c>
      <c r="AD561" s="5">
        <f t="shared" si="66"/>
        <v>1419544.4748910191</v>
      </c>
      <c r="AE561" s="5">
        <f t="shared" si="67"/>
        <v>1419544.4748910191</v>
      </c>
      <c r="AG561" s="2">
        <f t="shared" si="68"/>
        <v>7</v>
      </c>
      <c r="AH561" s="2">
        <f t="shared" si="69"/>
        <v>2025</v>
      </c>
      <c r="AJ561" s="5">
        <f t="shared" si="70"/>
        <v>90273.551501198672</v>
      </c>
      <c r="AK561" s="2">
        <f t="shared" si="71"/>
        <v>20</v>
      </c>
    </row>
    <row r="562" spans="1:37" x14ac:dyDescent="0.25">
      <c r="A562" s="4">
        <v>45845</v>
      </c>
      <c r="B562" s="12">
        <f>StdO_Customers_Residential!B562+StdO_Customers_Small_Commercial!B562+StdO_Customers_Lighting!B562</f>
        <v>59772.893288816609</v>
      </c>
      <c r="C562" s="12">
        <f>StdO_Customers_Residential!C562+StdO_Customers_Small_Commercial!C562+StdO_Customers_Lighting!C562</f>
        <v>56029.635657138053</v>
      </c>
      <c r="D562" s="12">
        <f>StdO_Customers_Residential!D562+StdO_Customers_Small_Commercial!D562+StdO_Customers_Lighting!D562</f>
        <v>53795.018214442935</v>
      </c>
      <c r="E562" s="12">
        <f>StdO_Customers_Residential!E562+StdO_Customers_Small_Commercial!E562+StdO_Customers_Lighting!E562</f>
        <v>53273.59970714576</v>
      </c>
      <c r="F562" s="12">
        <f>StdO_Customers_Residential!F562+StdO_Customers_Small_Commercial!F562+StdO_Customers_Lighting!F562</f>
        <v>54035.095120827427</v>
      </c>
      <c r="G562" s="12">
        <f>StdO_Customers_Residential!G562+StdO_Customers_Small_Commercial!G562+StdO_Customers_Lighting!G562</f>
        <v>54802.171242047421</v>
      </c>
      <c r="H562" s="12">
        <f>StdO_Customers_Residential!H562+StdO_Customers_Small_Commercial!H562+StdO_Customers_Lighting!H562</f>
        <v>54713.479832837977</v>
      </c>
      <c r="I562" s="12">
        <f>StdO_Customers_Residential!I562+StdO_Customers_Small_Commercial!I562+StdO_Customers_Lighting!I562</f>
        <v>52948.836059225556</v>
      </c>
      <c r="J562" s="12">
        <f>StdO_Customers_Residential!J562+StdO_Customers_Small_Commercial!J562+StdO_Customers_Lighting!J562</f>
        <v>51214.240088610524</v>
      </c>
      <c r="K562" s="12">
        <f>StdO_Customers_Residential!K562+StdO_Customers_Small_Commercial!K562+StdO_Customers_Lighting!K562</f>
        <v>53238.725988496954</v>
      </c>
      <c r="L562" s="12">
        <f>StdO_Customers_Residential!L562+StdO_Customers_Small_Commercial!L562+StdO_Customers_Lighting!L562</f>
        <v>55578.760570917853</v>
      </c>
      <c r="M562" s="12">
        <f>StdO_Customers_Residential!M562+StdO_Customers_Small_Commercial!M562+StdO_Customers_Lighting!M562</f>
        <v>58076.492586227192</v>
      </c>
      <c r="N562" s="12">
        <f>StdO_Customers_Residential!N562+StdO_Customers_Small_Commercial!N562+StdO_Customers_Lighting!N562</f>
        <v>60688.078127066125</v>
      </c>
      <c r="O562" s="12">
        <f>StdO_Customers_Residential!O562+StdO_Customers_Small_Commercial!O562+StdO_Customers_Lighting!O562</f>
        <v>64292.345380174957</v>
      </c>
      <c r="P562" s="12">
        <f>StdO_Customers_Residential!P562+StdO_Customers_Small_Commercial!P562+StdO_Customers_Lighting!P562</f>
        <v>66970.770164554386</v>
      </c>
      <c r="Q562" s="12">
        <f>StdO_Customers_Residential!Q562+StdO_Customers_Small_Commercial!Q562+StdO_Customers_Lighting!Q562</f>
        <v>70153.558498703191</v>
      </c>
      <c r="R562" s="12">
        <f>StdO_Customers_Residential!R562+StdO_Customers_Small_Commercial!R562+StdO_Customers_Lighting!R562</f>
        <v>76910.281961600471</v>
      </c>
      <c r="S562" s="12">
        <f>StdO_Customers_Residential!S562+StdO_Customers_Small_Commercial!S562+StdO_Customers_Lighting!S562</f>
        <v>81815.175133487079</v>
      </c>
      <c r="T562" s="12">
        <f>StdO_Customers_Residential!T562+StdO_Customers_Small_Commercial!T562+StdO_Customers_Lighting!T562</f>
        <v>84578.424841333821</v>
      </c>
      <c r="U562" s="12">
        <f>StdO_Customers_Residential!U562+StdO_Customers_Small_Commercial!U562+StdO_Customers_Lighting!U562</f>
        <v>89622.112140545913</v>
      </c>
      <c r="V562" s="12">
        <f>StdO_Customers_Residential!V562+StdO_Customers_Small_Commercial!V562+StdO_Customers_Lighting!V562</f>
        <v>88366.144404071267</v>
      </c>
      <c r="W562" s="12">
        <f>StdO_Customers_Residential!W562+StdO_Customers_Small_Commercial!W562+StdO_Customers_Lighting!W562</f>
        <v>82228.209265712401</v>
      </c>
      <c r="X562" s="12">
        <f>StdO_Customers_Residential!X562+StdO_Customers_Small_Commercial!X562+StdO_Customers_Lighting!X562</f>
        <v>74133.261553582677</v>
      </c>
      <c r="Y562" s="12">
        <f>StdO_Customers_Residential!Y562+StdO_Customers_Small_Commercial!Y562+StdO_Customers_Lighting!Y562</f>
        <v>65996.320058202138</v>
      </c>
      <c r="AA562" s="2">
        <f>IFERROR(INDEX('Holiday Schedule'!$D$3:$D$24,MATCH(Total_StdO_Customers!A562,'Holiday Schedule'!$C$3:$C$24,0)),0)</f>
        <v>0</v>
      </c>
      <c r="AB562" s="2">
        <f t="shared" si="64"/>
        <v>2</v>
      </c>
      <c r="AC562" s="2">
        <f t="shared" si="65"/>
        <v>1110815.4167643101</v>
      </c>
      <c r="AD562" s="5">
        <f t="shared" si="66"/>
        <v>452418.21312145842</v>
      </c>
      <c r="AE562" s="5">
        <f t="shared" si="67"/>
        <v>1563233.6298857685</v>
      </c>
      <c r="AG562" s="2">
        <f t="shared" si="68"/>
        <v>7</v>
      </c>
      <c r="AH562" s="2">
        <f t="shared" si="69"/>
        <v>2025</v>
      </c>
      <c r="AJ562" s="5">
        <f t="shared" si="70"/>
        <v>89622.112140545913</v>
      </c>
      <c r="AK562" s="2">
        <f t="shared" si="71"/>
        <v>20</v>
      </c>
    </row>
    <row r="563" spans="1:37" x14ac:dyDescent="0.25">
      <c r="A563" s="4">
        <v>45846</v>
      </c>
      <c r="B563" s="12">
        <f>StdO_Customers_Residential!B563+StdO_Customers_Small_Commercial!B563+StdO_Customers_Lighting!B563</f>
        <v>59702.436158932549</v>
      </c>
      <c r="C563" s="12">
        <f>StdO_Customers_Residential!C563+StdO_Customers_Small_Commercial!C563+StdO_Customers_Lighting!C563</f>
        <v>56720.759903959115</v>
      </c>
      <c r="D563" s="12">
        <f>StdO_Customers_Residential!D563+StdO_Customers_Small_Commercial!D563+StdO_Customers_Lighting!D563</f>
        <v>54170.719630388754</v>
      </c>
      <c r="E563" s="12">
        <f>StdO_Customers_Residential!E563+StdO_Customers_Small_Commercial!E563+StdO_Customers_Lighting!E563</f>
        <v>52735.326771327229</v>
      </c>
      <c r="F563" s="12">
        <f>StdO_Customers_Residential!F563+StdO_Customers_Small_Commercial!F563+StdO_Customers_Lighting!F563</f>
        <v>55185.250428717627</v>
      </c>
      <c r="G563" s="12">
        <f>StdO_Customers_Residential!G563+StdO_Customers_Small_Commercial!G563+StdO_Customers_Lighting!G563</f>
        <v>54543.139214141505</v>
      </c>
      <c r="H563" s="12">
        <f>StdO_Customers_Residential!H563+StdO_Customers_Small_Commercial!H563+StdO_Customers_Lighting!H563</f>
        <v>58930.315438370089</v>
      </c>
      <c r="I563" s="12">
        <f>StdO_Customers_Residential!I563+StdO_Customers_Small_Commercial!I563+StdO_Customers_Lighting!I563</f>
        <v>60673.485403454411</v>
      </c>
      <c r="J563" s="12">
        <f>StdO_Customers_Residential!J563+StdO_Customers_Small_Commercial!J563+StdO_Customers_Lighting!J563</f>
        <v>62219.085147268292</v>
      </c>
      <c r="K563" s="12">
        <f>StdO_Customers_Residential!K563+StdO_Customers_Small_Commercial!K563+StdO_Customers_Lighting!K563</f>
        <v>61848.451854484141</v>
      </c>
      <c r="L563" s="12">
        <f>StdO_Customers_Residential!L563+StdO_Customers_Small_Commercial!L563+StdO_Customers_Lighting!L563</f>
        <v>61966.972897201704</v>
      </c>
      <c r="M563" s="12">
        <f>StdO_Customers_Residential!M563+StdO_Customers_Small_Commercial!M563+StdO_Customers_Lighting!M563</f>
        <v>61892.201564125389</v>
      </c>
      <c r="N563" s="12">
        <f>StdO_Customers_Residential!N563+StdO_Customers_Small_Commercial!N563+StdO_Customers_Lighting!N563</f>
        <v>62953.527363491696</v>
      </c>
      <c r="O563" s="12">
        <f>StdO_Customers_Residential!O563+StdO_Customers_Small_Commercial!O563+StdO_Customers_Lighting!O563</f>
        <v>58946.766118626365</v>
      </c>
      <c r="P563" s="12">
        <f>StdO_Customers_Residential!P563+StdO_Customers_Small_Commercial!P563+StdO_Customers_Lighting!P563</f>
        <v>57519.899035784874</v>
      </c>
      <c r="Q563" s="12">
        <f>StdO_Customers_Residential!Q563+StdO_Customers_Small_Commercial!Q563+StdO_Customers_Lighting!Q563</f>
        <v>56543.70993337212</v>
      </c>
      <c r="R563" s="12">
        <f>StdO_Customers_Residential!R563+StdO_Customers_Small_Commercial!R563+StdO_Customers_Lighting!R563</f>
        <v>62729.256997539567</v>
      </c>
      <c r="S563" s="12">
        <f>StdO_Customers_Residential!S563+StdO_Customers_Small_Commercial!S563+StdO_Customers_Lighting!S563</f>
        <v>65648.208023826213</v>
      </c>
      <c r="T563" s="12">
        <f>StdO_Customers_Residential!T563+StdO_Customers_Small_Commercial!T563+StdO_Customers_Lighting!T563</f>
        <v>71460.79803567272</v>
      </c>
      <c r="U563" s="12">
        <f>StdO_Customers_Residential!U563+StdO_Customers_Small_Commercial!U563+StdO_Customers_Lighting!U563</f>
        <v>74301.391854435089</v>
      </c>
      <c r="V563" s="12">
        <f>StdO_Customers_Residential!V563+StdO_Customers_Small_Commercial!V563+StdO_Customers_Lighting!V563</f>
        <v>73598.530148095451</v>
      </c>
      <c r="W563" s="12">
        <f>StdO_Customers_Residential!W563+StdO_Customers_Small_Commercial!W563+StdO_Customers_Lighting!W563</f>
        <v>72937.481734687157</v>
      </c>
      <c r="X563" s="12">
        <f>StdO_Customers_Residential!X563+StdO_Customers_Small_Commercial!X563+StdO_Customers_Lighting!X563</f>
        <v>65620.32121918154</v>
      </c>
      <c r="Y563" s="12">
        <f>StdO_Customers_Residential!Y563+StdO_Customers_Small_Commercial!Y563+StdO_Customers_Lighting!Y563</f>
        <v>57224.816823227564</v>
      </c>
      <c r="AA563" s="2">
        <f>IFERROR(INDEX('Holiday Schedule'!$D$3:$D$24,MATCH(Total_StdO_Customers!A563,'Holiday Schedule'!$C$3:$C$24,0)),0)</f>
        <v>0</v>
      </c>
      <c r="AB563" s="2">
        <f t="shared" si="64"/>
        <v>3</v>
      </c>
      <c r="AC563" s="2">
        <f t="shared" si="65"/>
        <v>1030860.0873312467</v>
      </c>
      <c r="AD563" s="5">
        <f t="shared" si="66"/>
        <v>449212.76436906436</v>
      </c>
      <c r="AE563" s="5">
        <f t="shared" si="67"/>
        <v>1480072.8517003111</v>
      </c>
      <c r="AG563" s="2">
        <f t="shared" si="68"/>
        <v>7</v>
      </c>
      <c r="AH563" s="2">
        <f t="shared" si="69"/>
        <v>2025</v>
      </c>
      <c r="AJ563" s="5">
        <f t="shared" si="70"/>
        <v>74301.391854435089</v>
      </c>
      <c r="AK563" s="2">
        <f t="shared" si="71"/>
        <v>20</v>
      </c>
    </row>
    <row r="564" spans="1:37" x14ac:dyDescent="0.25">
      <c r="A564" s="4">
        <v>45847</v>
      </c>
      <c r="B564" s="12">
        <f>StdO_Customers_Residential!B564+StdO_Customers_Small_Commercial!B564+StdO_Customers_Lighting!B564</f>
        <v>52212.106121318116</v>
      </c>
      <c r="C564" s="12">
        <f>StdO_Customers_Residential!C564+StdO_Customers_Small_Commercial!C564+StdO_Customers_Lighting!C564</f>
        <v>47865.992157523586</v>
      </c>
      <c r="D564" s="12">
        <f>StdO_Customers_Residential!D564+StdO_Customers_Small_Commercial!D564+StdO_Customers_Lighting!D564</f>
        <v>46823.454221698048</v>
      </c>
      <c r="E564" s="12">
        <f>StdO_Customers_Residential!E564+StdO_Customers_Small_Commercial!E564+StdO_Customers_Lighting!E564</f>
        <v>46258.939387051541</v>
      </c>
      <c r="F564" s="12">
        <f>StdO_Customers_Residential!F564+StdO_Customers_Small_Commercial!F564+StdO_Customers_Lighting!F564</f>
        <v>48926.653611027767</v>
      </c>
      <c r="G564" s="12">
        <f>StdO_Customers_Residential!G564+StdO_Customers_Small_Commercial!G564+StdO_Customers_Lighting!G564</f>
        <v>48233.227918490367</v>
      </c>
      <c r="H564" s="12">
        <f>StdO_Customers_Residential!H564+StdO_Customers_Small_Commercial!H564+StdO_Customers_Lighting!H564</f>
        <v>50386.59325767219</v>
      </c>
      <c r="I564" s="12">
        <f>StdO_Customers_Residential!I564+StdO_Customers_Small_Commercial!I564+StdO_Customers_Lighting!I564</f>
        <v>48063.975997111971</v>
      </c>
      <c r="J564" s="12">
        <f>StdO_Customers_Residential!J564+StdO_Customers_Small_Commercial!J564+StdO_Customers_Lighting!J564</f>
        <v>44856.747764191277</v>
      </c>
      <c r="K564" s="12">
        <f>StdO_Customers_Residential!K564+StdO_Customers_Small_Commercial!K564+StdO_Customers_Lighting!K564</f>
        <v>44901.88433276087</v>
      </c>
      <c r="L564" s="12">
        <f>StdO_Customers_Residential!L564+StdO_Customers_Small_Commercial!L564+StdO_Customers_Lighting!L564</f>
        <v>44448.024273051633</v>
      </c>
      <c r="M564" s="12">
        <f>StdO_Customers_Residential!M564+StdO_Customers_Small_Commercial!M564+StdO_Customers_Lighting!M564</f>
        <v>47142.32391515372</v>
      </c>
      <c r="N564" s="12">
        <f>StdO_Customers_Residential!N564+StdO_Customers_Small_Commercial!N564+StdO_Customers_Lighting!N564</f>
        <v>49906.515073153976</v>
      </c>
      <c r="O564" s="12">
        <f>StdO_Customers_Residential!O564+StdO_Customers_Small_Commercial!O564+StdO_Customers_Lighting!O564</f>
        <v>49015.917203486657</v>
      </c>
      <c r="P564" s="12">
        <f>StdO_Customers_Residential!P564+StdO_Customers_Small_Commercial!P564+StdO_Customers_Lighting!P564</f>
        <v>55858.626122299487</v>
      </c>
      <c r="Q564" s="12">
        <f>StdO_Customers_Residential!Q564+StdO_Customers_Small_Commercial!Q564+StdO_Customers_Lighting!Q564</f>
        <v>57564.436426832006</v>
      </c>
      <c r="R564" s="12">
        <f>StdO_Customers_Residential!R564+StdO_Customers_Small_Commercial!R564+StdO_Customers_Lighting!R564</f>
        <v>65450.668730207908</v>
      </c>
      <c r="S564" s="12">
        <f>StdO_Customers_Residential!S564+StdO_Customers_Small_Commercial!S564+StdO_Customers_Lighting!S564</f>
        <v>73993.310933652509</v>
      </c>
      <c r="T564" s="12">
        <f>StdO_Customers_Residential!T564+StdO_Customers_Small_Commercial!T564+StdO_Customers_Lighting!T564</f>
        <v>77274.157258730673</v>
      </c>
      <c r="U564" s="12">
        <f>StdO_Customers_Residential!U564+StdO_Customers_Small_Commercial!U564+StdO_Customers_Lighting!U564</f>
        <v>79836.954174669489</v>
      </c>
      <c r="V564" s="12">
        <f>StdO_Customers_Residential!V564+StdO_Customers_Small_Commercial!V564+StdO_Customers_Lighting!V564</f>
        <v>78745.270791115807</v>
      </c>
      <c r="W564" s="12">
        <f>StdO_Customers_Residential!W564+StdO_Customers_Small_Commercial!W564+StdO_Customers_Lighting!W564</f>
        <v>74950.256194612273</v>
      </c>
      <c r="X564" s="12">
        <f>StdO_Customers_Residential!X564+StdO_Customers_Small_Commercial!X564+StdO_Customers_Lighting!X564</f>
        <v>67850.276204005379</v>
      </c>
      <c r="Y564" s="12">
        <f>StdO_Customers_Residential!Y564+StdO_Customers_Small_Commercial!Y564+StdO_Customers_Lighting!Y564</f>
        <v>60216.027286748715</v>
      </c>
      <c r="AA564" s="2">
        <f>IFERROR(INDEX('Holiday Schedule'!$D$3:$D$24,MATCH(Total_StdO_Customers!A564,'Holiday Schedule'!$C$3:$C$24,0)),0)</f>
        <v>0</v>
      </c>
      <c r="AB564" s="2">
        <f t="shared" si="64"/>
        <v>4</v>
      </c>
      <c r="AC564" s="2">
        <f t="shared" si="65"/>
        <v>959859.34539503546</v>
      </c>
      <c r="AD564" s="5">
        <f t="shared" si="66"/>
        <v>400922.99396153039</v>
      </c>
      <c r="AE564" s="5">
        <f t="shared" si="67"/>
        <v>1360782.3393565658</v>
      </c>
      <c r="AG564" s="2">
        <f t="shared" si="68"/>
        <v>7</v>
      </c>
      <c r="AH564" s="2">
        <f t="shared" si="69"/>
        <v>2025</v>
      </c>
      <c r="AJ564" s="5">
        <f t="shared" si="70"/>
        <v>79836.954174669489</v>
      </c>
      <c r="AK564" s="2">
        <f t="shared" si="71"/>
        <v>20</v>
      </c>
    </row>
    <row r="565" spans="1:37" x14ac:dyDescent="0.25">
      <c r="A565" s="4">
        <v>45848</v>
      </c>
      <c r="B565" s="12">
        <f>StdO_Customers_Residential!B565+StdO_Customers_Small_Commercial!B565+StdO_Customers_Lighting!B565</f>
        <v>52656.375640202445</v>
      </c>
      <c r="C565" s="12">
        <f>StdO_Customers_Residential!C565+StdO_Customers_Small_Commercial!C565+StdO_Customers_Lighting!C565</f>
        <v>50934.552106338233</v>
      </c>
      <c r="D565" s="12">
        <f>StdO_Customers_Residential!D565+StdO_Customers_Small_Commercial!D565+StdO_Customers_Lighting!D565</f>
        <v>49159.366585322947</v>
      </c>
      <c r="E565" s="12">
        <f>StdO_Customers_Residential!E565+StdO_Customers_Small_Commercial!E565+StdO_Customers_Lighting!E565</f>
        <v>48690.757469857977</v>
      </c>
      <c r="F565" s="12">
        <f>StdO_Customers_Residential!F565+StdO_Customers_Small_Commercial!F565+StdO_Customers_Lighting!F565</f>
        <v>50032.130878345422</v>
      </c>
      <c r="G565" s="12">
        <f>StdO_Customers_Residential!G565+StdO_Customers_Small_Commercial!G565+StdO_Customers_Lighting!G565</f>
        <v>52295.064590061542</v>
      </c>
      <c r="H565" s="12">
        <f>StdO_Customers_Residential!H565+StdO_Customers_Small_Commercial!H565+StdO_Customers_Lighting!H565</f>
        <v>55205.577075726564</v>
      </c>
      <c r="I565" s="12">
        <f>StdO_Customers_Residential!I565+StdO_Customers_Small_Commercial!I565+StdO_Customers_Lighting!I565</f>
        <v>57241.5042311332</v>
      </c>
      <c r="J565" s="12">
        <f>StdO_Customers_Residential!J565+StdO_Customers_Small_Commercial!J565+StdO_Customers_Lighting!J565</f>
        <v>56795.873495436637</v>
      </c>
      <c r="K565" s="12">
        <f>StdO_Customers_Residential!K565+StdO_Customers_Small_Commercial!K565+StdO_Customers_Lighting!K565</f>
        <v>56901.402093026678</v>
      </c>
      <c r="L565" s="12">
        <f>StdO_Customers_Residential!L565+StdO_Customers_Small_Commercial!L565+StdO_Customers_Lighting!L565</f>
        <v>53573.1411739615</v>
      </c>
      <c r="M565" s="12">
        <f>StdO_Customers_Residential!M565+StdO_Customers_Small_Commercial!M565+StdO_Customers_Lighting!M565</f>
        <v>54080.013441622621</v>
      </c>
      <c r="N565" s="12">
        <f>StdO_Customers_Residential!N565+StdO_Customers_Small_Commercial!N565+StdO_Customers_Lighting!N565</f>
        <v>57343.845624640744</v>
      </c>
      <c r="O565" s="12">
        <f>StdO_Customers_Residential!O565+StdO_Customers_Small_Commercial!O565+StdO_Customers_Lighting!O565</f>
        <v>55945.071956518383</v>
      </c>
      <c r="P565" s="12">
        <f>StdO_Customers_Residential!P565+StdO_Customers_Small_Commercial!P565+StdO_Customers_Lighting!P565</f>
        <v>55113.860163187484</v>
      </c>
      <c r="Q565" s="12">
        <f>StdO_Customers_Residential!Q565+StdO_Customers_Small_Commercial!Q565+StdO_Customers_Lighting!Q565</f>
        <v>56477.585031270588</v>
      </c>
      <c r="R565" s="12">
        <f>StdO_Customers_Residential!R565+StdO_Customers_Small_Commercial!R565+StdO_Customers_Lighting!R565</f>
        <v>56498.131338754218</v>
      </c>
      <c r="S565" s="12">
        <f>StdO_Customers_Residential!S565+StdO_Customers_Small_Commercial!S565+StdO_Customers_Lighting!S565</f>
        <v>64230.253575551324</v>
      </c>
      <c r="T565" s="12">
        <f>StdO_Customers_Residential!T565+StdO_Customers_Small_Commercial!T565+StdO_Customers_Lighting!T565</f>
        <v>70171.260639108921</v>
      </c>
      <c r="U565" s="12">
        <f>StdO_Customers_Residential!U565+StdO_Customers_Small_Commercial!U565+StdO_Customers_Lighting!U565</f>
        <v>74288.824609913223</v>
      </c>
      <c r="V565" s="12">
        <f>StdO_Customers_Residential!V565+StdO_Customers_Small_Commercial!V565+StdO_Customers_Lighting!V565</f>
        <v>73555.003283271886</v>
      </c>
      <c r="W565" s="12">
        <f>StdO_Customers_Residential!W565+StdO_Customers_Small_Commercial!W565+StdO_Customers_Lighting!W565</f>
        <v>71411.242985370598</v>
      </c>
      <c r="X565" s="12">
        <f>StdO_Customers_Residential!X565+StdO_Customers_Small_Commercial!X565+StdO_Customers_Lighting!X565</f>
        <v>63737.934193238369</v>
      </c>
      <c r="Y565" s="12">
        <f>StdO_Customers_Residential!Y565+StdO_Customers_Small_Commercial!Y565+StdO_Customers_Lighting!Y565</f>
        <v>57195.085704727382</v>
      </c>
      <c r="AA565" s="2">
        <f>IFERROR(INDEX('Holiday Schedule'!$D$3:$D$24,MATCH(Total_StdO_Customers!A565,'Holiday Schedule'!$C$3:$C$24,0)),0)</f>
        <v>0</v>
      </c>
      <c r="AB565" s="2">
        <f t="shared" si="64"/>
        <v>5</v>
      </c>
      <c r="AC565" s="2">
        <f t="shared" si="65"/>
        <v>977364.94783600641</v>
      </c>
      <c r="AD565" s="5">
        <f t="shared" si="66"/>
        <v>416168.91005058226</v>
      </c>
      <c r="AE565" s="5">
        <f t="shared" si="67"/>
        <v>1393533.8578865887</v>
      </c>
      <c r="AG565" s="2">
        <f t="shared" si="68"/>
        <v>7</v>
      </c>
      <c r="AH565" s="2">
        <f t="shared" si="69"/>
        <v>2025</v>
      </c>
      <c r="AJ565" s="5">
        <f t="shared" si="70"/>
        <v>74288.824609913223</v>
      </c>
      <c r="AK565" s="2">
        <f t="shared" si="71"/>
        <v>20</v>
      </c>
    </row>
    <row r="566" spans="1:37" x14ac:dyDescent="0.25">
      <c r="A566" s="4">
        <v>45849</v>
      </c>
      <c r="B566" s="12">
        <f>StdO_Customers_Residential!B566+StdO_Customers_Small_Commercial!B566+StdO_Customers_Lighting!B566</f>
        <v>51707.498009988922</v>
      </c>
      <c r="C566" s="12">
        <f>StdO_Customers_Residential!C566+StdO_Customers_Small_Commercial!C566+StdO_Customers_Lighting!C566</f>
        <v>46488.374377987915</v>
      </c>
      <c r="D566" s="12">
        <f>StdO_Customers_Residential!D566+StdO_Customers_Small_Commercial!D566+StdO_Customers_Lighting!D566</f>
        <v>45623.471829424219</v>
      </c>
      <c r="E566" s="12">
        <f>StdO_Customers_Residential!E566+StdO_Customers_Small_Commercial!E566+StdO_Customers_Lighting!E566</f>
        <v>45393.462450433901</v>
      </c>
      <c r="F566" s="12">
        <f>StdO_Customers_Residential!F566+StdO_Customers_Small_Commercial!F566+StdO_Customers_Lighting!F566</f>
        <v>47615.266307224279</v>
      </c>
      <c r="G566" s="12">
        <f>StdO_Customers_Residential!G566+StdO_Customers_Small_Commercial!G566+StdO_Customers_Lighting!G566</f>
        <v>48122.806610866544</v>
      </c>
      <c r="H566" s="12">
        <f>StdO_Customers_Residential!H566+StdO_Customers_Small_Commercial!H566+StdO_Customers_Lighting!H566</f>
        <v>50867.897114560699</v>
      </c>
      <c r="I566" s="12">
        <f>StdO_Customers_Residential!I566+StdO_Customers_Small_Commercial!I566+StdO_Customers_Lighting!I566</f>
        <v>53585.924966339073</v>
      </c>
      <c r="J566" s="12">
        <f>StdO_Customers_Residential!J566+StdO_Customers_Small_Commercial!J566+StdO_Customers_Lighting!J566</f>
        <v>54121.205714197582</v>
      </c>
      <c r="K566" s="12">
        <f>StdO_Customers_Residential!K566+StdO_Customers_Small_Commercial!K566+StdO_Customers_Lighting!K566</f>
        <v>54081.453897902669</v>
      </c>
      <c r="L566" s="12">
        <f>StdO_Customers_Residential!L566+StdO_Customers_Small_Commercial!L566+StdO_Customers_Lighting!L566</f>
        <v>52199.168071892214</v>
      </c>
      <c r="M566" s="12">
        <f>StdO_Customers_Residential!M566+StdO_Customers_Small_Commercial!M566+StdO_Customers_Lighting!M566</f>
        <v>49687.912927525969</v>
      </c>
      <c r="N566" s="12">
        <f>StdO_Customers_Residential!N566+StdO_Customers_Small_Commercial!N566+StdO_Customers_Lighting!N566</f>
        <v>48512.182329690586</v>
      </c>
      <c r="O566" s="12">
        <f>StdO_Customers_Residential!O566+StdO_Customers_Small_Commercial!O566+StdO_Customers_Lighting!O566</f>
        <v>44833.051936631666</v>
      </c>
      <c r="P566" s="12">
        <f>StdO_Customers_Residential!P566+StdO_Customers_Small_Commercial!P566+StdO_Customers_Lighting!P566</f>
        <v>47180.253349016522</v>
      </c>
      <c r="Q566" s="12">
        <f>StdO_Customers_Residential!Q566+StdO_Customers_Small_Commercial!Q566+StdO_Customers_Lighting!Q566</f>
        <v>46361.608081299331</v>
      </c>
      <c r="R566" s="12">
        <f>StdO_Customers_Residential!R566+StdO_Customers_Small_Commercial!R566+StdO_Customers_Lighting!R566</f>
        <v>53821.792721375597</v>
      </c>
      <c r="S566" s="12">
        <f>StdO_Customers_Residential!S566+StdO_Customers_Small_Commercial!S566+StdO_Customers_Lighting!S566</f>
        <v>61611.499605139557</v>
      </c>
      <c r="T566" s="12">
        <f>StdO_Customers_Residential!T566+StdO_Customers_Small_Commercial!T566+StdO_Customers_Lighting!T566</f>
        <v>68306.390156100591</v>
      </c>
      <c r="U566" s="12">
        <f>StdO_Customers_Residential!U566+StdO_Customers_Small_Commercial!U566+StdO_Customers_Lighting!U566</f>
        <v>73666.911722994846</v>
      </c>
      <c r="V566" s="12">
        <f>StdO_Customers_Residential!V566+StdO_Customers_Small_Commercial!V566+StdO_Customers_Lighting!V566</f>
        <v>73822.934639508472</v>
      </c>
      <c r="W566" s="12">
        <f>StdO_Customers_Residential!W566+StdO_Customers_Small_Commercial!W566+StdO_Customers_Lighting!W566</f>
        <v>70737.786807841127</v>
      </c>
      <c r="X566" s="12">
        <f>StdO_Customers_Residential!X566+StdO_Customers_Small_Commercial!X566+StdO_Customers_Lighting!X566</f>
        <v>66043.409924967404</v>
      </c>
      <c r="Y566" s="12">
        <f>StdO_Customers_Residential!Y566+StdO_Customers_Small_Commercial!Y566+StdO_Customers_Lighting!Y566</f>
        <v>57964.65717529336</v>
      </c>
      <c r="AA566" s="2">
        <f>IFERROR(INDEX('Holiday Schedule'!$D$3:$D$24,MATCH(Total_StdO_Customers!A566,'Holiday Schedule'!$C$3:$C$24,0)),0)</f>
        <v>0</v>
      </c>
      <c r="AB566" s="2">
        <f t="shared" si="64"/>
        <v>6</v>
      </c>
      <c r="AC566" s="2">
        <f t="shared" si="65"/>
        <v>918573.4868524234</v>
      </c>
      <c r="AD566" s="5">
        <f t="shared" si="66"/>
        <v>393783.43387577974</v>
      </c>
      <c r="AE566" s="5">
        <f t="shared" si="67"/>
        <v>1312356.9207282031</v>
      </c>
      <c r="AG566" s="2">
        <f t="shared" si="68"/>
        <v>7</v>
      </c>
      <c r="AH566" s="2">
        <f t="shared" si="69"/>
        <v>2025</v>
      </c>
      <c r="AJ566" s="5">
        <f t="shared" si="70"/>
        <v>73822.934639508472</v>
      </c>
      <c r="AK566" s="2">
        <f t="shared" si="71"/>
        <v>21</v>
      </c>
    </row>
    <row r="567" spans="1:37" x14ac:dyDescent="0.25">
      <c r="A567" s="4">
        <v>45850</v>
      </c>
      <c r="B567" s="12">
        <f>StdO_Customers_Residential!B567+StdO_Customers_Small_Commercial!B567+StdO_Customers_Lighting!B567</f>
        <v>53039.629652048956</v>
      </c>
      <c r="C567" s="12">
        <f>StdO_Customers_Residential!C567+StdO_Customers_Small_Commercial!C567+StdO_Customers_Lighting!C567</f>
        <v>47956.771316743536</v>
      </c>
      <c r="D567" s="12">
        <f>StdO_Customers_Residential!D567+StdO_Customers_Small_Commercial!D567+StdO_Customers_Lighting!D567</f>
        <v>46183.656636178835</v>
      </c>
      <c r="E567" s="12">
        <f>StdO_Customers_Residential!E567+StdO_Customers_Small_Commercial!E567+StdO_Customers_Lighting!E567</f>
        <v>45197.960273661483</v>
      </c>
      <c r="F567" s="12">
        <f>StdO_Customers_Residential!F567+StdO_Customers_Small_Commercial!F567+StdO_Customers_Lighting!F567</f>
        <v>45397.469803214677</v>
      </c>
      <c r="G567" s="12">
        <f>StdO_Customers_Residential!G567+StdO_Customers_Small_Commercial!G567+StdO_Customers_Lighting!G567</f>
        <v>44340.281891264422</v>
      </c>
      <c r="H567" s="12">
        <f>StdO_Customers_Residential!H567+StdO_Customers_Small_Commercial!H567+StdO_Customers_Lighting!H567</f>
        <v>45946.227746267301</v>
      </c>
      <c r="I567" s="12">
        <f>StdO_Customers_Residential!I567+StdO_Customers_Small_Commercial!I567+StdO_Customers_Lighting!I567</f>
        <v>46890.273488230589</v>
      </c>
      <c r="J567" s="12">
        <f>StdO_Customers_Residential!J567+StdO_Customers_Small_Commercial!J567+StdO_Customers_Lighting!J567</f>
        <v>48067.868444994318</v>
      </c>
      <c r="K567" s="12">
        <f>StdO_Customers_Residential!K567+StdO_Customers_Small_Commercial!K567+StdO_Customers_Lighting!K567</f>
        <v>48133.518269904242</v>
      </c>
      <c r="L567" s="12">
        <f>StdO_Customers_Residential!L567+StdO_Customers_Small_Commercial!L567+StdO_Customers_Lighting!L567</f>
        <v>45525.566304981141</v>
      </c>
      <c r="M567" s="12">
        <f>StdO_Customers_Residential!M567+StdO_Customers_Small_Commercial!M567+StdO_Customers_Lighting!M567</f>
        <v>49092.635481900768</v>
      </c>
      <c r="N567" s="12">
        <f>StdO_Customers_Residential!N567+StdO_Customers_Small_Commercial!N567+StdO_Customers_Lighting!N567</f>
        <v>50234.518891110201</v>
      </c>
      <c r="O567" s="12">
        <f>StdO_Customers_Residential!O567+StdO_Customers_Small_Commercial!O567+StdO_Customers_Lighting!O567</f>
        <v>45391.51296914999</v>
      </c>
      <c r="P567" s="12">
        <f>StdO_Customers_Residential!P567+StdO_Customers_Small_Commercial!P567+StdO_Customers_Lighting!P567</f>
        <v>47545.38089707552</v>
      </c>
      <c r="Q567" s="12">
        <f>StdO_Customers_Residential!Q567+StdO_Customers_Small_Commercial!Q567+StdO_Customers_Lighting!Q567</f>
        <v>53784.214715214002</v>
      </c>
      <c r="R567" s="12">
        <f>StdO_Customers_Residential!R567+StdO_Customers_Small_Commercial!R567+StdO_Customers_Lighting!R567</f>
        <v>58212.620002586598</v>
      </c>
      <c r="S567" s="12">
        <f>StdO_Customers_Residential!S567+StdO_Customers_Small_Commercial!S567+StdO_Customers_Lighting!S567</f>
        <v>66431.495078775813</v>
      </c>
      <c r="T567" s="12">
        <f>StdO_Customers_Residential!T567+StdO_Customers_Small_Commercial!T567+StdO_Customers_Lighting!T567</f>
        <v>68269.424074499853</v>
      </c>
      <c r="U567" s="12">
        <f>StdO_Customers_Residential!U567+StdO_Customers_Small_Commercial!U567+StdO_Customers_Lighting!U567</f>
        <v>68784.150379712315</v>
      </c>
      <c r="V567" s="12">
        <f>StdO_Customers_Residential!V567+StdO_Customers_Small_Commercial!V567+StdO_Customers_Lighting!V567</f>
        <v>69047.494464867021</v>
      </c>
      <c r="W567" s="12">
        <f>StdO_Customers_Residential!W567+StdO_Customers_Small_Commercial!W567+StdO_Customers_Lighting!W567</f>
        <v>65008.190291487335</v>
      </c>
      <c r="X567" s="12">
        <f>StdO_Customers_Residential!X567+StdO_Customers_Small_Commercial!X567+StdO_Customers_Lighting!X567</f>
        <v>61103.065000301423</v>
      </c>
      <c r="Y567" s="12">
        <f>StdO_Customers_Residential!Y567+StdO_Customers_Small_Commercial!Y567+StdO_Customers_Lighting!Y567</f>
        <v>54203.260001717397</v>
      </c>
      <c r="AA567" s="2">
        <f>IFERROR(INDEX('Holiday Schedule'!$D$3:$D$24,MATCH(Total_StdO_Customers!A567,'Holiday Schedule'!$C$3:$C$24,0)),0)</f>
        <v>0</v>
      </c>
      <c r="AB567" s="2">
        <f t="shared" si="64"/>
        <v>7</v>
      </c>
      <c r="AC567" s="2">
        <f t="shared" si="65"/>
        <v>0</v>
      </c>
      <c r="AD567" s="5">
        <f t="shared" si="66"/>
        <v>1273787.1860758876</v>
      </c>
      <c r="AE567" s="5">
        <f t="shared" si="67"/>
        <v>1273787.1860758876</v>
      </c>
      <c r="AG567" s="2">
        <f t="shared" si="68"/>
        <v>7</v>
      </c>
      <c r="AH567" s="2">
        <f t="shared" si="69"/>
        <v>2025</v>
      </c>
      <c r="AJ567" s="5">
        <f t="shared" si="70"/>
        <v>69047.494464867021</v>
      </c>
      <c r="AK567" s="2">
        <f t="shared" si="71"/>
        <v>21</v>
      </c>
    </row>
    <row r="568" spans="1:37" x14ac:dyDescent="0.25">
      <c r="A568" s="4">
        <v>45851</v>
      </c>
      <c r="B568" s="12">
        <f>StdO_Customers_Residential!B568+StdO_Customers_Small_Commercial!B568+StdO_Customers_Lighting!B568</f>
        <v>49956.361674781649</v>
      </c>
      <c r="C568" s="12">
        <f>StdO_Customers_Residential!C568+StdO_Customers_Small_Commercial!C568+StdO_Customers_Lighting!C568</f>
        <v>45088.583433771673</v>
      </c>
      <c r="D568" s="12">
        <f>StdO_Customers_Residential!D568+StdO_Customers_Small_Commercial!D568+StdO_Customers_Lighting!D568</f>
        <v>44393.783338705151</v>
      </c>
      <c r="E568" s="12">
        <f>StdO_Customers_Residential!E568+StdO_Customers_Small_Commercial!E568+StdO_Customers_Lighting!E568</f>
        <v>42612.507015323361</v>
      </c>
      <c r="F568" s="12">
        <f>StdO_Customers_Residential!F568+StdO_Customers_Small_Commercial!F568+StdO_Customers_Lighting!F568</f>
        <v>42959.04210441756</v>
      </c>
      <c r="G568" s="12">
        <f>StdO_Customers_Residential!G568+StdO_Customers_Small_Commercial!G568+StdO_Customers_Lighting!G568</f>
        <v>42813.225258737679</v>
      </c>
      <c r="H568" s="12">
        <f>StdO_Customers_Residential!H568+StdO_Customers_Small_Commercial!H568+StdO_Customers_Lighting!H568</f>
        <v>43005.176124675796</v>
      </c>
      <c r="I568" s="12">
        <f>StdO_Customers_Residential!I568+StdO_Customers_Small_Commercial!I568+StdO_Customers_Lighting!I568</f>
        <v>45285.3924264745</v>
      </c>
      <c r="J568" s="12">
        <f>StdO_Customers_Residential!J568+StdO_Customers_Small_Commercial!J568+StdO_Customers_Lighting!J568</f>
        <v>47798.46605305696</v>
      </c>
      <c r="K568" s="12">
        <f>StdO_Customers_Residential!K568+StdO_Customers_Small_Commercial!K568+StdO_Customers_Lighting!K568</f>
        <v>44995.873624465501</v>
      </c>
      <c r="L568" s="12">
        <f>StdO_Customers_Residential!L568+StdO_Customers_Small_Commercial!L568+StdO_Customers_Lighting!L568</f>
        <v>43265.010376782229</v>
      </c>
      <c r="M568" s="12">
        <f>StdO_Customers_Residential!M568+StdO_Customers_Small_Commercial!M568+StdO_Customers_Lighting!M568</f>
        <v>39289.823347593549</v>
      </c>
      <c r="N568" s="12">
        <f>StdO_Customers_Residential!N568+StdO_Customers_Small_Commercial!N568+StdO_Customers_Lighting!N568</f>
        <v>37529.786526560027</v>
      </c>
      <c r="O568" s="12">
        <f>StdO_Customers_Residential!O568+StdO_Customers_Small_Commercial!O568+StdO_Customers_Lighting!O568</f>
        <v>35419.681642431548</v>
      </c>
      <c r="P568" s="12">
        <f>StdO_Customers_Residential!P568+StdO_Customers_Small_Commercial!P568+StdO_Customers_Lighting!P568</f>
        <v>35811.451930217721</v>
      </c>
      <c r="Q568" s="12">
        <f>StdO_Customers_Residential!Q568+StdO_Customers_Small_Commercial!Q568+StdO_Customers_Lighting!Q568</f>
        <v>41753.872842707729</v>
      </c>
      <c r="R568" s="12">
        <f>StdO_Customers_Residential!R568+StdO_Customers_Small_Commercial!R568+StdO_Customers_Lighting!R568</f>
        <v>48761.856506995755</v>
      </c>
      <c r="S568" s="12">
        <f>StdO_Customers_Residential!S568+StdO_Customers_Small_Commercial!S568+StdO_Customers_Lighting!S568</f>
        <v>57526.023808457991</v>
      </c>
      <c r="T568" s="12">
        <f>StdO_Customers_Residential!T568+StdO_Customers_Small_Commercial!T568+StdO_Customers_Lighting!T568</f>
        <v>65486.577472760022</v>
      </c>
      <c r="U568" s="12">
        <f>StdO_Customers_Residential!U568+StdO_Customers_Small_Commercial!U568+StdO_Customers_Lighting!U568</f>
        <v>71914.470804139972</v>
      </c>
      <c r="V568" s="12">
        <f>StdO_Customers_Residential!V568+StdO_Customers_Small_Commercial!V568+StdO_Customers_Lighting!V568</f>
        <v>70934.255037516297</v>
      </c>
      <c r="W568" s="12">
        <f>StdO_Customers_Residential!W568+StdO_Customers_Small_Commercial!W568+StdO_Customers_Lighting!W568</f>
        <v>66907.25704904036</v>
      </c>
      <c r="X568" s="12">
        <f>StdO_Customers_Residential!X568+StdO_Customers_Small_Commercial!X568+StdO_Customers_Lighting!X568</f>
        <v>59615.48049444826</v>
      </c>
      <c r="Y568" s="12">
        <f>StdO_Customers_Residential!Y568+StdO_Customers_Small_Commercial!Y568+StdO_Customers_Lighting!Y568</f>
        <v>52467.219801462234</v>
      </c>
      <c r="AA568" s="2">
        <f>IFERROR(INDEX('Holiday Schedule'!$D$3:$D$24,MATCH(Total_StdO_Customers!A568,'Holiday Schedule'!$C$3:$C$24,0)),0)</f>
        <v>0</v>
      </c>
      <c r="AB568" s="2">
        <f t="shared" si="64"/>
        <v>1</v>
      </c>
      <c r="AC568" s="2">
        <f t="shared" si="65"/>
        <v>0</v>
      </c>
      <c r="AD568" s="5">
        <f t="shared" si="66"/>
        <v>1175591.1786955232</v>
      </c>
      <c r="AE568" s="5">
        <f t="shared" si="67"/>
        <v>1175591.1786955232</v>
      </c>
      <c r="AG568" s="2">
        <f t="shared" si="68"/>
        <v>7</v>
      </c>
      <c r="AH568" s="2">
        <f t="shared" si="69"/>
        <v>2025</v>
      </c>
      <c r="AJ568" s="5">
        <f t="shared" si="70"/>
        <v>71914.470804139972</v>
      </c>
      <c r="AK568" s="2">
        <f t="shared" si="71"/>
        <v>20</v>
      </c>
    </row>
    <row r="569" spans="1:37" x14ac:dyDescent="0.25">
      <c r="A569" s="4">
        <v>45852</v>
      </c>
      <c r="B569" s="12">
        <f>StdO_Customers_Residential!B569+StdO_Customers_Small_Commercial!B569+StdO_Customers_Lighting!B569</f>
        <v>47685.282323262625</v>
      </c>
      <c r="C569" s="12">
        <f>StdO_Customers_Residential!C569+StdO_Customers_Small_Commercial!C569+StdO_Customers_Lighting!C569</f>
        <v>44056.303459210139</v>
      </c>
      <c r="D569" s="12">
        <f>StdO_Customers_Residential!D569+StdO_Customers_Small_Commercial!D569+StdO_Customers_Lighting!D569</f>
        <v>43164.075287001077</v>
      </c>
      <c r="E569" s="12">
        <f>StdO_Customers_Residential!E569+StdO_Customers_Small_Commercial!E569+StdO_Customers_Lighting!E569</f>
        <v>43801.526265957742</v>
      </c>
      <c r="F569" s="12">
        <f>StdO_Customers_Residential!F569+StdO_Customers_Small_Commercial!F569+StdO_Customers_Lighting!F569</f>
        <v>45920.195635877404</v>
      </c>
      <c r="G569" s="12">
        <f>StdO_Customers_Residential!G569+StdO_Customers_Small_Commercial!G569+StdO_Customers_Lighting!G569</f>
        <v>47834.162857659576</v>
      </c>
      <c r="H569" s="12">
        <f>StdO_Customers_Residential!H569+StdO_Customers_Small_Commercial!H569+StdO_Customers_Lighting!H569</f>
        <v>50273.483010122101</v>
      </c>
      <c r="I569" s="12">
        <f>StdO_Customers_Residential!I569+StdO_Customers_Small_Commercial!I569+StdO_Customers_Lighting!I569</f>
        <v>52668.665115016323</v>
      </c>
      <c r="J569" s="12">
        <f>StdO_Customers_Residential!J569+StdO_Customers_Small_Commercial!J569+StdO_Customers_Lighting!J569</f>
        <v>54413.546997210113</v>
      </c>
      <c r="K569" s="12">
        <f>StdO_Customers_Residential!K569+StdO_Customers_Small_Commercial!K569+StdO_Customers_Lighting!K569</f>
        <v>55680.753009224856</v>
      </c>
      <c r="L569" s="12">
        <f>StdO_Customers_Residential!L569+StdO_Customers_Small_Commercial!L569+StdO_Customers_Lighting!L569</f>
        <v>55530.437329291031</v>
      </c>
      <c r="M569" s="12">
        <f>StdO_Customers_Residential!M569+StdO_Customers_Small_Commercial!M569+StdO_Customers_Lighting!M569</f>
        <v>57189.359923572454</v>
      </c>
      <c r="N569" s="12">
        <f>StdO_Customers_Residential!N569+StdO_Customers_Small_Commercial!N569+StdO_Customers_Lighting!N569</f>
        <v>58014.260678412713</v>
      </c>
      <c r="O569" s="12">
        <f>StdO_Customers_Residential!O569+StdO_Customers_Small_Commercial!O569+StdO_Customers_Lighting!O569</f>
        <v>60536.828148530047</v>
      </c>
      <c r="P569" s="12">
        <f>StdO_Customers_Residential!P569+StdO_Customers_Small_Commercial!P569+StdO_Customers_Lighting!P569</f>
        <v>60994.611992709833</v>
      </c>
      <c r="Q569" s="12">
        <f>StdO_Customers_Residential!Q569+StdO_Customers_Small_Commercial!Q569+StdO_Customers_Lighting!Q569</f>
        <v>61591.407654207957</v>
      </c>
      <c r="R569" s="12">
        <f>StdO_Customers_Residential!R569+StdO_Customers_Small_Commercial!R569+StdO_Customers_Lighting!R569</f>
        <v>66420.533284442514</v>
      </c>
      <c r="S569" s="12">
        <f>StdO_Customers_Residential!S569+StdO_Customers_Small_Commercial!S569+StdO_Customers_Lighting!S569</f>
        <v>69544.703331835583</v>
      </c>
      <c r="T569" s="12">
        <f>StdO_Customers_Residential!T569+StdO_Customers_Small_Commercial!T569+StdO_Customers_Lighting!T569</f>
        <v>71557.213055713655</v>
      </c>
      <c r="U569" s="12">
        <f>StdO_Customers_Residential!U569+StdO_Customers_Small_Commercial!U569+StdO_Customers_Lighting!U569</f>
        <v>73677.90717299415</v>
      </c>
      <c r="V569" s="12">
        <f>StdO_Customers_Residential!V569+StdO_Customers_Small_Commercial!V569+StdO_Customers_Lighting!V569</f>
        <v>71783.71398581221</v>
      </c>
      <c r="W569" s="12">
        <f>StdO_Customers_Residential!W569+StdO_Customers_Small_Commercial!W569+StdO_Customers_Lighting!W569</f>
        <v>67894.564311507245</v>
      </c>
      <c r="X569" s="12">
        <f>StdO_Customers_Residential!X569+StdO_Customers_Small_Commercial!X569+StdO_Customers_Lighting!X569</f>
        <v>62077.076181006327</v>
      </c>
      <c r="Y569" s="12">
        <f>StdO_Customers_Residential!Y569+StdO_Customers_Small_Commercial!Y569+StdO_Customers_Lighting!Y569</f>
        <v>55384.73194658554</v>
      </c>
      <c r="AA569" s="2">
        <f>IFERROR(INDEX('Holiday Schedule'!$D$3:$D$24,MATCH(Total_StdO_Customers!A569,'Holiday Schedule'!$C$3:$C$24,0)),0)</f>
        <v>0</v>
      </c>
      <c r="AB569" s="2">
        <f t="shared" si="64"/>
        <v>2</v>
      </c>
      <c r="AC569" s="2">
        <f t="shared" si="65"/>
        <v>999575.58217148692</v>
      </c>
      <c r="AD569" s="5">
        <f t="shared" si="66"/>
        <v>378119.76078567631</v>
      </c>
      <c r="AE569" s="5">
        <f t="shared" si="67"/>
        <v>1377695.3429571632</v>
      </c>
      <c r="AG569" s="2">
        <f t="shared" si="68"/>
        <v>7</v>
      </c>
      <c r="AH569" s="2">
        <f t="shared" si="69"/>
        <v>2025</v>
      </c>
      <c r="AJ569" s="5">
        <f t="shared" si="70"/>
        <v>73677.90717299415</v>
      </c>
      <c r="AK569" s="2">
        <f t="shared" si="71"/>
        <v>20</v>
      </c>
    </row>
    <row r="570" spans="1:37" x14ac:dyDescent="0.25">
      <c r="A570" s="4">
        <v>45853</v>
      </c>
      <c r="B570" s="12">
        <f>StdO_Customers_Residential!B570+StdO_Customers_Small_Commercial!B570+StdO_Customers_Lighting!B570</f>
        <v>50434.205159388192</v>
      </c>
      <c r="C570" s="12">
        <f>StdO_Customers_Residential!C570+StdO_Customers_Small_Commercial!C570+StdO_Customers_Lighting!C570</f>
        <v>47565.837883707885</v>
      </c>
      <c r="D570" s="12">
        <f>StdO_Customers_Residential!D570+StdO_Customers_Small_Commercial!D570+StdO_Customers_Lighting!D570</f>
        <v>46245.009720261034</v>
      </c>
      <c r="E570" s="12">
        <f>StdO_Customers_Residential!E570+StdO_Customers_Small_Commercial!E570+StdO_Customers_Lighting!E570</f>
        <v>46364.333590257818</v>
      </c>
      <c r="F570" s="12">
        <f>StdO_Customers_Residential!F570+StdO_Customers_Small_Commercial!F570+StdO_Customers_Lighting!F570</f>
        <v>49096.794641204833</v>
      </c>
      <c r="G570" s="12">
        <f>StdO_Customers_Residential!G570+StdO_Customers_Small_Commercial!G570+StdO_Customers_Lighting!G570</f>
        <v>50329.036978928627</v>
      </c>
      <c r="H570" s="12">
        <f>StdO_Customers_Residential!H570+StdO_Customers_Small_Commercial!H570+StdO_Customers_Lighting!H570</f>
        <v>53580.354519935783</v>
      </c>
      <c r="I570" s="12">
        <f>StdO_Customers_Residential!I570+StdO_Customers_Small_Commercial!I570+StdO_Customers_Lighting!I570</f>
        <v>53570.570646588341</v>
      </c>
      <c r="J570" s="12">
        <f>StdO_Customers_Residential!J570+StdO_Customers_Small_Commercial!J570+StdO_Customers_Lighting!J570</f>
        <v>46087.14688201854</v>
      </c>
      <c r="K570" s="12">
        <f>StdO_Customers_Residential!K570+StdO_Customers_Small_Commercial!K570+StdO_Customers_Lighting!K570</f>
        <v>43892.786159521369</v>
      </c>
      <c r="L570" s="12">
        <f>StdO_Customers_Residential!L570+StdO_Customers_Small_Commercial!L570+StdO_Customers_Lighting!L570</f>
        <v>43481.787567181644</v>
      </c>
      <c r="M570" s="12">
        <f>StdO_Customers_Residential!M570+StdO_Customers_Small_Commercial!M570+StdO_Customers_Lighting!M570</f>
        <v>46331.317075894796</v>
      </c>
      <c r="N570" s="12">
        <f>StdO_Customers_Residential!N570+StdO_Customers_Small_Commercial!N570+StdO_Customers_Lighting!N570</f>
        <v>49593.689170442594</v>
      </c>
      <c r="O570" s="12">
        <f>StdO_Customers_Residential!O570+StdO_Customers_Small_Commercial!O570+StdO_Customers_Lighting!O570</f>
        <v>53358.131577226653</v>
      </c>
      <c r="P570" s="12">
        <f>StdO_Customers_Residential!P570+StdO_Customers_Small_Commercial!P570+StdO_Customers_Lighting!P570</f>
        <v>56768.007780993699</v>
      </c>
      <c r="Q570" s="12">
        <f>StdO_Customers_Residential!Q570+StdO_Customers_Small_Commercial!Q570+StdO_Customers_Lighting!Q570</f>
        <v>61385.138871868381</v>
      </c>
      <c r="R570" s="12">
        <f>StdO_Customers_Residential!R570+StdO_Customers_Small_Commercial!R570+StdO_Customers_Lighting!R570</f>
        <v>72525.215418490377</v>
      </c>
      <c r="S570" s="12">
        <f>StdO_Customers_Residential!S570+StdO_Customers_Small_Commercial!S570+StdO_Customers_Lighting!S570</f>
        <v>78204.871396493705</v>
      </c>
      <c r="T570" s="12">
        <f>StdO_Customers_Residential!T570+StdO_Customers_Small_Commercial!T570+StdO_Customers_Lighting!T570</f>
        <v>87194.886611174967</v>
      </c>
      <c r="U570" s="12">
        <f>StdO_Customers_Residential!U570+StdO_Customers_Small_Commercial!U570+StdO_Customers_Lighting!U570</f>
        <v>91711.70761380365</v>
      </c>
      <c r="V570" s="12">
        <f>StdO_Customers_Residential!V570+StdO_Customers_Small_Commercial!V570+StdO_Customers_Lighting!V570</f>
        <v>91425.362830139202</v>
      </c>
      <c r="W570" s="12">
        <f>StdO_Customers_Residential!W570+StdO_Customers_Small_Commercial!W570+StdO_Customers_Lighting!W570</f>
        <v>87505.626832319249</v>
      </c>
      <c r="X570" s="12">
        <f>StdO_Customers_Residential!X570+StdO_Customers_Small_Commercial!X570+StdO_Customers_Lighting!X570</f>
        <v>76174.803139725773</v>
      </c>
      <c r="Y570" s="12">
        <f>StdO_Customers_Residential!Y570+StdO_Customers_Small_Commercial!Y570+StdO_Customers_Lighting!Y570</f>
        <v>68825.844116677647</v>
      </c>
      <c r="AA570" s="2">
        <f>IFERROR(INDEX('Holiday Schedule'!$D$3:$D$24,MATCH(Total_StdO_Customers!A570,'Holiday Schedule'!$C$3:$C$24,0)),0)</f>
        <v>0</v>
      </c>
      <c r="AB570" s="2">
        <f t="shared" si="64"/>
        <v>3</v>
      </c>
      <c r="AC570" s="2">
        <f t="shared" si="65"/>
        <v>1039211.0495738831</v>
      </c>
      <c r="AD570" s="5">
        <f t="shared" si="66"/>
        <v>412441.41661036189</v>
      </c>
      <c r="AE570" s="5">
        <f t="shared" si="67"/>
        <v>1451652.466184245</v>
      </c>
      <c r="AG570" s="2">
        <f t="shared" si="68"/>
        <v>7</v>
      </c>
      <c r="AH570" s="2">
        <f t="shared" si="69"/>
        <v>2025</v>
      </c>
      <c r="AJ570" s="5">
        <f t="shared" si="70"/>
        <v>91711.70761380365</v>
      </c>
      <c r="AK570" s="2">
        <f t="shared" si="71"/>
        <v>20</v>
      </c>
    </row>
    <row r="571" spans="1:37" x14ac:dyDescent="0.25">
      <c r="A571" s="4">
        <v>45854</v>
      </c>
      <c r="B571" s="12">
        <f>StdO_Customers_Residential!B571+StdO_Customers_Small_Commercial!B571+StdO_Customers_Lighting!B571</f>
        <v>60565.528719966627</v>
      </c>
      <c r="C571" s="12">
        <f>StdO_Customers_Residential!C571+StdO_Customers_Small_Commercial!C571+StdO_Customers_Lighting!C571</f>
        <v>57256.72713476987</v>
      </c>
      <c r="D571" s="12">
        <f>StdO_Customers_Residential!D571+StdO_Customers_Small_Commercial!D571+StdO_Customers_Lighting!D571</f>
        <v>54999.193701327655</v>
      </c>
      <c r="E571" s="12">
        <f>StdO_Customers_Residential!E571+StdO_Customers_Small_Commercial!E571+StdO_Customers_Lighting!E571</f>
        <v>54299.150263273004</v>
      </c>
      <c r="F571" s="12">
        <f>StdO_Customers_Residential!F571+StdO_Customers_Small_Commercial!F571+StdO_Customers_Lighting!F571</f>
        <v>55695.514250487176</v>
      </c>
      <c r="G571" s="12">
        <f>StdO_Customers_Residential!G571+StdO_Customers_Small_Commercial!G571+StdO_Customers_Lighting!G571</f>
        <v>55518.386689936771</v>
      </c>
      <c r="H571" s="12">
        <f>StdO_Customers_Residential!H571+StdO_Customers_Small_Commercial!H571+StdO_Customers_Lighting!H571</f>
        <v>56153.401914971466</v>
      </c>
      <c r="I571" s="12">
        <f>StdO_Customers_Residential!I571+StdO_Customers_Small_Commercial!I571+StdO_Customers_Lighting!I571</f>
        <v>54059.384065057689</v>
      </c>
      <c r="J571" s="12">
        <f>StdO_Customers_Residential!J571+StdO_Customers_Small_Commercial!J571+StdO_Customers_Lighting!J571</f>
        <v>51506.748058636746</v>
      </c>
      <c r="K571" s="12">
        <f>StdO_Customers_Residential!K571+StdO_Customers_Small_Commercial!K571+StdO_Customers_Lighting!K571</f>
        <v>55404.676295356723</v>
      </c>
      <c r="L571" s="12">
        <f>StdO_Customers_Residential!L571+StdO_Customers_Small_Commercial!L571+StdO_Customers_Lighting!L571</f>
        <v>55100.506861283618</v>
      </c>
      <c r="M571" s="12">
        <f>StdO_Customers_Residential!M571+StdO_Customers_Small_Commercial!M571+StdO_Customers_Lighting!M571</f>
        <v>58565.19402011804</v>
      </c>
      <c r="N571" s="12">
        <f>StdO_Customers_Residential!N571+StdO_Customers_Small_Commercial!N571+StdO_Customers_Lighting!N571</f>
        <v>63757.618450546062</v>
      </c>
      <c r="O571" s="12">
        <f>StdO_Customers_Residential!O571+StdO_Customers_Small_Commercial!O571+StdO_Customers_Lighting!O571</f>
        <v>67233.234792013071</v>
      </c>
      <c r="P571" s="12">
        <f>StdO_Customers_Residential!P571+StdO_Customers_Small_Commercial!P571+StdO_Customers_Lighting!P571</f>
        <v>69495.554551465742</v>
      </c>
      <c r="Q571" s="12">
        <f>StdO_Customers_Residential!Q571+StdO_Customers_Small_Commercial!Q571+StdO_Customers_Lighting!Q571</f>
        <v>70909.278119299299</v>
      </c>
      <c r="R571" s="12">
        <f>StdO_Customers_Residential!R571+StdO_Customers_Small_Commercial!R571+StdO_Customers_Lighting!R571</f>
        <v>79493.561211828288</v>
      </c>
      <c r="S571" s="12">
        <f>StdO_Customers_Residential!S571+StdO_Customers_Small_Commercial!S571+StdO_Customers_Lighting!S571</f>
        <v>87858.79207263526</v>
      </c>
      <c r="T571" s="12">
        <f>StdO_Customers_Residential!T571+StdO_Customers_Small_Commercial!T571+StdO_Customers_Lighting!T571</f>
        <v>92463.721368097118</v>
      </c>
      <c r="U571" s="12">
        <f>StdO_Customers_Residential!U571+StdO_Customers_Small_Commercial!U571+StdO_Customers_Lighting!U571</f>
        <v>96823.265257230581</v>
      </c>
      <c r="V571" s="12">
        <f>StdO_Customers_Residential!V571+StdO_Customers_Small_Commercial!V571+StdO_Customers_Lighting!V571</f>
        <v>94936.680438503274</v>
      </c>
      <c r="W571" s="12">
        <f>StdO_Customers_Residential!W571+StdO_Customers_Small_Commercial!W571+StdO_Customers_Lighting!W571</f>
        <v>89239.35422341543</v>
      </c>
      <c r="X571" s="12">
        <f>StdO_Customers_Residential!X571+StdO_Customers_Small_Commercial!X571+StdO_Customers_Lighting!X571</f>
        <v>79855.802496929711</v>
      </c>
      <c r="Y571" s="12">
        <f>StdO_Customers_Residential!Y571+StdO_Customers_Small_Commercial!Y571+StdO_Customers_Lighting!Y571</f>
        <v>70777.49165017734</v>
      </c>
      <c r="AA571" s="2">
        <f>IFERROR(INDEX('Holiday Schedule'!$D$3:$D$24,MATCH(Total_StdO_Customers!A571,'Holiday Schedule'!$C$3:$C$24,0)),0)</f>
        <v>0</v>
      </c>
      <c r="AB571" s="2">
        <f t="shared" si="64"/>
        <v>4</v>
      </c>
      <c r="AC571" s="2">
        <f t="shared" si="65"/>
        <v>1166703.3722824166</v>
      </c>
      <c r="AD571" s="5">
        <f t="shared" si="66"/>
        <v>465265.3943249099</v>
      </c>
      <c r="AE571" s="5">
        <f t="shared" si="67"/>
        <v>1631968.7666073265</v>
      </c>
      <c r="AG571" s="2">
        <f t="shared" si="68"/>
        <v>7</v>
      </c>
      <c r="AH571" s="2">
        <f t="shared" si="69"/>
        <v>2025</v>
      </c>
      <c r="AJ571" s="5">
        <f t="shared" si="70"/>
        <v>96823.265257230581</v>
      </c>
      <c r="AK571" s="2">
        <f t="shared" si="71"/>
        <v>20</v>
      </c>
    </row>
    <row r="572" spans="1:37" x14ac:dyDescent="0.25">
      <c r="A572" s="4">
        <v>45855</v>
      </c>
      <c r="B572" s="12">
        <f>StdO_Customers_Residential!B572+StdO_Customers_Small_Commercial!B572+StdO_Customers_Lighting!B572</f>
        <v>62257.490530471478</v>
      </c>
      <c r="C572" s="12">
        <f>StdO_Customers_Residential!C572+StdO_Customers_Small_Commercial!C572+StdO_Customers_Lighting!C572</f>
        <v>58011.04642383883</v>
      </c>
      <c r="D572" s="12">
        <f>StdO_Customers_Residential!D572+StdO_Customers_Small_Commercial!D572+StdO_Customers_Lighting!D572</f>
        <v>55175.082249064195</v>
      </c>
      <c r="E572" s="12">
        <f>StdO_Customers_Residential!E572+StdO_Customers_Small_Commercial!E572+StdO_Customers_Lighting!E572</f>
        <v>55301.699877798645</v>
      </c>
      <c r="F572" s="12">
        <f>StdO_Customers_Residential!F572+StdO_Customers_Small_Commercial!F572+StdO_Customers_Lighting!F572</f>
        <v>56176.806843156359</v>
      </c>
      <c r="G572" s="12">
        <f>StdO_Customers_Residential!G572+StdO_Customers_Small_Commercial!G572+StdO_Customers_Lighting!G572</f>
        <v>57693.827650857296</v>
      </c>
      <c r="H572" s="12">
        <f>StdO_Customers_Residential!H572+StdO_Customers_Small_Commercial!H572+StdO_Customers_Lighting!H572</f>
        <v>59868.137286832847</v>
      </c>
      <c r="I572" s="12">
        <f>StdO_Customers_Residential!I572+StdO_Customers_Small_Commercial!I572+StdO_Customers_Lighting!I572</f>
        <v>61693.642234161416</v>
      </c>
      <c r="J572" s="12">
        <f>StdO_Customers_Residential!J572+StdO_Customers_Small_Commercial!J572+StdO_Customers_Lighting!J572</f>
        <v>61124.427314528446</v>
      </c>
      <c r="K572" s="12">
        <f>StdO_Customers_Residential!K572+StdO_Customers_Small_Commercial!K572+StdO_Customers_Lighting!K572</f>
        <v>62833.768050295112</v>
      </c>
      <c r="L572" s="12">
        <f>StdO_Customers_Residential!L572+StdO_Customers_Small_Commercial!L572+StdO_Customers_Lighting!L572</f>
        <v>60844.204436133972</v>
      </c>
      <c r="M572" s="12">
        <f>StdO_Customers_Residential!M572+StdO_Customers_Small_Commercial!M572+StdO_Customers_Lighting!M572</f>
        <v>59505.223075123722</v>
      </c>
      <c r="N572" s="12">
        <f>StdO_Customers_Residential!N572+StdO_Customers_Small_Commercial!N572+StdO_Customers_Lighting!N572</f>
        <v>60142.988320500765</v>
      </c>
      <c r="O572" s="12">
        <f>StdO_Customers_Residential!O572+StdO_Customers_Small_Commercial!O572+StdO_Customers_Lighting!O572</f>
        <v>62975.679637952308</v>
      </c>
      <c r="P572" s="12">
        <f>StdO_Customers_Residential!P572+StdO_Customers_Small_Commercial!P572+StdO_Customers_Lighting!P572</f>
        <v>67214.810613376045</v>
      </c>
      <c r="Q572" s="12">
        <f>StdO_Customers_Residential!Q572+StdO_Customers_Small_Commercial!Q572+StdO_Customers_Lighting!Q572</f>
        <v>70437.591554529004</v>
      </c>
      <c r="R572" s="12">
        <f>StdO_Customers_Residential!R572+StdO_Customers_Small_Commercial!R572+StdO_Customers_Lighting!R572</f>
        <v>74747.902173428767</v>
      </c>
      <c r="S572" s="12">
        <f>StdO_Customers_Residential!S572+StdO_Customers_Small_Commercial!S572+StdO_Customers_Lighting!S572</f>
        <v>83048.251187539427</v>
      </c>
      <c r="T572" s="12">
        <f>StdO_Customers_Residential!T572+StdO_Customers_Small_Commercial!T572+StdO_Customers_Lighting!T572</f>
        <v>81820.867246982292</v>
      </c>
      <c r="U572" s="12">
        <f>StdO_Customers_Residential!U572+StdO_Customers_Small_Commercial!U572+StdO_Customers_Lighting!U572</f>
        <v>83058.318754314518</v>
      </c>
      <c r="V572" s="12">
        <f>StdO_Customers_Residential!V572+StdO_Customers_Small_Commercial!V572+StdO_Customers_Lighting!V572</f>
        <v>84146.120368594813</v>
      </c>
      <c r="W572" s="12">
        <f>StdO_Customers_Residential!W572+StdO_Customers_Small_Commercial!W572+StdO_Customers_Lighting!W572</f>
        <v>78948.358448457147</v>
      </c>
      <c r="X572" s="12">
        <f>StdO_Customers_Residential!X572+StdO_Customers_Small_Commercial!X572+StdO_Customers_Lighting!X572</f>
        <v>71606.766776885968</v>
      </c>
      <c r="Y572" s="12">
        <f>StdO_Customers_Residential!Y572+StdO_Customers_Small_Commercial!Y572+StdO_Customers_Lighting!Y572</f>
        <v>63247.164775771431</v>
      </c>
      <c r="AA572" s="2">
        <f>IFERROR(INDEX('Holiday Schedule'!$D$3:$D$24,MATCH(Total_StdO_Customers!A572,'Holiday Schedule'!$C$3:$C$24,0)),0)</f>
        <v>0</v>
      </c>
      <c r="AB572" s="2">
        <f t="shared" si="64"/>
        <v>5</v>
      </c>
      <c r="AC572" s="2">
        <f t="shared" si="65"/>
        <v>1124148.9201928037</v>
      </c>
      <c r="AD572" s="5">
        <f t="shared" si="66"/>
        <v>467731.25563779124</v>
      </c>
      <c r="AE572" s="5">
        <f t="shared" si="67"/>
        <v>1591880.175830595</v>
      </c>
      <c r="AG572" s="2">
        <f t="shared" si="68"/>
        <v>7</v>
      </c>
      <c r="AH572" s="2">
        <f t="shared" si="69"/>
        <v>2025</v>
      </c>
      <c r="AJ572" s="5">
        <f t="shared" si="70"/>
        <v>84146.120368594813</v>
      </c>
      <c r="AK572" s="2">
        <f t="shared" si="71"/>
        <v>21</v>
      </c>
    </row>
    <row r="573" spans="1:37" x14ac:dyDescent="0.25">
      <c r="A573" s="4">
        <v>45856</v>
      </c>
      <c r="B573" s="12">
        <f>StdO_Customers_Residential!B573+StdO_Customers_Small_Commercial!B573+StdO_Customers_Lighting!B573</f>
        <v>58358.29168923579</v>
      </c>
      <c r="C573" s="12">
        <f>StdO_Customers_Residential!C573+StdO_Customers_Small_Commercial!C573+StdO_Customers_Lighting!C573</f>
        <v>54872.610014510225</v>
      </c>
      <c r="D573" s="12">
        <f>StdO_Customers_Residential!D573+StdO_Customers_Small_Commercial!D573+StdO_Customers_Lighting!D573</f>
        <v>54268.189279802042</v>
      </c>
      <c r="E573" s="12">
        <f>StdO_Customers_Residential!E573+StdO_Customers_Small_Commercial!E573+StdO_Customers_Lighting!E573</f>
        <v>54267.503454534613</v>
      </c>
      <c r="F573" s="12">
        <f>StdO_Customers_Residential!F573+StdO_Customers_Small_Commercial!F573+StdO_Customers_Lighting!F573</f>
        <v>55271.806580142715</v>
      </c>
      <c r="G573" s="12">
        <f>StdO_Customers_Residential!G573+StdO_Customers_Small_Commercial!G573+StdO_Customers_Lighting!G573</f>
        <v>53303.939967712991</v>
      </c>
      <c r="H573" s="12">
        <f>StdO_Customers_Residential!H573+StdO_Customers_Small_Commercial!H573+StdO_Customers_Lighting!H573</f>
        <v>53087.190380273103</v>
      </c>
      <c r="I573" s="12">
        <f>StdO_Customers_Residential!I573+StdO_Customers_Small_Commercial!I573+StdO_Customers_Lighting!I573</f>
        <v>48171.069960037297</v>
      </c>
      <c r="J573" s="12">
        <f>StdO_Customers_Residential!J573+StdO_Customers_Small_Commercial!J573+StdO_Customers_Lighting!J573</f>
        <v>44579.980649202989</v>
      </c>
      <c r="K573" s="12">
        <f>StdO_Customers_Residential!K573+StdO_Customers_Small_Commercial!K573+StdO_Customers_Lighting!K573</f>
        <v>46024.106581369429</v>
      </c>
      <c r="L573" s="12">
        <f>StdO_Customers_Residential!L573+StdO_Customers_Small_Commercial!L573+StdO_Customers_Lighting!L573</f>
        <v>39844.011026223554</v>
      </c>
      <c r="M573" s="12">
        <f>StdO_Customers_Residential!M573+StdO_Customers_Small_Commercial!M573+StdO_Customers_Lighting!M573</f>
        <v>39606.689324804771</v>
      </c>
      <c r="N573" s="12">
        <f>StdO_Customers_Residential!N573+StdO_Customers_Small_Commercial!N573+StdO_Customers_Lighting!N573</f>
        <v>40042.082645831288</v>
      </c>
      <c r="O573" s="12">
        <f>StdO_Customers_Residential!O573+StdO_Customers_Small_Commercial!O573+StdO_Customers_Lighting!O573</f>
        <v>39608.487597281608</v>
      </c>
      <c r="P573" s="12">
        <f>StdO_Customers_Residential!P573+StdO_Customers_Small_Commercial!P573+StdO_Customers_Lighting!P573</f>
        <v>41906.657525929142</v>
      </c>
      <c r="Q573" s="12">
        <f>StdO_Customers_Residential!Q573+StdO_Customers_Small_Commercial!Q573+StdO_Customers_Lighting!Q573</f>
        <v>39800.520028789135</v>
      </c>
      <c r="R573" s="12">
        <f>StdO_Customers_Residential!R573+StdO_Customers_Small_Commercial!R573+StdO_Customers_Lighting!R573</f>
        <v>48279.925840990341</v>
      </c>
      <c r="S573" s="12">
        <f>StdO_Customers_Residential!S573+StdO_Customers_Small_Commercial!S573+StdO_Customers_Lighting!S573</f>
        <v>59531.47596552594</v>
      </c>
      <c r="T573" s="12">
        <f>StdO_Customers_Residential!T573+StdO_Customers_Small_Commercial!T573+StdO_Customers_Lighting!T573</f>
        <v>67994.892002916065</v>
      </c>
      <c r="U573" s="12">
        <f>StdO_Customers_Residential!U573+StdO_Customers_Small_Commercial!U573+StdO_Customers_Lighting!U573</f>
        <v>74635.856362545397</v>
      </c>
      <c r="V573" s="12">
        <f>StdO_Customers_Residential!V573+StdO_Customers_Small_Commercial!V573+StdO_Customers_Lighting!V573</f>
        <v>73665.354771775848</v>
      </c>
      <c r="W573" s="12">
        <f>StdO_Customers_Residential!W573+StdO_Customers_Small_Commercial!W573+StdO_Customers_Lighting!W573</f>
        <v>70201.657684462145</v>
      </c>
      <c r="X573" s="12">
        <f>StdO_Customers_Residential!X573+StdO_Customers_Small_Commercial!X573+StdO_Customers_Lighting!X573</f>
        <v>64511.797377293951</v>
      </c>
      <c r="Y573" s="12">
        <f>StdO_Customers_Residential!Y573+StdO_Customers_Small_Commercial!Y573+StdO_Customers_Lighting!Y573</f>
        <v>56974.307870143974</v>
      </c>
      <c r="AA573" s="2">
        <f>IFERROR(INDEX('Holiday Schedule'!$D$3:$D$24,MATCH(Total_StdO_Customers!A573,'Holiday Schedule'!$C$3:$C$24,0)),0)</f>
        <v>0</v>
      </c>
      <c r="AB573" s="2">
        <f t="shared" si="64"/>
        <v>6</v>
      </c>
      <c r="AC573" s="2">
        <f t="shared" si="65"/>
        <v>838404.56534497894</v>
      </c>
      <c r="AD573" s="5">
        <f t="shared" si="66"/>
        <v>440403.8392363555</v>
      </c>
      <c r="AE573" s="5">
        <f t="shared" si="67"/>
        <v>1278808.4045813344</v>
      </c>
      <c r="AG573" s="2">
        <f t="shared" si="68"/>
        <v>7</v>
      </c>
      <c r="AH573" s="2">
        <f t="shared" si="69"/>
        <v>2025</v>
      </c>
      <c r="AJ573" s="5">
        <f t="shared" si="70"/>
        <v>74635.856362545397</v>
      </c>
      <c r="AK573" s="2">
        <f t="shared" si="71"/>
        <v>20</v>
      </c>
    </row>
    <row r="574" spans="1:37" x14ac:dyDescent="0.25">
      <c r="A574" s="4">
        <v>45857</v>
      </c>
      <c r="B574" s="12">
        <f>StdO_Customers_Residential!B574+StdO_Customers_Small_Commercial!B574+StdO_Customers_Lighting!B574</f>
        <v>50728.162435713391</v>
      </c>
      <c r="C574" s="12">
        <f>StdO_Customers_Residential!C574+StdO_Customers_Small_Commercial!C574+StdO_Customers_Lighting!C574</f>
        <v>46612.227094905291</v>
      </c>
      <c r="D574" s="12">
        <f>StdO_Customers_Residential!D574+StdO_Customers_Small_Commercial!D574+StdO_Customers_Lighting!D574</f>
        <v>45612.024867031636</v>
      </c>
      <c r="E574" s="12">
        <f>StdO_Customers_Residential!E574+StdO_Customers_Small_Commercial!E574+StdO_Customers_Lighting!E574</f>
        <v>44399.05553461425</v>
      </c>
      <c r="F574" s="12">
        <f>StdO_Customers_Residential!F574+StdO_Customers_Small_Commercial!F574+StdO_Customers_Lighting!F574</f>
        <v>44760.122037705551</v>
      </c>
      <c r="G574" s="12">
        <f>StdO_Customers_Residential!G574+StdO_Customers_Small_Commercial!G574+StdO_Customers_Lighting!G574</f>
        <v>43148.947521989656</v>
      </c>
      <c r="H574" s="12">
        <f>StdO_Customers_Residential!H574+StdO_Customers_Small_Commercial!H574+StdO_Customers_Lighting!H574</f>
        <v>41182.816701278585</v>
      </c>
      <c r="I574" s="12">
        <f>StdO_Customers_Residential!I574+StdO_Customers_Small_Commercial!I574+StdO_Customers_Lighting!I574</f>
        <v>35840.987674192824</v>
      </c>
      <c r="J574" s="12">
        <f>StdO_Customers_Residential!J574+StdO_Customers_Small_Commercial!J574+StdO_Customers_Lighting!J574</f>
        <v>31044.560189516182</v>
      </c>
      <c r="K574" s="12">
        <f>StdO_Customers_Residential!K574+StdO_Customers_Small_Commercial!K574+StdO_Customers_Lighting!K574</f>
        <v>31662.394106541517</v>
      </c>
      <c r="L574" s="12">
        <f>StdO_Customers_Residential!L574+StdO_Customers_Small_Commercial!L574+StdO_Customers_Lighting!L574</f>
        <v>28873.844701629067</v>
      </c>
      <c r="M574" s="12">
        <f>StdO_Customers_Residential!M574+StdO_Customers_Small_Commercial!M574+StdO_Customers_Lighting!M574</f>
        <v>36177.761033373521</v>
      </c>
      <c r="N574" s="12">
        <f>StdO_Customers_Residential!N574+StdO_Customers_Small_Commercial!N574+StdO_Customers_Lighting!N574</f>
        <v>37451.878205631649</v>
      </c>
      <c r="O574" s="12">
        <f>StdO_Customers_Residential!O574+StdO_Customers_Small_Commercial!O574+StdO_Customers_Lighting!O574</f>
        <v>37681.754475732174</v>
      </c>
      <c r="P574" s="12">
        <f>StdO_Customers_Residential!P574+StdO_Customers_Small_Commercial!P574+StdO_Customers_Lighting!P574</f>
        <v>40841.739876550913</v>
      </c>
      <c r="Q574" s="12">
        <f>StdO_Customers_Residential!Q574+StdO_Customers_Small_Commercial!Q574+StdO_Customers_Lighting!Q574</f>
        <v>44626.125503750227</v>
      </c>
      <c r="R574" s="12">
        <f>StdO_Customers_Residential!R574+StdO_Customers_Small_Commercial!R574+StdO_Customers_Lighting!R574</f>
        <v>48088.610174683505</v>
      </c>
      <c r="S574" s="12">
        <f>StdO_Customers_Residential!S574+StdO_Customers_Small_Commercial!S574+StdO_Customers_Lighting!S574</f>
        <v>57743.974873207248</v>
      </c>
      <c r="T574" s="12">
        <f>StdO_Customers_Residential!T574+StdO_Customers_Small_Commercial!T574+StdO_Customers_Lighting!T574</f>
        <v>63921.074012778816</v>
      </c>
      <c r="U574" s="12">
        <f>StdO_Customers_Residential!U574+StdO_Customers_Small_Commercial!U574+StdO_Customers_Lighting!U574</f>
        <v>69095.151805808302</v>
      </c>
      <c r="V574" s="12">
        <f>StdO_Customers_Residential!V574+StdO_Customers_Small_Commercial!V574+StdO_Customers_Lighting!V574</f>
        <v>70009.070605560148</v>
      </c>
      <c r="W574" s="12">
        <f>StdO_Customers_Residential!W574+StdO_Customers_Small_Commercial!W574+StdO_Customers_Lighting!W574</f>
        <v>68375.969919632975</v>
      </c>
      <c r="X574" s="12">
        <f>StdO_Customers_Residential!X574+StdO_Customers_Small_Commercial!X574+StdO_Customers_Lighting!X574</f>
        <v>63987.041035728798</v>
      </c>
      <c r="Y574" s="12">
        <f>StdO_Customers_Residential!Y574+StdO_Customers_Small_Commercial!Y574+StdO_Customers_Lighting!Y574</f>
        <v>56560.097611111887</v>
      </c>
      <c r="AA574" s="2">
        <f>IFERROR(INDEX('Holiday Schedule'!$D$3:$D$24,MATCH(Total_StdO_Customers!A574,'Holiday Schedule'!$C$3:$C$24,0)),0)</f>
        <v>0</v>
      </c>
      <c r="AB574" s="2">
        <f t="shared" si="64"/>
        <v>7</v>
      </c>
      <c r="AC574" s="2">
        <f t="shared" si="65"/>
        <v>0</v>
      </c>
      <c r="AD574" s="5">
        <f t="shared" si="66"/>
        <v>1138425.3919986684</v>
      </c>
      <c r="AE574" s="5">
        <f t="shared" si="67"/>
        <v>1138425.3919986684</v>
      </c>
      <c r="AG574" s="2">
        <f t="shared" si="68"/>
        <v>7</v>
      </c>
      <c r="AH574" s="2">
        <f t="shared" si="69"/>
        <v>2025</v>
      </c>
      <c r="AJ574" s="5">
        <f t="shared" si="70"/>
        <v>70009.070605560148</v>
      </c>
      <c r="AK574" s="2">
        <f t="shared" si="71"/>
        <v>21</v>
      </c>
    </row>
    <row r="575" spans="1:37" x14ac:dyDescent="0.25">
      <c r="A575" s="4">
        <v>45858</v>
      </c>
      <c r="B575" s="12">
        <f>StdO_Customers_Residential!B575+StdO_Customers_Small_Commercial!B575+StdO_Customers_Lighting!B575</f>
        <v>51095.406848680061</v>
      </c>
      <c r="C575" s="12">
        <f>StdO_Customers_Residential!C575+StdO_Customers_Small_Commercial!C575+StdO_Customers_Lighting!C575</f>
        <v>47421.619899739235</v>
      </c>
      <c r="D575" s="12">
        <f>StdO_Customers_Residential!D575+StdO_Customers_Small_Commercial!D575+StdO_Customers_Lighting!D575</f>
        <v>45907.105278743562</v>
      </c>
      <c r="E575" s="12">
        <f>StdO_Customers_Residential!E575+StdO_Customers_Small_Commercial!E575+StdO_Customers_Lighting!E575</f>
        <v>45697.859605637263</v>
      </c>
      <c r="F575" s="12">
        <f>StdO_Customers_Residential!F575+StdO_Customers_Small_Commercial!F575+StdO_Customers_Lighting!F575</f>
        <v>45666.606858697021</v>
      </c>
      <c r="G575" s="12">
        <f>StdO_Customers_Residential!G575+StdO_Customers_Small_Commercial!G575+StdO_Customers_Lighting!G575</f>
        <v>45435.242738430374</v>
      </c>
      <c r="H575" s="12">
        <f>StdO_Customers_Residential!H575+StdO_Customers_Small_Commercial!H575+StdO_Customers_Lighting!H575</f>
        <v>46147.845000238332</v>
      </c>
      <c r="I575" s="12">
        <f>StdO_Customers_Residential!I575+StdO_Customers_Small_Commercial!I575+StdO_Customers_Lighting!I575</f>
        <v>49367.720255870678</v>
      </c>
      <c r="J575" s="12">
        <f>StdO_Customers_Residential!J575+StdO_Customers_Small_Commercial!J575+StdO_Customers_Lighting!J575</f>
        <v>54647.129588799784</v>
      </c>
      <c r="K575" s="12">
        <f>StdO_Customers_Residential!K575+StdO_Customers_Small_Commercial!K575+StdO_Customers_Lighting!K575</f>
        <v>57623.400452207366</v>
      </c>
      <c r="L575" s="12">
        <f>StdO_Customers_Residential!L575+StdO_Customers_Small_Commercial!L575+StdO_Customers_Lighting!L575</f>
        <v>59840.984728357333</v>
      </c>
      <c r="M575" s="12">
        <f>StdO_Customers_Residential!M575+StdO_Customers_Small_Commercial!M575+StdO_Customers_Lighting!M575</f>
        <v>62630.530881359606</v>
      </c>
      <c r="N575" s="12">
        <f>StdO_Customers_Residential!N575+StdO_Customers_Small_Commercial!N575+StdO_Customers_Lighting!N575</f>
        <v>63595.678945281717</v>
      </c>
      <c r="O575" s="12">
        <f>StdO_Customers_Residential!O575+StdO_Customers_Small_Commercial!O575+StdO_Customers_Lighting!O575</f>
        <v>67844.742462778115</v>
      </c>
      <c r="P575" s="12">
        <f>StdO_Customers_Residential!P575+StdO_Customers_Small_Commercial!P575+StdO_Customers_Lighting!P575</f>
        <v>68679.5909796997</v>
      </c>
      <c r="Q575" s="12">
        <f>StdO_Customers_Residential!Q575+StdO_Customers_Small_Commercial!Q575+StdO_Customers_Lighting!Q575</f>
        <v>64894.671069438795</v>
      </c>
      <c r="R575" s="12">
        <f>StdO_Customers_Residential!R575+StdO_Customers_Small_Commercial!R575+StdO_Customers_Lighting!R575</f>
        <v>69229.365041231475</v>
      </c>
      <c r="S575" s="12">
        <f>StdO_Customers_Residential!S575+StdO_Customers_Small_Commercial!S575+StdO_Customers_Lighting!S575</f>
        <v>71807.727060872858</v>
      </c>
      <c r="T575" s="12">
        <f>StdO_Customers_Residential!T575+StdO_Customers_Small_Commercial!T575+StdO_Customers_Lighting!T575</f>
        <v>69404.322489990038</v>
      </c>
      <c r="U575" s="12">
        <f>StdO_Customers_Residential!U575+StdO_Customers_Small_Commercial!U575+StdO_Customers_Lighting!U575</f>
        <v>70681.672529370931</v>
      </c>
      <c r="V575" s="12">
        <f>StdO_Customers_Residential!V575+StdO_Customers_Small_Commercial!V575+StdO_Customers_Lighting!V575</f>
        <v>69277.211783236824</v>
      </c>
      <c r="W575" s="12">
        <f>StdO_Customers_Residential!W575+StdO_Customers_Small_Commercial!W575+StdO_Customers_Lighting!W575</f>
        <v>65165.845550996091</v>
      </c>
      <c r="X575" s="12">
        <f>StdO_Customers_Residential!X575+StdO_Customers_Small_Commercial!X575+StdO_Customers_Lighting!X575</f>
        <v>59000.398178791227</v>
      </c>
      <c r="Y575" s="12">
        <f>StdO_Customers_Residential!Y575+StdO_Customers_Small_Commercial!Y575+StdO_Customers_Lighting!Y575</f>
        <v>52907.682152294299</v>
      </c>
      <c r="AA575" s="2">
        <f>IFERROR(INDEX('Holiday Schedule'!$D$3:$D$24,MATCH(Total_StdO_Customers!A575,'Holiday Schedule'!$C$3:$C$24,0)),0)</f>
        <v>0</v>
      </c>
      <c r="AB575" s="2">
        <f t="shared" si="64"/>
        <v>1</v>
      </c>
      <c r="AC575" s="2">
        <f t="shared" si="65"/>
        <v>0</v>
      </c>
      <c r="AD575" s="5">
        <f t="shared" si="66"/>
        <v>1403970.3603807427</v>
      </c>
      <c r="AE575" s="5">
        <f t="shared" si="67"/>
        <v>1403970.3603807427</v>
      </c>
      <c r="AG575" s="2">
        <f t="shared" si="68"/>
        <v>7</v>
      </c>
      <c r="AH575" s="2">
        <f t="shared" si="69"/>
        <v>2025</v>
      </c>
      <c r="AJ575" s="5">
        <f t="shared" si="70"/>
        <v>71807.727060872858</v>
      </c>
      <c r="AK575" s="2">
        <f t="shared" si="71"/>
        <v>18</v>
      </c>
    </row>
    <row r="576" spans="1:37" x14ac:dyDescent="0.25">
      <c r="A576" s="4">
        <v>45859</v>
      </c>
      <c r="B576" s="12">
        <f>StdO_Customers_Residential!B576+StdO_Customers_Small_Commercial!B576+StdO_Customers_Lighting!B576</f>
        <v>49007.577719104433</v>
      </c>
      <c r="C576" s="12">
        <f>StdO_Customers_Residential!C576+StdO_Customers_Small_Commercial!C576+StdO_Customers_Lighting!C576</f>
        <v>44750.285295384761</v>
      </c>
      <c r="D576" s="12">
        <f>StdO_Customers_Residential!D576+StdO_Customers_Small_Commercial!D576+StdO_Customers_Lighting!D576</f>
        <v>43380.864104501678</v>
      </c>
      <c r="E576" s="12">
        <f>StdO_Customers_Residential!E576+StdO_Customers_Small_Commercial!E576+StdO_Customers_Lighting!E576</f>
        <v>43139.03265790912</v>
      </c>
      <c r="F576" s="12">
        <f>StdO_Customers_Residential!F576+StdO_Customers_Small_Commercial!F576+StdO_Customers_Lighting!F576</f>
        <v>45851.41217313434</v>
      </c>
      <c r="G576" s="12">
        <f>StdO_Customers_Residential!G576+StdO_Customers_Small_Commercial!G576+StdO_Customers_Lighting!G576</f>
        <v>46027.682639150975</v>
      </c>
      <c r="H576" s="12">
        <f>StdO_Customers_Residential!H576+StdO_Customers_Small_Commercial!H576+StdO_Customers_Lighting!H576</f>
        <v>46029.881547400073</v>
      </c>
      <c r="I576" s="12">
        <f>StdO_Customers_Residential!I576+StdO_Customers_Small_Commercial!I576+StdO_Customers_Lighting!I576</f>
        <v>42661.866027758697</v>
      </c>
      <c r="J576" s="12">
        <f>StdO_Customers_Residential!J576+StdO_Customers_Small_Commercial!J576+StdO_Customers_Lighting!J576</f>
        <v>37762.471912714318</v>
      </c>
      <c r="K576" s="12">
        <f>StdO_Customers_Residential!K576+StdO_Customers_Small_Commercial!K576+StdO_Customers_Lighting!K576</f>
        <v>40089.371673779249</v>
      </c>
      <c r="L576" s="12">
        <f>StdO_Customers_Residential!L576+StdO_Customers_Small_Commercial!L576+StdO_Customers_Lighting!L576</f>
        <v>37571.794139473423</v>
      </c>
      <c r="M576" s="12">
        <f>StdO_Customers_Residential!M576+StdO_Customers_Small_Commercial!M576+StdO_Customers_Lighting!M576</f>
        <v>40911.173567840568</v>
      </c>
      <c r="N576" s="12">
        <f>StdO_Customers_Residential!N576+StdO_Customers_Small_Commercial!N576+StdO_Customers_Lighting!N576</f>
        <v>39856.164368587808</v>
      </c>
      <c r="O576" s="12">
        <f>StdO_Customers_Residential!O576+StdO_Customers_Small_Commercial!O576+StdO_Customers_Lighting!O576</f>
        <v>37008.469840079066</v>
      </c>
      <c r="P576" s="12">
        <f>StdO_Customers_Residential!P576+StdO_Customers_Small_Commercial!P576+StdO_Customers_Lighting!P576</f>
        <v>38551.104696932525</v>
      </c>
      <c r="Q576" s="12">
        <f>StdO_Customers_Residential!Q576+StdO_Customers_Small_Commercial!Q576+StdO_Customers_Lighting!Q576</f>
        <v>44026.858826767508</v>
      </c>
      <c r="R576" s="12">
        <f>StdO_Customers_Residential!R576+StdO_Customers_Small_Commercial!R576+StdO_Customers_Lighting!R576</f>
        <v>43341.324363828171</v>
      </c>
      <c r="S576" s="12">
        <f>StdO_Customers_Residential!S576+StdO_Customers_Small_Commercial!S576+StdO_Customers_Lighting!S576</f>
        <v>49533.43962187889</v>
      </c>
      <c r="T576" s="12">
        <f>StdO_Customers_Residential!T576+StdO_Customers_Small_Commercial!T576+StdO_Customers_Lighting!T576</f>
        <v>57808.39709091674</v>
      </c>
      <c r="U576" s="12">
        <f>StdO_Customers_Residential!U576+StdO_Customers_Small_Commercial!U576+StdO_Customers_Lighting!U576</f>
        <v>64197.785426916118</v>
      </c>
      <c r="V576" s="12">
        <f>StdO_Customers_Residential!V576+StdO_Customers_Small_Commercial!V576+StdO_Customers_Lighting!V576</f>
        <v>64966.499566978368</v>
      </c>
      <c r="W576" s="12">
        <f>StdO_Customers_Residential!W576+StdO_Customers_Small_Commercial!W576+StdO_Customers_Lighting!W576</f>
        <v>62564.949415476178</v>
      </c>
      <c r="X576" s="12">
        <f>StdO_Customers_Residential!X576+StdO_Customers_Small_Commercial!X576+StdO_Customers_Lighting!X576</f>
        <v>56536.060388768943</v>
      </c>
      <c r="Y576" s="12">
        <f>StdO_Customers_Residential!Y576+StdO_Customers_Small_Commercial!Y576+StdO_Customers_Lighting!Y576</f>
        <v>49030.395162935121</v>
      </c>
      <c r="AA576" s="2">
        <f>IFERROR(INDEX('Holiday Schedule'!$D$3:$D$24,MATCH(Total_StdO_Customers!A576,'Holiday Schedule'!$C$3:$C$24,0)),0)</f>
        <v>0</v>
      </c>
      <c r="AB576" s="2">
        <f t="shared" si="64"/>
        <v>2</v>
      </c>
      <c r="AC576" s="2">
        <f t="shared" si="65"/>
        <v>757387.73092869646</v>
      </c>
      <c r="AD576" s="5">
        <f t="shared" si="66"/>
        <v>367217.13129952061</v>
      </c>
      <c r="AE576" s="5">
        <f t="shared" si="67"/>
        <v>1124604.8622282171</v>
      </c>
      <c r="AG576" s="2">
        <f t="shared" si="68"/>
        <v>7</v>
      </c>
      <c r="AH576" s="2">
        <f t="shared" si="69"/>
        <v>2025</v>
      </c>
      <c r="AJ576" s="5">
        <f t="shared" si="70"/>
        <v>64966.499566978368</v>
      </c>
      <c r="AK576" s="2">
        <f t="shared" si="71"/>
        <v>21</v>
      </c>
    </row>
    <row r="577" spans="1:37" x14ac:dyDescent="0.25">
      <c r="A577" s="4">
        <v>45860</v>
      </c>
      <c r="B577" s="12">
        <f>StdO_Customers_Residential!B577+StdO_Customers_Small_Commercial!B577+StdO_Customers_Lighting!B577</f>
        <v>43950.472453840644</v>
      </c>
      <c r="C577" s="12">
        <f>StdO_Customers_Residential!C577+StdO_Customers_Small_Commercial!C577+StdO_Customers_Lighting!C577</f>
        <v>42047.301805962517</v>
      </c>
      <c r="D577" s="12">
        <f>StdO_Customers_Residential!D577+StdO_Customers_Small_Commercial!D577+StdO_Customers_Lighting!D577</f>
        <v>40507.529594828193</v>
      </c>
      <c r="E577" s="12">
        <f>StdO_Customers_Residential!E577+StdO_Customers_Small_Commercial!E577+StdO_Customers_Lighting!E577</f>
        <v>40893.919308633231</v>
      </c>
      <c r="F577" s="12">
        <f>StdO_Customers_Residential!F577+StdO_Customers_Small_Commercial!F577+StdO_Customers_Lighting!F577</f>
        <v>42551.06922717268</v>
      </c>
      <c r="G577" s="12">
        <f>StdO_Customers_Residential!G577+StdO_Customers_Small_Commercial!G577+StdO_Customers_Lighting!G577</f>
        <v>43543.949550126876</v>
      </c>
      <c r="H577" s="12">
        <f>StdO_Customers_Residential!H577+StdO_Customers_Small_Commercial!H577+StdO_Customers_Lighting!H577</f>
        <v>44530.803083591527</v>
      </c>
      <c r="I577" s="12">
        <f>StdO_Customers_Residential!I577+StdO_Customers_Small_Commercial!I577+StdO_Customers_Lighting!I577</f>
        <v>38386.81609627921</v>
      </c>
      <c r="J577" s="12">
        <f>StdO_Customers_Residential!J577+StdO_Customers_Small_Commercial!J577+StdO_Customers_Lighting!J577</f>
        <v>31958.240962469677</v>
      </c>
      <c r="K577" s="12">
        <f>StdO_Customers_Residential!K577+StdO_Customers_Small_Commercial!K577+StdO_Customers_Lighting!K577</f>
        <v>30287.691371076282</v>
      </c>
      <c r="L577" s="12">
        <f>StdO_Customers_Residential!L577+StdO_Customers_Small_Commercial!L577+StdO_Customers_Lighting!L577</f>
        <v>33435.858467846178</v>
      </c>
      <c r="M577" s="12">
        <f>StdO_Customers_Residential!M577+StdO_Customers_Small_Commercial!M577+StdO_Customers_Lighting!M577</f>
        <v>33013.743085841663</v>
      </c>
      <c r="N577" s="12">
        <f>StdO_Customers_Residential!N577+StdO_Customers_Small_Commercial!N577+StdO_Customers_Lighting!N577</f>
        <v>31389.412578754782</v>
      </c>
      <c r="O577" s="12">
        <f>StdO_Customers_Residential!O577+StdO_Customers_Small_Commercial!O577+StdO_Customers_Lighting!O577</f>
        <v>31253.182750844673</v>
      </c>
      <c r="P577" s="12">
        <f>StdO_Customers_Residential!P577+StdO_Customers_Small_Commercial!P577+StdO_Customers_Lighting!P577</f>
        <v>33676.889467201276</v>
      </c>
      <c r="Q577" s="12">
        <f>StdO_Customers_Residential!Q577+StdO_Customers_Small_Commercial!Q577+StdO_Customers_Lighting!Q577</f>
        <v>37536.07712835593</v>
      </c>
      <c r="R577" s="12">
        <f>StdO_Customers_Residential!R577+StdO_Customers_Small_Commercial!R577+StdO_Customers_Lighting!R577</f>
        <v>46127.878406012984</v>
      </c>
      <c r="S577" s="12">
        <f>StdO_Customers_Residential!S577+StdO_Customers_Small_Commercial!S577+StdO_Customers_Lighting!S577</f>
        <v>53143.738751398443</v>
      </c>
      <c r="T577" s="12">
        <f>StdO_Customers_Residential!T577+StdO_Customers_Small_Commercial!T577+StdO_Customers_Lighting!T577</f>
        <v>63011.77593248889</v>
      </c>
      <c r="U577" s="12">
        <f>StdO_Customers_Residential!U577+StdO_Customers_Small_Commercial!U577+StdO_Customers_Lighting!U577</f>
        <v>68360.191679506228</v>
      </c>
      <c r="V577" s="12">
        <f>StdO_Customers_Residential!V577+StdO_Customers_Small_Commercial!V577+StdO_Customers_Lighting!V577</f>
        <v>68890.263639543511</v>
      </c>
      <c r="W577" s="12">
        <f>StdO_Customers_Residential!W577+StdO_Customers_Small_Commercial!W577+StdO_Customers_Lighting!W577</f>
        <v>65490.193547708506</v>
      </c>
      <c r="X577" s="12">
        <f>StdO_Customers_Residential!X577+StdO_Customers_Small_Commercial!X577+StdO_Customers_Lighting!X577</f>
        <v>57930.987656149664</v>
      </c>
      <c r="Y577" s="12">
        <f>StdO_Customers_Residential!Y577+StdO_Customers_Small_Commercial!Y577+StdO_Customers_Lighting!Y577</f>
        <v>51719.176851512006</v>
      </c>
      <c r="AA577" s="2">
        <f>IFERROR(INDEX('Holiday Schedule'!$D$3:$D$24,MATCH(Total_StdO_Customers!A577,'Holiday Schedule'!$C$3:$C$24,0)),0)</f>
        <v>0</v>
      </c>
      <c r="AB577" s="2">
        <f t="shared" si="64"/>
        <v>3</v>
      </c>
      <c r="AC577" s="2">
        <f t="shared" si="65"/>
        <v>723892.941521478</v>
      </c>
      <c r="AD577" s="5">
        <f t="shared" si="66"/>
        <v>349744.22187566746</v>
      </c>
      <c r="AE577" s="5">
        <f t="shared" si="67"/>
        <v>1073637.1633971455</v>
      </c>
      <c r="AG577" s="2">
        <f t="shared" si="68"/>
        <v>7</v>
      </c>
      <c r="AH577" s="2">
        <f t="shared" si="69"/>
        <v>2025</v>
      </c>
      <c r="AJ577" s="5">
        <f t="shared" si="70"/>
        <v>68890.263639543511</v>
      </c>
      <c r="AK577" s="2">
        <f t="shared" si="71"/>
        <v>21</v>
      </c>
    </row>
    <row r="578" spans="1:37" x14ac:dyDescent="0.25">
      <c r="A578" s="4">
        <v>45861</v>
      </c>
      <c r="B578" s="12">
        <f>StdO_Customers_Residential!B578+StdO_Customers_Small_Commercial!B578+StdO_Customers_Lighting!B578</f>
        <v>46203.795883546663</v>
      </c>
      <c r="C578" s="12">
        <f>StdO_Customers_Residential!C578+StdO_Customers_Small_Commercial!C578+StdO_Customers_Lighting!C578</f>
        <v>43757.698869758438</v>
      </c>
      <c r="D578" s="12">
        <f>StdO_Customers_Residential!D578+StdO_Customers_Small_Commercial!D578+StdO_Customers_Lighting!D578</f>
        <v>41825.769658792356</v>
      </c>
      <c r="E578" s="12">
        <f>StdO_Customers_Residential!E578+StdO_Customers_Small_Commercial!E578+StdO_Customers_Lighting!E578</f>
        <v>42852.065477260301</v>
      </c>
      <c r="F578" s="12">
        <f>StdO_Customers_Residential!F578+StdO_Customers_Small_Commercial!F578+StdO_Customers_Lighting!F578</f>
        <v>44150.298352913967</v>
      </c>
      <c r="G578" s="12">
        <f>StdO_Customers_Residential!G578+StdO_Customers_Small_Commercial!G578+StdO_Customers_Lighting!G578</f>
        <v>44679.877031866417</v>
      </c>
      <c r="H578" s="12">
        <f>StdO_Customers_Residential!H578+StdO_Customers_Small_Commercial!H578+StdO_Customers_Lighting!H578</f>
        <v>44137.650792013068</v>
      </c>
      <c r="I578" s="12">
        <f>StdO_Customers_Residential!I578+StdO_Customers_Small_Commercial!I578+StdO_Customers_Lighting!I578</f>
        <v>40444.143690196135</v>
      </c>
      <c r="J578" s="12">
        <f>StdO_Customers_Residential!J578+StdO_Customers_Small_Commercial!J578+StdO_Customers_Lighting!J578</f>
        <v>35321.053530534562</v>
      </c>
      <c r="K578" s="12">
        <f>StdO_Customers_Residential!K578+StdO_Customers_Small_Commercial!K578+StdO_Customers_Lighting!K578</f>
        <v>33306.918058762916</v>
      </c>
      <c r="L578" s="12">
        <f>StdO_Customers_Residential!L578+StdO_Customers_Small_Commercial!L578+StdO_Customers_Lighting!L578</f>
        <v>34006.381030927107</v>
      </c>
      <c r="M578" s="12">
        <f>StdO_Customers_Residential!M578+StdO_Customers_Small_Commercial!M578+StdO_Customers_Lighting!M578</f>
        <v>35045.588786755732</v>
      </c>
      <c r="N578" s="12">
        <f>StdO_Customers_Residential!N578+StdO_Customers_Small_Commercial!N578+StdO_Customers_Lighting!N578</f>
        <v>39343.78247303341</v>
      </c>
      <c r="O578" s="12">
        <f>StdO_Customers_Residential!O578+StdO_Customers_Small_Commercial!O578+StdO_Customers_Lighting!O578</f>
        <v>40584.018930189683</v>
      </c>
      <c r="P578" s="12">
        <f>StdO_Customers_Residential!P578+StdO_Customers_Small_Commercial!P578+StdO_Customers_Lighting!P578</f>
        <v>42263.011865054883</v>
      </c>
      <c r="Q578" s="12">
        <f>StdO_Customers_Residential!Q578+StdO_Customers_Small_Commercial!Q578+StdO_Customers_Lighting!Q578</f>
        <v>45853.997338642068</v>
      </c>
      <c r="R578" s="12">
        <f>StdO_Customers_Residential!R578+StdO_Customers_Small_Commercial!R578+StdO_Customers_Lighting!R578</f>
        <v>50841.127541378679</v>
      </c>
      <c r="S578" s="12">
        <f>StdO_Customers_Residential!S578+StdO_Customers_Small_Commercial!S578+StdO_Customers_Lighting!S578</f>
        <v>60065.478576140144</v>
      </c>
      <c r="T578" s="12">
        <f>StdO_Customers_Residential!T578+StdO_Customers_Small_Commercial!T578+StdO_Customers_Lighting!T578</f>
        <v>67086.795741556722</v>
      </c>
      <c r="U578" s="12">
        <f>StdO_Customers_Residential!U578+StdO_Customers_Small_Commercial!U578+StdO_Customers_Lighting!U578</f>
        <v>74301.019390149871</v>
      </c>
      <c r="V578" s="12">
        <f>StdO_Customers_Residential!V578+StdO_Customers_Small_Commercial!V578+StdO_Customers_Lighting!V578</f>
        <v>74474.894315755169</v>
      </c>
      <c r="W578" s="12">
        <f>StdO_Customers_Residential!W578+StdO_Customers_Small_Commercial!W578+StdO_Customers_Lighting!W578</f>
        <v>71265.106220457325</v>
      </c>
      <c r="X578" s="12">
        <f>StdO_Customers_Residential!X578+StdO_Customers_Small_Commercial!X578+StdO_Customers_Lighting!X578</f>
        <v>63820.133147527653</v>
      </c>
      <c r="Y578" s="12">
        <f>StdO_Customers_Residential!Y578+StdO_Customers_Small_Commercial!Y578+StdO_Customers_Lighting!Y578</f>
        <v>55881.739652981247</v>
      </c>
      <c r="AA578" s="2">
        <f>IFERROR(INDEX('Holiday Schedule'!$D$3:$D$24,MATCH(Total_StdO_Customers!A578,'Holiday Schedule'!$C$3:$C$24,0)),0)</f>
        <v>0</v>
      </c>
      <c r="AB578" s="2">
        <f t="shared" si="64"/>
        <v>4</v>
      </c>
      <c r="AC578" s="2">
        <f t="shared" si="65"/>
        <v>808023.4506370622</v>
      </c>
      <c r="AD578" s="5">
        <f t="shared" si="66"/>
        <v>363488.89571913227</v>
      </c>
      <c r="AE578" s="5">
        <f t="shared" si="67"/>
        <v>1171512.3463561945</v>
      </c>
      <c r="AG578" s="2">
        <f t="shared" si="68"/>
        <v>7</v>
      </c>
      <c r="AH578" s="2">
        <f t="shared" si="69"/>
        <v>2025</v>
      </c>
      <c r="AJ578" s="5">
        <f t="shared" si="70"/>
        <v>74474.894315755169</v>
      </c>
      <c r="AK578" s="2">
        <f t="shared" si="71"/>
        <v>21</v>
      </c>
    </row>
    <row r="579" spans="1:37" x14ac:dyDescent="0.25">
      <c r="A579" s="4">
        <v>45862</v>
      </c>
      <c r="B579" s="12">
        <f>StdO_Customers_Residential!B579+StdO_Customers_Small_Commercial!B579+StdO_Customers_Lighting!B579</f>
        <v>50892.139994237958</v>
      </c>
      <c r="C579" s="12">
        <f>StdO_Customers_Residential!C579+StdO_Customers_Small_Commercial!C579+StdO_Customers_Lighting!C579</f>
        <v>47762.445764702992</v>
      </c>
      <c r="D579" s="12">
        <f>StdO_Customers_Residential!D579+StdO_Customers_Small_Commercial!D579+StdO_Customers_Lighting!D579</f>
        <v>46115.486497132995</v>
      </c>
      <c r="E579" s="12">
        <f>StdO_Customers_Residential!E579+StdO_Customers_Small_Commercial!E579+StdO_Customers_Lighting!E579</f>
        <v>46902.920725013675</v>
      </c>
      <c r="F579" s="12">
        <f>StdO_Customers_Residential!F579+StdO_Customers_Small_Commercial!F579+StdO_Customers_Lighting!F579</f>
        <v>47585.404314998108</v>
      </c>
      <c r="G579" s="12">
        <f>StdO_Customers_Residential!G579+StdO_Customers_Small_Commercial!G579+StdO_Customers_Lighting!G579</f>
        <v>48863.875588961004</v>
      </c>
      <c r="H579" s="12">
        <f>StdO_Customers_Residential!H579+StdO_Customers_Small_Commercial!H579+StdO_Customers_Lighting!H579</f>
        <v>51218.046969507493</v>
      </c>
      <c r="I579" s="12">
        <f>StdO_Customers_Residential!I579+StdO_Customers_Small_Commercial!I579+StdO_Customers_Lighting!I579</f>
        <v>49024.332864241747</v>
      </c>
      <c r="J579" s="12">
        <f>StdO_Customers_Residential!J579+StdO_Customers_Small_Commercial!J579+StdO_Customers_Lighting!J579</f>
        <v>43030.557737582189</v>
      </c>
      <c r="K579" s="12">
        <f>StdO_Customers_Residential!K579+StdO_Customers_Small_Commercial!K579+StdO_Customers_Lighting!K579</f>
        <v>41135.15960862342</v>
      </c>
      <c r="L579" s="12">
        <f>StdO_Customers_Residential!L579+StdO_Customers_Small_Commercial!L579+StdO_Customers_Lighting!L579</f>
        <v>40575.263162493517</v>
      </c>
      <c r="M579" s="12">
        <f>StdO_Customers_Residential!M579+StdO_Customers_Small_Commercial!M579+StdO_Customers_Lighting!M579</f>
        <v>43386.652540593583</v>
      </c>
      <c r="N579" s="12">
        <f>StdO_Customers_Residential!N579+StdO_Customers_Small_Commercial!N579+StdO_Customers_Lighting!N579</f>
        <v>46626.394713335379</v>
      </c>
      <c r="O579" s="12">
        <f>StdO_Customers_Residential!O579+StdO_Customers_Small_Commercial!O579+StdO_Customers_Lighting!O579</f>
        <v>49471.532848911374</v>
      </c>
      <c r="P579" s="12">
        <f>StdO_Customers_Residential!P579+StdO_Customers_Small_Commercial!P579+StdO_Customers_Lighting!P579</f>
        <v>51649.331270780465</v>
      </c>
      <c r="Q579" s="12">
        <f>StdO_Customers_Residential!Q579+StdO_Customers_Small_Commercial!Q579+StdO_Customers_Lighting!Q579</f>
        <v>66062.868884275667</v>
      </c>
      <c r="R579" s="12">
        <f>StdO_Customers_Residential!R579+StdO_Customers_Small_Commercial!R579+StdO_Customers_Lighting!R579</f>
        <v>70948.967205799883</v>
      </c>
      <c r="S579" s="12">
        <f>StdO_Customers_Residential!S579+StdO_Customers_Small_Commercial!S579+StdO_Customers_Lighting!S579</f>
        <v>71728.103297697991</v>
      </c>
      <c r="T579" s="12">
        <f>StdO_Customers_Residential!T579+StdO_Customers_Small_Commercial!T579+StdO_Customers_Lighting!T579</f>
        <v>75189.975798938714</v>
      </c>
      <c r="U579" s="12">
        <f>StdO_Customers_Residential!U579+StdO_Customers_Small_Commercial!U579+StdO_Customers_Lighting!U579</f>
        <v>80813.445234210492</v>
      </c>
      <c r="V579" s="12">
        <f>StdO_Customers_Residential!V579+StdO_Customers_Small_Commercial!V579+StdO_Customers_Lighting!V579</f>
        <v>81121.810152399441</v>
      </c>
      <c r="W579" s="12">
        <f>StdO_Customers_Residential!W579+StdO_Customers_Small_Commercial!W579+StdO_Customers_Lighting!W579</f>
        <v>76431.898002032831</v>
      </c>
      <c r="X579" s="12">
        <f>StdO_Customers_Residential!X579+StdO_Customers_Small_Commercial!X579+StdO_Customers_Lighting!X579</f>
        <v>69800.190037488253</v>
      </c>
      <c r="Y579" s="12">
        <f>StdO_Customers_Residential!Y579+StdO_Customers_Small_Commercial!Y579+StdO_Customers_Lighting!Y579</f>
        <v>62488.75544514152</v>
      </c>
      <c r="AA579" s="2">
        <f>IFERROR(INDEX('Holiday Schedule'!$D$3:$D$24,MATCH(Total_StdO_Customers!A579,'Holiday Schedule'!$C$3:$C$24,0)),0)</f>
        <v>0</v>
      </c>
      <c r="AB579" s="2">
        <f t="shared" si="64"/>
        <v>5</v>
      </c>
      <c r="AC579" s="2">
        <f t="shared" si="65"/>
        <v>956996.48335940484</v>
      </c>
      <c r="AD579" s="5">
        <f t="shared" si="66"/>
        <v>401829.07529969583</v>
      </c>
      <c r="AE579" s="5">
        <f t="shared" si="67"/>
        <v>1358825.5586591007</v>
      </c>
      <c r="AG579" s="2">
        <f t="shared" si="68"/>
        <v>7</v>
      </c>
      <c r="AH579" s="2">
        <f t="shared" si="69"/>
        <v>2025</v>
      </c>
      <c r="AJ579" s="5">
        <f t="shared" si="70"/>
        <v>81121.810152399441</v>
      </c>
      <c r="AK579" s="2">
        <f t="shared" si="71"/>
        <v>21</v>
      </c>
    </row>
    <row r="580" spans="1:37" x14ac:dyDescent="0.25">
      <c r="A580" s="4">
        <v>45863</v>
      </c>
      <c r="B580" s="12">
        <f>StdO_Customers_Residential!B580+StdO_Customers_Small_Commercial!B580+StdO_Customers_Lighting!B580</f>
        <v>63509.754022907931</v>
      </c>
      <c r="C580" s="12">
        <f>StdO_Customers_Residential!C580+StdO_Customers_Small_Commercial!C580+StdO_Customers_Lighting!C580</f>
        <v>58074.856839434171</v>
      </c>
      <c r="D580" s="12">
        <f>StdO_Customers_Residential!D580+StdO_Customers_Small_Commercial!D580+StdO_Customers_Lighting!D580</f>
        <v>55631.462044890577</v>
      </c>
      <c r="E580" s="12">
        <f>StdO_Customers_Residential!E580+StdO_Customers_Small_Commercial!E580+StdO_Customers_Lighting!E580</f>
        <v>54139.323922948592</v>
      </c>
      <c r="F580" s="12">
        <f>StdO_Customers_Residential!F580+StdO_Customers_Small_Commercial!F580+StdO_Customers_Lighting!F580</f>
        <v>56050.330946739756</v>
      </c>
      <c r="G580" s="12">
        <f>StdO_Customers_Residential!G580+StdO_Customers_Small_Commercial!G580+StdO_Customers_Lighting!G580</f>
        <v>60173.069032230924</v>
      </c>
      <c r="H580" s="12">
        <f>StdO_Customers_Residential!H580+StdO_Customers_Small_Commercial!H580+StdO_Customers_Lighting!H580</f>
        <v>73922.041600190656</v>
      </c>
      <c r="I580" s="12">
        <f>StdO_Customers_Residential!I580+StdO_Customers_Small_Commercial!I580+StdO_Customers_Lighting!I580</f>
        <v>88112.515056989432</v>
      </c>
      <c r="J580" s="12">
        <f>StdO_Customers_Residential!J580+StdO_Customers_Small_Commercial!J580+StdO_Customers_Lighting!J580</f>
        <v>89512.927922724281</v>
      </c>
      <c r="K580" s="12">
        <f>StdO_Customers_Residential!K580+StdO_Customers_Small_Commercial!K580+StdO_Customers_Lighting!K580</f>
        <v>103495.34622523798</v>
      </c>
      <c r="L580" s="12">
        <f>StdO_Customers_Residential!L580+StdO_Customers_Small_Commercial!L580+StdO_Customers_Lighting!L580</f>
        <v>103354.43490305485</v>
      </c>
      <c r="M580" s="12">
        <f>StdO_Customers_Residential!M580+StdO_Customers_Small_Commercial!M580+StdO_Customers_Lighting!M580</f>
        <v>104027.39903825933</v>
      </c>
      <c r="N580" s="12">
        <f>StdO_Customers_Residential!N580+StdO_Customers_Small_Commercial!N580+StdO_Customers_Lighting!N580</f>
        <v>99825.451569487865</v>
      </c>
      <c r="O580" s="12">
        <f>StdO_Customers_Residential!O580+StdO_Customers_Small_Commercial!O580+StdO_Customers_Lighting!O580</f>
        <v>97234.67761920116</v>
      </c>
      <c r="P580" s="12">
        <f>StdO_Customers_Residential!P580+StdO_Customers_Small_Commercial!P580+StdO_Customers_Lighting!P580</f>
        <v>91824.059207335027</v>
      </c>
      <c r="Q580" s="12">
        <f>StdO_Customers_Residential!Q580+StdO_Customers_Small_Commercial!Q580+StdO_Customers_Lighting!Q580</f>
        <v>95800.165024043512</v>
      </c>
      <c r="R580" s="12">
        <f>StdO_Customers_Residential!R580+StdO_Customers_Small_Commercial!R580+StdO_Customers_Lighting!R580</f>
        <v>104628.57770752428</v>
      </c>
      <c r="S580" s="12">
        <f>StdO_Customers_Residential!S580+StdO_Customers_Small_Commercial!S580+StdO_Customers_Lighting!S580</f>
        <v>103018.67603218887</v>
      </c>
      <c r="T580" s="12">
        <f>StdO_Customers_Residential!T580+StdO_Customers_Small_Commercial!T580+StdO_Customers_Lighting!T580</f>
        <v>104397.71639305192</v>
      </c>
      <c r="U580" s="12">
        <f>StdO_Customers_Residential!U580+StdO_Customers_Small_Commercial!U580+StdO_Customers_Lighting!U580</f>
        <v>106199.23788501169</v>
      </c>
      <c r="V580" s="12">
        <f>StdO_Customers_Residential!V580+StdO_Customers_Small_Commercial!V580+StdO_Customers_Lighting!V580</f>
        <v>113172.54522003673</v>
      </c>
      <c r="W580" s="12">
        <f>StdO_Customers_Residential!W580+StdO_Customers_Small_Commercial!W580+StdO_Customers_Lighting!W580</f>
        <v>105907.01014874734</v>
      </c>
      <c r="X580" s="12">
        <f>StdO_Customers_Residential!X580+StdO_Customers_Small_Commercial!X580+StdO_Customers_Lighting!X580</f>
        <v>88596.948057592279</v>
      </c>
      <c r="Y580" s="12">
        <f>StdO_Customers_Residential!Y580+StdO_Customers_Small_Commercial!Y580+StdO_Customers_Lighting!Y580</f>
        <v>72147.562996817564</v>
      </c>
      <c r="AA580" s="2">
        <f>IFERROR(INDEX('Holiday Schedule'!$D$3:$D$24,MATCH(Total_StdO_Customers!A580,'Holiday Schedule'!$C$3:$C$24,0)),0)</f>
        <v>0</v>
      </c>
      <c r="AB580" s="2">
        <f t="shared" si="64"/>
        <v>6</v>
      </c>
      <c r="AC580" s="2">
        <f t="shared" si="65"/>
        <v>1599107.6880104865</v>
      </c>
      <c r="AD580" s="5">
        <f t="shared" si="66"/>
        <v>493648.40140615986</v>
      </c>
      <c r="AE580" s="5">
        <f t="shared" si="67"/>
        <v>2092756.0894166464</v>
      </c>
      <c r="AG580" s="2">
        <f t="shared" si="68"/>
        <v>7</v>
      </c>
      <c r="AH580" s="2">
        <f t="shared" si="69"/>
        <v>2025</v>
      </c>
      <c r="AJ580" s="5">
        <f t="shared" si="70"/>
        <v>113172.54522003673</v>
      </c>
      <c r="AK580" s="2">
        <f t="shared" si="71"/>
        <v>21</v>
      </c>
    </row>
    <row r="581" spans="1:37" x14ac:dyDescent="0.25">
      <c r="A581" s="4">
        <v>45864</v>
      </c>
      <c r="B581" s="12">
        <f>StdO_Customers_Residential!B581+StdO_Customers_Small_Commercial!B581+StdO_Customers_Lighting!B581</f>
        <v>62617.750745138721</v>
      </c>
      <c r="C581" s="12">
        <f>StdO_Customers_Residential!C581+StdO_Customers_Small_Commercial!C581+StdO_Customers_Lighting!C581</f>
        <v>57745.096936729802</v>
      </c>
      <c r="D581" s="12">
        <f>StdO_Customers_Residential!D581+StdO_Customers_Small_Commercial!D581+StdO_Customers_Lighting!D581</f>
        <v>55200.201908059833</v>
      </c>
      <c r="E581" s="12">
        <f>StdO_Customers_Residential!E581+StdO_Customers_Small_Commercial!E581+StdO_Customers_Lighting!E581</f>
        <v>53703.385164519335</v>
      </c>
      <c r="F581" s="12">
        <f>StdO_Customers_Residential!F581+StdO_Customers_Small_Commercial!F581+StdO_Customers_Lighting!F581</f>
        <v>55002.907311191797</v>
      </c>
      <c r="G581" s="12">
        <f>StdO_Customers_Residential!G581+StdO_Customers_Small_Commercial!G581+StdO_Customers_Lighting!G581</f>
        <v>58762.885962231347</v>
      </c>
      <c r="H581" s="12">
        <f>StdO_Customers_Residential!H581+StdO_Customers_Small_Commercial!H581+StdO_Customers_Lighting!H581</f>
        <v>71394.077651446103</v>
      </c>
      <c r="I581" s="12">
        <f>StdO_Customers_Residential!I581+StdO_Customers_Small_Commercial!I581+StdO_Customers_Lighting!I581</f>
        <v>85200.837090103596</v>
      </c>
      <c r="J581" s="12">
        <f>StdO_Customers_Residential!J581+StdO_Customers_Small_Commercial!J581+StdO_Customers_Lighting!J581</f>
        <v>89631.372534312832</v>
      </c>
      <c r="K581" s="12">
        <f>StdO_Customers_Residential!K581+StdO_Customers_Small_Commercial!K581+StdO_Customers_Lighting!K581</f>
        <v>103738.0763504325</v>
      </c>
      <c r="L581" s="12">
        <f>StdO_Customers_Residential!L581+StdO_Customers_Small_Commercial!L581+StdO_Customers_Lighting!L581</f>
        <v>104481.31223345343</v>
      </c>
      <c r="M581" s="12">
        <f>StdO_Customers_Residential!M581+StdO_Customers_Small_Commercial!M581+StdO_Customers_Lighting!M581</f>
        <v>103837.99291452284</v>
      </c>
      <c r="N581" s="12">
        <f>StdO_Customers_Residential!N581+StdO_Customers_Small_Commercial!N581+StdO_Customers_Lighting!N581</f>
        <v>99215.393137433581</v>
      </c>
      <c r="O581" s="12">
        <f>StdO_Customers_Residential!O581+StdO_Customers_Small_Commercial!O581+StdO_Customers_Lighting!O581</f>
        <v>95807.018100632282</v>
      </c>
      <c r="P581" s="12">
        <f>StdO_Customers_Residential!P581+StdO_Customers_Small_Commercial!P581+StdO_Customers_Lighting!P581</f>
        <v>91075.331236944301</v>
      </c>
      <c r="Q581" s="12">
        <f>StdO_Customers_Residential!Q581+StdO_Customers_Small_Commercial!Q581+StdO_Customers_Lighting!Q581</f>
        <v>94792.945902788488</v>
      </c>
      <c r="R581" s="12">
        <f>StdO_Customers_Residential!R581+StdO_Customers_Small_Commercial!R581+StdO_Customers_Lighting!R581</f>
        <v>102069.79636052657</v>
      </c>
      <c r="S581" s="12">
        <f>StdO_Customers_Residential!S581+StdO_Customers_Small_Commercial!S581+StdO_Customers_Lighting!S581</f>
        <v>101258.8951534439</v>
      </c>
      <c r="T581" s="12">
        <f>StdO_Customers_Residential!T581+StdO_Customers_Small_Commercial!T581+StdO_Customers_Lighting!T581</f>
        <v>103511.43808969704</v>
      </c>
      <c r="U581" s="12">
        <f>StdO_Customers_Residential!U581+StdO_Customers_Small_Commercial!U581+StdO_Customers_Lighting!U581</f>
        <v>105987.84758653563</v>
      </c>
      <c r="V581" s="12">
        <f>StdO_Customers_Residential!V581+StdO_Customers_Small_Commercial!V581+StdO_Customers_Lighting!V581</f>
        <v>112099.01633136591</v>
      </c>
      <c r="W581" s="12">
        <f>StdO_Customers_Residential!W581+StdO_Customers_Small_Commercial!W581+StdO_Customers_Lighting!W581</f>
        <v>103180.07204503077</v>
      </c>
      <c r="X581" s="12">
        <f>StdO_Customers_Residential!X581+StdO_Customers_Small_Commercial!X581+StdO_Customers_Lighting!X581</f>
        <v>86784.308296765681</v>
      </c>
      <c r="Y581" s="12">
        <f>StdO_Customers_Residential!Y581+StdO_Customers_Small_Commercial!Y581+StdO_Customers_Lighting!Y581</f>
        <v>71928.527132022034</v>
      </c>
      <c r="AA581" s="2">
        <f>IFERROR(INDEX('Holiday Schedule'!$D$3:$D$24,MATCH(Total_StdO_Customers!A581,'Holiday Schedule'!$C$3:$C$24,0)),0)</f>
        <v>0</v>
      </c>
      <c r="AB581" s="2">
        <f t="shared" si="64"/>
        <v>7</v>
      </c>
      <c r="AC581" s="2">
        <f t="shared" si="65"/>
        <v>0</v>
      </c>
      <c r="AD581" s="5">
        <f t="shared" si="66"/>
        <v>2069026.486175328</v>
      </c>
      <c r="AE581" s="5">
        <f t="shared" si="67"/>
        <v>2069026.486175328</v>
      </c>
      <c r="AG581" s="2">
        <f t="shared" si="68"/>
        <v>7</v>
      </c>
      <c r="AH581" s="2">
        <f t="shared" si="69"/>
        <v>2025</v>
      </c>
      <c r="AJ581" s="5">
        <f t="shared" si="70"/>
        <v>112099.01633136591</v>
      </c>
      <c r="AK581" s="2">
        <f t="shared" si="71"/>
        <v>21</v>
      </c>
    </row>
    <row r="582" spans="1:37" x14ac:dyDescent="0.25">
      <c r="A582" s="4">
        <v>45865</v>
      </c>
      <c r="B582" s="12">
        <f>StdO_Customers_Residential!B582+StdO_Customers_Small_Commercial!B582+StdO_Customers_Lighting!B582</f>
        <v>62620.750745138721</v>
      </c>
      <c r="C582" s="12">
        <f>StdO_Customers_Residential!C582+StdO_Customers_Small_Commercial!C582+StdO_Customers_Lighting!C582</f>
        <v>57749.096936729802</v>
      </c>
      <c r="D582" s="12">
        <f>StdO_Customers_Residential!D582+StdO_Customers_Small_Commercial!D582+StdO_Customers_Lighting!D582</f>
        <v>55203.201908059833</v>
      </c>
      <c r="E582" s="12">
        <f>StdO_Customers_Residential!E582+StdO_Customers_Small_Commercial!E582+StdO_Customers_Lighting!E582</f>
        <v>53705.385164519335</v>
      </c>
      <c r="F582" s="12">
        <f>StdO_Customers_Residential!F582+StdO_Customers_Small_Commercial!F582+StdO_Customers_Lighting!F582</f>
        <v>55005.907311191797</v>
      </c>
      <c r="G582" s="12">
        <f>StdO_Customers_Residential!G582+StdO_Customers_Small_Commercial!G582+StdO_Customers_Lighting!G582</f>
        <v>58769.885962231347</v>
      </c>
      <c r="H582" s="12">
        <f>StdO_Customers_Residential!H582+StdO_Customers_Small_Commercial!H582+StdO_Customers_Lighting!H582</f>
        <v>71394.077651446103</v>
      </c>
      <c r="I582" s="12">
        <f>StdO_Customers_Residential!I582+StdO_Customers_Small_Commercial!I582+StdO_Customers_Lighting!I582</f>
        <v>85200.837090103596</v>
      </c>
      <c r="J582" s="12">
        <f>StdO_Customers_Residential!J582+StdO_Customers_Small_Commercial!J582+StdO_Customers_Lighting!J582</f>
        <v>89630.372534312832</v>
      </c>
      <c r="K582" s="12">
        <f>StdO_Customers_Residential!K582+StdO_Customers_Small_Commercial!K582+StdO_Customers_Lighting!K582</f>
        <v>103737.0763504325</v>
      </c>
      <c r="L582" s="12">
        <f>StdO_Customers_Residential!L582+StdO_Customers_Small_Commercial!L582+StdO_Customers_Lighting!L582</f>
        <v>104481.31223345343</v>
      </c>
      <c r="M582" s="12">
        <f>StdO_Customers_Residential!M582+StdO_Customers_Small_Commercial!M582+StdO_Customers_Lighting!M582</f>
        <v>103839.99291452284</v>
      </c>
      <c r="N582" s="12">
        <f>StdO_Customers_Residential!N582+StdO_Customers_Small_Commercial!N582+StdO_Customers_Lighting!N582</f>
        <v>99218.393137433581</v>
      </c>
      <c r="O582" s="12">
        <f>StdO_Customers_Residential!O582+StdO_Customers_Small_Commercial!O582+StdO_Customers_Lighting!O582</f>
        <v>95810.018100632282</v>
      </c>
      <c r="P582" s="12">
        <f>StdO_Customers_Residential!P582+StdO_Customers_Small_Commercial!P582+StdO_Customers_Lighting!P582</f>
        <v>91079.331236944301</v>
      </c>
      <c r="Q582" s="12">
        <f>StdO_Customers_Residential!Q582+StdO_Customers_Small_Commercial!Q582+StdO_Customers_Lighting!Q582</f>
        <v>94792.945902788488</v>
      </c>
      <c r="R582" s="12">
        <f>StdO_Customers_Residential!R582+StdO_Customers_Small_Commercial!R582+StdO_Customers_Lighting!R582</f>
        <v>102067.79636052657</v>
      </c>
      <c r="S582" s="12">
        <f>StdO_Customers_Residential!S582+StdO_Customers_Small_Commercial!S582+StdO_Customers_Lighting!S582</f>
        <v>101258.8951534439</v>
      </c>
      <c r="T582" s="12">
        <f>StdO_Customers_Residential!T582+StdO_Customers_Small_Commercial!T582+StdO_Customers_Lighting!T582</f>
        <v>103511.43808969704</v>
      </c>
      <c r="U582" s="12">
        <f>StdO_Customers_Residential!U582+StdO_Customers_Small_Commercial!U582+StdO_Customers_Lighting!U582</f>
        <v>105992.84758653563</v>
      </c>
      <c r="V582" s="12">
        <f>StdO_Customers_Residential!V582+StdO_Customers_Small_Commercial!V582+StdO_Customers_Lighting!V582</f>
        <v>112110.01633136591</v>
      </c>
      <c r="W582" s="12">
        <f>StdO_Customers_Residential!W582+StdO_Customers_Small_Commercial!W582+StdO_Customers_Lighting!W582</f>
        <v>103180.07204503077</v>
      </c>
      <c r="X582" s="12">
        <f>StdO_Customers_Residential!X582+StdO_Customers_Small_Commercial!X582+StdO_Customers_Lighting!X582</f>
        <v>86783.308296765681</v>
      </c>
      <c r="Y582" s="12">
        <f>StdO_Customers_Residential!Y582+StdO_Customers_Small_Commercial!Y582+StdO_Customers_Lighting!Y582</f>
        <v>71929.527132022034</v>
      </c>
      <c r="AA582" s="2">
        <f>IFERROR(INDEX('Holiday Schedule'!$D$3:$D$24,MATCH(Total_StdO_Customers!A582,'Holiday Schedule'!$C$3:$C$24,0)),0)</f>
        <v>0</v>
      </c>
      <c r="AB582" s="2">
        <f t="shared" si="64"/>
        <v>1</v>
      </c>
      <c r="AC582" s="2">
        <f t="shared" si="65"/>
        <v>0</v>
      </c>
      <c r="AD582" s="5">
        <f t="shared" si="66"/>
        <v>2069072.486175328</v>
      </c>
      <c r="AE582" s="5">
        <f t="shared" si="67"/>
        <v>2069072.486175328</v>
      </c>
      <c r="AG582" s="2">
        <f t="shared" si="68"/>
        <v>7</v>
      </c>
      <c r="AH582" s="2">
        <f t="shared" si="69"/>
        <v>2025</v>
      </c>
      <c r="AJ582" s="5">
        <f t="shared" si="70"/>
        <v>112110.01633136591</v>
      </c>
      <c r="AK582" s="2">
        <f t="shared" si="71"/>
        <v>21</v>
      </c>
    </row>
    <row r="583" spans="1:37" x14ac:dyDescent="0.25">
      <c r="A583" s="4">
        <v>45866</v>
      </c>
      <c r="B583" s="12">
        <f>StdO_Customers_Residential!B583+StdO_Customers_Small_Commercial!B583+StdO_Customers_Lighting!B583</f>
        <v>52422.724402515101</v>
      </c>
      <c r="C583" s="12">
        <f>StdO_Customers_Residential!C583+StdO_Customers_Small_Commercial!C583+StdO_Customers_Lighting!C583</f>
        <v>48923.562754041137</v>
      </c>
      <c r="D583" s="12">
        <f>StdO_Customers_Residential!D583+StdO_Customers_Small_Commercial!D583+StdO_Customers_Lighting!D583</f>
        <v>46994.800427280628</v>
      </c>
      <c r="E583" s="12">
        <f>StdO_Customers_Residential!E583+StdO_Customers_Small_Commercial!E583+StdO_Customers_Lighting!E583</f>
        <v>46607.813345813069</v>
      </c>
      <c r="F583" s="12">
        <f>StdO_Customers_Residential!F583+StdO_Customers_Small_Commercial!F583+StdO_Customers_Lighting!F583</f>
        <v>47580.961336139575</v>
      </c>
      <c r="G583" s="12">
        <f>StdO_Customers_Residential!G583+StdO_Customers_Small_Commercial!G583+StdO_Customers_Lighting!G583</f>
        <v>48903.692054991654</v>
      </c>
      <c r="H583" s="12">
        <f>StdO_Customers_Residential!H583+StdO_Customers_Small_Commercial!H583+StdO_Customers_Lighting!H583</f>
        <v>50474.818796359119</v>
      </c>
      <c r="I583" s="12">
        <f>StdO_Customers_Residential!I583+StdO_Customers_Small_Commercial!I583+StdO_Customers_Lighting!I583</f>
        <v>55236.610273296974</v>
      </c>
      <c r="J583" s="12">
        <f>StdO_Customers_Residential!J583+StdO_Customers_Small_Commercial!J583+StdO_Customers_Lighting!J583</f>
        <v>54662.722619320331</v>
      </c>
      <c r="K583" s="12">
        <f>StdO_Customers_Residential!K583+StdO_Customers_Small_Commercial!K583+StdO_Customers_Lighting!K583</f>
        <v>47310.832979068822</v>
      </c>
      <c r="L583" s="12">
        <f>StdO_Customers_Residential!L583+StdO_Customers_Small_Commercial!L583+StdO_Customers_Lighting!L583</f>
        <v>47757.201832880033</v>
      </c>
      <c r="M583" s="12">
        <f>StdO_Customers_Residential!M583+StdO_Customers_Small_Commercial!M583+StdO_Customers_Lighting!M583</f>
        <v>51146.67476522873</v>
      </c>
      <c r="N583" s="12">
        <f>StdO_Customers_Residential!N583+StdO_Customers_Small_Commercial!N583+StdO_Customers_Lighting!N583</f>
        <v>56945.05497234645</v>
      </c>
      <c r="O583" s="12">
        <f>StdO_Customers_Residential!O583+StdO_Customers_Small_Commercial!O583+StdO_Customers_Lighting!O583</f>
        <v>57960.636349268883</v>
      </c>
      <c r="P583" s="12">
        <f>StdO_Customers_Residential!P583+StdO_Customers_Small_Commercial!P583+StdO_Customers_Lighting!P583</f>
        <v>59732.623633374926</v>
      </c>
      <c r="Q583" s="12">
        <f>StdO_Customers_Residential!Q583+StdO_Customers_Small_Commercial!Q583+StdO_Customers_Lighting!Q583</f>
        <v>61369.350255288868</v>
      </c>
      <c r="R583" s="12">
        <f>StdO_Customers_Residential!R583+StdO_Customers_Small_Commercial!R583+StdO_Customers_Lighting!R583</f>
        <v>65439.297805100301</v>
      </c>
      <c r="S583" s="12">
        <f>StdO_Customers_Residential!S583+StdO_Customers_Small_Commercial!S583+StdO_Customers_Lighting!S583</f>
        <v>71041.781967986375</v>
      </c>
      <c r="T583" s="12">
        <f>StdO_Customers_Residential!T583+StdO_Customers_Small_Commercial!T583+StdO_Customers_Lighting!T583</f>
        <v>78787.759380139905</v>
      </c>
      <c r="U583" s="12">
        <f>StdO_Customers_Residential!U583+StdO_Customers_Small_Commercial!U583+StdO_Customers_Lighting!U583</f>
        <v>82099.627083977073</v>
      </c>
      <c r="V583" s="12">
        <f>StdO_Customers_Residential!V583+StdO_Customers_Small_Commercial!V583+StdO_Customers_Lighting!V583</f>
        <v>83390.273747311745</v>
      </c>
      <c r="W583" s="12">
        <f>StdO_Customers_Residential!W583+StdO_Customers_Small_Commercial!W583+StdO_Customers_Lighting!W583</f>
        <v>77437.120159696613</v>
      </c>
      <c r="X583" s="12">
        <f>StdO_Customers_Residential!X583+StdO_Customers_Small_Commercial!X583+StdO_Customers_Lighting!X583</f>
        <v>70581.459635856372</v>
      </c>
      <c r="Y583" s="12">
        <f>StdO_Customers_Residential!Y583+StdO_Customers_Small_Commercial!Y583+StdO_Customers_Lighting!Y583</f>
        <v>63320.271376235462</v>
      </c>
      <c r="AA583" s="2">
        <f>IFERROR(INDEX('Holiday Schedule'!$D$3:$D$24,MATCH(Total_StdO_Customers!A583,'Holiday Schedule'!$C$3:$C$24,0)),0)</f>
        <v>0</v>
      </c>
      <c r="AB583" s="2">
        <f t="shared" si="64"/>
        <v>2</v>
      </c>
      <c r="AC583" s="2">
        <f t="shared" si="65"/>
        <v>1020899.0274601425</v>
      </c>
      <c r="AD583" s="5">
        <f t="shared" si="66"/>
        <v>405228.64449337544</v>
      </c>
      <c r="AE583" s="5">
        <f t="shared" si="67"/>
        <v>1426127.6719535179</v>
      </c>
      <c r="AG583" s="2">
        <f t="shared" si="68"/>
        <v>7</v>
      </c>
      <c r="AH583" s="2">
        <f t="shared" si="69"/>
        <v>2025</v>
      </c>
      <c r="AJ583" s="5">
        <f t="shared" si="70"/>
        <v>83390.273747311745</v>
      </c>
      <c r="AK583" s="2">
        <f t="shared" si="71"/>
        <v>21</v>
      </c>
    </row>
    <row r="584" spans="1:37" x14ac:dyDescent="0.25">
      <c r="A584" s="4">
        <v>45867</v>
      </c>
      <c r="B584" s="12">
        <f>StdO_Customers_Residential!B584+StdO_Customers_Small_Commercial!B584+StdO_Customers_Lighting!B584</f>
        <v>55292.847686298701</v>
      </c>
      <c r="C584" s="12">
        <f>StdO_Customers_Residential!C584+StdO_Customers_Small_Commercial!C584+StdO_Customers_Lighting!C584</f>
        <v>52467.050124416433</v>
      </c>
      <c r="D584" s="12">
        <f>StdO_Customers_Residential!D584+StdO_Customers_Small_Commercial!D584+StdO_Customers_Lighting!D584</f>
        <v>50271.431714176564</v>
      </c>
      <c r="E584" s="12">
        <f>StdO_Customers_Residential!E584+StdO_Customers_Small_Commercial!E584+StdO_Customers_Lighting!E584</f>
        <v>48786.912838894415</v>
      </c>
      <c r="F584" s="12">
        <f>StdO_Customers_Residential!F584+StdO_Customers_Small_Commercial!F584+StdO_Customers_Lighting!F584</f>
        <v>50607.591324236986</v>
      </c>
      <c r="G584" s="12">
        <f>StdO_Customers_Residential!G584+StdO_Customers_Small_Commercial!G584+StdO_Customers_Lighting!G584</f>
        <v>51632.291792328506</v>
      </c>
      <c r="H584" s="12">
        <f>StdO_Customers_Residential!H584+StdO_Customers_Small_Commercial!H584+StdO_Customers_Lighting!H584</f>
        <v>51975.061964733832</v>
      </c>
      <c r="I584" s="12">
        <f>StdO_Customers_Residential!I584+StdO_Customers_Small_Commercial!I584+StdO_Customers_Lighting!I584</f>
        <v>53326.151267906462</v>
      </c>
      <c r="J584" s="12">
        <f>StdO_Customers_Residential!J584+StdO_Customers_Small_Commercial!J584+StdO_Customers_Lighting!J584</f>
        <v>53719.45786715782</v>
      </c>
      <c r="K584" s="12">
        <f>StdO_Customers_Residential!K584+StdO_Customers_Small_Commercial!K584+StdO_Customers_Lighting!K584</f>
        <v>50999.317030737846</v>
      </c>
      <c r="L584" s="12">
        <f>StdO_Customers_Residential!L584+StdO_Customers_Small_Commercial!L584+StdO_Customers_Lighting!L584</f>
        <v>55271.201850025929</v>
      </c>
      <c r="M584" s="12">
        <f>StdO_Customers_Residential!M584+StdO_Customers_Small_Commercial!M584+StdO_Customers_Lighting!M584</f>
        <v>57044.348164855808</v>
      </c>
      <c r="N584" s="12">
        <f>StdO_Customers_Residential!N584+StdO_Customers_Small_Commercial!N584+StdO_Customers_Lighting!N584</f>
        <v>63188.533234820337</v>
      </c>
      <c r="O584" s="12">
        <f>StdO_Customers_Residential!O584+StdO_Customers_Small_Commercial!O584+StdO_Customers_Lighting!O584</f>
        <v>64326.184397818557</v>
      </c>
      <c r="P584" s="12">
        <f>StdO_Customers_Residential!P584+StdO_Customers_Small_Commercial!P584+StdO_Customers_Lighting!P584</f>
        <v>65517.890350972251</v>
      </c>
      <c r="Q584" s="12">
        <f>StdO_Customers_Residential!Q584+StdO_Customers_Small_Commercial!Q584+StdO_Customers_Lighting!Q584</f>
        <v>65926.701819834852</v>
      </c>
      <c r="R584" s="12">
        <f>StdO_Customers_Residential!R584+StdO_Customers_Small_Commercial!R584+StdO_Customers_Lighting!R584</f>
        <v>66871.370815320552</v>
      </c>
      <c r="S584" s="12">
        <f>StdO_Customers_Residential!S584+StdO_Customers_Small_Commercial!S584+StdO_Customers_Lighting!S584</f>
        <v>74998.130128082543</v>
      </c>
      <c r="T584" s="12">
        <f>StdO_Customers_Residential!T584+StdO_Customers_Small_Commercial!T584+StdO_Customers_Lighting!T584</f>
        <v>81446.057689158682</v>
      </c>
      <c r="U584" s="12">
        <f>StdO_Customers_Residential!U584+StdO_Customers_Small_Commercial!U584+StdO_Customers_Lighting!U584</f>
        <v>85299.602353741095</v>
      </c>
      <c r="V584" s="12">
        <f>StdO_Customers_Residential!V584+StdO_Customers_Small_Commercial!V584+StdO_Customers_Lighting!V584</f>
        <v>84725.90681282508</v>
      </c>
      <c r="W584" s="12">
        <f>StdO_Customers_Residential!W584+StdO_Customers_Small_Commercial!W584+StdO_Customers_Lighting!W584</f>
        <v>82614.530389021296</v>
      </c>
      <c r="X584" s="12">
        <f>StdO_Customers_Residential!X584+StdO_Customers_Small_Commercial!X584+StdO_Customers_Lighting!X584</f>
        <v>73722.358424189326</v>
      </c>
      <c r="Y584" s="12">
        <f>StdO_Customers_Residential!Y584+StdO_Customers_Small_Commercial!Y584+StdO_Customers_Lighting!Y584</f>
        <v>65393.108463885656</v>
      </c>
      <c r="AA584" s="2">
        <f>IFERROR(INDEX('Holiday Schedule'!$D$3:$D$24,MATCH(Total_StdO_Customers!A584,'Holiday Schedule'!$C$3:$C$24,0)),0)</f>
        <v>0</v>
      </c>
      <c r="AB584" s="2">
        <f t="shared" si="64"/>
        <v>3</v>
      </c>
      <c r="AC584" s="2">
        <f t="shared" si="65"/>
        <v>1078997.7425964684</v>
      </c>
      <c r="AD584" s="5">
        <f t="shared" si="66"/>
        <v>426426.29590897122</v>
      </c>
      <c r="AE584" s="5">
        <f t="shared" si="67"/>
        <v>1505424.0385054396</v>
      </c>
      <c r="AG584" s="2">
        <f t="shared" si="68"/>
        <v>7</v>
      </c>
      <c r="AH584" s="2">
        <f t="shared" si="69"/>
        <v>2025</v>
      </c>
      <c r="AJ584" s="5">
        <f t="shared" si="70"/>
        <v>85299.602353741095</v>
      </c>
      <c r="AK584" s="2">
        <f t="shared" si="71"/>
        <v>20</v>
      </c>
    </row>
    <row r="585" spans="1:37" x14ac:dyDescent="0.25">
      <c r="A585" s="4">
        <v>45868</v>
      </c>
      <c r="B585" s="12">
        <f>StdO_Customers_Residential!B585+StdO_Customers_Small_Commercial!B585+StdO_Customers_Lighting!B585</f>
        <v>58105.421770247725</v>
      </c>
      <c r="C585" s="12">
        <f>StdO_Customers_Residential!C585+StdO_Customers_Small_Commercial!C585+StdO_Customers_Lighting!C585</f>
        <v>54530.074736769049</v>
      </c>
      <c r="D585" s="12">
        <f>StdO_Customers_Residential!D585+StdO_Customers_Small_Commercial!D585+StdO_Customers_Lighting!D585</f>
        <v>51851.96328961572</v>
      </c>
      <c r="E585" s="12">
        <f>StdO_Customers_Residential!E585+StdO_Customers_Small_Commercial!E585+StdO_Customers_Lighting!E585</f>
        <v>50369.037839721568</v>
      </c>
      <c r="F585" s="12">
        <f>StdO_Customers_Residential!F585+StdO_Customers_Small_Commercial!F585+StdO_Customers_Lighting!F585</f>
        <v>51058.115291094786</v>
      </c>
      <c r="G585" s="12">
        <f>StdO_Customers_Residential!G585+StdO_Customers_Small_Commercial!G585+StdO_Customers_Lighting!G585</f>
        <v>52374.553364620282</v>
      </c>
      <c r="H585" s="12">
        <f>StdO_Customers_Residential!H585+StdO_Customers_Small_Commercial!H585+StdO_Customers_Lighting!H585</f>
        <v>52950.356344193809</v>
      </c>
      <c r="I585" s="12">
        <f>StdO_Customers_Residential!I585+StdO_Customers_Small_Commercial!I585+StdO_Customers_Lighting!I585</f>
        <v>56021.354188513789</v>
      </c>
      <c r="J585" s="12">
        <f>StdO_Customers_Residential!J585+StdO_Customers_Small_Commercial!J585+StdO_Customers_Lighting!J585</f>
        <v>56572.058028782121</v>
      </c>
      <c r="K585" s="12">
        <f>StdO_Customers_Residential!K585+StdO_Customers_Small_Commercial!K585+StdO_Customers_Lighting!K585</f>
        <v>53824.564402003387</v>
      </c>
      <c r="L585" s="12">
        <f>StdO_Customers_Residential!L585+StdO_Customers_Small_Commercial!L585+StdO_Customers_Lighting!L585</f>
        <v>55253.75599388047</v>
      </c>
      <c r="M585" s="12">
        <f>StdO_Customers_Residential!M585+StdO_Customers_Small_Commercial!M585+StdO_Customers_Lighting!M585</f>
        <v>54383.313856972622</v>
      </c>
      <c r="N585" s="12">
        <f>StdO_Customers_Residential!N585+StdO_Customers_Small_Commercial!N585+StdO_Customers_Lighting!N585</f>
        <v>58536.082241269323</v>
      </c>
      <c r="O585" s="12">
        <f>StdO_Customers_Residential!O585+StdO_Customers_Small_Commercial!O585+StdO_Customers_Lighting!O585</f>
        <v>60585.948922542018</v>
      </c>
      <c r="P585" s="12">
        <f>StdO_Customers_Residential!P585+StdO_Customers_Small_Commercial!P585+StdO_Customers_Lighting!P585</f>
        <v>63180.826888383403</v>
      </c>
      <c r="Q585" s="12">
        <f>StdO_Customers_Residential!Q585+StdO_Customers_Small_Commercial!Q585+StdO_Customers_Lighting!Q585</f>
        <v>66687.157506042422</v>
      </c>
      <c r="R585" s="12">
        <f>StdO_Customers_Residential!R585+StdO_Customers_Small_Commercial!R585+StdO_Customers_Lighting!R585</f>
        <v>68996.262875955072</v>
      </c>
      <c r="S585" s="12">
        <f>StdO_Customers_Residential!S585+StdO_Customers_Small_Commercial!S585+StdO_Customers_Lighting!S585</f>
        <v>74252.781326122611</v>
      </c>
      <c r="T585" s="12">
        <f>StdO_Customers_Residential!T585+StdO_Customers_Small_Commercial!T585+StdO_Customers_Lighting!T585</f>
        <v>80708.478091947181</v>
      </c>
      <c r="U585" s="12">
        <f>StdO_Customers_Residential!U585+StdO_Customers_Small_Commercial!U585+StdO_Customers_Lighting!U585</f>
        <v>82676.493290267623</v>
      </c>
      <c r="V585" s="12">
        <f>StdO_Customers_Residential!V585+StdO_Customers_Small_Commercial!V585+StdO_Customers_Lighting!V585</f>
        <v>80812.295739369671</v>
      </c>
      <c r="W585" s="12">
        <f>StdO_Customers_Residential!W585+StdO_Customers_Small_Commercial!W585+StdO_Customers_Lighting!W585</f>
        <v>77239.627428114793</v>
      </c>
      <c r="X585" s="12">
        <f>StdO_Customers_Residential!X585+StdO_Customers_Small_Commercial!X585+StdO_Customers_Lighting!X585</f>
        <v>71431.728924378578</v>
      </c>
      <c r="Y585" s="12">
        <f>StdO_Customers_Residential!Y585+StdO_Customers_Small_Commercial!Y585+StdO_Customers_Lighting!Y585</f>
        <v>63942.071624900105</v>
      </c>
      <c r="AA585" s="2">
        <f>IFERROR(INDEX('Holiday Schedule'!$D$3:$D$24,MATCH(Total_StdO_Customers!A585,'Holiday Schedule'!$C$3:$C$24,0)),0)</f>
        <v>0</v>
      </c>
      <c r="AB585" s="2">
        <f t="shared" si="64"/>
        <v>4</v>
      </c>
      <c r="AC585" s="2">
        <f t="shared" si="65"/>
        <v>1061162.7297045451</v>
      </c>
      <c r="AD585" s="5">
        <f t="shared" si="66"/>
        <v>435181.59426116315</v>
      </c>
      <c r="AE585" s="5">
        <f t="shared" si="67"/>
        <v>1496344.3239657083</v>
      </c>
      <c r="AG585" s="2">
        <f t="shared" si="68"/>
        <v>7</v>
      </c>
      <c r="AH585" s="2">
        <f t="shared" si="69"/>
        <v>2025</v>
      </c>
      <c r="AJ585" s="5">
        <f t="shared" si="70"/>
        <v>82676.493290267623</v>
      </c>
      <c r="AK585" s="2">
        <f t="shared" si="71"/>
        <v>20</v>
      </c>
    </row>
    <row r="586" spans="1:37" x14ac:dyDescent="0.25">
      <c r="A586" s="4">
        <v>45869</v>
      </c>
      <c r="B586" s="12">
        <f>StdO_Customers_Residential!B586+StdO_Customers_Small_Commercial!B586+StdO_Customers_Lighting!B586</f>
        <v>59013.726688394621</v>
      </c>
      <c r="C586" s="12">
        <f>StdO_Customers_Residential!C586+StdO_Customers_Small_Commercial!C586+StdO_Customers_Lighting!C586</f>
        <v>55647.522107256511</v>
      </c>
      <c r="D586" s="12">
        <f>StdO_Customers_Residential!D586+StdO_Customers_Small_Commercial!D586+StdO_Customers_Lighting!D586</f>
        <v>53465.535635393746</v>
      </c>
      <c r="E586" s="12">
        <f>StdO_Customers_Residential!E586+StdO_Customers_Small_Commercial!E586+StdO_Customers_Lighting!E586</f>
        <v>52270.937083724704</v>
      </c>
      <c r="F586" s="12">
        <f>StdO_Customers_Residential!F586+StdO_Customers_Small_Commercial!F586+StdO_Customers_Lighting!F586</f>
        <v>53288.767751868101</v>
      </c>
      <c r="G586" s="12">
        <f>StdO_Customers_Residential!G586+StdO_Customers_Small_Commercial!G586+StdO_Customers_Lighting!G586</f>
        <v>55386.121155399618</v>
      </c>
      <c r="H586" s="12">
        <f>StdO_Customers_Residential!H586+StdO_Customers_Small_Commercial!H586+StdO_Customers_Lighting!H586</f>
        <v>57282.159099896249</v>
      </c>
      <c r="I586" s="12">
        <f>StdO_Customers_Residential!I586+StdO_Customers_Small_Commercial!I586+StdO_Customers_Lighting!I586</f>
        <v>62551.735041049222</v>
      </c>
      <c r="J586" s="12">
        <f>StdO_Customers_Residential!J586+StdO_Customers_Small_Commercial!J586+StdO_Customers_Lighting!J586</f>
        <v>65081.948443003537</v>
      </c>
      <c r="K586" s="12">
        <f>StdO_Customers_Residential!K586+StdO_Customers_Small_Commercial!K586+StdO_Customers_Lighting!K586</f>
        <v>59284.251356734283</v>
      </c>
      <c r="L586" s="12">
        <f>StdO_Customers_Residential!L586+StdO_Customers_Small_Commercial!L586+StdO_Customers_Lighting!L586</f>
        <v>58378.63436041442</v>
      </c>
      <c r="M586" s="12">
        <f>StdO_Customers_Residential!M586+StdO_Customers_Small_Commercial!M586+StdO_Customers_Lighting!M586</f>
        <v>58662.079588687629</v>
      </c>
      <c r="N586" s="12">
        <f>StdO_Customers_Residential!N586+StdO_Customers_Small_Commercial!N586+StdO_Customers_Lighting!N586</f>
        <v>61478.870101873006</v>
      </c>
      <c r="O586" s="12">
        <f>StdO_Customers_Residential!O586+StdO_Customers_Small_Commercial!O586+StdO_Customers_Lighting!O586</f>
        <v>63025.590599812138</v>
      </c>
      <c r="P586" s="12">
        <f>StdO_Customers_Residential!P586+StdO_Customers_Small_Commercial!P586+StdO_Customers_Lighting!P586</f>
        <v>62293.370677087863</v>
      </c>
      <c r="Q586" s="12">
        <f>StdO_Customers_Residential!Q586+StdO_Customers_Small_Commercial!Q586+StdO_Customers_Lighting!Q586</f>
        <v>63909.923147864116</v>
      </c>
      <c r="R586" s="12">
        <f>StdO_Customers_Residential!R586+StdO_Customers_Small_Commercial!R586+StdO_Customers_Lighting!R586</f>
        <v>66097.003327825994</v>
      </c>
      <c r="S586" s="12">
        <f>StdO_Customers_Residential!S586+StdO_Customers_Small_Commercial!S586+StdO_Customers_Lighting!S586</f>
        <v>70359.418437634071</v>
      </c>
      <c r="T586" s="12">
        <f>StdO_Customers_Residential!T586+StdO_Customers_Small_Commercial!T586+StdO_Customers_Lighting!T586</f>
        <v>71560.942342735769</v>
      </c>
      <c r="U586" s="12">
        <f>StdO_Customers_Residential!U586+StdO_Customers_Small_Commercial!U586+StdO_Customers_Lighting!U586</f>
        <v>72739.658238563556</v>
      </c>
      <c r="V586" s="12">
        <f>StdO_Customers_Residential!V586+StdO_Customers_Small_Commercial!V586+StdO_Customers_Lighting!V586</f>
        <v>71028.966468420971</v>
      </c>
      <c r="W586" s="12">
        <f>StdO_Customers_Residential!W586+StdO_Customers_Small_Commercial!W586+StdO_Customers_Lighting!W586</f>
        <v>68896.059638471022</v>
      </c>
      <c r="X586" s="12">
        <f>StdO_Customers_Residential!X586+StdO_Customers_Small_Commercial!X586+StdO_Customers_Lighting!X586</f>
        <v>63720.638045395273</v>
      </c>
      <c r="Y586" s="12">
        <f>StdO_Customers_Residential!Y586+StdO_Customers_Small_Commercial!Y586+StdO_Customers_Lighting!Y586</f>
        <v>58062.346129162048</v>
      </c>
      <c r="AA586" s="2">
        <f>IFERROR(INDEX('Holiday Schedule'!$D$3:$D$24,MATCH(Total_StdO_Customers!A586,'Holiday Schedule'!$C$3:$C$24,0)),0)</f>
        <v>0</v>
      </c>
      <c r="AB586" s="2">
        <f t="shared" ref="AB586:AB649" si="72">WEEKDAY(A586)</f>
        <v>5</v>
      </c>
      <c r="AC586" s="2">
        <f t="shared" ref="AC586:AC647" si="73">IF(AND(AB586&gt;1,AB586&lt;7,AA586&lt;1),SUM(I586:X586),0)</f>
        <v>1039069.089815573</v>
      </c>
      <c r="AD586" s="5">
        <f t="shared" ref="AD586:AD647" si="74">AE586-AC586</f>
        <v>444417.11565109587</v>
      </c>
      <c r="AE586" s="5">
        <f t="shared" ref="AE586:AE649" si="75">SUM(B586:Y586)</f>
        <v>1483486.2054666688</v>
      </c>
      <c r="AG586" s="2">
        <f t="shared" ref="AG586:AG649" si="76">MONTH(A586)</f>
        <v>7</v>
      </c>
      <c r="AH586" s="2">
        <f t="shared" ref="AH586:AH649" si="77">YEAR(A586)</f>
        <v>2025</v>
      </c>
      <c r="AJ586" s="5">
        <f t="shared" ref="AJ586:AJ649" si="78">MAX(B586:Y586)</f>
        <v>72739.658238563556</v>
      </c>
      <c r="AK586" s="2">
        <f t="shared" ref="AK586:AK649" si="79">IF(AE586&gt;0,INDEX(B$8:Y$8,MATCH(AJ586,B586:Y586,0)),"")</f>
        <v>20</v>
      </c>
    </row>
    <row r="587" spans="1:37" x14ac:dyDescent="0.25">
      <c r="A587" s="4">
        <v>45870</v>
      </c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AA587" s="2">
        <f>IFERROR(INDEX('Holiday Schedule'!$D$3:$D$24,MATCH(Total_StdO_Customers!A587,'Holiday Schedule'!$C$3:$C$24,0)),0)</f>
        <v>0</v>
      </c>
      <c r="AB587" s="2">
        <f t="shared" si="72"/>
        <v>6</v>
      </c>
      <c r="AC587" s="2">
        <f t="shared" si="73"/>
        <v>0</v>
      </c>
      <c r="AD587" s="5">
        <f t="shared" si="74"/>
        <v>0</v>
      </c>
      <c r="AE587" s="5">
        <f t="shared" si="75"/>
        <v>0</v>
      </c>
      <c r="AG587" s="2">
        <f t="shared" si="76"/>
        <v>8</v>
      </c>
      <c r="AH587" s="2">
        <f t="shared" si="77"/>
        <v>2025</v>
      </c>
      <c r="AJ587" s="5">
        <f t="shared" si="78"/>
        <v>0</v>
      </c>
      <c r="AK587" s="2" t="str">
        <f t="shared" si="79"/>
        <v/>
      </c>
    </row>
    <row r="588" spans="1:37" x14ac:dyDescent="0.25">
      <c r="A588" s="4">
        <v>45871</v>
      </c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AA588" s="2">
        <f>IFERROR(INDEX('Holiday Schedule'!$D$3:$D$24,MATCH(Total_StdO_Customers!A588,'Holiday Schedule'!$C$3:$C$24,0)),0)</f>
        <v>0</v>
      </c>
      <c r="AB588" s="2">
        <f t="shared" si="72"/>
        <v>7</v>
      </c>
      <c r="AC588" s="2">
        <f t="shared" si="73"/>
        <v>0</v>
      </c>
      <c r="AD588" s="5">
        <f t="shared" si="74"/>
        <v>0</v>
      </c>
      <c r="AE588" s="5">
        <f t="shared" si="75"/>
        <v>0</v>
      </c>
      <c r="AG588" s="2">
        <f t="shared" si="76"/>
        <v>8</v>
      </c>
      <c r="AH588" s="2">
        <f t="shared" si="77"/>
        <v>2025</v>
      </c>
      <c r="AJ588" s="5">
        <f t="shared" si="78"/>
        <v>0</v>
      </c>
      <c r="AK588" s="2" t="str">
        <f t="shared" si="79"/>
        <v/>
      </c>
    </row>
    <row r="589" spans="1:37" x14ac:dyDescent="0.25">
      <c r="A589" s="4">
        <v>45872</v>
      </c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AA589" s="2">
        <f>IFERROR(INDEX('Holiday Schedule'!$D$3:$D$24,MATCH(Total_StdO_Customers!A589,'Holiday Schedule'!$C$3:$C$24,0)),0)</f>
        <v>0</v>
      </c>
      <c r="AB589" s="2">
        <f t="shared" si="72"/>
        <v>1</v>
      </c>
      <c r="AC589" s="2">
        <f t="shared" si="73"/>
        <v>0</v>
      </c>
      <c r="AD589" s="5">
        <f t="shared" si="74"/>
        <v>0</v>
      </c>
      <c r="AE589" s="5">
        <f t="shared" si="75"/>
        <v>0</v>
      </c>
      <c r="AG589" s="2">
        <f t="shared" si="76"/>
        <v>8</v>
      </c>
      <c r="AH589" s="2">
        <f t="shared" si="77"/>
        <v>2025</v>
      </c>
      <c r="AJ589" s="5">
        <f t="shared" si="78"/>
        <v>0</v>
      </c>
      <c r="AK589" s="2" t="str">
        <f t="shared" si="79"/>
        <v/>
      </c>
    </row>
    <row r="590" spans="1:37" x14ac:dyDescent="0.25">
      <c r="A590" s="4">
        <v>45873</v>
      </c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AA590" s="2">
        <f>IFERROR(INDEX('Holiday Schedule'!$D$3:$D$24,MATCH(Total_StdO_Customers!A590,'Holiday Schedule'!$C$3:$C$24,0)),0)</f>
        <v>0</v>
      </c>
      <c r="AB590" s="2">
        <f t="shared" si="72"/>
        <v>2</v>
      </c>
      <c r="AC590" s="2">
        <f t="shared" si="73"/>
        <v>0</v>
      </c>
      <c r="AD590" s="5">
        <f t="shared" si="74"/>
        <v>0</v>
      </c>
      <c r="AE590" s="5">
        <f t="shared" si="75"/>
        <v>0</v>
      </c>
      <c r="AG590" s="2">
        <f t="shared" si="76"/>
        <v>8</v>
      </c>
      <c r="AH590" s="2">
        <f t="shared" si="77"/>
        <v>2025</v>
      </c>
      <c r="AJ590" s="5">
        <f t="shared" si="78"/>
        <v>0</v>
      </c>
      <c r="AK590" s="2" t="str">
        <f t="shared" si="79"/>
        <v/>
      </c>
    </row>
    <row r="591" spans="1:37" x14ac:dyDescent="0.25">
      <c r="A591" s="4">
        <v>45874</v>
      </c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AA591" s="2">
        <f>IFERROR(INDEX('Holiday Schedule'!$D$3:$D$24,MATCH(Total_StdO_Customers!A591,'Holiday Schedule'!$C$3:$C$24,0)),0)</f>
        <v>0</v>
      </c>
      <c r="AB591" s="2">
        <f t="shared" si="72"/>
        <v>3</v>
      </c>
      <c r="AC591" s="2">
        <f t="shared" si="73"/>
        <v>0</v>
      </c>
      <c r="AD591" s="5">
        <f t="shared" si="74"/>
        <v>0</v>
      </c>
      <c r="AE591" s="5">
        <f t="shared" si="75"/>
        <v>0</v>
      </c>
      <c r="AG591" s="2">
        <f t="shared" si="76"/>
        <v>8</v>
      </c>
      <c r="AH591" s="2">
        <f t="shared" si="77"/>
        <v>2025</v>
      </c>
      <c r="AJ591" s="5">
        <f t="shared" si="78"/>
        <v>0</v>
      </c>
      <c r="AK591" s="2" t="str">
        <f t="shared" si="79"/>
        <v/>
      </c>
    </row>
    <row r="592" spans="1:37" x14ac:dyDescent="0.25">
      <c r="A592" s="4">
        <v>45875</v>
      </c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AA592" s="2">
        <f>IFERROR(INDEX('Holiday Schedule'!$D$3:$D$24,MATCH(Total_StdO_Customers!A592,'Holiday Schedule'!$C$3:$C$24,0)),0)</f>
        <v>0</v>
      </c>
      <c r="AB592" s="2">
        <f t="shared" si="72"/>
        <v>4</v>
      </c>
      <c r="AC592" s="2">
        <f t="shared" si="73"/>
        <v>0</v>
      </c>
      <c r="AD592" s="5">
        <f t="shared" si="74"/>
        <v>0</v>
      </c>
      <c r="AE592" s="5">
        <f t="shared" si="75"/>
        <v>0</v>
      </c>
      <c r="AG592" s="2">
        <f t="shared" si="76"/>
        <v>8</v>
      </c>
      <c r="AH592" s="2">
        <f t="shared" si="77"/>
        <v>2025</v>
      </c>
      <c r="AJ592" s="5">
        <f t="shared" si="78"/>
        <v>0</v>
      </c>
      <c r="AK592" s="2" t="str">
        <f t="shared" si="79"/>
        <v/>
      </c>
    </row>
    <row r="593" spans="1:37" x14ac:dyDescent="0.25">
      <c r="A593" s="4">
        <v>45876</v>
      </c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AA593" s="2">
        <f>IFERROR(INDEX('Holiday Schedule'!$D$3:$D$24,MATCH(Total_StdO_Customers!A593,'Holiday Schedule'!$C$3:$C$24,0)),0)</f>
        <v>0</v>
      </c>
      <c r="AB593" s="2">
        <f t="shared" si="72"/>
        <v>5</v>
      </c>
      <c r="AC593" s="2">
        <f t="shared" si="73"/>
        <v>0</v>
      </c>
      <c r="AD593" s="5">
        <f t="shared" si="74"/>
        <v>0</v>
      </c>
      <c r="AE593" s="5">
        <f t="shared" si="75"/>
        <v>0</v>
      </c>
      <c r="AG593" s="2">
        <f t="shared" si="76"/>
        <v>8</v>
      </c>
      <c r="AH593" s="2">
        <f t="shared" si="77"/>
        <v>2025</v>
      </c>
      <c r="AJ593" s="5">
        <f t="shared" si="78"/>
        <v>0</v>
      </c>
      <c r="AK593" s="2" t="str">
        <f t="shared" si="79"/>
        <v/>
      </c>
    </row>
    <row r="594" spans="1:37" x14ac:dyDescent="0.25">
      <c r="A594" s="4">
        <v>45877</v>
      </c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AA594" s="2">
        <f>IFERROR(INDEX('Holiday Schedule'!$D$3:$D$24,MATCH(Total_StdO_Customers!A594,'Holiday Schedule'!$C$3:$C$24,0)),0)</f>
        <v>0</v>
      </c>
      <c r="AB594" s="2">
        <f t="shared" si="72"/>
        <v>6</v>
      </c>
      <c r="AC594" s="2">
        <f t="shared" si="73"/>
        <v>0</v>
      </c>
      <c r="AD594" s="5">
        <f t="shared" si="74"/>
        <v>0</v>
      </c>
      <c r="AE594" s="5">
        <f t="shared" si="75"/>
        <v>0</v>
      </c>
      <c r="AG594" s="2">
        <f t="shared" si="76"/>
        <v>8</v>
      </c>
      <c r="AH594" s="2">
        <f t="shared" si="77"/>
        <v>2025</v>
      </c>
      <c r="AJ594" s="5">
        <f t="shared" si="78"/>
        <v>0</v>
      </c>
      <c r="AK594" s="2" t="str">
        <f t="shared" si="79"/>
        <v/>
      </c>
    </row>
    <row r="595" spans="1:37" x14ac:dyDescent="0.25">
      <c r="A595" s="4">
        <v>45878</v>
      </c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AA595" s="2">
        <f>IFERROR(INDEX('Holiday Schedule'!$D$3:$D$24,MATCH(Total_StdO_Customers!A595,'Holiday Schedule'!$C$3:$C$24,0)),0)</f>
        <v>0</v>
      </c>
      <c r="AB595" s="2">
        <f t="shared" si="72"/>
        <v>7</v>
      </c>
      <c r="AC595" s="2">
        <f t="shared" si="73"/>
        <v>0</v>
      </c>
      <c r="AD595" s="5">
        <f t="shared" si="74"/>
        <v>0</v>
      </c>
      <c r="AE595" s="5">
        <f t="shared" si="75"/>
        <v>0</v>
      </c>
      <c r="AG595" s="2">
        <f t="shared" si="76"/>
        <v>8</v>
      </c>
      <c r="AH595" s="2">
        <f t="shared" si="77"/>
        <v>2025</v>
      </c>
      <c r="AJ595" s="5">
        <f t="shared" si="78"/>
        <v>0</v>
      </c>
      <c r="AK595" s="2" t="str">
        <f t="shared" si="79"/>
        <v/>
      </c>
    </row>
    <row r="596" spans="1:37" x14ac:dyDescent="0.25">
      <c r="A596" s="4">
        <v>45879</v>
      </c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AA596" s="2">
        <f>IFERROR(INDEX('Holiday Schedule'!$D$3:$D$24,MATCH(Total_StdO_Customers!A596,'Holiday Schedule'!$C$3:$C$24,0)),0)</f>
        <v>0</v>
      </c>
      <c r="AB596" s="2">
        <f t="shared" si="72"/>
        <v>1</v>
      </c>
      <c r="AC596" s="2">
        <f t="shared" si="73"/>
        <v>0</v>
      </c>
      <c r="AD596" s="5">
        <f t="shared" si="74"/>
        <v>0</v>
      </c>
      <c r="AE596" s="5">
        <f t="shared" si="75"/>
        <v>0</v>
      </c>
      <c r="AG596" s="2">
        <f t="shared" si="76"/>
        <v>8</v>
      </c>
      <c r="AH596" s="2">
        <f t="shared" si="77"/>
        <v>2025</v>
      </c>
      <c r="AJ596" s="5">
        <f t="shared" si="78"/>
        <v>0</v>
      </c>
      <c r="AK596" s="2" t="str">
        <f t="shared" si="79"/>
        <v/>
      </c>
    </row>
    <row r="597" spans="1:37" x14ac:dyDescent="0.25">
      <c r="A597" s="4">
        <v>45880</v>
      </c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AA597" s="2">
        <f>IFERROR(INDEX('Holiday Schedule'!$D$3:$D$24,MATCH(Total_StdO_Customers!A597,'Holiday Schedule'!$C$3:$C$24,0)),0)</f>
        <v>0</v>
      </c>
      <c r="AB597" s="2">
        <f t="shared" si="72"/>
        <v>2</v>
      </c>
      <c r="AC597" s="2">
        <f t="shared" si="73"/>
        <v>0</v>
      </c>
      <c r="AD597" s="5">
        <f t="shared" si="74"/>
        <v>0</v>
      </c>
      <c r="AE597" s="5">
        <f t="shared" si="75"/>
        <v>0</v>
      </c>
      <c r="AG597" s="2">
        <f t="shared" si="76"/>
        <v>8</v>
      </c>
      <c r="AH597" s="2">
        <f t="shared" si="77"/>
        <v>2025</v>
      </c>
      <c r="AJ597" s="5">
        <f t="shared" si="78"/>
        <v>0</v>
      </c>
      <c r="AK597" s="2" t="str">
        <f t="shared" si="79"/>
        <v/>
      </c>
    </row>
    <row r="598" spans="1:37" x14ac:dyDescent="0.25">
      <c r="A598" s="4">
        <v>45881</v>
      </c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AA598" s="2">
        <f>IFERROR(INDEX('Holiday Schedule'!$D$3:$D$24,MATCH(Total_StdO_Customers!A598,'Holiday Schedule'!$C$3:$C$24,0)),0)</f>
        <v>0</v>
      </c>
      <c r="AB598" s="2">
        <f t="shared" si="72"/>
        <v>3</v>
      </c>
      <c r="AC598" s="2">
        <f t="shared" si="73"/>
        <v>0</v>
      </c>
      <c r="AD598" s="5">
        <f t="shared" si="74"/>
        <v>0</v>
      </c>
      <c r="AE598" s="5">
        <f t="shared" si="75"/>
        <v>0</v>
      </c>
      <c r="AG598" s="2">
        <f t="shared" si="76"/>
        <v>8</v>
      </c>
      <c r="AH598" s="2">
        <f t="shared" si="77"/>
        <v>2025</v>
      </c>
      <c r="AJ598" s="5">
        <f t="shared" si="78"/>
        <v>0</v>
      </c>
      <c r="AK598" s="2" t="str">
        <f t="shared" si="79"/>
        <v/>
      </c>
    </row>
    <row r="599" spans="1:37" x14ac:dyDescent="0.25">
      <c r="A599" s="4">
        <v>45882</v>
      </c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AA599" s="2">
        <f>IFERROR(INDEX('Holiday Schedule'!$D$3:$D$24,MATCH(Total_StdO_Customers!A599,'Holiday Schedule'!$C$3:$C$24,0)),0)</f>
        <v>0</v>
      </c>
      <c r="AB599" s="2">
        <f t="shared" si="72"/>
        <v>4</v>
      </c>
      <c r="AC599" s="2">
        <f t="shared" si="73"/>
        <v>0</v>
      </c>
      <c r="AD599" s="5">
        <f t="shared" si="74"/>
        <v>0</v>
      </c>
      <c r="AE599" s="5">
        <f t="shared" si="75"/>
        <v>0</v>
      </c>
      <c r="AG599" s="2">
        <f t="shared" si="76"/>
        <v>8</v>
      </c>
      <c r="AH599" s="2">
        <f t="shared" si="77"/>
        <v>2025</v>
      </c>
      <c r="AJ599" s="5">
        <f t="shared" si="78"/>
        <v>0</v>
      </c>
      <c r="AK599" s="2" t="str">
        <f t="shared" si="79"/>
        <v/>
      </c>
    </row>
    <row r="600" spans="1:37" x14ac:dyDescent="0.25">
      <c r="A600" s="4">
        <v>45883</v>
      </c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AA600" s="2">
        <f>IFERROR(INDEX('Holiday Schedule'!$D$3:$D$24,MATCH(Total_StdO_Customers!A600,'Holiday Schedule'!$C$3:$C$24,0)),0)</f>
        <v>0</v>
      </c>
      <c r="AB600" s="2">
        <f t="shared" si="72"/>
        <v>5</v>
      </c>
      <c r="AC600" s="2">
        <f t="shared" si="73"/>
        <v>0</v>
      </c>
      <c r="AD600" s="5">
        <f t="shared" si="74"/>
        <v>0</v>
      </c>
      <c r="AE600" s="5">
        <f t="shared" si="75"/>
        <v>0</v>
      </c>
      <c r="AG600" s="2">
        <f t="shared" si="76"/>
        <v>8</v>
      </c>
      <c r="AH600" s="2">
        <f t="shared" si="77"/>
        <v>2025</v>
      </c>
      <c r="AJ600" s="5">
        <f t="shared" si="78"/>
        <v>0</v>
      </c>
      <c r="AK600" s="2" t="str">
        <f t="shared" si="79"/>
        <v/>
      </c>
    </row>
    <row r="601" spans="1:37" x14ac:dyDescent="0.25">
      <c r="A601" s="4">
        <v>45884</v>
      </c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AA601" s="2">
        <f>IFERROR(INDEX('Holiday Schedule'!$D$3:$D$24,MATCH(Total_StdO_Customers!A601,'Holiday Schedule'!$C$3:$C$24,0)),0)</f>
        <v>0</v>
      </c>
      <c r="AB601" s="2">
        <f t="shared" si="72"/>
        <v>6</v>
      </c>
      <c r="AC601" s="2">
        <f t="shared" si="73"/>
        <v>0</v>
      </c>
      <c r="AD601" s="5">
        <f t="shared" si="74"/>
        <v>0</v>
      </c>
      <c r="AE601" s="5">
        <f t="shared" si="75"/>
        <v>0</v>
      </c>
      <c r="AG601" s="2">
        <f t="shared" si="76"/>
        <v>8</v>
      </c>
      <c r="AH601" s="2">
        <f t="shared" si="77"/>
        <v>2025</v>
      </c>
      <c r="AJ601" s="5">
        <f t="shared" si="78"/>
        <v>0</v>
      </c>
      <c r="AK601" s="2" t="str">
        <f t="shared" si="79"/>
        <v/>
      </c>
    </row>
    <row r="602" spans="1:37" x14ac:dyDescent="0.25">
      <c r="A602" s="4">
        <v>45885</v>
      </c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AA602" s="2">
        <f>IFERROR(INDEX('Holiday Schedule'!$D$3:$D$24,MATCH(Total_StdO_Customers!A602,'Holiday Schedule'!$C$3:$C$24,0)),0)</f>
        <v>0</v>
      </c>
      <c r="AB602" s="2">
        <f t="shared" si="72"/>
        <v>7</v>
      </c>
      <c r="AC602" s="2">
        <f t="shared" si="73"/>
        <v>0</v>
      </c>
      <c r="AD602" s="5">
        <f t="shared" si="74"/>
        <v>0</v>
      </c>
      <c r="AE602" s="5">
        <f t="shared" si="75"/>
        <v>0</v>
      </c>
      <c r="AG602" s="2">
        <f t="shared" si="76"/>
        <v>8</v>
      </c>
      <c r="AH602" s="2">
        <f t="shared" si="77"/>
        <v>2025</v>
      </c>
      <c r="AJ602" s="5">
        <f t="shared" si="78"/>
        <v>0</v>
      </c>
      <c r="AK602" s="2" t="str">
        <f t="shared" si="79"/>
        <v/>
      </c>
    </row>
    <row r="603" spans="1:37" x14ac:dyDescent="0.25">
      <c r="A603" s="4">
        <v>45886</v>
      </c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AA603" s="2">
        <f>IFERROR(INDEX('Holiday Schedule'!$D$3:$D$24,MATCH(Total_StdO_Customers!A603,'Holiday Schedule'!$C$3:$C$24,0)),0)</f>
        <v>0</v>
      </c>
      <c r="AB603" s="2">
        <f t="shared" si="72"/>
        <v>1</v>
      </c>
      <c r="AC603" s="2">
        <f t="shared" si="73"/>
        <v>0</v>
      </c>
      <c r="AD603" s="5">
        <f t="shared" si="74"/>
        <v>0</v>
      </c>
      <c r="AE603" s="5">
        <f t="shared" si="75"/>
        <v>0</v>
      </c>
      <c r="AG603" s="2">
        <f t="shared" si="76"/>
        <v>8</v>
      </c>
      <c r="AH603" s="2">
        <f t="shared" si="77"/>
        <v>2025</v>
      </c>
      <c r="AJ603" s="5">
        <f t="shared" si="78"/>
        <v>0</v>
      </c>
      <c r="AK603" s="2" t="str">
        <f t="shared" si="79"/>
        <v/>
      </c>
    </row>
    <row r="604" spans="1:37" x14ac:dyDescent="0.25">
      <c r="A604" s="4">
        <v>45887</v>
      </c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AA604" s="2">
        <f>IFERROR(INDEX('Holiday Schedule'!$D$3:$D$24,MATCH(Total_StdO_Customers!A604,'Holiday Schedule'!$C$3:$C$24,0)),0)</f>
        <v>0</v>
      </c>
      <c r="AB604" s="2">
        <f t="shared" si="72"/>
        <v>2</v>
      </c>
      <c r="AC604" s="2">
        <f t="shared" si="73"/>
        <v>0</v>
      </c>
      <c r="AD604" s="5">
        <f t="shared" si="74"/>
        <v>0</v>
      </c>
      <c r="AE604" s="5">
        <f t="shared" si="75"/>
        <v>0</v>
      </c>
      <c r="AG604" s="2">
        <f t="shared" si="76"/>
        <v>8</v>
      </c>
      <c r="AH604" s="2">
        <f t="shared" si="77"/>
        <v>2025</v>
      </c>
      <c r="AJ604" s="5">
        <f t="shared" si="78"/>
        <v>0</v>
      </c>
      <c r="AK604" s="2" t="str">
        <f t="shared" si="79"/>
        <v/>
      </c>
    </row>
    <row r="605" spans="1:37" x14ac:dyDescent="0.25">
      <c r="A605" s="4">
        <v>45888</v>
      </c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AA605" s="2">
        <f>IFERROR(INDEX('Holiday Schedule'!$D$3:$D$24,MATCH(Total_StdO_Customers!A605,'Holiday Schedule'!$C$3:$C$24,0)),0)</f>
        <v>0</v>
      </c>
      <c r="AB605" s="2">
        <f t="shared" si="72"/>
        <v>3</v>
      </c>
      <c r="AC605" s="2">
        <f t="shared" si="73"/>
        <v>0</v>
      </c>
      <c r="AD605" s="5">
        <f t="shared" si="74"/>
        <v>0</v>
      </c>
      <c r="AE605" s="5">
        <f t="shared" si="75"/>
        <v>0</v>
      </c>
      <c r="AG605" s="2">
        <f t="shared" si="76"/>
        <v>8</v>
      </c>
      <c r="AH605" s="2">
        <f t="shared" si="77"/>
        <v>2025</v>
      </c>
      <c r="AJ605" s="5">
        <f t="shared" si="78"/>
        <v>0</v>
      </c>
      <c r="AK605" s="2" t="str">
        <f t="shared" si="79"/>
        <v/>
      </c>
    </row>
    <row r="606" spans="1:37" x14ac:dyDescent="0.25">
      <c r="A606" s="4">
        <v>45889</v>
      </c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AA606" s="2">
        <f>IFERROR(INDEX('Holiday Schedule'!$D$3:$D$24,MATCH(Total_StdO_Customers!A606,'Holiday Schedule'!$C$3:$C$24,0)),0)</f>
        <v>0</v>
      </c>
      <c r="AB606" s="2">
        <f t="shared" si="72"/>
        <v>4</v>
      </c>
      <c r="AC606" s="2">
        <f t="shared" si="73"/>
        <v>0</v>
      </c>
      <c r="AD606" s="5">
        <f t="shared" si="74"/>
        <v>0</v>
      </c>
      <c r="AE606" s="5">
        <f t="shared" si="75"/>
        <v>0</v>
      </c>
      <c r="AG606" s="2">
        <f t="shared" si="76"/>
        <v>8</v>
      </c>
      <c r="AH606" s="2">
        <f t="shared" si="77"/>
        <v>2025</v>
      </c>
      <c r="AJ606" s="5">
        <f t="shared" si="78"/>
        <v>0</v>
      </c>
      <c r="AK606" s="2" t="str">
        <f t="shared" si="79"/>
        <v/>
      </c>
    </row>
    <row r="607" spans="1:37" x14ac:dyDescent="0.25">
      <c r="A607" s="4">
        <v>45890</v>
      </c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AA607" s="2">
        <f>IFERROR(INDEX('Holiday Schedule'!$D$3:$D$24,MATCH(Total_StdO_Customers!A607,'Holiday Schedule'!$C$3:$C$24,0)),0)</f>
        <v>0</v>
      </c>
      <c r="AB607" s="2">
        <f t="shared" si="72"/>
        <v>5</v>
      </c>
      <c r="AC607" s="2">
        <f t="shared" si="73"/>
        <v>0</v>
      </c>
      <c r="AD607" s="5">
        <f t="shared" si="74"/>
        <v>0</v>
      </c>
      <c r="AE607" s="5">
        <f t="shared" si="75"/>
        <v>0</v>
      </c>
      <c r="AG607" s="2">
        <f t="shared" si="76"/>
        <v>8</v>
      </c>
      <c r="AH607" s="2">
        <f t="shared" si="77"/>
        <v>2025</v>
      </c>
      <c r="AJ607" s="5">
        <f t="shared" si="78"/>
        <v>0</v>
      </c>
      <c r="AK607" s="2" t="str">
        <f t="shared" si="79"/>
        <v/>
      </c>
    </row>
    <row r="608" spans="1:37" x14ac:dyDescent="0.25">
      <c r="A608" s="4">
        <v>45891</v>
      </c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AA608" s="2">
        <f>IFERROR(INDEX('Holiday Schedule'!$D$3:$D$24,MATCH(Total_StdO_Customers!A608,'Holiday Schedule'!$C$3:$C$24,0)),0)</f>
        <v>0</v>
      </c>
      <c r="AB608" s="2">
        <f t="shared" si="72"/>
        <v>6</v>
      </c>
      <c r="AC608" s="2">
        <f t="shared" si="73"/>
        <v>0</v>
      </c>
      <c r="AD608" s="5">
        <f t="shared" si="74"/>
        <v>0</v>
      </c>
      <c r="AE608" s="5">
        <f t="shared" si="75"/>
        <v>0</v>
      </c>
      <c r="AG608" s="2">
        <f t="shared" si="76"/>
        <v>8</v>
      </c>
      <c r="AH608" s="2">
        <f t="shared" si="77"/>
        <v>2025</v>
      </c>
      <c r="AJ608" s="5">
        <f t="shared" si="78"/>
        <v>0</v>
      </c>
      <c r="AK608" s="2" t="str">
        <f t="shared" si="79"/>
        <v/>
      </c>
    </row>
    <row r="609" spans="1:37" x14ac:dyDescent="0.25">
      <c r="A609" s="4">
        <v>45892</v>
      </c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AA609" s="2">
        <f>IFERROR(INDEX('Holiday Schedule'!$D$3:$D$24,MATCH(Total_StdO_Customers!A609,'Holiday Schedule'!$C$3:$C$24,0)),0)</f>
        <v>0</v>
      </c>
      <c r="AB609" s="2">
        <f t="shared" si="72"/>
        <v>7</v>
      </c>
      <c r="AC609" s="2">
        <f t="shared" si="73"/>
        <v>0</v>
      </c>
      <c r="AD609" s="5">
        <f t="shared" si="74"/>
        <v>0</v>
      </c>
      <c r="AE609" s="5">
        <f t="shared" si="75"/>
        <v>0</v>
      </c>
      <c r="AG609" s="2">
        <f t="shared" si="76"/>
        <v>8</v>
      </c>
      <c r="AH609" s="2">
        <f t="shared" si="77"/>
        <v>2025</v>
      </c>
      <c r="AJ609" s="5">
        <f t="shared" si="78"/>
        <v>0</v>
      </c>
      <c r="AK609" s="2" t="str">
        <f t="shared" si="79"/>
        <v/>
      </c>
    </row>
    <row r="610" spans="1:37" x14ac:dyDescent="0.25">
      <c r="A610" s="4">
        <v>45893</v>
      </c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AA610" s="2">
        <f>IFERROR(INDEX('Holiday Schedule'!$D$3:$D$24,MATCH(Total_StdO_Customers!A610,'Holiday Schedule'!$C$3:$C$24,0)),0)</f>
        <v>0</v>
      </c>
      <c r="AB610" s="2">
        <f t="shared" si="72"/>
        <v>1</v>
      </c>
      <c r="AC610" s="2">
        <f t="shared" si="73"/>
        <v>0</v>
      </c>
      <c r="AD610" s="5">
        <f t="shared" si="74"/>
        <v>0</v>
      </c>
      <c r="AE610" s="5">
        <f t="shared" si="75"/>
        <v>0</v>
      </c>
      <c r="AG610" s="2">
        <f t="shared" si="76"/>
        <v>8</v>
      </c>
      <c r="AH610" s="2">
        <f t="shared" si="77"/>
        <v>2025</v>
      </c>
      <c r="AJ610" s="5">
        <f t="shared" si="78"/>
        <v>0</v>
      </c>
      <c r="AK610" s="2" t="str">
        <f t="shared" si="79"/>
        <v/>
      </c>
    </row>
    <row r="611" spans="1:37" x14ac:dyDescent="0.25">
      <c r="A611" s="4">
        <v>45894</v>
      </c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AA611" s="2">
        <f>IFERROR(INDEX('Holiday Schedule'!$D$3:$D$24,MATCH(Total_StdO_Customers!A611,'Holiday Schedule'!$C$3:$C$24,0)),0)</f>
        <v>0</v>
      </c>
      <c r="AB611" s="2">
        <f t="shared" si="72"/>
        <v>2</v>
      </c>
      <c r="AC611" s="2">
        <f t="shared" si="73"/>
        <v>0</v>
      </c>
      <c r="AD611" s="5">
        <f t="shared" si="74"/>
        <v>0</v>
      </c>
      <c r="AE611" s="5">
        <f t="shared" si="75"/>
        <v>0</v>
      </c>
      <c r="AG611" s="2">
        <f t="shared" si="76"/>
        <v>8</v>
      </c>
      <c r="AH611" s="2">
        <f t="shared" si="77"/>
        <v>2025</v>
      </c>
      <c r="AJ611" s="5">
        <f t="shared" si="78"/>
        <v>0</v>
      </c>
      <c r="AK611" s="2" t="str">
        <f t="shared" si="79"/>
        <v/>
      </c>
    </row>
    <row r="612" spans="1:37" x14ac:dyDescent="0.25">
      <c r="A612" s="4">
        <v>45895</v>
      </c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AA612" s="2">
        <f>IFERROR(INDEX('Holiday Schedule'!$D$3:$D$24,MATCH(Total_StdO_Customers!A612,'Holiday Schedule'!$C$3:$C$24,0)),0)</f>
        <v>0</v>
      </c>
      <c r="AB612" s="2">
        <f t="shared" si="72"/>
        <v>3</v>
      </c>
      <c r="AC612" s="2">
        <f t="shared" si="73"/>
        <v>0</v>
      </c>
      <c r="AD612" s="5">
        <f t="shared" si="74"/>
        <v>0</v>
      </c>
      <c r="AE612" s="5">
        <f t="shared" si="75"/>
        <v>0</v>
      </c>
      <c r="AG612" s="2">
        <f t="shared" si="76"/>
        <v>8</v>
      </c>
      <c r="AH612" s="2">
        <f t="shared" si="77"/>
        <v>2025</v>
      </c>
      <c r="AJ612" s="5">
        <f t="shared" si="78"/>
        <v>0</v>
      </c>
      <c r="AK612" s="2" t="str">
        <f t="shared" si="79"/>
        <v/>
      </c>
    </row>
    <row r="613" spans="1:37" x14ac:dyDescent="0.25">
      <c r="A613" s="4">
        <v>45896</v>
      </c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AA613" s="2">
        <f>IFERROR(INDEX('Holiday Schedule'!$D$3:$D$24,MATCH(Total_StdO_Customers!A613,'Holiday Schedule'!$C$3:$C$24,0)),0)</f>
        <v>0</v>
      </c>
      <c r="AB613" s="2">
        <f t="shared" si="72"/>
        <v>4</v>
      </c>
      <c r="AC613" s="2">
        <f t="shared" si="73"/>
        <v>0</v>
      </c>
      <c r="AD613" s="5">
        <f t="shared" si="74"/>
        <v>0</v>
      </c>
      <c r="AE613" s="5">
        <f t="shared" si="75"/>
        <v>0</v>
      </c>
      <c r="AG613" s="2">
        <f t="shared" si="76"/>
        <v>8</v>
      </c>
      <c r="AH613" s="2">
        <f t="shared" si="77"/>
        <v>2025</v>
      </c>
      <c r="AJ613" s="5">
        <f t="shared" si="78"/>
        <v>0</v>
      </c>
      <c r="AK613" s="2" t="str">
        <f t="shared" si="79"/>
        <v/>
      </c>
    </row>
    <row r="614" spans="1:37" x14ac:dyDescent="0.25">
      <c r="A614" s="4">
        <v>45897</v>
      </c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AA614" s="2">
        <f>IFERROR(INDEX('Holiday Schedule'!$D$3:$D$24,MATCH(Total_StdO_Customers!A614,'Holiday Schedule'!$C$3:$C$24,0)),0)</f>
        <v>0</v>
      </c>
      <c r="AB614" s="2">
        <f t="shared" si="72"/>
        <v>5</v>
      </c>
      <c r="AC614" s="2">
        <f t="shared" si="73"/>
        <v>0</v>
      </c>
      <c r="AD614" s="5">
        <f t="shared" si="74"/>
        <v>0</v>
      </c>
      <c r="AE614" s="5">
        <f t="shared" si="75"/>
        <v>0</v>
      </c>
      <c r="AG614" s="2">
        <f t="shared" si="76"/>
        <v>8</v>
      </c>
      <c r="AH614" s="2">
        <f t="shared" si="77"/>
        <v>2025</v>
      </c>
      <c r="AJ614" s="5">
        <f t="shared" si="78"/>
        <v>0</v>
      </c>
      <c r="AK614" s="2" t="str">
        <f t="shared" si="79"/>
        <v/>
      </c>
    </row>
    <row r="615" spans="1:37" x14ac:dyDescent="0.25">
      <c r="A615" s="4">
        <v>45898</v>
      </c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AA615" s="2">
        <f>IFERROR(INDEX('Holiday Schedule'!$D$3:$D$24,MATCH(Total_StdO_Customers!A615,'Holiday Schedule'!$C$3:$C$24,0)),0)</f>
        <v>0</v>
      </c>
      <c r="AB615" s="2">
        <f t="shared" si="72"/>
        <v>6</v>
      </c>
      <c r="AC615" s="2">
        <f t="shared" si="73"/>
        <v>0</v>
      </c>
      <c r="AD615" s="5">
        <f t="shared" si="74"/>
        <v>0</v>
      </c>
      <c r="AE615" s="5">
        <f t="shared" si="75"/>
        <v>0</v>
      </c>
      <c r="AG615" s="2">
        <f t="shared" si="76"/>
        <v>8</v>
      </c>
      <c r="AH615" s="2">
        <f t="shared" si="77"/>
        <v>2025</v>
      </c>
      <c r="AJ615" s="5">
        <f t="shared" si="78"/>
        <v>0</v>
      </c>
      <c r="AK615" s="2" t="str">
        <f t="shared" si="79"/>
        <v/>
      </c>
    </row>
    <row r="616" spans="1:37" x14ac:dyDescent="0.25">
      <c r="A616" s="4">
        <v>45899</v>
      </c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AA616" s="2">
        <f>IFERROR(INDEX('Holiday Schedule'!$D$3:$D$24,MATCH(Total_StdO_Customers!A616,'Holiday Schedule'!$C$3:$C$24,0)),0)</f>
        <v>0</v>
      </c>
      <c r="AB616" s="2">
        <f t="shared" si="72"/>
        <v>7</v>
      </c>
      <c r="AC616" s="2">
        <f t="shared" si="73"/>
        <v>0</v>
      </c>
      <c r="AD616" s="5">
        <f t="shared" si="74"/>
        <v>0</v>
      </c>
      <c r="AE616" s="5">
        <f t="shared" si="75"/>
        <v>0</v>
      </c>
      <c r="AG616" s="2">
        <f t="shared" si="76"/>
        <v>8</v>
      </c>
      <c r="AH616" s="2">
        <f t="shared" si="77"/>
        <v>2025</v>
      </c>
      <c r="AJ616" s="5">
        <f t="shared" si="78"/>
        <v>0</v>
      </c>
      <c r="AK616" s="2" t="str">
        <f t="shared" si="79"/>
        <v/>
      </c>
    </row>
    <row r="617" spans="1:37" x14ac:dyDescent="0.25">
      <c r="A617" s="4">
        <v>45900</v>
      </c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AA617" s="2">
        <f>IFERROR(INDEX('Holiday Schedule'!$D$3:$D$24,MATCH(Total_StdO_Customers!A617,'Holiday Schedule'!$C$3:$C$24,0)),0)</f>
        <v>0</v>
      </c>
      <c r="AB617" s="2">
        <f t="shared" si="72"/>
        <v>1</v>
      </c>
      <c r="AC617" s="2">
        <f t="shared" si="73"/>
        <v>0</v>
      </c>
      <c r="AD617" s="5">
        <f t="shared" si="74"/>
        <v>0</v>
      </c>
      <c r="AE617" s="5">
        <f t="shared" si="75"/>
        <v>0</v>
      </c>
      <c r="AG617" s="2">
        <f t="shared" si="76"/>
        <v>8</v>
      </c>
      <c r="AH617" s="2">
        <f t="shared" si="77"/>
        <v>2025</v>
      </c>
      <c r="AJ617" s="5">
        <f t="shared" si="78"/>
        <v>0</v>
      </c>
      <c r="AK617" s="2" t="str">
        <f t="shared" si="79"/>
        <v/>
      </c>
    </row>
    <row r="618" spans="1:37" x14ac:dyDescent="0.25">
      <c r="A618" s="4">
        <v>45901</v>
      </c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AA618" s="2">
        <f>IFERROR(INDEX('Holiday Schedule'!$D$3:$D$24,MATCH(Total_StdO_Customers!A618,'Holiday Schedule'!$C$3:$C$24,0)),0)</f>
        <v>1</v>
      </c>
      <c r="AB618" s="2">
        <f t="shared" si="72"/>
        <v>2</v>
      </c>
      <c r="AC618" s="2">
        <f t="shared" si="73"/>
        <v>0</v>
      </c>
      <c r="AD618" s="5">
        <f t="shared" si="74"/>
        <v>0</v>
      </c>
      <c r="AE618" s="5">
        <f t="shared" si="75"/>
        <v>0</v>
      </c>
      <c r="AG618" s="2">
        <f t="shared" si="76"/>
        <v>9</v>
      </c>
      <c r="AH618" s="2">
        <f t="shared" si="77"/>
        <v>2025</v>
      </c>
      <c r="AJ618" s="5">
        <f t="shared" si="78"/>
        <v>0</v>
      </c>
      <c r="AK618" s="2" t="str">
        <f t="shared" si="79"/>
        <v/>
      </c>
    </row>
    <row r="619" spans="1:37" x14ac:dyDescent="0.25">
      <c r="A619" s="4">
        <v>45902</v>
      </c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AA619" s="2">
        <f>IFERROR(INDEX('Holiday Schedule'!$D$3:$D$24,MATCH(Total_StdO_Customers!A619,'Holiday Schedule'!$C$3:$C$24,0)),0)</f>
        <v>0</v>
      </c>
      <c r="AB619" s="2">
        <f t="shared" si="72"/>
        <v>3</v>
      </c>
      <c r="AC619" s="2">
        <f t="shared" si="73"/>
        <v>0</v>
      </c>
      <c r="AD619" s="5">
        <f t="shared" si="74"/>
        <v>0</v>
      </c>
      <c r="AE619" s="5">
        <f t="shared" si="75"/>
        <v>0</v>
      </c>
      <c r="AG619" s="2">
        <f t="shared" si="76"/>
        <v>9</v>
      </c>
      <c r="AH619" s="2">
        <f t="shared" si="77"/>
        <v>2025</v>
      </c>
      <c r="AJ619" s="5">
        <f t="shared" si="78"/>
        <v>0</v>
      </c>
      <c r="AK619" s="2" t="str">
        <f t="shared" si="79"/>
        <v/>
      </c>
    </row>
    <row r="620" spans="1:37" x14ac:dyDescent="0.25">
      <c r="A620" s="4">
        <v>45903</v>
      </c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AA620" s="2">
        <f>IFERROR(INDEX('Holiday Schedule'!$D$3:$D$24,MATCH(Total_StdO_Customers!A620,'Holiday Schedule'!$C$3:$C$24,0)),0)</f>
        <v>0</v>
      </c>
      <c r="AB620" s="2">
        <f t="shared" si="72"/>
        <v>4</v>
      </c>
      <c r="AC620" s="2">
        <f t="shared" si="73"/>
        <v>0</v>
      </c>
      <c r="AD620" s="5">
        <f t="shared" si="74"/>
        <v>0</v>
      </c>
      <c r="AE620" s="5">
        <f t="shared" si="75"/>
        <v>0</v>
      </c>
      <c r="AG620" s="2">
        <f t="shared" si="76"/>
        <v>9</v>
      </c>
      <c r="AH620" s="2">
        <f t="shared" si="77"/>
        <v>2025</v>
      </c>
      <c r="AJ620" s="5">
        <f t="shared" si="78"/>
        <v>0</v>
      </c>
      <c r="AK620" s="2" t="str">
        <f t="shared" si="79"/>
        <v/>
      </c>
    </row>
    <row r="621" spans="1:37" x14ac:dyDescent="0.25">
      <c r="A621" s="4">
        <v>45904</v>
      </c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AA621" s="2">
        <f>IFERROR(INDEX('Holiday Schedule'!$D$3:$D$24,MATCH(Total_StdO_Customers!A621,'Holiday Schedule'!$C$3:$C$24,0)),0)</f>
        <v>0</v>
      </c>
      <c r="AB621" s="2">
        <f t="shared" si="72"/>
        <v>5</v>
      </c>
      <c r="AC621" s="2">
        <f t="shared" si="73"/>
        <v>0</v>
      </c>
      <c r="AD621" s="5">
        <f t="shared" si="74"/>
        <v>0</v>
      </c>
      <c r="AE621" s="5">
        <f t="shared" si="75"/>
        <v>0</v>
      </c>
      <c r="AG621" s="2">
        <f t="shared" si="76"/>
        <v>9</v>
      </c>
      <c r="AH621" s="2">
        <f t="shared" si="77"/>
        <v>2025</v>
      </c>
      <c r="AJ621" s="5">
        <f t="shared" si="78"/>
        <v>0</v>
      </c>
      <c r="AK621" s="2" t="str">
        <f t="shared" si="79"/>
        <v/>
      </c>
    </row>
    <row r="622" spans="1:37" x14ac:dyDescent="0.25">
      <c r="A622" s="4">
        <v>45905</v>
      </c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AA622" s="2">
        <f>IFERROR(INDEX('Holiday Schedule'!$D$3:$D$24,MATCH(Total_StdO_Customers!A622,'Holiday Schedule'!$C$3:$C$24,0)),0)</f>
        <v>0</v>
      </c>
      <c r="AB622" s="2">
        <f t="shared" si="72"/>
        <v>6</v>
      </c>
      <c r="AC622" s="2">
        <f t="shared" si="73"/>
        <v>0</v>
      </c>
      <c r="AD622" s="5">
        <f t="shared" si="74"/>
        <v>0</v>
      </c>
      <c r="AE622" s="5">
        <f t="shared" si="75"/>
        <v>0</v>
      </c>
      <c r="AG622" s="2">
        <f t="shared" si="76"/>
        <v>9</v>
      </c>
      <c r="AH622" s="2">
        <f t="shared" si="77"/>
        <v>2025</v>
      </c>
      <c r="AJ622" s="5">
        <f t="shared" si="78"/>
        <v>0</v>
      </c>
      <c r="AK622" s="2" t="str">
        <f t="shared" si="79"/>
        <v/>
      </c>
    </row>
    <row r="623" spans="1:37" x14ac:dyDescent="0.25">
      <c r="A623" s="4">
        <v>45906</v>
      </c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AA623" s="2">
        <f>IFERROR(INDEX('Holiday Schedule'!$D$3:$D$24,MATCH(Total_StdO_Customers!A623,'Holiday Schedule'!$C$3:$C$24,0)),0)</f>
        <v>0</v>
      </c>
      <c r="AB623" s="2">
        <f t="shared" si="72"/>
        <v>7</v>
      </c>
      <c r="AC623" s="2">
        <f t="shared" si="73"/>
        <v>0</v>
      </c>
      <c r="AD623" s="5">
        <f t="shared" si="74"/>
        <v>0</v>
      </c>
      <c r="AE623" s="5">
        <f t="shared" si="75"/>
        <v>0</v>
      </c>
      <c r="AG623" s="2">
        <f t="shared" si="76"/>
        <v>9</v>
      </c>
      <c r="AH623" s="2">
        <f t="shared" si="77"/>
        <v>2025</v>
      </c>
      <c r="AJ623" s="5">
        <f t="shared" si="78"/>
        <v>0</v>
      </c>
      <c r="AK623" s="2" t="str">
        <f t="shared" si="79"/>
        <v/>
      </c>
    </row>
    <row r="624" spans="1:37" x14ac:dyDescent="0.25">
      <c r="A624" s="4">
        <v>45907</v>
      </c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AA624" s="2">
        <f>IFERROR(INDEX('Holiday Schedule'!$D$3:$D$24,MATCH(Total_StdO_Customers!A624,'Holiday Schedule'!$C$3:$C$24,0)),0)</f>
        <v>0</v>
      </c>
      <c r="AB624" s="2">
        <f t="shared" si="72"/>
        <v>1</v>
      </c>
      <c r="AC624" s="2">
        <f t="shared" si="73"/>
        <v>0</v>
      </c>
      <c r="AD624" s="5">
        <f t="shared" si="74"/>
        <v>0</v>
      </c>
      <c r="AE624" s="5">
        <f t="shared" si="75"/>
        <v>0</v>
      </c>
      <c r="AG624" s="2">
        <f t="shared" si="76"/>
        <v>9</v>
      </c>
      <c r="AH624" s="2">
        <f t="shared" si="77"/>
        <v>2025</v>
      </c>
      <c r="AJ624" s="5">
        <f t="shared" si="78"/>
        <v>0</v>
      </c>
      <c r="AK624" s="2" t="str">
        <f t="shared" si="79"/>
        <v/>
      </c>
    </row>
    <row r="625" spans="1:37" x14ac:dyDescent="0.25">
      <c r="A625" s="4">
        <v>45908</v>
      </c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AA625" s="2">
        <f>IFERROR(INDEX('Holiday Schedule'!$D$3:$D$24,MATCH(Total_StdO_Customers!A625,'Holiday Schedule'!$C$3:$C$24,0)),0)</f>
        <v>0</v>
      </c>
      <c r="AB625" s="2">
        <f t="shared" si="72"/>
        <v>2</v>
      </c>
      <c r="AC625" s="2">
        <f t="shared" si="73"/>
        <v>0</v>
      </c>
      <c r="AD625" s="5">
        <f t="shared" si="74"/>
        <v>0</v>
      </c>
      <c r="AE625" s="5">
        <f t="shared" si="75"/>
        <v>0</v>
      </c>
      <c r="AG625" s="2">
        <f t="shared" si="76"/>
        <v>9</v>
      </c>
      <c r="AH625" s="2">
        <f t="shared" si="77"/>
        <v>2025</v>
      </c>
      <c r="AJ625" s="5">
        <f t="shared" si="78"/>
        <v>0</v>
      </c>
      <c r="AK625" s="2" t="str">
        <f t="shared" si="79"/>
        <v/>
      </c>
    </row>
    <row r="626" spans="1:37" x14ac:dyDescent="0.25">
      <c r="A626" s="4">
        <v>45909</v>
      </c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AA626" s="2">
        <f>IFERROR(INDEX('Holiday Schedule'!$D$3:$D$24,MATCH(Total_StdO_Customers!A626,'Holiday Schedule'!$C$3:$C$24,0)),0)</f>
        <v>0</v>
      </c>
      <c r="AB626" s="2">
        <f t="shared" si="72"/>
        <v>3</v>
      </c>
      <c r="AC626" s="2">
        <f t="shared" si="73"/>
        <v>0</v>
      </c>
      <c r="AD626" s="5">
        <f t="shared" si="74"/>
        <v>0</v>
      </c>
      <c r="AE626" s="5">
        <f t="shared" si="75"/>
        <v>0</v>
      </c>
      <c r="AG626" s="2">
        <f t="shared" si="76"/>
        <v>9</v>
      </c>
      <c r="AH626" s="2">
        <f t="shared" si="77"/>
        <v>2025</v>
      </c>
      <c r="AJ626" s="5">
        <f t="shared" si="78"/>
        <v>0</v>
      </c>
      <c r="AK626" s="2" t="str">
        <f t="shared" si="79"/>
        <v/>
      </c>
    </row>
    <row r="627" spans="1:37" x14ac:dyDescent="0.25">
      <c r="A627" s="4">
        <v>45910</v>
      </c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AA627" s="2">
        <f>IFERROR(INDEX('Holiday Schedule'!$D$3:$D$24,MATCH(Total_StdO_Customers!A627,'Holiday Schedule'!$C$3:$C$24,0)),0)</f>
        <v>0</v>
      </c>
      <c r="AB627" s="2">
        <f t="shared" si="72"/>
        <v>4</v>
      </c>
      <c r="AC627" s="2">
        <f t="shared" si="73"/>
        <v>0</v>
      </c>
      <c r="AD627" s="5">
        <f t="shared" si="74"/>
        <v>0</v>
      </c>
      <c r="AE627" s="5">
        <f t="shared" si="75"/>
        <v>0</v>
      </c>
      <c r="AG627" s="2">
        <f t="shared" si="76"/>
        <v>9</v>
      </c>
      <c r="AH627" s="2">
        <f t="shared" si="77"/>
        <v>2025</v>
      </c>
      <c r="AJ627" s="5">
        <f t="shared" si="78"/>
        <v>0</v>
      </c>
      <c r="AK627" s="2" t="str">
        <f t="shared" si="79"/>
        <v/>
      </c>
    </row>
    <row r="628" spans="1:37" x14ac:dyDescent="0.25">
      <c r="A628" s="4">
        <v>45911</v>
      </c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AA628" s="2">
        <f>IFERROR(INDEX('Holiday Schedule'!$D$3:$D$24,MATCH(Total_StdO_Customers!A628,'Holiday Schedule'!$C$3:$C$24,0)),0)</f>
        <v>0</v>
      </c>
      <c r="AB628" s="2">
        <f t="shared" si="72"/>
        <v>5</v>
      </c>
      <c r="AC628" s="2">
        <f t="shared" si="73"/>
        <v>0</v>
      </c>
      <c r="AD628" s="5">
        <f t="shared" si="74"/>
        <v>0</v>
      </c>
      <c r="AE628" s="5">
        <f t="shared" si="75"/>
        <v>0</v>
      </c>
      <c r="AG628" s="2">
        <f t="shared" si="76"/>
        <v>9</v>
      </c>
      <c r="AH628" s="2">
        <f t="shared" si="77"/>
        <v>2025</v>
      </c>
      <c r="AJ628" s="5">
        <f t="shared" si="78"/>
        <v>0</v>
      </c>
      <c r="AK628" s="2" t="str">
        <f t="shared" si="79"/>
        <v/>
      </c>
    </row>
    <row r="629" spans="1:37" x14ac:dyDescent="0.25">
      <c r="A629" s="4">
        <v>45912</v>
      </c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AA629" s="2">
        <f>IFERROR(INDEX('Holiday Schedule'!$D$3:$D$24,MATCH(Total_StdO_Customers!A629,'Holiday Schedule'!$C$3:$C$24,0)),0)</f>
        <v>0</v>
      </c>
      <c r="AB629" s="2">
        <f t="shared" si="72"/>
        <v>6</v>
      </c>
      <c r="AC629" s="2">
        <f t="shared" si="73"/>
        <v>0</v>
      </c>
      <c r="AD629" s="5">
        <f t="shared" si="74"/>
        <v>0</v>
      </c>
      <c r="AE629" s="5">
        <f t="shared" si="75"/>
        <v>0</v>
      </c>
      <c r="AG629" s="2">
        <f t="shared" si="76"/>
        <v>9</v>
      </c>
      <c r="AH629" s="2">
        <f t="shared" si="77"/>
        <v>2025</v>
      </c>
      <c r="AJ629" s="5">
        <f t="shared" si="78"/>
        <v>0</v>
      </c>
      <c r="AK629" s="2" t="str">
        <f t="shared" si="79"/>
        <v/>
      </c>
    </row>
    <row r="630" spans="1:37" x14ac:dyDescent="0.25">
      <c r="A630" s="4">
        <v>45913</v>
      </c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AA630" s="2">
        <f>IFERROR(INDEX('Holiday Schedule'!$D$3:$D$24,MATCH(Total_StdO_Customers!A630,'Holiday Schedule'!$C$3:$C$24,0)),0)</f>
        <v>0</v>
      </c>
      <c r="AB630" s="2">
        <f t="shared" si="72"/>
        <v>7</v>
      </c>
      <c r="AC630" s="2">
        <f t="shared" si="73"/>
        <v>0</v>
      </c>
      <c r="AD630" s="5">
        <f t="shared" si="74"/>
        <v>0</v>
      </c>
      <c r="AE630" s="5">
        <f t="shared" si="75"/>
        <v>0</v>
      </c>
      <c r="AG630" s="2">
        <f t="shared" si="76"/>
        <v>9</v>
      </c>
      <c r="AH630" s="2">
        <f t="shared" si="77"/>
        <v>2025</v>
      </c>
      <c r="AJ630" s="5">
        <f t="shared" si="78"/>
        <v>0</v>
      </c>
      <c r="AK630" s="2" t="str">
        <f t="shared" si="79"/>
        <v/>
      </c>
    </row>
    <row r="631" spans="1:37" x14ac:dyDescent="0.25">
      <c r="A631" s="4">
        <v>45914</v>
      </c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AA631" s="2">
        <f>IFERROR(INDEX('Holiday Schedule'!$D$3:$D$24,MATCH(Total_StdO_Customers!A631,'Holiday Schedule'!$C$3:$C$24,0)),0)</f>
        <v>0</v>
      </c>
      <c r="AB631" s="2">
        <f t="shared" si="72"/>
        <v>1</v>
      </c>
      <c r="AC631" s="2">
        <f t="shared" si="73"/>
        <v>0</v>
      </c>
      <c r="AD631" s="5">
        <f t="shared" si="74"/>
        <v>0</v>
      </c>
      <c r="AE631" s="5">
        <f t="shared" si="75"/>
        <v>0</v>
      </c>
      <c r="AG631" s="2">
        <f t="shared" si="76"/>
        <v>9</v>
      </c>
      <c r="AH631" s="2">
        <f t="shared" si="77"/>
        <v>2025</v>
      </c>
      <c r="AJ631" s="5">
        <f t="shared" si="78"/>
        <v>0</v>
      </c>
      <c r="AK631" s="2" t="str">
        <f t="shared" si="79"/>
        <v/>
      </c>
    </row>
    <row r="632" spans="1:37" x14ac:dyDescent="0.25">
      <c r="A632" s="4">
        <v>45915</v>
      </c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AA632" s="2">
        <f>IFERROR(INDEX('Holiday Schedule'!$D$3:$D$24,MATCH(Total_StdO_Customers!A632,'Holiday Schedule'!$C$3:$C$24,0)),0)</f>
        <v>0</v>
      </c>
      <c r="AB632" s="2">
        <f t="shared" si="72"/>
        <v>2</v>
      </c>
      <c r="AC632" s="2">
        <f t="shared" si="73"/>
        <v>0</v>
      </c>
      <c r="AD632" s="5">
        <f t="shared" si="74"/>
        <v>0</v>
      </c>
      <c r="AE632" s="5">
        <f t="shared" si="75"/>
        <v>0</v>
      </c>
      <c r="AG632" s="2">
        <f t="shared" si="76"/>
        <v>9</v>
      </c>
      <c r="AH632" s="2">
        <f t="shared" si="77"/>
        <v>2025</v>
      </c>
      <c r="AJ632" s="5">
        <f t="shared" si="78"/>
        <v>0</v>
      </c>
      <c r="AK632" s="2" t="str">
        <f t="shared" si="79"/>
        <v/>
      </c>
    </row>
    <row r="633" spans="1:37" x14ac:dyDescent="0.25">
      <c r="A633" s="4">
        <v>45916</v>
      </c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AA633" s="2">
        <f>IFERROR(INDEX('Holiday Schedule'!$D$3:$D$24,MATCH(Total_StdO_Customers!A633,'Holiday Schedule'!$C$3:$C$24,0)),0)</f>
        <v>0</v>
      </c>
      <c r="AB633" s="2">
        <f t="shared" si="72"/>
        <v>3</v>
      </c>
      <c r="AC633" s="2">
        <f t="shared" si="73"/>
        <v>0</v>
      </c>
      <c r="AD633" s="5">
        <f t="shared" si="74"/>
        <v>0</v>
      </c>
      <c r="AE633" s="5">
        <f t="shared" si="75"/>
        <v>0</v>
      </c>
      <c r="AG633" s="2">
        <f t="shared" si="76"/>
        <v>9</v>
      </c>
      <c r="AH633" s="2">
        <f t="shared" si="77"/>
        <v>2025</v>
      </c>
      <c r="AJ633" s="5">
        <f t="shared" si="78"/>
        <v>0</v>
      </c>
      <c r="AK633" s="2" t="str">
        <f t="shared" si="79"/>
        <v/>
      </c>
    </row>
    <row r="634" spans="1:37" x14ac:dyDescent="0.25">
      <c r="A634" s="4">
        <v>45917</v>
      </c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AA634" s="2">
        <f>IFERROR(INDEX('Holiday Schedule'!$D$3:$D$24,MATCH(Total_StdO_Customers!A634,'Holiday Schedule'!$C$3:$C$24,0)),0)</f>
        <v>0</v>
      </c>
      <c r="AB634" s="2">
        <f t="shared" si="72"/>
        <v>4</v>
      </c>
      <c r="AC634" s="2">
        <f t="shared" si="73"/>
        <v>0</v>
      </c>
      <c r="AD634" s="5">
        <f t="shared" si="74"/>
        <v>0</v>
      </c>
      <c r="AE634" s="5">
        <f t="shared" si="75"/>
        <v>0</v>
      </c>
      <c r="AG634" s="2">
        <f t="shared" si="76"/>
        <v>9</v>
      </c>
      <c r="AH634" s="2">
        <f t="shared" si="77"/>
        <v>2025</v>
      </c>
      <c r="AJ634" s="5">
        <f t="shared" si="78"/>
        <v>0</v>
      </c>
      <c r="AK634" s="2" t="str">
        <f t="shared" si="79"/>
        <v/>
      </c>
    </row>
    <row r="635" spans="1:37" x14ac:dyDescent="0.25">
      <c r="A635" s="4">
        <v>45918</v>
      </c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AA635" s="2">
        <f>IFERROR(INDEX('Holiday Schedule'!$D$3:$D$24,MATCH(Total_StdO_Customers!A635,'Holiday Schedule'!$C$3:$C$24,0)),0)</f>
        <v>0</v>
      </c>
      <c r="AB635" s="2">
        <f t="shared" si="72"/>
        <v>5</v>
      </c>
      <c r="AC635" s="2">
        <f t="shared" si="73"/>
        <v>0</v>
      </c>
      <c r="AD635" s="5">
        <f t="shared" si="74"/>
        <v>0</v>
      </c>
      <c r="AE635" s="5">
        <f t="shared" si="75"/>
        <v>0</v>
      </c>
      <c r="AG635" s="2">
        <f t="shared" si="76"/>
        <v>9</v>
      </c>
      <c r="AH635" s="2">
        <f t="shared" si="77"/>
        <v>2025</v>
      </c>
      <c r="AJ635" s="5">
        <f t="shared" si="78"/>
        <v>0</v>
      </c>
      <c r="AK635" s="2" t="str">
        <f t="shared" si="79"/>
        <v/>
      </c>
    </row>
    <row r="636" spans="1:37" x14ac:dyDescent="0.25">
      <c r="A636" s="4">
        <v>45919</v>
      </c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AA636" s="2">
        <f>IFERROR(INDEX('Holiday Schedule'!$D$3:$D$24,MATCH(Total_StdO_Customers!A636,'Holiday Schedule'!$C$3:$C$24,0)),0)</f>
        <v>0</v>
      </c>
      <c r="AB636" s="2">
        <f t="shared" si="72"/>
        <v>6</v>
      </c>
      <c r="AC636" s="2">
        <f t="shared" si="73"/>
        <v>0</v>
      </c>
      <c r="AD636" s="5">
        <f t="shared" si="74"/>
        <v>0</v>
      </c>
      <c r="AE636" s="5">
        <f t="shared" si="75"/>
        <v>0</v>
      </c>
      <c r="AG636" s="2">
        <f t="shared" si="76"/>
        <v>9</v>
      </c>
      <c r="AH636" s="2">
        <f t="shared" si="77"/>
        <v>2025</v>
      </c>
      <c r="AJ636" s="5">
        <f t="shared" si="78"/>
        <v>0</v>
      </c>
      <c r="AK636" s="2" t="str">
        <f t="shared" si="79"/>
        <v/>
      </c>
    </row>
    <row r="637" spans="1:37" x14ac:dyDescent="0.25">
      <c r="A637" s="4">
        <v>45920</v>
      </c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AA637" s="2">
        <f>IFERROR(INDEX('Holiday Schedule'!$D$3:$D$24,MATCH(Total_StdO_Customers!A637,'Holiday Schedule'!$C$3:$C$24,0)),0)</f>
        <v>0</v>
      </c>
      <c r="AB637" s="2">
        <f t="shared" si="72"/>
        <v>7</v>
      </c>
      <c r="AC637" s="2">
        <f t="shared" si="73"/>
        <v>0</v>
      </c>
      <c r="AD637" s="5">
        <f t="shared" si="74"/>
        <v>0</v>
      </c>
      <c r="AE637" s="5">
        <f t="shared" si="75"/>
        <v>0</v>
      </c>
      <c r="AG637" s="2">
        <f t="shared" si="76"/>
        <v>9</v>
      </c>
      <c r="AH637" s="2">
        <f t="shared" si="77"/>
        <v>2025</v>
      </c>
      <c r="AJ637" s="5">
        <f t="shared" si="78"/>
        <v>0</v>
      </c>
      <c r="AK637" s="2" t="str">
        <f t="shared" si="79"/>
        <v/>
      </c>
    </row>
    <row r="638" spans="1:37" x14ac:dyDescent="0.25">
      <c r="A638" s="4">
        <v>45921</v>
      </c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AA638" s="2">
        <f>IFERROR(INDEX('Holiday Schedule'!$D$3:$D$24,MATCH(Total_StdO_Customers!A638,'Holiday Schedule'!$C$3:$C$24,0)),0)</f>
        <v>0</v>
      </c>
      <c r="AB638" s="2">
        <f t="shared" si="72"/>
        <v>1</v>
      </c>
      <c r="AC638" s="2">
        <f t="shared" si="73"/>
        <v>0</v>
      </c>
      <c r="AD638" s="5">
        <f t="shared" si="74"/>
        <v>0</v>
      </c>
      <c r="AE638" s="5">
        <f t="shared" si="75"/>
        <v>0</v>
      </c>
      <c r="AG638" s="2">
        <f t="shared" si="76"/>
        <v>9</v>
      </c>
      <c r="AH638" s="2">
        <f t="shared" si="77"/>
        <v>2025</v>
      </c>
      <c r="AJ638" s="5">
        <f t="shared" si="78"/>
        <v>0</v>
      </c>
      <c r="AK638" s="2" t="str">
        <f t="shared" si="79"/>
        <v/>
      </c>
    </row>
    <row r="639" spans="1:37" x14ac:dyDescent="0.25">
      <c r="A639" s="4">
        <v>45922</v>
      </c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AA639" s="2">
        <f>IFERROR(INDEX('Holiday Schedule'!$D$3:$D$24,MATCH(Total_StdO_Customers!A639,'Holiday Schedule'!$C$3:$C$24,0)),0)</f>
        <v>0</v>
      </c>
      <c r="AB639" s="2">
        <f t="shared" si="72"/>
        <v>2</v>
      </c>
      <c r="AC639" s="2">
        <f t="shared" si="73"/>
        <v>0</v>
      </c>
      <c r="AD639" s="5">
        <f t="shared" si="74"/>
        <v>0</v>
      </c>
      <c r="AE639" s="5">
        <f t="shared" si="75"/>
        <v>0</v>
      </c>
      <c r="AG639" s="2">
        <f t="shared" si="76"/>
        <v>9</v>
      </c>
      <c r="AH639" s="2">
        <f t="shared" si="77"/>
        <v>2025</v>
      </c>
      <c r="AJ639" s="5">
        <f t="shared" si="78"/>
        <v>0</v>
      </c>
      <c r="AK639" s="2" t="str">
        <f t="shared" si="79"/>
        <v/>
      </c>
    </row>
    <row r="640" spans="1:37" x14ac:dyDescent="0.25">
      <c r="A640" s="4">
        <v>45923</v>
      </c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AA640" s="2">
        <f>IFERROR(INDEX('Holiday Schedule'!$D$3:$D$24,MATCH(Total_StdO_Customers!A640,'Holiday Schedule'!$C$3:$C$24,0)),0)</f>
        <v>0</v>
      </c>
      <c r="AB640" s="2">
        <f t="shared" si="72"/>
        <v>3</v>
      </c>
      <c r="AC640" s="2">
        <f t="shared" si="73"/>
        <v>0</v>
      </c>
      <c r="AD640" s="5">
        <f t="shared" si="74"/>
        <v>0</v>
      </c>
      <c r="AE640" s="5">
        <f t="shared" si="75"/>
        <v>0</v>
      </c>
      <c r="AG640" s="2">
        <f t="shared" si="76"/>
        <v>9</v>
      </c>
      <c r="AH640" s="2">
        <f t="shared" si="77"/>
        <v>2025</v>
      </c>
      <c r="AJ640" s="5">
        <f t="shared" si="78"/>
        <v>0</v>
      </c>
      <c r="AK640" s="2" t="str">
        <f t="shared" si="79"/>
        <v/>
      </c>
    </row>
    <row r="641" spans="1:37" x14ac:dyDescent="0.25">
      <c r="A641" s="4">
        <v>45924</v>
      </c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AA641" s="2">
        <f>IFERROR(INDEX('Holiday Schedule'!$D$3:$D$24,MATCH(Total_StdO_Customers!A641,'Holiday Schedule'!$C$3:$C$24,0)),0)</f>
        <v>0</v>
      </c>
      <c r="AB641" s="2">
        <f t="shared" si="72"/>
        <v>4</v>
      </c>
      <c r="AC641" s="2">
        <f t="shared" si="73"/>
        <v>0</v>
      </c>
      <c r="AD641" s="5">
        <f t="shared" si="74"/>
        <v>0</v>
      </c>
      <c r="AE641" s="5">
        <f t="shared" si="75"/>
        <v>0</v>
      </c>
      <c r="AG641" s="2">
        <f t="shared" si="76"/>
        <v>9</v>
      </c>
      <c r="AH641" s="2">
        <f t="shared" si="77"/>
        <v>2025</v>
      </c>
      <c r="AJ641" s="5">
        <f t="shared" si="78"/>
        <v>0</v>
      </c>
      <c r="AK641" s="2" t="str">
        <f t="shared" si="79"/>
        <v/>
      </c>
    </row>
    <row r="642" spans="1:37" x14ac:dyDescent="0.25">
      <c r="A642" s="4">
        <v>45925</v>
      </c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AA642" s="2">
        <f>IFERROR(INDEX('Holiday Schedule'!$D$3:$D$24,MATCH(Total_StdO_Customers!A642,'Holiday Schedule'!$C$3:$C$24,0)),0)</f>
        <v>0</v>
      </c>
      <c r="AB642" s="2">
        <f t="shared" si="72"/>
        <v>5</v>
      </c>
      <c r="AC642" s="2">
        <f t="shared" si="73"/>
        <v>0</v>
      </c>
      <c r="AD642" s="5">
        <f t="shared" si="74"/>
        <v>0</v>
      </c>
      <c r="AE642" s="5">
        <f t="shared" si="75"/>
        <v>0</v>
      </c>
      <c r="AG642" s="2">
        <f t="shared" si="76"/>
        <v>9</v>
      </c>
      <c r="AH642" s="2">
        <f t="shared" si="77"/>
        <v>2025</v>
      </c>
      <c r="AJ642" s="5">
        <f t="shared" si="78"/>
        <v>0</v>
      </c>
      <c r="AK642" s="2" t="str">
        <f t="shared" si="79"/>
        <v/>
      </c>
    </row>
    <row r="643" spans="1:37" x14ac:dyDescent="0.25">
      <c r="A643" s="4">
        <v>45926</v>
      </c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AA643" s="2">
        <f>IFERROR(INDEX('Holiday Schedule'!$D$3:$D$24,MATCH(Total_StdO_Customers!A643,'Holiday Schedule'!$C$3:$C$24,0)),0)</f>
        <v>0</v>
      </c>
      <c r="AB643" s="2">
        <f t="shared" si="72"/>
        <v>6</v>
      </c>
      <c r="AC643" s="2">
        <f t="shared" si="73"/>
        <v>0</v>
      </c>
      <c r="AD643" s="5">
        <f t="shared" si="74"/>
        <v>0</v>
      </c>
      <c r="AE643" s="5">
        <f t="shared" si="75"/>
        <v>0</v>
      </c>
      <c r="AG643" s="2">
        <f t="shared" si="76"/>
        <v>9</v>
      </c>
      <c r="AH643" s="2">
        <f t="shared" si="77"/>
        <v>2025</v>
      </c>
      <c r="AJ643" s="5">
        <f t="shared" si="78"/>
        <v>0</v>
      </c>
      <c r="AK643" s="2" t="str">
        <f t="shared" si="79"/>
        <v/>
      </c>
    </row>
    <row r="644" spans="1:37" x14ac:dyDescent="0.25">
      <c r="A644" s="4">
        <v>45927</v>
      </c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AA644" s="2">
        <f>IFERROR(INDEX('Holiday Schedule'!$D$3:$D$24,MATCH(Total_StdO_Customers!A644,'Holiday Schedule'!$C$3:$C$24,0)),0)</f>
        <v>0</v>
      </c>
      <c r="AB644" s="2">
        <f t="shared" si="72"/>
        <v>7</v>
      </c>
      <c r="AC644" s="2">
        <f t="shared" si="73"/>
        <v>0</v>
      </c>
      <c r="AD644" s="5">
        <f t="shared" si="74"/>
        <v>0</v>
      </c>
      <c r="AE644" s="5">
        <f t="shared" si="75"/>
        <v>0</v>
      </c>
      <c r="AG644" s="2">
        <f t="shared" si="76"/>
        <v>9</v>
      </c>
      <c r="AH644" s="2">
        <f t="shared" si="77"/>
        <v>2025</v>
      </c>
      <c r="AJ644" s="5">
        <f t="shared" si="78"/>
        <v>0</v>
      </c>
      <c r="AK644" s="2" t="str">
        <f t="shared" si="79"/>
        <v/>
      </c>
    </row>
    <row r="645" spans="1:37" x14ac:dyDescent="0.25">
      <c r="A645" s="4">
        <v>45928</v>
      </c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AA645" s="2">
        <f>IFERROR(INDEX('Holiday Schedule'!$D$3:$D$24,MATCH(Total_StdO_Customers!A645,'Holiday Schedule'!$C$3:$C$24,0)),0)</f>
        <v>0</v>
      </c>
      <c r="AB645" s="2">
        <f t="shared" si="72"/>
        <v>1</v>
      </c>
      <c r="AC645" s="2">
        <f t="shared" si="73"/>
        <v>0</v>
      </c>
      <c r="AD645" s="5">
        <f t="shared" si="74"/>
        <v>0</v>
      </c>
      <c r="AE645" s="5">
        <f t="shared" si="75"/>
        <v>0</v>
      </c>
      <c r="AG645" s="2">
        <f t="shared" si="76"/>
        <v>9</v>
      </c>
      <c r="AH645" s="2">
        <f t="shared" si="77"/>
        <v>2025</v>
      </c>
      <c r="AJ645" s="5">
        <f t="shared" si="78"/>
        <v>0</v>
      </c>
      <c r="AK645" s="2" t="str">
        <f t="shared" si="79"/>
        <v/>
      </c>
    </row>
    <row r="646" spans="1:37" x14ac:dyDescent="0.25">
      <c r="A646" s="4">
        <v>45929</v>
      </c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AA646" s="2">
        <f>IFERROR(INDEX('Holiday Schedule'!$D$3:$D$24,MATCH(Total_StdO_Customers!A646,'Holiday Schedule'!$C$3:$C$24,0)),0)</f>
        <v>0</v>
      </c>
      <c r="AB646" s="2">
        <f t="shared" si="72"/>
        <v>2</v>
      </c>
      <c r="AC646" s="2">
        <f t="shared" si="73"/>
        <v>0</v>
      </c>
      <c r="AD646" s="5">
        <f t="shared" si="74"/>
        <v>0</v>
      </c>
      <c r="AE646" s="5">
        <f t="shared" si="75"/>
        <v>0</v>
      </c>
      <c r="AG646" s="2">
        <f t="shared" si="76"/>
        <v>9</v>
      </c>
      <c r="AH646" s="2">
        <f t="shared" si="77"/>
        <v>2025</v>
      </c>
      <c r="AJ646" s="5">
        <f t="shared" si="78"/>
        <v>0</v>
      </c>
      <c r="AK646" s="2" t="str">
        <f t="shared" si="79"/>
        <v/>
      </c>
    </row>
    <row r="647" spans="1:37" x14ac:dyDescent="0.25">
      <c r="A647" s="4">
        <v>45930</v>
      </c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AA647" s="2">
        <f>IFERROR(INDEX('Holiday Schedule'!$D$3:$D$24,MATCH(Total_StdO_Customers!A647,'Holiday Schedule'!$C$3:$C$24,0)),0)</f>
        <v>0</v>
      </c>
      <c r="AB647" s="2">
        <f t="shared" si="72"/>
        <v>3</v>
      </c>
      <c r="AC647" s="2">
        <f t="shared" si="73"/>
        <v>0</v>
      </c>
      <c r="AD647" s="5">
        <f t="shared" si="74"/>
        <v>0</v>
      </c>
      <c r="AE647" s="5">
        <f t="shared" si="75"/>
        <v>0</v>
      </c>
      <c r="AG647" s="2">
        <f t="shared" si="76"/>
        <v>9</v>
      </c>
      <c r="AH647" s="2">
        <f t="shared" si="77"/>
        <v>2025</v>
      </c>
      <c r="AJ647" s="5">
        <f t="shared" si="78"/>
        <v>0</v>
      </c>
      <c r="AK647" s="2" t="str">
        <f t="shared" si="79"/>
        <v/>
      </c>
    </row>
    <row r="648" spans="1:37" ht="12.75" x14ac:dyDescent="0.2">
      <c r="A648" s="4">
        <v>45931</v>
      </c>
      <c r="AA648" s="2">
        <f>IFERROR(INDEX('Holiday Schedule'!$D$3:$D$24,MATCH(Total_StdO_Customers!A648,'Holiday Schedule'!$C$3:$C$24,0)),0)</f>
        <v>0</v>
      </c>
      <c r="AB648" s="2">
        <f t="shared" si="72"/>
        <v>4</v>
      </c>
      <c r="AE648" s="5">
        <f t="shared" si="75"/>
        <v>0</v>
      </c>
      <c r="AG648" s="2">
        <f t="shared" si="76"/>
        <v>10</v>
      </c>
      <c r="AH648" s="2">
        <f t="shared" si="77"/>
        <v>2025</v>
      </c>
      <c r="AJ648" s="5">
        <f t="shared" si="78"/>
        <v>0</v>
      </c>
      <c r="AK648" s="2" t="str">
        <f t="shared" si="79"/>
        <v/>
      </c>
    </row>
    <row r="649" spans="1:37" ht="12.75" x14ac:dyDescent="0.2">
      <c r="A649" s="4">
        <v>45932</v>
      </c>
      <c r="AA649" s="2">
        <f>IFERROR(INDEX('Holiday Schedule'!$D$3:$D$24,MATCH(Total_StdO_Customers!A649,'Holiday Schedule'!$C$3:$C$24,0)),0)</f>
        <v>0</v>
      </c>
      <c r="AB649" s="2">
        <f t="shared" si="72"/>
        <v>5</v>
      </c>
      <c r="AE649" s="5">
        <f t="shared" si="75"/>
        <v>0</v>
      </c>
      <c r="AG649" s="2">
        <f t="shared" si="76"/>
        <v>10</v>
      </c>
      <c r="AH649" s="2">
        <f t="shared" si="77"/>
        <v>2025</v>
      </c>
      <c r="AJ649" s="5">
        <f t="shared" si="78"/>
        <v>0</v>
      </c>
      <c r="AK649" s="2" t="str">
        <f t="shared" si="79"/>
        <v/>
      </c>
    </row>
    <row r="650" spans="1:37" ht="12.75" x14ac:dyDescent="0.2">
      <c r="A650" s="4">
        <v>45933</v>
      </c>
      <c r="AA650" s="2">
        <f>IFERROR(INDEX('Holiday Schedule'!$D$3:$D$24,MATCH(Total_StdO_Customers!A650,'Holiday Schedule'!$C$3:$C$24,0)),0)</f>
        <v>0</v>
      </c>
      <c r="AB650" s="2">
        <f t="shared" ref="AB650:AB713" si="80">WEEKDAY(A650)</f>
        <v>6</v>
      </c>
      <c r="AE650" s="5">
        <f t="shared" ref="AE650:AE713" si="81">SUM(B650:Y650)</f>
        <v>0</v>
      </c>
      <c r="AG650" s="2">
        <f t="shared" ref="AG650:AG713" si="82">MONTH(A650)</f>
        <v>10</v>
      </c>
      <c r="AH650" s="2">
        <f t="shared" ref="AH650:AH713" si="83">YEAR(A650)</f>
        <v>2025</v>
      </c>
      <c r="AJ650" s="5">
        <f t="shared" ref="AJ650:AJ713" si="84">MAX(B650:Y650)</f>
        <v>0</v>
      </c>
      <c r="AK650" s="2" t="str">
        <f t="shared" ref="AK650:AK713" si="85">IF(AE650&gt;0,INDEX(B$8:Y$8,MATCH(AJ650,B650:Y650,0)),"")</f>
        <v/>
      </c>
    </row>
    <row r="651" spans="1:37" ht="12.75" x14ac:dyDescent="0.2">
      <c r="A651" s="4">
        <v>45934</v>
      </c>
      <c r="AA651" s="2">
        <f>IFERROR(INDEX('Holiday Schedule'!$D$3:$D$24,MATCH(Total_StdO_Customers!A651,'Holiday Schedule'!$C$3:$C$24,0)),0)</f>
        <v>0</v>
      </c>
      <c r="AB651" s="2">
        <f t="shared" si="80"/>
        <v>7</v>
      </c>
      <c r="AE651" s="5">
        <f t="shared" si="81"/>
        <v>0</v>
      </c>
      <c r="AG651" s="2">
        <f t="shared" si="82"/>
        <v>10</v>
      </c>
      <c r="AH651" s="2">
        <f t="shared" si="83"/>
        <v>2025</v>
      </c>
      <c r="AJ651" s="5">
        <f t="shared" si="84"/>
        <v>0</v>
      </c>
      <c r="AK651" s="2" t="str">
        <f t="shared" si="85"/>
        <v/>
      </c>
    </row>
    <row r="652" spans="1:37" ht="12.75" x14ac:dyDescent="0.2">
      <c r="A652" s="4">
        <v>45935</v>
      </c>
      <c r="AA652" s="2">
        <f>IFERROR(INDEX('Holiday Schedule'!$D$3:$D$24,MATCH(Total_StdO_Customers!A652,'Holiday Schedule'!$C$3:$C$24,0)),0)</f>
        <v>0</v>
      </c>
      <c r="AB652" s="2">
        <f t="shared" si="80"/>
        <v>1</v>
      </c>
      <c r="AE652" s="5">
        <f t="shared" si="81"/>
        <v>0</v>
      </c>
      <c r="AG652" s="2">
        <f t="shared" si="82"/>
        <v>10</v>
      </c>
      <c r="AH652" s="2">
        <f t="shared" si="83"/>
        <v>2025</v>
      </c>
      <c r="AJ652" s="5">
        <f t="shared" si="84"/>
        <v>0</v>
      </c>
      <c r="AK652" s="2" t="str">
        <f t="shared" si="85"/>
        <v/>
      </c>
    </row>
    <row r="653" spans="1:37" ht="12.75" x14ac:dyDescent="0.2">
      <c r="A653" s="4">
        <v>45936</v>
      </c>
      <c r="AA653" s="2">
        <f>IFERROR(INDEX('Holiday Schedule'!$D$3:$D$24,MATCH(Total_StdO_Customers!A653,'Holiday Schedule'!$C$3:$C$24,0)),0)</f>
        <v>0</v>
      </c>
      <c r="AB653" s="2">
        <f t="shared" si="80"/>
        <v>2</v>
      </c>
      <c r="AE653" s="5">
        <f t="shared" si="81"/>
        <v>0</v>
      </c>
      <c r="AG653" s="2">
        <f t="shared" si="82"/>
        <v>10</v>
      </c>
      <c r="AH653" s="2">
        <f t="shared" si="83"/>
        <v>2025</v>
      </c>
      <c r="AJ653" s="5">
        <f t="shared" si="84"/>
        <v>0</v>
      </c>
      <c r="AK653" s="2" t="str">
        <f t="shared" si="85"/>
        <v/>
      </c>
    </row>
    <row r="654" spans="1:37" ht="12.75" x14ac:dyDescent="0.2">
      <c r="A654" s="4">
        <v>45937</v>
      </c>
      <c r="AA654" s="2">
        <f>IFERROR(INDEX('Holiday Schedule'!$D$3:$D$24,MATCH(Total_StdO_Customers!A654,'Holiday Schedule'!$C$3:$C$24,0)),0)</f>
        <v>0</v>
      </c>
      <c r="AB654" s="2">
        <f t="shared" si="80"/>
        <v>3</v>
      </c>
      <c r="AE654" s="5">
        <f t="shared" si="81"/>
        <v>0</v>
      </c>
      <c r="AG654" s="2">
        <f t="shared" si="82"/>
        <v>10</v>
      </c>
      <c r="AH654" s="2">
        <f t="shared" si="83"/>
        <v>2025</v>
      </c>
      <c r="AJ654" s="5">
        <f t="shared" si="84"/>
        <v>0</v>
      </c>
      <c r="AK654" s="2" t="str">
        <f t="shared" si="85"/>
        <v/>
      </c>
    </row>
    <row r="655" spans="1:37" ht="12.75" x14ac:dyDescent="0.2">
      <c r="A655" s="4">
        <v>45938</v>
      </c>
      <c r="AA655" s="2">
        <f>IFERROR(INDEX('Holiday Schedule'!$D$3:$D$24,MATCH(Total_StdO_Customers!A655,'Holiday Schedule'!$C$3:$C$24,0)),0)</f>
        <v>0</v>
      </c>
      <c r="AB655" s="2">
        <f t="shared" si="80"/>
        <v>4</v>
      </c>
      <c r="AE655" s="5">
        <f t="shared" si="81"/>
        <v>0</v>
      </c>
      <c r="AG655" s="2">
        <f t="shared" si="82"/>
        <v>10</v>
      </c>
      <c r="AH655" s="2">
        <f t="shared" si="83"/>
        <v>2025</v>
      </c>
      <c r="AJ655" s="5">
        <f t="shared" si="84"/>
        <v>0</v>
      </c>
      <c r="AK655" s="2" t="str">
        <f t="shared" si="85"/>
        <v/>
      </c>
    </row>
    <row r="656" spans="1:37" ht="12.75" x14ac:dyDescent="0.2">
      <c r="A656" s="4">
        <v>45939</v>
      </c>
      <c r="AA656" s="2">
        <f>IFERROR(INDEX('Holiday Schedule'!$D$3:$D$24,MATCH(Total_StdO_Customers!A656,'Holiday Schedule'!$C$3:$C$24,0)),0)</f>
        <v>0</v>
      </c>
      <c r="AB656" s="2">
        <f t="shared" si="80"/>
        <v>5</v>
      </c>
      <c r="AE656" s="5">
        <f t="shared" si="81"/>
        <v>0</v>
      </c>
      <c r="AG656" s="2">
        <f t="shared" si="82"/>
        <v>10</v>
      </c>
      <c r="AH656" s="2">
        <f t="shared" si="83"/>
        <v>2025</v>
      </c>
      <c r="AJ656" s="5">
        <f t="shared" si="84"/>
        <v>0</v>
      </c>
      <c r="AK656" s="2" t="str">
        <f t="shared" si="85"/>
        <v/>
      </c>
    </row>
    <row r="657" spans="1:37" ht="12.75" x14ac:dyDescent="0.2">
      <c r="A657" s="4">
        <v>45940</v>
      </c>
      <c r="AA657" s="2">
        <f>IFERROR(INDEX('Holiday Schedule'!$D$3:$D$24,MATCH(Total_StdO_Customers!A657,'Holiday Schedule'!$C$3:$C$24,0)),0)</f>
        <v>0</v>
      </c>
      <c r="AB657" s="2">
        <f t="shared" si="80"/>
        <v>6</v>
      </c>
      <c r="AE657" s="5">
        <f t="shared" si="81"/>
        <v>0</v>
      </c>
      <c r="AG657" s="2">
        <f t="shared" si="82"/>
        <v>10</v>
      </c>
      <c r="AH657" s="2">
        <f t="shared" si="83"/>
        <v>2025</v>
      </c>
      <c r="AJ657" s="5">
        <f t="shared" si="84"/>
        <v>0</v>
      </c>
      <c r="AK657" s="2" t="str">
        <f t="shared" si="85"/>
        <v/>
      </c>
    </row>
    <row r="658" spans="1:37" ht="12.75" x14ac:dyDescent="0.2">
      <c r="A658" s="4">
        <v>45941</v>
      </c>
      <c r="AA658" s="2">
        <f>IFERROR(INDEX('Holiday Schedule'!$D$3:$D$24,MATCH(Total_StdO_Customers!A658,'Holiday Schedule'!$C$3:$C$24,0)),0)</f>
        <v>0</v>
      </c>
      <c r="AB658" s="2">
        <f t="shared" si="80"/>
        <v>7</v>
      </c>
      <c r="AE658" s="5">
        <f t="shared" si="81"/>
        <v>0</v>
      </c>
      <c r="AG658" s="2">
        <f t="shared" si="82"/>
        <v>10</v>
      </c>
      <c r="AH658" s="2">
        <f t="shared" si="83"/>
        <v>2025</v>
      </c>
      <c r="AJ658" s="5">
        <f t="shared" si="84"/>
        <v>0</v>
      </c>
      <c r="AK658" s="2" t="str">
        <f t="shared" si="85"/>
        <v/>
      </c>
    </row>
    <row r="659" spans="1:37" ht="12.75" x14ac:dyDescent="0.2">
      <c r="A659" s="4">
        <v>45942</v>
      </c>
      <c r="AA659" s="2">
        <f>IFERROR(INDEX('Holiday Schedule'!$D$3:$D$24,MATCH(Total_StdO_Customers!A659,'Holiday Schedule'!$C$3:$C$24,0)),0)</f>
        <v>0</v>
      </c>
      <c r="AB659" s="2">
        <f t="shared" si="80"/>
        <v>1</v>
      </c>
      <c r="AE659" s="5">
        <f t="shared" si="81"/>
        <v>0</v>
      </c>
      <c r="AG659" s="2">
        <f t="shared" si="82"/>
        <v>10</v>
      </c>
      <c r="AH659" s="2">
        <f t="shared" si="83"/>
        <v>2025</v>
      </c>
      <c r="AJ659" s="5">
        <f t="shared" si="84"/>
        <v>0</v>
      </c>
      <c r="AK659" s="2" t="str">
        <f t="shared" si="85"/>
        <v/>
      </c>
    </row>
    <row r="660" spans="1:37" ht="12.75" x14ac:dyDescent="0.2">
      <c r="A660" s="4">
        <v>45943</v>
      </c>
      <c r="AA660" s="2">
        <f>IFERROR(INDEX('Holiday Schedule'!$D$3:$D$24,MATCH(Total_StdO_Customers!A660,'Holiday Schedule'!$C$3:$C$24,0)),0)</f>
        <v>1</v>
      </c>
      <c r="AB660" s="2">
        <f t="shared" si="80"/>
        <v>2</v>
      </c>
      <c r="AE660" s="5">
        <f t="shared" si="81"/>
        <v>0</v>
      </c>
      <c r="AG660" s="2">
        <f t="shared" si="82"/>
        <v>10</v>
      </c>
      <c r="AH660" s="2">
        <f t="shared" si="83"/>
        <v>2025</v>
      </c>
      <c r="AJ660" s="5">
        <f t="shared" si="84"/>
        <v>0</v>
      </c>
      <c r="AK660" s="2" t="str">
        <f t="shared" si="85"/>
        <v/>
      </c>
    </row>
    <row r="661" spans="1:37" ht="12.75" x14ac:dyDescent="0.2">
      <c r="A661" s="4">
        <v>45944</v>
      </c>
      <c r="AA661" s="2">
        <f>IFERROR(INDEX('Holiday Schedule'!$D$3:$D$24,MATCH(Total_StdO_Customers!A661,'Holiday Schedule'!$C$3:$C$24,0)),0)</f>
        <v>0</v>
      </c>
      <c r="AB661" s="2">
        <f t="shared" si="80"/>
        <v>3</v>
      </c>
      <c r="AE661" s="5">
        <f t="shared" si="81"/>
        <v>0</v>
      </c>
      <c r="AG661" s="2">
        <f t="shared" si="82"/>
        <v>10</v>
      </c>
      <c r="AH661" s="2">
        <f t="shared" si="83"/>
        <v>2025</v>
      </c>
      <c r="AJ661" s="5">
        <f t="shared" si="84"/>
        <v>0</v>
      </c>
      <c r="AK661" s="2" t="str">
        <f t="shared" si="85"/>
        <v/>
      </c>
    </row>
    <row r="662" spans="1:37" ht="12.75" x14ac:dyDescent="0.2">
      <c r="A662" s="4">
        <v>45945</v>
      </c>
      <c r="AA662" s="2">
        <f>IFERROR(INDEX('Holiday Schedule'!$D$3:$D$24,MATCH(Total_StdO_Customers!A662,'Holiday Schedule'!$C$3:$C$24,0)),0)</f>
        <v>0</v>
      </c>
      <c r="AB662" s="2">
        <f t="shared" si="80"/>
        <v>4</v>
      </c>
      <c r="AE662" s="5">
        <f t="shared" si="81"/>
        <v>0</v>
      </c>
      <c r="AG662" s="2">
        <f t="shared" si="82"/>
        <v>10</v>
      </c>
      <c r="AH662" s="2">
        <f t="shared" si="83"/>
        <v>2025</v>
      </c>
      <c r="AJ662" s="5">
        <f t="shared" si="84"/>
        <v>0</v>
      </c>
      <c r="AK662" s="2" t="str">
        <f t="shared" si="85"/>
        <v/>
      </c>
    </row>
    <row r="663" spans="1:37" ht="12.75" x14ac:dyDescent="0.2">
      <c r="A663" s="4">
        <v>45946</v>
      </c>
      <c r="AA663" s="2">
        <f>IFERROR(INDEX('Holiday Schedule'!$D$3:$D$24,MATCH(Total_StdO_Customers!A663,'Holiday Schedule'!$C$3:$C$24,0)),0)</f>
        <v>0</v>
      </c>
      <c r="AB663" s="2">
        <f t="shared" si="80"/>
        <v>5</v>
      </c>
      <c r="AE663" s="5">
        <f t="shared" si="81"/>
        <v>0</v>
      </c>
      <c r="AG663" s="2">
        <f t="shared" si="82"/>
        <v>10</v>
      </c>
      <c r="AH663" s="2">
        <f t="shared" si="83"/>
        <v>2025</v>
      </c>
      <c r="AJ663" s="5">
        <f t="shared" si="84"/>
        <v>0</v>
      </c>
      <c r="AK663" s="2" t="str">
        <f t="shared" si="85"/>
        <v/>
      </c>
    </row>
    <row r="664" spans="1:37" ht="12.75" x14ac:dyDescent="0.2">
      <c r="A664" s="4">
        <v>45947</v>
      </c>
      <c r="AA664" s="2">
        <f>IFERROR(INDEX('Holiday Schedule'!$D$3:$D$24,MATCH(Total_StdO_Customers!A664,'Holiday Schedule'!$C$3:$C$24,0)),0)</f>
        <v>0</v>
      </c>
      <c r="AB664" s="2">
        <f t="shared" si="80"/>
        <v>6</v>
      </c>
      <c r="AE664" s="5">
        <f t="shared" si="81"/>
        <v>0</v>
      </c>
      <c r="AG664" s="2">
        <f t="shared" si="82"/>
        <v>10</v>
      </c>
      <c r="AH664" s="2">
        <f t="shared" si="83"/>
        <v>2025</v>
      </c>
      <c r="AJ664" s="5">
        <f t="shared" si="84"/>
        <v>0</v>
      </c>
      <c r="AK664" s="2" t="str">
        <f t="shared" si="85"/>
        <v/>
      </c>
    </row>
    <row r="665" spans="1:37" ht="12.75" x14ac:dyDescent="0.2">
      <c r="A665" s="4">
        <v>45948</v>
      </c>
      <c r="AA665" s="2">
        <f>IFERROR(INDEX('Holiday Schedule'!$D$3:$D$24,MATCH(Total_StdO_Customers!A665,'Holiday Schedule'!$C$3:$C$24,0)),0)</f>
        <v>0</v>
      </c>
      <c r="AB665" s="2">
        <f t="shared" si="80"/>
        <v>7</v>
      </c>
      <c r="AE665" s="5">
        <f t="shared" si="81"/>
        <v>0</v>
      </c>
      <c r="AG665" s="2">
        <f t="shared" si="82"/>
        <v>10</v>
      </c>
      <c r="AH665" s="2">
        <f t="shared" si="83"/>
        <v>2025</v>
      </c>
      <c r="AJ665" s="5">
        <f t="shared" si="84"/>
        <v>0</v>
      </c>
      <c r="AK665" s="2" t="str">
        <f t="shared" si="85"/>
        <v/>
      </c>
    </row>
    <row r="666" spans="1:37" ht="12.75" x14ac:dyDescent="0.2">
      <c r="A666" s="4">
        <v>45949</v>
      </c>
      <c r="AA666" s="2">
        <f>IFERROR(INDEX('Holiday Schedule'!$D$3:$D$24,MATCH(Total_StdO_Customers!A666,'Holiday Schedule'!$C$3:$C$24,0)),0)</f>
        <v>0</v>
      </c>
      <c r="AB666" s="2">
        <f t="shared" si="80"/>
        <v>1</v>
      </c>
      <c r="AE666" s="5">
        <f t="shared" si="81"/>
        <v>0</v>
      </c>
      <c r="AG666" s="2">
        <f t="shared" si="82"/>
        <v>10</v>
      </c>
      <c r="AH666" s="2">
        <f t="shared" si="83"/>
        <v>2025</v>
      </c>
      <c r="AJ666" s="5">
        <f t="shared" si="84"/>
        <v>0</v>
      </c>
      <c r="AK666" s="2" t="str">
        <f t="shared" si="85"/>
        <v/>
      </c>
    </row>
    <row r="667" spans="1:37" ht="12.75" x14ac:dyDescent="0.2">
      <c r="A667" s="4">
        <v>45950</v>
      </c>
      <c r="AA667" s="2">
        <f>IFERROR(INDEX('Holiday Schedule'!$D$3:$D$24,MATCH(Total_StdO_Customers!A667,'Holiday Schedule'!$C$3:$C$24,0)),0)</f>
        <v>0</v>
      </c>
      <c r="AB667" s="2">
        <f t="shared" si="80"/>
        <v>2</v>
      </c>
      <c r="AE667" s="5">
        <f t="shared" si="81"/>
        <v>0</v>
      </c>
      <c r="AG667" s="2">
        <f t="shared" si="82"/>
        <v>10</v>
      </c>
      <c r="AH667" s="2">
        <f t="shared" si="83"/>
        <v>2025</v>
      </c>
      <c r="AJ667" s="5">
        <f t="shared" si="84"/>
        <v>0</v>
      </c>
      <c r="AK667" s="2" t="str">
        <f t="shared" si="85"/>
        <v/>
      </c>
    </row>
    <row r="668" spans="1:37" ht="12.75" x14ac:dyDescent="0.2">
      <c r="A668" s="4">
        <v>45951</v>
      </c>
      <c r="AA668" s="2">
        <f>IFERROR(INDEX('Holiday Schedule'!$D$3:$D$24,MATCH(Total_StdO_Customers!A668,'Holiday Schedule'!$C$3:$C$24,0)),0)</f>
        <v>0</v>
      </c>
      <c r="AB668" s="2">
        <f t="shared" si="80"/>
        <v>3</v>
      </c>
      <c r="AE668" s="5">
        <f t="shared" si="81"/>
        <v>0</v>
      </c>
      <c r="AG668" s="2">
        <f t="shared" si="82"/>
        <v>10</v>
      </c>
      <c r="AH668" s="2">
        <f t="shared" si="83"/>
        <v>2025</v>
      </c>
      <c r="AJ668" s="5">
        <f t="shared" si="84"/>
        <v>0</v>
      </c>
      <c r="AK668" s="2" t="str">
        <f t="shared" si="85"/>
        <v/>
      </c>
    </row>
    <row r="669" spans="1:37" ht="12.75" x14ac:dyDescent="0.2">
      <c r="A669" s="4">
        <v>45952</v>
      </c>
      <c r="AA669" s="2">
        <f>IFERROR(INDEX('Holiday Schedule'!$D$3:$D$24,MATCH(Total_StdO_Customers!A669,'Holiday Schedule'!$C$3:$C$24,0)),0)</f>
        <v>0</v>
      </c>
      <c r="AB669" s="2">
        <f t="shared" si="80"/>
        <v>4</v>
      </c>
      <c r="AE669" s="5">
        <f t="shared" si="81"/>
        <v>0</v>
      </c>
      <c r="AG669" s="2">
        <f t="shared" si="82"/>
        <v>10</v>
      </c>
      <c r="AH669" s="2">
        <f t="shared" si="83"/>
        <v>2025</v>
      </c>
      <c r="AJ669" s="5">
        <f t="shared" si="84"/>
        <v>0</v>
      </c>
      <c r="AK669" s="2" t="str">
        <f t="shared" si="85"/>
        <v/>
      </c>
    </row>
    <row r="670" spans="1:37" ht="12.75" x14ac:dyDescent="0.2">
      <c r="A670" s="4">
        <v>45953</v>
      </c>
      <c r="AA670" s="2">
        <f>IFERROR(INDEX('Holiday Schedule'!$D$3:$D$24,MATCH(Total_StdO_Customers!A670,'Holiday Schedule'!$C$3:$C$24,0)),0)</f>
        <v>0</v>
      </c>
      <c r="AB670" s="2">
        <f t="shared" si="80"/>
        <v>5</v>
      </c>
      <c r="AE670" s="5">
        <f t="shared" si="81"/>
        <v>0</v>
      </c>
      <c r="AG670" s="2">
        <f t="shared" si="82"/>
        <v>10</v>
      </c>
      <c r="AH670" s="2">
        <f t="shared" si="83"/>
        <v>2025</v>
      </c>
      <c r="AJ670" s="5">
        <f t="shared" si="84"/>
        <v>0</v>
      </c>
      <c r="AK670" s="2" t="str">
        <f t="shared" si="85"/>
        <v/>
      </c>
    </row>
    <row r="671" spans="1:37" ht="12.75" x14ac:dyDescent="0.2">
      <c r="A671" s="4">
        <v>45954</v>
      </c>
      <c r="AA671" s="2">
        <f>IFERROR(INDEX('Holiday Schedule'!$D$3:$D$24,MATCH(Total_StdO_Customers!A671,'Holiday Schedule'!$C$3:$C$24,0)),0)</f>
        <v>0</v>
      </c>
      <c r="AB671" s="2">
        <f t="shared" si="80"/>
        <v>6</v>
      </c>
      <c r="AE671" s="5">
        <f t="shared" si="81"/>
        <v>0</v>
      </c>
      <c r="AG671" s="2">
        <f t="shared" si="82"/>
        <v>10</v>
      </c>
      <c r="AH671" s="2">
        <f t="shared" si="83"/>
        <v>2025</v>
      </c>
      <c r="AJ671" s="5">
        <f t="shared" si="84"/>
        <v>0</v>
      </c>
      <c r="AK671" s="2" t="str">
        <f t="shared" si="85"/>
        <v/>
      </c>
    </row>
    <row r="672" spans="1:37" ht="12.75" x14ac:dyDescent="0.2">
      <c r="A672" s="4">
        <v>45955</v>
      </c>
      <c r="AA672" s="2">
        <f>IFERROR(INDEX('Holiday Schedule'!$D$3:$D$24,MATCH(Total_StdO_Customers!A672,'Holiday Schedule'!$C$3:$C$24,0)),0)</f>
        <v>0</v>
      </c>
      <c r="AB672" s="2">
        <f t="shared" si="80"/>
        <v>7</v>
      </c>
      <c r="AE672" s="5">
        <f t="shared" si="81"/>
        <v>0</v>
      </c>
      <c r="AG672" s="2">
        <f t="shared" si="82"/>
        <v>10</v>
      </c>
      <c r="AH672" s="2">
        <f t="shared" si="83"/>
        <v>2025</v>
      </c>
      <c r="AJ672" s="5">
        <f t="shared" si="84"/>
        <v>0</v>
      </c>
      <c r="AK672" s="2" t="str">
        <f t="shared" si="85"/>
        <v/>
      </c>
    </row>
    <row r="673" spans="1:37" ht="12.75" x14ac:dyDescent="0.2">
      <c r="A673" s="4">
        <v>45956</v>
      </c>
      <c r="AA673" s="2">
        <f>IFERROR(INDEX('Holiday Schedule'!$D$3:$D$24,MATCH(Total_StdO_Customers!A673,'Holiday Schedule'!$C$3:$C$24,0)),0)</f>
        <v>0</v>
      </c>
      <c r="AB673" s="2">
        <f t="shared" si="80"/>
        <v>1</v>
      </c>
      <c r="AE673" s="5">
        <f t="shared" si="81"/>
        <v>0</v>
      </c>
      <c r="AG673" s="2">
        <f t="shared" si="82"/>
        <v>10</v>
      </c>
      <c r="AH673" s="2">
        <f t="shared" si="83"/>
        <v>2025</v>
      </c>
      <c r="AJ673" s="5">
        <f t="shared" si="84"/>
        <v>0</v>
      </c>
      <c r="AK673" s="2" t="str">
        <f t="shared" si="85"/>
        <v/>
      </c>
    </row>
    <row r="674" spans="1:37" ht="12.75" x14ac:dyDescent="0.2">
      <c r="A674" s="4">
        <v>45957</v>
      </c>
      <c r="AA674" s="2">
        <f>IFERROR(INDEX('Holiday Schedule'!$D$3:$D$24,MATCH(Total_StdO_Customers!A674,'Holiday Schedule'!$C$3:$C$24,0)),0)</f>
        <v>0</v>
      </c>
      <c r="AB674" s="2">
        <f t="shared" si="80"/>
        <v>2</v>
      </c>
      <c r="AE674" s="5">
        <f t="shared" si="81"/>
        <v>0</v>
      </c>
      <c r="AG674" s="2">
        <f t="shared" si="82"/>
        <v>10</v>
      </c>
      <c r="AH674" s="2">
        <f t="shared" si="83"/>
        <v>2025</v>
      </c>
      <c r="AJ674" s="5">
        <f t="shared" si="84"/>
        <v>0</v>
      </c>
      <c r="AK674" s="2" t="str">
        <f t="shared" si="85"/>
        <v/>
      </c>
    </row>
    <row r="675" spans="1:37" ht="12.75" x14ac:dyDescent="0.2">
      <c r="A675" s="4">
        <v>45958</v>
      </c>
      <c r="AA675" s="2">
        <f>IFERROR(INDEX('Holiday Schedule'!$D$3:$D$24,MATCH(Total_StdO_Customers!A675,'Holiday Schedule'!$C$3:$C$24,0)),0)</f>
        <v>0</v>
      </c>
      <c r="AB675" s="2">
        <f t="shared" si="80"/>
        <v>3</v>
      </c>
      <c r="AE675" s="5">
        <f t="shared" si="81"/>
        <v>0</v>
      </c>
      <c r="AG675" s="2">
        <f t="shared" si="82"/>
        <v>10</v>
      </c>
      <c r="AH675" s="2">
        <f t="shared" si="83"/>
        <v>2025</v>
      </c>
      <c r="AJ675" s="5">
        <f t="shared" si="84"/>
        <v>0</v>
      </c>
      <c r="AK675" s="2" t="str">
        <f t="shared" si="85"/>
        <v/>
      </c>
    </row>
    <row r="676" spans="1:37" ht="12.75" x14ac:dyDescent="0.2">
      <c r="A676" s="4">
        <v>45959</v>
      </c>
      <c r="AA676" s="2">
        <f>IFERROR(INDEX('Holiday Schedule'!$D$3:$D$24,MATCH(Total_StdO_Customers!A676,'Holiday Schedule'!$C$3:$C$24,0)),0)</f>
        <v>0</v>
      </c>
      <c r="AB676" s="2">
        <f t="shared" si="80"/>
        <v>4</v>
      </c>
      <c r="AE676" s="5">
        <f t="shared" si="81"/>
        <v>0</v>
      </c>
      <c r="AG676" s="2">
        <f t="shared" si="82"/>
        <v>10</v>
      </c>
      <c r="AH676" s="2">
        <f t="shared" si="83"/>
        <v>2025</v>
      </c>
      <c r="AJ676" s="5">
        <f t="shared" si="84"/>
        <v>0</v>
      </c>
      <c r="AK676" s="2" t="str">
        <f t="shared" si="85"/>
        <v/>
      </c>
    </row>
    <row r="677" spans="1:37" ht="12.75" x14ac:dyDescent="0.2">
      <c r="A677" s="4">
        <v>45960</v>
      </c>
      <c r="AA677" s="2">
        <f>IFERROR(INDEX('Holiday Schedule'!$D$3:$D$24,MATCH(Total_StdO_Customers!A677,'Holiday Schedule'!$C$3:$C$24,0)),0)</f>
        <v>0</v>
      </c>
      <c r="AB677" s="2">
        <f t="shared" si="80"/>
        <v>5</v>
      </c>
      <c r="AE677" s="5">
        <f t="shared" si="81"/>
        <v>0</v>
      </c>
      <c r="AG677" s="2">
        <f t="shared" si="82"/>
        <v>10</v>
      </c>
      <c r="AH677" s="2">
        <f t="shared" si="83"/>
        <v>2025</v>
      </c>
      <c r="AJ677" s="5">
        <f t="shared" si="84"/>
        <v>0</v>
      </c>
      <c r="AK677" s="2" t="str">
        <f t="shared" si="85"/>
        <v/>
      </c>
    </row>
    <row r="678" spans="1:37" ht="12.75" x14ac:dyDescent="0.2">
      <c r="A678" s="4">
        <v>45961</v>
      </c>
      <c r="AA678" s="2">
        <f>IFERROR(INDEX('Holiday Schedule'!$D$3:$D$24,MATCH(Total_StdO_Customers!A678,'Holiday Schedule'!$C$3:$C$24,0)),0)</f>
        <v>0</v>
      </c>
      <c r="AB678" s="2">
        <f t="shared" si="80"/>
        <v>6</v>
      </c>
      <c r="AE678" s="5">
        <f t="shared" si="81"/>
        <v>0</v>
      </c>
      <c r="AG678" s="2">
        <f t="shared" si="82"/>
        <v>10</v>
      </c>
      <c r="AH678" s="2">
        <f t="shared" si="83"/>
        <v>2025</v>
      </c>
      <c r="AJ678" s="5">
        <f t="shared" si="84"/>
        <v>0</v>
      </c>
      <c r="AK678" s="2" t="str">
        <f t="shared" si="85"/>
        <v/>
      </c>
    </row>
    <row r="679" spans="1:37" ht="12.75" x14ac:dyDescent="0.2">
      <c r="A679" s="4">
        <v>45962</v>
      </c>
      <c r="AA679" s="2">
        <f>IFERROR(INDEX('Holiday Schedule'!$D$3:$D$24,MATCH(Total_StdO_Customers!A679,'Holiday Schedule'!$C$3:$C$24,0)),0)</f>
        <v>0</v>
      </c>
      <c r="AB679" s="2">
        <f t="shared" si="80"/>
        <v>7</v>
      </c>
      <c r="AE679" s="5">
        <f t="shared" si="81"/>
        <v>0</v>
      </c>
      <c r="AG679" s="2">
        <f t="shared" si="82"/>
        <v>11</v>
      </c>
      <c r="AH679" s="2">
        <f t="shared" si="83"/>
        <v>2025</v>
      </c>
      <c r="AJ679" s="5">
        <f t="shared" si="84"/>
        <v>0</v>
      </c>
      <c r="AK679" s="2" t="str">
        <f t="shared" si="85"/>
        <v/>
      </c>
    </row>
    <row r="680" spans="1:37" ht="12.75" x14ac:dyDescent="0.2">
      <c r="A680" s="4">
        <v>45963</v>
      </c>
      <c r="AA680" s="2">
        <f>IFERROR(INDEX('Holiday Schedule'!$D$3:$D$24,MATCH(Total_StdO_Customers!A680,'Holiday Schedule'!$C$3:$C$24,0)),0)</f>
        <v>0</v>
      </c>
      <c r="AB680" s="2">
        <f t="shared" si="80"/>
        <v>1</v>
      </c>
      <c r="AE680" s="5">
        <f t="shared" si="81"/>
        <v>0</v>
      </c>
      <c r="AG680" s="2">
        <f t="shared" si="82"/>
        <v>11</v>
      </c>
      <c r="AH680" s="2">
        <f t="shared" si="83"/>
        <v>2025</v>
      </c>
      <c r="AJ680" s="5">
        <f t="shared" si="84"/>
        <v>0</v>
      </c>
      <c r="AK680" s="2" t="str">
        <f t="shared" si="85"/>
        <v/>
      </c>
    </row>
    <row r="681" spans="1:37" ht="12.75" x14ac:dyDescent="0.2">
      <c r="A681" s="4">
        <v>45964</v>
      </c>
      <c r="AA681" s="2">
        <f>IFERROR(INDEX('Holiday Schedule'!$D$3:$D$24,MATCH(Total_StdO_Customers!A681,'Holiday Schedule'!$C$3:$C$24,0)),0)</f>
        <v>0</v>
      </c>
      <c r="AB681" s="2">
        <f t="shared" si="80"/>
        <v>2</v>
      </c>
      <c r="AE681" s="5">
        <f t="shared" si="81"/>
        <v>0</v>
      </c>
      <c r="AG681" s="2">
        <f t="shared" si="82"/>
        <v>11</v>
      </c>
      <c r="AH681" s="2">
        <f t="shared" si="83"/>
        <v>2025</v>
      </c>
      <c r="AJ681" s="5">
        <f t="shared" si="84"/>
        <v>0</v>
      </c>
      <c r="AK681" s="2" t="str">
        <f t="shared" si="85"/>
        <v/>
      </c>
    </row>
    <row r="682" spans="1:37" ht="12.75" x14ac:dyDescent="0.2">
      <c r="A682" s="4">
        <v>45965</v>
      </c>
      <c r="AA682" s="2">
        <f>IFERROR(INDEX('Holiday Schedule'!$D$3:$D$24,MATCH(Total_StdO_Customers!A682,'Holiday Schedule'!$C$3:$C$24,0)),0)</f>
        <v>0</v>
      </c>
      <c r="AB682" s="2">
        <f t="shared" si="80"/>
        <v>3</v>
      </c>
      <c r="AE682" s="5">
        <f t="shared" si="81"/>
        <v>0</v>
      </c>
      <c r="AG682" s="2">
        <f t="shared" si="82"/>
        <v>11</v>
      </c>
      <c r="AH682" s="2">
        <f t="shared" si="83"/>
        <v>2025</v>
      </c>
      <c r="AJ682" s="5">
        <f t="shared" si="84"/>
        <v>0</v>
      </c>
      <c r="AK682" s="2" t="str">
        <f t="shared" si="85"/>
        <v/>
      </c>
    </row>
    <row r="683" spans="1:37" ht="12.75" x14ac:dyDescent="0.2">
      <c r="A683" s="4">
        <v>45966</v>
      </c>
      <c r="AA683" s="2">
        <f>IFERROR(INDEX('Holiday Schedule'!$D$3:$D$24,MATCH(Total_StdO_Customers!A683,'Holiday Schedule'!$C$3:$C$24,0)),0)</f>
        <v>0</v>
      </c>
      <c r="AB683" s="2">
        <f t="shared" si="80"/>
        <v>4</v>
      </c>
      <c r="AE683" s="5">
        <f t="shared" si="81"/>
        <v>0</v>
      </c>
      <c r="AG683" s="2">
        <f t="shared" si="82"/>
        <v>11</v>
      </c>
      <c r="AH683" s="2">
        <f t="shared" si="83"/>
        <v>2025</v>
      </c>
      <c r="AJ683" s="5">
        <f t="shared" si="84"/>
        <v>0</v>
      </c>
      <c r="AK683" s="2" t="str">
        <f t="shared" si="85"/>
        <v/>
      </c>
    </row>
    <row r="684" spans="1:37" ht="12.75" x14ac:dyDescent="0.2">
      <c r="A684" s="4">
        <v>45967</v>
      </c>
      <c r="AA684" s="2">
        <f>IFERROR(INDEX('Holiday Schedule'!$D$3:$D$24,MATCH(Total_StdO_Customers!A684,'Holiday Schedule'!$C$3:$C$24,0)),0)</f>
        <v>0</v>
      </c>
      <c r="AB684" s="2">
        <f t="shared" si="80"/>
        <v>5</v>
      </c>
      <c r="AE684" s="5">
        <f t="shared" si="81"/>
        <v>0</v>
      </c>
      <c r="AG684" s="2">
        <f t="shared" si="82"/>
        <v>11</v>
      </c>
      <c r="AH684" s="2">
        <f t="shared" si="83"/>
        <v>2025</v>
      </c>
      <c r="AJ684" s="5">
        <f t="shared" si="84"/>
        <v>0</v>
      </c>
      <c r="AK684" s="2" t="str">
        <f t="shared" si="85"/>
        <v/>
      </c>
    </row>
    <row r="685" spans="1:37" ht="12.75" x14ac:dyDescent="0.2">
      <c r="A685" s="4">
        <v>45968</v>
      </c>
      <c r="AA685" s="2">
        <f>IFERROR(INDEX('Holiday Schedule'!$D$3:$D$24,MATCH(Total_StdO_Customers!A685,'Holiday Schedule'!$C$3:$C$24,0)),0)</f>
        <v>0</v>
      </c>
      <c r="AB685" s="2">
        <f t="shared" si="80"/>
        <v>6</v>
      </c>
      <c r="AE685" s="5">
        <f t="shared" si="81"/>
        <v>0</v>
      </c>
      <c r="AG685" s="2">
        <f t="shared" si="82"/>
        <v>11</v>
      </c>
      <c r="AH685" s="2">
        <f t="shared" si="83"/>
        <v>2025</v>
      </c>
      <c r="AJ685" s="5">
        <f t="shared" si="84"/>
        <v>0</v>
      </c>
      <c r="AK685" s="2" t="str">
        <f t="shared" si="85"/>
        <v/>
      </c>
    </row>
    <row r="686" spans="1:37" ht="12.75" x14ac:dyDescent="0.2">
      <c r="A686" s="4">
        <v>45969</v>
      </c>
      <c r="AA686" s="2">
        <f>IFERROR(INDEX('Holiday Schedule'!$D$3:$D$24,MATCH(Total_StdO_Customers!A686,'Holiday Schedule'!$C$3:$C$24,0)),0)</f>
        <v>0</v>
      </c>
      <c r="AB686" s="2">
        <f t="shared" si="80"/>
        <v>7</v>
      </c>
      <c r="AE686" s="5">
        <f t="shared" si="81"/>
        <v>0</v>
      </c>
      <c r="AG686" s="2">
        <f t="shared" si="82"/>
        <v>11</v>
      </c>
      <c r="AH686" s="2">
        <f t="shared" si="83"/>
        <v>2025</v>
      </c>
      <c r="AJ686" s="5">
        <f t="shared" si="84"/>
        <v>0</v>
      </c>
      <c r="AK686" s="2" t="str">
        <f t="shared" si="85"/>
        <v/>
      </c>
    </row>
    <row r="687" spans="1:37" ht="12.75" x14ac:dyDescent="0.2">
      <c r="A687" s="4">
        <v>45970</v>
      </c>
      <c r="AA687" s="2">
        <f>IFERROR(INDEX('Holiday Schedule'!$D$3:$D$24,MATCH(Total_StdO_Customers!A687,'Holiday Schedule'!$C$3:$C$24,0)),0)</f>
        <v>0</v>
      </c>
      <c r="AB687" s="2">
        <f t="shared" si="80"/>
        <v>1</v>
      </c>
      <c r="AE687" s="5">
        <f t="shared" si="81"/>
        <v>0</v>
      </c>
      <c r="AG687" s="2">
        <f t="shared" si="82"/>
        <v>11</v>
      </c>
      <c r="AH687" s="2">
        <f t="shared" si="83"/>
        <v>2025</v>
      </c>
      <c r="AJ687" s="5">
        <f t="shared" si="84"/>
        <v>0</v>
      </c>
      <c r="AK687" s="2" t="str">
        <f t="shared" si="85"/>
        <v/>
      </c>
    </row>
    <row r="688" spans="1:37" ht="12.75" x14ac:dyDescent="0.2">
      <c r="A688" s="4">
        <v>45971</v>
      </c>
      <c r="AA688" s="2">
        <f>IFERROR(INDEX('Holiday Schedule'!$D$3:$D$24,MATCH(Total_StdO_Customers!A688,'Holiday Schedule'!$C$3:$C$24,0)),0)</f>
        <v>0</v>
      </c>
      <c r="AB688" s="2">
        <f t="shared" si="80"/>
        <v>2</v>
      </c>
      <c r="AE688" s="5">
        <f t="shared" si="81"/>
        <v>0</v>
      </c>
      <c r="AG688" s="2">
        <f t="shared" si="82"/>
        <v>11</v>
      </c>
      <c r="AH688" s="2">
        <f t="shared" si="83"/>
        <v>2025</v>
      </c>
      <c r="AJ688" s="5">
        <f t="shared" si="84"/>
        <v>0</v>
      </c>
      <c r="AK688" s="2" t="str">
        <f t="shared" si="85"/>
        <v/>
      </c>
    </row>
    <row r="689" spans="1:37" ht="12.75" x14ac:dyDescent="0.2">
      <c r="A689" s="4">
        <v>45972</v>
      </c>
      <c r="AA689" s="2">
        <f>IFERROR(INDEX('Holiday Schedule'!$D$3:$D$24,MATCH(Total_StdO_Customers!A689,'Holiday Schedule'!$C$3:$C$24,0)),0)</f>
        <v>0</v>
      </c>
      <c r="AB689" s="2">
        <f t="shared" si="80"/>
        <v>3</v>
      </c>
      <c r="AE689" s="5">
        <f t="shared" si="81"/>
        <v>0</v>
      </c>
      <c r="AG689" s="2">
        <f t="shared" si="82"/>
        <v>11</v>
      </c>
      <c r="AH689" s="2">
        <f t="shared" si="83"/>
        <v>2025</v>
      </c>
      <c r="AJ689" s="5">
        <f t="shared" si="84"/>
        <v>0</v>
      </c>
      <c r="AK689" s="2" t="str">
        <f t="shared" si="85"/>
        <v/>
      </c>
    </row>
    <row r="690" spans="1:37" ht="12.75" x14ac:dyDescent="0.2">
      <c r="A690" s="4">
        <v>45973</v>
      </c>
      <c r="AA690" s="2">
        <f>IFERROR(INDEX('Holiday Schedule'!$D$3:$D$24,MATCH(Total_StdO_Customers!A690,'Holiday Schedule'!$C$3:$C$24,0)),0)</f>
        <v>0</v>
      </c>
      <c r="AB690" s="2">
        <f t="shared" si="80"/>
        <v>4</v>
      </c>
      <c r="AE690" s="5">
        <f t="shared" si="81"/>
        <v>0</v>
      </c>
      <c r="AG690" s="2">
        <f t="shared" si="82"/>
        <v>11</v>
      </c>
      <c r="AH690" s="2">
        <f t="shared" si="83"/>
        <v>2025</v>
      </c>
      <c r="AJ690" s="5">
        <f t="shared" si="84"/>
        <v>0</v>
      </c>
      <c r="AK690" s="2" t="str">
        <f t="shared" si="85"/>
        <v/>
      </c>
    </row>
    <row r="691" spans="1:37" ht="12.75" x14ac:dyDescent="0.2">
      <c r="A691" s="4">
        <v>45974</v>
      </c>
      <c r="AA691" s="2">
        <f>IFERROR(INDEX('Holiday Schedule'!$D$3:$D$24,MATCH(Total_StdO_Customers!A691,'Holiday Schedule'!$C$3:$C$24,0)),0)</f>
        <v>0</v>
      </c>
      <c r="AB691" s="2">
        <f t="shared" si="80"/>
        <v>5</v>
      </c>
      <c r="AE691" s="5">
        <f t="shared" si="81"/>
        <v>0</v>
      </c>
      <c r="AG691" s="2">
        <f t="shared" si="82"/>
        <v>11</v>
      </c>
      <c r="AH691" s="2">
        <f t="shared" si="83"/>
        <v>2025</v>
      </c>
      <c r="AJ691" s="5">
        <f t="shared" si="84"/>
        <v>0</v>
      </c>
      <c r="AK691" s="2" t="str">
        <f t="shared" si="85"/>
        <v/>
      </c>
    </row>
    <row r="692" spans="1:37" ht="12.75" x14ac:dyDescent="0.2">
      <c r="A692" s="4">
        <v>45975</v>
      </c>
      <c r="AA692" s="2">
        <f>IFERROR(INDEX('Holiday Schedule'!$D$3:$D$24,MATCH(Total_StdO_Customers!A692,'Holiday Schedule'!$C$3:$C$24,0)),0)</f>
        <v>0</v>
      </c>
      <c r="AB692" s="2">
        <f t="shared" si="80"/>
        <v>6</v>
      </c>
      <c r="AE692" s="5">
        <f t="shared" si="81"/>
        <v>0</v>
      </c>
      <c r="AG692" s="2">
        <f t="shared" si="82"/>
        <v>11</v>
      </c>
      <c r="AH692" s="2">
        <f t="shared" si="83"/>
        <v>2025</v>
      </c>
      <c r="AJ692" s="5">
        <f t="shared" si="84"/>
        <v>0</v>
      </c>
      <c r="AK692" s="2" t="str">
        <f t="shared" si="85"/>
        <v/>
      </c>
    </row>
    <row r="693" spans="1:37" ht="12.75" x14ac:dyDescent="0.2">
      <c r="A693" s="4">
        <v>45976</v>
      </c>
      <c r="AA693" s="2">
        <f>IFERROR(INDEX('Holiday Schedule'!$D$3:$D$24,MATCH(Total_StdO_Customers!A693,'Holiday Schedule'!$C$3:$C$24,0)),0)</f>
        <v>0</v>
      </c>
      <c r="AB693" s="2">
        <f t="shared" si="80"/>
        <v>7</v>
      </c>
      <c r="AE693" s="5">
        <f t="shared" si="81"/>
        <v>0</v>
      </c>
      <c r="AG693" s="2">
        <f t="shared" si="82"/>
        <v>11</v>
      </c>
      <c r="AH693" s="2">
        <f t="shared" si="83"/>
        <v>2025</v>
      </c>
      <c r="AJ693" s="5">
        <f t="shared" si="84"/>
        <v>0</v>
      </c>
      <c r="AK693" s="2" t="str">
        <f t="shared" si="85"/>
        <v/>
      </c>
    </row>
    <row r="694" spans="1:37" ht="12.75" x14ac:dyDescent="0.2">
      <c r="A694" s="4">
        <v>45977</v>
      </c>
      <c r="AA694" s="2">
        <f>IFERROR(INDEX('Holiday Schedule'!$D$3:$D$24,MATCH(Total_StdO_Customers!A694,'Holiday Schedule'!$C$3:$C$24,0)),0)</f>
        <v>0</v>
      </c>
      <c r="AB694" s="2">
        <f t="shared" si="80"/>
        <v>1</v>
      </c>
      <c r="AE694" s="5">
        <f t="shared" si="81"/>
        <v>0</v>
      </c>
      <c r="AG694" s="2">
        <f t="shared" si="82"/>
        <v>11</v>
      </c>
      <c r="AH694" s="2">
        <f t="shared" si="83"/>
        <v>2025</v>
      </c>
      <c r="AJ694" s="5">
        <f t="shared" si="84"/>
        <v>0</v>
      </c>
      <c r="AK694" s="2" t="str">
        <f t="shared" si="85"/>
        <v/>
      </c>
    </row>
    <row r="695" spans="1:37" ht="12.75" x14ac:dyDescent="0.2">
      <c r="A695" s="4">
        <v>45978</v>
      </c>
      <c r="AA695" s="2">
        <f>IFERROR(INDEX('Holiday Schedule'!$D$3:$D$24,MATCH(Total_StdO_Customers!A695,'Holiday Schedule'!$C$3:$C$24,0)),0)</f>
        <v>0</v>
      </c>
      <c r="AB695" s="2">
        <f t="shared" si="80"/>
        <v>2</v>
      </c>
      <c r="AE695" s="5">
        <f t="shared" si="81"/>
        <v>0</v>
      </c>
      <c r="AG695" s="2">
        <f t="shared" si="82"/>
        <v>11</v>
      </c>
      <c r="AH695" s="2">
        <f t="shared" si="83"/>
        <v>2025</v>
      </c>
      <c r="AJ695" s="5">
        <f t="shared" si="84"/>
        <v>0</v>
      </c>
      <c r="AK695" s="2" t="str">
        <f t="shared" si="85"/>
        <v/>
      </c>
    </row>
    <row r="696" spans="1:37" ht="12.75" x14ac:dyDescent="0.2">
      <c r="A696" s="4">
        <v>45979</v>
      </c>
      <c r="AA696" s="2">
        <f>IFERROR(INDEX('Holiday Schedule'!$D$3:$D$24,MATCH(Total_StdO_Customers!A696,'Holiday Schedule'!$C$3:$C$24,0)),0)</f>
        <v>0</v>
      </c>
      <c r="AB696" s="2">
        <f t="shared" si="80"/>
        <v>3</v>
      </c>
      <c r="AE696" s="5">
        <f t="shared" si="81"/>
        <v>0</v>
      </c>
      <c r="AG696" s="2">
        <f t="shared" si="82"/>
        <v>11</v>
      </c>
      <c r="AH696" s="2">
        <f t="shared" si="83"/>
        <v>2025</v>
      </c>
      <c r="AJ696" s="5">
        <f t="shared" si="84"/>
        <v>0</v>
      </c>
      <c r="AK696" s="2" t="str">
        <f t="shared" si="85"/>
        <v/>
      </c>
    </row>
    <row r="697" spans="1:37" ht="12.75" x14ac:dyDescent="0.2">
      <c r="A697" s="4">
        <v>45980</v>
      </c>
      <c r="AA697" s="2">
        <f>IFERROR(INDEX('Holiday Schedule'!$D$3:$D$24,MATCH(Total_StdO_Customers!A697,'Holiday Schedule'!$C$3:$C$24,0)),0)</f>
        <v>0</v>
      </c>
      <c r="AB697" s="2">
        <f t="shared" si="80"/>
        <v>4</v>
      </c>
      <c r="AE697" s="5">
        <f t="shared" si="81"/>
        <v>0</v>
      </c>
      <c r="AG697" s="2">
        <f t="shared" si="82"/>
        <v>11</v>
      </c>
      <c r="AH697" s="2">
        <f t="shared" si="83"/>
        <v>2025</v>
      </c>
      <c r="AJ697" s="5">
        <f t="shared" si="84"/>
        <v>0</v>
      </c>
      <c r="AK697" s="2" t="str">
        <f t="shared" si="85"/>
        <v/>
      </c>
    </row>
    <row r="698" spans="1:37" ht="12.75" x14ac:dyDescent="0.2">
      <c r="A698" s="4">
        <v>45981</v>
      </c>
      <c r="AA698" s="2">
        <f>IFERROR(INDEX('Holiday Schedule'!$D$3:$D$24,MATCH(Total_StdO_Customers!A698,'Holiday Schedule'!$C$3:$C$24,0)),0)</f>
        <v>0</v>
      </c>
      <c r="AB698" s="2">
        <f t="shared" si="80"/>
        <v>5</v>
      </c>
      <c r="AE698" s="5">
        <f t="shared" si="81"/>
        <v>0</v>
      </c>
      <c r="AG698" s="2">
        <f t="shared" si="82"/>
        <v>11</v>
      </c>
      <c r="AH698" s="2">
        <f t="shared" si="83"/>
        <v>2025</v>
      </c>
      <c r="AJ698" s="5">
        <f t="shared" si="84"/>
        <v>0</v>
      </c>
      <c r="AK698" s="2" t="str">
        <f t="shared" si="85"/>
        <v/>
      </c>
    </row>
    <row r="699" spans="1:37" ht="12.75" x14ac:dyDescent="0.2">
      <c r="A699" s="4">
        <v>45982</v>
      </c>
      <c r="AA699" s="2">
        <f>IFERROR(INDEX('Holiday Schedule'!$D$3:$D$24,MATCH(Total_StdO_Customers!A699,'Holiday Schedule'!$C$3:$C$24,0)),0)</f>
        <v>0</v>
      </c>
      <c r="AB699" s="2">
        <f t="shared" si="80"/>
        <v>6</v>
      </c>
      <c r="AE699" s="5">
        <f t="shared" si="81"/>
        <v>0</v>
      </c>
      <c r="AG699" s="2">
        <f t="shared" si="82"/>
        <v>11</v>
      </c>
      <c r="AH699" s="2">
        <f t="shared" si="83"/>
        <v>2025</v>
      </c>
      <c r="AJ699" s="5">
        <f t="shared" si="84"/>
        <v>0</v>
      </c>
      <c r="AK699" s="2" t="str">
        <f t="shared" si="85"/>
        <v/>
      </c>
    </row>
    <row r="700" spans="1:37" ht="12.75" x14ac:dyDescent="0.2">
      <c r="A700" s="4">
        <v>45983</v>
      </c>
      <c r="AA700" s="2">
        <f>IFERROR(INDEX('Holiday Schedule'!$D$3:$D$24,MATCH(Total_StdO_Customers!A700,'Holiday Schedule'!$C$3:$C$24,0)),0)</f>
        <v>0</v>
      </c>
      <c r="AB700" s="2">
        <f t="shared" si="80"/>
        <v>7</v>
      </c>
      <c r="AE700" s="5">
        <f t="shared" si="81"/>
        <v>0</v>
      </c>
      <c r="AG700" s="2">
        <f t="shared" si="82"/>
        <v>11</v>
      </c>
      <c r="AH700" s="2">
        <f t="shared" si="83"/>
        <v>2025</v>
      </c>
      <c r="AJ700" s="5">
        <f t="shared" si="84"/>
        <v>0</v>
      </c>
      <c r="AK700" s="2" t="str">
        <f t="shared" si="85"/>
        <v/>
      </c>
    </row>
    <row r="701" spans="1:37" ht="12.75" x14ac:dyDescent="0.2">
      <c r="A701" s="4">
        <v>45984</v>
      </c>
      <c r="AA701" s="2">
        <f>IFERROR(INDEX('Holiday Schedule'!$D$3:$D$24,MATCH(Total_StdO_Customers!A701,'Holiday Schedule'!$C$3:$C$24,0)),0)</f>
        <v>0</v>
      </c>
      <c r="AB701" s="2">
        <f t="shared" si="80"/>
        <v>1</v>
      </c>
      <c r="AE701" s="5">
        <f t="shared" si="81"/>
        <v>0</v>
      </c>
      <c r="AG701" s="2">
        <f t="shared" si="82"/>
        <v>11</v>
      </c>
      <c r="AH701" s="2">
        <f t="shared" si="83"/>
        <v>2025</v>
      </c>
      <c r="AJ701" s="5">
        <f t="shared" si="84"/>
        <v>0</v>
      </c>
      <c r="AK701" s="2" t="str">
        <f t="shared" si="85"/>
        <v/>
      </c>
    </row>
    <row r="702" spans="1:37" ht="12.75" x14ac:dyDescent="0.2">
      <c r="A702" s="4">
        <v>45985</v>
      </c>
      <c r="AA702" s="2">
        <f>IFERROR(INDEX('Holiday Schedule'!$D$3:$D$24,MATCH(Total_StdO_Customers!A702,'Holiday Schedule'!$C$3:$C$24,0)),0)</f>
        <v>0</v>
      </c>
      <c r="AB702" s="2">
        <f t="shared" si="80"/>
        <v>2</v>
      </c>
      <c r="AE702" s="5">
        <f t="shared" si="81"/>
        <v>0</v>
      </c>
      <c r="AG702" s="2">
        <f t="shared" si="82"/>
        <v>11</v>
      </c>
      <c r="AH702" s="2">
        <f t="shared" si="83"/>
        <v>2025</v>
      </c>
      <c r="AJ702" s="5">
        <f t="shared" si="84"/>
        <v>0</v>
      </c>
      <c r="AK702" s="2" t="str">
        <f t="shared" si="85"/>
        <v/>
      </c>
    </row>
    <row r="703" spans="1:37" ht="12.75" x14ac:dyDescent="0.2">
      <c r="A703" s="4">
        <v>45986</v>
      </c>
      <c r="AA703" s="2">
        <f>IFERROR(INDEX('Holiday Schedule'!$D$3:$D$24,MATCH(Total_StdO_Customers!A703,'Holiday Schedule'!$C$3:$C$24,0)),0)</f>
        <v>0</v>
      </c>
      <c r="AB703" s="2">
        <f t="shared" si="80"/>
        <v>3</v>
      </c>
      <c r="AE703" s="5">
        <f t="shared" si="81"/>
        <v>0</v>
      </c>
      <c r="AG703" s="2">
        <f t="shared" si="82"/>
        <v>11</v>
      </c>
      <c r="AH703" s="2">
        <f t="shared" si="83"/>
        <v>2025</v>
      </c>
      <c r="AJ703" s="5">
        <f t="shared" si="84"/>
        <v>0</v>
      </c>
      <c r="AK703" s="2" t="str">
        <f t="shared" si="85"/>
        <v/>
      </c>
    </row>
    <row r="704" spans="1:37" ht="12.75" x14ac:dyDescent="0.2">
      <c r="A704" s="4">
        <v>45987</v>
      </c>
      <c r="AA704" s="2">
        <f>IFERROR(INDEX('Holiday Schedule'!$D$3:$D$24,MATCH(Total_StdO_Customers!A704,'Holiday Schedule'!$C$3:$C$24,0)),0)</f>
        <v>0</v>
      </c>
      <c r="AB704" s="2">
        <f t="shared" si="80"/>
        <v>4</v>
      </c>
      <c r="AE704" s="5">
        <f t="shared" si="81"/>
        <v>0</v>
      </c>
      <c r="AG704" s="2">
        <f t="shared" si="82"/>
        <v>11</v>
      </c>
      <c r="AH704" s="2">
        <f t="shared" si="83"/>
        <v>2025</v>
      </c>
      <c r="AJ704" s="5">
        <f t="shared" si="84"/>
        <v>0</v>
      </c>
      <c r="AK704" s="2" t="str">
        <f t="shared" si="85"/>
        <v/>
      </c>
    </row>
    <row r="705" spans="1:37" ht="12.75" x14ac:dyDescent="0.2">
      <c r="A705" s="4">
        <v>45988</v>
      </c>
      <c r="AA705" s="2">
        <f>IFERROR(INDEX('Holiday Schedule'!$D$3:$D$24,MATCH(Total_StdO_Customers!A705,'Holiday Schedule'!$C$3:$C$24,0)),0)</f>
        <v>1</v>
      </c>
      <c r="AB705" s="2">
        <f t="shared" si="80"/>
        <v>5</v>
      </c>
      <c r="AE705" s="5">
        <f t="shared" si="81"/>
        <v>0</v>
      </c>
      <c r="AG705" s="2">
        <f t="shared" si="82"/>
        <v>11</v>
      </c>
      <c r="AH705" s="2">
        <f t="shared" si="83"/>
        <v>2025</v>
      </c>
      <c r="AJ705" s="5">
        <f t="shared" si="84"/>
        <v>0</v>
      </c>
      <c r="AK705" s="2" t="str">
        <f t="shared" si="85"/>
        <v/>
      </c>
    </row>
    <row r="706" spans="1:37" ht="12.75" x14ac:dyDescent="0.2">
      <c r="A706" s="4">
        <v>45989</v>
      </c>
      <c r="AA706" s="2">
        <f>IFERROR(INDEX('Holiday Schedule'!$D$3:$D$24,MATCH(Total_StdO_Customers!A706,'Holiday Schedule'!$C$3:$C$24,0)),0)</f>
        <v>1</v>
      </c>
      <c r="AB706" s="2">
        <f t="shared" si="80"/>
        <v>6</v>
      </c>
      <c r="AE706" s="5">
        <f t="shared" si="81"/>
        <v>0</v>
      </c>
      <c r="AG706" s="2">
        <f t="shared" si="82"/>
        <v>11</v>
      </c>
      <c r="AH706" s="2">
        <f t="shared" si="83"/>
        <v>2025</v>
      </c>
      <c r="AJ706" s="5">
        <f t="shared" si="84"/>
        <v>0</v>
      </c>
      <c r="AK706" s="2" t="str">
        <f t="shared" si="85"/>
        <v/>
      </c>
    </row>
    <row r="707" spans="1:37" ht="12.75" x14ac:dyDescent="0.2">
      <c r="A707" s="4">
        <v>45990</v>
      </c>
      <c r="AA707" s="2">
        <f>IFERROR(INDEX('Holiday Schedule'!$D$3:$D$24,MATCH(Total_StdO_Customers!A707,'Holiday Schedule'!$C$3:$C$24,0)),0)</f>
        <v>0</v>
      </c>
      <c r="AB707" s="2">
        <f t="shared" si="80"/>
        <v>7</v>
      </c>
      <c r="AE707" s="5">
        <f t="shared" si="81"/>
        <v>0</v>
      </c>
      <c r="AG707" s="2">
        <f t="shared" si="82"/>
        <v>11</v>
      </c>
      <c r="AH707" s="2">
        <f t="shared" si="83"/>
        <v>2025</v>
      </c>
      <c r="AJ707" s="5">
        <f t="shared" si="84"/>
        <v>0</v>
      </c>
      <c r="AK707" s="2" t="str">
        <f t="shared" si="85"/>
        <v/>
      </c>
    </row>
    <row r="708" spans="1:37" ht="12.75" x14ac:dyDescent="0.2">
      <c r="A708" s="4">
        <v>45991</v>
      </c>
      <c r="AA708" s="2">
        <f>IFERROR(INDEX('Holiday Schedule'!$D$3:$D$24,MATCH(Total_StdO_Customers!A708,'Holiday Schedule'!$C$3:$C$24,0)),0)</f>
        <v>0</v>
      </c>
      <c r="AB708" s="2">
        <f t="shared" si="80"/>
        <v>1</v>
      </c>
      <c r="AE708" s="5">
        <f t="shared" si="81"/>
        <v>0</v>
      </c>
      <c r="AG708" s="2">
        <f t="shared" si="82"/>
        <v>11</v>
      </c>
      <c r="AH708" s="2">
        <f t="shared" si="83"/>
        <v>2025</v>
      </c>
      <c r="AJ708" s="5">
        <f t="shared" si="84"/>
        <v>0</v>
      </c>
      <c r="AK708" s="2" t="str">
        <f t="shared" si="85"/>
        <v/>
      </c>
    </row>
    <row r="709" spans="1:37" ht="12.75" x14ac:dyDescent="0.2">
      <c r="A709" s="4">
        <v>45992</v>
      </c>
      <c r="AA709" s="2">
        <f>IFERROR(INDEX('Holiday Schedule'!$D$3:$D$24,MATCH(Total_StdO_Customers!A709,'Holiday Schedule'!$C$3:$C$24,0)),0)</f>
        <v>0</v>
      </c>
      <c r="AB709" s="2">
        <f t="shared" si="80"/>
        <v>2</v>
      </c>
      <c r="AE709" s="5">
        <f t="shared" si="81"/>
        <v>0</v>
      </c>
      <c r="AG709" s="2">
        <f t="shared" si="82"/>
        <v>12</v>
      </c>
      <c r="AH709" s="2">
        <f t="shared" si="83"/>
        <v>2025</v>
      </c>
      <c r="AJ709" s="5">
        <f t="shared" si="84"/>
        <v>0</v>
      </c>
      <c r="AK709" s="2" t="str">
        <f t="shared" si="85"/>
        <v/>
      </c>
    </row>
    <row r="710" spans="1:37" ht="12.75" x14ac:dyDescent="0.2">
      <c r="A710" s="4">
        <v>45993</v>
      </c>
      <c r="AA710" s="2">
        <f>IFERROR(INDEX('Holiday Schedule'!$D$3:$D$24,MATCH(Total_StdO_Customers!A710,'Holiday Schedule'!$C$3:$C$24,0)),0)</f>
        <v>0</v>
      </c>
      <c r="AB710" s="2">
        <f t="shared" si="80"/>
        <v>3</v>
      </c>
      <c r="AE710" s="5">
        <f t="shared" si="81"/>
        <v>0</v>
      </c>
      <c r="AG710" s="2">
        <f t="shared" si="82"/>
        <v>12</v>
      </c>
      <c r="AH710" s="2">
        <f t="shared" si="83"/>
        <v>2025</v>
      </c>
      <c r="AJ710" s="5">
        <f t="shared" si="84"/>
        <v>0</v>
      </c>
      <c r="AK710" s="2" t="str">
        <f t="shared" si="85"/>
        <v/>
      </c>
    </row>
    <row r="711" spans="1:37" ht="12.75" x14ac:dyDescent="0.2">
      <c r="A711" s="4">
        <v>45994</v>
      </c>
      <c r="AA711" s="2">
        <f>IFERROR(INDEX('Holiday Schedule'!$D$3:$D$24,MATCH(Total_StdO_Customers!A711,'Holiday Schedule'!$C$3:$C$24,0)),0)</f>
        <v>0</v>
      </c>
      <c r="AB711" s="2">
        <f t="shared" si="80"/>
        <v>4</v>
      </c>
      <c r="AE711" s="5">
        <f t="shared" si="81"/>
        <v>0</v>
      </c>
      <c r="AG711" s="2">
        <f t="shared" si="82"/>
        <v>12</v>
      </c>
      <c r="AH711" s="2">
        <f t="shared" si="83"/>
        <v>2025</v>
      </c>
      <c r="AJ711" s="5">
        <f t="shared" si="84"/>
        <v>0</v>
      </c>
      <c r="AK711" s="2" t="str">
        <f t="shared" si="85"/>
        <v/>
      </c>
    </row>
    <row r="712" spans="1:37" ht="12.75" x14ac:dyDescent="0.2">
      <c r="A712" s="4">
        <v>45995</v>
      </c>
      <c r="AA712" s="2">
        <f>IFERROR(INDEX('Holiday Schedule'!$D$3:$D$24,MATCH(Total_StdO_Customers!A712,'Holiday Schedule'!$C$3:$C$24,0)),0)</f>
        <v>0</v>
      </c>
      <c r="AB712" s="2">
        <f t="shared" si="80"/>
        <v>5</v>
      </c>
      <c r="AE712" s="5">
        <f t="shared" si="81"/>
        <v>0</v>
      </c>
      <c r="AG712" s="2">
        <f t="shared" si="82"/>
        <v>12</v>
      </c>
      <c r="AH712" s="2">
        <f t="shared" si="83"/>
        <v>2025</v>
      </c>
      <c r="AJ712" s="5">
        <f t="shared" si="84"/>
        <v>0</v>
      </c>
      <c r="AK712" s="2" t="str">
        <f t="shared" si="85"/>
        <v/>
      </c>
    </row>
    <row r="713" spans="1:37" ht="12.75" x14ac:dyDescent="0.2">
      <c r="A713" s="4">
        <v>45996</v>
      </c>
      <c r="AA713" s="2">
        <f>IFERROR(INDEX('Holiday Schedule'!$D$3:$D$24,MATCH(Total_StdO_Customers!A713,'Holiday Schedule'!$C$3:$C$24,0)),0)</f>
        <v>0</v>
      </c>
      <c r="AB713" s="2">
        <f t="shared" si="80"/>
        <v>6</v>
      </c>
      <c r="AE713" s="5">
        <f t="shared" si="81"/>
        <v>0</v>
      </c>
      <c r="AG713" s="2">
        <f t="shared" si="82"/>
        <v>12</v>
      </c>
      <c r="AH713" s="2">
        <f t="shared" si="83"/>
        <v>2025</v>
      </c>
      <c r="AJ713" s="5">
        <f t="shared" si="84"/>
        <v>0</v>
      </c>
      <c r="AK713" s="2" t="str">
        <f t="shared" si="85"/>
        <v/>
      </c>
    </row>
    <row r="714" spans="1:37" ht="12.75" x14ac:dyDescent="0.2">
      <c r="A714" s="4">
        <v>45997</v>
      </c>
      <c r="AA714" s="2">
        <f>IFERROR(INDEX('Holiday Schedule'!$D$3:$D$24,MATCH(Total_StdO_Customers!A714,'Holiday Schedule'!$C$3:$C$24,0)),0)</f>
        <v>0</v>
      </c>
      <c r="AB714" s="2">
        <f t="shared" ref="AB714:AB739" si="86">WEEKDAY(A714)</f>
        <v>7</v>
      </c>
      <c r="AE714" s="5">
        <f t="shared" ref="AE714:AE739" si="87">SUM(B714:Y714)</f>
        <v>0</v>
      </c>
      <c r="AG714" s="2">
        <f t="shared" ref="AG714:AG739" si="88">MONTH(A714)</f>
        <v>12</v>
      </c>
      <c r="AH714" s="2">
        <f t="shared" ref="AH714:AH739" si="89">YEAR(A714)</f>
        <v>2025</v>
      </c>
      <c r="AJ714" s="5">
        <f t="shared" ref="AJ714:AJ739" si="90">MAX(B714:Y714)</f>
        <v>0</v>
      </c>
      <c r="AK714" s="2" t="str">
        <f t="shared" ref="AK714:AK739" si="91">IF(AE714&gt;0,INDEX(B$8:Y$8,MATCH(AJ714,B714:Y714,0)),"")</f>
        <v/>
      </c>
    </row>
    <row r="715" spans="1:37" ht="12.75" x14ac:dyDescent="0.2">
      <c r="A715" s="4">
        <v>45998</v>
      </c>
      <c r="AA715" s="2">
        <f>IFERROR(INDEX('Holiday Schedule'!$D$3:$D$24,MATCH(Total_StdO_Customers!A715,'Holiday Schedule'!$C$3:$C$24,0)),0)</f>
        <v>0</v>
      </c>
      <c r="AB715" s="2">
        <f t="shared" si="86"/>
        <v>1</v>
      </c>
      <c r="AE715" s="5">
        <f t="shared" si="87"/>
        <v>0</v>
      </c>
      <c r="AG715" s="2">
        <f t="shared" si="88"/>
        <v>12</v>
      </c>
      <c r="AH715" s="2">
        <f t="shared" si="89"/>
        <v>2025</v>
      </c>
      <c r="AJ715" s="5">
        <f t="shared" si="90"/>
        <v>0</v>
      </c>
      <c r="AK715" s="2" t="str">
        <f t="shared" si="91"/>
        <v/>
      </c>
    </row>
    <row r="716" spans="1:37" ht="12.75" x14ac:dyDescent="0.2">
      <c r="A716" s="4">
        <v>45999</v>
      </c>
      <c r="AA716" s="2">
        <f>IFERROR(INDEX('Holiday Schedule'!$D$3:$D$24,MATCH(Total_StdO_Customers!A716,'Holiday Schedule'!$C$3:$C$24,0)),0)</f>
        <v>0</v>
      </c>
      <c r="AB716" s="2">
        <f t="shared" si="86"/>
        <v>2</v>
      </c>
      <c r="AE716" s="5">
        <f t="shared" si="87"/>
        <v>0</v>
      </c>
      <c r="AG716" s="2">
        <f t="shared" si="88"/>
        <v>12</v>
      </c>
      <c r="AH716" s="2">
        <f t="shared" si="89"/>
        <v>2025</v>
      </c>
      <c r="AJ716" s="5">
        <f t="shared" si="90"/>
        <v>0</v>
      </c>
      <c r="AK716" s="2" t="str">
        <f t="shared" si="91"/>
        <v/>
      </c>
    </row>
    <row r="717" spans="1:37" ht="12.75" x14ac:dyDescent="0.2">
      <c r="A717" s="4">
        <v>46000</v>
      </c>
      <c r="AA717" s="2">
        <f>IFERROR(INDEX('Holiday Schedule'!$D$3:$D$24,MATCH(Total_StdO_Customers!A717,'Holiday Schedule'!$C$3:$C$24,0)),0)</f>
        <v>0</v>
      </c>
      <c r="AB717" s="2">
        <f t="shared" si="86"/>
        <v>3</v>
      </c>
      <c r="AE717" s="5">
        <f t="shared" si="87"/>
        <v>0</v>
      </c>
      <c r="AG717" s="2">
        <f t="shared" si="88"/>
        <v>12</v>
      </c>
      <c r="AH717" s="2">
        <f t="shared" si="89"/>
        <v>2025</v>
      </c>
      <c r="AJ717" s="5">
        <f t="shared" si="90"/>
        <v>0</v>
      </c>
      <c r="AK717" s="2" t="str">
        <f t="shared" si="91"/>
        <v/>
      </c>
    </row>
    <row r="718" spans="1:37" ht="12.75" x14ac:dyDescent="0.2">
      <c r="A718" s="4">
        <v>46001</v>
      </c>
      <c r="AA718" s="2">
        <f>IFERROR(INDEX('Holiday Schedule'!$D$3:$D$24,MATCH(Total_StdO_Customers!A718,'Holiday Schedule'!$C$3:$C$24,0)),0)</f>
        <v>0</v>
      </c>
      <c r="AB718" s="2">
        <f t="shared" si="86"/>
        <v>4</v>
      </c>
      <c r="AE718" s="5">
        <f t="shared" si="87"/>
        <v>0</v>
      </c>
      <c r="AG718" s="2">
        <f t="shared" si="88"/>
        <v>12</v>
      </c>
      <c r="AH718" s="2">
        <f t="shared" si="89"/>
        <v>2025</v>
      </c>
      <c r="AJ718" s="5">
        <f t="shared" si="90"/>
        <v>0</v>
      </c>
      <c r="AK718" s="2" t="str">
        <f t="shared" si="91"/>
        <v/>
      </c>
    </row>
    <row r="719" spans="1:37" ht="12.75" x14ac:dyDescent="0.2">
      <c r="A719" s="4">
        <v>46002</v>
      </c>
      <c r="AA719" s="2">
        <f>IFERROR(INDEX('Holiday Schedule'!$D$3:$D$24,MATCH(Total_StdO_Customers!A719,'Holiday Schedule'!$C$3:$C$24,0)),0)</f>
        <v>1</v>
      </c>
      <c r="AB719" s="2">
        <f t="shared" si="86"/>
        <v>5</v>
      </c>
      <c r="AE719" s="5">
        <f t="shared" si="87"/>
        <v>0</v>
      </c>
      <c r="AG719" s="2">
        <f t="shared" si="88"/>
        <v>12</v>
      </c>
      <c r="AH719" s="2">
        <f t="shared" si="89"/>
        <v>2025</v>
      </c>
      <c r="AJ719" s="5">
        <f t="shared" si="90"/>
        <v>0</v>
      </c>
      <c r="AK719" s="2" t="str">
        <f t="shared" si="91"/>
        <v/>
      </c>
    </row>
    <row r="720" spans="1:37" ht="12.75" x14ac:dyDescent="0.2">
      <c r="A720" s="4">
        <v>46003</v>
      </c>
      <c r="AA720" s="2">
        <f>IFERROR(INDEX('Holiday Schedule'!$D$3:$D$24,MATCH(Total_StdO_Customers!A720,'Holiday Schedule'!$C$3:$C$24,0)),0)</f>
        <v>0</v>
      </c>
      <c r="AB720" s="2">
        <f t="shared" si="86"/>
        <v>6</v>
      </c>
      <c r="AE720" s="5">
        <f t="shared" si="87"/>
        <v>0</v>
      </c>
      <c r="AG720" s="2">
        <f t="shared" si="88"/>
        <v>12</v>
      </c>
      <c r="AH720" s="2">
        <f t="shared" si="89"/>
        <v>2025</v>
      </c>
      <c r="AJ720" s="5">
        <f t="shared" si="90"/>
        <v>0</v>
      </c>
      <c r="AK720" s="2" t="str">
        <f t="shared" si="91"/>
        <v/>
      </c>
    </row>
    <row r="721" spans="1:37" ht="12.75" x14ac:dyDescent="0.2">
      <c r="A721" s="4">
        <v>46004</v>
      </c>
      <c r="AA721" s="2">
        <f>IFERROR(INDEX('Holiday Schedule'!$D$3:$D$24,MATCH(Total_StdO_Customers!A721,'Holiday Schedule'!$C$3:$C$24,0)),0)</f>
        <v>0</v>
      </c>
      <c r="AB721" s="2">
        <f t="shared" si="86"/>
        <v>7</v>
      </c>
      <c r="AE721" s="5">
        <f t="shared" si="87"/>
        <v>0</v>
      </c>
      <c r="AG721" s="2">
        <f t="shared" si="88"/>
        <v>12</v>
      </c>
      <c r="AH721" s="2">
        <f t="shared" si="89"/>
        <v>2025</v>
      </c>
      <c r="AJ721" s="5">
        <f t="shared" si="90"/>
        <v>0</v>
      </c>
      <c r="AK721" s="2" t="str">
        <f t="shared" si="91"/>
        <v/>
      </c>
    </row>
    <row r="722" spans="1:37" ht="12.75" x14ac:dyDescent="0.2">
      <c r="A722" s="4">
        <v>46005</v>
      </c>
      <c r="AA722" s="2">
        <f>IFERROR(INDEX('Holiday Schedule'!$D$3:$D$24,MATCH(Total_StdO_Customers!A722,'Holiday Schedule'!$C$3:$C$24,0)),0)</f>
        <v>0</v>
      </c>
      <c r="AB722" s="2">
        <f t="shared" si="86"/>
        <v>1</v>
      </c>
      <c r="AE722" s="5">
        <f t="shared" si="87"/>
        <v>0</v>
      </c>
      <c r="AG722" s="2">
        <f t="shared" si="88"/>
        <v>12</v>
      </c>
      <c r="AH722" s="2">
        <f t="shared" si="89"/>
        <v>2025</v>
      </c>
      <c r="AJ722" s="5">
        <f t="shared" si="90"/>
        <v>0</v>
      </c>
      <c r="AK722" s="2" t="str">
        <f t="shared" si="91"/>
        <v/>
      </c>
    </row>
    <row r="723" spans="1:37" ht="12.75" x14ac:dyDescent="0.2">
      <c r="A723" s="4">
        <v>46006</v>
      </c>
      <c r="AA723" s="2">
        <f>IFERROR(INDEX('Holiday Schedule'!$D$3:$D$24,MATCH(Total_StdO_Customers!A723,'Holiday Schedule'!$C$3:$C$24,0)),0)</f>
        <v>0</v>
      </c>
      <c r="AB723" s="2">
        <f t="shared" si="86"/>
        <v>2</v>
      </c>
      <c r="AE723" s="5">
        <f t="shared" si="87"/>
        <v>0</v>
      </c>
      <c r="AG723" s="2">
        <f t="shared" si="88"/>
        <v>12</v>
      </c>
      <c r="AH723" s="2">
        <f t="shared" si="89"/>
        <v>2025</v>
      </c>
      <c r="AJ723" s="5">
        <f t="shared" si="90"/>
        <v>0</v>
      </c>
      <c r="AK723" s="2" t="str">
        <f t="shared" si="91"/>
        <v/>
      </c>
    </row>
    <row r="724" spans="1:37" ht="12.75" x14ac:dyDescent="0.2">
      <c r="A724" s="4">
        <v>46007</v>
      </c>
      <c r="AA724" s="2">
        <f>IFERROR(INDEX('Holiday Schedule'!$D$3:$D$24,MATCH(Total_StdO_Customers!A724,'Holiday Schedule'!$C$3:$C$24,0)),0)</f>
        <v>0</v>
      </c>
      <c r="AB724" s="2">
        <f t="shared" si="86"/>
        <v>3</v>
      </c>
      <c r="AE724" s="5">
        <f t="shared" si="87"/>
        <v>0</v>
      </c>
      <c r="AG724" s="2">
        <f t="shared" si="88"/>
        <v>12</v>
      </c>
      <c r="AH724" s="2">
        <f t="shared" si="89"/>
        <v>2025</v>
      </c>
      <c r="AJ724" s="5">
        <f t="shared" si="90"/>
        <v>0</v>
      </c>
      <c r="AK724" s="2" t="str">
        <f t="shared" si="91"/>
        <v/>
      </c>
    </row>
    <row r="725" spans="1:37" ht="12.75" x14ac:dyDescent="0.2">
      <c r="A725" s="4">
        <v>46008</v>
      </c>
      <c r="AA725" s="2">
        <f>IFERROR(INDEX('Holiday Schedule'!$D$3:$D$24,MATCH(Total_StdO_Customers!A725,'Holiday Schedule'!$C$3:$C$24,0)),0)</f>
        <v>0</v>
      </c>
      <c r="AB725" s="2">
        <f t="shared" si="86"/>
        <v>4</v>
      </c>
      <c r="AE725" s="5">
        <f t="shared" si="87"/>
        <v>0</v>
      </c>
      <c r="AG725" s="2">
        <f t="shared" si="88"/>
        <v>12</v>
      </c>
      <c r="AH725" s="2">
        <f t="shared" si="89"/>
        <v>2025</v>
      </c>
      <c r="AJ725" s="5">
        <f t="shared" si="90"/>
        <v>0</v>
      </c>
      <c r="AK725" s="2" t="str">
        <f t="shared" si="91"/>
        <v/>
      </c>
    </row>
    <row r="726" spans="1:37" ht="12.75" x14ac:dyDescent="0.2">
      <c r="A726" s="4">
        <v>46009</v>
      </c>
      <c r="AA726" s="2">
        <f>IFERROR(INDEX('Holiday Schedule'!$D$3:$D$24,MATCH(Total_StdO_Customers!A726,'Holiday Schedule'!$C$3:$C$24,0)),0)</f>
        <v>0</v>
      </c>
      <c r="AB726" s="2">
        <f t="shared" si="86"/>
        <v>5</v>
      </c>
      <c r="AE726" s="5">
        <f t="shared" si="87"/>
        <v>0</v>
      </c>
      <c r="AG726" s="2">
        <f t="shared" si="88"/>
        <v>12</v>
      </c>
      <c r="AH726" s="2">
        <f t="shared" si="89"/>
        <v>2025</v>
      </c>
      <c r="AJ726" s="5">
        <f t="shared" si="90"/>
        <v>0</v>
      </c>
      <c r="AK726" s="2" t="str">
        <f t="shared" si="91"/>
        <v/>
      </c>
    </row>
    <row r="727" spans="1:37" ht="12.75" x14ac:dyDescent="0.2">
      <c r="A727" s="4">
        <v>46010</v>
      </c>
      <c r="AA727" s="2">
        <f>IFERROR(INDEX('Holiday Schedule'!$D$3:$D$24,MATCH(Total_StdO_Customers!A727,'Holiday Schedule'!$C$3:$C$24,0)),0)</f>
        <v>0</v>
      </c>
      <c r="AB727" s="2">
        <f t="shared" si="86"/>
        <v>6</v>
      </c>
      <c r="AE727" s="5">
        <f t="shared" si="87"/>
        <v>0</v>
      </c>
      <c r="AG727" s="2">
        <f t="shared" si="88"/>
        <v>12</v>
      </c>
      <c r="AH727" s="2">
        <f t="shared" si="89"/>
        <v>2025</v>
      </c>
      <c r="AJ727" s="5">
        <f t="shared" si="90"/>
        <v>0</v>
      </c>
      <c r="AK727" s="2" t="str">
        <f t="shared" si="91"/>
        <v/>
      </c>
    </row>
    <row r="728" spans="1:37" ht="12.75" x14ac:dyDescent="0.2">
      <c r="A728" s="4">
        <v>46011</v>
      </c>
      <c r="AA728" s="2">
        <f>IFERROR(INDEX('Holiday Schedule'!$D$3:$D$24,MATCH(Total_StdO_Customers!A728,'Holiday Schedule'!$C$3:$C$24,0)),0)</f>
        <v>0</v>
      </c>
      <c r="AB728" s="2">
        <f t="shared" si="86"/>
        <v>7</v>
      </c>
      <c r="AE728" s="5">
        <f t="shared" si="87"/>
        <v>0</v>
      </c>
      <c r="AG728" s="2">
        <f t="shared" si="88"/>
        <v>12</v>
      </c>
      <c r="AH728" s="2">
        <f t="shared" si="89"/>
        <v>2025</v>
      </c>
      <c r="AJ728" s="5">
        <f t="shared" si="90"/>
        <v>0</v>
      </c>
      <c r="AK728" s="2" t="str">
        <f t="shared" si="91"/>
        <v/>
      </c>
    </row>
    <row r="729" spans="1:37" ht="12.75" x14ac:dyDescent="0.2">
      <c r="A729" s="4">
        <v>46012</v>
      </c>
      <c r="AA729" s="2">
        <f>IFERROR(INDEX('Holiday Schedule'!$D$3:$D$24,MATCH(Total_StdO_Customers!A729,'Holiday Schedule'!$C$3:$C$24,0)),0)</f>
        <v>0</v>
      </c>
      <c r="AB729" s="2">
        <f t="shared" si="86"/>
        <v>1</v>
      </c>
      <c r="AE729" s="5">
        <f t="shared" si="87"/>
        <v>0</v>
      </c>
      <c r="AG729" s="2">
        <f t="shared" si="88"/>
        <v>12</v>
      </c>
      <c r="AH729" s="2">
        <f t="shared" si="89"/>
        <v>2025</v>
      </c>
      <c r="AJ729" s="5">
        <f t="shared" si="90"/>
        <v>0</v>
      </c>
      <c r="AK729" s="2" t="str">
        <f t="shared" si="91"/>
        <v/>
      </c>
    </row>
    <row r="730" spans="1:37" ht="12.75" x14ac:dyDescent="0.2">
      <c r="A730" s="4">
        <v>46013</v>
      </c>
      <c r="AA730" s="2">
        <f>IFERROR(INDEX('Holiday Schedule'!$D$3:$D$24,MATCH(Total_StdO_Customers!A730,'Holiday Schedule'!$C$3:$C$24,0)),0)</f>
        <v>0</v>
      </c>
      <c r="AB730" s="2">
        <f t="shared" si="86"/>
        <v>2</v>
      </c>
      <c r="AE730" s="5">
        <f t="shared" si="87"/>
        <v>0</v>
      </c>
      <c r="AG730" s="2">
        <f t="shared" si="88"/>
        <v>12</v>
      </c>
      <c r="AH730" s="2">
        <f t="shared" si="89"/>
        <v>2025</v>
      </c>
      <c r="AJ730" s="5">
        <f t="shared" si="90"/>
        <v>0</v>
      </c>
      <c r="AK730" s="2" t="str">
        <f t="shared" si="91"/>
        <v/>
      </c>
    </row>
    <row r="731" spans="1:37" ht="12.75" x14ac:dyDescent="0.2">
      <c r="A731" s="4">
        <v>46014</v>
      </c>
      <c r="AA731" s="2">
        <f>IFERROR(INDEX('Holiday Schedule'!$D$3:$D$24,MATCH(Total_StdO_Customers!A731,'Holiday Schedule'!$C$3:$C$24,0)),0)</f>
        <v>0</v>
      </c>
      <c r="AB731" s="2">
        <f t="shared" si="86"/>
        <v>3</v>
      </c>
      <c r="AE731" s="5">
        <f t="shared" si="87"/>
        <v>0</v>
      </c>
      <c r="AG731" s="2">
        <f t="shared" si="88"/>
        <v>12</v>
      </c>
      <c r="AH731" s="2">
        <f t="shared" si="89"/>
        <v>2025</v>
      </c>
      <c r="AJ731" s="5">
        <f t="shared" si="90"/>
        <v>0</v>
      </c>
      <c r="AK731" s="2" t="str">
        <f t="shared" si="91"/>
        <v/>
      </c>
    </row>
    <row r="732" spans="1:37" ht="12.75" x14ac:dyDescent="0.2">
      <c r="A732" s="4">
        <v>46015</v>
      </c>
      <c r="AA732" s="2">
        <f>IFERROR(INDEX('Holiday Schedule'!$D$3:$D$24,MATCH(Total_StdO_Customers!A732,'Holiday Schedule'!$C$3:$C$24,0)),0)</f>
        <v>0</v>
      </c>
      <c r="AB732" s="2">
        <f t="shared" si="86"/>
        <v>4</v>
      </c>
      <c r="AE732" s="5">
        <f t="shared" si="87"/>
        <v>0</v>
      </c>
      <c r="AG732" s="2">
        <f t="shared" si="88"/>
        <v>12</v>
      </c>
      <c r="AH732" s="2">
        <f t="shared" si="89"/>
        <v>2025</v>
      </c>
      <c r="AJ732" s="5">
        <f t="shared" si="90"/>
        <v>0</v>
      </c>
      <c r="AK732" s="2" t="str">
        <f t="shared" si="91"/>
        <v/>
      </c>
    </row>
    <row r="733" spans="1:37" ht="12.75" x14ac:dyDescent="0.2">
      <c r="A733" s="4">
        <v>46016</v>
      </c>
      <c r="AA733" s="2">
        <f>IFERROR(INDEX('Holiday Schedule'!$D$3:$D$24,MATCH(Total_StdO_Customers!A733,'Holiday Schedule'!$C$3:$C$24,0)),0)</f>
        <v>1</v>
      </c>
      <c r="AB733" s="2">
        <f t="shared" si="86"/>
        <v>5</v>
      </c>
      <c r="AE733" s="5">
        <f t="shared" si="87"/>
        <v>0</v>
      </c>
      <c r="AG733" s="2">
        <f t="shared" si="88"/>
        <v>12</v>
      </c>
      <c r="AH733" s="2">
        <f t="shared" si="89"/>
        <v>2025</v>
      </c>
      <c r="AJ733" s="5">
        <f t="shared" si="90"/>
        <v>0</v>
      </c>
      <c r="AK733" s="2" t="str">
        <f t="shared" si="91"/>
        <v/>
      </c>
    </row>
    <row r="734" spans="1:37" ht="12.75" x14ac:dyDescent="0.2">
      <c r="A734" s="4">
        <v>46017</v>
      </c>
      <c r="AA734" s="2">
        <f>IFERROR(INDEX('Holiday Schedule'!$D$3:$D$24,MATCH(Total_StdO_Customers!A734,'Holiday Schedule'!$C$3:$C$24,0)),0)</f>
        <v>0</v>
      </c>
      <c r="AB734" s="2">
        <f t="shared" si="86"/>
        <v>6</v>
      </c>
      <c r="AE734" s="5">
        <f t="shared" si="87"/>
        <v>0</v>
      </c>
      <c r="AG734" s="2">
        <f t="shared" si="88"/>
        <v>12</v>
      </c>
      <c r="AH734" s="2">
        <f t="shared" si="89"/>
        <v>2025</v>
      </c>
      <c r="AJ734" s="5">
        <f t="shared" si="90"/>
        <v>0</v>
      </c>
      <c r="AK734" s="2" t="str">
        <f t="shared" si="91"/>
        <v/>
      </c>
    </row>
    <row r="735" spans="1:37" ht="12.75" x14ac:dyDescent="0.2">
      <c r="A735" s="4">
        <v>46018</v>
      </c>
      <c r="AA735" s="2">
        <f>IFERROR(INDEX('Holiday Schedule'!$D$3:$D$24,MATCH(Total_StdO_Customers!A735,'Holiday Schedule'!$C$3:$C$24,0)),0)</f>
        <v>0</v>
      </c>
      <c r="AB735" s="2">
        <f t="shared" si="86"/>
        <v>7</v>
      </c>
      <c r="AE735" s="5">
        <f t="shared" si="87"/>
        <v>0</v>
      </c>
      <c r="AG735" s="2">
        <f t="shared" si="88"/>
        <v>12</v>
      </c>
      <c r="AH735" s="2">
        <f t="shared" si="89"/>
        <v>2025</v>
      </c>
      <c r="AJ735" s="5">
        <f t="shared" si="90"/>
        <v>0</v>
      </c>
      <c r="AK735" s="2" t="str">
        <f t="shared" si="91"/>
        <v/>
      </c>
    </row>
    <row r="736" spans="1:37" ht="12.75" x14ac:dyDescent="0.2">
      <c r="A736" s="4">
        <v>46019</v>
      </c>
      <c r="AA736" s="2">
        <f>IFERROR(INDEX('Holiday Schedule'!$D$3:$D$24,MATCH(Total_StdO_Customers!A736,'Holiday Schedule'!$C$3:$C$24,0)),0)</f>
        <v>0</v>
      </c>
      <c r="AB736" s="2">
        <f t="shared" si="86"/>
        <v>1</v>
      </c>
      <c r="AE736" s="5">
        <f t="shared" si="87"/>
        <v>0</v>
      </c>
      <c r="AG736" s="2">
        <f t="shared" si="88"/>
        <v>12</v>
      </c>
      <c r="AH736" s="2">
        <f t="shared" si="89"/>
        <v>2025</v>
      </c>
      <c r="AJ736" s="5">
        <f t="shared" si="90"/>
        <v>0</v>
      </c>
      <c r="AK736" s="2" t="str">
        <f t="shared" si="91"/>
        <v/>
      </c>
    </row>
    <row r="737" spans="1:37" ht="12.75" x14ac:dyDescent="0.2">
      <c r="A737" s="4">
        <v>46020</v>
      </c>
      <c r="AA737" s="2">
        <f>IFERROR(INDEX('Holiday Schedule'!$D$3:$D$24,MATCH(Total_StdO_Customers!A737,'Holiday Schedule'!$C$3:$C$24,0)),0)</f>
        <v>0</v>
      </c>
      <c r="AB737" s="2">
        <f t="shared" si="86"/>
        <v>2</v>
      </c>
      <c r="AE737" s="5">
        <f t="shared" si="87"/>
        <v>0</v>
      </c>
      <c r="AG737" s="2">
        <f t="shared" si="88"/>
        <v>12</v>
      </c>
      <c r="AH737" s="2">
        <f t="shared" si="89"/>
        <v>2025</v>
      </c>
      <c r="AJ737" s="5">
        <f t="shared" si="90"/>
        <v>0</v>
      </c>
      <c r="AK737" s="2" t="str">
        <f t="shared" si="91"/>
        <v/>
      </c>
    </row>
    <row r="738" spans="1:37" ht="12.75" x14ac:dyDescent="0.2">
      <c r="A738" s="4">
        <v>46021</v>
      </c>
      <c r="AA738" s="2">
        <f>IFERROR(INDEX('Holiday Schedule'!$D$3:$D$24,MATCH(Total_StdO_Customers!A738,'Holiday Schedule'!$C$3:$C$24,0)),0)</f>
        <v>0</v>
      </c>
      <c r="AB738" s="2">
        <f t="shared" si="86"/>
        <v>3</v>
      </c>
      <c r="AE738" s="5">
        <f t="shared" si="87"/>
        <v>0</v>
      </c>
      <c r="AG738" s="2">
        <f t="shared" si="88"/>
        <v>12</v>
      </c>
      <c r="AH738" s="2">
        <f t="shared" si="89"/>
        <v>2025</v>
      </c>
      <c r="AJ738" s="5">
        <f t="shared" si="90"/>
        <v>0</v>
      </c>
      <c r="AK738" s="2" t="str">
        <f t="shared" si="91"/>
        <v/>
      </c>
    </row>
    <row r="739" spans="1:37" ht="12.75" x14ac:dyDescent="0.2">
      <c r="A739" s="4">
        <v>46022</v>
      </c>
      <c r="AA739" s="2">
        <f>IFERROR(INDEX('Holiday Schedule'!$D$3:$D$24,MATCH(Total_StdO_Customers!A739,'Holiday Schedule'!$C$3:$C$24,0)),0)</f>
        <v>0</v>
      </c>
      <c r="AB739" s="2">
        <f t="shared" si="86"/>
        <v>4</v>
      </c>
      <c r="AE739" s="5">
        <f t="shared" si="87"/>
        <v>0</v>
      </c>
      <c r="AG739" s="2">
        <f t="shared" si="88"/>
        <v>12</v>
      </c>
      <c r="AH739" s="2">
        <f t="shared" si="89"/>
        <v>2025</v>
      </c>
      <c r="AJ739" s="5">
        <f t="shared" si="90"/>
        <v>0</v>
      </c>
      <c r="AK739" s="2" t="str">
        <f t="shared" si="91"/>
        <v/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 tint="0.39997558519241921"/>
  </sheetPr>
  <dimension ref="A1:BJ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9" sqref="A9:XFD9"/>
    </sheetView>
  </sheetViews>
  <sheetFormatPr defaultColWidth="9.28515625" defaultRowHeight="15" x14ac:dyDescent="0.25"/>
  <cols>
    <col min="1" max="1" width="16.42578125" customWidth="1"/>
    <col min="2" max="19" width="9.28515625" style="12" customWidth="1"/>
    <col min="20" max="22" width="9.5703125" style="12" customWidth="1"/>
    <col min="23" max="25" width="9.28515625" style="12" customWidth="1"/>
    <col min="26" max="26" width="4.7109375" style="2" customWidth="1"/>
    <col min="27" max="27" width="2.28515625" style="2" hidden="1" customWidth="1"/>
    <col min="28" max="28" width="2.28515625" hidden="1" customWidth="1"/>
    <col min="29" max="31" width="10.85546875" style="2" hidden="1" customWidth="1"/>
    <col min="32" max="32" width="4.5703125" style="2" hidden="1" customWidth="1"/>
    <col min="33" max="33" width="6.140625" style="2" hidden="1" customWidth="1"/>
    <col min="34" max="34" width="8.7109375" style="2" hidden="1" customWidth="1"/>
    <col min="35" max="35" width="4" style="2" hidden="1" customWidth="1"/>
    <col min="36" max="36" width="9.5703125" style="2" hidden="1" customWidth="1"/>
    <col min="37" max="37" width="3.7109375" style="2" hidden="1" customWidth="1"/>
    <col min="38" max="49" width="9.5703125" style="2" bestFit="1" customWidth="1"/>
    <col min="50" max="51" width="8.28515625" style="2" bestFit="1" customWidth="1"/>
    <col min="52" max="16384" width="9.28515625" style="2"/>
  </cols>
  <sheetData>
    <row r="1" spans="1:62" x14ac:dyDescent="0.25">
      <c r="A1" s="14" t="s">
        <v>45</v>
      </c>
      <c r="B1" s="15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</row>
    <row r="2" spans="1:62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62" x14ac:dyDescent="0.25">
      <c r="A3" s="14" t="s">
        <v>4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62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62" x14ac:dyDescent="0.25">
      <c r="A5" s="14" t="s">
        <v>1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62" x14ac:dyDescent="0.25">
      <c r="A6" s="14" t="s">
        <v>2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8" spans="1:62" ht="15.75" thickBot="1" x14ac:dyDescent="0.3">
      <c r="A8" s="16" t="s">
        <v>3</v>
      </c>
      <c r="B8" s="17">
        <v>1</v>
      </c>
      <c r="C8" s="17">
        <v>2</v>
      </c>
      <c r="D8" s="17">
        <v>3</v>
      </c>
      <c r="E8" s="17">
        <v>4</v>
      </c>
      <c r="F8" s="17">
        <v>5</v>
      </c>
      <c r="G8" s="17">
        <v>6</v>
      </c>
      <c r="H8" s="17">
        <v>7</v>
      </c>
      <c r="I8" s="17">
        <v>8</v>
      </c>
      <c r="J8" s="17">
        <v>9</v>
      </c>
      <c r="K8" s="17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  <c r="Q8" s="17">
        <v>16</v>
      </c>
      <c r="R8" s="17">
        <v>17</v>
      </c>
      <c r="S8" s="17">
        <v>18</v>
      </c>
      <c r="T8" s="17">
        <v>19</v>
      </c>
      <c r="U8" s="17">
        <v>20</v>
      </c>
      <c r="V8" s="17">
        <v>21</v>
      </c>
      <c r="W8" s="17">
        <v>22</v>
      </c>
      <c r="X8" s="17">
        <v>23</v>
      </c>
      <c r="Y8" s="17">
        <v>24</v>
      </c>
      <c r="AC8" s="2" t="s">
        <v>11</v>
      </c>
      <c r="AD8" s="2" t="s">
        <v>12</v>
      </c>
      <c r="AE8" s="2" t="s">
        <v>13</v>
      </c>
      <c r="AG8" s="2" t="s">
        <v>14</v>
      </c>
      <c r="AH8" s="2" t="s">
        <v>15</v>
      </c>
      <c r="AJ8" s="2" t="s">
        <v>16</v>
      </c>
      <c r="AK8" s="2" t="s">
        <v>17</v>
      </c>
    </row>
    <row r="9" spans="1:62" ht="16.5" thickTop="1" x14ac:dyDescent="0.25">
      <c r="A9" s="18">
        <v>45292</v>
      </c>
      <c r="B9" s="12">
        <v>63463</v>
      </c>
      <c r="C9" s="12">
        <v>59683</v>
      </c>
      <c r="D9" s="12">
        <v>57355</v>
      </c>
      <c r="E9" s="12">
        <v>57646</v>
      </c>
      <c r="F9" s="12">
        <v>60061</v>
      </c>
      <c r="G9" s="12">
        <v>67730</v>
      </c>
      <c r="H9" s="12">
        <v>87846</v>
      </c>
      <c r="I9" s="12">
        <v>99408</v>
      </c>
      <c r="J9" s="12">
        <v>100353</v>
      </c>
      <c r="K9" s="12">
        <v>101878</v>
      </c>
      <c r="L9" s="12">
        <v>98786</v>
      </c>
      <c r="M9" s="12">
        <v>96873</v>
      </c>
      <c r="N9" s="12">
        <v>92332</v>
      </c>
      <c r="O9" s="12">
        <v>89292</v>
      </c>
      <c r="P9" s="12">
        <v>87019</v>
      </c>
      <c r="Q9" s="12">
        <v>94756</v>
      </c>
      <c r="R9" s="12">
        <v>109610</v>
      </c>
      <c r="S9" s="12">
        <v>122881</v>
      </c>
      <c r="T9" s="12">
        <v>122821</v>
      </c>
      <c r="U9" s="12">
        <v>123723</v>
      </c>
      <c r="V9" s="12">
        <v>112176</v>
      </c>
      <c r="W9" s="12">
        <v>94353</v>
      </c>
      <c r="X9" s="12">
        <v>77494</v>
      </c>
      <c r="Y9" s="12">
        <v>67836</v>
      </c>
      <c r="AA9" s="2">
        <f>IFERROR(INDEX('Holiday Schedule'!$D$3:$D$24,MATCH(A9,'Holiday Schedule'!$C$3:$C$24,0)),0)</f>
        <v>1</v>
      </c>
      <c r="AB9" s="2">
        <f>WEEKDAY(A9)</f>
        <v>2</v>
      </c>
      <c r="AC9" s="2">
        <f>IF(AND(AB9&gt;1,AB9&lt;7,AA9&lt;1),SUM(I9:X9),0)</f>
        <v>0</v>
      </c>
      <c r="AD9" s="5">
        <f>AE9-AC9</f>
        <v>2145375</v>
      </c>
      <c r="AE9" s="5">
        <f>SUM(B9:Y9)</f>
        <v>2145375</v>
      </c>
      <c r="AG9" s="2">
        <f>MONTH(A9)</f>
        <v>1</v>
      </c>
      <c r="AH9" s="2">
        <f>YEAR(A9)</f>
        <v>2024</v>
      </c>
      <c r="AJ9" s="5">
        <f>MAX(B9:Y9)</f>
        <v>123723</v>
      </c>
      <c r="AK9" s="2">
        <f>IF(AE9&gt;0,INDEX(B$8:Y$8,MATCH(AJ9,B9:Y9,0)),"")</f>
        <v>20</v>
      </c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BC9" s="5"/>
      <c r="BD9" s="5"/>
      <c r="BE9" s="5"/>
      <c r="BJ9" s="5"/>
    </row>
    <row r="10" spans="1:62" ht="15.75" x14ac:dyDescent="0.25">
      <c r="A10" s="18">
        <v>45293</v>
      </c>
      <c r="B10" s="12">
        <v>62784</v>
      </c>
      <c r="C10" s="12">
        <v>59074</v>
      </c>
      <c r="D10" s="12">
        <v>56635</v>
      </c>
      <c r="E10" s="12">
        <v>57416</v>
      </c>
      <c r="F10" s="12">
        <v>60067</v>
      </c>
      <c r="G10" s="12">
        <v>69384</v>
      </c>
      <c r="H10" s="12">
        <v>93005</v>
      </c>
      <c r="I10" s="12">
        <v>103856</v>
      </c>
      <c r="J10" s="12">
        <v>100095</v>
      </c>
      <c r="K10" s="12">
        <v>97493</v>
      </c>
      <c r="L10" s="12">
        <v>94932</v>
      </c>
      <c r="M10" s="12">
        <v>93131</v>
      </c>
      <c r="N10" s="12">
        <v>88458</v>
      </c>
      <c r="O10" s="12">
        <v>85911</v>
      </c>
      <c r="P10" s="12">
        <v>83522</v>
      </c>
      <c r="Q10" s="12">
        <v>90886</v>
      </c>
      <c r="R10" s="12">
        <v>106400</v>
      </c>
      <c r="S10" s="12">
        <v>119043</v>
      </c>
      <c r="T10" s="12">
        <v>121343</v>
      </c>
      <c r="U10" s="12">
        <v>124467</v>
      </c>
      <c r="V10" s="12">
        <v>112136</v>
      </c>
      <c r="W10" s="12">
        <v>94779</v>
      </c>
      <c r="X10" s="12">
        <v>76763</v>
      </c>
      <c r="Y10" s="12">
        <v>67296</v>
      </c>
      <c r="AA10" s="2">
        <f>IFERROR(INDEX('Holiday Schedule'!$D$3:$D$24,MATCH(A10,'Holiday Schedule'!$C$3:$C$24,0)),0)</f>
        <v>0</v>
      </c>
      <c r="AB10" s="2">
        <f t="shared" ref="AB10:AB73" si="0">WEEKDAY(A10)</f>
        <v>3</v>
      </c>
      <c r="AC10" s="2">
        <f t="shared" ref="AC10:AC73" si="1">IF(AND(AB10&gt;1,AB10&lt;7,AA10&lt;1),SUM(I10:X10),0)</f>
        <v>1593215</v>
      </c>
      <c r="AD10" s="5">
        <f t="shared" ref="AD10:AD73" si="2">AE10-AC10</f>
        <v>525661</v>
      </c>
      <c r="AE10" s="5">
        <f t="shared" ref="AE10:AE73" si="3">SUM(B10:Y10)</f>
        <v>2118876</v>
      </c>
      <c r="AG10" s="2">
        <f t="shared" ref="AG10:AG73" si="4">MONTH(A10)</f>
        <v>1</v>
      </c>
      <c r="AH10" s="2">
        <f t="shared" ref="AH10:AH73" si="5">YEAR(A10)</f>
        <v>2024</v>
      </c>
      <c r="AJ10" s="5">
        <f t="shared" ref="AJ10:AJ73" si="6">MAX(B10:Y10)</f>
        <v>124467</v>
      </c>
      <c r="AK10" s="2">
        <f t="shared" ref="AK10:AK73" si="7">IF(AE10&gt;0,INDEX(B$8:Y$8,MATCH(AJ10,B10:Y10,0)),"")</f>
        <v>20</v>
      </c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BC10" s="5"/>
      <c r="BD10" s="5"/>
      <c r="BE10" s="5"/>
      <c r="BJ10" s="5"/>
    </row>
    <row r="11" spans="1:62" ht="15.75" x14ac:dyDescent="0.25">
      <c r="A11" s="18">
        <v>45294</v>
      </c>
      <c r="B11" s="12">
        <v>62407</v>
      </c>
      <c r="C11" s="12">
        <v>58719</v>
      </c>
      <c r="D11" s="12">
        <v>56295</v>
      </c>
      <c r="E11" s="12">
        <v>57072</v>
      </c>
      <c r="F11" s="12">
        <v>59707</v>
      </c>
      <c r="G11" s="12">
        <v>68967</v>
      </c>
      <c r="H11" s="12">
        <v>92446</v>
      </c>
      <c r="I11" s="12">
        <v>103232</v>
      </c>
      <c r="J11" s="12">
        <v>99494</v>
      </c>
      <c r="K11" s="12">
        <v>96907</v>
      </c>
      <c r="L11" s="12">
        <v>94361</v>
      </c>
      <c r="M11" s="12">
        <v>92571</v>
      </c>
      <c r="N11" s="12">
        <v>87927</v>
      </c>
      <c r="O11" s="12">
        <v>85395</v>
      </c>
      <c r="P11" s="12">
        <v>83021</v>
      </c>
      <c r="Q11" s="12">
        <v>90340</v>
      </c>
      <c r="R11" s="12">
        <v>105761</v>
      </c>
      <c r="S11" s="12">
        <v>118328</v>
      </c>
      <c r="T11" s="12">
        <v>120614</v>
      </c>
      <c r="U11" s="12">
        <v>123719</v>
      </c>
      <c r="V11" s="12">
        <v>111462</v>
      </c>
      <c r="W11" s="12">
        <v>94209</v>
      </c>
      <c r="X11" s="12">
        <v>76301</v>
      </c>
      <c r="Y11" s="12">
        <v>66892</v>
      </c>
      <c r="AA11" s="2">
        <f>IFERROR(INDEX('Holiday Schedule'!$D$3:$D$24,MATCH(A11,'Holiday Schedule'!$C$3:$C$24,0)),0)</f>
        <v>0</v>
      </c>
      <c r="AB11" s="2">
        <f t="shared" si="0"/>
        <v>4</v>
      </c>
      <c r="AC11" s="2">
        <f t="shared" si="1"/>
        <v>1583642</v>
      </c>
      <c r="AD11" s="5">
        <f t="shared" si="2"/>
        <v>522505</v>
      </c>
      <c r="AE11" s="5">
        <f t="shared" si="3"/>
        <v>2106147</v>
      </c>
      <c r="AG11" s="2">
        <f t="shared" si="4"/>
        <v>1</v>
      </c>
      <c r="AH11" s="2">
        <f t="shared" si="5"/>
        <v>2024</v>
      </c>
      <c r="AJ11" s="5">
        <f t="shared" si="6"/>
        <v>123719</v>
      </c>
      <c r="AK11" s="2">
        <f t="shared" si="7"/>
        <v>20</v>
      </c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BC11" s="5"/>
      <c r="BD11" s="5"/>
      <c r="BE11" s="5"/>
      <c r="BJ11" s="5"/>
    </row>
    <row r="12" spans="1:62" ht="15.75" x14ac:dyDescent="0.25">
      <c r="A12" s="18">
        <v>45295</v>
      </c>
      <c r="B12" s="12">
        <v>61866</v>
      </c>
      <c r="C12" s="12">
        <v>58209</v>
      </c>
      <c r="D12" s="12">
        <v>55806</v>
      </c>
      <c r="E12" s="12">
        <v>56577</v>
      </c>
      <c r="F12" s="12">
        <v>59189</v>
      </c>
      <c r="G12" s="12">
        <v>68369</v>
      </c>
      <c r="H12" s="12">
        <v>91645</v>
      </c>
      <c r="I12" s="12">
        <v>102337</v>
      </c>
      <c r="J12" s="12">
        <v>98631</v>
      </c>
      <c r="K12" s="12">
        <v>96067</v>
      </c>
      <c r="L12" s="12">
        <v>93543</v>
      </c>
      <c r="M12" s="12">
        <v>91768</v>
      </c>
      <c r="N12" s="12">
        <v>87165</v>
      </c>
      <c r="O12" s="12">
        <v>84655</v>
      </c>
      <c r="P12" s="12">
        <v>82301</v>
      </c>
      <c r="Q12" s="12">
        <v>89557</v>
      </c>
      <c r="R12" s="12">
        <v>104844</v>
      </c>
      <c r="S12" s="12">
        <v>117302</v>
      </c>
      <c r="T12" s="12">
        <v>119568</v>
      </c>
      <c r="U12" s="12">
        <v>122647</v>
      </c>
      <c r="V12" s="12">
        <v>110495</v>
      </c>
      <c r="W12" s="12">
        <v>93392</v>
      </c>
      <c r="X12" s="12">
        <v>75640</v>
      </c>
      <c r="Y12" s="12">
        <v>66312</v>
      </c>
      <c r="AA12" s="2">
        <f>IFERROR(INDEX('Holiday Schedule'!$D$3:$D$24,MATCH(A12,'Holiday Schedule'!$C$3:$C$24,0)),0)</f>
        <v>0</v>
      </c>
      <c r="AB12" s="2">
        <f t="shared" si="0"/>
        <v>5</v>
      </c>
      <c r="AC12" s="2">
        <f t="shared" si="1"/>
        <v>1569912</v>
      </c>
      <c r="AD12" s="5">
        <f t="shared" si="2"/>
        <v>517973</v>
      </c>
      <c r="AE12" s="5">
        <f t="shared" si="3"/>
        <v>2087885</v>
      </c>
      <c r="AG12" s="2">
        <f t="shared" si="4"/>
        <v>1</v>
      </c>
      <c r="AH12" s="2">
        <f t="shared" si="5"/>
        <v>2024</v>
      </c>
      <c r="AJ12" s="5">
        <f t="shared" si="6"/>
        <v>122647</v>
      </c>
      <c r="AK12" s="2">
        <f t="shared" si="7"/>
        <v>20</v>
      </c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BC12" s="5"/>
      <c r="BD12" s="5"/>
      <c r="BE12" s="5"/>
      <c r="BJ12" s="5"/>
    </row>
    <row r="13" spans="1:62" ht="15.75" x14ac:dyDescent="0.25">
      <c r="A13" s="18">
        <v>45296</v>
      </c>
      <c r="B13" s="12">
        <v>61591</v>
      </c>
      <c r="C13" s="12">
        <v>57951</v>
      </c>
      <c r="D13" s="12">
        <v>55559</v>
      </c>
      <c r="E13" s="12">
        <v>56326</v>
      </c>
      <c r="F13" s="12">
        <v>58926</v>
      </c>
      <c r="G13" s="12">
        <v>68065</v>
      </c>
      <c r="H13" s="12">
        <v>91238</v>
      </c>
      <c r="I13" s="12">
        <v>101882</v>
      </c>
      <c r="J13" s="12">
        <v>98193</v>
      </c>
      <c r="K13" s="12">
        <v>95640</v>
      </c>
      <c r="L13" s="12">
        <v>93128</v>
      </c>
      <c r="M13" s="12">
        <v>91361</v>
      </c>
      <c r="N13" s="12">
        <v>86778</v>
      </c>
      <c r="O13" s="12">
        <v>84279</v>
      </c>
      <c r="P13" s="12">
        <v>81935</v>
      </c>
      <c r="Q13" s="12">
        <v>89159</v>
      </c>
      <c r="R13" s="12">
        <v>104378</v>
      </c>
      <c r="S13" s="12">
        <v>116781</v>
      </c>
      <c r="T13" s="12">
        <v>119037</v>
      </c>
      <c r="U13" s="12">
        <v>122102</v>
      </c>
      <c r="V13" s="12">
        <v>110005</v>
      </c>
      <c r="W13" s="12">
        <v>92978</v>
      </c>
      <c r="X13" s="12">
        <v>75304</v>
      </c>
      <c r="Y13" s="12">
        <v>66018</v>
      </c>
      <c r="AA13" s="2">
        <f>IFERROR(INDEX('Holiday Schedule'!$D$3:$D$24,MATCH(A13,'Holiday Schedule'!$C$3:$C$24,0)),0)</f>
        <v>0</v>
      </c>
      <c r="AB13" s="2">
        <f t="shared" si="0"/>
        <v>6</v>
      </c>
      <c r="AC13" s="2">
        <f t="shared" si="1"/>
        <v>1562940</v>
      </c>
      <c r="AD13" s="5">
        <f t="shared" si="2"/>
        <v>515674</v>
      </c>
      <c r="AE13" s="5">
        <f t="shared" si="3"/>
        <v>2078614</v>
      </c>
      <c r="AG13" s="2">
        <f t="shared" si="4"/>
        <v>1</v>
      </c>
      <c r="AH13" s="2">
        <f t="shared" si="5"/>
        <v>2024</v>
      </c>
      <c r="AJ13" s="5">
        <f t="shared" si="6"/>
        <v>122102</v>
      </c>
      <c r="AK13" s="2">
        <f t="shared" si="7"/>
        <v>20</v>
      </c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BC13" s="5"/>
      <c r="BD13" s="5"/>
      <c r="BE13" s="5"/>
      <c r="BJ13" s="5"/>
    </row>
    <row r="14" spans="1:62" ht="15.75" x14ac:dyDescent="0.25">
      <c r="A14" s="18">
        <v>45297</v>
      </c>
      <c r="B14" s="12">
        <v>62243</v>
      </c>
      <c r="C14" s="12">
        <v>58536</v>
      </c>
      <c r="D14" s="12">
        <v>56253</v>
      </c>
      <c r="E14" s="12">
        <v>56538</v>
      </c>
      <c r="F14" s="12">
        <v>58906</v>
      </c>
      <c r="G14" s="12">
        <v>66428</v>
      </c>
      <c r="H14" s="12">
        <v>86157</v>
      </c>
      <c r="I14" s="12">
        <v>97497</v>
      </c>
      <c r="J14" s="12">
        <v>98423</v>
      </c>
      <c r="K14" s="12">
        <v>99919</v>
      </c>
      <c r="L14" s="12">
        <v>96887</v>
      </c>
      <c r="M14" s="12">
        <v>95010</v>
      </c>
      <c r="N14" s="12">
        <v>90557</v>
      </c>
      <c r="O14" s="12">
        <v>87575</v>
      </c>
      <c r="P14" s="12">
        <v>85346</v>
      </c>
      <c r="Q14" s="12">
        <v>92934</v>
      </c>
      <c r="R14" s="12">
        <v>107503</v>
      </c>
      <c r="S14" s="12">
        <v>120518</v>
      </c>
      <c r="T14" s="12">
        <v>120460</v>
      </c>
      <c r="U14" s="12">
        <v>121345</v>
      </c>
      <c r="V14" s="12">
        <v>110020</v>
      </c>
      <c r="W14" s="12">
        <v>92539</v>
      </c>
      <c r="X14" s="12">
        <v>76004</v>
      </c>
      <c r="Y14" s="12">
        <v>66532</v>
      </c>
      <c r="AA14" s="2">
        <f>IFERROR(INDEX('Holiday Schedule'!$D$3:$D$24,MATCH(A14,'Holiday Schedule'!$C$3:$C$24,0)),0)</f>
        <v>0</v>
      </c>
      <c r="AB14" s="2">
        <f t="shared" si="0"/>
        <v>7</v>
      </c>
      <c r="AC14" s="2">
        <f t="shared" si="1"/>
        <v>0</v>
      </c>
      <c r="AD14" s="5">
        <f t="shared" si="2"/>
        <v>2104130</v>
      </c>
      <c r="AE14" s="5">
        <f t="shared" si="3"/>
        <v>2104130</v>
      </c>
      <c r="AG14" s="2">
        <f t="shared" si="4"/>
        <v>1</v>
      </c>
      <c r="AH14" s="2">
        <f t="shared" si="5"/>
        <v>2024</v>
      </c>
      <c r="AJ14" s="5">
        <f t="shared" si="6"/>
        <v>121345</v>
      </c>
      <c r="AK14" s="2">
        <f t="shared" si="7"/>
        <v>20</v>
      </c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BC14" s="5"/>
      <c r="BD14" s="5"/>
      <c r="BE14" s="5"/>
      <c r="BJ14" s="5"/>
    </row>
    <row r="15" spans="1:62" ht="15.75" x14ac:dyDescent="0.25">
      <c r="A15" s="18">
        <v>45298</v>
      </c>
      <c r="B15" s="12">
        <v>62228</v>
      </c>
      <c r="C15" s="12">
        <v>58522</v>
      </c>
      <c r="D15" s="12">
        <v>56239</v>
      </c>
      <c r="E15" s="12">
        <v>56525</v>
      </c>
      <c r="F15" s="12">
        <v>58892</v>
      </c>
      <c r="G15" s="12">
        <v>66411</v>
      </c>
      <c r="H15" s="12">
        <v>86137</v>
      </c>
      <c r="I15" s="12">
        <v>97473</v>
      </c>
      <c r="J15" s="12">
        <v>98400</v>
      </c>
      <c r="K15" s="12">
        <v>99895</v>
      </c>
      <c r="L15" s="12">
        <v>96864</v>
      </c>
      <c r="M15" s="12">
        <v>94987</v>
      </c>
      <c r="N15" s="12">
        <v>90535</v>
      </c>
      <c r="O15" s="12">
        <v>87554</v>
      </c>
      <c r="P15" s="12">
        <v>85326</v>
      </c>
      <c r="Q15" s="12">
        <v>92912</v>
      </c>
      <c r="R15" s="12">
        <v>107477</v>
      </c>
      <c r="S15" s="12">
        <v>120489</v>
      </c>
      <c r="T15" s="12">
        <v>120431</v>
      </c>
      <c r="U15" s="12">
        <v>121315</v>
      </c>
      <c r="V15" s="12">
        <v>109993</v>
      </c>
      <c r="W15" s="12">
        <v>92517</v>
      </c>
      <c r="X15" s="12">
        <v>75986</v>
      </c>
      <c r="Y15" s="12">
        <v>66516</v>
      </c>
      <c r="AA15" s="2">
        <f>IFERROR(INDEX('Holiday Schedule'!$D$3:$D$24,MATCH(A15,'Holiday Schedule'!$C$3:$C$24,0)),0)</f>
        <v>0</v>
      </c>
      <c r="AB15" s="2">
        <f t="shared" si="0"/>
        <v>1</v>
      </c>
      <c r="AC15" s="2">
        <f t="shared" si="1"/>
        <v>0</v>
      </c>
      <c r="AD15" s="5">
        <f t="shared" si="2"/>
        <v>2103624</v>
      </c>
      <c r="AE15" s="5">
        <f t="shared" si="3"/>
        <v>2103624</v>
      </c>
      <c r="AG15" s="2">
        <f t="shared" si="4"/>
        <v>1</v>
      </c>
      <c r="AH15" s="2">
        <f t="shared" si="5"/>
        <v>2024</v>
      </c>
      <c r="AJ15" s="5">
        <f t="shared" si="6"/>
        <v>121315</v>
      </c>
      <c r="AK15" s="2">
        <f t="shared" si="7"/>
        <v>20</v>
      </c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BC15" s="5"/>
      <c r="BD15" s="5"/>
      <c r="BE15" s="5"/>
      <c r="BJ15" s="5"/>
    </row>
    <row r="16" spans="1:62" ht="15.75" x14ac:dyDescent="0.25">
      <c r="A16" s="18">
        <v>45299</v>
      </c>
      <c r="B16" s="12">
        <v>61317</v>
      </c>
      <c r="C16" s="12">
        <v>57693</v>
      </c>
      <c r="D16" s="12">
        <v>55311</v>
      </c>
      <c r="E16" s="12">
        <v>56075</v>
      </c>
      <c r="F16" s="12">
        <v>58664</v>
      </c>
      <c r="G16" s="12">
        <v>67762</v>
      </c>
      <c r="H16" s="12">
        <v>90832</v>
      </c>
      <c r="I16" s="12">
        <v>101429</v>
      </c>
      <c r="J16" s="12">
        <v>97756</v>
      </c>
      <c r="K16" s="12">
        <v>95214</v>
      </c>
      <c r="L16" s="12">
        <v>92713</v>
      </c>
      <c r="M16" s="12">
        <v>90954</v>
      </c>
      <c r="N16" s="12">
        <v>86391</v>
      </c>
      <c r="O16" s="12">
        <v>83904</v>
      </c>
      <c r="P16" s="12">
        <v>81571</v>
      </c>
      <c r="Q16" s="12">
        <v>88762</v>
      </c>
      <c r="R16" s="12">
        <v>103914</v>
      </c>
      <c r="S16" s="12">
        <v>116261</v>
      </c>
      <c r="T16" s="12">
        <v>118507</v>
      </c>
      <c r="U16" s="12">
        <v>121559</v>
      </c>
      <c r="V16" s="12">
        <v>109515</v>
      </c>
      <c r="W16" s="12">
        <v>92564</v>
      </c>
      <c r="X16" s="12">
        <v>74969</v>
      </c>
      <c r="Y16" s="12">
        <v>65724</v>
      </c>
      <c r="AA16" s="2">
        <f>IFERROR(INDEX('Holiday Schedule'!$D$3:$D$24,MATCH(A16,'Holiday Schedule'!$C$3:$C$24,0)),0)</f>
        <v>0</v>
      </c>
      <c r="AB16" s="2">
        <f t="shared" si="0"/>
        <v>2</v>
      </c>
      <c r="AC16" s="2">
        <f t="shared" si="1"/>
        <v>1555983</v>
      </c>
      <c r="AD16" s="5">
        <f t="shared" si="2"/>
        <v>513378</v>
      </c>
      <c r="AE16" s="5">
        <f t="shared" si="3"/>
        <v>2069361</v>
      </c>
      <c r="AG16" s="2">
        <f t="shared" si="4"/>
        <v>1</v>
      </c>
      <c r="AH16" s="2">
        <f t="shared" si="5"/>
        <v>2024</v>
      </c>
      <c r="AJ16" s="5">
        <f t="shared" si="6"/>
        <v>121559</v>
      </c>
      <c r="AK16" s="2">
        <f t="shared" si="7"/>
        <v>20</v>
      </c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BC16" s="5"/>
      <c r="BD16" s="5"/>
      <c r="BE16" s="5"/>
      <c r="BJ16" s="5"/>
    </row>
    <row r="17" spans="1:62" ht="15.75" x14ac:dyDescent="0.25">
      <c r="A17" s="18">
        <v>45300</v>
      </c>
      <c r="B17" s="12">
        <v>60813</v>
      </c>
      <c r="C17" s="12">
        <v>57218</v>
      </c>
      <c r="D17" s="12">
        <v>54856</v>
      </c>
      <c r="E17" s="12">
        <v>55613</v>
      </c>
      <c r="F17" s="12">
        <v>58181</v>
      </c>
      <c r="G17" s="12">
        <v>67205</v>
      </c>
      <c r="H17" s="12">
        <v>90084</v>
      </c>
      <c r="I17" s="12">
        <v>100594</v>
      </c>
      <c r="J17" s="12">
        <v>96952</v>
      </c>
      <c r="K17" s="12">
        <v>94431</v>
      </c>
      <c r="L17" s="12">
        <v>91950</v>
      </c>
      <c r="M17" s="12">
        <v>90206</v>
      </c>
      <c r="N17" s="12">
        <v>85680</v>
      </c>
      <c r="O17" s="12">
        <v>83213</v>
      </c>
      <c r="P17" s="12">
        <v>80899</v>
      </c>
      <c r="Q17" s="12">
        <v>88032</v>
      </c>
      <c r="R17" s="12">
        <v>103059</v>
      </c>
      <c r="S17" s="12">
        <v>115304</v>
      </c>
      <c r="T17" s="12">
        <v>117532</v>
      </c>
      <c r="U17" s="12">
        <v>120558</v>
      </c>
      <c r="V17" s="12">
        <v>108614</v>
      </c>
      <c r="W17" s="12">
        <v>91802</v>
      </c>
      <c r="X17" s="12">
        <v>74352</v>
      </c>
      <c r="Y17" s="12">
        <v>65183</v>
      </c>
      <c r="AA17" s="2">
        <f>IFERROR(INDEX('Holiday Schedule'!$D$3:$D$24,MATCH(A17,'Holiday Schedule'!$C$3:$C$24,0)),0)</f>
        <v>0</v>
      </c>
      <c r="AB17" s="2">
        <f t="shared" si="0"/>
        <v>3</v>
      </c>
      <c r="AC17" s="2">
        <f t="shared" si="1"/>
        <v>1543178</v>
      </c>
      <c r="AD17" s="5">
        <f t="shared" si="2"/>
        <v>509153</v>
      </c>
      <c r="AE17" s="5">
        <f t="shared" si="3"/>
        <v>2052331</v>
      </c>
      <c r="AG17" s="2">
        <f t="shared" si="4"/>
        <v>1</v>
      </c>
      <c r="AH17" s="2">
        <f t="shared" si="5"/>
        <v>2024</v>
      </c>
      <c r="AJ17" s="5">
        <f t="shared" si="6"/>
        <v>120558</v>
      </c>
      <c r="AK17" s="2">
        <f t="shared" si="7"/>
        <v>20</v>
      </c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BC17" s="5"/>
      <c r="BD17" s="5"/>
      <c r="BE17" s="5"/>
      <c r="BJ17" s="5"/>
    </row>
    <row r="18" spans="1:62" ht="15.75" x14ac:dyDescent="0.25">
      <c r="A18" s="18">
        <v>45301</v>
      </c>
      <c r="B18" s="12">
        <v>60790</v>
      </c>
      <c r="C18" s="12">
        <v>57197</v>
      </c>
      <c r="D18" s="12">
        <v>54836</v>
      </c>
      <c r="E18" s="12">
        <v>55593</v>
      </c>
      <c r="F18" s="12">
        <v>58160</v>
      </c>
      <c r="G18" s="12">
        <v>67180</v>
      </c>
      <c r="H18" s="12">
        <v>90051</v>
      </c>
      <c r="I18" s="12">
        <v>100557</v>
      </c>
      <c r="J18" s="12">
        <v>96916</v>
      </c>
      <c r="K18" s="12">
        <v>94396</v>
      </c>
      <c r="L18" s="12">
        <v>91916</v>
      </c>
      <c r="M18" s="12">
        <v>90173</v>
      </c>
      <c r="N18" s="12">
        <v>85649</v>
      </c>
      <c r="O18" s="12">
        <v>83183</v>
      </c>
      <c r="P18" s="12">
        <v>80869</v>
      </c>
      <c r="Q18" s="12">
        <v>87999</v>
      </c>
      <c r="R18" s="12">
        <v>103021</v>
      </c>
      <c r="S18" s="12">
        <v>115262</v>
      </c>
      <c r="T18" s="12">
        <v>117489</v>
      </c>
      <c r="U18" s="12">
        <v>120514</v>
      </c>
      <c r="V18" s="12">
        <v>108574</v>
      </c>
      <c r="W18" s="12">
        <v>91768</v>
      </c>
      <c r="X18" s="12">
        <v>74324</v>
      </c>
      <c r="Y18" s="12">
        <v>65159</v>
      </c>
      <c r="AA18" s="2">
        <f>IFERROR(INDEX('Holiday Schedule'!$D$3:$D$24,MATCH(A18,'Holiday Schedule'!$C$3:$C$24,0)),0)</f>
        <v>0</v>
      </c>
      <c r="AB18" s="2">
        <f t="shared" si="0"/>
        <v>4</v>
      </c>
      <c r="AC18" s="2">
        <f t="shared" si="1"/>
        <v>1542610</v>
      </c>
      <c r="AD18" s="5">
        <f t="shared" si="2"/>
        <v>508966</v>
      </c>
      <c r="AE18" s="5">
        <f t="shared" si="3"/>
        <v>2051576</v>
      </c>
      <c r="AG18" s="2">
        <f t="shared" si="4"/>
        <v>1</v>
      </c>
      <c r="AH18" s="2">
        <f t="shared" si="5"/>
        <v>2024</v>
      </c>
      <c r="AJ18" s="5">
        <f t="shared" si="6"/>
        <v>120514</v>
      </c>
      <c r="AK18" s="2">
        <f t="shared" si="7"/>
        <v>20</v>
      </c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BC18" s="5"/>
      <c r="BD18" s="5"/>
      <c r="BE18" s="5"/>
      <c r="BJ18" s="5"/>
    </row>
    <row r="19" spans="1:62" ht="15.75" x14ac:dyDescent="0.25">
      <c r="A19" s="18">
        <v>45302</v>
      </c>
      <c r="B19" s="12">
        <v>60590</v>
      </c>
      <c r="C19" s="12">
        <v>57009</v>
      </c>
      <c r="D19" s="12">
        <v>54655</v>
      </c>
      <c r="E19" s="12">
        <v>55410</v>
      </c>
      <c r="F19" s="12">
        <v>57968</v>
      </c>
      <c r="G19" s="12">
        <v>66959</v>
      </c>
      <c r="H19" s="12">
        <v>89754</v>
      </c>
      <c r="I19" s="12">
        <v>100226</v>
      </c>
      <c r="J19" s="12">
        <v>96597</v>
      </c>
      <c r="K19" s="12">
        <v>94085</v>
      </c>
      <c r="L19" s="12">
        <v>91613</v>
      </c>
      <c r="M19" s="12">
        <v>89875</v>
      </c>
      <c r="N19" s="12">
        <v>85367</v>
      </c>
      <c r="O19" s="12">
        <v>82908</v>
      </c>
      <c r="P19" s="12">
        <v>80603</v>
      </c>
      <c r="Q19" s="12">
        <v>87709</v>
      </c>
      <c r="R19" s="12">
        <v>102681</v>
      </c>
      <c r="S19" s="12">
        <v>114882</v>
      </c>
      <c r="T19" s="12">
        <v>117102</v>
      </c>
      <c r="U19" s="12">
        <v>120117</v>
      </c>
      <c r="V19" s="12">
        <v>108216</v>
      </c>
      <c r="W19" s="12">
        <v>91466</v>
      </c>
      <c r="X19" s="12">
        <v>74080</v>
      </c>
      <c r="Y19" s="12">
        <v>64944</v>
      </c>
      <c r="AA19" s="2">
        <f>IFERROR(INDEX('Holiday Schedule'!$D$3:$D$24,MATCH(A19,'Holiday Schedule'!$C$3:$C$24,0)),0)</f>
        <v>0</v>
      </c>
      <c r="AB19" s="2">
        <f t="shared" si="0"/>
        <v>5</v>
      </c>
      <c r="AC19" s="2">
        <f t="shared" si="1"/>
        <v>1537527</v>
      </c>
      <c r="AD19" s="5">
        <f t="shared" si="2"/>
        <v>507289</v>
      </c>
      <c r="AE19" s="5">
        <f t="shared" si="3"/>
        <v>2044816</v>
      </c>
      <c r="AG19" s="2">
        <f t="shared" si="4"/>
        <v>1</v>
      </c>
      <c r="AH19" s="2">
        <f t="shared" si="5"/>
        <v>2024</v>
      </c>
      <c r="AJ19" s="5">
        <f t="shared" si="6"/>
        <v>120117</v>
      </c>
      <c r="AK19" s="2">
        <f t="shared" si="7"/>
        <v>20</v>
      </c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BC19" s="5"/>
      <c r="BD19" s="5"/>
      <c r="BE19" s="5"/>
      <c r="BJ19" s="5"/>
    </row>
    <row r="20" spans="1:62" ht="15.75" x14ac:dyDescent="0.25">
      <c r="A20" s="18">
        <v>45303</v>
      </c>
      <c r="B20" s="12">
        <v>60575</v>
      </c>
      <c r="C20" s="12">
        <v>56995</v>
      </c>
      <c r="D20" s="12">
        <v>54642</v>
      </c>
      <c r="E20" s="12">
        <v>55396</v>
      </c>
      <c r="F20" s="12">
        <v>57954</v>
      </c>
      <c r="G20" s="12">
        <v>66943</v>
      </c>
      <c r="H20" s="12">
        <v>89733</v>
      </c>
      <c r="I20" s="12">
        <v>100202</v>
      </c>
      <c r="J20" s="12">
        <v>96574</v>
      </c>
      <c r="K20" s="12">
        <v>94062</v>
      </c>
      <c r="L20" s="12">
        <v>91591</v>
      </c>
      <c r="M20" s="12">
        <v>89854</v>
      </c>
      <c r="N20" s="12">
        <v>85346</v>
      </c>
      <c r="O20" s="12">
        <v>82889</v>
      </c>
      <c r="P20" s="12">
        <v>80584</v>
      </c>
      <c r="Q20" s="12">
        <v>87688</v>
      </c>
      <c r="R20" s="12">
        <v>102657</v>
      </c>
      <c r="S20" s="12">
        <v>114854</v>
      </c>
      <c r="T20" s="12">
        <v>117074</v>
      </c>
      <c r="U20" s="12">
        <v>120088</v>
      </c>
      <c r="V20" s="12">
        <v>108190</v>
      </c>
      <c r="W20" s="12">
        <v>91444</v>
      </c>
      <c r="X20" s="12">
        <v>74062</v>
      </c>
      <c r="Y20" s="12">
        <v>64929</v>
      </c>
      <c r="AA20" s="2">
        <f>IFERROR(INDEX('Holiday Schedule'!$D$3:$D$24,MATCH(A20,'Holiday Schedule'!$C$3:$C$24,0)),0)</f>
        <v>0</v>
      </c>
      <c r="AB20" s="2">
        <f t="shared" si="0"/>
        <v>6</v>
      </c>
      <c r="AC20" s="2">
        <f t="shared" si="1"/>
        <v>1537159</v>
      </c>
      <c r="AD20" s="5">
        <f t="shared" si="2"/>
        <v>507167</v>
      </c>
      <c r="AE20" s="5">
        <f t="shared" si="3"/>
        <v>2044326</v>
      </c>
      <c r="AG20" s="2">
        <f t="shared" si="4"/>
        <v>1</v>
      </c>
      <c r="AH20" s="2">
        <f t="shared" si="5"/>
        <v>2024</v>
      </c>
      <c r="AJ20" s="5">
        <f t="shared" si="6"/>
        <v>120088</v>
      </c>
      <c r="AK20" s="2">
        <f t="shared" si="7"/>
        <v>20</v>
      </c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BC20" s="5"/>
      <c r="BD20" s="5"/>
      <c r="BE20" s="5"/>
      <c r="BJ20" s="5"/>
    </row>
    <row r="21" spans="1:62" ht="15.75" x14ac:dyDescent="0.25">
      <c r="A21" s="18">
        <v>45304</v>
      </c>
      <c r="B21" s="12">
        <v>61208</v>
      </c>
      <c r="C21" s="12">
        <v>57562</v>
      </c>
      <c r="D21" s="12">
        <v>55317</v>
      </c>
      <c r="E21" s="12">
        <v>55598</v>
      </c>
      <c r="F21" s="12">
        <v>57926</v>
      </c>
      <c r="G21" s="12">
        <v>65323</v>
      </c>
      <c r="H21" s="12">
        <v>84724</v>
      </c>
      <c r="I21" s="12">
        <v>95875</v>
      </c>
      <c r="J21" s="12">
        <v>96786</v>
      </c>
      <c r="K21" s="12">
        <v>98257</v>
      </c>
      <c r="L21" s="12">
        <v>95276</v>
      </c>
      <c r="M21" s="12">
        <v>93430</v>
      </c>
      <c r="N21" s="12">
        <v>89051</v>
      </c>
      <c r="O21" s="12">
        <v>86119</v>
      </c>
      <c r="P21" s="12">
        <v>83927</v>
      </c>
      <c r="Q21" s="12">
        <v>91389</v>
      </c>
      <c r="R21" s="12">
        <v>105715</v>
      </c>
      <c r="S21" s="12">
        <v>118514</v>
      </c>
      <c r="T21" s="12">
        <v>118457</v>
      </c>
      <c r="U21" s="12">
        <v>119326</v>
      </c>
      <c r="V21" s="12">
        <v>108190</v>
      </c>
      <c r="W21" s="12">
        <v>91000</v>
      </c>
      <c r="X21" s="12">
        <v>74740</v>
      </c>
      <c r="Y21" s="12">
        <v>65426</v>
      </c>
      <c r="AA21" s="2">
        <f>IFERROR(INDEX('Holiday Schedule'!$D$3:$D$24,MATCH(A21,'Holiday Schedule'!$C$3:$C$24,0)),0)</f>
        <v>0</v>
      </c>
      <c r="AB21" s="2">
        <f t="shared" si="0"/>
        <v>7</v>
      </c>
      <c r="AC21" s="2">
        <f t="shared" si="1"/>
        <v>0</v>
      </c>
      <c r="AD21" s="5">
        <f t="shared" si="2"/>
        <v>2069136</v>
      </c>
      <c r="AE21" s="5">
        <f t="shared" si="3"/>
        <v>2069136</v>
      </c>
      <c r="AG21" s="2">
        <f t="shared" si="4"/>
        <v>1</v>
      </c>
      <c r="AH21" s="2">
        <f t="shared" si="5"/>
        <v>2024</v>
      </c>
      <c r="AJ21" s="5">
        <f t="shared" si="6"/>
        <v>119326</v>
      </c>
      <c r="AK21" s="2">
        <f t="shared" si="7"/>
        <v>20</v>
      </c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BC21" s="5"/>
      <c r="BD21" s="5"/>
      <c r="BE21" s="5"/>
      <c r="BJ21" s="5"/>
    </row>
    <row r="22" spans="1:62" ht="15.75" x14ac:dyDescent="0.25">
      <c r="A22" s="18">
        <v>45305</v>
      </c>
      <c r="B22" s="12">
        <v>61175</v>
      </c>
      <c r="C22" s="12">
        <v>57531</v>
      </c>
      <c r="D22" s="12">
        <v>55288</v>
      </c>
      <c r="E22" s="12">
        <v>55568</v>
      </c>
      <c r="F22" s="12">
        <v>57895</v>
      </c>
      <c r="G22" s="12">
        <v>65288</v>
      </c>
      <c r="H22" s="12">
        <v>84679</v>
      </c>
      <c r="I22" s="12">
        <v>95824</v>
      </c>
      <c r="J22" s="12">
        <v>96734</v>
      </c>
      <c r="K22" s="12">
        <v>98205</v>
      </c>
      <c r="L22" s="12">
        <v>95225</v>
      </c>
      <c r="M22" s="12">
        <v>93380</v>
      </c>
      <c r="N22" s="12">
        <v>89003</v>
      </c>
      <c r="O22" s="12">
        <v>86072</v>
      </c>
      <c r="P22" s="12">
        <v>83882</v>
      </c>
      <c r="Q22" s="12">
        <v>91340</v>
      </c>
      <c r="R22" s="12">
        <v>105658</v>
      </c>
      <c r="S22" s="12">
        <v>118450</v>
      </c>
      <c r="T22" s="12">
        <v>118393</v>
      </c>
      <c r="U22" s="12">
        <v>119262</v>
      </c>
      <c r="V22" s="12">
        <v>108132</v>
      </c>
      <c r="W22" s="12">
        <v>90951</v>
      </c>
      <c r="X22" s="12">
        <v>74700</v>
      </c>
      <c r="Y22" s="12">
        <v>65390</v>
      </c>
      <c r="AA22" s="2">
        <f>IFERROR(INDEX('Holiday Schedule'!$D$3:$D$24,MATCH(A22,'Holiday Schedule'!$C$3:$C$24,0)),0)</f>
        <v>0</v>
      </c>
      <c r="AB22" s="2">
        <f t="shared" si="0"/>
        <v>1</v>
      </c>
      <c r="AC22" s="2">
        <f t="shared" si="1"/>
        <v>0</v>
      </c>
      <c r="AD22" s="5">
        <f t="shared" si="2"/>
        <v>2068025</v>
      </c>
      <c r="AE22" s="5">
        <f t="shared" si="3"/>
        <v>2068025</v>
      </c>
      <c r="AG22" s="2">
        <f t="shared" si="4"/>
        <v>1</v>
      </c>
      <c r="AH22" s="2">
        <f t="shared" si="5"/>
        <v>2024</v>
      </c>
      <c r="AJ22" s="5">
        <f t="shared" si="6"/>
        <v>119262</v>
      </c>
      <c r="AK22" s="2">
        <f t="shared" si="7"/>
        <v>20</v>
      </c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BC22" s="5"/>
      <c r="BD22" s="5"/>
      <c r="BE22" s="5"/>
      <c r="BJ22" s="5"/>
    </row>
    <row r="23" spans="1:62" ht="15.75" x14ac:dyDescent="0.25">
      <c r="A23" s="18">
        <v>45306</v>
      </c>
      <c r="B23" s="12">
        <v>60709</v>
      </c>
      <c r="C23" s="12">
        <v>57093</v>
      </c>
      <c r="D23" s="12">
        <v>54867</v>
      </c>
      <c r="E23" s="12">
        <v>55145</v>
      </c>
      <c r="F23" s="12">
        <v>57455</v>
      </c>
      <c r="G23" s="12">
        <v>64791</v>
      </c>
      <c r="H23" s="12">
        <v>84035</v>
      </c>
      <c r="I23" s="12">
        <v>95094</v>
      </c>
      <c r="J23" s="12">
        <v>95998</v>
      </c>
      <c r="K23" s="12">
        <v>97457</v>
      </c>
      <c r="L23" s="12">
        <v>94500</v>
      </c>
      <c r="M23" s="12">
        <v>92669</v>
      </c>
      <c r="N23" s="12">
        <v>88326</v>
      </c>
      <c r="O23" s="12">
        <v>85418</v>
      </c>
      <c r="P23" s="12">
        <v>83243</v>
      </c>
      <c r="Q23" s="12">
        <v>90645</v>
      </c>
      <c r="R23" s="12">
        <v>104854</v>
      </c>
      <c r="S23" s="12">
        <v>117549</v>
      </c>
      <c r="T23" s="12">
        <v>117492</v>
      </c>
      <c r="U23" s="12">
        <v>118355</v>
      </c>
      <c r="V23" s="12">
        <v>107309</v>
      </c>
      <c r="W23" s="12">
        <v>90259</v>
      </c>
      <c r="X23" s="12">
        <v>74132</v>
      </c>
      <c r="Y23" s="12">
        <v>64893</v>
      </c>
      <c r="AA23" s="2">
        <f>IFERROR(INDEX('Holiday Schedule'!$D$3:$D$24,MATCH(A23,'Holiday Schedule'!$C$3:$C$24,0)),0)</f>
        <v>0</v>
      </c>
      <c r="AB23" s="2">
        <f t="shared" si="0"/>
        <v>2</v>
      </c>
      <c r="AC23" s="2">
        <f t="shared" si="1"/>
        <v>1553300</v>
      </c>
      <c r="AD23" s="5">
        <f t="shared" si="2"/>
        <v>498988</v>
      </c>
      <c r="AE23" s="5">
        <f t="shared" si="3"/>
        <v>2052288</v>
      </c>
      <c r="AG23" s="2">
        <f t="shared" si="4"/>
        <v>1</v>
      </c>
      <c r="AH23" s="2">
        <f t="shared" si="5"/>
        <v>2024</v>
      </c>
      <c r="AJ23" s="5">
        <f t="shared" si="6"/>
        <v>118355</v>
      </c>
      <c r="AK23" s="2">
        <f t="shared" si="7"/>
        <v>20</v>
      </c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BC23" s="5"/>
      <c r="BD23" s="5"/>
      <c r="BE23" s="5"/>
      <c r="BJ23" s="5"/>
    </row>
    <row r="24" spans="1:62" ht="15.75" x14ac:dyDescent="0.25">
      <c r="A24" s="18">
        <v>45307</v>
      </c>
      <c r="B24" s="12">
        <v>59658</v>
      </c>
      <c r="C24" s="12">
        <v>56132</v>
      </c>
      <c r="D24" s="12">
        <v>53815</v>
      </c>
      <c r="E24" s="12">
        <v>54557</v>
      </c>
      <c r="F24" s="12">
        <v>57076</v>
      </c>
      <c r="G24" s="12">
        <v>65929</v>
      </c>
      <c r="H24" s="12">
        <v>88374</v>
      </c>
      <c r="I24" s="12">
        <v>98684</v>
      </c>
      <c r="J24" s="12">
        <v>95111</v>
      </c>
      <c r="K24" s="12">
        <v>92638</v>
      </c>
      <c r="L24" s="12">
        <v>90204</v>
      </c>
      <c r="M24" s="12">
        <v>88493</v>
      </c>
      <c r="N24" s="12">
        <v>84053</v>
      </c>
      <c r="O24" s="12">
        <v>81633</v>
      </c>
      <c r="P24" s="12">
        <v>79363</v>
      </c>
      <c r="Q24" s="12">
        <v>86360</v>
      </c>
      <c r="R24" s="12">
        <v>101102</v>
      </c>
      <c r="S24" s="12">
        <v>113115</v>
      </c>
      <c r="T24" s="12">
        <v>115300</v>
      </c>
      <c r="U24" s="12">
        <v>118269</v>
      </c>
      <c r="V24" s="12">
        <v>106552</v>
      </c>
      <c r="W24" s="12">
        <v>90059</v>
      </c>
      <c r="X24" s="12">
        <v>72940</v>
      </c>
      <c r="Y24" s="12">
        <v>63945</v>
      </c>
      <c r="AA24" s="2">
        <f>IFERROR(INDEX('Holiday Schedule'!$D$3:$D$24,MATCH(A24,'Holiday Schedule'!$C$3:$C$24,0)),0)</f>
        <v>0</v>
      </c>
      <c r="AB24" s="2">
        <f t="shared" si="0"/>
        <v>3</v>
      </c>
      <c r="AC24" s="2">
        <f t="shared" si="1"/>
        <v>1513876</v>
      </c>
      <c r="AD24" s="5">
        <f t="shared" si="2"/>
        <v>499486</v>
      </c>
      <c r="AE24" s="5">
        <f t="shared" si="3"/>
        <v>2013362</v>
      </c>
      <c r="AG24" s="2">
        <f t="shared" si="4"/>
        <v>1</v>
      </c>
      <c r="AH24" s="2">
        <f t="shared" si="5"/>
        <v>2024</v>
      </c>
      <c r="AJ24" s="5">
        <f t="shared" si="6"/>
        <v>118269</v>
      </c>
      <c r="AK24" s="2">
        <f t="shared" si="7"/>
        <v>20</v>
      </c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BC24" s="5"/>
      <c r="BD24" s="5"/>
      <c r="BE24" s="5"/>
      <c r="BJ24" s="5"/>
    </row>
    <row r="25" spans="1:62" ht="15.75" x14ac:dyDescent="0.25">
      <c r="A25" s="18">
        <v>45308</v>
      </c>
      <c r="B25" s="12">
        <v>59621</v>
      </c>
      <c r="C25" s="12">
        <v>56097</v>
      </c>
      <c r="D25" s="12">
        <v>53781</v>
      </c>
      <c r="E25" s="12">
        <v>54524</v>
      </c>
      <c r="F25" s="12">
        <v>57041</v>
      </c>
      <c r="G25" s="12">
        <v>65888</v>
      </c>
      <c r="H25" s="12">
        <v>88319</v>
      </c>
      <c r="I25" s="12">
        <v>98623</v>
      </c>
      <c r="J25" s="12">
        <v>95052</v>
      </c>
      <c r="K25" s="12">
        <v>92581</v>
      </c>
      <c r="L25" s="12">
        <v>90149</v>
      </c>
      <c r="M25" s="12">
        <v>88438</v>
      </c>
      <c r="N25" s="12">
        <v>84002</v>
      </c>
      <c r="O25" s="12">
        <v>81583</v>
      </c>
      <c r="P25" s="12">
        <v>79314</v>
      </c>
      <c r="Q25" s="12">
        <v>86307</v>
      </c>
      <c r="R25" s="12">
        <v>101039</v>
      </c>
      <c r="S25" s="12">
        <v>113045</v>
      </c>
      <c r="T25" s="12">
        <v>115229</v>
      </c>
      <c r="U25" s="12">
        <v>118196</v>
      </c>
      <c r="V25" s="12">
        <v>106486</v>
      </c>
      <c r="W25" s="12">
        <v>90003</v>
      </c>
      <c r="X25" s="12">
        <v>72895</v>
      </c>
      <c r="Y25" s="12">
        <v>63906</v>
      </c>
      <c r="AA25" s="2">
        <f>IFERROR(INDEX('Holiday Schedule'!$D$3:$D$24,MATCH(A25,'Holiday Schedule'!$C$3:$C$24,0)),0)</f>
        <v>0</v>
      </c>
      <c r="AB25" s="2">
        <f t="shared" si="0"/>
        <v>4</v>
      </c>
      <c r="AC25" s="2">
        <f t="shared" si="1"/>
        <v>1512942</v>
      </c>
      <c r="AD25" s="5">
        <f t="shared" si="2"/>
        <v>499177</v>
      </c>
      <c r="AE25" s="5">
        <f t="shared" si="3"/>
        <v>2012119</v>
      </c>
      <c r="AG25" s="2">
        <f t="shared" si="4"/>
        <v>1</v>
      </c>
      <c r="AH25" s="2">
        <f t="shared" si="5"/>
        <v>2024</v>
      </c>
      <c r="AJ25" s="5">
        <f t="shared" si="6"/>
        <v>118196</v>
      </c>
      <c r="AK25" s="2">
        <f t="shared" si="7"/>
        <v>20</v>
      </c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BC25" s="5"/>
      <c r="BD25" s="5"/>
      <c r="BE25" s="5"/>
      <c r="BJ25" s="5"/>
    </row>
    <row r="26" spans="1:62" ht="15.75" x14ac:dyDescent="0.25">
      <c r="A26" s="18">
        <v>45309</v>
      </c>
      <c r="B26" s="12">
        <v>59459</v>
      </c>
      <c r="C26" s="12">
        <v>55945</v>
      </c>
      <c r="D26" s="12">
        <v>53635</v>
      </c>
      <c r="E26" s="12">
        <v>54375</v>
      </c>
      <c r="F26" s="12">
        <v>56886</v>
      </c>
      <c r="G26" s="12">
        <v>65709</v>
      </c>
      <c r="H26" s="12">
        <v>88079</v>
      </c>
      <c r="I26" s="12">
        <v>98355</v>
      </c>
      <c r="J26" s="12">
        <v>94794</v>
      </c>
      <c r="K26" s="12">
        <v>92329</v>
      </c>
      <c r="L26" s="12">
        <v>89903</v>
      </c>
      <c r="M26" s="12">
        <v>88198</v>
      </c>
      <c r="N26" s="12">
        <v>83773</v>
      </c>
      <c r="O26" s="12">
        <v>81361</v>
      </c>
      <c r="P26" s="12">
        <v>79099</v>
      </c>
      <c r="Q26" s="12">
        <v>86072</v>
      </c>
      <c r="R26" s="12">
        <v>100764</v>
      </c>
      <c r="S26" s="12">
        <v>112738</v>
      </c>
      <c r="T26" s="12">
        <v>114916</v>
      </c>
      <c r="U26" s="12">
        <v>117875</v>
      </c>
      <c r="V26" s="12">
        <v>106196</v>
      </c>
      <c r="W26" s="12">
        <v>89758</v>
      </c>
      <c r="X26" s="12">
        <v>72697</v>
      </c>
      <c r="Y26" s="12">
        <v>63732</v>
      </c>
      <c r="AA26" s="2">
        <f>IFERROR(INDEX('Holiday Schedule'!$D$3:$D$24,MATCH(A26,'Holiday Schedule'!$C$3:$C$24,0)),0)</f>
        <v>0</v>
      </c>
      <c r="AB26" s="2">
        <f t="shared" si="0"/>
        <v>5</v>
      </c>
      <c r="AC26" s="2">
        <f t="shared" si="1"/>
        <v>1508828</v>
      </c>
      <c r="AD26" s="5">
        <f t="shared" si="2"/>
        <v>497820</v>
      </c>
      <c r="AE26" s="5">
        <f t="shared" si="3"/>
        <v>2006648</v>
      </c>
      <c r="AG26" s="2">
        <f t="shared" si="4"/>
        <v>1</v>
      </c>
      <c r="AH26" s="2">
        <f t="shared" si="5"/>
        <v>2024</v>
      </c>
      <c r="AJ26" s="5">
        <f t="shared" si="6"/>
        <v>117875</v>
      </c>
      <c r="AK26" s="2">
        <f t="shared" si="7"/>
        <v>20</v>
      </c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BC26" s="5"/>
      <c r="BD26" s="5"/>
      <c r="BE26" s="5"/>
      <c r="BJ26" s="5"/>
    </row>
    <row r="27" spans="1:62" ht="15.75" x14ac:dyDescent="0.25">
      <c r="A27" s="18">
        <v>45310</v>
      </c>
      <c r="B27" s="12">
        <v>59440</v>
      </c>
      <c r="C27" s="12">
        <v>55927</v>
      </c>
      <c r="D27" s="12">
        <v>53618</v>
      </c>
      <c r="E27" s="12">
        <v>54358</v>
      </c>
      <c r="F27" s="12">
        <v>56868</v>
      </c>
      <c r="G27" s="12">
        <v>65688</v>
      </c>
      <c r="H27" s="12">
        <v>88051</v>
      </c>
      <c r="I27" s="12">
        <v>98324</v>
      </c>
      <c r="J27" s="12">
        <v>94764</v>
      </c>
      <c r="K27" s="12">
        <v>92299</v>
      </c>
      <c r="L27" s="12">
        <v>89875</v>
      </c>
      <c r="M27" s="12">
        <v>88170</v>
      </c>
      <c r="N27" s="12">
        <v>83747</v>
      </c>
      <c r="O27" s="12">
        <v>81335</v>
      </c>
      <c r="P27" s="12">
        <v>79073</v>
      </c>
      <c r="Q27" s="12">
        <v>86045</v>
      </c>
      <c r="R27" s="12">
        <v>100733</v>
      </c>
      <c r="S27" s="12">
        <v>112702</v>
      </c>
      <c r="T27" s="12">
        <v>114879</v>
      </c>
      <c r="U27" s="12">
        <v>117837</v>
      </c>
      <c r="V27" s="12">
        <v>106163</v>
      </c>
      <c r="W27" s="12">
        <v>89730</v>
      </c>
      <c r="X27" s="12">
        <v>72674</v>
      </c>
      <c r="Y27" s="12">
        <v>63712</v>
      </c>
      <c r="AA27" s="2">
        <f>IFERROR(INDEX('Holiday Schedule'!$D$3:$D$24,MATCH(A27,'Holiday Schedule'!$C$3:$C$24,0)),0)</f>
        <v>0</v>
      </c>
      <c r="AB27" s="2">
        <f t="shared" si="0"/>
        <v>6</v>
      </c>
      <c r="AC27" s="2">
        <f t="shared" si="1"/>
        <v>1508350</v>
      </c>
      <c r="AD27" s="5">
        <f t="shared" si="2"/>
        <v>497662</v>
      </c>
      <c r="AE27" s="5">
        <f t="shared" si="3"/>
        <v>2006012</v>
      </c>
      <c r="AG27" s="2">
        <f t="shared" si="4"/>
        <v>1</v>
      </c>
      <c r="AH27" s="2">
        <f t="shared" si="5"/>
        <v>2024</v>
      </c>
      <c r="AJ27" s="5">
        <f t="shared" si="6"/>
        <v>117837</v>
      </c>
      <c r="AK27" s="2">
        <f t="shared" si="7"/>
        <v>20</v>
      </c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BC27" s="5"/>
      <c r="BD27" s="5"/>
      <c r="BE27" s="5"/>
      <c r="BJ27" s="5"/>
    </row>
    <row r="28" spans="1:62" ht="15.75" x14ac:dyDescent="0.25">
      <c r="A28" s="18">
        <v>45311</v>
      </c>
      <c r="B28" s="12">
        <v>60037</v>
      </c>
      <c r="C28" s="12">
        <v>56461</v>
      </c>
      <c r="D28" s="12">
        <v>54260</v>
      </c>
      <c r="E28" s="12">
        <v>54535</v>
      </c>
      <c r="F28" s="12">
        <v>56819</v>
      </c>
      <c r="G28" s="12">
        <v>64074</v>
      </c>
      <c r="H28" s="12">
        <v>83104</v>
      </c>
      <c r="I28" s="12">
        <v>94042</v>
      </c>
      <c r="J28" s="12">
        <v>94936</v>
      </c>
      <c r="K28" s="12">
        <v>96379</v>
      </c>
      <c r="L28" s="12">
        <v>93454</v>
      </c>
      <c r="M28" s="12">
        <v>91644</v>
      </c>
      <c r="N28" s="12">
        <v>87348</v>
      </c>
      <c r="O28" s="12">
        <v>84472</v>
      </c>
      <c r="P28" s="12">
        <v>82322</v>
      </c>
      <c r="Q28" s="12">
        <v>89641</v>
      </c>
      <c r="R28" s="12">
        <v>103693</v>
      </c>
      <c r="S28" s="12">
        <v>116248</v>
      </c>
      <c r="T28" s="12">
        <v>116192</v>
      </c>
      <c r="U28" s="12">
        <v>117045</v>
      </c>
      <c r="V28" s="12">
        <v>106121</v>
      </c>
      <c r="W28" s="12">
        <v>89260</v>
      </c>
      <c r="X28" s="12">
        <v>73311</v>
      </c>
      <c r="Y28" s="12">
        <v>64175</v>
      </c>
      <c r="AA28" s="2">
        <f>IFERROR(INDEX('Holiday Schedule'!$D$3:$D$24,MATCH(A28,'Holiday Schedule'!$C$3:$C$24,0)),0)</f>
        <v>0</v>
      </c>
      <c r="AB28" s="2">
        <f t="shared" si="0"/>
        <v>7</v>
      </c>
      <c r="AC28" s="2">
        <f t="shared" si="1"/>
        <v>0</v>
      </c>
      <c r="AD28" s="5">
        <f t="shared" si="2"/>
        <v>2029573</v>
      </c>
      <c r="AE28" s="5">
        <f t="shared" si="3"/>
        <v>2029573</v>
      </c>
      <c r="AG28" s="2">
        <f t="shared" si="4"/>
        <v>1</v>
      </c>
      <c r="AH28" s="2">
        <f t="shared" si="5"/>
        <v>2024</v>
      </c>
      <c r="AJ28" s="5">
        <f t="shared" si="6"/>
        <v>117045</v>
      </c>
      <c r="AK28" s="2">
        <f t="shared" si="7"/>
        <v>20</v>
      </c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BC28" s="5"/>
      <c r="BD28" s="5"/>
      <c r="BE28" s="5"/>
      <c r="BJ28" s="5"/>
    </row>
    <row r="29" spans="1:62" ht="15.75" x14ac:dyDescent="0.25">
      <c r="A29" s="18">
        <v>45312</v>
      </c>
      <c r="B29" s="12">
        <v>59979</v>
      </c>
      <c r="C29" s="12">
        <v>56407</v>
      </c>
      <c r="D29" s="12">
        <v>54207</v>
      </c>
      <c r="E29" s="12">
        <v>54482</v>
      </c>
      <c r="F29" s="12">
        <v>56764</v>
      </c>
      <c r="G29" s="12">
        <v>64012</v>
      </c>
      <c r="H29" s="12">
        <v>83024</v>
      </c>
      <c r="I29" s="12">
        <v>93951</v>
      </c>
      <c r="J29" s="12">
        <v>94844</v>
      </c>
      <c r="K29" s="12">
        <v>96285</v>
      </c>
      <c r="L29" s="12">
        <v>93363</v>
      </c>
      <c r="M29" s="12">
        <v>91555</v>
      </c>
      <c r="N29" s="12">
        <v>87263</v>
      </c>
      <c r="O29" s="12">
        <v>84390</v>
      </c>
      <c r="P29" s="12">
        <v>82242</v>
      </c>
      <c r="Q29" s="12">
        <v>89554</v>
      </c>
      <c r="R29" s="12">
        <v>103593</v>
      </c>
      <c r="S29" s="12">
        <v>116135</v>
      </c>
      <c r="T29" s="12">
        <v>116079</v>
      </c>
      <c r="U29" s="12">
        <v>116931</v>
      </c>
      <c r="V29" s="12">
        <v>106018</v>
      </c>
      <c r="W29" s="12">
        <v>89174</v>
      </c>
      <c r="X29" s="12">
        <v>73240</v>
      </c>
      <c r="Y29" s="12">
        <v>64112</v>
      </c>
      <c r="AA29" s="2">
        <f>IFERROR(INDEX('Holiday Schedule'!$D$3:$D$24,MATCH(A29,'Holiday Schedule'!$C$3:$C$24,0)),0)</f>
        <v>0</v>
      </c>
      <c r="AB29" s="2">
        <f t="shared" si="0"/>
        <v>1</v>
      </c>
      <c r="AC29" s="2">
        <f t="shared" si="1"/>
        <v>0</v>
      </c>
      <c r="AD29" s="5">
        <f t="shared" si="2"/>
        <v>2027604</v>
      </c>
      <c r="AE29" s="5">
        <f t="shared" si="3"/>
        <v>2027604</v>
      </c>
      <c r="AG29" s="2">
        <f t="shared" si="4"/>
        <v>1</v>
      </c>
      <c r="AH29" s="2">
        <f t="shared" si="5"/>
        <v>2024</v>
      </c>
      <c r="AJ29" s="5">
        <f t="shared" si="6"/>
        <v>116931</v>
      </c>
      <c r="AK29" s="2">
        <f t="shared" si="7"/>
        <v>20</v>
      </c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BC29" s="5"/>
      <c r="BD29" s="5"/>
      <c r="BE29" s="5"/>
      <c r="BJ29" s="5"/>
    </row>
    <row r="30" spans="1:62" ht="15.75" x14ac:dyDescent="0.25">
      <c r="A30" s="18">
        <v>45313</v>
      </c>
      <c r="B30" s="12">
        <v>59190</v>
      </c>
      <c r="C30" s="12">
        <v>55692</v>
      </c>
      <c r="D30" s="12">
        <v>53393</v>
      </c>
      <c r="E30" s="12">
        <v>54130</v>
      </c>
      <c r="F30" s="12">
        <v>56629</v>
      </c>
      <c r="G30" s="12">
        <v>65412</v>
      </c>
      <c r="H30" s="12">
        <v>87681</v>
      </c>
      <c r="I30" s="12">
        <v>97911</v>
      </c>
      <c r="J30" s="12">
        <v>94366</v>
      </c>
      <c r="K30" s="12">
        <v>91912</v>
      </c>
      <c r="L30" s="12">
        <v>89497</v>
      </c>
      <c r="M30" s="12">
        <v>87799</v>
      </c>
      <c r="N30" s="12">
        <v>83395</v>
      </c>
      <c r="O30" s="12">
        <v>80993</v>
      </c>
      <c r="P30" s="12">
        <v>78741</v>
      </c>
      <c r="Q30" s="12">
        <v>85683</v>
      </c>
      <c r="R30" s="12">
        <v>100309</v>
      </c>
      <c r="S30" s="12">
        <v>112228</v>
      </c>
      <c r="T30" s="12">
        <v>114397</v>
      </c>
      <c r="U30" s="12">
        <v>117342</v>
      </c>
      <c r="V30" s="12">
        <v>105717</v>
      </c>
      <c r="W30" s="12">
        <v>89353</v>
      </c>
      <c r="X30" s="12">
        <v>72368</v>
      </c>
      <c r="Y30" s="12">
        <v>63444</v>
      </c>
      <c r="AA30" s="2">
        <f>IFERROR(INDEX('Holiday Schedule'!$D$3:$D$24,MATCH(A30,'Holiday Schedule'!$C$3:$C$24,0)),0)</f>
        <v>0</v>
      </c>
      <c r="AB30" s="2">
        <f t="shared" si="0"/>
        <v>2</v>
      </c>
      <c r="AC30" s="2">
        <f t="shared" si="1"/>
        <v>1502011</v>
      </c>
      <c r="AD30" s="5">
        <f t="shared" si="2"/>
        <v>495571</v>
      </c>
      <c r="AE30" s="5">
        <f t="shared" si="3"/>
        <v>1997582</v>
      </c>
      <c r="AG30" s="2">
        <f t="shared" si="4"/>
        <v>1</v>
      </c>
      <c r="AH30" s="2">
        <f t="shared" si="5"/>
        <v>2024</v>
      </c>
      <c r="AJ30" s="5">
        <f t="shared" si="6"/>
        <v>117342</v>
      </c>
      <c r="AK30" s="2">
        <f t="shared" si="7"/>
        <v>20</v>
      </c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BC30" s="5"/>
      <c r="BD30" s="5"/>
      <c r="BE30" s="5"/>
      <c r="BJ30" s="5"/>
    </row>
    <row r="31" spans="1:62" ht="15.75" x14ac:dyDescent="0.25">
      <c r="A31" s="18">
        <v>45314</v>
      </c>
      <c r="B31" s="12">
        <v>59138</v>
      </c>
      <c r="C31" s="12">
        <v>55643</v>
      </c>
      <c r="D31" s="12">
        <v>53346</v>
      </c>
      <c r="E31" s="12">
        <v>54082</v>
      </c>
      <c r="F31" s="12">
        <v>56579</v>
      </c>
      <c r="G31" s="12">
        <v>65355</v>
      </c>
      <c r="H31" s="12">
        <v>87604</v>
      </c>
      <c r="I31" s="12">
        <v>97825</v>
      </c>
      <c r="J31" s="12">
        <v>94283</v>
      </c>
      <c r="K31" s="12">
        <v>91831</v>
      </c>
      <c r="L31" s="12">
        <v>89419</v>
      </c>
      <c r="M31" s="12">
        <v>87722</v>
      </c>
      <c r="N31" s="12">
        <v>83322</v>
      </c>
      <c r="O31" s="12">
        <v>80922</v>
      </c>
      <c r="P31" s="12">
        <v>78672</v>
      </c>
      <c r="Q31" s="12">
        <v>85608</v>
      </c>
      <c r="R31" s="12">
        <v>100221</v>
      </c>
      <c r="S31" s="12">
        <v>112130</v>
      </c>
      <c r="T31" s="12">
        <v>114297</v>
      </c>
      <c r="U31" s="12">
        <v>117239</v>
      </c>
      <c r="V31" s="12">
        <v>105624</v>
      </c>
      <c r="W31" s="12">
        <v>89275</v>
      </c>
      <c r="X31" s="12">
        <v>72305</v>
      </c>
      <c r="Y31" s="12">
        <v>63388</v>
      </c>
      <c r="AA31" s="2">
        <f>IFERROR(INDEX('Holiday Schedule'!$D$3:$D$24,MATCH(A31,'Holiday Schedule'!$C$3:$C$24,0)),0)</f>
        <v>0</v>
      </c>
      <c r="AB31" s="2">
        <f t="shared" si="0"/>
        <v>3</v>
      </c>
      <c r="AC31" s="2">
        <f t="shared" si="1"/>
        <v>1500695</v>
      </c>
      <c r="AD31" s="5">
        <f t="shared" si="2"/>
        <v>495135</v>
      </c>
      <c r="AE31" s="5">
        <f t="shared" si="3"/>
        <v>1995830</v>
      </c>
      <c r="AG31" s="2">
        <f t="shared" si="4"/>
        <v>1</v>
      </c>
      <c r="AH31" s="2">
        <f t="shared" si="5"/>
        <v>2024</v>
      </c>
      <c r="AJ31" s="5">
        <f t="shared" si="6"/>
        <v>117239</v>
      </c>
      <c r="AK31" s="2">
        <f t="shared" si="7"/>
        <v>20</v>
      </c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BC31" s="5"/>
      <c r="BD31" s="5"/>
      <c r="BE31" s="5"/>
      <c r="BJ31" s="5"/>
    </row>
    <row r="32" spans="1:62" ht="15.75" x14ac:dyDescent="0.25">
      <c r="A32" s="18">
        <v>45315</v>
      </c>
      <c r="B32" s="12">
        <v>59116</v>
      </c>
      <c r="C32" s="12">
        <v>55622</v>
      </c>
      <c r="D32" s="12">
        <v>53326</v>
      </c>
      <c r="E32" s="12">
        <v>54062</v>
      </c>
      <c r="F32" s="12">
        <v>56558</v>
      </c>
      <c r="G32" s="12">
        <v>65330</v>
      </c>
      <c r="H32" s="12">
        <v>87571</v>
      </c>
      <c r="I32" s="12">
        <v>97787</v>
      </c>
      <c r="J32" s="12">
        <v>94247</v>
      </c>
      <c r="K32" s="12">
        <v>91796</v>
      </c>
      <c r="L32" s="12">
        <v>89385</v>
      </c>
      <c r="M32" s="12">
        <v>87689</v>
      </c>
      <c r="N32" s="12">
        <v>83290</v>
      </c>
      <c r="O32" s="12">
        <v>80891</v>
      </c>
      <c r="P32" s="12">
        <v>78642</v>
      </c>
      <c r="Q32" s="12">
        <v>85576</v>
      </c>
      <c r="R32" s="12">
        <v>100183</v>
      </c>
      <c r="S32" s="12">
        <v>112087</v>
      </c>
      <c r="T32" s="12">
        <v>114253</v>
      </c>
      <c r="U32" s="12">
        <v>117194</v>
      </c>
      <c r="V32" s="12">
        <v>105583</v>
      </c>
      <c r="W32" s="12">
        <v>89241</v>
      </c>
      <c r="X32" s="12">
        <v>72277</v>
      </c>
      <c r="Y32" s="12">
        <v>63364</v>
      </c>
      <c r="AA32" s="2">
        <f>IFERROR(INDEX('Holiday Schedule'!$D$3:$D$24,MATCH(A32,'Holiday Schedule'!$C$3:$C$24,0)),0)</f>
        <v>0</v>
      </c>
      <c r="AB32" s="2">
        <f t="shared" si="0"/>
        <v>4</v>
      </c>
      <c r="AC32" s="2">
        <f t="shared" si="1"/>
        <v>1500121</v>
      </c>
      <c r="AD32" s="5">
        <f t="shared" si="2"/>
        <v>494949</v>
      </c>
      <c r="AE32" s="5">
        <f t="shared" si="3"/>
        <v>1995070</v>
      </c>
      <c r="AG32" s="2">
        <f t="shared" si="4"/>
        <v>1</v>
      </c>
      <c r="AH32" s="2">
        <f t="shared" si="5"/>
        <v>2024</v>
      </c>
      <c r="AJ32" s="5">
        <f t="shared" si="6"/>
        <v>117194</v>
      </c>
      <c r="AK32" s="2">
        <f t="shared" si="7"/>
        <v>20</v>
      </c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BC32" s="5"/>
      <c r="BD32" s="5"/>
      <c r="BE32" s="5"/>
      <c r="BJ32" s="5"/>
    </row>
    <row r="33" spans="1:62" ht="15.75" x14ac:dyDescent="0.25">
      <c r="A33" s="18">
        <v>45316</v>
      </c>
      <c r="B33" s="12">
        <v>59438</v>
      </c>
      <c r="C33" s="12">
        <v>55925</v>
      </c>
      <c r="D33" s="12">
        <v>53616</v>
      </c>
      <c r="E33" s="12">
        <v>54356</v>
      </c>
      <c r="F33" s="12">
        <v>56866</v>
      </c>
      <c r="G33" s="12">
        <v>65686</v>
      </c>
      <c r="H33" s="12">
        <v>88048</v>
      </c>
      <c r="I33" s="12">
        <v>98320</v>
      </c>
      <c r="J33" s="12">
        <v>94760</v>
      </c>
      <c r="K33" s="12">
        <v>92296</v>
      </c>
      <c r="L33" s="12">
        <v>89872</v>
      </c>
      <c r="M33" s="12">
        <v>88167</v>
      </c>
      <c r="N33" s="12">
        <v>83744</v>
      </c>
      <c r="O33" s="12">
        <v>81332</v>
      </c>
      <c r="P33" s="12">
        <v>79071</v>
      </c>
      <c r="Q33" s="12">
        <v>86042</v>
      </c>
      <c r="R33" s="12">
        <v>100729</v>
      </c>
      <c r="S33" s="12">
        <v>112698</v>
      </c>
      <c r="T33" s="12">
        <v>114876</v>
      </c>
      <c r="U33" s="12">
        <v>117833</v>
      </c>
      <c r="V33" s="12">
        <v>106159</v>
      </c>
      <c r="W33" s="12">
        <v>89727</v>
      </c>
      <c r="X33" s="12">
        <v>72671</v>
      </c>
      <c r="Y33" s="12">
        <v>63709</v>
      </c>
      <c r="AA33" s="2">
        <f>IFERROR(INDEX('Holiday Schedule'!$D$3:$D$24,MATCH(A33,'Holiday Schedule'!$C$3:$C$24,0)),0)</f>
        <v>0</v>
      </c>
      <c r="AB33" s="2">
        <f t="shared" si="0"/>
        <v>5</v>
      </c>
      <c r="AC33" s="2">
        <f t="shared" si="1"/>
        <v>1508297</v>
      </c>
      <c r="AD33" s="5">
        <f t="shared" si="2"/>
        <v>497644</v>
      </c>
      <c r="AE33" s="5">
        <f t="shared" si="3"/>
        <v>2005941</v>
      </c>
      <c r="AG33" s="2">
        <f t="shared" si="4"/>
        <v>1</v>
      </c>
      <c r="AH33" s="2">
        <f t="shared" si="5"/>
        <v>2024</v>
      </c>
      <c r="AJ33" s="5">
        <f t="shared" si="6"/>
        <v>117833</v>
      </c>
      <c r="AK33" s="2">
        <f t="shared" si="7"/>
        <v>20</v>
      </c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BC33" s="5"/>
      <c r="BD33" s="5"/>
      <c r="BE33" s="5"/>
      <c r="BJ33" s="5"/>
    </row>
    <row r="34" spans="1:62" ht="15.75" x14ac:dyDescent="0.25">
      <c r="A34" s="18">
        <v>45317</v>
      </c>
      <c r="B34" s="12">
        <v>59439</v>
      </c>
      <c r="C34" s="12">
        <v>55926</v>
      </c>
      <c r="D34" s="12">
        <v>53617</v>
      </c>
      <c r="E34" s="12">
        <v>54357</v>
      </c>
      <c r="F34" s="12">
        <v>56867</v>
      </c>
      <c r="G34" s="12">
        <v>65686</v>
      </c>
      <c r="H34" s="12">
        <v>88049</v>
      </c>
      <c r="I34" s="12">
        <v>98321</v>
      </c>
      <c r="J34" s="12">
        <v>94761</v>
      </c>
      <c r="K34" s="12">
        <v>92297</v>
      </c>
      <c r="L34" s="12">
        <v>89873</v>
      </c>
      <c r="M34" s="12">
        <v>88168</v>
      </c>
      <c r="N34" s="12">
        <v>83745</v>
      </c>
      <c r="O34" s="12">
        <v>81333</v>
      </c>
      <c r="P34" s="12">
        <v>79072</v>
      </c>
      <c r="Q34" s="12">
        <v>86043</v>
      </c>
      <c r="R34" s="12">
        <v>100730</v>
      </c>
      <c r="S34" s="12">
        <v>112699</v>
      </c>
      <c r="T34" s="12">
        <v>114877</v>
      </c>
      <c r="U34" s="12">
        <v>117835</v>
      </c>
      <c r="V34" s="12">
        <v>106160</v>
      </c>
      <c r="W34" s="12">
        <v>89728</v>
      </c>
      <c r="X34" s="12">
        <v>72672</v>
      </c>
      <c r="Y34" s="12">
        <v>63710</v>
      </c>
      <c r="AA34" s="2">
        <f>IFERROR(INDEX('Holiday Schedule'!$D$3:$D$24,MATCH(A34,'Holiday Schedule'!$C$3:$C$24,0)),0)</f>
        <v>0</v>
      </c>
      <c r="AB34" s="2">
        <f t="shared" si="0"/>
        <v>6</v>
      </c>
      <c r="AC34" s="2">
        <f t="shared" si="1"/>
        <v>1508314</v>
      </c>
      <c r="AD34" s="5">
        <f t="shared" si="2"/>
        <v>497651</v>
      </c>
      <c r="AE34" s="5">
        <f t="shared" si="3"/>
        <v>2005965</v>
      </c>
      <c r="AG34" s="2">
        <f t="shared" si="4"/>
        <v>1</v>
      </c>
      <c r="AH34" s="2">
        <f t="shared" si="5"/>
        <v>2024</v>
      </c>
      <c r="AJ34" s="5">
        <f t="shared" si="6"/>
        <v>117835</v>
      </c>
      <c r="AK34" s="2">
        <f t="shared" si="7"/>
        <v>20</v>
      </c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BC34" s="5"/>
      <c r="BD34" s="5"/>
      <c r="BE34" s="5"/>
      <c r="BJ34" s="5"/>
    </row>
    <row r="35" spans="1:62" ht="15.75" x14ac:dyDescent="0.25">
      <c r="A35" s="18">
        <v>45318</v>
      </c>
      <c r="B35" s="12">
        <v>60071</v>
      </c>
      <c r="C35" s="12">
        <v>56493</v>
      </c>
      <c r="D35" s="12">
        <v>54290</v>
      </c>
      <c r="E35" s="12">
        <v>54565</v>
      </c>
      <c r="F35" s="12">
        <v>56850</v>
      </c>
      <c r="G35" s="12">
        <v>64109</v>
      </c>
      <c r="H35" s="12">
        <v>83151</v>
      </c>
      <c r="I35" s="12">
        <v>94094</v>
      </c>
      <c r="J35" s="12">
        <v>94988</v>
      </c>
      <c r="K35" s="12">
        <v>96432</v>
      </c>
      <c r="L35" s="12">
        <v>93506</v>
      </c>
      <c r="M35" s="12">
        <v>91695</v>
      </c>
      <c r="N35" s="12">
        <v>87396</v>
      </c>
      <c r="O35" s="12">
        <v>84519</v>
      </c>
      <c r="P35" s="12">
        <v>82368</v>
      </c>
      <c r="Q35" s="12">
        <v>89691</v>
      </c>
      <c r="R35" s="12">
        <v>103751</v>
      </c>
      <c r="S35" s="12">
        <v>116312</v>
      </c>
      <c r="T35" s="12">
        <v>116256</v>
      </c>
      <c r="U35" s="12">
        <v>117110</v>
      </c>
      <c r="V35" s="12">
        <v>106180</v>
      </c>
      <c r="W35" s="12">
        <v>89310</v>
      </c>
      <c r="X35" s="12">
        <v>73352</v>
      </c>
      <c r="Y35" s="12">
        <v>64210</v>
      </c>
      <c r="AA35" s="2">
        <f>IFERROR(INDEX('Holiday Schedule'!$D$3:$D$24,MATCH(A35,'Holiday Schedule'!$C$3:$C$24,0)),0)</f>
        <v>0</v>
      </c>
      <c r="AB35" s="2">
        <f t="shared" si="0"/>
        <v>7</v>
      </c>
      <c r="AC35" s="2">
        <f t="shared" si="1"/>
        <v>0</v>
      </c>
      <c r="AD35" s="5">
        <f t="shared" si="2"/>
        <v>2030699</v>
      </c>
      <c r="AE35" s="5">
        <f t="shared" si="3"/>
        <v>2030699</v>
      </c>
      <c r="AG35" s="2">
        <f t="shared" si="4"/>
        <v>1</v>
      </c>
      <c r="AH35" s="2">
        <f t="shared" si="5"/>
        <v>2024</v>
      </c>
      <c r="AJ35" s="5">
        <f t="shared" si="6"/>
        <v>117110</v>
      </c>
      <c r="AK35" s="2">
        <f t="shared" si="7"/>
        <v>20</v>
      </c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BC35" s="5"/>
      <c r="BD35" s="5"/>
      <c r="BE35" s="5"/>
      <c r="BJ35" s="5"/>
    </row>
    <row r="36" spans="1:62" ht="15.75" x14ac:dyDescent="0.25">
      <c r="A36" s="18">
        <v>45319</v>
      </c>
      <c r="B36" s="12">
        <v>60048</v>
      </c>
      <c r="C36" s="12">
        <v>56472</v>
      </c>
      <c r="D36" s="12">
        <v>54270</v>
      </c>
      <c r="E36" s="12">
        <v>54545</v>
      </c>
      <c r="F36" s="12">
        <v>56829</v>
      </c>
      <c r="G36" s="12">
        <v>64085</v>
      </c>
      <c r="H36" s="12">
        <v>83120</v>
      </c>
      <c r="I36" s="12">
        <v>94059</v>
      </c>
      <c r="J36" s="12">
        <v>94953</v>
      </c>
      <c r="K36" s="12">
        <v>96396</v>
      </c>
      <c r="L36" s="12">
        <v>93471</v>
      </c>
      <c r="M36" s="12">
        <v>91661</v>
      </c>
      <c r="N36" s="12">
        <v>87364</v>
      </c>
      <c r="O36" s="12">
        <v>84488</v>
      </c>
      <c r="P36" s="12">
        <v>82337</v>
      </c>
      <c r="Q36" s="12">
        <v>89658</v>
      </c>
      <c r="R36" s="12">
        <v>103713</v>
      </c>
      <c r="S36" s="12">
        <v>116269</v>
      </c>
      <c r="T36" s="12">
        <v>116213</v>
      </c>
      <c r="U36" s="12">
        <v>117066</v>
      </c>
      <c r="V36" s="12">
        <v>106141</v>
      </c>
      <c r="W36" s="12">
        <v>89277</v>
      </c>
      <c r="X36" s="12">
        <v>73325</v>
      </c>
      <c r="Y36" s="12">
        <v>64186</v>
      </c>
      <c r="AA36" s="2">
        <f>IFERROR(INDEX('Holiday Schedule'!$D$3:$D$24,MATCH(A36,'Holiday Schedule'!$C$3:$C$24,0)),0)</f>
        <v>0</v>
      </c>
      <c r="AB36" s="2">
        <f t="shared" si="0"/>
        <v>1</v>
      </c>
      <c r="AC36" s="2">
        <f t="shared" si="1"/>
        <v>0</v>
      </c>
      <c r="AD36" s="5">
        <f t="shared" si="2"/>
        <v>2029946</v>
      </c>
      <c r="AE36" s="5">
        <f t="shared" si="3"/>
        <v>2029946</v>
      </c>
      <c r="AG36" s="2">
        <f t="shared" si="4"/>
        <v>1</v>
      </c>
      <c r="AH36" s="2">
        <f t="shared" si="5"/>
        <v>2024</v>
      </c>
      <c r="AJ36" s="5">
        <f t="shared" si="6"/>
        <v>117066</v>
      </c>
      <c r="AK36" s="2">
        <f t="shared" si="7"/>
        <v>20</v>
      </c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BC36" s="5"/>
      <c r="BD36" s="5"/>
      <c r="BE36" s="5"/>
      <c r="BJ36" s="5"/>
    </row>
    <row r="37" spans="1:62" ht="15.75" x14ac:dyDescent="0.25">
      <c r="A37" s="18">
        <v>45320</v>
      </c>
      <c r="B37" s="12">
        <v>59827</v>
      </c>
      <c r="C37" s="12">
        <v>56291</v>
      </c>
      <c r="D37" s="12">
        <v>53967</v>
      </c>
      <c r="E37" s="12">
        <v>54712</v>
      </c>
      <c r="F37" s="12">
        <v>57238</v>
      </c>
      <c r="G37" s="12">
        <v>66115</v>
      </c>
      <c r="H37" s="12">
        <v>88624</v>
      </c>
      <c r="I37" s="12">
        <v>98963</v>
      </c>
      <c r="J37" s="12">
        <v>95380</v>
      </c>
      <c r="K37" s="12">
        <v>92900</v>
      </c>
      <c r="L37" s="12">
        <v>90460</v>
      </c>
      <c r="M37" s="12">
        <v>88743</v>
      </c>
      <c r="N37" s="12">
        <v>84291</v>
      </c>
      <c r="O37" s="12">
        <v>81864</v>
      </c>
      <c r="P37" s="12">
        <v>79588</v>
      </c>
      <c r="Q37" s="12">
        <v>86605</v>
      </c>
      <c r="R37" s="12">
        <v>101388</v>
      </c>
      <c r="S37" s="12">
        <v>113435</v>
      </c>
      <c r="T37" s="12">
        <v>115627</v>
      </c>
      <c r="U37" s="12">
        <v>118604</v>
      </c>
      <c r="V37" s="12">
        <v>106853</v>
      </c>
      <c r="W37" s="12">
        <v>90314</v>
      </c>
      <c r="X37" s="12">
        <v>73147</v>
      </c>
      <c r="Y37" s="12">
        <v>64126</v>
      </c>
      <c r="AA37" s="2">
        <f>IFERROR(INDEX('Holiday Schedule'!$D$3:$D$24,MATCH(A37,'Holiday Schedule'!$C$3:$C$24,0)),0)</f>
        <v>0</v>
      </c>
      <c r="AB37" s="2">
        <f t="shared" si="0"/>
        <v>2</v>
      </c>
      <c r="AC37" s="2">
        <f t="shared" si="1"/>
        <v>1518162</v>
      </c>
      <c r="AD37" s="5">
        <f t="shared" si="2"/>
        <v>500900</v>
      </c>
      <c r="AE37" s="5">
        <f t="shared" si="3"/>
        <v>2019062</v>
      </c>
      <c r="AG37" s="2">
        <f t="shared" si="4"/>
        <v>1</v>
      </c>
      <c r="AH37" s="2">
        <f t="shared" si="5"/>
        <v>2024</v>
      </c>
      <c r="AJ37" s="5">
        <f t="shared" si="6"/>
        <v>118604</v>
      </c>
      <c r="AK37" s="2">
        <f t="shared" si="7"/>
        <v>20</v>
      </c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BC37" s="5"/>
      <c r="BD37" s="5"/>
      <c r="BE37" s="5"/>
      <c r="BJ37" s="5"/>
    </row>
    <row r="38" spans="1:62" ht="15.75" x14ac:dyDescent="0.25">
      <c r="A38" s="18">
        <v>45321</v>
      </c>
      <c r="B38" s="12">
        <v>60258</v>
      </c>
      <c r="C38" s="12">
        <v>56696</v>
      </c>
      <c r="D38" s="12">
        <v>54356</v>
      </c>
      <c r="E38" s="12">
        <v>55106</v>
      </c>
      <c r="F38" s="12">
        <v>57650</v>
      </c>
      <c r="G38" s="12">
        <v>66592</v>
      </c>
      <c r="H38" s="12">
        <v>89262</v>
      </c>
      <c r="I38" s="12">
        <v>99677</v>
      </c>
      <c r="J38" s="12">
        <v>96067</v>
      </c>
      <c r="K38" s="12">
        <v>93569</v>
      </c>
      <c r="L38" s="12">
        <v>91111</v>
      </c>
      <c r="M38" s="12">
        <v>89383</v>
      </c>
      <c r="N38" s="12">
        <v>84899</v>
      </c>
      <c r="O38" s="12">
        <v>82454</v>
      </c>
      <c r="P38" s="12">
        <v>80161</v>
      </c>
      <c r="Q38" s="12">
        <v>87229</v>
      </c>
      <c r="R38" s="12">
        <v>102119</v>
      </c>
      <c r="S38" s="12">
        <v>114252</v>
      </c>
      <c r="T38" s="12">
        <v>116460</v>
      </c>
      <c r="U38" s="12">
        <v>119459</v>
      </c>
      <c r="V38" s="12">
        <v>107623</v>
      </c>
      <c r="W38" s="12">
        <v>90965</v>
      </c>
      <c r="X38" s="12">
        <v>73674</v>
      </c>
      <c r="Y38" s="12">
        <v>64588</v>
      </c>
      <c r="AA38" s="2">
        <f>IFERROR(INDEX('Holiday Schedule'!$D$3:$D$24,MATCH(A38,'Holiday Schedule'!$C$3:$C$24,0)),0)</f>
        <v>0</v>
      </c>
      <c r="AB38" s="2">
        <f t="shared" si="0"/>
        <v>3</v>
      </c>
      <c r="AC38" s="2">
        <f t="shared" si="1"/>
        <v>1529102</v>
      </c>
      <c r="AD38" s="5">
        <f t="shared" si="2"/>
        <v>504508</v>
      </c>
      <c r="AE38" s="5">
        <f t="shared" si="3"/>
        <v>2033610</v>
      </c>
      <c r="AG38" s="2">
        <f t="shared" si="4"/>
        <v>1</v>
      </c>
      <c r="AH38" s="2">
        <f t="shared" si="5"/>
        <v>2024</v>
      </c>
      <c r="AJ38" s="5">
        <f t="shared" si="6"/>
        <v>119459</v>
      </c>
      <c r="AK38" s="2">
        <f t="shared" si="7"/>
        <v>20</v>
      </c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BC38" s="5"/>
      <c r="BD38" s="5"/>
      <c r="BE38" s="5"/>
      <c r="BJ38" s="5"/>
    </row>
    <row r="39" spans="1:62" ht="15.75" x14ac:dyDescent="0.25">
      <c r="A39" s="18">
        <v>45322</v>
      </c>
      <c r="B39" s="12">
        <v>60584</v>
      </c>
      <c r="C39" s="12">
        <v>57003</v>
      </c>
      <c r="D39" s="12">
        <v>54650</v>
      </c>
      <c r="E39" s="12">
        <v>55404</v>
      </c>
      <c r="F39" s="12">
        <v>57962</v>
      </c>
      <c r="G39" s="12">
        <v>66952</v>
      </c>
      <c r="H39" s="12">
        <v>89745</v>
      </c>
      <c r="I39" s="12">
        <v>100215</v>
      </c>
      <c r="J39" s="12">
        <v>96587</v>
      </c>
      <c r="K39" s="12">
        <v>94075</v>
      </c>
      <c r="L39" s="12">
        <v>91604</v>
      </c>
      <c r="M39" s="12">
        <v>89866</v>
      </c>
      <c r="N39" s="12">
        <v>85358</v>
      </c>
      <c r="O39" s="12">
        <v>82900</v>
      </c>
      <c r="P39" s="12">
        <v>80595</v>
      </c>
      <c r="Q39" s="12">
        <v>87700</v>
      </c>
      <c r="R39" s="12">
        <v>102671</v>
      </c>
      <c r="S39" s="12">
        <v>114870</v>
      </c>
      <c r="T39" s="12">
        <v>117090</v>
      </c>
      <c r="U39" s="12">
        <v>120104</v>
      </c>
      <c r="V39" s="12">
        <v>108205</v>
      </c>
      <c r="W39" s="12">
        <v>91456</v>
      </c>
      <c r="X39" s="12">
        <v>74072</v>
      </c>
      <c r="Y39" s="12">
        <v>64937</v>
      </c>
      <c r="AA39" s="2">
        <f>IFERROR(INDEX('Holiday Schedule'!$D$3:$D$24,MATCH(A39,'Holiday Schedule'!$C$3:$C$24,0)),0)</f>
        <v>0</v>
      </c>
      <c r="AB39" s="2">
        <f t="shared" si="0"/>
        <v>4</v>
      </c>
      <c r="AC39" s="2">
        <f t="shared" si="1"/>
        <v>1537368</v>
      </c>
      <c r="AD39" s="5">
        <f t="shared" si="2"/>
        <v>507237</v>
      </c>
      <c r="AE39" s="5">
        <f t="shared" si="3"/>
        <v>2044605</v>
      </c>
      <c r="AG39" s="2">
        <f t="shared" si="4"/>
        <v>1</v>
      </c>
      <c r="AH39" s="2">
        <f t="shared" si="5"/>
        <v>2024</v>
      </c>
      <c r="AJ39" s="5">
        <f t="shared" si="6"/>
        <v>120104</v>
      </c>
      <c r="AK39" s="2">
        <f t="shared" si="7"/>
        <v>20</v>
      </c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BC39" s="5"/>
      <c r="BD39" s="5"/>
      <c r="BE39" s="5"/>
      <c r="BJ39" s="5"/>
    </row>
    <row r="40" spans="1:62" ht="15.75" x14ac:dyDescent="0.25">
      <c r="A40" s="18">
        <v>45323</v>
      </c>
      <c r="B40" s="12">
        <v>54467</v>
      </c>
      <c r="C40" s="12">
        <v>52624</v>
      </c>
      <c r="D40" s="12">
        <v>51389</v>
      </c>
      <c r="E40" s="12">
        <v>50645</v>
      </c>
      <c r="F40" s="12">
        <v>55254</v>
      </c>
      <c r="G40" s="12">
        <v>61421</v>
      </c>
      <c r="H40" s="12">
        <v>87219</v>
      </c>
      <c r="I40" s="12">
        <v>93407</v>
      </c>
      <c r="J40" s="12">
        <v>90408</v>
      </c>
      <c r="K40" s="12">
        <v>87202</v>
      </c>
      <c r="L40" s="12">
        <v>85017</v>
      </c>
      <c r="M40" s="12">
        <v>82551</v>
      </c>
      <c r="N40" s="12">
        <v>77337</v>
      </c>
      <c r="O40" s="12">
        <v>75677</v>
      </c>
      <c r="P40" s="12">
        <v>73423</v>
      </c>
      <c r="Q40" s="12">
        <v>79759</v>
      </c>
      <c r="R40" s="12">
        <v>89462</v>
      </c>
      <c r="S40" s="12">
        <v>104707</v>
      </c>
      <c r="T40" s="12">
        <v>109901</v>
      </c>
      <c r="U40" s="12">
        <v>113424</v>
      </c>
      <c r="V40" s="12">
        <v>99509</v>
      </c>
      <c r="W40" s="12">
        <v>82993</v>
      </c>
      <c r="X40" s="12">
        <v>67791</v>
      </c>
      <c r="Y40" s="12">
        <v>59790</v>
      </c>
      <c r="AA40" s="2">
        <f>IFERROR(INDEX('Holiday Schedule'!$D$3:$D$24,MATCH(A40,'Holiday Schedule'!$C$3:$C$24,0)),0)</f>
        <v>0</v>
      </c>
      <c r="AB40" s="2">
        <f t="shared" si="0"/>
        <v>5</v>
      </c>
      <c r="AC40" s="2">
        <f t="shared" si="1"/>
        <v>1412568</v>
      </c>
      <c r="AD40" s="5">
        <f t="shared" si="2"/>
        <v>472809</v>
      </c>
      <c r="AE40" s="5">
        <f t="shared" si="3"/>
        <v>1885377</v>
      </c>
      <c r="AG40" s="2">
        <f t="shared" si="4"/>
        <v>2</v>
      </c>
      <c r="AH40" s="2">
        <f t="shared" si="5"/>
        <v>2024</v>
      </c>
      <c r="AJ40" s="5">
        <f t="shared" si="6"/>
        <v>113424</v>
      </c>
      <c r="AK40" s="2">
        <f t="shared" si="7"/>
        <v>20</v>
      </c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BC40" s="5"/>
      <c r="BD40" s="5"/>
      <c r="BE40" s="5"/>
      <c r="BJ40" s="5"/>
    </row>
    <row r="41" spans="1:62" ht="15.75" x14ac:dyDescent="0.25">
      <c r="A41" s="18">
        <v>45324</v>
      </c>
      <c r="B41" s="12">
        <v>55235</v>
      </c>
      <c r="C41" s="12">
        <v>53366</v>
      </c>
      <c r="D41" s="12">
        <v>52113</v>
      </c>
      <c r="E41" s="12">
        <v>51359</v>
      </c>
      <c r="F41" s="12">
        <v>56033</v>
      </c>
      <c r="G41" s="12">
        <v>62287</v>
      </c>
      <c r="H41" s="12">
        <v>88449</v>
      </c>
      <c r="I41" s="12">
        <v>94724</v>
      </c>
      <c r="J41" s="12">
        <v>91682</v>
      </c>
      <c r="K41" s="12">
        <v>88432</v>
      </c>
      <c r="L41" s="12">
        <v>86216</v>
      </c>
      <c r="M41" s="12">
        <v>83715</v>
      </c>
      <c r="N41" s="12">
        <v>78428</v>
      </c>
      <c r="O41" s="12">
        <v>76744</v>
      </c>
      <c r="P41" s="12">
        <v>74458</v>
      </c>
      <c r="Q41" s="12">
        <v>80884</v>
      </c>
      <c r="R41" s="12">
        <v>90723</v>
      </c>
      <c r="S41" s="12">
        <v>106183</v>
      </c>
      <c r="T41" s="12">
        <v>111450</v>
      </c>
      <c r="U41" s="12">
        <v>115024</v>
      </c>
      <c r="V41" s="12">
        <v>100912</v>
      </c>
      <c r="W41" s="12">
        <v>84163</v>
      </c>
      <c r="X41" s="12">
        <v>68746</v>
      </c>
      <c r="Y41" s="12">
        <v>60632</v>
      </c>
      <c r="AA41" s="2">
        <f>IFERROR(INDEX('Holiday Schedule'!$D$3:$D$24,MATCH(A41,'Holiday Schedule'!$C$3:$C$24,0)),0)</f>
        <v>0</v>
      </c>
      <c r="AB41" s="2">
        <f t="shared" si="0"/>
        <v>6</v>
      </c>
      <c r="AC41" s="2">
        <f t="shared" si="1"/>
        <v>1432484</v>
      </c>
      <c r="AD41" s="5">
        <f t="shared" si="2"/>
        <v>479474</v>
      </c>
      <c r="AE41" s="5">
        <f t="shared" si="3"/>
        <v>1911958</v>
      </c>
      <c r="AG41" s="2">
        <f t="shared" si="4"/>
        <v>2</v>
      </c>
      <c r="AH41" s="2">
        <f t="shared" si="5"/>
        <v>2024</v>
      </c>
      <c r="AJ41" s="5">
        <f t="shared" si="6"/>
        <v>115024</v>
      </c>
      <c r="AK41" s="2">
        <f t="shared" si="7"/>
        <v>20</v>
      </c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BC41" s="5"/>
      <c r="BD41" s="5"/>
      <c r="BE41" s="5"/>
      <c r="BJ41" s="5"/>
    </row>
    <row r="42" spans="1:62" ht="15.75" x14ac:dyDescent="0.25">
      <c r="A42" s="18">
        <v>45325</v>
      </c>
      <c r="B42" s="12">
        <v>56146</v>
      </c>
      <c r="C42" s="12">
        <v>53740</v>
      </c>
      <c r="D42" s="12">
        <v>52222</v>
      </c>
      <c r="E42" s="12">
        <v>52026</v>
      </c>
      <c r="F42" s="12">
        <v>55909</v>
      </c>
      <c r="G42" s="12">
        <v>60584</v>
      </c>
      <c r="H42" s="12">
        <v>82129</v>
      </c>
      <c r="I42" s="12">
        <v>90855</v>
      </c>
      <c r="J42" s="12">
        <v>92437</v>
      </c>
      <c r="K42" s="12">
        <v>93221</v>
      </c>
      <c r="L42" s="12">
        <v>90935</v>
      </c>
      <c r="M42" s="12">
        <v>88011</v>
      </c>
      <c r="N42" s="12">
        <v>81755</v>
      </c>
      <c r="O42" s="12">
        <v>79719</v>
      </c>
      <c r="P42" s="12">
        <v>77336</v>
      </c>
      <c r="Q42" s="12">
        <v>84164</v>
      </c>
      <c r="R42" s="12">
        <v>93494</v>
      </c>
      <c r="S42" s="12">
        <v>107133</v>
      </c>
      <c r="T42" s="12">
        <v>113277</v>
      </c>
      <c r="U42" s="12">
        <v>114244</v>
      </c>
      <c r="V42" s="12">
        <v>99487</v>
      </c>
      <c r="W42" s="12">
        <v>82268</v>
      </c>
      <c r="X42" s="12">
        <v>69466</v>
      </c>
      <c r="Y42" s="12">
        <v>60995</v>
      </c>
      <c r="AA42" s="2">
        <f>IFERROR(INDEX('Holiday Schedule'!$D$3:$D$24,MATCH(A42,'Holiday Schedule'!$C$3:$C$24,0)),0)</f>
        <v>0</v>
      </c>
      <c r="AB42" s="2">
        <f t="shared" si="0"/>
        <v>7</v>
      </c>
      <c r="AC42" s="2">
        <f t="shared" si="1"/>
        <v>0</v>
      </c>
      <c r="AD42" s="5">
        <f t="shared" si="2"/>
        <v>1931553</v>
      </c>
      <c r="AE42" s="5">
        <f t="shared" si="3"/>
        <v>1931553</v>
      </c>
      <c r="AG42" s="2">
        <f t="shared" si="4"/>
        <v>2</v>
      </c>
      <c r="AH42" s="2">
        <f t="shared" si="5"/>
        <v>2024</v>
      </c>
      <c r="AJ42" s="5">
        <f t="shared" si="6"/>
        <v>114244</v>
      </c>
      <c r="AK42" s="2">
        <f t="shared" si="7"/>
        <v>20</v>
      </c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BC42" s="5"/>
      <c r="BD42" s="5"/>
      <c r="BE42" s="5"/>
      <c r="BJ42" s="5"/>
    </row>
    <row r="43" spans="1:62" ht="15.75" x14ac:dyDescent="0.25">
      <c r="A43" s="18">
        <v>45326</v>
      </c>
      <c r="B43" s="12">
        <v>56146</v>
      </c>
      <c r="C43" s="12">
        <v>53739</v>
      </c>
      <c r="D43" s="12">
        <v>52222</v>
      </c>
      <c r="E43" s="12">
        <v>52026</v>
      </c>
      <c r="F43" s="12">
        <v>55908</v>
      </c>
      <c r="G43" s="12">
        <v>60584</v>
      </c>
      <c r="H43" s="12">
        <v>82128</v>
      </c>
      <c r="I43" s="12">
        <v>90854</v>
      </c>
      <c r="J43" s="12">
        <v>92437</v>
      </c>
      <c r="K43" s="12">
        <v>93220</v>
      </c>
      <c r="L43" s="12">
        <v>90934</v>
      </c>
      <c r="M43" s="12">
        <v>88010</v>
      </c>
      <c r="N43" s="12">
        <v>81754</v>
      </c>
      <c r="O43" s="12">
        <v>79718</v>
      </c>
      <c r="P43" s="12">
        <v>77336</v>
      </c>
      <c r="Q43" s="12">
        <v>84163</v>
      </c>
      <c r="R43" s="12">
        <v>93493</v>
      </c>
      <c r="S43" s="12">
        <v>107133</v>
      </c>
      <c r="T43" s="12">
        <v>113277</v>
      </c>
      <c r="U43" s="12">
        <v>114243</v>
      </c>
      <c r="V43" s="12">
        <v>99487</v>
      </c>
      <c r="W43" s="12">
        <v>82267</v>
      </c>
      <c r="X43" s="12">
        <v>69466</v>
      </c>
      <c r="Y43" s="12">
        <v>60995</v>
      </c>
      <c r="AA43" s="2">
        <f>IFERROR(INDEX('Holiday Schedule'!$D$3:$D$24,MATCH(A43,'Holiday Schedule'!$C$3:$C$24,0)),0)</f>
        <v>0</v>
      </c>
      <c r="AB43" s="2">
        <f t="shared" si="0"/>
        <v>1</v>
      </c>
      <c r="AC43" s="2">
        <f t="shared" si="1"/>
        <v>0</v>
      </c>
      <c r="AD43" s="5">
        <f t="shared" si="2"/>
        <v>1931540</v>
      </c>
      <c r="AE43" s="5">
        <f t="shared" si="3"/>
        <v>1931540</v>
      </c>
      <c r="AG43" s="2">
        <f t="shared" si="4"/>
        <v>2</v>
      </c>
      <c r="AH43" s="2">
        <f t="shared" si="5"/>
        <v>2024</v>
      </c>
      <c r="AJ43" s="5">
        <f t="shared" si="6"/>
        <v>114243</v>
      </c>
      <c r="AK43" s="2">
        <f t="shared" si="7"/>
        <v>20</v>
      </c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BC43" s="5"/>
      <c r="BD43" s="5"/>
      <c r="BE43" s="5"/>
      <c r="BJ43" s="5"/>
    </row>
    <row r="44" spans="1:62" ht="15.75" x14ac:dyDescent="0.25">
      <c r="A44" s="18">
        <v>45327</v>
      </c>
      <c r="B44" s="12">
        <v>55640</v>
      </c>
      <c r="C44" s="12">
        <v>53757</v>
      </c>
      <c r="D44" s="12">
        <v>52495</v>
      </c>
      <c r="E44" s="12">
        <v>51736</v>
      </c>
      <c r="F44" s="12">
        <v>56444</v>
      </c>
      <c r="G44" s="12">
        <v>62743</v>
      </c>
      <c r="H44" s="12">
        <v>89097</v>
      </c>
      <c r="I44" s="12">
        <v>95418</v>
      </c>
      <c r="J44" s="12">
        <v>92354</v>
      </c>
      <c r="K44" s="12">
        <v>89080</v>
      </c>
      <c r="L44" s="12">
        <v>86847</v>
      </c>
      <c r="M44" s="12">
        <v>84328</v>
      </c>
      <c r="N44" s="12">
        <v>79003</v>
      </c>
      <c r="O44" s="12">
        <v>77306</v>
      </c>
      <c r="P44" s="12">
        <v>75004</v>
      </c>
      <c r="Q44" s="12">
        <v>81477</v>
      </c>
      <c r="R44" s="12">
        <v>91388</v>
      </c>
      <c r="S44" s="12">
        <v>106961</v>
      </c>
      <c r="T44" s="12">
        <v>112267</v>
      </c>
      <c r="U44" s="12">
        <v>115867</v>
      </c>
      <c r="V44" s="12">
        <v>101651</v>
      </c>
      <c r="W44" s="12">
        <v>84780</v>
      </c>
      <c r="X44" s="12">
        <v>69250</v>
      </c>
      <c r="Y44" s="12">
        <v>61077</v>
      </c>
      <c r="AA44" s="2">
        <f>IFERROR(INDEX('Holiday Schedule'!$D$3:$D$24,MATCH(A44,'Holiday Schedule'!$C$3:$C$24,0)),0)</f>
        <v>0</v>
      </c>
      <c r="AB44" s="2">
        <f t="shared" si="0"/>
        <v>2</v>
      </c>
      <c r="AC44" s="2">
        <f t="shared" si="1"/>
        <v>1442981</v>
      </c>
      <c r="AD44" s="5">
        <f t="shared" si="2"/>
        <v>482989</v>
      </c>
      <c r="AE44" s="5">
        <f t="shared" si="3"/>
        <v>1925970</v>
      </c>
      <c r="AG44" s="2">
        <f t="shared" si="4"/>
        <v>2</v>
      </c>
      <c r="AH44" s="2">
        <f t="shared" si="5"/>
        <v>2024</v>
      </c>
      <c r="AJ44" s="5">
        <f t="shared" si="6"/>
        <v>115867</v>
      </c>
      <c r="AK44" s="2">
        <f t="shared" si="7"/>
        <v>20</v>
      </c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BC44" s="5"/>
      <c r="BD44" s="5"/>
      <c r="BE44" s="5"/>
      <c r="BJ44" s="5"/>
    </row>
    <row r="45" spans="1:62" ht="15.75" x14ac:dyDescent="0.25">
      <c r="A45" s="18">
        <v>45328</v>
      </c>
      <c r="B45" s="12">
        <v>55640</v>
      </c>
      <c r="C45" s="12">
        <v>53758</v>
      </c>
      <c r="D45" s="12">
        <v>52495</v>
      </c>
      <c r="E45" s="12">
        <v>51736</v>
      </c>
      <c r="F45" s="12">
        <v>56444</v>
      </c>
      <c r="G45" s="12">
        <v>62744</v>
      </c>
      <c r="H45" s="12">
        <v>89097</v>
      </c>
      <c r="I45" s="12">
        <v>95418</v>
      </c>
      <c r="J45" s="12">
        <v>92355</v>
      </c>
      <c r="K45" s="12">
        <v>89080</v>
      </c>
      <c r="L45" s="12">
        <v>86848</v>
      </c>
      <c r="M45" s="12">
        <v>84329</v>
      </c>
      <c r="N45" s="12">
        <v>79003</v>
      </c>
      <c r="O45" s="12">
        <v>77306</v>
      </c>
      <c r="P45" s="12">
        <v>75004</v>
      </c>
      <c r="Q45" s="12">
        <v>81477</v>
      </c>
      <c r="R45" s="12">
        <v>91388</v>
      </c>
      <c r="S45" s="12">
        <v>106962</v>
      </c>
      <c r="T45" s="12">
        <v>112267</v>
      </c>
      <c r="U45" s="12">
        <v>115867</v>
      </c>
      <c r="V45" s="12">
        <v>101651</v>
      </c>
      <c r="W45" s="12">
        <v>84780</v>
      </c>
      <c r="X45" s="12">
        <v>69250</v>
      </c>
      <c r="Y45" s="12">
        <v>61077</v>
      </c>
      <c r="AA45" s="2">
        <f>IFERROR(INDEX('Holiday Schedule'!$D$3:$D$24,MATCH(A45,'Holiday Schedule'!$C$3:$C$24,0)),0)</f>
        <v>0</v>
      </c>
      <c r="AB45" s="2">
        <f t="shared" si="0"/>
        <v>3</v>
      </c>
      <c r="AC45" s="2">
        <f t="shared" si="1"/>
        <v>1442985</v>
      </c>
      <c r="AD45" s="5">
        <f t="shared" si="2"/>
        <v>482991</v>
      </c>
      <c r="AE45" s="5">
        <f t="shared" si="3"/>
        <v>1925976</v>
      </c>
      <c r="AG45" s="2">
        <f t="shared" si="4"/>
        <v>2</v>
      </c>
      <c r="AH45" s="2">
        <f t="shared" si="5"/>
        <v>2024</v>
      </c>
      <c r="AJ45" s="5">
        <f t="shared" si="6"/>
        <v>115867</v>
      </c>
      <c r="AK45" s="2">
        <f t="shared" si="7"/>
        <v>20</v>
      </c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BC45" s="5"/>
      <c r="BD45" s="5"/>
      <c r="BE45" s="5"/>
      <c r="BJ45" s="5"/>
    </row>
    <row r="46" spans="1:62" ht="15.75" x14ac:dyDescent="0.25">
      <c r="A46" s="18">
        <v>45329</v>
      </c>
      <c r="B46" s="12">
        <v>56062</v>
      </c>
      <c r="C46" s="12">
        <v>54166</v>
      </c>
      <c r="D46" s="12">
        <v>52894</v>
      </c>
      <c r="E46" s="12">
        <v>52128</v>
      </c>
      <c r="F46" s="12">
        <v>56872</v>
      </c>
      <c r="G46" s="12">
        <v>63220</v>
      </c>
      <c r="H46" s="12">
        <v>89773</v>
      </c>
      <c r="I46" s="12">
        <v>96143</v>
      </c>
      <c r="J46" s="12">
        <v>93056</v>
      </c>
      <c r="K46" s="12">
        <v>89756</v>
      </c>
      <c r="L46" s="12">
        <v>87507</v>
      </c>
      <c r="M46" s="12">
        <v>84969</v>
      </c>
      <c r="N46" s="12">
        <v>79602</v>
      </c>
      <c r="O46" s="12">
        <v>77893</v>
      </c>
      <c r="P46" s="12">
        <v>75573</v>
      </c>
      <c r="Q46" s="12">
        <v>82095</v>
      </c>
      <c r="R46" s="12">
        <v>92082</v>
      </c>
      <c r="S46" s="12">
        <v>107773</v>
      </c>
      <c r="T46" s="12">
        <v>113119</v>
      </c>
      <c r="U46" s="12">
        <v>116746</v>
      </c>
      <c r="V46" s="12">
        <v>102423</v>
      </c>
      <c r="W46" s="12">
        <v>85424</v>
      </c>
      <c r="X46" s="12">
        <v>69776</v>
      </c>
      <c r="Y46" s="12">
        <v>61541</v>
      </c>
      <c r="AA46" s="2">
        <f>IFERROR(INDEX('Holiday Schedule'!$D$3:$D$24,MATCH(A46,'Holiday Schedule'!$C$3:$C$24,0)),0)</f>
        <v>0</v>
      </c>
      <c r="AB46" s="2">
        <f t="shared" si="0"/>
        <v>4</v>
      </c>
      <c r="AC46" s="2">
        <f t="shared" si="1"/>
        <v>1453937</v>
      </c>
      <c r="AD46" s="5">
        <f t="shared" si="2"/>
        <v>486656</v>
      </c>
      <c r="AE46" s="5">
        <f t="shared" si="3"/>
        <v>1940593</v>
      </c>
      <c r="AG46" s="2">
        <f t="shared" si="4"/>
        <v>2</v>
      </c>
      <c r="AH46" s="2">
        <f t="shared" si="5"/>
        <v>2024</v>
      </c>
      <c r="AJ46" s="5">
        <f t="shared" si="6"/>
        <v>116746</v>
      </c>
      <c r="AK46" s="2">
        <f t="shared" si="7"/>
        <v>20</v>
      </c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BC46" s="5"/>
      <c r="BD46" s="5"/>
      <c r="BE46" s="5"/>
      <c r="BJ46" s="5"/>
    </row>
    <row r="47" spans="1:62" ht="15.75" x14ac:dyDescent="0.25">
      <c r="A47" s="18">
        <v>45330</v>
      </c>
      <c r="B47" s="12">
        <v>56811</v>
      </c>
      <c r="C47" s="12">
        <v>54888</v>
      </c>
      <c r="D47" s="12">
        <v>53600</v>
      </c>
      <c r="E47" s="12">
        <v>52824</v>
      </c>
      <c r="F47" s="12">
        <v>57631</v>
      </c>
      <c r="G47" s="12">
        <v>64064</v>
      </c>
      <c r="H47" s="12">
        <v>90972</v>
      </c>
      <c r="I47" s="12">
        <v>97426</v>
      </c>
      <c r="J47" s="12">
        <v>94298</v>
      </c>
      <c r="K47" s="12">
        <v>90954</v>
      </c>
      <c r="L47" s="12">
        <v>88675</v>
      </c>
      <c r="M47" s="12">
        <v>86103</v>
      </c>
      <c r="N47" s="12">
        <v>80665</v>
      </c>
      <c r="O47" s="12">
        <v>78933</v>
      </c>
      <c r="P47" s="12">
        <v>76582</v>
      </c>
      <c r="Q47" s="12">
        <v>83191</v>
      </c>
      <c r="R47" s="12">
        <v>93311</v>
      </c>
      <c r="S47" s="12">
        <v>109212</v>
      </c>
      <c r="T47" s="12">
        <v>114629</v>
      </c>
      <c r="U47" s="12">
        <v>118304</v>
      </c>
      <c r="V47" s="12">
        <v>103790</v>
      </c>
      <c r="W47" s="12">
        <v>86564</v>
      </c>
      <c r="X47" s="12">
        <v>70707</v>
      </c>
      <c r="Y47" s="12">
        <v>62362</v>
      </c>
      <c r="AA47" s="2">
        <f>IFERROR(INDEX('Holiday Schedule'!$D$3:$D$24,MATCH(A47,'Holiday Schedule'!$C$3:$C$24,0)),0)</f>
        <v>0</v>
      </c>
      <c r="AB47" s="2">
        <f t="shared" si="0"/>
        <v>5</v>
      </c>
      <c r="AC47" s="2">
        <f t="shared" si="1"/>
        <v>1473344</v>
      </c>
      <c r="AD47" s="5">
        <f t="shared" si="2"/>
        <v>493152</v>
      </c>
      <c r="AE47" s="5">
        <f t="shared" si="3"/>
        <v>1966496</v>
      </c>
      <c r="AG47" s="2">
        <f t="shared" si="4"/>
        <v>2</v>
      </c>
      <c r="AH47" s="2">
        <f t="shared" si="5"/>
        <v>2024</v>
      </c>
      <c r="AJ47" s="5">
        <f t="shared" si="6"/>
        <v>118304</v>
      </c>
      <c r="AK47" s="2">
        <f t="shared" si="7"/>
        <v>20</v>
      </c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BC47" s="5"/>
      <c r="BD47" s="5"/>
      <c r="BE47" s="5"/>
      <c r="BJ47" s="5"/>
    </row>
    <row r="48" spans="1:62" ht="15.75" x14ac:dyDescent="0.25">
      <c r="A48" s="18">
        <v>45331</v>
      </c>
      <c r="B48" s="12">
        <v>56813</v>
      </c>
      <c r="C48" s="12">
        <v>54890</v>
      </c>
      <c r="D48" s="12">
        <v>53602</v>
      </c>
      <c r="E48" s="12">
        <v>52826</v>
      </c>
      <c r="F48" s="12">
        <v>57633</v>
      </c>
      <c r="G48" s="12">
        <v>64066</v>
      </c>
      <c r="H48" s="12">
        <v>90975</v>
      </c>
      <c r="I48" s="12">
        <v>97429</v>
      </c>
      <c r="J48" s="12">
        <v>94301</v>
      </c>
      <c r="K48" s="12">
        <v>90957</v>
      </c>
      <c r="L48" s="12">
        <v>88678</v>
      </c>
      <c r="M48" s="12">
        <v>86106</v>
      </c>
      <c r="N48" s="12">
        <v>80668</v>
      </c>
      <c r="O48" s="12">
        <v>78935</v>
      </c>
      <c r="P48" s="12">
        <v>76585</v>
      </c>
      <c r="Q48" s="12">
        <v>83194</v>
      </c>
      <c r="R48" s="12">
        <v>93314</v>
      </c>
      <c r="S48" s="12">
        <v>109216</v>
      </c>
      <c r="T48" s="12">
        <v>114633</v>
      </c>
      <c r="U48" s="12">
        <v>118309</v>
      </c>
      <c r="V48" s="12">
        <v>103794</v>
      </c>
      <c r="W48" s="12">
        <v>86567</v>
      </c>
      <c r="X48" s="12">
        <v>70710</v>
      </c>
      <c r="Y48" s="12">
        <v>62364</v>
      </c>
      <c r="AA48" s="2">
        <f>IFERROR(INDEX('Holiday Schedule'!$D$3:$D$24,MATCH(A48,'Holiday Schedule'!$C$3:$C$24,0)),0)</f>
        <v>0</v>
      </c>
      <c r="AB48" s="2">
        <f t="shared" si="0"/>
        <v>6</v>
      </c>
      <c r="AC48" s="2">
        <f t="shared" si="1"/>
        <v>1473396</v>
      </c>
      <c r="AD48" s="5">
        <f t="shared" si="2"/>
        <v>493169</v>
      </c>
      <c r="AE48" s="5">
        <f t="shared" si="3"/>
        <v>1966565</v>
      </c>
      <c r="AG48" s="2">
        <f t="shared" si="4"/>
        <v>2</v>
      </c>
      <c r="AH48" s="2">
        <f t="shared" si="5"/>
        <v>2024</v>
      </c>
      <c r="AJ48" s="5">
        <f t="shared" si="6"/>
        <v>118309</v>
      </c>
      <c r="AK48" s="2">
        <f t="shared" si="7"/>
        <v>20</v>
      </c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BC48" s="5"/>
      <c r="BD48" s="5"/>
      <c r="BE48" s="5"/>
      <c r="BJ48" s="5"/>
    </row>
    <row r="49" spans="1:62" ht="15.75" x14ac:dyDescent="0.25">
      <c r="A49" s="18">
        <v>45332</v>
      </c>
      <c r="B49" s="12">
        <v>57740</v>
      </c>
      <c r="C49" s="12">
        <v>55265</v>
      </c>
      <c r="D49" s="12">
        <v>53705</v>
      </c>
      <c r="E49" s="12">
        <v>53503</v>
      </c>
      <c r="F49" s="12">
        <v>57495</v>
      </c>
      <c r="G49" s="12">
        <v>62304</v>
      </c>
      <c r="H49" s="12">
        <v>84460</v>
      </c>
      <c r="I49" s="12">
        <v>93433</v>
      </c>
      <c r="J49" s="12">
        <v>95061</v>
      </c>
      <c r="K49" s="12">
        <v>95867</v>
      </c>
      <c r="L49" s="12">
        <v>93516</v>
      </c>
      <c r="M49" s="12">
        <v>90509</v>
      </c>
      <c r="N49" s="12">
        <v>84075</v>
      </c>
      <c r="O49" s="12">
        <v>81981</v>
      </c>
      <c r="P49" s="12">
        <v>79531</v>
      </c>
      <c r="Q49" s="12">
        <v>86553</v>
      </c>
      <c r="R49" s="12">
        <v>96147</v>
      </c>
      <c r="S49" s="12">
        <v>110174</v>
      </c>
      <c r="T49" s="12">
        <v>116493</v>
      </c>
      <c r="U49" s="12">
        <v>117486</v>
      </c>
      <c r="V49" s="12">
        <v>102311</v>
      </c>
      <c r="W49" s="12">
        <v>84603</v>
      </c>
      <c r="X49" s="12">
        <v>71438</v>
      </c>
      <c r="Y49" s="12">
        <v>62727</v>
      </c>
      <c r="AA49" s="2">
        <f>IFERROR(INDEX('Holiday Schedule'!$D$3:$D$24,MATCH(A49,'Holiday Schedule'!$C$3:$C$24,0)),0)</f>
        <v>0</v>
      </c>
      <c r="AB49" s="2">
        <f t="shared" si="0"/>
        <v>7</v>
      </c>
      <c r="AC49" s="2">
        <f t="shared" si="1"/>
        <v>0</v>
      </c>
      <c r="AD49" s="5">
        <f t="shared" si="2"/>
        <v>1986377</v>
      </c>
      <c r="AE49" s="5">
        <f t="shared" si="3"/>
        <v>1986377</v>
      </c>
      <c r="AG49" s="2">
        <f t="shared" si="4"/>
        <v>2</v>
      </c>
      <c r="AH49" s="2">
        <f t="shared" si="5"/>
        <v>2024</v>
      </c>
      <c r="AJ49" s="5">
        <f t="shared" si="6"/>
        <v>117486</v>
      </c>
      <c r="AK49" s="2">
        <f t="shared" si="7"/>
        <v>20</v>
      </c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BC49" s="5"/>
      <c r="BD49" s="5"/>
      <c r="BE49" s="5"/>
      <c r="BJ49" s="5"/>
    </row>
    <row r="50" spans="1:62" ht="15.75" x14ac:dyDescent="0.25">
      <c r="A50" s="18">
        <v>45333</v>
      </c>
      <c r="B50" s="12">
        <v>57743</v>
      </c>
      <c r="C50" s="12">
        <v>55268</v>
      </c>
      <c r="D50" s="12">
        <v>53708</v>
      </c>
      <c r="E50" s="12">
        <v>53506</v>
      </c>
      <c r="F50" s="12">
        <v>57499</v>
      </c>
      <c r="G50" s="12">
        <v>62307</v>
      </c>
      <c r="H50" s="12">
        <v>84465</v>
      </c>
      <c r="I50" s="12">
        <v>93439</v>
      </c>
      <c r="J50" s="12">
        <v>95067</v>
      </c>
      <c r="K50" s="12">
        <v>95872</v>
      </c>
      <c r="L50" s="12">
        <v>93522</v>
      </c>
      <c r="M50" s="12">
        <v>90514</v>
      </c>
      <c r="N50" s="12">
        <v>84080</v>
      </c>
      <c r="O50" s="12">
        <v>81986</v>
      </c>
      <c r="P50" s="12">
        <v>79536</v>
      </c>
      <c r="Q50" s="12">
        <v>86558</v>
      </c>
      <c r="R50" s="12">
        <v>96153</v>
      </c>
      <c r="S50" s="12">
        <v>110181</v>
      </c>
      <c r="T50" s="12">
        <v>116500</v>
      </c>
      <c r="U50" s="12">
        <v>117494</v>
      </c>
      <c r="V50" s="12">
        <v>102317</v>
      </c>
      <c r="W50" s="12">
        <v>84608</v>
      </c>
      <c r="X50" s="12">
        <v>71442</v>
      </c>
      <c r="Y50" s="12">
        <v>62730</v>
      </c>
      <c r="AA50" s="2">
        <f>IFERROR(INDEX('Holiday Schedule'!$D$3:$D$24,MATCH(A50,'Holiday Schedule'!$C$3:$C$24,0)),0)</f>
        <v>0</v>
      </c>
      <c r="AB50" s="2">
        <f t="shared" si="0"/>
        <v>1</v>
      </c>
      <c r="AC50" s="2">
        <f t="shared" si="1"/>
        <v>0</v>
      </c>
      <c r="AD50" s="5">
        <f t="shared" si="2"/>
        <v>1986495</v>
      </c>
      <c r="AE50" s="5">
        <f t="shared" si="3"/>
        <v>1986495</v>
      </c>
      <c r="AG50" s="2">
        <f t="shared" si="4"/>
        <v>2</v>
      </c>
      <c r="AH50" s="2">
        <f t="shared" si="5"/>
        <v>2024</v>
      </c>
      <c r="AJ50" s="5">
        <f t="shared" si="6"/>
        <v>117494</v>
      </c>
      <c r="AK50" s="2">
        <f t="shared" si="7"/>
        <v>20</v>
      </c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BC50" s="5"/>
      <c r="BD50" s="5"/>
      <c r="BE50" s="5"/>
      <c r="BJ50" s="5"/>
    </row>
    <row r="51" spans="1:62" ht="15.75" x14ac:dyDescent="0.25">
      <c r="A51" s="18">
        <v>45334</v>
      </c>
      <c r="B51" s="12">
        <v>57369</v>
      </c>
      <c r="C51" s="12">
        <v>55428</v>
      </c>
      <c r="D51" s="12">
        <v>54127</v>
      </c>
      <c r="E51" s="12">
        <v>53344</v>
      </c>
      <c r="F51" s="12">
        <v>58198</v>
      </c>
      <c r="G51" s="12">
        <v>64693</v>
      </c>
      <c r="H51" s="12">
        <v>91866</v>
      </c>
      <c r="I51" s="12">
        <v>98384</v>
      </c>
      <c r="J51" s="12">
        <v>95225</v>
      </c>
      <c r="K51" s="12">
        <v>91848</v>
      </c>
      <c r="L51" s="12">
        <v>89547</v>
      </c>
      <c r="M51" s="12">
        <v>86949</v>
      </c>
      <c r="N51" s="12">
        <v>81458</v>
      </c>
      <c r="O51" s="12">
        <v>79709</v>
      </c>
      <c r="P51" s="12">
        <v>77335</v>
      </c>
      <c r="Q51" s="12">
        <v>84009</v>
      </c>
      <c r="R51" s="12">
        <v>94228</v>
      </c>
      <c r="S51" s="12">
        <v>110286</v>
      </c>
      <c r="T51" s="12">
        <v>115756</v>
      </c>
      <c r="U51" s="12">
        <v>119468</v>
      </c>
      <c r="V51" s="12">
        <v>104811</v>
      </c>
      <c r="W51" s="12">
        <v>87415</v>
      </c>
      <c r="X51" s="12">
        <v>71403</v>
      </c>
      <c r="Y51" s="12">
        <v>62975</v>
      </c>
      <c r="AA51" s="2">
        <f>IFERROR(INDEX('Holiday Schedule'!$D$3:$D$24,MATCH(A51,'Holiday Schedule'!$C$3:$C$24,0)),0)</f>
        <v>0</v>
      </c>
      <c r="AB51" s="2">
        <f t="shared" si="0"/>
        <v>2</v>
      </c>
      <c r="AC51" s="2">
        <f t="shared" si="1"/>
        <v>1487831</v>
      </c>
      <c r="AD51" s="5">
        <f t="shared" si="2"/>
        <v>498000</v>
      </c>
      <c r="AE51" s="5">
        <f t="shared" si="3"/>
        <v>1985831</v>
      </c>
      <c r="AG51" s="2">
        <f t="shared" si="4"/>
        <v>2</v>
      </c>
      <c r="AH51" s="2">
        <f t="shared" si="5"/>
        <v>2024</v>
      </c>
      <c r="AJ51" s="5">
        <f t="shared" si="6"/>
        <v>119468</v>
      </c>
      <c r="AK51" s="2">
        <f t="shared" si="7"/>
        <v>20</v>
      </c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BC51" s="5"/>
      <c r="BD51" s="5"/>
      <c r="BE51" s="5"/>
      <c r="BJ51" s="5"/>
    </row>
    <row r="52" spans="1:62" ht="15.75" x14ac:dyDescent="0.25">
      <c r="A52" s="18">
        <v>45335</v>
      </c>
      <c r="B52" s="12">
        <v>57686</v>
      </c>
      <c r="C52" s="12">
        <v>55734</v>
      </c>
      <c r="D52" s="12">
        <v>54426</v>
      </c>
      <c r="E52" s="12">
        <v>53638</v>
      </c>
      <c r="F52" s="12">
        <v>58519</v>
      </c>
      <c r="G52" s="12">
        <v>65051</v>
      </c>
      <c r="H52" s="12">
        <v>92373</v>
      </c>
      <c r="I52" s="12">
        <v>98927</v>
      </c>
      <c r="J52" s="12">
        <v>95751</v>
      </c>
      <c r="K52" s="12">
        <v>92356</v>
      </c>
      <c r="L52" s="12">
        <v>90041</v>
      </c>
      <c r="M52" s="12">
        <v>87429</v>
      </c>
      <c r="N52" s="12">
        <v>81908</v>
      </c>
      <c r="O52" s="12">
        <v>80149</v>
      </c>
      <c r="P52" s="12">
        <v>77762</v>
      </c>
      <c r="Q52" s="12">
        <v>84473</v>
      </c>
      <c r="R52" s="12">
        <v>94749</v>
      </c>
      <c r="S52" s="12">
        <v>110895</v>
      </c>
      <c r="T52" s="12">
        <v>116396</v>
      </c>
      <c r="U52" s="12">
        <v>120127</v>
      </c>
      <c r="V52" s="12">
        <v>105389</v>
      </c>
      <c r="W52" s="12">
        <v>87898</v>
      </c>
      <c r="X52" s="12">
        <v>71797</v>
      </c>
      <c r="Y52" s="12">
        <v>63323</v>
      </c>
      <c r="AA52" s="2">
        <f>IFERROR(INDEX('Holiday Schedule'!$D$3:$D$24,MATCH(A52,'Holiday Schedule'!$C$3:$C$24,0)),0)</f>
        <v>0</v>
      </c>
      <c r="AB52" s="2">
        <f t="shared" si="0"/>
        <v>3</v>
      </c>
      <c r="AC52" s="2">
        <f t="shared" si="1"/>
        <v>1496047</v>
      </c>
      <c r="AD52" s="5">
        <f t="shared" si="2"/>
        <v>500750</v>
      </c>
      <c r="AE52" s="5">
        <f t="shared" si="3"/>
        <v>1996797</v>
      </c>
      <c r="AG52" s="2">
        <f t="shared" si="4"/>
        <v>2</v>
      </c>
      <c r="AH52" s="2">
        <f t="shared" si="5"/>
        <v>2024</v>
      </c>
      <c r="AJ52" s="5">
        <f t="shared" si="6"/>
        <v>120127</v>
      </c>
      <c r="AK52" s="2">
        <f t="shared" si="7"/>
        <v>20</v>
      </c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BC52" s="5"/>
      <c r="BD52" s="5"/>
      <c r="BE52" s="5"/>
      <c r="BJ52" s="5"/>
    </row>
    <row r="53" spans="1:62" ht="15.75" x14ac:dyDescent="0.25">
      <c r="A53" s="18">
        <v>45336</v>
      </c>
      <c r="B53" s="12">
        <v>58429</v>
      </c>
      <c r="C53" s="12">
        <v>56452</v>
      </c>
      <c r="D53" s="12">
        <v>55127</v>
      </c>
      <c r="E53" s="12">
        <v>54329</v>
      </c>
      <c r="F53" s="12">
        <v>59273</v>
      </c>
      <c r="G53" s="12">
        <v>65888</v>
      </c>
      <c r="H53" s="12">
        <v>93563</v>
      </c>
      <c r="I53" s="12">
        <v>100201</v>
      </c>
      <c r="J53" s="12">
        <v>96984</v>
      </c>
      <c r="K53" s="12">
        <v>93545</v>
      </c>
      <c r="L53" s="12">
        <v>91201</v>
      </c>
      <c r="M53" s="12">
        <v>88555</v>
      </c>
      <c r="N53" s="12">
        <v>82963</v>
      </c>
      <c r="O53" s="12">
        <v>81181</v>
      </c>
      <c r="P53" s="12">
        <v>78763</v>
      </c>
      <c r="Q53" s="12">
        <v>85561</v>
      </c>
      <c r="R53" s="12">
        <v>95969</v>
      </c>
      <c r="S53" s="12">
        <v>112323</v>
      </c>
      <c r="T53" s="12">
        <v>117894</v>
      </c>
      <c r="U53" s="12">
        <v>121674</v>
      </c>
      <c r="V53" s="12">
        <v>106746</v>
      </c>
      <c r="W53" s="12">
        <v>89030</v>
      </c>
      <c r="X53" s="12">
        <v>72721</v>
      </c>
      <c r="Y53" s="12">
        <v>64138</v>
      </c>
      <c r="AA53" s="2">
        <f>IFERROR(INDEX('Holiday Schedule'!$D$3:$D$24,MATCH(A53,'Holiday Schedule'!$C$3:$C$24,0)),0)</f>
        <v>0</v>
      </c>
      <c r="AB53" s="2">
        <f t="shared" si="0"/>
        <v>4</v>
      </c>
      <c r="AC53" s="2">
        <f t="shared" si="1"/>
        <v>1515311</v>
      </c>
      <c r="AD53" s="5">
        <f t="shared" si="2"/>
        <v>507199</v>
      </c>
      <c r="AE53" s="5">
        <f t="shared" si="3"/>
        <v>2022510</v>
      </c>
      <c r="AG53" s="2">
        <f t="shared" si="4"/>
        <v>2</v>
      </c>
      <c r="AH53" s="2">
        <f t="shared" si="5"/>
        <v>2024</v>
      </c>
      <c r="AJ53" s="5">
        <f t="shared" si="6"/>
        <v>121674</v>
      </c>
      <c r="AK53" s="2">
        <f t="shared" si="7"/>
        <v>20</v>
      </c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BC53" s="5"/>
      <c r="BD53" s="5"/>
      <c r="BE53" s="5"/>
      <c r="BJ53" s="5"/>
    </row>
    <row r="54" spans="1:62" ht="15.75" x14ac:dyDescent="0.25">
      <c r="A54" s="18">
        <v>45337</v>
      </c>
      <c r="B54" s="12">
        <v>58774</v>
      </c>
      <c r="C54" s="12">
        <v>56785</v>
      </c>
      <c r="D54" s="12">
        <v>55452</v>
      </c>
      <c r="E54" s="12">
        <v>54650</v>
      </c>
      <c r="F54" s="12">
        <v>59623</v>
      </c>
      <c r="G54" s="12">
        <v>66277</v>
      </c>
      <c r="H54" s="12">
        <v>94115</v>
      </c>
      <c r="I54" s="12">
        <v>100792</v>
      </c>
      <c r="J54" s="12">
        <v>97556</v>
      </c>
      <c r="K54" s="12">
        <v>94097</v>
      </c>
      <c r="L54" s="12">
        <v>91739</v>
      </c>
      <c r="M54" s="12">
        <v>89078</v>
      </c>
      <c r="N54" s="12">
        <v>83452</v>
      </c>
      <c r="O54" s="12">
        <v>81660</v>
      </c>
      <c r="P54" s="12">
        <v>79228</v>
      </c>
      <c r="Q54" s="12">
        <v>86066</v>
      </c>
      <c r="R54" s="12">
        <v>96535</v>
      </c>
      <c r="S54" s="12">
        <v>112986</v>
      </c>
      <c r="T54" s="12">
        <v>118590</v>
      </c>
      <c r="U54" s="12">
        <v>122392</v>
      </c>
      <c r="V54" s="12">
        <v>107376</v>
      </c>
      <c r="W54" s="12">
        <v>89555</v>
      </c>
      <c r="X54" s="12">
        <v>73151</v>
      </c>
      <c r="Y54" s="12">
        <v>64517</v>
      </c>
      <c r="AA54" s="2">
        <f>IFERROR(INDEX('Holiday Schedule'!$D$3:$D$24,MATCH(A54,'Holiday Schedule'!$C$3:$C$24,0)),0)</f>
        <v>0</v>
      </c>
      <c r="AB54" s="2">
        <f t="shared" si="0"/>
        <v>5</v>
      </c>
      <c r="AC54" s="2">
        <f t="shared" si="1"/>
        <v>1524253</v>
      </c>
      <c r="AD54" s="5">
        <f t="shared" si="2"/>
        <v>510193</v>
      </c>
      <c r="AE54" s="5">
        <f t="shared" si="3"/>
        <v>2034446</v>
      </c>
      <c r="AG54" s="2">
        <f t="shared" si="4"/>
        <v>2</v>
      </c>
      <c r="AH54" s="2">
        <f t="shared" si="5"/>
        <v>2024</v>
      </c>
      <c r="AJ54" s="5">
        <f t="shared" si="6"/>
        <v>122392</v>
      </c>
      <c r="AK54" s="2">
        <f t="shared" si="7"/>
        <v>20</v>
      </c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BC54" s="5"/>
      <c r="BD54" s="5"/>
      <c r="BE54" s="5"/>
      <c r="BJ54" s="5"/>
    </row>
    <row r="55" spans="1:62" ht="15.75" x14ac:dyDescent="0.25">
      <c r="A55" s="18">
        <v>45338</v>
      </c>
      <c r="B55" s="12">
        <v>58788</v>
      </c>
      <c r="C55" s="12">
        <v>56799</v>
      </c>
      <c r="D55" s="12">
        <v>55466</v>
      </c>
      <c r="E55" s="12">
        <v>54663</v>
      </c>
      <c r="F55" s="12">
        <v>59637</v>
      </c>
      <c r="G55" s="12">
        <v>66294</v>
      </c>
      <c r="H55" s="12">
        <v>94139</v>
      </c>
      <c r="I55" s="12">
        <v>100817</v>
      </c>
      <c r="J55" s="12">
        <v>97580</v>
      </c>
      <c r="K55" s="12">
        <v>94120</v>
      </c>
      <c r="L55" s="12">
        <v>91762</v>
      </c>
      <c r="M55" s="12">
        <v>89100</v>
      </c>
      <c r="N55" s="12">
        <v>83473</v>
      </c>
      <c r="O55" s="12">
        <v>81680</v>
      </c>
      <c r="P55" s="12">
        <v>79248</v>
      </c>
      <c r="Q55" s="12">
        <v>86087</v>
      </c>
      <c r="R55" s="12">
        <v>96559</v>
      </c>
      <c r="S55" s="12">
        <v>113014</v>
      </c>
      <c r="T55" s="12">
        <v>118620</v>
      </c>
      <c r="U55" s="12">
        <v>122423</v>
      </c>
      <c r="V55" s="12">
        <v>107403</v>
      </c>
      <c r="W55" s="12">
        <v>89577</v>
      </c>
      <c r="X55" s="12">
        <v>73169</v>
      </c>
      <c r="Y55" s="12">
        <v>64533</v>
      </c>
      <c r="AA55" s="2">
        <f>IFERROR(INDEX('Holiday Schedule'!$D$3:$D$24,MATCH(A55,'Holiday Schedule'!$C$3:$C$24,0)),0)</f>
        <v>0</v>
      </c>
      <c r="AB55" s="2">
        <f t="shared" si="0"/>
        <v>6</v>
      </c>
      <c r="AC55" s="2">
        <f t="shared" si="1"/>
        <v>1524632</v>
      </c>
      <c r="AD55" s="5">
        <f t="shared" si="2"/>
        <v>510319</v>
      </c>
      <c r="AE55" s="5">
        <f t="shared" si="3"/>
        <v>2034951</v>
      </c>
      <c r="AG55" s="2">
        <f t="shared" si="4"/>
        <v>2</v>
      </c>
      <c r="AH55" s="2">
        <f t="shared" si="5"/>
        <v>2024</v>
      </c>
      <c r="AJ55" s="5">
        <f t="shared" si="6"/>
        <v>122423</v>
      </c>
      <c r="AK55" s="2">
        <f t="shared" si="7"/>
        <v>20</v>
      </c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BC55" s="5"/>
      <c r="BD55" s="5"/>
      <c r="BE55" s="5"/>
      <c r="BJ55" s="5"/>
    </row>
    <row r="56" spans="1:62" ht="15.75" x14ac:dyDescent="0.25">
      <c r="A56" s="18">
        <v>45339</v>
      </c>
      <c r="B56" s="12">
        <v>59762</v>
      </c>
      <c r="C56" s="12">
        <v>57201</v>
      </c>
      <c r="D56" s="12">
        <v>55586</v>
      </c>
      <c r="E56" s="12">
        <v>55377</v>
      </c>
      <c r="F56" s="12">
        <v>59509</v>
      </c>
      <c r="G56" s="12">
        <v>64486</v>
      </c>
      <c r="H56" s="12">
        <v>87418</v>
      </c>
      <c r="I56" s="12">
        <v>96706</v>
      </c>
      <c r="J56" s="12">
        <v>98391</v>
      </c>
      <c r="K56" s="12">
        <v>99224</v>
      </c>
      <c r="L56" s="12">
        <v>96792</v>
      </c>
      <c r="M56" s="12">
        <v>93679</v>
      </c>
      <c r="N56" s="12">
        <v>87020</v>
      </c>
      <c r="O56" s="12">
        <v>84853</v>
      </c>
      <c r="P56" s="12">
        <v>82317</v>
      </c>
      <c r="Q56" s="12">
        <v>89584</v>
      </c>
      <c r="R56" s="12">
        <v>99515</v>
      </c>
      <c r="S56" s="12">
        <v>114033</v>
      </c>
      <c r="T56" s="12">
        <v>120573</v>
      </c>
      <c r="U56" s="12">
        <v>121602</v>
      </c>
      <c r="V56" s="12">
        <v>105895</v>
      </c>
      <c r="W56" s="12">
        <v>87566</v>
      </c>
      <c r="X56" s="12">
        <v>73940</v>
      </c>
      <c r="Y56" s="12">
        <v>64924</v>
      </c>
      <c r="AA56" s="2">
        <f>IFERROR(INDEX('Holiday Schedule'!$D$3:$D$24,MATCH(A56,'Holiday Schedule'!$C$3:$C$24,0)),0)</f>
        <v>0</v>
      </c>
      <c r="AB56" s="2">
        <f t="shared" si="0"/>
        <v>7</v>
      </c>
      <c r="AC56" s="2">
        <f t="shared" si="1"/>
        <v>0</v>
      </c>
      <c r="AD56" s="5">
        <f t="shared" si="2"/>
        <v>2055953</v>
      </c>
      <c r="AE56" s="5">
        <f t="shared" si="3"/>
        <v>2055953</v>
      </c>
      <c r="AG56" s="2">
        <f t="shared" si="4"/>
        <v>2</v>
      </c>
      <c r="AH56" s="2">
        <f t="shared" si="5"/>
        <v>2024</v>
      </c>
      <c r="AJ56" s="5">
        <f t="shared" si="6"/>
        <v>121602</v>
      </c>
      <c r="AK56" s="2">
        <f t="shared" si="7"/>
        <v>20</v>
      </c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BC56" s="5"/>
      <c r="BD56" s="5"/>
      <c r="BE56" s="5"/>
      <c r="BJ56" s="5"/>
    </row>
    <row r="57" spans="1:62" ht="15.75" x14ac:dyDescent="0.25">
      <c r="A57" s="18">
        <v>45340</v>
      </c>
      <c r="B57" s="12">
        <v>59769</v>
      </c>
      <c r="C57" s="12">
        <v>57206</v>
      </c>
      <c r="D57" s="12">
        <v>55591</v>
      </c>
      <c r="E57" s="12">
        <v>55383</v>
      </c>
      <c r="F57" s="12">
        <v>59515</v>
      </c>
      <c r="G57" s="12">
        <v>64492</v>
      </c>
      <c r="H57" s="12">
        <v>87428</v>
      </c>
      <c r="I57" s="12">
        <v>96716</v>
      </c>
      <c r="J57" s="12">
        <v>98401</v>
      </c>
      <c r="K57" s="12">
        <v>99235</v>
      </c>
      <c r="L57" s="12">
        <v>96802</v>
      </c>
      <c r="M57" s="12">
        <v>93689</v>
      </c>
      <c r="N57" s="12">
        <v>87029</v>
      </c>
      <c r="O57" s="12">
        <v>84862</v>
      </c>
      <c r="P57" s="12">
        <v>82326</v>
      </c>
      <c r="Q57" s="12">
        <v>89594</v>
      </c>
      <c r="R57" s="12">
        <v>99525</v>
      </c>
      <c r="S57" s="12">
        <v>114045</v>
      </c>
      <c r="T57" s="12">
        <v>120585</v>
      </c>
      <c r="U57" s="12">
        <v>121614</v>
      </c>
      <c r="V57" s="12">
        <v>105906</v>
      </c>
      <c r="W57" s="12">
        <v>87575</v>
      </c>
      <c r="X57" s="12">
        <v>73948</v>
      </c>
      <c r="Y57" s="12">
        <v>64930</v>
      </c>
      <c r="AA57" s="2">
        <f>IFERROR(INDEX('Holiday Schedule'!$D$3:$D$24,MATCH(A57,'Holiday Schedule'!$C$3:$C$24,0)),0)</f>
        <v>0</v>
      </c>
      <c r="AB57" s="2">
        <f t="shared" si="0"/>
        <v>1</v>
      </c>
      <c r="AC57" s="2">
        <f t="shared" si="1"/>
        <v>0</v>
      </c>
      <c r="AD57" s="5">
        <f t="shared" si="2"/>
        <v>2056166</v>
      </c>
      <c r="AE57" s="5">
        <f t="shared" si="3"/>
        <v>2056166</v>
      </c>
      <c r="AG57" s="2">
        <f t="shared" si="4"/>
        <v>2</v>
      </c>
      <c r="AH57" s="2">
        <f t="shared" si="5"/>
        <v>2024</v>
      </c>
      <c r="AJ57" s="5">
        <f t="shared" si="6"/>
        <v>121614</v>
      </c>
      <c r="AK57" s="2">
        <f t="shared" si="7"/>
        <v>20</v>
      </c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BC57" s="5"/>
      <c r="BD57" s="5"/>
      <c r="BE57" s="5"/>
      <c r="BJ57" s="5"/>
    </row>
    <row r="58" spans="1:62" ht="15.75" x14ac:dyDescent="0.25">
      <c r="A58" s="18">
        <v>45341</v>
      </c>
      <c r="B58" s="12">
        <v>59775</v>
      </c>
      <c r="C58" s="12">
        <v>57213</v>
      </c>
      <c r="D58" s="12">
        <v>55598</v>
      </c>
      <c r="E58" s="12">
        <v>55389</v>
      </c>
      <c r="F58" s="12">
        <v>59522</v>
      </c>
      <c r="G58" s="12">
        <v>64500</v>
      </c>
      <c r="H58" s="12">
        <v>87437</v>
      </c>
      <c r="I58" s="12">
        <v>96727</v>
      </c>
      <c r="J58" s="12">
        <v>98412</v>
      </c>
      <c r="K58" s="12">
        <v>99246</v>
      </c>
      <c r="L58" s="12">
        <v>96813</v>
      </c>
      <c r="M58" s="12">
        <v>93699</v>
      </c>
      <c r="N58" s="12">
        <v>87039</v>
      </c>
      <c r="O58" s="12">
        <v>84871</v>
      </c>
      <c r="P58" s="12">
        <v>82335</v>
      </c>
      <c r="Q58" s="12">
        <v>89604</v>
      </c>
      <c r="R58" s="12">
        <v>99536</v>
      </c>
      <c r="S58" s="12">
        <v>114058</v>
      </c>
      <c r="T58" s="12">
        <v>120599</v>
      </c>
      <c r="U58" s="12">
        <v>121628</v>
      </c>
      <c r="V58" s="12">
        <v>105918</v>
      </c>
      <c r="W58" s="12">
        <v>87585</v>
      </c>
      <c r="X58" s="12">
        <v>73956</v>
      </c>
      <c r="Y58" s="12">
        <v>64938</v>
      </c>
      <c r="AA58" s="2">
        <f>IFERROR(INDEX('Holiday Schedule'!$D$3:$D$24,MATCH(A58,'Holiday Schedule'!$C$3:$C$24,0)),0)</f>
        <v>1</v>
      </c>
      <c r="AB58" s="2">
        <f t="shared" si="0"/>
        <v>2</v>
      </c>
      <c r="AC58" s="2">
        <f t="shared" si="1"/>
        <v>0</v>
      </c>
      <c r="AD58" s="5">
        <f t="shared" si="2"/>
        <v>2056398</v>
      </c>
      <c r="AE58" s="5">
        <f t="shared" si="3"/>
        <v>2056398</v>
      </c>
      <c r="AG58" s="2">
        <f t="shared" si="4"/>
        <v>2</v>
      </c>
      <c r="AH58" s="2">
        <f t="shared" si="5"/>
        <v>2024</v>
      </c>
      <c r="AJ58" s="5">
        <f t="shared" si="6"/>
        <v>121628</v>
      </c>
      <c r="AK58" s="2">
        <f t="shared" si="7"/>
        <v>20</v>
      </c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BC58" s="5"/>
      <c r="BD58" s="5"/>
      <c r="BE58" s="5"/>
      <c r="BJ58" s="5"/>
    </row>
    <row r="59" spans="1:62" ht="15.75" x14ac:dyDescent="0.25">
      <c r="A59" s="18">
        <v>45342</v>
      </c>
      <c r="B59" s="12">
        <v>59410</v>
      </c>
      <c r="C59" s="12">
        <v>57400</v>
      </c>
      <c r="D59" s="12">
        <v>56052</v>
      </c>
      <c r="E59" s="12">
        <v>55241</v>
      </c>
      <c r="F59" s="12">
        <v>60268</v>
      </c>
      <c r="G59" s="12">
        <v>66995</v>
      </c>
      <c r="H59" s="12">
        <v>95134</v>
      </c>
      <c r="I59" s="12">
        <v>101883</v>
      </c>
      <c r="J59" s="12">
        <v>98612</v>
      </c>
      <c r="K59" s="12">
        <v>95115</v>
      </c>
      <c r="L59" s="12">
        <v>92732</v>
      </c>
      <c r="M59" s="12">
        <v>90042</v>
      </c>
      <c r="N59" s="12">
        <v>84356</v>
      </c>
      <c r="O59" s="12">
        <v>82544</v>
      </c>
      <c r="P59" s="12">
        <v>80086</v>
      </c>
      <c r="Q59" s="12">
        <v>86997</v>
      </c>
      <c r="R59" s="12">
        <v>97580</v>
      </c>
      <c r="S59" s="12">
        <v>114209</v>
      </c>
      <c r="T59" s="12">
        <v>119874</v>
      </c>
      <c r="U59" s="12">
        <v>123717</v>
      </c>
      <c r="V59" s="12">
        <v>108539</v>
      </c>
      <c r="W59" s="12">
        <v>90524</v>
      </c>
      <c r="X59" s="12">
        <v>73942</v>
      </c>
      <c r="Y59" s="12">
        <v>65215</v>
      </c>
      <c r="AA59" s="2">
        <f>IFERROR(INDEX('Holiday Schedule'!$D$3:$D$24,MATCH(A59,'Holiday Schedule'!$C$3:$C$24,0)),0)</f>
        <v>0</v>
      </c>
      <c r="AB59" s="2">
        <f t="shared" si="0"/>
        <v>3</v>
      </c>
      <c r="AC59" s="2">
        <f t="shared" si="1"/>
        <v>1540752</v>
      </c>
      <c r="AD59" s="5">
        <f t="shared" si="2"/>
        <v>515715</v>
      </c>
      <c r="AE59" s="5">
        <f t="shared" si="3"/>
        <v>2056467</v>
      </c>
      <c r="AG59" s="2">
        <f t="shared" si="4"/>
        <v>2</v>
      </c>
      <c r="AH59" s="2">
        <f t="shared" si="5"/>
        <v>2024</v>
      </c>
      <c r="AJ59" s="5">
        <f t="shared" si="6"/>
        <v>123717</v>
      </c>
      <c r="AK59" s="2">
        <f t="shared" si="7"/>
        <v>20</v>
      </c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BC59" s="5"/>
      <c r="BD59" s="5"/>
      <c r="BE59" s="5"/>
      <c r="BJ59" s="5"/>
    </row>
    <row r="60" spans="1:62" ht="15.75" x14ac:dyDescent="0.25">
      <c r="A60" s="18">
        <v>45343</v>
      </c>
      <c r="B60" s="12">
        <v>59418</v>
      </c>
      <c r="C60" s="12">
        <v>57407</v>
      </c>
      <c r="D60" s="12">
        <v>56060</v>
      </c>
      <c r="E60" s="12">
        <v>55248</v>
      </c>
      <c r="F60" s="12">
        <v>60276</v>
      </c>
      <c r="G60" s="12">
        <v>67003</v>
      </c>
      <c r="H60" s="12">
        <v>95146</v>
      </c>
      <c r="I60" s="12">
        <v>101897</v>
      </c>
      <c r="J60" s="12">
        <v>98625</v>
      </c>
      <c r="K60" s="12">
        <v>95128</v>
      </c>
      <c r="L60" s="12">
        <v>92744</v>
      </c>
      <c r="M60" s="12">
        <v>90054</v>
      </c>
      <c r="N60" s="12">
        <v>84367</v>
      </c>
      <c r="O60" s="12">
        <v>82555</v>
      </c>
      <c r="P60" s="12">
        <v>80096</v>
      </c>
      <c r="Q60" s="12">
        <v>87009</v>
      </c>
      <c r="R60" s="12">
        <v>97593</v>
      </c>
      <c r="S60" s="12">
        <v>114224</v>
      </c>
      <c r="T60" s="12">
        <v>119890</v>
      </c>
      <c r="U60" s="12">
        <v>123734</v>
      </c>
      <c r="V60" s="12">
        <v>108553</v>
      </c>
      <c r="W60" s="12">
        <v>90536</v>
      </c>
      <c r="X60" s="12">
        <v>73952</v>
      </c>
      <c r="Y60" s="12">
        <v>65224</v>
      </c>
      <c r="AA60" s="2">
        <f>IFERROR(INDEX('Holiday Schedule'!$D$3:$D$24,MATCH(A60,'Holiday Schedule'!$C$3:$C$24,0)),0)</f>
        <v>0</v>
      </c>
      <c r="AB60" s="2">
        <f t="shared" si="0"/>
        <v>4</v>
      </c>
      <c r="AC60" s="2">
        <f t="shared" si="1"/>
        <v>1540957</v>
      </c>
      <c r="AD60" s="5">
        <f t="shared" si="2"/>
        <v>515782</v>
      </c>
      <c r="AE60" s="5">
        <f t="shared" si="3"/>
        <v>2056739</v>
      </c>
      <c r="AG60" s="2">
        <f t="shared" si="4"/>
        <v>2</v>
      </c>
      <c r="AH60" s="2">
        <f t="shared" si="5"/>
        <v>2024</v>
      </c>
      <c r="AJ60" s="5">
        <f t="shared" si="6"/>
        <v>123734</v>
      </c>
      <c r="AK60" s="2">
        <f t="shared" si="7"/>
        <v>20</v>
      </c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BC60" s="5"/>
      <c r="BD60" s="5"/>
      <c r="BE60" s="5"/>
      <c r="BJ60" s="5"/>
    </row>
    <row r="61" spans="1:62" ht="15.75" x14ac:dyDescent="0.25">
      <c r="A61" s="18">
        <v>45344</v>
      </c>
      <c r="B61" s="12">
        <v>60033</v>
      </c>
      <c r="C61" s="12">
        <v>58002</v>
      </c>
      <c r="D61" s="12">
        <v>56640</v>
      </c>
      <c r="E61" s="12">
        <v>55821</v>
      </c>
      <c r="F61" s="12">
        <v>60900</v>
      </c>
      <c r="G61" s="12">
        <v>67698</v>
      </c>
      <c r="H61" s="12">
        <v>96132</v>
      </c>
      <c r="I61" s="12">
        <v>102953</v>
      </c>
      <c r="J61" s="12">
        <v>99647</v>
      </c>
      <c r="K61" s="12">
        <v>96114</v>
      </c>
      <c r="L61" s="12">
        <v>93705</v>
      </c>
      <c r="M61" s="12">
        <v>90987</v>
      </c>
      <c r="N61" s="12">
        <v>85241</v>
      </c>
      <c r="O61" s="12">
        <v>83410</v>
      </c>
      <c r="P61" s="12">
        <v>80926</v>
      </c>
      <c r="Q61" s="12">
        <v>87910</v>
      </c>
      <c r="R61" s="12">
        <v>98604</v>
      </c>
      <c r="S61" s="12">
        <v>115407</v>
      </c>
      <c r="T61" s="12">
        <v>121132</v>
      </c>
      <c r="U61" s="12">
        <v>125016</v>
      </c>
      <c r="V61" s="12">
        <v>109678</v>
      </c>
      <c r="W61" s="12">
        <v>91474</v>
      </c>
      <c r="X61" s="12">
        <v>74718</v>
      </c>
      <c r="Y61" s="12">
        <v>65900</v>
      </c>
      <c r="AA61" s="2">
        <f>IFERROR(INDEX('Holiday Schedule'!$D$3:$D$24,MATCH(A61,'Holiday Schedule'!$C$3:$C$24,0)),0)</f>
        <v>0</v>
      </c>
      <c r="AB61" s="2">
        <f t="shared" si="0"/>
        <v>5</v>
      </c>
      <c r="AC61" s="2">
        <f t="shared" si="1"/>
        <v>1556922</v>
      </c>
      <c r="AD61" s="5">
        <f t="shared" si="2"/>
        <v>521126</v>
      </c>
      <c r="AE61" s="5">
        <f t="shared" si="3"/>
        <v>2078048</v>
      </c>
      <c r="AG61" s="2">
        <f t="shared" si="4"/>
        <v>2</v>
      </c>
      <c r="AH61" s="2">
        <f t="shared" si="5"/>
        <v>2024</v>
      </c>
      <c r="AJ61" s="5">
        <f t="shared" si="6"/>
        <v>125016</v>
      </c>
      <c r="AK61" s="2">
        <f t="shared" si="7"/>
        <v>20</v>
      </c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BC61" s="5"/>
      <c r="BD61" s="5"/>
      <c r="BE61" s="5"/>
      <c r="BJ61" s="5"/>
    </row>
    <row r="62" spans="1:62" ht="15.75" x14ac:dyDescent="0.25">
      <c r="A62" s="18">
        <v>45345</v>
      </c>
      <c r="B62" s="12">
        <v>60036</v>
      </c>
      <c r="C62" s="12">
        <v>58005</v>
      </c>
      <c r="D62" s="12">
        <v>56643</v>
      </c>
      <c r="E62" s="12">
        <v>55823</v>
      </c>
      <c r="F62" s="12">
        <v>60903</v>
      </c>
      <c r="G62" s="12">
        <v>67701</v>
      </c>
      <c r="H62" s="12">
        <v>96136</v>
      </c>
      <c r="I62" s="12">
        <v>102957</v>
      </c>
      <c r="J62" s="12">
        <v>99651</v>
      </c>
      <c r="K62" s="12">
        <v>96118</v>
      </c>
      <c r="L62" s="12">
        <v>93709</v>
      </c>
      <c r="M62" s="12">
        <v>90991</v>
      </c>
      <c r="N62" s="12">
        <v>85244</v>
      </c>
      <c r="O62" s="12">
        <v>83414</v>
      </c>
      <c r="P62" s="12">
        <v>80930</v>
      </c>
      <c r="Q62" s="12">
        <v>87914</v>
      </c>
      <c r="R62" s="12">
        <v>98608</v>
      </c>
      <c r="S62" s="12">
        <v>115412</v>
      </c>
      <c r="T62" s="12">
        <v>121137</v>
      </c>
      <c r="U62" s="12">
        <v>125021</v>
      </c>
      <c r="V62" s="12">
        <v>109682</v>
      </c>
      <c r="W62" s="12">
        <v>91478</v>
      </c>
      <c r="X62" s="12">
        <v>74722</v>
      </c>
      <c r="Y62" s="12">
        <v>65902</v>
      </c>
      <c r="AA62" s="2">
        <f>IFERROR(INDEX('Holiday Schedule'!$D$3:$D$24,MATCH(A62,'Holiday Schedule'!$C$3:$C$24,0)),0)</f>
        <v>0</v>
      </c>
      <c r="AB62" s="2">
        <f t="shared" si="0"/>
        <v>6</v>
      </c>
      <c r="AC62" s="2">
        <f t="shared" si="1"/>
        <v>1556988</v>
      </c>
      <c r="AD62" s="5">
        <f t="shared" si="2"/>
        <v>521149</v>
      </c>
      <c r="AE62" s="5">
        <f t="shared" si="3"/>
        <v>2078137</v>
      </c>
      <c r="AG62" s="2">
        <f t="shared" si="4"/>
        <v>2</v>
      </c>
      <c r="AH62" s="2">
        <f t="shared" si="5"/>
        <v>2024</v>
      </c>
      <c r="AJ62" s="5">
        <f t="shared" si="6"/>
        <v>125021</v>
      </c>
      <c r="AK62" s="2">
        <f t="shared" si="7"/>
        <v>20</v>
      </c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BC62" s="5"/>
      <c r="BD62" s="5"/>
      <c r="BE62" s="5"/>
      <c r="BJ62" s="5"/>
    </row>
    <row r="63" spans="1:62" ht="15.75" x14ac:dyDescent="0.25">
      <c r="A63" s="18">
        <v>45346</v>
      </c>
      <c r="B63" s="12">
        <v>61030</v>
      </c>
      <c r="C63" s="12">
        <v>58414</v>
      </c>
      <c r="D63" s="12">
        <v>56765</v>
      </c>
      <c r="E63" s="12">
        <v>56551</v>
      </c>
      <c r="F63" s="12">
        <v>60772</v>
      </c>
      <c r="G63" s="12">
        <v>65854</v>
      </c>
      <c r="H63" s="12">
        <v>89273</v>
      </c>
      <c r="I63" s="12">
        <v>98757</v>
      </c>
      <c r="J63" s="12">
        <v>100478</v>
      </c>
      <c r="K63" s="12">
        <v>101329</v>
      </c>
      <c r="L63" s="12">
        <v>98845</v>
      </c>
      <c r="M63" s="12">
        <v>95666</v>
      </c>
      <c r="N63" s="12">
        <v>88866</v>
      </c>
      <c r="O63" s="12">
        <v>86653</v>
      </c>
      <c r="P63" s="12">
        <v>84063</v>
      </c>
      <c r="Q63" s="12">
        <v>91485</v>
      </c>
      <c r="R63" s="12">
        <v>101626</v>
      </c>
      <c r="S63" s="12">
        <v>116452</v>
      </c>
      <c r="T63" s="12">
        <v>123131</v>
      </c>
      <c r="U63" s="12">
        <v>124181</v>
      </c>
      <c r="V63" s="12">
        <v>108141</v>
      </c>
      <c r="W63" s="12">
        <v>89423</v>
      </c>
      <c r="X63" s="12">
        <v>75509</v>
      </c>
      <c r="Y63" s="12">
        <v>66301</v>
      </c>
      <c r="AA63" s="2">
        <f>IFERROR(INDEX('Holiday Schedule'!$D$3:$D$24,MATCH(A63,'Holiday Schedule'!$C$3:$C$24,0)),0)</f>
        <v>0</v>
      </c>
      <c r="AB63" s="2">
        <f t="shared" si="0"/>
        <v>7</v>
      </c>
      <c r="AC63" s="2">
        <f t="shared" si="1"/>
        <v>0</v>
      </c>
      <c r="AD63" s="5">
        <f t="shared" si="2"/>
        <v>2099565</v>
      </c>
      <c r="AE63" s="5">
        <f t="shared" si="3"/>
        <v>2099565</v>
      </c>
      <c r="AG63" s="2">
        <f t="shared" si="4"/>
        <v>2</v>
      </c>
      <c r="AH63" s="2">
        <f t="shared" si="5"/>
        <v>2024</v>
      </c>
      <c r="AJ63" s="5">
        <f t="shared" si="6"/>
        <v>124181</v>
      </c>
      <c r="AK63" s="2">
        <f t="shared" si="7"/>
        <v>20</v>
      </c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BC63" s="5"/>
      <c r="BD63" s="5"/>
      <c r="BE63" s="5"/>
      <c r="BJ63" s="5"/>
    </row>
    <row r="64" spans="1:62" ht="15.75" x14ac:dyDescent="0.25">
      <c r="A64" s="18">
        <v>45347</v>
      </c>
      <c r="B64" s="12">
        <v>61035</v>
      </c>
      <c r="C64" s="12">
        <v>58419</v>
      </c>
      <c r="D64" s="12">
        <v>56769</v>
      </c>
      <c r="E64" s="12">
        <v>56556</v>
      </c>
      <c r="F64" s="12">
        <v>60777</v>
      </c>
      <c r="G64" s="12">
        <v>65859</v>
      </c>
      <c r="H64" s="12">
        <v>89280</v>
      </c>
      <c r="I64" s="12">
        <v>98765</v>
      </c>
      <c r="J64" s="12">
        <v>100486</v>
      </c>
      <c r="K64" s="12">
        <v>101337</v>
      </c>
      <c r="L64" s="12">
        <v>98853</v>
      </c>
      <c r="M64" s="12">
        <v>95674</v>
      </c>
      <c r="N64" s="12">
        <v>88873</v>
      </c>
      <c r="O64" s="12">
        <v>86660</v>
      </c>
      <c r="P64" s="12">
        <v>84070</v>
      </c>
      <c r="Q64" s="12">
        <v>91492</v>
      </c>
      <c r="R64" s="12">
        <v>101634</v>
      </c>
      <c r="S64" s="12">
        <v>116461</v>
      </c>
      <c r="T64" s="12">
        <v>123141</v>
      </c>
      <c r="U64" s="12">
        <v>124191</v>
      </c>
      <c r="V64" s="12">
        <v>108150</v>
      </c>
      <c r="W64" s="12">
        <v>89431</v>
      </c>
      <c r="X64" s="12">
        <v>75515</v>
      </c>
      <c r="Y64" s="12">
        <v>66306</v>
      </c>
      <c r="AA64" s="2">
        <f>IFERROR(INDEX('Holiday Schedule'!$D$3:$D$24,MATCH(A64,'Holiday Schedule'!$C$3:$C$24,0)),0)</f>
        <v>0</v>
      </c>
      <c r="AB64" s="2">
        <f t="shared" si="0"/>
        <v>1</v>
      </c>
      <c r="AC64" s="2">
        <f t="shared" si="1"/>
        <v>0</v>
      </c>
      <c r="AD64" s="5">
        <f t="shared" si="2"/>
        <v>2099734</v>
      </c>
      <c r="AE64" s="5">
        <f t="shared" si="3"/>
        <v>2099734</v>
      </c>
      <c r="AG64" s="2">
        <f t="shared" si="4"/>
        <v>2</v>
      </c>
      <c r="AH64" s="2">
        <f t="shared" si="5"/>
        <v>2024</v>
      </c>
      <c r="AJ64" s="5">
        <f t="shared" si="6"/>
        <v>124191</v>
      </c>
      <c r="AK64" s="2">
        <f t="shared" si="7"/>
        <v>20</v>
      </c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BC64" s="5"/>
      <c r="BD64" s="5"/>
      <c r="BE64" s="5"/>
      <c r="BJ64" s="5"/>
    </row>
    <row r="65" spans="1:62" ht="15.75" x14ac:dyDescent="0.25">
      <c r="A65" s="18">
        <v>45348</v>
      </c>
      <c r="B65" s="12">
        <v>60202</v>
      </c>
      <c r="C65" s="12">
        <v>58166</v>
      </c>
      <c r="D65" s="12">
        <v>56800</v>
      </c>
      <c r="E65" s="12">
        <v>55978</v>
      </c>
      <c r="F65" s="12">
        <v>61072</v>
      </c>
      <c r="G65" s="12">
        <v>67888</v>
      </c>
      <c r="H65" s="12">
        <v>96403</v>
      </c>
      <c r="I65" s="12">
        <v>103243</v>
      </c>
      <c r="J65" s="12">
        <v>99928</v>
      </c>
      <c r="K65" s="12">
        <v>96384</v>
      </c>
      <c r="L65" s="12">
        <v>93969</v>
      </c>
      <c r="M65" s="12">
        <v>91244</v>
      </c>
      <c r="N65" s="12">
        <v>85481</v>
      </c>
      <c r="O65" s="12">
        <v>83645</v>
      </c>
      <c r="P65" s="12">
        <v>81154</v>
      </c>
      <c r="Q65" s="12">
        <v>88158</v>
      </c>
      <c r="R65" s="12">
        <v>98882</v>
      </c>
      <c r="S65" s="12">
        <v>115733</v>
      </c>
      <c r="T65" s="12">
        <v>121473</v>
      </c>
      <c r="U65" s="12">
        <v>125368</v>
      </c>
      <c r="V65" s="12">
        <v>109987</v>
      </c>
      <c r="W65" s="12">
        <v>91732</v>
      </c>
      <c r="X65" s="12">
        <v>74929</v>
      </c>
      <c r="Y65" s="12">
        <v>66085</v>
      </c>
      <c r="AA65" s="2">
        <f>IFERROR(INDEX('Holiday Schedule'!$D$3:$D$24,MATCH(A65,'Holiday Schedule'!$C$3:$C$24,0)),0)</f>
        <v>0</v>
      </c>
      <c r="AB65" s="2">
        <f t="shared" si="0"/>
        <v>2</v>
      </c>
      <c r="AC65" s="2">
        <f t="shared" si="1"/>
        <v>1561310</v>
      </c>
      <c r="AD65" s="5">
        <f t="shared" si="2"/>
        <v>522594</v>
      </c>
      <c r="AE65" s="5">
        <f t="shared" si="3"/>
        <v>2083904</v>
      </c>
      <c r="AG65" s="2">
        <f t="shared" si="4"/>
        <v>2</v>
      </c>
      <c r="AH65" s="2">
        <f t="shared" si="5"/>
        <v>2024</v>
      </c>
      <c r="AJ65" s="5">
        <f t="shared" si="6"/>
        <v>125368</v>
      </c>
      <c r="AK65" s="2">
        <f t="shared" si="7"/>
        <v>20</v>
      </c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BC65" s="5"/>
      <c r="BD65" s="5"/>
      <c r="BE65" s="5"/>
      <c r="BJ65" s="5"/>
    </row>
    <row r="66" spans="1:62" ht="15.75" x14ac:dyDescent="0.25">
      <c r="A66" s="18">
        <v>45349</v>
      </c>
      <c r="B66" s="12">
        <v>60299</v>
      </c>
      <c r="C66" s="12">
        <v>58259</v>
      </c>
      <c r="D66" s="12">
        <v>56891</v>
      </c>
      <c r="E66" s="12">
        <v>56068</v>
      </c>
      <c r="F66" s="12">
        <v>61170</v>
      </c>
      <c r="G66" s="12">
        <v>67997</v>
      </c>
      <c r="H66" s="12">
        <v>96558</v>
      </c>
      <c r="I66" s="12">
        <v>103408</v>
      </c>
      <c r="J66" s="12">
        <v>100088</v>
      </c>
      <c r="K66" s="12">
        <v>96539</v>
      </c>
      <c r="L66" s="12">
        <v>94120</v>
      </c>
      <c r="M66" s="12">
        <v>91390</v>
      </c>
      <c r="N66" s="12">
        <v>85618</v>
      </c>
      <c r="O66" s="12">
        <v>83779</v>
      </c>
      <c r="P66" s="12">
        <v>81284</v>
      </c>
      <c r="Q66" s="12">
        <v>88299</v>
      </c>
      <c r="R66" s="12">
        <v>99040</v>
      </c>
      <c r="S66" s="12">
        <v>115918</v>
      </c>
      <c r="T66" s="12">
        <v>121668</v>
      </c>
      <c r="U66" s="12">
        <v>125569</v>
      </c>
      <c r="V66" s="12">
        <v>110163</v>
      </c>
      <c r="W66" s="12">
        <v>91879</v>
      </c>
      <c r="X66" s="12">
        <v>75049</v>
      </c>
      <c r="Y66" s="12">
        <v>66191</v>
      </c>
      <c r="AA66" s="2">
        <f>IFERROR(INDEX('Holiday Schedule'!$D$3:$D$24,MATCH(A66,'Holiday Schedule'!$C$3:$C$24,0)),0)</f>
        <v>0</v>
      </c>
      <c r="AB66" s="2">
        <f t="shared" si="0"/>
        <v>3</v>
      </c>
      <c r="AC66" s="2">
        <f t="shared" si="1"/>
        <v>1563811</v>
      </c>
      <c r="AD66" s="5">
        <f t="shared" si="2"/>
        <v>523433</v>
      </c>
      <c r="AE66" s="5">
        <f t="shared" si="3"/>
        <v>2087244</v>
      </c>
      <c r="AG66" s="2">
        <f t="shared" si="4"/>
        <v>2</v>
      </c>
      <c r="AH66" s="2">
        <f t="shared" si="5"/>
        <v>2024</v>
      </c>
      <c r="AJ66" s="5">
        <f t="shared" si="6"/>
        <v>125569</v>
      </c>
      <c r="AK66" s="2">
        <f t="shared" si="7"/>
        <v>20</v>
      </c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BC66" s="5"/>
      <c r="BD66" s="5"/>
      <c r="BE66" s="5"/>
      <c r="BJ66" s="5"/>
    </row>
    <row r="67" spans="1:62" ht="15.75" x14ac:dyDescent="0.25">
      <c r="A67" s="18">
        <v>45350</v>
      </c>
      <c r="B67" s="12">
        <v>60427</v>
      </c>
      <c r="C67" s="12">
        <v>58382</v>
      </c>
      <c r="D67" s="12">
        <v>57012</v>
      </c>
      <c r="E67" s="12">
        <v>56187</v>
      </c>
      <c r="F67" s="12">
        <v>61300</v>
      </c>
      <c r="G67" s="12">
        <v>68141</v>
      </c>
      <c r="H67" s="12">
        <v>96762</v>
      </c>
      <c r="I67" s="12">
        <v>103627</v>
      </c>
      <c r="J67" s="12">
        <v>100300</v>
      </c>
      <c r="K67" s="12">
        <v>96744</v>
      </c>
      <c r="L67" s="12">
        <v>94319</v>
      </c>
      <c r="M67" s="12">
        <v>91584</v>
      </c>
      <c r="N67" s="12">
        <v>85800</v>
      </c>
      <c r="O67" s="12">
        <v>83957</v>
      </c>
      <c r="P67" s="12">
        <v>81457</v>
      </c>
      <c r="Q67" s="12">
        <v>88487</v>
      </c>
      <c r="R67" s="12">
        <v>99250</v>
      </c>
      <c r="S67" s="12">
        <v>116164</v>
      </c>
      <c r="T67" s="12">
        <v>121926</v>
      </c>
      <c r="U67" s="12">
        <v>125835</v>
      </c>
      <c r="V67" s="12">
        <v>110397</v>
      </c>
      <c r="W67" s="12">
        <v>92074</v>
      </c>
      <c r="X67" s="12">
        <v>75208</v>
      </c>
      <c r="Y67" s="12">
        <v>66332</v>
      </c>
      <c r="AA67" s="2">
        <f>IFERROR(INDEX('Holiday Schedule'!$D$3:$D$24,MATCH(A67,'Holiday Schedule'!$C$3:$C$24,0)),0)</f>
        <v>0</v>
      </c>
      <c r="AB67" s="2">
        <f t="shared" si="0"/>
        <v>4</v>
      </c>
      <c r="AC67" s="2">
        <f t="shared" si="1"/>
        <v>1567129</v>
      </c>
      <c r="AD67" s="5">
        <f t="shared" si="2"/>
        <v>524543</v>
      </c>
      <c r="AE67" s="5">
        <f t="shared" si="3"/>
        <v>2091672</v>
      </c>
      <c r="AG67" s="2">
        <f t="shared" si="4"/>
        <v>2</v>
      </c>
      <c r="AH67" s="2">
        <f t="shared" si="5"/>
        <v>2024</v>
      </c>
      <c r="AJ67" s="5">
        <f t="shared" si="6"/>
        <v>125835</v>
      </c>
      <c r="AK67" s="2">
        <f t="shared" si="7"/>
        <v>20</v>
      </c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BC67" s="5"/>
      <c r="BD67" s="5"/>
      <c r="BE67" s="5"/>
      <c r="BJ67" s="5"/>
    </row>
    <row r="68" spans="1:62" ht="15.75" x14ac:dyDescent="0.25">
      <c r="A68" s="18">
        <v>45351</v>
      </c>
      <c r="B68" s="12">
        <v>60700</v>
      </c>
      <c r="C68" s="12">
        <v>58647</v>
      </c>
      <c r="D68" s="12">
        <v>57270</v>
      </c>
      <c r="E68" s="12">
        <v>56441</v>
      </c>
      <c r="F68" s="12">
        <v>61577</v>
      </c>
      <c r="G68" s="12">
        <v>68450</v>
      </c>
      <c r="H68" s="12">
        <v>97201</v>
      </c>
      <c r="I68" s="12">
        <v>104097</v>
      </c>
      <c r="J68" s="12">
        <v>100754</v>
      </c>
      <c r="K68" s="12">
        <v>97182</v>
      </c>
      <c r="L68" s="12">
        <v>94746</v>
      </c>
      <c r="M68" s="12">
        <v>91998</v>
      </c>
      <c r="N68" s="12">
        <v>86188</v>
      </c>
      <c r="O68" s="12">
        <v>84337</v>
      </c>
      <c r="P68" s="12">
        <v>81826</v>
      </c>
      <c r="Q68" s="12">
        <v>88887</v>
      </c>
      <c r="R68" s="12">
        <v>99700</v>
      </c>
      <c r="S68" s="12">
        <v>116690</v>
      </c>
      <c r="T68" s="12">
        <v>122478</v>
      </c>
      <c r="U68" s="12">
        <v>126405</v>
      </c>
      <c r="V68" s="12">
        <v>110897</v>
      </c>
      <c r="W68" s="12">
        <v>92491</v>
      </c>
      <c r="X68" s="12">
        <v>75549</v>
      </c>
      <c r="Y68" s="12">
        <v>66632</v>
      </c>
      <c r="AA68" s="2">
        <f>IFERROR(INDEX('Holiday Schedule'!$D$3:$D$24,MATCH(A68,'Holiday Schedule'!$C$3:$C$24,0)),0)</f>
        <v>0</v>
      </c>
      <c r="AB68" s="2">
        <f t="shared" si="0"/>
        <v>5</v>
      </c>
      <c r="AC68" s="2">
        <f t="shared" si="1"/>
        <v>1574225</v>
      </c>
      <c r="AD68" s="5">
        <f t="shared" si="2"/>
        <v>526918</v>
      </c>
      <c r="AE68" s="5">
        <f t="shared" si="3"/>
        <v>2101143</v>
      </c>
      <c r="AG68" s="2">
        <f t="shared" si="4"/>
        <v>2</v>
      </c>
      <c r="AH68" s="2">
        <f t="shared" si="5"/>
        <v>2024</v>
      </c>
      <c r="AJ68" s="5">
        <f t="shared" si="6"/>
        <v>126405</v>
      </c>
      <c r="AK68" s="2">
        <f t="shared" si="7"/>
        <v>20</v>
      </c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BC68" s="5"/>
      <c r="BD68" s="5"/>
      <c r="BE68" s="5"/>
      <c r="BJ68" s="5"/>
    </row>
    <row r="69" spans="1:62" ht="15.75" x14ac:dyDescent="0.25">
      <c r="A69" s="18">
        <v>45352</v>
      </c>
      <c r="B69" s="12">
        <v>59417</v>
      </c>
      <c r="C69" s="12">
        <v>54659</v>
      </c>
      <c r="D69" s="12">
        <v>53055</v>
      </c>
      <c r="E69" s="12">
        <v>54878</v>
      </c>
      <c r="F69" s="12">
        <v>56739</v>
      </c>
      <c r="G69" s="12">
        <v>66260</v>
      </c>
      <c r="H69" s="12">
        <v>91213</v>
      </c>
      <c r="I69" s="12">
        <v>101668</v>
      </c>
      <c r="J69" s="12">
        <v>96122</v>
      </c>
      <c r="K69" s="12">
        <v>95048</v>
      </c>
      <c r="L69" s="12">
        <v>92560</v>
      </c>
      <c r="M69" s="12">
        <v>88588</v>
      </c>
      <c r="N69" s="12">
        <v>86179</v>
      </c>
      <c r="O69" s="12">
        <v>81360</v>
      </c>
      <c r="P69" s="12">
        <v>77655</v>
      </c>
      <c r="Q69" s="12">
        <v>82141</v>
      </c>
      <c r="R69" s="12">
        <v>89143</v>
      </c>
      <c r="S69" s="12">
        <v>101559</v>
      </c>
      <c r="T69" s="12">
        <v>105635</v>
      </c>
      <c r="U69" s="12">
        <v>118363</v>
      </c>
      <c r="V69" s="12">
        <v>113683</v>
      </c>
      <c r="W69" s="12">
        <v>92377</v>
      </c>
      <c r="X69" s="12">
        <v>72408</v>
      </c>
      <c r="Y69" s="12">
        <v>64017</v>
      </c>
      <c r="AA69" s="2">
        <f>IFERROR(INDEX('Holiday Schedule'!$D$3:$D$24,MATCH(A69,'Holiday Schedule'!$C$3:$C$24,0)),0)</f>
        <v>0</v>
      </c>
      <c r="AB69" s="2">
        <f t="shared" si="0"/>
        <v>6</v>
      </c>
      <c r="AC69" s="2">
        <f t="shared" si="1"/>
        <v>1494489</v>
      </c>
      <c r="AD69" s="5">
        <f t="shared" si="2"/>
        <v>500238</v>
      </c>
      <c r="AE69" s="5">
        <f t="shared" si="3"/>
        <v>1994727</v>
      </c>
      <c r="AG69" s="2">
        <f t="shared" si="4"/>
        <v>3</v>
      </c>
      <c r="AH69" s="2">
        <f t="shared" si="5"/>
        <v>2024</v>
      </c>
      <c r="AJ69" s="5">
        <f t="shared" si="6"/>
        <v>118363</v>
      </c>
      <c r="AK69" s="2">
        <f t="shared" si="7"/>
        <v>20</v>
      </c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BC69" s="5"/>
      <c r="BD69" s="5"/>
      <c r="BE69" s="5"/>
      <c r="BJ69" s="5"/>
    </row>
    <row r="70" spans="1:62" ht="15.75" x14ac:dyDescent="0.25">
      <c r="A70" s="18">
        <v>45353</v>
      </c>
      <c r="B70" s="12">
        <v>59940</v>
      </c>
      <c r="C70" s="12">
        <v>49402</v>
      </c>
      <c r="D70" s="12">
        <v>53986</v>
      </c>
      <c r="E70" s="12">
        <v>54339</v>
      </c>
      <c r="F70" s="12">
        <v>56447</v>
      </c>
      <c r="G70" s="12">
        <v>62989</v>
      </c>
      <c r="H70" s="12">
        <v>81947</v>
      </c>
      <c r="I70" s="12">
        <v>92935</v>
      </c>
      <c r="J70" s="12">
        <v>97893</v>
      </c>
      <c r="K70" s="12">
        <v>101224</v>
      </c>
      <c r="L70" s="12">
        <v>97803</v>
      </c>
      <c r="M70" s="12">
        <v>94574</v>
      </c>
      <c r="N70" s="12">
        <v>91447</v>
      </c>
      <c r="O70" s="12">
        <v>86885</v>
      </c>
      <c r="P70" s="12">
        <v>81310</v>
      </c>
      <c r="Q70" s="12">
        <v>85295</v>
      </c>
      <c r="R70" s="12">
        <v>92419</v>
      </c>
      <c r="S70" s="12">
        <v>103698</v>
      </c>
      <c r="T70" s="12">
        <v>108483</v>
      </c>
      <c r="U70" s="12">
        <v>120303</v>
      </c>
      <c r="V70" s="12">
        <v>116071</v>
      </c>
      <c r="W70" s="12">
        <v>92014</v>
      </c>
      <c r="X70" s="12">
        <v>73628</v>
      </c>
      <c r="Y70" s="12">
        <v>64692</v>
      </c>
      <c r="AA70" s="2">
        <f>IFERROR(INDEX('Holiday Schedule'!$D$3:$D$24,MATCH(A70,'Holiday Schedule'!$C$3:$C$24,0)),0)</f>
        <v>0</v>
      </c>
      <c r="AB70" s="2">
        <f t="shared" si="0"/>
        <v>7</v>
      </c>
      <c r="AC70" s="2">
        <f t="shared" si="1"/>
        <v>0</v>
      </c>
      <c r="AD70" s="5">
        <f t="shared" si="2"/>
        <v>2019724</v>
      </c>
      <c r="AE70" s="5">
        <f t="shared" si="3"/>
        <v>2019724</v>
      </c>
      <c r="AG70" s="2">
        <f t="shared" si="4"/>
        <v>3</v>
      </c>
      <c r="AH70" s="2">
        <f t="shared" si="5"/>
        <v>2024</v>
      </c>
      <c r="AJ70" s="5">
        <f t="shared" si="6"/>
        <v>120303</v>
      </c>
      <c r="AK70" s="2">
        <f t="shared" si="7"/>
        <v>20</v>
      </c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BC70" s="5"/>
      <c r="BD70" s="5"/>
      <c r="BE70" s="5"/>
      <c r="BJ70" s="5"/>
    </row>
    <row r="71" spans="1:62" ht="15.75" x14ac:dyDescent="0.25">
      <c r="A71" s="18">
        <v>45354</v>
      </c>
      <c r="B71" s="12">
        <v>59939</v>
      </c>
      <c r="C71" s="12">
        <v>49402</v>
      </c>
      <c r="D71" s="12">
        <v>53985</v>
      </c>
      <c r="E71" s="12">
        <v>54339</v>
      </c>
      <c r="F71" s="12">
        <v>56446</v>
      </c>
      <c r="G71" s="12">
        <v>62989</v>
      </c>
      <c r="H71" s="12">
        <v>81946</v>
      </c>
      <c r="I71" s="12">
        <v>92934</v>
      </c>
      <c r="J71" s="12">
        <v>97892</v>
      </c>
      <c r="K71" s="12">
        <v>101223</v>
      </c>
      <c r="L71" s="12">
        <v>97802</v>
      </c>
      <c r="M71" s="12">
        <v>94572</v>
      </c>
      <c r="N71" s="12">
        <v>91445</v>
      </c>
      <c r="O71" s="12">
        <v>86884</v>
      </c>
      <c r="P71" s="12">
        <v>81309</v>
      </c>
      <c r="Q71" s="12">
        <v>85294</v>
      </c>
      <c r="R71" s="12">
        <v>92417</v>
      </c>
      <c r="S71" s="12">
        <v>103697</v>
      </c>
      <c r="T71" s="12">
        <v>108482</v>
      </c>
      <c r="U71" s="12">
        <v>120301</v>
      </c>
      <c r="V71" s="12">
        <v>116070</v>
      </c>
      <c r="W71" s="12">
        <v>92013</v>
      </c>
      <c r="X71" s="12">
        <v>73627</v>
      </c>
      <c r="Y71" s="12">
        <v>64691</v>
      </c>
      <c r="AA71" s="2">
        <f>IFERROR(INDEX('Holiday Schedule'!$D$3:$D$24,MATCH(A71,'Holiday Schedule'!$C$3:$C$24,0)),0)</f>
        <v>0</v>
      </c>
      <c r="AB71" s="2">
        <f t="shared" si="0"/>
        <v>1</v>
      </c>
      <c r="AC71" s="2">
        <f t="shared" si="1"/>
        <v>0</v>
      </c>
      <c r="AD71" s="5">
        <f t="shared" si="2"/>
        <v>2019699</v>
      </c>
      <c r="AE71" s="5">
        <f t="shared" si="3"/>
        <v>2019699</v>
      </c>
      <c r="AG71" s="2">
        <f t="shared" si="4"/>
        <v>3</v>
      </c>
      <c r="AH71" s="2">
        <f t="shared" si="5"/>
        <v>2024</v>
      </c>
      <c r="AJ71" s="5">
        <f t="shared" si="6"/>
        <v>120301</v>
      </c>
      <c r="AK71" s="2">
        <f t="shared" si="7"/>
        <v>20</v>
      </c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BC71" s="5"/>
      <c r="BD71" s="5"/>
      <c r="BE71" s="5"/>
      <c r="BJ71" s="5"/>
    </row>
    <row r="72" spans="1:62" ht="15.75" x14ac:dyDescent="0.25">
      <c r="A72" s="18">
        <v>45355</v>
      </c>
      <c r="B72" s="12">
        <v>59479</v>
      </c>
      <c r="C72" s="12">
        <v>54717</v>
      </c>
      <c r="D72" s="12">
        <v>53111</v>
      </c>
      <c r="E72" s="12">
        <v>54936</v>
      </c>
      <c r="F72" s="12">
        <v>56798</v>
      </c>
      <c r="G72" s="12">
        <v>66330</v>
      </c>
      <c r="H72" s="12">
        <v>91309</v>
      </c>
      <c r="I72" s="12">
        <v>101775</v>
      </c>
      <c r="J72" s="12">
        <v>96224</v>
      </c>
      <c r="K72" s="12">
        <v>95148</v>
      </c>
      <c r="L72" s="12">
        <v>92658</v>
      </c>
      <c r="M72" s="12">
        <v>88681</v>
      </c>
      <c r="N72" s="12">
        <v>86270</v>
      </c>
      <c r="O72" s="12">
        <v>81446</v>
      </c>
      <c r="P72" s="12">
        <v>77737</v>
      </c>
      <c r="Q72" s="12">
        <v>82227</v>
      </c>
      <c r="R72" s="12">
        <v>89238</v>
      </c>
      <c r="S72" s="12">
        <v>101667</v>
      </c>
      <c r="T72" s="12">
        <v>105746</v>
      </c>
      <c r="U72" s="12">
        <v>118488</v>
      </c>
      <c r="V72" s="12">
        <v>113803</v>
      </c>
      <c r="W72" s="12">
        <v>92474</v>
      </c>
      <c r="X72" s="12">
        <v>72485</v>
      </c>
      <c r="Y72" s="12">
        <v>64085</v>
      </c>
      <c r="AA72" s="2">
        <f>IFERROR(INDEX('Holiday Schedule'!$D$3:$D$24,MATCH(A72,'Holiday Schedule'!$C$3:$C$24,0)),0)</f>
        <v>0</v>
      </c>
      <c r="AB72" s="2">
        <f t="shared" si="0"/>
        <v>2</v>
      </c>
      <c r="AC72" s="2">
        <f t="shared" si="1"/>
        <v>1496067</v>
      </c>
      <c r="AD72" s="5">
        <f t="shared" si="2"/>
        <v>500765</v>
      </c>
      <c r="AE72" s="5">
        <f t="shared" si="3"/>
        <v>1996832</v>
      </c>
      <c r="AG72" s="2">
        <f t="shared" si="4"/>
        <v>3</v>
      </c>
      <c r="AH72" s="2">
        <f t="shared" si="5"/>
        <v>2024</v>
      </c>
      <c r="AJ72" s="5">
        <f t="shared" si="6"/>
        <v>118488</v>
      </c>
      <c r="AK72" s="2">
        <f t="shared" si="7"/>
        <v>20</v>
      </c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BC72" s="5"/>
      <c r="BD72" s="5"/>
      <c r="BE72" s="5"/>
      <c r="BJ72" s="5"/>
    </row>
    <row r="73" spans="1:62" ht="15.75" x14ac:dyDescent="0.25">
      <c r="A73" s="18">
        <v>45356</v>
      </c>
      <c r="B73" s="12">
        <v>59478</v>
      </c>
      <c r="C73" s="12">
        <v>54715</v>
      </c>
      <c r="D73" s="12">
        <v>53110</v>
      </c>
      <c r="E73" s="12">
        <v>54934</v>
      </c>
      <c r="F73" s="12">
        <v>56797</v>
      </c>
      <c r="G73" s="12">
        <v>66329</v>
      </c>
      <c r="H73" s="12">
        <v>91307</v>
      </c>
      <c r="I73" s="12">
        <v>101772</v>
      </c>
      <c r="J73" s="12">
        <v>96221</v>
      </c>
      <c r="K73" s="12">
        <v>95146</v>
      </c>
      <c r="L73" s="12">
        <v>92655</v>
      </c>
      <c r="M73" s="12">
        <v>88679</v>
      </c>
      <c r="N73" s="12">
        <v>86267</v>
      </c>
      <c r="O73" s="12">
        <v>81444</v>
      </c>
      <c r="P73" s="12">
        <v>77735</v>
      </c>
      <c r="Q73" s="12">
        <v>82225</v>
      </c>
      <c r="R73" s="12">
        <v>89235</v>
      </c>
      <c r="S73" s="12">
        <v>101664</v>
      </c>
      <c r="T73" s="12">
        <v>105744</v>
      </c>
      <c r="U73" s="12">
        <v>118484</v>
      </c>
      <c r="V73" s="12">
        <v>113800</v>
      </c>
      <c r="W73" s="12">
        <v>92471</v>
      </c>
      <c r="X73" s="12">
        <v>72483</v>
      </c>
      <c r="Y73" s="12">
        <v>64083</v>
      </c>
      <c r="AA73" s="2">
        <f>IFERROR(INDEX('Holiday Schedule'!$D$3:$D$24,MATCH(A73,'Holiday Schedule'!$C$3:$C$24,0)),0)</f>
        <v>0</v>
      </c>
      <c r="AB73" s="2">
        <f t="shared" si="0"/>
        <v>3</v>
      </c>
      <c r="AC73" s="2">
        <f t="shared" si="1"/>
        <v>1496025</v>
      </c>
      <c r="AD73" s="5">
        <f t="shared" si="2"/>
        <v>500753</v>
      </c>
      <c r="AE73" s="5">
        <f t="shared" si="3"/>
        <v>1996778</v>
      </c>
      <c r="AG73" s="2">
        <f t="shared" si="4"/>
        <v>3</v>
      </c>
      <c r="AH73" s="2">
        <f t="shared" si="5"/>
        <v>2024</v>
      </c>
      <c r="AJ73" s="5">
        <f t="shared" si="6"/>
        <v>118484</v>
      </c>
      <c r="AK73" s="2">
        <f t="shared" si="7"/>
        <v>20</v>
      </c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BC73" s="5"/>
      <c r="BD73" s="5"/>
      <c r="BE73" s="5"/>
      <c r="BJ73" s="5"/>
    </row>
    <row r="74" spans="1:62" ht="15.75" x14ac:dyDescent="0.25">
      <c r="A74" s="18">
        <v>45357</v>
      </c>
      <c r="B74" s="12">
        <v>59413</v>
      </c>
      <c r="C74" s="12">
        <v>54656</v>
      </c>
      <c r="D74" s="12">
        <v>53052</v>
      </c>
      <c r="E74" s="12">
        <v>54875</v>
      </c>
      <c r="F74" s="12">
        <v>56735</v>
      </c>
      <c r="G74" s="12">
        <v>66257</v>
      </c>
      <c r="H74" s="12">
        <v>91208</v>
      </c>
      <c r="I74" s="12">
        <v>101662</v>
      </c>
      <c r="J74" s="12">
        <v>96116</v>
      </c>
      <c r="K74" s="12">
        <v>95042</v>
      </c>
      <c r="L74" s="12">
        <v>92555</v>
      </c>
      <c r="M74" s="12">
        <v>88583</v>
      </c>
      <c r="N74" s="12">
        <v>86174</v>
      </c>
      <c r="O74" s="12">
        <v>81356</v>
      </c>
      <c r="P74" s="12">
        <v>77651</v>
      </c>
      <c r="Q74" s="12">
        <v>82136</v>
      </c>
      <c r="R74" s="12">
        <v>89138</v>
      </c>
      <c r="S74" s="12">
        <v>101553</v>
      </c>
      <c r="T74" s="12">
        <v>105629</v>
      </c>
      <c r="U74" s="12">
        <v>118356</v>
      </c>
      <c r="V74" s="12">
        <v>113677</v>
      </c>
      <c r="W74" s="12">
        <v>92371</v>
      </c>
      <c r="X74" s="12">
        <v>72404</v>
      </c>
      <c r="Y74" s="12">
        <v>64014</v>
      </c>
      <c r="AA74" s="2">
        <f>IFERROR(INDEX('Holiday Schedule'!$D$3:$D$24,MATCH(A74,'Holiday Schedule'!$C$3:$C$24,0)),0)</f>
        <v>0</v>
      </c>
      <c r="AB74" s="2">
        <f t="shared" ref="AB74:AB137" si="8">WEEKDAY(A74)</f>
        <v>4</v>
      </c>
      <c r="AC74" s="2">
        <f t="shared" ref="AC74:AC137" si="9">IF(AND(AB74&gt;1,AB74&lt;7,AA74&lt;1),SUM(I74:X74),0)</f>
        <v>1494403</v>
      </c>
      <c r="AD74" s="5">
        <f t="shared" ref="AD74:AD137" si="10">AE74-AC74</f>
        <v>500210</v>
      </c>
      <c r="AE74" s="5">
        <f t="shared" ref="AE74:AE137" si="11">SUM(B74:Y74)</f>
        <v>1994613</v>
      </c>
      <c r="AG74" s="2">
        <f t="shared" ref="AG74:AG137" si="12">MONTH(A74)</f>
        <v>3</v>
      </c>
      <c r="AH74" s="2">
        <f t="shared" ref="AH74:AH137" si="13">YEAR(A74)</f>
        <v>2024</v>
      </c>
      <c r="AJ74" s="5">
        <f t="shared" ref="AJ74:AJ137" si="14">MAX(B74:Y74)</f>
        <v>118356</v>
      </c>
      <c r="AK74" s="2">
        <f t="shared" ref="AK74:AK137" si="15">IF(AE74&gt;0,INDEX(B$8:Y$8,MATCH(AJ74,B74:Y74,0)),"")</f>
        <v>20</v>
      </c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BC74" s="5"/>
      <c r="BD74" s="5"/>
      <c r="BE74" s="5"/>
      <c r="BJ74" s="5"/>
    </row>
    <row r="75" spans="1:62" ht="15.75" x14ac:dyDescent="0.25">
      <c r="A75" s="18">
        <v>45358</v>
      </c>
      <c r="B75" s="12">
        <v>59328</v>
      </c>
      <c r="C75" s="12">
        <v>54578</v>
      </c>
      <c r="D75" s="12">
        <v>52976</v>
      </c>
      <c r="E75" s="12">
        <v>54796</v>
      </c>
      <c r="F75" s="12">
        <v>56654</v>
      </c>
      <c r="G75" s="12">
        <v>66162</v>
      </c>
      <c r="H75" s="12">
        <v>91077</v>
      </c>
      <c r="I75" s="12">
        <v>101516</v>
      </c>
      <c r="J75" s="12">
        <v>95979</v>
      </c>
      <c r="K75" s="12">
        <v>94906</v>
      </c>
      <c r="L75" s="12">
        <v>92422</v>
      </c>
      <c r="M75" s="12">
        <v>88456</v>
      </c>
      <c r="N75" s="12">
        <v>86050</v>
      </c>
      <c r="O75" s="12">
        <v>81239</v>
      </c>
      <c r="P75" s="12">
        <v>77540</v>
      </c>
      <c r="Q75" s="12">
        <v>82018</v>
      </c>
      <c r="R75" s="12">
        <v>89010</v>
      </c>
      <c r="S75" s="12">
        <v>101408</v>
      </c>
      <c r="T75" s="12">
        <v>105477</v>
      </c>
      <c r="U75" s="12">
        <v>118186</v>
      </c>
      <c r="V75" s="12">
        <v>113514</v>
      </c>
      <c r="W75" s="12">
        <v>92239</v>
      </c>
      <c r="X75" s="12">
        <v>72300</v>
      </c>
      <c r="Y75" s="12">
        <v>63922</v>
      </c>
      <c r="AA75" s="2">
        <f>IFERROR(INDEX('Holiday Schedule'!$D$3:$D$24,MATCH(A75,'Holiday Schedule'!$C$3:$C$24,0)),0)</f>
        <v>0</v>
      </c>
      <c r="AB75" s="2">
        <f t="shared" si="8"/>
        <v>5</v>
      </c>
      <c r="AC75" s="2">
        <f t="shared" si="9"/>
        <v>1492260</v>
      </c>
      <c r="AD75" s="5">
        <f t="shared" si="10"/>
        <v>499493</v>
      </c>
      <c r="AE75" s="5">
        <f t="shared" si="11"/>
        <v>1991753</v>
      </c>
      <c r="AG75" s="2">
        <f t="shared" si="12"/>
        <v>3</v>
      </c>
      <c r="AH75" s="2">
        <f t="shared" si="13"/>
        <v>2024</v>
      </c>
      <c r="AJ75" s="5">
        <f t="shared" si="14"/>
        <v>118186</v>
      </c>
      <c r="AK75" s="2">
        <f t="shared" si="15"/>
        <v>20</v>
      </c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BC75" s="5"/>
      <c r="BD75" s="5"/>
      <c r="BE75" s="5"/>
      <c r="BJ75" s="5"/>
    </row>
    <row r="76" spans="1:62" ht="15.75" x14ac:dyDescent="0.25">
      <c r="A76" s="18">
        <v>45359</v>
      </c>
      <c r="B76" s="12">
        <v>59289</v>
      </c>
      <c r="C76" s="12">
        <v>54542</v>
      </c>
      <c r="D76" s="12">
        <v>52941</v>
      </c>
      <c r="E76" s="12">
        <v>54760</v>
      </c>
      <c r="F76" s="12">
        <v>56617</v>
      </c>
      <c r="G76" s="12">
        <v>66118</v>
      </c>
      <c r="H76" s="12">
        <v>91017</v>
      </c>
      <c r="I76" s="12">
        <v>101449</v>
      </c>
      <c r="J76" s="12">
        <v>95916</v>
      </c>
      <c r="K76" s="12">
        <v>94844</v>
      </c>
      <c r="L76" s="12">
        <v>92361</v>
      </c>
      <c r="M76" s="12">
        <v>88398</v>
      </c>
      <c r="N76" s="12">
        <v>85994</v>
      </c>
      <c r="O76" s="12">
        <v>81186</v>
      </c>
      <c r="P76" s="12">
        <v>77489</v>
      </c>
      <c r="Q76" s="12">
        <v>81964</v>
      </c>
      <c r="R76" s="12">
        <v>88952</v>
      </c>
      <c r="S76" s="12">
        <v>101341</v>
      </c>
      <c r="T76" s="12">
        <v>105408</v>
      </c>
      <c r="U76" s="12">
        <v>118108</v>
      </c>
      <c r="V76" s="12">
        <v>113439</v>
      </c>
      <c r="W76" s="12">
        <v>92178</v>
      </c>
      <c r="X76" s="12">
        <v>72253</v>
      </c>
      <c r="Y76" s="12">
        <v>63880</v>
      </c>
      <c r="AA76" s="2">
        <f>IFERROR(INDEX('Holiday Schedule'!$D$3:$D$24,MATCH(A76,'Holiday Schedule'!$C$3:$C$24,0)),0)</f>
        <v>0</v>
      </c>
      <c r="AB76" s="2">
        <f t="shared" si="8"/>
        <v>6</v>
      </c>
      <c r="AC76" s="2">
        <f t="shared" si="9"/>
        <v>1491280</v>
      </c>
      <c r="AD76" s="5">
        <f t="shared" si="10"/>
        <v>499164</v>
      </c>
      <c r="AE76" s="5">
        <f t="shared" si="11"/>
        <v>1990444</v>
      </c>
      <c r="AG76" s="2">
        <f t="shared" si="12"/>
        <v>3</v>
      </c>
      <c r="AH76" s="2">
        <f t="shared" si="13"/>
        <v>2024</v>
      </c>
      <c r="AJ76" s="5">
        <f t="shared" si="14"/>
        <v>118108</v>
      </c>
      <c r="AK76" s="2">
        <f t="shared" si="15"/>
        <v>20</v>
      </c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BC76" s="5"/>
      <c r="BD76" s="5"/>
      <c r="BE76" s="5"/>
      <c r="BJ76" s="5"/>
    </row>
    <row r="77" spans="1:62" ht="15.75" x14ac:dyDescent="0.25">
      <c r="A77" s="18">
        <v>45360</v>
      </c>
      <c r="B77" s="12">
        <v>59816</v>
      </c>
      <c r="C77" s="12">
        <v>49300</v>
      </c>
      <c r="D77" s="12">
        <v>53874</v>
      </c>
      <c r="E77" s="12">
        <v>54227</v>
      </c>
      <c r="F77" s="12">
        <v>56330</v>
      </c>
      <c r="G77" s="12">
        <v>62859</v>
      </c>
      <c r="H77" s="12">
        <v>81778</v>
      </c>
      <c r="I77" s="12">
        <v>92743</v>
      </c>
      <c r="J77" s="12">
        <v>97690</v>
      </c>
      <c r="K77" s="12">
        <v>101015</v>
      </c>
      <c r="L77" s="12">
        <v>97601</v>
      </c>
      <c r="M77" s="12">
        <v>94378</v>
      </c>
      <c r="N77" s="12">
        <v>91257</v>
      </c>
      <c r="O77" s="12">
        <v>86706</v>
      </c>
      <c r="P77" s="12">
        <v>81142</v>
      </c>
      <c r="Q77" s="12">
        <v>85119</v>
      </c>
      <c r="R77" s="12">
        <v>92227</v>
      </c>
      <c r="S77" s="12">
        <v>103484</v>
      </c>
      <c r="T77" s="12">
        <v>108259</v>
      </c>
      <c r="U77" s="12">
        <v>120054</v>
      </c>
      <c r="V77" s="12">
        <v>115831</v>
      </c>
      <c r="W77" s="12">
        <v>91824</v>
      </c>
      <c r="X77" s="12">
        <v>73475</v>
      </c>
      <c r="Y77" s="12">
        <v>64558</v>
      </c>
      <c r="AA77" s="2">
        <f>IFERROR(INDEX('Holiday Schedule'!$D$3:$D$24,MATCH(A77,'Holiday Schedule'!$C$3:$C$24,0)),0)</f>
        <v>0</v>
      </c>
      <c r="AB77" s="2">
        <f t="shared" si="8"/>
        <v>7</v>
      </c>
      <c r="AC77" s="2">
        <f t="shared" si="9"/>
        <v>0</v>
      </c>
      <c r="AD77" s="5">
        <f t="shared" si="10"/>
        <v>2015547</v>
      </c>
      <c r="AE77" s="5">
        <f t="shared" si="11"/>
        <v>2015547</v>
      </c>
      <c r="AG77" s="2">
        <f t="shared" si="12"/>
        <v>3</v>
      </c>
      <c r="AH77" s="2">
        <f t="shared" si="13"/>
        <v>2024</v>
      </c>
      <c r="AJ77" s="5">
        <f t="shared" si="14"/>
        <v>120054</v>
      </c>
      <c r="AK77" s="2">
        <f t="shared" si="15"/>
        <v>20</v>
      </c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BC77" s="5"/>
      <c r="BD77" s="5"/>
      <c r="BE77" s="5"/>
      <c r="BJ77" s="5"/>
    </row>
    <row r="78" spans="1:62" ht="15.75" x14ac:dyDescent="0.25">
      <c r="A78" s="18">
        <v>45361</v>
      </c>
      <c r="B78" s="12">
        <v>59817</v>
      </c>
      <c r="C78" s="12">
        <v>0</v>
      </c>
      <c r="D78" s="12">
        <v>49301</v>
      </c>
      <c r="E78" s="12">
        <v>54228</v>
      </c>
      <c r="F78" s="12">
        <v>56331</v>
      </c>
      <c r="G78" s="12">
        <v>62860</v>
      </c>
      <c r="H78" s="12">
        <v>81779</v>
      </c>
      <c r="I78" s="12">
        <v>92744</v>
      </c>
      <c r="J78" s="12">
        <v>97692</v>
      </c>
      <c r="K78" s="12">
        <v>101016</v>
      </c>
      <c r="L78" s="12">
        <v>97602</v>
      </c>
      <c r="M78" s="12">
        <v>94379</v>
      </c>
      <c r="N78" s="12">
        <v>91259</v>
      </c>
      <c r="O78" s="12">
        <v>86707</v>
      </c>
      <c r="P78" s="12">
        <v>81143</v>
      </c>
      <c r="Q78" s="12">
        <v>85120</v>
      </c>
      <c r="R78" s="12">
        <v>92229</v>
      </c>
      <c r="S78" s="12">
        <v>103485</v>
      </c>
      <c r="T78" s="12">
        <v>108260</v>
      </c>
      <c r="U78" s="12">
        <v>120055</v>
      </c>
      <c r="V78" s="12">
        <v>115833</v>
      </c>
      <c r="W78" s="12">
        <v>91825</v>
      </c>
      <c r="X78" s="12">
        <v>73476</v>
      </c>
      <c r="Y78" s="12">
        <v>64559</v>
      </c>
      <c r="AA78" s="2">
        <f>IFERROR(INDEX('Holiday Schedule'!$D$3:$D$24,MATCH(A78,'Holiday Schedule'!$C$3:$C$24,0)),0)</f>
        <v>0</v>
      </c>
      <c r="AB78" s="2">
        <f t="shared" si="8"/>
        <v>1</v>
      </c>
      <c r="AC78" s="2">
        <f t="shared" si="9"/>
        <v>0</v>
      </c>
      <c r="AD78" s="5">
        <f t="shared" si="10"/>
        <v>1961700</v>
      </c>
      <c r="AE78" s="5">
        <f t="shared" si="11"/>
        <v>1961700</v>
      </c>
      <c r="AG78" s="2">
        <f t="shared" si="12"/>
        <v>3</v>
      </c>
      <c r="AH78" s="2">
        <f t="shared" si="13"/>
        <v>2024</v>
      </c>
      <c r="AJ78" s="5">
        <f t="shared" si="14"/>
        <v>120055</v>
      </c>
      <c r="AK78" s="2">
        <f t="shared" si="15"/>
        <v>20</v>
      </c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BC78" s="5"/>
      <c r="BD78" s="5"/>
      <c r="BE78" s="5"/>
      <c r="BJ78" s="5"/>
    </row>
    <row r="79" spans="1:62" ht="15.75" x14ac:dyDescent="0.25">
      <c r="A79" s="18">
        <v>45362</v>
      </c>
      <c r="B79" s="12">
        <v>59033</v>
      </c>
      <c r="C79" s="12">
        <v>54306</v>
      </c>
      <c r="D79" s="12">
        <v>52713</v>
      </c>
      <c r="E79" s="12">
        <v>54524</v>
      </c>
      <c r="F79" s="12">
        <v>56372</v>
      </c>
      <c r="G79" s="12">
        <v>65833</v>
      </c>
      <c r="H79" s="12">
        <v>90624</v>
      </c>
      <c r="I79" s="12">
        <v>101011</v>
      </c>
      <c r="J79" s="12">
        <v>95502</v>
      </c>
      <c r="K79" s="12">
        <v>94434</v>
      </c>
      <c r="L79" s="12">
        <v>91963</v>
      </c>
      <c r="M79" s="12">
        <v>88016</v>
      </c>
      <c r="N79" s="12">
        <v>85622</v>
      </c>
      <c r="O79" s="12">
        <v>80835</v>
      </c>
      <c r="P79" s="12">
        <v>77154</v>
      </c>
      <c r="Q79" s="12">
        <v>81611</v>
      </c>
      <c r="R79" s="12">
        <v>88568</v>
      </c>
      <c r="S79" s="12">
        <v>100904</v>
      </c>
      <c r="T79" s="12">
        <v>104953</v>
      </c>
      <c r="U79" s="12">
        <v>117599</v>
      </c>
      <c r="V79" s="12">
        <v>112950</v>
      </c>
      <c r="W79" s="12">
        <v>91780</v>
      </c>
      <c r="X79" s="12">
        <v>71941</v>
      </c>
      <c r="Y79" s="12">
        <v>63604</v>
      </c>
      <c r="AA79" s="2">
        <f>IFERROR(INDEX('Holiday Schedule'!$D$3:$D$24,MATCH(A79,'Holiday Schedule'!$C$3:$C$24,0)),0)</f>
        <v>0</v>
      </c>
      <c r="AB79" s="2">
        <f t="shared" si="8"/>
        <v>2</v>
      </c>
      <c r="AC79" s="2">
        <f t="shared" si="9"/>
        <v>1484843</v>
      </c>
      <c r="AD79" s="5">
        <f t="shared" si="10"/>
        <v>497009</v>
      </c>
      <c r="AE79" s="5">
        <f t="shared" si="11"/>
        <v>1981852</v>
      </c>
      <c r="AG79" s="2">
        <f t="shared" si="12"/>
        <v>3</v>
      </c>
      <c r="AH79" s="2">
        <f t="shared" si="13"/>
        <v>2024</v>
      </c>
      <c r="AJ79" s="5">
        <f t="shared" si="14"/>
        <v>117599</v>
      </c>
      <c r="AK79" s="2">
        <f t="shared" si="15"/>
        <v>20</v>
      </c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BC79" s="5"/>
      <c r="BD79" s="5"/>
      <c r="BE79" s="5"/>
      <c r="BJ79" s="5"/>
    </row>
    <row r="80" spans="1:62" ht="15.75" x14ac:dyDescent="0.25">
      <c r="A80" s="18">
        <v>45363</v>
      </c>
      <c r="B80" s="12">
        <v>59038</v>
      </c>
      <c r="C80" s="12">
        <v>54311</v>
      </c>
      <c r="D80" s="12">
        <v>52718</v>
      </c>
      <c r="E80" s="12">
        <v>54529</v>
      </c>
      <c r="F80" s="12">
        <v>56377</v>
      </c>
      <c r="G80" s="12">
        <v>65838</v>
      </c>
      <c r="H80" s="12">
        <v>90632</v>
      </c>
      <c r="I80" s="12">
        <v>101020</v>
      </c>
      <c r="J80" s="12">
        <v>95510</v>
      </c>
      <c r="K80" s="12">
        <v>94443</v>
      </c>
      <c r="L80" s="12">
        <v>91971</v>
      </c>
      <c r="M80" s="12">
        <v>88024</v>
      </c>
      <c r="N80" s="12">
        <v>85630</v>
      </c>
      <c r="O80" s="12">
        <v>80842</v>
      </c>
      <c r="P80" s="12">
        <v>77161</v>
      </c>
      <c r="Q80" s="12">
        <v>81618</v>
      </c>
      <c r="R80" s="12">
        <v>88576</v>
      </c>
      <c r="S80" s="12">
        <v>100913</v>
      </c>
      <c r="T80" s="12">
        <v>104962</v>
      </c>
      <c r="U80" s="12">
        <v>117609</v>
      </c>
      <c r="V80" s="12">
        <v>112959</v>
      </c>
      <c r="W80" s="12">
        <v>91788</v>
      </c>
      <c r="X80" s="12">
        <v>71947</v>
      </c>
      <c r="Y80" s="12">
        <v>63610</v>
      </c>
      <c r="AA80" s="2">
        <f>IFERROR(INDEX('Holiday Schedule'!$D$3:$D$24,MATCH(A80,'Holiday Schedule'!$C$3:$C$24,0)),0)</f>
        <v>0</v>
      </c>
      <c r="AB80" s="2">
        <f t="shared" si="8"/>
        <v>3</v>
      </c>
      <c r="AC80" s="2">
        <f t="shared" si="9"/>
        <v>1484973</v>
      </c>
      <c r="AD80" s="5">
        <f t="shared" si="10"/>
        <v>497053</v>
      </c>
      <c r="AE80" s="5">
        <f t="shared" si="11"/>
        <v>1982026</v>
      </c>
      <c r="AG80" s="2">
        <f t="shared" si="12"/>
        <v>3</v>
      </c>
      <c r="AH80" s="2">
        <f t="shared" si="13"/>
        <v>2024</v>
      </c>
      <c r="AJ80" s="5">
        <f t="shared" si="14"/>
        <v>117609</v>
      </c>
      <c r="AK80" s="2">
        <f t="shared" si="15"/>
        <v>20</v>
      </c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BC80" s="5"/>
      <c r="BD80" s="5"/>
      <c r="BE80" s="5"/>
      <c r="BJ80" s="5"/>
    </row>
    <row r="81" spans="1:62" ht="15.75" x14ac:dyDescent="0.25">
      <c r="A81" s="18">
        <v>45364</v>
      </c>
      <c r="B81" s="12">
        <v>58986</v>
      </c>
      <c r="C81" s="12">
        <v>54263</v>
      </c>
      <c r="D81" s="12">
        <v>52670</v>
      </c>
      <c r="E81" s="12">
        <v>54480</v>
      </c>
      <c r="F81" s="12">
        <v>56327</v>
      </c>
      <c r="G81" s="12">
        <v>65780</v>
      </c>
      <c r="H81" s="12">
        <v>90551</v>
      </c>
      <c r="I81" s="12">
        <v>100930</v>
      </c>
      <c r="J81" s="12">
        <v>95425</v>
      </c>
      <c r="K81" s="12">
        <v>94358</v>
      </c>
      <c r="L81" s="12">
        <v>91889</v>
      </c>
      <c r="M81" s="12">
        <v>87945</v>
      </c>
      <c r="N81" s="12">
        <v>85553</v>
      </c>
      <c r="O81" s="12">
        <v>80770</v>
      </c>
      <c r="P81" s="12">
        <v>77092</v>
      </c>
      <c r="Q81" s="12">
        <v>81545</v>
      </c>
      <c r="R81" s="12">
        <v>88497</v>
      </c>
      <c r="S81" s="12">
        <v>100823</v>
      </c>
      <c r="T81" s="12">
        <v>104869</v>
      </c>
      <c r="U81" s="12">
        <v>117504</v>
      </c>
      <c r="V81" s="12">
        <v>112859</v>
      </c>
      <c r="W81" s="12">
        <v>91706</v>
      </c>
      <c r="X81" s="12">
        <v>71883</v>
      </c>
      <c r="Y81" s="12">
        <v>63553</v>
      </c>
      <c r="AA81" s="2">
        <f>IFERROR(INDEX('Holiday Schedule'!$D$3:$D$24,MATCH(A81,'Holiday Schedule'!$C$3:$C$24,0)),0)</f>
        <v>0</v>
      </c>
      <c r="AB81" s="2">
        <f t="shared" si="8"/>
        <v>4</v>
      </c>
      <c r="AC81" s="2">
        <f t="shared" si="9"/>
        <v>1483648</v>
      </c>
      <c r="AD81" s="5">
        <f t="shared" si="10"/>
        <v>496610</v>
      </c>
      <c r="AE81" s="5">
        <f t="shared" si="11"/>
        <v>1980258</v>
      </c>
      <c r="AG81" s="2">
        <f t="shared" si="12"/>
        <v>3</v>
      </c>
      <c r="AH81" s="2">
        <f t="shared" si="13"/>
        <v>2024</v>
      </c>
      <c r="AJ81" s="5">
        <f t="shared" si="14"/>
        <v>117504</v>
      </c>
      <c r="AK81" s="2">
        <f t="shared" si="15"/>
        <v>20</v>
      </c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BC81" s="5"/>
      <c r="BD81" s="5"/>
      <c r="BE81" s="5"/>
      <c r="BJ81" s="5"/>
    </row>
    <row r="82" spans="1:62" ht="15.75" x14ac:dyDescent="0.25">
      <c r="A82" s="18">
        <v>45365</v>
      </c>
      <c r="B82" s="12">
        <v>58916</v>
      </c>
      <c r="C82" s="12">
        <v>54199</v>
      </c>
      <c r="D82" s="12">
        <v>52608</v>
      </c>
      <c r="E82" s="12">
        <v>54416</v>
      </c>
      <c r="F82" s="12">
        <v>56261</v>
      </c>
      <c r="G82" s="12">
        <v>65702</v>
      </c>
      <c r="H82" s="12">
        <v>90445</v>
      </c>
      <c r="I82" s="12">
        <v>100811</v>
      </c>
      <c r="J82" s="12">
        <v>95312</v>
      </c>
      <c r="K82" s="12">
        <v>94247</v>
      </c>
      <c r="L82" s="12">
        <v>91780</v>
      </c>
      <c r="M82" s="12">
        <v>87842</v>
      </c>
      <c r="N82" s="12">
        <v>85453</v>
      </c>
      <c r="O82" s="12">
        <v>80675</v>
      </c>
      <c r="P82" s="12">
        <v>77001</v>
      </c>
      <c r="Q82" s="12">
        <v>81449</v>
      </c>
      <c r="R82" s="12">
        <v>88392</v>
      </c>
      <c r="S82" s="12">
        <v>100704</v>
      </c>
      <c r="T82" s="12">
        <v>104745</v>
      </c>
      <c r="U82" s="12">
        <v>117365</v>
      </c>
      <c r="V82" s="12">
        <v>112726</v>
      </c>
      <c r="W82" s="12">
        <v>91598</v>
      </c>
      <c r="X82" s="12">
        <v>71798</v>
      </c>
      <c r="Y82" s="12">
        <v>63478</v>
      </c>
      <c r="AA82" s="2">
        <f>IFERROR(INDEX('Holiday Schedule'!$D$3:$D$24,MATCH(A82,'Holiday Schedule'!$C$3:$C$24,0)),0)</f>
        <v>0</v>
      </c>
      <c r="AB82" s="2">
        <f t="shared" si="8"/>
        <v>5</v>
      </c>
      <c r="AC82" s="2">
        <f t="shared" si="9"/>
        <v>1481898</v>
      </c>
      <c r="AD82" s="5">
        <f t="shared" si="10"/>
        <v>496025</v>
      </c>
      <c r="AE82" s="5">
        <f t="shared" si="11"/>
        <v>1977923</v>
      </c>
      <c r="AG82" s="2">
        <f t="shared" si="12"/>
        <v>3</v>
      </c>
      <c r="AH82" s="2">
        <f t="shared" si="13"/>
        <v>2024</v>
      </c>
      <c r="AJ82" s="5">
        <f t="shared" si="14"/>
        <v>117365</v>
      </c>
      <c r="AK82" s="2">
        <f t="shared" si="15"/>
        <v>20</v>
      </c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BC82" s="5"/>
      <c r="BD82" s="5"/>
      <c r="BE82" s="5"/>
      <c r="BJ82" s="5"/>
    </row>
    <row r="83" spans="1:62" ht="15.75" x14ac:dyDescent="0.25">
      <c r="A83" s="18">
        <v>45366</v>
      </c>
      <c r="B83" s="12">
        <v>58757</v>
      </c>
      <c r="C83" s="12">
        <v>54053</v>
      </c>
      <c r="D83" s="12">
        <v>52467</v>
      </c>
      <c r="E83" s="12">
        <v>54269</v>
      </c>
      <c r="F83" s="12">
        <v>56109</v>
      </c>
      <c r="G83" s="12">
        <v>65525</v>
      </c>
      <c r="H83" s="12">
        <v>90201</v>
      </c>
      <c r="I83" s="12">
        <v>100539</v>
      </c>
      <c r="J83" s="12">
        <v>95055</v>
      </c>
      <c r="K83" s="12">
        <v>93993</v>
      </c>
      <c r="L83" s="12">
        <v>91533</v>
      </c>
      <c r="M83" s="12">
        <v>87605</v>
      </c>
      <c r="N83" s="12">
        <v>85222</v>
      </c>
      <c r="O83" s="12">
        <v>80457</v>
      </c>
      <c r="P83" s="12">
        <v>76794</v>
      </c>
      <c r="Q83" s="12">
        <v>81229</v>
      </c>
      <c r="R83" s="12">
        <v>88154</v>
      </c>
      <c r="S83" s="12">
        <v>100432</v>
      </c>
      <c r="T83" s="12">
        <v>104463</v>
      </c>
      <c r="U83" s="12">
        <v>117049</v>
      </c>
      <c r="V83" s="12">
        <v>112422</v>
      </c>
      <c r="W83" s="12">
        <v>91351</v>
      </c>
      <c r="X83" s="12">
        <v>71605</v>
      </c>
      <c r="Y83" s="12">
        <v>63307</v>
      </c>
      <c r="AA83" s="2">
        <f>IFERROR(INDEX('Holiday Schedule'!$D$3:$D$24,MATCH(A83,'Holiday Schedule'!$C$3:$C$24,0)),0)</f>
        <v>0</v>
      </c>
      <c r="AB83" s="2">
        <f t="shared" si="8"/>
        <v>6</v>
      </c>
      <c r="AC83" s="2">
        <f t="shared" si="9"/>
        <v>1477903</v>
      </c>
      <c r="AD83" s="5">
        <f t="shared" si="10"/>
        <v>494688</v>
      </c>
      <c r="AE83" s="5">
        <f t="shared" si="11"/>
        <v>1972591</v>
      </c>
      <c r="AG83" s="2">
        <f t="shared" si="12"/>
        <v>3</v>
      </c>
      <c r="AH83" s="2">
        <f t="shared" si="13"/>
        <v>2024</v>
      </c>
      <c r="AJ83" s="5">
        <f t="shared" si="14"/>
        <v>117049</v>
      </c>
      <c r="AK83" s="2">
        <f t="shared" si="15"/>
        <v>20</v>
      </c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BC83" s="5"/>
      <c r="BD83" s="5"/>
      <c r="BE83" s="5"/>
      <c r="BJ83" s="5"/>
    </row>
    <row r="84" spans="1:62" ht="15.75" x14ac:dyDescent="0.25">
      <c r="A84" s="18">
        <v>45367</v>
      </c>
      <c r="B84" s="12">
        <v>59274</v>
      </c>
      <c r="C84" s="12">
        <v>48853</v>
      </c>
      <c r="D84" s="12">
        <v>53386</v>
      </c>
      <c r="E84" s="12">
        <v>53735</v>
      </c>
      <c r="F84" s="12">
        <v>55819</v>
      </c>
      <c r="G84" s="12">
        <v>62289</v>
      </c>
      <c r="H84" s="12">
        <v>81037</v>
      </c>
      <c r="I84" s="12">
        <v>91902</v>
      </c>
      <c r="J84" s="12">
        <v>96805</v>
      </c>
      <c r="K84" s="12">
        <v>100099</v>
      </c>
      <c r="L84" s="12">
        <v>96716</v>
      </c>
      <c r="M84" s="12">
        <v>93523</v>
      </c>
      <c r="N84" s="12">
        <v>90430</v>
      </c>
      <c r="O84" s="12">
        <v>85920</v>
      </c>
      <c r="P84" s="12">
        <v>80407</v>
      </c>
      <c r="Q84" s="12">
        <v>84347</v>
      </c>
      <c r="R84" s="12">
        <v>91391</v>
      </c>
      <c r="S84" s="12">
        <v>102546</v>
      </c>
      <c r="T84" s="12">
        <v>107277</v>
      </c>
      <c r="U84" s="12">
        <v>118966</v>
      </c>
      <c r="V84" s="12">
        <v>114781</v>
      </c>
      <c r="W84" s="12">
        <v>90991</v>
      </c>
      <c r="X84" s="12">
        <v>72809</v>
      </c>
      <c r="Y84" s="12">
        <v>63973</v>
      </c>
      <c r="AA84" s="2">
        <f>IFERROR(INDEX('Holiday Schedule'!$D$3:$D$24,MATCH(A84,'Holiday Schedule'!$C$3:$C$24,0)),0)</f>
        <v>0</v>
      </c>
      <c r="AB84" s="2">
        <f t="shared" si="8"/>
        <v>7</v>
      </c>
      <c r="AC84" s="2">
        <f t="shared" si="9"/>
        <v>0</v>
      </c>
      <c r="AD84" s="5">
        <f t="shared" si="10"/>
        <v>1997276</v>
      </c>
      <c r="AE84" s="5">
        <f t="shared" si="11"/>
        <v>1997276</v>
      </c>
      <c r="AG84" s="2">
        <f t="shared" si="12"/>
        <v>3</v>
      </c>
      <c r="AH84" s="2">
        <f t="shared" si="13"/>
        <v>2024</v>
      </c>
      <c r="AJ84" s="5">
        <f t="shared" si="14"/>
        <v>118966</v>
      </c>
      <c r="AK84" s="2">
        <f t="shared" si="15"/>
        <v>20</v>
      </c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BC84" s="5"/>
      <c r="BD84" s="5"/>
      <c r="BE84" s="5"/>
      <c r="BJ84" s="5"/>
    </row>
    <row r="85" spans="1:62" ht="15.75" x14ac:dyDescent="0.25">
      <c r="A85" s="18">
        <v>45368</v>
      </c>
      <c r="B85" s="12">
        <v>59275</v>
      </c>
      <c r="C85" s="12">
        <v>48855</v>
      </c>
      <c r="D85" s="12">
        <v>53387</v>
      </c>
      <c r="E85" s="12">
        <v>53737</v>
      </c>
      <c r="F85" s="12">
        <v>55821</v>
      </c>
      <c r="G85" s="12">
        <v>62291</v>
      </c>
      <c r="H85" s="12">
        <v>81039</v>
      </c>
      <c r="I85" s="12">
        <v>91904</v>
      </c>
      <c r="J85" s="12">
        <v>96807</v>
      </c>
      <c r="K85" s="12">
        <v>100101</v>
      </c>
      <c r="L85" s="12">
        <v>96719</v>
      </c>
      <c r="M85" s="12">
        <v>93525</v>
      </c>
      <c r="N85" s="12">
        <v>90432</v>
      </c>
      <c r="O85" s="12">
        <v>85922</v>
      </c>
      <c r="P85" s="12">
        <v>80409</v>
      </c>
      <c r="Q85" s="12">
        <v>84349</v>
      </c>
      <c r="R85" s="12">
        <v>91394</v>
      </c>
      <c r="S85" s="12">
        <v>102548</v>
      </c>
      <c r="T85" s="12">
        <v>107280</v>
      </c>
      <c r="U85" s="12">
        <v>118969</v>
      </c>
      <c r="V85" s="12">
        <v>114784</v>
      </c>
      <c r="W85" s="12">
        <v>90993</v>
      </c>
      <c r="X85" s="12">
        <v>72811</v>
      </c>
      <c r="Y85" s="12">
        <v>63975</v>
      </c>
      <c r="AA85" s="2">
        <f>IFERROR(INDEX('Holiday Schedule'!$D$3:$D$24,MATCH(A85,'Holiday Schedule'!$C$3:$C$24,0)),0)</f>
        <v>0</v>
      </c>
      <c r="AB85" s="2">
        <f t="shared" si="8"/>
        <v>1</v>
      </c>
      <c r="AC85" s="2">
        <f t="shared" si="9"/>
        <v>0</v>
      </c>
      <c r="AD85" s="5">
        <f t="shared" si="10"/>
        <v>1997327</v>
      </c>
      <c r="AE85" s="5">
        <f t="shared" si="11"/>
        <v>1997327</v>
      </c>
      <c r="AG85" s="2">
        <f t="shared" si="12"/>
        <v>3</v>
      </c>
      <c r="AH85" s="2">
        <f t="shared" si="13"/>
        <v>2024</v>
      </c>
      <c r="AJ85" s="5">
        <f t="shared" si="14"/>
        <v>118969</v>
      </c>
      <c r="AK85" s="2">
        <f t="shared" si="15"/>
        <v>20</v>
      </c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BC85" s="5"/>
      <c r="BD85" s="5"/>
      <c r="BE85" s="5"/>
      <c r="BJ85" s="5"/>
    </row>
    <row r="86" spans="1:62" ht="15.75" x14ac:dyDescent="0.25">
      <c r="A86" s="18">
        <v>45369</v>
      </c>
      <c r="B86" s="12">
        <v>58558</v>
      </c>
      <c r="C86" s="12">
        <v>53869</v>
      </c>
      <c r="D86" s="12">
        <v>52289</v>
      </c>
      <c r="E86" s="12">
        <v>54085</v>
      </c>
      <c r="F86" s="12">
        <v>55919</v>
      </c>
      <c r="G86" s="12">
        <v>65303</v>
      </c>
      <c r="H86" s="12">
        <v>89895</v>
      </c>
      <c r="I86" s="12">
        <v>100198</v>
      </c>
      <c r="J86" s="12">
        <v>94733</v>
      </c>
      <c r="K86" s="12">
        <v>93674</v>
      </c>
      <c r="L86" s="12">
        <v>91222</v>
      </c>
      <c r="M86" s="12">
        <v>87308</v>
      </c>
      <c r="N86" s="12">
        <v>84933</v>
      </c>
      <c r="O86" s="12">
        <v>80185</v>
      </c>
      <c r="P86" s="12">
        <v>76533</v>
      </c>
      <c r="Q86" s="12">
        <v>80954</v>
      </c>
      <c r="R86" s="12">
        <v>87855</v>
      </c>
      <c r="S86" s="12">
        <v>100092</v>
      </c>
      <c r="T86" s="12">
        <v>104108</v>
      </c>
      <c r="U86" s="12">
        <v>116652</v>
      </c>
      <c r="V86" s="12">
        <v>112040</v>
      </c>
      <c r="W86" s="12">
        <v>91041</v>
      </c>
      <c r="X86" s="12">
        <v>71362</v>
      </c>
      <c r="Y86" s="12">
        <v>63092</v>
      </c>
      <c r="AA86" s="2">
        <f>IFERROR(INDEX('Holiday Schedule'!$D$3:$D$24,MATCH(A86,'Holiday Schedule'!$C$3:$C$24,0)),0)</f>
        <v>0</v>
      </c>
      <c r="AB86" s="2">
        <f t="shared" si="8"/>
        <v>2</v>
      </c>
      <c r="AC86" s="2">
        <f t="shared" si="9"/>
        <v>1472890</v>
      </c>
      <c r="AD86" s="5">
        <f t="shared" si="10"/>
        <v>493010</v>
      </c>
      <c r="AE86" s="5">
        <f t="shared" si="11"/>
        <v>1965900</v>
      </c>
      <c r="AG86" s="2">
        <f t="shared" si="12"/>
        <v>3</v>
      </c>
      <c r="AH86" s="2">
        <f t="shared" si="13"/>
        <v>2024</v>
      </c>
      <c r="AJ86" s="5">
        <f t="shared" si="14"/>
        <v>116652</v>
      </c>
      <c r="AK86" s="2">
        <f t="shared" si="15"/>
        <v>20</v>
      </c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BC86" s="5"/>
      <c r="BD86" s="5"/>
      <c r="BE86" s="5"/>
      <c r="BJ86" s="5"/>
    </row>
    <row r="87" spans="1:62" ht="15.75" x14ac:dyDescent="0.25">
      <c r="A87" s="18">
        <v>45370</v>
      </c>
      <c r="B87" s="12">
        <v>58562</v>
      </c>
      <c r="C87" s="12">
        <v>53873</v>
      </c>
      <c r="D87" s="12">
        <v>52292</v>
      </c>
      <c r="E87" s="12">
        <v>54088</v>
      </c>
      <c r="F87" s="12">
        <v>55922</v>
      </c>
      <c r="G87" s="12">
        <v>65307</v>
      </c>
      <c r="H87" s="12">
        <v>89900</v>
      </c>
      <c r="I87" s="12">
        <v>100204</v>
      </c>
      <c r="J87" s="12">
        <v>94739</v>
      </c>
      <c r="K87" s="12">
        <v>93680</v>
      </c>
      <c r="L87" s="12">
        <v>91228</v>
      </c>
      <c r="M87" s="12">
        <v>87313</v>
      </c>
      <c r="N87" s="12">
        <v>84938</v>
      </c>
      <c r="O87" s="12">
        <v>80189</v>
      </c>
      <c r="P87" s="12">
        <v>76538</v>
      </c>
      <c r="Q87" s="12">
        <v>80959</v>
      </c>
      <c r="R87" s="12">
        <v>87860</v>
      </c>
      <c r="S87" s="12">
        <v>100098</v>
      </c>
      <c r="T87" s="12">
        <v>104115</v>
      </c>
      <c r="U87" s="12">
        <v>116659</v>
      </c>
      <c r="V87" s="12">
        <v>112047</v>
      </c>
      <c r="W87" s="12">
        <v>91047</v>
      </c>
      <c r="X87" s="12">
        <v>71366</v>
      </c>
      <c r="Y87" s="12">
        <v>63096</v>
      </c>
      <c r="AA87" s="2">
        <f>IFERROR(INDEX('Holiday Schedule'!$D$3:$D$24,MATCH(A87,'Holiday Schedule'!$C$3:$C$24,0)),0)</f>
        <v>0</v>
      </c>
      <c r="AB87" s="2">
        <f t="shared" si="8"/>
        <v>3</v>
      </c>
      <c r="AC87" s="2">
        <f t="shared" si="9"/>
        <v>1472980</v>
      </c>
      <c r="AD87" s="5">
        <f t="shared" si="10"/>
        <v>493040</v>
      </c>
      <c r="AE87" s="5">
        <f t="shared" si="11"/>
        <v>1966020</v>
      </c>
      <c r="AG87" s="2">
        <f t="shared" si="12"/>
        <v>3</v>
      </c>
      <c r="AH87" s="2">
        <f t="shared" si="13"/>
        <v>2024</v>
      </c>
      <c r="AJ87" s="5">
        <f t="shared" si="14"/>
        <v>116659</v>
      </c>
      <c r="AK87" s="2">
        <f t="shared" si="15"/>
        <v>20</v>
      </c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BC87" s="5"/>
      <c r="BD87" s="5"/>
      <c r="BE87" s="5"/>
      <c r="BJ87" s="5"/>
    </row>
    <row r="88" spans="1:62" ht="15.75" x14ac:dyDescent="0.25">
      <c r="A88" s="18">
        <v>45371</v>
      </c>
      <c r="B88" s="12">
        <v>58507</v>
      </c>
      <c r="C88" s="12">
        <v>53823</v>
      </c>
      <c r="D88" s="12">
        <v>52243</v>
      </c>
      <c r="E88" s="12">
        <v>54038</v>
      </c>
      <c r="F88" s="12">
        <v>55870</v>
      </c>
      <c r="G88" s="12">
        <v>65246</v>
      </c>
      <c r="H88" s="12">
        <v>89817</v>
      </c>
      <c r="I88" s="12">
        <v>100112</v>
      </c>
      <c r="J88" s="12">
        <v>94651</v>
      </c>
      <c r="K88" s="12">
        <v>93593</v>
      </c>
      <c r="L88" s="12">
        <v>91143</v>
      </c>
      <c r="M88" s="12">
        <v>87232</v>
      </c>
      <c r="N88" s="12">
        <v>84860</v>
      </c>
      <c r="O88" s="12">
        <v>80115</v>
      </c>
      <c r="P88" s="12">
        <v>76467</v>
      </c>
      <c r="Q88" s="12">
        <v>80884</v>
      </c>
      <c r="R88" s="12">
        <v>87779</v>
      </c>
      <c r="S88" s="12">
        <v>100005</v>
      </c>
      <c r="T88" s="12">
        <v>104018</v>
      </c>
      <c r="U88" s="12">
        <v>116551</v>
      </c>
      <c r="V88" s="12">
        <v>111943</v>
      </c>
      <c r="W88" s="12">
        <v>90963</v>
      </c>
      <c r="X88" s="12">
        <v>71300</v>
      </c>
      <c r="Y88" s="12">
        <v>63038</v>
      </c>
      <c r="AA88" s="2">
        <f>IFERROR(INDEX('Holiday Schedule'!$D$3:$D$24,MATCH(A88,'Holiday Schedule'!$C$3:$C$24,0)),0)</f>
        <v>0</v>
      </c>
      <c r="AB88" s="2">
        <f t="shared" si="8"/>
        <v>4</v>
      </c>
      <c r="AC88" s="2">
        <f t="shared" si="9"/>
        <v>1471616</v>
      </c>
      <c r="AD88" s="5">
        <f t="shared" si="10"/>
        <v>492582</v>
      </c>
      <c r="AE88" s="5">
        <f t="shared" si="11"/>
        <v>1964198</v>
      </c>
      <c r="AG88" s="2">
        <f t="shared" si="12"/>
        <v>3</v>
      </c>
      <c r="AH88" s="2">
        <f t="shared" si="13"/>
        <v>2024</v>
      </c>
      <c r="AJ88" s="5">
        <f t="shared" si="14"/>
        <v>116551</v>
      </c>
      <c r="AK88" s="2">
        <f t="shared" si="15"/>
        <v>20</v>
      </c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BC88" s="5"/>
      <c r="BD88" s="5"/>
      <c r="BE88" s="5"/>
      <c r="BJ88" s="5"/>
    </row>
    <row r="89" spans="1:62" ht="15.75" x14ac:dyDescent="0.25">
      <c r="A89" s="18">
        <v>45372</v>
      </c>
      <c r="B89" s="12">
        <v>58325</v>
      </c>
      <c r="C89" s="12">
        <v>53655</v>
      </c>
      <c r="D89" s="12">
        <v>52081</v>
      </c>
      <c r="E89" s="12">
        <v>53870</v>
      </c>
      <c r="F89" s="12">
        <v>55696</v>
      </c>
      <c r="G89" s="12">
        <v>65043</v>
      </c>
      <c r="H89" s="12">
        <v>89537</v>
      </c>
      <c r="I89" s="12">
        <v>99800</v>
      </c>
      <c r="J89" s="12">
        <v>94356</v>
      </c>
      <c r="K89" s="12">
        <v>93302</v>
      </c>
      <c r="L89" s="12">
        <v>90860</v>
      </c>
      <c r="M89" s="12">
        <v>86961</v>
      </c>
      <c r="N89" s="12">
        <v>84596</v>
      </c>
      <c r="O89" s="12">
        <v>79866</v>
      </c>
      <c r="P89" s="12">
        <v>76229</v>
      </c>
      <c r="Q89" s="12">
        <v>80632</v>
      </c>
      <c r="R89" s="12">
        <v>87506</v>
      </c>
      <c r="S89" s="12">
        <v>99694</v>
      </c>
      <c r="T89" s="12">
        <v>103694</v>
      </c>
      <c r="U89" s="12">
        <v>116188</v>
      </c>
      <c r="V89" s="12">
        <v>111595</v>
      </c>
      <c r="W89" s="12">
        <v>90680</v>
      </c>
      <c r="X89" s="12">
        <v>71078</v>
      </c>
      <c r="Y89" s="12">
        <v>62841</v>
      </c>
      <c r="AA89" s="2">
        <f>IFERROR(INDEX('Holiday Schedule'!$D$3:$D$24,MATCH(A89,'Holiday Schedule'!$C$3:$C$24,0)),0)</f>
        <v>0</v>
      </c>
      <c r="AB89" s="2">
        <f t="shared" si="8"/>
        <v>5</v>
      </c>
      <c r="AC89" s="2">
        <f t="shared" si="9"/>
        <v>1467037</v>
      </c>
      <c r="AD89" s="5">
        <f t="shared" si="10"/>
        <v>491048</v>
      </c>
      <c r="AE89" s="5">
        <f t="shared" si="11"/>
        <v>1958085</v>
      </c>
      <c r="AG89" s="2">
        <f t="shared" si="12"/>
        <v>3</v>
      </c>
      <c r="AH89" s="2">
        <f t="shared" si="13"/>
        <v>2024</v>
      </c>
      <c r="AJ89" s="5">
        <f t="shared" si="14"/>
        <v>116188</v>
      </c>
      <c r="AK89" s="2">
        <f t="shared" si="15"/>
        <v>20</v>
      </c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BC89" s="5"/>
      <c r="BD89" s="5"/>
      <c r="BE89" s="5"/>
      <c r="BJ89" s="5"/>
    </row>
    <row r="90" spans="1:62" ht="15.75" x14ac:dyDescent="0.25">
      <c r="A90" s="18">
        <v>45373</v>
      </c>
      <c r="B90" s="12">
        <v>58328</v>
      </c>
      <c r="C90" s="12">
        <v>53658</v>
      </c>
      <c r="D90" s="12">
        <v>52084</v>
      </c>
      <c r="E90" s="12">
        <v>53873</v>
      </c>
      <c r="F90" s="12">
        <v>55699</v>
      </c>
      <c r="G90" s="12">
        <v>65047</v>
      </c>
      <c r="H90" s="12">
        <v>89542</v>
      </c>
      <c r="I90" s="12">
        <v>99806</v>
      </c>
      <c r="J90" s="12">
        <v>94362</v>
      </c>
      <c r="K90" s="12">
        <v>93307</v>
      </c>
      <c r="L90" s="12">
        <v>90865</v>
      </c>
      <c r="M90" s="12">
        <v>86965</v>
      </c>
      <c r="N90" s="12">
        <v>84600</v>
      </c>
      <c r="O90" s="12">
        <v>79870</v>
      </c>
      <c r="P90" s="12">
        <v>76233</v>
      </c>
      <c r="Q90" s="12">
        <v>80636</v>
      </c>
      <c r="R90" s="12">
        <v>87511</v>
      </c>
      <c r="S90" s="12">
        <v>99699</v>
      </c>
      <c r="T90" s="12">
        <v>103700</v>
      </c>
      <c r="U90" s="12">
        <v>116195</v>
      </c>
      <c r="V90" s="12">
        <v>111601</v>
      </c>
      <c r="W90" s="12">
        <v>90685</v>
      </c>
      <c r="X90" s="12">
        <v>71082</v>
      </c>
      <c r="Y90" s="12">
        <v>62845</v>
      </c>
      <c r="AA90" s="2">
        <f>IFERROR(INDEX('Holiday Schedule'!$D$3:$D$24,MATCH(A90,'Holiday Schedule'!$C$3:$C$24,0)),0)</f>
        <v>0</v>
      </c>
      <c r="AB90" s="2">
        <f t="shared" si="8"/>
        <v>6</v>
      </c>
      <c r="AC90" s="2">
        <f t="shared" si="9"/>
        <v>1467117</v>
      </c>
      <c r="AD90" s="5">
        <f t="shared" si="10"/>
        <v>491076</v>
      </c>
      <c r="AE90" s="5">
        <f t="shared" si="11"/>
        <v>1958193</v>
      </c>
      <c r="AG90" s="2">
        <f t="shared" si="12"/>
        <v>3</v>
      </c>
      <c r="AH90" s="2">
        <f t="shared" si="13"/>
        <v>2024</v>
      </c>
      <c r="AJ90" s="5">
        <f t="shared" si="14"/>
        <v>116195</v>
      </c>
      <c r="AK90" s="2">
        <f t="shared" si="15"/>
        <v>20</v>
      </c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BC90" s="5"/>
      <c r="BD90" s="5"/>
      <c r="BE90" s="5"/>
      <c r="BJ90" s="5"/>
    </row>
    <row r="91" spans="1:62" ht="15.75" x14ac:dyDescent="0.25">
      <c r="A91" s="18">
        <v>45374</v>
      </c>
      <c r="B91" s="12">
        <v>58847</v>
      </c>
      <c r="C91" s="12">
        <v>48502</v>
      </c>
      <c r="D91" s="12">
        <v>53001</v>
      </c>
      <c r="E91" s="12">
        <v>53349</v>
      </c>
      <c r="F91" s="12">
        <v>55417</v>
      </c>
      <c r="G91" s="12">
        <v>61841</v>
      </c>
      <c r="H91" s="12">
        <v>80453</v>
      </c>
      <c r="I91" s="12">
        <v>91240</v>
      </c>
      <c r="J91" s="12">
        <v>96108</v>
      </c>
      <c r="K91" s="12">
        <v>99378</v>
      </c>
      <c r="L91" s="12">
        <v>96020</v>
      </c>
      <c r="M91" s="12">
        <v>92849</v>
      </c>
      <c r="N91" s="12">
        <v>89779</v>
      </c>
      <c r="O91" s="12">
        <v>85301</v>
      </c>
      <c r="P91" s="12">
        <v>79828</v>
      </c>
      <c r="Q91" s="12">
        <v>83740</v>
      </c>
      <c r="R91" s="12">
        <v>90734</v>
      </c>
      <c r="S91" s="12">
        <v>101807</v>
      </c>
      <c r="T91" s="12">
        <v>106505</v>
      </c>
      <c r="U91" s="12">
        <v>118109</v>
      </c>
      <c r="V91" s="12">
        <v>113955</v>
      </c>
      <c r="W91" s="12">
        <v>90336</v>
      </c>
      <c r="X91" s="12">
        <v>72285</v>
      </c>
      <c r="Y91" s="12">
        <v>63513</v>
      </c>
      <c r="AA91" s="2">
        <f>IFERROR(INDEX('Holiday Schedule'!$D$3:$D$24,MATCH(A91,'Holiday Schedule'!$C$3:$C$24,0)),0)</f>
        <v>0</v>
      </c>
      <c r="AB91" s="2">
        <f t="shared" si="8"/>
        <v>7</v>
      </c>
      <c r="AC91" s="2">
        <f t="shared" si="9"/>
        <v>0</v>
      </c>
      <c r="AD91" s="5">
        <f t="shared" si="10"/>
        <v>1982897</v>
      </c>
      <c r="AE91" s="5">
        <f t="shared" si="11"/>
        <v>1982897</v>
      </c>
      <c r="AG91" s="2">
        <f t="shared" si="12"/>
        <v>3</v>
      </c>
      <c r="AH91" s="2">
        <f t="shared" si="13"/>
        <v>2024</v>
      </c>
      <c r="AJ91" s="5">
        <f t="shared" si="14"/>
        <v>118109</v>
      </c>
      <c r="AK91" s="2">
        <f t="shared" si="15"/>
        <v>20</v>
      </c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BC91" s="5"/>
      <c r="BD91" s="5"/>
      <c r="BE91" s="5"/>
      <c r="BJ91" s="5"/>
    </row>
    <row r="92" spans="1:62" ht="15.75" x14ac:dyDescent="0.25">
      <c r="A92" s="18">
        <v>45375</v>
      </c>
      <c r="B92" s="12">
        <v>58852</v>
      </c>
      <c r="C92" s="12">
        <v>48506</v>
      </c>
      <c r="D92" s="12">
        <v>53006</v>
      </c>
      <c r="E92" s="12">
        <v>53353</v>
      </c>
      <c r="F92" s="12">
        <v>55422</v>
      </c>
      <c r="G92" s="12">
        <v>61846</v>
      </c>
      <c r="H92" s="12">
        <v>80460</v>
      </c>
      <c r="I92" s="12">
        <v>91248</v>
      </c>
      <c r="J92" s="12">
        <v>96116</v>
      </c>
      <c r="K92" s="12">
        <v>99387</v>
      </c>
      <c r="L92" s="12">
        <v>96029</v>
      </c>
      <c r="M92" s="12">
        <v>92858</v>
      </c>
      <c r="N92" s="12">
        <v>89787</v>
      </c>
      <c r="O92" s="12">
        <v>85309</v>
      </c>
      <c r="P92" s="12">
        <v>79835</v>
      </c>
      <c r="Q92" s="12">
        <v>83747</v>
      </c>
      <c r="R92" s="12">
        <v>90742</v>
      </c>
      <c r="S92" s="12">
        <v>101816</v>
      </c>
      <c r="T92" s="12">
        <v>106515</v>
      </c>
      <c r="U92" s="12">
        <v>118120</v>
      </c>
      <c r="V92" s="12">
        <v>113965</v>
      </c>
      <c r="W92" s="12">
        <v>90344</v>
      </c>
      <c r="X92" s="12">
        <v>72292</v>
      </c>
      <c r="Y92" s="12">
        <v>63518</v>
      </c>
      <c r="AA92" s="2">
        <f>IFERROR(INDEX('Holiday Schedule'!$D$3:$D$24,MATCH(A92,'Holiday Schedule'!$C$3:$C$24,0)),0)</f>
        <v>0</v>
      </c>
      <c r="AB92" s="2">
        <f t="shared" si="8"/>
        <v>1</v>
      </c>
      <c r="AC92" s="2">
        <f t="shared" si="9"/>
        <v>0</v>
      </c>
      <c r="AD92" s="5">
        <f t="shared" si="10"/>
        <v>1983073</v>
      </c>
      <c r="AE92" s="5">
        <f t="shared" si="11"/>
        <v>1983073</v>
      </c>
      <c r="AG92" s="2">
        <f t="shared" si="12"/>
        <v>3</v>
      </c>
      <c r="AH92" s="2">
        <f t="shared" si="13"/>
        <v>2024</v>
      </c>
      <c r="AJ92" s="5">
        <f t="shared" si="14"/>
        <v>118120</v>
      </c>
      <c r="AK92" s="2">
        <f t="shared" si="15"/>
        <v>20</v>
      </c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BC92" s="5"/>
      <c r="BD92" s="5"/>
      <c r="BE92" s="5"/>
      <c r="BJ92" s="5"/>
    </row>
    <row r="93" spans="1:62" ht="15.75" x14ac:dyDescent="0.25">
      <c r="A93" s="18">
        <v>45376</v>
      </c>
      <c r="B93" s="12">
        <v>58130</v>
      </c>
      <c r="C93" s="12">
        <v>53476</v>
      </c>
      <c r="D93" s="12">
        <v>51907</v>
      </c>
      <c r="E93" s="12">
        <v>53690</v>
      </c>
      <c r="F93" s="12">
        <v>55510</v>
      </c>
      <c r="G93" s="12">
        <v>64826</v>
      </c>
      <c r="H93" s="12">
        <v>89238</v>
      </c>
      <c r="I93" s="12">
        <v>99467</v>
      </c>
      <c r="J93" s="12">
        <v>94041</v>
      </c>
      <c r="K93" s="12">
        <v>92990</v>
      </c>
      <c r="L93" s="12">
        <v>90556</v>
      </c>
      <c r="M93" s="12">
        <v>86670</v>
      </c>
      <c r="N93" s="12">
        <v>84313</v>
      </c>
      <c r="O93" s="12">
        <v>79599</v>
      </c>
      <c r="P93" s="12">
        <v>75974</v>
      </c>
      <c r="Q93" s="12">
        <v>80363</v>
      </c>
      <c r="R93" s="12">
        <v>87214</v>
      </c>
      <c r="S93" s="12">
        <v>99361</v>
      </c>
      <c r="T93" s="12">
        <v>103348</v>
      </c>
      <c r="U93" s="12">
        <v>115800</v>
      </c>
      <c r="V93" s="12">
        <v>111222</v>
      </c>
      <c r="W93" s="12">
        <v>90377</v>
      </c>
      <c r="X93" s="12">
        <v>70841</v>
      </c>
      <c r="Y93" s="12">
        <v>62632</v>
      </c>
      <c r="AA93" s="2">
        <f>IFERROR(INDEX('Holiday Schedule'!$D$3:$D$24,MATCH(A93,'Holiday Schedule'!$C$3:$C$24,0)),0)</f>
        <v>0</v>
      </c>
      <c r="AB93" s="2">
        <f t="shared" si="8"/>
        <v>2</v>
      </c>
      <c r="AC93" s="2">
        <f t="shared" si="9"/>
        <v>1462136</v>
      </c>
      <c r="AD93" s="5">
        <f t="shared" si="10"/>
        <v>489409</v>
      </c>
      <c r="AE93" s="5">
        <f t="shared" si="11"/>
        <v>1951545</v>
      </c>
      <c r="AG93" s="2">
        <f t="shared" si="12"/>
        <v>3</v>
      </c>
      <c r="AH93" s="2">
        <f t="shared" si="13"/>
        <v>2024</v>
      </c>
      <c r="AJ93" s="5">
        <f t="shared" si="14"/>
        <v>115800</v>
      </c>
      <c r="AK93" s="2">
        <f t="shared" si="15"/>
        <v>20</v>
      </c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BC93" s="5"/>
      <c r="BD93" s="5"/>
      <c r="BE93" s="5"/>
      <c r="BJ93" s="5"/>
    </row>
    <row r="94" spans="1:62" ht="15.75" x14ac:dyDescent="0.25">
      <c r="A94" s="18">
        <v>45377</v>
      </c>
      <c r="B94" s="12">
        <v>57949</v>
      </c>
      <c r="C94" s="12">
        <v>53309</v>
      </c>
      <c r="D94" s="12">
        <v>51745</v>
      </c>
      <c r="E94" s="12">
        <v>53522</v>
      </c>
      <c r="F94" s="12">
        <v>55337</v>
      </c>
      <c r="G94" s="12">
        <v>64624</v>
      </c>
      <c r="H94" s="12">
        <v>88960</v>
      </c>
      <c r="I94" s="12">
        <v>99156</v>
      </c>
      <c r="J94" s="12">
        <v>93748</v>
      </c>
      <c r="K94" s="12">
        <v>92700</v>
      </c>
      <c r="L94" s="12">
        <v>90274</v>
      </c>
      <c r="M94" s="12">
        <v>86400</v>
      </c>
      <c r="N94" s="12">
        <v>84050</v>
      </c>
      <c r="O94" s="12">
        <v>79351</v>
      </c>
      <c r="P94" s="12">
        <v>75737</v>
      </c>
      <c r="Q94" s="12">
        <v>80112</v>
      </c>
      <c r="R94" s="12">
        <v>86941</v>
      </c>
      <c r="S94" s="12">
        <v>99051</v>
      </c>
      <c r="T94" s="12">
        <v>103026</v>
      </c>
      <c r="U94" s="12">
        <v>115439</v>
      </c>
      <c r="V94" s="12">
        <v>110875</v>
      </c>
      <c r="W94" s="12">
        <v>90095</v>
      </c>
      <c r="X94" s="12">
        <v>70619</v>
      </c>
      <c r="Y94" s="12">
        <v>62436</v>
      </c>
      <c r="AA94" s="2">
        <f>IFERROR(INDEX('Holiday Schedule'!$D$3:$D$24,MATCH(A94,'Holiday Schedule'!$C$3:$C$24,0)),0)</f>
        <v>0</v>
      </c>
      <c r="AB94" s="2">
        <f t="shared" si="8"/>
        <v>3</v>
      </c>
      <c r="AC94" s="2">
        <f t="shared" si="9"/>
        <v>1457574</v>
      </c>
      <c r="AD94" s="5">
        <f t="shared" si="10"/>
        <v>487882</v>
      </c>
      <c r="AE94" s="5">
        <f t="shared" si="11"/>
        <v>1945456</v>
      </c>
      <c r="AG94" s="2">
        <f t="shared" si="12"/>
        <v>3</v>
      </c>
      <c r="AH94" s="2">
        <f t="shared" si="13"/>
        <v>2024</v>
      </c>
      <c r="AJ94" s="5">
        <f t="shared" si="14"/>
        <v>115439</v>
      </c>
      <c r="AK94" s="2">
        <f t="shared" si="15"/>
        <v>20</v>
      </c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BC94" s="5"/>
      <c r="BD94" s="5"/>
      <c r="BE94" s="5"/>
      <c r="BJ94" s="5"/>
    </row>
    <row r="95" spans="1:62" ht="15.75" x14ac:dyDescent="0.25">
      <c r="A95" s="18">
        <v>45378</v>
      </c>
      <c r="B95" s="12">
        <v>57830</v>
      </c>
      <c r="C95" s="12">
        <v>53200</v>
      </c>
      <c r="D95" s="12">
        <v>51639</v>
      </c>
      <c r="E95" s="12">
        <v>53413</v>
      </c>
      <c r="F95" s="12">
        <v>55223</v>
      </c>
      <c r="G95" s="12">
        <v>64491</v>
      </c>
      <c r="H95" s="12">
        <v>88777</v>
      </c>
      <c r="I95" s="12">
        <v>98953</v>
      </c>
      <c r="J95" s="12">
        <v>93555</v>
      </c>
      <c r="K95" s="12">
        <v>92510</v>
      </c>
      <c r="L95" s="12">
        <v>90089</v>
      </c>
      <c r="M95" s="12">
        <v>86222</v>
      </c>
      <c r="N95" s="12">
        <v>83877</v>
      </c>
      <c r="O95" s="12">
        <v>79188</v>
      </c>
      <c r="P95" s="12">
        <v>75582</v>
      </c>
      <c r="Q95" s="12">
        <v>79947</v>
      </c>
      <c r="R95" s="12">
        <v>86763</v>
      </c>
      <c r="S95" s="12">
        <v>98848</v>
      </c>
      <c r="T95" s="12">
        <v>102814</v>
      </c>
      <c r="U95" s="12">
        <v>115202</v>
      </c>
      <c r="V95" s="12">
        <v>110648</v>
      </c>
      <c r="W95" s="12">
        <v>89910</v>
      </c>
      <c r="X95" s="12">
        <v>70475</v>
      </c>
      <c r="Y95" s="12">
        <v>62308</v>
      </c>
      <c r="AA95" s="2">
        <f>IFERROR(INDEX('Holiday Schedule'!$D$3:$D$24,MATCH(A95,'Holiday Schedule'!$C$3:$C$24,0)),0)</f>
        <v>0</v>
      </c>
      <c r="AB95" s="2">
        <f t="shared" si="8"/>
        <v>4</v>
      </c>
      <c r="AC95" s="2">
        <f t="shared" si="9"/>
        <v>1454583</v>
      </c>
      <c r="AD95" s="5">
        <f t="shared" si="10"/>
        <v>486881</v>
      </c>
      <c r="AE95" s="5">
        <f t="shared" si="11"/>
        <v>1941464</v>
      </c>
      <c r="AG95" s="2">
        <f t="shared" si="12"/>
        <v>3</v>
      </c>
      <c r="AH95" s="2">
        <f t="shared" si="13"/>
        <v>2024</v>
      </c>
      <c r="AJ95" s="5">
        <f t="shared" si="14"/>
        <v>115202</v>
      </c>
      <c r="AK95" s="2">
        <f t="shared" si="15"/>
        <v>20</v>
      </c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BC95" s="5"/>
      <c r="BD95" s="5"/>
      <c r="BE95" s="5"/>
      <c r="BJ95" s="5"/>
    </row>
    <row r="96" spans="1:62" ht="15.75" x14ac:dyDescent="0.25">
      <c r="A96" s="18">
        <v>45379</v>
      </c>
      <c r="B96" s="12">
        <v>57647</v>
      </c>
      <c r="C96" s="12">
        <v>53031</v>
      </c>
      <c r="D96" s="12">
        <v>51475</v>
      </c>
      <c r="E96" s="12">
        <v>53243</v>
      </c>
      <c r="F96" s="12">
        <v>55048</v>
      </c>
      <c r="G96" s="12">
        <v>64287</v>
      </c>
      <c r="H96" s="12">
        <v>88496</v>
      </c>
      <c r="I96" s="12">
        <v>98639</v>
      </c>
      <c r="J96" s="12">
        <v>93259</v>
      </c>
      <c r="K96" s="12">
        <v>92217</v>
      </c>
      <c r="L96" s="12">
        <v>89803</v>
      </c>
      <c r="M96" s="12">
        <v>85949</v>
      </c>
      <c r="N96" s="12">
        <v>83612</v>
      </c>
      <c r="O96" s="12">
        <v>78937</v>
      </c>
      <c r="P96" s="12">
        <v>75342</v>
      </c>
      <c r="Q96" s="12">
        <v>79694</v>
      </c>
      <c r="R96" s="12">
        <v>86488</v>
      </c>
      <c r="S96" s="12">
        <v>98534</v>
      </c>
      <c r="T96" s="12">
        <v>102488</v>
      </c>
      <c r="U96" s="12">
        <v>114837</v>
      </c>
      <c r="V96" s="12">
        <v>110297</v>
      </c>
      <c r="W96" s="12">
        <v>89625</v>
      </c>
      <c r="X96" s="12">
        <v>70251</v>
      </c>
      <c r="Y96" s="12">
        <v>62111</v>
      </c>
      <c r="AA96" s="2">
        <f>IFERROR(INDEX('Holiday Schedule'!$D$3:$D$24,MATCH(A96,'Holiday Schedule'!$C$3:$C$24,0)),0)</f>
        <v>0</v>
      </c>
      <c r="AB96" s="2">
        <f t="shared" si="8"/>
        <v>5</v>
      </c>
      <c r="AC96" s="2">
        <f t="shared" si="9"/>
        <v>1449972</v>
      </c>
      <c r="AD96" s="5">
        <f t="shared" si="10"/>
        <v>485338</v>
      </c>
      <c r="AE96" s="5">
        <f t="shared" si="11"/>
        <v>1935310</v>
      </c>
      <c r="AG96" s="2">
        <f t="shared" si="12"/>
        <v>3</v>
      </c>
      <c r="AH96" s="2">
        <f t="shared" si="13"/>
        <v>2024</v>
      </c>
      <c r="AJ96" s="5">
        <f t="shared" si="14"/>
        <v>114837</v>
      </c>
      <c r="AK96" s="2">
        <f t="shared" si="15"/>
        <v>20</v>
      </c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BC96" s="5"/>
      <c r="BD96" s="5"/>
      <c r="BE96" s="5"/>
      <c r="BJ96" s="5"/>
    </row>
    <row r="97" spans="1:62" ht="15.75" x14ac:dyDescent="0.25">
      <c r="A97" s="18">
        <v>45380</v>
      </c>
      <c r="B97" s="12">
        <v>57514</v>
      </c>
      <c r="C97" s="12">
        <v>52909</v>
      </c>
      <c r="D97" s="12">
        <v>51357</v>
      </c>
      <c r="E97" s="12">
        <v>53121</v>
      </c>
      <c r="F97" s="12">
        <v>54922</v>
      </c>
      <c r="G97" s="12">
        <v>64139</v>
      </c>
      <c r="H97" s="12">
        <v>88292</v>
      </c>
      <c r="I97" s="12">
        <v>98413</v>
      </c>
      <c r="J97" s="12">
        <v>93045</v>
      </c>
      <c r="K97" s="12">
        <v>92005</v>
      </c>
      <c r="L97" s="12">
        <v>89597</v>
      </c>
      <c r="M97" s="12">
        <v>85751</v>
      </c>
      <c r="N97" s="12">
        <v>83419</v>
      </c>
      <c r="O97" s="12">
        <v>78755</v>
      </c>
      <c r="P97" s="12">
        <v>75169</v>
      </c>
      <c r="Q97" s="12">
        <v>79511</v>
      </c>
      <c r="R97" s="12">
        <v>86289</v>
      </c>
      <c r="S97" s="12">
        <v>98308</v>
      </c>
      <c r="T97" s="12">
        <v>102253</v>
      </c>
      <c r="U97" s="12">
        <v>114573</v>
      </c>
      <c r="V97" s="12">
        <v>110044</v>
      </c>
      <c r="W97" s="12">
        <v>89419</v>
      </c>
      <c r="X97" s="12">
        <v>70090</v>
      </c>
      <c r="Y97" s="12">
        <v>61968</v>
      </c>
      <c r="AA97" s="2">
        <f>IFERROR(INDEX('Holiday Schedule'!$D$3:$D$24,MATCH(A97,'Holiday Schedule'!$C$3:$C$24,0)),0)</f>
        <v>0</v>
      </c>
      <c r="AB97" s="2">
        <f t="shared" si="8"/>
        <v>6</v>
      </c>
      <c r="AC97" s="2">
        <f t="shared" si="9"/>
        <v>1446641</v>
      </c>
      <c r="AD97" s="5">
        <f t="shared" si="10"/>
        <v>484222</v>
      </c>
      <c r="AE97" s="5">
        <f t="shared" si="11"/>
        <v>1930863</v>
      </c>
      <c r="AG97" s="2">
        <f t="shared" si="12"/>
        <v>3</v>
      </c>
      <c r="AH97" s="2">
        <f t="shared" si="13"/>
        <v>2024</v>
      </c>
      <c r="AJ97" s="5">
        <f t="shared" si="14"/>
        <v>114573</v>
      </c>
      <c r="AK97" s="2">
        <f t="shared" si="15"/>
        <v>20</v>
      </c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BC97" s="5"/>
      <c r="BD97" s="5"/>
      <c r="BE97" s="5"/>
      <c r="BJ97" s="5"/>
    </row>
    <row r="98" spans="1:62" ht="15.75" x14ac:dyDescent="0.25">
      <c r="A98" s="18">
        <v>45381</v>
      </c>
      <c r="B98" s="12">
        <v>58021</v>
      </c>
      <c r="C98" s="12">
        <v>47821</v>
      </c>
      <c r="D98" s="12">
        <v>52257</v>
      </c>
      <c r="E98" s="12">
        <v>52599</v>
      </c>
      <c r="F98" s="12">
        <v>54639</v>
      </c>
      <c r="G98" s="12">
        <v>60972</v>
      </c>
      <c r="H98" s="12">
        <v>79324</v>
      </c>
      <c r="I98" s="12">
        <v>89959</v>
      </c>
      <c r="J98" s="12">
        <v>94758</v>
      </c>
      <c r="K98" s="12">
        <v>97983</v>
      </c>
      <c r="L98" s="12">
        <v>94672</v>
      </c>
      <c r="M98" s="12">
        <v>91545</v>
      </c>
      <c r="N98" s="12">
        <v>88518</v>
      </c>
      <c r="O98" s="12">
        <v>84103</v>
      </c>
      <c r="P98" s="12">
        <v>78707</v>
      </c>
      <c r="Q98" s="12">
        <v>82564</v>
      </c>
      <c r="R98" s="12">
        <v>89459</v>
      </c>
      <c r="S98" s="12">
        <v>100378</v>
      </c>
      <c r="T98" s="12">
        <v>105010</v>
      </c>
      <c r="U98" s="12">
        <v>116451</v>
      </c>
      <c r="V98" s="12">
        <v>112355</v>
      </c>
      <c r="W98" s="12">
        <v>89068</v>
      </c>
      <c r="X98" s="12">
        <v>71270</v>
      </c>
      <c r="Y98" s="12">
        <v>62621</v>
      </c>
      <c r="AA98" s="2">
        <f>IFERROR(INDEX('Holiday Schedule'!$D$3:$D$24,MATCH(A98,'Holiday Schedule'!$C$3:$C$24,0)),0)</f>
        <v>0</v>
      </c>
      <c r="AB98" s="2">
        <f t="shared" si="8"/>
        <v>7</v>
      </c>
      <c r="AC98" s="2">
        <f t="shared" si="9"/>
        <v>0</v>
      </c>
      <c r="AD98" s="5">
        <f t="shared" si="10"/>
        <v>1955054</v>
      </c>
      <c r="AE98" s="5">
        <f t="shared" si="11"/>
        <v>1955054</v>
      </c>
      <c r="AG98" s="2">
        <f t="shared" si="12"/>
        <v>3</v>
      </c>
      <c r="AH98" s="2">
        <f t="shared" si="13"/>
        <v>2024</v>
      </c>
      <c r="AJ98" s="5">
        <f t="shared" si="14"/>
        <v>116451</v>
      </c>
      <c r="AK98" s="2">
        <f t="shared" si="15"/>
        <v>20</v>
      </c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BC98" s="5"/>
      <c r="BD98" s="5"/>
      <c r="BE98" s="5"/>
      <c r="BJ98" s="5"/>
    </row>
    <row r="99" spans="1:62" ht="15.75" x14ac:dyDescent="0.25">
      <c r="A99" s="18">
        <v>45382</v>
      </c>
      <c r="B99" s="12">
        <v>58027</v>
      </c>
      <c r="C99" s="12">
        <v>47826</v>
      </c>
      <c r="D99" s="12">
        <v>52262</v>
      </c>
      <c r="E99" s="12">
        <v>52605</v>
      </c>
      <c r="F99" s="12">
        <v>54645</v>
      </c>
      <c r="G99" s="12">
        <v>60979</v>
      </c>
      <c r="H99" s="12">
        <v>79332</v>
      </c>
      <c r="I99" s="12">
        <v>89968</v>
      </c>
      <c r="J99" s="12">
        <v>94768</v>
      </c>
      <c r="K99" s="12">
        <v>97993</v>
      </c>
      <c r="L99" s="12">
        <v>94682</v>
      </c>
      <c r="M99" s="12">
        <v>91555</v>
      </c>
      <c r="N99" s="12">
        <v>88528</v>
      </c>
      <c r="O99" s="12">
        <v>84112</v>
      </c>
      <c r="P99" s="12">
        <v>78715</v>
      </c>
      <c r="Q99" s="12">
        <v>82573</v>
      </c>
      <c r="R99" s="12">
        <v>89469</v>
      </c>
      <c r="S99" s="12">
        <v>100388</v>
      </c>
      <c r="T99" s="12">
        <v>105021</v>
      </c>
      <c r="U99" s="12">
        <v>116463</v>
      </c>
      <c r="V99" s="12">
        <v>112366</v>
      </c>
      <c r="W99" s="12">
        <v>89077</v>
      </c>
      <c r="X99" s="12">
        <v>71278</v>
      </c>
      <c r="Y99" s="12">
        <v>62627</v>
      </c>
      <c r="AA99" s="2">
        <f>IFERROR(INDEX('Holiday Schedule'!$D$3:$D$24,MATCH(A99,'Holiday Schedule'!$C$3:$C$24,0)),0)</f>
        <v>0</v>
      </c>
      <c r="AB99" s="2">
        <f t="shared" si="8"/>
        <v>1</v>
      </c>
      <c r="AC99" s="2">
        <f t="shared" si="9"/>
        <v>0</v>
      </c>
      <c r="AD99" s="5">
        <f t="shared" si="10"/>
        <v>1955259</v>
      </c>
      <c r="AE99" s="5">
        <f t="shared" si="11"/>
        <v>1955259</v>
      </c>
      <c r="AG99" s="2">
        <f t="shared" si="12"/>
        <v>3</v>
      </c>
      <c r="AH99" s="2">
        <f t="shared" si="13"/>
        <v>2024</v>
      </c>
      <c r="AJ99" s="5">
        <f t="shared" si="14"/>
        <v>116463</v>
      </c>
      <c r="AK99" s="2">
        <f t="shared" si="15"/>
        <v>20</v>
      </c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BC99" s="5"/>
      <c r="BD99" s="5"/>
      <c r="BE99" s="5"/>
      <c r="BJ99" s="5"/>
    </row>
    <row r="100" spans="1:62" ht="15.75" x14ac:dyDescent="0.25">
      <c r="A100" s="18">
        <v>45383</v>
      </c>
      <c r="B100" s="12">
        <v>59937.2</v>
      </c>
      <c r="C100" s="12">
        <v>57732.712</v>
      </c>
      <c r="D100" s="12">
        <v>56993.353999999999</v>
      </c>
      <c r="E100" s="12">
        <v>58725.432000000001</v>
      </c>
      <c r="F100" s="12">
        <v>61417.483999999997</v>
      </c>
      <c r="G100" s="12">
        <v>71818.714000000007</v>
      </c>
      <c r="H100" s="12">
        <v>87939.35</v>
      </c>
      <c r="I100" s="12">
        <v>88570.698999999993</v>
      </c>
      <c r="J100" s="12">
        <v>85871</v>
      </c>
      <c r="K100" s="12">
        <v>83469.455000000002</v>
      </c>
      <c r="L100" s="12">
        <v>80044.176000000007</v>
      </c>
      <c r="M100" s="12">
        <v>73490.067999999999</v>
      </c>
      <c r="N100" s="12">
        <v>71750.364000000001</v>
      </c>
      <c r="O100" s="12">
        <v>67160.951000000001</v>
      </c>
      <c r="P100" s="12">
        <v>63403.512999999999</v>
      </c>
      <c r="Q100" s="12">
        <v>67006.918999999994</v>
      </c>
      <c r="R100" s="12">
        <v>74164.076000000001</v>
      </c>
      <c r="S100" s="12">
        <v>86720.93</v>
      </c>
      <c r="T100" s="12">
        <v>89129.505000000005</v>
      </c>
      <c r="U100" s="12">
        <v>102412.33</v>
      </c>
      <c r="V100" s="12">
        <v>95966.926000000007</v>
      </c>
      <c r="W100" s="12">
        <v>82140.17</v>
      </c>
      <c r="X100" s="12">
        <v>71456.854999999996</v>
      </c>
      <c r="Y100" s="12">
        <v>61719.446000000004</v>
      </c>
      <c r="AA100" s="2">
        <f>IFERROR(INDEX('Holiday Schedule'!$D$3:$D$24,MATCH(A100,'Holiday Schedule'!$C$3:$C$24,0)),0)</f>
        <v>0</v>
      </c>
      <c r="AB100" s="2">
        <f t="shared" si="8"/>
        <v>2</v>
      </c>
      <c r="AC100" s="2">
        <f t="shared" si="9"/>
        <v>1282757.9369999999</v>
      </c>
      <c r="AD100" s="5">
        <f t="shared" si="10"/>
        <v>516283.69199999981</v>
      </c>
      <c r="AE100" s="5">
        <f t="shared" si="11"/>
        <v>1799041.6289999997</v>
      </c>
      <c r="AG100" s="2">
        <f t="shared" si="12"/>
        <v>4</v>
      </c>
      <c r="AH100" s="2">
        <f t="shared" si="13"/>
        <v>2024</v>
      </c>
      <c r="AJ100" s="5">
        <f t="shared" si="14"/>
        <v>102412.33</v>
      </c>
      <c r="AK100" s="2">
        <f t="shared" si="15"/>
        <v>20</v>
      </c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BC100" s="5"/>
      <c r="BD100" s="5"/>
      <c r="BE100" s="5"/>
      <c r="BJ100" s="5"/>
    </row>
    <row r="101" spans="1:62" ht="15.75" x14ac:dyDescent="0.25">
      <c r="A101" s="18">
        <v>45384</v>
      </c>
      <c r="B101" s="12">
        <v>57546.010999999999</v>
      </c>
      <c r="C101" s="12">
        <v>54792.212</v>
      </c>
      <c r="D101" s="12">
        <v>53546.506999999998</v>
      </c>
      <c r="E101" s="12">
        <v>54815.565999999999</v>
      </c>
      <c r="F101" s="12">
        <v>57388.214</v>
      </c>
      <c r="G101" s="12">
        <v>66534.040999999997</v>
      </c>
      <c r="H101" s="12">
        <v>81912.903000000006</v>
      </c>
      <c r="I101" s="12">
        <v>88281.892999999996</v>
      </c>
      <c r="J101" s="12">
        <v>85590.995999999999</v>
      </c>
      <c r="K101" s="12">
        <v>83197.243000000002</v>
      </c>
      <c r="L101" s="12">
        <v>79783.133000000002</v>
      </c>
      <c r="M101" s="12">
        <v>73250.391000000003</v>
      </c>
      <c r="N101" s="12">
        <v>71516.315000000002</v>
      </c>
      <c r="O101" s="12">
        <v>66941.872000000003</v>
      </c>
      <c r="P101" s="12">
        <v>63196.7</v>
      </c>
      <c r="Q101" s="12">
        <v>66788.39</v>
      </c>
      <c r="R101" s="12">
        <v>73922.195000000007</v>
      </c>
      <c r="S101" s="12">
        <v>86438.108999999997</v>
      </c>
      <c r="T101" s="12">
        <v>88838.880999999994</v>
      </c>
      <c r="U101" s="12">
        <v>102078.389</v>
      </c>
      <c r="V101" s="12">
        <v>95654.066000000006</v>
      </c>
      <c r="W101" s="12">
        <v>79987.737999999998</v>
      </c>
      <c r="X101" s="12">
        <v>69902.481</v>
      </c>
      <c r="Y101" s="12">
        <v>61786.133000000002</v>
      </c>
      <c r="AA101" s="2">
        <f>IFERROR(INDEX('Holiday Schedule'!$D$3:$D$24,MATCH(A101,'Holiday Schedule'!$C$3:$C$24,0)),0)</f>
        <v>0</v>
      </c>
      <c r="AB101" s="2">
        <f t="shared" si="8"/>
        <v>3</v>
      </c>
      <c r="AC101" s="2">
        <f t="shared" si="9"/>
        <v>1275368.7919999999</v>
      </c>
      <c r="AD101" s="5">
        <f t="shared" si="10"/>
        <v>488321.58699999982</v>
      </c>
      <c r="AE101" s="5">
        <f t="shared" si="11"/>
        <v>1763690.3789999997</v>
      </c>
      <c r="AG101" s="2">
        <f t="shared" si="12"/>
        <v>4</v>
      </c>
      <c r="AH101" s="2">
        <f t="shared" si="13"/>
        <v>2024</v>
      </c>
      <c r="AJ101" s="5">
        <f t="shared" si="14"/>
        <v>102078.389</v>
      </c>
      <c r="AK101" s="2">
        <f t="shared" si="15"/>
        <v>20</v>
      </c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BC101" s="5"/>
      <c r="BD101" s="5"/>
      <c r="BE101" s="5"/>
      <c r="BJ101" s="5"/>
    </row>
    <row r="102" spans="1:62" ht="15.75" x14ac:dyDescent="0.25">
      <c r="A102" s="18">
        <v>45385</v>
      </c>
      <c r="B102" s="12">
        <v>58102.247000000003</v>
      </c>
      <c r="C102" s="12">
        <v>56049.993000000002</v>
      </c>
      <c r="D102" s="12">
        <v>54487.330999999998</v>
      </c>
      <c r="E102" s="12">
        <v>56238.911999999997</v>
      </c>
      <c r="F102" s="12">
        <v>58595.186000000002</v>
      </c>
      <c r="G102" s="12">
        <v>68262.475000000006</v>
      </c>
      <c r="H102" s="12">
        <v>84168.918999999994</v>
      </c>
      <c r="I102" s="12">
        <v>88151.585000000006</v>
      </c>
      <c r="J102" s="12">
        <v>85464.79</v>
      </c>
      <c r="K102" s="12">
        <v>83074.607999999993</v>
      </c>
      <c r="L102" s="12">
        <v>79665.562000000005</v>
      </c>
      <c r="M102" s="12">
        <v>73142.437000000005</v>
      </c>
      <c r="N102" s="12">
        <v>71410.862999999998</v>
      </c>
      <c r="O102" s="12">
        <v>66843.165999999997</v>
      </c>
      <c r="P102" s="12">
        <v>63103.55</v>
      </c>
      <c r="Q102" s="12">
        <v>66690.032000000007</v>
      </c>
      <c r="R102" s="12">
        <v>73813.351999999999</v>
      </c>
      <c r="S102" s="12">
        <v>86546.072</v>
      </c>
      <c r="T102" s="12">
        <v>93129.301000000007</v>
      </c>
      <c r="U102" s="12">
        <v>101927.792</v>
      </c>
      <c r="V102" s="12">
        <v>95512.873000000007</v>
      </c>
      <c r="W102" s="12">
        <v>84454.02</v>
      </c>
      <c r="X102" s="12">
        <v>73826.789000000004</v>
      </c>
      <c r="Y102" s="12">
        <v>64251.966</v>
      </c>
      <c r="AA102" s="2">
        <f>IFERROR(INDEX('Holiday Schedule'!$D$3:$D$24,MATCH(A102,'Holiday Schedule'!$C$3:$C$24,0)),0)</f>
        <v>0</v>
      </c>
      <c r="AB102" s="2">
        <f t="shared" si="8"/>
        <v>4</v>
      </c>
      <c r="AC102" s="2">
        <f t="shared" si="9"/>
        <v>1286756.7920000001</v>
      </c>
      <c r="AD102" s="5">
        <f t="shared" si="10"/>
        <v>500157.02899999963</v>
      </c>
      <c r="AE102" s="5">
        <f t="shared" si="11"/>
        <v>1786913.8209999998</v>
      </c>
      <c r="AG102" s="2">
        <f t="shared" si="12"/>
        <v>4</v>
      </c>
      <c r="AH102" s="2">
        <f t="shared" si="13"/>
        <v>2024</v>
      </c>
      <c r="AJ102" s="5">
        <f t="shared" si="14"/>
        <v>101927.792</v>
      </c>
      <c r="AK102" s="2">
        <f t="shared" si="15"/>
        <v>20</v>
      </c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BC102" s="5"/>
      <c r="BD102" s="5"/>
      <c r="BE102" s="5"/>
      <c r="BJ102" s="5"/>
    </row>
    <row r="103" spans="1:62" ht="15.75" x14ac:dyDescent="0.25">
      <c r="A103" s="18">
        <v>45386</v>
      </c>
      <c r="B103" s="12">
        <v>59756.705000000002</v>
      </c>
      <c r="C103" s="12">
        <v>57694.262000000002</v>
      </c>
      <c r="D103" s="12">
        <v>56241.976000000002</v>
      </c>
      <c r="E103" s="12">
        <v>57434.544000000002</v>
      </c>
      <c r="F103" s="12">
        <v>59749.650999999998</v>
      </c>
      <c r="G103" s="12">
        <v>66851.058000000005</v>
      </c>
      <c r="H103" s="12">
        <v>79090.505000000005</v>
      </c>
      <c r="I103" s="12">
        <v>87827.854999999996</v>
      </c>
      <c r="J103" s="12">
        <v>85151.062000000005</v>
      </c>
      <c r="K103" s="12">
        <v>82769.847999999998</v>
      </c>
      <c r="L103" s="12">
        <v>81798.361999999994</v>
      </c>
      <c r="M103" s="12">
        <v>78607.142999999996</v>
      </c>
      <c r="N103" s="12">
        <v>74752.872000000003</v>
      </c>
      <c r="O103" s="12">
        <v>70216.414000000004</v>
      </c>
      <c r="P103" s="12">
        <v>68976.317999999999</v>
      </c>
      <c r="Q103" s="12">
        <v>72116.281000000003</v>
      </c>
      <c r="R103" s="12">
        <v>80925.383000000002</v>
      </c>
      <c r="S103" s="12">
        <v>93020.729000000007</v>
      </c>
      <c r="T103" s="12">
        <v>97287.221999999994</v>
      </c>
      <c r="U103" s="12">
        <v>102947.163</v>
      </c>
      <c r="V103" s="12">
        <v>97082.240999999995</v>
      </c>
      <c r="W103" s="12">
        <v>86028.456999999995</v>
      </c>
      <c r="X103" s="12">
        <v>75243.164999999994</v>
      </c>
      <c r="Y103" s="12">
        <v>64876.474999999999</v>
      </c>
      <c r="AA103" s="2">
        <f>IFERROR(INDEX('Holiday Schedule'!$D$3:$D$24,MATCH(A103,'Holiday Schedule'!$C$3:$C$24,0)),0)</f>
        <v>0</v>
      </c>
      <c r="AB103" s="2">
        <f t="shared" si="8"/>
        <v>5</v>
      </c>
      <c r="AC103" s="2">
        <f t="shared" si="9"/>
        <v>1334750.5149999999</v>
      </c>
      <c r="AD103" s="5">
        <f t="shared" si="10"/>
        <v>501695.17599999998</v>
      </c>
      <c r="AE103" s="5">
        <f t="shared" si="11"/>
        <v>1836445.6909999999</v>
      </c>
      <c r="AG103" s="2">
        <f t="shared" si="12"/>
        <v>4</v>
      </c>
      <c r="AH103" s="2">
        <f t="shared" si="13"/>
        <v>2024</v>
      </c>
      <c r="AJ103" s="5">
        <f t="shared" si="14"/>
        <v>102947.163</v>
      </c>
      <c r="AK103" s="2">
        <f t="shared" si="15"/>
        <v>20</v>
      </c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BC103" s="5"/>
      <c r="BD103" s="5"/>
      <c r="BE103" s="5"/>
      <c r="BJ103" s="5"/>
    </row>
    <row r="104" spans="1:62" ht="15.75" x14ac:dyDescent="0.25">
      <c r="A104" s="18">
        <v>45387</v>
      </c>
      <c r="B104" s="12">
        <v>59414.114999999998</v>
      </c>
      <c r="C104" s="12">
        <v>56225.182999999997</v>
      </c>
      <c r="D104" s="12">
        <v>54886.303999999996</v>
      </c>
      <c r="E104" s="12">
        <v>55534.455999999998</v>
      </c>
      <c r="F104" s="12">
        <v>57603.012000000002</v>
      </c>
      <c r="G104" s="12">
        <v>65569.114000000001</v>
      </c>
      <c r="H104" s="12">
        <v>81131.576000000001</v>
      </c>
      <c r="I104" s="12">
        <v>87570.353000000003</v>
      </c>
      <c r="J104" s="12">
        <v>84901.361000000004</v>
      </c>
      <c r="K104" s="12">
        <v>83140.639999999999</v>
      </c>
      <c r="L104" s="12">
        <v>79460.017999999996</v>
      </c>
      <c r="M104" s="12">
        <v>74350.224000000002</v>
      </c>
      <c r="N104" s="12">
        <v>72092.56</v>
      </c>
      <c r="O104" s="12">
        <v>69194.432000000001</v>
      </c>
      <c r="P104" s="12">
        <v>66882.274000000005</v>
      </c>
      <c r="Q104" s="12">
        <v>70473.832999999999</v>
      </c>
      <c r="R104" s="12">
        <v>77969.834000000003</v>
      </c>
      <c r="S104" s="12">
        <v>90595.270999999993</v>
      </c>
      <c r="T104" s="12">
        <v>94927.32</v>
      </c>
      <c r="U104" s="12">
        <v>101255.77899999999</v>
      </c>
      <c r="V104" s="12">
        <v>96054.035000000003</v>
      </c>
      <c r="W104" s="12">
        <v>86132.044999999998</v>
      </c>
      <c r="X104" s="12">
        <v>76508.120999999999</v>
      </c>
      <c r="Y104" s="12">
        <v>66409.78</v>
      </c>
      <c r="AA104" s="2">
        <f>IFERROR(INDEX('Holiday Schedule'!$D$3:$D$24,MATCH(A104,'Holiday Schedule'!$C$3:$C$24,0)),0)</f>
        <v>0</v>
      </c>
      <c r="AB104" s="2">
        <f t="shared" si="8"/>
        <v>6</v>
      </c>
      <c r="AC104" s="2">
        <f t="shared" si="9"/>
        <v>1311508.0999999999</v>
      </c>
      <c r="AD104" s="5">
        <f t="shared" si="10"/>
        <v>496773.5400000005</v>
      </c>
      <c r="AE104" s="5">
        <f t="shared" si="11"/>
        <v>1808281.6400000004</v>
      </c>
      <c r="AG104" s="2">
        <f t="shared" si="12"/>
        <v>4</v>
      </c>
      <c r="AH104" s="2">
        <f t="shared" si="13"/>
        <v>2024</v>
      </c>
      <c r="AJ104" s="5">
        <f t="shared" si="14"/>
        <v>101255.77899999999</v>
      </c>
      <c r="AK104" s="2">
        <f t="shared" si="15"/>
        <v>20</v>
      </c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BC104" s="5"/>
      <c r="BD104" s="5"/>
      <c r="BE104" s="5"/>
      <c r="BJ104" s="5"/>
    </row>
    <row r="105" spans="1:62" ht="15.75" x14ac:dyDescent="0.25">
      <c r="A105" s="18">
        <v>45388</v>
      </c>
      <c r="B105" s="12">
        <v>62099.936999999998</v>
      </c>
      <c r="C105" s="12">
        <v>58725.754000000001</v>
      </c>
      <c r="D105" s="12">
        <v>59273.449000000001</v>
      </c>
      <c r="E105" s="12">
        <v>57499.010999999999</v>
      </c>
      <c r="F105" s="12">
        <v>58700.997000000003</v>
      </c>
      <c r="G105" s="12">
        <v>63951.014999999999</v>
      </c>
      <c r="H105" s="12">
        <v>73932.467999999993</v>
      </c>
      <c r="I105" s="12">
        <v>84485.361000000004</v>
      </c>
      <c r="J105" s="12">
        <v>86688.626000000004</v>
      </c>
      <c r="K105" s="12">
        <v>88558.720000000001</v>
      </c>
      <c r="L105" s="12">
        <v>84025.365999999995</v>
      </c>
      <c r="M105" s="12">
        <v>75935.273000000001</v>
      </c>
      <c r="N105" s="12">
        <v>74294.463000000003</v>
      </c>
      <c r="O105" s="12">
        <v>70463.176000000007</v>
      </c>
      <c r="P105" s="12">
        <v>66429.820000000007</v>
      </c>
      <c r="Q105" s="12">
        <v>69864.417000000001</v>
      </c>
      <c r="R105" s="12">
        <v>78755.55</v>
      </c>
      <c r="S105" s="12">
        <v>92009.978000000003</v>
      </c>
      <c r="T105" s="12">
        <v>96396.59</v>
      </c>
      <c r="U105" s="12">
        <v>102187.704</v>
      </c>
      <c r="V105" s="12">
        <v>97852.707999999999</v>
      </c>
      <c r="W105" s="12">
        <v>88456.282999999996</v>
      </c>
      <c r="X105" s="12">
        <v>78096.692999999999</v>
      </c>
      <c r="Y105" s="12">
        <v>68313.558000000005</v>
      </c>
      <c r="AA105" s="2">
        <f>IFERROR(INDEX('Holiday Schedule'!$D$3:$D$24,MATCH(A105,'Holiday Schedule'!$C$3:$C$24,0)),0)</f>
        <v>0</v>
      </c>
      <c r="AB105" s="2">
        <f t="shared" si="8"/>
        <v>7</v>
      </c>
      <c r="AC105" s="2">
        <f t="shared" si="9"/>
        <v>0</v>
      </c>
      <c r="AD105" s="5">
        <f t="shared" si="10"/>
        <v>1836996.9170000001</v>
      </c>
      <c r="AE105" s="5">
        <f t="shared" si="11"/>
        <v>1836996.9170000001</v>
      </c>
      <c r="AG105" s="2">
        <f t="shared" si="12"/>
        <v>4</v>
      </c>
      <c r="AH105" s="2">
        <f t="shared" si="13"/>
        <v>2024</v>
      </c>
      <c r="AJ105" s="5">
        <f t="shared" si="14"/>
        <v>102187.704</v>
      </c>
      <c r="AK105" s="2">
        <f t="shared" si="15"/>
        <v>20</v>
      </c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BC105" s="5"/>
      <c r="BD105" s="5"/>
      <c r="BE105" s="5"/>
      <c r="BJ105" s="5"/>
    </row>
    <row r="106" spans="1:62" ht="15.75" x14ac:dyDescent="0.25">
      <c r="A106" s="18">
        <v>45389</v>
      </c>
      <c r="B106" s="12">
        <v>62387.629000000001</v>
      </c>
      <c r="C106" s="12">
        <v>59159.828999999998</v>
      </c>
      <c r="D106" s="12">
        <v>60151.987999999998</v>
      </c>
      <c r="E106" s="12">
        <v>58248.161999999997</v>
      </c>
      <c r="F106" s="12">
        <v>58810.597999999998</v>
      </c>
      <c r="G106" s="12">
        <v>63516.313999999998</v>
      </c>
      <c r="H106" s="12">
        <v>72912.097999999998</v>
      </c>
      <c r="I106" s="12">
        <v>84487.377999999997</v>
      </c>
      <c r="J106" s="12">
        <v>86690.710999999996</v>
      </c>
      <c r="K106" s="12">
        <v>88560.81</v>
      </c>
      <c r="L106" s="12">
        <v>84027.357000000004</v>
      </c>
      <c r="M106" s="12">
        <v>75937.02</v>
      </c>
      <c r="N106" s="12">
        <v>74296.163</v>
      </c>
      <c r="O106" s="12">
        <v>70464.804000000004</v>
      </c>
      <c r="P106" s="12">
        <v>65024.599000000002</v>
      </c>
      <c r="Q106" s="12">
        <v>66986.974000000002</v>
      </c>
      <c r="R106" s="12">
        <v>74572.092000000004</v>
      </c>
      <c r="S106" s="12">
        <v>86319.933000000005</v>
      </c>
      <c r="T106" s="12">
        <v>90969.527000000002</v>
      </c>
      <c r="U106" s="12">
        <v>101490.258</v>
      </c>
      <c r="V106" s="12">
        <v>96227.288</v>
      </c>
      <c r="W106" s="12">
        <v>85955.966</v>
      </c>
      <c r="X106" s="12">
        <v>75206.380999999994</v>
      </c>
      <c r="Y106" s="12">
        <v>66355.108999999997</v>
      </c>
      <c r="AA106" s="2">
        <f>IFERROR(INDEX('Holiday Schedule'!$D$3:$D$24,MATCH(A106,'Holiday Schedule'!$C$3:$C$24,0)),0)</f>
        <v>0</v>
      </c>
      <c r="AB106" s="2">
        <f t="shared" si="8"/>
        <v>1</v>
      </c>
      <c r="AC106" s="2">
        <f t="shared" si="9"/>
        <v>0</v>
      </c>
      <c r="AD106" s="5">
        <f t="shared" si="10"/>
        <v>1808758.9879999997</v>
      </c>
      <c r="AE106" s="5">
        <f t="shared" si="11"/>
        <v>1808758.9879999997</v>
      </c>
      <c r="AG106" s="2">
        <f t="shared" si="12"/>
        <v>4</v>
      </c>
      <c r="AH106" s="2">
        <f t="shared" si="13"/>
        <v>2024</v>
      </c>
      <c r="AJ106" s="5">
        <f t="shared" si="14"/>
        <v>101490.258</v>
      </c>
      <c r="AK106" s="2">
        <f t="shared" si="15"/>
        <v>20</v>
      </c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BC106" s="5"/>
      <c r="BD106" s="5"/>
      <c r="BE106" s="5"/>
      <c r="BJ106" s="5"/>
    </row>
    <row r="107" spans="1:62" ht="15.75" x14ac:dyDescent="0.25">
      <c r="A107" s="18">
        <v>45390</v>
      </c>
      <c r="B107" s="12">
        <v>60301.110999999997</v>
      </c>
      <c r="C107" s="12">
        <v>58199.885000000002</v>
      </c>
      <c r="D107" s="12">
        <v>56356.311000000002</v>
      </c>
      <c r="E107" s="12">
        <v>58529.557999999997</v>
      </c>
      <c r="F107" s="12">
        <v>60550.601000000002</v>
      </c>
      <c r="G107" s="12">
        <v>69971.225000000006</v>
      </c>
      <c r="H107" s="12">
        <v>85316.271999999997</v>
      </c>
      <c r="I107" s="12">
        <v>87466.604999999996</v>
      </c>
      <c r="J107" s="12">
        <v>84800.592999999993</v>
      </c>
      <c r="K107" s="12">
        <v>82428.974000000002</v>
      </c>
      <c r="L107" s="12">
        <v>79046.385999999999</v>
      </c>
      <c r="M107" s="12">
        <v>72573.938999999998</v>
      </c>
      <c r="N107" s="12">
        <v>70855.832999999999</v>
      </c>
      <c r="O107" s="12">
        <v>66323.581999999995</v>
      </c>
      <c r="P107" s="12">
        <v>62612.981</v>
      </c>
      <c r="Q107" s="12">
        <v>66171.673999999999</v>
      </c>
      <c r="R107" s="12">
        <v>73239.466</v>
      </c>
      <c r="S107" s="12">
        <v>85639.767000000007</v>
      </c>
      <c r="T107" s="12">
        <v>88018.289000000004</v>
      </c>
      <c r="U107" s="12">
        <v>101135.58900000001</v>
      </c>
      <c r="V107" s="12">
        <v>94770.577999999994</v>
      </c>
      <c r="W107" s="12">
        <v>78970.751999999993</v>
      </c>
      <c r="X107" s="12">
        <v>66748.861000000004</v>
      </c>
      <c r="Y107" s="12">
        <v>57534.343999999997</v>
      </c>
      <c r="AA107" s="2">
        <f>IFERROR(INDEX('Holiday Schedule'!$D$3:$D$24,MATCH(A107,'Holiday Schedule'!$C$3:$C$24,0)),0)</f>
        <v>0</v>
      </c>
      <c r="AB107" s="2">
        <f t="shared" si="8"/>
        <v>2</v>
      </c>
      <c r="AC107" s="2">
        <f t="shared" si="9"/>
        <v>1260803.8690000002</v>
      </c>
      <c r="AD107" s="5">
        <f t="shared" si="10"/>
        <v>506759.3069999998</v>
      </c>
      <c r="AE107" s="5">
        <f t="shared" si="11"/>
        <v>1767563.176</v>
      </c>
      <c r="AG107" s="2">
        <f t="shared" si="12"/>
        <v>4</v>
      </c>
      <c r="AH107" s="2">
        <f t="shared" si="13"/>
        <v>2024</v>
      </c>
      <c r="AJ107" s="5">
        <f t="shared" si="14"/>
        <v>101135.58900000001</v>
      </c>
      <c r="AK107" s="2">
        <f t="shared" si="15"/>
        <v>20</v>
      </c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BC107" s="5"/>
      <c r="BD107" s="5"/>
      <c r="BE107" s="5"/>
      <c r="BJ107" s="5"/>
    </row>
    <row r="108" spans="1:62" ht="15.75" x14ac:dyDescent="0.25">
      <c r="A108" s="18">
        <v>45391</v>
      </c>
      <c r="B108" s="12">
        <v>53677.589</v>
      </c>
      <c r="C108" s="12">
        <v>51854.819000000003</v>
      </c>
      <c r="D108" s="12">
        <v>50861.781999999999</v>
      </c>
      <c r="E108" s="12">
        <v>52829.93</v>
      </c>
      <c r="F108" s="12">
        <v>55131.311999999998</v>
      </c>
      <c r="G108" s="12">
        <v>65273.627</v>
      </c>
      <c r="H108" s="12">
        <v>80220.873000000007</v>
      </c>
      <c r="I108" s="12">
        <v>79591.975000000006</v>
      </c>
      <c r="J108" s="12">
        <v>69671.832999999999</v>
      </c>
      <c r="K108" s="12">
        <v>62307.99</v>
      </c>
      <c r="L108" s="12">
        <v>56966.633999999998</v>
      </c>
      <c r="M108" s="12">
        <v>52906.1</v>
      </c>
      <c r="N108" s="12">
        <v>51161.866000000002</v>
      </c>
      <c r="O108" s="12">
        <v>47898.557999999997</v>
      </c>
      <c r="P108" s="12">
        <v>46347.358999999997</v>
      </c>
      <c r="Q108" s="12">
        <v>49285.317999999999</v>
      </c>
      <c r="R108" s="12">
        <v>57901.156999999999</v>
      </c>
      <c r="S108" s="12">
        <v>74836.796000000002</v>
      </c>
      <c r="T108" s="12">
        <v>83187.05</v>
      </c>
      <c r="U108" s="12">
        <v>92067.184999999998</v>
      </c>
      <c r="V108" s="12">
        <v>88579.244999999995</v>
      </c>
      <c r="W108" s="12">
        <v>79241.399999999994</v>
      </c>
      <c r="X108" s="12">
        <v>68446.027000000002</v>
      </c>
      <c r="Y108" s="12">
        <v>59834.673000000003</v>
      </c>
      <c r="AA108" s="2">
        <f>IFERROR(INDEX('Holiday Schedule'!$D$3:$D$24,MATCH(A108,'Holiday Schedule'!$C$3:$C$24,0)),0)</f>
        <v>0</v>
      </c>
      <c r="AB108" s="2">
        <f t="shared" si="8"/>
        <v>3</v>
      </c>
      <c r="AC108" s="2">
        <f t="shared" si="9"/>
        <v>1060396.493</v>
      </c>
      <c r="AD108" s="5">
        <f t="shared" si="10"/>
        <v>469684.60499999998</v>
      </c>
      <c r="AE108" s="5">
        <f t="shared" si="11"/>
        <v>1530081.098</v>
      </c>
      <c r="AG108" s="2">
        <f t="shared" si="12"/>
        <v>4</v>
      </c>
      <c r="AH108" s="2">
        <f t="shared" si="13"/>
        <v>2024</v>
      </c>
      <c r="AJ108" s="5">
        <f t="shared" si="14"/>
        <v>92067.184999999998</v>
      </c>
      <c r="AK108" s="2">
        <f t="shared" si="15"/>
        <v>20</v>
      </c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BC108" s="5"/>
      <c r="BD108" s="5"/>
      <c r="BE108" s="5"/>
      <c r="BJ108" s="5"/>
    </row>
    <row r="109" spans="1:62" ht="15.75" x14ac:dyDescent="0.25">
      <c r="A109" s="18">
        <v>45392</v>
      </c>
      <c r="B109" s="12">
        <v>55779.239000000001</v>
      </c>
      <c r="C109" s="12">
        <v>53687.684000000001</v>
      </c>
      <c r="D109" s="12">
        <v>52950.993999999999</v>
      </c>
      <c r="E109" s="12">
        <v>54470.315000000002</v>
      </c>
      <c r="F109" s="12">
        <v>57593.921999999999</v>
      </c>
      <c r="G109" s="12">
        <v>66731.468999999997</v>
      </c>
      <c r="H109" s="12">
        <v>82722.012000000002</v>
      </c>
      <c r="I109" s="12">
        <v>81631.135999999999</v>
      </c>
      <c r="J109" s="12">
        <v>74128.66</v>
      </c>
      <c r="K109" s="12">
        <v>72895.305999999997</v>
      </c>
      <c r="L109" s="12">
        <v>73258.841</v>
      </c>
      <c r="M109" s="12">
        <v>67380.436000000002</v>
      </c>
      <c r="N109" s="12">
        <v>64050.038999999997</v>
      </c>
      <c r="O109" s="12">
        <v>63038.587</v>
      </c>
      <c r="P109" s="12">
        <v>63632.317999999999</v>
      </c>
      <c r="Q109" s="12">
        <v>68567.395000000004</v>
      </c>
      <c r="R109" s="12">
        <v>76642.013000000006</v>
      </c>
      <c r="S109" s="12">
        <v>90114.153999999995</v>
      </c>
      <c r="T109" s="12">
        <v>94168.798999999999</v>
      </c>
      <c r="U109" s="12">
        <v>99254.823999999993</v>
      </c>
      <c r="V109" s="12">
        <v>92462.222999999998</v>
      </c>
      <c r="W109" s="12">
        <v>81119.542000000001</v>
      </c>
      <c r="X109" s="12">
        <v>69675.869000000006</v>
      </c>
      <c r="Y109" s="12">
        <v>60233.637000000002</v>
      </c>
      <c r="AA109" s="2">
        <f>IFERROR(INDEX('Holiday Schedule'!$D$3:$D$24,MATCH(A109,'Holiday Schedule'!$C$3:$C$24,0)),0)</f>
        <v>0</v>
      </c>
      <c r="AB109" s="2">
        <f t="shared" si="8"/>
        <v>4</v>
      </c>
      <c r="AC109" s="2">
        <f t="shared" si="9"/>
        <v>1232020.142</v>
      </c>
      <c r="AD109" s="5">
        <f t="shared" si="10"/>
        <v>484169.27200000011</v>
      </c>
      <c r="AE109" s="5">
        <f t="shared" si="11"/>
        <v>1716189.4140000001</v>
      </c>
      <c r="AG109" s="2">
        <f t="shared" si="12"/>
        <v>4</v>
      </c>
      <c r="AH109" s="2">
        <f t="shared" si="13"/>
        <v>2024</v>
      </c>
      <c r="AJ109" s="5">
        <f t="shared" si="14"/>
        <v>99254.823999999993</v>
      </c>
      <c r="AK109" s="2">
        <f t="shared" si="15"/>
        <v>20</v>
      </c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BC109" s="5"/>
      <c r="BD109" s="5"/>
      <c r="BE109" s="5"/>
      <c r="BJ109" s="5"/>
    </row>
    <row r="110" spans="1:62" ht="15.75" x14ac:dyDescent="0.25">
      <c r="A110" s="18">
        <v>45393</v>
      </c>
      <c r="B110" s="12">
        <v>56357.154000000002</v>
      </c>
      <c r="C110" s="12">
        <v>53984.921999999999</v>
      </c>
      <c r="D110" s="12">
        <v>51174.332000000002</v>
      </c>
      <c r="E110" s="12">
        <v>51927.654000000002</v>
      </c>
      <c r="F110" s="12">
        <v>54837.731</v>
      </c>
      <c r="G110" s="12">
        <v>63084.51</v>
      </c>
      <c r="H110" s="12">
        <v>79084.323999999993</v>
      </c>
      <c r="I110" s="12">
        <v>84541.974000000002</v>
      </c>
      <c r="J110" s="12">
        <v>82290.377999999997</v>
      </c>
      <c r="K110" s="12">
        <v>80142.035999999993</v>
      </c>
      <c r="L110" s="12">
        <v>78094.156000000003</v>
      </c>
      <c r="M110" s="12">
        <v>73353.923999999999</v>
      </c>
      <c r="N110" s="12">
        <v>73373.119999999995</v>
      </c>
      <c r="O110" s="12">
        <v>69704.411999999997</v>
      </c>
      <c r="P110" s="12">
        <v>68149.505000000005</v>
      </c>
      <c r="Q110" s="12">
        <v>70980.623000000007</v>
      </c>
      <c r="R110" s="12">
        <v>79589.995999999999</v>
      </c>
      <c r="S110" s="12">
        <v>91861.506999999998</v>
      </c>
      <c r="T110" s="12">
        <v>95220.315000000002</v>
      </c>
      <c r="U110" s="12">
        <v>99149.623999999996</v>
      </c>
      <c r="V110" s="12">
        <v>93187.323000000004</v>
      </c>
      <c r="W110" s="12">
        <v>81164.881999999998</v>
      </c>
      <c r="X110" s="12">
        <v>69986.671000000002</v>
      </c>
      <c r="Y110" s="12">
        <v>60476.417999999998</v>
      </c>
      <c r="AA110" s="2">
        <f>IFERROR(INDEX('Holiday Schedule'!$D$3:$D$24,MATCH(A110,'Holiday Schedule'!$C$3:$C$24,0)),0)</f>
        <v>0</v>
      </c>
      <c r="AB110" s="2">
        <f t="shared" si="8"/>
        <v>5</v>
      </c>
      <c r="AC110" s="2">
        <f t="shared" si="9"/>
        <v>1290790.446</v>
      </c>
      <c r="AD110" s="5">
        <f t="shared" si="10"/>
        <v>470927.04500000016</v>
      </c>
      <c r="AE110" s="5">
        <f t="shared" si="11"/>
        <v>1761717.4910000002</v>
      </c>
      <c r="AG110" s="2">
        <f t="shared" si="12"/>
        <v>4</v>
      </c>
      <c r="AH110" s="2">
        <f t="shared" si="13"/>
        <v>2024</v>
      </c>
      <c r="AJ110" s="5">
        <f t="shared" si="14"/>
        <v>99149.623999999996</v>
      </c>
      <c r="AK110" s="2">
        <f t="shared" si="15"/>
        <v>20</v>
      </c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BC110" s="5"/>
      <c r="BD110" s="5"/>
      <c r="BE110" s="5"/>
      <c r="BJ110" s="5"/>
    </row>
    <row r="111" spans="1:62" ht="15.75" x14ac:dyDescent="0.25">
      <c r="A111" s="18">
        <v>45394</v>
      </c>
      <c r="B111" s="12">
        <v>54872.565999999999</v>
      </c>
      <c r="C111" s="12">
        <v>52368.902999999998</v>
      </c>
      <c r="D111" s="12">
        <v>50810.37</v>
      </c>
      <c r="E111" s="12">
        <v>50634.485000000001</v>
      </c>
      <c r="F111" s="12">
        <v>52931.688999999998</v>
      </c>
      <c r="G111" s="12">
        <v>59746.786999999997</v>
      </c>
      <c r="H111" s="12">
        <v>74442.16</v>
      </c>
      <c r="I111" s="12">
        <v>81298.471000000005</v>
      </c>
      <c r="J111" s="12">
        <v>78744.058000000005</v>
      </c>
      <c r="K111" s="12">
        <v>76209.062999999995</v>
      </c>
      <c r="L111" s="12">
        <v>74626.883000000002</v>
      </c>
      <c r="M111" s="12">
        <v>71483.111999999994</v>
      </c>
      <c r="N111" s="12">
        <v>70957.315000000002</v>
      </c>
      <c r="O111" s="12">
        <v>68326.58</v>
      </c>
      <c r="P111" s="12">
        <v>65916.649000000005</v>
      </c>
      <c r="Q111" s="12">
        <v>68212.904999999999</v>
      </c>
      <c r="R111" s="12">
        <v>74443.304000000004</v>
      </c>
      <c r="S111" s="12">
        <v>85084.005999999994</v>
      </c>
      <c r="T111" s="12">
        <v>87050.743000000002</v>
      </c>
      <c r="U111" s="12">
        <v>89857.031000000003</v>
      </c>
      <c r="V111" s="12">
        <v>85564.222999999998</v>
      </c>
      <c r="W111" s="12">
        <v>75624.551999999996</v>
      </c>
      <c r="X111" s="12">
        <v>66675.892999999996</v>
      </c>
      <c r="Y111" s="12">
        <v>58177.017</v>
      </c>
      <c r="AA111" s="2">
        <f>IFERROR(INDEX('Holiday Schedule'!$D$3:$D$24,MATCH(A111,'Holiday Schedule'!$C$3:$C$24,0)),0)</f>
        <v>0</v>
      </c>
      <c r="AB111" s="2">
        <f t="shared" si="8"/>
        <v>6</v>
      </c>
      <c r="AC111" s="2">
        <f t="shared" si="9"/>
        <v>1220074.7879999997</v>
      </c>
      <c r="AD111" s="5">
        <f t="shared" si="10"/>
        <v>453983.97699999996</v>
      </c>
      <c r="AE111" s="5">
        <f t="shared" si="11"/>
        <v>1674058.7649999997</v>
      </c>
      <c r="AG111" s="2">
        <f t="shared" si="12"/>
        <v>4</v>
      </c>
      <c r="AH111" s="2">
        <f t="shared" si="13"/>
        <v>2024</v>
      </c>
      <c r="AJ111" s="5">
        <f t="shared" si="14"/>
        <v>89857.031000000003</v>
      </c>
      <c r="AK111" s="2">
        <f t="shared" si="15"/>
        <v>20</v>
      </c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BC111" s="5"/>
      <c r="BD111" s="5"/>
      <c r="BE111" s="5"/>
      <c r="BJ111" s="5"/>
    </row>
    <row r="112" spans="1:62" ht="15.75" x14ac:dyDescent="0.25">
      <c r="A112" s="18">
        <v>45395</v>
      </c>
      <c r="B112" s="12">
        <v>53166.813000000002</v>
      </c>
      <c r="C112" s="12">
        <v>50687.902999999998</v>
      </c>
      <c r="D112" s="12">
        <v>51314.839</v>
      </c>
      <c r="E112" s="12">
        <v>49352.656000000003</v>
      </c>
      <c r="F112" s="12">
        <v>50414.190999999999</v>
      </c>
      <c r="G112" s="12">
        <v>55902.173000000003</v>
      </c>
      <c r="H112" s="12">
        <v>64603.9</v>
      </c>
      <c r="I112" s="12">
        <v>70024.910999999993</v>
      </c>
      <c r="J112" s="12">
        <v>68256.285999999993</v>
      </c>
      <c r="K112" s="12">
        <v>64281.025999999998</v>
      </c>
      <c r="L112" s="12">
        <v>61224.572999999997</v>
      </c>
      <c r="M112" s="12">
        <v>56247.940999999999</v>
      </c>
      <c r="N112" s="12">
        <v>53788.281999999999</v>
      </c>
      <c r="O112" s="12">
        <v>49825.089</v>
      </c>
      <c r="P112" s="12">
        <v>48424.898999999998</v>
      </c>
      <c r="Q112" s="12">
        <v>49741.063999999998</v>
      </c>
      <c r="R112" s="12">
        <v>60175.182000000001</v>
      </c>
      <c r="S112" s="12">
        <v>74638.337</v>
      </c>
      <c r="T112" s="12">
        <v>81444.516000000003</v>
      </c>
      <c r="U112" s="12">
        <v>87289.664000000004</v>
      </c>
      <c r="V112" s="12">
        <v>83594.968999999997</v>
      </c>
      <c r="W112" s="12">
        <v>74810.695000000007</v>
      </c>
      <c r="X112" s="12">
        <v>65231.904000000002</v>
      </c>
      <c r="Y112" s="12">
        <v>57913.091</v>
      </c>
      <c r="AA112" s="2">
        <f>IFERROR(INDEX('Holiday Schedule'!$D$3:$D$24,MATCH(A112,'Holiday Schedule'!$C$3:$C$24,0)),0)</f>
        <v>0</v>
      </c>
      <c r="AB112" s="2">
        <f t="shared" si="8"/>
        <v>7</v>
      </c>
      <c r="AC112" s="2">
        <f t="shared" si="9"/>
        <v>0</v>
      </c>
      <c r="AD112" s="5">
        <f t="shared" si="10"/>
        <v>1482354.9040000003</v>
      </c>
      <c r="AE112" s="5">
        <f t="shared" si="11"/>
        <v>1482354.9040000003</v>
      </c>
      <c r="AG112" s="2">
        <f t="shared" si="12"/>
        <v>4</v>
      </c>
      <c r="AH112" s="2">
        <f t="shared" si="13"/>
        <v>2024</v>
      </c>
      <c r="AJ112" s="5">
        <f t="shared" si="14"/>
        <v>87289.664000000004</v>
      </c>
      <c r="AK112" s="2">
        <f t="shared" si="15"/>
        <v>20</v>
      </c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BC112" s="5"/>
      <c r="BD112" s="5"/>
      <c r="BE112" s="5"/>
      <c r="BJ112" s="5"/>
    </row>
    <row r="113" spans="1:62" ht="15.75" x14ac:dyDescent="0.25">
      <c r="A113" s="18">
        <v>45396</v>
      </c>
      <c r="B113" s="12">
        <v>51848.466</v>
      </c>
      <c r="C113" s="12">
        <v>49555.417999999998</v>
      </c>
      <c r="D113" s="12">
        <v>50121.711000000003</v>
      </c>
      <c r="E113" s="12">
        <v>48608.415000000001</v>
      </c>
      <c r="F113" s="12">
        <v>49998.082000000002</v>
      </c>
      <c r="G113" s="12">
        <v>54598.296999999999</v>
      </c>
      <c r="H113" s="12">
        <v>62576.648000000001</v>
      </c>
      <c r="I113" s="12">
        <v>66388.634000000005</v>
      </c>
      <c r="J113" s="12">
        <v>63634.404000000002</v>
      </c>
      <c r="K113" s="12">
        <v>61415.951999999997</v>
      </c>
      <c r="L113" s="12">
        <v>56531.309000000001</v>
      </c>
      <c r="M113" s="12">
        <v>51669.841</v>
      </c>
      <c r="N113" s="12">
        <v>50704.794999999998</v>
      </c>
      <c r="O113" s="12">
        <v>47894.495000000003</v>
      </c>
      <c r="P113" s="12">
        <v>45751.790999999997</v>
      </c>
      <c r="Q113" s="12">
        <v>49437.862999999998</v>
      </c>
      <c r="R113" s="12">
        <v>60962.125999999997</v>
      </c>
      <c r="S113" s="12">
        <v>76632.376999999993</v>
      </c>
      <c r="T113" s="12">
        <v>83188.020999999993</v>
      </c>
      <c r="U113" s="12">
        <v>88660.600999999995</v>
      </c>
      <c r="V113" s="12">
        <v>84026.623000000007</v>
      </c>
      <c r="W113" s="12">
        <v>74369.608999999997</v>
      </c>
      <c r="X113" s="12">
        <v>64115.052000000003</v>
      </c>
      <c r="Y113" s="12">
        <v>55577.735000000001</v>
      </c>
      <c r="AA113" s="2">
        <f>IFERROR(INDEX('Holiday Schedule'!$D$3:$D$24,MATCH(A113,'Holiday Schedule'!$C$3:$C$24,0)),0)</f>
        <v>0</v>
      </c>
      <c r="AB113" s="2">
        <f t="shared" si="8"/>
        <v>1</v>
      </c>
      <c r="AC113" s="2">
        <f t="shared" si="9"/>
        <v>0</v>
      </c>
      <c r="AD113" s="5">
        <f t="shared" si="10"/>
        <v>1448268.2649999999</v>
      </c>
      <c r="AE113" s="5">
        <f t="shared" si="11"/>
        <v>1448268.2649999999</v>
      </c>
      <c r="AG113" s="2">
        <f t="shared" si="12"/>
        <v>4</v>
      </c>
      <c r="AH113" s="2">
        <f t="shared" si="13"/>
        <v>2024</v>
      </c>
      <c r="AJ113" s="5">
        <f t="shared" si="14"/>
        <v>88660.600999999995</v>
      </c>
      <c r="AK113" s="2">
        <f t="shared" si="15"/>
        <v>20</v>
      </c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BC113" s="5"/>
      <c r="BD113" s="5"/>
      <c r="BE113" s="5"/>
      <c r="BJ113" s="5"/>
    </row>
    <row r="114" spans="1:62" ht="15.75" x14ac:dyDescent="0.25">
      <c r="A114" s="18">
        <v>45397</v>
      </c>
      <c r="B114" s="12">
        <v>50110.366000000002</v>
      </c>
      <c r="C114" s="12">
        <v>48257.707999999999</v>
      </c>
      <c r="D114" s="12">
        <v>48816.855000000003</v>
      </c>
      <c r="E114" s="12">
        <v>48342.739000000001</v>
      </c>
      <c r="F114" s="12">
        <v>50461.495999999999</v>
      </c>
      <c r="G114" s="12">
        <v>58773.644999999997</v>
      </c>
      <c r="H114" s="12">
        <v>68603.096000000005</v>
      </c>
      <c r="I114" s="12">
        <v>76128.452999999994</v>
      </c>
      <c r="J114" s="12">
        <v>69801.925000000003</v>
      </c>
      <c r="K114" s="12">
        <v>66375.365999999995</v>
      </c>
      <c r="L114" s="12">
        <v>60863.406000000003</v>
      </c>
      <c r="M114" s="12">
        <v>58495.012999999999</v>
      </c>
      <c r="N114" s="12">
        <v>59197.305999999997</v>
      </c>
      <c r="O114" s="12">
        <v>57580.142</v>
      </c>
      <c r="P114" s="12">
        <v>54668.088000000003</v>
      </c>
      <c r="Q114" s="12">
        <v>57820.036</v>
      </c>
      <c r="R114" s="12">
        <v>63585.911999999997</v>
      </c>
      <c r="S114" s="12">
        <v>75694.936000000002</v>
      </c>
      <c r="T114" s="12">
        <v>82804.726999999999</v>
      </c>
      <c r="U114" s="12">
        <v>88019.775999999998</v>
      </c>
      <c r="V114" s="12">
        <v>84645.588000000003</v>
      </c>
      <c r="W114" s="12">
        <v>74286.801000000007</v>
      </c>
      <c r="X114" s="12">
        <v>64358.188000000002</v>
      </c>
      <c r="Y114" s="12">
        <v>55860.366999999998</v>
      </c>
      <c r="AA114" s="2">
        <f>IFERROR(INDEX('Holiday Schedule'!$D$3:$D$24,MATCH(A114,'Holiday Schedule'!$C$3:$C$24,0)),0)</f>
        <v>1</v>
      </c>
      <c r="AB114" s="2">
        <f t="shared" si="8"/>
        <v>2</v>
      </c>
      <c r="AC114" s="2">
        <f t="shared" si="9"/>
        <v>0</v>
      </c>
      <c r="AD114" s="5">
        <f t="shared" si="10"/>
        <v>1523551.9350000001</v>
      </c>
      <c r="AE114" s="5">
        <f t="shared" si="11"/>
        <v>1523551.9350000001</v>
      </c>
      <c r="AG114" s="2">
        <f t="shared" si="12"/>
        <v>4</v>
      </c>
      <c r="AH114" s="2">
        <f t="shared" si="13"/>
        <v>2024</v>
      </c>
      <c r="AJ114" s="5">
        <f t="shared" si="14"/>
        <v>88019.775999999998</v>
      </c>
      <c r="AK114" s="2">
        <f t="shared" si="15"/>
        <v>20</v>
      </c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BC114" s="5"/>
      <c r="BD114" s="5"/>
      <c r="BE114" s="5"/>
      <c r="BJ114" s="5"/>
    </row>
    <row r="115" spans="1:62" ht="15.75" x14ac:dyDescent="0.25">
      <c r="A115" s="18">
        <v>45398</v>
      </c>
      <c r="B115" s="12">
        <v>51135.495000000003</v>
      </c>
      <c r="C115" s="12">
        <v>48678.726000000002</v>
      </c>
      <c r="D115" s="12">
        <v>48067.686000000002</v>
      </c>
      <c r="E115" s="12">
        <v>49277.756000000001</v>
      </c>
      <c r="F115" s="12">
        <v>51955.839999999997</v>
      </c>
      <c r="G115" s="12">
        <v>60009.180999999997</v>
      </c>
      <c r="H115" s="12">
        <v>72582.865999999995</v>
      </c>
      <c r="I115" s="12">
        <v>72911.14</v>
      </c>
      <c r="J115" s="12">
        <v>65774.607000000004</v>
      </c>
      <c r="K115" s="12">
        <v>61557.245000000003</v>
      </c>
      <c r="L115" s="12">
        <v>58651.754999999997</v>
      </c>
      <c r="M115" s="12">
        <v>54156.624000000003</v>
      </c>
      <c r="N115" s="12">
        <v>53116.241000000002</v>
      </c>
      <c r="O115" s="12">
        <v>50446.222000000002</v>
      </c>
      <c r="P115" s="12">
        <v>48804.05</v>
      </c>
      <c r="Q115" s="12">
        <v>51468.993000000002</v>
      </c>
      <c r="R115" s="12">
        <v>59211.078999999998</v>
      </c>
      <c r="S115" s="12">
        <v>74575.737999999998</v>
      </c>
      <c r="T115" s="12">
        <v>81417.573999999993</v>
      </c>
      <c r="U115" s="12">
        <v>87845.365999999995</v>
      </c>
      <c r="V115" s="12">
        <v>84503.87</v>
      </c>
      <c r="W115" s="12">
        <v>74777.47</v>
      </c>
      <c r="X115" s="12">
        <v>65672.426999999996</v>
      </c>
      <c r="Y115" s="12">
        <v>56378.925999999999</v>
      </c>
      <c r="AA115" s="2">
        <f>IFERROR(INDEX('Holiday Schedule'!$D$3:$D$24,MATCH(A115,'Holiday Schedule'!$C$3:$C$24,0)),0)</f>
        <v>0</v>
      </c>
      <c r="AB115" s="2">
        <f t="shared" si="8"/>
        <v>3</v>
      </c>
      <c r="AC115" s="2">
        <f t="shared" si="9"/>
        <v>1044890.4010000001</v>
      </c>
      <c r="AD115" s="5">
        <f t="shared" si="10"/>
        <v>438086.47599999979</v>
      </c>
      <c r="AE115" s="5">
        <f t="shared" si="11"/>
        <v>1482976.8769999999</v>
      </c>
      <c r="AG115" s="2">
        <f t="shared" si="12"/>
        <v>4</v>
      </c>
      <c r="AH115" s="2">
        <f t="shared" si="13"/>
        <v>2024</v>
      </c>
      <c r="AJ115" s="5">
        <f t="shared" si="14"/>
        <v>87845.365999999995</v>
      </c>
      <c r="AK115" s="2">
        <f t="shared" si="15"/>
        <v>20</v>
      </c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BC115" s="5"/>
      <c r="BD115" s="5"/>
      <c r="BE115" s="5"/>
      <c r="BJ115" s="5"/>
    </row>
    <row r="116" spans="1:62" ht="15.75" x14ac:dyDescent="0.25">
      <c r="A116" s="18">
        <v>45399</v>
      </c>
      <c r="B116" s="12">
        <v>52789.945</v>
      </c>
      <c r="C116" s="12">
        <v>49787.544999999998</v>
      </c>
      <c r="D116" s="12">
        <v>49267.595000000001</v>
      </c>
      <c r="E116" s="12">
        <v>50462.728000000003</v>
      </c>
      <c r="F116" s="12">
        <v>52831.589</v>
      </c>
      <c r="G116" s="12">
        <v>61342.891000000003</v>
      </c>
      <c r="H116" s="12">
        <v>73341.118000000002</v>
      </c>
      <c r="I116" s="12">
        <v>74304.626999999993</v>
      </c>
      <c r="J116" s="12">
        <v>66995.097999999998</v>
      </c>
      <c r="K116" s="12">
        <v>61440.218999999997</v>
      </c>
      <c r="L116" s="12">
        <v>56264.082000000002</v>
      </c>
      <c r="M116" s="12">
        <v>52438.322999999997</v>
      </c>
      <c r="N116" s="12">
        <v>50674.413</v>
      </c>
      <c r="O116" s="12">
        <v>47772.62</v>
      </c>
      <c r="P116" s="12">
        <v>46717.946000000004</v>
      </c>
      <c r="Q116" s="12">
        <v>49014.35</v>
      </c>
      <c r="R116" s="12">
        <v>57089.724999999999</v>
      </c>
      <c r="S116" s="12">
        <v>71402.168999999994</v>
      </c>
      <c r="T116" s="12">
        <v>79079.534</v>
      </c>
      <c r="U116" s="12">
        <v>87779.61</v>
      </c>
      <c r="V116" s="12">
        <v>84521.491999999998</v>
      </c>
      <c r="W116" s="12">
        <v>75172.987999999998</v>
      </c>
      <c r="X116" s="12">
        <v>65461.103000000003</v>
      </c>
      <c r="Y116" s="12">
        <v>57116.99</v>
      </c>
      <c r="AA116" s="2">
        <f>IFERROR(INDEX('Holiday Schedule'!$D$3:$D$24,MATCH(A116,'Holiday Schedule'!$C$3:$C$24,0)),0)</f>
        <v>0</v>
      </c>
      <c r="AB116" s="2">
        <f t="shared" si="8"/>
        <v>4</v>
      </c>
      <c r="AC116" s="2">
        <f t="shared" si="9"/>
        <v>1026128.2989999999</v>
      </c>
      <c r="AD116" s="5">
        <f t="shared" si="10"/>
        <v>446940.40100000007</v>
      </c>
      <c r="AE116" s="5">
        <f t="shared" si="11"/>
        <v>1473068.7</v>
      </c>
      <c r="AG116" s="2">
        <f t="shared" si="12"/>
        <v>4</v>
      </c>
      <c r="AH116" s="2">
        <f t="shared" si="13"/>
        <v>2024</v>
      </c>
      <c r="AJ116" s="5">
        <f t="shared" si="14"/>
        <v>87779.61</v>
      </c>
      <c r="AK116" s="2">
        <f t="shared" si="15"/>
        <v>20</v>
      </c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BC116" s="5"/>
      <c r="BD116" s="5"/>
      <c r="BE116" s="5"/>
      <c r="BJ116" s="5"/>
    </row>
    <row r="117" spans="1:62" ht="15.75" x14ac:dyDescent="0.25">
      <c r="A117" s="18">
        <v>45400</v>
      </c>
      <c r="B117" s="12">
        <v>53130.124000000003</v>
      </c>
      <c r="C117" s="12">
        <v>50944.163999999997</v>
      </c>
      <c r="D117" s="12">
        <v>49918.41</v>
      </c>
      <c r="E117" s="12">
        <v>51220.353999999999</v>
      </c>
      <c r="F117" s="12">
        <v>54584.249000000003</v>
      </c>
      <c r="G117" s="12">
        <v>62186.659</v>
      </c>
      <c r="H117" s="12">
        <v>74591.402000000002</v>
      </c>
      <c r="I117" s="12">
        <v>74006.039000000004</v>
      </c>
      <c r="J117" s="12">
        <v>66638.86</v>
      </c>
      <c r="K117" s="12">
        <v>60212.849000000002</v>
      </c>
      <c r="L117" s="12">
        <v>56148.292000000001</v>
      </c>
      <c r="M117" s="12">
        <v>51549.3</v>
      </c>
      <c r="N117" s="12">
        <v>50677.561000000002</v>
      </c>
      <c r="O117" s="12">
        <v>47019.351000000002</v>
      </c>
      <c r="P117" s="12">
        <v>45829.534</v>
      </c>
      <c r="Q117" s="12">
        <v>47732.017</v>
      </c>
      <c r="R117" s="12">
        <v>55061.436999999998</v>
      </c>
      <c r="S117" s="12">
        <v>69312.504000000001</v>
      </c>
      <c r="T117" s="12">
        <v>77176.589000000007</v>
      </c>
      <c r="U117" s="12">
        <v>84971.54</v>
      </c>
      <c r="V117" s="12">
        <v>83000.854999999996</v>
      </c>
      <c r="W117" s="12">
        <v>74379.570000000007</v>
      </c>
      <c r="X117" s="12">
        <v>63907.506000000001</v>
      </c>
      <c r="Y117" s="12">
        <v>56352.843999999997</v>
      </c>
      <c r="AA117" s="2">
        <f>IFERROR(INDEX('Holiday Schedule'!$D$3:$D$24,MATCH(A117,'Holiday Schedule'!$C$3:$C$24,0)),0)</f>
        <v>0</v>
      </c>
      <c r="AB117" s="2">
        <f t="shared" si="8"/>
        <v>5</v>
      </c>
      <c r="AC117" s="2">
        <f t="shared" si="9"/>
        <v>1007623.804</v>
      </c>
      <c r="AD117" s="5">
        <f t="shared" si="10"/>
        <v>452928.20600000024</v>
      </c>
      <c r="AE117" s="5">
        <f t="shared" si="11"/>
        <v>1460552.0100000002</v>
      </c>
      <c r="AG117" s="2">
        <f t="shared" si="12"/>
        <v>4</v>
      </c>
      <c r="AH117" s="2">
        <f t="shared" si="13"/>
        <v>2024</v>
      </c>
      <c r="AJ117" s="5">
        <f t="shared" si="14"/>
        <v>84971.54</v>
      </c>
      <c r="AK117" s="2">
        <f t="shared" si="15"/>
        <v>20</v>
      </c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BC117" s="5"/>
      <c r="BD117" s="5"/>
      <c r="BE117" s="5"/>
      <c r="BJ117" s="5"/>
    </row>
    <row r="118" spans="1:62" ht="15.75" x14ac:dyDescent="0.25">
      <c r="A118" s="18">
        <v>45401</v>
      </c>
      <c r="B118" s="12">
        <v>52060.506000000001</v>
      </c>
      <c r="C118" s="12">
        <v>49918.086000000003</v>
      </c>
      <c r="D118" s="12">
        <v>49121.652000000002</v>
      </c>
      <c r="E118" s="12">
        <v>50402.51</v>
      </c>
      <c r="F118" s="12">
        <v>52939.425000000003</v>
      </c>
      <c r="G118" s="12">
        <v>60766.398000000001</v>
      </c>
      <c r="H118" s="12">
        <v>72699.417000000001</v>
      </c>
      <c r="I118" s="12">
        <v>73253.365000000005</v>
      </c>
      <c r="J118" s="12">
        <v>65343.165000000001</v>
      </c>
      <c r="K118" s="12">
        <v>59462.491999999998</v>
      </c>
      <c r="L118" s="12">
        <v>54343.425999999999</v>
      </c>
      <c r="M118" s="12">
        <v>49838.341999999997</v>
      </c>
      <c r="N118" s="12">
        <v>49043.315999999999</v>
      </c>
      <c r="O118" s="12">
        <v>45680.485999999997</v>
      </c>
      <c r="P118" s="12">
        <v>44709.239000000001</v>
      </c>
      <c r="Q118" s="12">
        <v>47889.692999999999</v>
      </c>
      <c r="R118" s="12">
        <v>56973.447</v>
      </c>
      <c r="S118" s="12">
        <v>72368.11</v>
      </c>
      <c r="T118" s="12">
        <v>78714.467000000004</v>
      </c>
      <c r="U118" s="12">
        <v>85377.876999999993</v>
      </c>
      <c r="V118" s="12">
        <v>82175.876999999993</v>
      </c>
      <c r="W118" s="12">
        <v>73813.023000000001</v>
      </c>
      <c r="X118" s="12">
        <v>64784.313000000002</v>
      </c>
      <c r="Y118" s="12">
        <v>55934.243999999999</v>
      </c>
      <c r="AA118" s="2">
        <f>IFERROR(INDEX('Holiday Schedule'!$D$3:$D$24,MATCH(A118,'Holiday Schedule'!$C$3:$C$24,0)),0)</f>
        <v>0</v>
      </c>
      <c r="AB118" s="2">
        <f t="shared" si="8"/>
        <v>6</v>
      </c>
      <c r="AC118" s="2">
        <f t="shared" si="9"/>
        <v>1003770.6379999999</v>
      </c>
      <c r="AD118" s="5">
        <f t="shared" si="10"/>
        <v>443842.23800000024</v>
      </c>
      <c r="AE118" s="5">
        <f t="shared" si="11"/>
        <v>1447612.8760000002</v>
      </c>
      <c r="AG118" s="2">
        <f t="shared" si="12"/>
        <v>4</v>
      </c>
      <c r="AH118" s="2">
        <f t="shared" si="13"/>
        <v>2024</v>
      </c>
      <c r="AJ118" s="5">
        <f t="shared" si="14"/>
        <v>85377.876999999993</v>
      </c>
      <c r="AK118" s="2">
        <f t="shared" si="15"/>
        <v>20</v>
      </c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BC118" s="5"/>
      <c r="BD118" s="5"/>
      <c r="BE118" s="5"/>
      <c r="BJ118" s="5"/>
    </row>
    <row r="119" spans="1:62" ht="15.75" x14ac:dyDescent="0.25">
      <c r="A119" s="18">
        <v>45402</v>
      </c>
      <c r="B119" s="12">
        <v>51576.864999999998</v>
      </c>
      <c r="C119" s="12">
        <v>48765.510999999999</v>
      </c>
      <c r="D119" s="12">
        <v>49128.478000000003</v>
      </c>
      <c r="E119" s="12">
        <v>47565.368999999999</v>
      </c>
      <c r="F119" s="12">
        <v>48504.712</v>
      </c>
      <c r="G119" s="12">
        <v>53530.228000000003</v>
      </c>
      <c r="H119" s="12">
        <v>62589.440000000002</v>
      </c>
      <c r="I119" s="12">
        <v>69824.447</v>
      </c>
      <c r="J119" s="12">
        <v>74273.115999999995</v>
      </c>
      <c r="K119" s="12">
        <v>76834.072</v>
      </c>
      <c r="L119" s="12">
        <v>76702.955000000002</v>
      </c>
      <c r="M119" s="12">
        <v>72991.797999999995</v>
      </c>
      <c r="N119" s="12">
        <v>72681.777000000002</v>
      </c>
      <c r="O119" s="12">
        <v>69083.076000000001</v>
      </c>
      <c r="P119" s="12">
        <v>66098.702000000005</v>
      </c>
      <c r="Q119" s="12">
        <v>66386.527000000002</v>
      </c>
      <c r="R119" s="12">
        <v>69134.846999999994</v>
      </c>
      <c r="S119" s="12">
        <v>79371.67</v>
      </c>
      <c r="T119" s="12">
        <v>82561.047000000006</v>
      </c>
      <c r="U119" s="12">
        <v>88925.615999999995</v>
      </c>
      <c r="V119" s="12">
        <v>85383.864000000001</v>
      </c>
      <c r="W119" s="12">
        <v>77685.274000000005</v>
      </c>
      <c r="X119" s="12">
        <v>67504.505000000005</v>
      </c>
      <c r="Y119" s="12">
        <v>58996.29</v>
      </c>
      <c r="AA119" s="2">
        <f>IFERROR(INDEX('Holiday Schedule'!$D$3:$D$24,MATCH(A119,'Holiday Schedule'!$C$3:$C$24,0)),0)</f>
        <v>0</v>
      </c>
      <c r="AB119" s="2">
        <f t="shared" si="8"/>
        <v>7</v>
      </c>
      <c r="AC119" s="2">
        <f t="shared" si="9"/>
        <v>0</v>
      </c>
      <c r="AD119" s="5">
        <f t="shared" si="10"/>
        <v>1616100.1859999998</v>
      </c>
      <c r="AE119" s="5">
        <f t="shared" si="11"/>
        <v>1616100.1859999998</v>
      </c>
      <c r="AG119" s="2">
        <f t="shared" si="12"/>
        <v>4</v>
      </c>
      <c r="AH119" s="2">
        <f t="shared" si="13"/>
        <v>2024</v>
      </c>
      <c r="AJ119" s="5">
        <f t="shared" si="14"/>
        <v>88925.615999999995</v>
      </c>
      <c r="AK119" s="2">
        <f t="shared" si="15"/>
        <v>20</v>
      </c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BC119" s="5"/>
      <c r="BD119" s="5"/>
      <c r="BE119" s="5"/>
      <c r="BJ119" s="5"/>
    </row>
    <row r="120" spans="1:62" ht="15.75" x14ac:dyDescent="0.25">
      <c r="A120" s="18">
        <v>45403</v>
      </c>
      <c r="B120" s="12">
        <v>54171.517999999996</v>
      </c>
      <c r="C120" s="12">
        <v>50895.832999999999</v>
      </c>
      <c r="D120" s="12">
        <v>51610.122000000003</v>
      </c>
      <c r="E120" s="12">
        <v>50581.542999999998</v>
      </c>
      <c r="F120" s="12">
        <v>51789.218999999997</v>
      </c>
      <c r="G120" s="12">
        <v>56147.502</v>
      </c>
      <c r="H120" s="12">
        <v>64208.650999999998</v>
      </c>
      <c r="I120" s="12">
        <v>65370.237999999998</v>
      </c>
      <c r="J120" s="12">
        <v>62826.93</v>
      </c>
      <c r="K120" s="12">
        <v>59827.127999999997</v>
      </c>
      <c r="L120" s="12">
        <v>56322.686999999998</v>
      </c>
      <c r="M120" s="12">
        <v>53933.012999999999</v>
      </c>
      <c r="N120" s="12">
        <v>55475.385000000002</v>
      </c>
      <c r="O120" s="12">
        <v>55927.353999999999</v>
      </c>
      <c r="P120" s="12">
        <v>53805.023000000001</v>
      </c>
      <c r="Q120" s="12">
        <v>56854.171000000002</v>
      </c>
      <c r="R120" s="12">
        <v>67962.58</v>
      </c>
      <c r="S120" s="12">
        <v>82133.968999999997</v>
      </c>
      <c r="T120" s="12">
        <v>86967.194000000003</v>
      </c>
      <c r="U120" s="12">
        <v>93502.993000000002</v>
      </c>
      <c r="V120" s="12">
        <v>87786.790999999997</v>
      </c>
      <c r="W120" s="12">
        <v>77905.145999999993</v>
      </c>
      <c r="X120" s="12">
        <v>66681.426000000007</v>
      </c>
      <c r="Y120" s="12">
        <v>57992.419000000002</v>
      </c>
      <c r="AA120" s="2">
        <f>IFERROR(INDEX('Holiday Schedule'!$D$3:$D$24,MATCH(A120,'Holiday Schedule'!$C$3:$C$24,0)),0)</f>
        <v>0</v>
      </c>
      <c r="AB120" s="2">
        <f t="shared" si="8"/>
        <v>1</v>
      </c>
      <c r="AC120" s="2">
        <f t="shared" si="9"/>
        <v>0</v>
      </c>
      <c r="AD120" s="5">
        <f t="shared" si="10"/>
        <v>1520678.835</v>
      </c>
      <c r="AE120" s="5">
        <f t="shared" si="11"/>
        <v>1520678.835</v>
      </c>
      <c r="AG120" s="2">
        <f t="shared" si="12"/>
        <v>4</v>
      </c>
      <c r="AH120" s="2">
        <f t="shared" si="13"/>
        <v>2024</v>
      </c>
      <c r="AJ120" s="5">
        <f t="shared" si="14"/>
        <v>93502.993000000002</v>
      </c>
      <c r="AK120" s="2">
        <f t="shared" si="15"/>
        <v>20</v>
      </c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BC120" s="5"/>
      <c r="BD120" s="5"/>
      <c r="BE120" s="5"/>
      <c r="BJ120" s="5"/>
    </row>
    <row r="121" spans="1:62" ht="15.75" x14ac:dyDescent="0.25">
      <c r="A121" s="18">
        <v>45404</v>
      </c>
      <c r="B121" s="12">
        <v>52543.069000000003</v>
      </c>
      <c r="C121" s="12">
        <v>50633.998</v>
      </c>
      <c r="D121" s="12">
        <v>49052.809000000001</v>
      </c>
      <c r="E121" s="12">
        <v>50826.271999999997</v>
      </c>
      <c r="F121" s="12">
        <v>53914.495999999999</v>
      </c>
      <c r="G121" s="12">
        <v>62341.868999999999</v>
      </c>
      <c r="H121" s="12">
        <v>76473.212</v>
      </c>
      <c r="I121" s="12">
        <v>76902.971000000005</v>
      </c>
      <c r="J121" s="12">
        <v>67744.350999999995</v>
      </c>
      <c r="K121" s="12">
        <v>61953.726000000002</v>
      </c>
      <c r="L121" s="12">
        <v>58217.171999999999</v>
      </c>
      <c r="M121" s="12">
        <v>53924.582000000002</v>
      </c>
      <c r="N121" s="12">
        <v>52403.588000000003</v>
      </c>
      <c r="O121" s="12">
        <v>49762.887000000002</v>
      </c>
      <c r="P121" s="12">
        <v>47238.728000000003</v>
      </c>
      <c r="Q121" s="12">
        <v>49417.595000000001</v>
      </c>
      <c r="R121" s="12">
        <v>57920.622000000003</v>
      </c>
      <c r="S121" s="12">
        <v>74012.269</v>
      </c>
      <c r="T121" s="12">
        <v>83579.384999999995</v>
      </c>
      <c r="U121" s="12">
        <v>90595.123000000007</v>
      </c>
      <c r="V121" s="12">
        <v>88963.131999999998</v>
      </c>
      <c r="W121" s="12">
        <v>79671.679999999993</v>
      </c>
      <c r="X121" s="12">
        <v>69241.328999999998</v>
      </c>
      <c r="Y121" s="12">
        <v>61280.326000000001</v>
      </c>
      <c r="AA121" s="2">
        <f>IFERROR(INDEX('Holiday Schedule'!$D$3:$D$24,MATCH(A121,'Holiday Schedule'!$C$3:$C$24,0)),0)</f>
        <v>0</v>
      </c>
      <c r="AB121" s="2">
        <f t="shared" si="8"/>
        <v>2</v>
      </c>
      <c r="AC121" s="2">
        <f t="shared" si="9"/>
        <v>1061549.1399999999</v>
      </c>
      <c r="AD121" s="5">
        <f t="shared" si="10"/>
        <v>457066.05099999974</v>
      </c>
      <c r="AE121" s="5">
        <f t="shared" si="11"/>
        <v>1518615.1909999996</v>
      </c>
      <c r="AG121" s="2">
        <f t="shared" si="12"/>
        <v>4</v>
      </c>
      <c r="AH121" s="2">
        <f t="shared" si="13"/>
        <v>2024</v>
      </c>
      <c r="AJ121" s="5">
        <f t="shared" si="14"/>
        <v>90595.123000000007</v>
      </c>
      <c r="AK121" s="2">
        <f t="shared" si="15"/>
        <v>20</v>
      </c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BC121" s="5"/>
      <c r="BD121" s="5"/>
      <c r="BE121" s="5"/>
      <c r="BJ121" s="5"/>
    </row>
    <row r="122" spans="1:62" ht="15.75" x14ac:dyDescent="0.25">
      <c r="A122" s="18">
        <v>45405</v>
      </c>
      <c r="B122" s="12">
        <v>56815.222999999998</v>
      </c>
      <c r="C122" s="12">
        <v>54146.423999999999</v>
      </c>
      <c r="D122" s="12">
        <v>53541.065999999999</v>
      </c>
      <c r="E122" s="12">
        <v>54818.292000000001</v>
      </c>
      <c r="F122" s="12">
        <v>57723.125999999997</v>
      </c>
      <c r="G122" s="12">
        <v>66660.75</v>
      </c>
      <c r="H122" s="12">
        <v>80092.524000000005</v>
      </c>
      <c r="I122" s="12">
        <v>78125.929000000004</v>
      </c>
      <c r="J122" s="12">
        <v>67856.286999999997</v>
      </c>
      <c r="K122" s="12">
        <v>61709.616000000002</v>
      </c>
      <c r="L122" s="12">
        <v>55964.004000000001</v>
      </c>
      <c r="M122" s="12">
        <v>51419.904000000002</v>
      </c>
      <c r="N122" s="12">
        <v>49910.769</v>
      </c>
      <c r="O122" s="12">
        <v>47135.932999999997</v>
      </c>
      <c r="P122" s="12">
        <v>45413.586000000003</v>
      </c>
      <c r="Q122" s="12">
        <v>48830.014000000003</v>
      </c>
      <c r="R122" s="12">
        <v>56862.341999999997</v>
      </c>
      <c r="S122" s="12">
        <v>72950.317999999999</v>
      </c>
      <c r="T122" s="12">
        <v>81894.396999999997</v>
      </c>
      <c r="U122" s="12">
        <v>90471.843999999997</v>
      </c>
      <c r="V122" s="12">
        <v>88349.7</v>
      </c>
      <c r="W122" s="12">
        <v>78430.913</v>
      </c>
      <c r="X122" s="12">
        <v>67183.016000000003</v>
      </c>
      <c r="Y122" s="12">
        <v>58388.25</v>
      </c>
      <c r="AA122" s="2">
        <f>IFERROR(INDEX('Holiday Schedule'!$D$3:$D$24,MATCH(A122,'Holiday Schedule'!$C$3:$C$24,0)),0)</f>
        <v>0</v>
      </c>
      <c r="AB122" s="2">
        <f t="shared" si="8"/>
        <v>3</v>
      </c>
      <c r="AC122" s="2">
        <f t="shared" si="9"/>
        <v>1042508.5719999999</v>
      </c>
      <c r="AD122" s="5">
        <f t="shared" si="10"/>
        <v>482185.6549999998</v>
      </c>
      <c r="AE122" s="5">
        <f t="shared" si="11"/>
        <v>1524694.2269999997</v>
      </c>
      <c r="AG122" s="2">
        <f t="shared" si="12"/>
        <v>4</v>
      </c>
      <c r="AH122" s="2">
        <f t="shared" si="13"/>
        <v>2024</v>
      </c>
      <c r="AJ122" s="5">
        <f t="shared" si="14"/>
        <v>90471.843999999997</v>
      </c>
      <c r="AK122" s="2">
        <f t="shared" si="15"/>
        <v>20</v>
      </c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BC122" s="5"/>
      <c r="BD122" s="5"/>
      <c r="BE122" s="5"/>
      <c r="BJ122" s="5"/>
    </row>
    <row r="123" spans="1:62" ht="15.75" x14ac:dyDescent="0.25">
      <c r="A123" s="18">
        <v>45406</v>
      </c>
      <c r="B123" s="12">
        <v>53993.04</v>
      </c>
      <c r="C123" s="12">
        <v>52216.546000000002</v>
      </c>
      <c r="D123" s="12">
        <v>50971.470999999998</v>
      </c>
      <c r="E123" s="12">
        <v>52168.722999999998</v>
      </c>
      <c r="F123" s="12">
        <v>54894.118000000002</v>
      </c>
      <c r="G123" s="12">
        <v>63158.038</v>
      </c>
      <c r="H123" s="12">
        <v>77460.266000000003</v>
      </c>
      <c r="I123" s="12">
        <v>80270.032999999996</v>
      </c>
      <c r="J123" s="12">
        <v>77936.767000000007</v>
      </c>
      <c r="K123" s="12">
        <v>74720.216</v>
      </c>
      <c r="L123" s="12">
        <v>70476.857999999993</v>
      </c>
      <c r="M123" s="12">
        <v>64688.307000000001</v>
      </c>
      <c r="N123" s="12">
        <v>65524.563999999998</v>
      </c>
      <c r="O123" s="12">
        <v>62744.65</v>
      </c>
      <c r="P123" s="12">
        <v>62798.607000000004</v>
      </c>
      <c r="Q123" s="12">
        <v>65960.313999999998</v>
      </c>
      <c r="R123" s="12">
        <v>71855.023000000001</v>
      </c>
      <c r="S123" s="12">
        <v>85691.08</v>
      </c>
      <c r="T123" s="12">
        <v>90945.767000000007</v>
      </c>
      <c r="U123" s="12">
        <v>96213.062999999995</v>
      </c>
      <c r="V123" s="12">
        <v>93317.430999999997</v>
      </c>
      <c r="W123" s="12">
        <v>83828.263999999996</v>
      </c>
      <c r="X123" s="12">
        <v>73766.516000000003</v>
      </c>
      <c r="Y123" s="12">
        <v>64706.025999999998</v>
      </c>
      <c r="AA123" s="2">
        <f>IFERROR(INDEX('Holiday Schedule'!$D$3:$D$24,MATCH(A123,'Holiday Schedule'!$C$3:$C$24,0)),0)</f>
        <v>0</v>
      </c>
      <c r="AB123" s="2">
        <f t="shared" si="8"/>
        <v>4</v>
      </c>
      <c r="AC123" s="2">
        <f t="shared" si="9"/>
        <v>1220737.46</v>
      </c>
      <c r="AD123" s="5">
        <f t="shared" si="10"/>
        <v>469568.22800000035</v>
      </c>
      <c r="AE123" s="5">
        <f t="shared" si="11"/>
        <v>1690305.6880000003</v>
      </c>
      <c r="AG123" s="2">
        <f t="shared" si="12"/>
        <v>4</v>
      </c>
      <c r="AH123" s="2">
        <f t="shared" si="13"/>
        <v>2024</v>
      </c>
      <c r="AJ123" s="5">
        <f t="shared" si="14"/>
        <v>96213.062999999995</v>
      </c>
      <c r="AK123" s="2">
        <f t="shared" si="15"/>
        <v>20</v>
      </c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BC123" s="5"/>
      <c r="BD123" s="5"/>
      <c r="BE123" s="5"/>
      <c r="BJ123" s="5"/>
    </row>
    <row r="124" spans="1:62" ht="15.75" x14ac:dyDescent="0.25">
      <c r="A124" s="18">
        <v>45407</v>
      </c>
      <c r="B124" s="12">
        <v>60517.523000000001</v>
      </c>
      <c r="C124" s="12">
        <v>58262.286</v>
      </c>
      <c r="D124" s="12">
        <v>57121.307000000001</v>
      </c>
      <c r="E124" s="12">
        <v>58678.34</v>
      </c>
      <c r="F124" s="12">
        <v>61211.256000000001</v>
      </c>
      <c r="G124" s="12">
        <v>70447.023000000001</v>
      </c>
      <c r="H124" s="12">
        <v>84859.308999999994</v>
      </c>
      <c r="I124" s="12">
        <v>83729.047999999995</v>
      </c>
      <c r="J124" s="12">
        <v>73914.076000000001</v>
      </c>
      <c r="K124" s="12">
        <v>66847.381999999998</v>
      </c>
      <c r="L124" s="12">
        <v>62093.048999999999</v>
      </c>
      <c r="M124" s="12">
        <v>57284.411</v>
      </c>
      <c r="N124" s="12">
        <v>55349.612999999998</v>
      </c>
      <c r="O124" s="12">
        <v>51470.341999999997</v>
      </c>
      <c r="P124" s="12">
        <v>49017.360999999997</v>
      </c>
      <c r="Q124" s="12">
        <v>51080.004999999997</v>
      </c>
      <c r="R124" s="12">
        <v>59509.16</v>
      </c>
      <c r="S124" s="12">
        <v>74707.826000000001</v>
      </c>
      <c r="T124" s="12">
        <v>84451.766000000003</v>
      </c>
      <c r="U124" s="12">
        <v>92621.048999999999</v>
      </c>
      <c r="V124" s="12">
        <v>91937.028999999995</v>
      </c>
      <c r="W124" s="12">
        <v>82881.663</v>
      </c>
      <c r="X124" s="12">
        <v>72246.096000000005</v>
      </c>
      <c r="Y124" s="12">
        <v>62667.436000000002</v>
      </c>
      <c r="AA124" s="2">
        <f>IFERROR(INDEX('Holiday Schedule'!$D$3:$D$24,MATCH(A124,'Holiday Schedule'!$C$3:$C$24,0)),0)</f>
        <v>0</v>
      </c>
      <c r="AB124" s="2">
        <f t="shared" si="8"/>
        <v>5</v>
      </c>
      <c r="AC124" s="2">
        <f t="shared" si="9"/>
        <v>1109139.8759999999</v>
      </c>
      <c r="AD124" s="5">
        <f t="shared" si="10"/>
        <v>513764.47999999975</v>
      </c>
      <c r="AE124" s="5">
        <f t="shared" si="11"/>
        <v>1622904.3559999997</v>
      </c>
      <c r="AG124" s="2">
        <f t="shared" si="12"/>
        <v>4</v>
      </c>
      <c r="AH124" s="2">
        <f t="shared" si="13"/>
        <v>2024</v>
      </c>
      <c r="AJ124" s="5">
        <f t="shared" si="14"/>
        <v>92621.048999999999</v>
      </c>
      <c r="AK124" s="2">
        <f t="shared" si="15"/>
        <v>20</v>
      </c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BC124" s="5"/>
      <c r="BD124" s="5"/>
      <c r="BE124" s="5"/>
      <c r="BJ124" s="5"/>
    </row>
    <row r="125" spans="1:62" ht="15.75" x14ac:dyDescent="0.25">
      <c r="A125" s="18">
        <v>45408</v>
      </c>
      <c r="B125" s="12">
        <v>58534.182000000001</v>
      </c>
      <c r="C125" s="12">
        <v>56551.087</v>
      </c>
      <c r="D125" s="12">
        <v>54949.966999999997</v>
      </c>
      <c r="E125" s="12">
        <v>57076.735000000001</v>
      </c>
      <c r="F125" s="12">
        <v>59557.065999999999</v>
      </c>
      <c r="G125" s="12">
        <v>68437.296000000002</v>
      </c>
      <c r="H125" s="12">
        <v>82046.592000000004</v>
      </c>
      <c r="I125" s="12">
        <v>80337.384000000005</v>
      </c>
      <c r="J125" s="12">
        <v>69280.592999999993</v>
      </c>
      <c r="K125" s="12">
        <v>61955.754000000001</v>
      </c>
      <c r="L125" s="12">
        <v>58077.074999999997</v>
      </c>
      <c r="M125" s="12">
        <v>52698.067000000003</v>
      </c>
      <c r="N125" s="12">
        <v>51202.396999999997</v>
      </c>
      <c r="O125" s="12">
        <v>47149.614000000001</v>
      </c>
      <c r="P125" s="12">
        <v>45858.29</v>
      </c>
      <c r="Q125" s="12">
        <v>47960.076999999997</v>
      </c>
      <c r="R125" s="12">
        <v>55842.76</v>
      </c>
      <c r="S125" s="12">
        <v>70097.289000000004</v>
      </c>
      <c r="T125" s="12">
        <v>78496.335999999996</v>
      </c>
      <c r="U125" s="12">
        <v>85049.053</v>
      </c>
      <c r="V125" s="12">
        <v>85457.085999999996</v>
      </c>
      <c r="W125" s="12">
        <v>77489.539999999994</v>
      </c>
      <c r="X125" s="12">
        <v>68619.180999999997</v>
      </c>
      <c r="Y125" s="12">
        <v>60017.828999999998</v>
      </c>
      <c r="AA125" s="2">
        <f>IFERROR(INDEX('Holiday Schedule'!$D$3:$D$24,MATCH(A125,'Holiday Schedule'!$C$3:$C$24,0)),0)</f>
        <v>0</v>
      </c>
      <c r="AB125" s="2">
        <f t="shared" si="8"/>
        <v>6</v>
      </c>
      <c r="AC125" s="2">
        <f t="shared" si="9"/>
        <v>1035570.4959999999</v>
      </c>
      <c r="AD125" s="5">
        <f t="shared" si="10"/>
        <v>497170.75400000007</v>
      </c>
      <c r="AE125" s="5">
        <f t="shared" si="11"/>
        <v>1532741.25</v>
      </c>
      <c r="AG125" s="2">
        <f t="shared" si="12"/>
        <v>4</v>
      </c>
      <c r="AH125" s="2">
        <f t="shared" si="13"/>
        <v>2024</v>
      </c>
      <c r="AJ125" s="5">
        <f t="shared" si="14"/>
        <v>85457.085999999996</v>
      </c>
      <c r="AK125" s="2">
        <f t="shared" si="15"/>
        <v>21</v>
      </c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BC125" s="5"/>
      <c r="BD125" s="5"/>
      <c r="BE125" s="5"/>
      <c r="BJ125" s="5"/>
    </row>
    <row r="126" spans="1:62" ht="15.75" x14ac:dyDescent="0.25">
      <c r="A126" s="18">
        <v>45409</v>
      </c>
      <c r="B126" s="12">
        <v>55813.656999999999</v>
      </c>
      <c r="C126" s="12">
        <v>53430.285000000003</v>
      </c>
      <c r="D126" s="12">
        <v>54694.082999999999</v>
      </c>
      <c r="E126" s="12">
        <v>53991.616999999998</v>
      </c>
      <c r="F126" s="12">
        <v>55381.097999999998</v>
      </c>
      <c r="G126" s="12">
        <v>60670.802000000003</v>
      </c>
      <c r="H126" s="12">
        <v>68511.741999999998</v>
      </c>
      <c r="I126" s="12">
        <v>70498.312999999995</v>
      </c>
      <c r="J126" s="12">
        <v>64664.214</v>
      </c>
      <c r="K126" s="12">
        <v>60437.464</v>
      </c>
      <c r="L126" s="12">
        <v>54936.004999999997</v>
      </c>
      <c r="M126" s="12">
        <v>49852.760999999999</v>
      </c>
      <c r="N126" s="12">
        <v>48466.256000000001</v>
      </c>
      <c r="O126" s="12">
        <v>45315.436999999998</v>
      </c>
      <c r="P126" s="12">
        <v>43558.855000000003</v>
      </c>
      <c r="Q126" s="12">
        <v>45997.341999999997</v>
      </c>
      <c r="R126" s="12">
        <v>55400.434000000001</v>
      </c>
      <c r="S126" s="12">
        <v>68202.317999999999</v>
      </c>
      <c r="T126" s="12">
        <v>76360.445000000007</v>
      </c>
      <c r="U126" s="12">
        <v>83354.673999999999</v>
      </c>
      <c r="V126" s="12">
        <v>82568.150999999998</v>
      </c>
      <c r="W126" s="12">
        <v>74394.399000000005</v>
      </c>
      <c r="X126" s="12">
        <v>65129.633999999998</v>
      </c>
      <c r="Y126" s="12">
        <v>57378.945</v>
      </c>
      <c r="AA126" s="2">
        <f>IFERROR(INDEX('Holiday Schedule'!$D$3:$D$24,MATCH(A126,'Holiday Schedule'!$C$3:$C$24,0)),0)</f>
        <v>0</v>
      </c>
      <c r="AB126" s="2">
        <f t="shared" si="8"/>
        <v>7</v>
      </c>
      <c r="AC126" s="2">
        <f t="shared" si="9"/>
        <v>0</v>
      </c>
      <c r="AD126" s="5">
        <f t="shared" si="10"/>
        <v>1449008.9310000003</v>
      </c>
      <c r="AE126" s="5">
        <f t="shared" si="11"/>
        <v>1449008.9310000003</v>
      </c>
      <c r="AG126" s="2">
        <f t="shared" si="12"/>
        <v>4</v>
      </c>
      <c r="AH126" s="2">
        <f t="shared" si="13"/>
        <v>2024</v>
      </c>
      <c r="AJ126" s="5">
        <f t="shared" si="14"/>
        <v>83354.673999999999</v>
      </c>
      <c r="AK126" s="2">
        <f t="shared" si="15"/>
        <v>20</v>
      </c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BC126" s="5"/>
      <c r="BD126" s="5"/>
      <c r="BE126" s="5"/>
      <c r="BJ126" s="5"/>
    </row>
    <row r="127" spans="1:62" ht="15.75" x14ac:dyDescent="0.25">
      <c r="A127" s="18">
        <v>45410</v>
      </c>
      <c r="B127" s="12">
        <v>51428.262000000002</v>
      </c>
      <c r="C127" s="12">
        <v>48965.154000000002</v>
      </c>
      <c r="D127" s="12">
        <v>50347.993999999999</v>
      </c>
      <c r="E127" s="12">
        <v>48403.43</v>
      </c>
      <c r="F127" s="12">
        <v>49800.857000000004</v>
      </c>
      <c r="G127" s="12">
        <v>53823.074999999997</v>
      </c>
      <c r="H127" s="12">
        <v>60744.038999999997</v>
      </c>
      <c r="I127" s="12">
        <v>64186.046999999999</v>
      </c>
      <c r="J127" s="12">
        <v>62041.120000000003</v>
      </c>
      <c r="K127" s="12">
        <v>60403.974999999999</v>
      </c>
      <c r="L127" s="12">
        <v>60656.25</v>
      </c>
      <c r="M127" s="12">
        <v>59677.462</v>
      </c>
      <c r="N127" s="12">
        <v>60856.421999999999</v>
      </c>
      <c r="O127" s="12">
        <v>56999.923999999999</v>
      </c>
      <c r="P127" s="12">
        <v>53857.315000000002</v>
      </c>
      <c r="Q127" s="12">
        <v>56703.667000000001</v>
      </c>
      <c r="R127" s="12">
        <v>68026.646999999997</v>
      </c>
      <c r="S127" s="12">
        <v>80824.413</v>
      </c>
      <c r="T127" s="12">
        <v>87050.574999999997</v>
      </c>
      <c r="U127" s="12">
        <v>91211.892999999996</v>
      </c>
      <c r="V127" s="12">
        <v>86705.903999999995</v>
      </c>
      <c r="W127" s="12">
        <v>75292.615999999995</v>
      </c>
      <c r="X127" s="12">
        <v>64168.91</v>
      </c>
      <c r="Y127" s="12">
        <v>55465.864999999998</v>
      </c>
      <c r="AA127" s="2">
        <f>IFERROR(INDEX('Holiday Schedule'!$D$3:$D$24,MATCH(A127,'Holiday Schedule'!$C$3:$C$24,0)),0)</f>
        <v>0</v>
      </c>
      <c r="AB127" s="2">
        <f t="shared" si="8"/>
        <v>1</v>
      </c>
      <c r="AC127" s="2">
        <f t="shared" si="9"/>
        <v>0</v>
      </c>
      <c r="AD127" s="5">
        <f t="shared" si="10"/>
        <v>1507641.8159999999</v>
      </c>
      <c r="AE127" s="5">
        <f t="shared" si="11"/>
        <v>1507641.8159999999</v>
      </c>
      <c r="AG127" s="2">
        <f t="shared" si="12"/>
        <v>4</v>
      </c>
      <c r="AH127" s="2">
        <f t="shared" si="13"/>
        <v>2024</v>
      </c>
      <c r="AJ127" s="5">
        <f t="shared" si="14"/>
        <v>91211.892999999996</v>
      </c>
      <c r="AK127" s="2">
        <f t="shared" si="15"/>
        <v>20</v>
      </c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BC127" s="5"/>
      <c r="BD127" s="5"/>
      <c r="BE127" s="5"/>
      <c r="BJ127" s="5"/>
    </row>
    <row r="128" spans="1:62" ht="15.75" x14ac:dyDescent="0.25">
      <c r="A128" s="18">
        <v>45411</v>
      </c>
      <c r="B128" s="12">
        <v>50057.375999999997</v>
      </c>
      <c r="C128" s="12">
        <v>47690.150999999998</v>
      </c>
      <c r="D128" s="12">
        <v>46256.940999999999</v>
      </c>
      <c r="E128" s="12">
        <v>47672.894</v>
      </c>
      <c r="F128" s="12">
        <v>49828.898999999998</v>
      </c>
      <c r="G128" s="12">
        <v>58273.864000000001</v>
      </c>
      <c r="H128" s="12">
        <v>71979.433000000005</v>
      </c>
      <c r="I128" s="12">
        <v>71640.264999999999</v>
      </c>
      <c r="J128" s="12">
        <v>64688.728000000003</v>
      </c>
      <c r="K128" s="12">
        <v>57753.773999999998</v>
      </c>
      <c r="L128" s="12">
        <v>53744.663999999997</v>
      </c>
      <c r="M128" s="12">
        <v>49549.690999999999</v>
      </c>
      <c r="N128" s="12">
        <v>48406.315999999999</v>
      </c>
      <c r="O128" s="12">
        <v>46300.658000000003</v>
      </c>
      <c r="P128" s="12">
        <v>44417.345999999998</v>
      </c>
      <c r="Q128" s="12">
        <v>47383.633000000002</v>
      </c>
      <c r="R128" s="12">
        <v>56009.665000000001</v>
      </c>
      <c r="S128" s="12">
        <v>69353.801999999996</v>
      </c>
      <c r="T128" s="12">
        <v>76900.751000000004</v>
      </c>
      <c r="U128" s="12">
        <v>86374.777000000002</v>
      </c>
      <c r="V128" s="12">
        <v>83168.296000000002</v>
      </c>
      <c r="W128" s="12">
        <v>72286.627999999997</v>
      </c>
      <c r="X128" s="12">
        <v>62627.92</v>
      </c>
      <c r="Y128" s="12">
        <v>52670.85</v>
      </c>
      <c r="AA128" s="2">
        <f>IFERROR(INDEX('Holiday Schedule'!$D$3:$D$24,MATCH(A128,'Holiday Schedule'!$C$3:$C$24,0)),0)</f>
        <v>0</v>
      </c>
      <c r="AB128" s="2">
        <f t="shared" si="8"/>
        <v>2</v>
      </c>
      <c r="AC128" s="2">
        <f t="shared" si="9"/>
        <v>990606.91400000022</v>
      </c>
      <c r="AD128" s="5">
        <f t="shared" si="10"/>
        <v>424430.40800000017</v>
      </c>
      <c r="AE128" s="5">
        <f t="shared" si="11"/>
        <v>1415037.3220000004</v>
      </c>
      <c r="AG128" s="2">
        <f t="shared" si="12"/>
        <v>4</v>
      </c>
      <c r="AH128" s="2">
        <f t="shared" si="13"/>
        <v>2024</v>
      </c>
      <c r="AJ128" s="5">
        <f t="shared" si="14"/>
        <v>86374.777000000002</v>
      </c>
      <c r="AK128" s="2">
        <f t="shared" si="15"/>
        <v>20</v>
      </c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BC128" s="5"/>
      <c r="BD128" s="5"/>
      <c r="BE128" s="5"/>
      <c r="BJ128" s="5"/>
    </row>
    <row r="129" spans="1:62" ht="15.75" x14ac:dyDescent="0.25">
      <c r="A129" s="18">
        <v>45412</v>
      </c>
      <c r="B129" s="12">
        <v>49134.646999999997</v>
      </c>
      <c r="C129" s="12">
        <v>46748.476000000002</v>
      </c>
      <c r="D129" s="12">
        <v>45836.553999999996</v>
      </c>
      <c r="E129" s="12">
        <v>46875.167000000001</v>
      </c>
      <c r="F129" s="12">
        <v>50403.985999999997</v>
      </c>
      <c r="G129" s="12">
        <v>57953.985000000001</v>
      </c>
      <c r="H129" s="12">
        <v>71950.384999999995</v>
      </c>
      <c r="I129" s="12">
        <v>71675.865000000005</v>
      </c>
      <c r="J129" s="12">
        <v>63752.62</v>
      </c>
      <c r="K129" s="12">
        <v>57533.33</v>
      </c>
      <c r="L129" s="12">
        <v>53654.637999999999</v>
      </c>
      <c r="M129" s="12">
        <v>50383.716999999997</v>
      </c>
      <c r="N129" s="12">
        <v>51407.707999999999</v>
      </c>
      <c r="O129" s="12">
        <v>49005.527999999998</v>
      </c>
      <c r="P129" s="12">
        <v>47381.148000000001</v>
      </c>
      <c r="Q129" s="12">
        <v>51737.250999999997</v>
      </c>
      <c r="R129" s="12">
        <v>61249.718999999997</v>
      </c>
      <c r="S129" s="12">
        <v>74901.510999999999</v>
      </c>
      <c r="T129" s="12">
        <v>82508.053</v>
      </c>
      <c r="U129" s="12">
        <v>87305.085000000006</v>
      </c>
      <c r="V129" s="12">
        <v>82763.551999999996</v>
      </c>
      <c r="W129" s="12">
        <v>73018.13</v>
      </c>
      <c r="X129" s="12">
        <v>61319.722000000002</v>
      </c>
      <c r="Y129" s="12">
        <v>52942.042000000001</v>
      </c>
      <c r="AA129" s="2">
        <f>IFERROR(INDEX('Holiday Schedule'!$D$3:$D$24,MATCH(A129,'Holiday Schedule'!$C$3:$C$24,0)),0)</f>
        <v>0</v>
      </c>
      <c r="AB129" s="2">
        <f t="shared" si="8"/>
        <v>3</v>
      </c>
      <c r="AC129" s="2">
        <f t="shared" si="9"/>
        <v>1019597.5769999998</v>
      </c>
      <c r="AD129" s="5">
        <f t="shared" si="10"/>
        <v>421845.24200000032</v>
      </c>
      <c r="AE129" s="5">
        <f t="shared" si="11"/>
        <v>1441442.8190000001</v>
      </c>
      <c r="AG129" s="2">
        <f t="shared" si="12"/>
        <v>4</v>
      </c>
      <c r="AH129" s="2">
        <f t="shared" si="13"/>
        <v>2024</v>
      </c>
      <c r="AJ129" s="5">
        <f t="shared" si="14"/>
        <v>87305.085000000006</v>
      </c>
      <c r="AK129" s="2">
        <f t="shared" si="15"/>
        <v>20</v>
      </c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BC129" s="5"/>
      <c r="BD129" s="5"/>
      <c r="BE129" s="5"/>
      <c r="BJ129" s="5"/>
    </row>
    <row r="130" spans="1:62" ht="15.75" x14ac:dyDescent="0.25">
      <c r="A130" s="18">
        <v>45413</v>
      </c>
      <c r="B130" s="12">
        <v>48701.387000000002</v>
      </c>
      <c r="C130" s="12">
        <v>45792.233999999997</v>
      </c>
      <c r="D130" s="12">
        <v>44692.311999999998</v>
      </c>
      <c r="E130" s="12">
        <v>44860.243000000002</v>
      </c>
      <c r="F130" s="12">
        <v>48558.84</v>
      </c>
      <c r="G130" s="12">
        <v>58408.572999999997</v>
      </c>
      <c r="H130" s="12">
        <v>72530.468999999997</v>
      </c>
      <c r="I130" s="12">
        <v>77778.755999999994</v>
      </c>
      <c r="J130" s="12">
        <v>69788.248000000007</v>
      </c>
      <c r="K130" s="12">
        <v>66286.964000000007</v>
      </c>
      <c r="L130" s="12">
        <v>60703.999000000003</v>
      </c>
      <c r="M130" s="12">
        <v>54635.088000000003</v>
      </c>
      <c r="N130" s="12">
        <v>54075.563000000002</v>
      </c>
      <c r="O130" s="12">
        <v>49510.758999999998</v>
      </c>
      <c r="P130" s="12">
        <v>47382.211000000003</v>
      </c>
      <c r="Q130" s="12">
        <v>52709.114000000001</v>
      </c>
      <c r="R130" s="12">
        <v>61290.62</v>
      </c>
      <c r="S130" s="12">
        <v>69856.339000000007</v>
      </c>
      <c r="T130" s="12">
        <v>79128.339000000007</v>
      </c>
      <c r="U130" s="12">
        <v>84789.57</v>
      </c>
      <c r="V130" s="12">
        <v>86805.570999999996</v>
      </c>
      <c r="W130" s="12">
        <v>76803.918999999994</v>
      </c>
      <c r="X130" s="12">
        <v>64859.012999999999</v>
      </c>
      <c r="Y130" s="12">
        <v>54624.807999999997</v>
      </c>
      <c r="AA130" s="2">
        <f>IFERROR(INDEX('Holiday Schedule'!$D$3:$D$24,MATCH(A130,'Holiday Schedule'!$C$3:$C$24,0)),0)</f>
        <v>0</v>
      </c>
      <c r="AB130" s="2">
        <f t="shared" si="8"/>
        <v>4</v>
      </c>
      <c r="AC130" s="2">
        <f t="shared" si="9"/>
        <v>1056404.0730000001</v>
      </c>
      <c r="AD130" s="5">
        <f t="shared" si="10"/>
        <v>418168.86599999969</v>
      </c>
      <c r="AE130" s="5">
        <f t="shared" si="11"/>
        <v>1474572.9389999998</v>
      </c>
      <c r="AG130" s="2">
        <f t="shared" si="12"/>
        <v>5</v>
      </c>
      <c r="AH130" s="2">
        <f t="shared" si="13"/>
        <v>2024</v>
      </c>
      <c r="AJ130" s="5">
        <f t="shared" si="14"/>
        <v>86805.570999999996</v>
      </c>
      <c r="AK130" s="2">
        <f t="shared" si="15"/>
        <v>21</v>
      </c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BC130" s="5"/>
      <c r="BD130" s="5"/>
      <c r="BE130" s="5"/>
      <c r="BJ130" s="5"/>
    </row>
    <row r="131" spans="1:62" ht="15.75" x14ac:dyDescent="0.25">
      <c r="A131" s="18">
        <v>45414</v>
      </c>
      <c r="B131" s="12">
        <v>50204.951999999997</v>
      </c>
      <c r="C131" s="12">
        <v>47852.737999999998</v>
      </c>
      <c r="D131" s="12">
        <v>45529.262000000002</v>
      </c>
      <c r="E131" s="12">
        <v>46832.038999999997</v>
      </c>
      <c r="F131" s="12">
        <v>49508.627</v>
      </c>
      <c r="G131" s="12">
        <v>59613.046999999999</v>
      </c>
      <c r="H131" s="12">
        <v>72545.279999999999</v>
      </c>
      <c r="I131" s="12">
        <v>76955.307000000001</v>
      </c>
      <c r="J131" s="12">
        <v>71857.251999999993</v>
      </c>
      <c r="K131" s="12">
        <v>70246.547000000006</v>
      </c>
      <c r="L131" s="12">
        <v>70299.210999999996</v>
      </c>
      <c r="M131" s="12">
        <v>65043.661999999997</v>
      </c>
      <c r="N131" s="12">
        <v>62149</v>
      </c>
      <c r="O131" s="12">
        <v>62015.593000000001</v>
      </c>
      <c r="P131" s="12">
        <v>61183.114999999998</v>
      </c>
      <c r="Q131" s="12">
        <v>65417.184999999998</v>
      </c>
      <c r="R131" s="12">
        <v>71948.456999999995</v>
      </c>
      <c r="S131" s="12">
        <v>81107.547999999995</v>
      </c>
      <c r="T131" s="12">
        <v>86990.813999999998</v>
      </c>
      <c r="U131" s="12">
        <v>90100.338000000003</v>
      </c>
      <c r="V131" s="12">
        <v>89275.672000000006</v>
      </c>
      <c r="W131" s="12">
        <v>79283.09</v>
      </c>
      <c r="X131" s="12">
        <v>66319.118000000002</v>
      </c>
      <c r="Y131" s="12">
        <v>56577.266000000003</v>
      </c>
      <c r="AA131" s="2">
        <f>IFERROR(INDEX('Holiday Schedule'!$D$3:$D$24,MATCH(A131,'Holiday Schedule'!$C$3:$C$24,0)),0)</f>
        <v>0</v>
      </c>
      <c r="AB131" s="2">
        <f t="shared" si="8"/>
        <v>5</v>
      </c>
      <c r="AC131" s="2">
        <f t="shared" si="9"/>
        <v>1170191.909</v>
      </c>
      <c r="AD131" s="5">
        <f t="shared" si="10"/>
        <v>428663.21100000013</v>
      </c>
      <c r="AE131" s="5">
        <f t="shared" si="11"/>
        <v>1598855.12</v>
      </c>
      <c r="AG131" s="2">
        <f t="shared" si="12"/>
        <v>5</v>
      </c>
      <c r="AH131" s="2">
        <f t="shared" si="13"/>
        <v>2024</v>
      </c>
      <c r="AJ131" s="5">
        <f t="shared" si="14"/>
        <v>90100.338000000003</v>
      </c>
      <c r="AK131" s="2">
        <f t="shared" si="15"/>
        <v>20</v>
      </c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BC131" s="5"/>
      <c r="BD131" s="5"/>
      <c r="BE131" s="5"/>
      <c r="BJ131" s="5"/>
    </row>
    <row r="132" spans="1:62" ht="15.75" x14ac:dyDescent="0.25">
      <c r="A132" s="18">
        <v>45415</v>
      </c>
      <c r="B132" s="12">
        <v>50858.36</v>
      </c>
      <c r="C132" s="12">
        <v>47851.966</v>
      </c>
      <c r="D132" s="12">
        <v>46674.021000000001</v>
      </c>
      <c r="E132" s="12">
        <v>47221.089</v>
      </c>
      <c r="F132" s="12">
        <v>49996.474000000002</v>
      </c>
      <c r="G132" s="12">
        <v>60358.171000000002</v>
      </c>
      <c r="H132" s="12">
        <v>72668.623000000007</v>
      </c>
      <c r="I132" s="12">
        <v>73309.975999999995</v>
      </c>
      <c r="J132" s="12">
        <v>62614.381999999998</v>
      </c>
      <c r="K132" s="12">
        <v>57497.078999999998</v>
      </c>
      <c r="L132" s="12">
        <v>53915.232000000004</v>
      </c>
      <c r="M132" s="12">
        <v>53623.987000000001</v>
      </c>
      <c r="N132" s="12">
        <v>51032.614000000001</v>
      </c>
      <c r="O132" s="12">
        <v>47328.355000000003</v>
      </c>
      <c r="P132" s="12">
        <v>45458.631000000001</v>
      </c>
      <c r="Q132" s="12">
        <v>50578.413999999997</v>
      </c>
      <c r="R132" s="12">
        <v>57403.656000000003</v>
      </c>
      <c r="S132" s="12">
        <v>67804.322</v>
      </c>
      <c r="T132" s="12">
        <v>75814.588000000003</v>
      </c>
      <c r="U132" s="12">
        <v>81071.922999999995</v>
      </c>
      <c r="V132" s="12">
        <v>83316.368000000002</v>
      </c>
      <c r="W132" s="12">
        <v>75347.985000000001</v>
      </c>
      <c r="X132" s="12">
        <v>63834.010999999999</v>
      </c>
      <c r="Y132" s="12">
        <v>54592.578999999998</v>
      </c>
      <c r="AA132" s="2">
        <f>IFERROR(INDEX('Holiday Schedule'!$D$3:$D$24,MATCH(A132,'Holiday Schedule'!$C$3:$C$24,0)),0)</f>
        <v>0</v>
      </c>
      <c r="AB132" s="2">
        <f t="shared" si="8"/>
        <v>6</v>
      </c>
      <c r="AC132" s="2">
        <f t="shared" si="9"/>
        <v>999951.52300000004</v>
      </c>
      <c r="AD132" s="5">
        <f t="shared" si="10"/>
        <v>430221.28299999982</v>
      </c>
      <c r="AE132" s="5">
        <f t="shared" si="11"/>
        <v>1430172.8059999999</v>
      </c>
      <c r="AG132" s="2">
        <f t="shared" si="12"/>
        <v>5</v>
      </c>
      <c r="AH132" s="2">
        <f t="shared" si="13"/>
        <v>2024</v>
      </c>
      <c r="AJ132" s="5">
        <f t="shared" si="14"/>
        <v>83316.368000000002</v>
      </c>
      <c r="AK132" s="2">
        <f t="shared" si="15"/>
        <v>21</v>
      </c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BC132" s="5"/>
      <c r="BD132" s="5"/>
      <c r="BE132" s="5"/>
      <c r="BJ132" s="5"/>
    </row>
    <row r="133" spans="1:62" ht="15.75" x14ac:dyDescent="0.25">
      <c r="A133" s="18">
        <v>45416</v>
      </c>
      <c r="B133" s="12">
        <v>50678.703999999998</v>
      </c>
      <c r="C133" s="12">
        <v>47497.118999999999</v>
      </c>
      <c r="D133" s="12">
        <v>45799.061999999998</v>
      </c>
      <c r="E133" s="12">
        <v>46089.771999999997</v>
      </c>
      <c r="F133" s="12">
        <v>47108.197</v>
      </c>
      <c r="G133" s="12">
        <v>53498.196000000004</v>
      </c>
      <c r="H133" s="12">
        <v>61377.506000000001</v>
      </c>
      <c r="I133" s="12">
        <v>65378.3</v>
      </c>
      <c r="J133" s="12">
        <v>63192.712</v>
      </c>
      <c r="K133" s="12">
        <v>60685.396000000001</v>
      </c>
      <c r="L133" s="12">
        <v>54766.15</v>
      </c>
      <c r="M133" s="12">
        <v>52546.356</v>
      </c>
      <c r="N133" s="12">
        <v>51593.464999999997</v>
      </c>
      <c r="O133" s="12">
        <v>49480.983999999997</v>
      </c>
      <c r="P133" s="12">
        <v>50673.489000000001</v>
      </c>
      <c r="Q133" s="12">
        <v>54859.843999999997</v>
      </c>
      <c r="R133" s="12">
        <v>63439.584999999999</v>
      </c>
      <c r="S133" s="12">
        <v>72219.345000000001</v>
      </c>
      <c r="T133" s="12">
        <v>78629.354000000007</v>
      </c>
      <c r="U133" s="12">
        <v>83060.567999999999</v>
      </c>
      <c r="V133" s="12">
        <v>82935.311000000002</v>
      </c>
      <c r="W133" s="12">
        <v>73832.510999999999</v>
      </c>
      <c r="X133" s="12">
        <v>64377.063000000002</v>
      </c>
      <c r="Y133" s="12">
        <v>54646.203999999998</v>
      </c>
      <c r="AA133" s="2">
        <f>IFERROR(INDEX('Holiday Schedule'!$D$3:$D$24,MATCH(A133,'Holiday Schedule'!$C$3:$C$24,0)),0)</f>
        <v>0</v>
      </c>
      <c r="AB133" s="2">
        <f t="shared" si="8"/>
        <v>7</v>
      </c>
      <c r="AC133" s="2">
        <f t="shared" si="9"/>
        <v>0</v>
      </c>
      <c r="AD133" s="5">
        <f t="shared" si="10"/>
        <v>1428365.193</v>
      </c>
      <c r="AE133" s="5">
        <f t="shared" si="11"/>
        <v>1428365.193</v>
      </c>
      <c r="AG133" s="2">
        <f t="shared" si="12"/>
        <v>5</v>
      </c>
      <c r="AH133" s="2">
        <f t="shared" si="13"/>
        <v>2024</v>
      </c>
      <c r="AJ133" s="5">
        <f t="shared" si="14"/>
        <v>83060.567999999999</v>
      </c>
      <c r="AK133" s="2">
        <f t="shared" si="15"/>
        <v>20</v>
      </c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BC133" s="5"/>
      <c r="BD133" s="5"/>
      <c r="BE133" s="5"/>
      <c r="BJ133" s="5"/>
    </row>
    <row r="134" spans="1:62" ht="15.75" x14ac:dyDescent="0.25">
      <c r="A134" s="18">
        <v>45417</v>
      </c>
      <c r="B134" s="12">
        <v>49732.665000000001</v>
      </c>
      <c r="C134" s="12">
        <v>46272.88</v>
      </c>
      <c r="D134" s="12">
        <v>44806.786</v>
      </c>
      <c r="E134" s="12">
        <v>44392.245999999999</v>
      </c>
      <c r="F134" s="12">
        <v>45673.495000000003</v>
      </c>
      <c r="G134" s="12">
        <v>50682.061000000002</v>
      </c>
      <c r="H134" s="12">
        <v>58258.694000000003</v>
      </c>
      <c r="I134" s="12">
        <v>63426.610999999997</v>
      </c>
      <c r="J134" s="12">
        <v>61843.419000000002</v>
      </c>
      <c r="K134" s="12">
        <v>64172.406000000003</v>
      </c>
      <c r="L134" s="12">
        <v>58672.156000000003</v>
      </c>
      <c r="M134" s="12">
        <v>60142.29</v>
      </c>
      <c r="N134" s="12">
        <v>56085.966999999997</v>
      </c>
      <c r="O134" s="12">
        <v>54501.016000000003</v>
      </c>
      <c r="P134" s="12">
        <v>55030.533000000003</v>
      </c>
      <c r="Q134" s="12">
        <v>63013.993999999999</v>
      </c>
      <c r="R134" s="12">
        <v>71615.551000000007</v>
      </c>
      <c r="S134" s="12">
        <v>82374.3</v>
      </c>
      <c r="T134" s="12">
        <v>87396.561000000002</v>
      </c>
      <c r="U134" s="12">
        <v>92691.354000000007</v>
      </c>
      <c r="V134" s="12">
        <v>90979.555999999997</v>
      </c>
      <c r="W134" s="12">
        <v>78014.842000000004</v>
      </c>
      <c r="X134" s="12">
        <v>66546.922999999995</v>
      </c>
      <c r="Y134" s="12">
        <v>55498.201999999997</v>
      </c>
      <c r="AA134" s="2">
        <f>IFERROR(INDEX('Holiday Schedule'!$D$3:$D$24,MATCH(A134,'Holiday Schedule'!$C$3:$C$24,0)),0)</f>
        <v>0</v>
      </c>
      <c r="AB134" s="2">
        <f t="shared" si="8"/>
        <v>1</v>
      </c>
      <c r="AC134" s="2">
        <f t="shared" si="9"/>
        <v>0</v>
      </c>
      <c r="AD134" s="5">
        <f t="shared" si="10"/>
        <v>1501824.5079999999</v>
      </c>
      <c r="AE134" s="5">
        <f t="shared" si="11"/>
        <v>1501824.5079999999</v>
      </c>
      <c r="AG134" s="2">
        <f t="shared" si="12"/>
        <v>5</v>
      </c>
      <c r="AH134" s="2">
        <f t="shared" si="13"/>
        <v>2024</v>
      </c>
      <c r="AJ134" s="5">
        <f t="shared" si="14"/>
        <v>92691.354000000007</v>
      </c>
      <c r="AK134" s="2">
        <f t="shared" si="15"/>
        <v>20</v>
      </c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BC134" s="5"/>
      <c r="BD134" s="5"/>
      <c r="BE134" s="5"/>
      <c r="BJ134" s="5"/>
    </row>
    <row r="135" spans="1:62" ht="15.75" x14ac:dyDescent="0.25">
      <c r="A135" s="18">
        <v>45418</v>
      </c>
      <c r="B135" s="12">
        <v>50347.415999999997</v>
      </c>
      <c r="C135" s="12">
        <v>47550.203000000001</v>
      </c>
      <c r="D135" s="12">
        <v>45838.3</v>
      </c>
      <c r="E135" s="12">
        <v>45924.355000000003</v>
      </c>
      <c r="F135" s="12">
        <v>49552.241999999998</v>
      </c>
      <c r="G135" s="12">
        <v>59131.464</v>
      </c>
      <c r="H135" s="12">
        <v>73120.428</v>
      </c>
      <c r="I135" s="12">
        <v>77829.967999999993</v>
      </c>
      <c r="J135" s="12">
        <v>71353.731</v>
      </c>
      <c r="K135" s="12">
        <v>68857.148000000001</v>
      </c>
      <c r="L135" s="12">
        <v>63259.377999999997</v>
      </c>
      <c r="M135" s="12">
        <v>61629.8</v>
      </c>
      <c r="N135" s="12">
        <v>57072.883999999998</v>
      </c>
      <c r="O135" s="12">
        <v>54908.076000000001</v>
      </c>
      <c r="P135" s="12">
        <v>52482.792000000001</v>
      </c>
      <c r="Q135" s="12">
        <v>53658.135999999999</v>
      </c>
      <c r="R135" s="12">
        <v>57757.46</v>
      </c>
      <c r="S135" s="12">
        <v>68993.732999999993</v>
      </c>
      <c r="T135" s="12">
        <v>79094.766000000003</v>
      </c>
      <c r="U135" s="12">
        <v>85588.43</v>
      </c>
      <c r="V135" s="12">
        <v>86137.85</v>
      </c>
      <c r="W135" s="12">
        <v>76075.361999999994</v>
      </c>
      <c r="X135" s="12">
        <v>63941.345000000001</v>
      </c>
      <c r="Y135" s="12">
        <v>54139.004000000001</v>
      </c>
      <c r="AA135" s="2">
        <f>IFERROR(INDEX('Holiday Schedule'!$D$3:$D$24,MATCH(A135,'Holiday Schedule'!$C$3:$C$24,0)),0)</f>
        <v>0</v>
      </c>
      <c r="AB135" s="2">
        <f t="shared" si="8"/>
        <v>2</v>
      </c>
      <c r="AC135" s="2">
        <f t="shared" si="9"/>
        <v>1078640.8589999999</v>
      </c>
      <c r="AD135" s="5">
        <f t="shared" si="10"/>
        <v>425603.41200000001</v>
      </c>
      <c r="AE135" s="5">
        <f t="shared" si="11"/>
        <v>1504244.2709999999</v>
      </c>
      <c r="AG135" s="2">
        <f t="shared" si="12"/>
        <v>5</v>
      </c>
      <c r="AH135" s="2">
        <f t="shared" si="13"/>
        <v>2024</v>
      </c>
      <c r="AJ135" s="5">
        <f t="shared" si="14"/>
        <v>86137.85</v>
      </c>
      <c r="AK135" s="2">
        <f t="shared" si="15"/>
        <v>21</v>
      </c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BC135" s="5"/>
      <c r="BD135" s="5"/>
      <c r="BE135" s="5"/>
      <c r="BJ135" s="5"/>
    </row>
    <row r="136" spans="1:62" ht="15.75" x14ac:dyDescent="0.25">
      <c r="A136" s="18">
        <v>45419</v>
      </c>
      <c r="B136" s="12">
        <v>48549.885999999999</v>
      </c>
      <c r="C136" s="12">
        <v>46255.438999999998</v>
      </c>
      <c r="D136" s="12">
        <v>44422.942999999999</v>
      </c>
      <c r="E136" s="12">
        <v>44783.351999999999</v>
      </c>
      <c r="F136" s="12">
        <v>47944.84</v>
      </c>
      <c r="G136" s="12">
        <v>57410.014999999999</v>
      </c>
      <c r="H136" s="12">
        <v>69222.259000000005</v>
      </c>
      <c r="I136" s="12">
        <v>70594.152000000002</v>
      </c>
      <c r="J136" s="12">
        <v>59530.750999999997</v>
      </c>
      <c r="K136" s="12">
        <v>54312.85</v>
      </c>
      <c r="L136" s="12">
        <v>51737.741999999998</v>
      </c>
      <c r="M136" s="12">
        <v>50666.002999999997</v>
      </c>
      <c r="N136" s="12">
        <v>47891.264000000003</v>
      </c>
      <c r="O136" s="12">
        <v>45921.972999999998</v>
      </c>
      <c r="P136" s="12">
        <v>44795.332000000002</v>
      </c>
      <c r="Q136" s="12">
        <v>48538.798999999999</v>
      </c>
      <c r="R136" s="12">
        <v>55987.610999999997</v>
      </c>
      <c r="S136" s="12">
        <v>67203.786999999997</v>
      </c>
      <c r="T136" s="12">
        <v>77477.452000000005</v>
      </c>
      <c r="U136" s="12">
        <v>81671.591</v>
      </c>
      <c r="V136" s="12">
        <v>84450.993000000002</v>
      </c>
      <c r="W136" s="12">
        <v>73569.191999999995</v>
      </c>
      <c r="X136" s="12">
        <v>61630.968000000001</v>
      </c>
      <c r="Y136" s="12">
        <v>51981.142</v>
      </c>
      <c r="AA136" s="2">
        <f>IFERROR(INDEX('Holiday Schedule'!$D$3:$D$24,MATCH(A136,'Holiday Schedule'!$C$3:$C$24,0)),0)</f>
        <v>0</v>
      </c>
      <c r="AB136" s="2">
        <f t="shared" si="8"/>
        <v>3</v>
      </c>
      <c r="AC136" s="2">
        <f t="shared" si="9"/>
        <v>975980.4600000002</v>
      </c>
      <c r="AD136" s="5">
        <f t="shared" si="10"/>
        <v>410569.87599999993</v>
      </c>
      <c r="AE136" s="5">
        <f t="shared" si="11"/>
        <v>1386550.3360000001</v>
      </c>
      <c r="AG136" s="2">
        <f t="shared" si="12"/>
        <v>5</v>
      </c>
      <c r="AH136" s="2">
        <f t="shared" si="13"/>
        <v>2024</v>
      </c>
      <c r="AJ136" s="5">
        <f t="shared" si="14"/>
        <v>84450.993000000002</v>
      </c>
      <c r="AK136" s="2">
        <f t="shared" si="15"/>
        <v>21</v>
      </c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BC136" s="5"/>
      <c r="BD136" s="5"/>
      <c r="BE136" s="5"/>
      <c r="BJ136" s="5"/>
    </row>
    <row r="137" spans="1:62" ht="15.75" x14ac:dyDescent="0.25">
      <c r="A137" s="18">
        <v>45420</v>
      </c>
      <c r="B137" s="12">
        <v>46802.508000000002</v>
      </c>
      <c r="C137" s="12">
        <v>44282.544999999998</v>
      </c>
      <c r="D137" s="12">
        <v>43159.017999999996</v>
      </c>
      <c r="E137" s="12">
        <v>44033.591999999997</v>
      </c>
      <c r="F137" s="12">
        <v>46667.034</v>
      </c>
      <c r="G137" s="12">
        <v>56103.536999999997</v>
      </c>
      <c r="H137" s="12">
        <v>68945.630999999994</v>
      </c>
      <c r="I137" s="12">
        <v>69591.47</v>
      </c>
      <c r="J137" s="12">
        <v>60588.178999999996</v>
      </c>
      <c r="K137" s="12">
        <v>57424.7</v>
      </c>
      <c r="L137" s="12">
        <v>56025.601999999999</v>
      </c>
      <c r="M137" s="12">
        <v>55314.222999999998</v>
      </c>
      <c r="N137" s="12">
        <v>56598.713000000003</v>
      </c>
      <c r="O137" s="12">
        <v>56744.057999999997</v>
      </c>
      <c r="P137" s="12">
        <v>57913.472000000002</v>
      </c>
      <c r="Q137" s="12">
        <v>63356.322</v>
      </c>
      <c r="R137" s="12">
        <v>70987.566000000006</v>
      </c>
      <c r="S137" s="12">
        <v>80058.010999999999</v>
      </c>
      <c r="T137" s="12">
        <v>84187.630999999994</v>
      </c>
      <c r="U137" s="12">
        <v>87497.683999999994</v>
      </c>
      <c r="V137" s="12">
        <v>86317.032000000007</v>
      </c>
      <c r="W137" s="12">
        <v>76080.475000000006</v>
      </c>
      <c r="X137" s="12">
        <v>64537.525000000001</v>
      </c>
      <c r="Y137" s="12">
        <v>54693.190999999999</v>
      </c>
      <c r="AA137" s="2">
        <f>IFERROR(INDEX('Holiday Schedule'!$D$3:$D$24,MATCH(A137,'Holiday Schedule'!$C$3:$C$24,0)),0)</f>
        <v>0</v>
      </c>
      <c r="AB137" s="2">
        <f t="shared" si="8"/>
        <v>4</v>
      </c>
      <c r="AC137" s="2">
        <f t="shared" si="9"/>
        <v>1083222.6630000002</v>
      </c>
      <c r="AD137" s="5">
        <f t="shared" si="10"/>
        <v>404687.05599999987</v>
      </c>
      <c r="AE137" s="5">
        <f t="shared" si="11"/>
        <v>1487909.719</v>
      </c>
      <c r="AG137" s="2">
        <f t="shared" si="12"/>
        <v>5</v>
      </c>
      <c r="AH137" s="2">
        <f t="shared" si="13"/>
        <v>2024</v>
      </c>
      <c r="AJ137" s="5">
        <f t="shared" si="14"/>
        <v>87497.683999999994</v>
      </c>
      <c r="AK137" s="2">
        <f t="shared" si="15"/>
        <v>20</v>
      </c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BC137" s="5"/>
      <c r="BD137" s="5"/>
      <c r="BE137" s="5"/>
      <c r="BJ137" s="5"/>
    </row>
    <row r="138" spans="1:62" ht="15.75" x14ac:dyDescent="0.25">
      <c r="A138" s="18">
        <v>45421</v>
      </c>
      <c r="B138" s="12">
        <v>49887.411999999997</v>
      </c>
      <c r="C138" s="12">
        <v>46344.781000000003</v>
      </c>
      <c r="D138" s="12">
        <v>45500.896999999997</v>
      </c>
      <c r="E138" s="12">
        <v>45788.296999999999</v>
      </c>
      <c r="F138" s="12">
        <v>49252.83</v>
      </c>
      <c r="G138" s="12">
        <v>57965.4</v>
      </c>
      <c r="H138" s="12">
        <v>73444.490000000005</v>
      </c>
      <c r="I138" s="12">
        <v>78511.739000000001</v>
      </c>
      <c r="J138" s="12">
        <v>72893.354000000007</v>
      </c>
      <c r="K138" s="12">
        <v>70949.043000000005</v>
      </c>
      <c r="L138" s="12">
        <v>69222.024000000005</v>
      </c>
      <c r="M138" s="12">
        <v>68077.460999999996</v>
      </c>
      <c r="N138" s="12">
        <v>65462.74</v>
      </c>
      <c r="O138" s="12">
        <v>60416.1</v>
      </c>
      <c r="P138" s="12">
        <v>58879.362999999998</v>
      </c>
      <c r="Q138" s="12">
        <v>61753.089</v>
      </c>
      <c r="R138" s="12">
        <v>69243.623999999996</v>
      </c>
      <c r="S138" s="12">
        <v>78975.285999999993</v>
      </c>
      <c r="T138" s="12">
        <v>86141.517000000007</v>
      </c>
      <c r="U138" s="12">
        <v>89520.345000000001</v>
      </c>
      <c r="V138" s="12">
        <v>90232.445999999996</v>
      </c>
      <c r="W138" s="12">
        <v>80806.150999999998</v>
      </c>
      <c r="X138" s="12">
        <v>67560.540999999997</v>
      </c>
      <c r="Y138" s="12">
        <v>58617.425000000003</v>
      </c>
      <c r="AA138" s="2">
        <f>IFERROR(INDEX('Holiday Schedule'!$D$3:$D$24,MATCH(A138,'Holiday Schedule'!$C$3:$C$24,0)),0)</f>
        <v>0</v>
      </c>
      <c r="AB138" s="2">
        <f t="shared" ref="AB138:AB201" si="16">WEEKDAY(A138)</f>
        <v>5</v>
      </c>
      <c r="AC138" s="2">
        <f t="shared" ref="AC138:AC201" si="17">IF(AND(AB138&gt;1,AB138&lt;7,AA138&lt;1),SUM(I138:X138),0)</f>
        <v>1168644.8229999999</v>
      </c>
      <c r="AD138" s="5">
        <f t="shared" ref="AD138:AD201" si="18">AE138-AC138</f>
        <v>426801.53200000012</v>
      </c>
      <c r="AE138" s="5">
        <f t="shared" ref="AE138:AE201" si="19">SUM(B138:Y138)</f>
        <v>1595446.355</v>
      </c>
      <c r="AG138" s="2">
        <f t="shared" ref="AG138:AG201" si="20">MONTH(A138)</f>
        <v>5</v>
      </c>
      <c r="AH138" s="2">
        <f t="shared" ref="AH138:AH201" si="21">YEAR(A138)</f>
        <v>2024</v>
      </c>
      <c r="AJ138" s="5">
        <f t="shared" ref="AJ138:AJ201" si="22">MAX(B138:Y138)</f>
        <v>90232.445999999996</v>
      </c>
      <c r="AK138" s="2">
        <f t="shared" ref="AK138:AK201" si="23">IF(AE138&gt;0,INDEX(B$8:Y$8,MATCH(AJ138,B138:Y138,0)),"")</f>
        <v>21</v>
      </c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BC138" s="5"/>
      <c r="BD138" s="5"/>
      <c r="BE138" s="5"/>
      <c r="BJ138" s="5"/>
    </row>
    <row r="139" spans="1:62" ht="15.75" x14ac:dyDescent="0.25">
      <c r="A139" s="18">
        <v>45422</v>
      </c>
      <c r="B139" s="12">
        <v>52905.012999999999</v>
      </c>
      <c r="C139" s="12">
        <v>50774.080000000002</v>
      </c>
      <c r="D139" s="12">
        <v>48961.63</v>
      </c>
      <c r="E139" s="12">
        <v>50155.214</v>
      </c>
      <c r="F139" s="12">
        <v>53155.758999999998</v>
      </c>
      <c r="G139" s="12">
        <v>63420.165999999997</v>
      </c>
      <c r="H139" s="12">
        <v>75334.2</v>
      </c>
      <c r="I139" s="12">
        <v>74816.508000000002</v>
      </c>
      <c r="J139" s="12">
        <v>63289.923000000003</v>
      </c>
      <c r="K139" s="12">
        <v>58594.462</v>
      </c>
      <c r="L139" s="12">
        <v>55740.118999999999</v>
      </c>
      <c r="M139" s="12">
        <v>54915.917000000001</v>
      </c>
      <c r="N139" s="12">
        <v>51381.192000000003</v>
      </c>
      <c r="O139" s="12">
        <v>50632.031999999999</v>
      </c>
      <c r="P139" s="12">
        <v>49352.968000000001</v>
      </c>
      <c r="Q139" s="12">
        <v>53447.671000000002</v>
      </c>
      <c r="R139" s="12">
        <v>60582.925999999999</v>
      </c>
      <c r="S139" s="12">
        <v>69740.165999999997</v>
      </c>
      <c r="T139" s="12">
        <v>78754.168999999994</v>
      </c>
      <c r="U139" s="12">
        <v>82641.885999999999</v>
      </c>
      <c r="V139" s="12">
        <v>85702.811000000002</v>
      </c>
      <c r="W139" s="12">
        <v>76668.176000000007</v>
      </c>
      <c r="X139" s="12">
        <v>66584.951000000001</v>
      </c>
      <c r="Y139" s="12">
        <v>56168.349000000002</v>
      </c>
      <c r="AA139" s="2">
        <f>IFERROR(INDEX('Holiday Schedule'!$D$3:$D$24,MATCH(A139,'Holiday Schedule'!$C$3:$C$24,0)),0)</f>
        <v>0</v>
      </c>
      <c r="AB139" s="2">
        <f t="shared" si="16"/>
        <v>6</v>
      </c>
      <c r="AC139" s="2">
        <f t="shared" si="17"/>
        <v>1032845.877</v>
      </c>
      <c r="AD139" s="5">
        <f t="shared" si="18"/>
        <v>450874.41099999973</v>
      </c>
      <c r="AE139" s="5">
        <f t="shared" si="19"/>
        <v>1483720.2879999997</v>
      </c>
      <c r="AG139" s="2">
        <f t="shared" si="20"/>
        <v>5</v>
      </c>
      <c r="AH139" s="2">
        <f t="shared" si="21"/>
        <v>2024</v>
      </c>
      <c r="AJ139" s="5">
        <f t="shared" si="22"/>
        <v>85702.811000000002</v>
      </c>
      <c r="AK139" s="2">
        <f t="shared" si="23"/>
        <v>21</v>
      </c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BC139" s="5"/>
      <c r="BD139" s="5"/>
      <c r="BE139" s="5"/>
      <c r="BJ139" s="5"/>
    </row>
    <row r="140" spans="1:62" ht="15.75" x14ac:dyDescent="0.25">
      <c r="A140" s="18">
        <v>45423</v>
      </c>
      <c r="B140" s="12">
        <v>51349.296000000002</v>
      </c>
      <c r="C140" s="12">
        <v>47996.957000000002</v>
      </c>
      <c r="D140" s="12">
        <v>46707.995000000003</v>
      </c>
      <c r="E140" s="12">
        <v>46254.773000000001</v>
      </c>
      <c r="F140" s="12">
        <v>48090.292000000001</v>
      </c>
      <c r="G140" s="12">
        <v>53341.061999999998</v>
      </c>
      <c r="H140" s="12">
        <v>61623.15</v>
      </c>
      <c r="I140" s="12">
        <v>64627.224999999999</v>
      </c>
      <c r="J140" s="12">
        <v>61863.877</v>
      </c>
      <c r="K140" s="12">
        <v>63792.061999999998</v>
      </c>
      <c r="L140" s="12">
        <v>58794.593000000001</v>
      </c>
      <c r="M140" s="12">
        <v>56864.296999999999</v>
      </c>
      <c r="N140" s="12">
        <v>56089.252</v>
      </c>
      <c r="O140" s="12">
        <v>51837.788</v>
      </c>
      <c r="P140" s="12">
        <v>50524.928999999996</v>
      </c>
      <c r="Q140" s="12">
        <v>53593.985000000001</v>
      </c>
      <c r="R140" s="12">
        <v>61394.936999999998</v>
      </c>
      <c r="S140" s="12">
        <v>71404.467000000004</v>
      </c>
      <c r="T140" s="12">
        <v>79073.807000000001</v>
      </c>
      <c r="U140" s="12">
        <v>83939.986000000004</v>
      </c>
      <c r="V140" s="12">
        <v>84605.422999999995</v>
      </c>
      <c r="W140" s="12">
        <v>75616.913</v>
      </c>
      <c r="X140" s="12">
        <v>65725.438999999998</v>
      </c>
      <c r="Y140" s="12">
        <v>57205.517</v>
      </c>
      <c r="AA140" s="2">
        <f>IFERROR(INDEX('Holiday Schedule'!$D$3:$D$24,MATCH(A140,'Holiday Schedule'!$C$3:$C$24,0)),0)</f>
        <v>0</v>
      </c>
      <c r="AB140" s="2">
        <f t="shared" si="16"/>
        <v>7</v>
      </c>
      <c r="AC140" s="2">
        <f t="shared" si="17"/>
        <v>0</v>
      </c>
      <c r="AD140" s="5">
        <f t="shared" si="18"/>
        <v>1452318.0219999999</v>
      </c>
      <c r="AE140" s="5">
        <f t="shared" si="19"/>
        <v>1452318.0219999999</v>
      </c>
      <c r="AG140" s="2">
        <f t="shared" si="20"/>
        <v>5</v>
      </c>
      <c r="AH140" s="2">
        <f t="shared" si="21"/>
        <v>2024</v>
      </c>
      <c r="AJ140" s="5">
        <f t="shared" si="22"/>
        <v>84605.422999999995</v>
      </c>
      <c r="AK140" s="2">
        <f t="shared" si="23"/>
        <v>21</v>
      </c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BC140" s="5"/>
      <c r="BD140" s="5"/>
      <c r="BE140" s="5"/>
      <c r="BJ140" s="5"/>
    </row>
    <row r="141" spans="1:62" ht="15.75" x14ac:dyDescent="0.25">
      <c r="A141" s="18">
        <v>45424</v>
      </c>
      <c r="B141" s="12">
        <v>51921.108</v>
      </c>
      <c r="C141" s="12">
        <v>49099.182999999997</v>
      </c>
      <c r="D141" s="12">
        <v>48011.947</v>
      </c>
      <c r="E141" s="12">
        <v>47114.031999999999</v>
      </c>
      <c r="F141" s="12">
        <v>49590.368999999999</v>
      </c>
      <c r="G141" s="12">
        <v>53889.7</v>
      </c>
      <c r="H141" s="12">
        <v>61703.881000000001</v>
      </c>
      <c r="I141" s="12">
        <v>63945.870999999999</v>
      </c>
      <c r="J141" s="12">
        <v>60366.601000000002</v>
      </c>
      <c r="K141" s="12">
        <v>60401.644999999997</v>
      </c>
      <c r="L141" s="12">
        <v>55502.108</v>
      </c>
      <c r="M141" s="12">
        <v>52533.218999999997</v>
      </c>
      <c r="N141" s="12">
        <v>49219.692000000003</v>
      </c>
      <c r="O141" s="12">
        <v>46607.940999999999</v>
      </c>
      <c r="P141" s="12">
        <v>46475.19</v>
      </c>
      <c r="Q141" s="12">
        <v>49185.680999999997</v>
      </c>
      <c r="R141" s="12">
        <v>58879.017</v>
      </c>
      <c r="S141" s="12">
        <v>68429.626000000004</v>
      </c>
      <c r="T141" s="12">
        <v>78480.972999999998</v>
      </c>
      <c r="U141" s="12">
        <v>86038.301000000007</v>
      </c>
      <c r="V141" s="12">
        <v>85805.173999999999</v>
      </c>
      <c r="W141" s="12">
        <v>75763.676000000007</v>
      </c>
      <c r="X141" s="12">
        <v>63790.3</v>
      </c>
      <c r="Y141" s="12">
        <v>54272.462</v>
      </c>
      <c r="AA141" s="2">
        <f>IFERROR(INDEX('Holiday Schedule'!$D$3:$D$24,MATCH(A141,'Holiday Schedule'!$C$3:$C$24,0)),0)</f>
        <v>0</v>
      </c>
      <c r="AB141" s="2">
        <f t="shared" si="16"/>
        <v>1</v>
      </c>
      <c r="AC141" s="2">
        <f t="shared" si="17"/>
        <v>0</v>
      </c>
      <c r="AD141" s="5">
        <f t="shared" si="18"/>
        <v>1417027.6970000002</v>
      </c>
      <c r="AE141" s="5">
        <f t="shared" si="19"/>
        <v>1417027.6970000002</v>
      </c>
      <c r="AG141" s="2">
        <f t="shared" si="20"/>
        <v>5</v>
      </c>
      <c r="AH141" s="2">
        <f t="shared" si="21"/>
        <v>2024</v>
      </c>
      <c r="AJ141" s="5">
        <f t="shared" si="22"/>
        <v>86038.301000000007</v>
      </c>
      <c r="AK141" s="2">
        <f t="shared" si="23"/>
        <v>20</v>
      </c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BC141" s="5"/>
      <c r="BD141" s="5"/>
      <c r="BE141" s="5"/>
      <c r="BJ141" s="5"/>
    </row>
    <row r="142" spans="1:62" ht="15.75" x14ac:dyDescent="0.25">
      <c r="A142" s="18">
        <v>45425</v>
      </c>
      <c r="B142" s="12">
        <v>48130.205000000002</v>
      </c>
      <c r="C142" s="12">
        <v>45984.803</v>
      </c>
      <c r="D142" s="12">
        <v>44045.58</v>
      </c>
      <c r="E142" s="12">
        <v>44992.964999999997</v>
      </c>
      <c r="F142" s="12">
        <v>48340.11</v>
      </c>
      <c r="G142" s="12">
        <v>57407.197</v>
      </c>
      <c r="H142" s="12">
        <v>71034.974000000002</v>
      </c>
      <c r="I142" s="12">
        <v>74381.731</v>
      </c>
      <c r="J142" s="12">
        <v>63281.303</v>
      </c>
      <c r="K142" s="12">
        <v>56437.767999999996</v>
      </c>
      <c r="L142" s="12">
        <v>53363.527999999998</v>
      </c>
      <c r="M142" s="12">
        <v>51490.455000000002</v>
      </c>
      <c r="N142" s="12">
        <v>51147.567999999999</v>
      </c>
      <c r="O142" s="12">
        <v>49164.544000000002</v>
      </c>
      <c r="P142" s="12">
        <v>47345.169000000002</v>
      </c>
      <c r="Q142" s="12">
        <v>48847.758999999998</v>
      </c>
      <c r="R142" s="12">
        <v>56396.85</v>
      </c>
      <c r="S142" s="12">
        <v>68801.277000000002</v>
      </c>
      <c r="T142" s="12">
        <v>77966.364000000001</v>
      </c>
      <c r="U142" s="12">
        <v>82757.373999999996</v>
      </c>
      <c r="V142" s="12">
        <v>85520.971000000005</v>
      </c>
      <c r="W142" s="12">
        <v>75021.751000000004</v>
      </c>
      <c r="X142" s="12">
        <v>62785.603999999999</v>
      </c>
      <c r="Y142" s="12">
        <v>52890.315000000002</v>
      </c>
      <c r="AA142" s="2">
        <f>IFERROR(INDEX('Holiday Schedule'!$D$3:$D$24,MATCH(A142,'Holiday Schedule'!$C$3:$C$24,0)),0)</f>
        <v>0</v>
      </c>
      <c r="AB142" s="2">
        <f t="shared" si="16"/>
        <v>2</v>
      </c>
      <c r="AC142" s="2">
        <f t="shared" si="17"/>
        <v>1004710.0160000002</v>
      </c>
      <c r="AD142" s="5">
        <f t="shared" si="18"/>
        <v>412826.14899999963</v>
      </c>
      <c r="AE142" s="5">
        <f t="shared" si="19"/>
        <v>1417536.1649999998</v>
      </c>
      <c r="AG142" s="2">
        <f t="shared" si="20"/>
        <v>5</v>
      </c>
      <c r="AH142" s="2">
        <f t="shared" si="21"/>
        <v>2024</v>
      </c>
      <c r="AJ142" s="5">
        <f t="shared" si="22"/>
        <v>85520.971000000005</v>
      </c>
      <c r="AK142" s="2">
        <f t="shared" si="23"/>
        <v>21</v>
      </c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BC142" s="5"/>
      <c r="BD142" s="5"/>
      <c r="BE142" s="5"/>
      <c r="BJ142" s="5"/>
    </row>
    <row r="143" spans="1:62" ht="15.75" x14ac:dyDescent="0.25">
      <c r="A143" s="18">
        <v>45426</v>
      </c>
      <c r="B143" s="12">
        <v>47881.576000000001</v>
      </c>
      <c r="C143" s="12">
        <v>45186.923999999999</v>
      </c>
      <c r="D143" s="12">
        <v>43733.735999999997</v>
      </c>
      <c r="E143" s="12">
        <v>44954.908000000003</v>
      </c>
      <c r="F143" s="12">
        <v>48204.446000000004</v>
      </c>
      <c r="G143" s="12">
        <v>56730.481</v>
      </c>
      <c r="H143" s="12">
        <v>69226.240999999995</v>
      </c>
      <c r="I143" s="12">
        <v>72740.89</v>
      </c>
      <c r="J143" s="12">
        <v>67239.948999999993</v>
      </c>
      <c r="K143" s="12">
        <v>63063.89</v>
      </c>
      <c r="L143" s="12">
        <v>55738.576999999997</v>
      </c>
      <c r="M143" s="12">
        <v>54838.430999999997</v>
      </c>
      <c r="N143" s="12">
        <v>54650.686000000002</v>
      </c>
      <c r="O143" s="12">
        <v>53223.684000000001</v>
      </c>
      <c r="P143" s="12">
        <v>48550.180999999997</v>
      </c>
      <c r="Q143" s="12">
        <v>52504.247000000003</v>
      </c>
      <c r="R143" s="12">
        <v>59731.470999999998</v>
      </c>
      <c r="S143" s="12">
        <v>70634.036999999997</v>
      </c>
      <c r="T143" s="12">
        <v>78037.335000000006</v>
      </c>
      <c r="U143" s="12">
        <v>84620.967000000004</v>
      </c>
      <c r="V143" s="12">
        <v>85076.475999999995</v>
      </c>
      <c r="W143" s="12">
        <v>74217.851999999999</v>
      </c>
      <c r="X143" s="12">
        <v>62651.031000000003</v>
      </c>
      <c r="Y143" s="12">
        <v>52203.341999999997</v>
      </c>
      <c r="AA143" s="2">
        <f>IFERROR(INDEX('Holiday Schedule'!$D$3:$D$24,MATCH(A143,'Holiday Schedule'!$C$3:$C$24,0)),0)</f>
        <v>0</v>
      </c>
      <c r="AB143" s="2">
        <f t="shared" si="16"/>
        <v>3</v>
      </c>
      <c r="AC143" s="2">
        <f t="shared" si="17"/>
        <v>1037519.7039999999</v>
      </c>
      <c r="AD143" s="5">
        <f t="shared" si="18"/>
        <v>408121.65399999986</v>
      </c>
      <c r="AE143" s="5">
        <f t="shared" si="19"/>
        <v>1445641.3579999998</v>
      </c>
      <c r="AG143" s="2">
        <f t="shared" si="20"/>
        <v>5</v>
      </c>
      <c r="AH143" s="2">
        <f t="shared" si="21"/>
        <v>2024</v>
      </c>
      <c r="AJ143" s="5">
        <f t="shared" si="22"/>
        <v>85076.475999999995</v>
      </c>
      <c r="AK143" s="2">
        <f t="shared" si="23"/>
        <v>21</v>
      </c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BC143" s="5"/>
      <c r="BD143" s="5"/>
      <c r="BE143" s="5"/>
      <c r="BJ143" s="5"/>
    </row>
    <row r="144" spans="1:62" ht="15.75" x14ac:dyDescent="0.25">
      <c r="A144" s="18">
        <v>45427</v>
      </c>
      <c r="B144" s="12">
        <v>47475.372000000003</v>
      </c>
      <c r="C144" s="12">
        <v>44109.093000000001</v>
      </c>
      <c r="D144" s="12">
        <v>42951.989000000001</v>
      </c>
      <c r="E144" s="12">
        <v>42831.847000000002</v>
      </c>
      <c r="F144" s="12">
        <v>46532.637000000002</v>
      </c>
      <c r="G144" s="12">
        <v>54513.353000000003</v>
      </c>
      <c r="H144" s="12">
        <v>67554.466</v>
      </c>
      <c r="I144" s="12">
        <v>69103.828999999998</v>
      </c>
      <c r="J144" s="12">
        <v>59973.724999999999</v>
      </c>
      <c r="K144" s="12">
        <v>56515.464</v>
      </c>
      <c r="L144" s="12">
        <v>53852.641000000003</v>
      </c>
      <c r="M144" s="12">
        <v>50982.752</v>
      </c>
      <c r="N144" s="12">
        <v>50185.866000000002</v>
      </c>
      <c r="O144" s="12">
        <v>48303.427000000003</v>
      </c>
      <c r="P144" s="12">
        <v>49748.482000000004</v>
      </c>
      <c r="Q144" s="12">
        <v>52559.21</v>
      </c>
      <c r="R144" s="12">
        <v>61295.913</v>
      </c>
      <c r="S144" s="12">
        <v>72373.751999999993</v>
      </c>
      <c r="T144" s="12">
        <v>80573.313999999998</v>
      </c>
      <c r="U144" s="12">
        <v>86315.248999999996</v>
      </c>
      <c r="V144" s="12">
        <v>86228.566999999995</v>
      </c>
      <c r="W144" s="12">
        <v>75682.635999999999</v>
      </c>
      <c r="X144" s="12">
        <v>62425.487999999998</v>
      </c>
      <c r="Y144" s="12">
        <v>52570.874000000003</v>
      </c>
      <c r="AA144" s="2">
        <f>IFERROR(INDEX('Holiday Schedule'!$D$3:$D$24,MATCH(A144,'Holiday Schedule'!$C$3:$C$24,0)),0)</f>
        <v>0</v>
      </c>
      <c r="AB144" s="2">
        <f t="shared" si="16"/>
        <v>4</v>
      </c>
      <c r="AC144" s="2">
        <f t="shared" si="17"/>
        <v>1016120.3150000001</v>
      </c>
      <c r="AD144" s="5">
        <f t="shared" si="18"/>
        <v>398539.6309999997</v>
      </c>
      <c r="AE144" s="5">
        <f t="shared" si="19"/>
        <v>1414659.9459999998</v>
      </c>
      <c r="AG144" s="2">
        <f t="shared" si="20"/>
        <v>5</v>
      </c>
      <c r="AH144" s="2">
        <f t="shared" si="21"/>
        <v>2024</v>
      </c>
      <c r="AJ144" s="5">
        <f t="shared" si="22"/>
        <v>86315.248999999996</v>
      </c>
      <c r="AK144" s="2">
        <f t="shared" si="23"/>
        <v>20</v>
      </c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BC144" s="5"/>
      <c r="BD144" s="5"/>
      <c r="BE144" s="5"/>
      <c r="BJ144" s="5"/>
    </row>
    <row r="145" spans="1:62" ht="15.75" x14ac:dyDescent="0.25">
      <c r="A145" s="18">
        <v>45428</v>
      </c>
      <c r="B145" s="12">
        <v>47209.04</v>
      </c>
      <c r="C145" s="12">
        <v>44088.478999999999</v>
      </c>
      <c r="D145" s="12">
        <v>42142.75</v>
      </c>
      <c r="E145" s="12">
        <v>42533.451999999997</v>
      </c>
      <c r="F145" s="12">
        <v>45690.32</v>
      </c>
      <c r="G145" s="12">
        <v>53818.661999999997</v>
      </c>
      <c r="H145" s="12">
        <v>65460.847999999998</v>
      </c>
      <c r="I145" s="12">
        <v>68401.5</v>
      </c>
      <c r="J145" s="12">
        <v>62877.792999999998</v>
      </c>
      <c r="K145" s="12">
        <v>60560.942000000003</v>
      </c>
      <c r="L145" s="12">
        <v>57435.383999999998</v>
      </c>
      <c r="M145" s="12">
        <v>55325.319000000003</v>
      </c>
      <c r="N145" s="12">
        <v>53802.383999999998</v>
      </c>
      <c r="O145" s="12">
        <v>51218.985999999997</v>
      </c>
      <c r="P145" s="12">
        <v>50907.46</v>
      </c>
      <c r="Q145" s="12">
        <v>56966.567999999999</v>
      </c>
      <c r="R145" s="12">
        <v>64733.851000000002</v>
      </c>
      <c r="S145" s="12">
        <v>75116.111000000004</v>
      </c>
      <c r="T145" s="12">
        <v>81293.532999999996</v>
      </c>
      <c r="U145" s="12">
        <v>85815.945000000007</v>
      </c>
      <c r="V145" s="12">
        <v>86432.195999999996</v>
      </c>
      <c r="W145" s="12">
        <v>76131.903999999995</v>
      </c>
      <c r="X145" s="12">
        <v>63371.605000000003</v>
      </c>
      <c r="Y145" s="12">
        <v>52875.303</v>
      </c>
      <c r="AA145" s="2">
        <f>IFERROR(INDEX('Holiday Schedule'!$D$3:$D$24,MATCH(A145,'Holiday Schedule'!$C$3:$C$24,0)),0)</f>
        <v>0</v>
      </c>
      <c r="AB145" s="2">
        <f t="shared" si="16"/>
        <v>5</v>
      </c>
      <c r="AC145" s="2">
        <f t="shared" si="17"/>
        <v>1050391.4810000001</v>
      </c>
      <c r="AD145" s="5">
        <f t="shared" si="18"/>
        <v>393818.85400000005</v>
      </c>
      <c r="AE145" s="5">
        <f t="shared" si="19"/>
        <v>1444210.3350000002</v>
      </c>
      <c r="AG145" s="2">
        <f t="shared" si="20"/>
        <v>5</v>
      </c>
      <c r="AH145" s="2">
        <f t="shared" si="21"/>
        <v>2024</v>
      </c>
      <c r="AJ145" s="5">
        <f t="shared" si="22"/>
        <v>86432.195999999996</v>
      </c>
      <c r="AK145" s="2">
        <f t="shared" si="23"/>
        <v>21</v>
      </c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BC145" s="5"/>
      <c r="BD145" s="5"/>
      <c r="BE145" s="5"/>
      <c r="BJ145" s="5"/>
    </row>
    <row r="146" spans="1:62" ht="15.75" x14ac:dyDescent="0.25">
      <c r="A146" s="18">
        <v>45429</v>
      </c>
      <c r="B146" s="12">
        <v>47779.546000000002</v>
      </c>
      <c r="C146" s="12">
        <v>44286.870999999999</v>
      </c>
      <c r="D146" s="12">
        <v>42517.387000000002</v>
      </c>
      <c r="E146" s="12">
        <v>42720.625999999997</v>
      </c>
      <c r="F146" s="12">
        <v>45602.790999999997</v>
      </c>
      <c r="G146" s="12">
        <v>53455.78</v>
      </c>
      <c r="H146" s="12">
        <v>65398.108999999997</v>
      </c>
      <c r="I146" s="12">
        <v>67521.164000000004</v>
      </c>
      <c r="J146" s="12">
        <v>60713.521999999997</v>
      </c>
      <c r="K146" s="12">
        <v>57281.326000000001</v>
      </c>
      <c r="L146" s="12">
        <v>52415.224999999999</v>
      </c>
      <c r="M146" s="12">
        <v>51537.976000000002</v>
      </c>
      <c r="N146" s="12">
        <v>51299.281999999999</v>
      </c>
      <c r="O146" s="12">
        <v>50359.053</v>
      </c>
      <c r="P146" s="12">
        <v>52147.731</v>
      </c>
      <c r="Q146" s="12">
        <v>55503.824000000001</v>
      </c>
      <c r="R146" s="12">
        <v>64115.286</v>
      </c>
      <c r="S146" s="12">
        <v>72359.327000000005</v>
      </c>
      <c r="T146" s="12">
        <v>77574.343999999997</v>
      </c>
      <c r="U146" s="12">
        <v>82255.236000000004</v>
      </c>
      <c r="V146" s="12">
        <v>83456.202999999994</v>
      </c>
      <c r="W146" s="12">
        <v>75255.437999999995</v>
      </c>
      <c r="X146" s="12">
        <v>63743.071000000004</v>
      </c>
      <c r="Y146" s="12">
        <v>53610.821000000004</v>
      </c>
      <c r="AA146" s="2">
        <f>IFERROR(INDEX('Holiday Schedule'!$D$3:$D$24,MATCH(A146,'Holiday Schedule'!$C$3:$C$24,0)),0)</f>
        <v>0</v>
      </c>
      <c r="AB146" s="2">
        <f t="shared" si="16"/>
        <v>6</v>
      </c>
      <c r="AC146" s="2">
        <f t="shared" si="17"/>
        <v>1017538.008</v>
      </c>
      <c r="AD146" s="5">
        <f t="shared" si="18"/>
        <v>395371.93099999998</v>
      </c>
      <c r="AE146" s="5">
        <f t="shared" si="19"/>
        <v>1412909.939</v>
      </c>
      <c r="AG146" s="2">
        <f t="shared" si="20"/>
        <v>5</v>
      </c>
      <c r="AH146" s="2">
        <f t="shared" si="21"/>
        <v>2024</v>
      </c>
      <c r="AJ146" s="5">
        <f t="shared" si="22"/>
        <v>83456.202999999994</v>
      </c>
      <c r="AK146" s="2">
        <f t="shared" si="23"/>
        <v>21</v>
      </c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BC146" s="5"/>
      <c r="BD146" s="5"/>
      <c r="BE146" s="5"/>
      <c r="BJ146" s="5"/>
    </row>
    <row r="147" spans="1:62" ht="15.75" x14ac:dyDescent="0.25">
      <c r="A147" s="18">
        <v>45430</v>
      </c>
      <c r="B147" s="12">
        <v>48149.298999999999</v>
      </c>
      <c r="C147" s="12">
        <v>44822.152999999998</v>
      </c>
      <c r="D147" s="12">
        <v>43085.057999999997</v>
      </c>
      <c r="E147" s="12">
        <v>42550.476999999999</v>
      </c>
      <c r="F147" s="12">
        <v>43641.741999999998</v>
      </c>
      <c r="G147" s="12">
        <v>48682.544999999998</v>
      </c>
      <c r="H147" s="12">
        <v>55653.73</v>
      </c>
      <c r="I147" s="12">
        <v>62177.928</v>
      </c>
      <c r="J147" s="12">
        <v>61729.142</v>
      </c>
      <c r="K147" s="12">
        <v>62326.756999999998</v>
      </c>
      <c r="L147" s="12">
        <v>59737.531999999999</v>
      </c>
      <c r="M147" s="12">
        <v>58099.052000000003</v>
      </c>
      <c r="N147" s="12">
        <v>55875.749000000003</v>
      </c>
      <c r="O147" s="12">
        <v>54727.673999999999</v>
      </c>
      <c r="P147" s="12">
        <v>56269.743000000002</v>
      </c>
      <c r="Q147" s="12">
        <v>60752.724999999999</v>
      </c>
      <c r="R147" s="12">
        <v>67757.948000000004</v>
      </c>
      <c r="S147" s="12">
        <v>74515.005000000005</v>
      </c>
      <c r="T147" s="12">
        <v>80433.858999999997</v>
      </c>
      <c r="U147" s="12">
        <v>82753.323000000004</v>
      </c>
      <c r="V147" s="12">
        <v>82957.131999999998</v>
      </c>
      <c r="W147" s="12">
        <v>72838.786999999997</v>
      </c>
      <c r="X147" s="12">
        <v>62259.894</v>
      </c>
      <c r="Y147" s="12">
        <v>52837.091</v>
      </c>
      <c r="AA147" s="2">
        <f>IFERROR(INDEX('Holiday Schedule'!$D$3:$D$24,MATCH(A147,'Holiday Schedule'!$C$3:$C$24,0)),0)</f>
        <v>0</v>
      </c>
      <c r="AB147" s="2">
        <f t="shared" si="16"/>
        <v>7</v>
      </c>
      <c r="AC147" s="2">
        <f t="shared" si="17"/>
        <v>0</v>
      </c>
      <c r="AD147" s="5">
        <f t="shared" si="18"/>
        <v>1434634.345</v>
      </c>
      <c r="AE147" s="5">
        <f t="shared" si="19"/>
        <v>1434634.345</v>
      </c>
      <c r="AG147" s="2">
        <f t="shared" si="20"/>
        <v>5</v>
      </c>
      <c r="AH147" s="2">
        <f t="shared" si="21"/>
        <v>2024</v>
      </c>
      <c r="AJ147" s="5">
        <f t="shared" si="22"/>
        <v>82957.131999999998</v>
      </c>
      <c r="AK147" s="2">
        <f t="shared" si="23"/>
        <v>21</v>
      </c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BC147" s="5"/>
      <c r="BD147" s="5"/>
      <c r="BE147" s="5"/>
      <c r="BJ147" s="5"/>
    </row>
    <row r="148" spans="1:62" ht="15.75" x14ac:dyDescent="0.25">
      <c r="A148" s="18">
        <v>45431</v>
      </c>
      <c r="B148" s="12">
        <v>48805.629000000001</v>
      </c>
      <c r="C148" s="12">
        <v>44252.65</v>
      </c>
      <c r="D148" s="12">
        <v>43461.445</v>
      </c>
      <c r="E148" s="12">
        <v>42459.163999999997</v>
      </c>
      <c r="F148" s="12">
        <v>43772.642</v>
      </c>
      <c r="G148" s="12">
        <v>47678.894</v>
      </c>
      <c r="H148" s="12">
        <v>55540.18</v>
      </c>
      <c r="I148" s="12">
        <v>61878.165999999997</v>
      </c>
      <c r="J148" s="12">
        <v>65130.188999999998</v>
      </c>
      <c r="K148" s="12">
        <v>67448.13</v>
      </c>
      <c r="L148" s="12">
        <v>63245.561000000002</v>
      </c>
      <c r="M148" s="12">
        <v>62345.597000000002</v>
      </c>
      <c r="N148" s="12">
        <v>58822.446000000004</v>
      </c>
      <c r="O148" s="12">
        <v>56571.21</v>
      </c>
      <c r="P148" s="12">
        <v>55822.767999999996</v>
      </c>
      <c r="Q148" s="12">
        <v>59533.908000000003</v>
      </c>
      <c r="R148" s="12">
        <v>66696.063999999998</v>
      </c>
      <c r="S148" s="12">
        <v>75833.831999999995</v>
      </c>
      <c r="T148" s="12">
        <v>83150.445999999996</v>
      </c>
      <c r="U148" s="12">
        <v>87619.864000000001</v>
      </c>
      <c r="V148" s="12">
        <v>87771.823000000004</v>
      </c>
      <c r="W148" s="12">
        <v>76204.827999999994</v>
      </c>
      <c r="X148" s="12">
        <v>64287.841999999997</v>
      </c>
      <c r="Y148" s="12">
        <v>53359.034</v>
      </c>
      <c r="AA148" s="2">
        <f>IFERROR(INDEX('Holiday Schedule'!$D$3:$D$24,MATCH(A148,'Holiday Schedule'!$C$3:$C$24,0)),0)</f>
        <v>0</v>
      </c>
      <c r="AB148" s="2">
        <f t="shared" si="16"/>
        <v>1</v>
      </c>
      <c r="AC148" s="2">
        <f t="shared" si="17"/>
        <v>0</v>
      </c>
      <c r="AD148" s="5">
        <f t="shared" si="18"/>
        <v>1471692.3120000002</v>
      </c>
      <c r="AE148" s="5">
        <f t="shared" si="19"/>
        <v>1471692.3120000002</v>
      </c>
      <c r="AG148" s="2">
        <f t="shared" si="20"/>
        <v>5</v>
      </c>
      <c r="AH148" s="2">
        <f t="shared" si="21"/>
        <v>2024</v>
      </c>
      <c r="AJ148" s="5">
        <f t="shared" si="22"/>
        <v>87771.823000000004</v>
      </c>
      <c r="AK148" s="2">
        <f t="shared" si="23"/>
        <v>21</v>
      </c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BC148" s="5"/>
      <c r="BD148" s="5"/>
      <c r="BE148" s="5"/>
      <c r="BJ148" s="5"/>
    </row>
    <row r="149" spans="1:62" ht="15.75" x14ac:dyDescent="0.25">
      <c r="A149" s="18">
        <v>45432</v>
      </c>
      <c r="B149" s="12">
        <v>47942.016000000003</v>
      </c>
      <c r="C149" s="12">
        <v>44210.523999999998</v>
      </c>
      <c r="D149" s="12">
        <v>42407.322999999997</v>
      </c>
      <c r="E149" s="12">
        <v>42709.476999999999</v>
      </c>
      <c r="F149" s="12">
        <v>46261.561999999998</v>
      </c>
      <c r="G149" s="12">
        <v>54095.1</v>
      </c>
      <c r="H149" s="12">
        <v>67299.226999999999</v>
      </c>
      <c r="I149" s="12">
        <v>70933.676000000007</v>
      </c>
      <c r="J149" s="12">
        <v>62853.392999999996</v>
      </c>
      <c r="K149" s="12">
        <v>59822.258000000002</v>
      </c>
      <c r="L149" s="12">
        <v>55659.188000000002</v>
      </c>
      <c r="M149" s="12">
        <v>52317.726000000002</v>
      </c>
      <c r="N149" s="12">
        <v>52919.845999999998</v>
      </c>
      <c r="O149" s="12">
        <v>49516.188999999998</v>
      </c>
      <c r="P149" s="12">
        <v>47110.374000000003</v>
      </c>
      <c r="Q149" s="12">
        <v>51657.408000000003</v>
      </c>
      <c r="R149" s="12">
        <v>59320.745999999999</v>
      </c>
      <c r="S149" s="12">
        <v>71577.411999999997</v>
      </c>
      <c r="T149" s="12">
        <v>80710.303</v>
      </c>
      <c r="U149" s="12">
        <v>85669.778999999995</v>
      </c>
      <c r="V149" s="12">
        <v>87018.150999999998</v>
      </c>
      <c r="W149" s="12">
        <v>76009.085000000006</v>
      </c>
      <c r="X149" s="12">
        <v>62811.699000000001</v>
      </c>
      <c r="Y149" s="12">
        <v>53107.478000000003</v>
      </c>
      <c r="AA149" s="2">
        <f>IFERROR(INDEX('Holiday Schedule'!$D$3:$D$24,MATCH(A149,'Holiday Schedule'!$C$3:$C$24,0)),0)</f>
        <v>0</v>
      </c>
      <c r="AB149" s="2">
        <f t="shared" si="16"/>
        <v>2</v>
      </c>
      <c r="AC149" s="2">
        <f t="shared" si="17"/>
        <v>1025907.233</v>
      </c>
      <c r="AD149" s="5">
        <f t="shared" si="18"/>
        <v>398032.7070000004</v>
      </c>
      <c r="AE149" s="5">
        <f t="shared" si="19"/>
        <v>1423939.9400000004</v>
      </c>
      <c r="AG149" s="2">
        <f t="shared" si="20"/>
        <v>5</v>
      </c>
      <c r="AH149" s="2">
        <f t="shared" si="21"/>
        <v>2024</v>
      </c>
      <c r="AJ149" s="5">
        <f t="shared" si="22"/>
        <v>87018.150999999998</v>
      </c>
      <c r="AK149" s="2">
        <f t="shared" si="23"/>
        <v>21</v>
      </c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BC149" s="5"/>
      <c r="BD149" s="5"/>
      <c r="BE149" s="5"/>
      <c r="BJ149" s="5"/>
    </row>
    <row r="150" spans="1:62" ht="15.75" x14ac:dyDescent="0.25">
      <c r="A150" s="18">
        <v>45433</v>
      </c>
      <c r="B150" s="12">
        <v>47568.169000000002</v>
      </c>
      <c r="C150" s="12">
        <v>44767.205000000002</v>
      </c>
      <c r="D150" s="12">
        <v>42893.868000000002</v>
      </c>
      <c r="E150" s="12">
        <v>43568.582000000002</v>
      </c>
      <c r="F150" s="12">
        <v>46941.5</v>
      </c>
      <c r="G150" s="12">
        <v>54311.307999999997</v>
      </c>
      <c r="H150" s="12">
        <v>67959.712</v>
      </c>
      <c r="I150" s="12">
        <v>70650.403000000006</v>
      </c>
      <c r="J150" s="12">
        <v>62681.995999999999</v>
      </c>
      <c r="K150" s="12">
        <v>56807.192999999999</v>
      </c>
      <c r="L150" s="12">
        <v>52946.705999999998</v>
      </c>
      <c r="M150" s="12">
        <v>52847.337</v>
      </c>
      <c r="N150" s="12">
        <v>51975.036999999997</v>
      </c>
      <c r="O150" s="12">
        <v>50151.082999999999</v>
      </c>
      <c r="P150" s="12">
        <v>50185.131000000001</v>
      </c>
      <c r="Q150" s="12">
        <v>55617.684000000001</v>
      </c>
      <c r="R150" s="12">
        <v>65071.906000000003</v>
      </c>
      <c r="S150" s="12">
        <v>77013.423999999999</v>
      </c>
      <c r="T150" s="12">
        <v>84489.773000000001</v>
      </c>
      <c r="U150" s="12">
        <v>88869.555999999997</v>
      </c>
      <c r="V150" s="12">
        <v>88932.161999999997</v>
      </c>
      <c r="W150" s="12">
        <v>78294.917000000001</v>
      </c>
      <c r="X150" s="12">
        <v>64602.542999999998</v>
      </c>
      <c r="Y150" s="12">
        <v>54317.118999999999</v>
      </c>
      <c r="AA150" s="2">
        <f>IFERROR(INDEX('Holiday Schedule'!$D$3:$D$24,MATCH(A150,'Holiday Schedule'!$C$3:$C$24,0)),0)</f>
        <v>0</v>
      </c>
      <c r="AB150" s="2">
        <f t="shared" si="16"/>
        <v>3</v>
      </c>
      <c r="AC150" s="2">
        <f t="shared" si="17"/>
        <v>1051136.851</v>
      </c>
      <c r="AD150" s="5">
        <f t="shared" si="18"/>
        <v>402327.46299999999</v>
      </c>
      <c r="AE150" s="5">
        <f t="shared" si="19"/>
        <v>1453464.314</v>
      </c>
      <c r="AG150" s="2">
        <f t="shared" si="20"/>
        <v>5</v>
      </c>
      <c r="AH150" s="2">
        <f t="shared" si="21"/>
        <v>2024</v>
      </c>
      <c r="AJ150" s="5">
        <f t="shared" si="22"/>
        <v>88932.161999999997</v>
      </c>
      <c r="AK150" s="2">
        <f t="shared" si="23"/>
        <v>21</v>
      </c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BC150" s="5"/>
      <c r="BD150" s="5"/>
      <c r="BE150" s="5"/>
      <c r="BJ150" s="5"/>
    </row>
    <row r="151" spans="1:62" ht="15.75" x14ac:dyDescent="0.25">
      <c r="A151" s="18">
        <v>45434</v>
      </c>
      <c r="B151" s="12">
        <v>49124.139000000003</v>
      </c>
      <c r="C151" s="12">
        <v>44337.84</v>
      </c>
      <c r="D151" s="12">
        <v>43745.258000000002</v>
      </c>
      <c r="E151" s="12">
        <v>43441.387999999999</v>
      </c>
      <c r="F151" s="12">
        <v>46626.184000000001</v>
      </c>
      <c r="G151" s="12">
        <v>54520.336000000003</v>
      </c>
      <c r="H151" s="12">
        <v>68172.264999999999</v>
      </c>
      <c r="I151" s="12">
        <v>73630.604000000007</v>
      </c>
      <c r="J151" s="12">
        <v>68301.64</v>
      </c>
      <c r="K151" s="12">
        <v>64879.194000000003</v>
      </c>
      <c r="L151" s="12">
        <v>61309.885000000002</v>
      </c>
      <c r="M151" s="12">
        <v>57406.277999999998</v>
      </c>
      <c r="N151" s="12">
        <v>56320.379000000001</v>
      </c>
      <c r="O151" s="12">
        <v>56042.286999999997</v>
      </c>
      <c r="P151" s="12">
        <v>58874.089</v>
      </c>
      <c r="Q151" s="12">
        <v>62490.061000000002</v>
      </c>
      <c r="R151" s="12">
        <v>70841.433999999994</v>
      </c>
      <c r="S151" s="12">
        <v>80056.648000000001</v>
      </c>
      <c r="T151" s="12">
        <v>91207.425000000003</v>
      </c>
      <c r="U151" s="12">
        <v>96149.679000000004</v>
      </c>
      <c r="V151" s="12">
        <v>97256.687000000005</v>
      </c>
      <c r="W151" s="12">
        <v>85867.361000000004</v>
      </c>
      <c r="X151" s="12">
        <v>70440.34</v>
      </c>
      <c r="Y151" s="12">
        <v>58684.048000000003</v>
      </c>
      <c r="AA151" s="2">
        <f>IFERROR(INDEX('Holiday Schedule'!$D$3:$D$24,MATCH(A151,'Holiday Schedule'!$C$3:$C$24,0)),0)</f>
        <v>0</v>
      </c>
      <c r="AB151" s="2">
        <f t="shared" si="16"/>
        <v>4</v>
      </c>
      <c r="AC151" s="2">
        <f t="shared" si="17"/>
        <v>1151073.9910000002</v>
      </c>
      <c r="AD151" s="5">
        <f t="shared" si="18"/>
        <v>408651.45799999987</v>
      </c>
      <c r="AE151" s="5">
        <f t="shared" si="19"/>
        <v>1559725.449</v>
      </c>
      <c r="AG151" s="2">
        <f t="shared" si="20"/>
        <v>5</v>
      </c>
      <c r="AH151" s="2">
        <f t="shared" si="21"/>
        <v>2024</v>
      </c>
      <c r="AJ151" s="5">
        <f t="shared" si="22"/>
        <v>97256.687000000005</v>
      </c>
      <c r="AK151" s="2">
        <f t="shared" si="23"/>
        <v>21</v>
      </c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BC151" s="5"/>
      <c r="BD151" s="5"/>
      <c r="BE151" s="5"/>
      <c r="BJ151" s="5"/>
    </row>
    <row r="152" spans="1:62" ht="15.75" x14ac:dyDescent="0.25">
      <c r="A152" s="18">
        <v>45435</v>
      </c>
      <c r="B152" s="12">
        <v>51784.574999999997</v>
      </c>
      <c r="C152" s="12">
        <v>48016.137000000002</v>
      </c>
      <c r="D152" s="12">
        <v>45240.527999999998</v>
      </c>
      <c r="E152" s="12">
        <v>45805.953000000001</v>
      </c>
      <c r="F152" s="12">
        <v>47391.650999999998</v>
      </c>
      <c r="G152" s="12">
        <v>55966.966999999997</v>
      </c>
      <c r="H152" s="12">
        <v>67971.095000000001</v>
      </c>
      <c r="I152" s="12">
        <v>71642.59</v>
      </c>
      <c r="J152" s="12">
        <v>65378.457000000002</v>
      </c>
      <c r="K152" s="12">
        <v>65253.425000000003</v>
      </c>
      <c r="L152" s="12">
        <v>63346.707999999999</v>
      </c>
      <c r="M152" s="12">
        <v>60462.760999999999</v>
      </c>
      <c r="N152" s="12">
        <v>60998.803</v>
      </c>
      <c r="O152" s="12">
        <v>61021.307999999997</v>
      </c>
      <c r="P152" s="12">
        <v>64598.574999999997</v>
      </c>
      <c r="Q152" s="12">
        <v>70350.381999999998</v>
      </c>
      <c r="R152" s="12">
        <v>74969.766000000003</v>
      </c>
      <c r="S152" s="12">
        <v>78832.172999999995</v>
      </c>
      <c r="T152" s="12">
        <v>85726.089000000007</v>
      </c>
      <c r="U152" s="12">
        <v>90058.12</v>
      </c>
      <c r="V152" s="12">
        <v>91715.998999999996</v>
      </c>
      <c r="W152" s="12">
        <v>81257.505999999994</v>
      </c>
      <c r="X152" s="12">
        <v>68217.837</v>
      </c>
      <c r="Y152" s="12">
        <v>56413.966</v>
      </c>
      <c r="AA152" s="2">
        <f>IFERROR(INDEX('Holiday Schedule'!$D$3:$D$24,MATCH(A152,'Holiday Schedule'!$C$3:$C$24,0)),0)</f>
        <v>0</v>
      </c>
      <c r="AB152" s="2">
        <f t="shared" si="16"/>
        <v>5</v>
      </c>
      <c r="AC152" s="2">
        <f t="shared" si="17"/>
        <v>1153830.4990000001</v>
      </c>
      <c r="AD152" s="5">
        <f t="shared" si="18"/>
        <v>418590.87199999974</v>
      </c>
      <c r="AE152" s="5">
        <f t="shared" si="19"/>
        <v>1572421.3709999998</v>
      </c>
      <c r="AG152" s="2">
        <f t="shared" si="20"/>
        <v>5</v>
      </c>
      <c r="AH152" s="2">
        <f t="shared" si="21"/>
        <v>2024</v>
      </c>
      <c r="AJ152" s="5">
        <f t="shared" si="22"/>
        <v>91715.998999999996</v>
      </c>
      <c r="AK152" s="2">
        <f t="shared" si="23"/>
        <v>21</v>
      </c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BC152" s="5"/>
      <c r="BD152" s="5"/>
      <c r="BE152" s="5"/>
      <c r="BJ152" s="5"/>
    </row>
    <row r="153" spans="1:62" ht="15.75" x14ac:dyDescent="0.25">
      <c r="A153" s="18">
        <v>45436</v>
      </c>
      <c r="B153" s="12">
        <v>50049.815000000002</v>
      </c>
      <c r="C153" s="12">
        <v>46558.372000000003</v>
      </c>
      <c r="D153" s="12">
        <v>44715.053999999996</v>
      </c>
      <c r="E153" s="12">
        <v>44379.695</v>
      </c>
      <c r="F153" s="12">
        <v>47308.608</v>
      </c>
      <c r="G153" s="12">
        <v>53520.122000000003</v>
      </c>
      <c r="H153" s="12">
        <v>65794.376999999993</v>
      </c>
      <c r="I153" s="12">
        <v>69492.436000000002</v>
      </c>
      <c r="J153" s="12">
        <v>62691.008999999998</v>
      </c>
      <c r="K153" s="12">
        <v>59410.517999999996</v>
      </c>
      <c r="L153" s="12">
        <v>56883.69</v>
      </c>
      <c r="M153" s="12">
        <v>57928.995999999999</v>
      </c>
      <c r="N153" s="12">
        <v>58192.296000000002</v>
      </c>
      <c r="O153" s="12">
        <v>59880.457000000002</v>
      </c>
      <c r="P153" s="12">
        <v>56135.09</v>
      </c>
      <c r="Q153" s="12">
        <v>60038.131999999998</v>
      </c>
      <c r="R153" s="12">
        <v>68044.887000000002</v>
      </c>
      <c r="S153" s="12">
        <v>75412.664000000004</v>
      </c>
      <c r="T153" s="12">
        <v>81734.816000000006</v>
      </c>
      <c r="U153" s="12">
        <v>84758.907999999996</v>
      </c>
      <c r="V153" s="12">
        <v>86296.494000000006</v>
      </c>
      <c r="W153" s="12">
        <v>77119.957999999999</v>
      </c>
      <c r="X153" s="12">
        <v>64546.161999999997</v>
      </c>
      <c r="Y153" s="12">
        <v>54825.161</v>
      </c>
      <c r="AA153" s="2">
        <f>IFERROR(INDEX('Holiday Schedule'!$D$3:$D$24,MATCH(A153,'Holiday Schedule'!$C$3:$C$24,0)),0)</f>
        <v>0</v>
      </c>
      <c r="AB153" s="2">
        <f t="shared" si="16"/>
        <v>6</v>
      </c>
      <c r="AC153" s="2">
        <f t="shared" si="17"/>
        <v>1078566.5129999998</v>
      </c>
      <c r="AD153" s="5">
        <f t="shared" si="18"/>
        <v>407151.20400000038</v>
      </c>
      <c r="AE153" s="5">
        <f t="shared" si="19"/>
        <v>1485717.7170000002</v>
      </c>
      <c r="AG153" s="2">
        <f t="shared" si="20"/>
        <v>5</v>
      </c>
      <c r="AH153" s="2">
        <f t="shared" si="21"/>
        <v>2024</v>
      </c>
      <c r="AJ153" s="5">
        <f t="shared" si="22"/>
        <v>86296.494000000006</v>
      </c>
      <c r="AK153" s="2">
        <f t="shared" si="23"/>
        <v>21</v>
      </c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BC153" s="5"/>
      <c r="BD153" s="5"/>
      <c r="BE153" s="5"/>
      <c r="BJ153" s="5"/>
    </row>
    <row r="154" spans="1:62" ht="15.75" x14ac:dyDescent="0.25">
      <c r="A154" s="18">
        <v>45437</v>
      </c>
      <c r="B154" s="12">
        <v>49659.779000000002</v>
      </c>
      <c r="C154" s="12">
        <v>44951.565999999999</v>
      </c>
      <c r="D154" s="12">
        <v>43972.531000000003</v>
      </c>
      <c r="E154" s="12">
        <v>43098.05</v>
      </c>
      <c r="F154" s="12">
        <v>44605.603000000003</v>
      </c>
      <c r="G154" s="12">
        <v>48611.855000000003</v>
      </c>
      <c r="H154" s="12">
        <v>56024.898000000001</v>
      </c>
      <c r="I154" s="12">
        <v>59289.154000000002</v>
      </c>
      <c r="J154" s="12">
        <v>57172.722000000002</v>
      </c>
      <c r="K154" s="12">
        <v>55736.286999999997</v>
      </c>
      <c r="L154" s="12">
        <v>52991.891000000003</v>
      </c>
      <c r="M154" s="12">
        <v>51759.517</v>
      </c>
      <c r="N154" s="12">
        <v>50403.317999999999</v>
      </c>
      <c r="O154" s="12">
        <v>49056.296000000002</v>
      </c>
      <c r="P154" s="12">
        <v>48564.434999999998</v>
      </c>
      <c r="Q154" s="12">
        <v>51966.845999999998</v>
      </c>
      <c r="R154" s="12">
        <v>61530.122000000003</v>
      </c>
      <c r="S154" s="12">
        <v>70725.712</v>
      </c>
      <c r="T154" s="12">
        <v>79931.660999999993</v>
      </c>
      <c r="U154" s="12">
        <v>84735.808999999994</v>
      </c>
      <c r="V154" s="12">
        <v>85064.553</v>
      </c>
      <c r="W154" s="12">
        <v>76941.884999999995</v>
      </c>
      <c r="X154" s="12">
        <v>65340.665000000001</v>
      </c>
      <c r="Y154" s="12">
        <v>55627.879000000001</v>
      </c>
      <c r="AA154" s="2">
        <f>IFERROR(INDEX('Holiday Schedule'!$D$3:$D$24,MATCH(A154,'Holiday Schedule'!$C$3:$C$24,0)),0)</f>
        <v>0</v>
      </c>
      <c r="AB154" s="2">
        <f t="shared" si="16"/>
        <v>7</v>
      </c>
      <c r="AC154" s="2">
        <f t="shared" si="17"/>
        <v>0</v>
      </c>
      <c r="AD154" s="5">
        <f t="shared" si="18"/>
        <v>1387763.0339999998</v>
      </c>
      <c r="AE154" s="5">
        <f t="shared" si="19"/>
        <v>1387763.0339999998</v>
      </c>
      <c r="AG154" s="2">
        <f t="shared" si="20"/>
        <v>5</v>
      </c>
      <c r="AH154" s="2">
        <f t="shared" si="21"/>
        <v>2024</v>
      </c>
      <c r="AJ154" s="5">
        <f t="shared" si="22"/>
        <v>85064.553</v>
      </c>
      <c r="AK154" s="2">
        <f t="shared" si="23"/>
        <v>21</v>
      </c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BC154" s="5"/>
      <c r="BD154" s="5"/>
      <c r="BE154" s="5"/>
      <c r="BJ154" s="5"/>
    </row>
    <row r="155" spans="1:62" ht="15.75" x14ac:dyDescent="0.25">
      <c r="A155" s="18">
        <v>45438</v>
      </c>
      <c r="B155" s="12">
        <v>49088.59</v>
      </c>
      <c r="C155" s="12">
        <v>45684.572</v>
      </c>
      <c r="D155" s="12">
        <v>43624.446000000004</v>
      </c>
      <c r="E155" s="12">
        <v>43246.627</v>
      </c>
      <c r="F155" s="12">
        <v>43616.1</v>
      </c>
      <c r="G155" s="12">
        <v>47926.688000000002</v>
      </c>
      <c r="H155" s="12">
        <v>54614.91</v>
      </c>
      <c r="I155" s="12">
        <v>60545.773999999998</v>
      </c>
      <c r="J155" s="12">
        <v>60352.358</v>
      </c>
      <c r="K155" s="12">
        <v>61627.29</v>
      </c>
      <c r="L155" s="12">
        <v>59700.58</v>
      </c>
      <c r="M155" s="12">
        <v>59254.129000000001</v>
      </c>
      <c r="N155" s="12">
        <v>53639.750999999997</v>
      </c>
      <c r="O155" s="12">
        <v>53052.966</v>
      </c>
      <c r="P155" s="12">
        <v>53204.411</v>
      </c>
      <c r="Q155" s="12">
        <v>57232.788</v>
      </c>
      <c r="R155" s="12">
        <v>63017.731</v>
      </c>
      <c r="S155" s="12">
        <v>72120.952999999994</v>
      </c>
      <c r="T155" s="12">
        <v>81491.716</v>
      </c>
      <c r="U155" s="12">
        <v>85259.593999999997</v>
      </c>
      <c r="V155" s="12">
        <v>85540.248000000007</v>
      </c>
      <c r="W155" s="12">
        <v>77345.422999999995</v>
      </c>
      <c r="X155" s="12">
        <v>65910.524000000005</v>
      </c>
      <c r="Y155" s="12">
        <v>55400.464</v>
      </c>
      <c r="AA155" s="2">
        <f>IFERROR(INDEX('Holiday Schedule'!$D$3:$D$24,MATCH(A155,'Holiday Schedule'!$C$3:$C$24,0)),0)</f>
        <v>0</v>
      </c>
      <c r="AB155" s="2">
        <f t="shared" si="16"/>
        <v>1</v>
      </c>
      <c r="AC155" s="2">
        <f t="shared" si="17"/>
        <v>0</v>
      </c>
      <c r="AD155" s="5">
        <f t="shared" si="18"/>
        <v>1432498.6329999997</v>
      </c>
      <c r="AE155" s="5">
        <f t="shared" si="19"/>
        <v>1432498.6329999997</v>
      </c>
      <c r="AG155" s="2">
        <f t="shared" si="20"/>
        <v>5</v>
      </c>
      <c r="AH155" s="2">
        <f t="shared" si="21"/>
        <v>2024</v>
      </c>
      <c r="AJ155" s="5">
        <f t="shared" si="22"/>
        <v>85540.248000000007</v>
      </c>
      <c r="AK155" s="2">
        <f t="shared" si="23"/>
        <v>21</v>
      </c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BC155" s="5"/>
      <c r="BD155" s="5"/>
      <c r="BE155" s="5"/>
      <c r="BJ155" s="5"/>
    </row>
    <row r="156" spans="1:62" ht="15.75" x14ac:dyDescent="0.25">
      <c r="A156" s="18">
        <v>45439</v>
      </c>
      <c r="B156" s="12">
        <v>49677.142</v>
      </c>
      <c r="C156" s="12">
        <v>44991.324000000001</v>
      </c>
      <c r="D156" s="12">
        <v>43842.23</v>
      </c>
      <c r="E156" s="12">
        <v>43226.036</v>
      </c>
      <c r="F156" s="12">
        <v>44758.042999999998</v>
      </c>
      <c r="G156" s="12">
        <v>49110.067000000003</v>
      </c>
      <c r="H156" s="12">
        <v>56626.686999999998</v>
      </c>
      <c r="I156" s="12">
        <v>64566.578999999998</v>
      </c>
      <c r="J156" s="12">
        <v>66838.131999999998</v>
      </c>
      <c r="K156" s="12">
        <v>70597.896999999997</v>
      </c>
      <c r="L156" s="12">
        <v>70933.683000000005</v>
      </c>
      <c r="M156" s="12">
        <v>70538.353000000003</v>
      </c>
      <c r="N156" s="12">
        <v>65513.608999999997</v>
      </c>
      <c r="O156" s="12">
        <v>64748.491000000002</v>
      </c>
      <c r="P156" s="12">
        <v>62711.262999999999</v>
      </c>
      <c r="Q156" s="12">
        <v>67069.775999999998</v>
      </c>
      <c r="R156" s="12">
        <v>74784.101999999999</v>
      </c>
      <c r="S156" s="12">
        <v>82726.376000000004</v>
      </c>
      <c r="T156" s="12">
        <v>86339.607000000004</v>
      </c>
      <c r="U156" s="12">
        <v>89955.168999999994</v>
      </c>
      <c r="V156" s="12">
        <v>89636.150999999998</v>
      </c>
      <c r="W156" s="12">
        <v>76677.832999999999</v>
      </c>
      <c r="X156" s="12">
        <v>64613.421000000002</v>
      </c>
      <c r="Y156" s="12">
        <v>54774.241000000002</v>
      </c>
      <c r="AA156" s="2">
        <f>IFERROR(INDEX('Holiday Schedule'!$D$3:$D$24,MATCH(A156,'Holiday Schedule'!$C$3:$C$24,0)),0)</f>
        <v>1</v>
      </c>
      <c r="AB156" s="2">
        <f t="shared" si="16"/>
        <v>2</v>
      </c>
      <c r="AC156" s="2">
        <f t="shared" si="17"/>
        <v>0</v>
      </c>
      <c r="AD156" s="5">
        <f t="shared" si="18"/>
        <v>1555256.2120000001</v>
      </c>
      <c r="AE156" s="5">
        <f t="shared" si="19"/>
        <v>1555256.2120000001</v>
      </c>
      <c r="AG156" s="2">
        <f t="shared" si="20"/>
        <v>5</v>
      </c>
      <c r="AH156" s="2">
        <f t="shared" si="21"/>
        <v>2024</v>
      </c>
      <c r="AJ156" s="5">
        <f t="shared" si="22"/>
        <v>89955.168999999994</v>
      </c>
      <c r="AK156" s="2">
        <f t="shared" si="23"/>
        <v>20</v>
      </c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BC156" s="5"/>
      <c r="BD156" s="5"/>
      <c r="BE156" s="5"/>
      <c r="BJ156" s="5"/>
    </row>
    <row r="157" spans="1:62" ht="15.75" x14ac:dyDescent="0.25">
      <c r="A157" s="18">
        <v>45440</v>
      </c>
      <c r="B157" s="12">
        <v>47950.315999999999</v>
      </c>
      <c r="C157" s="12">
        <v>44701.764999999999</v>
      </c>
      <c r="D157" s="12">
        <v>43942.294999999998</v>
      </c>
      <c r="E157" s="12">
        <v>43978.777999999998</v>
      </c>
      <c r="F157" s="12">
        <v>47311.23</v>
      </c>
      <c r="G157" s="12">
        <v>55858.828999999998</v>
      </c>
      <c r="H157" s="12">
        <v>70097.638999999996</v>
      </c>
      <c r="I157" s="12">
        <v>76846.415999999997</v>
      </c>
      <c r="J157" s="12">
        <v>71026.630999999994</v>
      </c>
      <c r="K157" s="12">
        <v>69415.853000000003</v>
      </c>
      <c r="L157" s="12">
        <v>67367.407999999996</v>
      </c>
      <c r="M157" s="12">
        <v>64820.684000000001</v>
      </c>
      <c r="N157" s="12">
        <v>62598.661</v>
      </c>
      <c r="O157" s="12">
        <v>60029.985000000001</v>
      </c>
      <c r="P157" s="12">
        <v>55596.455999999998</v>
      </c>
      <c r="Q157" s="12">
        <v>61049.197999999997</v>
      </c>
      <c r="R157" s="12">
        <v>67631.494999999995</v>
      </c>
      <c r="S157" s="12">
        <v>76375.751000000004</v>
      </c>
      <c r="T157" s="12">
        <v>84683.911999999997</v>
      </c>
      <c r="U157" s="12">
        <v>90292.222999999998</v>
      </c>
      <c r="V157" s="12">
        <v>90908.798999999999</v>
      </c>
      <c r="W157" s="12">
        <v>79647.691999999995</v>
      </c>
      <c r="X157" s="12">
        <v>66547.441000000006</v>
      </c>
      <c r="Y157" s="12">
        <v>55940.1</v>
      </c>
      <c r="AA157" s="2">
        <f>IFERROR(INDEX('Holiday Schedule'!$D$3:$D$24,MATCH(A157,'Holiday Schedule'!$C$3:$C$24,0)),0)</f>
        <v>0</v>
      </c>
      <c r="AB157" s="2">
        <f t="shared" si="16"/>
        <v>3</v>
      </c>
      <c r="AC157" s="2">
        <f t="shared" si="17"/>
        <v>1144838.605</v>
      </c>
      <c r="AD157" s="5">
        <f t="shared" si="18"/>
        <v>409780.95200000028</v>
      </c>
      <c r="AE157" s="5">
        <f t="shared" si="19"/>
        <v>1554619.5570000003</v>
      </c>
      <c r="AG157" s="2">
        <f t="shared" si="20"/>
        <v>5</v>
      </c>
      <c r="AH157" s="2">
        <f t="shared" si="21"/>
        <v>2024</v>
      </c>
      <c r="AJ157" s="5">
        <f t="shared" si="22"/>
        <v>90908.798999999999</v>
      </c>
      <c r="AK157" s="2">
        <f t="shared" si="23"/>
        <v>21</v>
      </c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BC157" s="5"/>
      <c r="BD157" s="5"/>
      <c r="BE157" s="5"/>
      <c r="BJ157" s="5"/>
    </row>
    <row r="158" spans="1:62" ht="15.75" x14ac:dyDescent="0.25">
      <c r="A158" s="18">
        <v>45441</v>
      </c>
      <c r="B158" s="12">
        <v>48862.677000000003</v>
      </c>
      <c r="C158" s="12">
        <v>45691.995999999999</v>
      </c>
      <c r="D158" s="12">
        <v>44109.521999999997</v>
      </c>
      <c r="E158" s="12">
        <v>43918.627</v>
      </c>
      <c r="F158" s="12">
        <v>46371.718999999997</v>
      </c>
      <c r="G158" s="12">
        <v>54268.088000000003</v>
      </c>
      <c r="H158" s="12">
        <v>66787.092000000004</v>
      </c>
      <c r="I158" s="12">
        <v>69185.649000000005</v>
      </c>
      <c r="J158" s="12">
        <v>60954.701000000001</v>
      </c>
      <c r="K158" s="12">
        <v>57225.120000000003</v>
      </c>
      <c r="L158" s="12">
        <v>56361.491000000002</v>
      </c>
      <c r="M158" s="12">
        <v>55925.330999999998</v>
      </c>
      <c r="N158" s="12">
        <v>54481.252999999997</v>
      </c>
      <c r="O158" s="12">
        <v>51445.805</v>
      </c>
      <c r="P158" s="12">
        <v>51271.987999999998</v>
      </c>
      <c r="Q158" s="12">
        <v>54122.080999999998</v>
      </c>
      <c r="R158" s="12">
        <v>60984.866000000002</v>
      </c>
      <c r="S158" s="12">
        <v>72241.426000000007</v>
      </c>
      <c r="T158" s="12">
        <v>82409.031000000003</v>
      </c>
      <c r="U158" s="12">
        <v>86822.233999999997</v>
      </c>
      <c r="V158" s="12">
        <v>88411.964999999997</v>
      </c>
      <c r="W158" s="12">
        <v>78183.214000000007</v>
      </c>
      <c r="X158" s="12">
        <v>64561.769</v>
      </c>
      <c r="Y158" s="12">
        <v>53980.52</v>
      </c>
      <c r="AA158" s="2">
        <f>IFERROR(INDEX('Holiday Schedule'!$D$3:$D$24,MATCH(A158,'Holiday Schedule'!$C$3:$C$24,0)),0)</f>
        <v>0</v>
      </c>
      <c r="AB158" s="2">
        <f t="shared" si="16"/>
        <v>4</v>
      </c>
      <c r="AC158" s="2">
        <f t="shared" si="17"/>
        <v>1044587.924</v>
      </c>
      <c r="AD158" s="5">
        <f t="shared" si="18"/>
        <v>403990.24100000027</v>
      </c>
      <c r="AE158" s="5">
        <f t="shared" si="19"/>
        <v>1448578.1650000003</v>
      </c>
      <c r="AG158" s="2">
        <f t="shared" si="20"/>
        <v>5</v>
      </c>
      <c r="AH158" s="2">
        <f t="shared" si="21"/>
        <v>2024</v>
      </c>
      <c r="AJ158" s="5">
        <f t="shared" si="22"/>
        <v>88411.964999999997</v>
      </c>
      <c r="AK158" s="2">
        <f t="shared" si="23"/>
        <v>21</v>
      </c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BC158" s="5"/>
      <c r="BD158" s="5"/>
      <c r="BE158" s="5"/>
      <c r="BJ158" s="5"/>
    </row>
    <row r="159" spans="1:62" ht="15.75" x14ac:dyDescent="0.25">
      <c r="A159" s="18">
        <v>45442</v>
      </c>
      <c r="B159" s="12">
        <v>47275.404000000002</v>
      </c>
      <c r="C159" s="12">
        <v>44610.07</v>
      </c>
      <c r="D159" s="12">
        <v>42433.711000000003</v>
      </c>
      <c r="E159" s="12">
        <v>43042.692999999999</v>
      </c>
      <c r="F159" s="12">
        <v>45123.745999999999</v>
      </c>
      <c r="G159" s="12">
        <v>53207.158000000003</v>
      </c>
      <c r="H159" s="12">
        <v>65239.593000000001</v>
      </c>
      <c r="I159" s="12">
        <v>67884.23</v>
      </c>
      <c r="J159" s="12">
        <v>58964.677000000003</v>
      </c>
      <c r="K159" s="12">
        <v>58112.180999999997</v>
      </c>
      <c r="L159" s="12">
        <v>56398.392999999996</v>
      </c>
      <c r="M159" s="12">
        <v>54354.262000000002</v>
      </c>
      <c r="N159" s="12">
        <v>54248.207000000002</v>
      </c>
      <c r="O159" s="12">
        <v>52193.659</v>
      </c>
      <c r="P159" s="12">
        <v>51153.391000000003</v>
      </c>
      <c r="Q159" s="12">
        <v>54452.75</v>
      </c>
      <c r="R159" s="12">
        <v>62980.766000000003</v>
      </c>
      <c r="S159" s="12">
        <v>71588.165999999997</v>
      </c>
      <c r="T159" s="12">
        <v>79606.254000000001</v>
      </c>
      <c r="U159" s="12">
        <v>84248.407999999996</v>
      </c>
      <c r="V159" s="12">
        <v>85960.744000000006</v>
      </c>
      <c r="W159" s="12">
        <v>76774.630999999994</v>
      </c>
      <c r="X159" s="12">
        <v>64080.438000000002</v>
      </c>
      <c r="Y159" s="12">
        <v>53334.15</v>
      </c>
      <c r="AA159" s="2">
        <f>IFERROR(INDEX('Holiday Schedule'!$D$3:$D$24,MATCH(A159,'Holiday Schedule'!$C$3:$C$24,0)),0)</f>
        <v>0</v>
      </c>
      <c r="AB159" s="2">
        <f t="shared" si="16"/>
        <v>5</v>
      </c>
      <c r="AC159" s="2">
        <f t="shared" si="17"/>
        <v>1033001.1569999998</v>
      </c>
      <c r="AD159" s="5">
        <f t="shared" si="18"/>
        <v>394266.52500000026</v>
      </c>
      <c r="AE159" s="5">
        <f t="shared" si="19"/>
        <v>1427267.682</v>
      </c>
      <c r="AG159" s="2">
        <f t="shared" si="20"/>
        <v>5</v>
      </c>
      <c r="AH159" s="2">
        <f t="shared" si="21"/>
        <v>2024</v>
      </c>
      <c r="AJ159" s="5">
        <f t="shared" si="22"/>
        <v>85960.744000000006</v>
      </c>
      <c r="AK159" s="2">
        <f t="shared" si="23"/>
        <v>21</v>
      </c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BC159" s="5"/>
      <c r="BD159" s="5"/>
      <c r="BE159" s="5"/>
      <c r="BJ159" s="5"/>
    </row>
    <row r="160" spans="1:62" ht="15.75" x14ac:dyDescent="0.25">
      <c r="A160" s="18">
        <v>45443</v>
      </c>
      <c r="B160" s="12">
        <v>46991.86</v>
      </c>
      <c r="C160" s="12">
        <v>44246.095999999998</v>
      </c>
      <c r="D160" s="12">
        <v>42386</v>
      </c>
      <c r="E160" s="12">
        <v>43087.432999999997</v>
      </c>
      <c r="F160" s="12">
        <v>45038.296000000002</v>
      </c>
      <c r="G160" s="12">
        <v>52877.373</v>
      </c>
      <c r="H160" s="12">
        <v>64938.597000000002</v>
      </c>
      <c r="I160" s="12">
        <v>67243.528000000006</v>
      </c>
      <c r="J160" s="12">
        <v>58152.69</v>
      </c>
      <c r="K160" s="12">
        <v>54823.856</v>
      </c>
      <c r="L160" s="12">
        <v>51741.345999999998</v>
      </c>
      <c r="M160" s="12">
        <v>50274.226000000002</v>
      </c>
      <c r="N160" s="12">
        <v>50696.921000000002</v>
      </c>
      <c r="O160" s="12">
        <v>49868.919000000002</v>
      </c>
      <c r="P160" s="12">
        <v>51752.2</v>
      </c>
      <c r="Q160" s="12">
        <v>58029.307999999997</v>
      </c>
      <c r="R160" s="12">
        <v>63136.214</v>
      </c>
      <c r="S160" s="12">
        <v>72362.013000000006</v>
      </c>
      <c r="T160" s="12">
        <v>78756.118000000002</v>
      </c>
      <c r="U160" s="12">
        <v>81916.909</v>
      </c>
      <c r="V160" s="12">
        <v>82929.182000000001</v>
      </c>
      <c r="W160" s="12">
        <v>74582.911999999997</v>
      </c>
      <c r="X160" s="12">
        <v>63081.41</v>
      </c>
      <c r="Y160" s="12">
        <v>52927.201000000001</v>
      </c>
      <c r="AA160" s="2">
        <f>IFERROR(INDEX('Holiday Schedule'!$D$3:$D$24,MATCH(A160,'Holiday Schedule'!$C$3:$C$24,0)),0)</f>
        <v>0</v>
      </c>
      <c r="AB160" s="2">
        <f t="shared" si="16"/>
        <v>6</v>
      </c>
      <c r="AC160" s="2">
        <f t="shared" si="17"/>
        <v>1009347.7520000002</v>
      </c>
      <c r="AD160" s="5">
        <f t="shared" si="18"/>
        <v>392492.8559999998</v>
      </c>
      <c r="AE160" s="5">
        <f t="shared" si="19"/>
        <v>1401840.608</v>
      </c>
      <c r="AG160" s="2">
        <f t="shared" si="20"/>
        <v>5</v>
      </c>
      <c r="AH160" s="2">
        <f t="shared" si="21"/>
        <v>2024</v>
      </c>
      <c r="AJ160" s="5">
        <f t="shared" si="22"/>
        <v>82929.182000000001</v>
      </c>
      <c r="AK160" s="2">
        <f t="shared" si="23"/>
        <v>21</v>
      </c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BC160" s="5"/>
      <c r="BD160" s="5"/>
      <c r="BE160" s="5"/>
      <c r="BJ160" s="5"/>
    </row>
    <row r="161" spans="1:62" ht="15.75" x14ac:dyDescent="0.25">
      <c r="A161" s="18">
        <v>45444</v>
      </c>
      <c r="B161" s="12">
        <v>48572.326000000001</v>
      </c>
      <c r="C161" s="12">
        <v>43793.930999999997</v>
      </c>
      <c r="D161" s="12">
        <v>42366.351999999999</v>
      </c>
      <c r="E161" s="12">
        <v>41985.033000000003</v>
      </c>
      <c r="F161" s="12">
        <v>43185.11</v>
      </c>
      <c r="G161" s="12">
        <v>46823.521000000001</v>
      </c>
      <c r="H161" s="12">
        <v>52230.368000000002</v>
      </c>
      <c r="I161" s="12">
        <v>56901.987000000001</v>
      </c>
      <c r="J161" s="12">
        <v>56357.394</v>
      </c>
      <c r="K161" s="12">
        <v>57266.023999999998</v>
      </c>
      <c r="L161" s="12">
        <v>52347.487999999998</v>
      </c>
      <c r="M161" s="12">
        <v>49712.91</v>
      </c>
      <c r="N161" s="12">
        <v>49582.324999999997</v>
      </c>
      <c r="O161" s="12">
        <v>47463.413</v>
      </c>
      <c r="P161" s="12">
        <v>48665.510999999999</v>
      </c>
      <c r="Q161" s="12">
        <v>50042.239000000001</v>
      </c>
      <c r="R161" s="12">
        <v>56438.521999999997</v>
      </c>
      <c r="S161" s="12">
        <v>67504.95</v>
      </c>
      <c r="T161" s="12">
        <v>75538.606</v>
      </c>
      <c r="U161" s="12">
        <v>80183.517999999996</v>
      </c>
      <c r="V161" s="12">
        <v>79152.115000000005</v>
      </c>
      <c r="W161" s="12">
        <v>74591.385999999999</v>
      </c>
      <c r="X161" s="12">
        <v>63650.686999999998</v>
      </c>
      <c r="Y161" s="12">
        <v>55613.178</v>
      </c>
      <c r="AA161" s="2">
        <f>IFERROR(INDEX('Holiday Schedule'!$D$3:$D$24,MATCH(A161,'Holiday Schedule'!$C$3:$C$24,0)),0)</f>
        <v>0</v>
      </c>
      <c r="AB161" s="2">
        <f t="shared" si="16"/>
        <v>7</v>
      </c>
      <c r="AC161" s="2">
        <f t="shared" si="17"/>
        <v>0</v>
      </c>
      <c r="AD161" s="5">
        <f t="shared" si="18"/>
        <v>1339968.8939999999</v>
      </c>
      <c r="AE161" s="5">
        <f t="shared" si="19"/>
        <v>1339968.8939999999</v>
      </c>
      <c r="AG161" s="2">
        <f t="shared" si="20"/>
        <v>6</v>
      </c>
      <c r="AH161" s="2">
        <f t="shared" si="21"/>
        <v>2024</v>
      </c>
      <c r="AJ161" s="5">
        <f t="shared" si="22"/>
        <v>80183.517999999996</v>
      </c>
      <c r="AK161" s="2">
        <f t="shared" si="23"/>
        <v>20</v>
      </c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BC161" s="5"/>
      <c r="BD161" s="5"/>
      <c r="BE161" s="5"/>
      <c r="BJ161" s="5"/>
    </row>
    <row r="162" spans="1:62" ht="15.75" x14ac:dyDescent="0.25">
      <c r="A162" s="18">
        <v>45445</v>
      </c>
      <c r="B162" s="12">
        <v>48265.999000000003</v>
      </c>
      <c r="C162" s="12">
        <v>44290.417999999998</v>
      </c>
      <c r="D162" s="12">
        <v>42934.497000000003</v>
      </c>
      <c r="E162" s="12">
        <v>42206.891000000003</v>
      </c>
      <c r="F162" s="12">
        <v>43301.324999999997</v>
      </c>
      <c r="G162" s="12">
        <v>45783.004999999997</v>
      </c>
      <c r="H162" s="12">
        <v>50439.025999999998</v>
      </c>
      <c r="I162" s="12">
        <v>54370.784</v>
      </c>
      <c r="J162" s="12">
        <v>54695.978999999999</v>
      </c>
      <c r="K162" s="12">
        <v>56302.415000000001</v>
      </c>
      <c r="L162" s="12">
        <v>53522.834000000003</v>
      </c>
      <c r="M162" s="12">
        <v>51386.476999999999</v>
      </c>
      <c r="N162" s="12">
        <v>50941.072</v>
      </c>
      <c r="O162" s="12">
        <v>49226.578000000001</v>
      </c>
      <c r="P162" s="12">
        <v>50665.211000000003</v>
      </c>
      <c r="Q162" s="12">
        <v>53703.38</v>
      </c>
      <c r="R162" s="12">
        <v>62982.758000000002</v>
      </c>
      <c r="S162" s="12">
        <v>75104.032999999996</v>
      </c>
      <c r="T162" s="12">
        <v>85330.758000000002</v>
      </c>
      <c r="U162" s="12">
        <v>89198.044999999998</v>
      </c>
      <c r="V162" s="12">
        <v>88770.28</v>
      </c>
      <c r="W162" s="12">
        <v>80850.149999999994</v>
      </c>
      <c r="X162" s="12">
        <v>67529.055999999997</v>
      </c>
      <c r="Y162" s="12">
        <v>56767.999000000003</v>
      </c>
      <c r="AA162" s="2">
        <f>IFERROR(INDEX('Holiday Schedule'!$D$3:$D$24,MATCH(A162,'Holiday Schedule'!$C$3:$C$24,0)),0)</f>
        <v>0</v>
      </c>
      <c r="AB162" s="2">
        <f t="shared" si="16"/>
        <v>1</v>
      </c>
      <c r="AC162" s="2">
        <f t="shared" si="17"/>
        <v>0</v>
      </c>
      <c r="AD162" s="5">
        <f t="shared" si="18"/>
        <v>1398568.9700000002</v>
      </c>
      <c r="AE162" s="5">
        <f t="shared" si="19"/>
        <v>1398568.9700000002</v>
      </c>
      <c r="AG162" s="2">
        <f t="shared" si="20"/>
        <v>6</v>
      </c>
      <c r="AH162" s="2">
        <f t="shared" si="21"/>
        <v>2024</v>
      </c>
      <c r="AJ162" s="5">
        <f t="shared" si="22"/>
        <v>89198.044999999998</v>
      </c>
      <c r="AK162" s="2">
        <f t="shared" si="23"/>
        <v>20</v>
      </c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BC162" s="5"/>
      <c r="BD162" s="5"/>
      <c r="BE162" s="5"/>
      <c r="BJ162" s="5"/>
    </row>
    <row r="163" spans="1:62" ht="15.75" x14ac:dyDescent="0.25">
      <c r="A163" s="18">
        <v>45446</v>
      </c>
      <c r="B163" s="12">
        <v>48680.574999999997</v>
      </c>
      <c r="C163" s="12">
        <v>44041.78</v>
      </c>
      <c r="D163" s="12">
        <v>42629.985000000001</v>
      </c>
      <c r="E163" s="12">
        <v>42083.756000000001</v>
      </c>
      <c r="F163" s="12">
        <v>44816.917999999998</v>
      </c>
      <c r="G163" s="12">
        <v>50069.027999999998</v>
      </c>
      <c r="H163" s="12">
        <v>59824.692999999999</v>
      </c>
      <c r="I163" s="12">
        <v>64107.226999999999</v>
      </c>
      <c r="J163" s="12">
        <v>58783.264999999999</v>
      </c>
      <c r="K163" s="12">
        <v>59075.266000000003</v>
      </c>
      <c r="L163" s="12">
        <v>55726.961000000003</v>
      </c>
      <c r="M163" s="12">
        <v>53837.981</v>
      </c>
      <c r="N163" s="12">
        <v>55683.052000000003</v>
      </c>
      <c r="O163" s="12">
        <v>55370.097999999998</v>
      </c>
      <c r="P163" s="12">
        <v>54595.076000000001</v>
      </c>
      <c r="Q163" s="12">
        <v>59020.614999999998</v>
      </c>
      <c r="R163" s="12">
        <v>67725.072</v>
      </c>
      <c r="S163" s="12">
        <v>76574.180999999997</v>
      </c>
      <c r="T163" s="12">
        <v>83804.323999999993</v>
      </c>
      <c r="U163" s="12">
        <v>87834.23</v>
      </c>
      <c r="V163" s="12">
        <v>87852.532000000007</v>
      </c>
      <c r="W163" s="12">
        <v>79313.95</v>
      </c>
      <c r="X163" s="12">
        <v>66809.95</v>
      </c>
      <c r="Y163" s="12">
        <v>56005.493000000002</v>
      </c>
      <c r="AA163" s="2">
        <f>IFERROR(INDEX('Holiday Schedule'!$D$3:$D$24,MATCH(A163,'Holiday Schedule'!$C$3:$C$24,0)),0)</f>
        <v>0</v>
      </c>
      <c r="AB163" s="2">
        <f t="shared" si="16"/>
        <v>2</v>
      </c>
      <c r="AC163" s="2">
        <f t="shared" si="17"/>
        <v>1066113.78</v>
      </c>
      <c r="AD163" s="5">
        <f t="shared" si="18"/>
        <v>388152.22800000012</v>
      </c>
      <c r="AE163" s="5">
        <f t="shared" si="19"/>
        <v>1454266.0080000001</v>
      </c>
      <c r="AG163" s="2">
        <f t="shared" si="20"/>
        <v>6</v>
      </c>
      <c r="AH163" s="2">
        <f t="shared" si="21"/>
        <v>2024</v>
      </c>
      <c r="AJ163" s="5">
        <f t="shared" si="22"/>
        <v>87852.532000000007</v>
      </c>
      <c r="AK163" s="2">
        <f t="shared" si="23"/>
        <v>21</v>
      </c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BC163" s="5"/>
      <c r="BD163" s="5"/>
      <c r="BE163" s="5"/>
      <c r="BJ163" s="5"/>
    </row>
    <row r="164" spans="1:62" ht="15.75" x14ac:dyDescent="0.25">
      <c r="A164" s="18">
        <v>45447</v>
      </c>
      <c r="B164" s="12">
        <v>48777.271000000001</v>
      </c>
      <c r="C164" s="12">
        <v>44345.853000000003</v>
      </c>
      <c r="D164" s="12">
        <v>42672.502</v>
      </c>
      <c r="E164" s="12">
        <v>42992.612000000001</v>
      </c>
      <c r="F164" s="12">
        <v>44944.574000000001</v>
      </c>
      <c r="G164" s="12">
        <v>51017.383000000002</v>
      </c>
      <c r="H164" s="12">
        <v>60231.08</v>
      </c>
      <c r="I164" s="12">
        <v>64733.904000000002</v>
      </c>
      <c r="J164" s="12">
        <v>59595.063000000002</v>
      </c>
      <c r="K164" s="12">
        <v>58108.77</v>
      </c>
      <c r="L164" s="12">
        <v>55528.374000000003</v>
      </c>
      <c r="M164" s="12">
        <v>54677.392999999996</v>
      </c>
      <c r="N164" s="12">
        <v>54707.190999999999</v>
      </c>
      <c r="O164" s="12">
        <v>53043.248</v>
      </c>
      <c r="P164" s="12">
        <v>52185.462</v>
      </c>
      <c r="Q164" s="12">
        <v>59496.055</v>
      </c>
      <c r="R164" s="12">
        <v>66351.054999999993</v>
      </c>
      <c r="S164" s="12">
        <v>77562.03</v>
      </c>
      <c r="T164" s="12">
        <v>86297.883000000002</v>
      </c>
      <c r="U164" s="12">
        <v>89584.650999999998</v>
      </c>
      <c r="V164" s="12">
        <v>89541.388000000006</v>
      </c>
      <c r="W164" s="12">
        <v>80243.857000000004</v>
      </c>
      <c r="X164" s="12">
        <v>68873.976999999999</v>
      </c>
      <c r="Y164" s="12">
        <v>57689.644</v>
      </c>
      <c r="AA164" s="2">
        <f>IFERROR(INDEX('Holiday Schedule'!$D$3:$D$24,MATCH(A164,'Holiday Schedule'!$C$3:$C$24,0)),0)</f>
        <v>0</v>
      </c>
      <c r="AB164" s="2">
        <f t="shared" si="16"/>
        <v>3</v>
      </c>
      <c r="AC164" s="2">
        <f t="shared" si="17"/>
        <v>1070530.301</v>
      </c>
      <c r="AD164" s="5">
        <f t="shared" si="18"/>
        <v>392670.91900000046</v>
      </c>
      <c r="AE164" s="5">
        <f t="shared" si="19"/>
        <v>1463201.2200000004</v>
      </c>
      <c r="AG164" s="2">
        <f t="shared" si="20"/>
        <v>6</v>
      </c>
      <c r="AH164" s="2">
        <f t="shared" si="21"/>
        <v>2024</v>
      </c>
      <c r="AJ164" s="5">
        <f t="shared" si="22"/>
        <v>89584.650999999998</v>
      </c>
      <c r="AK164" s="2">
        <f t="shared" si="23"/>
        <v>20</v>
      </c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BC164" s="5"/>
      <c r="BD164" s="5"/>
      <c r="BE164" s="5"/>
      <c r="BJ164" s="5"/>
    </row>
    <row r="165" spans="1:62" ht="15.75" x14ac:dyDescent="0.25">
      <c r="A165" s="18">
        <v>45448</v>
      </c>
      <c r="B165" s="12">
        <v>50463.105000000003</v>
      </c>
      <c r="C165" s="12">
        <v>45007.478000000003</v>
      </c>
      <c r="D165" s="12">
        <v>43856.601000000002</v>
      </c>
      <c r="E165" s="12">
        <v>43219.027999999998</v>
      </c>
      <c r="F165" s="12">
        <v>45839.881999999998</v>
      </c>
      <c r="G165" s="12">
        <v>49945.2</v>
      </c>
      <c r="H165" s="12">
        <v>60732.756000000001</v>
      </c>
      <c r="I165" s="12">
        <v>64733.372000000003</v>
      </c>
      <c r="J165" s="12">
        <v>61820.627999999997</v>
      </c>
      <c r="K165" s="12">
        <v>60910.269</v>
      </c>
      <c r="L165" s="12">
        <v>57728.002</v>
      </c>
      <c r="M165" s="12">
        <v>57313.771999999997</v>
      </c>
      <c r="N165" s="12">
        <v>59511.953999999998</v>
      </c>
      <c r="O165" s="12">
        <v>56912.819000000003</v>
      </c>
      <c r="P165" s="12">
        <v>58796.072</v>
      </c>
      <c r="Q165" s="12">
        <v>65249.718000000001</v>
      </c>
      <c r="R165" s="12">
        <v>74870.023000000001</v>
      </c>
      <c r="S165" s="12">
        <v>83820.948999999993</v>
      </c>
      <c r="T165" s="12">
        <v>89062.634999999995</v>
      </c>
      <c r="U165" s="12">
        <v>90111.065000000002</v>
      </c>
      <c r="V165" s="12">
        <v>89267.625</v>
      </c>
      <c r="W165" s="12">
        <v>79880.790999999997</v>
      </c>
      <c r="X165" s="12">
        <v>67736.584000000003</v>
      </c>
      <c r="Y165" s="12">
        <v>58326.249000000003</v>
      </c>
      <c r="AA165" s="2">
        <f>IFERROR(INDEX('Holiday Schedule'!$D$3:$D$24,MATCH(A165,'Holiday Schedule'!$C$3:$C$24,0)),0)</f>
        <v>0</v>
      </c>
      <c r="AB165" s="2">
        <f t="shared" si="16"/>
        <v>4</v>
      </c>
      <c r="AC165" s="2">
        <f t="shared" si="17"/>
        <v>1117726.2780000002</v>
      </c>
      <c r="AD165" s="5">
        <f t="shared" si="18"/>
        <v>397390.29899999988</v>
      </c>
      <c r="AE165" s="5">
        <f t="shared" si="19"/>
        <v>1515116.577</v>
      </c>
      <c r="AG165" s="2">
        <f t="shared" si="20"/>
        <v>6</v>
      </c>
      <c r="AH165" s="2">
        <f t="shared" si="21"/>
        <v>2024</v>
      </c>
      <c r="AJ165" s="5">
        <f t="shared" si="22"/>
        <v>90111.065000000002</v>
      </c>
      <c r="AK165" s="2">
        <f t="shared" si="23"/>
        <v>20</v>
      </c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BC165" s="5"/>
      <c r="BD165" s="5"/>
      <c r="BE165" s="5"/>
      <c r="BJ165" s="5"/>
    </row>
    <row r="166" spans="1:62" ht="15.75" x14ac:dyDescent="0.25">
      <c r="A166" s="18">
        <v>45449</v>
      </c>
      <c r="B166" s="12">
        <v>50689.608999999997</v>
      </c>
      <c r="C166" s="12">
        <v>46887.7</v>
      </c>
      <c r="D166" s="12">
        <v>44570.705000000002</v>
      </c>
      <c r="E166" s="12">
        <v>44724.004999999997</v>
      </c>
      <c r="F166" s="12">
        <v>46273.981</v>
      </c>
      <c r="G166" s="12">
        <v>51877.392</v>
      </c>
      <c r="H166" s="12">
        <v>61679.500999999997</v>
      </c>
      <c r="I166" s="12">
        <v>67439.275999999998</v>
      </c>
      <c r="J166" s="12">
        <v>62329.947</v>
      </c>
      <c r="K166" s="12">
        <v>64931.142999999996</v>
      </c>
      <c r="L166" s="12">
        <v>61021.146000000001</v>
      </c>
      <c r="M166" s="12">
        <v>59343.726000000002</v>
      </c>
      <c r="N166" s="12">
        <v>60886.254000000001</v>
      </c>
      <c r="O166" s="12">
        <v>59221.239000000001</v>
      </c>
      <c r="P166" s="12">
        <v>59344.508999999998</v>
      </c>
      <c r="Q166" s="12">
        <v>63424.375999999997</v>
      </c>
      <c r="R166" s="12">
        <v>71702.851999999999</v>
      </c>
      <c r="S166" s="12">
        <v>80311.297000000006</v>
      </c>
      <c r="T166" s="12">
        <v>88248.39</v>
      </c>
      <c r="U166" s="12">
        <v>89567.353000000003</v>
      </c>
      <c r="V166" s="12">
        <v>90950.755999999994</v>
      </c>
      <c r="W166" s="12">
        <v>80684.703999999998</v>
      </c>
      <c r="X166" s="12">
        <v>68981.837</v>
      </c>
      <c r="Y166" s="12">
        <v>58433.860999999997</v>
      </c>
      <c r="AA166" s="2">
        <f>IFERROR(INDEX('Holiday Schedule'!$D$3:$D$24,MATCH(A166,'Holiday Schedule'!$C$3:$C$24,0)),0)</f>
        <v>0</v>
      </c>
      <c r="AB166" s="2">
        <f t="shared" si="16"/>
        <v>5</v>
      </c>
      <c r="AC166" s="2">
        <f t="shared" si="17"/>
        <v>1128388.8049999999</v>
      </c>
      <c r="AD166" s="5">
        <f t="shared" si="18"/>
        <v>405136.75399999972</v>
      </c>
      <c r="AE166" s="5">
        <f t="shared" si="19"/>
        <v>1533525.5589999997</v>
      </c>
      <c r="AG166" s="2">
        <f t="shared" si="20"/>
        <v>6</v>
      </c>
      <c r="AH166" s="2">
        <f t="shared" si="21"/>
        <v>2024</v>
      </c>
      <c r="AJ166" s="5">
        <f t="shared" si="22"/>
        <v>90950.755999999994</v>
      </c>
      <c r="AK166" s="2">
        <f t="shared" si="23"/>
        <v>21</v>
      </c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BC166" s="5"/>
      <c r="BD166" s="5"/>
      <c r="BE166" s="5"/>
      <c r="BJ166" s="5"/>
    </row>
    <row r="167" spans="1:62" ht="15.75" x14ac:dyDescent="0.25">
      <c r="A167" s="18">
        <v>45450</v>
      </c>
      <c r="B167" s="12">
        <v>51139.195</v>
      </c>
      <c r="C167" s="12">
        <v>46173.02</v>
      </c>
      <c r="D167" s="12">
        <v>44594.803</v>
      </c>
      <c r="E167" s="12">
        <v>44810.285000000003</v>
      </c>
      <c r="F167" s="12">
        <v>46827.690999999999</v>
      </c>
      <c r="G167" s="12">
        <v>52317.557000000001</v>
      </c>
      <c r="H167" s="12">
        <v>61726.201000000001</v>
      </c>
      <c r="I167" s="12">
        <v>70207.354000000007</v>
      </c>
      <c r="J167" s="12">
        <v>67671.337</v>
      </c>
      <c r="K167" s="12">
        <v>69794.993000000002</v>
      </c>
      <c r="L167" s="12">
        <v>66284.315000000002</v>
      </c>
      <c r="M167" s="12">
        <v>64158.035000000003</v>
      </c>
      <c r="N167" s="12">
        <v>63900.438000000002</v>
      </c>
      <c r="O167" s="12">
        <v>59833.161</v>
      </c>
      <c r="P167" s="12">
        <v>58343.345000000001</v>
      </c>
      <c r="Q167" s="12">
        <v>62466.514000000003</v>
      </c>
      <c r="R167" s="12">
        <v>67333.111000000004</v>
      </c>
      <c r="S167" s="12">
        <v>75200.418000000005</v>
      </c>
      <c r="T167" s="12">
        <v>80477.267999999996</v>
      </c>
      <c r="U167" s="12">
        <v>81446.817999999999</v>
      </c>
      <c r="V167" s="12">
        <v>82626.005000000005</v>
      </c>
      <c r="W167" s="12">
        <v>75644.062999999995</v>
      </c>
      <c r="X167" s="12">
        <v>65040.207000000002</v>
      </c>
      <c r="Y167" s="12">
        <v>55427.584999999999</v>
      </c>
      <c r="AA167" s="2">
        <f>IFERROR(INDEX('Holiday Schedule'!$D$3:$D$24,MATCH(A167,'Holiday Schedule'!$C$3:$C$24,0)),0)</f>
        <v>0</v>
      </c>
      <c r="AB167" s="2">
        <f t="shared" si="16"/>
        <v>6</v>
      </c>
      <c r="AC167" s="2">
        <f t="shared" si="17"/>
        <v>1110427.382</v>
      </c>
      <c r="AD167" s="5">
        <f t="shared" si="18"/>
        <v>403016.33699999959</v>
      </c>
      <c r="AE167" s="5">
        <f t="shared" si="19"/>
        <v>1513443.7189999996</v>
      </c>
      <c r="AG167" s="2">
        <f t="shared" si="20"/>
        <v>6</v>
      </c>
      <c r="AH167" s="2">
        <f t="shared" si="21"/>
        <v>2024</v>
      </c>
      <c r="AJ167" s="5">
        <f t="shared" si="22"/>
        <v>82626.005000000005</v>
      </c>
      <c r="AK167" s="2">
        <f t="shared" si="23"/>
        <v>21</v>
      </c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BC167" s="5"/>
      <c r="BD167" s="5"/>
      <c r="BE167" s="5"/>
      <c r="BJ167" s="5"/>
    </row>
    <row r="168" spans="1:62" ht="15.75" x14ac:dyDescent="0.25">
      <c r="A168" s="18">
        <v>45451</v>
      </c>
      <c r="B168" s="12">
        <v>49828.709000000003</v>
      </c>
      <c r="C168" s="12">
        <v>44773.902999999998</v>
      </c>
      <c r="D168" s="12">
        <v>43821.319000000003</v>
      </c>
      <c r="E168" s="12">
        <v>42708.106</v>
      </c>
      <c r="F168" s="12">
        <v>43749.504999999997</v>
      </c>
      <c r="G168" s="12">
        <v>47180.114000000001</v>
      </c>
      <c r="H168" s="12">
        <v>53210.201000000001</v>
      </c>
      <c r="I168" s="12">
        <v>61035.048000000003</v>
      </c>
      <c r="J168" s="12">
        <v>65766.629000000001</v>
      </c>
      <c r="K168" s="12">
        <v>69122.807000000001</v>
      </c>
      <c r="L168" s="12">
        <v>64384.718000000001</v>
      </c>
      <c r="M168" s="12">
        <v>61638.021999999997</v>
      </c>
      <c r="N168" s="12">
        <v>61338.870999999999</v>
      </c>
      <c r="O168" s="12">
        <v>59236.610999999997</v>
      </c>
      <c r="P168" s="12">
        <v>58127.101000000002</v>
      </c>
      <c r="Q168" s="12">
        <v>59202.156999999999</v>
      </c>
      <c r="R168" s="12">
        <v>64078.993000000002</v>
      </c>
      <c r="S168" s="12">
        <v>70447.365999999995</v>
      </c>
      <c r="T168" s="12">
        <v>77122.437999999995</v>
      </c>
      <c r="U168" s="12">
        <v>80412.866999999998</v>
      </c>
      <c r="V168" s="12">
        <v>81920.881999999998</v>
      </c>
      <c r="W168" s="12">
        <v>76931.47</v>
      </c>
      <c r="X168" s="12">
        <v>66704.244000000006</v>
      </c>
      <c r="Y168" s="12">
        <v>56899.675000000003</v>
      </c>
      <c r="AA168" s="2">
        <f>IFERROR(INDEX('Holiday Schedule'!$D$3:$D$24,MATCH(A168,'Holiday Schedule'!$C$3:$C$24,0)),0)</f>
        <v>0</v>
      </c>
      <c r="AB168" s="2">
        <f t="shared" si="16"/>
        <v>7</v>
      </c>
      <c r="AC168" s="2">
        <f t="shared" si="17"/>
        <v>0</v>
      </c>
      <c r="AD168" s="5">
        <f t="shared" si="18"/>
        <v>1459641.7560000003</v>
      </c>
      <c r="AE168" s="5">
        <f t="shared" si="19"/>
        <v>1459641.7560000003</v>
      </c>
      <c r="AG168" s="2">
        <f t="shared" si="20"/>
        <v>6</v>
      </c>
      <c r="AH168" s="2">
        <f t="shared" si="21"/>
        <v>2024</v>
      </c>
      <c r="AJ168" s="5">
        <f t="shared" si="22"/>
        <v>81920.881999999998</v>
      </c>
      <c r="AK168" s="2">
        <f t="shared" si="23"/>
        <v>21</v>
      </c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BC168" s="5"/>
      <c r="BD168" s="5"/>
      <c r="BE168" s="5"/>
      <c r="BJ168" s="5"/>
    </row>
    <row r="169" spans="1:62" ht="15.75" x14ac:dyDescent="0.25">
      <c r="A169" s="18">
        <v>45452</v>
      </c>
      <c r="B169" s="12">
        <v>49594.752999999997</v>
      </c>
      <c r="C169" s="12">
        <v>45153.785000000003</v>
      </c>
      <c r="D169" s="12">
        <v>43368.52</v>
      </c>
      <c r="E169" s="12">
        <v>42502.394</v>
      </c>
      <c r="F169" s="12">
        <v>42843.487999999998</v>
      </c>
      <c r="G169" s="12">
        <v>45836.796000000002</v>
      </c>
      <c r="H169" s="12">
        <v>50337.345000000001</v>
      </c>
      <c r="I169" s="12">
        <v>57625.091999999997</v>
      </c>
      <c r="J169" s="12">
        <v>62942.178</v>
      </c>
      <c r="K169" s="12">
        <v>68586.085999999996</v>
      </c>
      <c r="L169" s="12">
        <v>62996.879000000001</v>
      </c>
      <c r="M169" s="12">
        <v>63029.451999999997</v>
      </c>
      <c r="N169" s="12">
        <v>64067.334000000003</v>
      </c>
      <c r="O169" s="12">
        <v>60840.677000000003</v>
      </c>
      <c r="P169" s="12">
        <v>60875.139000000003</v>
      </c>
      <c r="Q169" s="12">
        <v>64462.822</v>
      </c>
      <c r="R169" s="12">
        <v>68847.27</v>
      </c>
      <c r="S169" s="12">
        <v>76576.971000000005</v>
      </c>
      <c r="T169" s="12">
        <v>79235.652000000002</v>
      </c>
      <c r="U169" s="12">
        <v>82937.490999999995</v>
      </c>
      <c r="V169" s="12">
        <v>84000.06</v>
      </c>
      <c r="W169" s="12">
        <v>76480.497000000003</v>
      </c>
      <c r="X169" s="12">
        <v>65456.86</v>
      </c>
      <c r="Y169" s="12">
        <v>55784.184999999998</v>
      </c>
      <c r="AA169" s="2">
        <f>IFERROR(INDEX('Holiday Schedule'!$D$3:$D$24,MATCH(A169,'Holiday Schedule'!$C$3:$C$24,0)),0)</f>
        <v>0</v>
      </c>
      <c r="AB169" s="2">
        <f t="shared" si="16"/>
        <v>1</v>
      </c>
      <c r="AC169" s="2">
        <f t="shared" si="17"/>
        <v>0</v>
      </c>
      <c r="AD169" s="5">
        <f t="shared" si="18"/>
        <v>1474381.7260000003</v>
      </c>
      <c r="AE169" s="5">
        <f t="shared" si="19"/>
        <v>1474381.7260000003</v>
      </c>
      <c r="AG169" s="2">
        <f t="shared" si="20"/>
        <v>6</v>
      </c>
      <c r="AH169" s="2">
        <f t="shared" si="21"/>
        <v>2024</v>
      </c>
      <c r="AJ169" s="5">
        <f t="shared" si="22"/>
        <v>84000.06</v>
      </c>
      <c r="AK169" s="2">
        <f t="shared" si="23"/>
        <v>21</v>
      </c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BC169" s="5"/>
      <c r="BD169" s="5"/>
      <c r="BE169" s="5"/>
      <c r="BJ169" s="5"/>
    </row>
    <row r="170" spans="1:62" ht="15.75" x14ac:dyDescent="0.25">
      <c r="A170" s="18">
        <v>45453</v>
      </c>
      <c r="B170" s="12">
        <v>45849.694000000003</v>
      </c>
      <c r="C170" s="12">
        <v>41520.097999999998</v>
      </c>
      <c r="D170" s="12">
        <v>40483.137999999999</v>
      </c>
      <c r="E170" s="12">
        <v>40651.404999999999</v>
      </c>
      <c r="F170" s="12">
        <v>42975.864999999998</v>
      </c>
      <c r="G170" s="12">
        <v>49162.379000000001</v>
      </c>
      <c r="H170" s="12">
        <v>58877.756000000001</v>
      </c>
      <c r="I170" s="12">
        <v>64391.510999999999</v>
      </c>
      <c r="J170" s="12">
        <v>58197.360999999997</v>
      </c>
      <c r="K170" s="12">
        <v>58379.667000000001</v>
      </c>
      <c r="L170" s="12">
        <v>54740.034</v>
      </c>
      <c r="M170" s="12">
        <v>52207.917000000001</v>
      </c>
      <c r="N170" s="12">
        <v>53917.417999999998</v>
      </c>
      <c r="O170" s="12">
        <v>52255.650999999998</v>
      </c>
      <c r="P170" s="12">
        <v>52057.383000000002</v>
      </c>
      <c r="Q170" s="12">
        <v>55347.362999999998</v>
      </c>
      <c r="R170" s="12">
        <v>60932.656999999999</v>
      </c>
      <c r="S170" s="12">
        <v>70022.369000000006</v>
      </c>
      <c r="T170" s="12">
        <v>75431.167000000001</v>
      </c>
      <c r="U170" s="12">
        <v>82844.501000000004</v>
      </c>
      <c r="V170" s="12">
        <v>83701.14</v>
      </c>
      <c r="W170" s="12">
        <v>76617.566000000006</v>
      </c>
      <c r="X170" s="12">
        <v>64135.646000000001</v>
      </c>
      <c r="Y170" s="12">
        <v>53975.758999999998</v>
      </c>
      <c r="AA170" s="2">
        <f>IFERROR(INDEX('Holiday Schedule'!$D$3:$D$24,MATCH(A170,'Holiday Schedule'!$C$3:$C$24,0)),0)</f>
        <v>0</v>
      </c>
      <c r="AB170" s="2">
        <f t="shared" si="16"/>
        <v>2</v>
      </c>
      <c r="AC170" s="2">
        <f t="shared" si="17"/>
        <v>1015179.351</v>
      </c>
      <c r="AD170" s="5">
        <f t="shared" si="18"/>
        <v>373496.09400000004</v>
      </c>
      <c r="AE170" s="5">
        <f t="shared" si="19"/>
        <v>1388675.4450000001</v>
      </c>
      <c r="AG170" s="2">
        <f t="shared" si="20"/>
        <v>6</v>
      </c>
      <c r="AH170" s="2">
        <f t="shared" si="21"/>
        <v>2024</v>
      </c>
      <c r="AJ170" s="5">
        <f t="shared" si="22"/>
        <v>83701.14</v>
      </c>
      <c r="AK170" s="2">
        <f t="shared" si="23"/>
        <v>21</v>
      </c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BC170" s="5"/>
      <c r="BD170" s="5"/>
      <c r="BE170" s="5"/>
      <c r="BJ170" s="5"/>
    </row>
    <row r="171" spans="1:62" ht="15.75" x14ac:dyDescent="0.25">
      <c r="A171" s="18">
        <v>45454</v>
      </c>
      <c r="B171" s="12">
        <v>47447.468999999997</v>
      </c>
      <c r="C171" s="12">
        <v>43307.582000000002</v>
      </c>
      <c r="D171" s="12">
        <v>41858.466</v>
      </c>
      <c r="E171" s="12">
        <v>42374.561000000002</v>
      </c>
      <c r="F171" s="12">
        <v>44032.663999999997</v>
      </c>
      <c r="G171" s="12">
        <v>49610.784</v>
      </c>
      <c r="H171" s="12">
        <v>59009.898000000001</v>
      </c>
      <c r="I171" s="12">
        <v>63033.535000000003</v>
      </c>
      <c r="J171" s="12">
        <v>58606.485000000001</v>
      </c>
      <c r="K171" s="12">
        <v>59832.336000000003</v>
      </c>
      <c r="L171" s="12">
        <v>58067.976000000002</v>
      </c>
      <c r="M171" s="12">
        <v>55715.213000000003</v>
      </c>
      <c r="N171" s="12">
        <v>56810.07</v>
      </c>
      <c r="O171" s="12">
        <v>53602.337</v>
      </c>
      <c r="P171" s="12">
        <v>53639.555</v>
      </c>
      <c r="Q171" s="12">
        <v>58871.108</v>
      </c>
      <c r="R171" s="12">
        <v>65262.95</v>
      </c>
      <c r="S171" s="12">
        <v>75854.339000000007</v>
      </c>
      <c r="T171" s="12">
        <v>83087.819000000003</v>
      </c>
      <c r="U171" s="12">
        <v>86773.652000000002</v>
      </c>
      <c r="V171" s="12">
        <v>87294.785999999993</v>
      </c>
      <c r="W171" s="12">
        <v>79534.947</v>
      </c>
      <c r="X171" s="12">
        <v>66028.664999999994</v>
      </c>
      <c r="Y171" s="12">
        <v>56717.595000000001</v>
      </c>
      <c r="AA171" s="2">
        <f>IFERROR(INDEX('Holiday Schedule'!$D$3:$D$24,MATCH(A171,'Holiday Schedule'!$C$3:$C$24,0)),0)</f>
        <v>0</v>
      </c>
      <c r="AB171" s="2">
        <f t="shared" si="16"/>
        <v>3</v>
      </c>
      <c r="AC171" s="2">
        <f t="shared" si="17"/>
        <v>1062015.773</v>
      </c>
      <c r="AD171" s="5">
        <f t="shared" si="18"/>
        <v>384359.01899999985</v>
      </c>
      <c r="AE171" s="5">
        <f t="shared" si="19"/>
        <v>1446374.7919999999</v>
      </c>
      <c r="AG171" s="2">
        <f t="shared" si="20"/>
        <v>6</v>
      </c>
      <c r="AH171" s="2">
        <f t="shared" si="21"/>
        <v>2024</v>
      </c>
      <c r="AJ171" s="5">
        <f t="shared" si="22"/>
        <v>87294.785999999993</v>
      </c>
      <c r="AK171" s="2">
        <f t="shared" si="23"/>
        <v>21</v>
      </c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BC171" s="5"/>
      <c r="BD171" s="5"/>
      <c r="BE171" s="5"/>
      <c r="BJ171" s="5"/>
    </row>
    <row r="172" spans="1:62" ht="15.75" x14ac:dyDescent="0.25">
      <c r="A172" s="18">
        <v>45455</v>
      </c>
      <c r="B172" s="12">
        <v>48717.125</v>
      </c>
      <c r="C172" s="12">
        <v>44854.353999999999</v>
      </c>
      <c r="D172" s="12">
        <v>42416.159</v>
      </c>
      <c r="E172" s="12">
        <v>43309.529000000002</v>
      </c>
      <c r="F172" s="12">
        <v>44565.377999999997</v>
      </c>
      <c r="G172" s="12">
        <v>50282.065000000002</v>
      </c>
      <c r="H172" s="12">
        <v>59310.699000000001</v>
      </c>
      <c r="I172" s="12">
        <v>65990.038</v>
      </c>
      <c r="J172" s="12">
        <v>62089.311000000002</v>
      </c>
      <c r="K172" s="12">
        <v>62602.347000000002</v>
      </c>
      <c r="L172" s="12">
        <v>57284.008000000002</v>
      </c>
      <c r="M172" s="12">
        <v>56508.184999999998</v>
      </c>
      <c r="N172" s="12">
        <v>55580.883999999998</v>
      </c>
      <c r="O172" s="12">
        <v>54474.455000000002</v>
      </c>
      <c r="P172" s="12">
        <v>51319.294000000002</v>
      </c>
      <c r="Q172" s="12">
        <v>56590.862000000001</v>
      </c>
      <c r="R172" s="12">
        <v>64232.898000000001</v>
      </c>
      <c r="S172" s="12">
        <v>73762.038</v>
      </c>
      <c r="T172" s="12">
        <v>81310.123000000007</v>
      </c>
      <c r="U172" s="12">
        <v>83817.159</v>
      </c>
      <c r="V172" s="12">
        <v>85753.134999999995</v>
      </c>
      <c r="W172" s="12">
        <v>78737.87</v>
      </c>
      <c r="X172" s="12">
        <v>66001.562999999995</v>
      </c>
      <c r="Y172" s="12">
        <v>55938.750999999997</v>
      </c>
      <c r="AA172" s="2">
        <f>IFERROR(INDEX('Holiday Schedule'!$D$3:$D$24,MATCH(A172,'Holiday Schedule'!$C$3:$C$24,0)),0)</f>
        <v>0</v>
      </c>
      <c r="AB172" s="2">
        <f t="shared" si="16"/>
        <v>4</v>
      </c>
      <c r="AC172" s="2">
        <f t="shared" si="17"/>
        <v>1056054.1700000002</v>
      </c>
      <c r="AD172" s="5">
        <f t="shared" si="18"/>
        <v>389394.05999999959</v>
      </c>
      <c r="AE172" s="5">
        <f t="shared" si="19"/>
        <v>1445448.2299999997</v>
      </c>
      <c r="AG172" s="2">
        <f t="shared" si="20"/>
        <v>6</v>
      </c>
      <c r="AH172" s="2">
        <f t="shared" si="21"/>
        <v>2024</v>
      </c>
      <c r="AJ172" s="5">
        <f t="shared" si="22"/>
        <v>85753.134999999995</v>
      </c>
      <c r="AK172" s="2">
        <f t="shared" si="23"/>
        <v>21</v>
      </c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BC172" s="5"/>
      <c r="BD172" s="5"/>
      <c r="BE172" s="5"/>
      <c r="BJ172" s="5"/>
    </row>
    <row r="173" spans="1:62" ht="15.75" x14ac:dyDescent="0.25">
      <c r="A173" s="18">
        <v>45456</v>
      </c>
      <c r="B173" s="12">
        <v>48628.873</v>
      </c>
      <c r="C173" s="12">
        <v>44684.302000000003</v>
      </c>
      <c r="D173" s="12">
        <v>42706.550999999999</v>
      </c>
      <c r="E173" s="12">
        <v>42589.184000000001</v>
      </c>
      <c r="F173" s="12">
        <v>44546.245999999999</v>
      </c>
      <c r="G173" s="12">
        <v>49497.233999999997</v>
      </c>
      <c r="H173" s="12">
        <v>59055.961000000003</v>
      </c>
      <c r="I173" s="12">
        <v>63300.438999999998</v>
      </c>
      <c r="J173" s="12">
        <v>59395.500999999997</v>
      </c>
      <c r="K173" s="12">
        <v>58923.875999999997</v>
      </c>
      <c r="L173" s="12">
        <v>56162.68</v>
      </c>
      <c r="M173" s="12">
        <v>55664.313000000002</v>
      </c>
      <c r="N173" s="12">
        <v>57256.478999999999</v>
      </c>
      <c r="O173" s="12">
        <v>54477.728000000003</v>
      </c>
      <c r="P173" s="12">
        <v>53796.133999999998</v>
      </c>
      <c r="Q173" s="12">
        <v>59262.851000000002</v>
      </c>
      <c r="R173" s="12">
        <v>66563.578999999998</v>
      </c>
      <c r="S173" s="12">
        <v>76096.788</v>
      </c>
      <c r="T173" s="12">
        <v>84729.603000000003</v>
      </c>
      <c r="U173" s="12">
        <v>88606.171000000002</v>
      </c>
      <c r="V173" s="12">
        <v>90027.87</v>
      </c>
      <c r="W173" s="12">
        <v>82012.118000000002</v>
      </c>
      <c r="X173" s="12">
        <v>69289.524999999994</v>
      </c>
      <c r="Y173" s="12">
        <v>58483.767999999996</v>
      </c>
      <c r="AA173" s="2">
        <f>IFERROR(INDEX('Holiday Schedule'!$D$3:$D$24,MATCH(A173,'Holiday Schedule'!$C$3:$C$24,0)),0)</f>
        <v>0</v>
      </c>
      <c r="AB173" s="2">
        <f t="shared" si="16"/>
        <v>5</v>
      </c>
      <c r="AC173" s="2">
        <f t="shared" si="17"/>
        <v>1075565.655</v>
      </c>
      <c r="AD173" s="5">
        <f t="shared" si="18"/>
        <v>390192.11900000018</v>
      </c>
      <c r="AE173" s="5">
        <f t="shared" si="19"/>
        <v>1465757.7740000002</v>
      </c>
      <c r="AG173" s="2">
        <f t="shared" si="20"/>
        <v>6</v>
      </c>
      <c r="AH173" s="2">
        <f t="shared" si="21"/>
        <v>2024</v>
      </c>
      <c r="AJ173" s="5">
        <f t="shared" si="22"/>
        <v>90027.87</v>
      </c>
      <c r="AK173" s="2">
        <f t="shared" si="23"/>
        <v>21</v>
      </c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BC173" s="5"/>
      <c r="BD173" s="5"/>
      <c r="BE173" s="5"/>
      <c r="BJ173" s="5"/>
    </row>
    <row r="174" spans="1:62" ht="15.75" x14ac:dyDescent="0.25">
      <c r="A174" s="18">
        <v>45457</v>
      </c>
      <c r="B174" s="12">
        <v>50482.292999999998</v>
      </c>
      <c r="C174" s="12">
        <v>46095.182999999997</v>
      </c>
      <c r="D174" s="12">
        <v>44765.256000000001</v>
      </c>
      <c r="E174" s="12">
        <v>44507.972000000002</v>
      </c>
      <c r="F174" s="12">
        <v>46408.699000000001</v>
      </c>
      <c r="G174" s="12">
        <v>51048.654000000002</v>
      </c>
      <c r="H174" s="12">
        <v>60300.385999999999</v>
      </c>
      <c r="I174" s="12">
        <v>65215.898000000001</v>
      </c>
      <c r="J174" s="12">
        <v>61746.614000000001</v>
      </c>
      <c r="K174" s="12">
        <v>66976.505000000005</v>
      </c>
      <c r="L174" s="12">
        <v>62980.959000000003</v>
      </c>
      <c r="M174" s="12">
        <v>62444.752999999997</v>
      </c>
      <c r="N174" s="12">
        <v>62663.218000000001</v>
      </c>
      <c r="O174" s="12">
        <v>58066.889000000003</v>
      </c>
      <c r="P174" s="12">
        <v>59146.052000000003</v>
      </c>
      <c r="Q174" s="12">
        <v>64551.48</v>
      </c>
      <c r="R174" s="12">
        <v>70250.426999999996</v>
      </c>
      <c r="S174" s="12">
        <v>76058.585000000006</v>
      </c>
      <c r="T174" s="12">
        <v>82651.997000000003</v>
      </c>
      <c r="U174" s="12">
        <v>84372.527000000002</v>
      </c>
      <c r="V174" s="12">
        <v>87231.315000000002</v>
      </c>
      <c r="W174" s="12">
        <v>79341.073999999993</v>
      </c>
      <c r="X174" s="12">
        <v>69303.618000000002</v>
      </c>
      <c r="Y174" s="12">
        <v>59331.701999999997</v>
      </c>
      <c r="AA174" s="2">
        <f>IFERROR(INDEX('Holiday Schedule'!$D$3:$D$24,MATCH(A174,'Holiday Schedule'!$C$3:$C$24,0)),0)</f>
        <v>0</v>
      </c>
      <c r="AB174" s="2">
        <f t="shared" si="16"/>
        <v>6</v>
      </c>
      <c r="AC174" s="2">
        <f t="shared" si="17"/>
        <v>1113001.9110000001</v>
      </c>
      <c r="AD174" s="5">
        <f t="shared" si="18"/>
        <v>402940.14500000002</v>
      </c>
      <c r="AE174" s="5">
        <f t="shared" si="19"/>
        <v>1515942.0560000001</v>
      </c>
      <c r="AG174" s="2">
        <f t="shared" si="20"/>
        <v>6</v>
      </c>
      <c r="AH174" s="2">
        <f t="shared" si="21"/>
        <v>2024</v>
      </c>
      <c r="AJ174" s="5">
        <f t="shared" si="22"/>
        <v>87231.315000000002</v>
      </c>
      <c r="AK174" s="2">
        <f t="shared" si="23"/>
        <v>21</v>
      </c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BC174" s="5"/>
      <c r="BD174" s="5"/>
      <c r="BE174" s="5"/>
      <c r="BJ174" s="5"/>
    </row>
    <row r="175" spans="1:62" ht="15.75" x14ac:dyDescent="0.25">
      <c r="A175" s="18">
        <v>45458</v>
      </c>
      <c r="B175" s="12">
        <v>53087.137999999999</v>
      </c>
      <c r="C175" s="12">
        <v>47483.86</v>
      </c>
      <c r="D175" s="12">
        <v>45507.766000000003</v>
      </c>
      <c r="E175" s="12">
        <v>44803.213000000003</v>
      </c>
      <c r="F175" s="12">
        <v>45158.462</v>
      </c>
      <c r="G175" s="12">
        <v>48611.921999999999</v>
      </c>
      <c r="H175" s="12">
        <v>53376.67</v>
      </c>
      <c r="I175" s="12">
        <v>60720.228000000003</v>
      </c>
      <c r="J175" s="12">
        <v>63474.83</v>
      </c>
      <c r="K175" s="12">
        <v>65469.027999999998</v>
      </c>
      <c r="L175" s="12">
        <v>58728.000999999997</v>
      </c>
      <c r="M175" s="12">
        <v>55644.074000000001</v>
      </c>
      <c r="N175" s="12">
        <v>56818.381000000001</v>
      </c>
      <c r="O175" s="12">
        <v>53365.082000000002</v>
      </c>
      <c r="P175" s="12">
        <v>53710.37</v>
      </c>
      <c r="Q175" s="12">
        <v>54879.29</v>
      </c>
      <c r="R175" s="12">
        <v>59527.800999999999</v>
      </c>
      <c r="S175" s="12">
        <v>68682.841</v>
      </c>
      <c r="T175" s="12">
        <v>76708.722999999998</v>
      </c>
      <c r="U175" s="12">
        <v>79942.66</v>
      </c>
      <c r="V175" s="12">
        <v>79949.566999999995</v>
      </c>
      <c r="W175" s="12">
        <v>74836.133000000002</v>
      </c>
      <c r="X175" s="12">
        <v>66097.009999999995</v>
      </c>
      <c r="Y175" s="12">
        <v>56006.707000000002</v>
      </c>
      <c r="AA175" s="2">
        <f>IFERROR(INDEX('Holiday Schedule'!$D$3:$D$24,MATCH(A175,'Holiday Schedule'!$C$3:$C$24,0)),0)</f>
        <v>0</v>
      </c>
      <c r="AB175" s="2">
        <f t="shared" si="16"/>
        <v>7</v>
      </c>
      <c r="AC175" s="2">
        <f t="shared" si="17"/>
        <v>0</v>
      </c>
      <c r="AD175" s="5">
        <f t="shared" si="18"/>
        <v>1422589.757</v>
      </c>
      <c r="AE175" s="5">
        <f t="shared" si="19"/>
        <v>1422589.757</v>
      </c>
      <c r="AG175" s="2">
        <f t="shared" si="20"/>
        <v>6</v>
      </c>
      <c r="AH175" s="2">
        <f t="shared" si="21"/>
        <v>2024</v>
      </c>
      <c r="AJ175" s="5">
        <f t="shared" si="22"/>
        <v>79949.566999999995</v>
      </c>
      <c r="AK175" s="2">
        <f t="shared" si="23"/>
        <v>21</v>
      </c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BC175" s="5"/>
      <c r="BD175" s="5"/>
      <c r="BE175" s="5"/>
      <c r="BJ175" s="5"/>
    </row>
    <row r="176" spans="1:62" ht="15.75" x14ac:dyDescent="0.25">
      <c r="A176" s="18">
        <v>45459</v>
      </c>
      <c r="B176" s="12">
        <v>48323.838000000003</v>
      </c>
      <c r="C176" s="12">
        <v>43687.093999999997</v>
      </c>
      <c r="D176" s="12">
        <v>42209.785000000003</v>
      </c>
      <c r="E176" s="12">
        <v>41414.610999999997</v>
      </c>
      <c r="F176" s="12">
        <v>41925.006999999998</v>
      </c>
      <c r="G176" s="12">
        <v>44246.868999999999</v>
      </c>
      <c r="H176" s="12">
        <v>48804.887000000002</v>
      </c>
      <c r="I176" s="12">
        <v>52762.597999999998</v>
      </c>
      <c r="J176" s="12">
        <v>52830.822999999997</v>
      </c>
      <c r="K176" s="12">
        <v>55320.341999999997</v>
      </c>
      <c r="L176" s="12">
        <v>51064.504000000001</v>
      </c>
      <c r="M176" s="12">
        <v>49005.968000000001</v>
      </c>
      <c r="N176" s="12">
        <v>47903.358</v>
      </c>
      <c r="O176" s="12">
        <v>46443.906999999999</v>
      </c>
      <c r="P176" s="12">
        <v>47033.925000000003</v>
      </c>
      <c r="Q176" s="12">
        <v>50762.398999999998</v>
      </c>
      <c r="R176" s="12">
        <v>58471.733</v>
      </c>
      <c r="S176" s="12">
        <v>71060.145999999993</v>
      </c>
      <c r="T176" s="12">
        <v>79249.303</v>
      </c>
      <c r="U176" s="12">
        <v>83936.953999999998</v>
      </c>
      <c r="V176" s="12">
        <v>84828.297999999995</v>
      </c>
      <c r="W176" s="12">
        <v>78626.222999999998</v>
      </c>
      <c r="X176" s="12">
        <v>66284.361999999994</v>
      </c>
      <c r="Y176" s="12">
        <v>55932.125999999997</v>
      </c>
      <c r="AA176" s="2">
        <f>IFERROR(INDEX('Holiday Schedule'!$D$3:$D$24,MATCH(A176,'Holiday Schedule'!$C$3:$C$24,0)),0)</f>
        <v>0</v>
      </c>
      <c r="AB176" s="2">
        <f t="shared" si="16"/>
        <v>1</v>
      </c>
      <c r="AC176" s="2">
        <f t="shared" si="17"/>
        <v>0</v>
      </c>
      <c r="AD176" s="5">
        <f t="shared" si="18"/>
        <v>1342129.0599999998</v>
      </c>
      <c r="AE176" s="5">
        <f t="shared" si="19"/>
        <v>1342129.0599999998</v>
      </c>
      <c r="AG176" s="2">
        <f t="shared" si="20"/>
        <v>6</v>
      </c>
      <c r="AH176" s="2">
        <f t="shared" si="21"/>
        <v>2024</v>
      </c>
      <c r="AJ176" s="5">
        <f t="shared" si="22"/>
        <v>84828.297999999995</v>
      </c>
      <c r="AK176" s="2">
        <f t="shared" si="23"/>
        <v>21</v>
      </c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BC176" s="5"/>
      <c r="BD176" s="5"/>
      <c r="BE176" s="5"/>
      <c r="BJ176" s="5"/>
    </row>
    <row r="177" spans="1:62" ht="15.75" x14ac:dyDescent="0.25">
      <c r="A177" s="18">
        <v>45460</v>
      </c>
      <c r="B177" s="12">
        <v>48197.595999999998</v>
      </c>
      <c r="C177" s="12">
        <v>43040.300999999999</v>
      </c>
      <c r="D177" s="12">
        <v>42159.101999999999</v>
      </c>
      <c r="E177" s="12">
        <v>41801.089999999997</v>
      </c>
      <c r="F177" s="12">
        <v>44018.33</v>
      </c>
      <c r="G177" s="12">
        <v>48572.692000000003</v>
      </c>
      <c r="H177" s="12">
        <v>57649.728000000003</v>
      </c>
      <c r="I177" s="12">
        <v>64684.254999999997</v>
      </c>
      <c r="J177" s="12">
        <v>63184.754000000001</v>
      </c>
      <c r="K177" s="12">
        <v>62226.207999999999</v>
      </c>
      <c r="L177" s="12">
        <v>59712.311999999998</v>
      </c>
      <c r="M177" s="12">
        <v>58657.534</v>
      </c>
      <c r="N177" s="12">
        <v>60967.002</v>
      </c>
      <c r="O177" s="12">
        <v>58100.15</v>
      </c>
      <c r="P177" s="12">
        <v>54451.161</v>
      </c>
      <c r="Q177" s="12">
        <v>62123.091999999997</v>
      </c>
      <c r="R177" s="12">
        <v>66682.864000000001</v>
      </c>
      <c r="S177" s="12">
        <v>74926.904999999999</v>
      </c>
      <c r="T177" s="12">
        <v>80761.428</v>
      </c>
      <c r="U177" s="12">
        <v>83477.319000000003</v>
      </c>
      <c r="V177" s="12">
        <v>85380.373000000007</v>
      </c>
      <c r="W177" s="12">
        <v>77782.148000000001</v>
      </c>
      <c r="X177" s="12">
        <v>65709.671000000002</v>
      </c>
      <c r="Y177" s="12">
        <v>55038.373</v>
      </c>
      <c r="AA177" s="2">
        <f>IFERROR(INDEX('Holiday Schedule'!$D$3:$D$24,MATCH(A177,'Holiday Schedule'!$C$3:$C$24,0)),0)</f>
        <v>0</v>
      </c>
      <c r="AB177" s="2">
        <f t="shared" si="16"/>
        <v>2</v>
      </c>
      <c r="AC177" s="2">
        <f t="shared" si="17"/>
        <v>1078827.176</v>
      </c>
      <c r="AD177" s="5">
        <f t="shared" si="18"/>
        <v>380477.21199999982</v>
      </c>
      <c r="AE177" s="5">
        <f t="shared" si="19"/>
        <v>1459304.3879999998</v>
      </c>
      <c r="AG177" s="2">
        <f t="shared" si="20"/>
        <v>6</v>
      </c>
      <c r="AH177" s="2">
        <f t="shared" si="21"/>
        <v>2024</v>
      </c>
      <c r="AJ177" s="5">
        <f t="shared" si="22"/>
        <v>85380.373000000007</v>
      </c>
      <c r="AK177" s="2">
        <f t="shared" si="23"/>
        <v>21</v>
      </c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BC177" s="5"/>
      <c r="BD177" s="5"/>
      <c r="BE177" s="5"/>
      <c r="BJ177" s="5"/>
    </row>
    <row r="178" spans="1:62" ht="15.75" x14ac:dyDescent="0.25">
      <c r="A178" s="18">
        <v>45461</v>
      </c>
      <c r="B178" s="12">
        <v>48909.978000000003</v>
      </c>
      <c r="C178" s="12">
        <v>44199.366000000002</v>
      </c>
      <c r="D178" s="12">
        <v>42904.108999999997</v>
      </c>
      <c r="E178" s="12">
        <v>42668.332000000002</v>
      </c>
      <c r="F178" s="12">
        <v>44940.724999999999</v>
      </c>
      <c r="G178" s="12">
        <v>49600.851999999999</v>
      </c>
      <c r="H178" s="12">
        <v>57900.712</v>
      </c>
      <c r="I178" s="12">
        <v>64793.779000000002</v>
      </c>
      <c r="J178" s="12">
        <v>61587.438000000002</v>
      </c>
      <c r="K178" s="12">
        <v>63611.654000000002</v>
      </c>
      <c r="L178" s="12">
        <v>61681.766000000003</v>
      </c>
      <c r="M178" s="12">
        <v>61876.214</v>
      </c>
      <c r="N178" s="12">
        <v>64574.885000000002</v>
      </c>
      <c r="O178" s="12">
        <v>63297.421999999999</v>
      </c>
      <c r="P178" s="12">
        <v>64609.574999999997</v>
      </c>
      <c r="Q178" s="12">
        <v>73636.104999999996</v>
      </c>
      <c r="R178" s="12">
        <v>79377.702000000005</v>
      </c>
      <c r="S178" s="12">
        <v>90307.948000000004</v>
      </c>
      <c r="T178" s="12">
        <v>98861.304000000004</v>
      </c>
      <c r="U178" s="12">
        <v>103022.883</v>
      </c>
      <c r="V178" s="12">
        <v>103702.99400000001</v>
      </c>
      <c r="W178" s="12">
        <v>96920.403000000006</v>
      </c>
      <c r="X178" s="12">
        <v>80245.866999999998</v>
      </c>
      <c r="Y178" s="12">
        <v>67140.947</v>
      </c>
      <c r="AA178" s="2">
        <f>IFERROR(INDEX('Holiday Schedule'!$D$3:$D$24,MATCH(A178,'Holiday Schedule'!$C$3:$C$24,0)),0)</f>
        <v>0</v>
      </c>
      <c r="AB178" s="2">
        <f t="shared" si="16"/>
        <v>3</v>
      </c>
      <c r="AC178" s="2">
        <f t="shared" si="17"/>
        <v>1232107.9390000002</v>
      </c>
      <c r="AD178" s="5">
        <f t="shared" si="18"/>
        <v>398265.02099999972</v>
      </c>
      <c r="AE178" s="5">
        <f t="shared" si="19"/>
        <v>1630372.96</v>
      </c>
      <c r="AG178" s="2">
        <f t="shared" si="20"/>
        <v>6</v>
      </c>
      <c r="AH178" s="2">
        <f t="shared" si="21"/>
        <v>2024</v>
      </c>
      <c r="AJ178" s="5">
        <f t="shared" si="22"/>
        <v>103702.99400000001</v>
      </c>
      <c r="AK178" s="2">
        <f t="shared" si="23"/>
        <v>21</v>
      </c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BC178" s="5"/>
      <c r="BD178" s="5"/>
      <c r="BE178" s="5"/>
      <c r="BJ178" s="5"/>
    </row>
    <row r="179" spans="1:62" ht="15.75" x14ac:dyDescent="0.25">
      <c r="A179" s="18">
        <v>45462</v>
      </c>
      <c r="B179" s="12">
        <v>59084.156000000003</v>
      </c>
      <c r="C179" s="12">
        <v>53039.663999999997</v>
      </c>
      <c r="D179" s="12">
        <v>50964.853000000003</v>
      </c>
      <c r="E179" s="12">
        <v>50060.608999999997</v>
      </c>
      <c r="F179" s="12">
        <v>51920.165000000001</v>
      </c>
      <c r="G179" s="12">
        <v>56337.544000000002</v>
      </c>
      <c r="H179" s="12">
        <v>65985.240999999995</v>
      </c>
      <c r="I179" s="12">
        <v>73217.195000000007</v>
      </c>
      <c r="J179" s="12">
        <v>71991.857999999993</v>
      </c>
      <c r="K179" s="12">
        <v>75929.591</v>
      </c>
      <c r="L179" s="12">
        <v>75043.815000000002</v>
      </c>
      <c r="M179" s="12">
        <v>75121.463000000003</v>
      </c>
      <c r="N179" s="12">
        <v>79598.384999999995</v>
      </c>
      <c r="O179" s="12">
        <v>78361.657999999996</v>
      </c>
      <c r="P179" s="12">
        <v>78417.858999999997</v>
      </c>
      <c r="Q179" s="12">
        <v>87295.289000000004</v>
      </c>
      <c r="R179" s="12">
        <v>97173.176999999996</v>
      </c>
      <c r="S179" s="12">
        <v>104690.26</v>
      </c>
      <c r="T179" s="12">
        <v>109228.285</v>
      </c>
      <c r="U179" s="12">
        <v>114174.333</v>
      </c>
      <c r="V179" s="12">
        <v>114330.83100000001</v>
      </c>
      <c r="W179" s="12">
        <v>106381.177</v>
      </c>
      <c r="X179" s="12">
        <v>89403.369000000006</v>
      </c>
      <c r="Y179" s="12">
        <v>76641.763999999996</v>
      </c>
      <c r="AA179" s="2">
        <f>IFERROR(INDEX('Holiday Schedule'!$D$3:$D$24,MATCH(A179,'Holiday Schedule'!$C$3:$C$24,0)),0)</f>
        <v>0</v>
      </c>
      <c r="AB179" s="2">
        <f t="shared" si="16"/>
        <v>4</v>
      </c>
      <c r="AC179" s="2">
        <f t="shared" si="17"/>
        <v>1430358.5449999999</v>
      </c>
      <c r="AD179" s="5">
        <f t="shared" si="18"/>
        <v>464033.99599999981</v>
      </c>
      <c r="AE179" s="5">
        <f t="shared" si="19"/>
        <v>1894392.5409999997</v>
      </c>
      <c r="AG179" s="2">
        <f t="shared" si="20"/>
        <v>6</v>
      </c>
      <c r="AH179" s="2">
        <f t="shared" si="21"/>
        <v>2024</v>
      </c>
      <c r="AJ179" s="5">
        <f t="shared" si="22"/>
        <v>114330.83100000001</v>
      </c>
      <c r="AK179" s="2">
        <f t="shared" si="23"/>
        <v>21</v>
      </c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BC179" s="5"/>
      <c r="BD179" s="5"/>
      <c r="BE179" s="5"/>
      <c r="BJ179" s="5"/>
    </row>
    <row r="180" spans="1:62" ht="15.75" x14ac:dyDescent="0.25">
      <c r="A180" s="18">
        <v>45463</v>
      </c>
      <c r="B180" s="12">
        <v>65844.467000000004</v>
      </c>
      <c r="C180" s="12">
        <v>60066.040999999997</v>
      </c>
      <c r="D180" s="12">
        <v>57630.773000000001</v>
      </c>
      <c r="E180" s="12">
        <v>57264.449000000001</v>
      </c>
      <c r="F180" s="12">
        <v>58860.455999999998</v>
      </c>
      <c r="G180" s="12">
        <v>63927.642999999996</v>
      </c>
      <c r="H180" s="12">
        <v>74276.320000000007</v>
      </c>
      <c r="I180" s="12">
        <v>83803.773000000001</v>
      </c>
      <c r="J180" s="12">
        <v>83504.688999999998</v>
      </c>
      <c r="K180" s="12">
        <v>86555.646999999997</v>
      </c>
      <c r="L180" s="12">
        <v>84526.259000000005</v>
      </c>
      <c r="M180" s="12">
        <v>83733.264999999999</v>
      </c>
      <c r="N180" s="12">
        <v>88231.061000000002</v>
      </c>
      <c r="O180" s="12">
        <v>84884.316999999995</v>
      </c>
      <c r="P180" s="12">
        <v>84413.595000000001</v>
      </c>
      <c r="Q180" s="12">
        <v>94584.414999999994</v>
      </c>
      <c r="R180" s="12">
        <v>96752.51</v>
      </c>
      <c r="S180" s="12">
        <v>99298.649000000005</v>
      </c>
      <c r="T180" s="12">
        <v>108941.501</v>
      </c>
      <c r="U180" s="12">
        <v>112603.482</v>
      </c>
      <c r="V180" s="12">
        <v>112706.10799999999</v>
      </c>
      <c r="W180" s="12">
        <v>104272.236</v>
      </c>
      <c r="X180" s="12">
        <v>89301.061000000002</v>
      </c>
      <c r="Y180" s="12">
        <v>77036.967000000004</v>
      </c>
      <c r="AA180" s="2">
        <f>IFERROR(INDEX('Holiday Schedule'!$D$3:$D$24,MATCH(A180,'Holiday Schedule'!$C$3:$C$24,0)),0)</f>
        <v>0</v>
      </c>
      <c r="AB180" s="2">
        <f t="shared" si="16"/>
        <v>5</v>
      </c>
      <c r="AC180" s="2">
        <f t="shared" si="17"/>
        <v>1498112.5680000002</v>
      </c>
      <c r="AD180" s="5">
        <f t="shared" si="18"/>
        <v>514907.11599999969</v>
      </c>
      <c r="AE180" s="5">
        <f t="shared" si="19"/>
        <v>2013019.6839999999</v>
      </c>
      <c r="AG180" s="2">
        <f t="shared" si="20"/>
        <v>6</v>
      </c>
      <c r="AH180" s="2">
        <f t="shared" si="21"/>
        <v>2024</v>
      </c>
      <c r="AJ180" s="5">
        <f t="shared" si="22"/>
        <v>112706.10799999999</v>
      </c>
      <c r="AK180" s="2">
        <f t="shared" si="23"/>
        <v>21</v>
      </c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BC180" s="5"/>
      <c r="BD180" s="5"/>
      <c r="BE180" s="5"/>
      <c r="BJ180" s="5"/>
    </row>
    <row r="181" spans="1:62" ht="15.75" x14ac:dyDescent="0.25">
      <c r="A181" s="18">
        <v>45464</v>
      </c>
      <c r="B181" s="12">
        <v>67622.195000000007</v>
      </c>
      <c r="C181" s="12">
        <v>60752.739000000001</v>
      </c>
      <c r="D181" s="12">
        <v>58052.5</v>
      </c>
      <c r="E181" s="12">
        <v>56921.696000000004</v>
      </c>
      <c r="F181" s="12">
        <v>57735.156000000003</v>
      </c>
      <c r="G181" s="12">
        <v>62146.838000000003</v>
      </c>
      <c r="H181" s="12">
        <v>68986.614000000001</v>
      </c>
      <c r="I181" s="12">
        <v>77547.415999999997</v>
      </c>
      <c r="J181" s="12">
        <v>73308.385999999999</v>
      </c>
      <c r="K181" s="12">
        <v>72826.997000000003</v>
      </c>
      <c r="L181" s="12">
        <v>64970.006999999998</v>
      </c>
      <c r="M181" s="12">
        <v>63349.826000000001</v>
      </c>
      <c r="N181" s="12">
        <v>66128.097999999998</v>
      </c>
      <c r="O181" s="12">
        <v>64868.790999999997</v>
      </c>
      <c r="P181" s="12">
        <v>65875.33</v>
      </c>
      <c r="Q181" s="12">
        <v>73054.962</v>
      </c>
      <c r="R181" s="12">
        <v>79679.543000000005</v>
      </c>
      <c r="S181" s="12">
        <v>89265.873000000007</v>
      </c>
      <c r="T181" s="12">
        <v>95726.634999999995</v>
      </c>
      <c r="U181" s="12">
        <v>96883.653000000006</v>
      </c>
      <c r="V181" s="12">
        <v>98304.851999999999</v>
      </c>
      <c r="W181" s="12">
        <v>89637.260999999999</v>
      </c>
      <c r="X181" s="12">
        <v>77748.615999999995</v>
      </c>
      <c r="Y181" s="12">
        <v>65833.592000000004</v>
      </c>
      <c r="AA181" s="2">
        <f>IFERROR(INDEX('Holiday Schedule'!$D$3:$D$24,MATCH(A181,'Holiday Schedule'!$C$3:$C$24,0)),0)</f>
        <v>0</v>
      </c>
      <c r="AB181" s="2">
        <f t="shared" si="16"/>
        <v>6</v>
      </c>
      <c r="AC181" s="2">
        <f t="shared" si="17"/>
        <v>1249176.2459999998</v>
      </c>
      <c r="AD181" s="5">
        <f t="shared" si="18"/>
        <v>498051.32999999984</v>
      </c>
      <c r="AE181" s="5">
        <f t="shared" si="19"/>
        <v>1747227.5759999997</v>
      </c>
      <c r="AG181" s="2">
        <f t="shared" si="20"/>
        <v>6</v>
      </c>
      <c r="AH181" s="2">
        <f t="shared" si="21"/>
        <v>2024</v>
      </c>
      <c r="AJ181" s="5">
        <f t="shared" si="22"/>
        <v>98304.851999999999</v>
      </c>
      <c r="AK181" s="2">
        <f t="shared" si="23"/>
        <v>21</v>
      </c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BC181" s="5"/>
      <c r="BD181" s="5"/>
      <c r="BE181" s="5"/>
      <c r="BJ181" s="5"/>
    </row>
    <row r="182" spans="1:62" ht="15.75" x14ac:dyDescent="0.25">
      <c r="A182" s="18">
        <v>45465</v>
      </c>
      <c r="B182" s="12">
        <v>58364.207000000002</v>
      </c>
      <c r="C182" s="12">
        <v>52325.995000000003</v>
      </c>
      <c r="D182" s="12">
        <v>49718.622000000003</v>
      </c>
      <c r="E182" s="12">
        <v>48695.305999999997</v>
      </c>
      <c r="F182" s="12">
        <v>49530.762999999999</v>
      </c>
      <c r="G182" s="12">
        <v>51405.148000000001</v>
      </c>
      <c r="H182" s="12">
        <v>57605.881999999998</v>
      </c>
      <c r="I182" s="12">
        <v>64820.832000000002</v>
      </c>
      <c r="J182" s="12">
        <v>68625.409</v>
      </c>
      <c r="K182" s="12">
        <v>72316.290999999997</v>
      </c>
      <c r="L182" s="12">
        <v>68188.717999999993</v>
      </c>
      <c r="M182" s="12">
        <v>63915.455999999998</v>
      </c>
      <c r="N182" s="12">
        <v>64895.567999999999</v>
      </c>
      <c r="O182" s="12">
        <v>60999.824999999997</v>
      </c>
      <c r="P182" s="12">
        <v>62076.46</v>
      </c>
      <c r="Q182" s="12">
        <v>63492.900999999998</v>
      </c>
      <c r="R182" s="12">
        <v>68391.554999999993</v>
      </c>
      <c r="S182" s="12">
        <v>75632.490999999995</v>
      </c>
      <c r="T182" s="12">
        <v>81794.058000000005</v>
      </c>
      <c r="U182" s="12">
        <v>85392.058000000005</v>
      </c>
      <c r="V182" s="12">
        <v>86439.263000000006</v>
      </c>
      <c r="W182" s="12">
        <v>81049.020999999993</v>
      </c>
      <c r="X182" s="12">
        <v>70880.12</v>
      </c>
      <c r="Y182" s="12">
        <v>61170.565999999999</v>
      </c>
      <c r="AA182" s="2">
        <f>IFERROR(INDEX('Holiday Schedule'!$D$3:$D$24,MATCH(A182,'Holiday Schedule'!$C$3:$C$24,0)),0)</f>
        <v>0</v>
      </c>
      <c r="AB182" s="2">
        <f t="shared" si="16"/>
        <v>7</v>
      </c>
      <c r="AC182" s="2">
        <f t="shared" si="17"/>
        <v>0</v>
      </c>
      <c r="AD182" s="5">
        <f t="shared" si="18"/>
        <v>1567726.5149999997</v>
      </c>
      <c r="AE182" s="5">
        <f t="shared" si="19"/>
        <v>1567726.5149999997</v>
      </c>
      <c r="AG182" s="2">
        <f t="shared" si="20"/>
        <v>6</v>
      </c>
      <c r="AH182" s="2">
        <f t="shared" si="21"/>
        <v>2024</v>
      </c>
      <c r="AJ182" s="5">
        <f t="shared" si="22"/>
        <v>86439.263000000006</v>
      </c>
      <c r="AK182" s="2">
        <f t="shared" si="23"/>
        <v>21</v>
      </c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BC182" s="5"/>
      <c r="BD182" s="5"/>
      <c r="BE182" s="5"/>
      <c r="BJ182" s="5"/>
    </row>
    <row r="183" spans="1:62" ht="15.75" x14ac:dyDescent="0.25">
      <c r="A183" s="18">
        <v>45466</v>
      </c>
      <c r="B183" s="12">
        <v>52317.38</v>
      </c>
      <c r="C183" s="12">
        <v>48118.771999999997</v>
      </c>
      <c r="D183" s="12">
        <v>45247.845000000001</v>
      </c>
      <c r="E183" s="12">
        <v>44782.944000000003</v>
      </c>
      <c r="F183" s="12">
        <v>44923.531999999999</v>
      </c>
      <c r="G183" s="12">
        <v>47869.400999999998</v>
      </c>
      <c r="H183" s="12">
        <v>52641.748</v>
      </c>
      <c r="I183" s="12">
        <v>60454.487000000001</v>
      </c>
      <c r="J183" s="12">
        <v>65113.267</v>
      </c>
      <c r="K183" s="12">
        <v>72735.983999999997</v>
      </c>
      <c r="L183" s="12">
        <v>70952.725000000006</v>
      </c>
      <c r="M183" s="12">
        <v>69156.782000000007</v>
      </c>
      <c r="N183" s="12">
        <v>69093.906000000003</v>
      </c>
      <c r="O183" s="12">
        <v>66547.947</v>
      </c>
      <c r="P183" s="12">
        <v>65224.499000000003</v>
      </c>
      <c r="Q183" s="12">
        <v>65922.101999999999</v>
      </c>
      <c r="R183" s="12">
        <v>72045.740999999995</v>
      </c>
      <c r="S183" s="12">
        <v>80119.195000000007</v>
      </c>
      <c r="T183" s="12">
        <v>85347.842999999993</v>
      </c>
      <c r="U183" s="12">
        <v>89064.782000000007</v>
      </c>
      <c r="V183" s="12">
        <v>87827.217999999993</v>
      </c>
      <c r="W183" s="12">
        <v>78835.703999999998</v>
      </c>
      <c r="X183" s="12">
        <v>68380.216</v>
      </c>
      <c r="Y183" s="12">
        <v>59185.235000000001</v>
      </c>
      <c r="AA183" s="2">
        <f>IFERROR(INDEX('Holiday Schedule'!$D$3:$D$24,MATCH(A183,'Holiday Schedule'!$C$3:$C$24,0)),0)</f>
        <v>0</v>
      </c>
      <c r="AB183" s="2">
        <f t="shared" si="16"/>
        <v>1</v>
      </c>
      <c r="AC183" s="2">
        <f t="shared" si="17"/>
        <v>0</v>
      </c>
      <c r="AD183" s="5">
        <f t="shared" si="18"/>
        <v>1561909.2550000001</v>
      </c>
      <c r="AE183" s="5">
        <f t="shared" si="19"/>
        <v>1561909.2550000001</v>
      </c>
      <c r="AG183" s="2">
        <f t="shared" si="20"/>
        <v>6</v>
      </c>
      <c r="AH183" s="2">
        <f t="shared" si="21"/>
        <v>2024</v>
      </c>
      <c r="AJ183" s="5">
        <f t="shared" si="22"/>
        <v>89064.782000000007</v>
      </c>
      <c r="AK183" s="2">
        <f t="shared" si="23"/>
        <v>20</v>
      </c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BC183" s="5"/>
      <c r="BD183" s="5"/>
      <c r="BE183" s="5"/>
      <c r="BJ183" s="5"/>
    </row>
    <row r="184" spans="1:62" ht="15.75" x14ac:dyDescent="0.25">
      <c r="A184" s="18">
        <v>45467</v>
      </c>
      <c r="B184" s="12">
        <v>51464.896000000001</v>
      </c>
      <c r="C184" s="12">
        <v>46590.428999999996</v>
      </c>
      <c r="D184" s="12">
        <v>45291.035000000003</v>
      </c>
      <c r="E184" s="12">
        <v>46007.857000000004</v>
      </c>
      <c r="F184" s="12">
        <v>47392.328999999998</v>
      </c>
      <c r="G184" s="12">
        <v>52748.817999999999</v>
      </c>
      <c r="H184" s="12">
        <v>62564.805</v>
      </c>
      <c r="I184" s="12">
        <v>71790.278000000006</v>
      </c>
      <c r="J184" s="12">
        <v>68836.577000000005</v>
      </c>
      <c r="K184" s="12">
        <v>72274.968999999997</v>
      </c>
      <c r="L184" s="12">
        <v>67806.231</v>
      </c>
      <c r="M184" s="12">
        <v>64224.788999999997</v>
      </c>
      <c r="N184" s="12">
        <v>65257.025000000001</v>
      </c>
      <c r="O184" s="12">
        <v>61795.313999999998</v>
      </c>
      <c r="P184" s="12">
        <v>60386.27</v>
      </c>
      <c r="Q184" s="12">
        <v>65904.596999999994</v>
      </c>
      <c r="R184" s="12">
        <v>71517.229000000007</v>
      </c>
      <c r="S184" s="12">
        <v>82087.993000000002</v>
      </c>
      <c r="T184" s="12">
        <v>89559.856</v>
      </c>
      <c r="U184" s="12">
        <v>91066.213000000003</v>
      </c>
      <c r="V184" s="12">
        <v>91403.061000000002</v>
      </c>
      <c r="W184" s="12">
        <v>81898.338000000003</v>
      </c>
      <c r="X184" s="12">
        <v>70311.805999999997</v>
      </c>
      <c r="Y184" s="12">
        <v>59220.300999999999</v>
      </c>
      <c r="AA184" s="2">
        <f>IFERROR(INDEX('Holiday Schedule'!$D$3:$D$24,MATCH(A184,'Holiday Schedule'!$C$3:$C$24,0)),0)</f>
        <v>0</v>
      </c>
      <c r="AB184" s="2">
        <f t="shared" si="16"/>
        <v>2</v>
      </c>
      <c r="AC184" s="2">
        <f t="shared" si="17"/>
        <v>1176120.5460000003</v>
      </c>
      <c r="AD184" s="5">
        <f t="shared" si="18"/>
        <v>411280.46999999974</v>
      </c>
      <c r="AE184" s="5">
        <f t="shared" si="19"/>
        <v>1587401.0160000001</v>
      </c>
      <c r="AG184" s="2">
        <f t="shared" si="20"/>
        <v>6</v>
      </c>
      <c r="AH184" s="2">
        <f t="shared" si="21"/>
        <v>2024</v>
      </c>
      <c r="AJ184" s="5">
        <f t="shared" si="22"/>
        <v>91403.061000000002</v>
      </c>
      <c r="AK184" s="2">
        <f t="shared" si="23"/>
        <v>21</v>
      </c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BC184" s="5"/>
      <c r="BD184" s="5"/>
      <c r="BE184" s="5"/>
      <c r="BJ184" s="5"/>
    </row>
    <row r="185" spans="1:62" ht="15.75" x14ac:dyDescent="0.25">
      <c r="A185" s="18">
        <v>45468</v>
      </c>
      <c r="B185" s="12">
        <v>52688.292000000001</v>
      </c>
      <c r="C185" s="12">
        <v>47476.784</v>
      </c>
      <c r="D185" s="12">
        <v>45442.114999999998</v>
      </c>
      <c r="E185" s="12">
        <v>45290.510999999999</v>
      </c>
      <c r="F185" s="12">
        <v>47527.561999999998</v>
      </c>
      <c r="G185" s="12">
        <v>51804.087</v>
      </c>
      <c r="H185" s="12">
        <v>61130.559000000001</v>
      </c>
      <c r="I185" s="12">
        <v>67406.831000000006</v>
      </c>
      <c r="J185" s="12">
        <v>63154.099000000002</v>
      </c>
      <c r="K185" s="12">
        <v>63833.862000000001</v>
      </c>
      <c r="L185" s="12">
        <v>60234.936000000002</v>
      </c>
      <c r="M185" s="12">
        <v>60124.000999999997</v>
      </c>
      <c r="N185" s="12">
        <v>61880.887999999999</v>
      </c>
      <c r="O185" s="12">
        <v>61595.718999999997</v>
      </c>
      <c r="P185" s="12">
        <v>62223.535000000003</v>
      </c>
      <c r="Q185" s="12">
        <v>70295.210999999996</v>
      </c>
      <c r="R185" s="12">
        <v>79202.744000000006</v>
      </c>
      <c r="S185" s="12">
        <v>91697.36</v>
      </c>
      <c r="T185" s="12">
        <v>102204.692</v>
      </c>
      <c r="U185" s="12">
        <v>105559.125</v>
      </c>
      <c r="V185" s="12">
        <v>104852.599</v>
      </c>
      <c r="W185" s="12">
        <v>95118.652000000002</v>
      </c>
      <c r="X185" s="12">
        <v>80504.623999999996</v>
      </c>
      <c r="Y185" s="12">
        <v>67070.561000000002</v>
      </c>
      <c r="AA185" s="2">
        <f>IFERROR(INDEX('Holiday Schedule'!$D$3:$D$24,MATCH(A185,'Holiday Schedule'!$C$3:$C$24,0)),0)</f>
        <v>0</v>
      </c>
      <c r="AB185" s="2">
        <f t="shared" si="16"/>
        <v>3</v>
      </c>
      <c r="AC185" s="2">
        <f t="shared" si="17"/>
        <v>1229888.878</v>
      </c>
      <c r="AD185" s="5">
        <f t="shared" si="18"/>
        <v>418430.47100000037</v>
      </c>
      <c r="AE185" s="5">
        <f t="shared" si="19"/>
        <v>1648319.3490000004</v>
      </c>
      <c r="AG185" s="2">
        <f t="shared" si="20"/>
        <v>6</v>
      </c>
      <c r="AH185" s="2">
        <f t="shared" si="21"/>
        <v>2024</v>
      </c>
      <c r="AJ185" s="5">
        <f t="shared" si="22"/>
        <v>105559.125</v>
      </c>
      <c r="AK185" s="2">
        <f t="shared" si="23"/>
        <v>20</v>
      </c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BC185" s="5"/>
      <c r="BD185" s="5"/>
      <c r="BE185" s="5"/>
      <c r="BJ185" s="5"/>
    </row>
    <row r="186" spans="1:62" ht="15.75" x14ac:dyDescent="0.25">
      <c r="A186" s="18">
        <v>45469</v>
      </c>
      <c r="B186" s="12">
        <v>58798.478000000003</v>
      </c>
      <c r="C186" s="12">
        <v>52108.718000000001</v>
      </c>
      <c r="D186" s="12">
        <v>49881.434000000001</v>
      </c>
      <c r="E186" s="12">
        <v>49845.504000000001</v>
      </c>
      <c r="F186" s="12">
        <v>51967.646000000001</v>
      </c>
      <c r="G186" s="12">
        <v>57355.046000000002</v>
      </c>
      <c r="H186" s="12">
        <v>66265.95</v>
      </c>
      <c r="I186" s="12">
        <v>71620.187000000005</v>
      </c>
      <c r="J186" s="12">
        <v>68376.906000000003</v>
      </c>
      <c r="K186" s="12">
        <v>71284.001000000004</v>
      </c>
      <c r="L186" s="12">
        <v>68233.914000000004</v>
      </c>
      <c r="M186" s="12">
        <v>70519.578999999998</v>
      </c>
      <c r="N186" s="12">
        <v>73420.755000000005</v>
      </c>
      <c r="O186" s="12">
        <v>71444.73</v>
      </c>
      <c r="P186" s="12">
        <v>69258.244999999995</v>
      </c>
      <c r="Q186" s="12">
        <v>72578.376999999993</v>
      </c>
      <c r="R186" s="12">
        <v>78023.100999999995</v>
      </c>
      <c r="S186" s="12">
        <v>91430.754000000001</v>
      </c>
      <c r="T186" s="12">
        <v>99616.467999999993</v>
      </c>
      <c r="U186" s="12">
        <v>104545.56600000001</v>
      </c>
      <c r="V186" s="12">
        <v>102942.515</v>
      </c>
      <c r="W186" s="12">
        <v>94429.963000000003</v>
      </c>
      <c r="X186" s="12">
        <v>79370.471000000005</v>
      </c>
      <c r="Y186" s="12">
        <v>67198.316000000006</v>
      </c>
      <c r="AA186" s="2">
        <f>IFERROR(INDEX('Holiday Schedule'!$D$3:$D$24,MATCH(A186,'Holiday Schedule'!$C$3:$C$24,0)),0)</f>
        <v>0</v>
      </c>
      <c r="AB186" s="2">
        <f t="shared" si="16"/>
        <v>4</v>
      </c>
      <c r="AC186" s="2">
        <f t="shared" si="17"/>
        <v>1287095.5319999997</v>
      </c>
      <c r="AD186" s="5">
        <f t="shared" si="18"/>
        <v>453421.09200000041</v>
      </c>
      <c r="AE186" s="5">
        <f t="shared" si="19"/>
        <v>1740516.6240000001</v>
      </c>
      <c r="AG186" s="2">
        <f t="shared" si="20"/>
        <v>6</v>
      </c>
      <c r="AH186" s="2">
        <f t="shared" si="21"/>
        <v>2024</v>
      </c>
      <c r="AJ186" s="5">
        <f t="shared" si="22"/>
        <v>104545.56600000001</v>
      </c>
      <c r="AK186" s="2">
        <f t="shared" si="23"/>
        <v>20</v>
      </c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BC186" s="5"/>
      <c r="BD186" s="5"/>
      <c r="BE186" s="5"/>
      <c r="BJ186" s="5"/>
    </row>
    <row r="187" spans="1:62" ht="15.75" x14ac:dyDescent="0.25">
      <c r="A187" s="18">
        <v>45470</v>
      </c>
      <c r="B187" s="12">
        <v>58473.807000000001</v>
      </c>
      <c r="C187" s="12">
        <v>52594.42</v>
      </c>
      <c r="D187" s="12">
        <v>50926.495999999999</v>
      </c>
      <c r="E187" s="12">
        <v>50562.875999999997</v>
      </c>
      <c r="F187" s="12">
        <v>51962.972000000002</v>
      </c>
      <c r="G187" s="12">
        <v>57134.205999999998</v>
      </c>
      <c r="H187" s="12">
        <v>66412.081000000006</v>
      </c>
      <c r="I187" s="12">
        <v>74033.34</v>
      </c>
      <c r="J187" s="12">
        <v>71387.464999999997</v>
      </c>
      <c r="K187" s="12">
        <v>71272.637000000002</v>
      </c>
      <c r="L187" s="12">
        <v>64787.892999999996</v>
      </c>
      <c r="M187" s="12">
        <v>64111.504000000001</v>
      </c>
      <c r="N187" s="12">
        <v>65573.224000000002</v>
      </c>
      <c r="O187" s="12">
        <v>63787.917000000001</v>
      </c>
      <c r="P187" s="12">
        <v>61530.830999999998</v>
      </c>
      <c r="Q187" s="12">
        <v>67873.869000000006</v>
      </c>
      <c r="R187" s="12">
        <v>76451.006999999998</v>
      </c>
      <c r="S187" s="12">
        <v>83641.392999999996</v>
      </c>
      <c r="T187" s="12">
        <v>92449.31</v>
      </c>
      <c r="U187" s="12">
        <v>96707.013999999996</v>
      </c>
      <c r="V187" s="12">
        <v>96980.103000000003</v>
      </c>
      <c r="W187" s="12">
        <v>88203.481</v>
      </c>
      <c r="X187" s="12">
        <v>74116.913</v>
      </c>
      <c r="Y187" s="12">
        <v>61713.786999999997</v>
      </c>
      <c r="AA187" s="2">
        <f>IFERROR(INDEX('Holiday Schedule'!$D$3:$D$24,MATCH(A187,'Holiday Schedule'!$C$3:$C$24,0)),0)</f>
        <v>0</v>
      </c>
      <c r="AB187" s="2">
        <f t="shared" si="16"/>
        <v>5</v>
      </c>
      <c r="AC187" s="2">
        <f t="shared" si="17"/>
        <v>1212907.9009999996</v>
      </c>
      <c r="AD187" s="5">
        <f t="shared" si="18"/>
        <v>449780.64500000002</v>
      </c>
      <c r="AE187" s="5">
        <f t="shared" si="19"/>
        <v>1662688.5459999996</v>
      </c>
      <c r="AG187" s="2">
        <f t="shared" si="20"/>
        <v>6</v>
      </c>
      <c r="AH187" s="2">
        <f t="shared" si="21"/>
        <v>2024</v>
      </c>
      <c r="AJ187" s="5">
        <f t="shared" si="22"/>
        <v>96980.103000000003</v>
      </c>
      <c r="AK187" s="2">
        <f t="shared" si="23"/>
        <v>21</v>
      </c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BC187" s="5"/>
      <c r="BD187" s="5"/>
      <c r="BE187" s="5"/>
      <c r="BJ187" s="5"/>
    </row>
    <row r="188" spans="1:62" ht="15.75" x14ac:dyDescent="0.25">
      <c r="A188" s="18">
        <v>45471</v>
      </c>
      <c r="B188" s="12">
        <v>53127.074999999997</v>
      </c>
      <c r="C188" s="12">
        <v>46499.472000000002</v>
      </c>
      <c r="D188" s="12">
        <v>45520.091999999997</v>
      </c>
      <c r="E188" s="12">
        <v>44311.506999999998</v>
      </c>
      <c r="F188" s="12">
        <v>46425.553999999996</v>
      </c>
      <c r="G188" s="12">
        <v>50219.987999999998</v>
      </c>
      <c r="H188" s="12">
        <v>58531.938000000002</v>
      </c>
      <c r="I188" s="12">
        <v>62756.434000000001</v>
      </c>
      <c r="J188" s="12">
        <v>58526.355000000003</v>
      </c>
      <c r="K188" s="12">
        <v>57195.169000000002</v>
      </c>
      <c r="L188" s="12">
        <v>54382.567999999999</v>
      </c>
      <c r="M188" s="12">
        <v>53154.798999999999</v>
      </c>
      <c r="N188" s="12">
        <v>53417.345999999998</v>
      </c>
      <c r="O188" s="12">
        <v>50511.527999999998</v>
      </c>
      <c r="P188" s="12">
        <v>49577.288</v>
      </c>
      <c r="Q188" s="12">
        <v>54010.419000000002</v>
      </c>
      <c r="R188" s="12">
        <v>62241.355000000003</v>
      </c>
      <c r="S188" s="12">
        <v>73844.570999999996</v>
      </c>
      <c r="T188" s="12">
        <v>82131.460999999996</v>
      </c>
      <c r="U188" s="12">
        <v>86510.577999999994</v>
      </c>
      <c r="V188" s="12">
        <v>86489.127999999997</v>
      </c>
      <c r="W188" s="12">
        <v>81393.922000000006</v>
      </c>
      <c r="X188" s="12">
        <v>68750.156000000003</v>
      </c>
      <c r="Y188" s="12">
        <v>59646.209000000003</v>
      </c>
      <c r="AA188" s="2">
        <f>IFERROR(INDEX('Holiday Schedule'!$D$3:$D$24,MATCH(A188,'Holiday Schedule'!$C$3:$C$24,0)),0)</f>
        <v>0</v>
      </c>
      <c r="AB188" s="2">
        <f t="shared" si="16"/>
        <v>6</v>
      </c>
      <c r="AC188" s="2">
        <f t="shared" si="17"/>
        <v>1034893.077</v>
      </c>
      <c r="AD188" s="5">
        <f t="shared" si="18"/>
        <v>404281.83499999996</v>
      </c>
      <c r="AE188" s="5">
        <f t="shared" si="19"/>
        <v>1439174.912</v>
      </c>
      <c r="AG188" s="2">
        <f t="shared" si="20"/>
        <v>6</v>
      </c>
      <c r="AH188" s="2">
        <f t="shared" si="21"/>
        <v>2024</v>
      </c>
      <c r="AJ188" s="5">
        <f t="shared" si="22"/>
        <v>86510.577999999994</v>
      </c>
      <c r="AK188" s="2">
        <f t="shared" si="23"/>
        <v>20</v>
      </c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BC188" s="5"/>
      <c r="BD188" s="5"/>
      <c r="BE188" s="5"/>
      <c r="BJ188" s="5"/>
    </row>
    <row r="189" spans="1:62" ht="15.75" x14ac:dyDescent="0.25">
      <c r="A189" s="18">
        <v>45472</v>
      </c>
      <c r="B189" s="12">
        <v>50508.656000000003</v>
      </c>
      <c r="C189" s="12">
        <v>45901.025000000001</v>
      </c>
      <c r="D189" s="12">
        <v>43647.529000000002</v>
      </c>
      <c r="E189" s="12">
        <v>43087.409</v>
      </c>
      <c r="F189" s="12">
        <v>44560.207000000002</v>
      </c>
      <c r="G189" s="12">
        <v>45955.981</v>
      </c>
      <c r="H189" s="12">
        <v>52933.453999999998</v>
      </c>
      <c r="I189" s="12">
        <v>58124.258000000002</v>
      </c>
      <c r="J189" s="12">
        <v>61923.129000000001</v>
      </c>
      <c r="K189" s="12">
        <v>65119.002999999997</v>
      </c>
      <c r="L189" s="12">
        <v>62868.266000000003</v>
      </c>
      <c r="M189" s="12">
        <v>62039.285000000003</v>
      </c>
      <c r="N189" s="12">
        <v>64396.127999999997</v>
      </c>
      <c r="O189" s="12">
        <v>61647.466</v>
      </c>
      <c r="P189" s="12">
        <v>61942.195</v>
      </c>
      <c r="Q189" s="12">
        <v>62640.622000000003</v>
      </c>
      <c r="R189" s="12">
        <v>66199.660999999993</v>
      </c>
      <c r="S189" s="12">
        <v>74705.842000000004</v>
      </c>
      <c r="T189" s="12">
        <v>79164.572</v>
      </c>
      <c r="U189" s="12">
        <v>81010.127999999997</v>
      </c>
      <c r="V189" s="12">
        <v>79914.846999999994</v>
      </c>
      <c r="W189" s="12">
        <v>74157.955000000002</v>
      </c>
      <c r="X189" s="12">
        <v>63867.199999999997</v>
      </c>
      <c r="Y189" s="12">
        <v>55591.553999999996</v>
      </c>
      <c r="AA189" s="2">
        <f>IFERROR(INDEX('Holiday Schedule'!$D$3:$D$24,MATCH(A189,'Holiday Schedule'!$C$3:$C$24,0)),0)</f>
        <v>0</v>
      </c>
      <c r="AB189" s="2">
        <f t="shared" si="16"/>
        <v>7</v>
      </c>
      <c r="AC189" s="2">
        <f t="shared" si="17"/>
        <v>0</v>
      </c>
      <c r="AD189" s="5">
        <f t="shared" si="18"/>
        <v>1461906.3720000002</v>
      </c>
      <c r="AE189" s="5">
        <f t="shared" si="19"/>
        <v>1461906.3720000002</v>
      </c>
      <c r="AG189" s="2">
        <f t="shared" si="20"/>
        <v>6</v>
      </c>
      <c r="AH189" s="2">
        <f t="shared" si="21"/>
        <v>2024</v>
      </c>
      <c r="AJ189" s="5">
        <f t="shared" si="22"/>
        <v>81010.127999999997</v>
      </c>
      <c r="AK189" s="2">
        <f t="shared" si="23"/>
        <v>20</v>
      </c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BC189" s="5"/>
      <c r="BD189" s="5"/>
      <c r="BE189" s="5"/>
      <c r="BJ189" s="5"/>
    </row>
    <row r="190" spans="1:62" ht="15.75" x14ac:dyDescent="0.25">
      <c r="A190" s="18">
        <v>45473</v>
      </c>
      <c r="B190" s="12">
        <v>50034.008999999998</v>
      </c>
      <c r="C190" s="12">
        <v>45477.093000000001</v>
      </c>
      <c r="D190" s="12">
        <v>44156.574999999997</v>
      </c>
      <c r="E190" s="12">
        <v>43264.14</v>
      </c>
      <c r="F190" s="12">
        <v>43733.031999999999</v>
      </c>
      <c r="G190" s="12">
        <v>47218.044000000002</v>
      </c>
      <c r="H190" s="12">
        <v>53271.057000000001</v>
      </c>
      <c r="I190" s="12">
        <v>60492.57</v>
      </c>
      <c r="J190" s="12">
        <v>65138.423000000003</v>
      </c>
      <c r="K190" s="12">
        <v>71259.657000000007</v>
      </c>
      <c r="L190" s="12">
        <v>68025.057000000001</v>
      </c>
      <c r="M190" s="12">
        <v>69134.778000000006</v>
      </c>
      <c r="N190" s="12">
        <v>70121.327000000005</v>
      </c>
      <c r="O190" s="12">
        <v>66476.600000000006</v>
      </c>
      <c r="P190" s="12">
        <v>69656.618000000002</v>
      </c>
      <c r="Q190" s="12">
        <v>71842.221999999994</v>
      </c>
      <c r="R190" s="12">
        <v>78730.456999999995</v>
      </c>
      <c r="S190" s="12">
        <v>89697.167000000001</v>
      </c>
      <c r="T190" s="12">
        <v>95187.846000000005</v>
      </c>
      <c r="U190" s="12">
        <v>97218.490999999995</v>
      </c>
      <c r="V190" s="12">
        <v>97644.771999999997</v>
      </c>
      <c r="W190" s="12">
        <v>90132.607999999993</v>
      </c>
      <c r="X190" s="12">
        <v>76420.922999999995</v>
      </c>
      <c r="Y190" s="12">
        <v>65114.07</v>
      </c>
      <c r="AA190" s="2">
        <f>IFERROR(INDEX('Holiday Schedule'!$D$3:$D$24,MATCH(A190,'Holiday Schedule'!$C$3:$C$24,0)),0)</f>
        <v>0</v>
      </c>
      <c r="AB190" s="2">
        <f t="shared" si="16"/>
        <v>1</v>
      </c>
      <c r="AC190" s="2">
        <f t="shared" si="17"/>
        <v>0</v>
      </c>
      <c r="AD190" s="5">
        <f t="shared" si="18"/>
        <v>1629447.5359999996</v>
      </c>
      <c r="AE190" s="5">
        <f t="shared" si="19"/>
        <v>1629447.5359999996</v>
      </c>
      <c r="AG190" s="2">
        <f t="shared" si="20"/>
        <v>6</v>
      </c>
      <c r="AH190" s="2">
        <f t="shared" si="21"/>
        <v>2024</v>
      </c>
      <c r="AJ190" s="5">
        <f t="shared" si="22"/>
        <v>97644.771999999997</v>
      </c>
      <c r="AK190" s="2">
        <f t="shared" si="23"/>
        <v>21</v>
      </c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BC190" s="5"/>
      <c r="BD190" s="5"/>
      <c r="BE190" s="5"/>
      <c r="BJ190" s="5"/>
    </row>
    <row r="191" spans="1:62" ht="15.75" x14ac:dyDescent="0.25">
      <c r="A191" s="18">
        <v>45474</v>
      </c>
      <c r="B191" s="12">
        <v>57708.207999999999</v>
      </c>
      <c r="C191" s="12">
        <v>52844.307999999997</v>
      </c>
      <c r="D191" s="12">
        <v>48671.275999999998</v>
      </c>
      <c r="E191" s="12">
        <v>49150.347000000002</v>
      </c>
      <c r="F191" s="12">
        <v>49614.027000000002</v>
      </c>
      <c r="G191" s="12">
        <v>51791.650999999998</v>
      </c>
      <c r="H191" s="12">
        <v>61244.77</v>
      </c>
      <c r="I191" s="12">
        <v>65488.754999999997</v>
      </c>
      <c r="J191" s="12">
        <v>64262.695</v>
      </c>
      <c r="K191" s="12">
        <v>67652.884999999995</v>
      </c>
      <c r="L191" s="12">
        <v>65210.692999999999</v>
      </c>
      <c r="M191" s="12">
        <v>65756.025999999998</v>
      </c>
      <c r="N191" s="12">
        <v>63251.803999999996</v>
      </c>
      <c r="O191" s="12">
        <v>62740.027999999998</v>
      </c>
      <c r="P191" s="12">
        <v>62612.913</v>
      </c>
      <c r="Q191" s="12">
        <v>66358.498000000007</v>
      </c>
      <c r="R191" s="12">
        <v>75702.085000000006</v>
      </c>
      <c r="S191" s="12">
        <v>84382.073999999993</v>
      </c>
      <c r="T191" s="12">
        <v>94290.593999999997</v>
      </c>
      <c r="U191" s="12">
        <v>96102.885999999999</v>
      </c>
      <c r="V191" s="12">
        <v>97285.963000000003</v>
      </c>
      <c r="W191" s="12">
        <v>91469.832999999999</v>
      </c>
      <c r="X191" s="12">
        <v>77942.692999999999</v>
      </c>
      <c r="Y191" s="12">
        <v>63811.839</v>
      </c>
      <c r="AA191" s="2">
        <f>IFERROR(INDEX('Holiday Schedule'!$D$3:$D$24,MATCH(A191,'Holiday Schedule'!$C$3:$C$24,0)),0)</f>
        <v>0</v>
      </c>
      <c r="AB191" s="2">
        <f t="shared" si="16"/>
        <v>2</v>
      </c>
      <c r="AC191" s="2">
        <f t="shared" si="17"/>
        <v>1200510.425</v>
      </c>
      <c r="AD191" s="5">
        <f t="shared" si="18"/>
        <v>434836.42599999974</v>
      </c>
      <c r="AE191" s="5">
        <f t="shared" si="19"/>
        <v>1635346.8509999998</v>
      </c>
      <c r="AG191" s="2">
        <f t="shared" si="20"/>
        <v>7</v>
      </c>
      <c r="AH191" s="2">
        <f t="shared" si="21"/>
        <v>2024</v>
      </c>
      <c r="AJ191" s="5">
        <f t="shared" si="22"/>
        <v>97285.963000000003</v>
      </c>
      <c r="AK191" s="2">
        <f t="shared" si="23"/>
        <v>21</v>
      </c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BC191" s="5"/>
      <c r="BD191" s="5"/>
      <c r="BE191" s="5"/>
      <c r="BJ191" s="5"/>
    </row>
    <row r="192" spans="1:62" ht="15.75" x14ac:dyDescent="0.25">
      <c r="A192" s="18">
        <v>45475</v>
      </c>
      <c r="B192" s="12">
        <v>56235.824000000001</v>
      </c>
      <c r="C192" s="12">
        <v>50639.896000000001</v>
      </c>
      <c r="D192" s="12">
        <v>47823.267999999996</v>
      </c>
      <c r="E192" s="12">
        <v>47284.212</v>
      </c>
      <c r="F192" s="12">
        <v>47835.21</v>
      </c>
      <c r="G192" s="12">
        <v>50451.28</v>
      </c>
      <c r="H192" s="12">
        <v>59216.762999999999</v>
      </c>
      <c r="I192" s="12">
        <v>64139.875999999997</v>
      </c>
      <c r="J192" s="12">
        <v>61312.811000000002</v>
      </c>
      <c r="K192" s="12">
        <v>64646.75</v>
      </c>
      <c r="L192" s="12">
        <v>64060.1</v>
      </c>
      <c r="M192" s="12">
        <v>64884.239000000001</v>
      </c>
      <c r="N192" s="12">
        <v>64474.103999999999</v>
      </c>
      <c r="O192" s="12">
        <v>63638.175000000003</v>
      </c>
      <c r="P192" s="12">
        <v>64501.737999999998</v>
      </c>
      <c r="Q192" s="12">
        <v>68474.058999999994</v>
      </c>
      <c r="R192" s="12">
        <v>82913.391000000003</v>
      </c>
      <c r="S192" s="12">
        <v>89347.395000000004</v>
      </c>
      <c r="T192" s="12">
        <v>100237.28599999999</v>
      </c>
      <c r="U192" s="12">
        <v>102352.96799999999</v>
      </c>
      <c r="V192" s="12">
        <v>103730.882</v>
      </c>
      <c r="W192" s="12">
        <v>97018.760999999999</v>
      </c>
      <c r="X192" s="12">
        <v>83236.706999999995</v>
      </c>
      <c r="Y192" s="12">
        <v>68280.422000000006</v>
      </c>
      <c r="AA192" s="2">
        <f>IFERROR(INDEX('Holiday Schedule'!$D$3:$D$24,MATCH(A192,'Holiday Schedule'!$C$3:$C$24,0)),0)</f>
        <v>0</v>
      </c>
      <c r="AB192" s="2">
        <f t="shared" si="16"/>
        <v>3</v>
      </c>
      <c r="AC192" s="2">
        <f t="shared" si="17"/>
        <v>1238969.2419999999</v>
      </c>
      <c r="AD192" s="5">
        <f t="shared" si="18"/>
        <v>427766.87500000023</v>
      </c>
      <c r="AE192" s="5">
        <f t="shared" si="19"/>
        <v>1666736.1170000001</v>
      </c>
      <c r="AG192" s="2">
        <f t="shared" si="20"/>
        <v>7</v>
      </c>
      <c r="AH192" s="2">
        <f t="shared" si="21"/>
        <v>2024</v>
      </c>
      <c r="AJ192" s="5">
        <f t="shared" si="22"/>
        <v>103730.882</v>
      </c>
      <c r="AK192" s="2">
        <f t="shared" si="23"/>
        <v>21</v>
      </c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BC192" s="5"/>
      <c r="BD192" s="5"/>
      <c r="BE192" s="5"/>
      <c r="BJ192" s="5"/>
    </row>
    <row r="193" spans="1:62" ht="15.75" x14ac:dyDescent="0.25">
      <c r="A193" s="18">
        <v>45476</v>
      </c>
      <c r="B193" s="12">
        <v>59562.959000000003</v>
      </c>
      <c r="C193" s="12">
        <v>53646.381999999998</v>
      </c>
      <c r="D193" s="12">
        <v>49929.616000000002</v>
      </c>
      <c r="E193" s="12">
        <v>50147.843999999997</v>
      </c>
      <c r="F193" s="12">
        <v>49418.77</v>
      </c>
      <c r="G193" s="12">
        <v>51834.01</v>
      </c>
      <c r="H193" s="12">
        <v>61176.273000000001</v>
      </c>
      <c r="I193" s="12">
        <v>67543.399000000005</v>
      </c>
      <c r="J193" s="12">
        <v>65050.938999999998</v>
      </c>
      <c r="K193" s="12">
        <v>70045.687000000005</v>
      </c>
      <c r="L193" s="12">
        <v>69886.998000000007</v>
      </c>
      <c r="M193" s="12">
        <v>70556.751999999993</v>
      </c>
      <c r="N193" s="12">
        <v>70353.59</v>
      </c>
      <c r="O193" s="12">
        <v>67046.877999999997</v>
      </c>
      <c r="P193" s="12">
        <v>66860.744999999995</v>
      </c>
      <c r="Q193" s="12">
        <v>70235.570999999996</v>
      </c>
      <c r="R193" s="12">
        <v>81638.192999999999</v>
      </c>
      <c r="S193" s="12">
        <v>89654.907000000007</v>
      </c>
      <c r="T193" s="12">
        <v>98710.366999999998</v>
      </c>
      <c r="U193" s="12">
        <v>98777.350999999995</v>
      </c>
      <c r="V193" s="12">
        <v>101212.61599999999</v>
      </c>
      <c r="W193" s="12">
        <v>94776.99</v>
      </c>
      <c r="X193" s="12">
        <v>82958.756999999998</v>
      </c>
      <c r="Y193" s="12">
        <v>68120.718999999997</v>
      </c>
      <c r="AA193" s="2">
        <f>IFERROR(INDEX('Holiday Schedule'!$D$3:$D$24,MATCH(A193,'Holiday Schedule'!$C$3:$C$24,0)),0)</f>
        <v>0</v>
      </c>
      <c r="AB193" s="2">
        <f t="shared" si="16"/>
        <v>4</v>
      </c>
      <c r="AC193" s="2">
        <f t="shared" si="17"/>
        <v>1265309.74</v>
      </c>
      <c r="AD193" s="5">
        <f t="shared" si="18"/>
        <v>443836.57300000032</v>
      </c>
      <c r="AE193" s="5">
        <f t="shared" si="19"/>
        <v>1709146.3130000003</v>
      </c>
      <c r="AG193" s="2">
        <f t="shared" si="20"/>
        <v>7</v>
      </c>
      <c r="AH193" s="2">
        <f t="shared" si="21"/>
        <v>2024</v>
      </c>
      <c r="AJ193" s="5">
        <f t="shared" si="22"/>
        <v>101212.61599999999</v>
      </c>
      <c r="AK193" s="2">
        <f t="shared" si="23"/>
        <v>21</v>
      </c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BC193" s="5"/>
      <c r="BD193" s="5"/>
      <c r="BE193" s="5"/>
      <c r="BJ193" s="5"/>
    </row>
    <row r="194" spans="1:62" ht="15.75" x14ac:dyDescent="0.25">
      <c r="A194" s="18">
        <v>45477</v>
      </c>
      <c r="B194" s="12">
        <v>59070.455000000002</v>
      </c>
      <c r="C194" s="12">
        <v>53744.25</v>
      </c>
      <c r="D194" s="12">
        <v>50318.097999999998</v>
      </c>
      <c r="E194" s="12">
        <v>50276.182999999997</v>
      </c>
      <c r="F194" s="12">
        <v>49492.894999999997</v>
      </c>
      <c r="G194" s="12">
        <v>50925.010999999999</v>
      </c>
      <c r="H194" s="12">
        <v>56653.482000000004</v>
      </c>
      <c r="I194" s="12">
        <v>64690.864999999998</v>
      </c>
      <c r="J194" s="12">
        <v>65663.595000000001</v>
      </c>
      <c r="K194" s="12">
        <v>71803.354000000007</v>
      </c>
      <c r="L194" s="12">
        <v>67558.486000000004</v>
      </c>
      <c r="M194" s="12">
        <v>66239.221999999994</v>
      </c>
      <c r="N194" s="12">
        <v>61170.629000000001</v>
      </c>
      <c r="O194" s="12">
        <v>58114.906999999999</v>
      </c>
      <c r="P194" s="12">
        <v>55927.012000000002</v>
      </c>
      <c r="Q194" s="12">
        <v>58215.874000000003</v>
      </c>
      <c r="R194" s="12">
        <v>68202.873999999996</v>
      </c>
      <c r="S194" s="12">
        <v>78338.910999999993</v>
      </c>
      <c r="T194" s="12">
        <v>85650.131999999998</v>
      </c>
      <c r="U194" s="12">
        <v>89680.934999999998</v>
      </c>
      <c r="V194" s="12">
        <v>90049.770999999993</v>
      </c>
      <c r="W194" s="12">
        <v>84267.915999999997</v>
      </c>
      <c r="X194" s="12">
        <v>78001.756999999998</v>
      </c>
      <c r="Y194" s="12">
        <v>66803.107000000004</v>
      </c>
      <c r="AA194" s="2">
        <f>IFERROR(INDEX('Holiday Schedule'!$D$3:$D$24,MATCH(A194,'Holiday Schedule'!$C$3:$C$24,0)),0)</f>
        <v>1</v>
      </c>
      <c r="AB194" s="2">
        <f t="shared" si="16"/>
        <v>5</v>
      </c>
      <c r="AC194" s="2">
        <f t="shared" si="17"/>
        <v>0</v>
      </c>
      <c r="AD194" s="5">
        <f t="shared" si="18"/>
        <v>1580859.7209999999</v>
      </c>
      <c r="AE194" s="5">
        <f t="shared" si="19"/>
        <v>1580859.7209999999</v>
      </c>
      <c r="AG194" s="2">
        <f t="shared" si="20"/>
        <v>7</v>
      </c>
      <c r="AH194" s="2">
        <f t="shared" si="21"/>
        <v>2024</v>
      </c>
      <c r="AJ194" s="5">
        <f t="shared" si="22"/>
        <v>90049.770999999993</v>
      </c>
      <c r="AK194" s="2">
        <f t="shared" si="23"/>
        <v>21</v>
      </c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BC194" s="5"/>
      <c r="BD194" s="5"/>
      <c r="BE194" s="5"/>
      <c r="BJ194" s="5"/>
    </row>
    <row r="195" spans="1:62" ht="15.75" x14ac:dyDescent="0.25">
      <c r="A195" s="18">
        <v>45478</v>
      </c>
      <c r="B195" s="12">
        <v>58481.756999999998</v>
      </c>
      <c r="C195" s="12">
        <v>52651.866000000002</v>
      </c>
      <c r="D195" s="12">
        <v>49520.156999999999</v>
      </c>
      <c r="E195" s="12">
        <v>49420.112999999998</v>
      </c>
      <c r="F195" s="12">
        <v>49882.531999999999</v>
      </c>
      <c r="G195" s="12">
        <v>50472.849000000002</v>
      </c>
      <c r="H195" s="12">
        <v>58957.048999999999</v>
      </c>
      <c r="I195" s="12">
        <v>64043.881999999998</v>
      </c>
      <c r="J195" s="12">
        <v>63183.425000000003</v>
      </c>
      <c r="K195" s="12">
        <v>69026.601999999999</v>
      </c>
      <c r="L195" s="12">
        <v>69458.807000000001</v>
      </c>
      <c r="M195" s="12">
        <v>71641.243000000002</v>
      </c>
      <c r="N195" s="12">
        <v>69540.395999999993</v>
      </c>
      <c r="O195" s="12">
        <v>68282.546000000002</v>
      </c>
      <c r="P195" s="12">
        <v>67260.369000000006</v>
      </c>
      <c r="Q195" s="12">
        <v>72184.754000000001</v>
      </c>
      <c r="R195" s="12">
        <v>81738.25</v>
      </c>
      <c r="S195" s="12">
        <v>93083.629000000001</v>
      </c>
      <c r="T195" s="12">
        <v>100248.28200000001</v>
      </c>
      <c r="U195" s="12">
        <v>102077.66</v>
      </c>
      <c r="V195" s="12">
        <v>103179.982</v>
      </c>
      <c r="W195" s="12">
        <v>96557.472999999998</v>
      </c>
      <c r="X195" s="12">
        <v>84429.282000000007</v>
      </c>
      <c r="Y195" s="12">
        <v>70968.34</v>
      </c>
      <c r="AA195" s="2">
        <f>IFERROR(INDEX('Holiday Schedule'!$D$3:$D$24,MATCH(A195,'Holiday Schedule'!$C$3:$C$24,0)),0)</f>
        <v>0</v>
      </c>
      <c r="AB195" s="2">
        <f t="shared" si="16"/>
        <v>6</v>
      </c>
      <c r="AC195" s="2">
        <f t="shared" si="17"/>
        <v>1275936.5819999999</v>
      </c>
      <c r="AD195" s="5">
        <f t="shared" si="18"/>
        <v>440354.66299999994</v>
      </c>
      <c r="AE195" s="5">
        <f t="shared" si="19"/>
        <v>1716291.2449999999</v>
      </c>
      <c r="AG195" s="2">
        <f t="shared" si="20"/>
        <v>7</v>
      </c>
      <c r="AH195" s="2">
        <f t="shared" si="21"/>
        <v>2024</v>
      </c>
      <c r="AJ195" s="5">
        <f t="shared" si="22"/>
        <v>103179.982</v>
      </c>
      <c r="AK195" s="2">
        <f t="shared" si="23"/>
        <v>21</v>
      </c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BC195" s="5"/>
      <c r="BD195" s="5"/>
      <c r="BE195" s="5"/>
      <c r="BJ195" s="5"/>
    </row>
    <row r="196" spans="1:62" ht="15.75" x14ac:dyDescent="0.25">
      <c r="A196" s="18">
        <v>45479</v>
      </c>
      <c r="B196" s="12">
        <v>62432.000999999997</v>
      </c>
      <c r="C196" s="12">
        <v>56222.932999999997</v>
      </c>
      <c r="D196" s="12">
        <v>53722.370999999999</v>
      </c>
      <c r="E196" s="12">
        <v>52281.262000000002</v>
      </c>
      <c r="F196" s="12">
        <v>52456.572</v>
      </c>
      <c r="G196" s="12">
        <v>52858.796000000002</v>
      </c>
      <c r="H196" s="12">
        <v>60203.114000000001</v>
      </c>
      <c r="I196" s="12">
        <v>67446.955000000002</v>
      </c>
      <c r="J196" s="12">
        <v>70985.819000000003</v>
      </c>
      <c r="K196" s="12">
        <v>77734.597999999998</v>
      </c>
      <c r="L196" s="12">
        <v>77793.907999999996</v>
      </c>
      <c r="M196" s="12">
        <v>78030.510999999999</v>
      </c>
      <c r="N196" s="12">
        <v>75179.962</v>
      </c>
      <c r="O196" s="12">
        <v>70501.062999999995</v>
      </c>
      <c r="P196" s="12">
        <v>67623.577000000005</v>
      </c>
      <c r="Q196" s="12">
        <v>71535.172999999995</v>
      </c>
      <c r="R196" s="12">
        <v>80457.394</v>
      </c>
      <c r="S196" s="12">
        <v>90012.501999999993</v>
      </c>
      <c r="T196" s="12">
        <v>98744.755000000005</v>
      </c>
      <c r="U196" s="12">
        <v>100125.041</v>
      </c>
      <c r="V196" s="12">
        <v>101574.52</v>
      </c>
      <c r="W196" s="12">
        <v>94741.998999999996</v>
      </c>
      <c r="X196" s="12">
        <v>83023.986000000004</v>
      </c>
      <c r="Y196" s="12">
        <v>70561.702999999994</v>
      </c>
      <c r="AA196" s="2">
        <f>IFERROR(INDEX('Holiday Schedule'!$D$3:$D$24,MATCH(A196,'Holiday Schedule'!$C$3:$C$24,0)),0)</f>
        <v>0</v>
      </c>
      <c r="AB196" s="2">
        <f t="shared" si="16"/>
        <v>7</v>
      </c>
      <c r="AC196" s="2">
        <f t="shared" si="17"/>
        <v>0</v>
      </c>
      <c r="AD196" s="5">
        <f t="shared" si="18"/>
        <v>1766250.5149999999</v>
      </c>
      <c r="AE196" s="5">
        <f t="shared" si="19"/>
        <v>1766250.5149999999</v>
      </c>
      <c r="AG196" s="2">
        <f t="shared" si="20"/>
        <v>7</v>
      </c>
      <c r="AH196" s="2">
        <f t="shared" si="21"/>
        <v>2024</v>
      </c>
      <c r="AJ196" s="5">
        <f t="shared" si="22"/>
        <v>101574.52</v>
      </c>
      <c r="AK196" s="2">
        <f t="shared" si="23"/>
        <v>21</v>
      </c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BC196" s="5"/>
      <c r="BD196" s="5"/>
      <c r="BE196" s="5"/>
      <c r="BJ196" s="5"/>
    </row>
    <row r="197" spans="1:62" ht="15.75" x14ac:dyDescent="0.25">
      <c r="A197" s="18">
        <v>45480</v>
      </c>
      <c r="B197" s="12">
        <v>61894.245999999999</v>
      </c>
      <c r="C197" s="12">
        <v>56837.167000000001</v>
      </c>
      <c r="D197" s="12">
        <v>53464.442000000003</v>
      </c>
      <c r="E197" s="12">
        <v>52613.279000000002</v>
      </c>
      <c r="F197" s="12">
        <v>52736.56</v>
      </c>
      <c r="G197" s="12">
        <v>52128.993000000002</v>
      </c>
      <c r="H197" s="12">
        <v>59527.911999999997</v>
      </c>
      <c r="I197" s="12">
        <v>66093.785999999993</v>
      </c>
      <c r="J197" s="12">
        <v>70005.138999999996</v>
      </c>
      <c r="K197" s="12">
        <v>76324.417000000001</v>
      </c>
      <c r="L197" s="12">
        <v>78080.538</v>
      </c>
      <c r="M197" s="12">
        <v>78640.197</v>
      </c>
      <c r="N197" s="12">
        <v>77239.728000000003</v>
      </c>
      <c r="O197" s="12">
        <v>74763.62</v>
      </c>
      <c r="P197" s="12">
        <v>74411.547999999995</v>
      </c>
      <c r="Q197" s="12">
        <v>80192.657000000007</v>
      </c>
      <c r="R197" s="12">
        <v>92124.118000000002</v>
      </c>
      <c r="S197" s="12">
        <v>101799.084</v>
      </c>
      <c r="T197" s="12">
        <v>112111.015</v>
      </c>
      <c r="U197" s="12">
        <v>114904.37</v>
      </c>
      <c r="V197" s="12">
        <v>115687.72</v>
      </c>
      <c r="W197" s="12">
        <v>106955.174</v>
      </c>
      <c r="X197" s="12">
        <v>93434.010999999999</v>
      </c>
      <c r="Y197" s="12">
        <v>76012.323000000004</v>
      </c>
      <c r="AA197" s="2">
        <f>IFERROR(INDEX('Holiday Schedule'!$D$3:$D$24,MATCH(A197,'Holiday Schedule'!$C$3:$C$24,0)),0)</f>
        <v>0</v>
      </c>
      <c r="AB197" s="2">
        <f t="shared" si="16"/>
        <v>1</v>
      </c>
      <c r="AC197" s="2">
        <f t="shared" si="17"/>
        <v>0</v>
      </c>
      <c r="AD197" s="5">
        <f t="shared" si="18"/>
        <v>1877982.044</v>
      </c>
      <c r="AE197" s="5">
        <f t="shared" si="19"/>
        <v>1877982.044</v>
      </c>
      <c r="AG197" s="2">
        <f t="shared" si="20"/>
        <v>7</v>
      </c>
      <c r="AH197" s="2">
        <f t="shared" si="21"/>
        <v>2024</v>
      </c>
      <c r="AJ197" s="5">
        <f t="shared" si="22"/>
        <v>115687.72</v>
      </c>
      <c r="AK197" s="2">
        <f t="shared" si="23"/>
        <v>21</v>
      </c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BC197" s="5"/>
      <c r="BD197" s="5"/>
      <c r="BE197" s="5"/>
      <c r="BJ197" s="5"/>
    </row>
    <row r="198" spans="1:62" ht="15.75" x14ac:dyDescent="0.25">
      <c r="A198" s="18">
        <v>45481</v>
      </c>
      <c r="B198" s="12">
        <v>65793.063999999998</v>
      </c>
      <c r="C198" s="12">
        <v>59546.050999999999</v>
      </c>
      <c r="D198" s="12">
        <v>55911.752</v>
      </c>
      <c r="E198" s="12">
        <v>55718.430999999997</v>
      </c>
      <c r="F198" s="12">
        <v>55295.97</v>
      </c>
      <c r="G198" s="12">
        <v>58300.078999999998</v>
      </c>
      <c r="H198" s="12">
        <v>68472.953999999998</v>
      </c>
      <c r="I198" s="12">
        <v>75394.962</v>
      </c>
      <c r="J198" s="12">
        <v>73188.369000000006</v>
      </c>
      <c r="K198" s="12">
        <v>80273.178</v>
      </c>
      <c r="L198" s="12">
        <v>81054.626999999993</v>
      </c>
      <c r="M198" s="12">
        <v>83235.866999999998</v>
      </c>
      <c r="N198" s="12">
        <v>81397.165999999997</v>
      </c>
      <c r="O198" s="12">
        <v>80297.679000000004</v>
      </c>
      <c r="P198" s="12">
        <v>78821.755999999994</v>
      </c>
      <c r="Q198" s="12">
        <v>81120.713000000003</v>
      </c>
      <c r="R198" s="12">
        <v>96104.642000000007</v>
      </c>
      <c r="S198" s="12">
        <v>106369.546</v>
      </c>
      <c r="T198" s="12">
        <v>116664.399</v>
      </c>
      <c r="U198" s="12">
        <v>106876.28200000001</v>
      </c>
      <c r="V198" s="12">
        <v>112840.107</v>
      </c>
      <c r="W198" s="12">
        <v>111174.60400000001</v>
      </c>
      <c r="X198" s="12">
        <v>95291.986000000004</v>
      </c>
      <c r="Y198" s="12">
        <v>77440.523000000001</v>
      </c>
      <c r="AA198" s="2">
        <f>IFERROR(INDEX('Holiday Schedule'!$D$3:$D$24,MATCH(A198,'Holiday Schedule'!$C$3:$C$24,0)),0)</f>
        <v>0</v>
      </c>
      <c r="AB198" s="2">
        <f t="shared" si="16"/>
        <v>2</v>
      </c>
      <c r="AC198" s="2">
        <f t="shared" si="17"/>
        <v>1460105.8830000001</v>
      </c>
      <c r="AD198" s="5">
        <f t="shared" si="18"/>
        <v>496478.82400000026</v>
      </c>
      <c r="AE198" s="5">
        <f t="shared" si="19"/>
        <v>1956584.7070000004</v>
      </c>
      <c r="AG198" s="2">
        <f t="shared" si="20"/>
        <v>7</v>
      </c>
      <c r="AH198" s="2">
        <f t="shared" si="21"/>
        <v>2024</v>
      </c>
      <c r="AJ198" s="5">
        <f t="shared" si="22"/>
        <v>116664.399</v>
      </c>
      <c r="AK198" s="2">
        <f t="shared" si="23"/>
        <v>19</v>
      </c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BC198" s="5"/>
      <c r="BD198" s="5"/>
      <c r="BE198" s="5"/>
      <c r="BJ198" s="5"/>
    </row>
    <row r="199" spans="1:62" ht="15.75" x14ac:dyDescent="0.25">
      <c r="A199" s="18">
        <v>45482</v>
      </c>
      <c r="B199" s="12">
        <v>68949.982000000004</v>
      </c>
      <c r="C199" s="12">
        <v>62144.972000000002</v>
      </c>
      <c r="D199" s="12">
        <v>58985.936999999998</v>
      </c>
      <c r="E199" s="12">
        <v>58008.841999999997</v>
      </c>
      <c r="F199" s="12">
        <v>58094.237999999998</v>
      </c>
      <c r="G199" s="12">
        <v>60227.144</v>
      </c>
      <c r="H199" s="12">
        <v>69947.176000000007</v>
      </c>
      <c r="I199" s="12">
        <v>77013.436000000002</v>
      </c>
      <c r="J199" s="12">
        <v>73441.093999999997</v>
      </c>
      <c r="K199" s="12">
        <v>80740.652000000002</v>
      </c>
      <c r="L199" s="12">
        <v>80945.585000000006</v>
      </c>
      <c r="M199" s="12">
        <v>84003.023000000001</v>
      </c>
      <c r="N199" s="12">
        <v>82791.570000000007</v>
      </c>
      <c r="O199" s="12">
        <v>81598.520999999993</v>
      </c>
      <c r="P199" s="12">
        <v>81705.009000000005</v>
      </c>
      <c r="Q199" s="12">
        <v>85072.58</v>
      </c>
      <c r="R199" s="12">
        <v>97584.305999999997</v>
      </c>
      <c r="S199" s="12">
        <v>100302.75</v>
      </c>
      <c r="T199" s="12">
        <v>110694.117</v>
      </c>
      <c r="U199" s="12">
        <v>110247.958</v>
      </c>
      <c r="V199" s="12">
        <v>112638.827</v>
      </c>
      <c r="W199" s="12">
        <v>105280.806</v>
      </c>
      <c r="X199" s="12">
        <v>91086.952999999994</v>
      </c>
      <c r="Y199" s="12">
        <v>75340.660999999993</v>
      </c>
      <c r="AA199" s="2">
        <f>IFERROR(INDEX('Holiday Schedule'!$D$3:$D$24,MATCH(A199,'Holiday Schedule'!$C$3:$C$24,0)),0)</f>
        <v>0</v>
      </c>
      <c r="AB199" s="2">
        <f t="shared" si="16"/>
        <v>3</v>
      </c>
      <c r="AC199" s="2">
        <f t="shared" si="17"/>
        <v>1455147.1869999999</v>
      </c>
      <c r="AD199" s="5">
        <f t="shared" si="18"/>
        <v>511698.95200000075</v>
      </c>
      <c r="AE199" s="5">
        <f t="shared" si="19"/>
        <v>1966846.1390000007</v>
      </c>
      <c r="AG199" s="2">
        <f t="shared" si="20"/>
        <v>7</v>
      </c>
      <c r="AH199" s="2">
        <f t="shared" si="21"/>
        <v>2024</v>
      </c>
      <c r="AJ199" s="5">
        <f t="shared" si="22"/>
        <v>112638.827</v>
      </c>
      <c r="AK199" s="2">
        <f t="shared" si="23"/>
        <v>21</v>
      </c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BC199" s="5"/>
      <c r="BD199" s="5"/>
      <c r="BE199" s="5"/>
      <c r="BJ199" s="5"/>
    </row>
    <row r="200" spans="1:62" ht="15.75" x14ac:dyDescent="0.25">
      <c r="A200" s="18">
        <v>45483</v>
      </c>
      <c r="B200" s="12">
        <v>68081.019</v>
      </c>
      <c r="C200" s="12">
        <v>61661.108999999997</v>
      </c>
      <c r="D200" s="12">
        <v>58502.805999999997</v>
      </c>
      <c r="E200" s="12">
        <v>58463.796000000002</v>
      </c>
      <c r="F200" s="12">
        <v>58997.667999999998</v>
      </c>
      <c r="G200" s="12">
        <v>60991.059000000001</v>
      </c>
      <c r="H200" s="12">
        <v>72761.077000000005</v>
      </c>
      <c r="I200" s="12">
        <v>79291.588000000003</v>
      </c>
      <c r="J200" s="12">
        <v>77305.81</v>
      </c>
      <c r="K200" s="12">
        <v>84855.138999999996</v>
      </c>
      <c r="L200" s="12">
        <v>83468.98</v>
      </c>
      <c r="M200" s="12">
        <v>85267.017000000007</v>
      </c>
      <c r="N200" s="12">
        <v>85605.048999999999</v>
      </c>
      <c r="O200" s="12">
        <v>85594.047999999995</v>
      </c>
      <c r="P200" s="12">
        <v>85898.095000000001</v>
      </c>
      <c r="Q200" s="12">
        <v>86592.706000000006</v>
      </c>
      <c r="R200" s="12">
        <v>103075.16899999999</v>
      </c>
      <c r="S200" s="12">
        <v>108636.86500000001</v>
      </c>
      <c r="T200" s="12">
        <v>116102.04</v>
      </c>
      <c r="U200" s="12">
        <v>116776.897</v>
      </c>
      <c r="V200" s="12">
        <v>116756.17600000001</v>
      </c>
      <c r="W200" s="12">
        <v>110836.701</v>
      </c>
      <c r="X200" s="12">
        <v>93829.69</v>
      </c>
      <c r="Y200" s="12">
        <v>79230.968999999997</v>
      </c>
      <c r="AA200" s="2">
        <f>IFERROR(INDEX('Holiday Schedule'!$D$3:$D$24,MATCH(A200,'Holiday Schedule'!$C$3:$C$24,0)),0)</f>
        <v>0</v>
      </c>
      <c r="AB200" s="2">
        <f t="shared" si="16"/>
        <v>4</v>
      </c>
      <c r="AC200" s="2">
        <f t="shared" si="17"/>
        <v>1519891.9699999997</v>
      </c>
      <c r="AD200" s="5">
        <f t="shared" si="18"/>
        <v>518689.50300000003</v>
      </c>
      <c r="AE200" s="5">
        <f t="shared" si="19"/>
        <v>2038581.4729999998</v>
      </c>
      <c r="AG200" s="2">
        <f t="shared" si="20"/>
        <v>7</v>
      </c>
      <c r="AH200" s="2">
        <f t="shared" si="21"/>
        <v>2024</v>
      </c>
      <c r="AJ200" s="5">
        <f t="shared" si="22"/>
        <v>116776.897</v>
      </c>
      <c r="AK200" s="2">
        <f t="shared" si="23"/>
        <v>20</v>
      </c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BC200" s="5"/>
      <c r="BD200" s="5"/>
      <c r="BE200" s="5"/>
      <c r="BJ200" s="5"/>
    </row>
    <row r="201" spans="1:62" ht="15.75" x14ac:dyDescent="0.25">
      <c r="A201" s="18">
        <v>45484</v>
      </c>
      <c r="B201" s="12">
        <v>70913.692999999999</v>
      </c>
      <c r="C201" s="12">
        <v>64579.540999999997</v>
      </c>
      <c r="D201" s="12">
        <v>61311.131000000001</v>
      </c>
      <c r="E201" s="12">
        <v>60447.493000000002</v>
      </c>
      <c r="F201" s="12">
        <v>61592.703999999998</v>
      </c>
      <c r="G201" s="12">
        <v>63550.985999999997</v>
      </c>
      <c r="H201" s="12">
        <v>75133.032999999996</v>
      </c>
      <c r="I201" s="12">
        <v>81942.819000000003</v>
      </c>
      <c r="J201" s="12">
        <v>81431.400999999998</v>
      </c>
      <c r="K201" s="12">
        <v>86940.400999999998</v>
      </c>
      <c r="L201" s="12">
        <v>85440.841</v>
      </c>
      <c r="M201" s="12">
        <v>84734.057000000001</v>
      </c>
      <c r="N201" s="12">
        <v>80705.917000000001</v>
      </c>
      <c r="O201" s="12">
        <v>79026.057000000001</v>
      </c>
      <c r="P201" s="12">
        <v>74407.872000000003</v>
      </c>
      <c r="Q201" s="12">
        <v>80122.945000000007</v>
      </c>
      <c r="R201" s="12">
        <v>90846.058000000005</v>
      </c>
      <c r="S201" s="12">
        <v>99235.053</v>
      </c>
      <c r="T201" s="12">
        <v>108001.00900000001</v>
      </c>
      <c r="U201" s="12">
        <v>110955.52899999999</v>
      </c>
      <c r="V201" s="12">
        <v>110976.54399999999</v>
      </c>
      <c r="W201" s="12">
        <v>104554.398</v>
      </c>
      <c r="X201" s="12">
        <v>90696.630999999994</v>
      </c>
      <c r="Y201" s="12">
        <v>76539.638000000006</v>
      </c>
      <c r="AA201" s="2">
        <f>IFERROR(INDEX('Holiday Schedule'!$D$3:$D$24,MATCH(A201,'Holiday Schedule'!$C$3:$C$24,0)),0)</f>
        <v>0</v>
      </c>
      <c r="AB201" s="2">
        <f t="shared" si="16"/>
        <v>5</v>
      </c>
      <c r="AC201" s="2">
        <f t="shared" si="17"/>
        <v>1450017.5320000001</v>
      </c>
      <c r="AD201" s="5">
        <f t="shared" si="18"/>
        <v>534068.21900000027</v>
      </c>
      <c r="AE201" s="5">
        <f t="shared" si="19"/>
        <v>1984085.7510000004</v>
      </c>
      <c r="AG201" s="2">
        <f t="shared" si="20"/>
        <v>7</v>
      </c>
      <c r="AH201" s="2">
        <f t="shared" si="21"/>
        <v>2024</v>
      </c>
      <c r="AJ201" s="5">
        <f t="shared" si="22"/>
        <v>110976.54399999999</v>
      </c>
      <c r="AK201" s="2">
        <f t="shared" si="23"/>
        <v>21</v>
      </c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BC201" s="5"/>
      <c r="BD201" s="5"/>
      <c r="BE201" s="5"/>
      <c r="BJ201" s="5"/>
    </row>
    <row r="202" spans="1:62" ht="15.75" x14ac:dyDescent="0.25">
      <c r="A202" s="18">
        <v>45485</v>
      </c>
      <c r="B202" s="12">
        <v>67531.107999999993</v>
      </c>
      <c r="C202" s="12">
        <v>61820.207999999999</v>
      </c>
      <c r="D202" s="12">
        <v>58521.661</v>
      </c>
      <c r="E202" s="12">
        <v>57855.464999999997</v>
      </c>
      <c r="F202" s="12">
        <v>59466.925999999999</v>
      </c>
      <c r="G202" s="12">
        <v>61005.029000000002</v>
      </c>
      <c r="H202" s="12">
        <v>72609.485000000001</v>
      </c>
      <c r="I202" s="12">
        <v>78152.062999999995</v>
      </c>
      <c r="J202" s="12">
        <v>76123.044999999998</v>
      </c>
      <c r="K202" s="12">
        <v>81209.736999999994</v>
      </c>
      <c r="L202" s="12">
        <v>79549.854999999996</v>
      </c>
      <c r="M202" s="12">
        <v>80846.125</v>
      </c>
      <c r="N202" s="12">
        <v>81280.789999999994</v>
      </c>
      <c r="O202" s="12">
        <v>77905.47</v>
      </c>
      <c r="P202" s="12">
        <v>79082.055999999997</v>
      </c>
      <c r="Q202" s="12">
        <v>82861.646999999997</v>
      </c>
      <c r="R202" s="12">
        <v>96591.417000000001</v>
      </c>
      <c r="S202" s="12">
        <v>103984.266</v>
      </c>
      <c r="T202" s="12">
        <v>114548.62300000001</v>
      </c>
      <c r="U202" s="12">
        <v>117899.643</v>
      </c>
      <c r="V202" s="12">
        <v>118005.621</v>
      </c>
      <c r="W202" s="12">
        <v>112201.073</v>
      </c>
      <c r="X202" s="12">
        <v>97040.782999999996</v>
      </c>
      <c r="Y202" s="12">
        <v>82031.433000000005</v>
      </c>
      <c r="AA202" s="2">
        <f>IFERROR(INDEX('Holiday Schedule'!$D$3:$D$24,MATCH(A202,'Holiday Schedule'!$C$3:$C$24,0)),0)</f>
        <v>0</v>
      </c>
      <c r="AB202" s="2">
        <f t="shared" ref="AB202:AB265" si="24">WEEKDAY(A202)</f>
        <v>6</v>
      </c>
      <c r="AC202" s="2">
        <f t="shared" ref="AC202:AC265" si="25">IF(AND(AB202&gt;1,AB202&lt;7,AA202&lt;1),SUM(I202:X202),0)</f>
        <v>1477282.2140000002</v>
      </c>
      <c r="AD202" s="5">
        <f t="shared" ref="AD202:AD265" si="26">AE202-AC202</f>
        <v>520841.31499999971</v>
      </c>
      <c r="AE202" s="5">
        <f t="shared" ref="AE202:AE265" si="27">SUM(B202:Y202)</f>
        <v>1998123.5289999999</v>
      </c>
      <c r="AG202" s="2">
        <f t="shared" ref="AG202:AG265" si="28">MONTH(A202)</f>
        <v>7</v>
      </c>
      <c r="AH202" s="2">
        <f t="shared" ref="AH202:AH265" si="29">YEAR(A202)</f>
        <v>2024</v>
      </c>
      <c r="AJ202" s="5">
        <f t="shared" ref="AJ202:AJ265" si="30">MAX(B202:Y202)</f>
        <v>118005.621</v>
      </c>
      <c r="AK202" s="2">
        <f t="shared" ref="AK202:AK265" si="31">IF(AE202&gt;0,INDEX(B$8:Y$8,MATCH(AJ202,B202:Y202,0)),"")</f>
        <v>21</v>
      </c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BC202" s="5"/>
      <c r="BD202" s="5"/>
      <c r="BE202" s="5"/>
      <c r="BJ202" s="5"/>
    </row>
    <row r="203" spans="1:62" ht="15.75" x14ac:dyDescent="0.25">
      <c r="A203" s="18">
        <v>45486</v>
      </c>
      <c r="B203" s="12">
        <v>71836.997000000003</v>
      </c>
      <c r="C203" s="12">
        <v>65722.745999999999</v>
      </c>
      <c r="D203" s="12">
        <v>60900.470999999998</v>
      </c>
      <c r="E203" s="12">
        <v>60297.703000000001</v>
      </c>
      <c r="F203" s="12">
        <v>58749.370999999999</v>
      </c>
      <c r="G203" s="12">
        <v>60088.235999999997</v>
      </c>
      <c r="H203" s="12">
        <v>67579.09</v>
      </c>
      <c r="I203" s="12">
        <v>75115.740999999995</v>
      </c>
      <c r="J203" s="12">
        <v>76903.354000000007</v>
      </c>
      <c r="K203" s="12">
        <v>82432.542000000001</v>
      </c>
      <c r="L203" s="12">
        <v>79107.218999999997</v>
      </c>
      <c r="M203" s="12">
        <v>80437.888000000006</v>
      </c>
      <c r="N203" s="12">
        <v>83283.766000000003</v>
      </c>
      <c r="O203" s="12">
        <v>78989.409</v>
      </c>
      <c r="P203" s="12">
        <v>79692.391000000003</v>
      </c>
      <c r="Q203" s="12">
        <v>85458.657000000007</v>
      </c>
      <c r="R203" s="12">
        <v>95858.063999999998</v>
      </c>
      <c r="S203" s="12">
        <v>102943.535</v>
      </c>
      <c r="T203" s="12">
        <v>110076.304</v>
      </c>
      <c r="U203" s="12">
        <v>108954.439</v>
      </c>
      <c r="V203" s="12">
        <v>111507.647</v>
      </c>
      <c r="W203" s="12">
        <v>103261.94100000001</v>
      </c>
      <c r="X203" s="12">
        <v>89204.43</v>
      </c>
      <c r="Y203" s="12">
        <v>75539.763000000006</v>
      </c>
      <c r="AA203" s="2">
        <f>IFERROR(INDEX('Holiday Schedule'!$D$3:$D$24,MATCH(A203,'Holiday Schedule'!$C$3:$C$24,0)),0)</f>
        <v>0</v>
      </c>
      <c r="AB203" s="2">
        <f t="shared" si="24"/>
        <v>7</v>
      </c>
      <c r="AC203" s="2">
        <f t="shared" si="25"/>
        <v>0</v>
      </c>
      <c r="AD203" s="5">
        <f t="shared" si="26"/>
        <v>1963941.7040000004</v>
      </c>
      <c r="AE203" s="5">
        <f t="shared" si="27"/>
        <v>1963941.7040000004</v>
      </c>
      <c r="AG203" s="2">
        <f t="shared" si="28"/>
        <v>7</v>
      </c>
      <c r="AH203" s="2">
        <f t="shared" si="29"/>
        <v>2024</v>
      </c>
      <c r="AJ203" s="5">
        <f t="shared" si="30"/>
        <v>111507.647</v>
      </c>
      <c r="AK203" s="2">
        <f t="shared" si="31"/>
        <v>21</v>
      </c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BC203" s="5"/>
      <c r="BD203" s="5"/>
      <c r="BE203" s="5"/>
      <c r="BJ203" s="5"/>
    </row>
    <row r="204" spans="1:62" ht="15.75" x14ac:dyDescent="0.25">
      <c r="A204" s="18">
        <v>45487</v>
      </c>
      <c r="B204" s="12">
        <v>66916.592000000004</v>
      </c>
      <c r="C204" s="12">
        <v>60944.139000000003</v>
      </c>
      <c r="D204" s="12">
        <v>56249.124000000003</v>
      </c>
      <c r="E204" s="12">
        <v>56130.468000000001</v>
      </c>
      <c r="F204" s="12">
        <v>54608.057999999997</v>
      </c>
      <c r="G204" s="12">
        <v>55360.375999999997</v>
      </c>
      <c r="H204" s="12">
        <v>62171.517999999996</v>
      </c>
      <c r="I204" s="12">
        <v>68550.645000000004</v>
      </c>
      <c r="J204" s="12">
        <v>70926.509000000005</v>
      </c>
      <c r="K204" s="12">
        <v>76912.361000000004</v>
      </c>
      <c r="L204" s="12">
        <v>77595.652000000002</v>
      </c>
      <c r="M204" s="12">
        <v>78481.293000000005</v>
      </c>
      <c r="N204" s="12">
        <v>79438.823000000004</v>
      </c>
      <c r="O204" s="12">
        <v>78862.714000000007</v>
      </c>
      <c r="P204" s="12">
        <v>79339.991999999998</v>
      </c>
      <c r="Q204" s="12">
        <v>86541.513000000006</v>
      </c>
      <c r="R204" s="12">
        <v>98511.422999999995</v>
      </c>
      <c r="S204" s="12">
        <v>109998.512</v>
      </c>
      <c r="T204" s="12">
        <v>120964.321</v>
      </c>
      <c r="U204" s="12">
        <v>126955.15700000001</v>
      </c>
      <c r="V204" s="12">
        <v>126360.53599999999</v>
      </c>
      <c r="W204" s="12">
        <v>116243.882</v>
      </c>
      <c r="X204" s="12">
        <v>100182.82799999999</v>
      </c>
      <c r="Y204" s="12">
        <v>83592.093999999997</v>
      </c>
      <c r="AA204" s="2">
        <f>IFERROR(INDEX('Holiday Schedule'!$D$3:$D$24,MATCH(A204,'Holiday Schedule'!$C$3:$C$24,0)),0)</f>
        <v>0</v>
      </c>
      <c r="AB204" s="2">
        <f t="shared" si="24"/>
        <v>1</v>
      </c>
      <c r="AC204" s="2">
        <f t="shared" si="25"/>
        <v>0</v>
      </c>
      <c r="AD204" s="5">
        <f t="shared" si="26"/>
        <v>1991838.53</v>
      </c>
      <c r="AE204" s="5">
        <f t="shared" si="27"/>
        <v>1991838.53</v>
      </c>
      <c r="AG204" s="2">
        <f t="shared" si="28"/>
        <v>7</v>
      </c>
      <c r="AH204" s="2">
        <f t="shared" si="29"/>
        <v>2024</v>
      </c>
      <c r="AJ204" s="5">
        <f t="shared" si="30"/>
        <v>126955.15700000001</v>
      </c>
      <c r="AK204" s="2">
        <f t="shared" si="31"/>
        <v>20</v>
      </c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BC204" s="5"/>
      <c r="BD204" s="5"/>
      <c r="BE204" s="5"/>
      <c r="BJ204" s="5"/>
    </row>
    <row r="205" spans="1:62" ht="15.75" x14ac:dyDescent="0.25">
      <c r="A205" s="18">
        <v>45488</v>
      </c>
      <c r="B205" s="12">
        <v>73378.816999999995</v>
      </c>
      <c r="C205" s="12">
        <v>66073.873999999996</v>
      </c>
      <c r="D205" s="12">
        <v>61751.004000000001</v>
      </c>
      <c r="E205" s="12">
        <v>61243.57</v>
      </c>
      <c r="F205" s="12">
        <v>60830.311999999998</v>
      </c>
      <c r="G205" s="12">
        <v>62525.006999999998</v>
      </c>
      <c r="H205" s="12">
        <v>73577.263999999996</v>
      </c>
      <c r="I205" s="12">
        <v>81076.009999999995</v>
      </c>
      <c r="J205" s="12">
        <v>79852.895999999993</v>
      </c>
      <c r="K205" s="12">
        <v>86765.26</v>
      </c>
      <c r="L205" s="12">
        <v>87713.183999999994</v>
      </c>
      <c r="M205" s="12">
        <v>89510.720000000001</v>
      </c>
      <c r="N205" s="12">
        <v>89473.183000000005</v>
      </c>
      <c r="O205" s="12">
        <v>86622.225999999995</v>
      </c>
      <c r="P205" s="12">
        <v>85968.828999999998</v>
      </c>
      <c r="Q205" s="12">
        <v>89644.430999999997</v>
      </c>
      <c r="R205" s="12">
        <v>99377.4</v>
      </c>
      <c r="S205" s="12">
        <v>111094.56600000001</v>
      </c>
      <c r="T205" s="12">
        <v>122251.603</v>
      </c>
      <c r="U205" s="12">
        <v>122869.037</v>
      </c>
      <c r="V205" s="12">
        <v>125168.65700000001</v>
      </c>
      <c r="W205" s="12">
        <v>115897.80499999999</v>
      </c>
      <c r="X205" s="12">
        <v>102091.1</v>
      </c>
      <c r="Y205" s="12">
        <v>83333.244999999995</v>
      </c>
      <c r="AA205" s="2">
        <f>IFERROR(INDEX('Holiday Schedule'!$D$3:$D$24,MATCH(A205,'Holiday Schedule'!$C$3:$C$24,0)),0)</f>
        <v>0</v>
      </c>
      <c r="AB205" s="2">
        <f t="shared" si="24"/>
        <v>2</v>
      </c>
      <c r="AC205" s="2">
        <f t="shared" si="25"/>
        <v>1575376.9069999999</v>
      </c>
      <c r="AD205" s="5">
        <f t="shared" si="26"/>
        <v>542713.09300000011</v>
      </c>
      <c r="AE205" s="5">
        <f t="shared" si="27"/>
        <v>2118090</v>
      </c>
      <c r="AG205" s="2">
        <f t="shared" si="28"/>
        <v>7</v>
      </c>
      <c r="AH205" s="2">
        <f t="shared" si="29"/>
        <v>2024</v>
      </c>
      <c r="AJ205" s="5">
        <f t="shared" si="30"/>
        <v>125168.65700000001</v>
      </c>
      <c r="AK205" s="2">
        <f t="shared" si="31"/>
        <v>21</v>
      </c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BC205" s="5"/>
      <c r="BD205" s="5"/>
      <c r="BE205" s="5"/>
      <c r="BJ205" s="5"/>
    </row>
    <row r="206" spans="1:62" ht="15.75" x14ac:dyDescent="0.25">
      <c r="A206" s="18">
        <v>45489</v>
      </c>
      <c r="B206" s="12">
        <v>73333.993000000002</v>
      </c>
      <c r="C206" s="12">
        <v>67059.903000000006</v>
      </c>
      <c r="D206" s="12">
        <v>63421.633000000002</v>
      </c>
      <c r="E206" s="12">
        <v>62810.957999999999</v>
      </c>
      <c r="F206" s="12">
        <v>62796.966</v>
      </c>
      <c r="G206" s="12">
        <v>65238.767</v>
      </c>
      <c r="H206" s="12">
        <v>76193.785999999993</v>
      </c>
      <c r="I206" s="12">
        <v>84166.778000000006</v>
      </c>
      <c r="J206" s="12">
        <v>82120.406000000003</v>
      </c>
      <c r="K206" s="12">
        <v>86536.793999999994</v>
      </c>
      <c r="L206" s="12">
        <v>83937.913</v>
      </c>
      <c r="M206" s="12">
        <v>84043.740999999995</v>
      </c>
      <c r="N206" s="12">
        <v>79992.671000000002</v>
      </c>
      <c r="O206" s="12">
        <v>80487.023000000001</v>
      </c>
      <c r="P206" s="12">
        <v>78894.376000000004</v>
      </c>
      <c r="Q206" s="12">
        <v>84719.775999999998</v>
      </c>
      <c r="R206" s="12">
        <v>95943.157999999996</v>
      </c>
      <c r="S206" s="12">
        <v>108786.663</v>
      </c>
      <c r="T206" s="12">
        <v>120231.944</v>
      </c>
      <c r="U206" s="12">
        <v>122875.144</v>
      </c>
      <c r="V206" s="12">
        <v>125542.68</v>
      </c>
      <c r="W206" s="12">
        <v>119314.587</v>
      </c>
      <c r="X206" s="12">
        <v>101143.113</v>
      </c>
      <c r="Y206" s="12">
        <v>84022.971000000005</v>
      </c>
      <c r="AA206" s="2">
        <f>IFERROR(INDEX('Holiday Schedule'!$D$3:$D$24,MATCH(A206,'Holiday Schedule'!$C$3:$C$24,0)),0)</f>
        <v>0</v>
      </c>
      <c r="AB206" s="2">
        <f t="shared" si="24"/>
        <v>3</v>
      </c>
      <c r="AC206" s="2">
        <f t="shared" si="25"/>
        <v>1538736.7669999998</v>
      </c>
      <c r="AD206" s="5">
        <f t="shared" si="26"/>
        <v>554878.97700000019</v>
      </c>
      <c r="AE206" s="5">
        <f t="shared" si="27"/>
        <v>2093615.7439999999</v>
      </c>
      <c r="AG206" s="2">
        <f t="shared" si="28"/>
        <v>7</v>
      </c>
      <c r="AH206" s="2">
        <f t="shared" si="29"/>
        <v>2024</v>
      </c>
      <c r="AJ206" s="5">
        <f t="shared" si="30"/>
        <v>125542.68</v>
      </c>
      <c r="AK206" s="2">
        <f t="shared" si="31"/>
        <v>21</v>
      </c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BC206" s="5"/>
      <c r="BD206" s="5"/>
      <c r="BE206" s="5"/>
      <c r="BJ206" s="5"/>
    </row>
    <row r="207" spans="1:62" ht="15.75" x14ac:dyDescent="0.25">
      <c r="A207" s="18">
        <v>45490</v>
      </c>
      <c r="B207" s="12">
        <v>74947.786999999997</v>
      </c>
      <c r="C207" s="12">
        <v>67386.850000000006</v>
      </c>
      <c r="D207" s="12">
        <v>64116.635000000002</v>
      </c>
      <c r="E207" s="12">
        <v>63292.462</v>
      </c>
      <c r="F207" s="12">
        <v>64012.258999999998</v>
      </c>
      <c r="G207" s="12">
        <v>66272.350999999995</v>
      </c>
      <c r="H207" s="12">
        <v>78281.407999999996</v>
      </c>
      <c r="I207" s="12">
        <v>84045.91</v>
      </c>
      <c r="J207" s="12">
        <v>81959.317999999999</v>
      </c>
      <c r="K207" s="12">
        <v>87245.214000000007</v>
      </c>
      <c r="L207" s="12">
        <v>86393.08</v>
      </c>
      <c r="M207" s="12">
        <v>87688.588000000003</v>
      </c>
      <c r="N207" s="12">
        <v>87912.005999999994</v>
      </c>
      <c r="O207" s="12">
        <v>87627.785999999993</v>
      </c>
      <c r="P207" s="12">
        <v>86561.676000000007</v>
      </c>
      <c r="Q207" s="12">
        <v>92482.851999999999</v>
      </c>
      <c r="R207" s="12">
        <v>101290.86500000001</v>
      </c>
      <c r="S207" s="12">
        <v>113133.239</v>
      </c>
      <c r="T207" s="12">
        <v>121456.427</v>
      </c>
      <c r="U207" s="12">
        <v>122948.129</v>
      </c>
      <c r="V207" s="12">
        <v>122073.304</v>
      </c>
      <c r="W207" s="12">
        <v>114172.70699999999</v>
      </c>
      <c r="X207" s="12">
        <v>98776.089000000007</v>
      </c>
      <c r="Y207" s="12">
        <v>82690.793999999994</v>
      </c>
      <c r="AA207" s="2">
        <f>IFERROR(INDEX('Holiday Schedule'!$D$3:$D$24,MATCH(A207,'Holiday Schedule'!$C$3:$C$24,0)),0)</f>
        <v>0</v>
      </c>
      <c r="AB207" s="2">
        <f t="shared" si="24"/>
        <v>4</v>
      </c>
      <c r="AC207" s="2">
        <f t="shared" si="25"/>
        <v>1575767.1899999997</v>
      </c>
      <c r="AD207" s="5">
        <f t="shared" si="26"/>
        <v>561000.54599999986</v>
      </c>
      <c r="AE207" s="5">
        <f t="shared" si="27"/>
        <v>2136767.7359999996</v>
      </c>
      <c r="AG207" s="2">
        <f t="shared" si="28"/>
        <v>7</v>
      </c>
      <c r="AH207" s="2">
        <f t="shared" si="29"/>
        <v>2024</v>
      </c>
      <c r="AJ207" s="5">
        <f t="shared" si="30"/>
        <v>122948.129</v>
      </c>
      <c r="AK207" s="2">
        <f t="shared" si="31"/>
        <v>20</v>
      </c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BC207" s="5"/>
      <c r="BD207" s="5"/>
      <c r="BE207" s="5"/>
      <c r="BJ207" s="5"/>
    </row>
    <row r="208" spans="1:62" ht="15.75" x14ac:dyDescent="0.25">
      <c r="A208" s="18">
        <v>45491</v>
      </c>
      <c r="B208" s="12">
        <v>74207.201000000001</v>
      </c>
      <c r="C208" s="12">
        <v>67089.604999999996</v>
      </c>
      <c r="D208" s="12">
        <v>64065.991000000002</v>
      </c>
      <c r="E208" s="12">
        <v>63412.197999999997</v>
      </c>
      <c r="F208" s="12">
        <v>64241.682999999997</v>
      </c>
      <c r="G208" s="12">
        <v>66588.656000000003</v>
      </c>
      <c r="H208" s="12">
        <v>77928.914999999994</v>
      </c>
      <c r="I208" s="12">
        <v>84729.794999999998</v>
      </c>
      <c r="J208" s="12">
        <v>81496.534</v>
      </c>
      <c r="K208" s="12">
        <v>84710.081000000006</v>
      </c>
      <c r="L208" s="12">
        <v>84326.735000000001</v>
      </c>
      <c r="M208" s="12">
        <v>84723.752999999997</v>
      </c>
      <c r="N208" s="12">
        <v>82766.994000000006</v>
      </c>
      <c r="O208" s="12">
        <v>81515.165999999997</v>
      </c>
      <c r="P208" s="12">
        <v>81217.077000000005</v>
      </c>
      <c r="Q208" s="12">
        <v>85305.680999999997</v>
      </c>
      <c r="R208" s="12">
        <v>95974.516000000003</v>
      </c>
      <c r="S208" s="12">
        <v>107365.29300000001</v>
      </c>
      <c r="T208" s="12">
        <v>115740.632</v>
      </c>
      <c r="U208" s="12">
        <v>116343.91800000001</v>
      </c>
      <c r="V208" s="12">
        <v>117128.12699999999</v>
      </c>
      <c r="W208" s="12">
        <v>110244.19100000001</v>
      </c>
      <c r="X208" s="12">
        <v>93931.331999999995</v>
      </c>
      <c r="Y208" s="12">
        <v>77128.876000000004</v>
      </c>
      <c r="AA208" s="2">
        <f>IFERROR(INDEX('Holiday Schedule'!$D$3:$D$24,MATCH(A208,'Holiday Schedule'!$C$3:$C$24,0)),0)</f>
        <v>0</v>
      </c>
      <c r="AB208" s="2">
        <f t="shared" si="24"/>
        <v>5</v>
      </c>
      <c r="AC208" s="2">
        <f t="shared" si="25"/>
        <v>1507519.8250000004</v>
      </c>
      <c r="AD208" s="5">
        <f t="shared" si="26"/>
        <v>554663.125</v>
      </c>
      <c r="AE208" s="5">
        <f t="shared" si="27"/>
        <v>2062182.9500000004</v>
      </c>
      <c r="AG208" s="2">
        <f t="shared" si="28"/>
        <v>7</v>
      </c>
      <c r="AH208" s="2">
        <f t="shared" si="29"/>
        <v>2024</v>
      </c>
      <c r="AJ208" s="5">
        <f t="shared" si="30"/>
        <v>117128.12699999999</v>
      </c>
      <c r="AK208" s="2">
        <f t="shared" si="31"/>
        <v>21</v>
      </c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BC208" s="5"/>
      <c r="BD208" s="5"/>
      <c r="BE208" s="5"/>
      <c r="BJ208" s="5"/>
    </row>
    <row r="209" spans="1:62" ht="15.75" x14ac:dyDescent="0.25">
      <c r="A209" s="18">
        <v>45492</v>
      </c>
      <c r="B209" s="12">
        <v>68448.929999999993</v>
      </c>
      <c r="C209" s="12">
        <v>61558.625</v>
      </c>
      <c r="D209" s="12">
        <v>57708.987000000001</v>
      </c>
      <c r="E209" s="12">
        <v>56619.485999999997</v>
      </c>
      <c r="F209" s="12">
        <v>56853.330999999998</v>
      </c>
      <c r="G209" s="12">
        <v>57704.165000000001</v>
      </c>
      <c r="H209" s="12">
        <v>67244.267999999996</v>
      </c>
      <c r="I209" s="12">
        <v>72665.566999999995</v>
      </c>
      <c r="J209" s="12">
        <v>69124.585000000006</v>
      </c>
      <c r="K209" s="12">
        <v>73364.035000000003</v>
      </c>
      <c r="L209" s="12">
        <v>71241.460999999996</v>
      </c>
      <c r="M209" s="12">
        <v>73172.569000000003</v>
      </c>
      <c r="N209" s="12">
        <v>72649.801000000007</v>
      </c>
      <c r="O209" s="12">
        <v>71673.989000000001</v>
      </c>
      <c r="P209" s="12">
        <v>70555.210000000006</v>
      </c>
      <c r="Q209" s="12">
        <v>74855.827000000005</v>
      </c>
      <c r="R209" s="12">
        <v>86546.679000000004</v>
      </c>
      <c r="S209" s="12">
        <v>95667.358999999997</v>
      </c>
      <c r="T209" s="12">
        <v>105506.67</v>
      </c>
      <c r="U209" s="12">
        <v>106931.17</v>
      </c>
      <c r="V209" s="12">
        <v>108735.36900000001</v>
      </c>
      <c r="W209" s="12">
        <v>102525.533</v>
      </c>
      <c r="X209" s="12">
        <v>89704.248000000007</v>
      </c>
      <c r="Y209" s="12">
        <v>74479.08</v>
      </c>
      <c r="AA209" s="2">
        <f>IFERROR(INDEX('Holiday Schedule'!$D$3:$D$24,MATCH(A209,'Holiday Schedule'!$C$3:$C$24,0)),0)</f>
        <v>0</v>
      </c>
      <c r="AB209" s="2">
        <f t="shared" si="24"/>
        <v>6</v>
      </c>
      <c r="AC209" s="2">
        <f t="shared" si="25"/>
        <v>1344920.0720000002</v>
      </c>
      <c r="AD209" s="5">
        <f t="shared" si="26"/>
        <v>500616.87199999951</v>
      </c>
      <c r="AE209" s="5">
        <f t="shared" si="27"/>
        <v>1845536.9439999997</v>
      </c>
      <c r="AG209" s="2">
        <f t="shared" si="28"/>
        <v>7</v>
      </c>
      <c r="AH209" s="2">
        <f t="shared" si="29"/>
        <v>2024</v>
      </c>
      <c r="AJ209" s="5">
        <f t="shared" si="30"/>
        <v>108735.36900000001</v>
      </c>
      <c r="AK209" s="2">
        <f t="shared" si="31"/>
        <v>21</v>
      </c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BC209" s="5"/>
      <c r="BD209" s="5"/>
      <c r="BE209" s="5"/>
      <c r="BJ209" s="5"/>
    </row>
    <row r="210" spans="1:62" ht="15.75" x14ac:dyDescent="0.25">
      <c r="A210" s="18">
        <v>45493</v>
      </c>
      <c r="B210" s="12">
        <v>65965.691999999995</v>
      </c>
      <c r="C210" s="12">
        <v>59179.701000000001</v>
      </c>
      <c r="D210" s="12">
        <v>55832.671999999999</v>
      </c>
      <c r="E210" s="12">
        <v>54758.243999999999</v>
      </c>
      <c r="F210" s="12">
        <v>53655.724000000002</v>
      </c>
      <c r="G210" s="12">
        <v>54591.714</v>
      </c>
      <c r="H210" s="12">
        <v>61120.934000000001</v>
      </c>
      <c r="I210" s="12">
        <v>66589.864000000001</v>
      </c>
      <c r="J210" s="12">
        <v>66791.660999999993</v>
      </c>
      <c r="K210" s="12">
        <v>71395.525999999998</v>
      </c>
      <c r="L210" s="12">
        <v>71147.035000000003</v>
      </c>
      <c r="M210" s="12">
        <v>71812.569000000003</v>
      </c>
      <c r="N210" s="12">
        <v>71569.960000000006</v>
      </c>
      <c r="O210" s="12">
        <v>69073.737999999998</v>
      </c>
      <c r="P210" s="12">
        <v>68994.558000000005</v>
      </c>
      <c r="Q210" s="12">
        <v>73761.209000000003</v>
      </c>
      <c r="R210" s="12">
        <v>83316.47</v>
      </c>
      <c r="S210" s="12">
        <v>92971.565000000002</v>
      </c>
      <c r="T210" s="12">
        <v>104070.955</v>
      </c>
      <c r="U210" s="12">
        <v>105785.158</v>
      </c>
      <c r="V210" s="12">
        <v>108223.046</v>
      </c>
      <c r="W210" s="12">
        <v>100741.96799999999</v>
      </c>
      <c r="X210" s="12">
        <v>88510.714999999997</v>
      </c>
      <c r="Y210" s="12">
        <v>74567.02</v>
      </c>
      <c r="AA210" s="2">
        <f>IFERROR(INDEX('Holiday Schedule'!$D$3:$D$24,MATCH(A210,'Holiday Schedule'!$C$3:$C$24,0)),0)</f>
        <v>0</v>
      </c>
      <c r="AB210" s="2">
        <f t="shared" si="24"/>
        <v>7</v>
      </c>
      <c r="AC210" s="2">
        <f t="shared" si="25"/>
        <v>0</v>
      </c>
      <c r="AD210" s="5">
        <f t="shared" si="26"/>
        <v>1794427.6980000001</v>
      </c>
      <c r="AE210" s="5">
        <f t="shared" si="27"/>
        <v>1794427.6980000001</v>
      </c>
      <c r="AG210" s="2">
        <f t="shared" si="28"/>
        <v>7</v>
      </c>
      <c r="AH210" s="2">
        <f t="shared" si="29"/>
        <v>2024</v>
      </c>
      <c r="AJ210" s="5">
        <f t="shared" si="30"/>
        <v>108223.046</v>
      </c>
      <c r="AK210" s="2">
        <f t="shared" si="31"/>
        <v>21</v>
      </c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BC210" s="5"/>
      <c r="BD210" s="5"/>
      <c r="BE210" s="5"/>
      <c r="BJ210" s="5"/>
    </row>
    <row r="211" spans="1:62" ht="15.75" x14ac:dyDescent="0.25">
      <c r="A211" s="18">
        <v>45494</v>
      </c>
      <c r="B211" s="12">
        <v>65337.625999999997</v>
      </c>
      <c r="C211" s="12">
        <v>59370.49</v>
      </c>
      <c r="D211" s="12">
        <v>56209.987999999998</v>
      </c>
      <c r="E211" s="12">
        <v>54904.927000000003</v>
      </c>
      <c r="F211" s="12">
        <v>54490.964999999997</v>
      </c>
      <c r="G211" s="12">
        <v>54587.743000000002</v>
      </c>
      <c r="H211" s="12">
        <v>61108.61</v>
      </c>
      <c r="I211" s="12">
        <v>65882.142999999996</v>
      </c>
      <c r="J211" s="12">
        <v>66701.857000000004</v>
      </c>
      <c r="K211" s="12">
        <v>70602.987999999998</v>
      </c>
      <c r="L211" s="12">
        <v>67690.111999999994</v>
      </c>
      <c r="M211" s="12">
        <v>68318.354999999996</v>
      </c>
      <c r="N211" s="12">
        <v>63248.069000000003</v>
      </c>
      <c r="O211" s="12">
        <v>59809.796000000002</v>
      </c>
      <c r="P211" s="12">
        <v>58983.618999999999</v>
      </c>
      <c r="Q211" s="12">
        <v>64046.408000000003</v>
      </c>
      <c r="R211" s="12">
        <v>75210.686000000002</v>
      </c>
      <c r="S211" s="12">
        <v>87073.362999999998</v>
      </c>
      <c r="T211" s="12">
        <v>98023.626999999993</v>
      </c>
      <c r="U211" s="12">
        <v>98353.796000000002</v>
      </c>
      <c r="V211" s="12">
        <v>103675.148</v>
      </c>
      <c r="W211" s="12">
        <v>92080.58</v>
      </c>
      <c r="X211" s="12">
        <v>80148.034</v>
      </c>
      <c r="Y211" s="12">
        <v>66196.956999999995</v>
      </c>
      <c r="AA211" s="2">
        <f>IFERROR(INDEX('Holiday Schedule'!$D$3:$D$24,MATCH(A211,'Holiday Schedule'!$C$3:$C$24,0)),0)</f>
        <v>0</v>
      </c>
      <c r="AB211" s="2">
        <f t="shared" si="24"/>
        <v>1</v>
      </c>
      <c r="AC211" s="2">
        <f t="shared" si="25"/>
        <v>0</v>
      </c>
      <c r="AD211" s="5">
        <f t="shared" si="26"/>
        <v>1692055.8870000001</v>
      </c>
      <c r="AE211" s="5">
        <f t="shared" si="27"/>
        <v>1692055.8870000001</v>
      </c>
      <c r="AG211" s="2">
        <f t="shared" si="28"/>
        <v>7</v>
      </c>
      <c r="AH211" s="2">
        <f t="shared" si="29"/>
        <v>2024</v>
      </c>
      <c r="AJ211" s="5">
        <f t="shared" si="30"/>
        <v>103675.148</v>
      </c>
      <c r="AK211" s="2">
        <f t="shared" si="31"/>
        <v>21</v>
      </c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BC211" s="5"/>
      <c r="BD211" s="5"/>
      <c r="BE211" s="5"/>
      <c r="BJ211" s="5"/>
    </row>
    <row r="212" spans="1:62" ht="15.75" x14ac:dyDescent="0.25">
      <c r="A212" s="18">
        <v>45495</v>
      </c>
      <c r="B212" s="12">
        <v>59016.667000000001</v>
      </c>
      <c r="C212" s="12">
        <v>52306.701000000001</v>
      </c>
      <c r="D212" s="12">
        <v>50052.667000000001</v>
      </c>
      <c r="E212" s="12">
        <v>49539.233999999997</v>
      </c>
      <c r="F212" s="12">
        <v>51202.131999999998</v>
      </c>
      <c r="G212" s="12">
        <v>52764.894</v>
      </c>
      <c r="H212" s="12">
        <v>62089.425000000003</v>
      </c>
      <c r="I212" s="12">
        <v>65665.535999999993</v>
      </c>
      <c r="J212" s="12">
        <v>63474.031999999999</v>
      </c>
      <c r="K212" s="12">
        <v>65309.983999999997</v>
      </c>
      <c r="L212" s="12">
        <v>64211.364999999998</v>
      </c>
      <c r="M212" s="12">
        <v>64771.402999999998</v>
      </c>
      <c r="N212" s="12">
        <v>63834.961000000003</v>
      </c>
      <c r="O212" s="12">
        <v>62897.709000000003</v>
      </c>
      <c r="P212" s="12">
        <v>62688.883999999998</v>
      </c>
      <c r="Q212" s="12">
        <v>67426.19</v>
      </c>
      <c r="R212" s="12">
        <v>79245.622000000003</v>
      </c>
      <c r="S212" s="12">
        <v>90217.535000000003</v>
      </c>
      <c r="T212" s="12">
        <v>97767.543999999994</v>
      </c>
      <c r="U212" s="12">
        <v>100835.50900000001</v>
      </c>
      <c r="V212" s="12">
        <v>104684.853</v>
      </c>
      <c r="W212" s="12">
        <v>99251.422000000006</v>
      </c>
      <c r="X212" s="12">
        <v>83025.960999999996</v>
      </c>
      <c r="Y212" s="12">
        <v>70188.430999999997</v>
      </c>
      <c r="AA212" s="2">
        <f>IFERROR(INDEX('Holiday Schedule'!$D$3:$D$24,MATCH(A212,'Holiday Schedule'!$C$3:$C$24,0)),0)</f>
        <v>0</v>
      </c>
      <c r="AB212" s="2">
        <f t="shared" si="24"/>
        <v>2</v>
      </c>
      <c r="AC212" s="2">
        <f t="shared" si="25"/>
        <v>1235308.5099999998</v>
      </c>
      <c r="AD212" s="5">
        <f t="shared" si="26"/>
        <v>447160.1510000003</v>
      </c>
      <c r="AE212" s="5">
        <f t="shared" si="27"/>
        <v>1682468.6610000001</v>
      </c>
      <c r="AG212" s="2">
        <f t="shared" si="28"/>
        <v>7</v>
      </c>
      <c r="AH212" s="2">
        <f t="shared" si="29"/>
        <v>2024</v>
      </c>
      <c r="AJ212" s="5">
        <f t="shared" si="30"/>
        <v>104684.853</v>
      </c>
      <c r="AK212" s="2">
        <f t="shared" si="31"/>
        <v>21</v>
      </c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BC212" s="5"/>
      <c r="BD212" s="5"/>
      <c r="BE212" s="5"/>
      <c r="BJ212" s="5"/>
    </row>
    <row r="213" spans="1:62" ht="15.75" x14ac:dyDescent="0.25">
      <c r="A213" s="18">
        <v>45496</v>
      </c>
      <c r="B213" s="12">
        <v>62130.955000000002</v>
      </c>
      <c r="C213" s="12">
        <v>56946.720000000001</v>
      </c>
      <c r="D213" s="12">
        <v>53607.627</v>
      </c>
      <c r="E213" s="12">
        <v>54187.656000000003</v>
      </c>
      <c r="F213" s="12">
        <v>54525.758999999998</v>
      </c>
      <c r="G213" s="12">
        <v>57728.605000000003</v>
      </c>
      <c r="H213" s="12">
        <v>68027.084000000003</v>
      </c>
      <c r="I213" s="12">
        <v>75016.385999999999</v>
      </c>
      <c r="J213" s="12">
        <v>73827.195000000007</v>
      </c>
      <c r="K213" s="12">
        <v>78636.938999999998</v>
      </c>
      <c r="L213" s="12">
        <v>76104.085999999996</v>
      </c>
      <c r="M213" s="12">
        <v>74796.930999999997</v>
      </c>
      <c r="N213" s="12">
        <v>71924.731</v>
      </c>
      <c r="O213" s="12">
        <v>68844.803</v>
      </c>
      <c r="P213" s="12">
        <v>67892.906000000003</v>
      </c>
      <c r="Q213" s="12">
        <v>69294.332999999999</v>
      </c>
      <c r="R213" s="12">
        <v>79025.739000000001</v>
      </c>
      <c r="S213" s="12">
        <v>85074.866999999998</v>
      </c>
      <c r="T213" s="12">
        <v>93663.150999999998</v>
      </c>
      <c r="U213" s="12">
        <v>94857.281000000003</v>
      </c>
      <c r="V213" s="12">
        <v>98152.282000000007</v>
      </c>
      <c r="W213" s="12">
        <v>91463.18</v>
      </c>
      <c r="X213" s="12">
        <v>79226.542000000001</v>
      </c>
      <c r="Y213" s="12">
        <v>66237.914000000004</v>
      </c>
      <c r="AA213" s="2">
        <f>IFERROR(INDEX('Holiday Schedule'!$D$3:$D$24,MATCH(A213,'Holiday Schedule'!$C$3:$C$24,0)),0)</f>
        <v>0</v>
      </c>
      <c r="AB213" s="2">
        <f t="shared" si="24"/>
        <v>3</v>
      </c>
      <c r="AC213" s="2">
        <f t="shared" si="25"/>
        <v>1277801.3519999997</v>
      </c>
      <c r="AD213" s="5">
        <f t="shared" si="26"/>
        <v>473392.32000000053</v>
      </c>
      <c r="AE213" s="5">
        <f t="shared" si="27"/>
        <v>1751193.6720000003</v>
      </c>
      <c r="AG213" s="2">
        <f t="shared" si="28"/>
        <v>7</v>
      </c>
      <c r="AH213" s="2">
        <f t="shared" si="29"/>
        <v>2024</v>
      </c>
      <c r="AJ213" s="5">
        <f t="shared" si="30"/>
        <v>98152.282000000007</v>
      </c>
      <c r="AK213" s="2">
        <f t="shared" si="31"/>
        <v>21</v>
      </c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BC213" s="5"/>
      <c r="BD213" s="5"/>
      <c r="BE213" s="5"/>
      <c r="BJ213" s="5"/>
    </row>
    <row r="214" spans="1:62" ht="15.75" x14ac:dyDescent="0.25">
      <c r="A214" s="18">
        <v>45497</v>
      </c>
      <c r="B214" s="12">
        <v>59031.163999999997</v>
      </c>
      <c r="C214" s="12">
        <v>54431.824999999997</v>
      </c>
      <c r="D214" s="12">
        <v>51651.493000000002</v>
      </c>
      <c r="E214" s="12">
        <v>51796.298000000003</v>
      </c>
      <c r="F214" s="12">
        <v>52823.107000000004</v>
      </c>
      <c r="G214" s="12">
        <v>55324.040999999997</v>
      </c>
      <c r="H214" s="12">
        <v>64805.631999999998</v>
      </c>
      <c r="I214" s="12">
        <v>71656.789999999994</v>
      </c>
      <c r="J214" s="12">
        <v>70181.03</v>
      </c>
      <c r="K214" s="12">
        <v>74997.266000000003</v>
      </c>
      <c r="L214" s="12">
        <v>72192.566999999995</v>
      </c>
      <c r="M214" s="12">
        <v>73505.248000000007</v>
      </c>
      <c r="N214" s="12">
        <v>72247.657000000007</v>
      </c>
      <c r="O214" s="12">
        <v>69885.881999999998</v>
      </c>
      <c r="P214" s="12">
        <v>67208.417000000001</v>
      </c>
      <c r="Q214" s="12">
        <v>69183.47</v>
      </c>
      <c r="R214" s="12">
        <v>78305.692999999999</v>
      </c>
      <c r="S214" s="12">
        <v>84204.748000000007</v>
      </c>
      <c r="T214" s="12">
        <v>90078.759000000005</v>
      </c>
      <c r="U214" s="12">
        <v>92207.225999999995</v>
      </c>
      <c r="V214" s="12">
        <v>96150.967000000004</v>
      </c>
      <c r="W214" s="12">
        <v>89467.653999999995</v>
      </c>
      <c r="X214" s="12">
        <v>78591.873000000007</v>
      </c>
      <c r="Y214" s="12">
        <v>65694.395000000004</v>
      </c>
      <c r="AA214" s="2">
        <f>IFERROR(INDEX('Holiday Schedule'!$D$3:$D$24,MATCH(A214,'Holiday Schedule'!$C$3:$C$24,0)),0)</f>
        <v>0</v>
      </c>
      <c r="AB214" s="2">
        <f t="shared" si="24"/>
        <v>4</v>
      </c>
      <c r="AC214" s="2">
        <f t="shared" si="25"/>
        <v>1250065.247</v>
      </c>
      <c r="AD214" s="5">
        <f t="shared" si="26"/>
        <v>455557.95500000007</v>
      </c>
      <c r="AE214" s="5">
        <f t="shared" si="27"/>
        <v>1705623.202</v>
      </c>
      <c r="AG214" s="2">
        <f t="shared" si="28"/>
        <v>7</v>
      </c>
      <c r="AH214" s="2">
        <f t="shared" si="29"/>
        <v>2024</v>
      </c>
      <c r="AJ214" s="5">
        <f t="shared" si="30"/>
        <v>96150.967000000004</v>
      </c>
      <c r="AK214" s="2">
        <f t="shared" si="31"/>
        <v>21</v>
      </c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BC214" s="5"/>
      <c r="BD214" s="5"/>
      <c r="BE214" s="5"/>
      <c r="BJ214" s="5"/>
    </row>
    <row r="215" spans="1:62" ht="15.75" x14ac:dyDescent="0.25">
      <c r="A215" s="18">
        <v>45498</v>
      </c>
      <c r="B215" s="12">
        <v>59821.396000000001</v>
      </c>
      <c r="C215" s="12">
        <v>54490.074999999997</v>
      </c>
      <c r="D215" s="12">
        <v>51525.696000000004</v>
      </c>
      <c r="E215" s="12">
        <v>51949.915999999997</v>
      </c>
      <c r="F215" s="12">
        <v>52421.116000000002</v>
      </c>
      <c r="G215" s="12">
        <v>55899.084000000003</v>
      </c>
      <c r="H215" s="12">
        <v>65743.596000000005</v>
      </c>
      <c r="I215" s="12">
        <v>72512.914999999994</v>
      </c>
      <c r="J215" s="12">
        <v>71784.751999999993</v>
      </c>
      <c r="K215" s="12">
        <v>77689.873000000007</v>
      </c>
      <c r="L215" s="12">
        <v>76077.009999999995</v>
      </c>
      <c r="M215" s="12">
        <v>76002.612999999998</v>
      </c>
      <c r="N215" s="12">
        <v>73391.285000000003</v>
      </c>
      <c r="O215" s="12">
        <v>69809.054000000004</v>
      </c>
      <c r="P215" s="12">
        <v>67710.823999999993</v>
      </c>
      <c r="Q215" s="12">
        <v>69697.993000000002</v>
      </c>
      <c r="R215" s="12">
        <v>78273.240999999995</v>
      </c>
      <c r="S215" s="12">
        <v>85551.918000000005</v>
      </c>
      <c r="T215" s="12">
        <v>93075.691000000006</v>
      </c>
      <c r="U215" s="12">
        <v>93931.868000000002</v>
      </c>
      <c r="V215" s="12">
        <v>96830.547000000006</v>
      </c>
      <c r="W215" s="12">
        <v>91640.44</v>
      </c>
      <c r="X215" s="12">
        <v>78932.297000000006</v>
      </c>
      <c r="Y215" s="12">
        <v>66519.308000000005</v>
      </c>
      <c r="AA215" s="2">
        <f>IFERROR(INDEX('Holiday Schedule'!$D$3:$D$24,MATCH(A215,'Holiday Schedule'!$C$3:$C$24,0)),0)</f>
        <v>0</v>
      </c>
      <c r="AB215" s="2">
        <f t="shared" si="24"/>
        <v>5</v>
      </c>
      <c r="AC215" s="2">
        <f t="shared" si="25"/>
        <v>1272912.321</v>
      </c>
      <c r="AD215" s="5">
        <f t="shared" si="26"/>
        <v>458370.18700000015</v>
      </c>
      <c r="AE215" s="5">
        <f t="shared" si="27"/>
        <v>1731282.5080000001</v>
      </c>
      <c r="AG215" s="2">
        <f t="shared" si="28"/>
        <v>7</v>
      </c>
      <c r="AH215" s="2">
        <f t="shared" si="29"/>
        <v>2024</v>
      </c>
      <c r="AJ215" s="5">
        <f t="shared" si="30"/>
        <v>96830.547000000006</v>
      </c>
      <c r="AK215" s="2">
        <f t="shared" si="31"/>
        <v>21</v>
      </c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BC215" s="5"/>
      <c r="BD215" s="5"/>
      <c r="BE215" s="5"/>
      <c r="BJ215" s="5"/>
    </row>
    <row r="216" spans="1:62" ht="15.75" x14ac:dyDescent="0.25">
      <c r="A216" s="18">
        <v>45499</v>
      </c>
      <c r="B216" s="12">
        <v>58833.033000000003</v>
      </c>
      <c r="C216" s="12">
        <v>53930.012000000002</v>
      </c>
      <c r="D216" s="12">
        <v>50465.154999999999</v>
      </c>
      <c r="E216" s="12">
        <v>50986.133999999998</v>
      </c>
      <c r="F216" s="12">
        <v>50885.239000000001</v>
      </c>
      <c r="G216" s="12">
        <v>54296.248</v>
      </c>
      <c r="H216" s="12">
        <v>62516.695</v>
      </c>
      <c r="I216" s="12">
        <v>68276.447</v>
      </c>
      <c r="J216" s="12">
        <v>63897.487999999998</v>
      </c>
      <c r="K216" s="12">
        <v>69874.885999999999</v>
      </c>
      <c r="L216" s="12">
        <v>67102.06</v>
      </c>
      <c r="M216" s="12">
        <v>66005.75</v>
      </c>
      <c r="N216" s="12">
        <v>64149.794999999998</v>
      </c>
      <c r="O216" s="12">
        <v>63084.120999999999</v>
      </c>
      <c r="P216" s="12">
        <v>62448.586000000003</v>
      </c>
      <c r="Q216" s="12">
        <v>68849.178</v>
      </c>
      <c r="R216" s="12">
        <v>80709.673999999999</v>
      </c>
      <c r="S216" s="12">
        <v>90083.15</v>
      </c>
      <c r="T216" s="12">
        <v>99415.118000000002</v>
      </c>
      <c r="U216" s="12">
        <v>101169.185</v>
      </c>
      <c r="V216" s="12">
        <v>104862.162</v>
      </c>
      <c r="W216" s="12">
        <v>97765.797999999995</v>
      </c>
      <c r="X216" s="12">
        <v>86564.634999999995</v>
      </c>
      <c r="Y216" s="12">
        <v>71946.072</v>
      </c>
      <c r="AA216" s="2">
        <f>IFERROR(INDEX('Holiday Schedule'!$D$3:$D$24,MATCH(A216,'Holiday Schedule'!$C$3:$C$24,0)),0)</f>
        <v>0</v>
      </c>
      <c r="AB216" s="2">
        <f t="shared" si="24"/>
        <v>6</v>
      </c>
      <c r="AC216" s="2">
        <f t="shared" si="25"/>
        <v>1254258.0329999998</v>
      </c>
      <c r="AD216" s="5">
        <f t="shared" si="26"/>
        <v>453858.58800000022</v>
      </c>
      <c r="AE216" s="5">
        <f t="shared" si="27"/>
        <v>1708116.621</v>
      </c>
      <c r="AG216" s="2">
        <f t="shared" si="28"/>
        <v>7</v>
      </c>
      <c r="AH216" s="2">
        <f t="shared" si="29"/>
        <v>2024</v>
      </c>
      <c r="AJ216" s="5">
        <f t="shared" si="30"/>
        <v>104862.162</v>
      </c>
      <c r="AK216" s="2">
        <f t="shared" si="31"/>
        <v>21</v>
      </c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BC216" s="5"/>
      <c r="BD216" s="5"/>
      <c r="BE216" s="5"/>
      <c r="BJ216" s="5"/>
    </row>
    <row r="217" spans="1:62" ht="15.75" x14ac:dyDescent="0.25">
      <c r="A217" s="18">
        <v>45500</v>
      </c>
      <c r="B217" s="12">
        <v>63995.288</v>
      </c>
      <c r="C217" s="12">
        <v>57628.82</v>
      </c>
      <c r="D217" s="12">
        <v>54313.735999999997</v>
      </c>
      <c r="E217" s="12">
        <v>52911.402999999998</v>
      </c>
      <c r="F217" s="12">
        <v>52320.072</v>
      </c>
      <c r="G217" s="12">
        <v>53325.135999999999</v>
      </c>
      <c r="H217" s="12">
        <v>58723.199000000001</v>
      </c>
      <c r="I217" s="12">
        <v>64819.351000000002</v>
      </c>
      <c r="J217" s="12">
        <v>64315.648999999998</v>
      </c>
      <c r="K217" s="12">
        <v>68256.176999999996</v>
      </c>
      <c r="L217" s="12">
        <v>67738.910999999993</v>
      </c>
      <c r="M217" s="12">
        <v>68663.28</v>
      </c>
      <c r="N217" s="12">
        <v>68577.714000000007</v>
      </c>
      <c r="O217" s="12">
        <v>68095.005999999994</v>
      </c>
      <c r="P217" s="12">
        <v>69034.884999999995</v>
      </c>
      <c r="Q217" s="12">
        <v>73917.591</v>
      </c>
      <c r="R217" s="12">
        <v>84996.650999999998</v>
      </c>
      <c r="S217" s="12">
        <v>96142.998000000007</v>
      </c>
      <c r="T217" s="12">
        <v>104021.47199999999</v>
      </c>
      <c r="U217" s="12">
        <v>106508.75</v>
      </c>
      <c r="V217" s="12">
        <v>108022.058</v>
      </c>
      <c r="W217" s="12">
        <v>100555.57399999999</v>
      </c>
      <c r="X217" s="12">
        <v>87447.569000000003</v>
      </c>
      <c r="Y217" s="12">
        <v>73704.717999999993</v>
      </c>
      <c r="AA217" s="2">
        <f>IFERROR(INDEX('Holiday Schedule'!$D$3:$D$24,MATCH(A217,'Holiday Schedule'!$C$3:$C$24,0)),0)</f>
        <v>0</v>
      </c>
      <c r="AB217" s="2">
        <f t="shared" si="24"/>
        <v>7</v>
      </c>
      <c r="AC217" s="2">
        <f t="shared" si="25"/>
        <v>0</v>
      </c>
      <c r="AD217" s="5">
        <f t="shared" si="26"/>
        <v>1768036.0079999999</v>
      </c>
      <c r="AE217" s="5">
        <f t="shared" si="27"/>
        <v>1768036.0079999999</v>
      </c>
      <c r="AG217" s="2">
        <f t="shared" si="28"/>
        <v>7</v>
      </c>
      <c r="AH217" s="2">
        <f t="shared" si="29"/>
        <v>2024</v>
      </c>
      <c r="AJ217" s="5">
        <f t="shared" si="30"/>
        <v>108022.058</v>
      </c>
      <c r="AK217" s="2">
        <f t="shared" si="31"/>
        <v>21</v>
      </c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BC217" s="5"/>
      <c r="BD217" s="5"/>
      <c r="BE217" s="5"/>
      <c r="BJ217" s="5"/>
    </row>
    <row r="218" spans="1:62" ht="15.75" x14ac:dyDescent="0.25">
      <c r="A218" s="18">
        <v>45501</v>
      </c>
      <c r="B218" s="12">
        <v>64793.807000000001</v>
      </c>
      <c r="C218" s="12">
        <v>58354.819000000003</v>
      </c>
      <c r="D218" s="12">
        <v>54667.413</v>
      </c>
      <c r="E218" s="12">
        <v>53458.302000000003</v>
      </c>
      <c r="F218" s="12">
        <v>52623.588000000003</v>
      </c>
      <c r="G218" s="12">
        <v>52951.245999999999</v>
      </c>
      <c r="H218" s="12">
        <v>58036.036</v>
      </c>
      <c r="I218" s="12">
        <v>63681.430999999997</v>
      </c>
      <c r="J218" s="12">
        <v>64671.927000000003</v>
      </c>
      <c r="K218" s="12">
        <v>69155.819000000003</v>
      </c>
      <c r="L218" s="12">
        <v>70212.676000000007</v>
      </c>
      <c r="M218" s="12">
        <v>71316.709000000003</v>
      </c>
      <c r="N218" s="12">
        <v>73158.847999999998</v>
      </c>
      <c r="O218" s="12">
        <v>70621.824999999997</v>
      </c>
      <c r="P218" s="12">
        <v>71332.490999999995</v>
      </c>
      <c r="Q218" s="12">
        <v>76453.725999999995</v>
      </c>
      <c r="R218" s="12">
        <v>87745.588000000003</v>
      </c>
      <c r="S218" s="12">
        <v>98844.137000000002</v>
      </c>
      <c r="T218" s="12">
        <v>107213.728</v>
      </c>
      <c r="U218" s="12">
        <v>109761.27</v>
      </c>
      <c r="V218" s="12">
        <v>111524.75599999999</v>
      </c>
      <c r="W218" s="12">
        <v>101092.405</v>
      </c>
      <c r="X218" s="12">
        <v>86670.373000000007</v>
      </c>
      <c r="Y218" s="12">
        <v>72349.273000000001</v>
      </c>
      <c r="AA218" s="2">
        <f>IFERROR(INDEX('Holiday Schedule'!$D$3:$D$24,MATCH(A218,'Holiday Schedule'!$C$3:$C$24,0)),0)</f>
        <v>0</v>
      </c>
      <c r="AB218" s="2">
        <f t="shared" si="24"/>
        <v>1</v>
      </c>
      <c r="AC218" s="2">
        <f t="shared" si="25"/>
        <v>0</v>
      </c>
      <c r="AD218" s="5">
        <f t="shared" si="26"/>
        <v>1800692.1930000004</v>
      </c>
      <c r="AE218" s="5">
        <f t="shared" si="27"/>
        <v>1800692.1930000004</v>
      </c>
      <c r="AG218" s="2">
        <f t="shared" si="28"/>
        <v>7</v>
      </c>
      <c r="AH218" s="2">
        <f t="shared" si="29"/>
        <v>2024</v>
      </c>
      <c r="AJ218" s="5">
        <f t="shared" si="30"/>
        <v>111524.75599999999</v>
      </c>
      <c r="AK218" s="2">
        <f t="shared" si="31"/>
        <v>21</v>
      </c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BC218" s="5"/>
      <c r="BD218" s="5"/>
      <c r="BE218" s="5"/>
      <c r="BJ218" s="5"/>
    </row>
    <row r="219" spans="1:62" ht="15.75" x14ac:dyDescent="0.25">
      <c r="A219" s="18">
        <v>45502</v>
      </c>
      <c r="B219" s="12">
        <v>63774.625999999997</v>
      </c>
      <c r="C219" s="12">
        <v>58074.538999999997</v>
      </c>
      <c r="D219" s="12">
        <v>54633.735000000001</v>
      </c>
      <c r="E219" s="12">
        <v>54091.468000000001</v>
      </c>
      <c r="F219" s="12">
        <v>55600.300999999999</v>
      </c>
      <c r="G219" s="12">
        <v>58078.648999999998</v>
      </c>
      <c r="H219" s="12">
        <v>67998.986999999994</v>
      </c>
      <c r="I219" s="12">
        <v>74492.168999999994</v>
      </c>
      <c r="J219" s="12">
        <v>72921.710000000006</v>
      </c>
      <c r="K219" s="12">
        <v>78263.319000000003</v>
      </c>
      <c r="L219" s="12">
        <v>76163.501000000004</v>
      </c>
      <c r="M219" s="12">
        <v>73814.373999999996</v>
      </c>
      <c r="N219" s="12">
        <v>73717.22</v>
      </c>
      <c r="O219" s="12">
        <v>71326.392000000007</v>
      </c>
      <c r="P219" s="12">
        <v>69929.629000000001</v>
      </c>
      <c r="Q219" s="12">
        <v>72041.790999999997</v>
      </c>
      <c r="R219" s="12">
        <v>80328.712</v>
      </c>
      <c r="S219" s="12">
        <v>89065.43</v>
      </c>
      <c r="T219" s="12">
        <v>95270.183999999994</v>
      </c>
      <c r="U219" s="12">
        <v>97481.709000000003</v>
      </c>
      <c r="V219" s="12">
        <v>99747.706999999995</v>
      </c>
      <c r="W219" s="12">
        <v>92396.960999999996</v>
      </c>
      <c r="X219" s="12">
        <v>79883.851999999999</v>
      </c>
      <c r="Y219" s="12">
        <v>67550.035000000003</v>
      </c>
      <c r="AA219" s="2">
        <f>IFERROR(INDEX('Holiday Schedule'!$D$3:$D$24,MATCH(A219,'Holiday Schedule'!$C$3:$C$24,0)),0)</f>
        <v>0</v>
      </c>
      <c r="AB219" s="2">
        <f t="shared" si="24"/>
        <v>2</v>
      </c>
      <c r="AC219" s="2">
        <f t="shared" si="25"/>
        <v>1296844.6599999999</v>
      </c>
      <c r="AD219" s="5">
        <f t="shared" si="26"/>
        <v>479802.33999999962</v>
      </c>
      <c r="AE219" s="5">
        <f t="shared" si="27"/>
        <v>1776646.9999999995</v>
      </c>
      <c r="AG219" s="2">
        <f t="shared" si="28"/>
        <v>7</v>
      </c>
      <c r="AH219" s="2">
        <f t="shared" si="29"/>
        <v>2024</v>
      </c>
      <c r="AJ219" s="5">
        <f t="shared" si="30"/>
        <v>99747.706999999995</v>
      </c>
      <c r="AK219" s="2">
        <f t="shared" si="31"/>
        <v>21</v>
      </c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BC219" s="5"/>
      <c r="BD219" s="5"/>
      <c r="BE219" s="5"/>
      <c r="BJ219" s="5"/>
    </row>
    <row r="220" spans="1:62" ht="15.75" x14ac:dyDescent="0.25">
      <c r="A220" s="18">
        <v>45503</v>
      </c>
      <c r="B220" s="12">
        <v>60842.629000000001</v>
      </c>
      <c r="C220" s="12">
        <v>55523.567999999999</v>
      </c>
      <c r="D220" s="12">
        <v>53509.421999999999</v>
      </c>
      <c r="E220" s="12">
        <v>53245.906999999999</v>
      </c>
      <c r="F220" s="12">
        <v>54797.481</v>
      </c>
      <c r="G220" s="12">
        <v>57987.249000000003</v>
      </c>
      <c r="H220" s="12">
        <v>68396.520999999993</v>
      </c>
      <c r="I220" s="12">
        <v>75337.39</v>
      </c>
      <c r="J220" s="12">
        <v>74650.717999999993</v>
      </c>
      <c r="K220" s="12">
        <v>79219.591</v>
      </c>
      <c r="L220" s="12">
        <v>78222.063999999998</v>
      </c>
      <c r="M220" s="12">
        <v>75517.303</v>
      </c>
      <c r="N220" s="12">
        <v>74171.907000000007</v>
      </c>
      <c r="O220" s="12">
        <v>71180.456000000006</v>
      </c>
      <c r="P220" s="12">
        <v>70237.573000000004</v>
      </c>
      <c r="Q220" s="12">
        <v>73477.733999999997</v>
      </c>
      <c r="R220" s="12">
        <v>85490.982999999993</v>
      </c>
      <c r="S220" s="12">
        <v>94276.873999999996</v>
      </c>
      <c r="T220" s="12">
        <v>103199.25599999999</v>
      </c>
      <c r="U220" s="12">
        <v>106338.524</v>
      </c>
      <c r="V220" s="12">
        <v>109199.645</v>
      </c>
      <c r="W220" s="12">
        <v>103078.38499999999</v>
      </c>
      <c r="X220" s="12">
        <v>87829.020999999993</v>
      </c>
      <c r="Y220" s="12">
        <v>74084.535000000003</v>
      </c>
      <c r="AA220" s="2">
        <f>IFERROR(INDEX('Holiday Schedule'!$D$3:$D$24,MATCH(A220,'Holiday Schedule'!$C$3:$C$24,0)),0)</f>
        <v>0</v>
      </c>
      <c r="AB220" s="2">
        <f t="shared" si="24"/>
        <v>3</v>
      </c>
      <c r="AC220" s="2">
        <f t="shared" si="25"/>
        <v>1361427.4239999999</v>
      </c>
      <c r="AD220" s="5">
        <f t="shared" si="26"/>
        <v>478387.31200000015</v>
      </c>
      <c r="AE220" s="5">
        <f t="shared" si="27"/>
        <v>1839814.736</v>
      </c>
      <c r="AG220" s="2">
        <f t="shared" si="28"/>
        <v>7</v>
      </c>
      <c r="AH220" s="2">
        <f t="shared" si="29"/>
        <v>2024</v>
      </c>
      <c r="AJ220" s="5">
        <f t="shared" si="30"/>
        <v>109199.645</v>
      </c>
      <c r="AK220" s="2">
        <f t="shared" si="31"/>
        <v>21</v>
      </c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BC220" s="5"/>
      <c r="BD220" s="5"/>
      <c r="BE220" s="5"/>
      <c r="BJ220" s="5"/>
    </row>
    <row r="221" spans="1:62" ht="15.75" x14ac:dyDescent="0.25">
      <c r="A221" s="18">
        <v>45504</v>
      </c>
      <c r="B221" s="19">
        <v>67029.429999999993</v>
      </c>
      <c r="C221" s="19">
        <v>61660.845999999998</v>
      </c>
      <c r="D221" s="19">
        <v>58102.631999999998</v>
      </c>
      <c r="E221" s="19">
        <v>57986.165000000001</v>
      </c>
      <c r="F221" s="19">
        <v>59023.487999999998</v>
      </c>
      <c r="G221" s="19">
        <v>62372.286</v>
      </c>
      <c r="H221" s="19">
        <v>71688.875</v>
      </c>
      <c r="I221" s="19">
        <v>78782.134000000005</v>
      </c>
      <c r="J221" s="19">
        <v>78128.331999999995</v>
      </c>
      <c r="K221" s="19">
        <v>83789.364000000001</v>
      </c>
      <c r="L221" s="19">
        <v>82597.808000000005</v>
      </c>
      <c r="M221" s="19">
        <v>82774.317999999999</v>
      </c>
      <c r="N221" s="19">
        <v>81691.434999999998</v>
      </c>
      <c r="O221" s="19">
        <v>80242.982999999993</v>
      </c>
      <c r="P221" s="19">
        <v>75536.751999999993</v>
      </c>
      <c r="Q221" s="19">
        <v>80195.998000000007</v>
      </c>
      <c r="R221" s="19">
        <v>94836.054000000004</v>
      </c>
      <c r="S221" s="19">
        <v>102289.122</v>
      </c>
      <c r="T221" s="19">
        <v>110799.947</v>
      </c>
      <c r="U221" s="19">
        <v>111595.322</v>
      </c>
      <c r="V221" s="19">
        <v>115607.17200000001</v>
      </c>
      <c r="W221" s="19">
        <v>109994.39599999999</v>
      </c>
      <c r="X221" s="19">
        <v>93706.61</v>
      </c>
      <c r="Y221" s="19">
        <v>78240.077000000005</v>
      </c>
      <c r="AA221" s="2">
        <f>IFERROR(INDEX('Holiday Schedule'!$D$3:$D$24,MATCH(A221,'Holiday Schedule'!$C$3:$C$24,0)),0)</f>
        <v>0</v>
      </c>
      <c r="AB221" s="2">
        <f t="shared" si="24"/>
        <v>4</v>
      </c>
      <c r="AC221" s="2">
        <f t="shared" si="25"/>
        <v>1462567.747</v>
      </c>
      <c r="AD221" s="5">
        <f t="shared" si="26"/>
        <v>516103.79900000012</v>
      </c>
      <c r="AE221" s="5">
        <f t="shared" si="27"/>
        <v>1978671.5460000001</v>
      </c>
      <c r="AG221" s="2">
        <f t="shared" si="28"/>
        <v>7</v>
      </c>
      <c r="AH221" s="2">
        <f t="shared" si="29"/>
        <v>2024</v>
      </c>
      <c r="AJ221" s="5">
        <f t="shared" si="30"/>
        <v>115607.17200000001</v>
      </c>
      <c r="AK221" s="2">
        <f t="shared" si="31"/>
        <v>21</v>
      </c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BC221" s="5"/>
      <c r="BD221" s="5"/>
      <c r="BE221" s="5"/>
      <c r="BJ221" s="5"/>
    </row>
    <row r="222" spans="1:62" ht="15.75" x14ac:dyDescent="0.25">
      <c r="A222" s="18">
        <v>45505</v>
      </c>
      <c r="B222" s="19">
        <v>65031.701999999997</v>
      </c>
      <c r="C222" s="19">
        <v>61115.798000000003</v>
      </c>
      <c r="D222" s="19">
        <v>58258.290999999997</v>
      </c>
      <c r="E222" s="19">
        <v>57319.396000000001</v>
      </c>
      <c r="F222" s="19">
        <v>58554.934000000001</v>
      </c>
      <c r="G222" s="19">
        <v>62541.101000000002</v>
      </c>
      <c r="H222" s="19">
        <v>70895.452000000005</v>
      </c>
      <c r="I222" s="19">
        <v>78515.884999999995</v>
      </c>
      <c r="J222" s="19">
        <v>78305.872000000003</v>
      </c>
      <c r="K222" s="19">
        <v>83793.168000000005</v>
      </c>
      <c r="L222" s="19">
        <v>80399.509000000005</v>
      </c>
      <c r="M222" s="19">
        <v>78499.921000000002</v>
      </c>
      <c r="N222" s="19">
        <v>79718.618000000002</v>
      </c>
      <c r="O222" s="19">
        <v>80216.898000000001</v>
      </c>
      <c r="P222" s="19">
        <v>76797.635999999999</v>
      </c>
      <c r="Q222" s="19">
        <v>83513.213000000003</v>
      </c>
      <c r="R222" s="19">
        <v>92628.800000000003</v>
      </c>
      <c r="S222" s="19">
        <v>110069.84699999999</v>
      </c>
      <c r="T222" s="19">
        <v>120613.01300000001</v>
      </c>
      <c r="U222" s="19">
        <v>124237.092</v>
      </c>
      <c r="V222" s="19">
        <v>123166.91899999999</v>
      </c>
      <c r="W222" s="19">
        <v>114599.466</v>
      </c>
      <c r="X222" s="19">
        <v>102015.042</v>
      </c>
      <c r="Y222" s="19">
        <v>82895.732999999993</v>
      </c>
      <c r="AA222" s="2">
        <f>IFERROR(INDEX('Holiday Schedule'!$D$3:$D$24,MATCH(A222,'Holiday Schedule'!$C$3:$C$24,0)),0)</f>
        <v>0</v>
      </c>
      <c r="AB222" s="2">
        <f t="shared" si="24"/>
        <v>5</v>
      </c>
      <c r="AC222" s="2">
        <f t="shared" si="25"/>
        <v>1507090.899</v>
      </c>
      <c r="AD222" s="5">
        <f t="shared" si="26"/>
        <v>516612.40699999989</v>
      </c>
      <c r="AE222" s="5">
        <f t="shared" si="27"/>
        <v>2023703.3059999999</v>
      </c>
      <c r="AG222" s="2">
        <f t="shared" si="28"/>
        <v>8</v>
      </c>
      <c r="AH222" s="2">
        <f t="shared" si="29"/>
        <v>2024</v>
      </c>
      <c r="AJ222" s="5">
        <f t="shared" si="30"/>
        <v>124237.092</v>
      </c>
      <c r="AK222" s="2">
        <f t="shared" si="31"/>
        <v>20</v>
      </c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BC222" s="5"/>
      <c r="BD222" s="5"/>
      <c r="BE222" s="5"/>
      <c r="BJ222" s="5"/>
    </row>
    <row r="223" spans="1:62" ht="15.75" x14ac:dyDescent="0.25">
      <c r="A223" s="18">
        <v>45506</v>
      </c>
      <c r="B223" s="19">
        <v>71666.494000000006</v>
      </c>
      <c r="C223" s="19">
        <v>66130.297000000006</v>
      </c>
      <c r="D223" s="19">
        <v>62959.722000000002</v>
      </c>
      <c r="E223" s="19">
        <v>60492.707000000002</v>
      </c>
      <c r="F223" s="19">
        <v>61418.866999999998</v>
      </c>
      <c r="G223" s="19">
        <v>64326.803</v>
      </c>
      <c r="H223" s="19">
        <v>73135.331000000006</v>
      </c>
      <c r="I223" s="19">
        <v>79665.987999999998</v>
      </c>
      <c r="J223" s="19">
        <v>82583.667000000001</v>
      </c>
      <c r="K223" s="19">
        <v>90638.702999999994</v>
      </c>
      <c r="L223" s="19">
        <v>90308.667000000001</v>
      </c>
      <c r="M223" s="19">
        <v>88938.255999999994</v>
      </c>
      <c r="N223" s="19">
        <v>90664.881999999998</v>
      </c>
      <c r="O223" s="19">
        <v>87847.665999999997</v>
      </c>
      <c r="P223" s="19">
        <v>88559.043999999994</v>
      </c>
      <c r="Q223" s="19">
        <v>91536.45</v>
      </c>
      <c r="R223" s="19">
        <v>104851.576</v>
      </c>
      <c r="S223" s="19">
        <v>116881.75</v>
      </c>
      <c r="T223" s="19">
        <v>126110.558</v>
      </c>
      <c r="U223" s="19">
        <v>126783.47500000001</v>
      </c>
      <c r="V223" s="19">
        <v>125832.74800000001</v>
      </c>
      <c r="W223" s="19">
        <v>116839.27099999999</v>
      </c>
      <c r="X223" s="19">
        <v>102822.36900000001</v>
      </c>
      <c r="Y223" s="19">
        <v>86190.850999999995</v>
      </c>
      <c r="AA223" s="2">
        <f>IFERROR(INDEX('Holiday Schedule'!$D$3:$D$24,MATCH(A223,'Holiday Schedule'!$C$3:$C$24,0)),0)</f>
        <v>0</v>
      </c>
      <c r="AB223" s="2">
        <f t="shared" si="24"/>
        <v>6</v>
      </c>
      <c r="AC223" s="2">
        <f t="shared" si="25"/>
        <v>1610865.0699999998</v>
      </c>
      <c r="AD223" s="5">
        <f t="shared" si="26"/>
        <v>546321.07200000016</v>
      </c>
      <c r="AE223" s="5">
        <f t="shared" si="27"/>
        <v>2157186.142</v>
      </c>
      <c r="AG223" s="2">
        <f t="shared" si="28"/>
        <v>8</v>
      </c>
      <c r="AH223" s="2">
        <f t="shared" si="29"/>
        <v>2024</v>
      </c>
      <c r="AJ223" s="5">
        <f t="shared" si="30"/>
        <v>126783.47500000001</v>
      </c>
      <c r="AK223" s="2">
        <f t="shared" si="31"/>
        <v>20</v>
      </c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BC223" s="5"/>
      <c r="BD223" s="5"/>
      <c r="BE223" s="5"/>
      <c r="BJ223" s="5"/>
    </row>
    <row r="224" spans="1:62" ht="15.75" x14ac:dyDescent="0.25">
      <c r="A224" s="18">
        <v>45507</v>
      </c>
      <c r="B224" s="19">
        <v>75926.138999999996</v>
      </c>
      <c r="C224" s="19">
        <v>69588.811000000002</v>
      </c>
      <c r="D224" s="19">
        <v>65943.39</v>
      </c>
      <c r="E224" s="19">
        <v>63707.131999999998</v>
      </c>
      <c r="F224" s="19">
        <v>62983.360000000001</v>
      </c>
      <c r="G224" s="19">
        <v>65283.834999999999</v>
      </c>
      <c r="H224" s="19">
        <v>70665.914999999994</v>
      </c>
      <c r="I224" s="19">
        <v>79362.763999999996</v>
      </c>
      <c r="J224" s="19">
        <v>85296.349000000002</v>
      </c>
      <c r="K224" s="19">
        <v>91092.082999999999</v>
      </c>
      <c r="L224" s="19">
        <v>87522.763000000006</v>
      </c>
      <c r="M224" s="19">
        <v>87275.577999999994</v>
      </c>
      <c r="N224" s="19">
        <v>85098.747000000003</v>
      </c>
      <c r="O224" s="19">
        <v>83239.656000000003</v>
      </c>
      <c r="P224" s="19">
        <v>81232.002999999997</v>
      </c>
      <c r="Q224" s="19">
        <v>84859.33</v>
      </c>
      <c r="R224" s="19">
        <v>94383.744999999995</v>
      </c>
      <c r="S224" s="19">
        <v>105319.497</v>
      </c>
      <c r="T224" s="19">
        <v>115972.288</v>
      </c>
      <c r="U224" s="19">
        <v>122117.69100000001</v>
      </c>
      <c r="V224" s="19">
        <v>119243.504</v>
      </c>
      <c r="W224" s="19">
        <v>110066.861</v>
      </c>
      <c r="X224" s="19">
        <v>97193.523000000001</v>
      </c>
      <c r="Y224" s="19">
        <v>83099.463000000003</v>
      </c>
      <c r="AA224" s="2">
        <f>IFERROR(INDEX('Holiday Schedule'!$D$3:$D$24,MATCH(A224,'Holiday Schedule'!$C$3:$C$24,0)),0)</f>
        <v>0</v>
      </c>
      <c r="AB224" s="2">
        <f t="shared" si="24"/>
        <v>7</v>
      </c>
      <c r="AC224" s="2">
        <f t="shared" si="25"/>
        <v>0</v>
      </c>
      <c r="AD224" s="5">
        <f t="shared" si="26"/>
        <v>2086474.4270000001</v>
      </c>
      <c r="AE224" s="5">
        <f t="shared" si="27"/>
        <v>2086474.4270000001</v>
      </c>
      <c r="AG224" s="2">
        <f t="shared" si="28"/>
        <v>8</v>
      </c>
      <c r="AH224" s="2">
        <f t="shared" si="29"/>
        <v>2024</v>
      </c>
      <c r="AJ224" s="5">
        <f t="shared" si="30"/>
        <v>122117.69100000001</v>
      </c>
      <c r="AK224" s="2">
        <f t="shared" si="31"/>
        <v>20</v>
      </c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BC224" s="5"/>
      <c r="BD224" s="5"/>
      <c r="BE224" s="5"/>
      <c r="BJ224" s="5"/>
    </row>
    <row r="225" spans="1:62" ht="15.75" x14ac:dyDescent="0.25">
      <c r="A225" s="18">
        <v>45508</v>
      </c>
      <c r="B225" s="19">
        <v>73329.884999999995</v>
      </c>
      <c r="C225" s="19">
        <v>67451.58</v>
      </c>
      <c r="D225" s="19">
        <v>64852.271000000001</v>
      </c>
      <c r="E225" s="19">
        <v>61290.343000000001</v>
      </c>
      <c r="F225" s="19">
        <v>62385.476000000002</v>
      </c>
      <c r="G225" s="19">
        <v>63199.898000000001</v>
      </c>
      <c r="H225" s="19">
        <v>68437.445000000007</v>
      </c>
      <c r="I225" s="19">
        <v>75664.835000000006</v>
      </c>
      <c r="J225" s="19">
        <v>83223.705000000002</v>
      </c>
      <c r="K225" s="19">
        <v>91764.119000000006</v>
      </c>
      <c r="L225" s="19">
        <v>92539.971000000005</v>
      </c>
      <c r="M225" s="19">
        <v>88731.493000000002</v>
      </c>
      <c r="N225" s="19">
        <v>84919.769</v>
      </c>
      <c r="O225" s="19">
        <v>79083.483999999997</v>
      </c>
      <c r="P225" s="19">
        <v>80105.160999999993</v>
      </c>
      <c r="Q225" s="19">
        <v>89127.595000000001</v>
      </c>
      <c r="R225" s="19">
        <v>99644.838000000003</v>
      </c>
      <c r="S225" s="19">
        <v>109560.141</v>
      </c>
      <c r="T225" s="19">
        <v>113160.541</v>
      </c>
      <c r="U225" s="19">
        <v>115947.675</v>
      </c>
      <c r="V225" s="19">
        <v>113273.11199999999</v>
      </c>
      <c r="W225" s="19">
        <v>104911.39200000001</v>
      </c>
      <c r="X225" s="19">
        <v>89756.293000000005</v>
      </c>
      <c r="Y225" s="19">
        <v>77168.603000000003</v>
      </c>
      <c r="AA225" s="2">
        <f>IFERROR(INDEX('Holiday Schedule'!$D$3:$D$24,MATCH(A225,'Holiday Schedule'!$C$3:$C$24,0)),0)</f>
        <v>0</v>
      </c>
      <c r="AB225" s="2">
        <f t="shared" si="24"/>
        <v>1</v>
      </c>
      <c r="AC225" s="2">
        <f t="shared" si="25"/>
        <v>0</v>
      </c>
      <c r="AD225" s="5">
        <f t="shared" si="26"/>
        <v>2049529.625</v>
      </c>
      <c r="AE225" s="5">
        <f t="shared" si="27"/>
        <v>2049529.625</v>
      </c>
      <c r="AG225" s="2">
        <f t="shared" si="28"/>
        <v>8</v>
      </c>
      <c r="AH225" s="2">
        <f t="shared" si="29"/>
        <v>2024</v>
      </c>
      <c r="AJ225" s="5">
        <f t="shared" si="30"/>
        <v>115947.675</v>
      </c>
      <c r="AK225" s="2">
        <f t="shared" si="31"/>
        <v>20</v>
      </c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BC225" s="5"/>
      <c r="BD225" s="5"/>
      <c r="BE225" s="5"/>
      <c r="BJ225" s="5"/>
    </row>
    <row r="226" spans="1:62" ht="15.75" x14ac:dyDescent="0.25">
      <c r="A226" s="18">
        <v>45509</v>
      </c>
      <c r="B226" s="19">
        <v>66472.504000000001</v>
      </c>
      <c r="C226" s="19">
        <v>62003.781000000003</v>
      </c>
      <c r="D226" s="19">
        <v>58891.383000000002</v>
      </c>
      <c r="E226" s="19">
        <v>57412.798000000003</v>
      </c>
      <c r="F226" s="19">
        <v>59121.222999999998</v>
      </c>
      <c r="G226" s="19">
        <v>61564.85</v>
      </c>
      <c r="H226" s="19">
        <v>70951.006999999998</v>
      </c>
      <c r="I226" s="19">
        <v>75945.679999999993</v>
      </c>
      <c r="J226" s="19">
        <v>76196.482000000004</v>
      </c>
      <c r="K226" s="19">
        <v>81260.918000000005</v>
      </c>
      <c r="L226" s="19">
        <v>81698.468999999997</v>
      </c>
      <c r="M226" s="19">
        <v>79493.623999999996</v>
      </c>
      <c r="N226" s="19">
        <v>79117.407999999996</v>
      </c>
      <c r="O226" s="19">
        <v>74078.129000000001</v>
      </c>
      <c r="P226" s="19">
        <v>75307.596000000005</v>
      </c>
      <c r="Q226" s="19">
        <v>82326.271999999997</v>
      </c>
      <c r="R226" s="19">
        <v>94553.370999999999</v>
      </c>
      <c r="S226" s="19">
        <v>105439.50900000001</v>
      </c>
      <c r="T226" s="19">
        <v>109706.43799999999</v>
      </c>
      <c r="U226" s="19">
        <v>113580.342</v>
      </c>
      <c r="V226" s="19">
        <v>109499.34299999999</v>
      </c>
      <c r="W226" s="19">
        <v>100403.024</v>
      </c>
      <c r="X226" s="19">
        <v>86015.98</v>
      </c>
      <c r="Y226" s="19">
        <v>71939.240000000005</v>
      </c>
      <c r="AA226" s="2">
        <f>IFERROR(INDEX('Holiday Schedule'!$D$3:$D$24,MATCH(A226,'Holiday Schedule'!$C$3:$C$24,0)),0)</f>
        <v>0</v>
      </c>
      <c r="AB226" s="2">
        <f t="shared" si="24"/>
        <v>2</v>
      </c>
      <c r="AC226" s="2">
        <f t="shared" si="25"/>
        <v>1424622.5849999997</v>
      </c>
      <c r="AD226" s="5">
        <f t="shared" si="26"/>
        <v>508356.78600000008</v>
      </c>
      <c r="AE226" s="5">
        <f t="shared" si="27"/>
        <v>1932979.3709999998</v>
      </c>
      <c r="AG226" s="2">
        <f t="shared" si="28"/>
        <v>8</v>
      </c>
      <c r="AH226" s="2">
        <f t="shared" si="29"/>
        <v>2024</v>
      </c>
      <c r="AJ226" s="5">
        <f t="shared" si="30"/>
        <v>113580.342</v>
      </c>
      <c r="AK226" s="2">
        <f t="shared" si="31"/>
        <v>20</v>
      </c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BC226" s="5"/>
      <c r="BD226" s="5"/>
      <c r="BE226" s="5"/>
      <c r="BJ226" s="5"/>
    </row>
    <row r="227" spans="1:62" ht="15.75" x14ac:dyDescent="0.25">
      <c r="A227" s="18">
        <v>45510</v>
      </c>
      <c r="B227" s="19">
        <v>61751.438999999998</v>
      </c>
      <c r="C227" s="19">
        <v>58620.434000000001</v>
      </c>
      <c r="D227" s="19">
        <v>54143.887000000002</v>
      </c>
      <c r="E227" s="19">
        <v>54138.934000000001</v>
      </c>
      <c r="F227" s="19">
        <v>54283.646999999997</v>
      </c>
      <c r="G227" s="19">
        <v>58542.688000000002</v>
      </c>
      <c r="H227" s="19">
        <v>66409.025999999998</v>
      </c>
      <c r="I227" s="19">
        <v>71315.740999999995</v>
      </c>
      <c r="J227" s="19">
        <v>72705.534</v>
      </c>
      <c r="K227" s="19">
        <v>75225.626000000004</v>
      </c>
      <c r="L227" s="19">
        <v>73248.335000000006</v>
      </c>
      <c r="M227" s="19">
        <v>70576.606</v>
      </c>
      <c r="N227" s="19">
        <v>65779.861999999994</v>
      </c>
      <c r="O227" s="19">
        <v>61314.582999999999</v>
      </c>
      <c r="P227" s="19">
        <v>63665.817999999999</v>
      </c>
      <c r="Q227" s="19">
        <v>65097.05</v>
      </c>
      <c r="R227" s="19">
        <v>75015.013999999996</v>
      </c>
      <c r="S227" s="19">
        <v>86280.320000000007</v>
      </c>
      <c r="T227" s="19">
        <v>93445.599000000002</v>
      </c>
      <c r="U227" s="19">
        <v>98103.990999999995</v>
      </c>
      <c r="V227" s="19">
        <v>99243.546000000002</v>
      </c>
      <c r="W227" s="19">
        <v>91093.21</v>
      </c>
      <c r="X227" s="19">
        <v>79988.823999999993</v>
      </c>
      <c r="Y227" s="19">
        <v>66748.498000000007</v>
      </c>
      <c r="AA227" s="2">
        <f>IFERROR(INDEX('Holiday Schedule'!$D$3:$D$24,MATCH(A227,'Holiday Schedule'!$C$3:$C$24,0)),0)</f>
        <v>0</v>
      </c>
      <c r="AB227" s="2">
        <f t="shared" si="24"/>
        <v>3</v>
      </c>
      <c r="AC227" s="2">
        <f t="shared" si="25"/>
        <v>1242099.6590000002</v>
      </c>
      <c r="AD227" s="5">
        <f t="shared" si="26"/>
        <v>474638.55299999984</v>
      </c>
      <c r="AE227" s="5">
        <f t="shared" si="27"/>
        <v>1716738.2120000001</v>
      </c>
      <c r="AG227" s="2">
        <f t="shared" si="28"/>
        <v>8</v>
      </c>
      <c r="AH227" s="2">
        <f t="shared" si="29"/>
        <v>2024</v>
      </c>
      <c r="AJ227" s="5">
        <f t="shared" si="30"/>
        <v>99243.546000000002</v>
      </c>
      <c r="AK227" s="2">
        <f t="shared" si="31"/>
        <v>21</v>
      </c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BC227" s="5"/>
      <c r="BD227" s="5"/>
      <c r="BE227" s="5"/>
      <c r="BJ227" s="5"/>
    </row>
    <row r="228" spans="1:62" ht="15.75" x14ac:dyDescent="0.25">
      <c r="A228" s="18">
        <v>45511</v>
      </c>
      <c r="B228" s="19">
        <v>58460.936000000002</v>
      </c>
      <c r="C228" s="19">
        <v>53916.678</v>
      </c>
      <c r="D228" s="19">
        <v>51083.088000000003</v>
      </c>
      <c r="E228" s="19">
        <v>51113.614999999998</v>
      </c>
      <c r="F228" s="19">
        <v>52033.864999999998</v>
      </c>
      <c r="G228" s="19">
        <v>56269.618000000002</v>
      </c>
      <c r="H228" s="19">
        <v>63502.023000000001</v>
      </c>
      <c r="I228" s="19">
        <v>68701.986999999994</v>
      </c>
      <c r="J228" s="19">
        <v>66468.619000000006</v>
      </c>
      <c r="K228" s="19">
        <v>67302.842000000004</v>
      </c>
      <c r="L228" s="19">
        <v>64671.805</v>
      </c>
      <c r="M228" s="19">
        <v>65531.076999999997</v>
      </c>
      <c r="N228" s="19">
        <v>64390.71</v>
      </c>
      <c r="O228" s="19">
        <v>62872.142</v>
      </c>
      <c r="P228" s="19">
        <v>63168.841999999997</v>
      </c>
      <c r="Q228" s="19">
        <v>68272.850999999995</v>
      </c>
      <c r="R228" s="19">
        <v>77576.2</v>
      </c>
      <c r="S228" s="19">
        <v>90422.968999999997</v>
      </c>
      <c r="T228" s="19">
        <v>99425.271999999997</v>
      </c>
      <c r="U228" s="19">
        <v>102586.117</v>
      </c>
      <c r="V228" s="19">
        <v>101731.38099999999</v>
      </c>
      <c r="W228" s="19">
        <v>93464.452000000005</v>
      </c>
      <c r="X228" s="19">
        <v>81195.176000000007</v>
      </c>
      <c r="Y228" s="19">
        <v>64914.271999999997</v>
      </c>
      <c r="AA228" s="2">
        <f>IFERROR(INDEX('Holiday Schedule'!$D$3:$D$24,MATCH(A228,'Holiday Schedule'!$C$3:$C$24,0)),0)</f>
        <v>0</v>
      </c>
      <c r="AB228" s="2">
        <f t="shared" si="24"/>
        <v>4</v>
      </c>
      <c r="AC228" s="2">
        <f t="shared" si="25"/>
        <v>1237782.442</v>
      </c>
      <c r="AD228" s="5">
        <f t="shared" si="26"/>
        <v>451294.09499999997</v>
      </c>
      <c r="AE228" s="5">
        <f t="shared" si="27"/>
        <v>1689076.537</v>
      </c>
      <c r="AG228" s="2">
        <f t="shared" si="28"/>
        <v>8</v>
      </c>
      <c r="AH228" s="2">
        <f t="shared" si="29"/>
        <v>2024</v>
      </c>
      <c r="AJ228" s="5">
        <f t="shared" si="30"/>
        <v>102586.117</v>
      </c>
      <c r="AK228" s="2">
        <f t="shared" si="31"/>
        <v>20</v>
      </c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BC228" s="5"/>
      <c r="BD228" s="5"/>
      <c r="BE228" s="5"/>
      <c r="BJ228" s="5"/>
    </row>
    <row r="229" spans="1:62" ht="15.75" x14ac:dyDescent="0.25">
      <c r="A229" s="18">
        <v>45512</v>
      </c>
      <c r="B229" s="19">
        <v>60708.169000000002</v>
      </c>
      <c r="C229" s="19">
        <v>54199.781999999999</v>
      </c>
      <c r="D229" s="19">
        <v>51484.900999999998</v>
      </c>
      <c r="E229" s="19">
        <v>49916.464</v>
      </c>
      <c r="F229" s="19">
        <v>51426.16</v>
      </c>
      <c r="G229" s="19">
        <v>54528.307999999997</v>
      </c>
      <c r="H229" s="19">
        <v>61394.167000000001</v>
      </c>
      <c r="I229" s="19">
        <v>65614.134000000005</v>
      </c>
      <c r="J229" s="19">
        <v>62976.057999999997</v>
      </c>
      <c r="K229" s="19">
        <v>64977.387999999999</v>
      </c>
      <c r="L229" s="19">
        <v>62582.214999999997</v>
      </c>
      <c r="M229" s="19">
        <v>62303.108</v>
      </c>
      <c r="N229" s="19">
        <v>61516.302000000003</v>
      </c>
      <c r="O229" s="19">
        <v>60054.942000000003</v>
      </c>
      <c r="P229" s="19">
        <v>62838.5</v>
      </c>
      <c r="Q229" s="19">
        <v>66188.035999999993</v>
      </c>
      <c r="R229" s="19">
        <v>76236.78</v>
      </c>
      <c r="S229" s="19">
        <v>88641.986000000004</v>
      </c>
      <c r="T229" s="19">
        <v>96765.14</v>
      </c>
      <c r="U229" s="19">
        <v>99899.438999999998</v>
      </c>
      <c r="V229" s="19">
        <v>99633.107999999993</v>
      </c>
      <c r="W229" s="19">
        <v>92340.78</v>
      </c>
      <c r="X229" s="19">
        <v>81904.95</v>
      </c>
      <c r="Y229" s="19">
        <v>67548.754000000001</v>
      </c>
      <c r="AA229" s="2">
        <f>IFERROR(INDEX('Holiday Schedule'!$D$3:$D$24,MATCH(A229,'Holiday Schedule'!$C$3:$C$24,0)),0)</f>
        <v>0</v>
      </c>
      <c r="AB229" s="2">
        <f t="shared" si="24"/>
        <v>5</v>
      </c>
      <c r="AC229" s="2">
        <f t="shared" si="25"/>
        <v>1204472.8659999999</v>
      </c>
      <c r="AD229" s="5">
        <f t="shared" si="26"/>
        <v>451206.70500000007</v>
      </c>
      <c r="AE229" s="5">
        <f t="shared" si="27"/>
        <v>1655679.571</v>
      </c>
      <c r="AG229" s="2">
        <f t="shared" si="28"/>
        <v>8</v>
      </c>
      <c r="AH229" s="2">
        <f t="shared" si="29"/>
        <v>2024</v>
      </c>
      <c r="AJ229" s="5">
        <f t="shared" si="30"/>
        <v>99899.438999999998</v>
      </c>
      <c r="AK229" s="2">
        <f t="shared" si="31"/>
        <v>20</v>
      </c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BC229" s="5"/>
      <c r="BD229" s="5"/>
      <c r="BE229" s="5"/>
      <c r="BJ229" s="5"/>
    </row>
    <row r="230" spans="1:62" ht="15.75" x14ac:dyDescent="0.25">
      <c r="A230" s="18">
        <v>45513</v>
      </c>
      <c r="B230" s="19">
        <v>68817.331000000006</v>
      </c>
      <c r="C230" s="19">
        <v>73663.28</v>
      </c>
      <c r="D230" s="19">
        <v>69430.066000000006</v>
      </c>
      <c r="E230" s="19">
        <v>60434.165999999997</v>
      </c>
      <c r="F230" s="19">
        <v>53973.476000000002</v>
      </c>
      <c r="G230" s="19">
        <v>60895.351000000002</v>
      </c>
      <c r="H230" s="19">
        <v>59424.76</v>
      </c>
      <c r="I230" s="19">
        <v>67783.040999999997</v>
      </c>
      <c r="J230" s="19">
        <v>67034.781000000003</v>
      </c>
      <c r="K230" s="19">
        <v>69488.168999999994</v>
      </c>
      <c r="L230" s="19">
        <v>61630.485000000001</v>
      </c>
      <c r="M230" s="19">
        <v>59641.023000000001</v>
      </c>
      <c r="N230" s="19">
        <v>74458.998000000007</v>
      </c>
      <c r="O230" s="19">
        <v>67798.077999999994</v>
      </c>
      <c r="P230" s="19">
        <v>65937.099000000002</v>
      </c>
      <c r="Q230" s="19">
        <v>69281.179999999993</v>
      </c>
      <c r="R230" s="19">
        <v>77123.737999999998</v>
      </c>
      <c r="S230" s="19">
        <v>86217.869000000006</v>
      </c>
      <c r="T230" s="19">
        <v>90480.051000000007</v>
      </c>
      <c r="U230" s="19">
        <v>93829.107999999993</v>
      </c>
      <c r="V230" s="19">
        <v>92966.093999999997</v>
      </c>
      <c r="W230" s="19">
        <v>89236.816999999995</v>
      </c>
      <c r="X230" s="19">
        <v>81152.297999999995</v>
      </c>
      <c r="Y230" s="19">
        <v>69926.092999999993</v>
      </c>
      <c r="AA230" s="2">
        <f>IFERROR(INDEX('Holiday Schedule'!$D$3:$D$24,MATCH(A230,'Holiday Schedule'!$C$3:$C$24,0)),0)</f>
        <v>0</v>
      </c>
      <c r="AB230" s="2">
        <f t="shared" si="24"/>
        <v>6</v>
      </c>
      <c r="AC230" s="2">
        <f t="shared" si="25"/>
        <v>1214058.8290000001</v>
      </c>
      <c r="AD230" s="5">
        <f t="shared" si="26"/>
        <v>516564.52299999981</v>
      </c>
      <c r="AE230" s="5">
        <f t="shared" si="27"/>
        <v>1730623.352</v>
      </c>
      <c r="AG230" s="2">
        <f t="shared" si="28"/>
        <v>8</v>
      </c>
      <c r="AH230" s="2">
        <f t="shared" si="29"/>
        <v>2024</v>
      </c>
      <c r="AJ230" s="5">
        <f t="shared" si="30"/>
        <v>93829.107999999993</v>
      </c>
      <c r="AK230" s="2">
        <f t="shared" si="31"/>
        <v>20</v>
      </c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BC230" s="5"/>
      <c r="BD230" s="5"/>
      <c r="BE230" s="5"/>
      <c r="BJ230" s="5"/>
    </row>
    <row r="231" spans="1:62" ht="15.75" x14ac:dyDescent="0.25">
      <c r="A231" s="18">
        <v>45514</v>
      </c>
      <c r="B231" s="19">
        <v>62068.892</v>
      </c>
      <c r="C231" s="19">
        <v>58436.014000000003</v>
      </c>
      <c r="D231" s="19">
        <v>55164.584000000003</v>
      </c>
      <c r="E231" s="19">
        <v>54247.004999999997</v>
      </c>
      <c r="F231" s="19">
        <v>54982.294999999998</v>
      </c>
      <c r="G231" s="19">
        <v>57976.59</v>
      </c>
      <c r="H231" s="19">
        <v>63227.55</v>
      </c>
      <c r="I231" s="19">
        <v>71474.471000000005</v>
      </c>
      <c r="J231" s="19">
        <v>77943.933999999994</v>
      </c>
      <c r="K231" s="19">
        <v>83557.388999999996</v>
      </c>
      <c r="L231" s="19">
        <v>85856.467999999993</v>
      </c>
      <c r="M231" s="19">
        <v>82988.122000000003</v>
      </c>
      <c r="N231" s="19">
        <v>82615.398000000001</v>
      </c>
      <c r="O231" s="19">
        <v>80241.438999999998</v>
      </c>
      <c r="P231" s="19">
        <v>80776.403999999995</v>
      </c>
      <c r="Q231" s="19">
        <v>85600.233999999997</v>
      </c>
      <c r="R231" s="19">
        <v>97676.698000000004</v>
      </c>
      <c r="S231" s="19">
        <v>106679.591</v>
      </c>
      <c r="T231" s="19">
        <v>114320.613</v>
      </c>
      <c r="U231" s="19">
        <v>116030.683</v>
      </c>
      <c r="V231" s="19">
        <v>114614.713</v>
      </c>
      <c r="W231" s="19">
        <v>104766.049</v>
      </c>
      <c r="X231" s="19">
        <v>90409.466</v>
      </c>
      <c r="Y231" s="19">
        <v>76778.67</v>
      </c>
      <c r="AA231" s="2">
        <f>IFERROR(INDEX('Holiday Schedule'!$D$3:$D$24,MATCH(A231,'Holiday Schedule'!$C$3:$C$24,0)),0)</f>
        <v>0</v>
      </c>
      <c r="AB231" s="2">
        <f t="shared" si="24"/>
        <v>7</v>
      </c>
      <c r="AC231" s="2">
        <f t="shared" si="25"/>
        <v>0</v>
      </c>
      <c r="AD231" s="5">
        <f t="shared" si="26"/>
        <v>1958433.2719999999</v>
      </c>
      <c r="AE231" s="5">
        <f t="shared" si="27"/>
        <v>1958433.2719999999</v>
      </c>
      <c r="AG231" s="2">
        <f t="shared" si="28"/>
        <v>8</v>
      </c>
      <c r="AH231" s="2">
        <f t="shared" si="29"/>
        <v>2024</v>
      </c>
      <c r="AJ231" s="5">
        <f t="shared" si="30"/>
        <v>116030.683</v>
      </c>
      <c r="AK231" s="2">
        <f t="shared" si="31"/>
        <v>20</v>
      </c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BC231" s="5"/>
      <c r="BD231" s="5"/>
      <c r="BE231" s="5"/>
      <c r="BJ231" s="5"/>
    </row>
    <row r="232" spans="1:62" ht="15.75" x14ac:dyDescent="0.25">
      <c r="A232" s="18">
        <v>45515</v>
      </c>
      <c r="B232" s="19">
        <v>66818.788</v>
      </c>
      <c r="C232" s="19">
        <v>60742.690999999999</v>
      </c>
      <c r="D232" s="19">
        <v>56191.154999999999</v>
      </c>
      <c r="E232" s="19">
        <v>54066.930999999997</v>
      </c>
      <c r="F232" s="19">
        <v>53838.917999999998</v>
      </c>
      <c r="G232" s="19">
        <v>54928.853000000003</v>
      </c>
      <c r="H232" s="19">
        <v>58618.966</v>
      </c>
      <c r="I232" s="19">
        <v>64206.713000000003</v>
      </c>
      <c r="J232" s="19">
        <v>67369.517999999996</v>
      </c>
      <c r="K232" s="19">
        <v>72386.039999999994</v>
      </c>
      <c r="L232" s="19">
        <v>72165.979000000007</v>
      </c>
      <c r="M232" s="19">
        <v>70017.637000000002</v>
      </c>
      <c r="N232" s="19">
        <v>71603.354000000007</v>
      </c>
      <c r="O232" s="19">
        <v>70117.764999999999</v>
      </c>
      <c r="P232" s="19">
        <v>69238.373000000007</v>
      </c>
      <c r="Q232" s="19">
        <v>74721.482000000004</v>
      </c>
      <c r="R232" s="19">
        <v>83118.52</v>
      </c>
      <c r="S232" s="19">
        <v>96205.5</v>
      </c>
      <c r="T232" s="19">
        <v>104518.084</v>
      </c>
      <c r="U232" s="19">
        <v>107558.556</v>
      </c>
      <c r="V232" s="19">
        <v>105780.02499999999</v>
      </c>
      <c r="W232" s="19">
        <v>95281.857999999993</v>
      </c>
      <c r="X232" s="19">
        <v>83440.531000000003</v>
      </c>
      <c r="Y232" s="19">
        <v>70843.460999999996</v>
      </c>
      <c r="AA232" s="2">
        <f>IFERROR(INDEX('Holiday Schedule'!$D$3:$D$24,MATCH(A232,'Holiday Schedule'!$C$3:$C$24,0)),0)</f>
        <v>0</v>
      </c>
      <c r="AB232" s="2">
        <f t="shared" si="24"/>
        <v>1</v>
      </c>
      <c r="AC232" s="2">
        <f t="shared" si="25"/>
        <v>0</v>
      </c>
      <c r="AD232" s="5">
        <f t="shared" si="26"/>
        <v>1783779.6980000001</v>
      </c>
      <c r="AE232" s="5">
        <f t="shared" si="27"/>
        <v>1783779.6980000001</v>
      </c>
      <c r="AG232" s="2">
        <f t="shared" si="28"/>
        <v>8</v>
      </c>
      <c r="AH232" s="2">
        <f t="shared" si="29"/>
        <v>2024</v>
      </c>
      <c r="AJ232" s="5">
        <f t="shared" si="30"/>
        <v>107558.556</v>
      </c>
      <c r="AK232" s="2">
        <f t="shared" si="31"/>
        <v>20</v>
      </c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BC232" s="5"/>
      <c r="BD232" s="5"/>
      <c r="BE232" s="5"/>
      <c r="BJ232" s="5"/>
    </row>
    <row r="233" spans="1:62" ht="15.75" x14ac:dyDescent="0.25">
      <c r="A233" s="18">
        <v>45516</v>
      </c>
      <c r="B233" s="19">
        <v>60738.366999999998</v>
      </c>
      <c r="C233" s="19">
        <v>56706.063000000002</v>
      </c>
      <c r="D233" s="19">
        <v>53393.911999999997</v>
      </c>
      <c r="E233" s="19">
        <v>52111.821000000004</v>
      </c>
      <c r="F233" s="19">
        <v>53894.481</v>
      </c>
      <c r="G233" s="19">
        <v>57601.718000000001</v>
      </c>
      <c r="H233" s="19">
        <v>64513.529000000002</v>
      </c>
      <c r="I233" s="19">
        <v>70229.221000000005</v>
      </c>
      <c r="J233" s="19">
        <v>68772.929000000004</v>
      </c>
      <c r="K233" s="19">
        <v>71746.490999999995</v>
      </c>
      <c r="L233" s="19">
        <v>71984.819000000003</v>
      </c>
      <c r="M233" s="19">
        <v>71919.144</v>
      </c>
      <c r="N233" s="19">
        <v>70024.941000000006</v>
      </c>
      <c r="O233" s="19">
        <v>65761.118000000002</v>
      </c>
      <c r="P233" s="19">
        <v>65719.210999999996</v>
      </c>
      <c r="Q233" s="19">
        <v>68892.872000000003</v>
      </c>
      <c r="R233" s="19">
        <v>77891.312999999995</v>
      </c>
      <c r="S233" s="19">
        <v>90872.171000000002</v>
      </c>
      <c r="T233" s="19">
        <v>98728.26</v>
      </c>
      <c r="U233" s="19">
        <v>102150.436</v>
      </c>
      <c r="V233" s="19">
        <v>101269.50900000001</v>
      </c>
      <c r="W233" s="19">
        <v>92913.83</v>
      </c>
      <c r="X233" s="19">
        <v>80647.925000000003</v>
      </c>
      <c r="Y233" s="19">
        <v>67311.09</v>
      </c>
      <c r="AA233" s="2">
        <f>IFERROR(INDEX('Holiday Schedule'!$D$3:$D$24,MATCH(A233,'Holiday Schedule'!$C$3:$C$24,0)),0)</f>
        <v>0</v>
      </c>
      <c r="AB233" s="2">
        <f t="shared" si="24"/>
        <v>2</v>
      </c>
      <c r="AC233" s="2">
        <f t="shared" si="25"/>
        <v>1269524.1900000002</v>
      </c>
      <c r="AD233" s="5">
        <f t="shared" si="26"/>
        <v>466270.98100000015</v>
      </c>
      <c r="AE233" s="5">
        <f t="shared" si="27"/>
        <v>1735795.1710000003</v>
      </c>
      <c r="AG233" s="2">
        <f t="shared" si="28"/>
        <v>8</v>
      </c>
      <c r="AH233" s="2">
        <f t="shared" si="29"/>
        <v>2024</v>
      </c>
      <c r="AJ233" s="5">
        <f t="shared" si="30"/>
        <v>102150.436</v>
      </c>
      <c r="AK233" s="2">
        <f t="shared" si="31"/>
        <v>20</v>
      </c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BC233" s="5"/>
      <c r="BD233" s="5"/>
      <c r="BE233" s="5"/>
      <c r="BJ233" s="5"/>
    </row>
    <row r="234" spans="1:62" ht="15.75" x14ac:dyDescent="0.25">
      <c r="A234" s="18">
        <v>45517</v>
      </c>
      <c r="B234" s="19">
        <v>59387.752999999997</v>
      </c>
      <c r="C234" s="19">
        <v>55616.773000000001</v>
      </c>
      <c r="D234" s="19">
        <v>51866.31</v>
      </c>
      <c r="E234" s="19">
        <v>52291.777000000002</v>
      </c>
      <c r="F234" s="19">
        <v>53194.044999999998</v>
      </c>
      <c r="G234" s="19">
        <v>56976.324000000001</v>
      </c>
      <c r="H234" s="19">
        <v>64558.527999999998</v>
      </c>
      <c r="I234" s="19">
        <v>69076.258000000002</v>
      </c>
      <c r="J234" s="19">
        <v>67187.932000000001</v>
      </c>
      <c r="K234" s="19">
        <v>70513.521999999997</v>
      </c>
      <c r="L234" s="19">
        <v>69169.36</v>
      </c>
      <c r="M234" s="19">
        <v>65932.479000000007</v>
      </c>
      <c r="N234" s="19">
        <v>66645.975999999995</v>
      </c>
      <c r="O234" s="19">
        <v>63320.824000000001</v>
      </c>
      <c r="P234" s="19">
        <v>64548.055999999997</v>
      </c>
      <c r="Q234" s="19">
        <v>70021.008000000002</v>
      </c>
      <c r="R234" s="19">
        <v>82419.944000000003</v>
      </c>
      <c r="S234" s="19">
        <v>95595.665999999997</v>
      </c>
      <c r="T234" s="19">
        <v>104250.899</v>
      </c>
      <c r="U234" s="19">
        <v>107065.554</v>
      </c>
      <c r="V234" s="19">
        <v>105079.842</v>
      </c>
      <c r="W234" s="19">
        <v>96481.407999999996</v>
      </c>
      <c r="X234" s="19">
        <v>84435.157000000007</v>
      </c>
      <c r="Y234" s="19">
        <v>69945.688999999998</v>
      </c>
      <c r="AA234" s="2">
        <f>IFERROR(INDEX('Holiday Schedule'!$D$3:$D$24,MATCH(A234,'Holiday Schedule'!$C$3:$C$24,0)),0)</f>
        <v>0</v>
      </c>
      <c r="AB234" s="2">
        <f t="shared" si="24"/>
        <v>3</v>
      </c>
      <c r="AC234" s="2">
        <f t="shared" si="25"/>
        <v>1281743.8850000002</v>
      </c>
      <c r="AD234" s="5">
        <f t="shared" si="26"/>
        <v>463837.19899999979</v>
      </c>
      <c r="AE234" s="5">
        <f t="shared" si="27"/>
        <v>1745581.084</v>
      </c>
      <c r="AG234" s="2">
        <f t="shared" si="28"/>
        <v>8</v>
      </c>
      <c r="AH234" s="2">
        <f t="shared" si="29"/>
        <v>2024</v>
      </c>
      <c r="AJ234" s="5">
        <f t="shared" si="30"/>
        <v>107065.554</v>
      </c>
      <c r="AK234" s="2">
        <f t="shared" si="31"/>
        <v>20</v>
      </c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BC234" s="5"/>
      <c r="BD234" s="5"/>
      <c r="BE234" s="5"/>
      <c r="BJ234" s="5"/>
    </row>
    <row r="235" spans="1:62" ht="15.75" x14ac:dyDescent="0.25">
      <c r="A235" s="18">
        <v>45518</v>
      </c>
      <c r="B235" s="19">
        <v>61633.989000000001</v>
      </c>
      <c r="C235" s="19">
        <v>56743.260999999999</v>
      </c>
      <c r="D235" s="19">
        <v>54407.966999999997</v>
      </c>
      <c r="E235" s="19">
        <v>52723.466999999997</v>
      </c>
      <c r="F235" s="19">
        <v>53679.311000000002</v>
      </c>
      <c r="G235" s="19">
        <v>57322.47</v>
      </c>
      <c r="H235" s="19">
        <v>64413.735000000001</v>
      </c>
      <c r="I235" s="19">
        <v>70377.952000000005</v>
      </c>
      <c r="J235" s="19">
        <v>69119.884999999995</v>
      </c>
      <c r="K235" s="19">
        <v>72207.481</v>
      </c>
      <c r="L235" s="19">
        <v>69460.534</v>
      </c>
      <c r="M235" s="19">
        <v>68303.866999999998</v>
      </c>
      <c r="N235" s="19">
        <v>68816.370999999999</v>
      </c>
      <c r="O235" s="19">
        <v>68467.539999999994</v>
      </c>
      <c r="P235" s="19">
        <v>68243.42</v>
      </c>
      <c r="Q235" s="19">
        <v>75719.051000000007</v>
      </c>
      <c r="R235" s="19">
        <v>82810.013000000006</v>
      </c>
      <c r="S235" s="19">
        <v>93351.315000000002</v>
      </c>
      <c r="T235" s="19">
        <v>99043.392000000007</v>
      </c>
      <c r="U235" s="19">
        <v>104074.397</v>
      </c>
      <c r="V235" s="19">
        <v>101857.05100000001</v>
      </c>
      <c r="W235" s="19">
        <v>93736.986999999994</v>
      </c>
      <c r="X235" s="19">
        <v>82338.501999999993</v>
      </c>
      <c r="Y235" s="19">
        <v>68683.376000000004</v>
      </c>
      <c r="AA235" s="2">
        <f>IFERROR(INDEX('Holiday Schedule'!$D$3:$D$24,MATCH(A235,'Holiday Schedule'!$C$3:$C$24,0)),0)</f>
        <v>0</v>
      </c>
      <c r="AB235" s="2">
        <f t="shared" si="24"/>
        <v>4</v>
      </c>
      <c r="AC235" s="2">
        <f t="shared" si="25"/>
        <v>1287927.7580000001</v>
      </c>
      <c r="AD235" s="5">
        <f t="shared" si="26"/>
        <v>469607.57599999988</v>
      </c>
      <c r="AE235" s="5">
        <f t="shared" si="27"/>
        <v>1757535.334</v>
      </c>
      <c r="AG235" s="2">
        <f t="shared" si="28"/>
        <v>8</v>
      </c>
      <c r="AH235" s="2">
        <f t="shared" si="29"/>
        <v>2024</v>
      </c>
      <c r="AJ235" s="5">
        <f t="shared" si="30"/>
        <v>104074.397</v>
      </c>
      <c r="AK235" s="2">
        <f t="shared" si="31"/>
        <v>20</v>
      </c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BC235" s="5"/>
      <c r="BD235" s="5"/>
      <c r="BE235" s="5"/>
      <c r="BJ235" s="5"/>
    </row>
    <row r="236" spans="1:62" ht="15.75" x14ac:dyDescent="0.25">
      <c r="A236" s="18">
        <v>45519</v>
      </c>
      <c r="B236" s="19">
        <v>59613.599000000002</v>
      </c>
      <c r="C236" s="19">
        <v>55532.624000000003</v>
      </c>
      <c r="D236" s="19">
        <v>52951.766000000003</v>
      </c>
      <c r="E236" s="19">
        <v>51600.468000000001</v>
      </c>
      <c r="F236" s="19">
        <v>53696.851000000002</v>
      </c>
      <c r="G236" s="19">
        <v>56297.131999999998</v>
      </c>
      <c r="H236" s="19">
        <v>64545.991999999998</v>
      </c>
      <c r="I236" s="19">
        <v>70708.577000000005</v>
      </c>
      <c r="J236" s="19">
        <v>70688.756999999998</v>
      </c>
      <c r="K236" s="19">
        <v>72474.494000000006</v>
      </c>
      <c r="L236" s="19">
        <v>70887.963000000003</v>
      </c>
      <c r="M236" s="19">
        <v>65837.95</v>
      </c>
      <c r="N236" s="19">
        <v>65102.65</v>
      </c>
      <c r="O236" s="19">
        <v>62626.214999999997</v>
      </c>
      <c r="P236" s="19">
        <v>64288.417999999998</v>
      </c>
      <c r="Q236" s="19">
        <v>68639.691999999995</v>
      </c>
      <c r="R236" s="19">
        <v>78993.187000000005</v>
      </c>
      <c r="S236" s="19">
        <v>90774.361999999994</v>
      </c>
      <c r="T236" s="19">
        <v>96501.684999999998</v>
      </c>
      <c r="U236" s="19">
        <v>100653.78200000001</v>
      </c>
      <c r="V236" s="19">
        <v>99973.409</v>
      </c>
      <c r="W236" s="19">
        <v>92007.547999999995</v>
      </c>
      <c r="X236" s="19">
        <v>79864.133000000002</v>
      </c>
      <c r="Y236" s="19">
        <v>68056.301999999996</v>
      </c>
      <c r="AA236" s="2">
        <f>IFERROR(INDEX('Holiday Schedule'!$D$3:$D$24,MATCH(A236,'Holiday Schedule'!$C$3:$C$24,0)),0)</f>
        <v>0</v>
      </c>
      <c r="AB236" s="2">
        <f t="shared" si="24"/>
        <v>5</v>
      </c>
      <c r="AC236" s="2">
        <f t="shared" si="25"/>
        <v>1250022.8219999999</v>
      </c>
      <c r="AD236" s="5">
        <f t="shared" si="26"/>
        <v>462294.73399999971</v>
      </c>
      <c r="AE236" s="5">
        <f t="shared" si="27"/>
        <v>1712317.5559999996</v>
      </c>
      <c r="AG236" s="2">
        <f t="shared" si="28"/>
        <v>8</v>
      </c>
      <c r="AH236" s="2">
        <f t="shared" si="29"/>
        <v>2024</v>
      </c>
      <c r="AJ236" s="5">
        <f t="shared" si="30"/>
        <v>100653.78200000001</v>
      </c>
      <c r="AK236" s="2">
        <f t="shared" si="31"/>
        <v>20</v>
      </c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BC236" s="5"/>
      <c r="BD236" s="5"/>
      <c r="BE236" s="5"/>
      <c r="BJ236" s="5"/>
    </row>
    <row r="237" spans="1:62" ht="15.75" x14ac:dyDescent="0.25">
      <c r="A237" s="18">
        <v>45520</v>
      </c>
      <c r="B237" s="19">
        <v>58410.63</v>
      </c>
      <c r="C237" s="19">
        <v>54808.519</v>
      </c>
      <c r="D237" s="19">
        <v>51630.362000000001</v>
      </c>
      <c r="E237" s="19">
        <v>51402.493999999999</v>
      </c>
      <c r="F237" s="19">
        <v>52458.798000000003</v>
      </c>
      <c r="G237" s="19">
        <v>56179.076000000001</v>
      </c>
      <c r="H237" s="19">
        <v>64485.673999999999</v>
      </c>
      <c r="I237" s="19">
        <v>68839.895000000004</v>
      </c>
      <c r="J237" s="19">
        <v>68864.327999999994</v>
      </c>
      <c r="K237" s="19">
        <v>72077.301000000007</v>
      </c>
      <c r="L237" s="19">
        <v>68749.392000000007</v>
      </c>
      <c r="M237" s="19">
        <v>64884.38</v>
      </c>
      <c r="N237" s="19">
        <v>65059.245000000003</v>
      </c>
      <c r="O237" s="19">
        <v>62675.127</v>
      </c>
      <c r="P237" s="19">
        <v>62476.764999999999</v>
      </c>
      <c r="Q237" s="19">
        <v>67267.233999999997</v>
      </c>
      <c r="R237" s="19">
        <v>78595.623000000007</v>
      </c>
      <c r="S237" s="19">
        <v>90229.41</v>
      </c>
      <c r="T237" s="19">
        <v>96954.278999999995</v>
      </c>
      <c r="U237" s="19">
        <v>99726.524000000005</v>
      </c>
      <c r="V237" s="19">
        <v>99129.698999999993</v>
      </c>
      <c r="W237" s="19">
        <v>91344.842000000004</v>
      </c>
      <c r="X237" s="19">
        <v>81448.504000000001</v>
      </c>
      <c r="Y237" s="19">
        <v>67649.926000000007</v>
      </c>
      <c r="AA237" s="2">
        <f>IFERROR(INDEX('Holiday Schedule'!$D$3:$D$24,MATCH(A237,'Holiday Schedule'!$C$3:$C$24,0)),0)</f>
        <v>0</v>
      </c>
      <c r="AB237" s="2">
        <f t="shared" si="24"/>
        <v>6</v>
      </c>
      <c r="AC237" s="2">
        <f t="shared" si="25"/>
        <v>1238322.5479999997</v>
      </c>
      <c r="AD237" s="5">
        <f t="shared" si="26"/>
        <v>457025.47900000005</v>
      </c>
      <c r="AE237" s="5">
        <f t="shared" si="27"/>
        <v>1695348.0269999998</v>
      </c>
      <c r="AG237" s="2">
        <f t="shared" si="28"/>
        <v>8</v>
      </c>
      <c r="AH237" s="2">
        <f t="shared" si="29"/>
        <v>2024</v>
      </c>
      <c r="AJ237" s="5">
        <f t="shared" si="30"/>
        <v>99726.524000000005</v>
      </c>
      <c r="AK237" s="2">
        <f t="shared" si="31"/>
        <v>20</v>
      </c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BC237" s="5"/>
      <c r="BD237" s="5"/>
      <c r="BE237" s="5"/>
      <c r="BJ237" s="5"/>
    </row>
    <row r="238" spans="1:62" ht="15.75" x14ac:dyDescent="0.25">
      <c r="A238" s="18">
        <v>45521</v>
      </c>
      <c r="B238" s="19">
        <v>59443.481</v>
      </c>
      <c r="C238" s="19">
        <v>54923.347999999998</v>
      </c>
      <c r="D238" s="19">
        <v>51455.506000000001</v>
      </c>
      <c r="E238" s="19">
        <v>50468.002999999997</v>
      </c>
      <c r="F238" s="19">
        <v>50154.906000000003</v>
      </c>
      <c r="G238" s="19">
        <v>52658.476000000002</v>
      </c>
      <c r="H238" s="19">
        <v>57298.158000000003</v>
      </c>
      <c r="I238" s="19">
        <v>63697.057999999997</v>
      </c>
      <c r="J238" s="19">
        <v>66572.315000000002</v>
      </c>
      <c r="K238" s="19">
        <v>69424.36</v>
      </c>
      <c r="L238" s="19">
        <v>66975.702999999994</v>
      </c>
      <c r="M238" s="19">
        <v>63471.519</v>
      </c>
      <c r="N238" s="19">
        <v>61814.557000000001</v>
      </c>
      <c r="O238" s="19">
        <v>59515.79</v>
      </c>
      <c r="P238" s="19">
        <v>58721.637000000002</v>
      </c>
      <c r="Q238" s="19">
        <v>64695.915000000001</v>
      </c>
      <c r="R238" s="19">
        <v>74536.960000000006</v>
      </c>
      <c r="S238" s="19">
        <v>85610.611999999994</v>
      </c>
      <c r="T238" s="19">
        <v>91422.354999999996</v>
      </c>
      <c r="U238" s="19">
        <v>96873.534</v>
      </c>
      <c r="V238" s="19">
        <v>94943.337</v>
      </c>
      <c r="W238" s="19">
        <v>88747.035000000003</v>
      </c>
      <c r="X238" s="19">
        <v>77984.691999999995</v>
      </c>
      <c r="Y238" s="19">
        <v>66850.512000000002</v>
      </c>
      <c r="AA238" s="2">
        <f>IFERROR(INDEX('Holiday Schedule'!$D$3:$D$24,MATCH(A238,'Holiday Schedule'!$C$3:$C$24,0)),0)</f>
        <v>0</v>
      </c>
      <c r="AB238" s="2">
        <f t="shared" si="24"/>
        <v>7</v>
      </c>
      <c r="AC238" s="2">
        <f t="shared" si="25"/>
        <v>0</v>
      </c>
      <c r="AD238" s="5">
        <f t="shared" si="26"/>
        <v>1628259.7690000001</v>
      </c>
      <c r="AE238" s="5">
        <f t="shared" si="27"/>
        <v>1628259.7690000001</v>
      </c>
      <c r="AG238" s="2">
        <f t="shared" si="28"/>
        <v>8</v>
      </c>
      <c r="AH238" s="2">
        <f t="shared" si="29"/>
        <v>2024</v>
      </c>
      <c r="AJ238" s="5">
        <f t="shared" si="30"/>
        <v>96873.534</v>
      </c>
      <c r="AK238" s="2">
        <f t="shared" si="31"/>
        <v>20</v>
      </c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BC238" s="5"/>
      <c r="BD238" s="5"/>
      <c r="BE238" s="5"/>
      <c r="BJ238" s="5"/>
    </row>
    <row r="239" spans="1:62" ht="15.75" x14ac:dyDescent="0.25">
      <c r="A239" s="18">
        <v>45522</v>
      </c>
      <c r="B239" s="19">
        <v>59287.870999999999</v>
      </c>
      <c r="C239" s="19">
        <v>54117.347000000002</v>
      </c>
      <c r="D239" s="19">
        <v>51721.103999999999</v>
      </c>
      <c r="E239" s="19">
        <v>50282.243000000002</v>
      </c>
      <c r="F239" s="19">
        <v>50533.006999999998</v>
      </c>
      <c r="G239" s="19">
        <v>52390.057999999997</v>
      </c>
      <c r="H239" s="19">
        <v>57380.631000000001</v>
      </c>
      <c r="I239" s="19">
        <v>63490.205999999998</v>
      </c>
      <c r="J239" s="19">
        <v>69764.153999999995</v>
      </c>
      <c r="K239" s="19">
        <v>76069.216</v>
      </c>
      <c r="L239" s="19">
        <v>76089.467000000004</v>
      </c>
      <c r="M239" s="19">
        <v>74002.581999999995</v>
      </c>
      <c r="N239" s="19">
        <v>72631.7</v>
      </c>
      <c r="O239" s="19">
        <v>69468.611000000004</v>
      </c>
      <c r="P239" s="19">
        <v>68679.563999999998</v>
      </c>
      <c r="Q239" s="19">
        <v>71329.115999999995</v>
      </c>
      <c r="R239" s="19">
        <v>77757.944000000003</v>
      </c>
      <c r="S239" s="19">
        <v>88739.042000000001</v>
      </c>
      <c r="T239" s="19">
        <v>93167.317999999999</v>
      </c>
      <c r="U239" s="19">
        <v>99284.815000000002</v>
      </c>
      <c r="V239" s="19">
        <v>95329.017999999996</v>
      </c>
      <c r="W239" s="19">
        <v>88219.630999999994</v>
      </c>
      <c r="X239" s="19">
        <v>75759.941999999995</v>
      </c>
      <c r="Y239" s="19">
        <v>65942.701000000001</v>
      </c>
      <c r="AA239" s="2">
        <f>IFERROR(INDEX('Holiday Schedule'!$D$3:$D$24,MATCH(A239,'Holiday Schedule'!$C$3:$C$24,0)),0)</f>
        <v>0</v>
      </c>
      <c r="AB239" s="2">
        <f t="shared" si="24"/>
        <v>1</v>
      </c>
      <c r="AC239" s="2">
        <f t="shared" si="25"/>
        <v>0</v>
      </c>
      <c r="AD239" s="5">
        <f t="shared" si="26"/>
        <v>1701437.2879999997</v>
      </c>
      <c r="AE239" s="5">
        <f t="shared" si="27"/>
        <v>1701437.2879999997</v>
      </c>
      <c r="AG239" s="2">
        <f t="shared" si="28"/>
        <v>8</v>
      </c>
      <c r="AH239" s="2">
        <f t="shared" si="29"/>
        <v>2024</v>
      </c>
      <c r="AJ239" s="5">
        <f t="shared" si="30"/>
        <v>99284.815000000002</v>
      </c>
      <c r="AK239" s="2">
        <f t="shared" si="31"/>
        <v>20</v>
      </c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BC239" s="5"/>
      <c r="BD239" s="5"/>
      <c r="BE239" s="5"/>
      <c r="BJ239" s="5"/>
    </row>
    <row r="240" spans="1:62" ht="15.75" x14ac:dyDescent="0.25">
      <c r="A240" s="18">
        <v>45523</v>
      </c>
      <c r="B240" s="19">
        <v>57220.105000000003</v>
      </c>
      <c r="C240" s="19">
        <v>54043.514999999999</v>
      </c>
      <c r="D240" s="19">
        <v>51123.470999999998</v>
      </c>
      <c r="E240" s="19">
        <v>51463.836000000003</v>
      </c>
      <c r="F240" s="19">
        <v>52615.624000000003</v>
      </c>
      <c r="G240" s="19">
        <v>57001.17</v>
      </c>
      <c r="H240" s="19">
        <v>65737.725000000006</v>
      </c>
      <c r="I240" s="19">
        <v>72061.894</v>
      </c>
      <c r="J240" s="19">
        <v>73926.020999999993</v>
      </c>
      <c r="K240" s="19">
        <v>78520.978000000003</v>
      </c>
      <c r="L240" s="19">
        <v>77593.186000000002</v>
      </c>
      <c r="M240" s="19">
        <v>76344.301999999996</v>
      </c>
      <c r="N240" s="19">
        <v>73720.804000000004</v>
      </c>
      <c r="O240" s="19">
        <v>71261.288</v>
      </c>
      <c r="P240" s="19">
        <v>68627.803</v>
      </c>
      <c r="Q240" s="19">
        <v>70587.712</v>
      </c>
      <c r="R240" s="19">
        <v>81644.055999999997</v>
      </c>
      <c r="S240" s="19">
        <v>92631.683999999994</v>
      </c>
      <c r="T240" s="19">
        <v>99289.657000000007</v>
      </c>
      <c r="U240" s="19">
        <v>101257.84299999999</v>
      </c>
      <c r="V240" s="19">
        <v>99267.888999999996</v>
      </c>
      <c r="W240" s="19">
        <v>90730.909</v>
      </c>
      <c r="X240" s="19">
        <v>80144.442999999999</v>
      </c>
      <c r="Y240" s="19">
        <v>68761.952999999994</v>
      </c>
      <c r="AA240" s="2">
        <f>IFERROR(INDEX('Holiday Schedule'!$D$3:$D$24,MATCH(A240,'Holiday Schedule'!$C$3:$C$24,0)),0)</f>
        <v>0</v>
      </c>
      <c r="AB240" s="2">
        <f t="shared" si="24"/>
        <v>2</v>
      </c>
      <c r="AC240" s="2">
        <f t="shared" si="25"/>
        <v>1307610.4689999998</v>
      </c>
      <c r="AD240" s="5">
        <f t="shared" si="26"/>
        <v>457967.39899999974</v>
      </c>
      <c r="AE240" s="5">
        <f t="shared" si="27"/>
        <v>1765577.8679999996</v>
      </c>
      <c r="AG240" s="2">
        <f t="shared" si="28"/>
        <v>8</v>
      </c>
      <c r="AH240" s="2">
        <f t="shared" si="29"/>
        <v>2024</v>
      </c>
      <c r="AJ240" s="5">
        <f t="shared" si="30"/>
        <v>101257.84299999999</v>
      </c>
      <c r="AK240" s="2">
        <f t="shared" si="31"/>
        <v>20</v>
      </c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BC240" s="5"/>
      <c r="BD240" s="5"/>
      <c r="BE240" s="5"/>
      <c r="BJ240" s="5"/>
    </row>
    <row r="241" spans="1:62" ht="15.75" x14ac:dyDescent="0.25">
      <c r="A241" s="18">
        <v>45524</v>
      </c>
      <c r="B241" s="19">
        <v>59814.302000000003</v>
      </c>
      <c r="C241" s="19">
        <v>56602.587</v>
      </c>
      <c r="D241" s="19">
        <v>52807.432000000001</v>
      </c>
      <c r="E241" s="19">
        <v>53102.434000000001</v>
      </c>
      <c r="F241" s="19">
        <v>54131.612999999998</v>
      </c>
      <c r="G241" s="19">
        <v>58385.419000000002</v>
      </c>
      <c r="H241" s="19">
        <v>65993.788</v>
      </c>
      <c r="I241" s="19">
        <v>72531.601999999999</v>
      </c>
      <c r="J241" s="19">
        <v>72312.025999999998</v>
      </c>
      <c r="K241" s="19">
        <v>77494.856</v>
      </c>
      <c r="L241" s="19">
        <v>75373.491999999998</v>
      </c>
      <c r="M241" s="19">
        <v>73365.683000000005</v>
      </c>
      <c r="N241" s="19">
        <v>71310.650999999998</v>
      </c>
      <c r="O241" s="19">
        <v>66234.254000000001</v>
      </c>
      <c r="P241" s="19">
        <v>62621.035000000003</v>
      </c>
      <c r="Q241" s="19">
        <v>66656.328999999998</v>
      </c>
      <c r="R241" s="19">
        <v>75756.615000000005</v>
      </c>
      <c r="S241" s="19">
        <v>85208.578999999998</v>
      </c>
      <c r="T241" s="19">
        <v>91711.221999999994</v>
      </c>
      <c r="U241" s="19">
        <v>95868.187999999995</v>
      </c>
      <c r="V241" s="19">
        <v>94561.63</v>
      </c>
      <c r="W241" s="19">
        <v>86185.952999999994</v>
      </c>
      <c r="X241" s="19">
        <v>75895.576000000001</v>
      </c>
      <c r="Y241" s="19">
        <v>63494.53</v>
      </c>
      <c r="AA241" s="2">
        <f>IFERROR(INDEX('Holiday Schedule'!$D$3:$D$24,MATCH(A241,'Holiday Schedule'!$C$3:$C$24,0)),0)</f>
        <v>0</v>
      </c>
      <c r="AB241" s="2">
        <f t="shared" si="24"/>
        <v>3</v>
      </c>
      <c r="AC241" s="2">
        <f t="shared" si="25"/>
        <v>1243087.6910000001</v>
      </c>
      <c r="AD241" s="5">
        <f t="shared" si="26"/>
        <v>464332.10500000021</v>
      </c>
      <c r="AE241" s="5">
        <f t="shared" si="27"/>
        <v>1707419.7960000003</v>
      </c>
      <c r="AG241" s="2">
        <f t="shared" si="28"/>
        <v>8</v>
      </c>
      <c r="AH241" s="2">
        <f t="shared" si="29"/>
        <v>2024</v>
      </c>
      <c r="AJ241" s="5">
        <f t="shared" si="30"/>
        <v>95868.187999999995</v>
      </c>
      <c r="AK241" s="2">
        <f t="shared" si="31"/>
        <v>20</v>
      </c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BC241" s="5"/>
      <c r="BD241" s="5"/>
      <c r="BE241" s="5"/>
      <c r="BJ241" s="5"/>
    </row>
    <row r="242" spans="1:62" ht="15.75" x14ac:dyDescent="0.25">
      <c r="A242" s="18">
        <v>45525</v>
      </c>
      <c r="B242" s="19">
        <v>55719.591999999997</v>
      </c>
      <c r="C242" s="19">
        <v>51920.116999999998</v>
      </c>
      <c r="D242" s="19">
        <v>49628.023000000001</v>
      </c>
      <c r="E242" s="19">
        <v>48969.656999999999</v>
      </c>
      <c r="F242" s="19">
        <v>50284.707999999999</v>
      </c>
      <c r="G242" s="19">
        <v>55071.012000000002</v>
      </c>
      <c r="H242" s="19">
        <v>62656.902999999998</v>
      </c>
      <c r="I242" s="19">
        <v>67316.812999999995</v>
      </c>
      <c r="J242" s="19">
        <v>66704.593999999997</v>
      </c>
      <c r="K242" s="19">
        <v>69166.998000000007</v>
      </c>
      <c r="L242" s="19">
        <v>65592.501999999993</v>
      </c>
      <c r="M242" s="19">
        <v>61891.59</v>
      </c>
      <c r="N242" s="19">
        <v>61876.175999999999</v>
      </c>
      <c r="O242" s="19">
        <v>60665.847000000002</v>
      </c>
      <c r="P242" s="19">
        <v>60912.938999999998</v>
      </c>
      <c r="Q242" s="19">
        <v>64862.834000000003</v>
      </c>
      <c r="R242" s="19">
        <v>71771.437000000005</v>
      </c>
      <c r="S242" s="19">
        <v>84205.88</v>
      </c>
      <c r="T242" s="19">
        <v>91813.519</v>
      </c>
      <c r="U242" s="19">
        <v>95791.828999999998</v>
      </c>
      <c r="V242" s="19">
        <v>94717.058999999994</v>
      </c>
      <c r="W242" s="19">
        <v>86220.972999999998</v>
      </c>
      <c r="X242" s="19">
        <v>75958.456999999995</v>
      </c>
      <c r="Y242" s="19">
        <v>63404.076999999997</v>
      </c>
      <c r="AA242" s="2">
        <f>IFERROR(INDEX('Holiday Schedule'!$D$3:$D$24,MATCH(A242,'Holiday Schedule'!$C$3:$C$24,0)),0)</f>
        <v>0</v>
      </c>
      <c r="AB242" s="2">
        <f t="shared" si="24"/>
        <v>4</v>
      </c>
      <c r="AC242" s="2">
        <f t="shared" si="25"/>
        <v>1179469.4469999999</v>
      </c>
      <c r="AD242" s="5">
        <f t="shared" si="26"/>
        <v>437654.08899999992</v>
      </c>
      <c r="AE242" s="5">
        <f t="shared" si="27"/>
        <v>1617123.5359999998</v>
      </c>
      <c r="AG242" s="2">
        <f t="shared" si="28"/>
        <v>8</v>
      </c>
      <c r="AH242" s="2">
        <f t="shared" si="29"/>
        <v>2024</v>
      </c>
      <c r="AJ242" s="5">
        <f t="shared" si="30"/>
        <v>95791.828999999998</v>
      </c>
      <c r="AK242" s="2">
        <f t="shared" si="31"/>
        <v>20</v>
      </c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BC242" s="5"/>
      <c r="BD242" s="5"/>
      <c r="BE242" s="5"/>
      <c r="BJ242" s="5"/>
    </row>
    <row r="243" spans="1:62" ht="15.75" x14ac:dyDescent="0.25">
      <c r="A243" s="18">
        <v>45526</v>
      </c>
      <c r="B243" s="19">
        <v>55200.036999999997</v>
      </c>
      <c r="C243" s="19">
        <v>51612.957000000002</v>
      </c>
      <c r="D243" s="19">
        <v>48766.512000000002</v>
      </c>
      <c r="E243" s="19">
        <v>48156.27</v>
      </c>
      <c r="F243" s="19">
        <v>49482.623</v>
      </c>
      <c r="G243" s="19">
        <v>54131.120999999999</v>
      </c>
      <c r="H243" s="19">
        <v>61380.428999999996</v>
      </c>
      <c r="I243" s="19">
        <v>65975.843999999997</v>
      </c>
      <c r="J243" s="19">
        <v>63834.749000000003</v>
      </c>
      <c r="K243" s="19">
        <v>63570.978000000003</v>
      </c>
      <c r="L243" s="19">
        <v>61093.853000000003</v>
      </c>
      <c r="M243" s="19">
        <v>62904.237000000001</v>
      </c>
      <c r="N243" s="19">
        <v>61493.807999999997</v>
      </c>
      <c r="O243" s="19">
        <v>57813.411999999997</v>
      </c>
      <c r="P243" s="19">
        <v>56060.474000000002</v>
      </c>
      <c r="Q243" s="19">
        <v>61366.250999999997</v>
      </c>
      <c r="R243" s="19">
        <v>71942.282000000007</v>
      </c>
      <c r="S243" s="19">
        <v>82426.600000000006</v>
      </c>
      <c r="T243" s="19">
        <v>88781.585999999996</v>
      </c>
      <c r="U243" s="19">
        <v>92546.615000000005</v>
      </c>
      <c r="V243" s="19">
        <v>92179.084000000003</v>
      </c>
      <c r="W243" s="19">
        <v>84548.32</v>
      </c>
      <c r="X243" s="19">
        <v>73990.747000000003</v>
      </c>
      <c r="Y243" s="19">
        <v>62665.635000000002</v>
      </c>
      <c r="AA243" s="2">
        <f>IFERROR(INDEX('Holiday Schedule'!$D$3:$D$24,MATCH(A243,'Holiday Schedule'!$C$3:$C$24,0)),0)</f>
        <v>0</v>
      </c>
      <c r="AB243" s="2">
        <f t="shared" si="24"/>
        <v>5</v>
      </c>
      <c r="AC243" s="2">
        <f t="shared" si="25"/>
        <v>1140528.8400000001</v>
      </c>
      <c r="AD243" s="5">
        <f t="shared" si="26"/>
        <v>431395.58400000003</v>
      </c>
      <c r="AE243" s="5">
        <f t="shared" si="27"/>
        <v>1571924.4240000001</v>
      </c>
      <c r="AG243" s="2">
        <f t="shared" si="28"/>
        <v>8</v>
      </c>
      <c r="AH243" s="2">
        <f t="shared" si="29"/>
        <v>2024</v>
      </c>
      <c r="AJ243" s="5">
        <f t="shared" si="30"/>
        <v>92546.615000000005</v>
      </c>
      <c r="AK243" s="2">
        <f t="shared" si="31"/>
        <v>20</v>
      </c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BC243" s="5"/>
      <c r="BD243" s="5"/>
      <c r="BE243" s="5"/>
      <c r="BJ243" s="5"/>
    </row>
    <row r="244" spans="1:62" ht="15.75" x14ac:dyDescent="0.25">
      <c r="A244" s="18">
        <v>45527</v>
      </c>
      <c r="B244" s="19">
        <v>54792.976999999999</v>
      </c>
      <c r="C244" s="19">
        <v>50658.438999999998</v>
      </c>
      <c r="D244" s="19">
        <v>48309.940999999999</v>
      </c>
      <c r="E244" s="19">
        <v>48403.993999999999</v>
      </c>
      <c r="F244" s="19">
        <v>49133.163</v>
      </c>
      <c r="G244" s="19">
        <v>52130.190999999999</v>
      </c>
      <c r="H244" s="19">
        <v>60833.000999999997</v>
      </c>
      <c r="I244" s="19">
        <v>63656.803</v>
      </c>
      <c r="J244" s="19">
        <v>61509.512999999999</v>
      </c>
      <c r="K244" s="19">
        <v>64821.358</v>
      </c>
      <c r="L244" s="19">
        <v>63451.23</v>
      </c>
      <c r="M244" s="19">
        <v>62719.576000000001</v>
      </c>
      <c r="N244" s="19">
        <v>61701.146000000001</v>
      </c>
      <c r="O244" s="19">
        <v>57213.142</v>
      </c>
      <c r="P244" s="19">
        <v>56731.351999999999</v>
      </c>
      <c r="Q244" s="19">
        <v>59395.582999999999</v>
      </c>
      <c r="R244" s="19">
        <v>68323.327999999994</v>
      </c>
      <c r="S244" s="19">
        <v>81475.523000000001</v>
      </c>
      <c r="T244" s="19">
        <v>88394.679000000004</v>
      </c>
      <c r="U244" s="19">
        <v>93423.631999999998</v>
      </c>
      <c r="V244" s="19">
        <v>91795.294999999998</v>
      </c>
      <c r="W244" s="19">
        <v>85865.126999999993</v>
      </c>
      <c r="X244" s="19">
        <v>74784.222999999998</v>
      </c>
      <c r="Y244" s="19">
        <v>62763.262000000002</v>
      </c>
      <c r="AA244" s="2">
        <f>IFERROR(INDEX('Holiday Schedule'!$D$3:$D$24,MATCH(A244,'Holiday Schedule'!$C$3:$C$24,0)),0)</f>
        <v>0</v>
      </c>
      <c r="AB244" s="2">
        <f t="shared" si="24"/>
        <v>6</v>
      </c>
      <c r="AC244" s="2">
        <f t="shared" si="25"/>
        <v>1135261.51</v>
      </c>
      <c r="AD244" s="5">
        <f t="shared" si="26"/>
        <v>427024.96799999988</v>
      </c>
      <c r="AE244" s="5">
        <f t="shared" si="27"/>
        <v>1562286.4779999999</v>
      </c>
      <c r="AG244" s="2">
        <f t="shared" si="28"/>
        <v>8</v>
      </c>
      <c r="AH244" s="2">
        <f t="shared" si="29"/>
        <v>2024</v>
      </c>
      <c r="AJ244" s="5">
        <f t="shared" si="30"/>
        <v>93423.631999999998</v>
      </c>
      <c r="AK244" s="2">
        <f t="shared" si="31"/>
        <v>20</v>
      </c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BC244" s="5"/>
      <c r="BD244" s="5"/>
      <c r="BE244" s="5"/>
      <c r="BJ244" s="5"/>
    </row>
    <row r="245" spans="1:62" ht="15.75" x14ac:dyDescent="0.25">
      <c r="A245" s="18">
        <v>45528</v>
      </c>
      <c r="B245" s="19">
        <v>55447.076999999997</v>
      </c>
      <c r="C245" s="19">
        <v>51515.199999999997</v>
      </c>
      <c r="D245" s="19">
        <v>47938.949000000001</v>
      </c>
      <c r="E245" s="19">
        <v>47126.250999999997</v>
      </c>
      <c r="F245" s="19">
        <v>47525.858999999997</v>
      </c>
      <c r="G245" s="19">
        <v>49859.555999999997</v>
      </c>
      <c r="H245" s="19">
        <v>54553.974000000002</v>
      </c>
      <c r="I245" s="19">
        <v>59742.317999999999</v>
      </c>
      <c r="J245" s="19">
        <v>61404.103999999999</v>
      </c>
      <c r="K245" s="19">
        <v>62926.012000000002</v>
      </c>
      <c r="L245" s="19">
        <v>62455.686999999998</v>
      </c>
      <c r="M245" s="19">
        <v>60779.082999999999</v>
      </c>
      <c r="N245" s="19">
        <v>61126.652999999998</v>
      </c>
      <c r="O245" s="19">
        <v>59637.862000000001</v>
      </c>
      <c r="P245" s="19">
        <v>61004.35</v>
      </c>
      <c r="Q245" s="19">
        <v>65067.902000000002</v>
      </c>
      <c r="R245" s="19">
        <v>75591.823000000004</v>
      </c>
      <c r="S245" s="19">
        <v>88562.006999999998</v>
      </c>
      <c r="T245" s="19">
        <v>96534.516000000003</v>
      </c>
      <c r="U245" s="19">
        <v>101084.454</v>
      </c>
      <c r="V245" s="19">
        <v>98097.909</v>
      </c>
      <c r="W245" s="19">
        <v>89693.107999999993</v>
      </c>
      <c r="X245" s="19">
        <v>78838.345000000001</v>
      </c>
      <c r="Y245" s="19">
        <v>66609.78</v>
      </c>
      <c r="AA245" s="2">
        <f>IFERROR(INDEX('Holiday Schedule'!$D$3:$D$24,MATCH(A245,'Holiday Schedule'!$C$3:$C$24,0)),0)</f>
        <v>0</v>
      </c>
      <c r="AB245" s="2">
        <f t="shared" si="24"/>
        <v>7</v>
      </c>
      <c r="AC245" s="2">
        <f t="shared" si="25"/>
        <v>0</v>
      </c>
      <c r="AD245" s="5">
        <f t="shared" si="26"/>
        <v>1603122.7790000001</v>
      </c>
      <c r="AE245" s="5">
        <f t="shared" si="27"/>
        <v>1603122.7790000001</v>
      </c>
      <c r="AG245" s="2">
        <f t="shared" si="28"/>
        <v>8</v>
      </c>
      <c r="AH245" s="2">
        <f t="shared" si="29"/>
        <v>2024</v>
      </c>
      <c r="AJ245" s="5">
        <f t="shared" si="30"/>
        <v>101084.454</v>
      </c>
      <c r="AK245" s="2">
        <f t="shared" si="31"/>
        <v>20</v>
      </c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BC245" s="5"/>
      <c r="BD245" s="5"/>
      <c r="BE245" s="5"/>
      <c r="BJ245" s="5"/>
    </row>
    <row r="246" spans="1:62" ht="15.75" x14ac:dyDescent="0.25">
      <c r="A246" s="18">
        <v>45529</v>
      </c>
      <c r="B246" s="19">
        <v>58535.644999999997</v>
      </c>
      <c r="C246" s="19">
        <v>54208.817999999999</v>
      </c>
      <c r="D246" s="19">
        <v>51053.978000000003</v>
      </c>
      <c r="E246" s="19">
        <v>49562.919000000002</v>
      </c>
      <c r="F246" s="19">
        <v>49170.025000000001</v>
      </c>
      <c r="G246" s="19">
        <v>50618.135999999999</v>
      </c>
      <c r="H246" s="19">
        <v>54475.57</v>
      </c>
      <c r="I246" s="19">
        <v>60667.32</v>
      </c>
      <c r="J246" s="19">
        <v>62386.932999999997</v>
      </c>
      <c r="K246" s="19">
        <v>65451.767</v>
      </c>
      <c r="L246" s="19">
        <v>65226.675000000003</v>
      </c>
      <c r="M246" s="19">
        <v>63973.7</v>
      </c>
      <c r="N246" s="19">
        <v>65867.551999999996</v>
      </c>
      <c r="O246" s="19">
        <v>65085.64</v>
      </c>
      <c r="P246" s="19">
        <v>67000.138000000006</v>
      </c>
      <c r="Q246" s="19">
        <v>73118.09</v>
      </c>
      <c r="R246" s="19">
        <v>82089.501999999993</v>
      </c>
      <c r="S246" s="19">
        <v>93384.714999999997</v>
      </c>
      <c r="T246" s="19">
        <v>100262.019</v>
      </c>
      <c r="U246" s="19">
        <v>105466.058</v>
      </c>
      <c r="V246" s="19">
        <v>101471.63</v>
      </c>
      <c r="W246" s="19">
        <v>91474.622000000003</v>
      </c>
      <c r="X246" s="19">
        <v>79200.648000000001</v>
      </c>
      <c r="Y246" s="19">
        <v>67290.203999999998</v>
      </c>
      <c r="AA246" s="2">
        <f>IFERROR(INDEX('Holiday Schedule'!$D$3:$D$24,MATCH(A246,'Holiday Schedule'!$C$3:$C$24,0)),0)</f>
        <v>0</v>
      </c>
      <c r="AB246" s="2">
        <f t="shared" si="24"/>
        <v>1</v>
      </c>
      <c r="AC246" s="2">
        <f t="shared" si="25"/>
        <v>0</v>
      </c>
      <c r="AD246" s="5">
        <f t="shared" si="26"/>
        <v>1677042.304</v>
      </c>
      <c r="AE246" s="5">
        <f t="shared" si="27"/>
        <v>1677042.304</v>
      </c>
      <c r="AG246" s="2">
        <f t="shared" si="28"/>
        <v>8</v>
      </c>
      <c r="AH246" s="2">
        <f t="shared" si="29"/>
        <v>2024</v>
      </c>
      <c r="AJ246" s="5">
        <f t="shared" si="30"/>
        <v>105466.058</v>
      </c>
      <c r="AK246" s="2">
        <f t="shared" si="31"/>
        <v>20</v>
      </c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BC246" s="5"/>
      <c r="BD246" s="5"/>
      <c r="BE246" s="5"/>
      <c r="BJ246" s="5"/>
    </row>
    <row r="247" spans="1:62" ht="15.75" x14ac:dyDescent="0.25">
      <c r="A247" s="18">
        <v>45530</v>
      </c>
      <c r="B247" s="19">
        <v>58493.449000000001</v>
      </c>
      <c r="C247" s="19">
        <v>54696.144</v>
      </c>
      <c r="D247" s="19">
        <v>52033.012999999999</v>
      </c>
      <c r="E247" s="19">
        <v>51519.923000000003</v>
      </c>
      <c r="F247" s="19">
        <v>52704.771000000001</v>
      </c>
      <c r="G247" s="19">
        <v>56826.177000000003</v>
      </c>
      <c r="H247" s="19">
        <v>65265.913</v>
      </c>
      <c r="I247" s="19">
        <v>71699.243000000002</v>
      </c>
      <c r="J247" s="19">
        <v>72141.047000000006</v>
      </c>
      <c r="K247" s="19">
        <v>77030.305999999997</v>
      </c>
      <c r="L247" s="19">
        <v>72806.854000000007</v>
      </c>
      <c r="M247" s="19">
        <v>66041.716</v>
      </c>
      <c r="N247" s="19">
        <v>64858.824999999997</v>
      </c>
      <c r="O247" s="19">
        <v>65446.495000000003</v>
      </c>
      <c r="P247" s="19">
        <v>64012.853000000003</v>
      </c>
      <c r="Q247" s="19">
        <v>68304.885999999999</v>
      </c>
      <c r="R247" s="19">
        <v>79621.793000000005</v>
      </c>
      <c r="S247" s="19">
        <v>90827.073000000004</v>
      </c>
      <c r="T247" s="19">
        <v>98698.706999999995</v>
      </c>
      <c r="U247" s="19">
        <v>101702.527</v>
      </c>
      <c r="V247" s="19">
        <v>99063.739000000001</v>
      </c>
      <c r="W247" s="19">
        <v>89772.160000000003</v>
      </c>
      <c r="X247" s="19">
        <v>77967.928</v>
      </c>
      <c r="Y247" s="19">
        <v>64928.989000000001</v>
      </c>
      <c r="AA247" s="2">
        <f>IFERROR(INDEX('Holiday Schedule'!$D$3:$D$24,MATCH(A247,'Holiday Schedule'!$C$3:$C$24,0)),0)</f>
        <v>0</v>
      </c>
      <c r="AB247" s="2">
        <f t="shared" si="24"/>
        <v>2</v>
      </c>
      <c r="AC247" s="2">
        <f t="shared" si="25"/>
        <v>1259996.1520000002</v>
      </c>
      <c r="AD247" s="5">
        <f t="shared" si="26"/>
        <v>456468.37899999996</v>
      </c>
      <c r="AE247" s="5">
        <f t="shared" si="27"/>
        <v>1716464.5310000002</v>
      </c>
      <c r="AG247" s="2">
        <f t="shared" si="28"/>
        <v>8</v>
      </c>
      <c r="AH247" s="2">
        <f t="shared" si="29"/>
        <v>2024</v>
      </c>
      <c r="AJ247" s="5">
        <f t="shared" si="30"/>
        <v>101702.527</v>
      </c>
      <c r="AK247" s="2">
        <f t="shared" si="31"/>
        <v>20</v>
      </c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BC247" s="5"/>
      <c r="BD247" s="5"/>
      <c r="BE247" s="5"/>
      <c r="BJ247" s="5"/>
    </row>
    <row r="248" spans="1:62" ht="15.75" x14ac:dyDescent="0.25">
      <c r="A248" s="18">
        <v>45531</v>
      </c>
      <c r="B248" s="19">
        <v>57266.154000000002</v>
      </c>
      <c r="C248" s="19">
        <v>53148.870999999999</v>
      </c>
      <c r="D248" s="19">
        <v>50230.870999999999</v>
      </c>
      <c r="E248" s="19">
        <v>49606.392999999996</v>
      </c>
      <c r="F248" s="19">
        <v>50680.152999999998</v>
      </c>
      <c r="G248" s="19">
        <v>55149.684000000001</v>
      </c>
      <c r="H248" s="19">
        <v>62789.322</v>
      </c>
      <c r="I248" s="19">
        <v>67885.331999999995</v>
      </c>
      <c r="J248" s="19">
        <v>66086.764999999999</v>
      </c>
      <c r="K248" s="19">
        <v>67401.520999999993</v>
      </c>
      <c r="L248" s="19">
        <v>63961.485000000001</v>
      </c>
      <c r="M248" s="19">
        <v>63568.531000000003</v>
      </c>
      <c r="N248" s="19">
        <v>63422.165999999997</v>
      </c>
      <c r="O248" s="19">
        <v>62584.305</v>
      </c>
      <c r="P248" s="19">
        <v>62726.082999999999</v>
      </c>
      <c r="Q248" s="19">
        <v>68443.368000000002</v>
      </c>
      <c r="R248" s="19">
        <v>80252.710999999996</v>
      </c>
      <c r="S248" s="19">
        <v>91060.51</v>
      </c>
      <c r="T248" s="19">
        <v>100649.8</v>
      </c>
      <c r="U248" s="19">
        <v>104811.247</v>
      </c>
      <c r="V248" s="19">
        <v>101437.152</v>
      </c>
      <c r="W248" s="19">
        <v>91331.569000000003</v>
      </c>
      <c r="X248" s="19">
        <v>79927.842000000004</v>
      </c>
      <c r="Y248" s="19">
        <v>66561.467000000004</v>
      </c>
      <c r="AA248" s="2">
        <f>IFERROR(INDEX('Holiday Schedule'!$D$3:$D$24,MATCH(A248,'Holiday Schedule'!$C$3:$C$24,0)),0)</f>
        <v>0</v>
      </c>
      <c r="AB248" s="2">
        <f t="shared" si="24"/>
        <v>3</v>
      </c>
      <c r="AC248" s="2">
        <f t="shared" si="25"/>
        <v>1235550.3869999999</v>
      </c>
      <c r="AD248" s="5">
        <f t="shared" si="26"/>
        <v>445432.9149999998</v>
      </c>
      <c r="AE248" s="5">
        <f t="shared" si="27"/>
        <v>1680983.3019999997</v>
      </c>
      <c r="AG248" s="2">
        <f t="shared" si="28"/>
        <v>8</v>
      </c>
      <c r="AH248" s="2">
        <f t="shared" si="29"/>
        <v>2024</v>
      </c>
      <c r="AJ248" s="5">
        <f t="shared" si="30"/>
        <v>104811.247</v>
      </c>
      <c r="AK248" s="2">
        <f t="shared" si="31"/>
        <v>20</v>
      </c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BC248" s="5"/>
      <c r="BD248" s="5"/>
      <c r="BE248" s="5"/>
      <c r="BJ248" s="5"/>
    </row>
    <row r="249" spans="1:62" ht="15.75" x14ac:dyDescent="0.25">
      <c r="A249" s="18">
        <v>45532</v>
      </c>
      <c r="B249" s="19">
        <v>59174.909</v>
      </c>
      <c r="C249" s="19">
        <v>54854.739000000001</v>
      </c>
      <c r="D249" s="19">
        <v>52684.120999999999</v>
      </c>
      <c r="E249" s="19">
        <v>51468.521000000001</v>
      </c>
      <c r="F249" s="19">
        <v>53434.105000000003</v>
      </c>
      <c r="G249" s="19">
        <v>58095.684000000001</v>
      </c>
      <c r="H249" s="19">
        <v>68255.982000000004</v>
      </c>
      <c r="I249" s="19">
        <v>73108.081999999995</v>
      </c>
      <c r="J249" s="19">
        <v>72298.638999999996</v>
      </c>
      <c r="K249" s="19">
        <v>77681.646999999997</v>
      </c>
      <c r="L249" s="19">
        <v>76100.460999999996</v>
      </c>
      <c r="M249" s="19">
        <v>72325.001000000004</v>
      </c>
      <c r="N249" s="19">
        <v>69600.354000000007</v>
      </c>
      <c r="O249" s="19">
        <v>67421.755000000005</v>
      </c>
      <c r="P249" s="19">
        <v>63243.917000000001</v>
      </c>
      <c r="Q249" s="19">
        <v>64328.394999999997</v>
      </c>
      <c r="R249" s="19">
        <v>69772.198000000004</v>
      </c>
      <c r="S249" s="19">
        <v>83942.116999999998</v>
      </c>
      <c r="T249" s="19">
        <v>91198.804999999993</v>
      </c>
      <c r="U249" s="19">
        <v>96135.866999999998</v>
      </c>
      <c r="V249" s="19">
        <v>95518.698000000004</v>
      </c>
      <c r="W249" s="19">
        <v>85156.764999999999</v>
      </c>
      <c r="X249" s="19">
        <v>74102.744999999995</v>
      </c>
      <c r="Y249" s="19">
        <v>61157.936999999998</v>
      </c>
      <c r="AA249" s="2">
        <f>IFERROR(INDEX('Holiday Schedule'!$D$3:$D$24,MATCH(A249,'Holiday Schedule'!$C$3:$C$24,0)),0)</f>
        <v>0</v>
      </c>
      <c r="AB249" s="2">
        <f t="shared" si="24"/>
        <v>4</v>
      </c>
      <c r="AC249" s="2">
        <f t="shared" si="25"/>
        <v>1231935.4459999995</v>
      </c>
      <c r="AD249" s="5">
        <f t="shared" si="26"/>
        <v>459125.9980000006</v>
      </c>
      <c r="AE249" s="5">
        <f t="shared" si="27"/>
        <v>1691061.4440000001</v>
      </c>
      <c r="AG249" s="2">
        <f t="shared" si="28"/>
        <v>8</v>
      </c>
      <c r="AH249" s="2">
        <f t="shared" si="29"/>
        <v>2024</v>
      </c>
      <c r="AJ249" s="5">
        <f t="shared" si="30"/>
        <v>96135.866999999998</v>
      </c>
      <c r="AK249" s="2">
        <f t="shared" si="31"/>
        <v>20</v>
      </c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BC249" s="5"/>
      <c r="BD249" s="5"/>
      <c r="BE249" s="5"/>
      <c r="BJ249" s="5"/>
    </row>
    <row r="250" spans="1:62" ht="15.75" x14ac:dyDescent="0.25">
      <c r="A250" s="18">
        <v>45533</v>
      </c>
      <c r="B250" s="19">
        <v>51440.337</v>
      </c>
      <c r="C250" s="19">
        <v>50762.883000000002</v>
      </c>
      <c r="D250" s="19">
        <v>47509.544999999998</v>
      </c>
      <c r="E250" s="19">
        <v>46458.953999999998</v>
      </c>
      <c r="F250" s="19">
        <v>48292.482000000004</v>
      </c>
      <c r="G250" s="19">
        <v>52332.995999999999</v>
      </c>
      <c r="H250" s="19">
        <v>61884.993999999999</v>
      </c>
      <c r="I250" s="19">
        <v>64136.635000000002</v>
      </c>
      <c r="J250" s="19">
        <v>61560.483999999997</v>
      </c>
      <c r="K250" s="19">
        <v>61978.491999999998</v>
      </c>
      <c r="L250" s="19">
        <v>60334.271000000001</v>
      </c>
      <c r="M250" s="19">
        <v>58599.887999999999</v>
      </c>
      <c r="N250" s="19">
        <v>57752.860999999997</v>
      </c>
      <c r="O250" s="19">
        <v>54514.862999999998</v>
      </c>
      <c r="P250" s="19">
        <v>55402.313999999998</v>
      </c>
      <c r="Q250" s="19">
        <v>59798.680999999997</v>
      </c>
      <c r="R250" s="19">
        <v>69215.028000000006</v>
      </c>
      <c r="S250" s="19">
        <v>80840.945000000007</v>
      </c>
      <c r="T250" s="19">
        <v>88221.097999999998</v>
      </c>
      <c r="U250" s="19">
        <v>92380.72</v>
      </c>
      <c r="V250" s="19">
        <v>89449.415999999997</v>
      </c>
      <c r="W250" s="19">
        <v>81659.937999999995</v>
      </c>
      <c r="X250" s="19">
        <v>71165.392000000007</v>
      </c>
      <c r="Y250" s="19">
        <v>58731.192000000003</v>
      </c>
      <c r="AA250" s="2">
        <f>IFERROR(INDEX('Holiday Schedule'!$D$3:$D$24,MATCH(A250,'Holiday Schedule'!$C$3:$C$24,0)),0)</f>
        <v>0</v>
      </c>
      <c r="AB250" s="2">
        <f t="shared" si="24"/>
        <v>5</v>
      </c>
      <c r="AC250" s="2">
        <f t="shared" si="25"/>
        <v>1107011.0260000001</v>
      </c>
      <c r="AD250" s="5">
        <f t="shared" si="26"/>
        <v>417413.38300000015</v>
      </c>
      <c r="AE250" s="5">
        <f t="shared" si="27"/>
        <v>1524424.4090000002</v>
      </c>
      <c r="AG250" s="2">
        <f t="shared" si="28"/>
        <v>8</v>
      </c>
      <c r="AH250" s="2">
        <f t="shared" si="29"/>
        <v>2024</v>
      </c>
      <c r="AJ250" s="5">
        <f t="shared" si="30"/>
        <v>92380.72</v>
      </c>
      <c r="AK250" s="2">
        <f t="shared" si="31"/>
        <v>20</v>
      </c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BC250" s="5"/>
      <c r="BD250" s="5"/>
      <c r="BE250" s="5"/>
      <c r="BJ250" s="5"/>
    </row>
    <row r="251" spans="1:62" ht="15.75" x14ac:dyDescent="0.25">
      <c r="A251" s="18">
        <v>45534</v>
      </c>
      <c r="B251" s="19">
        <v>51583.175000000003</v>
      </c>
      <c r="C251" s="19">
        <v>48198.828000000001</v>
      </c>
      <c r="D251" s="19">
        <v>45854.305</v>
      </c>
      <c r="E251" s="19">
        <v>45586.290999999997</v>
      </c>
      <c r="F251" s="19">
        <v>47346.701999999997</v>
      </c>
      <c r="G251" s="19">
        <v>51134.186999999998</v>
      </c>
      <c r="H251" s="19">
        <v>59569.313000000002</v>
      </c>
      <c r="I251" s="19">
        <v>63697.129000000001</v>
      </c>
      <c r="J251" s="19">
        <v>61668.525999999998</v>
      </c>
      <c r="K251" s="19">
        <v>63533.745000000003</v>
      </c>
      <c r="L251" s="19">
        <v>61582.010999999999</v>
      </c>
      <c r="M251" s="19">
        <v>59309.156000000003</v>
      </c>
      <c r="N251" s="19">
        <v>58577.243999999999</v>
      </c>
      <c r="O251" s="19">
        <v>54200.807999999997</v>
      </c>
      <c r="P251" s="19">
        <v>55180.351999999999</v>
      </c>
      <c r="Q251" s="19">
        <v>58882.101000000002</v>
      </c>
      <c r="R251" s="19">
        <v>68121.394</v>
      </c>
      <c r="S251" s="19">
        <v>79098.86</v>
      </c>
      <c r="T251" s="19">
        <v>84381.798999999999</v>
      </c>
      <c r="U251" s="19">
        <v>87824.906000000003</v>
      </c>
      <c r="V251" s="19">
        <v>86786.994999999995</v>
      </c>
      <c r="W251" s="19">
        <v>81093.853000000003</v>
      </c>
      <c r="X251" s="19">
        <v>71331.438999999998</v>
      </c>
      <c r="Y251" s="19">
        <v>59453.154000000002</v>
      </c>
      <c r="AA251" s="2">
        <f>IFERROR(INDEX('Holiday Schedule'!$D$3:$D$24,MATCH(A251,'Holiday Schedule'!$C$3:$C$24,0)),0)</f>
        <v>0</v>
      </c>
      <c r="AB251" s="2">
        <f t="shared" si="24"/>
        <v>6</v>
      </c>
      <c r="AC251" s="2">
        <f t="shared" si="25"/>
        <v>1095270.318</v>
      </c>
      <c r="AD251" s="5">
        <f t="shared" si="26"/>
        <v>408725.95500000031</v>
      </c>
      <c r="AE251" s="5">
        <f t="shared" si="27"/>
        <v>1503996.2730000003</v>
      </c>
      <c r="AG251" s="2">
        <f t="shared" si="28"/>
        <v>8</v>
      </c>
      <c r="AH251" s="2">
        <f t="shared" si="29"/>
        <v>2024</v>
      </c>
      <c r="AJ251" s="5">
        <f t="shared" si="30"/>
        <v>87824.906000000003</v>
      </c>
      <c r="AK251" s="2">
        <f t="shared" si="31"/>
        <v>20</v>
      </c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BC251" s="5"/>
      <c r="BD251" s="5"/>
      <c r="BE251" s="5"/>
      <c r="BJ251" s="5"/>
    </row>
    <row r="252" spans="1:62" ht="15.75" x14ac:dyDescent="0.25">
      <c r="A252" s="18">
        <v>45535</v>
      </c>
      <c r="B252" s="54">
        <v>53362.18</v>
      </c>
      <c r="C252" s="54">
        <v>49811.137000000002</v>
      </c>
      <c r="D252" s="54">
        <v>47264.671000000002</v>
      </c>
      <c r="E252" s="54">
        <v>45839.995000000003</v>
      </c>
      <c r="F252" s="54">
        <v>46364.142</v>
      </c>
      <c r="G252" s="54">
        <v>48883.462</v>
      </c>
      <c r="H252" s="54">
        <v>53587.411999999997</v>
      </c>
      <c r="I252" s="54">
        <v>60449.881999999998</v>
      </c>
      <c r="J252" s="54">
        <v>65103.464</v>
      </c>
      <c r="K252" s="54">
        <v>69332.672000000006</v>
      </c>
      <c r="L252" s="54">
        <v>67575.736999999994</v>
      </c>
      <c r="M252" s="54">
        <v>65678.975000000006</v>
      </c>
      <c r="N252" s="54">
        <v>63967.285000000003</v>
      </c>
      <c r="O252" s="54">
        <v>60381.576999999997</v>
      </c>
      <c r="P252" s="54">
        <v>61981.599999999999</v>
      </c>
      <c r="Q252" s="54">
        <v>64509.561999999998</v>
      </c>
      <c r="R252" s="54">
        <v>71447.167000000001</v>
      </c>
      <c r="S252" s="54">
        <v>80338.797999999995</v>
      </c>
      <c r="T252" s="54">
        <v>84854.308999999994</v>
      </c>
      <c r="U252" s="54">
        <v>90209.721000000005</v>
      </c>
      <c r="V252" s="54">
        <v>88712.614000000001</v>
      </c>
      <c r="W252" s="54">
        <v>80950.937999999995</v>
      </c>
      <c r="X252" s="54">
        <v>71915.156000000003</v>
      </c>
      <c r="Y252" s="54">
        <v>62120.86</v>
      </c>
      <c r="AA252" s="2">
        <f>IFERROR(INDEX('Holiday Schedule'!$D$3:$D$24,MATCH(A252,'Holiday Schedule'!$C$3:$C$24,0)),0)</f>
        <v>0</v>
      </c>
      <c r="AB252" s="2">
        <f t="shared" si="24"/>
        <v>7</v>
      </c>
      <c r="AC252" s="2">
        <f t="shared" si="25"/>
        <v>0</v>
      </c>
      <c r="AD252" s="5">
        <f t="shared" si="26"/>
        <v>1554643.3160000001</v>
      </c>
      <c r="AE252" s="5">
        <f t="shared" si="27"/>
        <v>1554643.3160000001</v>
      </c>
      <c r="AG252" s="2">
        <f t="shared" si="28"/>
        <v>8</v>
      </c>
      <c r="AH252" s="2">
        <f t="shared" si="29"/>
        <v>2024</v>
      </c>
      <c r="AJ252" s="5">
        <f t="shared" si="30"/>
        <v>90209.721000000005</v>
      </c>
      <c r="AK252" s="2">
        <f t="shared" si="31"/>
        <v>20</v>
      </c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BC252" s="5"/>
      <c r="BD252" s="5"/>
      <c r="BE252" s="5"/>
      <c r="BJ252" s="5"/>
    </row>
    <row r="253" spans="1:62" ht="15.75" x14ac:dyDescent="0.25">
      <c r="A253" s="18">
        <v>45536</v>
      </c>
      <c r="B253" s="54">
        <v>53139.728000000003</v>
      </c>
      <c r="C253" s="54">
        <v>49200.250999999997</v>
      </c>
      <c r="D253" s="54">
        <v>48007.711000000003</v>
      </c>
      <c r="E253" s="54">
        <v>47052.171000000002</v>
      </c>
      <c r="F253" s="54">
        <v>47321.656000000003</v>
      </c>
      <c r="G253" s="54">
        <v>50948.669000000002</v>
      </c>
      <c r="H253" s="54">
        <v>60374.375</v>
      </c>
      <c r="I253" s="54">
        <v>68524.960000000006</v>
      </c>
      <c r="J253" s="54">
        <v>72328.941999999995</v>
      </c>
      <c r="K253" s="54">
        <v>75891.233999999997</v>
      </c>
      <c r="L253" s="54">
        <v>75687.315000000002</v>
      </c>
      <c r="M253" s="54">
        <v>72707.648000000001</v>
      </c>
      <c r="N253" s="54">
        <v>68898.904999999999</v>
      </c>
      <c r="O253" s="54">
        <v>64750.7</v>
      </c>
      <c r="P253" s="54">
        <v>65303.182000000001</v>
      </c>
      <c r="Q253" s="54">
        <v>70245.184999999998</v>
      </c>
      <c r="R253" s="54">
        <v>79648.410999999993</v>
      </c>
      <c r="S253" s="54">
        <v>92985.923999999999</v>
      </c>
      <c r="T253" s="54">
        <v>100143.557</v>
      </c>
      <c r="U253" s="54">
        <v>102538.50199999999</v>
      </c>
      <c r="V253" s="54">
        <v>95741.885999999999</v>
      </c>
      <c r="W253" s="54">
        <v>85199.974000000002</v>
      </c>
      <c r="X253" s="54">
        <v>76376.145999999993</v>
      </c>
      <c r="Y253" s="54">
        <v>63681.37</v>
      </c>
      <c r="AA253" s="2">
        <f>IFERROR(INDEX('Holiday Schedule'!$D$3:$D$24,MATCH(A253,'Holiday Schedule'!$C$3:$C$24,0)),0)</f>
        <v>0</v>
      </c>
      <c r="AB253" s="2">
        <f t="shared" si="24"/>
        <v>1</v>
      </c>
      <c r="AC253" s="2">
        <f t="shared" si="25"/>
        <v>0</v>
      </c>
      <c r="AD253" s="5">
        <f t="shared" si="26"/>
        <v>1686698.4020000002</v>
      </c>
      <c r="AE253" s="5">
        <f t="shared" si="27"/>
        <v>1686698.4020000002</v>
      </c>
      <c r="AG253" s="2">
        <f t="shared" si="28"/>
        <v>9</v>
      </c>
      <c r="AH253" s="2">
        <f t="shared" si="29"/>
        <v>2024</v>
      </c>
      <c r="AJ253" s="5">
        <f t="shared" si="30"/>
        <v>102538.50199999999</v>
      </c>
      <c r="AK253" s="2">
        <f t="shared" si="31"/>
        <v>20</v>
      </c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BC253" s="5"/>
      <c r="BD253" s="5"/>
      <c r="BE253" s="5"/>
      <c r="BJ253" s="5"/>
    </row>
    <row r="254" spans="1:62" ht="15.75" x14ac:dyDescent="0.25">
      <c r="A254" s="18">
        <v>45537</v>
      </c>
      <c r="B254" s="54">
        <v>57180.781000000003</v>
      </c>
      <c r="C254" s="54">
        <v>52085.114000000001</v>
      </c>
      <c r="D254" s="54">
        <v>49878.035000000003</v>
      </c>
      <c r="E254" s="54">
        <v>48227.368999999999</v>
      </c>
      <c r="F254" s="54">
        <v>49720.576999999997</v>
      </c>
      <c r="G254" s="54">
        <v>51579.025999999998</v>
      </c>
      <c r="H254" s="54">
        <v>60843.133999999998</v>
      </c>
      <c r="I254" s="54">
        <v>64698.357000000004</v>
      </c>
      <c r="J254" s="54">
        <v>65356.476000000002</v>
      </c>
      <c r="K254" s="54">
        <v>65519.605000000003</v>
      </c>
      <c r="L254" s="54">
        <v>64789.74</v>
      </c>
      <c r="M254" s="54">
        <v>63029.444000000003</v>
      </c>
      <c r="N254" s="54">
        <v>60491.754000000001</v>
      </c>
      <c r="O254" s="54">
        <v>59297.444000000003</v>
      </c>
      <c r="P254" s="54">
        <v>58327.375</v>
      </c>
      <c r="Q254" s="54">
        <v>65932.145999999993</v>
      </c>
      <c r="R254" s="54">
        <v>74795.740999999995</v>
      </c>
      <c r="S254" s="54">
        <v>87369.414000000004</v>
      </c>
      <c r="T254" s="54">
        <v>94959.285999999993</v>
      </c>
      <c r="U254" s="54">
        <v>98238.036999999997</v>
      </c>
      <c r="V254" s="54">
        <v>90214.466</v>
      </c>
      <c r="W254" s="54">
        <v>78352.085000000006</v>
      </c>
      <c r="X254" s="54">
        <v>66115.144</v>
      </c>
      <c r="Y254" s="54">
        <v>55042.006999999998</v>
      </c>
      <c r="AA254" s="2">
        <f>IFERROR(INDEX('Holiday Schedule'!$D$3:$D$24,MATCH(A254,'Holiday Schedule'!$C$3:$C$24,0)),0)</f>
        <v>1</v>
      </c>
      <c r="AB254" s="2">
        <f t="shared" si="24"/>
        <v>2</v>
      </c>
      <c r="AC254" s="2">
        <f t="shared" si="25"/>
        <v>0</v>
      </c>
      <c r="AD254" s="5">
        <f t="shared" si="26"/>
        <v>1582042.5570000003</v>
      </c>
      <c r="AE254" s="5">
        <f t="shared" si="27"/>
        <v>1582042.5570000003</v>
      </c>
      <c r="AG254" s="2">
        <f t="shared" si="28"/>
        <v>9</v>
      </c>
      <c r="AH254" s="2">
        <f t="shared" si="29"/>
        <v>2024</v>
      </c>
      <c r="AJ254" s="5">
        <f t="shared" si="30"/>
        <v>98238.036999999997</v>
      </c>
      <c r="AK254" s="2">
        <f t="shared" si="31"/>
        <v>20</v>
      </c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BC254" s="5"/>
      <c r="BD254" s="5"/>
      <c r="BE254" s="5"/>
      <c r="BJ254" s="5"/>
    </row>
    <row r="255" spans="1:62" ht="15.75" x14ac:dyDescent="0.25">
      <c r="A255" s="18">
        <v>45538</v>
      </c>
      <c r="B255" s="54">
        <v>49065.504000000001</v>
      </c>
      <c r="C255" s="54">
        <v>45507.351999999999</v>
      </c>
      <c r="D255" s="54">
        <v>43736.351000000002</v>
      </c>
      <c r="E255" s="54">
        <v>43749.748</v>
      </c>
      <c r="F255" s="54">
        <v>45920.822</v>
      </c>
      <c r="G255" s="54">
        <v>52428.656999999999</v>
      </c>
      <c r="H255" s="54">
        <v>68558.021999999997</v>
      </c>
      <c r="I255" s="54">
        <v>70163.914999999994</v>
      </c>
      <c r="J255" s="54">
        <v>63886.783000000003</v>
      </c>
      <c r="K255" s="54">
        <v>59353.525999999998</v>
      </c>
      <c r="L255" s="54">
        <v>56600.595999999998</v>
      </c>
      <c r="M255" s="54">
        <v>53932.059000000001</v>
      </c>
      <c r="N255" s="54">
        <v>52622.171000000002</v>
      </c>
      <c r="O255" s="54">
        <v>50113.714</v>
      </c>
      <c r="P255" s="54">
        <v>50788.4</v>
      </c>
      <c r="Q255" s="54">
        <v>55020.241999999998</v>
      </c>
      <c r="R255" s="54">
        <v>66632.706999999995</v>
      </c>
      <c r="S255" s="54">
        <v>80585.837</v>
      </c>
      <c r="T255" s="54">
        <v>89049.134999999995</v>
      </c>
      <c r="U255" s="54">
        <v>92874.471999999994</v>
      </c>
      <c r="V255" s="54">
        <v>86879.258000000002</v>
      </c>
      <c r="W255" s="54">
        <v>76090.491999999998</v>
      </c>
      <c r="X255" s="54">
        <v>64791.275000000001</v>
      </c>
      <c r="Y255" s="54">
        <v>54368.836000000003</v>
      </c>
      <c r="AA255" s="2">
        <f>IFERROR(INDEX('Holiday Schedule'!$D$3:$D$24,MATCH(A255,'Holiday Schedule'!$C$3:$C$24,0)),0)</f>
        <v>0</v>
      </c>
      <c r="AB255" s="2">
        <f t="shared" si="24"/>
        <v>3</v>
      </c>
      <c r="AC255" s="2">
        <f t="shared" si="25"/>
        <v>1069384.5819999999</v>
      </c>
      <c r="AD255" s="5">
        <f t="shared" si="26"/>
        <v>403335.2919999999</v>
      </c>
      <c r="AE255" s="5">
        <f t="shared" si="27"/>
        <v>1472719.8739999998</v>
      </c>
      <c r="AG255" s="2">
        <f t="shared" si="28"/>
        <v>9</v>
      </c>
      <c r="AH255" s="2">
        <f t="shared" si="29"/>
        <v>2024</v>
      </c>
      <c r="AJ255" s="5">
        <f t="shared" si="30"/>
        <v>92874.471999999994</v>
      </c>
      <c r="AK255" s="2">
        <f t="shared" si="31"/>
        <v>20</v>
      </c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BC255" s="5"/>
      <c r="BD255" s="5"/>
      <c r="BE255" s="5"/>
      <c r="BJ255" s="5"/>
    </row>
    <row r="256" spans="1:62" ht="15.75" x14ac:dyDescent="0.25">
      <c r="A256" s="18">
        <v>45539</v>
      </c>
      <c r="B256" s="54">
        <v>47992.983999999997</v>
      </c>
      <c r="C256" s="54">
        <v>44943.146999999997</v>
      </c>
      <c r="D256" s="54">
        <v>43249.548000000003</v>
      </c>
      <c r="E256" s="54">
        <v>43261.489000000001</v>
      </c>
      <c r="F256" s="54">
        <v>45640.351999999999</v>
      </c>
      <c r="G256" s="54">
        <v>52473.125999999997</v>
      </c>
      <c r="H256" s="54">
        <v>68266.328999999998</v>
      </c>
      <c r="I256" s="54">
        <v>69454.377999999997</v>
      </c>
      <c r="J256" s="54">
        <v>63926.589</v>
      </c>
      <c r="K256" s="54">
        <v>60913.686999999998</v>
      </c>
      <c r="L256" s="54">
        <v>58537.639000000003</v>
      </c>
      <c r="M256" s="54">
        <v>56553.925999999999</v>
      </c>
      <c r="N256" s="54">
        <v>55720.28</v>
      </c>
      <c r="O256" s="54">
        <v>55042.506999999998</v>
      </c>
      <c r="P256" s="54">
        <v>56284.663999999997</v>
      </c>
      <c r="Q256" s="54">
        <v>62242.845999999998</v>
      </c>
      <c r="R256" s="54">
        <v>74333.906000000003</v>
      </c>
      <c r="S256" s="54">
        <v>87110.274999999994</v>
      </c>
      <c r="T256" s="54">
        <v>95423.770999999993</v>
      </c>
      <c r="U256" s="54">
        <v>98392.335000000006</v>
      </c>
      <c r="V256" s="54">
        <v>92776.517000000007</v>
      </c>
      <c r="W256" s="54">
        <v>80951.543000000005</v>
      </c>
      <c r="X256" s="54">
        <v>69976.596000000005</v>
      </c>
      <c r="Y256" s="54">
        <v>57904.788</v>
      </c>
      <c r="AA256" s="2">
        <f>IFERROR(INDEX('Holiday Schedule'!$D$3:$D$24,MATCH(A256,'Holiday Schedule'!$C$3:$C$24,0)),0)</f>
        <v>0</v>
      </c>
      <c r="AB256" s="2">
        <f t="shared" si="24"/>
        <v>4</v>
      </c>
      <c r="AC256" s="2">
        <f t="shared" si="25"/>
        <v>1137641.4589999998</v>
      </c>
      <c r="AD256" s="5">
        <f t="shared" si="26"/>
        <v>403731.76300000004</v>
      </c>
      <c r="AE256" s="5">
        <f t="shared" si="27"/>
        <v>1541373.2219999998</v>
      </c>
      <c r="AG256" s="2">
        <f t="shared" si="28"/>
        <v>9</v>
      </c>
      <c r="AH256" s="2">
        <f t="shared" si="29"/>
        <v>2024</v>
      </c>
      <c r="AJ256" s="5">
        <f t="shared" si="30"/>
        <v>98392.335000000006</v>
      </c>
      <c r="AK256" s="2">
        <f t="shared" si="31"/>
        <v>20</v>
      </c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BC256" s="5"/>
      <c r="BD256" s="5"/>
      <c r="BE256" s="5"/>
      <c r="BJ256" s="5"/>
    </row>
    <row r="257" spans="1:62" ht="15.75" x14ac:dyDescent="0.25">
      <c r="A257" s="18">
        <v>45540</v>
      </c>
      <c r="B257" s="54">
        <v>51072.436000000002</v>
      </c>
      <c r="C257" s="54">
        <v>47395.432999999997</v>
      </c>
      <c r="D257" s="54">
        <v>45317.766000000003</v>
      </c>
      <c r="E257" s="54">
        <v>45139.036</v>
      </c>
      <c r="F257" s="54">
        <v>46706.163</v>
      </c>
      <c r="G257" s="54">
        <v>53116.754000000001</v>
      </c>
      <c r="H257" s="54">
        <v>68504.974000000002</v>
      </c>
      <c r="I257" s="54">
        <v>70632.827000000005</v>
      </c>
      <c r="J257" s="54">
        <v>65879.876999999993</v>
      </c>
      <c r="K257" s="54">
        <v>63009.788999999997</v>
      </c>
      <c r="L257" s="54">
        <v>61203.896000000001</v>
      </c>
      <c r="M257" s="54">
        <v>60059.057999999997</v>
      </c>
      <c r="N257" s="54">
        <v>59169.807000000001</v>
      </c>
      <c r="O257" s="54">
        <v>58572.338000000003</v>
      </c>
      <c r="P257" s="54">
        <v>58621.345999999998</v>
      </c>
      <c r="Q257" s="54">
        <v>62858.226999999999</v>
      </c>
      <c r="R257" s="54">
        <v>74145.035000000003</v>
      </c>
      <c r="S257" s="54">
        <v>87557.002999999997</v>
      </c>
      <c r="T257" s="54">
        <v>93607.017000000007</v>
      </c>
      <c r="U257" s="54">
        <v>97102.615999999995</v>
      </c>
      <c r="V257" s="54">
        <v>90396.28</v>
      </c>
      <c r="W257" s="54">
        <v>78425.428</v>
      </c>
      <c r="X257" s="54">
        <v>68496.244999999995</v>
      </c>
      <c r="Y257" s="54">
        <v>56892.328999999998</v>
      </c>
      <c r="AA257" s="2">
        <f>IFERROR(INDEX('Holiday Schedule'!$D$3:$D$24,MATCH(A257,'Holiday Schedule'!$C$3:$C$24,0)),0)</f>
        <v>0</v>
      </c>
      <c r="AB257" s="2">
        <f t="shared" si="24"/>
        <v>5</v>
      </c>
      <c r="AC257" s="2">
        <f t="shared" si="25"/>
        <v>1149736.7889999999</v>
      </c>
      <c r="AD257" s="5">
        <f t="shared" si="26"/>
        <v>414144.89099999983</v>
      </c>
      <c r="AE257" s="5">
        <f t="shared" si="27"/>
        <v>1563881.6799999997</v>
      </c>
      <c r="AG257" s="2">
        <f t="shared" si="28"/>
        <v>9</v>
      </c>
      <c r="AH257" s="2">
        <f t="shared" si="29"/>
        <v>2024</v>
      </c>
      <c r="AJ257" s="5">
        <f t="shared" si="30"/>
        <v>97102.615999999995</v>
      </c>
      <c r="AK257" s="2">
        <f t="shared" si="31"/>
        <v>20</v>
      </c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BC257" s="5"/>
      <c r="BD257" s="5"/>
      <c r="BE257" s="5"/>
      <c r="BJ257" s="5"/>
    </row>
    <row r="258" spans="1:62" ht="15.75" x14ac:dyDescent="0.25">
      <c r="A258" s="18">
        <v>45541</v>
      </c>
      <c r="B258" s="54">
        <v>49713.985000000001</v>
      </c>
      <c r="C258" s="54">
        <v>46623.972000000002</v>
      </c>
      <c r="D258" s="54">
        <v>44662.747000000003</v>
      </c>
      <c r="E258" s="54">
        <v>44520.66</v>
      </c>
      <c r="F258" s="54">
        <v>45676.716</v>
      </c>
      <c r="G258" s="54">
        <v>52336.116000000002</v>
      </c>
      <c r="H258" s="54">
        <v>67545.527000000002</v>
      </c>
      <c r="I258" s="54">
        <v>70650.06</v>
      </c>
      <c r="J258" s="54">
        <v>66038.335000000006</v>
      </c>
      <c r="K258" s="54">
        <v>64489.307999999997</v>
      </c>
      <c r="L258" s="54">
        <v>62050.260999999999</v>
      </c>
      <c r="M258" s="54">
        <v>59343.862000000001</v>
      </c>
      <c r="N258" s="54">
        <v>56900.735000000001</v>
      </c>
      <c r="O258" s="54">
        <v>57172.785000000003</v>
      </c>
      <c r="P258" s="54">
        <v>56189.122000000003</v>
      </c>
      <c r="Q258" s="54">
        <v>60852.955000000002</v>
      </c>
      <c r="R258" s="54">
        <v>69532.487999999998</v>
      </c>
      <c r="S258" s="54">
        <v>78949.289000000004</v>
      </c>
      <c r="T258" s="54">
        <v>86588.73</v>
      </c>
      <c r="U258" s="54">
        <v>89984.892999999996</v>
      </c>
      <c r="V258" s="54">
        <v>85853.108999999997</v>
      </c>
      <c r="W258" s="54">
        <v>76027.521999999997</v>
      </c>
      <c r="X258" s="54">
        <v>66926.509999999995</v>
      </c>
      <c r="Y258" s="54">
        <v>56585.735999999997</v>
      </c>
      <c r="AA258" s="2">
        <f>IFERROR(INDEX('Holiday Schedule'!$D$3:$D$24,MATCH(A258,'Holiday Schedule'!$C$3:$C$24,0)),0)</f>
        <v>0</v>
      </c>
      <c r="AB258" s="2">
        <f t="shared" si="24"/>
        <v>6</v>
      </c>
      <c r="AC258" s="2">
        <f t="shared" si="25"/>
        <v>1107549.9639999999</v>
      </c>
      <c r="AD258" s="5">
        <f t="shared" si="26"/>
        <v>407665.4589999998</v>
      </c>
      <c r="AE258" s="5">
        <f t="shared" si="27"/>
        <v>1515215.4229999997</v>
      </c>
      <c r="AG258" s="2">
        <f t="shared" si="28"/>
        <v>9</v>
      </c>
      <c r="AH258" s="2">
        <f t="shared" si="29"/>
        <v>2024</v>
      </c>
      <c r="AJ258" s="5">
        <f t="shared" si="30"/>
        <v>89984.892999999996</v>
      </c>
      <c r="AK258" s="2">
        <f t="shared" si="31"/>
        <v>20</v>
      </c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BC258" s="5"/>
      <c r="BD258" s="5"/>
      <c r="BE258" s="5"/>
      <c r="BJ258" s="5"/>
    </row>
    <row r="259" spans="1:62" ht="15.75" x14ac:dyDescent="0.25">
      <c r="A259" s="18">
        <v>45542</v>
      </c>
      <c r="B259" s="54">
        <v>50579.436000000002</v>
      </c>
      <c r="C259" s="54">
        <v>46909.593999999997</v>
      </c>
      <c r="D259" s="54">
        <v>44964.75</v>
      </c>
      <c r="E259" s="54">
        <v>43715.22</v>
      </c>
      <c r="F259" s="54">
        <v>46028.349000000002</v>
      </c>
      <c r="G259" s="54">
        <v>48079.1</v>
      </c>
      <c r="H259" s="54">
        <v>59040.154999999999</v>
      </c>
      <c r="I259" s="54">
        <v>64282.402000000002</v>
      </c>
      <c r="J259" s="54">
        <v>68799.459000000003</v>
      </c>
      <c r="K259" s="54">
        <v>70639.95</v>
      </c>
      <c r="L259" s="54">
        <v>70079.235000000001</v>
      </c>
      <c r="M259" s="54">
        <v>68415.615000000005</v>
      </c>
      <c r="N259" s="54">
        <v>64523.319000000003</v>
      </c>
      <c r="O259" s="54">
        <v>61486.415000000001</v>
      </c>
      <c r="P259" s="54">
        <v>62157.302000000003</v>
      </c>
      <c r="Q259" s="54">
        <v>65462.567000000003</v>
      </c>
      <c r="R259" s="54">
        <v>71697.168999999994</v>
      </c>
      <c r="S259" s="54">
        <v>81763.466</v>
      </c>
      <c r="T259" s="54">
        <v>87576.812999999995</v>
      </c>
      <c r="U259" s="54">
        <v>91096.620999999999</v>
      </c>
      <c r="V259" s="54">
        <v>84730.566000000006</v>
      </c>
      <c r="W259" s="54">
        <v>76330.392000000007</v>
      </c>
      <c r="X259" s="54">
        <v>66359.991999999998</v>
      </c>
      <c r="Y259" s="54">
        <v>57456.747000000003</v>
      </c>
      <c r="AA259" s="2">
        <f>IFERROR(INDEX('Holiday Schedule'!$D$3:$D$24,MATCH(A259,'Holiday Schedule'!$C$3:$C$24,0)),0)</f>
        <v>0</v>
      </c>
      <c r="AB259" s="2">
        <f t="shared" si="24"/>
        <v>7</v>
      </c>
      <c r="AC259" s="2">
        <f t="shared" si="25"/>
        <v>0</v>
      </c>
      <c r="AD259" s="5">
        <f t="shared" si="26"/>
        <v>1552174.6340000003</v>
      </c>
      <c r="AE259" s="5">
        <f t="shared" si="27"/>
        <v>1552174.6340000003</v>
      </c>
      <c r="AG259" s="2">
        <f t="shared" si="28"/>
        <v>9</v>
      </c>
      <c r="AH259" s="2">
        <f t="shared" si="29"/>
        <v>2024</v>
      </c>
      <c r="AJ259" s="5">
        <f t="shared" si="30"/>
        <v>91096.620999999999</v>
      </c>
      <c r="AK259" s="2">
        <f t="shared" si="31"/>
        <v>20</v>
      </c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BC259" s="5"/>
      <c r="BD259" s="5"/>
      <c r="BE259" s="5"/>
      <c r="BJ259" s="5"/>
    </row>
    <row r="260" spans="1:62" ht="15.75" x14ac:dyDescent="0.25">
      <c r="A260" s="18">
        <v>45543</v>
      </c>
      <c r="B260" s="54">
        <v>50416.3</v>
      </c>
      <c r="C260" s="54">
        <v>47859.195</v>
      </c>
      <c r="D260" s="54">
        <v>45677.625999999997</v>
      </c>
      <c r="E260" s="54">
        <v>45077.144</v>
      </c>
      <c r="F260" s="54">
        <v>45515.021000000001</v>
      </c>
      <c r="G260" s="54">
        <v>47886.194000000003</v>
      </c>
      <c r="H260" s="54">
        <v>56878.135000000002</v>
      </c>
      <c r="I260" s="54">
        <v>61899.599000000002</v>
      </c>
      <c r="J260" s="54">
        <v>62117.874000000003</v>
      </c>
      <c r="K260" s="54">
        <v>63365.012000000002</v>
      </c>
      <c r="L260" s="54">
        <v>62162.841</v>
      </c>
      <c r="M260" s="54">
        <v>61226.569000000003</v>
      </c>
      <c r="N260" s="54">
        <v>57637.453000000001</v>
      </c>
      <c r="O260" s="54">
        <v>54927.832999999999</v>
      </c>
      <c r="P260" s="54">
        <v>56548.546999999999</v>
      </c>
      <c r="Q260" s="54">
        <v>59563.892</v>
      </c>
      <c r="R260" s="54">
        <v>70372.115999999995</v>
      </c>
      <c r="S260" s="54">
        <v>82715.885999999999</v>
      </c>
      <c r="T260" s="54">
        <v>90030.028000000006</v>
      </c>
      <c r="U260" s="54">
        <v>93621.995999999999</v>
      </c>
      <c r="V260" s="54">
        <v>87434.534</v>
      </c>
      <c r="W260" s="54">
        <v>74770.197</v>
      </c>
      <c r="X260" s="54">
        <v>64423.574999999997</v>
      </c>
      <c r="Y260" s="54">
        <v>53381.51</v>
      </c>
      <c r="AA260" s="2">
        <f>IFERROR(INDEX('Holiday Schedule'!$D$3:$D$24,MATCH(A260,'Holiday Schedule'!$C$3:$C$24,0)),0)</f>
        <v>0</v>
      </c>
      <c r="AB260" s="2">
        <f t="shared" si="24"/>
        <v>1</v>
      </c>
      <c r="AC260" s="2">
        <f t="shared" si="25"/>
        <v>0</v>
      </c>
      <c r="AD260" s="5">
        <f t="shared" si="26"/>
        <v>1495509.0769999998</v>
      </c>
      <c r="AE260" s="5">
        <f t="shared" si="27"/>
        <v>1495509.0769999998</v>
      </c>
      <c r="AG260" s="2">
        <f t="shared" si="28"/>
        <v>9</v>
      </c>
      <c r="AH260" s="2">
        <f t="shared" si="29"/>
        <v>2024</v>
      </c>
      <c r="AJ260" s="5">
        <f t="shared" si="30"/>
        <v>93621.995999999999</v>
      </c>
      <c r="AK260" s="2">
        <f t="shared" si="31"/>
        <v>20</v>
      </c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BC260" s="5"/>
      <c r="BD260" s="5"/>
      <c r="BE260" s="5"/>
      <c r="BJ260" s="5"/>
    </row>
    <row r="261" spans="1:62" ht="15.75" x14ac:dyDescent="0.25">
      <c r="A261" s="18">
        <v>45544</v>
      </c>
      <c r="B261" s="54">
        <v>47200.972000000002</v>
      </c>
      <c r="C261" s="54">
        <v>43634.239000000001</v>
      </c>
      <c r="D261" s="54">
        <v>42676.932999999997</v>
      </c>
      <c r="E261" s="54">
        <v>42542.680999999997</v>
      </c>
      <c r="F261" s="54">
        <v>44882.245000000003</v>
      </c>
      <c r="G261" s="54">
        <v>52406.355000000003</v>
      </c>
      <c r="H261" s="54">
        <v>67856.441000000006</v>
      </c>
      <c r="I261" s="54">
        <v>70407.645999999993</v>
      </c>
      <c r="J261" s="54">
        <v>62385.762999999999</v>
      </c>
      <c r="K261" s="54">
        <v>59298.374000000003</v>
      </c>
      <c r="L261" s="54">
        <v>56425.002</v>
      </c>
      <c r="M261" s="54">
        <v>53261.894999999997</v>
      </c>
      <c r="N261" s="54">
        <v>51055.175000000003</v>
      </c>
      <c r="O261" s="54">
        <v>49324.197</v>
      </c>
      <c r="P261" s="54">
        <v>49053.913</v>
      </c>
      <c r="Q261" s="54">
        <v>53993.228000000003</v>
      </c>
      <c r="R261" s="54">
        <v>63260.589</v>
      </c>
      <c r="S261" s="54">
        <v>78708.95</v>
      </c>
      <c r="T261" s="54">
        <v>86564.156000000003</v>
      </c>
      <c r="U261" s="54">
        <v>90329.983999999997</v>
      </c>
      <c r="V261" s="54">
        <v>84151.808999999994</v>
      </c>
      <c r="W261" s="54">
        <v>73563.817999999999</v>
      </c>
      <c r="X261" s="54">
        <v>62922.326000000001</v>
      </c>
      <c r="Y261" s="54">
        <v>53081.05</v>
      </c>
      <c r="AA261" s="2">
        <f>IFERROR(INDEX('Holiday Schedule'!$D$3:$D$24,MATCH(A261,'Holiday Schedule'!$C$3:$C$24,0)),0)</f>
        <v>0</v>
      </c>
      <c r="AB261" s="2">
        <f t="shared" si="24"/>
        <v>2</v>
      </c>
      <c r="AC261" s="2">
        <f t="shared" si="25"/>
        <v>1044706.825</v>
      </c>
      <c r="AD261" s="5">
        <f t="shared" si="26"/>
        <v>394280.91599999974</v>
      </c>
      <c r="AE261" s="5">
        <f t="shared" si="27"/>
        <v>1438987.7409999997</v>
      </c>
      <c r="AG261" s="2">
        <f t="shared" si="28"/>
        <v>9</v>
      </c>
      <c r="AH261" s="2">
        <f t="shared" si="29"/>
        <v>2024</v>
      </c>
      <c r="AJ261" s="5">
        <f t="shared" si="30"/>
        <v>90329.983999999997</v>
      </c>
      <c r="AK261" s="2">
        <f t="shared" si="31"/>
        <v>20</v>
      </c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BC261" s="5"/>
      <c r="BD261" s="5"/>
      <c r="BE261" s="5"/>
      <c r="BJ261" s="5"/>
    </row>
    <row r="262" spans="1:62" ht="15.75" x14ac:dyDescent="0.25">
      <c r="A262" s="18">
        <v>45545</v>
      </c>
      <c r="B262" s="54">
        <v>46743.964999999997</v>
      </c>
      <c r="C262" s="54">
        <v>43653.529000000002</v>
      </c>
      <c r="D262" s="54">
        <v>42250.55</v>
      </c>
      <c r="E262" s="54">
        <v>42913.915000000001</v>
      </c>
      <c r="F262" s="54">
        <v>44570.345999999998</v>
      </c>
      <c r="G262" s="54">
        <v>51413.983999999997</v>
      </c>
      <c r="H262" s="54">
        <v>67229.548999999999</v>
      </c>
      <c r="I262" s="54">
        <v>70153.982999999993</v>
      </c>
      <c r="J262" s="54">
        <v>61861.635999999999</v>
      </c>
      <c r="K262" s="54">
        <v>57801.510999999999</v>
      </c>
      <c r="L262" s="54">
        <v>55577.978999999999</v>
      </c>
      <c r="M262" s="54">
        <v>53560.642</v>
      </c>
      <c r="N262" s="54">
        <v>50176.124000000003</v>
      </c>
      <c r="O262" s="54">
        <v>47104.089</v>
      </c>
      <c r="P262" s="54">
        <v>45929.065999999999</v>
      </c>
      <c r="Q262" s="54">
        <v>51216.745000000003</v>
      </c>
      <c r="R262" s="54">
        <v>60896.705000000002</v>
      </c>
      <c r="S262" s="54">
        <v>75864.698000000004</v>
      </c>
      <c r="T262" s="54">
        <v>86217.14</v>
      </c>
      <c r="U262" s="54">
        <v>89686.573000000004</v>
      </c>
      <c r="V262" s="54">
        <v>84315.566999999995</v>
      </c>
      <c r="W262" s="54">
        <v>71456.312000000005</v>
      </c>
      <c r="X262" s="54">
        <v>63078.084000000003</v>
      </c>
      <c r="Y262" s="54">
        <v>53801.599999999999</v>
      </c>
      <c r="AA262" s="2">
        <f>IFERROR(INDEX('Holiday Schedule'!$D$3:$D$24,MATCH(A262,'Holiday Schedule'!$C$3:$C$24,0)),0)</f>
        <v>0</v>
      </c>
      <c r="AB262" s="2">
        <f t="shared" si="24"/>
        <v>3</v>
      </c>
      <c r="AC262" s="2">
        <f t="shared" si="25"/>
        <v>1024896.8540000001</v>
      </c>
      <c r="AD262" s="5">
        <f t="shared" si="26"/>
        <v>392577.43800000008</v>
      </c>
      <c r="AE262" s="5">
        <f t="shared" si="27"/>
        <v>1417474.2920000001</v>
      </c>
      <c r="AG262" s="2">
        <f t="shared" si="28"/>
        <v>9</v>
      </c>
      <c r="AH262" s="2">
        <f t="shared" si="29"/>
        <v>2024</v>
      </c>
      <c r="AJ262" s="5">
        <f t="shared" si="30"/>
        <v>89686.573000000004</v>
      </c>
      <c r="AK262" s="2">
        <f t="shared" si="31"/>
        <v>20</v>
      </c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BC262" s="5"/>
      <c r="BD262" s="5"/>
      <c r="BE262" s="5"/>
      <c r="BJ262" s="5"/>
    </row>
    <row r="263" spans="1:62" ht="15.75" x14ac:dyDescent="0.25">
      <c r="A263" s="18">
        <v>45546</v>
      </c>
      <c r="B263" s="54">
        <v>46627.025999999998</v>
      </c>
      <c r="C263" s="54">
        <v>43623.978999999999</v>
      </c>
      <c r="D263" s="54">
        <v>42317.673999999999</v>
      </c>
      <c r="E263" s="54">
        <v>42050.593000000001</v>
      </c>
      <c r="F263" s="54">
        <v>44640.59</v>
      </c>
      <c r="G263" s="54">
        <v>51507.415999999997</v>
      </c>
      <c r="H263" s="54">
        <v>67790.017000000007</v>
      </c>
      <c r="I263" s="54">
        <v>68909.975000000006</v>
      </c>
      <c r="J263" s="54">
        <v>59460.277999999998</v>
      </c>
      <c r="K263" s="54">
        <v>55757.514000000003</v>
      </c>
      <c r="L263" s="54">
        <v>51787.000999999997</v>
      </c>
      <c r="M263" s="54">
        <v>49626.91</v>
      </c>
      <c r="N263" s="54">
        <v>46761.747000000003</v>
      </c>
      <c r="O263" s="54">
        <v>47340.26</v>
      </c>
      <c r="P263" s="54">
        <v>48041.813000000002</v>
      </c>
      <c r="Q263" s="54">
        <v>54249.784</v>
      </c>
      <c r="R263" s="54">
        <v>63705.211000000003</v>
      </c>
      <c r="S263" s="54">
        <v>79488.736000000004</v>
      </c>
      <c r="T263" s="54">
        <v>87418.773000000001</v>
      </c>
      <c r="U263" s="54">
        <v>90278.593999999997</v>
      </c>
      <c r="V263" s="54">
        <v>85344.270999999993</v>
      </c>
      <c r="W263" s="54">
        <v>73604.020999999993</v>
      </c>
      <c r="X263" s="54">
        <v>64817.623</v>
      </c>
      <c r="Y263" s="54">
        <v>53155.593000000001</v>
      </c>
      <c r="AA263" s="2">
        <f>IFERROR(INDEX('Holiday Schedule'!$D$3:$D$24,MATCH(A263,'Holiday Schedule'!$C$3:$C$24,0)),0)</f>
        <v>0</v>
      </c>
      <c r="AB263" s="2">
        <f t="shared" si="24"/>
        <v>4</v>
      </c>
      <c r="AC263" s="2">
        <f t="shared" si="25"/>
        <v>1026592.5109999999</v>
      </c>
      <c r="AD263" s="5">
        <f t="shared" si="26"/>
        <v>391712.88800000004</v>
      </c>
      <c r="AE263" s="5">
        <f t="shared" si="27"/>
        <v>1418305.399</v>
      </c>
      <c r="AG263" s="2">
        <f t="shared" si="28"/>
        <v>9</v>
      </c>
      <c r="AH263" s="2">
        <f t="shared" si="29"/>
        <v>2024</v>
      </c>
      <c r="AJ263" s="5">
        <f t="shared" si="30"/>
        <v>90278.593999999997</v>
      </c>
      <c r="AK263" s="2">
        <f t="shared" si="31"/>
        <v>20</v>
      </c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BC263" s="5"/>
      <c r="BD263" s="5"/>
      <c r="BE263" s="5"/>
      <c r="BJ263" s="5"/>
    </row>
    <row r="264" spans="1:62" ht="15.75" x14ac:dyDescent="0.25">
      <c r="A264" s="18">
        <v>45547</v>
      </c>
      <c r="B264" s="54">
        <v>48013.084000000003</v>
      </c>
      <c r="C264" s="54">
        <v>44093.544999999998</v>
      </c>
      <c r="D264" s="54">
        <v>43216.885999999999</v>
      </c>
      <c r="E264" s="54">
        <v>42295.591999999997</v>
      </c>
      <c r="F264" s="54">
        <v>44975.050999999999</v>
      </c>
      <c r="G264" s="54">
        <v>50538.158000000003</v>
      </c>
      <c r="H264" s="54">
        <v>67829.764999999999</v>
      </c>
      <c r="I264" s="54">
        <v>68837.150999999998</v>
      </c>
      <c r="J264" s="54">
        <v>63782.813000000002</v>
      </c>
      <c r="K264" s="54">
        <v>60967.644</v>
      </c>
      <c r="L264" s="54">
        <v>59171.101000000002</v>
      </c>
      <c r="M264" s="54">
        <v>58255.697999999997</v>
      </c>
      <c r="N264" s="54">
        <v>55511.498</v>
      </c>
      <c r="O264" s="54">
        <v>54833.300999999999</v>
      </c>
      <c r="P264" s="54">
        <v>55730.540999999997</v>
      </c>
      <c r="Q264" s="54">
        <v>60900.025000000001</v>
      </c>
      <c r="R264" s="54">
        <v>68455.968999999997</v>
      </c>
      <c r="S264" s="54">
        <v>81056.453999999998</v>
      </c>
      <c r="T264" s="54">
        <v>87301.712</v>
      </c>
      <c r="U264" s="54">
        <v>92160.290999999997</v>
      </c>
      <c r="V264" s="54">
        <v>85765.565000000002</v>
      </c>
      <c r="W264" s="54">
        <v>76148.009999999995</v>
      </c>
      <c r="X264" s="54">
        <v>65349.788999999997</v>
      </c>
      <c r="Y264" s="54">
        <v>54862.381999999998</v>
      </c>
      <c r="AA264" s="2">
        <f>IFERROR(INDEX('Holiday Schedule'!$D$3:$D$24,MATCH(A264,'Holiday Schedule'!$C$3:$C$24,0)),0)</f>
        <v>0</v>
      </c>
      <c r="AB264" s="2">
        <f t="shared" si="24"/>
        <v>5</v>
      </c>
      <c r="AC264" s="2">
        <f t="shared" si="25"/>
        <v>1094227.5620000002</v>
      </c>
      <c r="AD264" s="5">
        <f t="shared" si="26"/>
        <v>395824.46299999999</v>
      </c>
      <c r="AE264" s="5">
        <f t="shared" si="27"/>
        <v>1490052.0250000001</v>
      </c>
      <c r="AG264" s="2">
        <f t="shared" si="28"/>
        <v>9</v>
      </c>
      <c r="AH264" s="2">
        <f t="shared" si="29"/>
        <v>2024</v>
      </c>
      <c r="AJ264" s="5">
        <f t="shared" si="30"/>
        <v>92160.290999999997</v>
      </c>
      <c r="AK264" s="2">
        <f t="shared" si="31"/>
        <v>20</v>
      </c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BC264" s="5"/>
      <c r="BD264" s="5"/>
      <c r="BE264" s="5"/>
      <c r="BJ264" s="5"/>
    </row>
    <row r="265" spans="1:62" ht="15.75" x14ac:dyDescent="0.25">
      <c r="A265" s="18">
        <v>45548</v>
      </c>
      <c r="B265" s="54">
        <v>49262.870999999999</v>
      </c>
      <c r="C265" s="54">
        <v>45529.987999999998</v>
      </c>
      <c r="D265" s="54">
        <v>43591.021999999997</v>
      </c>
      <c r="E265" s="54">
        <v>43558.991999999998</v>
      </c>
      <c r="F265" s="54">
        <v>45243.836000000003</v>
      </c>
      <c r="G265" s="54">
        <v>51097.211000000003</v>
      </c>
      <c r="H265" s="54">
        <v>66972.616999999998</v>
      </c>
      <c r="I265" s="54">
        <v>69553.172999999995</v>
      </c>
      <c r="J265" s="54">
        <v>65831.861999999994</v>
      </c>
      <c r="K265" s="54">
        <v>62087.9</v>
      </c>
      <c r="L265" s="54">
        <v>58855.978000000003</v>
      </c>
      <c r="M265" s="54">
        <v>56716.18</v>
      </c>
      <c r="N265" s="54">
        <v>55002.106</v>
      </c>
      <c r="O265" s="54">
        <v>53743.624000000003</v>
      </c>
      <c r="P265" s="54">
        <v>55600.375999999997</v>
      </c>
      <c r="Q265" s="54">
        <v>61355.093000000001</v>
      </c>
      <c r="R265" s="54">
        <v>72537.023000000001</v>
      </c>
      <c r="S265" s="54">
        <v>85392.47</v>
      </c>
      <c r="T265" s="54">
        <v>90595.277000000002</v>
      </c>
      <c r="U265" s="54">
        <v>94617.86</v>
      </c>
      <c r="V265" s="54">
        <v>88400.524000000005</v>
      </c>
      <c r="W265" s="54">
        <v>78340.127999999997</v>
      </c>
      <c r="X265" s="54">
        <v>68584.899999999994</v>
      </c>
      <c r="Y265" s="54">
        <v>57881.017999999996</v>
      </c>
      <c r="AA265" s="2">
        <f>IFERROR(INDEX('Holiday Schedule'!$D$3:$D$24,MATCH(A265,'Holiday Schedule'!$C$3:$C$24,0)),0)</f>
        <v>0</v>
      </c>
      <c r="AB265" s="2">
        <f t="shared" si="24"/>
        <v>6</v>
      </c>
      <c r="AC265" s="2">
        <f t="shared" si="25"/>
        <v>1117214.4739999999</v>
      </c>
      <c r="AD265" s="5">
        <f t="shared" si="26"/>
        <v>403137.55500000017</v>
      </c>
      <c r="AE265" s="5">
        <f t="shared" si="27"/>
        <v>1520352.0290000001</v>
      </c>
      <c r="AG265" s="2">
        <f t="shared" si="28"/>
        <v>9</v>
      </c>
      <c r="AH265" s="2">
        <f t="shared" si="29"/>
        <v>2024</v>
      </c>
      <c r="AJ265" s="5">
        <f t="shared" si="30"/>
        <v>94617.86</v>
      </c>
      <c r="AK265" s="2">
        <f t="shared" si="31"/>
        <v>20</v>
      </c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BC265" s="5"/>
      <c r="BD265" s="5"/>
      <c r="BE265" s="5"/>
      <c r="BJ265" s="5"/>
    </row>
    <row r="266" spans="1:62" ht="15.75" x14ac:dyDescent="0.25">
      <c r="A266" s="18">
        <v>45549</v>
      </c>
      <c r="B266" s="54">
        <v>51612.95</v>
      </c>
      <c r="C266" s="54">
        <v>47863.972999999998</v>
      </c>
      <c r="D266" s="54">
        <v>45807.538</v>
      </c>
      <c r="E266" s="54">
        <v>45136.489000000001</v>
      </c>
      <c r="F266" s="54">
        <v>45509.192999999999</v>
      </c>
      <c r="G266" s="54">
        <v>48805.665000000001</v>
      </c>
      <c r="H266" s="54">
        <v>58231.45</v>
      </c>
      <c r="I266" s="54">
        <v>63964.194000000003</v>
      </c>
      <c r="J266" s="54">
        <v>64608.394</v>
      </c>
      <c r="K266" s="54">
        <v>63410.245999999999</v>
      </c>
      <c r="L266" s="54">
        <v>61747.88</v>
      </c>
      <c r="M266" s="54">
        <v>58886.824999999997</v>
      </c>
      <c r="N266" s="54">
        <v>56632.726999999999</v>
      </c>
      <c r="O266" s="54">
        <v>53761.972000000002</v>
      </c>
      <c r="P266" s="54">
        <v>52323.288999999997</v>
      </c>
      <c r="Q266" s="54">
        <v>60855.830999999998</v>
      </c>
      <c r="R266" s="54">
        <v>70827.182000000001</v>
      </c>
      <c r="S266" s="54">
        <v>83143.406000000003</v>
      </c>
      <c r="T266" s="54">
        <v>90358.923999999999</v>
      </c>
      <c r="U266" s="54">
        <v>91534.243000000002</v>
      </c>
      <c r="V266" s="54">
        <v>85095.91</v>
      </c>
      <c r="W266" s="54">
        <v>75651.474000000002</v>
      </c>
      <c r="X266" s="54">
        <v>64880.125</v>
      </c>
      <c r="Y266" s="54">
        <v>55228.921999999999</v>
      </c>
      <c r="AA266" s="2">
        <f>IFERROR(INDEX('Holiday Schedule'!$D$3:$D$24,MATCH(A266,'Holiday Schedule'!$C$3:$C$24,0)),0)</f>
        <v>0</v>
      </c>
      <c r="AB266" s="2">
        <f t="shared" ref="AB266:AB329" si="32">WEEKDAY(A266)</f>
        <v>7</v>
      </c>
      <c r="AC266" s="2">
        <f t="shared" ref="AC266:AC329" si="33">IF(AND(AB266&gt;1,AB266&lt;7,AA266&lt;1),SUM(I266:X266),0)</f>
        <v>0</v>
      </c>
      <c r="AD266" s="5">
        <f t="shared" ref="AD266:AD329" si="34">AE266-AC266</f>
        <v>1495878.8019999999</v>
      </c>
      <c r="AE266" s="5">
        <f t="shared" ref="AE266:AE329" si="35">SUM(B266:Y266)</f>
        <v>1495878.8019999999</v>
      </c>
      <c r="AG266" s="2">
        <f t="shared" ref="AG266:AG329" si="36">MONTH(A266)</f>
        <v>9</v>
      </c>
      <c r="AH266" s="2">
        <f t="shared" ref="AH266:AH329" si="37">YEAR(A266)</f>
        <v>2024</v>
      </c>
      <c r="AJ266" s="5">
        <f t="shared" ref="AJ266:AJ329" si="38">MAX(B266:Y266)</f>
        <v>91534.243000000002</v>
      </c>
      <c r="AK266" s="2">
        <f t="shared" ref="AK266:AK329" si="39">IF(AE266&gt;0,INDEX(B$8:Y$8,MATCH(AJ266,B266:Y266,0)),"")</f>
        <v>20</v>
      </c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BC266" s="5"/>
      <c r="BD266" s="5"/>
      <c r="BE266" s="5"/>
      <c r="BJ266" s="5"/>
    </row>
    <row r="267" spans="1:62" ht="15.75" x14ac:dyDescent="0.25">
      <c r="A267" s="18">
        <v>45550</v>
      </c>
      <c r="B267" s="54">
        <v>49573.285000000003</v>
      </c>
      <c r="C267" s="54">
        <v>45861.5</v>
      </c>
      <c r="D267" s="54">
        <v>43803.555999999997</v>
      </c>
      <c r="E267" s="54">
        <v>43327.122000000003</v>
      </c>
      <c r="F267" s="54">
        <v>43590.561000000002</v>
      </c>
      <c r="G267" s="54">
        <v>47038.057999999997</v>
      </c>
      <c r="H267" s="54">
        <v>56207.417999999998</v>
      </c>
      <c r="I267" s="54">
        <v>60796.463000000003</v>
      </c>
      <c r="J267" s="54">
        <v>61089.7</v>
      </c>
      <c r="K267" s="54">
        <v>59651.815000000002</v>
      </c>
      <c r="L267" s="54">
        <v>58405.911</v>
      </c>
      <c r="M267" s="54">
        <v>56528.898000000001</v>
      </c>
      <c r="N267" s="54">
        <v>56465.752999999997</v>
      </c>
      <c r="O267" s="54">
        <v>54376.36</v>
      </c>
      <c r="P267" s="54">
        <v>56747.417000000001</v>
      </c>
      <c r="Q267" s="54">
        <v>62647.623</v>
      </c>
      <c r="R267" s="54">
        <v>74392.709000000003</v>
      </c>
      <c r="S267" s="54">
        <v>87606.305999999997</v>
      </c>
      <c r="T267" s="54">
        <v>95825.638999999996</v>
      </c>
      <c r="U267" s="54">
        <v>98251.245999999999</v>
      </c>
      <c r="V267" s="54">
        <v>90938.131999999998</v>
      </c>
      <c r="W267" s="54">
        <v>77984.357000000004</v>
      </c>
      <c r="X267" s="54">
        <v>66434.364000000001</v>
      </c>
      <c r="Y267" s="54">
        <v>55315.442999999999</v>
      </c>
      <c r="AA267" s="2">
        <f>IFERROR(INDEX('Holiday Schedule'!$D$3:$D$24,MATCH(A267,'Holiday Schedule'!$C$3:$C$24,0)),0)</f>
        <v>0</v>
      </c>
      <c r="AB267" s="2">
        <f t="shared" si="32"/>
        <v>1</v>
      </c>
      <c r="AC267" s="2">
        <f t="shared" si="33"/>
        <v>0</v>
      </c>
      <c r="AD267" s="5">
        <f t="shared" si="34"/>
        <v>1502859.6360000004</v>
      </c>
      <c r="AE267" s="5">
        <f t="shared" si="35"/>
        <v>1502859.6360000004</v>
      </c>
      <c r="AG267" s="2">
        <f t="shared" si="36"/>
        <v>9</v>
      </c>
      <c r="AH267" s="2">
        <f t="shared" si="37"/>
        <v>2024</v>
      </c>
      <c r="AJ267" s="5">
        <f t="shared" si="38"/>
        <v>98251.245999999999</v>
      </c>
      <c r="AK267" s="2">
        <f t="shared" si="39"/>
        <v>20</v>
      </c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BC267" s="5"/>
      <c r="BD267" s="5"/>
      <c r="BE267" s="5"/>
      <c r="BJ267" s="5"/>
    </row>
    <row r="268" spans="1:62" ht="15.75" x14ac:dyDescent="0.25">
      <c r="A268" s="18">
        <v>45551</v>
      </c>
      <c r="B268" s="54">
        <v>49064.658000000003</v>
      </c>
      <c r="C268" s="54">
        <v>45738.599000000002</v>
      </c>
      <c r="D268" s="54">
        <v>43384.65</v>
      </c>
      <c r="E268" s="54">
        <v>43953.214</v>
      </c>
      <c r="F268" s="54">
        <v>45409.506000000001</v>
      </c>
      <c r="G268" s="54">
        <v>51817.608999999997</v>
      </c>
      <c r="H268" s="54">
        <v>67707.606</v>
      </c>
      <c r="I268" s="54">
        <v>70817.77</v>
      </c>
      <c r="J268" s="54">
        <v>64042.38</v>
      </c>
      <c r="K268" s="54">
        <v>61352.144</v>
      </c>
      <c r="L268" s="54">
        <v>59511.57</v>
      </c>
      <c r="M268" s="54">
        <v>58119.425999999999</v>
      </c>
      <c r="N268" s="54">
        <v>57234.464999999997</v>
      </c>
      <c r="O268" s="54">
        <v>57197.31</v>
      </c>
      <c r="P268" s="54">
        <v>58252.228000000003</v>
      </c>
      <c r="Q268" s="54">
        <v>63855.817000000003</v>
      </c>
      <c r="R268" s="54">
        <v>75112.67</v>
      </c>
      <c r="S268" s="54">
        <v>89165.380999999994</v>
      </c>
      <c r="T268" s="54">
        <v>96089.403000000006</v>
      </c>
      <c r="U268" s="54">
        <v>98337.88</v>
      </c>
      <c r="V268" s="54">
        <v>90829.042000000001</v>
      </c>
      <c r="W268" s="54">
        <v>78422.885999999999</v>
      </c>
      <c r="X268" s="54">
        <v>68909.512000000002</v>
      </c>
      <c r="Y268" s="54">
        <v>57238.298000000003</v>
      </c>
      <c r="AA268" s="2">
        <f>IFERROR(INDEX('Holiday Schedule'!$D$3:$D$24,MATCH(A268,'Holiday Schedule'!$C$3:$C$24,0)),0)</f>
        <v>0</v>
      </c>
      <c r="AB268" s="2">
        <f t="shared" si="32"/>
        <v>2</v>
      </c>
      <c r="AC268" s="2">
        <f t="shared" si="33"/>
        <v>1147249.8840000003</v>
      </c>
      <c r="AD268" s="5">
        <f t="shared" si="34"/>
        <v>404314.13999999943</v>
      </c>
      <c r="AE268" s="5">
        <f t="shared" si="35"/>
        <v>1551564.0239999997</v>
      </c>
      <c r="AG268" s="2">
        <f t="shared" si="36"/>
        <v>9</v>
      </c>
      <c r="AH268" s="2">
        <f t="shared" si="37"/>
        <v>2024</v>
      </c>
      <c r="AJ268" s="5">
        <f t="shared" si="38"/>
        <v>98337.88</v>
      </c>
      <c r="AK268" s="2">
        <f t="shared" si="39"/>
        <v>20</v>
      </c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BC268" s="5"/>
      <c r="BD268" s="5"/>
      <c r="BE268" s="5"/>
      <c r="BJ268" s="5"/>
    </row>
    <row r="269" spans="1:62" ht="15.75" x14ac:dyDescent="0.25">
      <c r="A269" s="18">
        <v>45552</v>
      </c>
      <c r="B269" s="54">
        <v>50588.597999999998</v>
      </c>
      <c r="C269" s="54">
        <v>46832.417000000001</v>
      </c>
      <c r="D269" s="54">
        <v>44547.413</v>
      </c>
      <c r="E269" s="54">
        <v>44510.127</v>
      </c>
      <c r="F269" s="54">
        <v>46773.987000000001</v>
      </c>
      <c r="G269" s="54">
        <v>51976.273999999998</v>
      </c>
      <c r="H269" s="54">
        <v>68391.085000000006</v>
      </c>
      <c r="I269" s="54">
        <v>69654.222999999998</v>
      </c>
      <c r="J269" s="54">
        <v>63901.917000000001</v>
      </c>
      <c r="K269" s="54">
        <v>61313.654000000002</v>
      </c>
      <c r="L269" s="54">
        <v>59831.879000000001</v>
      </c>
      <c r="M269" s="54">
        <v>59816.421999999999</v>
      </c>
      <c r="N269" s="54">
        <v>59130.057999999997</v>
      </c>
      <c r="O269" s="54">
        <v>59364.696000000004</v>
      </c>
      <c r="P269" s="54">
        <v>60223.597999999998</v>
      </c>
      <c r="Q269" s="54">
        <v>68549.001999999993</v>
      </c>
      <c r="R269" s="54">
        <v>79238.260999999999</v>
      </c>
      <c r="S269" s="54">
        <v>95182.407000000007</v>
      </c>
      <c r="T269" s="54">
        <v>101370.302</v>
      </c>
      <c r="U269" s="54">
        <v>103349.193</v>
      </c>
      <c r="V269" s="54">
        <v>94473.326000000001</v>
      </c>
      <c r="W269" s="54">
        <v>82234.793000000005</v>
      </c>
      <c r="X269" s="54">
        <v>70823.683000000005</v>
      </c>
      <c r="Y269" s="54">
        <v>59301.116999999998</v>
      </c>
      <c r="AA269" s="2">
        <f>IFERROR(INDEX('Holiday Schedule'!$D$3:$D$24,MATCH(A269,'Holiday Schedule'!$C$3:$C$24,0)),0)</f>
        <v>0</v>
      </c>
      <c r="AB269" s="2">
        <f t="shared" si="32"/>
        <v>3</v>
      </c>
      <c r="AC269" s="2">
        <f t="shared" si="33"/>
        <v>1188457.4139999999</v>
      </c>
      <c r="AD269" s="5">
        <f t="shared" si="34"/>
        <v>412921.01800000039</v>
      </c>
      <c r="AE269" s="5">
        <f t="shared" si="35"/>
        <v>1601378.4320000003</v>
      </c>
      <c r="AG269" s="2">
        <f t="shared" si="36"/>
        <v>9</v>
      </c>
      <c r="AH269" s="2">
        <f t="shared" si="37"/>
        <v>2024</v>
      </c>
      <c r="AJ269" s="5">
        <f t="shared" si="38"/>
        <v>103349.193</v>
      </c>
      <c r="AK269" s="2">
        <f t="shared" si="39"/>
        <v>20</v>
      </c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BC269" s="5"/>
      <c r="BD269" s="5"/>
      <c r="BE269" s="5"/>
      <c r="BJ269" s="5"/>
    </row>
    <row r="270" spans="1:62" ht="15.75" x14ac:dyDescent="0.25">
      <c r="A270" s="18">
        <v>45553</v>
      </c>
      <c r="B270" s="54">
        <v>52743.631000000001</v>
      </c>
      <c r="C270" s="54">
        <v>48543.932000000001</v>
      </c>
      <c r="D270" s="54">
        <v>46369.550999999999</v>
      </c>
      <c r="E270" s="54">
        <v>45798.875</v>
      </c>
      <c r="F270" s="54">
        <v>47985.040999999997</v>
      </c>
      <c r="G270" s="54">
        <v>53824.944000000003</v>
      </c>
      <c r="H270" s="54">
        <v>69378.494999999995</v>
      </c>
      <c r="I270" s="54">
        <v>71190.214999999997</v>
      </c>
      <c r="J270" s="54">
        <v>65477.796000000002</v>
      </c>
      <c r="K270" s="54">
        <v>62069.154999999999</v>
      </c>
      <c r="L270" s="54">
        <v>61639.688999999998</v>
      </c>
      <c r="M270" s="54">
        <v>60489.94</v>
      </c>
      <c r="N270" s="54">
        <v>60043.807999999997</v>
      </c>
      <c r="O270" s="54">
        <v>58636.703000000001</v>
      </c>
      <c r="P270" s="54">
        <v>60757.767999999996</v>
      </c>
      <c r="Q270" s="54">
        <v>67177.854999999996</v>
      </c>
      <c r="R270" s="54">
        <v>79285.145000000004</v>
      </c>
      <c r="S270" s="54">
        <v>93016.508000000002</v>
      </c>
      <c r="T270" s="54">
        <v>99965.481</v>
      </c>
      <c r="U270" s="54">
        <v>101655.808</v>
      </c>
      <c r="V270" s="54">
        <v>93205.554999999993</v>
      </c>
      <c r="W270" s="54">
        <v>81485.883000000002</v>
      </c>
      <c r="X270" s="54">
        <v>70363.451000000001</v>
      </c>
      <c r="Y270" s="54">
        <v>58588.506000000001</v>
      </c>
      <c r="AA270" s="2">
        <f>IFERROR(INDEX('Holiday Schedule'!$D$3:$D$24,MATCH(A270,'Holiday Schedule'!$C$3:$C$24,0)),0)</f>
        <v>0</v>
      </c>
      <c r="AB270" s="2">
        <f t="shared" si="32"/>
        <v>4</v>
      </c>
      <c r="AC270" s="2">
        <f t="shared" si="33"/>
        <v>1186460.7599999998</v>
      </c>
      <c r="AD270" s="5">
        <f t="shared" si="34"/>
        <v>423232.97500000009</v>
      </c>
      <c r="AE270" s="5">
        <f t="shared" si="35"/>
        <v>1609693.7349999999</v>
      </c>
      <c r="AG270" s="2">
        <f t="shared" si="36"/>
        <v>9</v>
      </c>
      <c r="AH270" s="2">
        <f t="shared" si="37"/>
        <v>2024</v>
      </c>
      <c r="AJ270" s="5">
        <f t="shared" si="38"/>
        <v>101655.808</v>
      </c>
      <c r="AK270" s="2">
        <f t="shared" si="39"/>
        <v>20</v>
      </c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BC270" s="5"/>
      <c r="BD270" s="5"/>
      <c r="BE270" s="5"/>
      <c r="BJ270" s="5"/>
    </row>
    <row r="271" spans="1:62" ht="15.75" x14ac:dyDescent="0.25">
      <c r="A271" s="18">
        <v>45554</v>
      </c>
      <c r="B271" s="54">
        <v>51847.836000000003</v>
      </c>
      <c r="C271" s="54">
        <v>48141.233999999997</v>
      </c>
      <c r="D271" s="54">
        <v>45526.084000000003</v>
      </c>
      <c r="E271" s="54">
        <v>45536.182000000001</v>
      </c>
      <c r="F271" s="54">
        <v>47414.362999999998</v>
      </c>
      <c r="G271" s="54">
        <v>53189.330999999998</v>
      </c>
      <c r="H271" s="54">
        <v>69656.671000000002</v>
      </c>
      <c r="I271" s="54">
        <v>72175.356</v>
      </c>
      <c r="J271" s="54">
        <v>66402.982999999993</v>
      </c>
      <c r="K271" s="54">
        <v>65727.494000000006</v>
      </c>
      <c r="L271" s="54">
        <v>61837.383999999998</v>
      </c>
      <c r="M271" s="54">
        <v>60416.563999999998</v>
      </c>
      <c r="N271" s="54">
        <v>58036.923000000003</v>
      </c>
      <c r="O271" s="54">
        <v>57141.427000000003</v>
      </c>
      <c r="P271" s="54">
        <v>58284.735999999997</v>
      </c>
      <c r="Q271" s="54">
        <v>63301.440999999999</v>
      </c>
      <c r="R271" s="54">
        <v>74860.922000000006</v>
      </c>
      <c r="S271" s="54">
        <v>87568.145000000004</v>
      </c>
      <c r="T271" s="54">
        <v>94598.527000000002</v>
      </c>
      <c r="U271" s="54">
        <v>98197.370999999999</v>
      </c>
      <c r="V271" s="54">
        <v>90867.68</v>
      </c>
      <c r="W271" s="54">
        <v>80671.591</v>
      </c>
      <c r="X271" s="54">
        <v>68802.963000000003</v>
      </c>
      <c r="Y271" s="54">
        <v>58217.201000000001</v>
      </c>
      <c r="AA271" s="2">
        <f>IFERROR(INDEX('Holiday Schedule'!$D$3:$D$24,MATCH(A271,'Holiday Schedule'!$C$3:$C$24,0)),0)</f>
        <v>0</v>
      </c>
      <c r="AB271" s="2">
        <f t="shared" si="32"/>
        <v>5</v>
      </c>
      <c r="AC271" s="2">
        <f t="shared" si="33"/>
        <v>1158891.5070000002</v>
      </c>
      <c r="AD271" s="5">
        <f t="shared" si="34"/>
        <v>419528.90199999977</v>
      </c>
      <c r="AE271" s="5">
        <f t="shared" si="35"/>
        <v>1578420.409</v>
      </c>
      <c r="AG271" s="2">
        <f t="shared" si="36"/>
        <v>9</v>
      </c>
      <c r="AH271" s="2">
        <f t="shared" si="37"/>
        <v>2024</v>
      </c>
      <c r="AJ271" s="5">
        <f t="shared" si="38"/>
        <v>98197.370999999999</v>
      </c>
      <c r="AK271" s="2">
        <f t="shared" si="39"/>
        <v>20</v>
      </c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BC271" s="5"/>
      <c r="BD271" s="5"/>
      <c r="BE271" s="5"/>
      <c r="BJ271" s="5"/>
    </row>
    <row r="272" spans="1:62" ht="15.75" x14ac:dyDescent="0.25">
      <c r="A272" s="18">
        <v>45555</v>
      </c>
      <c r="B272" s="54">
        <v>53170.533000000003</v>
      </c>
      <c r="C272" s="54">
        <v>51282.644999999997</v>
      </c>
      <c r="D272" s="54">
        <v>48017.548000000003</v>
      </c>
      <c r="E272" s="54">
        <v>47248.953000000001</v>
      </c>
      <c r="F272" s="54">
        <v>49246.834999999999</v>
      </c>
      <c r="G272" s="54">
        <v>54937.985000000001</v>
      </c>
      <c r="H272" s="54">
        <v>71539.756999999998</v>
      </c>
      <c r="I272" s="54">
        <v>73240.891000000003</v>
      </c>
      <c r="J272" s="54">
        <v>66752.447</v>
      </c>
      <c r="K272" s="54">
        <v>63249.415999999997</v>
      </c>
      <c r="L272" s="54">
        <v>61142.04</v>
      </c>
      <c r="M272" s="54">
        <v>57219.803</v>
      </c>
      <c r="N272" s="54">
        <v>53405.394999999997</v>
      </c>
      <c r="O272" s="54">
        <v>51371.785000000003</v>
      </c>
      <c r="P272" s="54">
        <v>52334.877999999997</v>
      </c>
      <c r="Q272" s="54">
        <v>56456.186000000002</v>
      </c>
      <c r="R272" s="54">
        <v>66495.256999999998</v>
      </c>
      <c r="S272" s="54">
        <v>76793.377999999997</v>
      </c>
      <c r="T272" s="54">
        <v>85389.134000000005</v>
      </c>
      <c r="U272" s="54">
        <v>87190.573999999993</v>
      </c>
      <c r="V272" s="54">
        <v>82914.854000000007</v>
      </c>
      <c r="W272" s="54">
        <v>73537.846000000005</v>
      </c>
      <c r="X272" s="54">
        <v>64768.186999999998</v>
      </c>
      <c r="Y272" s="54">
        <v>54574.14</v>
      </c>
      <c r="AA272" s="2">
        <f>IFERROR(INDEX('Holiday Schedule'!$D$3:$D$24,MATCH(A272,'Holiday Schedule'!$C$3:$C$24,0)),0)</f>
        <v>0</v>
      </c>
      <c r="AB272" s="2">
        <f t="shared" si="32"/>
        <v>6</v>
      </c>
      <c r="AC272" s="2">
        <f t="shared" si="33"/>
        <v>1072262.071</v>
      </c>
      <c r="AD272" s="5">
        <f t="shared" si="34"/>
        <v>430018.39599999995</v>
      </c>
      <c r="AE272" s="5">
        <f t="shared" si="35"/>
        <v>1502280.4669999999</v>
      </c>
      <c r="AG272" s="2">
        <f t="shared" si="36"/>
        <v>9</v>
      </c>
      <c r="AH272" s="2">
        <f t="shared" si="37"/>
        <v>2024</v>
      </c>
      <c r="AJ272" s="5">
        <f t="shared" si="38"/>
        <v>87190.573999999993</v>
      </c>
      <c r="AK272" s="2">
        <f t="shared" si="39"/>
        <v>20</v>
      </c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BC272" s="5"/>
      <c r="BD272" s="5"/>
      <c r="BE272" s="5"/>
      <c r="BJ272" s="5"/>
    </row>
    <row r="273" spans="1:62" ht="15.75" x14ac:dyDescent="0.25">
      <c r="A273" s="18">
        <v>45556</v>
      </c>
      <c r="B273" s="54">
        <v>47974.11</v>
      </c>
      <c r="C273" s="54">
        <v>44816.154000000002</v>
      </c>
      <c r="D273" s="54">
        <v>42783.360999999997</v>
      </c>
      <c r="E273" s="54">
        <v>42079.794999999998</v>
      </c>
      <c r="F273" s="54">
        <v>43127.061000000002</v>
      </c>
      <c r="G273" s="54">
        <v>47112.970999999998</v>
      </c>
      <c r="H273" s="54">
        <v>56191.851999999999</v>
      </c>
      <c r="I273" s="54">
        <v>61830.853000000003</v>
      </c>
      <c r="J273" s="54">
        <v>59769.053</v>
      </c>
      <c r="K273" s="54">
        <v>58159.258000000002</v>
      </c>
      <c r="L273" s="54">
        <v>56411.881999999998</v>
      </c>
      <c r="M273" s="54">
        <v>54747.686000000002</v>
      </c>
      <c r="N273" s="54">
        <v>51466.178999999996</v>
      </c>
      <c r="O273" s="54">
        <v>48072.845000000001</v>
      </c>
      <c r="P273" s="54">
        <v>50435.502</v>
      </c>
      <c r="Q273" s="54">
        <v>54031.707999999999</v>
      </c>
      <c r="R273" s="54">
        <v>64281.321000000004</v>
      </c>
      <c r="S273" s="54">
        <v>74806.282000000007</v>
      </c>
      <c r="T273" s="54">
        <v>84487.660999999993</v>
      </c>
      <c r="U273" s="54">
        <v>85317.994999999995</v>
      </c>
      <c r="V273" s="54">
        <v>80633.044999999998</v>
      </c>
      <c r="W273" s="54">
        <v>70959.803</v>
      </c>
      <c r="X273" s="54">
        <v>62657.271999999997</v>
      </c>
      <c r="Y273" s="54">
        <v>52360.862000000001</v>
      </c>
      <c r="AA273" s="2">
        <f>IFERROR(INDEX('Holiday Schedule'!$D$3:$D$24,MATCH(A273,'Holiday Schedule'!$C$3:$C$24,0)),0)</f>
        <v>0</v>
      </c>
      <c r="AB273" s="2">
        <f t="shared" si="32"/>
        <v>7</v>
      </c>
      <c r="AC273" s="2">
        <f t="shared" si="33"/>
        <v>0</v>
      </c>
      <c r="AD273" s="5">
        <f t="shared" si="34"/>
        <v>1394514.5109999997</v>
      </c>
      <c r="AE273" s="5">
        <f t="shared" si="35"/>
        <v>1394514.5109999997</v>
      </c>
      <c r="AG273" s="2">
        <f t="shared" si="36"/>
        <v>9</v>
      </c>
      <c r="AH273" s="2">
        <f t="shared" si="37"/>
        <v>2024</v>
      </c>
      <c r="AJ273" s="5">
        <f t="shared" si="38"/>
        <v>85317.994999999995</v>
      </c>
      <c r="AK273" s="2">
        <f t="shared" si="39"/>
        <v>20</v>
      </c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BC273" s="5"/>
      <c r="BD273" s="5"/>
      <c r="BE273" s="5"/>
      <c r="BJ273" s="5"/>
    </row>
    <row r="274" spans="1:62" ht="15.75" x14ac:dyDescent="0.25">
      <c r="A274" s="18">
        <v>45557</v>
      </c>
      <c r="B274" s="54">
        <v>47150.1</v>
      </c>
      <c r="C274" s="54">
        <v>43748.067999999999</v>
      </c>
      <c r="D274" s="54">
        <v>42249.696000000004</v>
      </c>
      <c r="E274" s="54">
        <v>42112.186000000002</v>
      </c>
      <c r="F274" s="54">
        <v>41838.991999999998</v>
      </c>
      <c r="G274" s="54">
        <v>45692.233</v>
      </c>
      <c r="H274" s="54">
        <v>54375.544000000002</v>
      </c>
      <c r="I274" s="54">
        <v>59369.504999999997</v>
      </c>
      <c r="J274" s="54">
        <v>59477.023999999998</v>
      </c>
      <c r="K274" s="54">
        <v>58236.853000000003</v>
      </c>
      <c r="L274" s="54">
        <v>54768.025999999998</v>
      </c>
      <c r="M274" s="54">
        <v>52190.313000000002</v>
      </c>
      <c r="N274" s="54">
        <v>49958.872000000003</v>
      </c>
      <c r="O274" s="54">
        <v>47082.184999999998</v>
      </c>
      <c r="P274" s="54">
        <v>47507.953000000001</v>
      </c>
      <c r="Q274" s="54">
        <v>53139.529000000002</v>
      </c>
      <c r="R274" s="54">
        <v>64724.572999999997</v>
      </c>
      <c r="S274" s="54">
        <v>78346.820999999996</v>
      </c>
      <c r="T274" s="54">
        <v>87989.298999999999</v>
      </c>
      <c r="U274" s="54">
        <v>90999.422000000006</v>
      </c>
      <c r="V274" s="54">
        <v>84041.167000000001</v>
      </c>
      <c r="W274" s="54">
        <v>71338.126000000004</v>
      </c>
      <c r="X274" s="54">
        <v>62151.652999999998</v>
      </c>
      <c r="Y274" s="54">
        <v>51076.224999999999</v>
      </c>
      <c r="AA274" s="2">
        <f>IFERROR(INDEX('Holiday Schedule'!$D$3:$D$24,MATCH(A274,'Holiday Schedule'!$C$3:$C$24,0)),0)</f>
        <v>0</v>
      </c>
      <c r="AB274" s="2">
        <f t="shared" si="32"/>
        <v>1</v>
      </c>
      <c r="AC274" s="2">
        <f t="shared" si="33"/>
        <v>0</v>
      </c>
      <c r="AD274" s="5">
        <f t="shared" si="34"/>
        <v>1389564.3649999995</v>
      </c>
      <c r="AE274" s="5">
        <f t="shared" si="35"/>
        <v>1389564.3649999995</v>
      </c>
      <c r="AG274" s="2">
        <f t="shared" si="36"/>
        <v>9</v>
      </c>
      <c r="AH274" s="2">
        <f t="shared" si="37"/>
        <v>2024</v>
      </c>
      <c r="AJ274" s="5">
        <f t="shared" si="38"/>
        <v>90999.422000000006</v>
      </c>
      <c r="AK274" s="2">
        <f t="shared" si="39"/>
        <v>20</v>
      </c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BC274" s="5"/>
      <c r="BD274" s="5"/>
      <c r="BE274" s="5"/>
      <c r="BJ274" s="5"/>
    </row>
    <row r="275" spans="1:62" ht="15.75" x14ac:dyDescent="0.25">
      <c r="A275" s="18">
        <v>45558</v>
      </c>
      <c r="B275" s="54">
        <v>45386.775999999998</v>
      </c>
      <c r="C275" s="54">
        <v>42084.834999999999</v>
      </c>
      <c r="D275" s="54">
        <v>41065.614000000001</v>
      </c>
      <c r="E275" s="54">
        <v>40842.347000000002</v>
      </c>
      <c r="F275" s="54">
        <v>44190.726000000002</v>
      </c>
      <c r="G275" s="54">
        <v>50150.446000000004</v>
      </c>
      <c r="H275" s="54">
        <v>67218.245999999999</v>
      </c>
      <c r="I275" s="54">
        <v>69937.126000000004</v>
      </c>
      <c r="J275" s="54">
        <v>65324.455000000002</v>
      </c>
      <c r="K275" s="54">
        <v>63789.326000000001</v>
      </c>
      <c r="L275" s="54">
        <v>61549.012000000002</v>
      </c>
      <c r="M275" s="54">
        <v>56297.345000000001</v>
      </c>
      <c r="N275" s="54">
        <v>52078.074999999997</v>
      </c>
      <c r="O275" s="54">
        <v>51540.076999999997</v>
      </c>
      <c r="P275" s="54">
        <v>50102.881999999998</v>
      </c>
      <c r="Q275" s="54">
        <v>55416.326000000001</v>
      </c>
      <c r="R275" s="54">
        <v>65900.827000000005</v>
      </c>
      <c r="S275" s="54">
        <v>76775.948000000004</v>
      </c>
      <c r="T275" s="54">
        <v>87215.69</v>
      </c>
      <c r="U275" s="54">
        <v>88269.785000000003</v>
      </c>
      <c r="V275" s="54">
        <v>81352.646999999997</v>
      </c>
      <c r="W275" s="54">
        <v>70868.182000000001</v>
      </c>
      <c r="X275" s="54">
        <v>60597.642</v>
      </c>
      <c r="Y275" s="54">
        <v>51827.213000000003</v>
      </c>
      <c r="AA275" s="2">
        <f>IFERROR(INDEX('Holiday Schedule'!$D$3:$D$24,MATCH(A275,'Holiday Schedule'!$C$3:$C$24,0)),0)</f>
        <v>0</v>
      </c>
      <c r="AB275" s="2">
        <f t="shared" si="32"/>
        <v>2</v>
      </c>
      <c r="AC275" s="2">
        <f t="shared" si="33"/>
        <v>1057015.345</v>
      </c>
      <c r="AD275" s="5">
        <f t="shared" si="34"/>
        <v>382766.20299999998</v>
      </c>
      <c r="AE275" s="5">
        <f t="shared" si="35"/>
        <v>1439781.548</v>
      </c>
      <c r="AG275" s="2">
        <f t="shared" si="36"/>
        <v>9</v>
      </c>
      <c r="AH275" s="2">
        <f t="shared" si="37"/>
        <v>2024</v>
      </c>
      <c r="AJ275" s="5">
        <f t="shared" si="38"/>
        <v>88269.785000000003</v>
      </c>
      <c r="AK275" s="2">
        <f t="shared" si="39"/>
        <v>20</v>
      </c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BC275" s="5"/>
      <c r="BD275" s="5"/>
      <c r="BE275" s="5"/>
      <c r="BJ275" s="5"/>
    </row>
    <row r="276" spans="1:62" ht="15.75" x14ac:dyDescent="0.25">
      <c r="A276" s="18">
        <v>45559</v>
      </c>
      <c r="B276" s="54">
        <v>46024.381000000001</v>
      </c>
      <c r="C276" s="54">
        <v>43232.370999999999</v>
      </c>
      <c r="D276" s="54">
        <v>41740.392</v>
      </c>
      <c r="E276" s="54">
        <v>42106.178999999996</v>
      </c>
      <c r="F276" s="54">
        <v>44539.464999999997</v>
      </c>
      <c r="G276" s="54">
        <v>51184.012000000002</v>
      </c>
      <c r="H276" s="54">
        <v>67675.752999999997</v>
      </c>
      <c r="I276" s="54">
        <v>69168.955000000002</v>
      </c>
      <c r="J276" s="54">
        <v>57148.302000000003</v>
      </c>
      <c r="K276" s="54">
        <v>50857.970999999998</v>
      </c>
      <c r="L276" s="54">
        <v>52751.506000000001</v>
      </c>
      <c r="M276" s="54">
        <v>50350.1</v>
      </c>
      <c r="N276" s="54">
        <v>47642.233999999997</v>
      </c>
      <c r="O276" s="54">
        <v>42555.951999999997</v>
      </c>
      <c r="P276" s="54">
        <v>41556.368000000002</v>
      </c>
      <c r="Q276" s="54">
        <v>44541.557000000001</v>
      </c>
      <c r="R276" s="54">
        <v>58273.451999999997</v>
      </c>
      <c r="S276" s="54">
        <v>76487.149000000005</v>
      </c>
      <c r="T276" s="54">
        <v>85763.822</v>
      </c>
      <c r="U276" s="54">
        <v>88953.074999999997</v>
      </c>
      <c r="V276" s="54">
        <v>81436.722999999998</v>
      </c>
      <c r="W276" s="54">
        <v>71417.085999999996</v>
      </c>
      <c r="X276" s="54">
        <v>61546.832999999999</v>
      </c>
      <c r="Y276" s="54">
        <v>51691.654000000002</v>
      </c>
      <c r="AA276" s="2">
        <f>IFERROR(INDEX('Holiday Schedule'!$D$3:$D$24,MATCH(A276,'Holiday Schedule'!$C$3:$C$24,0)),0)</f>
        <v>0</v>
      </c>
      <c r="AB276" s="2">
        <f t="shared" si="32"/>
        <v>3</v>
      </c>
      <c r="AC276" s="2">
        <f t="shared" si="33"/>
        <v>980451.08499999996</v>
      </c>
      <c r="AD276" s="5">
        <f t="shared" si="34"/>
        <v>388194.2070000004</v>
      </c>
      <c r="AE276" s="5">
        <f t="shared" si="35"/>
        <v>1368645.2920000004</v>
      </c>
      <c r="AG276" s="2">
        <f t="shared" si="36"/>
        <v>9</v>
      </c>
      <c r="AH276" s="2">
        <f t="shared" si="37"/>
        <v>2024</v>
      </c>
      <c r="AJ276" s="5">
        <f t="shared" si="38"/>
        <v>88953.074999999997</v>
      </c>
      <c r="AK276" s="2">
        <f t="shared" si="39"/>
        <v>20</v>
      </c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BC276" s="5"/>
      <c r="BD276" s="5"/>
      <c r="BE276" s="5"/>
      <c r="BJ276" s="5"/>
    </row>
    <row r="277" spans="1:62" ht="15.75" x14ac:dyDescent="0.25">
      <c r="A277" s="18">
        <v>45560</v>
      </c>
      <c r="B277" s="54">
        <v>45579.120999999999</v>
      </c>
      <c r="C277" s="54">
        <v>42926.173000000003</v>
      </c>
      <c r="D277" s="54">
        <v>41757.928999999996</v>
      </c>
      <c r="E277" s="54">
        <v>41901.858999999997</v>
      </c>
      <c r="F277" s="54">
        <v>44631.680999999997</v>
      </c>
      <c r="G277" s="54">
        <v>50704.633000000002</v>
      </c>
      <c r="H277" s="54">
        <v>68154.192999999999</v>
      </c>
      <c r="I277" s="54">
        <v>70403.585000000006</v>
      </c>
      <c r="J277" s="54">
        <v>66448.585000000006</v>
      </c>
      <c r="K277" s="54">
        <v>64108.188999999998</v>
      </c>
      <c r="L277" s="54">
        <v>59996.675000000003</v>
      </c>
      <c r="M277" s="54">
        <v>57020.438999999998</v>
      </c>
      <c r="N277" s="54">
        <v>53414.737999999998</v>
      </c>
      <c r="O277" s="54">
        <v>51703</v>
      </c>
      <c r="P277" s="54">
        <v>52787.843000000001</v>
      </c>
      <c r="Q277" s="54">
        <v>56868.345000000001</v>
      </c>
      <c r="R277" s="54">
        <v>66785.706000000006</v>
      </c>
      <c r="S277" s="54">
        <v>79089.922999999995</v>
      </c>
      <c r="T277" s="54">
        <v>86984.027000000002</v>
      </c>
      <c r="U277" s="54">
        <v>88607.55</v>
      </c>
      <c r="V277" s="54">
        <v>81581.490000000005</v>
      </c>
      <c r="W277" s="54">
        <v>70673.168000000005</v>
      </c>
      <c r="X277" s="54">
        <v>61480.737000000001</v>
      </c>
      <c r="Y277" s="54">
        <v>51263.47</v>
      </c>
      <c r="AA277" s="2">
        <f>IFERROR(INDEX('Holiday Schedule'!$D$3:$D$24,MATCH(A277,'Holiday Schedule'!$C$3:$C$24,0)),0)</f>
        <v>0</v>
      </c>
      <c r="AB277" s="2">
        <f t="shared" si="32"/>
        <v>4</v>
      </c>
      <c r="AC277" s="2">
        <f t="shared" si="33"/>
        <v>1067954</v>
      </c>
      <c r="AD277" s="5">
        <f t="shared" si="34"/>
        <v>386919.05899999989</v>
      </c>
      <c r="AE277" s="5">
        <f t="shared" si="35"/>
        <v>1454873.0589999999</v>
      </c>
      <c r="AG277" s="2">
        <f t="shared" si="36"/>
        <v>9</v>
      </c>
      <c r="AH277" s="2">
        <f t="shared" si="37"/>
        <v>2024</v>
      </c>
      <c r="AJ277" s="5">
        <f t="shared" si="38"/>
        <v>88607.55</v>
      </c>
      <c r="AK277" s="2">
        <f t="shared" si="39"/>
        <v>20</v>
      </c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BC277" s="5"/>
      <c r="BD277" s="5"/>
      <c r="BE277" s="5"/>
      <c r="BJ277" s="5"/>
    </row>
    <row r="278" spans="1:62" ht="15.75" x14ac:dyDescent="0.25">
      <c r="A278" s="18">
        <v>45561</v>
      </c>
      <c r="B278" s="54">
        <v>45907.235999999997</v>
      </c>
      <c r="C278" s="54">
        <v>42794.500999999997</v>
      </c>
      <c r="D278" s="54">
        <v>41676.125</v>
      </c>
      <c r="E278" s="54">
        <v>41350.540999999997</v>
      </c>
      <c r="F278" s="54">
        <v>43478.417999999998</v>
      </c>
      <c r="G278" s="54">
        <v>50935.834999999999</v>
      </c>
      <c r="H278" s="54">
        <v>67847.451000000001</v>
      </c>
      <c r="I278" s="54">
        <v>72646.505999999994</v>
      </c>
      <c r="J278" s="54">
        <v>68079.957999999999</v>
      </c>
      <c r="K278" s="54">
        <v>68138.012000000002</v>
      </c>
      <c r="L278" s="54">
        <v>65809.092000000004</v>
      </c>
      <c r="M278" s="54">
        <v>62191.474999999999</v>
      </c>
      <c r="N278" s="54">
        <v>60598.597000000002</v>
      </c>
      <c r="O278" s="54">
        <v>58035.646000000001</v>
      </c>
      <c r="P278" s="54">
        <v>56936.699000000001</v>
      </c>
      <c r="Q278" s="54">
        <v>62474.127999999997</v>
      </c>
      <c r="R278" s="54">
        <v>71847.034</v>
      </c>
      <c r="S278" s="54">
        <v>84137.663</v>
      </c>
      <c r="T278" s="54">
        <v>91302.728000000003</v>
      </c>
      <c r="U278" s="54">
        <v>91540.254000000001</v>
      </c>
      <c r="V278" s="54">
        <v>83756.062999999995</v>
      </c>
      <c r="W278" s="54">
        <v>72173.361999999994</v>
      </c>
      <c r="X278" s="54">
        <v>62989.667999999998</v>
      </c>
      <c r="Y278" s="54">
        <v>52243.889000000003</v>
      </c>
      <c r="AA278" s="2">
        <f>IFERROR(INDEX('Holiday Schedule'!$D$3:$D$24,MATCH(A278,'Holiday Schedule'!$C$3:$C$24,0)),0)</f>
        <v>0</v>
      </c>
      <c r="AB278" s="2">
        <f t="shared" si="32"/>
        <v>5</v>
      </c>
      <c r="AC278" s="2">
        <f t="shared" si="33"/>
        <v>1132656.885</v>
      </c>
      <c r="AD278" s="5">
        <f t="shared" si="34"/>
        <v>386233.99600000004</v>
      </c>
      <c r="AE278" s="5">
        <f t="shared" si="35"/>
        <v>1518890.8810000001</v>
      </c>
      <c r="AG278" s="2">
        <f t="shared" si="36"/>
        <v>9</v>
      </c>
      <c r="AH278" s="2">
        <f t="shared" si="37"/>
        <v>2024</v>
      </c>
      <c r="AJ278" s="5">
        <f t="shared" si="38"/>
        <v>91540.254000000001</v>
      </c>
      <c r="AK278" s="2">
        <f t="shared" si="39"/>
        <v>20</v>
      </c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BC278" s="5"/>
      <c r="BD278" s="5"/>
      <c r="BE278" s="5"/>
      <c r="BJ278" s="5"/>
    </row>
    <row r="279" spans="1:62" ht="15.75" x14ac:dyDescent="0.25">
      <c r="A279" s="18">
        <v>45562</v>
      </c>
      <c r="B279" s="54">
        <v>47237.964999999997</v>
      </c>
      <c r="C279" s="54">
        <v>43581.031000000003</v>
      </c>
      <c r="D279" s="54">
        <v>42183.186999999998</v>
      </c>
      <c r="E279" s="54">
        <v>41646.928</v>
      </c>
      <c r="F279" s="54">
        <v>44626.898999999998</v>
      </c>
      <c r="G279" s="54">
        <v>50269.243000000002</v>
      </c>
      <c r="H279" s="54">
        <v>67544.198999999993</v>
      </c>
      <c r="I279" s="54">
        <v>68347.248999999996</v>
      </c>
      <c r="J279" s="54">
        <v>62889.303999999996</v>
      </c>
      <c r="K279" s="54">
        <v>58745.192999999999</v>
      </c>
      <c r="L279" s="54">
        <v>52921.813000000002</v>
      </c>
      <c r="M279" s="54">
        <v>53615.22</v>
      </c>
      <c r="N279" s="54">
        <v>51670.631000000001</v>
      </c>
      <c r="O279" s="54">
        <v>49506.612999999998</v>
      </c>
      <c r="P279" s="54">
        <v>49449.983999999997</v>
      </c>
      <c r="Q279" s="54">
        <v>53213.673000000003</v>
      </c>
      <c r="R279" s="54">
        <v>62119.593000000001</v>
      </c>
      <c r="S279" s="54">
        <v>74451.182000000001</v>
      </c>
      <c r="T279" s="54">
        <v>81842.898000000001</v>
      </c>
      <c r="U279" s="54">
        <v>84982.755000000005</v>
      </c>
      <c r="V279" s="54">
        <v>80041.407999999996</v>
      </c>
      <c r="W279" s="54">
        <v>70900.259999999995</v>
      </c>
      <c r="X279" s="54">
        <v>62252.974999999999</v>
      </c>
      <c r="Y279" s="54">
        <v>52222.887999999999</v>
      </c>
      <c r="AA279" s="2">
        <f>IFERROR(INDEX('Holiday Schedule'!$D$3:$D$24,MATCH(A279,'Holiday Schedule'!$C$3:$C$24,0)),0)</f>
        <v>0</v>
      </c>
      <c r="AB279" s="2">
        <f t="shared" si="32"/>
        <v>6</v>
      </c>
      <c r="AC279" s="2">
        <f t="shared" si="33"/>
        <v>1016950.751</v>
      </c>
      <c r="AD279" s="5">
        <f t="shared" si="34"/>
        <v>389312.3400000002</v>
      </c>
      <c r="AE279" s="5">
        <f t="shared" si="35"/>
        <v>1406263.0910000002</v>
      </c>
      <c r="AG279" s="2">
        <f t="shared" si="36"/>
        <v>9</v>
      </c>
      <c r="AH279" s="2">
        <f t="shared" si="37"/>
        <v>2024</v>
      </c>
      <c r="AJ279" s="5">
        <f t="shared" si="38"/>
        <v>84982.755000000005</v>
      </c>
      <c r="AK279" s="2">
        <f t="shared" si="39"/>
        <v>20</v>
      </c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BC279" s="5"/>
      <c r="BD279" s="5"/>
      <c r="BE279" s="5"/>
      <c r="BJ279" s="5"/>
    </row>
    <row r="280" spans="1:62" ht="15.75" x14ac:dyDescent="0.25">
      <c r="A280" s="18">
        <v>45563</v>
      </c>
      <c r="B280" s="54">
        <v>47473.597000000002</v>
      </c>
      <c r="C280" s="54">
        <v>43314.019</v>
      </c>
      <c r="D280" s="54">
        <v>42324.358</v>
      </c>
      <c r="E280" s="54">
        <v>41708.870000000003</v>
      </c>
      <c r="F280" s="54">
        <v>43050.021999999997</v>
      </c>
      <c r="G280" s="54">
        <v>46098.915000000001</v>
      </c>
      <c r="H280" s="54">
        <v>57104.411</v>
      </c>
      <c r="I280" s="54">
        <v>62603.311000000002</v>
      </c>
      <c r="J280" s="54">
        <v>65270.239000000001</v>
      </c>
      <c r="K280" s="54">
        <v>65252.262999999999</v>
      </c>
      <c r="L280" s="54">
        <v>64793.478000000003</v>
      </c>
      <c r="M280" s="54">
        <v>61815.627</v>
      </c>
      <c r="N280" s="54">
        <v>56253.46</v>
      </c>
      <c r="O280" s="54">
        <v>50977.923999999999</v>
      </c>
      <c r="P280" s="54">
        <v>48203.792999999998</v>
      </c>
      <c r="Q280" s="54">
        <v>51454.612999999998</v>
      </c>
      <c r="R280" s="54">
        <v>60844.042000000001</v>
      </c>
      <c r="S280" s="54">
        <v>75112.481</v>
      </c>
      <c r="T280" s="54">
        <v>83781.816000000006</v>
      </c>
      <c r="U280" s="54">
        <v>86288.262000000002</v>
      </c>
      <c r="V280" s="54">
        <v>79775.297999999995</v>
      </c>
      <c r="W280" s="54">
        <v>69802.039999999994</v>
      </c>
      <c r="X280" s="54">
        <v>61991.678999999996</v>
      </c>
      <c r="Y280" s="54">
        <v>51977.449000000001</v>
      </c>
      <c r="AA280" s="2">
        <f>IFERROR(INDEX('Holiday Schedule'!$D$3:$D$24,MATCH(A280,'Holiday Schedule'!$C$3:$C$24,0)),0)</f>
        <v>0</v>
      </c>
      <c r="AB280" s="2">
        <f t="shared" si="32"/>
        <v>7</v>
      </c>
      <c r="AC280" s="2">
        <f t="shared" si="33"/>
        <v>0</v>
      </c>
      <c r="AD280" s="5">
        <f t="shared" si="34"/>
        <v>1417271.9670000002</v>
      </c>
      <c r="AE280" s="5">
        <f t="shared" si="35"/>
        <v>1417271.9670000002</v>
      </c>
      <c r="AG280" s="2">
        <f t="shared" si="36"/>
        <v>9</v>
      </c>
      <c r="AH280" s="2">
        <f t="shared" si="37"/>
        <v>2024</v>
      </c>
      <c r="AJ280" s="5">
        <f t="shared" si="38"/>
        <v>86288.262000000002</v>
      </c>
      <c r="AK280" s="2">
        <f t="shared" si="39"/>
        <v>20</v>
      </c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BC280" s="5"/>
      <c r="BD280" s="5"/>
      <c r="BE280" s="5"/>
      <c r="BJ280" s="5"/>
    </row>
    <row r="281" spans="1:62" ht="15.75" x14ac:dyDescent="0.25">
      <c r="A281" s="18">
        <v>45564</v>
      </c>
      <c r="B281" s="54">
        <v>47145.506999999998</v>
      </c>
      <c r="C281" s="54">
        <v>43643.677000000003</v>
      </c>
      <c r="D281" s="54">
        <v>41907.46</v>
      </c>
      <c r="E281" s="54">
        <v>41713.743999999999</v>
      </c>
      <c r="F281" s="54">
        <v>42186.285000000003</v>
      </c>
      <c r="G281" s="54">
        <v>45380.987000000001</v>
      </c>
      <c r="H281" s="54">
        <v>55911.86</v>
      </c>
      <c r="I281" s="54">
        <v>59909.053</v>
      </c>
      <c r="J281" s="54">
        <v>57512.44</v>
      </c>
      <c r="K281" s="54">
        <v>54810.586000000003</v>
      </c>
      <c r="L281" s="54">
        <v>52804.404000000002</v>
      </c>
      <c r="M281" s="54">
        <v>51286.02</v>
      </c>
      <c r="N281" s="54">
        <v>50565.023000000001</v>
      </c>
      <c r="O281" s="54">
        <v>48916.027000000002</v>
      </c>
      <c r="P281" s="54">
        <v>49139.146999999997</v>
      </c>
      <c r="Q281" s="54">
        <v>58185.775999999998</v>
      </c>
      <c r="R281" s="54">
        <v>68959.445000000007</v>
      </c>
      <c r="S281" s="54">
        <v>81053.600999999995</v>
      </c>
      <c r="T281" s="54">
        <v>89556.811000000002</v>
      </c>
      <c r="U281" s="54">
        <v>90468.741999999998</v>
      </c>
      <c r="V281" s="54">
        <v>82773.464999999997</v>
      </c>
      <c r="W281" s="54">
        <v>72454.559999999998</v>
      </c>
      <c r="X281" s="54">
        <v>60860.438999999998</v>
      </c>
      <c r="Y281" s="54">
        <v>52031.521999999997</v>
      </c>
      <c r="AA281" s="2">
        <f>IFERROR(INDEX('Holiday Schedule'!$D$3:$D$24,MATCH(A281,'Holiday Schedule'!$C$3:$C$24,0)),0)</f>
        <v>0</v>
      </c>
      <c r="AB281" s="2">
        <f t="shared" si="32"/>
        <v>1</v>
      </c>
      <c r="AC281" s="2">
        <f t="shared" si="33"/>
        <v>0</v>
      </c>
      <c r="AD281" s="5">
        <f t="shared" si="34"/>
        <v>1399176.5810000002</v>
      </c>
      <c r="AE281" s="5">
        <f t="shared" si="35"/>
        <v>1399176.5810000002</v>
      </c>
      <c r="AG281" s="2">
        <f t="shared" si="36"/>
        <v>9</v>
      </c>
      <c r="AH281" s="2">
        <f t="shared" si="37"/>
        <v>2024</v>
      </c>
      <c r="AJ281" s="5">
        <f t="shared" si="38"/>
        <v>90468.741999999998</v>
      </c>
      <c r="AK281" s="2">
        <f t="shared" si="39"/>
        <v>20</v>
      </c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BC281" s="5"/>
      <c r="BD281" s="5"/>
      <c r="BE281" s="5"/>
      <c r="BJ281" s="5"/>
    </row>
    <row r="282" spans="1:62" ht="15.75" x14ac:dyDescent="0.25">
      <c r="A282" s="18">
        <v>45565</v>
      </c>
      <c r="B282" s="54">
        <v>45009.258999999998</v>
      </c>
      <c r="C282" s="54">
        <v>42811.034</v>
      </c>
      <c r="D282" s="54">
        <v>40925.150999999998</v>
      </c>
      <c r="E282" s="54">
        <v>41716.438999999998</v>
      </c>
      <c r="F282" s="54">
        <v>43012.343999999997</v>
      </c>
      <c r="G282" s="54">
        <v>50078.233</v>
      </c>
      <c r="H282" s="54">
        <v>66825.634000000005</v>
      </c>
      <c r="I282" s="54">
        <v>68015.417000000001</v>
      </c>
      <c r="J282" s="54">
        <v>59837.682000000001</v>
      </c>
      <c r="K282" s="54">
        <v>52473.839</v>
      </c>
      <c r="L282" s="54">
        <v>49155.506000000001</v>
      </c>
      <c r="M282" s="54">
        <v>46267.114000000001</v>
      </c>
      <c r="N282" s="54">
        <v>44235.321000000004</v>
      </c>
      <c r="O282" s="54">
        <v>43818.574999999997</v>
      </c>
      <c r="P282" s="54">
        <v>45970.46</v>
      </c>
      <c r="Q282" s="54">
        <v>50146.754000000001</v>
      </c>
      <c r="R282" s="54">
        <v>62596.803999999996</v>
      </c>
      <c r="S282" s="54">
        <v>77782.217000000004</v>
      </c>
      <c r="T282" s="54">
        <v>87325.718999999997</v>
      </c>
      <c r="U282" s="54">
        <v>88806.714000000007</v>
      </c>
      <c r="V282" s="54">
        <v>81322.778000000006</v>
      </c>
      <c r="W282" s="54">
        <v>69603.191999999995</v>
      </c>
      <c r="X282" s="54">
        <v>61357.745999999999</v>
      </c>
      <c r="Y282" s="54">
        <v>50671.218000000001</v>
      </c>
      <c r="AA282" s="2">
        <f>IFERROR(INDEX('Holiday Schedule'!$D$3:$D$24,MATCH(A282,'Holiday Schedule'!$C$3:$C$24,0)),0)</f>
        <v>0</v>
      </c>
      <c r="AB282" s="2">
        <f t="shared" si="32"/>
        <v>2</v>
      </c>
      <c r="AC282" s="2">
        <f t="shared" si="33"/>
        <v>988715.83800000022</v>
      </c>
      <c r="AD282" s="5">
        <f t="shared" si="34"/>
        <v>381049.31199999969</v>
      </c>
      <c r="AE282" s="5">
        <f t="shared" si="35"/>
        <v>1369765.15</v>
      </c>
      <c r="AG282" s="2">
        <f t="shared" si="36"/>
        <v>9</v>
      </c>
      <c r="AH282" s="2">
        <f t="shared" si="37"/>
        <v>2024</v>
      </c>
      <c r="AJ282" s="5">
        <f t="shared" si="38"/>
        <v>88806.714000000007</v>
      </c>
      <c r="AK282" s="2">
        <f t="shared" si="39"/>
        <v>20</v>
      </c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BC282" s="5"/>
      <c r="BD282" s="5"/>
      <c r="BE282" s="5"/>
      <c r="BJ282" s="5"/>
    </row>
    <row r="283" spans="1:62" ht="15.75" x14ac:dyDescent="0.25">
      <c r="A283" s="18">
        <v>45566</v>
      </c>
      <c r="B283" s="12">
        <v>48225</v>
      </c>
      <c r="C283" s="12">
        <v>44486</v>
      </c>
      <c r="D283" s="12">
        <v>41898</v>
      </c>
      <c r="E283" s="12">
        <v>43122</v>
      </c>
      <c r="F283" s="12">
        <v>45775</v>
      </c>
      <c r="G283" s="12">
        <v>56185</v>
      </c>
      <c r="H283" s="12">
        <v>78055</v>
      </c>
      <c r="I283" s="12">
        <v>84799</v>
      </c>
      <c r="J283" s="12">
        <v>80956</v>
      </c>
      <c r="K283" s="12">
        <v>81559</v>
      </c>
      <c r="L283" s="12">
        <v>79101</v>
      </c>
      <c r="M283" s="12">
        <v>75833</v>
      </c>
      <c r="N283" s="12">
        <v>73827</v>
      </c>
      <c r="O283" s="12">
        <v>71164</v>
      </c>
      <c r="P283" s="12">
        <v>64199</v>
      </c>
      <c r="Q283" s="12">
        <v>68898</v>
      </c>
      <c r="R283" s="12">
        <v>75988</v>
      </c>
      <c r="S283" s="12">
        <v>93186</v>
      </c>
      <c r="T283" s="12">
        <v>102640</v>
      </c>
      <c r="U283" s="12">
        <v>108005</v>
      </c>
      <c r="V283" s="12">
        <v>97260</v>
      </c>
      <c r="W283" s="12">
        <v>83833</v>
      </c>
      <c r="X283" s="12">
        <v>64399</v>
      </c>
      <c r="Y283" s="12">
        <v>53186</v>
      </c>
      <c r="AA283" s="2">
        <f>IFERROR(INDEX('Holiday Schedule'!$D$3:$D$24,MATCH(A283,'Holiday Schedule'!$C$3:$C$24,0)),0)</f>
        <v>0</v>
      </c>
      <c r="AB283" s="2">
        <f t="shared" si="32"/>
        <v>3</v>
      </c>
      <c r="AC283" s="2">
        <f t="shared" si="33"/>
        <v>1305647</v>
      </c>
      <c r="AD283" s="5">
        <f t="shared" si="34"/>
        <v>410932</v>
      </c>
      <c r="AE283" s="5">
        <f t="shared" si="35"/>
        <v>1716579</v>
      </c>
      <c r="AG283" s="2">
        <f t="shared" si="36"/>
        <v>10</v>
      </c>
      <c r="AH283" s="2">
        <f t="shared" si="37"/>
        <v>2024</v>
      </c>
      <c r="AJ283" s="5">
        <f t="shared" si="38"/>
        <v>108005</v>
      </c>
      <c r="AK283" s="2">
        <f t="shared" si="39"/>
        <v>20</v>
      </c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BC283" s="5"/>
      <c r="BD283" s="5"/>
      <c r="BE283" s="5"/>
      <c r="BJ283" s="5"/>
    </row>
    <row r="284" spans="1:62" ht="15.75" x14ac:dyDescent="0.25">
      <c r="A284" s="18">
        <v>45567</v>
      </c>
      <c r="B284" s="12">
        <v>48068</v>
      </c>
      <c r="C284" s="12">
        <v>44340</v>
      </c>
      <c r="D284" s="12">
        <v>41761</v>
      </c>
      <c r="E284" s="12">
        <v>42981</v>
      </c>
      <c r="F284" s="12">
        <v>45626</v>
      </c>
      <c r="G284" s="12">
        <v>56001</v>
      </c>
      <c r="H284" s="12">
        <v>77800</v>
      </c>
      <c r="I284" s="12">
        <v>84522</v>
      </c>
      <c r="J284" s="12">
        <v>80692</v>
      </c>
      <c r="K284" s="12">
        <v>81293</v>
      </c>
      <c r="L284" s="12">
        <v>78843</v>
      </c>
      <c r="M284" s="12">
        <v>75586</v>
      </c>
      <c r="N284" s="12">
        <v>73585</v>
      </c>
      <c r="O284" s="12">
        <v>70932</v>
      </c>
      <c r="P284" s="12">
        <v>63989</v>
      </c>
      <c r="Q284" s="12">
        <v>68673</v>
      </c>
      <c r="R284" s="12">
        <v>75739</v>
      </c>
      <c r="S284" s="12">
        <v>92881</v>
      </c>
      <c r="T284" s="12">
        <v>102305</v>
      </c>
      <c r="U284" s="12">
        <v>107652</v>
      </c>
      <c r="V284" s="12">
        <v>96942</v>
      </c>
      <c r="W284" s="12">
        <v>83559</v>
      </c>
      <c r="X284" s="12">
        <v>64189</v>
      </c>
      <c r="Y284" s="12">
        <v>53012</v>
      </c>
      <c r="AA284" s="2">
        <f>IFERROR(INDEX('Holiday Schedule'!$D$3:$D$24,MATCH(A284,'Holiday Schedule'!$C$3:$C$24,0)),0)</f>
        <v>0</v>
      </c>
      <c r="AB284" s="2">
        <f t="shared" si="32"/>
        <v>4</v>
      </c>
      <c r="AC284" s="2">
        <f t="shared" si="33"/>
        <v>1301382</v>
      </c>
      <c r="AD284" s="5">
        <f t="shared" si="34"/>
        <v>409589</v>
      </c>
      <c r="AE284" s="5">
        <f t="shared" si="35"/>
        <v>1710971</v>
      </c>
      <c r="AG284" s="2">
        <f t="shared" si="36"/>
        <v>10</v>
      </c>
      <c r="AH284" s="2">
        <f t="shared" si="37"/>
        <v>2024</v>
      </c>
      <c r="AJ284" s="5">
        <f t="shared" si="38"/>
        <v>107652</v>
      </c>
      <c r="AK284" s="2">
        <f t="shared" si="39"/>
        <v>20</v>
      </c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BC284" s="5"/>
      <c r="BD284" s="5"/>
      <c r="BE284" s="5"/>
      <c r="BJ284" s="5"/>
    </row>
    <row r="285" spans="1:62" ht="15.75" x14ac:dyDescent="0.25">
      <c r="A285" s="18">
        <v>45568</v>
      </c>
      <c r="B285" s="12">
        <v>47923</v>
      </c>
      <c r="C285" s="12">
        <v>44207</v>
      </c>
      <c r="D285" s="12">
        <v>41636</v>
      </c>
      <c r="E285" s="12">
        <v>42852</v>
      </c>
      <c r="F285" s="12">
        <v>45489</v>
      </c>
      <c r="G285" s="12">
        <v>55833</v>
      </c>
      <c r="H285" s="12">
        <v>77567</v>
      </c>
      <c r="I285" s="12">
        <v>84268</v>
      </c>
      <c r="J285" s="12">
        <v>80449</v>
      </c>
      <c r="K285" s="12">
        <v>81048</v>
      </c>
      <c r="L285" s="12">
        <v>78606</v>
      </c>
      <c r="M285" s="12">
        <v>75359</v>
      </c>
      <c r="N285" s="12">
        <v>73364</v>
      </c>
      <c r="O285" s="12">
        <v>70719</v>
      </c>
      <c r="P285" s="12">
        <v>63797</v>
      </c>
      <c r="Q285" s="12">
        <v>68467</v>
      </c>
      <c r="R285" s="12">
        <v>75512</v>
      </c>
      <c r="S285" s="12">
        <v>92603</v>
      </c>
      <c r="T285" s="12">
        <v>101997</v>
      </c>
      <c r="U285" s="12">
        <v>107329</v>
      </c>
      <c r="V285" s="12">
        <v>96651</v>
      </c>
      <c r="W285" s="12">
        <v>83308</v>
      </c>
      <c r="X285" s="12">
        <v>63996</v>
      </c>
      <c r="Y285" s="12">
        <v>52853</v>
      </c>
      <c r="AA285" s="2">
        <f>IFERROR(INDEX('Holiday Schedule'!$D$3:$D$24,MATCH(A285,'Holiday Schedule'!$C$3:$C$24,0)),0)</f>
        <v>0</v>
      </c>
      <c r="AB285" s="2">
        <f t="shared" si="32"/>
        <v>5</v>
      </c>
      <c r="AC285" s="2">
        <f t="shared" si="33"/>
        <v>1297473</v>
      </c>
      <c r="AD285" s="5">
        <f t="shared" si="34"/>
        <v>408360</v>
      </c>
      <c r="AE285" s="5">
        <f t="shared" si="35"/>
        <v>1705833</v>
      </c>
      <c r="AG285" s="2">
        <f t="shared" si="36"/>
        <v>10</v>
      </c>
      <c r="AH285" s="2">
        <f t="shared" si="37"/>
        <v>2024</v>
      </c>
      <c r="AJ285" s="5">
        <f t="shared" si="38"/>
        <v>107329</v>
      </c>
      <c r="AK285" s="2">
        <f t="shared" si="39"/>
        <v>20</v>
      </c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BC285" s="5"/>
      <c r="BD285" s="5"/>
      <c r="BE285" s="5"/>
      <c r="BJ285" s="5"/>
    </row>
    <row r="286" spans="1:62" ht="15.75" x14ac:dyDescent="0.25">
      <c r="A286" s="18">
        <v>45569</v>
      </c>
      <c r="B286" s="12">
        <v>47692</v>
      </c>
      <c r="C286" s="12">
        <v>43994</v>
      </c>
      <c r="D286" s="12">
        <v>41435</v>
      </c>
      <c r="E286" s="12">
        <v>42645</v>
      </c>
      <c r="F286" s="12">
        <v>45269</v>
      </c>
      <c r="G286" s="12">
        <v>55564</v>
      </c>
      <c r="H286" s="12">
        <v>77192</v>
      </c>
      <c r="I286" s="12">
        <v>83862</v>
      </c>
      <c r="J286" s="12">
        <v>80061</v>
      </c>
      <c r="K286" s="12">
        <v>80657</v>
      </c>
      <c r="L286" s="12">
        <v>78227</v>
      </c>
      <c r="M286" s="12">
        <v>74995</v>
      </c>
      <c r="N286" s="12">
        <v>73011</v>
      </c>
      <c r="O286" s="12">
        <v>70378</v>
      </c>
      <c r="P286" s="12">
        <v>63489</v>
      </c>
      <c r="Q286" s="12">
        <v>68137</v>
      </c>
      <c r="R286" s="12">
        <v>75147</v>
      </c>
      <c r="S286" s="12">
        <v>92156</v>
      </c>
      <c r="T286" s="12">
        <v>101505</v>
      </c>
      <c r="U286" s="12">
        <v>106811</v>
      </c>
      <c r="V286" s="12">
        <v>96184</v>
      </c>
      <c r="W286" s="12">
        <v>82906</v>
      </c>
      <c r="X286" s="12">
        <v>63687</v>
      </c>
      <c r="Y286" s="12">
        <v>52598</v>
      </c>
      <c r="AA286" s="2">
        <f>IFERROR(INDEX('Holiday Schedule'!$D$3:$D$24,MATCH(A286,'Holiday Schedule'!$C$3:$C$24,0)),0)</f>
        <v>0</v>
      </c>
      <c r="AB286" s="2">
        <f t="shared" si="32"/>
        <v>6</v>
      </c>
      <c r="AC286" s="2">
        <f t="shared" si="33"/>
        <v>1291213</v>
      </c>
      <c r="AD286" s="5">
        <f t="shared" si="34"/>
        <v>406389</v>
      </c>
      <c r="AE286" s="5">
        <f t="shared" si="35"/>
        <v>1697602</v>
      </c>
      <c r="AG286" s="2">
        <f t="shared" si="36"/>
        <v>10</v>
      </c>
      <c r="AH286" s="2">
        <f t="shared" si="37"/>
        <v>2024</v>
      </c>
      <c r="AJ286" s="5">
        <f t="shared" si="38"/>
        <v>106811</v>
      </c>
      <c r="AK286" s="2">
        <f t="shared" si="39"/>
        <v>20</v>
      </c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BC286" s="5"/>
      <c r="BD286" s="5"/>
      <c r="BE286" s="5"/>
      <c r="BJ286" s="5"/>
    </row>
    <row r="287" spans="1:62" ht="15.75" x14ac:dyDescent="0.25">
      <c r="A287" s="18">
        <v>45570</v>
      </c>
      <c r="B287" s="12">
        <v>48328</v>
      </c>
      <c r="C287" s="12">
        <v>48982</v>
      </c>
      <c r="D287" s="12">
        <v>41594</v>
      </c>
      <c r="E287" s="12">
        <v>42675</v>
      </c>
      <c r="F287" s="12">
        <v>45304</v>
      </c>
      <c r="G287" s="12">
        <v>52961</v>
      </c>
      <c r="H287" s="12">
        <v>70933</v>
      </c>
      <c r="I287" s="12">
        <v>79497</v>
      </c>
      <c r="J287" s="12">
        <v>81719</v>
      </c>
      <c r="K287" s="12">
        <v>85964</v>
      </c>
      <c r="L287" s="12">
        <v>82949</v>
      </c>
      <c r="M287" s="12">
        <v>80044</v>
      </c>
      <c r="N287" s="12">
        <v>77780</v>
      </c>
      <c r="O287" s="12">
        <v>73749</v>
      </c>
      <c r="P287" s="12">
        <v>66927</v>
      </c>
      <c r="Q287" s="12">
        <v>71827</v>
      </c>
      <c r="R287" s="12">
        <v>77621</v>
      </c>
      <c r="S287" s="12">
        <v>94597</v>
      </c>
      <c r="T287" s="12">
        <v>102271</v>
      </c>
      <c r="U287" s="12">
        <v>107467</v>
      </c>
      <c r="V287" s="12">
        <v>95704</v>
      </c>
      <c r="W287" s="12">
        <v>81160</v>
      </c>
      <c r="X287" s="12">
        <v>63973</v>
      </c>
      <c r="Y287" s="12">
        <v>52791</v>
      </c>
      <c r="AA287" s="2">
        <f>IFERROR(INDEX('Holiday Schedule'!$D$3:$D$24,MATCH(A287,'Holiday Schedule'!$C$3:$C$24,0)),0)</f>
        <v>0</v>
      </c>
      <c r="AB287" s="2">
        <f t="shared" si="32"/>
        <v>7</v>
      </c>
      <c r="AC287" s="2">
        <f t="shared" si="33"/>
        <v>0</v>
      </c>
      <c r="AD287" s="5">
        <f t="shared" si="34"/>
        <v>1726817</v>
      </c>
      <c r="AE287" s="5">
        <f t="shared" si="35"/>
        <v>1726817</v>
      </c>
      <c r="AG287" s="2">
        <f t="shared" si="36"/>
        <v>10</v>
      </c>
      <c r="AH287" s="2">
        <f t="shared" si="37"/>
        <v>2024</v>
      </c>
      <c r="AJ287" s="5">
        <f t="shared" si="38"/>
        <v>107467</v>
      </c>
      <c r="AK287" s="2">
        <f t="shared" si="39"/>
        <v>20</v>
      </c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BC287" s="5"/>
      <c r="BD287" s="5"/>
      <c r="BE287" s="5"/>
      <c r="BJ287" s="5"/>
    </row>
    <row r="288" spans="1:62" ht="15.75" x14ac:dyDescent="0.25">
      <c r="A288" s="18">
        <v>45571</v>
      </c>
      <c r="B288" s="12">
        <v>48331</v>
      </c>
      <c r="C288" s="12">
        <v>48985</v>
      </c>
      <c r="D288" s="12">
        <v>41597</v>
      </c>
      <c r="E288" s="12">
        <v>42678</v>
      </c>
      <c r="F288" s="12">
        <v>45306</v>
      </c>
      <c r="G288" s="12">
        <v>52964</v>
      </c>
      <c r="H288" s="12">
        <v>70937</v>
      </c>
      <c r="I288" s="12">
        <v>79502</v>
      </c>
      <c r="J288" s="12">
        <v>81724</v>
      </c>
      <c r="K288" s="12">
        <v>85969</v>
      </c>
      <c r="L288" s="12">
        <v>82953</v>
      </c>
      <c r="M288" s="12">
        <v>80049</v>
      </c>
      <c r="N288" s="12">
        <v>77785</v>
      </c>
      <c r="O288" s="12">
        <v>73753</v>
      </c>
      <c r="P288" s="12">
        <v>66931</v>
      </c>
      <c r="Q288" s="12">
        <v>71831</v>
      </c>
      <c r="R288" s="12">
        <v>77626</v>
      </c>
      <c r="S288" s="12">
        <v>94602</v>
      </c>
      <c r="T288" s="12">
        <v>102277</v>
      </c>
      <c r="U288" s="12">
        <v>107473</v>
      </c>
      <c r="V288" s="12">
        <v>95709</v>
      </c>
      <c r="W288" s="12">
        <v>81165</v>
      </c>
      <c r="X288" s="12">
        <v>63977</v>
      </c>
      <c r="Y288" s="12">
        <v>52794</v>
      </c>
      <c r="AA288" s="2">
        <f>IFERROR(INDEX('Holiday Schedule'!$D$3:$D$24,MATCH(A288,'Holiday Schedule'!$C$3:$C$24,0)),0)</f>
        <v>0</v>
      </c>
      <c r="AB288" s="2">
        <f t="shared" si="32"/>
        <v>1</v>
      </c>
      <c r="AC288" s="2">
        <f t="shared" si="33"/>
        <v>0</v>
      </c>
      <c r="AD288" s="5">
        <f t="shared" si="34"/>
        <v>1726918</v>
      </c>
      <c r="AE288" s="5">
        <f t="shared" si="35"/>
        <v>1726918</v>
      </c>
      <c r="AG288" s="2">
        <f t="shared" si="36"/>
        <v>10</v>
      </c>
      <c r="AH288" s="2">
        <f t="shared" si="37"/>
        <v>2024</v>
      </c>
      <c r="AJ288" s="5">
        <f t="shared" si="38"/>
        <v>107473</v>
      </c>
      <c r="AK288" s="2">
        <f t="shared" si="39"/>
        <v>20</v>
      </c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BC288" s="5"/>
      <c r="BD288" s="5"/>
      <c r="BE288" s="5"/>
      <c r="BJ288" s="5"/>
    </row>
    <row r="289" spans="1:62" ht="15.75" x14ac:dyDescent="0.25">
      <c r="A289" s="18">
        <v>45572</v>
      </c>
      <c r="B289" s="12">
        <v>47446</v>
      </c>
      <c r="C289" s="12">
        <v>43767</v>
      </c>
      <c r="D289" s="12">
        <v>41221</v>
      </c>
      <c r="E289" s="12">
        <v>42425</v>
      </c>
      <c r="F289" s="12">
        <v>45036</v>
      </c>
      <c r="G289" s="12">
        <v>55277</v>
      </c>
      <c r="H289" s="12">
        <v>76794</v>
      </c>
      <c r="I289" s="12">
        <v>83429</v>
      </c>
      <c r="J289" s="12">
        <v>79648</v>
      </c>
      <c r="K289" s="12">
        <v>80241</v>
      </c>
      <c r="L289" s="12">
        <v>77823</v>
      </c>
      <c r="M289" s="12">
        <v>74608</v>
      </c>
      <c r="N289" s="12">
        <v>72634</v>
      </c>
      <c r="O289" s="12">
        <v>70014</v>
      </c>
      <c r="P289" s="12">
        <v>63161</v>
      </c>
      <c r="Q289" s="12">
        <v>67785</v>
      </c>
      <c r="R289" s="12">
        <v>74760</v>
      </c>
      <c r="S289" s="12">
        <v>91680</v>
      </c>
      <c r="T289" s="12">
        <v>100981</v>
      </c>
      <c r="U289" s="12">
        <v>106260</v>
      </c>
      <c r="V289" s="12">
        <v>95688</v>
      </c>
      <c r="W289" s="12">
        <v>82478</v>
      </c>
      <c r="X289" s="12">
        <v>63359</v>
      </c>
      <c r="Y289" s="12">
        <v>52326</v>
      </c>
      <c r="AA289" s="2">
        <f>IFERROR(INDEX('Holiday Schedule'!$D$3:$D$24,MATCH(A289,'Holiday Schedule'!$C$3:$C$24,0)),0)</f>
        <v>0</v>
      </c>
      <c r="AB289" s="2">
        <f t="shared" si="32"/>
        <v>2</v>
      </c>
      <c r="AC289" s="2">
        <f t="shared" si="33"/>
        <v>1284549</v>
      </c>
      <c r="AD289" s="5">
        <f t="shared" si="34"/>
        <v>404292</v>
      </c>
      <c r="AE289" s="5">
        <f t="shared" si="35"/>
        <v>1688841</v>
      </c>
      <c r="AG289" s="2">
        <f t="shared" si="36"/>
        <v>10</v>
      </c>
      <c r="AH289" s="2">
        <f t="shared" si="37"/>
        <v>2024</v>
      </c>
      <c r="AJ289" s="5">
        <f t="shared" si="38"/>
        <v>106260</v>
      </c>
      <c r="AK289" s="2">
        <f t="shared" si="39"/>
        <v>20</v>
      </c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BC289" s="5"/>
      <c r="BD289" s="5"/>
      <c r="BE289" s="5"/>
      <c r="BJ289" s="5"/>
    </row>
    <row r="290" spans="1:62" ht="15.75" x14ac:dyDescent="0.25">
      <c r="A290" s="18">
        <v>45573</v>
      </c>
      <c r="B290" s="12">
        <v>47273</v>
      </c>
      <c r="C290" s="12">
        <v>43607</v>
      </c>
      <c r="D290" s="12">
        <v>41071</v>
      </c>
      <c r="E290" s="12">
        <v>42270</v>
      </c>
      <c r="F290" s="12">
        <v>44872</v>
      </c>
      <c r="G290" s="12">
        <v>55076</v>
      </c>
      <c r="H290" s="12">
        <v>76514</v>
      </c>
      <c r="I290" s="12">
        <v>83125</v>
      </c>
      <c r="J290" s="12">
        <v>79358</v>
      </c>
      <c r="K290" s="12">
        <v>79949</v>
      </c>
      <c r="L290" s="12">
        <v>77539</v>
      </c>
      <c r="M290" s="12">
        <v>74336</v>
      </c>
      <c r="N290" s="12">
        <v>72369</v>
      </c>
      <c r="O290" s="12">
        <v>69759</v>
      </c>
      <c r="P290" s="12">
        <v>62931</v>
      </c>
      <c r="Q290" s="12">
        <v>67538</v>
      </c>
      <c r="R290" s="12">
        <v>74487</v>
      </c>
      <c r="S290" s="12">
        <v>91346</v>
      </c>
      <c r="T290" s="12">
        <v>100614</v>
      </c>
      <c r="U290" s="12">
        <v>105873</v>
      </c>
      <c r="V290" s="12">
        <v>95339</v>
      </c>
      <c r="W290" s="12">
        <v>82177</v>
      </c>
      <c r="X290" s="12">
        <v>63128</v>
      </c>
      <c r="Y290" s="12">
        <v>52136</v>
      </c>
      <c r="AA290" s="2">
        <f>IFERROR(INDEX('Holiday Schedule'!$D$3:$D$24,MATCH(A290,'Holiday Schedule'!$C$3:$C$24,0)),0)</f>
        <v>0</v>
      </c>
      <c r="AB290" s="2">
        <f t="shared" si="32"/>
        <v>3</v>
      </c>
      <c r="AC290" s="2">
        <f t="shared" si="33"/>
        <v>1279868</v>
      </c>
      <c r="AD290" s="5">
        <f t="shared" si="34"/>
        <v>402819</v>
      </c>
      <c r="AE290" s="5">
        <f t="shared" si="35"/>
        <v>1682687</v>
      </c>
      <c r="AG290" s="2">
        <f t="shared" si="36"/>
        <v>10</v>
      </c>
      <c r="AH290" s="2">
        <f t="shared" si="37"/>
        <v>2024</v>
      </c>
      <c r="AJ290" s="5">
        <f t="shared" si="38"/>
        <v>105873</v>
      </c>
      <c r="AK290" s="2">
        <f t="shared" si="39"/>
        <v>20</v>
      </c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BC290" s="5"/>
      <c r="BD290" s="5"/>
      <c r="BE290" s="5"/>
      <c r="BJ290" s="5"/>
    </row>
    <row r="291" spans="1:62" ht="15.75" x14ac:dyDescent="0.25">
      <c r="A291" s="18">
        <v>45574</v>
      </c>
      <c r="B291" s="12">
        <v>47112</v>
      </c>
      <c r="C291" s="12">
        <v>43459</v>
      </c>
      <c r="D291" s="12">
        <v>40931</v>
      </c>
      <c r="E291" s="12">
        <v>42127</v>
      </c>
      <c r="F291" s="12">
        <v>44719</v>
      </c>
      <c r="G291" s="12">
        <v>54888</v>
      </c>
      <c r="H291" s="12">
        <v>76254</v>
      </c>
      <c r="I291" s="12">
        <v>82842</v>
      </c>
      <c r="J291" s="12">
        <v>79088</v>
      </c>
      <c r="K291" s="12">
        <v>79677</v>
      </c>
      <c r="L291" s="12">
        <v>77276</v>
      </c>
      <c r="M291" s="12">
        <v>74084</v>
      </c>
      <c r="N291" s="12">
        <v>72123</v>
      </c>
      <c r="O291" s="12">
        <v>69522</v>
      </c>
      <c r="P291" s="12">
        <v>62717</v>
      </c>
      <c r="Q291" s="12">
        <v>67309</v>
      </c>
      <c r="R291" s="12">
        <v>74234</v>
      </c>
      <c r="S291" s="12">
        <v>91036</v>
      </c>
      <c r="T291" s="12">
        <v>100272</v>
      </c>
      <c r="U291" s="12">
        <v>105513</v>
      </c>
      <c r="V291" s="12">
        <v>95015</v>
      </c>
      <c r="W291" s="12">
        <v>81898</v>
      </c>
      <c r="X291" s="12">
        <v>62913</v>
      </c>
      <c r="Y291" s="12">
        <v>51959</v>
      </c>
      <c r="AA291" s="2">
        <f>IFERROR(INDEX('Holiday Schedule'!$D$3:$D$24,MATCH(A291,'Holiday Schedule'!$C$3:$C$24,0)),0)</f>
        <v>0</v>
      </c>
      <c r="AB291" s="2">
        <f t="shared" si="32"/>
        <v>4</v>
      </c>
      <c r="AC291" s="2">
        <f t="shared" si="33"/>
        <v>1275519</v>
      </c>
      <c r="AD291" s="5">
        <f t="shared" si="34"/>
        <v>401449</v>
      </c>
      <c r="AE291" s="5">
        <f t="shared" si="35"/>
        <v>1676968</v>
      </c>
      <c r="AG291" s="2">
        <f t="shared" si="36"/>
        <v>10</v>
      </c>
      <c r="AH291" s="2">
        <f t="shared" si="37"/>
        <v>2024</v>
      </c>
      <c r="AJ291" s="5">
        <f t="shared" si="38"/>
        <v>105513</v>
      </c>
      <c r="AK291" s="2">
        <f t="shared" si="39"/>
        <v>20</v>
      </c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BC291" s="5"/>
      <c r="BD291" s="5"/>
      <c r="BE291" s="5"/>
      <c r="BJ291" s="5"/>
    </row>
    <row r="292" spans="1:62" ht="15.75" x14ac:dyDescent="0.25">
      <c r="A292" s="18">
        <v>45575</v>
      </c>
      <c r="B292" s="12">
        <v>46961</v>
      </c>
      <c r="C292" s="12">
        <v>43320</v>
      </c>
      <c r="D292" s="12">
        <v>40800</v>
      </c>
      <c r="E292" s="12">
        <v>41991</v>
      </c>
      <c r="F292" s="12">
        <v>44576</v>
      </c>
      <c r="G292" s="12">
        <v>54712</v>
      </c>
      <c r="H292" s="12">
        <v>76009</v>
      </c>
      <c r="I292" s="12">
        <v>82576</v>
      </c>
      <c r="J292" s="12">
        <v>78834</v>
      </c>
      <c r="K292" s="12">
        <v>79421</v>
      </c>
      <c r="L292" s="12">
        <v>77028</v>
      </c>
      <c r="M292" s="12">
        <v>73846</v>
      </c>
      <c r="N292" s="12">
        <v>71892</v>
      </c>
      <c r="O292" s="12">
        <v>69299</v>
      </c>
      <c r="P292" s="12">
        <v>62516</v>
      </c>
      <c r="Q292" s="12">
        <v>67092</v>
      </c>
      <c r="R292" s="12">
        <v>73996</v>
      </c>
      <c r="S292" s="12">
        <v>90744</v>
      </c>
      <c r="T292" s="12">
        <v>99950</v>
      </c>
      <c r="U292" s="12">
        <v>105174</v>
      </c>
      <c r="V292" s="12">
        <v>94710</v>
      </c>
      <c r="W292" s="12">
        <v>81635</v>
      </c>
      <c r="X292" s="12">
        <v>62711</v>
      </c>
      <c r="Y292" s="12">
        <v>51792</v>
      </c>
      <c r="AA292" s="2">
        <f>IFERROR(INDEX('Holiday Schedule'!$D$3:$D$24,MATCH(A292,'Holiday Schedule'!$C$3:$C$24,0)),0)</f>
        <v>0</v>
      </c>
      <c r="AB292" s="2">
        <f t="shared" si="32"/>
        <v>5</v>
      </c>
      <c r="AC292" s="2">
        <f t="shared" si="33"/>
        <v>1271424</v>
      </c>
      <c r="AD292" s="5">
        <f t="shared" si="34"/>
        <v>400161</v>
      </c>
      <c r="AE292" s="5">
        <f t="shared" si="35"/>
        <v>1671585</v>
      </c>
      <c r="AG292" s="2">
        <f t="shared" si="36"/>
        <v>10</v>
      </c>
      <c r="AH292" s="2">
        <f t="shared" si="37"/>
        <v>2024</v>
      </c>
      <c r="AJ292" s="5">
        <f t="shared" si="38"/>
        <v>105174</v>
      </c>
      <c r="AK292" s="2">
        <f t="shared" si="39"/>
        <v>20</v>
      </c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BC292" s="5"/>
      <c r="BD292" s="5"/>
      <c r="BE292" s="5"/>
      <c r="BJ292" s="5"/>
    </row>
    <row r="293" spans="1:62" ht="15.75" x14ac:dyDescent="0.25">
      <c r="A293" s="18">
        <v>45576</v>
      </c>
      <c r="B293" s="12">
        <v>46808</v>
      </c>
      <c r="C293" s="12">
        <v>43179</v>
      </c>
      <c r="D293" s="12">
        <v>40667</v>
      </c>
      <c r="E293" s="12">
        <v>41855</v>
      </c>
      <c r="F293" s="12">
        <v>44430</v>
      </c>
      <c r="G293" s="12">
        <v>54534</v>
      </c>
      <c r="H293" s="12">
        <v>75762</v>
      </c>
      <c r="I293" s="12">
        <v>82307</v>
      </c>
      <c r="J293" s="12">
        <v>78578</v>
      </c>
      <c r="K293" s="12">
        <v>79163</v>
      </c>
      <c r="L293" s="12">
        <v>76777</v>
      </c>
      <c r="M293" s="12">
        <v>73605</v>
      </c>
      <c r="N293" s="12">
        <v>71657</v>
      </c>
      <c r="O293" s="12">
        <v>69073</v>
      </c>
      <c r="P293" s="12">
        <v>62312</v>
      </c>
      <c r="Q293" s="12">
        <v>66874</v>
      </c>
      <c r="R293" s="12">
        <v>73755</v>
      </c>
      <c r="S293" s="12">
        <v>90448</v>
      </c>
      <c r="T293" s="12">
        <v>99624</v>
      </c>
      <c r="U293" s="12">
        <v>104832</v>
      </c>
      <c r="V293" s="12">
        <v>94402</v>
      </c>
      <c r="W293" s="12">
        <v>81369</v>
      </c>
      <c r="X293" s="12">
        <v>62507</v>
      </c>
      <c r="Y293" s="12">
        <v>51623</v>
      </c>
      <c r="AA293" s="2">
        <f>IFERROR(INDEX('Holiday Schedule'!$D$3:$D$24,MATCH(A293,'Holiday Schedule'!$C$3:$C$24,0)),0)</f>
        <v>0</v>
      </c>
      <c r="AB293" s="2">
        <f t="shared" si="32"/>
        <v>6</v>
      </c>
      <c r="AC293" s="2">
        <f t="shared" si="33"/>
        <v>1267283</v>
      </c>
      <c r="AD293" s="5">
        <f t="shared" si="34"/>
        <v>398858</v>
      </c>
      <c r="AE293" s="5">
        <f t="shared" si="35"/>
        <v>1666141</v>
      </c>
      <c r="AG293" s="2">
        <f t="shared" si="36"/>
        <v>10</v>
      </c>
      <c r="AH293" s="2">
        <f t="shared" si="37"/>
        <v>2024</v>
      </c>
      <c r="AJ293" s="5">
        <f t="shared" si="38"/>
        <v>104832</v>
      </c>
      <c r="AK293" s="2">
        <f t="shared" si="39"/>
        <v>20</v>
      </c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BC293" s="5"/>
      <c r="BD293" s="5"/>
      <c r="BE293" s="5"/>
      <c r="BJ293" s="5"/>
    </row>
    <row r="294" spans="1:62" ht="15.75" x14ac:dyDescent="0.25">
      <c r="A294" s="18">
        <v>45577</v>
      </c>
      <c r="B294" s="12">
        <v>47433</v>
      </c>
      <c r="C294" s="12">
        <v>48075</v>
      </c>
      <c r="D294" s="12">
        <v>40824</v>
      </c>
      <c r="E294" s="12">
        <v>41885</v>
      </c>
      <c r="F294" s="12">
        <v>44464</v>
      </c>
      <c r="G294" s="12">
        <v>51980</v>
      </c>
      <c r="H294" s="12">
        <v>69619</v>
      </c>
      <c r="I294" s="12">
        <v>78025</v>
      </c>
      <c r="J294" s="12">
        <v>80206</v>
      </c>
      <c r="K294" s="12">
        <v>84371</v>
      </c>
      <c r="L294" s="12">
        <v>81412</v>
      </c>
      <c r="M294" s="12">
        <v>78561</v>
      </c>
      <c r="N294" s="12">
        <v>76340</v>
      </c>
      <c r="O294" s="12">
        <v>72383</v>
      </c>
      <c r="P294" s="12">
        <v>65687</v>
      </c>
      <c r="Q294" s="12">
        <v>70497</v>
      </c>
      <c r="R294" s="12">
        <v>76184</v>
      </c>
      <c r="S294" s="12">
        <v>92844</v>
      </c>
      <c r="T294" s="12">
        <v>100377</v>
      </c>
      <c r="U294" s="12">
        <v>105476</v>
      </c>
      <c r="V294" s="12">
        <v>93931</v>
      </c>
      <c r="W294" s="12">
        <v>79657</v>
      </c>
      <c r="X294" s="12">
        <v>62788</v>
      </c>
      <c r="Y294" s="12">
        <v>51813</v>
      </c>
      <c r="AA294" s="2">
        <f>IFERROR(INDEX('Holiday Schedule'!$D$3:$D$24,MATCH(A294,'Holiday Schedule'!$C$3:$C$24,0)),0)</f>
        <v>0</v>
      </c>
      <c r="AB294" s="2">
        <f t="shared" si="32"/>
        <v>7</v>
      </c>
      <c r="AC294" s="2">
        <f t="shared" si="33"/>
        <v>0</v>
      </c>
      <c r="AD294" s="5">
        <f t="shared" si="34"/>
        <v>1694832</v>
      </c>
      <c r="AE294" s="5">
        <f t="shared" si="35"/>
        <v>1694832</v>
      </c>
      <c r="AG294" s="2">
        <f t="shared" si="36"/>
        <v>10</v>
      </c>
      <c r="AH294" s="2">
        <f t="shared" si="37"/>
        <v>2024</v>
      </c>
      <c r="AJ294" s="5">
        <f t="shared" si="38"/>
        <v>105476</v>
      </c>
      <c r="AK294" s="2">
        <f t="shared" si="39"/>
        <v>20</v>
      </c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BC294" s="5"/>
      <c r="BD294" s="5"/>
      <c r="BE294" s="5"/>
      <c r="BJ294" s="5"/>
    </row>
    <row r="295" spans="1:62" ht="15.75" x14ac:dyDescent="0.25">
      <c r="A295" s="18">
        <v>45578</v>
      </c>
      <c r="B295" s="12">
        <v>47437</v>
      </c>
      <c r="C295" s="12">
        <v>48079</v>
      </c>
      <c r="D295" s="12">
        <v>40827</v>
      </c>
      <c r="E295" s="12">
        <v>41888</v>
      </c>
      <c r="F295" s="12">
        <v>44468</v>
      </c>
      <c r="G295" s="12">
        <v>51984</v>
      </c>
      <c r="H295" s="12">
        <v>69624</v>
      </c>
      <c r="I295" s="12">
        <v>78031</v>
      </c>
      <c r="J295" s="12">
        <v>80212</v>
      </c>
      <c r="K295" s="12">
        <v>84378</v>
      </c>
      <c r="L295" s="12">
        <v>81418</v>
      </c>
      <c r="M295" s="12">
        <v>78568</v>
      </c>
      <c r="N295" s="12">
        <v>76345</v>
      </c>
      <c r="O295" s="12">
        <v>72389</v>
      </c>
      <c r="P295" s="12">
        <v>65692</v>
      </c>
      <c r="Q295" s="12">
        <v>70502</v>
      </c>
      <c r="R295" s="12">
        <v>76190</v>
      </c>
      <c r="S295" s="12">
        <v>92852</v>
      </c>
      <c r="T295" s="12">
        <v>100384</v>
      </c>
      <c r="U295" s="12">
        <v>105484</v>
      </c>
      <c r="V295" s="12">
        <v>93938</v>
      </c>
      <c r="W295" s="12">
        <v>79663</v>
      </c>
      <c r="X295" s="12">
        <v>62793</v>
      </c>
      <c r="Y295" s="12">
        <v>51817</v>
      </c>
      <c r="AA295" s="2">
        <f>IFERROR(INDEX('Holiday Schedule'!$D$3:$D$24,MATCH(A295,'Holiday Schedule'!$C$3:$C$24,0)),0)</f>
        <v>0</v>
      </c>
      <c r="AB295" s="2">
        <f t="shared" si="32"/>
        <v>1</v>
      </c>
      <c r="AC295" s="2">
        <f t="shared" si="33"/>
        <v>0</v>
      </c>
      <c r="AD295" s="5">
        <f t="shared" si="34"/>
        <v>1694963</v>
      </c>
      <c r="AE295" s="5">
        <f t="shared" si="35"/>
        <v>1694963</v>
      </c>
      <c r="AG295" s="2">
        <f t="shared" si="36"/>
        <v>10</v>
      </c>
      <c r="AH295" s="2">
        <f t="shared" si="37"/>
        <v>2024</v>
      </c>
      <c r="AJ295" s="5">
        <f t="shared" si="38"/>
        <v>105484</v>
      </c>
      <c r="AK295" s="2">
        <f t="shared" si="39"/>
        <v>20</v>
      </c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BC295" s="5"/>
      <c r="BD295" s="5"/>
      <c r="BE295" s="5"/>
      <c r="BJ295" s="5"/>
    </row>
    <row r="296" spans="1:62" ht="15.75" x14ac:dyDescent="0.25">
      <c r="A296" s="18">
        <v>45579</v>
      </c>
      <c r="B296" s="12">
        <v>47444</v>
      </c>
      <c r="C296" s="12">
        <v>48086</v>
      </c>
      <c r="D296" s="12">
        <v>40833</v>
      </c>
      <c r="E296" s="12">
        <v>41895</v>
      </c>
      <c r="F296" s="12">
        <v>44475</v>
      </c>
      <c r="G296" s="12">
        <v>51992</v>
      </c>
      <c r="H296" s="12">
        <v>69635</v>
      </c>
      <c r="I296" s="12">
        <v>78043</v>
      </c>
      <c r="J296" s="12">
        <v>80224</v>
      </c>
      <c r="K296" s="12">
        <v>84391</v>
      </c>
      <c r="L296" s="12">
        <v>81431</v>
      </c>
      <c r="M296" s="12">
        <v>78580</v>
      </c>
      <c r="N296" s="12">
        <v>76357</v>
      </c>
      <c r="O296" s="12">
        <v>72400</v>
      </c>
      <c r="P296" s="12">
        <v>65703</v>
      </c>
      <c r="Q296" s="12">
        <v>70513</v>
      </c>
      <c r="R296" s="12">
        <v>76201</v>
      </c>
      <c r="S296" s="12">
        <v>92866</v>
      </c>
      <c r="T296" s="12">
        <v>100400</v>
      </c>
      <c r="U296" s="12">
        <v>105501</v>
      </c>
      <c r="V296" s="12">
        <v>93953</v>
      </c>
      <c r="W296" s="12">
        <v>79676</v>
      </c>
      <c r="X296" s="12">
        <v>62803</v>
      </c>
      <c r="Y296" s="12">
        <v>51825</v>
      </c>
      <c r="AA296" s="2">
        <f>IFERROR(INDEX('Holiday Schedule'!$D$3:$D$24,MATCH(A296,'Holiday Schedule'!$C$3:$C$24,0)),0)</f>
        <v>1</v>
      </c>
      <c r="AB296" s="2">
        <f t="shared" si="32"/>
        <v>2</v>
      </c>
      <c r="AC296" s="2">
        <f t="shared" si="33"/>
        <v>0</v>
      </c>
      <c r="AD296" s="5">
        <f t="shared" si="34"/>
        <v>1695227</v>
      </c>
      <c r="AE296" s="5">
        <f t="shared" si="35"/>
        <v>1695227</v>
      </c>
      <c r="AG296" s="2">
        <f t="shared" si="36"/>
        <v>10</v>
      </c>
      <c r="AH296" s="2">
        <f t="shared" si="37"/>
        <v>2024</v>
      </c>
      <c r="AJ296" s="5">
        <f t="shared" si="38"/>
        <v>105501</v>
      </c>
      <c r="AK296" s="2">
        <f t="shared" si="39"/>
        <v>20</v>
      </c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BC296" s="5"/>
      <c r="BD296" s="5"/>
      <c r="BE296" s="5"/>
      <c r="BJ296" s="5"/>
    </row>
    <row r="297" spans="1:62" ht="15.75" x14ac:dyDescent="0.25">
      <c r="A297" s="18">
        <v>45580</v>
      </c>
      <c r="B297" s="12">
        <v>46650</v>
      </c>
      <c r="C297" s="12">
        <v>43032</v>
      </c>
      <c r="D297" s="12">
        <v>40529</v>
      </c>
      <c r="E297" s="12">
        <v>41713</v>
      </c>
      <c r="F297" s="12">
        <v>44280</v>
      </c>
      <c r="G297" s="12">
        <v>54349</v>
      </c>
      <c r="H297" s="12">
        <v>75505</v>
      </c>
      <c r="I297" s="12">
        <v>82029</v>
      </c>
      <c r="J297" s="12">
        <v>78312</v>
      </c>
      <c r="K297" s="12">
        <v>78895</v>
      </c>
      <c r="L297" s="12">
        <v>76517</v>
      </c>
      <c r="M297" s="12">
        <v>73356</v>
      </c>
      <c r="N297" s="12">
        <v>71415</v>
      </c>
      <c r="O297" s="12">
        <v>68839</v>
      </c>
      <c r="P297" s="12">
        <v>62101</v>
      </c>
      <c r="Q297" s="12">
        <v>66647</v>
      </c>
      <c r="R297" s="12">
        <v>73505</v>
      </c>
      <c r="S297" s="12">
        <v>90142</v>
      </c>
      <c r="T297" s="12">
        <v>99287</v>
      </c>
      <c r="U297" s="12">
        <v>104477</v>
      </c>
      <c r="V297" s="12">
        <v>94082</v>
      </c>
      <c r="W297" s="12">
        <v>81094</v>
      </c>
      <c r="X297" s="12">
        <v>62295</v>
      </c>
      <c r="Y297" s="12">
        <v>51448</v>
      </c>
      <c r="AA297" s="2">
        <f>IFERROR(INDEX('Holiday Schedule'!$D$3:$D$24,MATCH(A297,'Holiday Schedule'!$C$3:$C$24,0)),0)</f>
        <v>0</v>
      </c>
      <c r="AB297" s="2">
        <f t="shared" si="32"/>
        <v>3</v>
      </c>
      <c r="AC297" s="2">
        <f t="shared" si="33"/>
        <v>1262993</v>
      </c>
      <c r="AD297" s="5">
        <f t="shared" si="34"/>
        <v>397506</v>
      </c>
      <c r="AE297" s="5">
        <f t="shared" si="35"/>
        <v>1660499</v>
      </c>
      <c r="AG297" s="2">
        <f t="shared" si="36"/>
        <v>10</v>
      </c>
      <c r="AH297" s="2">
        <f t="shared" si="37"/>
        <v>2024</v>
      </c>
      <c r="AJ297" s="5">
        <f t="shared" si="38"/>
        <v>104477</v>
      </c>
      <c r="AK297" s="2">
        <f t="shared" si="39"/>
        <v>20</v>
      </c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BC297" s="5"/>
      <c r="BD297" s="5"/>
      <c r="BE297" s="5"/>
      <c r="BJ297" s="5"/>
    </row>
    <row r="298" spans="1:62" ht="15.75" x14ac:dyDescent="0.25">
      <c r="A298" s="18">
        <v>45581</v>
      </c>
      <c r="B298" s="12">
        <v>46399</v>
      </c>
      <c r="C298" s="12">
        <v>42801</v>
      </c>
      <c r="D298" s="12">
        <v>40311</v>
      </c>
      <c r="E298" s="12">
        <v>41489</v>
      </c>
      <c r="F298" s="12">
        <v>44042</v>
      </c>
      <c r="G298" s="12">
        <v>54058</v>
      </c>
      <c r="H298" s="12">
        <v>75100</v>
      </c>
      <c r="I298" s="12">
        <v>81588</v>
      </c>
      <c r="J298" s="12">
        <v>77891</v>
      </c>
      <c r="K298" s="12">
        <v>78471</v>
      </c>
      <c r="L298" s="12">
        <v>76106</v>
      </c>
      <c r="M298" s="12">
        <v>72962</v>
      </c>
      <c r="N298" s="12">
        <v>71031</v>
      </c>
      <c r="O298" s="12">
        <v>68470</v>
      </c>
      <c r="P298" s="12">
        <v>61768</v>
      </c>
      <c r="Q298" s="12">
        <v>66290</v>
      </c>
      <c r="R298" s="12">
        <v>73110</v>
      </c>
      <c r="S298" s="12">
        <v>89658</v>
      </c>
      <c r="T298" s="12">
        <v>98754</v>
      </c>
      <c r="U298" s="12">
        <v>103916</v>
      </c>
      <c r="V298" s="12">
        <v>93577</v>
      </c>
      <c r="W298" s="12">
        <v>80658</v>
      </c>
      <c r="X298" s="12">
        <v>61961</v>
      </c>
      <c r="Y298" s="12">
        <v>51172</v>
      </c>
      <c r="AA298" s="2">
        <f>IFERROR(INDEX('Holiday Schedule'!$D$3:$D$24,MATCH(A298,'Holiday Schedule'!$C$3:$C$24,0)),0)</f>
        <v>0</v>
      </c>
      <c r="AB298" s="2">
        <f t="shared" si="32"/>
        <v>4</v>
      </c>
      <c r="AC298" s="2">
        <f t="shared" si="33"/>
        <v>1256211</v>
      </c>
      <c r="AD298" s="5">
        <f t="shared" si="34"/>
        <v>395372</v>
      </c>
      <c r="AE298" s="5">
        <f t="shared" si="35"/>
        <v>1651583</v>
      </c>
      <c r="AG298" s="2">
        <f t="shared" si="36"/>
        <v>10</v>
      </c>
      <c r="AH298" s="2">
        <f t="shared" si="37"/>
        <v>2024</v>
      </c>
      <c r="AJ298" s="5">
        <f t="shared" si="38"/>
        <v>103916</v>
      </c>
      <c r="AK298" s="2">
        <f t="shared" si="39"/>
        <v>20</v>
      </c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BC298" s="5"/>
      <c r="BD298" s="5"/>
      <c r="BE298" s="5"/>
      <c r="BJ298" s="5"/>
    </row>
    <row r="299" spans="1:62" ht="15.75" x14ac:dyDescent="0.25">
      <c r="A299" s="18">
        <v>45582</v>
      </c>
      <c r="B299" s="12">
        <v>46406</v>
      </c>
      <c r="C299" s="12">
        <v>42807</v>
      </c>
      <c r="D299" s="12">
        <v>40317</v>
      </c>
      <c r="E299" s="12">
        <v>41495</v>
      </c>
      <c r="F299" s="12">
        <v>44048</v>
      </c>
      <c r="G299" s="12">
        <v>54065</v>
      </c>
      <c r="H299" s="12">
        <v>75111</v>
      </c>
      <c r="I299" s="12">
        <v>81600</v>
      </c>
      <c r="J299" s="12">
        <v>77902</v>
      </c>
      <c r="K299" s="12">
        <v>78482</v>
      </c>
      <c r="L299" s="12">
        <v>76117</v>
      </c>
      <c r="M299" s="12">
        <v>72973</v>
      </c>
      <c r="N299" s="12">
        <v>71041</v>
      </c>
      <c r="O299" s="12">
        <v>68479</v>
      </c>
      <c r="P299" s="12">
        <v>61777</v>
      </c>
      <c r="Q299" s="12">
        <v>66299</v>
      </c>
      <c r="R299" s="12">
        <v>73121</v>
      </c>
      <c r="S299" s="12">
        <v>89670</v>
      </c>
      <c r="T299" s="12">
        <v>98768</v>
      </c>
      <c r="U299" s="12">
        <v>103931</v>
      </c>
      <c r="V299" s="12">
        <v>93590</v>
      </c>
      <c r="W299" s="12">
        <v>80670</v>
      </c>
      <c r="X299" s="12">
        <v>61970</v>
      </c>
      <c r="Y299" s="12">
        <v>51179</v>
      </c>
      <c r="AA299" s="2">
        <f>IFERROR(INDEX('Holiday Schedule'!$D$3:$D$24,MATCH(A299,'Holiday Schedule'!$C$3:$C$24,0)),0)</f>
        <v>0</v>
      </c>
      <c r="AB299" s="2">
        <f t="shared" si="32"/>
        <v>5</v>
      </c>
      <c r="AC299" s="2">
        <f t="shared" si="33"/>
        <v>1256390</v>
      </c>
      <c r="AD299" s="5">
        <f t="shared" si="34"/>
        <v>395428</v>
      </c>
      <c r="AE299" s="5">
        <f t="shared" si="35"/>
        <v>1651818</v>
      </c>
      <c r="AG299" s="2">
        <f t="shared" si="36"/>
        <v>10</v>
      </c>
      <c r="AH299" s="2">
        <f t="shared" si="37"/>
        <v>2024</v>
      </c>
      <c r="AJ299" s="5">
        <f t="shared" si="38"/>
        <v>103931</v>
      </c>
      <c r="AK299" s="2">
        <f t="shared" si="39"/>
        <v>20</v>
      </c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BC299" s="5"/>
      <c r="BD299" s="5"/>
      <c r="BE299" s="5"/>
      <c r="BJ299" s="5"/>
    </row>
    <row r="300" spans="1:62" ht="15.75" x14ac:dyDescent="0.25">
      <c r="A300" s="18">
        <v>45583</v>
      </c>
      <c r="B300" s="12">
        <v>46409</v>
      </c>
      <c r="C300" s="12">
        <v>42811</v>
      </c>
      <c r="D300" s="12">
        <v>40320</v>
      </c>
      <c r="E300" s="12">
        <v>41498</v>
      </c>
      <c r="F300" s="12">
        <v>44052</v>
      </c>
      <c r="G300" s="12">
        <v>54069</v>
      </c>
      <c r="H300" s="12">
        <v>75116</v>
      </c>
      <c r="I300" s="12">
        <v>81606</v>
      </c>
      <c r="J300" s="12">
        <v>77908</v>
      </c>
      <c r="K300" s="12">
        <v>78488</v>
      </c>
      <c r="L300" s="12">
        <v>76123</v>
      </c>
      <c r="M300" s="12">
        <v>72978</v>
      </c>
      <c r="N300" s="12">
        <v>71047</v>
      </c>
      <c r="O300" s="12">
        <v>68485</v>
      </c>
      <c r="P300" s="12">
        <v>61781</v>
      </c>
      <c r="Q300" s="12">
        <v>66304</v>
      </c>
      <c r="R300" s="12">
        <v>73126</v>
      </c>
      <c r="S300" s="12">
        <v>89677</v>
      </c>
      <c r="T300" s="12">
        <v>98775</v>
      </c>
      <c r="U300" s="12">
        <v>103938</v>
      </c>
      <c r="V300" s="12">
        <v>93598</v>
      </c>
      <c r="W300" s="12">
        <v>80676</v>
      </c>
      <c r="X300" s="12">
        <v>61974</v>
      </c>
      <c r="Y300" s="12">
        <v>51183</v>
      </c>
      <c r="AA300" s="2">
        <f>IFERROR(INDEX('Holiday Schedule'!$D$3:$D$24,MATCH(A300,'Holiday Schedule'!$C$3:$C$24,0)),0)</f>
        <v>0</v>
      </c>
      <c r="AB300" s="2">
        <f t="shared" si="32"/>
        <v>6</v>
      </c>
      <c r="AC300" s="2">
        <f t="shared" si="33"/>
        <v>1256484</v>
      </c>
      <c r="AD300" s="5">
        <f t="shared" si="34"/>
        <v>395458</v>
      </c>
      <c r="AE300" s="5">
        <f t="shared" si="35"/>
        <v>1651942</v>
      </c>
      <c r="AG300" s="2">
        <f t="shared" si="36"/>
        <v>10</v>
      </c>
      <c r="AH300" s="2">
        <f t="shared" si="37"/>
        <v>2024</v>
      </c>
      <c r="AJ300" s="5">
        <f t="shared" si="38"/>
        <v>103938</v>
      </c>
      <c r="AK300" s="2">
        <f t="shared" si="39"/>
        <v>20</v>
      </c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BC300" s="5"/>
      <c r="BD300" s="5"/>
      <c r="BE300" s="5"/>
      <c r="BJ300" s="5"/>
    </row>
    <row r="301" spans="1:62" ht="15.75" x14ac:dyDescent="0.25">
      <c r="A301" s="18">
        <v>45584</v>
      </c>
      <c r="B301" s="12">
        <v>47036</v>
      </c>
      <c r="C301" s="12">
        <v>47673</v>
      </c>
      <c r="D301" s="12">
        <v>40482</v>
      </c>
      <c r="E301" s="12">
        <v>41534</v>
      </c>
      <c r="F301" s="12">
        <v>44092</v>
      </c>
      <c r="G301" s="12">
        <v>51544</v>
      </c>
      <c r="H301" s="12">
        <v>69036</v>
      </c>
      <c r="I301" s="12">
        <v>77371</v>
      </c>
      <c r="J301" s="12">
        <v>79534</v>
      </c>
      <c r="K301" s="12">
        <v>83665</v>
      </c>
      <c r="L301" s="12">
        <v>80731</v>
      </c>
      <c r="M301" s="12">
        <v>77904</v>
      </c>
      <c r="N301" s="12">
        <v>75700</v>
      </c>
      <c r="O301" s="12">
        <v>71777</v>
      </c>
      <c r="P301" s="12">
        <v>65137</v>
      </c>
      <c r="Q301" s="12">
        <v>69906</v>
      </c>
      <c r="R301" s="12">
        <v>75546</v>
      </c>
      <c r="S301" s="12">
        <v>92067</v>
      </c>
      <c r="T301" s="12">
        <v>99536</v>
      </c>
      <c r="U301" s="12">
        <v>104593</v>
      </c>
      <c r="V301" s="12">
        <v>93145</v>
      </c>
      <c r="W301" s="12">
        <v>78990</v>
      </c>
      <c r="X301" s="12">
        <v>62263</v>
      </c>
      <c r="Y301" s="12">
        <v>51379</v>
      </c>
      <c r="AA301" s="2">
        <f>IFERROR(INDEX('Holiday Schedule'!$D$3:$D$24,MATCH(A301,'Holiday Schedule'!$C$3:$C$24,0)),0)</f>
        <v>0</v>
      </c>
      <c r="AB301" s="2">
        <f t="shared" si="32"/>
        <v>7</v>
      </c>
      <c r="AC301" s="2">
        <f t="shared" si="33"/>
        <v>0</v>
      </c>
      <c r="AD301" s="5">
        <f t="shared" si="34"/>
        <v>1680641</v>
      </c>
      <c r="AE301" s="5">
        <f t="shared" si="35"/>
        <v>1680641</v>
      </c>
      <c r="AG301" s="2">
        <f t="shared" si="36"/>
        <v>10</v>
      </c>
      <c r="AH301" s="2">
        <f t="shared" si="37"/>
        <v>2024</v>
      </c>
      <c r="AJ301" s="5">
        <f t="shared" si="38"/>
        <v>104593</v>
      </c>
      <c r="AK301" s="2">
        <f t="shared" si="39"/>
        <v>20</v>
      </c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BC301" s="5"/>
      <c r="BD301" s="5"/>
      <c r="BE301" s="5"/>
      <c r="BJ301" s="5"/>
    </row>
    <row r="302" spans="1:62" ht="15.75" x14ac:dyDescent="0.25">
      <c r="A302" s="18">
        <v>45585</v>
      </c>
      <c r="B302" s="12">
        <v>47057</v>
      </c>
      <c r="C302" s="12">
        <v>47694</v>
      </c>
      <c r="D302" s="12">
        <v>40500</v>
      </c>
      <c r="E302" s="12">
        <v>41553</v>
      </c>
      <c r="F302" s="12">
        <v>44112</v>
      </c>
      <c r="G302" s="12">
        <v>51567</v>
      </c>
      <c r="H302" s="12">
        <v>69067</v>
      </c>
      <c r="I302" s="12">
        <v>77406</v>
      </c>
      <c r="J302" s="12">
        <v>79569</v>
      </c>
      <c r="K302" s="12">
        <v>83702</v>
      </c>
      <c r="L302" s="12">
        <v>80766</v>
      </c>
      <c r="M302" s="12">
        <v>77938</v>
      </c>
      <c r="N302" s="12">
        <v>75734</v>
      </c>
      <c r="O302" s="12">
        <v>71809</v>
      </c>
      <c r="P302" s="12">
        <v>65166</v>
      </c>
      <c r="Q302" s="12">
        <v>69937</v>
      </c>
      <c r="R302" s="12">
        <v>75579</v>
      </c>
      <c r="S302" s="12">
        <v>92108</v>
      </c>
      <c r="T302" s="12">
        <v>99580</v>
      </c>
      <c r="U302" s="12">
        <v>104639</v>
      </c>
      <c r="V302" s="12">
        <v>93186</v>
      </c>
      <c r="W302" s="12">
        <v>79025</v>
      </c>
      <c r="X302" s="12">
        <v>62290</v>
      </c>
      <c r="Y302" s="12">
        <v>51402</v>
      </c>
      <c r="AA302" s="2">
        <f>IFERROR(INDEX('Holiday Schedule'!$D$3:$D$24,MATCH(A302,'Holiday Schedule'!$C$3:$C$24,0)),0)</f>
        <v>0</v>
      </c>
      <c r="AB302" s="2">
        <f t="shared" si="32"/>
        <v>1</v>
      </c>
      <c r="AC302" s="2">
        <f t="shared" si="33"/>
        <v>0</v>
      </c>
      <c r="AD302" s="5">
        <f t="shared" si="34"/>
        <v>1681386</v>
      </c>
      <c r="AE302" s="5">
        <f t="shared" si="35"/>
        <v>1681386</v>
      </c>
      <c r="AG302" s="2">
        <f t="shared" si="36"/>
        <v>10</v>
      </c>
      <c r="AH302" s="2">
        <f t="shared" si="37"/>
        <v>2024</v>
      </c>
      <c r="AJ302" s="5">
        <f t="shared" si="38"/>
        <v>104639</v>
      </c>
      <c r="AK302" s="2">
        <f t="shared" si="39"/>
        <v>20</v>
      </c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BC302" s="5"/>
      <c r="BD302" s="5"/>
      <c r="BE302" s="5"/>
      <c r="BJ302" s="5"/>
    </row>
    <row r="303" spans="1:62" ht="15.75" x14ac:dyDescent="0.25">
      <c r="A303" s="18">
        <v>45586</v>
      </c>
      <c r="B303" s="12">
        <v>46299</v>
      </c>
      <c r="C303" s="12">
        <v>42709</v>
      </c>
      <c r="D303" s="12">
        <v>40225</v>
      </c>
      <c r="E303" s="12">
        <v>41400</v>
      </c>
      <c r="F303" s="12">
        <v>43947</v>
      </c>
      <c r="G303" s="12">
        <v>53941</v>
      </c>
      <c r="H303" s="12">
        <v>74938</v>
      </c>
      <c r="I303" s="12">
        <v>81412</v>
      </c>
      <c r="J303" s="12">
        <v>77723</v>
      </c>
      <c r="K303" s="12">
        <v>78302</v>
      </c>
      <c r="L303" s="12">
        <v>75942</v>
      </c>
      <c r="M303" s="12">
        <v>72805</v>
      </c>
      <c r="N303" s="12">
        <v>70878</v>
      </c>
      <c r="O303" s="12">
        <v>68322</v>
      </c>
      <c r="P303" s="12">
        <v>61635</v>
      </c>
      <c r="Q303" s="12">
        <v>66147</v>
      </c>
      <c r="R303" s="12">
        <v>72953</v>
      </c>
      <c r="S303" s="12">
        <v>89464</v>
      </c>
      <c r="T303" s="12">
        <v>98541</v>
      </c>
      <c r="U303" s="12">
        <v>103692</v>
      </c>
      <c r="V303" s="12">
        <v>93375</v>
      </c>
      <c r="W303" s="12">
        <v>80485</v>
      </c>
      <c r="X303" s="12">
        <v>61827</v>
      </c>
      <c r="Y303" s="12">
        <v>51062</v>
      </c>
      <c r="AA303" s="2">
        <f>IFERROR(INDEX('Holiday Schedule'!$D$3:$D$24,MATCH(A303,'Holiday Schedule'!$C$3:$C$24,0)),0)</f>
        <v>0</v>
      </c>
      <c r="AB303" s="2">
        <f t="shared" si="32"/>
        <v>2</v>
      </c>
      <c r="AC303" s="2">
        <f t="shared" si="33"/>
        <v>1253503</v>
      </c>
      <c r="AD303" s="5">
        <f t="shared" si="34"/>
        <v>394521</v>
      </c>
      <c r="AE303" s="5">
        <f t="shared" si="35"/>
        <v>1648024</v>
      </c>
      <c r="AG303" s="2">
        <f t="shared" si="36"/>
        <v>10</v>
      </c>
      <c r="AH303" s="2">
        <f t="shared" si="37"/>
        <v>2024</v>
      </c>
      <c r="AJ303" s="5">
        <f t="shared" si="38"/>
        <v>103692</v>
      </c>
      <c r="AK303" s="2">
        <f t="shared" si="39"/>
        <v>20</v>
      </c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BC303" s="5"/>
      <c r="BD303" s="5"/>
      <c r="BE303" s="5"/>
      <c r="BJ303" s="5"/>
    </row>
    <row r="304" spans="1:62" ht="15.75" x14ac:dyDescent="0.25">
      <c r="A304" s="18">
        <v>45587</v>
      </c>
      <c r="B304" s="12">
        <v>46165</v>
      </c>
      <c r="C304" s="12">
        <v>42585</v>
      </c>
      <c r="D304" s="12">
        <v>40108</v>
      </c>
      <c r="E304" s="12">
        <v>41280</v>
      </c>
      <c r="F304" s="12">
        <v>43820</v>
      </c>
      <c r="G304" s="12">
        <v>53785</v>
      </c>
      <c r="H304" s="12">
        <v>74721</v>
      </c>
      <c r="I304" s="12">
        <v>81177</v>
      </c>
      <c r="J304" s="12">
        <v>77498</v>
      </c>
      <c r="K304" s="12">
        <v>78075</v>
      </c>
      <c r="L304" s="12">
        <v>75722</v>
      </c>
      <c r="M304" s="12">
        <v>72594</v>
      </c>
      <c r="N304" s="12">
        <v>70673</v>
      </c>
      <c r="O304" s="12">
        <v>68124</v>
      </c>
      <c r="P304" s="12">
        <v>61456</v>
      </c>
      <c r="Q304" s="12">
        <v>65955</v>
      </c>
      <c r="R304" s="12">
        <v>72742</v>
      </c>
      <c r="S304" s="12">
        <v>89205</v>
      </c>
      <c r="T304" s="12">
        <v>98256</v>
      </c>
      <c r="U304" s="12">
        <v>103392</v>
      </c>
      <c r="V304" s="12">
        <v>93105</v>
      </c>
      <c r="W304" s="12">
        <v>80252</v>
      </c>
      <c r="X304" s="12">
        <v>61648</v>
      </c>
      <c r="Y304" s="12">
        <v>50914</v>
      </c>
      <c r="AA304" s="2">
        <f>IFERROR(INDEX('Holiday Schedule'!$D$3:$D$24,MATCH(A304,'Holiday Schedule'!$C$3:$C$24,0)),0)</f>
        <v>0</v>
      </c>
      <c r="AB304" s="2">
        <f t="shared" si="32"/>
        <v>3</v>
      </c>
      <c r="AC304" s="2">
        <f t="shared" si="33"/>
        <v>1249874</v>
      </c>
      <c r="AD304" s="5">
        <f t="shared" si="34"/>
        <v>393378</v>
      </c>
      <c r="AE304" s="5">
        <f t="shared" si="35"/>
        <v>1643252</v>
      </c>
      <c r="AG304" s="2">
        <f t="shared" si="36"/>
        <v>10</v>
      </c>
      <c r="AH304" s="2">
        <f t="shared" si="37"/>
        <v>2024</v>
      </c>
      <c r="AJ304" s="5">
        <f t="shared" si="38"/>
        <v>103392</v>
      </c>
      <c r="AK304" s="2">
        <f t="shared" si="39"/>
        <v>20</v>
      </c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BC304" s="5"/>
      <c r="BD304" s="5"/>
      <c r="BE304" s="5"/>
      <c r="BJ304" s="5"/>
    </row>
    <row r="305" spans="1:62" ht="15.75" x14ac:dyDescent="0.25">
      <c r="A305" s="18">
        <v>45588</v>
      </c>
      <c r="B305" s="12">
        <v>46043</v>
      </c>
      <c r="C305" s="12">
        <v>42473</v>
      </c>
      <c r="D305" s="12">
        <v>40002</v>
      </c>
      <c r="E305" s="12">
        <v>41171</v>
      </c>
      <c r="F305" s="12">
        <v>43704</v>
      </c>
      <c r="G305" s="12">
        <v>53643</v>
      </c>
      <c r="H305" s="12">
        <v>74524</v>
      </c>
      <c r="I305" s="12">
        <v>80962</v>
      </c>
      <c r="J305" s="12">
        <v>77294</v>
      </c>
      <c r="K305" s="12">
        <v>77869</v>
      </c>
      <c r="L305" s="12">
        <v>75522</v>
      </c>
      <c r="M305" s="12">
        <v>72402</v>
      </c>
      <c r="N305" s="12">
        <v>70486</v>
      </c>
      <c r="O305" s="12">
        <v>67944</v>
      </c>
      <c r="P305" s="12">
        <v>61294</v>
      </c>
      <c r="Q305" s="12">
        <v>65781</v>
      </c>
      <c r="R305" s="12">
        <v>72550</v>
      </c>
      <c r="S305" s="12">
        <v>88970</v>
      </c>
      <c r="T305" s="12">
        <v>97996</v>
      </c>
      <c r="U305" s="12">
        <v>103119</v>
      </c>
      <c r="V305" s="12">
        <v>92859</v>
      </c>
      <c r="W305" s="12">
        <v>80040</v>
      </c>
      <c r="X305" s="12">
        <v>61486</v>
      </c>
      <c r="Y305" s="12">
        <v>50779</v>
      </c>
      <c r="AA305" s="2">
        <f>IFERROR(INDEX('Holiday Schedule'!$D$3:$D$24,MATCH(A305,'Holiday Schedule'!$C$3:$C$24,0)),0)</f>
        <v>0</v>
      </c>
      <c r="AB305" s="2">
        <f t="shared" si="32"/>
        <v>4</v>
      </c>
      <c r="AC305" s="2">
        <f t="shared" si="33"/>
        <v>1246574</v>
      </c>
      <c r="AD305" s="5">
        <f t="shared" si="34"/>
        <v>392339</v>
      </c>
      <c r="AE305" s="5">
        <f t="shared" si="35"/>
        <v>1638913</v>
      </c>
      <c r="AG305" s="2">
        <f t="shared" si="36"/>
        <v>10</v>
      </c>
      <c r="AH305" s="2">
        <f t="shared" si="37"/>
        <v>2024</v>
      </c>
      <c r="AJ305" s="5">
        <f t="shared" si="38"/>
        <v>103119</v>
      </c>
      <c r="AK305" s="2">
        <f t="shared" si="39"/>
        <v>20</v>
      </c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BC305" s="5"/>
      <c r="BD305" s="5"/>
      <c r="BE305" s="5"/>
      <c r="BJ305" s="5"/>
    </row>
    <row r="306" spans="1:62" ht="15.75" x14ac:dyDescent="0.25">
      <c r="A306" s="18">
        <v>45589</v>
      </c>
      <c r="B306" s="12">
        <v>45890</v>
      </c>
      <c r="C306" s="12">
        <v>42332</v>
      </c>
      <c r="D306" s="12">
        <v>39869</v>
      </c>
      <c r="E306" s="12">
        <v>41034</v>
      </c>
      <c r="F306" s="12">
        <v>43559</v>
      </c>
      <c r="G306" s="12">
        <v>53465</v>
      </c>
      <c r="H306" s="12">
        <v>74276</v>
      </c>
      <c r="I306" s="12">
        <v>80693</v>
      </c>
      <c r="J306" s="12">
        <v>77037</v>
      </c>
      <c r="K306" s="12">
        <v>77610</v>
      </c>
      <c r="L306" s="12">
        <v>75271</v>
      </c>
      <c r="M306" s="12">
        <v>72162</v>
      </c>
      <c r="N306" s="12">
        <v>70252</v>
      </c>
      <c r="O306" s="12">
        <v>67719</v>
      </c>
      <c r="P306" s="12">
        <v>61090</v>
      </c>
      <c r="Q306" s="12">
        <v>65562</v>
      </c>
      <c r="R306" s="12">
        <v>72308</v>
      </c>
      <c r="S306" s="12">
        <v>88674</v>
      </c>
      <c r="T306" s="12">
        <v>97671</v>
      </c>
      <c r="U306" s="12">
        <v>102776</v>
      </c>
      <c r="V306" s="12">
        <v>92551</v>
      </c>
      <c r="W306" s="12">
        <v>79774</v>
      </c>
      <c r="X306" s="12">
        <v>61281</v>
      </c>
      <c r="Y306" s="12">
        <v>50611</v>
      </c>
      <c r="AA306" s="2">
        <f>IFERROR(INDEX('Holiday Schedule'!$D$3:$D$24,MATCH(A306,'Holiday Schedule'!$C$3:$C$24,0)),0)</f>
        <v>0</v>
      </c>
      <c r="AB306" s="2">
        <f t="shared" si="32"/>
        <v>5</v>
      </c>
      <c r="AC306" s="2">
        <f t="shared" si="33"/>
        <v>1242431</v>
      </c>
      <c r="AD306" s="5">
        <f t="shared" si="34"/>
        <v>391036</v>
      </c>
      <c r="AE306" s="5">
        <f t="shared" si="35"/>
        <v>1633467</v>
      </c>
      <c r="AG306" s="2">
        <f t="shared" si="36"/>
        <v>10</v>
      </c>
      <c r="AH306" s="2">
        <f t="shared" si="37"/>
        <v>2024</v>
      </c>
      <c r="AJ306" s="5">
        <f t="shared" si="38"/>
        <v>102776</v>
      </c>
      <c r="AK306" s="2">
        <f t="shared" si="39"/>
        <v>20</v>
      </c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BC306" s="5"/>
      <c r="BD306" s="5"/>
      <c r="BE306" s="5"/>
      <c r="BJ306" s="5"/>
    </row>
    <row r="307" spans="1:62" ht="15.75" x14ac:dyDescent="0.25">
      <c r="A307" s="18">
        <v>45590</v>
      </c>
      <c r="B307" s="12">
        <v>45760</v>
      </c>
      <c r="C307" s="12">
        <v>42211</v>
      </c>
      <c r="D307" s="12">
        <v>39756</v>
      </c>
      <c r="E307" s="12">
        <v>40917</v>
      </c>
      <c r="F307" s="12">
        <v>43435</v>
      </c>
      <c r="G307" s="12">
        <v>53312</v>
      </c>
      <c r="H307" s="12">
        <v>74065</v>
      </c>
      <c r="I307" s="12">
        <v>80463</v>
      </c>
      <c r="J307" s="12">
        <v>76817</v>
      </c>
      <c r="K307" s="12">
        <v>77389</v>
      </c>
      <c r="L307" s="12">
        <v>75057</v>
      </c>
      <c r="M307" s="12">
        <v>71956</v>
      </c>
      <c r="N307" s="12">
        <v>70052</v>
      </c>
      <c r="O307" s="12">
        <v>67526</v>
      </c>
      <c r="P307" s="12">
        <v>60916</v>
      </c>
      <c r="Q307" s="12">
        <v>65376</v>
      </c>
      <c r="R307" s="12">
        <v>72102</v>
      </c>
      <c r="S307" s="12">
        <v>88422</v>
      </c>
      <c r="T307" s="12">
        <v>97392</v>
      </c>
      <c r="U307" s="12">
        <v>102483</v>
      </c>
      <c r="V307" s="12">
        <v>92287</v>
      </c>
      <c r="W307" s="12">
        <v>79546</v>
      </c>
      <c r="X307" s="12">
        <v>61107</v>
      </c>
      <c r="Y307" s="12">
        <v>50467</v>
      </c>
      <c r="AA307" s="2">
        <f>IFERROR(INDEX('Holiday Schedule'!$D$3:$D$24,MATCH(A307,'Holiday Schedule'!$C$3:$C$24,0)),0)</f>
        <v>0</v>
      </c>
      <c r="AB307" s="2">
        <f t="shared" si="32"/>
        <v>6</v>
      </c>
      <c r="AC307" s="2">
        <f t="shared" si="33"/>
        <v>1238891</v>
      </c>
      <c r="AD307" s="5">
        <f t="shared" si="34"/>
        <v>389923</v>
      </c>
      <c r="AE307" s="5">
        <f t="shared" si="35"/>
        <v>1628814</v>
      </c>
      <c r="AG307" s="2">
        <f t="shared" si="36"/>
        <v>10</v>
      </c>
      <c r="AH307" s="2">
        <f t="shared" si="37"/>
        <v>2024</v>
      </c>
      <c r="AJ307" s="5">
        <f t="shared" si="38"/>
        <v>102483</v>
      </c>
      <c r="AK307" s="2">
        <f t="shared" si="39"/>
        <v>20</v>
      </c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BC307" s="5"/>
      <c r="BD307" s="5"/>
      <c r="BE307" s="5"/>
      <c r="BJ307" s="5"/>
    </row>
    <row r="308" spans="1:62" ht="15.75" x14ac:dyDescent="0.25">
      <c r="A308" s="18">
        <v>45591</v>
      </c>
      <c r="B308" s="12">
        <v>46380</v>
      </c>
      <c r="C308" s="12">
        <v>47007</v>
      </c>
      <c r="D308" s="12">
        <v>39917</v>
      </c>
      <c r="E308" s="12">
        <v>40955</v>
      </c>
      <c r="F308" s="12">
        <v>43477</v>
      </c>
      <c r="G308" s="12">
        <v>50825</v>
      </c>
      <c r="H308" s="12">
        <v>68073</v>
      </c>
      <c r="I308" s="12">
        <v>76292</v>
      </c>
      <c r="J308" s="12">
        <v>78425</v>
      </c>
      <c r="K308" s="12">
        <v>82498</v>
      </c>
      <c r="L308" s="12">
        <v>79604</v>
      </c>
      <c r="M308" s="12">
        <v>76817</v>
      </c>
      <c r="N308" s="12">
        <v>74644</v>
      </c>
      <c r="O308" s="12">
        <v>70776</v>
      </c>
      <c r="P308" s="12">
        <v>64228</v>
      </c>
      <c r="Q308" s="12">
        <v>68931</v>
      </c>
      <c r="R308" s="12">
        <v>74492</v>
      </c>
      <c r="S308" s="12">
        <v>90783</v>
      </c>
      <c r="T308" s="12">
        <v>98147</v>
      </c>
      <c r="U308" s="12">
        <v>103134</v>
      </c>
      <c r="V308" s="12">
        <v>91845</v>
      </c>
      <c r="W308" s="12">
        <v>77888</v>
      </c>
      <c r="X308" s="12">
        <v>61394</v>
      </c>
      <c r="Y308" s="12">
        <v>50663</v>
      </c>
      <c r="AA308" s="2">
        <f>IFERROR(INDEX('Holiday Schedule'!$D$3:$D$24,MATCH(A308,'Holiday Schedule'!$C$3:$C$24,0)),0)</f>
        <v>0</v>
      </c>
      <c r="AB308" s="2">
        <f t="shared" si="32"/>
        <v>7</v>
      </c>
      <c r="AC308" s="2">
        <f t="shared" si="33"/>
        <v>0</v>
      </c>
      <c r="AD308" s="5">
        <f t="shared" si="34"/>
        <v>1657195</v>
      </c>
      <c r="AE308" s="5">
        <f t="shared" si="35"/>
        <v>1657195</v>
      </c>
      <c r="AG308" s="2">
        <f t="shared" si="36"/>
        <v>10</v>
      </c>
      <c r="AH308" s="2">
        <f t="shared" si="37"/>
        <v>2024</v>
      </c>
      <c r="AJ308" s="5">
        <f t="shared" si="38"/>
        <v>103134</v>
      </c>
      <c r="AK308" s="2">
        <f t="shared" si="39"/>
        <v>20</v>
      </c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BC308" s="5"/>
      <c r="BD308" s="5"/>
      <c r="BE308" s="5"/>
      <c r="BJ308" s="5"/>
    </row>
    <row r="309" spans="1:62" ht="15.75" x14ac:dyDescent="0.25">
      <c r="A309" s="18">
        <v>45592</v>
      </c>
      <c r="B309" s="12">
        <v>46392</v>
      </c>
      <c r="C309" s="12">
        <v>47020</v>
      </c>
      <c r="D309" s="12">
        <v>39928</v>
      </c>
      <c r="E309" s="12">
        <v>40966</v>
      </c>
      <c r="F309" s="12">
        <v>43489</v>
      </c>
      <c r="G309" s="12">
        <v>50839</v>
      </c>
      <c r="H309" s="12">
        <v>68091</v>
      </c>
      <c r="I309" s="12">
        <v>76312</v>
      </c>
      <c r="J309" s="12">
        <v>78445</v>
      </c>
      <c r="K309" s="12">
        <v>82520</v>
      </c>
      <c r="L309" s="12">
        <v>79625</v>
      </c>
      <c r="M309" s="12">
        <v>76837</v>
      </c>
      <c r="N309" s="12">
        <v>74664</v>
      </c>
      <c r="O309" s="12">
        <v>70794</v>
      </c>
      <c r="P309" s="12">
        <v>64246</v>
      </c>
      <c r="Q309" s="12">
        <v>68949</v>
      </c>
      <c r="R309" s="12">
        <v>74512</v>
      </c>
      <c r="S309" s="12">
        <v>90807</v>
      </c>
      <c r="T309" s="12">
        <v>98174</v>
      </c>
      <c r="U309" s="12">
        <v>103161</v>
      </c>
      <c r="V309" s="12">
        <v>91870</v>
      </c>
      <c r="W309" s="12">
        <v>77909</v>
      </c>
      <c r="X309" s="12">
        <v>61410</v>
      </c>
      <c r="Y309" s="12">
        <v>50676</v>
      </c>
      <c r="AA309" s="2">
        <f>IFERROR(INDEX('Holiday Schedule'!$D$3:$D$24,MATCH(A309,'Holiday Schedule'!$C$3:$C$24,0)),0)</f>
        <v>0</v>
      </c>
      <c r="AB309" s="2">
        <f t="shared" si="32"/>
        <v>1</v>
      </c>
      <c r="AC309" s="2">
        <f t="shared" si="33"/>
        <v>0</v>
      </c>
      <c r="AD309" s="5">
        <f t="shared" si="34"/>
        <v>1657636</v>
      </c>
      <c r="AE309" s="5">
        <f t="shared" si="35"/>
        <v>1657636</v>
      </c>
      <c r="AG309" s="2">
        <f t="shared" si="36"/>
        <v>10</v>
      </c>
      <c r="AH309" s="2">
        <f t="shared" si="37"/>
        <v>2024</v>
      </c>
      <c r="AJ309" s="5">
        <f t="shared" si="38"/>
        <v>103161</v>
      </c>
      <c r="AK309" s="2">
        <f t="shared" si="39"/>
        <v>20</v>
      </c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BC309" s="5"/>
      <c r="BD309" s="5"/>
      <c r="BE309" s="5"/>
      <c r="BJ309" s="5"/>
    </row>
    <row r="310" spans="1:62" ht="15.75" x14ac:dyDescent="0.25">
      <c r="A310" s="18">
        <v>45593</v>
      </c>
      <c r="B310" s="12">
        <v>45691</v>
      </c>
      <c r="C310" s="12">
        <v>42148</v>
      </c>
      <c r="D310" s="12">
        <v>39696</v>
      </c>
      <c r="E310" s="12">
        <v>40856</v>
      </c>
      <c r="F310" s="12">
        <v>43370</v>
      </c>
      <c r="G310" s="12">
        <v>53233</v>
      </c>
      <c r="H310" s="12">
        <v>73954</v>
      </c>
      <c r="I310" s="12">
        <v>80343</v>
      </c>
      <c r="J310" s="12">
        <v>76703</v>
      </c>
      <c r="K310" s="12">
        <v>77274</v>
      </c>
      <c r="L310" s="12">
        <v>74945</v>
      </c>
      <c r="M310" s="12">
        <v>71849</v>
      </c>
      <c r="N310" s="12">
        <v>69948</v>
      </c>
      <c r="O310" s="12">
        <v>67425</v>
      </c>
      <c r="P310" s="12">
        <v>60826</v>
      </c>
      <c r="Q310" s="12">
        <v>65278</v>
      </c>
      <c r="R310" s="12">
        <v>71995</v>
      </c>
      <c r="S310" s="12">
        <v>88290</v>
      </c>
      <c r="T310" s="12">
        <v>97247</v>
      </c>
      <c r="U310" s="12">
        <v>102330</v>
      </c>
      <c r="V310" s="12">
        <v>92149</v>
      </c>
      <c r="W310" s="12">
        <v>79428</v>
      </c>
      <c r="X310" s="12">
        <v>61016</v>
      </c>
      <c r="Y310" s="12">
        <v>50391</v>
      </c>
      <c r="AA310" s="2">
        <f>IFERROR(INDEX('Holiday Schedule'!$D$3:$D$24,MATCH(A310,'Holiday Schedule'!$C$3:$C$24,0)),0)</f>
        <v>0</v>
      </c>
      <c r="AB310" s="2">
        <f t="shared" si="32"/>
        <v>2</v>
      </c>
      <c r="AC310" s="2">
        <f t="shared" si="33"/>
        <v>1237046</v>
      </c>
      <c r="AD310" s="5">
        <f t="shared" si="34"/>
        <v>389339</v>
      </c>
      <c r="AE310" s="5">
        <f t="shared" si="35"/>
        <v>1626385</v>
      </c>
      <c r="AG310" s="2">
        <f t="shared" si="36"/>
        <v>10</v>
      </c>
      <c r="AH310" s="2">
        <f t="shared" si="37"/>
        <v>2024</v>
      </c>
      <c r="AJ310" s="5">
        <f t="shared" si="38"/>
        <v>102330</v>
      </c>
      <c r="AK310" s="2">
        <f t="shared" si="39"/>
        <v>20</v>
      </c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BC310" s="5"/>
      <c r="BD310" s="5"/>
      <c r="BE310" s="5"/>
      <c r="BJ310" s="5"/>
    </row>
    <row r="311" spans="1:62" ht="15.75" x14ac:dyDescent="0.25">
      <c r="A311" s="18">
        <v>45594</v>
      </c>
      <c r="B311" s="12">
        <v>45566</v>
      </c>
      <c r="C311" s="12">
        <v>42032</v>
      </c>
      <c r="D311" s="12">
        <v>39587</v>
      </c>
      <c r="E311" s="12">
        <v>40744</v>
      </c>
      <c r="F311" s="12">
        <v>43251</v>
      </c>
      <c r="G311" s="12">
        <v>53086</v>
      </c>
      <c r="H311" s="12">
        <v>73751</v>
      </c>
      <c r="I311" s="12">
        <v>80122</v>
      </c>
      <c r="J311" s="12">
        <v>76492</v>
      </c>
      <c r="K311" s="12">
        <v>77061</v>
      </c>
      <c r="L311" s="12">
        <v>74739</v>
      </c>
      <c r="M311" s="12">
        <v>71651</v>
      </c>
      <c r="N311" s="12">
        <v>69755</v>
      </c>
      <c r="O311" s="12">
        <v>67240</v>
      </c>
      <c r="P311" s="12">
        <v>60658</v>
      </c>
      <c r="Q311" s="12">
        <v>65099</v>
      </c>
      <c r="R311" s="12">
        <v>71797</v>
      </c>
      <c r="S311" s="12">
        <v>88047</v>
      </c>
      <c r="T311" s="12">
        <v>96980</v>
      </c>
      <c r="U311" s="12">
        <v>102049</v>
      </c>
      <c r="V311" s="12">
        <v>91896</v>
      </c>
      <c r="W311" s="12">
        <v>79209</v>
      </c>
      <c r="X311" s="12">
        <v>60848</v>
      </c>
      <c r="Y311" s="12">
        <v>50253</v>
      </c>
      <c r="AA311" s="2">
        <f>IFERROR(INDEX('Holiday Schedule'!$D$3:$D$24,MATCH(A311,'Holiday Schedule'!$C$3:$C$24,0)),0)</f>
        <v>0</v>
      </c>
      <c r="AB311" s="2">
        <f t="shared" si="32"/>
        <v>3</v>
      </c>
      <c r="AC311" s="2">
        <f t="shared" si="33"/>
        <v>1233643</v>
      </c>
      <c r="AD311" s="5">
        <f t="shared" si="34"/>
        <v>388270</v>
      </c>
      <c r="AE311" s="5">
        <f t="shared" si="35"/>
        <v>1621913</v>
      </c>
      <c r="AG311" s="2">
        <f t="shared" si="36"/>
        <v>10</v>
      </c>
      <c r="AH311" s="2">
        <f t="shared" si="37"/>
        <v>2024</v>
      </c>
      <c r="AJ311" s="5">
        <f t="shared" si="38"/>
        <v>102049</v>
      </c>
      <c r="AK311" s="2">
        <f t="shared" si="39"/>
        <v>20</v>
      </c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BC311" s="5"/>
      <c r="BD311" s="5"/>
      <c r="BE311" s="5"/>
      <c r="BJ311" s="5"/>
    </row>
    <row r="312" spans="1:62" ht="15.75" x14ac:dyDescent="0.25">
      <c r="A312" s="18">
        <v>45595</v>
      </c>
      <c r="B312" s="12">
        <v>45430</v>
      </c>
      <c r="C312" s="12">
        <v>41907</v>
      </c>
      <c r="D312" s="12">
        <v>39469</v>
      </c>
      <c r="E312" s="12">
        <v>40622</v>
      </c>
      <c r="F312" s="12">
        <v>43122</v>
      </c>
      <c r="G312" s="12">
        <v>52928</v>
      </c>
      <c r="H312" s="12">
        <v>73531</v>
      </c>
      <c r="I312" s="12">
        <v>79884</v>
      </c>
      <c r="J312" s="12">
        <v>76264</v>
      </c>
      <c r="K312" s="12">
        <v>76832</v>
      </c>
      <c r="L312" s="12">
        <v>74516</v>
      </c>
      <c r="M312" s="12">
        <v>71438</v>
      </c>
      <c r="N312" s="12">
        <v>69548</v>
      </c>
      <c r="O312" s="12">
        <v>67039</v>
      </c>
      <c r="P312" s="12">
        <v>60478</v>
      </c>
      <c r="Q312" s="12">
        <v>64905</v>
      </c>
      <c r="R312" s="12">
        <v>71583</v>
      </c>
      <c r="S312" s="12">
        <v>87785</v>
      </c>
      <c r="T312" s="12">
        <v>96691</v>
      </c>
      <c r="U312" s="12">
        <v>101745</v>
      </c>
      <c r="V312" s="12">
        <v>91622</v>
      </c>
      <c r="W312" s="12">
        <v>78974</v>
      </c>
      <c r="X312" s="12">
        <v>60667</v>
      </c>
      <c r="Y312" s="12">
        <v>50103</v>
      </c>
      <c r="AA312" s="2">
        <f>IFERROR(INDEX('Holiday Schedule'!$D$3:$D$24,MATCH(A312,'Holiday Schedule'!$C$3:$C$24,0)),0)</f>
        <v>0</v>
      </c>
      <c r="AB312" s="2">
        <f t="shared" si="32"/>
        <v>4</v>
      </c>
      <c r="AC312" s="2">
        <f t="shared" si="33"/>
        <v>1229971</v>
      </c>
      <c r="AD312" s="5">
        <f t="shared" si="34"/>
        <v>387112</v>
      </c>
      <c r="AE312" s="5">
        <f t="shared" si="35"/>
        <v>1617083</v>
      </c>
      <c r="AG312" s="2">
        <f t="shared" si="36"/>
        <v>10</v>
      </c>
      <c r="AH312" s="2">
        <f t="shared" si="37"/>
        <v>2024</v>
      </c>
      <c r="AJ312" s="5">
        <f t="shared" si="38"/>
        <v>101745</v>
      </c>
      <c r="AK312" s="2">
        <f t="shared" si="39"/>
        <v>20</v>
      </c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BC312" s="5"/>
      <c r="BD312" s="5"/>
      <c r="BE312" s="5"/>
      <c r="BJ312" s="5"/>
    </row>
    <row r="313" spans="1:62" ht="15.75" x14ac:dyDescent="0.25">
      <c r="A313" s="18">
        <v>45596</v>
      </c>
      <c r="B313" s="12">
        <v>45328</v>
      </c>
      <c r="C313" s="12">
        <v>41813</v>
      </c>
      <c r="D313" s="12">
        <v>39381</v>
      </c>
      <c r="E313" s="12">
        <v>40531</v>
      </c>
      <c r="F313" s="12">
        <v>43025</v>
      </c>
      <c r="G313" s="12">
        <v>52810</v>
      </c>
      <c r="H313" s="12">
        <v>73366</v>
      </c>
      <c r="I313" s="12">
        <v>79705</v>
      </c>
      <c r="J313" s="12">
        <v>76093</v>
      </c>
      <c r="K313" s="12">
        <v>76659</v>
      </c>
      <c r="L313" s="12">
        <v>74349</v>
      </c>
      <c r="M313" s="12">
        <v>71278</v>
      </c>
      <c r="N313" s="12">
        <v>69391</v>
      </c>
      <c r="O313" s="12">
        <v>66889</v>
      </c>
      <c r="P313" s="12">
        <v>60342</v>
      </c>
      <c r="Q313" s="12">
        <v>64759</v>
      </c>
      <c r="R313" s="12">
        <v>71422</v>
      </c>
      <c r="S313" s="12">
        <v>87588</v>
      </c>
      <c r="T313" s="12">
        <v>96474</v>
      </c>
      <c r="U313" s="12">
        <v>101517</v>
      </c>
      <c r="V313" s="12">
        <v>91417</v>
      </c>
      <c r="W313" s="12">
        <v>78796</v>
      </c>
      <c r="X313" s="12">
        <v>60530</v>
      </c>
      <c r="Y313" s="12">
        <v>49991</v>
      </c>
      <c r="AA313" s="2">
        <f>IFERROR(INDEX('Holiday Schedule'!$D$3:$D$24,MATCH(A313,'Holiday Schedule'!$C$3:$C$24,0)),0)</f>
        <v>0</v>
      </c>
      <c r="AB313" s="2">
        <f t="shared" si="32"/>
        <v>5</v>
      </c>
      <c r="AC313" s="2">
        <f t="shared" si="33"/>
        <v>1227209</v>
      </c>
      <c r="AD313" s="5">
        <f t="shared" si="34"/>
        <v>386245</v>
      </c>
      <c r="AE313" s="5">
        <f t="shared" si="35"/>
        <v>1613454</v>
      </c>
      <c r="AG313" s="2">
        <f t="shared" si="36"/>
        <v>10</v>
      </c>
      <c r="AH313" s="2">
        <f t="shared" si="37"/>
        <v>2024</v>
      </c>
      <c r="AJ313" s="5">
        <f t="shared" si="38"/>
        <v>101517</v>
      </c>
      <c r="AK313" s="2">
        <f t="shared" si="39"/>
        <v>20</v>
      </c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BC313" s="5"/>
      <c r="BD313" s="5"/>
      <c r="BE313" s="5"/>
      <c r="BJ313" s="5"/>
    </row>
    <row r="314" spans="1:62" ht="15.75" x14ac:dyDescent="0.25">
      <c r="A314" s="18">
        <v>45597</v>
      </c>
      <c r="B314" s="12">
        <v>47507</v>
      </c>
      <c r="C314" s="12">
        <v>45194</v>
      </c>
      <c r="D314" s="12">
        <v>43189</v>
      </c>
      <c r="E314" s="12">
        <v>44014</v>
      </c>
      <c r="F314" s="12">
        <v>47956</v>
      </c>
      <c r="G314" s="12">
        <v>54413</v>
      </c>
      <c r="H314" s="12">
        <v>76830</v>
      </c>
      <c r="I314" s="12">
        <v>84324</v>
      </c>
      <c r="J314" s="12">
        <v>78750</v>
      </c>
      <c r="K314" s="12">
        <v>78257</v>
      </c>
      <c r="L314" s="12">
        <v>76140</v>
      </c>
      <c r="M314" s="12">
        <v>72416</v>
      </c>
      <c r="N314" s="12">
        <v>69575</v>
      </c>
      <c r="O314" s="12">
        <v>66317</v>
      </c>
      <c r="P314" s="12">
        <v>67443</v>
      </c>
      <c r="Q314" s="12">
        <v>72982</v>
      </c>
      <c r="R314" s="12">
        <v>87641</v>
      </c>
      <c r="S314" s="12">
        <v>102169</v>
      </c>
      <c r="T314" s="12">
        <v>104292</v>
      </c>
      <c r="U314" s="12">
        <v>96780</v>
      </c>
      <c r="V314" s="12">
        <v>91801</v>
      </c>
      <c r="W314" s="12">
        <v>78067</v>
      </c>
      <c r="X314" s="12">
        <v>60639</v>
      </c>
      <c r="Y314" s="12">
        <v>52846</v>
      </c>
      <c r="AA314" s="2">
        <f>IFERROR(INDEX('Holiday Schedule'!$D$3:$D$24,MATCH(A314,'Holiday Schedule'!$C$3:$C$24,0)),0)</f>
        <v>0</v>
      </c>
      <c r="AB314" s="2">
        <f t="shared" si="32"/>
        <v>6</v>
      </c>
      <c r="AC314" s="2">
        <f t="shared" si="33"/>
        <v>1287593</v>
      </c>
      <c r="AD314" s="5">
        <f t="shared" si="34"/>
        <v>411949</v>
      </c>
      <c r="AE314" s="5">
        <f t="shared" si="35"/>
        <v>1699542</v>
      </c>
      <c r="AG314" s="2">
        <f t="shared" si="36"/>
        <v>11</v>
      </c>
      <c r="AH314" s="2">
        <f t="shared" si="37"/>
        <v>2024</v>
      </c>
      <c r="AJ314" s="5">
        <f t="shared" si="38"/>
        <v>104292</v>
      </c>
      <c r="AK314" s="2">
        <f t="shared" si="39"/>
        <v>19</v>
      </c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BC314" s="5"/>
      <c r="BD314" s="5"/>
      <c r="BE314" s="5"/>
      <c r="BJ314" s="5"/>
    </row>
    <row r="315" spans="1:62" ht="15.75" x14ac:dyDescent="0.25">
      <c r="A315" s="18">
        <v>45598</v>
      </c>
      <c r="B315" s="12">
        <v>48702</v>
      </c>
      <c r="C315" s="12">
        <v>44674</v>
      </c>
      <c r="D315" s="12">
        <v>43494</v>
      </c>
      <c r="E315" s="12">
        <v>43980</v>
      </c>
      <c r="F315" s="12">
        <v>47656</v>
      </c>
      <c r="G315" s="12">
        <v>54197</v>
      </c>
      <c r="H315" s="12">
        <v>69406</v>
      </c>
      <c r="I315" s="12">
        <v>76372</v>
      </c>
      <c r="J315" s="12">
        <v>79120</v>
      </c>
      <c r="K315" s="12">
        <v>83186</v>
      </c>
      <c r="L315" s="12">
        <v>82098</v>
      </c>
      <c r="M315" s="12">
        <v>78312</v>
      </c>
      <c r="N315" s="12">
        <v>74123</v>
      </c>
      <c r="O315" s="12">
        <v>71447</v>
      </c>
      <c r="P315" s="12">
        <v>71629</v>
      </c>
      <c r="Q315" s="12">
        <v>77585</v>
      </c>
      <c r="R315" s="12">
        <v>91633</v>
      </c>
      <c r="S315" s="12">
        <v>104297</v>
      </c>
      <c r="T315" s="12">
        <v>104221</v>
      </c>
      <c r="U315" s="12">
        <v>98553</v>
      </c>
      <c r="V315" s="12">
        <v>90959</v>
      </c>
      <c r="W315" s="12">
        <v>75850</v>
      </c>
      <c r="X315" s="12">
        <v>62251</v>
      </c>
      <c r="Y315" s="12">
        <v>49326</v>
      </c>
      <c r="AA315" s="2">
        <f>IFERROR(INDEX('Holiday Schedule'!$D$3:$D$24,MATCH(A315,'Holiday Schedule'!$C$3:$C$24,0)),0)</f>
        <v>0</v>
      </c>
      <c r="AB315" s="2">
        <f t="shared" si="32"/>
        <v>7</v>
      </c>
      <c r="AC315" s="2">
        <f t="shared" si="33"/>
        <v>0</v>
      </c>
      <c r="AD315" s="5">
        <f t="shared" si="34"/>
        <v>1723071</v>
      </c>
      <c r="AE315" s="5">
        <f t="shared" si="35"/>
        <v>1723071</v>
      </c>
      <c r="AG315" s="2">
        <f t="shared" si="36"/>
        <v>11</v>
      </c>
      <c r="AH315" s="2">
        <f t="shared" si="37"/>
        <v>2024</v>
      </c>
      <c r="AJ315" s="5">
        <f t="shared" si="38"/>
        <v>104297</v>
      </c>
      <c r="AK315" s="2">
        <f t="shared" si="39"/>
        <v>18</v>
      </c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BC315" s="5"/>
      <c r="BD315" s="5"/>
      <c r="BE315" s="5"/>
      <c r="BJ315" s="5"/>
    </row>
    <row r="316" spans="1:62" ht="15.75" x14ac:dyDescent="0.25">
      <c r="A316" s="18">
        <v>45599</v>
      </c>
      <c r="B316" s="12">
        <v>48700</v>
      </c>
      <c r="C316" s="12">
        <v>44673</v>
      </c>
      <c r="D316" s="12">
        <v>43492</v>
      </c>
      <c r="E316" s="12">
        <v>43978</v>
      </c>
      <c r="F316" s="12">
        <v>47654</v>
      </c>
      <c r="G316" s="12">
        <v>54194</v>
      </c>
      <c r="H316" s="12">
        <v>69403</v>
      </c>
      <c r="I316" s="12">
        <v>76369</v>
      </c>
      <c r="J316" s="12">
        <v>79117</v>
      </c>
      <c r="K316" s="12">
        <v>83183</v>
      </c>
      <c r="L316" s="12">
        <v>82094</v>
      </c>
      <c r="M316" s="12">
        <v>78309</v>
      </c>
      <c r="N316" s="12">
        <v>74120</v>
      </c>
      <c r="O316" s="12">
        <v>71444</v>
      </c>
      <c r="P316" s="12">
        <v>71626</v>
      </c>
      <c r="Q316" s="12">
        <v>77582</v>
      </c>
      <c r="R316" s="12">
        <v>91629</v>
      </c>
      <c r="S316" s="12">
        <v>104292</v>
      </c>
      <c r="T316" s="12">
        <v>104217</v>
      </c>
      <c r="U316" s="12">
        <v>98549</v>
      </c>
      <c r="V316" s="12">
        <v>90956</v>
      </c>
      <c r="W316" s="12">
        <v>75847</v>
      </c>
      <c r="X316" s="12">
        <v>62248</v>
      </c>
      <c r="Y316" s="12">
        <v>49324</v>
      </c>
      <c r="AA316" s="2">
        <f>IFERROR(INDEX('Holiday Schedule'!$D$3:$D$24,MATCH(A316,'Holiday Schedule'!$C$3:$C$24,0)),0)</f>
        <v>0</v>
      </c>
      <c r="AB316" s="2">
        <f t="shared" si="32"/>
        <v>1</v>
      </c>
      <c r="AC316" s="2">
        <f t="shared" si="33"/>
        <v>0</v>
      </c>
      <c r="AD316" s="5">
        <f t="shared" si="34"/>
        <v>1723000</v>
      </c>
      <c r="AE316" s="5">
        <f t="shared" si="35"/>
        <v>1723000</v>
      </c>
      <c r="AG316" s="2">
        <f t="shared" si="36"/>
        <v>11</v>
      </c>
      <c r="AH316" s="2">
        <f t="shared" si="37"/>
        <v>2024</v>
      </c>
      <c r="AJ316" s="5">
        <f t="shared" si="38"/>
        <v>104292</v>
      </c>
      <c r="AK316" s="2">
        <f t="shared" si="39"/>
        <v>18</v>
      </c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BC316" s="5"/>
      <c r="BD316" s="5"/>
      <c r="BE316" s="5"/>
      <c r="BJ316" s="5"/>
    </row>
    <row r="317" spans="1:62" ht="15.75" x14ac:dyDescent="0.25">
      <c r="A317" s="18">
        <v>45600</v>
      </c>
      <c r="B317" s="12">
        <v>47195</v>
      </c>
      <c r="C317" s="12">
        <v>44898</v>
      </c>
      <c r="D317" s="12">
        <v>42906</v>
      </c>
      <c r="E317" s="12">
        <v>43725</v>
      </c>
      <c r="F317" s="12">
        <v>47642</v>
      </c>
      <c r="G317" s="12">
        <v>54056</v>
      </c>
      <c r="H317" s="12">
        <v>76325</v>
      </c>
      <c r="I317" s="12">
        <v>83770</v>
      </c>
      <c r="J317" s="12">
        <v>78233</v>
      </c>
      <c r="K317" s="12">
        <v>77744</v>
      </c>
      <c r="L317" s="12">
        <v>75641</v>
      </c>
      <c r="M317" s="12">
        <v>71940</v>
      </c>
      <c r="N317" s="12">
        <v>69118</v>
      </c>
      <c r="O317" s="12">
        <v>65882</v>
      </c>
      <c r="P317" s="12">
        <v>67001</v>
      </c>
      <c r="Q317" s="12">
        <v>72503</v>
      </c>
      <c r="R317" s="12">
        <v>87065</v>
      </c>
      <c r="S317" s="12">
        <v>101499</v>
      </c>
      <c r="T317" s="12">
        <v>103608</v>
      </c>
      <c r="U317" s="12">
        <v>96145</v>
      </c>
      <c r="V317" s="12">
        <v>91198</v>
      </c>
      <c r="W317" s="12">
        <v>77555</v>
      </c>
      <c r="X317" s="12">
        <v>60241</v>
      </c>
      <c r="Y317" s="12">
        <v>52499</v>
      </c>
      <c r="AA317" s="2">
        <f>IFERROR(INDEX('Holiday Schedule'!$D$3:$D$24,MATCH(A317,'Holiday Schedule'!$C$3:$C$24,0)),0)</f>
        <v>0</v>
      </c>
      <c r="AB317" s="2">
        <f t="shared" si="32"/>
        <v>2</v>
      </c>
      <c r="AC317" s="2">
        <f t="shared" si="33"/>
        <v>1279143</v>
      </c>
      <c r="AD317" s="5">
        <f t="shared" si="34"/>
        <v>409246</v>
      </c>
      <c r="AE317" s="5">
        <f t="shared" si="35"/>
        <v>1688389</v>
      </c>
      <c r="AG317" s="2">
        <f t="shared" si="36"/>
        <v>11</v>
      </c>
      <c r="AH317" s="2">
        <f t="shared" si="37"/>
        <v>2024</v>
      </c>
      <c r="AJ317" s="5">
        <f t="shared" si="38"/>
        <v>103608</v>
      </c>
      <c r="AK317" s="2">
        <f t="shared" si="39"/>
        <v>19</v>
      </c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BC317" s="5"/>
      <c r="BD317" s="5"/>
      <c r="BE317" s="5"/>
      <c r="BJ317" s="5"/>
    </row>
    <row r="318" spans="1:62" ht="15.75" x14ac:dyDescent="0.25">
      <c r="A318" s="18">
        <v>45601</v>
      </c>
      <c r="B318" s="12">
        <v>47013</v>
      </c>
      <c r="C318" s="12">
        <v>44724</v>
      </c>
      <c r="D318" s="12">
        <v>42740</v>
      </c>
      <c r="E318" s="12">
        <v>43556</v>
      </c>
      <c r="F318" s="12">
        <v>47458</v>
      </c>
      <c r="G318" s="12">
        <v>53847</v>
      </c>
      <c r="H318" s="12">
        <v>76031</v>
      </c>
      <c r="I318" s="12">
        <v>83447</v>
      </c>
      <c r="J318" s="12">
        <v>77931</v>
      </c>
      <c r="K318" s="12">
        <v>77444</v>
      </c>
      <c r="L318" s="12">
        <v>75349</v>
      </c>
      <c r="M318" s="12">
        <v>71663</v>
      </c>
      <c r="N318" s="12">
        <v>68852</v>
      </c>
      <c r="O318" s="12">
        <v>65628</v>
      </c>
      <c r="P318" s="12">
        <v>66742</v>
      </c>
      <c r="Q318" s="12">
        <v>72223</v>
      </c>
      <c r="R318" s="12">
        <v>86730</v>
      </c>
      <c r="S318" s="12">
        <v>101107</v>
      </c>
      <c r="T318" s="12">
        <v>103208</v>
      </c>
      <c r="U318" s="12">
        <v>95774</v>
      </c>
      <c r="V318" s="12">
        <v>90846</v>
      </c>
      <c r="W318" s="12">
        <v>77255</v>
      </c>
      <c r="X318" s="12">
        <v>60008</v>
      </c>
      <c r="Y318" s="12">
        <v>52296</v>
      </c>
      <c r="AA318" s="2">
        <f>IFERROR(INDEX('Holiday Schedule'!$D$3:$D$24,MATCH(A318,'Holiday Schedule'!$C$3:$C$24,0)),0)</f>
        <v>0</v>
      </c>
      <c r="AB318" s="2">
        <f t="shared" si="32"/>
        <v>3</v>
      </c>
      <c r="AC318" s="2">
        <f t="shared" si="33"/>
        <v>1274207</v>
      </c>
      <c r="AD318" s="5">
        <f t="shared" si="34"/>
        <v>407665</v>
      </c>
      <c r="AE318" s="5">
        <f t="shared" si="35"/>
        <v>1681872</v>
      </c>
      <c r="AG318" s="2">
        <f t="shared" si="36"/>
        <v>11</v>
      </c>
      <c r="AH318" s="2">
        <f t="shared" si="37"/>
        <v>2024</v>
      </c>
      <c r="AJ318" s="5">
        <f t="shared" si="38"/>
        <v>103208</v>
      </c>
      <c r="AK318" s="2">
        <f t="shared" si="39"/>
        <v>19</v>
      </c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BC318" s="5"/>
      <c r="BD318" s="5"/>
      <c r="BE318" s="5"/>
      <c r="BJ318" s="5"/>
    </row>
    <row r="319" spans="1:62" ht="15.75" x14ac:dyDescent="0.25">
      <c r="A319" s="18">
        <v>45602</v>
      </c>
      <c r="B319" s="12">
        <v>46875</v>
      </c>
      <c r="C319" s="12">
        <v>44593</v>
      </c>
      <c r="D319" s="12">
        <v>42615</v>
      </c>
      <c r="E319" s="12">
        <v>43428</v>
      </c>
      <c r="F319" s="12">
        <v>47318</v>
      </c>
      <c r="G319" s="12">
        <v>53689</v>
      </c>
      <c r="H319" s="12">
        <v>75808</v>
      </c>
      <c r="I319" s="12">
        <v>83202</v>
      </c>
      <c r="J319" s="12">
        <v>77702</v>
      </c>
      <c r="K319" s="12">
        <v>77216</v>
      </c>
      <c r="L319" s="12">
        <v>75128</v>
      </c>
      <c r="M319" s="12">
        <v>71452</v>
      </c>
      <c r="N319" s="12">
        <v>68649</v>
      </c>
      <c r="O319" s="12">
        <v>65435</v>
      </c>
      <c r="P319" s="12">
        <v>66546</v>
      </c>
      <c r="Q319" s="12">
        <v>72011</v>
      </c>
      <c r="R319" s="12">
        <v>86475</v>
      </c>
      <c r="S319" s="12">
        <v>100810</v>
      </c>
      <c r="T319" s="12">
        <v>102905</v>
      </c>
      <c r="U319" s="12">
        <v>95493</v>
      </c>
      <c r="V319" s="12">
        <v>90580</v>
      </c>
      <c r="W319" s="12">
        <v>77029</v>
      </c>
      <c r="X319" s="12">
        <v>59832</v>
      </c>
      <c r="Y319" s="12">
        <v>52143</v>
      </c>
      <c r="AA319" s="2">
        <f>IFERROR(INDEX('Holiday Schedule'!$D$3:$D$24,MATCH(A319,'Holiday Schedule'!$C$3:$C$24,0)),0)</f>
        <v>0</v>
      </c>
      <c r="AB319" s="2">
        <f t="shared" si="32"/>
        <v>4</v>
      </c>
      <c r="AC319" s="2">
        <f t="shared" si="33"/>
        <v>1270465</v>
      </c>
      <c r="AD319" s="5">
        <f t="shared" si="34"/>
        <v>406469</v>
      </c>
      <c r="AE319" s="5">
        <f t="shared" si="35"/>
        <v>1676934</v>
      </c>
      <c r="AG319" s="2">
        <f t="shared" si="36"/>
        <v>11</v>
      </c>
      <c r="AH319" s="2">
        <f t="shared" si="37"/>
        <v>2024</v>
      </c>
      <c r="AJ319" s="5">
        <f t="shared" si="38"/>
        <v>102905</v>
      </c>
      <c r="AK319" s="2">
        <f t="shared" si="39"/>
        <v>19</v>
      </c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BC319" s="5"/>
      <c r="BD319" s="5"/>
      <c r="BE319" s="5"/>
      <c r="BJ319" s="5"/>
    </row>
    <row r="320" spans="1:62" ht="15.75" x14ac:dyDescent="0.25">
      <c r="A320" s="18">
        <v>45603</v>
      </c>
      <c r="B320" s="12">
        <v>46915</v>
      </c>
      <c r="C320" s="12">
        <v>44631</v>
      </c>
      <c r="D320" s="12">
        <v>42651</v>
      </c>
      <c r="E320" s="12">
        <v>43465</v>
      </c>
      <c r="F320" s="12">
        <v>47359</v>
      </c>
      <c r="G320" s="12">
        <v>53735</v>
      </c>
      <c r="H320" s="12">
        <v>75872</v>
      </c>
      <c r="I320" s="12">
        <v>83273</v>
      </c>
      <c r="J320" s="12">
        <v>77768</v>
      </c>
      <c r="K320" s="12">
        <v>77282</v>
      </c>
      <c r="L320" s="12">
        <v>75192</v>
      </c>
      <c r="M320" s="12">
        <v>71513</v>
      </c>
      <c r="N320" s="12">
        <v>68708</v>
      </c>
      <c r="O320" s="12">
        <v>65491</v>
      </c>
      <c r="P320" s="12">
        <v>66603</v>
      </c>
      <c r="Q320" s="12">
        <v>72072</v>
      </c>
      <c r="R320" s="12">
        <v>86549</v>
      </c>
      <c r="S320" s="12">
        <v>100896</v>
      </c>
      <c r="T320" s="12">
        <v>102993</v>
      </c>
      <c r="U320" s="12">
        <v>95574</v>
      </c>
      <c r="V320" s="12">
        <v>90657</v>
      </c>
      <c r="W320" s="12">
        <v>77094</v>
      </c>
      <c r="X320" s="12">
        <v>59883</v>
      </c>
      <c r="Y320" s="12">
        <v>52187</v>
      </c>
      <c r="AA320" s="2">
        <f>IFERROR(INDEX('Holiday Schedule'!$D$3:$D$24,MATCH(A320,'Holiday Schedule'!$C$3:$C$24,0)),0)</f>
        <v>0</v>
      </c>
      <c r="AB320" s="2">
        <f t="shared" si="32"/>
        <v>5</v>
      </c>
      <c r="AC320" s="2">
        <f t="shared" si="33"/>
        <v>1271548</v>
      </c>
      <c r="AD320" s="5">
        <f t="shared" si="34"/>
        <v>406815</v>
      </c>
      <c r="AE320" s="5">
        <f t="shared" si="35"/>
        <v>1678363</v>
      </c>
      <c r="AG320" s="2">
        <f t="shared" si="36"/>
        <v>11</v>
      </c>
      <c r="AH320" s="2">
        <f t="shared" si="37"/>
        <v>2024</v>
      </c>
      <c r="AJ320" s="5">
        <f t="shared" si="38"/>
        <v>102993</v>
      </c>
      <c r="AK320" s="2">
        <f t="shared" si="39"/>
        <v>19</v>
      </c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BC320" s="5"/>
      <c r="BD320" s="5"/>
      <c r="BE320" s="5"/>
      <c r="BJ320" s="5"/>
    </row>
    <row r="321" spans="1:62" ht="15.75" x14ac:dyDescent="0.25">
      <c r="A321" s="18">
        <v>45604</v>
      </c>
      <c r="B321" s="12">
        <v>46855</v>
      </c>
      <c r="C321" s="12">
        <v>44574</v>
      </c>
      <c r="D321" s="12">
        <v>42597</v>
      </c>
      <c r="E321" s="12">
        <v>43410</v>
      </c>
      <c r="F321" s="12">
        <v>47298</v>
      </c>
      <c r="G321" s="12">
        <v>53666</v>
      </c>
      <c r="H321" s="12">
        <v>75775</v>
      </c>
      <c r="I321" s="12">
        <v>83166</v>
      </c>
      <c r="J321" s="12">
        <v>77669</v>
      </c>
      <c r="K321" s="12">
        <v>77184</v>
      </c>
      <c r="L321" s="12">
        <v>75096</v>
      </c>
      <c r="M321" s="12">
        <v>71422</v>
      </c>
      <c r="N321" s="12">
        <v>68620</v>
      </c>
      <c r="O321" s="12">
        <v>65407</v>
      </c>
      <c r="P321" s="12">
        <v>66518</v>
      </c>
      <c r="Q321" s="12">
        <v>71980</v>
      </c>
      <c r="R321" s="12">
        <v>86438</v>
      </c>
      <c r="S321" s="12">
        <v>100767</v>
      </c>
      <c r="T321" s="12">
        <v>102861</v>
      </c>
      <c r="U321" s="12">
        <v>95452</v>
      </c>
      <c r="V321" s="12">
        <v>90541</v>
      </c>
      <c r="W321" s="12">
        <v>76996</v>
      </c>
      <c r="X321" s="12">
        <v>59807</v>
      </c>
      <c r="Y321" s="12">
        <v>52121</v>
      </c>
      <c r="AA321" s="2">
        <f>IFERROR(INDEX('Holiday Schedule'!$D$3:$D$24,MATCH(A321,'Holiday Schedule'!$C$3:$C$24,0)),0)</f>
        <v>0</v>
      </c>
      <c r="AB321" s="2">
        <f t="shared" si="32"/>
        <v>6</v>
      </c>
      <c r="AC321" s="2">
        <f t="shared" si="33"/>
        <v>1269924</v>
      </c>
      <c r="AD321" s="5">
        <f t="shared" si="34"/>
        <v>406296</v>
      </c>
      <c r="AE321" s="5">
        <f t="shared" si="35"/>
        <v>1676220</v>
      </c>
      <c r="AG321" s="2">
        <f t="shared" si="36"/>
        <v>11</v>
      </c>
      <c r="AH321" s="2">
        <f t="shared" si="37"/>
        <v>2024</v>
      </c>
      <c r="AJ321" s="5">
        <f t="shared" si="38"/>
        <v>102861</v>
      </c>
      <c r="AK321" s="2">
        <f t="shared" si="39"/>
        <v>19</v>
      </c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BC321" s="5"/>
      <c r="BD321" s="5"/>
      <c r="BE321" s="5"/>
      <c r="BJ321" s="5"/>
    </row>
    <row r="322" spans="1:62" ht="15.75" x14ac:dyDescent="0.25">
      <c r="A322" s="18">
        <v>45605</v>
      </c>
      <c r="B322" s="12">
        <v>48037</v>
      </c>
      <c r="C322" s="12">
        <v>44065</v>
      </c>
      <c r="D322" s="12">
        <v>42900</v>
      </c>
      <c r="E322" s="12">
        <v>43379</v>
      </c>
      <c r="F322" s="12">
        <v>47006</v>
      </c>
      <c r="G322" s="12">
        <v>53457</v>
      </c>
      <c r="H322" s="12">
        <v>68458</v>
      </c>
      <c r="I322" s="12">
        <v>75330</v>
      </c>
      <c r="J322" s="12">
        <v>78040</v>
      </c>
      <c r="K322" s="12">
        <v>82051</v>
      </c>
      <c r="L322" s="12">
        <v>80977</v>
      </c>
      <c r="M322" s="12">
        <v>77243</v>
      </c>
      <c r="N322" s="12">
        <v>73111</v>
      </c>
      <c r="O322" s="12">
        <v>70471</v>
      </c>
      <c r="P322" s="12">
        <v>70651</v>
      </c>
      <c r="Q322" s="12">
        <v>76526</v>
      </c>
      <c r="R322" s="12">
        <v>90382</v>
      </c>
      <c r="S322" s="12">
        <v>102873</v>
      </c>
      <c r="T322" s="12">
        <v>102798</v>
      </c>
      <c r="U322" s="12">
        <v>97208</v>
      </c>
      <c r="V322" s="12">
        <v>89718</v>
      </c>
      <c r="W322" s="12">
        <v>74815</v>
      </c>
      <c r="X322" s="12">
        <v>61401</v>
      </c>
      <c r="Y322" s="12">
        <v>48652</v>
      </c>
      <c r="AA322" s="2">
        <f>IFERROR(INDEX('Holiday Schedule'!$D$3:$D$24,MATCH(A322,'Holiday Schedule'!$C$3:$C$24,0)),0)</f>
        <v>0</v>
      </c>
      <c r="AB322" s="2">
        <f t="shared" si="32"/>
        <v>7</v>
      </c>
      <c r="AC322" s="2">
        <f t="shared" si="33"/>
        <v>0</v>
      </c>
      <c r="AD322" s="5">
        <f t="shared" si="34"/>
        <v>1699549</v>
      </c>
      <c r="AE322" s="5">
        <f t="shared" si="35"/>
        <v>1699549</v>
      </c>
      <c r="AG322" s="2">
        <f t="shared" si="36"/>
        <v>11</v>
      </c>
      <c r="AH322" s="2">
        <f t="shared" si="37"/>
        <v>2024</v>
      </c>
      <c r="AJ322" s="5">
        <f t="shared" si="38"/>
        <v>102873</v>
      </c>
      <c r="AK322" s="2">
        <f t="shared" si="39"/>
        <v>18</v>
      </c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BC322" s="5"/>
      <c r="BD322" s="5"/>
      <c r="BE322" s="5"/>
      <c r="BJ322" s="5"/>
    </row>
    <row r="323" spans="1:62" ht="15.75" x14ac:dyDescent="0.25">
      <c r="A323" s="18">
        <v>45606</v>
      </c>
      <c r="B323" s="12">
        <v>48034</v>
      </c>
      <c r="C323" s="12">
        <v>44061</v>
      </c>
      <c r="D323" s="12">
        <v>42897</v>
      </c>
      <c r="E323" s="12">
        <v>43376</v>
      </c>
      <c r="F323" s="12">
        <v>47002</v>
      </c>
      <c r="G323" s="12">
        <v>53453</v>
      </c>
      <c r="H323" s="12">
        <v>68453</v>
      </c>
      <c r="I323" s="12">
        <v>75324</v>
      </c>
      <c r="J323" s="12">
        <v>78034</v>
      </c>
      <c r="K323" s="12">
        <v>82044</v>
      </c>
      <c r="L323" s="12">
        <v>80971</v>
      </c>
      <c r="M323" s="12">
        <v>77237</v>
      </c>
      <c r="N323" s="12">
        <v>73106</v>
      </c>
      <c r="O323" s="12">
        <v>70466</v>
      </c>
      <c r="P323" s="12">
        <v>70645</v>
      </c>
      <c r="Q323" s="12">
        <v>76520</v>
      </c>
      <c r="R323" s="12">
        <v>90375</v>
      </c>
      <c r="S323" s="12">
        <v>102865</v>
      </c>
      <c r="T323" s="12">
        <v>102790</v>
      </c>
      <c r="U323" s="12">
        <v>97201</v>
      </c>
      <c r="V323" s="12">
        <v>89711</v>
      </c>
      <c r="W323" s="12">
        <v>74809</v>
      </c>
      <c r="X323" s="12">
        <v>61396</v>
      </c>
      <c r="Y323" s="12">
        <v>48649</v>
      </c>
      <c r="AA323" s="2">
        <f>IFERROR(INDEX('Holiday Schedule'!$D$3:$D$24,MATCH(A323,'Holiday Schedule'!$C$3:$C$24,0)),0)</f>
        <v>0</v>
      </c>
      <c r="AB323" s="2">
        <f t="shared" si="32"/>
        <v>1</v>
      </c>
      <c r="AC323" s="2">
        <f t="shared" si="33"/>
        <v>0</v>
      </c>
      <c r="AD323" s="5">
        <f t="shared" si="34"/>
        <v>1699419</v>
      </c>
      <c r="AE323" s="5">
        <f t="shared" si="35"/>
        <v>1699419</v>
      </c>
      <c r="AG323" s="2">
        <f t="shared" si="36"/>
        <v>11</v>
      </c>
      <c r="AH323" s="2">
        <f t="shared" si="37"/>
        <v>2024</v>
      </c>
      <c r="AJ323" s="5">
        <f t="shared" si="38"/>
        <v>102865</v>
      </c>
      <c r="AK323" s="2">
        <f t="shared" si="39"/>
        <v>18</v>
      </c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BC323" s="5"/>
      <c r="BD323" s="5"/>
      <c r="BE323" s="5"/>
      <c r="BJ323" s="5"/>
    </row>
    <row r="324" spans="1:62" ht="15.75" x14ac:dyDescent="0.25">
      <c r="A324" s="18">
        <v>45607</v>
      </c>
      <c r="B324" s="12">
        <v>48026</v>
      </c>
      <c r="C324" s="12">
        <v>44054</v>
      </c>
      <c r="D324" s="12">
        <v>42890</v>
      </c>
      <c r="E324" s="12">
        <v>43369</v>
      </c>
      <c r="F324" s="12">
        <v>46995</v>
      </c>
      <c r="G324" s="12">
        <v>53444</v>
      </c>
      <c r="H324" s="12">
        <v>68443</v>
      </c>
      <c r="I324" s="12">
        <v>75312</v>
      </c>
      <c r="J324" s="12">
        <v>78022</v>
      </c>
      <c r="K324" s="12">
        <v>82032</v>
      </c>
      <c r="L324" s="12">
        <v>80958</v>
      </c>
      <c r="M324" s="12">
        <v>77225</v>
      </c>
      <c r="N324" s="12">
        <v>73094</v>
      </c>
      <c r="O324" s="12">
        <v>70455</v>
      </c>
      <c r="P324" s="12">
        <v>70635</v>
      </c>
      <c r="Q324" s="12">
        <v>76508</v>
      </c>
      <c r="R324" s="12">
        <v>90361</v>
      </c>
      <c r="S324" s="12">
        <v>102849</v>
      </c>
      <c r="T324" s="12">
        <v>102775</v>
      </c>
      <c r="U324" s="12">
        <v>97186</v>
      </c>
      <c r="V324" s="12">
        <v>89697</v>
      </c>
      <c r="W324" s="12">
        <v>74797</v>
      </c>
      <c r="X324" s="12">
        <v>61387</v>
      </c>
      <c r="Y324" s="12">
        <v>48641</v>
      </c>
      <c r="AA324" s="2">
        <f>IFERROR(INDEX('Holiday Schedule'!$D$3:$D$24,MATCH(A324,'Holiday Schedule'!$C$3:$C$24,0)),0)</f>
        <v>1</v>
      </c>
      <c r="AB324" s="2">
        <f t="shared" si="32"/>
        <v>2</v>
      </c>
      <c r="AC324" s="2">
        <f t="shared" si="33"/>
        <v>0</v>
      </c>
      <c r="AD324" s="5">
        <f t="shared" si="34"/>
        <v>1699155</v>
      </c>
      <c r="AE324" s="5">
        <f t="shared" si="35"/>
        <v>1699155</v>
      </c>
      <c r="AG324" s="2">
        <f t="shared" si="36"/>
        <v>11</v>
      </c>
      <c r="AH324" s="2">
        <f t="shared" si="37"/>
        <v>2024</v>
      </c>
      <c r="AJ324" s="5">
        <f t="shared" si="38"/>
        <v>102849</v>
      </c>
      <c r="AK324" s="2">
        <f t="shared" si="39"/>
        <v>18</v>
      </c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BC324" s="5"/>
      <c r="BD324" s="5"/>
      <c r="BE324" s="5"/>
      <c r="BJ324" s="5"/>
    </row>
    <row r="325" spans="1:62" ht="15.75" x14ac:dyDescent="0.25">
      <c r="A325" s="18">
        <v>45608</v>
      </c>
      <c r="B325" s="12">
        <v>46850</v>
      </c>
      <c r="C325" s="12">
        <v>44570</v>
      </c>
      <c r="D325" s="12">
        <v>42593</v>
      </c>
      <c r="E325" s="12">
        <v>43406</v>
      </c>
      <c r="F325" s="12">
        <v>47294</v>
      </c>
      <c r="G325" s="12">
        <v>53661</v>
      </c>
      <c r="H325" s="12">
        <v>75768</v>
      </c>
      <c r="I325" s="12">
        <v>83159</v>
      </c>
      <c r="J325" s="12">
        <v>77662</v>
      </c>
      <c r="K325" s="12">
        <v>77176</v>
      </c>
      <c r="L325" s="12">
        <v>75089</v>
      </c>
      <c r="M325" s="12">
        <v>71415</v>
      </c>
      <c r="N325" s="12">
        <v>68614</v>
      </c>
      <c r="O325" s="12">
        <v>65401</v>
      </c>
      <c r="P325" s="12">
        <v>66512</v>
      </c>
      <c r="Q325" s="12">
        <v>71974</v>
      </c>
      <c r="R325" s="12">
        <v>86430</v>
      </c>
      <c r="S325" s="12">
        <v>100758</v>
      </c>
      <c r="T325" s="12">
        <v>102852</v>
      </c>
      <c r="U325" s="12">
        <v>95443</v>
      </c>
      <c r="V325" s="12">
        <v>90533</v>
      </c>
      <c r="W325" s="12">
        <v>76989</v>
      </c>
      <c r="X325" s="12">
        <v>59801</v>
      </c>
      <c r="Y325" s="12">
        <v>52116</v>
      </c>
      <c r="AA325" s="2">
        <f>IFERROR(INDEX('Holiday Schedule'!$D$3:$D$24,MATCH(A325,'Holiday Schedule'!$C$3:$C$24,0)),0)</f>
        <v>0</v>
      </c>
      <c r="AB325" s="2">
        <f t="shared" si="32"/>
        <v>3</v>
      </c>
      <c r="AC325" s="2">
        <f t="shared" si="33"/>
        <v>1269808</v>
      </c>
      <c r="AD325" s="5">
        <f t="shared" si="34"/>
        <v>406258</v>
      </c>
      <c r="AE325" s="5">
        <f t="shared" si="35"/>
        <v>1676066</v>
      </c>
      <c r="AG325" s="2">
        <f t="shared" si="36"/>
        <v>11</v>
      </c>
      <c r="AH325" s="2">
        <f t="shared" si="37"/>
        <v>2024</v>
      </c>
      <c r="AJ325" s="5">
        <f t="shared" si="38"/>
        <v>102852</v>
      </c>
      <c r="AK325" s="2">
        <f t="shared" si="39"/>
        <v>19</v>
      </c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BC325" s="5"/>
      <c r="BD325" s="5"/>
      <c r="BE325" s="5"/>
      <c r="BJ325" s="5"/>
    </row>
    <row r="326" spans="1:62" ht="15.75" x14ac:dyDescent="0.25">
      <c r="A326" s="18">
        <v>45609</v>
      </c>
      <c r="B326" s="12">
        <v>46765</v>
      </c>
      <c r="C326" s="12">
        <v>44489</v>
      </c>
      <c r="D326" s="12">
        <v>42515</v>
      </c>
      <c r="E326" s="12">
        <v>43327</v>
      </c>
      <c r="F326" s="12">
        <v>47208</v>
      </c>
      <c r="G326" s="12">
        <v>53564</v>
      </c>
      <c r="H326" s="12">
        <v>75630</v>
      </c>
      <c r="I326" s="12">
        <v>83007</v>
      </c>
      <c r="J326" s="12">
        <v>77520</v>
      </c>
      <c r="K326" s="12">
        <v>77036</v>
      </c>
      <c r="L326" s="12">
        <v>74952</v>
      </c>
      <c r="M326" s="12">
        <v>71285</v>
      </c>
      <c r="N326" s="12">
        <v>68489</v>
      </c>
      <c r="O326" s="12">
        <v>65282</v>
      </c>
      <c r="P326" s="12">
        <v>66390</v>
      </c>
      <c r="Q326" s="12">
        <v>71843</v>
      </c>
      <c r="R326" s="12">
        <v>86273</v>
      </c>
      <c r="S326" s="12">
        <v>100575</v>
      </c>
      <c r="T326" s="12">
        <v>102664</v>
      </c>
      <c r="U326" s="12">
        <v>95270</v>
      </c>
      <c r="V326" s="12">
        <v>90368</v>
      </c>
      <c r="W326" s="12">
        <v>76848</v>
      </c>
      <c r="X326" s="12">
        <v>59692</v>
      </c>
      <c r="Y326" s="12">
        <v>52021</v>
      </c>
      <c r="AA326" s="2">
        <f>IFERROR(INDEX('Holiday Schedule'!$D$3:$D$24,MATCH(A326,'Holiday Schedule'!$C$3:$C$24,0)),0)</f>
        <v>0</v>
      </c>
      <c r="AB326" s="2">
        <f t="shared" si="32"/>
        <v>4</v>
      </c>
      <c r="AC326" s="2">
        <f t="shared" si="33"/>
        <v>1267494</v>
      </c>
      <c r="AD326" s="5">
        <f t="shared" si="34"/>
        <v>405519</v>
      </c>
      <c r="AE326" s="5">
        <f t="shared" si="35"/>
        <v>1673013</v>
      </c>
      <c r="AG326" s="2">
        <f t="shared" si="36"/>
        <v>11</v>
      </c>
      <c r="AH326" s="2">
        <f t="shared" si="37"/>
        <v>2024</v>
      </c>
      <c r="AJ326" s="5">
        <f t="shared" si="38"/>
        <v>102664</v>
      </c>
      <c r="AK326" s="2">
        <f t="shared" si="39"/>
        <v>19</v>
      </c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BC326" s="5"/>
      <c r="BD326" s="5"/>
      <c r="BE326" s="5"/>
      <c r="BJ326" s="5"/>
    </row>
    <row r="327" spans="1:62" ht="15.75" x14ac:dyDescent="0.25">
      <c r="A327" s="18">
        <v>45610</v>
      </c>
      <c r="B327" s="12">
        <v>46658</v>
      </c>
      <c r="C327" s="12">
        <v>44387</v>
      </c>
      <c r="D327" s="12">
        <v>42418</v>
      </c>
      <c r="E327" s="12">
        <v>43227</v>
      </c>
      <c r="F327" s="12">
        <v>47100</v>
      </c>
      <c r="G327" s="12">
        <v>53441</v>
      </c>
      <c r="H327" s="12">
        <v>75457</v>
      </c>
      <c r="I327" s="12">
        <v>82817</v>
      </c>
      <c r="J327" s="12">
        <v>77343</v>
      </c>
      <c r="K327" s="12">
        <v>76860</v>
      </c>
      <c r="L327" s="12">
        <v>74780</v>
      </c>
      <c r="M327" s="12">
        <v>71122</v>
      </c>
      <c r="N327" s="12">
        <v>68332</v>
      </c>
      <c r="O327" s="12">
        <v>65132</v>
      </c>
      <c r="P327" s="12">
        <v>66238</v>
      </c>
      <c r="Q327" s="12">
        <v>71678</v>
      </c>
      <c r="R327" s="12">
        <v>86075</v>
      </c>
      <c r="S327" s="12">
        <v>100344</v>
      </c>
      <c r="T327" s="12">
        <v>102429</v>
      </c>
      <c r="U327" s="12">
        <v>95051</v>
      </c>
      <c r="V327" s="12">
        <v>90161</v>
      </c>
      <c r="W327" s="12">
        <v>76672</v>
      </c>
      <c r="X327" s="12">
        <v>59555</v>
      </c>
      <c r="Y327" s="12">
        <v>51902</v>
      </c>
      <c r="AA327" s="2">
        <f>IFERROR(INDEX('Holiday Schedule'!$D$3:$D$24,MATCH(A327,'Holiday Schedule'!$C$3:$C$24,0)),0)</f>
        <v>0</v>
      </c>
      <c r="AB327" s="2">
        <f t="shared" si="32"/>
        <v>5</v>
      </c>
      <c r="AC327" s="2">
        <f t="shared" si="33"/>
        <v>1264589</v>
      </c>
      <c r="AD327" s="5">
        <f t="shared" si="34"/>
        <v>404590</v>
      </c>
      <c r="AE327" s="5">
        <f t="shared" si="35"/>
        <v>1669179</v>
      </c>
      <c r="AG327" s="2">
        <f t="shared" si="36"/>
        <v>11</v>
      </c>
      <c r="AH327" s="2">
        <f t="shared" si="37"/>
        <v>2024</v>
      </c>
      <c r="AJ327" s="5">
        <f t="shared" si="38"/>
        <v>102429</v>
      </c>
      <c r="AK327" s="2">
        <f t="shared" si="39"/>
        <v>19</v>
      </c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BC327" s="5"/>
      <c r="BD327" s="5"/>
      <c r="BE327" s="5"/>
      <c r="BJ327" s="5"/>
    </row>
    <row r="328" spans="1:62" ht="15.75" x14ac:dyDescent="0.25">
      <c r="A328" s="18">
        <v>45611</v>
      </c>
      <c r="B328" s="12">
        <v>46593</v>
      </c>
      <c r="C328" s="12">
        <v>44325</v>
      </c>
      <c r="D328" s="12">
        <v>42359</v>
      </c>
      <c r="E328" s="12">
        <v>43168</v>
      </c>
      <c r="F328" s="12">
        <v>47034</v>
      </c>
      <c r="G328" s="12">
        <v>53367</v>
      </c>
      <c r="H328" s="12">
        <v>75353</v>
      </c>
      <c r="I328" s="12">
        <v>82703</v>
      </c>
      <c r="J328" s="12">
        <v>77236</v>
      </c>
      <c r="K328" s="12">
        <v>76753</v>
      </c>
      <c r="L328" s="12">
        <v>74677</v>
      </c>
      <c r="M328" s="12">
        <v>71024</v>
      </c>
      <c r="N328" s="12">
        <v>68237</v>
      </c>
      <c r="O328" s="12">
        <v>65042</v>
      </c>
      <c r="P328" s="12">
        <v>66147</v>
      </c>
      <c r="Q328" s="12">
        <v>71579</v>
      </c>
      <c r="R328" s="12">
        <v>85956</v>
      </c>
      <c r="S328" s="12">
        <v>100205</v>
      </c>
      <c r="T328" s="12">
        <v>102288</v>
      </c>
      <c r="U328" s="12">
        <v>94920</v>
      </c>
      <c r="V328" s="12">
        <v>90036</v>
      </c>
      <c r="W328" s="12">
        <v>76566</v>
      </c>
      <c r="X328" s="12">
        <v>59473</v>
      </c>
      <c r="Y328" s="12">
        <v>51830</v>
      </c>
      <c r="AA328" s="2">
        <f>IFERROR(INDEX('Holiday Schedule'!$D$3:$D$24,MATCH(A328,'Holiday Schedule'!$C$3:$C$24,0)),0)</f>
        <v>0</v>
      </c>
      <c r="AB328" s="2">
        <f t="shared" si="32"/>
        <v>6</v>
      </c>
      <c r="AC328" s="2">
        <f t="shared" si="33"/>
        <v>1262842</v>
      </c>
      <c r="AD328" s="5">
        <f t="shared" si="34"/>
        <v>404029</v>
      </c>
      <c r="AE328" s="5">
        <f t="shared" si="35"/>
        <v>1666871</v>
      </c>
      <c r="AG328" s="2">
        <f t="shared" si="36"/>
        <v>11</v>
      </c>
      <c r="AH328" s="2">
        <f t="shared" si="37"/>
        <v>2024</v>
      </c>
      <c r="AJ328" s="5">
        <f t="shared" si="38"/>
        <v>102288</v>
      </c>
      <c r="AK328" s="2">
        <f t="shared" si="39"/>
        <v>19</v>
      </c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BC328" s="5"/>
      <c r="BD328" s="5"/>
      <c r="BE328" s="5"/>
      <c r="BJ328" s="5"/>
    </row>
    <row r="329" spans="1:62" ht="15.75" x14ac:dyDescent="0.25">
      <c r="A329" s="18">
        <v>45612</v>
      </c>
      <c r="B329" s="12">
        <v>47769</v>
      </c>
      <c r="C329" s="12">
        <v>43819</v>
      </c>
      <c r="D329" s="12">
        <v>42660</v>
      </c>
      <c r="E329" s="12">
        <v>43137</v>
      </c>
      <c r="F329" s="12">
        <v>46743</v>
      </c>
      <c r="G329" s="12">
        <v>53159</v>
      </c>
      <c r="H329" s="12">
        <v>68076</v>
      </c>
      <c r="I329" s="12">
        <v>74909</v>
      </c>
      <c r="J329" s="12">
        <v>77605</v>
      </c>
      <c r="K329" s="12">
        <v>81593</v>
      </c>
      <c r="L329" s="12">
        <v>80525</v>
      </c>
      <c r="M329" s="12">
        <v>76812</v>
      </c>
      <c r="N329" s="12">
        <v>72703</v>
      </c>
      <c r="O329" s="12">
        <v>70078</v>
      </c>
      <c r="P329" s="12">
        <v>70257</v>
      </c>
      <c r="Q329" s="12">
        <v>76099</v>
      </c>
      <c r="R329" s="12">
        <v>89878</v>
      </c>
      <c r="S329" s="12">
        <v>102299</v>
      </c>
      <c r="T329" s="12">
        <v>102225</v>
      </c>
      <c r="U329" s="12">
        <v>96666</v>
      </c>
      <c r="V329" s="12">
        <v>89217</v>
      </c>
      <c r="W329" s="12">
        <v>74397</v>
      </c>
      <c r="X329" s="12">
        <v>61058</v>
      </c>
      <c r="Y329" s="12">
        <v>48381</v>
      </c>
      <c r="AA329" s="2">
        <f>IFERROR(INDEX('Holiday Schedule'!$D$3:$D$24,MATCH(A329,'Holiday Schedule'!$C$3:$C$24,0)),0)</f>
        <v>0</v>
      </c>
      <c r="AB329" s="2">
        <f t="shared" si="32"/>
        <v>7</v>
      </c>
      <c r="AC329" s="2">
        <f t="shared" si="33"/>
        <v>0</v>
      </c>
      <c r="AD329" s="5">
        <f t="shared" si="34"/>
        <v>1690065</v>
      </c>
      <c r="AE329" s="5">
        <f t="shared" si="35"/>
        <v>1690065</v>
      </c>
      <c r="AG329" s="2">
        <f t="shared" si="36"/>
        <v>11</v>
      </c>
      <c r="AH329" s="2">
        <f t="shared" si="37"/>
        <v>2024</v>
      </c>
      <c r="AJ329" s="5">
        <f t="shared" si="38"/>
        <v>102299</v>
      </c>
      <c r="AK329" s="2">
        <f t="shared" si="39"/>
        <v>18</v>
      </c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BC329" s="5"/>
      <c r="BD329" s="5"/>
      <c r="BE329" s="5"/>
      <c r="BJ329" s="5"/>
    </row>
    <row r="330" spans="1:62" ht="15.75" x14ac:dyDescent="0.25">
      <c r="A330" s="18">
        <v>45613</v>
      </c>
      <c r="B330" s="12">
        <v>47763</v>
      </c>
      <c r="C330" s="12">
        <v>43812</v>
      </c>
      <c r="D330" s="12">
        <v>42654</v>
      </c>
      <c r="E330" s="12">
        <v>43131</v>
      </c>
      <c r="F330" s="12">
        <v>46737</v>
      </c>
      <c r="G330" s="12">
        <v>53151</v>
      </c>
      <c r="H330" s="12">
        <v>68067</v>
      </c>
      <c r="I330" s="12">
        <v>74899</v>
      </c>
      <c r="J330" s="12">
        <v>77594</v>
      </c>
      <c r="K330" s="12">
        <v>81581</v>
      </c>
      <c r="L330" s="12">
        <v>80514</v>
      </c>
      <c r="M330" s="12">
        <v>76801</v>
      </c>
      <c r="N330" s="12">
        <v>72693</v>
      </c>
      <c r="O330" s="12">
        <v>70068</v>
      </c>
      <c r="P330" s="12">
        <v>70247</v>
      </c>
      <c r="Q330" s="12">
        <v>76088</v>
      </c>
      <c r="R330" s="12">
        <v>89865</v>
      </c>
      <c r="S330" s="12">
        <v>102284</v>
      </c>
      <c r="T330" s="12">
        <v>102210</v>
      </c>
      <c r="U330" s="12">
        <v>96652</v>
      </c>
      <c r="V330" s="12">
        <v>89204</v>
      </c>
      <c r="W330" s="12">
        <v>74387</v>
      </c>
      <c r="X330" s="12">
        <v>61050</v>
      </c>
      <c r="Y330" s="12">
        <v>48374</v>
      </c>
      <c r="AA330" s="2">
        <f>IFERROR(INDEX('Holiday Schedule'!$D$3:$D$24,MATCH(A330,'Holiday Schedule'!$C$3:$C$24,0)),0)</f>
        <v>0</v>
      </c>
      <c r="AB330" s="2">
        <f t="shared" ref="AB330:AB393" si="40">WEEKDAY(A330)</f>
        <v>1</v>
      </c>
      <c r="AC330" s="2">
        <f t="shared" ref="AC330:AC393" si="41">IF(AND(AB330&gt;1,AB330&lt;7,AA330&lt;1),SUM(I330:X330),0)</f>
        <v>0</v>
      </c>
      <c r="AD330" s="5">
        <f t="shared" ref="AD330:AD393" si="42">AE330-AC330</f>
        <v>1689826</v>
      </c>
      <c r="AE330" s="5">
        <f t="shared" ref="AE330:AE393" si="43">SUM(B330:Y330)</f>
        <v>1689826</v>
      </c>
      <c r="AG330" s="2">
        <f t="shared" ref="AG330:AG393" si="44">MONTH(A330)</f>
        <v>11</v>
      </c>
      <c r="AH330" s="2">
        <f t="shared" ref="AH330:AH393" si="45">YEAR(A330)</f>
        <v>2024</v>
      </c>
      <c r="AJ330" s="5">
        <f t="shared" ref="AJ330:AJ393" si="46">MAX(B330:Y330)</f>
        <v>102284</v>
      </c>
      <c r="AK330" s="2">
        <f t="shared" ref="AK330:AK393" si="47">IF(AE330&gt;0,INDEX(B$8:Y$8,MATCH(AJ330,B330:Y330,0)),"")</f>
        <v>18</v>
      </c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BC330" s="5"/>
      <c r="BD330" s="5"/>
      <c r="BE330" s="5"/>
      <c r="BJ330" s="5"/>
    </row>
    <row r="331" spans="1:62" ht="15.75" x14ac:dyDescent="0.25">
      <c r="A331" s="18">
        <v>45614</v>
      </c>
      <c r="B331" s="12">
        <v>46430</v>
      </c>
      <c r="C331" s="12">
        <v>44170</v>
      </c>
      <c r="D331" s="12">
        <v>42211</v>
      </c>
      <c r="E331" s="12">
        <v>43016</v>
      </c>
      <c r="F331" s="12">
        <v>46870</v>
      </c>
      <c r="G331" s="12">
        <v>53180</v>
      </c>
      <c r="H331" s="12">
        <v>75089</v>
      </c>
      <c r="I331" s="12">
        <v>82413</v>
      </c>
      <c r="J331" s="12">
        <v>76965</v>
      </c>
      <c r="K331" s="12">
        <v>76484</v>
      </c>
      <c r="L331" s="12">
        <v>74415</v>
      </c>
      <c r="M331" s="12">
        <v>70775</v>
      </c>
      <c r="N331" s="12">
        <v>67998</v>
      </c>
      <c r="O331" s="12">
        <v>64814</v>
      </c>
      <c r="P331" s="12">
        <v>65915</v>
      </c>
      <c r="Q331" s="12">
        <v>71328</v>
      </c>
      <c r="R331" s="12">
        <v>85655</v>
      </c>
      <c r="S331" s="12">
        <v>99854</v>
      </c>
      <c r="T331" s="12">
        <v>101929</v>
      </c>
      <c r="U331" s="12">
        <v>94587</v>
      </c>
      <c r="V331" s="12">
        <v>89721</v>
      </c>
      <c r="W331" s="12">
        <v>76298</v>
      </c>
      <c r="X331" s="12">
        <v>59265</v>
      </c>
      <c r="Y331" s="12">
        <v>51648</v>
      </c>
      <c r="AA331" s="2">
        <f>IFERROR(INDEX('Holiday Schedule'!$D$3:$D$24,MATCH(A331,'Holiday Schedule'!$C$3:$C$24,0)),0)</f>
        <v>0</v>
      </c>
      <c r="AB331" s="2">
        <f t="shared" si="40"/>
        <v>2</v>
      </c>
      <c r="AC331" s="2">
        <f t="shared" si="41"/>
        <v>1258416</v>
      </c>
      <c r="AD331" s="5">
        <f t="shared" si="42"/>
        <v>402614</v>
      </c>
      <c r="AE331" s="5">
        <f t="shared" si="43"/>
        <v>1661030</v>
      </c>
      <c r="AG331" s="2">
        <f t="shared" si="44"/>
        <v>11</v>
      </c>
      <c r="AH331" s="2">
        <f t="shared" si="45"/>
        <v>2024</v>
      </c>
      <c r="AJ331" s="5">
        <f t="shared" si="46"/>
        <v>101929</v>
      </c>
      <c r="AK331" s="2">
        <f t="shared" si="47"/>
        <v>19</v>
      </c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BC331" s="5"/>
      <c r="BD331" s="5"/>
      <c r="BE331" s="5"/>
      <c r="BJ331" s="5"/>
    </row>
    <row r="332" spans="1:62" ht="15.75" x14ac:dyDescent="0.25">
      <c r="A332" s="18">
        <v>45615</v>
      </c>
      <c r="B332" s="12">
        <v>46372</v>
      </c>
      <c r="C332" s="12">
        <v>44115</v>
      </c>
      <c r="D332" s="12">
        <v>42158</v>
      </c>
      <c r="E332" s="12">
        <v>42963</v>
      </c>
      <c r="F332" s="12">
        <v>46811</v>
      </c>
      <c r="G332" s="12">
        <v>53114</v>
      </c>
      <c r="H332" s="12">
        <v>74995</v>
      </c>
      <c r="I332" s="12">
        <v>82310</v>
      </c>
      <c r="J332" s="12">
        <v>76869</v>
      </c>
      <c r="K332" s="12">
        <v>76389</v>
      </c>
      <c r="L332" s="12">
        <v>74322</v>
      </c>
      <c r="M332" s="12">
        <v>70686</v>
      </c>
      <c r="N332" s="12">
        <v>67914</v>
      </c>
      <c r="O332" s="12">
        <v>64734</v>
      </c>
      <c r="P332" s="12">
        <v>65833</v>
      </c>
      <c r="Q332" s="12">
        <v>71239</v>
      </c>
      <c r="R332" s="12">
        <v>85548</v>
      </c>
      <c r="S332" s="12">
        <v>99730</v>
      </c>
      <c r="T332" s="12">
        <v>101802</v>
      </c>
      <c r="U332" s="12">
        <v>94469</v>
      </c>
      <c r="V332" s="12">
        <v>89609</v>
      </c>
      <c r="W332" s="12">
        <v>76203</v>
      </c>
      <c r="X332" s="12">
        <v>59191</v>
      </c>
      <c r="Y332" s="12">
        <v>51584</v>
      </c>
      <c r="AA332" s="2">
        <f>IFERROR(INDEX('Holiday Schedule'!$D$3:$D$24,MATCH(A332,'Holiday Schedule'!$C$3:$C$24,0)),0)</f>
        <v>0</v>
      </c>
      <c r="AB332" s="2">
        <f t="shared" si="40"/>
        <v>3</v>
      </c>
      <c r="AC332" s="2">
        <f t="shared" si="41"/>
        <v>1256848</v>
      </c>
      <c r="AD332" s="5">
        <f t="shared" si="42"/>
        <v>402112</v>
      </c>
      <c r="AE332" s="5">
        <f t="shared" si="43"/>
        <v>1658960</v>
      </c>
      <c r="AG332" s="2">
        <f t="shared" si="44"/>
        <v>11</v>
      </c>
      <c r="AH332" s="2">
        <f t="shared" si="45"/>
        <v>2024</v>
      </c>
      <c r="AJ332" s="5">
        <f t="shared" si="46"/>
        <v>101802</v>
      </c>
      <c r="AK332" s="2">
        <f t="shared" si="47"/>
        <v>19</v>
      </c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BC332" s="5"/>
      <c r="BD332" s="5"/>
      <c r="BE332" s="5"/>
      <c r="BJ332" s="5"/>
    </row>
    <row r="333" spans="1:62" ht="15.75" x14ac:dyDescent="0.25">
      <c r="A333" s="18">
        <v>45616</v>
      </c>
      <c r="B333" s="12">
        <v>46372</v>
      </c>
      <c r="C333" s="12">
        <v>44114</v>
      </c>
      <c r="D333" s="12">
        <v>42157</v>
      </c>
      <c r="E333" s="12">
        <v>42962</v>
      </c>
      <c r="F333" s="12">
        <v>46810</v>
      </c>
      <c r="G333" s="12">
        <v>53113</v>
      </c>
      <c r="H333" s="12">
        <v>74994</v>
      </c>
      <c r="I333" s="12">
        <v>82309</v>
      </c>
      <c r="J333" s="12">
        <v>76868</v>
      </c>
      <c r="K333" s="12">
        <v>76388</v>
      </c>
      <c r="L333" s="12">
        <v>74321</v>
      </c>
      <c r="M333" s="12">
        <v>70685</v>
      </c>
      <c r="N333" s="12">
        <v>67913</v>
      </c>
      <c r="O333" s="12">
        <v>64733</v>
      </c>
      <c r="P333" s="12">
        <v>65832</v>
      </c>
      <c r="Q333" s="12">
        <v>71238</v>
      </c>
      <c r="R333" s="12">
        <v>85547</v>
      </c>
      <c r="S333" s="12">
        <v>99728</v>
      </c>
      <c r="T333" s="12">
        <v>101801</v>
      </c>
      <c r="U333" s="12">
        <v>94468</v>
      </c>
      <c r="V333" s="12">
        <v>89607</v>
      </c>
      <c r="W333" s="12">
        <v>76202</v>
      </c>
      <c r="X333" s="12">
        <v>59190</v>
      </c>
      <c r="Y333" s="12">
        <v>51583</v>
      </c>
      <c r="AA333" s="2">
        <f>IFERROR(INDEX('Holiday Schedule'!$D$3:$D$24,MATCH(A333,'Holiday Schedule'!$C$3:$C$24,0)),0)</f>
        <v>0</v>
      </c>
      <c r="AB333" s="2">
        <f t="shared" si="40"/>
        <v>4</v>
      </c>
      <c r="AC333" s="2">
        <f t="shared" si="41"/>
        <v>1256830</v>
      </c>
      <c r="AD333" s="5">
        <f t="shared" si="42"/>
        <v>402105</v>
      </c>
      <c r="AE333" s="5">
        <f t="shared" si="43"/>
        <v>1658935</v>
      </c>
      <c r="AG333" s="2">
        <f t="shared" si="44"/>
        <v>11</v>
      </c>
      <c r="AH333" s="2">
        <f t="shared" si="45"/>
        <v>2024</v>
      </c>
      <c r="AJ333" s="5">
        <f t="shared" si="46"/>
        <v>101801</v>
      </c>
      <c r="AK333" s="2">
        <f t="shared" si="47"/>
        <v>19</v>
      </c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BC333" s="5"/>
      <c r="BD333" s="5"/>
      <c r="BE333" s="5"/>
      <c r="BJ333" s="5"/>
    </row>
    <row r="334" spans="1:62" ht="15.75" x14ac:dyDescent="0.25">
      <c r="A334" s="18">
        <v>45617</v>
      </c>
      <c r="B334" s="12">
        <v>46371</v>
      </c>
      <c r="C334" s="12">
        <v>44114</v>
      </c>
      <c r="D334" s="12">
        <v>42157</v>
      </c>
      <c r="E334" s="12">
        <v>42962</v>
      </c>
      <c r="F334" s="12">
        <v>46810</v>
      </c>
      <c r="G334" s="12">
        <v>53112</v>
      </c>
      <c r="H334" s="12">
        <v>74993</v>
      </c>
      <c r="I334" s="12">
        <v>82308</v>
      </c>
      <c r="J334" s="12">
        <v>76867</v>
      </c>
      <c r="K334" s="12">
        <v>76387</v>
      </c>
      <c r="L334" s="12">
        <v>74320</v>
      </c>
      <c r="M334" s="12">
        <v>70685</v>
      </c>
      <c r="N334" s="12">
        <v>67912</v>
      </c>
      <c r="O334" s="12">
        <v>64732</v>
      </c>
      <c r="P334" s="12">
        <v>65831</v>
      </c>
      <c r="Q334" s="12">
        <v>71237</v>
      </c>
      <c r="R334" s="12">
        <v>85546</v>
      </c>
      <c r="S334" s="12">
        <v>99727</v>
      </c>
      <c r="T334" s="12">
        <v>101799</v>
      </c>
      <c r="U334" s="12">
        <v>94467</v>
      </c>
      <c r="V334" s="12">
        <v>89606</v>
      </c>
      <c r="W334" s="12">
        <v>76201</v>
      </c>
      <c r="X334" s="12">
        <v>59189</v>
      </c>
      <c r="Y334" s="12">
        <v>51583</v>
      </c>
      <c r="AA334" s="2">
        <f>IFERROR(INDEX('Holiday Schedule'!$D$3:$D$24,MATCH(A334,'Holiday Schedule'!$C$3:$C$24,0)),0)</f>
        <v>0</v>
      </c>
      <c r="AB334" s="2">
        <f t="shared" si="40"/>
        <v>5</v>
      </c>
      <c r="AC334" s="2">
        <f t="shared" si="41"/>
        <v>1256814</v>
      </c>
      <c r="AD334" s="5">
        <f t="shared" si="42"/>
        <v>402102</v>
      </c>
      <c r="AE334" s="5">
        <f t="shared" si="43"/>
        <v>1658916</v>
      </c>
      <c r="AG334" s="2">
        <f t="shared" si="44"/>
        <v>11</v>
      </c>
      <c r="AH334" s="2">
        <f t="shared" si="45"/>
        <v>2024</v>
      </c>
      <c r="AJ334" s="5">
        <f t="shared" si="46"/>
        <v>101799</v>
      </c>
      <c r="AK334" s="2">
        <f t="shared" si="47"/>
        <v>19</v>
      </c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BC334" s="5"/>
      <c r="BD334" s="5"/>
      <c r="BE334" s="5"/>
      <c r="BJ334" s="5"/>
    </row>
    <row r="335" spans="1:62" ht="15.75" x14ac:dyDescent="0.25">
      <c r="A335" s="18">
        <v>45618</v>
      </c>
      <c r="B335" s="12">
        <v>47605</v>
      </c>
      <c r="C335" s="12">
        <v>43668</v>
      </c>
      <c r="D335" s="12">
        <v>42514</v>
      </c>
      <c r="E335" s="12">
        <v>42989</v>
      </c>
      <c r="F335" s="12">
        <v>46583</v>
      </c>
      <c r="G335" s="12">
        <v>52976</v>
      </c>
      <c r="H335" s="12">
        <v>67842</v>
      </c>
      <c r="I335" s="12">
        <v>74652</v>
      </c>
      <c r="J335" s="12">
        <v>77338</v>
      </c>
      <c r="K335" s="12">
        <v>81312</v>
      </c>
      <c r="L335" s="12">
        <v>80249</v>
      </c>
      <c r="M335" s="12">
        <v>76548</v>
      </c>
      <c r="N335" s="12">
        <v>72453</v>
      </c>
      <c r="O335" s="12">
        <v>69837</v>
      </c>
      <c r="P335" s="12">
        <v>70015</v>
      </c>
      <c r="Q335" s="12">
        <v>75837</v>
      </c>
      <c r="R335" s="12">
        <v>89569</v>
      </c>
      <c r="S335" s="12">
        <v>101947</v>
      </c>
      <c r="T335" s="12">
        <v>101873</v>
      </c>
      <c r="U335" s="12">
        <v>96334</v>
      </c>
      <c r="V335" s="12">
        <v>88910</v>
      </c>
      <c r="W335" s="12">
        <v>74141</v>
      </c>
      <c r="X335" s="12">
        <v>60848</v>
      </c>
      <c r="Y335" s="12">
        <v>48215</v>
      </c>
      <c r="AA335" s="2">
        <f>IFERROR(INDEX('Holiday Schedule'!$D$3:$D$24,MATCH(A335,'Holiday Schedule'!$C$3:$C$24,0)),0)</f>
        <v>0</v>
      </c>
      <c r="AB335" s="2">
        <f t="shared" si="40"/>
        <v>6</v>
      </c>
      <c r="AC335" s="2">
        <f t="shared" si="41"/>
        <v>1291863</v>
      </c>
      <c r="AD335" s="5">
        <f t="shared" si="42"/>
        <v>392392</v>
      </c>
      <c r="AE335" s="5">
        <f t="shared" si="43"/>
        <v>1684255</v>
      </c>
      <c r="AG335" s="2">
        <f t="shared" si="44"/>
        <v>11</v>
      </c>
      <c r="AH335" s="2">
        <f t="shared" si="45"/>
        <v>2024</v>
      </c>
      <c r="AJ335" s="5">
        <f t="shared" si="46"/>
        <v>101947</v>
      </c>
      <c r="AK335" s="2">
        <f t="shared" si="47"/>
        <v>18</v>
      </c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BC335" s="5"/>
      <c r="BD335" s="5"/>
      <c r="BE335" s="5"/>
      <c r="BJ335" s="5"/>
    </row>
    <row r="336" spans="1:62" ht="15.75" x14ac:dyDescent="0.25">
      <c r="A336" s="18">
        <v>45619</v>
      </c>
      <c r="B336" s="12">
        <v>47601</v>
      </c>
      <c r="C336" s="12">
        <v>43664</v>
      </c>
      <c r="D336" s="12">
        <v>42510</v>
      </c>
      <c r="E336" s="12">
        <v>42985</v>
      </c>
      <c r="F336" s="12">
        <v>46578</v>
      </c>
      <c r="G336" s="12">
        <v>52971</v>
      </c>
      <c r="H336" s="12">
        <v>67836</v>
      </c>
      <c r="I336" s="12">
        <v>74645</v>
      </c>
      <c r="J336" s="12">
        <v>77331</v>
      </c>
      <c r="K336" s="12">
        <v>81305</v>
      </c>
      <c r="L336" s="12">
        <v>80241</v>
      </c>
      <c r="M336" s="12">
        <v>76541</v>
      </c>
      <c r="N336" s="12">
        <v>72447</v>
      </c>
      <c r="O336" s="12">
        <v>69831</v>
      </c>
      <c r="P336" s="12">
        <v>70009</v>
      </c>
      <c r="Q336" s="12">
        <v>75830</v>
      </c>
      <c r="R336" s="12">
        <v>89560</v>
      </c>
      <c r="S336" s="12">
        <v>101938</v>
      </c>
      <c r="T336" s="12">
        <v>101864</v>
      </c>
      <c r="U336" s="12">
        <v>96325</v>
      </c>
      <c r="V336" s="12">
        <v>88902</v>
      </c>
      <c r="W336" s="12">
        <v>74135</v>
      </c>
      <c r="X336" s="12">
        <v>60843</v>
      </c>
      <c r="Y336" s="12">
        <v>48210</v>
      </c>
      <c r="AA336" s="2">
        <f>IFERROR(INDEX('Holiday Schedule'!$D$3:$D$24,MATCH(A336,'Holiday Schedule'!$C$3:$C$24,0)),0)</f>
        <v>0</v>
      </c>
      <c r="AB336" s="2">
        <f t="shared" si="40"/>
        <v>7</v>
      </c>
      <c r="AC336" s="2">
        <f t="shared" si="41"/>
        <v>0</v>
      </c>
      <c r="AD336" s="5">
        <f t="shared" si="42"/>
        <v>1684102</v>
      </c>
      <c r="AE336" s="5">
        <f t="shared" si="43"/>
        <v>1684102</v>
      </c>
      <c r="AG336" s="2">
        <f t="shared" si="44"/>
        <v>11</v>
      </c>
      <c r="AH336" s="2">
        <f t="shared" si="45"/>
        <v>2024</v>
      </c>
      <c r="AJ336" s="5">
        <f t="shared" si="46"/>
        <v>101938</v>
      </c>
      <c r="AK336" s="2">
        <f t="shared" si="47"/>
        <v>18</v>
      </c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BC336" s="5"/>
      <c r="BD336" s="5"/>
      <c r="BE336" s="5"/>
      <c r="BJ336" s="5"/>
    </row>
    <row r="337" spans="1:62" ht="15.75" x14ac:dyDescent="0.25">
      <c r="A337" s="18">
        <v>45620</v>
      </c>
      <c r="B337" s="12">
        <v>47592</v>
      </c>
      <c r="C337" s="12">
        <v>43656</v>
      </c>
      <c r="D337" s="12">
        <v>42502</v>
      </c>
      <c r="E337" s="12">
        <v>42977</v>
      </c>
      <c r="F337" s="12">
        <v>46569</v>
      </c>
      <c r="G337" s="12">
        <v>52961</v>
      </c>
      <c r="H337" s="12">
        <v>67823</v>
      </c>
      <c r="I337" s="12">
        <v>74631</v>
      </c>
      <c r="J337" s="12">
        <v>77316</v>
      </c>
      <c r="K337" s="12">
        <v>81289</v>
      </c>
      <c r="L337" s="12">
        <v>80226</v>
      </c>
      <c r="M337" s="12">
        <v>76526</v>
      </c>
      <c r="N337" s="12">
        <v>72433</v>
      </c>
      <c r="O337" s="12">
        <v>69818</v>
      </c>
      <c r="P337" s="12">
        <v>69995</v>
      </c>
      <c r="Q337" s="12">
        <v>75816</v>
      </c>
      <c r="R337" s="12">
        <v>89543</v>
      </c>
      <c r="S337" s="12">
        <v>101919</v>
      </c>
      <c r="T337" s="12">
        <v>101845</v>
      </c>
      <c r="U337" s="12">
        <v>96306</v>
      </c>
      <c r="V337" s="12">
        <v>88885</v>
      </c>
      <c r="W337" s="12">
        <v>74121</v>
      </c>
      <c r="X337" s="12">
        <v>60831</v>
      </c>
      <c r="Y337" s="12">
        <v>48201</v>
      </c>
      <c r="AA337" s="2">
        <f>IFERROR(INDEX('Holiday Schedule'!$D$3:$D$24,MATCH(A337,'Holiday Schedule'!$C$3:$C$24,0)),0)</f>
        <v>0</v>
      </c>
      <c r="AB337" s="2">
        <f t="shared" si="40"/>
        <v>1</v>
      </c>
      <c r="AC337" s="2">
        <f t="shared" si="41"/>
        <v>0</v>
      </c>
      <c r="AD337" s="5">
        <f t="shared" si="42"/>
        <v>1683781</v>
      </c>
      <c r="AE337" s="5">
        <f t="shared" si="43"/>
        <v>1683781</v>
      </c>
      <c r="AG337" s="2">
        <f t="shared" si="44"/>
        <v>11</v>
      </c>
      <c r="AH337" s="2">
        <f t="shared" si="45"/>
        <v>2024</v>
      </c>
      <c r="AJ337" s="5">
        <f t="shared" si="46"/>
        <v>101919</v>
      </c>
      <c r="AK337" s="2">
        <f t="shared" si="47"/>
        <v>18</v>
      </c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BC337" s="5"/>
      <c r="BD337" s="5"/>
      <c r="BE337" s="5"/>
      <c r="BJ337" s="5"/>
    </row>
    <row r="338" spans="1:62" ht="15.75" x14ac:dyDescent="0.25">
      <c r="A338" s="18">
        <v>45621</v>
      </c>
      <c r="B338" s="12">
        <v>46423</v>
      </c>
      <c r="C338" s="12">
        <v>44163</v>
      </c>
      <c r="D338" s="12">
        <v>42204</v>
      </c>
      <c r="E338" s="12">
        <v>43010</v>
      </c>
      <c r="F338" s="12">
        <v>46862</v>
      </c>
      <c r="G338" s="12">
        <v>53172</v>
      </c>
      <c r="H338" s="12">
        <v>75077</v>
      </c>
      <c r="I338" s="12">
        <v>82400</v>
      </c>
      <c r="J338" s="12">
        <v>76953</v>
      </c>
      <c r="K338" s="12">
        <v>76472</v>
      </c>
      <c r="L338" s="12">
        <v>74403</v>
      </c>
      <c r="M338" s="12">
        <v>70763</v>
      </c>
      <c r="N338" s="12">
        <v>67988</v>
      </c>
      <c r="O338" s="12">
        <v>64804</v>
      </c>
      <c r="P338" s="12">
        <v>65905</v>
      </c>
      <c r="Q338" s="12">
        <v>71317</v>
      </c>
      <c r="R338" s="12">
        <v>85641</v>
      </c>
      <c r="S338" s="12">
        <v>99838</v>
      </c>
      <c r="T338" s="12">
        <v>101913</v>
      </c>
      <c r="U338" s="12">
        <v>94572</v>
      </c>
      <c r="V338" s="12">
        <v>89706</v>
      </c>
      <c r="W338" s="12">
        <v>76286</v>
      </c>
      <c r="X338" s="12">
        <v>59255</v>
      </c>
      <c r="Y338" s="12">
        <v>51640</v>
      </c>
      <c r="AA338" s="2">
        <f>IFERROR(INDEX('Holiday Schedule'!$D$3:$D$24,MATCH(A338,'Holiday Schedule'!$C$3:$C$24,0)),0)</f>
        <v>0</v>
      </c>
      <c r="AB338" s="2">
        <f t="shared" si="40"/>
        <v>2</v>
      </c>
      <c r="AC338" s="2">
        <f t="shared" si="41"/>
        <v>1258216</v>
      </c>
      <c r="AD338" s="5">
        <f t="shared" si="42"/>
        <v>402551</v>
      </c>
      <c r="AE338" s="5">
        <f t="shared" si="43"/>
        <v>1660767</v>
      </c>
      <c r="AG338" s="2">
        <f t="shared" si="44"/>
        <v>11</v>
      </c>
      <c r="AH338" s="2">
        <f t="shared" si="45"/>
        <v>2024</v>
      </c>
      <c r="AJ338" s="5">
        <f t="shared" si="46"/>
        <v>101913</v>
      </c>
      <c r="AK338" s="2">
        <f t="shared" si="47"/>
        <v>19</v>
      </c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BC338" s="5"/>
      <c r="BD338" s="5"/>
      <c r="BE338" s="5"/>
      <c r="BJ338" s="5"/>
    </row>
    <row r="339" spans="1:62" ht="15.75" x14ac:dyDescent="0.25">
      <c r="A339" s="18">
        <v>45622</v>
      </c>
      <c r="B339" s="12">
        <v>46414</v>
      </c>
      <c r="C339" s="12">
        <v>44154</v>
      </c>
      <c r="D339" s="12">
        <v>42196</v>
      </c>
      <c r="E339" s="12">
        <v>43001</v>
      </c>
      <c r="F339" s="12">
        <v>46853</v>
      </c>
      <c r="G339" s="12">
        <v>53161</v>
      </c>
      <c r="H339" s="12">
        <v>75062</v>
      </c>
      <c r="I339" s="12">
        <v>82384</v>
      </c>
      <c r="J339" s="12">
        <v>76938</v>
      </c>
      <c r="K339" s="12">
        <v>76457</v>
      </c>
      <c r="L339" s="12">
        <v>74389</v>
      </c>
      <c r="M339" s="12">
        <v>70750</v>
      </c>
      <c r="N339" s="12">
        <v>67974</v>
      </c>
      <c r="O339" s="12">
        <v>64791</v>
      </c>
      <c r="P339" s="12">
        <v>65892</v>
      </c>
      <c r="Q339" s="12">
        <v>71303</v>
      </c>
      <c r="R339" s="12">
        <v>85624</v>
      </c>
      <c r="S339" s="12">
        <v>99819</v>
      </c>
      <c r="T339" s="12">
        <v>101893</v>
      </c>
      <c r="U339" s="12">
        <v>94554</v>
      </c>
      <c r="V339" s="12">
        <v>89689</v>
      </c>
      <c r="W339" s="12">
        <v>76271</v>
      </c>
      <c r="X339" s="12">
        <v>59244</v>
      </c>
      <c r="Y339" s="12">
        <v>51630</v>
      </c>
      <c r="AA339" s="2">
        <f>IFERROR(INDEX('Holiday Schedule'!$D$3:$D$24,MATCH(A339,'Holiday Schedule'!$C$3:$C$24,0)),0)</f>
        <v>0</v>
      </c>
      <c r="AB339" s="2">
        <f t="shared" si="40"/>
        <v>3</v>
      </c>
      <c r="AC339" s="2">
        <f t="shared" si="41"/>
        <v>1257972</v>
      </c>
      <c r="AD339" s="5">
        <f t="shared" si="42"/>
        <v>402471</v>
      </c>
      <c r="AE339" s="5">
        <f t="shared" si="43"/>
        <v>1660443</v>
      </c>
      <c r="AG339" s="2">
        <f t="shared" si="44"/>
        <v>11</v>
      </c>
      <c r="AH339" s="2">
        <f t="shared" si="45"/>
        <v>2024</v>
      </c>
      <c r="AJ339" s="5">
        <f t="shared" si="46"/>
        <v>101893</v>
      </c>
      <c r="AK339" s="2">
        <f t="shared" si="47"/>
        <v>19</v>
      </c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BC339" s="5"/>
      <c r="BD339" s="5"/>
      <c r="BE339" s="5"/>
      <c r="BJ339" s="5"/>
    </row>
    <row r="340" spans="1:62" ht="15.75" x14ac:dyDescent="0.25">
      <c r="A340" s="18">
        <v>45623</v>
      </c>
      <c r="B340" s="12">
        <v>46457</v>
      </c>
      <c r="C340" s="12">
        <v>44196</v>
      </c>
      <c r="D340" s="12">
        <v>42235</v>
      </c>
      <c r="E340" s="12">
        <v>43041</v>
      </c>
      <c r="F340" s="12">
        <v>46897</v>
      </c>
      <c r="G340" s="12">
        <v>53211</v>
      </c>
      <c r="H340" s="12">
        <v>75132</v>
      </c>
      <c r="I340" s="12">
        <v>82460</v>
      </c>
      <c r="J340" s="12">
        <v>77009</v>
      </c>
      <c r="K340" s="12">
        <v>76528</v>
      </c>
      <c r="L340" s="12">
        <v>74458</v>
      </c>
      <c r="M340" s="12">
        <v>70815</v>
      </c>
      <c r="N340" s="12">
        <v>68037</v>
      </c>
      <c r="O340" s="12">
        <v>64852</v>
      </c>
      <c r="P340" s="12">
        <v>65953</v>
      </c>
      <c r="Q340" s="12">
        <v>71369</v>
      </c>
      <c r="R340" s="12">
        <v>85704</v>
      </c>
      <c r="S340" s="12">
        <v>99912</v>
      </c>
      <c r="T340" s="12">
        <v>101988</v>
      </c>
      <c r="U340" s="12">
        <v>94642</v>
      </c>
      <c r="V340" s="12">
        <v>89772</v>
      </c>
      <c r="W340" s="12">
        <v>76342</v>
      </c>
      <c r="X340" s="12">
        <v>59299</v>
      </c>
      <c r="Y340" s="12">
        <v>51678</v>
      </c>
      <c r="AA340" s="2">
        <f>IFERROR(INDEX('Holiday Schedule'!$D$3:$D$24,MATCH(A340,'Holiday Schedule'!$C$3:$C$24,0)),0)</f>
        <v>0</v>
      </c>
      <c r="AB340" s="2">
        <f t="shared" si="40"/>
        <v>4</v>
      </c>
      <c r="AC340" s="2">
        <f t="shared" si="41"/>
        <v>1259140</v>
      </c>
      <c r="AD340" s="5">
        <f t="shared" si="42"/>
        <v>402847</v>
      </c>
      <c r="AE340" s="5">
        <f t="shared" si="43"/>
        <v>1661987</v>
      </c>
      <c r="AG340" s="2">
        <f t="shared" si="44"/>
        <v>11</v>
      </c>
      <c r="AH340" s="2">
        <f t="shared" si="45"/>
        <v>2024</v>
      </c>
      <c r="AJ340" s="5">
        <f t="shared" si="46"/>
        <v>101988</v>
      </c>
      <c r="AK340" s="2">
        <f t="shared" si="47"/>
        <v>19</v>
      </c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BC340" s="5"/>
      <c r="BD340" s="5"/>
      <c r="BE340" s="5"/>
      <c r="BJ340" s="5"/>
    </row>
    <row r="341" spans="1:62" ht="15.75" x14ac:dyDescent="0.25">
      <c r="A341" s="18">
        <v>45624</v>
      </c>
      <c r="B341" s="12">
        <v>47623</v>
      </c>
      <c r="C341" s="12">
        <v>43685</v>
      </c>
      <c r="D341" s="12">
        <v>42530</v>
      </c>
      <c r="E341" s="12">
        <v>43005</v>
      </c>
      <c r="F341" s="12">
        <v>46600</v>
      </c>
      <c r="G341" s="12">
        <v>52996</v>
      </c>
      <c r="H341" s="12">
        <v>67868</v>
      </c>
      <c r="I341" s="12">
        <v>74680</v>
      </c>
      <c r="J341" s="12">
        <v>77368</v>
      </c>
      <c r="K341" s="12">
        <v>81343</v>
      </c>
      <c r="L341" s="12">
        <v>80279</v>
      </c>
      <c r="M341" s="12">
        <v>76577</v>
      </c>
      <c r="N341" s="12">
        <v>72481</v>
      </c>
      <c r="O341" s="12">
        <v>69864</v>
      </c>
      <c r="P341" s="12">
        <v>70042</v>
      </c>
      <c r="Q341" s="12">
        <v>75866</v>
      </c>
      <c r="R341" s="12">
        <v>89603</v>
      </c>
      <c r="S341" s="12">
        <v>101986</v>
      </c>
      <c r="T341" s="12">
        <v>101912</v>
      </c>
      <c r="U341" s="12">
        <v>96370</v>
      </c>
      <c r="V341" s="12">
        <v>88944</v>
      </c>
      <c r="W341" s="12">
        <v>74170</v>
      </c>
      <c r="X341" s="12">
        <v>60872</v>
      </c>
      <c r="Y341" s="12">
        <v>48233</v>
      </c>
      <c r="AA341" s="2">
        <f>IFERROR(INDEX('Holiday Schedule'!$D$3:$D$24,MATCH(A341,'Holiday Schedule'!$C$3:$C$24,0)),0)</f>
        <v>1</v>
      </c>
      <c r="AB341" s="2">
        <f t="shared" si="40"/>
        <v>5</v>
      </c>
      <c r="AC341" s="2">
        <f t="shared" si="41"/>
        <v>0</v>
      </c>
      <c r="AD341" s="5">
        <f t="shared" si="42"/>
        <v>1684897</v>
      </c>
      <c r="AE341" s="5">
        <f t="shared" si="43"/>
        <v>1684897</v>
      </c>
      <c r="AG341" s="2">
        <f t="shared" si="44"/>
        <v>11</v>
      </c>
      <c r="AH341" s="2">
        <f t="shared" si="45"/>
        <v>2024</v>
      </c>
      <c r="AJ341" s="5">
        <f t="shared" si="46"/>
        <v>101986</v>
      </c>
      <c r="AK341" s="2">
        <f t="shared" si="47"/>
        <v>18</v>
      </c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BC341" s="5"/>
      <c r="BD341" s="5"/>
      <c r="BE341" s="5"/>
      <c r="BJ341" s="5"/>
    </row>
    <row r="342" spans="1:62" ht="15.75" x14ac:dyDescent="0.25">
      <c r="A342" s="18">
        <v>45625</v>
      </c>
      <c r="B342" s="12">
        <v>46428</v>
      </c>
      <c r="C342" s="12">
        <v>44168</v>
      </c>
      <c r="D342" s="12">
        <v>42208</v>
      </c>
      <c r="E342" s="12">
        <v>43014</v>
      </c>
      <c r="F342" s="12">
        <v>46867</v>
      </c>
      <c r="G342" s="12">
        <v>53177</v>
      </c>
      <c r="H342" s="12">
        <v>75085</v>
      </c>
      <c r="I342" s="12">
        <v>82409</v>
      </c>
      <c r="J342" s="12">
        <v>76961</v>
      </c>
      <c r="K342" s="12">
        <v>76480</v>
      </c>
      <c r="L342" s="12">
        <v>74411</v>
      </c>
      <c r="M342" s="12">
        <v>70771</v>
      </c>
      <c r="N342" s="12">
        <v>67995</v>
      </c>
      <c r="O342" s="12">
        <v>64811</v>
      </c>
      <c r="P342" s="12">
        <v>65912</v>
      </c>
      <c r="Q342" s="12">
        <v>71324</v>
      </c>
      <c r="R342" s="12">
        <v>85650</v>
      </c>
      <c r="S342" s="12">
        <v>99849</v>
      </c>
      <c r="T342" s="12">
        <v>101924</v>
      </c>
      <c r="U342" s="12">
        <v>94583</v>
      </c>
      <c r="V342" s="12">
        <v>89716</v>
      </c>
      <c r="W342" s="12">
        <v>76294</v>
      </c>
      <c r="X342" s="12">
        <v>59262</v>
      </c>
      <c r="Y342" s="12">
        <v>51646</v>
      </c>
      <c r="AA342" s="2">
        <f>IFERROR(INDEX('Holiday Schedule'!$D$3:$D$24,MATCH(A342,'Holiday Schedule'!$C$3:$C$24,0)),0)</f>
        <v>1</v>
      </c>
      <c r="AB342" s="2">
        <f t="shared" si="40"/>
        <v>6</v>
      </c>
      <c r="AC342" s="2">
        <f t="shared" si="41"/>
        <v>0</v>
      </c>
      <c r="AD342" s="5">
        <f t="shared" si="42"/>
        <v>1660945</v>
      </c>
      <c r="AE342" s="5">
        <f t="shared" si="43"/>
        <v>1660945</v>
      </c>
      <c r="AG342" s="2">
        <f t="shared" si="44"/>
        <v>11</v>
      </c>
      <c r="AH342" s="2">
        <f t="shared" si="45"/>
        <v>2024</v>
      </c>
      <c r="AJ342" s="5">
        <f t="shared" si="46"/>
        <v>101924</v>
      </c>
      <c r="AK342" s="2">
        <f t="shared" si="47"/>
        <v>19</v>
      </c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BC342" s="5"/>
      <c r="BD342" s="5"/>
      <c r="BE342" s="5"/>
      <c r="BJ342" s="5"/>
    </row>
    <row r="343" spans="1:62" ht="15.75" x14ac:dyDescent="0.25">
      <c r="A343" s="18">
        <v>45626</v>
      </c>
      <c r="B343" s="12">
        <v>47594</v>
      </c>
      <c r="C343" s="12">
        <v>43658</v>
      </c>
      <c r="D343" s="12">
        <v>42504</v>
      </c>
      <c r="E343" s="12">
        <v>42979</v>
      </c>
      <c r="F343" s="12">
        <v>46572</v>
      </c>
      <c r="G343" s="12">
        <v>52964</v>
      </c>
      <c r="H343" s="12">
        <v>67827</v>
      </c>
      <c r="I343" s="12">
        <v>74635</v>
      </c>
      <c r="J343" s="12">
        <v>77320</v>
      </c>
      <c r="K343" s="12">
        <v>81294</v>
      </c>
      <c r="L343" s="12">
        <v>80230</v>
      </c>
      <c r="M343" s="12">
        <v>76531</v>
      </c>
      <c r="N343" s="12">
        <v>72437</v>
      </c>
      <c r="O343" s="12">
        <v>69821</v>
      </c>
      <c r="P343" s="12">
        <v>69999</v>
      </c>
      <c r="Q343" s="12">
        <v>75820</v>
      </c>
      <c r="R343" s="12">
        <v>89548</v>
      </c>
      <c r="S343" s="12">
        <v>101924</v>
      </c>
      <c r="T343" s="12">
        <v>101850</v>
      </c>
      <c r="U343" s="12">
        <v>96312</v>
      </c>
      <c r="V343" s="12">
        <v>88890</v>
      </c>
      <c r="W343" s="12">
        <v>74125</v>
      </c>
      <c r="X343" s="12">
        <v>60834</v>
      </c>
      <c r="Y343" s="12">
        <v>48204</v>
      </c>
      <c r="AA343" s="2">
        <f>IFERROR(INDEX('Holiday Schedule'!$D$3:$D$24,MATCH(A343,'Holiday Schedule'!$C$3:$C$24,0)),0)</f>
        <v>0</v>
      </c>
      <c r="AB343" s="2">
        <f t="shared" si="40"/>
        <v>7</v>
      </c>
      <c r="AC343" s="2">
        <f t="shared" si="41"/>
        <v>0</v>
      </c>
      <c r="AD343" s="5">
        <f t="shared" si="42"/>
        <v>1683872</v>
      </c>
      <c r="AE343" s="5">
        <f t="shared" si="43"/>
        <v>1683872</v>
      </c>
      <c r="AG343" s="2">
        <f t="shared" si="44"/>
        <v>11</v>
      </c>
      <c r="AH343" s="2">
        <f t="shared" si="45"/>
        <v>2024</v>
      </c>
      <c r="AJ343" s="5">
        <f t="shared" si="46"/>
        <v>101924</v>
      </c>
      <c r="AK343" s="2">
        <f t="shared" si="47"/>
        <v>18</v>
      </c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BC343" s="5"/>
      <c r="BD343" s="5"/>
      <c r="BE343" s="5"/>
      <c r="BJ343" s="5"/>
    </row>
    <row r="344" spans="1:62" ht="15.75" x14ac:dyDescent="0.25">
      <c r="A344" s="18">
        <v>45627</v>
      </c>
      <c r="B344" s="12">
        <v>59010</v>
      </c>
      <c r="C344" s="12">
        <v>54999</v>
      </c>
      <c r="D344" s="12">
        <v>53288</v>
      </c>
      <c r="E344" s="12">
        <v>52078</v>
      </c>
      <c r="F344" s="12">
        <v>55298</v>
      </c>
      <c r="G344" s="12">
        <v>60997</v>
      </c>
      <c r="H344" s="12">
        <v>75263</v>
      </c>
      <c r="I344" s="12">
        <v>89421</v>
      </c>
      <c r="J344" s="12">
        <v>95150</v>
      </c>
      <c r="K344" s="12">
        <v>96130</v>
      </c>
      <c r="L344" s="12">
        <v>92297</v>
      </c>
      <c r="M344" s="12">
        <v>89161</v>
      </c>
      <c r="N344" s="12">
        <v>84316</v>
      </c>
      <c r="O344" s="12">
        <v>79655</v>
      </c>
      <c r="P344" s="12">
        <v>81838</v>
      </c>
      <c r="Q344" s="12">
        <v>90823</v>
      </c>
      <c r="R344" s="12">
        <v>106534</v>
      </c>
      <c r="S344" s="12">
        <v>116992</v>
      </c>
      <c r="T344" s="12">
        <v>120320</v>
      </c>
      <c r="U344" s="12">
        <v>115998</v>
      </c>
      <c r="V344" s="12">
        <v>108382</v>
      </c>
      <c r="W344" s="12">
        <v>97107</v>
      </c>
      <c r="X344" s="12">
        <v>73401</v>
      </c>
      <c r="Y344" s="12">
        <v>68650</v>
      </c>
      <c r="AA344" s="2">
        <f>IFERROR(INDEX('Holiday Schedule'!$D$3:$D$24,MATCH(A344,'Holiday Schedule'!$C$3:$C$24,0)),0)</f>
        <v>0</v>
      </c>
      <c r="AB344" s="2">
        <f t="shared" si="40"/>
        <v>1</v>
      </c>
      <c r="AC344" s="2">
        <f t="shared" si="41"/>
        <v>0</v>
      </c>
      <c r="AD344" s="5">
        <f t="shared" si="42"/>
        <v>2017108</v>
      </c>
      <c r="AE344" s="5">
        <f t="shared" si="43"/>
        <v>2017108</v>
      </c>
      <c r="AG344" s="2">
        <f t="shared" si="44"/>
        <v>12</v>
      </c>
      <c r="AH344" s="2">
        <f t="shared" si="45"/>
        <v>2024</v>
      </c>
      <c r="AJ344" s="5">
        <f t="shared" si="46"/>
        <v>120320</v>
      </c>
      <c r="AK344" s="2">
        <f t="shared" si="47"/>
        <v>19</v>
      </c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BC344" s="5"/>
      <c r="BD344" s="5"/>
      <c r="BE344" s="5"/>
      <c r="BJ344" s="5"/>
    </row>
    <row r="345" spans="1:62" ht="15.75" x14ac:dyDescent="0.25">
      <c r="A345" s="18">
        <v>45628</v>
      </c>
      <c r="B345" s="12">
        <v>58546</v>
      </c>
      <c r="C345" s="12">
        <v>54531</v>
      </c>
      <c r="D345" s="12">
        <v>53034</v>
      </c>
      <c r="E345" s="12">
        <v>51692</v>
      </c>
      <c r="F345" s="12">
        <v>55465</v>
      </c>
      <c r="G345" s="12">
        <v>61910</v>
      </c>
      <c r="H345" s="12">
        <v>79126</v>
      </c>
      <c r="I345" s="12">
        <v>92214</v>
      </c>
      <c r="J345" s="12">
        <v>94087</v>
      </c>
      <c r="K345" s="12">
        <v>93178</v>
      </c>
      <c r="L345" s="12">
        <v>88643</v>
      </c>
      <c r="M345" s="12">
        <v>85148</v>
      </c>
      <c r="N345" s="12">
        <v>81821</v>
      </c>
      <c r="O345" s="12">
        <v>77169</v>
      </c>
      <c r="P345" s="12">
        <v>79295</v>
      </c>
      <c r="Q345" s="12">
        <v>89050</v>
      </c>
      <c r="R345" s="12">
        <v>104758</v>
      </c>
      <c r="S345" s="12">
        <v>114884</v>
      </c>
      <c r="T345" s="12">
        <v>120812</v>
      </c>
      <c r="U345" s="12">
        <v>116375</v>
      </c>
      <c r="V345" s="12">
        <v>108587</v>
      </c>
      <c r="W345" s="12">
        <v>98157</v>
      </c>
      <c r="X345" s="12">
        <v>72257</v>
      </c>
      <c r="Y345" s="12">
        <v>67939</v>
      </c>
      <c r="AA345" s="2">
        <f>IFERROR(INDEX('Holiday Schedule'!$D$3:$D$24,MATCH(A345,'Holiday Schedule'!$C$3:$C$24,0)),0)</f>
        <v>0</v>
      </c>
      <c r="AB345" s="2">
        <f t="shared" si="40"/>
        <v>2</v>
      </c>
      <c r="AC345" s="2">
        <f t="shared" si="41"/>
        <v>1516435</v>
      </c>
      <c r="AD345" s="5">
        <f t="shared" si="42"/>
        <v>482243</v>
      </c>
      <c r="AE345" s="5">
        <f t="shared" si="43"/>
        <v>1998678</v>
      </c>
      <c r="AG345" s="2">
        <f t="shared" si="44"/>
        <v>12</v>
      </c>
      <c r="AH345" s="2">
        <f t="shared" si="45"/>
        <v>2024</v>
      </c>
      <c r="AJ345" s="5">
        <f t="shared" si="46"/>
        <v>120812</v>
      </c>
      <c r="AK345" s="2">
        <f t="shared" si="47"/>
        <v>19</v>
      </c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BC345" s="5"/>
      <c r="BD345" s="5"/>
      <c r="BE345" s="5"/>
      <c r="BJ345" s="5"/>
    </row>
    <row r="346" spans="1:62" ht="15.75" x14ac:dyDescent="0.25">
      <c r="A346" s="18">
        <v>45629</v>
      </c>
      <c r="B346" s="12">
        <v>58767</v>
      </c>
      <c r="C346" s="12">
        <v>54736</v>
      </c>
      <c r="D346" s="12">
        <v>53233</v>
      </c>
      <c r="E346" s="12">
        <v>51887</v>
      </c>
      <c r="F346" s="12">
        <v>55674</v>
      </c>
      <c r="G346" s="12">
        <v>62143</v>
      </c>
      <c r="H346" s="12">
        <v>79424</v>
      </c>
      <c r="I346" s="12">
        <v>92561</v>
      </c>
      <c r="J346" s="12">
        <v>94441</v>
      </c>
      <c r="K346" s="12">
        <v>93528</v>
      </c>
      <c r="L346" s="12">
        <v>88977</v>
      </c>
      <c r="M346" s="12">
        <v>85469</v>
      </c>
      <c r="N346" s="12">
        <v>82129</v>
      </c>
      <c r="O346" s="12">
        <v>77459</v>
      </c>
      <c r="P346" s="12">
        <v>79593</v>
      </c>
      <c r="Q346" s="12">
        <v>89385</v>
      </c>
      <c r="R346" s="12">
        <v>105152</v>
      </c>
      <c r="S346" s="12">
        <v>115317</v>
      </c>
      <c r="T346" s="12">
        <v>121267</v>
      </c>
      <c r="U346" s="12">
        <v>116813</v>
      </c>
      <c r="V346" s="12">
        <v>108996</v>
      </c>
      <c r="W346" s="12">
        <v>98527</v>
      </c>
      <c r="X346" s="12">
        <v>72529</v>
      </c>
      <c r="Y346" s="12">
        <v>68194</v>
      </c>
      <c r="AA346" s="2">
        <f>IFERROR(INDEX('Holiday Schedule'!$D$3:$D$24,MATCH(A346,'Holiday Schedule'!$C$3:$C$24,0)),0)</f>
        <v>0</v>
      </c>
      <c r="AB346" s="2">
        <f t="shared" si="40"/>
        <v>3</v>
      </c>
      <c r="AC346" s="2">
        <f t="shared" si="41"/>
        <v>1522143</v>
      </c>
      <c r="AD346" s="5">
        <f t="shared" si="42"/>
        <v>484058</v>
      </c>
      <c r="AE346" s="5">
        <f t="shared" si="43"/>
        <v>2006201</v>
      </c>
      <c r="AG346" s="2">
        <f t="shared" si="44"/>
        <v>12</v>
      </c>
      <c r="AH346" s="2">
        <f t="shared" si="45"/>
        <v>2024</v>
      </c>
      <c r="AJ346" s="5">
        <f t="shared" si="46"/>
        <v>121267</v>
      </c>
      <c r="AK346" s="2">
        <f t="shared" si="47"/>
        <v>19</v>
      </c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BC346" s="5"/>
      <c r="BD346" s="5"/>
      <c r="BE346" s="5"/>
      <c r="BJ346" s="5"/>
    </row>
    <row r="347" spans="1:62" ht="15.75" x14ac:dyDescent="0.25">
      <c r="A347" s="18">
        <v>45630</v>
      </c>
      <c r="B347" s="12">
        <v>58794</v>
      </c>
      <c r="C347" s="12">
        <v>54761</v>
      </c>
      <c r="D347" s="12">
        <v>53258</v>
      </c>
      <c r="E347" s="12">
        <v>51911</v>
      </c>
      <c r="F347" s="12">
        <v>55700</v>
      </c>
      <c r="G347" s="12">
        <v>62171</v>
      </c>
      <c r="H347" s="12">
        <v>79460</v>
      </c>
      <c r="I347" s="12">
        <v>92603</v>
      </c>
      <c r="J347" s="12">
        <v>94485</v>
      </c>
      <c r="K347" s="12">
        <v>93571</v>
      </c>
      <c r="L347" s="12">
        <v>89018</v>
      </c>
      <c r="M347" s="12">
        <v>85508</v>
      </c>
      <c r="N347" s="12">
        <v>82167</v>
      </c>
      <c r="O347" s="12">
        <v>77495</v>
      </c>
      <c r="P347" s="12">
        <v>79630</v>
      </c>
      <c r="Q347" s="12">
        <v>89426</v>
      </c>
      <c r="R347" s="12">
        <v>105200</v>
      </c>
      <c r="S347" s="12">
        <v>115370</v>
      </c>
      <c r="T347" s="12">
        <v>121323</v>
      </c>
      <c r="U347" s="12">
        <v>116866</v>
      </c>
      <c r="V347" s="12">
        <v>109046</v>
      </c>
      <c r="W347" s="12">
        <v>98572</v>
      </c>
      <c r="X347" s="12">
        <v>72562</v>
      </c>
      <c r="Y347" s="12">
        <v>68226</v>
      </c>
      <c r="AA347" s="2">
        <f>IFERROR(INDEX('Holiday Schedule'!$D$3:$D$24,MATCH(A347,'Holiday Schedule'!$C$3:$C$24,0)),0)</f>
        <v>0</v>
      </c>
      <c r="AB347" s="2">
        <f t="shared" si="40"/>
        <v>4</v>
      </c>
      <c r="AC347" s="2">
        <f t="shared" si="41"/>
        <v>1522842</v>
      </c>
      <c r="AD347" s="5">
        <f t="shared" si="42"/>
        <v>484281</v>
      </c>
      <c r="AE347" s="5">
        <f t="shared" si="43"/>
        <v>2007123</v>
      </c>
      <c r="AG347" s="2">
        <f t="shared" si="44"/>
        <v>12</v>
      </c>
      <c r="AH347" s="2">
        <f t="shared" si="45"/>
        <v>2024</v>
      </c>
      <c r="AJ347" s="5">
        <f t="shared" si="46"/>
        <v>121323</v>
      </c>
      <c r="AK347" s="2">
        <f t="shared" si="47"/>
        <v>19</v>
      </c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BC347" s="5"/>
      <c r="BD347" s="5"/>
      <c r="BE347" s="5"/>
      <c r="BJ347" s="5"/>
    </row>
    <row r="348" spans="1:62" ht="15.75" x14ac:dyDescent="0.25">
      <c r="A348" s="18">
        <v>45631</v>
      </c>
      <c r="B348" s="12">
        <v>59004</v>
      </c>
      <c r="C348" s="12">
        <v>54957</v>
      </c>
      <c r="D348" s="12">
        <v>53448</v>
      </c>
      <c r="E348" s="12">
        <v>52097</v>
      </c>
      <c r="F348" s="12">
        <v>55899</v>
      </c>
      <c r="G348" s="12">
        <v>62394</v>
      </c>
      <c r="H348" s="12">
        <v>79744</v>
      </c>
      <c r="I348" s="12">
        <v>92935</v>
      </c>
      <c r="J348" s="12">
        <v>94823</v>
      </c>
      <c r="K348" s="12">
        <v>93906</v>
      </c>
      <c r="L348" s="12">
        <v>89336</v>
      </c>
      <c r="M348" s="12">
        <v>85814</v>
      </c>
      <c r="N348" s="12">
        <v>82461</v>
      </c>
      <c r="O348" s="12">
        <v>77772</v>
      </c>
      <c r="P348" s="12">
        <v>79915</v>
      </c>
      <c r="Q348" s="12">
        <v>89746</v>
      </c>
      <c r="R348" s="12">
        <v>105577</v>
      </c>
      <c r="S348" s="12">
        <v>115782</v>
      </c>
      <c r="T348" s="12">
        <v>121757</v>
      </c>
      <c r="U348" s="12">
        <v>117284</v>
      </c>
      <c r="V348" s="12">
        <v>109436</v>
      </c>
      <c r="W348" s="12">
        <v>98925</v>
      </c>
      <c r="X348" s="12">
        <v>72822</v>
      </c>
      <c r="Y348" s="12">
        <v>68470</v>
      </c>
      <c r="AA348" s="2">
        <f>IFERROR(INDEX('Holiday Schedule'!$D$3:$D$24,MATCH(A348,'Holiday Schedule'!$C$3:$C$24,0)),0)</f>
        <v>0</v>
      </c>
      <c r="AB348" s="2">
        <f t="shared" si="40"/>
        <v>5</v>
      </c>
      <c r="AC348" s="2">
        <f t="shared" si="41"/>
        <v>1528291</v>
      </c>
      <c r="AD348" s="5">
        <f t="shared" si="42"/>
        <v>486013</v>
      </c>
      <c r="AE348" s="5">
        <f t="shared" si="43"/>
        <v>2014304</v>
      </c>
      <c r="AG348" s="2">
        <f t="shared" si="44"/>
        <v>12</v>
      </c>
      <c r="AH348" s="2">
        <f t="shared" si="45"/>
        <v>2024</v>
      </c>
      <c r="AJ348" s="5">
        <f t="shared" si="46"/>
        <v>121757</v>
      </c>
      <c r="AK348" s="2">
        <f t="shared" si="47"/>
        <v>19</v>
      </c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BC348" s="5"/>
      <c r="BD348" s="5"/>
      <c r="BE348" s="5"/>
      <c r="BJ348" s="5"/>
    </row>
    <row r="349" spans="1:62" ht="15.75" x14ac:dyDescent="0.25">
      <c r="A349" s="18">
        <v>45632</v>
      </c>
      <c r="B349" s="12">
        <v>59006</v>
      </c>
      <c r="C349" s="12">
        <v>54959</v>
      </c>
      <c r="D349" s="12">
        <v>53450</v>
      </c>
      <c r="E349" s="12">
        <v>52099</v>
      </c>
      <c r="F349" s="12">
        <v>55901</v>
      </c>
      <c r="G349" s="12">
        <v>62396</v>
      </c>
      <c r="H349" s="12">
        <v>79747</v>
      </c>
      <c r="I349" s="12">
        <v>92938</v>
      </c>
      <c r="J349" s="12">
        <v>94826</v>
      </c>
      <c r="K349" s="12">
        <v>93910</v>
      </c>
      <c r="L349" s="12">
        <v>89339</v>
      </c>
      <c r="M349" s="12">
        <v>85817</v>
      </c>
      <c r="N349" s="12">
        <v>82464</v>
      </c>
      <c r="O349" s="12">
        <v>77775</v>
      </c>
      <c r="P349" s="12">
        <v>79918</v>
      </c>
      <c r="Q349" s="12">
        <v>89750</v>
      </c>
      <c r="R349" s="12">
        <v>105580</v>
      </c>
      <c r="S349" s="12">
        <v>115787</v>
      </c>
      <c r="T349" s="12">
        <v>121762</v>
      </c>
      <c r="U349" s="12">
        <v>117289</v>
      </c>
      <c r="V349" s="12">
        <v>109440</v>
      </c>
      <c r="W349" s="12">
        <v>98928</v>
      </c>
      <c r="X349" s="12">
        <v>72825</v>
      </c>
      <c r="Y349" s="12">
        <v>68472</v>
      </c>
      <c r="AA349" s="2">
        <f>IFERROR(INDEX('Holiday Schedule'!$D$3:$D$24,MATCH(A349,'Holiday Schedule'!$C$3:$C$24,0)),0)</f>
        <v>0</v>
      </c>
      <c r="AB349" s="2">
        <f t="shared" si="40"/>
        <v>6</v>
      </c>
      <c r="AC349" s="2">
        <f t="shared" si="41"/>
        <v>1528348</v>
      </c>
      <c r="AD349" s="5">
        <f t="shared" si="42"/>
        <v>486030</v>
      </c>
      <c r="AE349" s="5">
        <f t="shared" si="43"/>
        <v>2014378</v>
      </c>
      <c r="AG349" s="2">
        <f t="shared" si="44"/>
        <v>12</v>
      </c>
      <c r="AH349" s="2">
        <f t="shared" si="45"/>
        <v>2024</v>
      </c>
      <c r="AJ349" s="5">
        <f t="shared" si="46"/>
        <v>121762</v>
      </c>
      <c r="AK349" s="2">
        <f t="shared" si="47"/>
        <v>19</v>
      </c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BC349" s="5"/>
      <c r="BD349" s="5"/>
      <c r="BE349" s="5"/>
      <c r="BJ349" s="5"/>
    </row>
    <row r="350" spans="1:62" ht="15.75" x14ac:dyDescent="0.25">
      <c r="A350" s="18">
        <v>45633</v>
      </c>
      <c r="B350" s="12">
        <v>59561</v>
      </c>
      <c r="C350" s="12">
        <v>55512</v>
      </c>
      <c r="D350" s="12">
        <v>53784</v>
      </c>
      <c r="E350" s="12">
        <v>52564</v>
      </c>
      <c r="F350" s="12">
        <v>55814</v>
      </c>
      <c r="G350" s="12">
        <v>61566</v>
      </c>
      <c r="H350" s="12">
        <v>75964</v>
      </c>
      <c r="I350" s="12">
        <v>90255</v>
      </c>
      <c r="J350" s="12">
        <v>96037</v>
      </c>
      <c r="K350" s="12">
        <v>97026</v>
      </c>
      <c r="L350" s="12">
        <v>93157</v>
      </c>
      <c r="M350" s="12">
        <v>89992</v>
      </c>
      <c r="N350" s="12">
        <v>85102</v>
      </c>
      <c r="O350" s="12">
        <v>80398</v>
      </c>
      <c r="P350" s="12">
        <v>82601</v>
      </c>
      <c r="Q350" s="12">
        <v>91669</v>
      </c>
      <c r="R350" s="12">
        <v>107527</v>
      </c>
      <c r="S350" s="12">
        <v>118083</v>
      </c>
      <c r="T350" s="12">
        <v>121442</v>
      </c>
      <c r="U350" s="12">
        <v>117079</v>
      </c>
      <c r="V350" s="12">
        <v>109392</v>
      </c>
      <c r="W350" s="12">
        <v>98013</v>
      </c>
      <c r="X350" s="12">
        <v>74085</v>
      </c>
      <c r="Y350" s="12">
        <v>69290</v>
      </c>
      <c r="AA350" s="2">
        <f>IFERROR(INDEX('Holiday Schedule'!$D$3:$D$24,MATCH(A350,'Holiday Schedule'!$C$3:$C$24,0)),0)</f>
        <v>0</v>
      </c>
      <c r="AB350" s="2">
        <f t="shared" si="40"/>
        <v>7</v>
      </c>
      <c r="AC350" s="2">
        <f t="shared" si="41"/>
        <v>0</v>
      </c>
      <c r="AD350" s="5">
        <f t="shared" si="42"/>
        <v>2035913</v>
      </c>
      <c r="AE350" s="5">
        <f t="shared" si="43"/>
        <v>2035913</v>
      </c>
      <c r="AG350" s="2">
        <f t="shared" si="44"/>
        <v>12</v>
      </c>
      <c r="AH350" s="2">
        <f t="shared" si="45"/>
        <v>2024</v>
      </c>
      <c r="AJ350" s="5">
        <f t="shared" si="46"/>
        <v>121442</v>
      </c>
      <c r="AK350" s="2">
        <f t="shared" si="47"/>
        <v>19</v>
      </c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BC350" s="5"/>
      <c r="BD350" s="5"/>
      <c r="BE350" s="5"/>
      <c r="BJ350" s="5"/>
    </row>
    <row r="351" spans="1:62" ht="15.75" x14ac:dyDescent="0.25">
      <c r="A351" s="18">
        <v>45634</v>
      </c>
      <c r="B351" s="12">
        <v>59553</v>
      </c>
      <c r="C351" s="12">
        <v>55505</v>
      </c>
      <c r="D351" s="12">
        <v>53777</v>
      </c>
      <c r="E351" s="12">
        <v>52557</v>
      </c>
      <c r="F351" s="12">
        <v>55807</v>
      </c>
      <c r="G351" s="12">
        <v>61558</v>
      </c>
      <c r="H351" s="12">
        <v>75955</v>
      </c>
      <c r="I351" s="12">
        <v>90244</v>
      </c>
      <c r="J351" s="12">
        <v>96025</v>
      </c>
      <c r="K351" s="12">
        <v>97013</v>
      </c>
      <c r="L351" s="12">
        <v>93145</v>
      </c>
      <c r="M351" s="12">
        <v>89981</v>
      </c>
      <c r="N351" s="12">
        <v>85092</v>
      </c>
      <c r="O351" s="12">
        <v>80387</v>
      </c>
      <c r="P351" s="12">
        <v>82590</v>
      </c>
      <c r="Q351" s="12">
        <v>91658</v>
      </c>
      <c r="R351" s="12">
        <v>107514</v>
      </c>
      <c r="S351" s="12">
        <v>118068</v>
      </c>
      <c r="T351" s="12">
        <v>121426</v>
      </c>
      <c r="U351" s="12">
        <v>117064</v>
      </c>
      <c r="V351" s="12">
        <v>109378</v>
      </c>
      <c r="W351" s="12">
        <v>98000</v>
      </c>
      <c r="X351" s="12">
        <v>74076</v>
      </c>
      <c r="Y351" s="12">
        <v>69281</v>
      </c>
      <c r="AA351" s="2">
        <f>IFERROR(INDEX('Holiday Schedule'!$D$3:$D$24,MATCH(A351,'Holiday Schedule'!$C$3:$C$24,0)),0)</f>
        <v>0</v>
      </c>
      <c r="AB351" s="2">
        <f t="shared" si="40"/>
        <v>1</v>
      </c>
      <c r="AC351" s="2">
        <f t="shared" si="41"/>
        <v>0</v>
      </c>
      <c r="AD351" s="5">
        <f t="shared" si="42"/>
        <v>2035654</v>
      </c>
      <c r="AE351" s="5">
        <f t="shared" si="43"/>
        <v>2035654</v>
      </c>
      <c r="AG351" s="2">
        <f t="shared" si="44"/>
        <v>12</v>
      </c>
      <c r="AH351" s="2">
        <f t="shared" si="45"/>
        <v>2024</v>
      </c>
      <c r="AJ351" s="5">
        <f t="shared" si="46"/>
        <v>121426</v>
      </c>
      <c r="AK351" s="2">
        <f t="shared" si="47"/>
        <v>19</v>
      </c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BC351" s="5"/>
      <c r="BD351" s="5"/>
      <c r="BE351" s="5"/>
      <c r="BJ351" s="5"/>
    </row>
    <row r="352" spans="1:62" ht="15.75" x14ac:dyDescent="0.25">
      <c r="A352" s="18">
        <v>45635</v>
      </c>
      <c r="B352" s="12">
        <v>59176</v>
      </c>
      <c r="C352" s="12">
        <v>55117</v>
      </c>
      <c r="D352" s="12">
        <v>53604</v>
      </c>
      <c r="E352" s="12">
        <v>52248</v>
      </c>
      <c r="F352" s="12">
        <v>56062</v>
      </c>
      <c r="G352" s="12">
        <v>62576</v>
      </c>
      <c r="H352" s="12">
        <v>79977</v>
      </c>
      <c r="I352" s="12">
        <v>93205</v>
      </c>
      <c r="J352" s="12">
        <v>95099</v>
      </c>
      <c r="K352" s="12">
        <v>94180</v>
      </c>
      <c r="L352" s="12">
        <v>89596</v>
      </c>
      <c r="M352" s="12">
        <v>86064</v>
      </c>
      <c r="N352" s="12">
        <v>82701</v>
      </c>
      <c r="O352" s="12">
        <v>77998</v>
      </c>
      <c r="P352" s="12">
        <v>80147</v>
      </c>
      <c r="Q352" s="12">
        <v>90008</v>
      </c>
      <c r="R352" s="12">
        <v>105884</v>
      </c>
      <c r="S352" s="12">
        <v>116119</v>
      </c>
      <c r="T352" s="12">
        <v>122112</v>
      </c>
      <c r="U352" s="12">
        <v>117626</v>
      </c>
      <c r="V352" s="12">
        <v>109755</v>
      </c>
      <c r="W352" s="12">
        <v>99213</v>
      </c>
      <c r="X352" s="12">
        <v>73034</v>
      </c>
      <c r="Y352" s="12">
        <v>68669</v>
      </c>
      <c r="AA352" s="2">
        <f>IFERROR(INDEX('Holiday Schedule'!$D$3:$D$24,MATCH(A352,'Holiday Schedule'!$C$3:$C$24,0)),0)</f>
        <v>0</v>
      </c>
      <c r="AB352" s="2">
        <f t="shared" si="40"/>
        <v>2</v>
      </c>
      <c r="AC352" s="2">
        <f t="shared" si="41"/>
        <v>1532741</v>
      </c>
      <c r="AD352" s="5">
        <f t="shared" si="42"/>
        <v>487429</v>
      </c>
      <c r="AE352" s="5">
        <f t="shared" si="43"/>
        <v>2020170</v>
      </c>
      <c r="AG352" s="2">
        <f t="shared" si="44"/>
        <v>12</v>
      </c>
      <c r="AH352" s="2">
        <f t="shared" si="45"/>
        <v>2024</v>
      </c>
      <c r="AJ352" s="5">
        <f t="shared" si="46"/>
        <v>122112</v>
      </c>
      <c r="AK352" s="2">
        <f t="shared" si="47"/>
        <v>19</v>
      </c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BC352" s="5"/>
      <c r="BD352" s="5"/>
      <c r="BE352" s="5"/>
      <c r="BJ352" s="5"/>
    </row>
    <row r="353" spans="1:62" ht="15.75" x14ac:dyDescent="0.25">
      <c r="A353" s="18">
        <v>45636</v>
      </c>
      <c r="B353" s="12">
        <v>59298</v>
      </c>
      <c r="C353" s="12">
        <v>55231</v>
      </c>
      <c r="D353" s="12">
        <v>53714</v>
      </c>
      <c r="E353" s="12">
        <v>52356</v>
      </c>
      <c r="F353" s="12">
        <v>56177</v>
      </c>
      <c r="G353" s="12">
        <v>62704</v>
      </c>
      <c r="H353" s="12">
        <v>80141</v>
      </c>
      <c r="I353" s="12">
        <v>93397</v>
      </c>
      <c r="J353" s="12">
        <v>95295</v>
      </c>
      <c r="K353" s="12">
        <v>94374</v>
      </c>
      <c r="L353" s="12">
        <v>89781</v>
      </c>
      <c r="M353" s="12">
        <v>86241</v>
      </c>
      <c r="N353" s="12">
        <v>82871</v>
      </c>
      <c r="O353" s="12">
        <v>78159</v>
      </c>
      <c r="P353" s="12">
        <v>80313</v>
      </c>
      <c r="Q353" s="12">
        <v>90193</v>
      </c>
      <c r="R353" s="12">
        <v>106102</v>
      </c>
      <c r="S353" s="12">
        <v>116359</v>
      </c>
      <c r="T353" s="12">
        <v>122363</v>
      </c>
      <c r="U353" s="12">
        <v>117868</v>
      </c>
      <c r="V353" s="12">
        <v>109981</v>
      </c>
      <c r="W353" s="12">
        <v>99417</v>
      </c>
      <c r="X353" s="12">
        <v>73185</v>
      </c>
      <c r="Y353" s="12">
        <v>68811</v>
      </c>
      <c r="AA353" s="2">
        <f>IFERROR(INDEX('Holiday Schedule'!$D$3:$D$24,MATCH(A353,'Holiday Schedule'!$C$3:$C$24,0)),0)</f>
        <v>0</v>
      </c>
      <c r="AB353" s="2">
        <f t="shared" si="40"/>
        <v>3</v>
      </c>
      <c r="AC353" s="2">
        <f t="shared" si="41"/>
        <v>1535899</v>
      </c>
      <c r="AD353" s="5">
        <f t="shared" si="42"/>
        <v>488432</v>
      </c>
      <c r="AE353" s="5">
        <f t="shared" si="43"/>
        <v>2024331</v>
      </c>
      <c r="AG353" s="2">
        <f t="shared" si="44"/>
        <v>12</v>
      </c>
      <c r="AH353" s="2">
        <f t="shared" si="45"/>
        <v>2024</v>
      </c>
      <c r="AJ353" s="5">
        <f t="shared" si="46"/>
        <v>122363</v>
      </c>
      <c r="AK353" s="2">
        <f t="shared" si="47"/>
        <v>19</v>
      </c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BC353" s="5"/>
      <c r="BD353" s="5"/>
      <c r="BE353" s="5"/>
      <c r="BJ353" s="5"/>
    </row>
    <row r="354" spans="1:62" ht="15.75" x14ac:dyDescent="0.25">
      <c r="A354" s="18">
        <v>45637</v>
      </c>
      <c r="B354" s="12">
        <v>59736</v>
      </c>
      <c r="C354" s="12">
        <v>55639</v>
      </c>
      <c r="D354" s="12">
        <v>54111</v>
      </c>
      <c r="E354" s="12">
        <v>52743</v>
      </c>
      <c r="F354" s="12">
        <v>56592</v>
      </c>
      <c r="G354" s="12">
        <v>63168</v>
      </c>
      <c r="H354" s="12">
        <v>80733</v>
      </c>
      <c r="I354" s="12">
        <v>94087</v>
      </c>
      <c r="J354" s="12">
        <v>95999</v>
      </c>
      <c r="K354" s="12">
        <v>95071</v>
      </c>
      <c r="L354" s="12">
        <v>90444</v>
      </c>
      <c r="M354" s="12">
        <v>86878</v>
      </c>
      <c r="N354" s="12">
        <v>83483</v>
      </c>
      <c r="O354" s="12">
        <v>78737</v>
      </c>
      <c r="P354" s="12">
        <v>80906</v>
      </c>
      <c r="Q354" s="12">
        <v>90859</v>
      </c>
      <c r="R354" s="12">
        <v>106886</v>
      </c>
      <c r="S354" s="12">
        <v>117218</v>
      </c>
      <c r="T354" s="12">
        <v>123267</v>
      </c>
      <c r="U354" s="12">
        <v>118739</v>
      </c>
      <c r="V354" s="12">
        <v>110794</v>
      </c>
      <c r="W354" s="12">
        <v>100151</v>
      </c>
      <c r="X354" s="12">
        <v>73725</v>
      </c>
      <c r="Y354" s="12">
        <v>69319</v>
      </c>
      <c r="AA354" s="2">
        <f>IFERROR(INDEX('Holiday Schedule'!$D$3:$D$24,MATCH(A354,'Holiday Schedule'!$C$3:$C$24,0)),0)</f>
        <v>0</v>
      </c>
      <c r="AB354" s="2">
        <f t="shared" si="40"/>
        <v>4</v>
      </c>
      <c r="AC354" s="2">
        <f t="shared" si="41"/>
        <v>1547244</v>
      </c>
      <c r="AD354" s="5">
        <f t="shared" si="42"/>
        <v>492041</v>
      </c>
      <c r="AE354" s="5">
        <f t="shared" si="43"/>
        <v>2039285</v>
      </c>
      <c r="AG354" s="2">
        <f t="shared" si="44"/>
        <v>12</v>
      </c>
      <c r="AH354" s="2">
        <f t="shared" si="45"/>
        <v>2024</v>
      </c>
      <c r="AJ354" s="5">
        <f t="shared" si="46"/>
        <v>123267</v>
      </c>
      <c r="AK354" s="2">
        <f t="shared" si="47"/>
        <v>19</v>
      </c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BC354" s="5"/>
      <c r="BD354" s="5"/>
      <c r="BE354" s="5"/>
      <c r="BJ354" s="5"/>
    </row>
    <row r="355" spans="1:62" ht="15.75" x14ac:dyDescent="0.25">
      <c r="A355" s="18">
        <v>45638</v>
      </c>
      <c r="B355" s="12">
        <v>59905</v>
      </c>
      <c r="C355" s="12">
        <v>55796</v>
      </c>
      <c r="D355" s="12">
        <v>54264</v>
      </c>
      <c r="E355" s="12">
        <v>52892</v>
      </c>
      <c r="F355" s="12">
        <v>56752</v>
      </c>
      <c r="G355" s="12">
        <v>63346</v>
      </c>
      <c r="H355" s="12">
        <v>80962</v>
      </c>
      <c r="I355" s="12">
        <v>94353</v>
      </c>
      <c r="J355" s="12">
        <v>96270</v>
      </c>
      <c r="K355" s="12">
        <v>95339</v>
      </c>
      <c r="L355" s="12">
        <v>90700</v>
      </c>
      <c r="M355" s="12">
        <v>87124</v>
      </c>
      <c r="N355" s="12">
        <v>83719</v>
      </c>
      <c r="O355" s="12">
        <v>78959</v>
      </c>
      <c r="P355" s="12">
        <v>81135</v>
      </c>
      <c r="Q355" s="12">
        <v>91116</v>
      </c>
      <c r="R355" s="12">
        <v>107188</v>
      </c>
      <c r="S355" s="12">
        <v>117550</v>
      </c>
      <c r="T355" s="12">
        <v>123616</v>
      </c>
      <c r="U355" s="12">
        <v>119075</v>
      </c>
      <c r="V355" s="12">
        <v>111107</v>
      </c>
      <c r="W355" s="12">
        <v>100435</v>
      </c>
      <c r="X355" s="12">
        <v>73934</v>
      </c>
      <c r="Y355" s="12">
        <v>69515</v>
      </c>
      <c r="AA355" s="2">
        <f>IFERROR(INDEX('Holiday Schedule'!$D$3:$D$24,MATCH(A355,'Holiday Schedule'!$C$3:$C$24,0)),0)</f>
        <v>0</v>
      </c>
      <c r="AB355" s="2">
        <f t="shared" si="40"/>
        <v>5</v>
      </c>
      <c r="AC355" s="2">
        <f t="shared" si="41"/>
        <v>1551620</v>
      </c>
      <c r="AD355" s="5">
        <f t="shared" si="42"/>
        <v>493432</v>
      </c>
      <c r="AE355" s="5">
        <f t="shared" si="43"/>
        <v>2045052</v>
      </c>
      <c r="AG355" s="2">
        <f t="shared" si="44"/>
        <v>12</v>
      </c>
      <c r="AH355" s="2">
        <f t="shared" si="45"/>
        <v>2024</v>
      </c>
      <c r="AJ355" s="5">
        <f t="shared" si="46"/>
        <v>123616</v>
      </c>
      <c r="AK355" s="2">
        <f t="shared" si="47"/>
        <v>19</v>
      </c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BC355" s="5"/>
      <c r="BD355" s="5"/>
      <c r="BE355" s="5"/>
      <c r="BJ355" s="5"/>
    </row>
    <row r="356" spans="1:62" ht="15.75" x14ac:dyDescent="0.25">
      <c r="A356" s="18">
        <v>45639</v>
      </c>
      <c r="B356" s="12">
        <v>60117</v>
      </c>
      <c r="C356" s="12">
        <v>55994</v>
      </c>
      <c r="D356" s="12">
        <v>54457</v>
      </c>
      <c r="E356" s="12">
        <v>53080</v>
      </c>
      <c r="F356" s="12">
        <v>56954</v>
      </c>
      <c r="G356" s="12">
        <v>63571</v>
      </c>
      <c r="H356" s="12">
        <v>81249</v>
      </c>
      <c r="I356" s="12">
        <v>94688</v>
      </c>
      <c r="J356" s="12">
        <v>96612</v>
      </c>
      <c r="K356" s="12">
        <v>95678</v>
      </c>
      <c r="L356" s="12">
        <v>91021</v>
      </c>
      <c r="M356" s="12">
        <v>87433</v>
      </c>
      <c r="N356" s="12">
        <v>84016</v>
      </c>
      <c r="O356" s="12">
        <v>79239</v>
      </c>
      <c r="P356" s="12">
        <v>81422</v>
      </c>
      <c r="Q356" s="12">
        <v>91439</v>
      </c>
      <c r="R356" s="12">
        <v>107568</v>
      </c>
      <c r="S356" s="12">
        <v>117967</v>
      </c>
      <c r="T356" s="12">
        <v>124054</v>
      </c>
      <c r="U356" s="12">
        <v>119497</v>
      </c>
      <c r="V356" s="12">
        <v>111501</v>
      </c>
      <c r="W356" s="12">
        <v>100791</v>
      </c>
      <c r="X356" s="12">
        <v>74196</v>
      </c>
      <c r="Y356" s="12">
        <v>69761</v>
      </c>
      <c r="AA356" s="2">
        <f>IFERROR(INDEX('Holiday Schedule'!$D$3:$D$24,MATCH(A356,'Holiday Schedule'!$C$3:$C$24,0)),0)</f>
        <v>0</v>
      </c>
      <c r="AB356" s="2">
        <f t="shared" si="40"/>
        <v>6</v>
      </c>
      <c r="AC356" s="2">
        <f t="shared" si="41"/>
        <v>1557122</v>
      </c>
      <c r="AD356" s="5">
        <f t="shared" si="42"/>
        <v>495183</v>
      </c>
      <c r="AE356" s="5">
        <f t="shared" si="43"/>
        <v>2052305</v>
      </c>
      <c r="AG356" s="2">
        <f t="shared" si="44"/>
        <v>12</v>
      </c>
      <c r="AH356" s="2">
        <f t="shared" si="45"/>
        <v>2024</v>
      </c>
      <c r="AJ356" s="5">
        <f t="shared" si="46"/>
        <v>124054</v>
      </c>
      <c r="AK356" s="2">
        <f t="shared" si="47"/>
        <v>19</v>
      </c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BC356" s="5"/>
      <c r="BD356" s="5"/>
      <c r="BE356" s="5"/>
      <c r="BJ356" s="5"/>
    </row>
    <row r="357" spans="1:62" ht="15.75" x14ac:dyDescent="0.25">
      <c r="A357" s="18">
        <v>45640</v>
      </c>
      <c r="B357" s="12">
        <v>60688</v>
      </c>
      <c r="C357" s="12">
        <v>56562</v>
      </c>
      <c r="D357" s="12">
        <v>54802</v>
      </c>
      <c r="E357" s="12">
        <v>53558</v>
      </c>
      <c r="F357" s="12">
        <v>56870</v>
      </c>
      <c r="G357" s="12">
        <v>62731</v>
      </c>
      <c r="H357" s="12">
        <v>77402</v>
      </c>
      <c r="I357" s="12">
        <v>91963</v>
      </c>
      <c r="J357" s="12">
        <v>97855</v>
      </c>
      <c r="K357" s="12">
        <v>98862</v>
      </c>
      <c r="L357" s="12">
        <v>94920</v>
      </c>
      <c r="M357" s="12">
        <v>91695</v>
      </c>
      <c r="N357" s="12">
        <v>86713</v>
      </c>
      <c r="O357" s="12">
        <v>81919</v>
      </c>
      <c r="P357" s="12">
        <v>84164</v>
      </c>
      <c r="Q357" s="12">
        <v>93404</v>
      </c>
      <c r="R357" s="12">
        <v>109562</v>
      </c>
      <c r="S357" s="12">
        <v>120318</v>
      </c>
      <c r="T357" s="12">
        <v>123740</v>
      </c>
      <c r="U357" s="12">
        <v>119295</v>
      </c>
      <c r="V357" s="12">
        <v>111462</v>
      </c>
      <c r="W357" s="12">
        <v>99867</v>
      </c>
      <c r="X357" s="12">
        <v>75487</v>
      </c>
      <c r="Y357" s="12">
        <v>70601</v>
      </c>
      <c r="AA357" s="2">
        <f>IFERROR(INDEX('Holiday Schedule'!$D$3:$D$24,MATCH(A357,'Holiday Schedule'!$C$3:$C$24,0)),0)</f>
        <v>0</v>
      </c>
      <c r="AB357" s="2">
        <f t="shared" si="40"/>
        <v>7</v>
      </c>
      <c r="AC357" s="2">
        <f t="shared" si="41"/>
        <v>0</v>
      </c>
      <c r="AD357" s="5">
        <f t="shared" si="42"/>
        <v>2074440</v>
      </c>
      <c r="AE357" s="5">
        <f t="shared" si="43"/>
        <v>2074440</v>
      </c>
      <c r="AG357" s="2">
        <f t="shared" si="44"/>
        <v>12</v>
      </c>
      <c r="AH357" s="2">
        <f t="shared" si="45"/>
        <v>2024</v>
      </c>
      <c r="AJ357" s="5">
        <f t="shared" si="46"/>
        <v>123740</v>
      </c>
      <c r="AK357" s="2">
        <f t="shared" si="47"/>
        <v>19</v>
      </c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BC357" s="5"/>
      <c r="BD357" s="5"/>
      <c r="BE357" s="5"/>
      <c r="BJ357" s="5"/>
    </row>
    <row r="358" spans="1:62" ht="15.75" x14ac:dyDescent="0.25">
      <c r="A358" s="18">
        <v>45641</v>
      </c>
      <c r="B358" s="12">
        <v>60684</v>
      </c>
      <c r="C358" s="12">
        <v>56558</v>
      </c>
      <c r="D358" s="12">
        <v>54798</v>
      </c>
      <c r="E358" s="12">
        <v>53555</v>
      </c>
      <c r="F358" s="12">
        <v>56866</v>
      </c>
      <c r="G358" s="12">
        <v>62727</v>
      </c>
      <c r="H358" s="12">
        <v>77397</v>
      </c>
      <c r="I358" s="12">
        <v>91957</v>
      </c>
      <c r="J358" s="12">
        <v>97848</v>
      </c>
      <c r="K358" s="12">
        <v>98855</v>
      </c>
      <c r="L358" s="12">
        <v>94914</v>
      </c>
      <c r="M358" s="12">
        <v>91689</v>
      </c>
      <c r="N358" s="12">
        <v>86707</v>
      </c>
      <c r="O358" s="12">
        <v>81914</v>
      </c>
      <c r="P358" s="12">
        <v>84158</v>
      </c>
      <c r="Q358" s="12">
        <v>93398</v>
      </c>
      <c r="R358" s="12">
        <v>109555</v>
      </c>
      <c r="S358" s="12">
        <v>120310</v>
      </c>
      <c r="T358" s="12">
        <v>123732</v>
      </c>
      <c r="U358" s="12">
        <v>119287</v>
      </c>
      <c r="V358" s="12">
        <v>111455</v>
      </c>
      <c r="W358" s="12">
        <v>99861</v>
      </c>
      <c r="X358" s="12">
        <v>75482</v>
      </c>
      <c r="Y358" s="12">
        <v>70596</v>
      </c>
      <c r="AA358" s="2">
        <f>IFERROR(INDEX('Holiday Schedule'!$D$3:$D$24,MATCH(A358,'Holiday Schedule'!$C$3:$C$24,0)),0)</f>
        <v>0</v>
      </c>
      <c r="AB358" s="2">
        <f t="shared" si="40"/>
        <v>1</v>
      </c>
      <c r="AC358" s="2">
        <f t="shared" si="41"/>
        <v>0</v>
      </c>
      <c r="AD358" s="5">
        <f t="shared" si="42"/>
        <v>2074303</v>
      </c>
      <c r="AE358" s="5">
        <f t="shared" si="43"/>
        <v>2074303</v>
      </c>
      <c r="AG358" s="2">
        <f t="shared" si="44"/>
        <v>12</v>
      </c>
      <c r="AH358" s="2">
        <f t="shared" si="45"/>
        <v>2024</v>
      </c>
      <c r="AJ358" s="5">
        <f t="shared" si="46"/>
        <v>123732</v>
      </c>
      <c r="AK358" s="2">
        <f t="shared" si="47"/>
        <v>19</v>
      </c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BC358" s="5"/>
      <c r="BD358" s="5"/>
      <c r="BE358" s="5"/>
      <c r="BJ358" s="5"/>
    </row>
    <row r="359" spans="1:62" ht="15.75" x14ac:dyDescent="0.25">
      <c r="A359" s="18">
        <v>45642</v>
      </c>
      <c r="B359" s="12">
        <v>60109</v>
      </c>
      <c r="C359" s="12">
        <v>55987</v>
      </c>
      <c r="D359" s="12">
        <v>54449</v>
      </c>
      <c r="E359" s="12">
        <v>53073</v>
      </c>
      <c r="F359" s="12">
        <v>56946</v>
      </c>
      <c r="G359" s="12">
        <v>63563</v>
      </c>
      <c r="H359" s="12">
        <v>81238</v>
      </c>
      <c r="I359" s="12">
        <v>94676</v>
      </c>
      <c r="J359" s="12">
        <v>96599</v>
      </c>
      <c r="K359" s="12">
        <v>95665</v>
      </c>
      <c r="L359" s="12">
        <v>91009</v>
      </c>
      <c r="M359" s="12">
        <v>87421</v>
      </c>
      <c r="N359" s="12">
        <v>84005</v>
      </c>
      <c r="O359" s="12">
        <v>79229</v>
      </c>
      <c r="P359" s="12">
        <v>81412</v>
      </c>
      <c r="Q359" s="12">
        <v>91427</v>
      </c>
      <c r="R359" s="12">
        <v>107554</v>
      </c>
      <c r="S359" s="12">
        <v>117951</v>
      </c>
      <c r="T359" s="12">
        <v>124038</v>
      </c>
      <c r="U359" s="12">
        <v>119481</v>
      </c>
      <c r="V359" s="12">
        <v>111486</v>
      </c>
      <c r="W359" s="12">
        <v>100778</v>
      </c>
      <c r="X359" s="12">
        <v>74186</v>
      </c>
      <c r="Y359" s="12">
        <v>69752</v>
      </c>
      <c r="AA359" s="2">
        <f>IFERROR(INDEX('Holiday Schedule'!$D$3:$D$24,MATCH(A359,'Holiday Schedule'!$C$3:$C$24,0)),0)</f>
        <v>0</v>
      </c>
      <c r="AB359" s="2">
        <f t="shared" si="40"/>
        <v>2</v>
      </c>
      <c r="AC359" s="2">
        <f t="shared" si="41"/>
        <v>1556917</v>
      </c>
      <c r="AD359" s="5">
        <f t="shared" si="42"/>
        <v>495117</v>
      </c>
      <c r="AE359" s="5">
        <f t="shared" si="43"/>
        <v>2052034</v>
      </c>
      <c r="AG359" s="2">
        <f t="shared" si="44"/>
        <v>12</v>
      </c>
      <c r="AH359" s="2">
        <f t="shared" si="45"/>
        <v>2024</v>
      </c>
      <c r="AJ359" s="5">
        <f t="shared" si="46"/>
        <v>124038</v>
      </c>
      <c r="AK359" s="2">
        <f t="shared" si="47"/>
        <v>19</v>
      </c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BC359" s="5"/>
      <c r="BD359" s="5"/>
      <c r="BE359" s="5"/>
      <c r="BJ359" s="5"/>
    </row>
    <row r="360" spans="1:62" ht="15.75" x14ac:dyDescent="0.25">
      <c r="A360" s="18">
        <v>45643</v>
      </c>
      <c r="B360" s="12">
        <v>60305</v>
      </c>
      <c r="C360" s="12">
        <v>56168</v>
      </c>
      <c r="D360" s="12">
        <v>54626</v>
      </c>
      <c r="E360" s="12">
        <v>53245</v>
      </c>
      <c r="F360" s="12">
        <v>57131</v>
      </c>
      <c r="G360" s="12">
        <v>63769</v>
      </c>
      <c r="H360" s="12">
        <v>81502</v>
      </c>
      <c r="I360" s="12">
        <v>94983</v>
      </c>
      <c r="J360" s="12">
        <v>96912</v>
      </c>
      <c r="K360" s="12">
        <v>95976</v>
      </c>
      <c r="L360" s="12">
        <v>91305</v>
      </c>
      <c r="M360" s="12">
        <v>87705</v>
      </c>
      <c r="N360" s="12">
        <v>84278</v>
      </c>
      <c r="O360" s="12">
        <v>79486</v>
      </c>
      <c r="P360" s="12">
        <v>81676</v>
      </c>
      <c r="Q360" s="12">
        <v>91724</v>
      </c>
      <c r="R360" s="12">
        <v>107903</v>
      </c>
      <c r="S360" s="12">
        <v>118334</v>
      </c>
      <c r="T360" s="12">
        <v>124440</v>
      </c>
      <c r="U360" s="12">
        <v>119869</v>
      </c>
      <c r="V360" s="12">
        <v>111848</v>
      </c>
      <c r="W360" s="12">
        <v>101105</v>
      </c>
      <c r="X360" s="12">
        <v>74427</v>
      </c>
      <c r="Y360" s="12">
        <v>69979</v>
      </c>
      <c r="AA360" s="2">
        <f>IFERROR(INDEX('Holiday Schedule'!$D$3:$D$24,MATCH(A360,'Holiday Schedule'!$C$3:$C$24,0)),0)</f>
        <v>0</v>
      </c>
      <c r="AB360" s="2">
        <f t="shared" si="40"/>
        <v>3</v>
      </c>
      <c r="AC360" s="2">
        <f t="shared" si="41"/>
        <v>1561971</v>
      </c>
      <c r="AD360" s="5">
        <f t="shared" si="42"/>
        <v>496725</v>
      </c>
      <c r="AE360" s="5">
        <f t="shared" si="43"/>
        <v>2058696</v>
      </c>
      <c r="AG360" s="2">
        <f t="shared" si="44"/>
        <v>12</v>
      </c>
      <c r="AH360" s="2">
        <f t="shared" si="45"/>
        <v>2024</v>
      </c>
      <c r="AJ360" s="5">
        <f t="shared" si="46"/>
        <v>124440</v>
      </c>
      <c r="AK360" s="2">
        <f t="shared" si="47"/>
        <v>19</v>
      </c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BC360" s="5"/>
      <c r="BD360" s="5"/>
      <c r="BE360" s="5"/>
      <c r="BJ360" s="5"/>
    </row>
    <row r="361" spans="1:62" ht="15.75" x14ac:dyDescent="0.25">
      <c r="A361" s="18">
        <v>45644</v>
      </c>
      <c r="B361" s="12">
        <v>60677</v>
      </c>
      <c r="C361" s="12">
        <v>56515</v>
      </c>
      <c r="D361" s="12">
        <v>54963</v>
      </c>
      <c r="E361" s="12">
        <v>53574</v>
      </c>
      <c r="F361" s="12">
        <v>57484</v>
      </c>
      <c r="G361" s="12">
        <v>64163</v>
      </c>
      <c r="H361" s="12">
        <v>82005</v>
      </c>
      <c r="I361" s="12">
        <v>95569</v>
      </c>
      <c r="J361" s="12">
        <v>97511</v>
      </c>
      <c r="K361" s="12">
        <v>96568</v>
      </c>
      <c r="L361" s="12">
        <v>91868</v>
      </c>
      <c r="M361" s="12">
        <v>88247</v>
      </c>
      <c r="N361" s="12">
        <v>84798</v>
      </c>
      <c r="O361" s="12">
        <v>79977</v>
      </c>
      <c r="P361" s="12">
        <v>82180</v>
      </c>
      <c r="Q361" s="12">
        <v>92290</v>
      </c>
      <c r="R361" s="12">
        <v>108570</v>
      </c>
      <c r="S361" s="12">
        <v>119065</v>
      </c>
      <c r="T361" s="12">
        <v>125209</v>
      </c>
      <c r="U361" s="12">
        <v>120609</v>
      </c>
      <c r="V361" s="12">
        <v>112539</v>
      </c>
      <c r="W361" s="12">
        <v>101729</v>
      </c>
      <c r="X361" s="12">
        <v>74886</v>
      </c>
      <c r="Y361" s="12">
        <v>70411</v>
      </c>
      <c r="AA361" s="2">
        <f>IFERROR(INDEX('Holiday Schedule'!$D$3:$D$24,MATCH(A361,'Holiday Schedule'!$C$3:$C$24,0)),0)</f>
        <v>0</v>
      </c>
      <c r="AB361" s="2">
        <f t="shared" si="40"/>
        <v>4</v>
      </c>
      <c r="AC361" s="2">
        <f t="shared" si="41"/>
        <v>1571615</v>
      </c>
      <c r="AD361" s="5">
        <f t="shared" si="42"/>
        <v>499792</v>
      </c>
      <c r="AE361" s="5">
        <f t="shared" si="43"/>
        <v>2071407</v>
      </c>
      <c r="AG361" s="2">
        <f t="shared" si="44"/>
        <v>12</v>
      </c>
      <c r="AH361" s="2">
        <f t="shared" si="45"/>
        <v>2024</v>
      </c>
      <c r="AJ361" s="5">
        <f t="shared" si="46"/>
        <v>125209</v>
      </c>
      <c r="AK361" s="2">
        <f t="shared" si="47"/>
        <v>19</v>
      </c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BC361" s="5"/>
      <c r="BD361" s="5"/>
      <c r="BE361" s="5"/>
      <c r="BJ361" s="5"/>
    </row>
    <row r="362" spans="1:62" ht="15.75" x14ac:dyDescent="0.25">
      <c r="A362" s="18">
        <v>45645</v>
      </c>
      <c r="B362" s="12">
        <v>61111</v>
      </c>
      <c r="C362" s="12">
        <v>56920</v>
      </c>
      <c r="D362" s="12">
        <v>55357</v>
      </c>
      <c r="E362" s="12">
        <v>53957</v>
      </c>
      <c r="F362" s="12">
        <v>57895</v>
      </c>
      <c r="G362" s="12">
        <v>64622</v>
      </c>
      <c r="H362" s="12">
        <v>82592</v>
      </c>
      <c r="I362" s="12">
        <v>96253</v>
      </c>
      <c r="J362" s="12">
        <v>98209</v>
      </c>
      <c r="K362" s="12">
        <v>97259</v>
      </c>
      <c r="L362" s="12">
        <v>92526</v>
      </c>
      <c r="M362" s="12">
        <v>88878</v>
      </c>
      <c r="N362" s="12">
        <v>85405</v>
      </c>
      <c r="O362" s="12">
        <v>80549</v>
      </c>
      <c r="P362" s="12">
        <v>82768</v>
      </c>
      <c r="Q362" s="12">
        <v>92951</v>
      </c>
      <c r="R362" s="12">
        <v>109346</v>
      </c>
      <c r="S362" s="12">
        <v>119917</v>
      </c>
      <c r="T362" s="12">
        <v>126105</v>
      </c>
      <c r="U362" s="12">
        <v>121472</v>
      </c>
      <c r="V362" s="12">
        <v>113344</v>
      </c>
      <c r="W362" s="12">
        <v>102457</v>
      </c>
      <c r="X362" s="12">
        <v>75422</v>
      </c>
      <c r="Y362" s="12">
        <v>70915</v>
      </c>
      <c r="AA362" s="2">
        <f>IFERROR(INDEX('Holiday Schedule'!$D$3:$D$24,MATCH(A362,'Holiday Schedule'!$C$3:$C$24,0)),0)</f>
        <v>0</v>
      </c>
      <c r="AB362" s="2">
        <f t="shared" si="40"/>
        <v>5</v>
      </c>
      <c r="AC362" s="2">
        <f t="shared" si="41"/>
        <v>1582861</v>
      </c>
      <c r="AD362" s="5">
        <f t="shared" si="42"/>
        <v>503369</v>
      </c>
      <c r="AE362" s="5">
        <f t="shared" si="43"/>
        <v>2086230</v>
      </c>
      <c r="AG362" s="2">
        <f t="shared" si="44"/>
        <v>12</v>
      </c>
      <c r="AH362" s="2">
        <f t="shared" si="45"/>
        <v>2024</v>
      </c>
      <c r="AJ362" s="5">
        <f t="shared" si="46"/>
        <v>126105</v>
      </c>
      <c r="AK362" s="2">
        <f t="shared" si="47"/>
        <v>19</v>
      </c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BC362" s="5"/>
      <c r="BD362" s="5"/>
      <c r="BE362" s="5"/>
      <c r="BJ362" s="5"/>
    </row>
    <row r="363" spans="1:62" ht="15.75" x14ac:dyDescent="0.25">
      <c r="A363" s="18">
        <v>45646</v>
      </c>
      <c r="B363" s="12">
        <v>61276</v>
      </c>
      <c r="C363" s="12">
        <v>57073</v>
      </c>
      <c r="D363" s="12">
        <v>55506</v>
      </c>
      <c r="E363" s="12">
        <v>54102</v>
      </c>
      <c r="F363" s="12">
        <v>58051</v>
      </c>
      <c r="G363" s="12">
        <v>64796</v>
      </c>
      <c r="H363" s="12">
        <v>82814</v>
      </c>
      <c r="I363" s="12">
        <v>96513</v>
      </c>
      <c r="J363" s="12">
        <v>98473</v>
      </c>
      <c r="K363" s="12">
        <v>97521</v>
      </c>
      <c r="L363" s="12">
        <v>92775</v>
      </c>
      <c r="M363" s="12">
        <v>89118</v>
      </c>
      <c r="N363" s="12">
        <v>85635</v>
      </c>
      <c r="O363" s="12">
        <v>80766</v>
      </c>
      <c r="P363" s="12">
        <v>82991</v>
      </c>
      <c r="Q363" s="12">
        <v>93201</v>
      </c>
      <c r="R363" s="12">
        <v>109641</v>
      </c>
      <c r="S363" s="12">
        <v>120240</v>
      </c>
      <c r="T363" s="12">
        <v>126445</v>
      </c>
      <c r="U363" s="12">
        <v>121800</v>
      </c>
      <c r="V363" s="12">
        <v>113649</v>
      </c>
      <c r="W363" s="12">
        <v>102733</v>
      </c>
      <c r="X363" s="12">
        <v>75626</v>
      </c>
      <c r="Y363" s="12">
        <v>71106</v>
      </c>
      <c r="AA363" s="2">
        <f>IFERROR(INDEX('Holiday Schedule'!$D$3:$D$24,MATCH(A363,'Holiday Schedule'!$C$3:$C$24,0)),0)</f>
        <v>0</v>
      </c>
      <c r="AB363" s="2">
        <f t="shared" si="40"/>
        <v>6</v>
      </c>
      <c r="AC363" s="2">
        <f t="shared" si="41"/>
        <v>1587127</v>
      </c>
      <c r="AD363" s="5">
        <f t="shared" si="42"/>
        <v>504724</v>
      </c>
      <c r="AE363" s="5">
        <f t="shared" si="43"/>
        <v>2091851</v>
      </c>
      <c r="AG363" s="2">
        <f t="shared" si="44"/>
        <v>12</v>
      </c>
      <c r="AH363" s="2">
        <f t="shared" si="45"/>
        <v>2024</v>
      </c>
      <c r="AJ363" s="5">
        <f t="shared" si="46"/>
        <v>126445</v>
      </c>
      <c r="AK363" s="2">
        <f t="shared" si="47"/>
        <v>19</v>
      </c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BC363" s="5"/>
      <c r="BD363" s="5"/>
      <c r="BE363" s="5"/>
      <c r="BJ363" s="5"/>
    </row>
    <row r="364" spans="1:62" ht="15.75" x14ac:dyDescent="0.25">
      <c r="A364" s="18">
        <v>45647</v>
      </c>
      <c r="B364" s="12">
        <v>61856</v>
      </c>
      <c r="C364" s="12">
        <v>57651</v>
      </c>
      <c r="D364" s="12">
        <v>55857</v>
      </c>
      <c r="E364" s="12">
        <v>54589</v>
      </c>
      <c r="F364" s="12">
        <v>57965</v>
      </c>
      <c r="G364" s="12">
        <v>63938</v>
      </c>
      <c r="H364" s="12">
        <v>78892</v>
      </c>
      <c r="I364" s="12">
        <v>93733</v>
      </c>
      <c r="J364" s="12">
        <v>99739</v>
      </c>
      <c r="K364" s="12">
        <v>100765</v>
      </c>
      <c r="L364" s="12">
        <v>96747</v>
      </c>
      <c r="M364" s="12">
        <v>93460</v>
      </c>
      <c r="N364" s="12">
        <v>88382</v>
      </c>
      <c r="O364" s="12">
        <v>83496</v>
      </c>
      <c r="P364" s="12">
        <v>85784</v>
      </c>
      <c r="Q364" s="12">
        <v>95202</v>
      </c>
      <c r="R364" s="12">
        <v>111671</v>
      </c>
      <c r="S364" s="12">
        <v>122634</v>
      </c>
      <c r="T364" s="12">
        <v>126122</v>
      </c>
      <c r="U364" s="12">
        <v>121591</v>
      </c>
      <c r="V364" s="12">
        <v>113608</v>
      </c>
      <c r="W364" s="12">
        <v>101790</v>
      </c>
      <c r="X364" s="12">
        <v>76940</v>
      </c>
      <c r="Y364" s="12">
        <v>71960</v>
      </c>
      <c r="AA364" s="2">
        <f>IFERROR(INDEX('Holiday Schedule'!$D$3:$D$24,MATCH(A364,'Holiday Schedule'!$C$3:$C$24,0)),0)</f>
        <v>0</v>
      </c>
      <c r="AB364" s="2">
        <f t="shared" si="40"/>
        <v>7</v>
      </c>
      <c r="AC364" s="2">
        <f t="shared" si="41"/>
        <v>0</v>
      </c>
      <c r="AD364" s="5">
        <f t="shared" si="42"/>
        <v>2114372</v>
      </c>
      <c r="AE364" s="5">
        <f t="shared" si="43"/>
        <v>2114372</v>
      </c>
      <c r="AG364" s="2">
        <f t="shared" si="44"/>
        <v>12</v>
      </c>
      <c r="AH364" s="2">
        <f t="shared" si="45"/>
        <v>2024</v>
      </c>
      <c r="AJ364" s="5">
        <f t="shared" si="46"/>
        <v>126122</v>
      </c>
      <c r="AK364" s="2">
        <f t="shared" si="47"/>
        <v>19</v>
      </c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BC364" s="5"/>
      <c r="BD364" s="5"/>
      <c r="BE364" s="5"/>
      <c r="BJ364" s="5"/>
    </row>
    <row r="365" spans="1:62" ht="15.75" x14ac:dyDescent="0.25">
      <c r="A365" s="18">
        <v>45648</v>
      </c>
      <c r="B365" s="12">
        <v>61855</v>
      </c>
      <c r="C365" s="12">
        <v>57650</v>
      </c>
      <c r="D365" s="12">
        <v>55856</v>
      </c>
      <c r="E365" s="12">
        <v>54589</v>
      </c>
      <c r="F365" s="12">
        <v>57964</v>
      </c>
      <c r="G365" s="12">
        <v>63938</v>
      </c>
      <c r="H365" s="12">
        <v>78891</v>
      </c>
      <c r="I365" s="12">
        <v>93732</v>
      </c>
      <c r="J365" s="12">
        <v>99737</v>
      </c>
      <c r="K365" s="12">
        <v>100764</v>
      </c>
      <c r="L365" s="12">
        <v>96746</v>
      </c>
      <c r="M365" s="12">
        <v>93459</v>
      </c>
      <c r="N365" s="12">
        <v>88381</v>
      </c>
      <c r="O365" s="12">
        <v>83495</v>
      </c>
      <c r="P365" s="12">
        <v>85783</v>
      </c>
      <c r="Q365" s="12">
        <v>95201</v>
      </c>
      <c r="R365" s="12">
        <v>111670</v>
      </c>
      <c r="S365" s="12">
        <v>122632</v>
      </c>
      <c r="T365" s="12">
        <v>126120</v>
      </c>
      <c r="U365" s="12">
        <v>121590</v>
      </c>
      <c r="V365" s="12">
        <v>113606</v>
      </c>
      <c r="W365" s="12">
        <v>101788</v>
      </c>
      <c r="X365" s="12">
        <v>76939</v>
      </c>
      <c r="Y365" s="12">
        <v>71959</v>
      </c>
      <c r="AA365" s="2">
        <f>IFERROR(INDEX('Holiday Schedule'!$D$3:$D$24,MATCH(A365,'Holiday Schedule'!$C$3:$C$24,0)),0)</f>
        <v>0</v>
      </c>
      <c r="AB365" s="2">
        <f t="shared" si="40"/>
        <v>1</v>
      </c>
      <c r="AC365" s="2">
        <f t="shared" si="41"/>
        <v>0</v>
      </c>
      <c r="AD365" s="5">
        <f t="shared" si="42"/>
        <v>2114345</v>
      </c>
      <c r="AE365" s="5">
        <f t="shared" si="43"/>
        <v>2114345</v>
      </c>
      <c r="AG365" s="2">
        <f t="shared" si="44"/>
        <v>12</v>
      </c>
      <c r="AH365" s="2">
        <f t="shared" si="45"/>
        <v>2024</v>
      </c>
      <c r="AJ365" s="5">
        <f t="shared" si="46"/>
        <v>126120</v>
      </c>
      <c r="AK365" s="2">
        <f t="shared" si="47"/>
        <v>19</v>
      </c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BC365" s="5"/>
      <c r="BD365" s="5"/>
      <c r="BE365" s="5"/>
      <c r="BJ365" s="5"/>
    </row>
    <row r="366" spans="1:62" ht="15.75" x14ac:dyDescent="0.25">
      <c r="A366" s="18">
        <v>45649</v>
      </c>
      <c r="B366" s="12">
        <v>61386</v>
      </c>
      <c r="C366" s="12">
        <v>57176</v>
      </c>
      <c r="D366" s="12">
        <v>55606</v>
      </c>
      <c r="E366" s="12">
        <v>54200</v>
      </c>
      <c r="F366" s="12">
        <v>58156</v>
      </c>
      <c r="G366" s="12">
        <v>64913</v>
      </c>
      <c r="H366" s="12">
        <v>82964</v>
      </c>
      <c r="I366" s="12">
        <v>96687</v>
      </c>
      <c r="J366" s="12">
        <v>98651</v>
      </c>
      <c r="K366" s="12">
        <v>97697</v>
      </c>
      <c r="L366" s="12">
        <v>92942</v>
      </c>
      <c r="M366" s="12">
        <v>89278</v>
      </c>
      <c r="N366" s="12">
        <v>85790</v>
      </c>
      <c r="O366" s="12">
        <v>80912</v>
      </c>
      <c r="P366" s="12">
        <v>83141</v>
      </c>
      <c r="Q366" s="12">
        <v>93369</v>
      </c>
      <c r="R366" s="12">
        <v>109839</v>
      </c>
      <c r="S366" s="12">
        <v>120457</v>
      </c>
      <c r="T366" s="12">
        <v>126672</v>
      </c>
      <c r="U366" s="12">
        <v>122019</v>
      </c>
      <c r="V366" s="12">
        <v>113854</v>
      </c>
      <c r="W366" s="12">
        <v>102918</v>
      </c>
      <c r="X366" s="12">
        <v>75762</v>
      </c>
      <c r="Y366" s="12">
        <v>71234</v>
      </c>
      <c r="AA366" s="2">
        <f>IFERROR(INDEX('Holiday Schedule'!$D$3:$D$24,MATCH(A366,'Holiday Schedule'!$C$3:$C$24,0)),0)</f>
        <v>0</v>
      </c>
      <c r="AB366" s="2">
        <f t="shared" si="40"/>
        <v>2</v>
      </c>
      <c r="AC366" s="2">
        <f t="shared" si="41"/>
        <v>1589988</v>
      </c>
      <c r="AD366" s="5">
        <f t="shared" si="42"/>
        <v>505635</v>
      </c>
      <c r="AE366" s="5">
        <f t="shared" si="43"/>
        <v>2095623</v>
      </c>
      <c r="AG366" s="2">
        <f t="shared" si="44"/>
        <v>12</v>
      </c>
      <c r="AH366" s="2">
        <f t="shared" si="45"/>
        <v>2024</v>
      </c>
      <c r="AJ366" s="5">
        <f t="shared" si="46"/>
        <v>126672</v>
      </c>
      <c r="AK366" s="2">
        <f t="shared" si="47"/>
        <v>19</v>
      </c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BC366" s="5"/>
      <c r="BD366" s="5"/>
      <c r="BE366" s="5"/>
      <c r="BJ366" s="5"/>
    </row>
    <row r="367" spans="1:62" ht="15.75" x14ac:dyDescent="0.25">
      <c r="A367" s="18">
        <v>45650</v>
      </c>
      <c r="B367" s="12">
        <v>61505</v>
      </c>
      <c r="C367" s="12">
        <v>57287</v>
      </c>
      <c r="D367" s="12">
        <v>55714</v>
      </c>
      <c r="E367" s="12">
        <v>54305</v>
      </c>
      <c r="F367" s="12">
        <v>58268</v>
      </c>
      <c r="G367" s="12">
        <v>65038</v>
      </c>
      <c r="H367" s="12">
        <v>83124</v>
      </c>
      <c r="I367" s="12">
        <v>96874</v>
      </c>
      <c r="J367" s="12">
        <v>98842</v>
      </c>
      <c r="K367" s="12">
        <v>97886</v>
      </c>
      <c r="L367" s="12">
        <v>93122</v>
      </c>
      <c r="M367" s="12">
        <v>89451</v>
      </c>
      <c r="N367" s="12">
        <v>85956</v>
      </c>
      <c r="O367" s="12">
        <v>81068</v>
      </c>
      <c r="P367" s="12">
        <v>83302</v>
      </c>
      <c r="Q367" s="12">
        <v>93550</v>
      </c>
      <c r="R367" s="12">
        <v>110051</v>
      </c>
      <c r="S367" s="12">
        <v>120690</v>
      </c>
      <c r="T367" s="12">
        <v>126918</v>
      </c>
      <c r="U367" s="12">
        <v>122256</v>
      </c>
      <c r="V367" s="12">
        <v>114075</v>
      </c>
      <c r="W367" s="12">
        <v>103118</v>
      </c>
      <c r="X367" s="12">
        <v>75909</v>
      </c>
      <c r="Y367" s="12">
        <v>71372</v>
      </c>
      <c r="AA367" s="2">
        <f>IFERROR(INDEX('Holiday Schedule'!$D$3:$D$24,MATCH(A367,'Holiday Schedule'!$C$3:$C$24,0)),0)</f>
        <v>0</v>
      </c>
      <c r="AB367" s="2">
        <f t="shared" si="40"/>
        <v>3</v>
      </c>
      <c r="AC367" s="2">
        <f t="shared" si="41"/>
        <v>1593068</v>
      </c>
      <c r="AD367" s="5">
        <f t="shared" si="42"/>
        <v>506613</v>
      </c>
      <c r="AE367" s="5">
        <f t="shared" si="43"/>
        <v>2099681</v>
      </c>
      <c r="AG367" s="2">
        <f t="shared" si="44"/>
        <v>12</v>
      </c>
      <c r="AH367" s="2">
        <f t="shared" si="45"/>
        <v>2024</v>
      </c>
      <c r="AJ367" s="5">
        <f t="shared" si="46"/>
        <v>126918</v>
      </c>
      <c r="AK367" s="2">
        <f t="shared" si="47"/>
        <v>19</v>
      </c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BC367" s="5"/>
      <c r="BD367" s="5"/>
      <c r="BE367" s="5"/>
      <c r="BJ367" s="5"/>
    </row>
    <row r="368" spans="1:62" ht="15.75" x14ac:dyDescent="0.25">
      <c r="A368" s="18">
        <v>45651</v>
      </c>
      <c r="B368" s="12">
        <v>62077</v>
      </c>
      <c r="C368" s="12">
        <v>57857</v>
      </c>
      <c r="D368" s="12">
        <v>56057</v>
      </c>
      <c r="E368" s="12">
        <v>54785</v>
      </c>
      <c r="F368" s="12">
        <v>58172</v>
      </c>
      <c r="G368" s="12">
        <v>64167</v>
      </c>
      <c r="H368" s="12">
        <v>79174</v>
      </c>
      <c r="I368" s="12">
        <v>94069</v>
      </c>
      <c r="J368" s="12">
        <v>100095</v>
      </c>
      <c r="K368" s="12">
        <v>101125</v>
      </c>
      <c r="L368" s="12">
        <v>97093</v>
      </c>
      <c r="M368" s="12">
        <v>93795</v>
      </c>
      <c r="N368" s="12">
        <v>88698</v>
      </c>
      <c r="O368" s="12">
        <v>83795</v>
      </c>
      <c r="P368" s="12">
        <v>86091</v>
      </c>
      <c r="Q368" s="12">
        <v>95543</v>
      </c>
      <c r="R368" s="12">
        <v>112071</v>
      </c>
      <c r="S368" s="12">
        <v>123073</v>
      </c>
      <c r="T368" s="12">
        <v>126573</v>
      </c>
      <c r="U368" s="12">
        <v>122026</v>
      </c>
      <c r="V368" s="12">
        <v>114014</v>
      </c>
      <c r="W368" s="12">
        <v>102154</v>
      </c>
      <c r="X368" s="12">
        <v>77215</v>
      </c>
      <c r="Y368" s="12">
        <v>72218</v>
      </c>
      <c r="AA368" s="2">
        <f>IFERROR(INDEX('Holiday Schedule'!$D$3:$D$24,MATCH(A368,'Holiday Schedule'!$C$3:$C$24,0)),0)</f>
        <v>1</v>
      </c>
      <c r="AB368" s="2">
        <f t="shared" si="40"/>
        <v>4</v>
      </c>
      <c r="AC368" s="2">
        <f t="shared" si="41"/>
        <v>0</v>
      </c>
      <c r="AD368" s="5">
        <f t="shared" si="42"/>
        <v>2121937</v>
      </c>
      <c r="AE368" s="5">
        <f t="shared" si="43"/>
        <v>2121937</v>
      </c>
      <c r="AG368" s="2">
        <f t="shared" si="44"/>
        <v>12</v>
      </c>
      <c r="AH368" s="2">
        <f t="shared" si="45"/>
        <v>2024</v>
      </c>
      <c r="AJ368" s="5">
        <f t="shared" si="46"/>
        <v>126573</v>
      </c>
      <c r="AK368" s="2">
        <f t="shared" si="47"/>
        <v>19</v>
      </c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BC368" s="5"/>
      <c r="BD368" s="5"/>
      <c r="BE368" s="5"/>
      <c r="BJ368" s="5"/>
    </row>
    <row r="369" spans="1:62" ht="15.75" x14ac:dyDescent="0.25">
      <c r="A369" s="18">
        <v>45652</v>
      </c>
      <c r="B369" s="12">
        <v>62268</v>
      </c>
      <c r="C369" s="12">
        <v>58035</v>
      </c>
      <c r="D369" s="12">
        <v>56229</v>
      </c>
      <c r="E369" s="12">
        <v>54953</v>
      </c>
      <c r="F369" s="12">
        <v>58351</v>
      </c>
      <c r="G369" s="12">
        <v>64364</v>
      </c>
      <c r="H369" s="12">
        <v>79417</v>
      </c>
      <c r="I369" s="12">
        <v>94357</v>
      </c>
      <c r="J369" s="12">
        <v>100402</v>
      </c>
      <c r="K369" s="12">
        <v>101436</v>
      </c>
      <c r="L369" s="12">
        <v>97391</v>
      </c>
      <c r="M369" s="12">
        <v>94083</v>
      </c>
      <c r="N369" s="12">
        <v>88970</v>
      </c>
      <c r="O369" s="12">
        <v>84052</v>
      </c>
      <c r="P369" s="12">
        <v>86355</v>
      </c>
      <c r="Q369" s="12">
        <v>95836</v>
      </c>
      <c r="R369" s="12">
        <v>112414</v>
      </c>
      <c r="S369" s="12">
        <v>123450</v>
      </c>
      <c r="T369" s="12">
        <v>126962</v>
      </c>
      <c r="U369" s="12">
        <v>122401</v>
      </c>
      <c r="V369" s="12">
        <v>114364</v>
      </c>
      <c r="W369" s="12">
        <v>102467</v>
      </c>
      <c r="X369" s="12">
        <v>77452</v>
      </c>
      <c r="Y369" s="12">
        <v>72439</v>
      </c>
      <c r="AA369" s="2">
        <f>IFERROR(INDEX('Holiday Schedule'!$D$3:$D$24,MATCH(A369,'Holiday Schedule'!$C$3:$C$24,0)),0)</f>
        <v>0</v>
      </c>
      <c r="AB369" s="2">
        <f t="shared" si="40"/>
        <v>5</v>
      </c>
      <c r="AC369" s="2">
        <f t="shared" si="41"/>
        <v>1622392</v>
      </c>
      <c r="AD369" s="5">
        <f t="shared" si="42"/>
        <v>506056</v>
      </c>
      <c r="AE369" s="5">
        <f t="shared" si="43"/>
        <v>2128448</v>
      </c>
      <c r="AG369" s="2">
        <f t="shared" si="44"/>
        <v>12</v>
      </c>
      <c r="AH369" s="2">
        <f t="shared" si="45"/>
        <v>2024</v>
      </c>
      <c r="AJ369" s="5">
        <f t="shared" si="46"/>
        <v>126962</v>
      </c>
      <c r="AK369" s="2">
        <f t="shared" si="47"/>
        <v>19</v>
      </c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BC369" s="5"/>
      <c r="BD369" s="5"/>
      <c r="BE369" s="5"/>
      <c r="BJ369" s="5"/>
    </row>
    <row r="370" spans="1:62" ht="15.75" x14ac:dyDescent="0.25">
      <c r="A370" s="18">
        <v>45653</v>
      </c>
      <c r="B370" s="12">
        <v>61878</v>
      </c>
      <c r="C370" s="12">
        <v>57634</v>
      </c>
      <c r="D370" s="12">
        <v>56052</v>
      </c>
      <c r="E370" s="12">
        <v>54634</v>
      </c>
      <c r="F370" s="12">
        <v>58622</v>
      </c>
      <c r="G370" s="12">
        <v>65433</v>
      </c>
      <c r="H370" s="12">
        <v>83629</v>
      </c>
      <c r="I370" s="12">
        <v>97461</v>
      </c>
      <c r="J370" s="12">
        <v>99441</v>
      </c>
      <c r="K370" s="12">
        <v>98480</v>
      </c>
      <c r="L370" s="12">
        <v>93687</v>
      </c>
      <c r="M370" s="12">
        <v>89994</v>
      </c>
      <c r="N370" s="12">
        <v>86477</v>
      </c>
      <c r="O370" s="12">
        <v>81560</v>
      </c>
      <c r="P370" s="12">
        <v>83807</v>
      </c>
      <c r="Q370" s="12">
        <v>94118</v>
      </c>
      <c r="R370" s="12">
        <v>110719</v>
      </c>
      <c r="S370" s="12">
        <v>121422</v>
      </c>
      <c r="T370" s="12">
        <v>127688</v>
      </c>
      <c r="U370" s="12">
        <v>122997</v>
      </c>
      <c r="V370" s="12">
        <v>114767</v>
      </c>
      <c r="W370" s="12">
        <v>103743</v>
      </c>
      <c r="X370" s="12">
        <v>76369</v>
      </c>
      <c r="Y370" s="12">
        <v>71805</v>
      </c>
      <c r="AA370" s="2">
        <f>IFERROR(INDEX('Holiday Schedule'!$D$3:$D$24,MATCH(A370,'Holiday Schedule'!$C$3:$C$24,0)),0)</f>
        <v>0</v>
      </c>
      <c r="AB370" s="2">
        <f t="shared" si="40"/>
        <v>6</v>
      </c>
      <c r="AC370" s="2">
        <f t="shared" si="41"/>
        <v>1602730</v>
      </c>
      <c r="AD370" s="5">
        <f t="shared" si="42"/>
        <v>509687</v>
      </c>
      <c r="AE370" s="5">
        <f t="shared" si="43"/>
        <v>2112417</v>
      </c>
      <c r="AG370" s="2">
        <f t="shared" si="44"/>
        <v>12</v>
      </c>
      <c r="AH370" s="2">
        <f t="shared" si="45"/>
        <v>2024</v>
      </c>
      <c r="AJ370" s="5">
        <f t="shared" si="46"/>
        <v>127688</v>
      </c>
      <c r="AK370" s="2">
        <f t="shared" si="47"/>
        <v>19</v>
      </c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BC370" s="5"/>
      <c r="BD370" s="5"/>
      <c r="BE370" s="5"/>
      <c r="BJ370" s="5"/>
    </row>
    <row r="371" spans="1:62" ht="15.75" x14ac:dyDescent="0.25">
      <c r="A371" s="18">
        <v>45654</v>
      </c>
      <c r="B371" s="12">
        <v>62461</v>
      </c>
      <c r="C371" s="12">
        <v>58215</v>
      </c>
      <c r="D371" s="12">
        <v>56404</v>
      </c>
      <c r="E371" s="12">
        <v>55123</v>
      </c>
      <c r="F371" s="12">
        <v>58532</v>
      </c>
      <c r="G371" s="12">
        <v>64564</v>
      </c>
      <c r="H371" s="12">
        <v>79664</v>
      </c>
      <c r="I371" s="12">
        <v>94651</v>
      </c>
      <c r="J371" s="12">
        <v>100715</v>
      </c>
      <c r="K371" s="12">
        <v>101751</v>
      </c>
      <c r="L371" s="12">
        <v>97694</v>
      </c>
      <c r="M371" s="12">
        <v>94375</v>
      </c>
      <c r="N371" s="12">
        <v>89247</v>
      </c>
      <c r="O371" s="12">
        <v>84313</v>
      </c>
      <c r="P371" s="12">
        <v>86624</v>
      </c>
      <c r="Q371" s="12">
        <v>96134</v>
      </c>
      <c r="R371" s="12">
        <v>112764</v>
      </c>
      <c r="S371" s="12">
        <v>123834</v>
      </c>
      <c r="T371" s="12">
        <v>127356</v>
      </c>
      <c r="U371" s="12">
        <v>122781</v>
      </c>
      <c r="V371" s="12">
        <v>114720</v>
      </c>
      <c r="W371" s="12">
        <v>102786</v>
      </c>
      <c r="X371" s="12">
        <v>77693</v>
      </c>
      <c r="Y371" s="12">
        <v>72664</v>
      </c>
      <c r="AA371" s="2">
        <f>IFERROR(INDEX('Holiday Schedule'!$D$3:$D$24,MATCH(A371,'Holiday Schedule'!$C$3:$C$24,0)),0)</f>
        <v>0</v>
      </c>
      <c r="AB371" s="2">
        <f t="shared" si="40"/>
        <v>7</v>
      </c>
      <c r="AC371" s="2">
        <f t="shared" si="41"/>
        <v>0</v>
      </c>
      <c r="AD371" s="5">
        <f t="shared" si="42"/>
        <v>2135065</v>
      </c>
      <c r="AE371" s="5">
        <f t="shared" si="43"/>
        <v>2135065</v>
      </c>
      <c r="AG371" s="2">
        <f t="shared" si="44"/>
        <v>12</v>
      </c>
      <c r="AH371" s="2">
        <f t="shared" si="45"/>
        <v>2024</v>
      </c>
      <c r="AJ371" s="5">
        <f t="shared" si="46"/>
        <v>127356</v>
      </c>
      <c r="AK371" s="2">
        <f t="shared" si="47"/>
        <v>19</v>
      </c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BC371" s="5"/>
      <c r="BD371" s="5"/>
      <c r="BE371" s="5"/>
      <c r="BJ371" s="5"/>
    </row>
    <row r="372" spans="1:62" ht="15.75" x14ac:dyDescent="0.25">
      <c r="A372" s="18">
        <v>45655</v>
      </c>
      <c r="B372" s="12">
        <v>62457</v>
      </c>
      <c r="C372" s="12">
        <v>58211</v>
      </c>
      <c r="D372" s="12">
        <v>56399</v>
      </c>
      <c r="E372" s="12">
        <v>55119</v>
      </c>
      <c r="F372" s="12">
        <v>58528</v>
      </c>
      <c r="G372" s="12">
        <v>64559</v>
      </c>
      <c r="H372" s="12">
        <v>79658</v>
      </c>
      <c r="I372" s="12">
        <v>94643</v>
      </c>
      <c r="J372" s="12">
        <v>100707</v>
      </c>
      <c r="K372" s="12">
        <v>101743</v>
      </c>
      <c r="L372" s="12">
        <v>97686</v>
      </c>
      <c r="M372" s="12">
        <v>94368</v>
      </c>
      <c r="N372" s="12">
        <v>89240</v>
      </c>
      <c r="O372" s="12">
        <v>84307</v>
      </c>
      <c r="P372" s="12">
        <v>86617</v>
      </c>
      <c r="Q372" s="12">
        <v>96127</v>
      </c>
      <c r="R372" s="12">
        <v>112755</v>
      </c>
      <c r="S372" s="12">
        <v>123824</v>
      </c>
      <c r="T372" s="12">
        <v>127347</v>
      </c>
      <c r="U372" s="12">
        <v>122772</v>
      </c>
      <c r="V372" s="12">
        <v>114711</v>
      </c>
      <c r="W372" s="12">
        <v>102778</v>
      </c>
      <c r="X372" s="12">
        <v>77687</v>
      </c>
      <c r="Y372" s="12">
        <v>72659</v>
      </c>
      <c r="AA372" s="2">
        <f>IFERROR(INDEX('Holiday Schedule'!$D$3:$D$24,MATCH(A372,'Holiday Schedule'!$C$3:$C$24,0)),0)</f>
        <v>0</v>
      </c>
      <c r="AB372" s="2">
        <f t="shared" si="40"/>
        <v>1</v>
      </c>
      <c r="AC372" s="2">
        <f t="shared" si="41"/>
        <v>0</v>
      </c>
      <c r="AD372" s="5">
        <f t="shared" si="42"/>
        <v>2134902</v>
      </c>
      <c r="AE372" s="5">
        <f t="shared" si="43"/>
        <v>2134902</v>
      </c>
      <c r="AG372" s="2">
        <f t="shared" si="44"/>
        <v>12</v>
      </c>
      <c r="AH372" s="2">
        <f t="shared" si="45"/>
        <v>2024</v>
      </c>
      <c r="AJ372" s="5">
        <f t="shared" si="46"/>
        <v>127347</v>
      </c>
      <c r="AK372" s="2">
        <f t="shared" si="47"/>
        <v>19</v>
      </c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BC372" s="5"/>
      <c r="BD372" s="5"/>
      <c r="BE372" s="5"/>
      <c r="BJ372" s="5"/>
    </row>
    <row r="373" spans="1:62" ht="15.75" x14ac:dyDescent="0.25">
      <c r="A373" s="18">
        <v>45656</v>
      </c>
      <c r="B373" s="12">
        <v>62029</v>
      </c>
      <c r="C373" s="12">
        <v>57775</v>
      </c>
      <c r="D373" s="12">
        <v>56188</v>
      </c>
      <c r="E373" s="12">
        <v>54768</v>
      </c>
      <c r="F373" s="12">
        <v>58765</v>
      </c>
      <c r="G373" s="12">
        <v>65593</v>
      </c>
      <c r="H373" s="12">
        <v>83833</v>
      </c>
      <c r="I373" s="12">
        <v>97699</v>
      </c>
      <c r="J373" s="12">
        <v>99684</v>
      </c>
      <c r="K373" s="12">
        <v>98720</v>
      </c>
      <c r="L373" s="12">
        <v>93916</v>
      </c>
      <c r="M373" s="12">
        <v>90213</v>
      </c>
      <c r="N373" s="12">
        <v>86688</v>
      </c>
      <c r="O373" s="12">
        <v>81759</v>
      </c>
      <c r="P373" s="12">
        <v>84012</v>
      </c>
      <c r="Q373" s="12">
        <v>94347</v>
      </c>
      <c r="R373" s="12">
        <v>110989</v>
      </c>
      <c r="S373" s="12">
        <v>121718</v>
      </c>
      <c r="T373" s="12">
        <v>127999</v>
      </c>
      <c r="U373" s="12">
        <v>123297</v>
      </c>
      <c r="V373" s="12">
        <v>115047</v>
      </c>
      <c r="W373" s="12">
        <v>103996</v>
      </c>
      <c r="X373" s="12">
        <v>76555</v>
      </c>
      <c r="Y373" s="12">
        <v>71980</v>
      </c>
      <c r="AA373" s="2">
        <f>IFERROR(INDEX('Holiday Schedule'!$D$3:$D$24,MATCH(A373,'Holiday Schedule'!$C$3:$C$24,0)),0)</f>
        <v>0</v>
      </c>
      <c r="AB373" s="2">
        <f t="shared" si="40"/>
        <v>2</v>
      </c>
      <c r="AC373" s="2">
        <f t="shared" si="41"/>
        <v>1606639</v>
      </c>
      <c r="AD373" s="5">
        <f t="shared" si="42"/>
        <v>510931</v>
      </c>
      <c r="AE373" s="5">
        <f t="shared" si="43"/>
        <v>2117570</v>
      </c>
      <c r="AG373" s="2">
        <f t="shared" si="44"/>
        <v>12</v>
      </c>
      <c r="AH373" s="2">
        <f t="shared" si="45"/>
        <v>2024</v>
      </c>
      <c r="AJ373" s="5">
        <f t="shared" si="46"/>
        <v>127999</v>
      </c>
      <c r="AK373" s="2">
        <f t="shared" si="47"/>
        <v>19</v>
      </c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BC373" s="5"/>
      <c r="BD373" s="5"/>
      <c r="BE373" s="5"/>
      <c r="BJ373" s="5"/>
    </row>
    <row r="374" spans="1:62" ht="15.75" x14ac:dyDescent="0.25">
      <c r="A374" s="18">
        <v>45657</v>
      </c>
      <c r="B374" s="12">
        <v>62165</v>
      </c>
      <c r="C374" s="12">
        <v>57901</v>
      </c>
      <c r="D374" s="12">
        <v>56311</v>
      </c>
      <c r="E374" s="12">
        <v>54887</v>
      </c>
      <c r="F374" s="12">
        <v>58893</v>
      </c>
      <c r="G374" s="12">
        <v>65736</v>
      </c>
      <c r="H374" s="12">
        <v>84016</v>
      </c>
      <c r="I374" s="12">
        <v>97913</v>
      </c>
      <c r="J374" s="12">
        <v>99902</v>
      </c>
      <c r="K374" s="12">
        <v>98937</v>
      </c>
      <c r="L374" s="12">
        <v>94122</v>
      </c>
      <c r="M374" s="12">
        <v>90411</v>
      </c>
      <c r="N374" s="12">
        <v>86878</v>
      </c>
      <c r="O374" s="12">
        <v>81938</v>
      </c>
      <c r="P374" s="12">
        <v>84196</v>
      </c>
      <c r="Q374" s="12">
        <v>94554</v>
      </c>
      <c r="R374" s="12">
        <v>111232</v>
      </c>
      <c r="S374" s="12">
        <v>121985</v>
      </c>
      <c r="T374" s="12">
        <v>128280</v>
      </c>
      <c r="U374" s="12">
        <v>123567</v>
      </c>
      <c r="V374" s="12">
        <v>115299</v>
      </c>
      <c r="W374" s="12">
        <v>104224</v>
      </c>
      <c r="X374" s="12">
        <v>76723</v>
      </c>
      <c r="Y374" s="12">
        <v>72138</v>
      </c>
      <c r="AA374" s="2">
        <f>IFERROR(INDEX('Holiday Schedule'!$D$3:$D$24,MATCH(A374,'Holiday Schedule'!$C$3:$C$24,0)),0)</f>
        <v>0</v>
      </c>
      <c r="AB374" s="2">
        <f t="shared" si="40"/>
        <v>3</v>
      </c>
      <c r="AC374" s="2">
        <f t="shared" si="41"/>
        <v>1610161</v>
      </c>
      <c r="AD374" s="5">
        <f t="shared" si="42"/>
        <v>512047</v>
      </c>
      <c r="AE374" s="5">
        <f t="shared" si="43"/>
        <v>2122208</v>
      </c>
      <c r="AG374" s="2">
        <f t="shared" si="44"/>
        <v>12</v>
      </c>
      <c r="AH374" s="2">
        <f t="shared" si="45"/>
        <v>2024</v>
      </c>
      <c r="AJ374" s="5">
        <f t="shared" si="46"/>
        <v>128280</v>
      </c>
      <c r="AK374" s="2">
        <f t="shared" si="47"/>
        <v>19</v>
      </c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BC374" s="5"/>
      <c r="BD374" s="5"/>
      <c r="BE374" s="5"/>
      <c r="BJ374" s="5"/>
    </row>
    <row r="375" spans="1:62" ht="15.75" x14ac:dyDescent="0.25">
      <c r="A375" s="18">
        <v>45658</v>
      </c>
      <c r="B375" s="12">
        <v>60756</v>
      </c>
      <c r="C375" s="12">
        <v>57137</v>
      </c>
      <c r="D375" s="12">
        <v>54909</v>
      </c>
      <c r="E375" s="12">
        <v>55187</v>
      </c>
      <c r="F375" s="12">
        <v>57499</v>
      </c>
      <c r="G375" s="12">
        <v>64840</v>
      </c>
      <c r="H375" s="12">
        <v>84099</v>
      </c>
      <c r="I375" s="12">
        <v>95167</v>
      </c>
      <c r="J375" s="12">
        <v>96072</v>
      </c>
      <c r="K375" s="12">
        <v>97532</v>
      </c>
      <c r="L375" s="12">
        <v>94572</v>
      </c>
      <c r="M375" s="12">
        <v>92740</v>
      </c>
      <c r="N375" s="12">
        <v>88393</v>
      </c>
      <c r="O375" s="12">
        <v>85483</v>
      </c>
      <c r="P375" s="12">
        <v>83307</v>
      </c>
      <c r="Q375" s="12">
        <v>90714</v>
      </c>
      <c r="R375" s="12">
        <v>104934</v>
      </c>
      <c r="S375" s="12">
        <v>117639</v>
      </c>
      <c r="T375" s="12">
        <v>117582</v>
      </c>
      <c r="U375" s="12">
        <v>118445</v>
      </c>
      <c r="V375" s="12">
        <v>107391</v>
      </c>
      <c r="W375" s="12">
        <v>90328</v>
      </c>
      <c r="X375" s="12">
        <v>74188</v>
      </c>
      <c r="Y375" s="12">
        <v>64942</v>
      </c>
      <c r="AA375" s="2">
        <f>IFERROR(INDEX('Holiday Schedule'!$D$3:$D$24,MATCH(A375,'Holiday Schedule'!$C$3:$C$24,0)),0)</f>
        <v>1</v>
      </c>
      <c r="AB375" s="2">
        <f t="shared" si="40"/>
        <v>4</v>
      </c>
      <c r="AC375" s="2">
        <f t="shared" si="41"/>
        <v>0</v>
      </c>
      <c r="AD375" s="5">
        <f t="shared" si="42"/>
        <v>2053856</v>
      </c>
      <c r="AE375" s="5">
        <f t="shared" si="43"/>
        <v>2053856</v>
      </c>
      <c r="AG375" s="2">
        <f t="shared" si="44"/>
        <v>1</v>
      </c>
      <c r="AH375" s="2">
        <f t="shared" si="45"/>
        <v>2025</v>
      </c>
      <c r="AJ375" s="5">
        <f t="shared" si="46"/>
        <v>118445</v>
      </c>
      <c r="AK375" s="2">
        <f t="shared" si="47"/>
        <v>20</v>
      </c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BC375" s="5"/>
      <c r="BD375" s="5"/>
      <c r="BE375" s="5"/>
      <c r="BJ375" s="5"/>
    </row>
    <row r="376" spans="1:62" ht="15.75" x14ac:dyDescent="0.25">
      <c r="A376" s="18">
        <v>45659</v>
      </c>
      <c r="B376" s="12">
        <v>60302</v>
      </c>
      <c r="C376" s="12">
        <v>56738</v>
      </c>
      <c r="D376" s="12">
        <v>54395</v>
      </c>
      <c r="E376" s="12">
        <v>55146</v>
      </c>
      <c r="F376" s="12">
        <v>57692</v>
      </c>
      <c r="G376" s="12">
        <v>66640</v>
      </c>
      <c r="H376" s="12">
        <v>89327</v>
      </c>
      <c r="I376" s="12">
        <v>99749</v>
      </c>
      <c r="J376" s="12">
        <v>96138</v>
      </c>
      <c r="K376" s="12">
        <v>93638</v>
      </c>
      <c r="L376" s="12">
        <v>91178</v>
      </c>
      <c r="M376" s="12">
        <v>89448</v>
      </c>
      <c r="N376" s="12">
        <v>84961</v>
      </c>
      <c r="O376" s="12">
        <v>82514</v>
      </c>
      <c r="P376" s="12">
        <v>80220</v>
      </c>
      <c r="Q376" s="12">
        <v>87292</v>
      </c>
      <c r="R376" s="12">
        <v>102193</v>
      </c>
      <c r="S376" s="12">
        <v>114336</v>
      </c>
      <c r="T376" s="12">
        <v>116545</v>
      </c>
      <c r="U376" s="12">
        <v>119546</v>
      </c>
      <c r="V376" s="12">
        <v>107702</v>
      </c>
      <c r="W376" s="12">
        <v>91031</v>
      </c>
      <c r="X376" s="12">
        <v>73727</v>
      </c>
      <c r="Y376" s="12">
        <v>64635</v>
      </c>
      <c r="AA376" s="2">
        <f>IFERROR(INDEX('Holiday Schedule'!$D$3:$D$24,MATCH(A376,'Holiday Schedule'!$C$3:$C$24,0)),0)</f>
        <v>0</v>
      </c>
      <c r="AB376" s="2">
        <f t="shared" si="40"/>
        <v>5</v>
      </c>
      <c r="AC376" s="2">
        <f t="shared" si="41"/>
        <v>1530218</v>
      </c>
      <c r="AD376" s="5">
        <f t="shared" si="42"/>
        <v>504875</v>
      </c>
      <c r="AE376" s="5">
        <f t="shared" si="43"/>
        <v>2035093</v>
      </c>
      <c r="AG376" s="2">
        <f t="shared" si="44"/>
        <v>1</v>
      </c>
      <c r="AH376" s="2">
        <f t="shared" si="45"/>
        <v>2025</v>
      </c>
      <c r="AJ376" s="5">
        <f t="shared" si="46"/>
        <v>119546</v>
      </c>
      <c r="AK376" s="2">
        <f t="shared" si="47"/>
        <v>20</v>
      </c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BC376" s="5"/>
      <c r="BD376" s="5"/>
      <c r="BE376" s="5"/>
      <c r="BJ376" s="5"/>
    </row>
    <row r="377" spans="1:62" ht="15.75" x14ac:dyDescent="0.25">
      <c r="A377" s="18">
        <v>45660</v>
      </c>
      <c r="B377" s="12">
        <v>60369</v>
      </c>
      <c r="C377" s="12">
        <v>56801</v>
      </c>
      <c r="D377" s="12">
        <v>54456</v>
      </c>
      <c r="E377" s="12">
        <v>55208</v>
      </c>
      <c r="F377" s="12">
        <v>57756</v>
      </c>
      <c r="G377" s="12">
        <v>66714</v>
      </c>
      <c r="H377" s="12">
        <v>89427</v>
      </c>
      <c r="I377" s="12">
        <v>99860</v>
      </c>
      <c r="J377" s="12">
        <v>96244</v>
      </c>
      <c r="K377" s="12">
        <v>93742</v>
      </c>
      <c r="L377" s="12">
        <v>91279</v>
      </c>
      <c r="M377" s="12">
        <v>89548</v>
      </c>
      <c r="N377" s="12">
        <v>85055</v>
      </c>
      <c r="O377" s="12">
        <v>82606</v>
      </c>
      <c r="P377" s="12">
        <v>80309</v>
      </c>
      <c r="Q377" s="12">
        <v>87389</v>
      </c>
      <c r="R377" s="12">
        <v>102307</v>
      </c>
      <c r="S377" s="12">
        <v>114463</v>
      </c>
      <c r="T377" s="12">
        <v>116675</v>
      </c>
      <c r="U377" s="12">
        <v>119678</v>
      </c>
      <c r="V377" s="12">
        <v>107821</v>
      </c>
      <c r="W377" s="12">
        <v>91132</v>
      </c>
      <c r="X377" s="12">
        <v>73809</v>
      </c>
      <c r="Y377" s="12">
        <v>64707</v>
      </c>
      <c r="AA377" s="2">
        <f>IFERROR(INDEX('Holiday Schedule'!$D$3:$D$24,MATCH(A377,'Holiday Schedule'!$C$3:$C$24,0)),0)</f>
        <v>0</v>
      </c>
      <c r="AB377" s="2">
        <f t="shared" si="40"/>
        <v>6</v>
      </c>
      <c r="AC377" s="2">
        <f t="shared" si="41"/>
        <v>1531917</v>
      </c>
      <c r="AD377" s="5">
        <f t="shared" si="42"/>
        <v>505438</v>
      </c>
      <c r="AE377" s="5">
        <f t="shared" si="43"/>
        <v>2037355</v>
      </c>
      <c r="AG377" s="2">
        <f t="shared" si="44"/>
        <v>1</v>
      </c>
      <c r="AH377" s="2">
        <f t="shared" si="45"/>
        <v>2025</v>
      </c>
      <c r="AJ377" s="5">
        <f t="shared" si="46"/>
        <v>119678</v>
      </c>
      <c r="AK377" s="2">
        <f t="shared" si="47"/>
        <v>20</v>
      </c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BC377" s="5"/>
      <c r="BD377" s="5"/>
      <c r="BE377" s="5"/>
      <c r="BJ377" s="5"/>
    </row>
    <row r="378" spans="1:62" ht="15.75" x14ac:dyDescent="0.25">
      <c r="A378" s="18">
        <v>45661</v>
      </c>
      <c r="B378" s="12">
        <v>61013</v>
      </c>
      <c r="C378" s="12">
        <v>57379</v>
      </c>
      <c r="D378" s="12">
        <v>55141</v>
      </c>
      <c r="E378" s="12">
        <v>55421</v>
      </c>
      <c r="F378" s="12">
        <v>57742</v>
      </c>
      <c r="G378" s="12">
        <v>65115</v>
      </c>
      <c r="H378" s="12">
        <v>84455</v>
      </c>
      <c r="I378" s="12">
        <v>95570</v>
      </c>
      <c r="J378" s="12">
        <v>96478</v>
      </c>
      <c r="K378" s="12">
        <v>97945</v>
      </c>
      <c r="L378" s="12">
        <v>94972</v>
      </c>
      <c r="M378" s="12">
        <v>93133</v>
      </c>
      <c r="N378" s="12">
        <v>88767</v>
      </c>
      <c r="O378" s="12">
        <v>85845</v>
      </c>
      <c r="P378" s="12">
        <v>83660</v>
      </c>
      <c r="Q378" s="12">
        <v>91098</v>
      </c>
      <c r="R378" s="12">
        <v>105378</v>
      </c>
      <c r="S378" s="12">
        <v>118137</v>
      </c>
      <c r="T378" s="12">
        <v>118080</v>
      </c>
      <c r="U378" s="12">
        <v>118946</v>
      </c>
      <c r="V378" s="12">
        <v>107845</v>
      </c>
      <c r="W378" s="12">
        <v>90711</v>
      </c>
      <c r="X378" s="12">
        <v>74502</v>
      </c>
      <c r="Y378" s="12">
        <v>65217</v>
      </c>
      <c r="AA378" s="2">
        <f>IFERROR(INDEX('Holiday Schedule'!$D$3:$D$24,MATCH(A378,'Holiday Schedule'!$C$3:$C$24,0)),0)</f>
        <v>0</v>
      </c>
      <c r="AB378" s="2">
        <f t="shared" si="40"/>
        <v>7</v>
      </c>
      <c r="AC378" s="2">
        <f t="shared" si="41"/>
        <v>0</v>
      </c>
      <c r="AD378" s="5">
        <f t="shared" si="42"/>
        <v>2062550</v>
      </c>
      <c r="AE378" s="5">
        <f t="shared" si="43"/>
        <v>2062550</v>
      </c>
      <c r="AG378" s="2">
        <f t="shared" si="44"/>
        <v>1</v>
      </c>
      <c r="AH378" s="2">
        <f t="shared" si="45"/>
        <v>2025</v>
      </c>
      <c r="AJ378" s="5">
        <f t="shared" si="46"/>
        <v>118946</v>
      </c>
      <c r="AK378" s="2">
        <f t="shared" si="47"/>
        <v>20</v>
      </c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BC378" s="5"/>
      <c r="BD378" s="5"/>
      <c r="BE378" s="5"/>
      <c r="BJ378" s="5"/>
    </row>
    <row r="379" spans="1:62" ht="15.75" x14ac:dyDescent="0.25">
      <c r="A379" s="18">
        <v>45662</v>
      </c>
      <c r="B379" s="12">
        <v>61007</v>
      </c>
      <c r="C379" s="12">
        <v>57373</v>
      </c>
      <c r="D379" s="12">
        <v>55135</v>
      </c>
      <c r="E379" s="12">
        <v>55415</v>
      </c>
      <c r="F379" s="12">
        <v>57736</v>
      </c>
      <c r="G379" s="12">
        <v>65108</v>
      </c>
      <c r="H379" s="12">
        <v>84446</v>
      </c>
      <c r="I379" s="12">
        <v>95560</v>
      </c>
      <c r="J379" s="12">
        <v>96468</v>
      </c>
      <c r="K379" s="12">
        <v>97934</v>
      </c>
      <c r="L379" s="12">
        <v>94962</v>
      </c>
      <c r="M379" s="12">
        <v>93123</v>
      </c>
      <c r="N379" s="12">
        <v>88758</v>
      </c>
      <c r="O379" s="12">
        <v>85836</v>
      </c>
      <c r="P379" s="12">
        <v>83651</v>
      </c>
      <c r="Q379" s="12">
        <v>91088</v>
      </c>
      <c r="R379" s="12">
        <v>105367</v>
      </c>
      <c r="S379" s="12">
        <v>118124</v>
      </c>
      <c r="T379" s="12">
        <v>118067</v>
      </c>
      <c r="U379" s="12">
        <v>118934</v>
      </c>
      <c r="V379" s="12">
        <v>107834</v>
      </c>
      <c r="W379" s="12">
        <v>90701</v>
      </c>
      <c r="X379" s="12">
        <v>74495</v>
      </c>
      <c r="Y379" s="12">
        <v>65211</v>
      </c>
      <c r="AA379" s="2">
        <f>IFERROR(INDEX('Holiday Schedule'!$D$3:$D$24,MATCH(A379,'Holiday Schedule'!$C$3:$C$24,0)),0)</f>
        <v>0</v>
      </c>
      <c r="AB379" s="2">
        <f t="shared" si="40"/>
        <v>1</v>
      </c>
      <c r="AC379" s="2">
        <f t="shared" si="41"/>
        <v>0</v>
      </c>
      <c r="AD379" s="5">
        <f t="shared" si="42"/>
        <v>2062333</v>
      </c>
      <c r="AE379" s="5">
        <f t="shared" si="43"/>
        <v>2062333</v>
      </c>
      <c r="AG379" s="2">
        <f t="shared" si="44"/>
        <v>1</v>
      </c>
      <c r="AH379" s="2">
        <f t="shared" si="45"/>
        <v>2025</v>
      </c>
      <c r="AJ379" s="5">
        <f t="shared" si="46"/>
        <v>118934</v>
      </c>
      <c r="AK379" s="2">
        <f t="shared" si="47"/>
        <v>20</v>
      </c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BC379" s="5"/>
      <c r="BD379" s="5"/>
      <c r="BE379" s="5"/>
      <c r="BJ379" s="5"/>
    </row>
    <row r="380" spans="1:62" ht="15.75" x14ac:dyDescent="0.25">
      <c r="A380" s="18">
        <v>45663</v>
      </c>
      <c r="B380" s="12">
        <v>60347</v>
      </c>
      <c r="C380" s="12">
        <v>56780</v>
      </c>
      <c r="D380" s="12">
        <v>54436</v>
      </c>
      <c r="E380" s="12">
        <v>55187</v>
      </c>
      <c r="F380" s="12">
        <v>57735</v>
      </c>
      <c r="G380" s="12">
        <v>66690</v>
      </c>
      <c r="H380" s="12">
        <v>89394</v>
      </c>
      <c r="I380" s="12">
        <v>99823</v>
      </c>
      <c r="J380" s="12">
        <v>96209</v>
      </c>
      <c r="K380" s="12">
        <v>93707</v>
      </c>
      <c r="L380" s="12">
        <v>91246</v>
      </c>
      <c r="M380" s="12">
        <v>89515</v>
      </c>
      <c r="N380" s="12">
        <v>85024</v>
      </c>
      <c r="O380" s="12">
        <v>82576</v>
      </c>
      <c r="P380" s="12">
        <v>80280</v>
      </c>
      <c r="Q380" s="12">
        <v>87357</v>
      </c>
      <c r="R380" s="12">
        <v>102269</v>
      </c>
      <c r="S380" s="12">
        <v>114421</v>
      </c>
      <c r="T380" s="12">
        <v>116632</v>
      </c>
      <c r="U380" s="12">
        <v>119635</v>
      </c>
      <c r="V380" s="12">
        <v>107782</v>
      </c>
      <c r="W380" s="12">
        <v>91099</v>
      </c>
      <c r="X380" s="12">
        <v>73782</v>
      </c>
      <c r="Y380" s="12">
        <v>64683</v>
      </c>
      <c r="AA380" s="2">
        <f>IFERROR(INDEX('Holiday Schedule'!$D$3:$D$24,MATCH(A380,'Holiday Schedule'!$C$3:$C$24,0)),0)</f>
        <v>0</v>
      </c>
      <c r="AB380" s="2">
        <f t="shared" si="40"/>
        <v>2</v>
      </c>
      <c r="AC380" s="2">
        <f t="shared" si="41"/>
        <v>1531357</v>
      </c>
      <c r="AD380" s="5">
        <f t="shared" si="42"/>
        <v>505252</v>
      </c>
      <c r="AE380" s="5">
        <f t="shared" si="43"/>
        <v>2036609</v>
      </c>
      <c r="AG380" s="2">
        <f t="shared" si="44"/>
        <v>1</v>
      </c>
      <c r="AH380" s="2">
        <f t="shared" si="45"/>
        <v>2025</v>
      </c>
      <c r="AJ380" s="5">
        <f t="shared" si="46"/>
        <v>119635</v>
      </c>
      <c r="AK380" s="2">
        <f t="shared" si="47"/>
        <v>20</v>
      </c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BC380" s="5"/>
      <c r="BD380" s="5"/>
      <c r="BE380" s="5"/>
      <c r="BJ380" s="5"/>
    </row>
    <row r="381" spans="1:62" ht="15.75" x14ac:dyDescent="0.25">
      <c r="A381" s="18">
        <v>45664</v>
      </c>
      <c r="B381" s="12">
        <v>60507</v>
      </c>
      <c r="C381" s="12">
        <v>56931</v>
      </c>
      <c r="D381" s="12">
        <v>54580</v>
      </c>
      <c r="E381" s="12">
        <v>55334</v>
      </c>
      <c r="F381" s="12">
        <v>57888</v>
      </c>
      <c r="G381" s="12">
        <v>66867</v>
      </c>
      <c r="H381" s="12">
        <v>89631</v>
      </c>
      <c r="I381" s="12">
        <v>100088</v>
      </c>
      <c r="J381" s="12">
        <v>96464</v>
      </c>
      <c r="K381" s="12">
        <v>93956</v>
      </c>
      <c r="L381" s="12">
        <v>91488</v>
      </c>
      <c r="M381" s="12">
        <v>89752</v>
      </c>
      <c r="N381" s="12">
        <v>85249</v>
      </c>
      <c r="O381" s="12">
        <v>82795</v>
      </c>
      <c r="P381" s="12">
        <v>80492</v>
      </c>
      <c r="Q381" s="12">
        <v>87589</v>
      </c>
      <c r="R381" s="12">
        <v>102540</v>
      </c>
      <c r="S381" s="12">
        <v>114724</v>
      </c>
      <c r="T381" s="12">
        <v>116941</v>
      </c>
      <c r="U381" s="12">
        <v>119952</v>
      </c>
      <c r="V381" s="12">
        <v>108068</v>
      </c>
      <c r="W381" s="12">
        <v>91340</v>
      </c>
      <c r="X381" s="12">
        <v>73978</v>
      </c>
      <c r="Y381" s="12">
        <v>64855</v>
      </c>
      <c r="AA381" s="2">
        <f>IFERROR(INDEX('Holiday Schedule'!$D$3:$D$24,MATCH(A381,'Holiday Schedule'!$C$3:$C$24,0)),0)</f>
        <v>0</v>
      </c>
      <c r="AB381" s="2">
        <f t="shared" si="40"/>
        <v>3</v>
      </c>
      <c r="AC381" s="2">
        <f t="shared" si="41"/>
        <v>1535416</v>
      </c>
      <c r="AD381" s="5">
        <f t="shared" si="42"/>
        <v>506593</v>
      </c>
      <c r="AE381" s="5">
        <f t="shared" si="43"/>
        <v>2042009</v>
      </c>
      <c r="AG381" s="2">
        <f t="shared" si="44"/>
        <v>1</v>
      </c>
      <c r="AH381" s="2">
        <f t="shared" si="45"/>
        <v>2025</v>
      </c>
      <c r="AJ381" s="5">
        <f t="shared" si="46"/>
        <v>119952</v>
      </c>
      <c r="AK381" s="2">
        <f t="shared" si="47"/>
        <v>20</v>
      </c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BC381" s="5"/>
      <c r="BD381" s="5"/>
      <c r="BE381" s="5"/>
      <c r="BJ381" s="5"/>
    </row>
    <row r="382" spans="1:62" ht="15.75" x14ac:dyDescent="0.25">
      <c r="A382" s="18">
        <v>45665</v>
      </c>
      <c r="B382" s="12">
        <v>60729</v>
      </c>
      <c r="C382" s="12">
        <v>57140</v>
      </c>
      <c r="D382" s="12">
        <v>54781</v>
      </c>
      <c r="E382" s="12">
        <v>55537</v>
      </c>
      <c r="F382" s="12">
        <v>58101</v>
      </c>
      <c r="G382" s="12">
        <v>67113</v>
      </c>
      <c r="H382" s="12">
        <v>89961</v>
      </c>
      <c r="I382" s="12">
        <v>100456</v>
      </c>
      <c r="J382" s="12">
        <v>96819</v>
      </c>
      <c r="K382" s="12">
        <v>94302</v>
      </c>
      <c r="L382" s="12">
        <v>91824</v>
      </c>
      <c r="M382" s="12">
        <v>90082</v>
      </c>
      <c r="N382" s="12">
        <v>85563</v>
      </c>
      <c r="O382" s="12">
        <v>83099</v>
      </c>
      <c r="P382" s="12">
        <v>80789</v>
      </c>
      <c r="Q382" s="12">
        <v>87911</v>
      </c>
      <c r="R382" s="12">
        <v>102918</v>
      </c>
      <c r="S382" s="12">
        <v>115146</v>
      </c>
      <c r="T382" s="12">
        <v>117371</v>
      </c>
      <c r="U382" s="12">
        <v>120393</v>
      </c>
      <c r="V382" s="12">
        <v>108465</v>
      </c>
      <c r="W382" s="12">
        <v>91676</v>
      </c>
      <c r="X382" s="12">
        <v>74250</v>
      </c>
      <c r="Y382" s="12">
        <v>65094</v>
      </c>
      <c r="AA382" s="2">
        <f>IFERROR(INDEX('Holiday Schedule'!$D$3:$D$24,MATCH(A382,'Holiday Schedule'!$C$3:$C$24,0)),0)</f>
        <v>0</v>
      </c>
      <c r="AB382" s="2">
        <f t="shared" si="40"/>
        <v>4</v>
      </c>
      <c r="AC382" s="2">
        <f t="shared" si="41"/>
        <v>1541064</v>
      </c>
      <c r="AD382" s="5">
        <f t="shared" si="42"/>
        <v>508456</v>
      </c>
      <c r="AE382" s="5">
        <f t="shared" si="43"/>
        <v>2049520</v>
      </c>
      <c r="AG382" s="2">
        <f t="shared" si="44"/>
        <v>1</v>
      </c>
      <c r="AH382" s="2">
        <f t="shared" si="45"/>
        <v>2025</v>
      </c>
      <c r="AJ382" s="5">
        <f t="shared" si="46"/>
        <v>120393</v>
      </c>
      <c r="AK382" s="2">
        <f t="shared" si="47"/>
        <v>20</v>
      </c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BC382" s="5"/>
      <c r="BD382" s="5"/>
      <c r="BE382" s="5"/>
      <c r="BJ382" s="5"/>
    </row>
    <row r="383" spans="1:62" ht="15.75" x14ac:dyDescent="0.25">
      <c r="A383" s="18">
        <v>45666</v>
      </c>
      <c r="B383" s="12">
        <v>61020</v>
      </c>
      <c r="C383" s="12">
        <v>57413</v>
      </c>
      <c r="D383" s="12">
        <v>55043</v>
      </c>
      <c r="E383" s="12">
        <v>55803</v>
      </c>
      <c r="F383" s="12">
        <v>58379</v>
      </c>
      <c r="G383" s="12">
        <v>67434</v>
      </c>
      <c r="H383" s="12">
        <v>90391</v>
      </c>
      <c r="I383" s="12">
        <v>100937</v>
      </c>
      <c r="J383" s="12">
        <v>97282</v>
      </c>
      <c r="K383" s="12">
        <v>94753</v>
      </c>
      <c r="L383" s="12">
        <v>92264</v>
      </c>
      <c r="M383" s="12">
        <v>90513</v>
      </c>
      <c r="N383" s="12">
        <v>85973</v>
      </c>
      <c r="O383" s="12">
        <v>83497</v>
      </c>
      <c r="P383" s="12">
        <v>81175</v>
      </c>
      <c r="Q383" s="12">
        <v>88332</v>
      </c>
      <c r="R383" s="12">
        <v>103410</v>
      </c>
      <c r="S383" s="12">
        <v>115697</v>
      </c>
      <c r="T383" s="12">
        <v>117933</v>
      </c>
      <c r="U383" s="12">
        <v>120969</v>
      </c>
      <c r="V383" s="12">
        <v>108984</v>
      </c>
      <c r="W383" s="12">
        <v>92115</v>
      </c>
      <c r="X383" s="12">
        <v>74605</v>
      </c>
      <c r="Y383" s="12">
        <v>65405</v>
      </c>
      <c r="AA383" s="2">
        <f>IFERROR(INDEX('Holiday Schedule'!$D$3:$D$24,MATCH(A383,'Holiday Schedule'!$C$3:$C$24,0)),0)</f>
        <v>0</v>
      </c>
      <c r="AB383" s="2">
        <f t="shared" si="40"/>
        <v>5</v>
      </c>
      <c r="AC383" s="2">
        <f t="shared" si="41"/>
        <v>1548439</v>
      </c>
      <c r="AD383" s="5">
        <f t="shared" si="42"/>
        <v>510888</v>
      </c>
      <c r="AE383" s="5">
        <f t="shared" si="43"/>
        <v>2059327</v>
      </c>
      <c r="AG383" s="2">
        <f t="shared" si="44"/>
        <v>1</v>
      </c>
      <c r="AH383" s="2">
        <f t="shared" si="45"/>
        <v>2025</v>
      </c>
      <c r="AJ383" s="5">
        <f t="shared" si="46"/>
        <v>120969</v>
      </c>
      <c r="AK383" s="2">
        <f t="shared" si="47"/>
        <v>20</v>
      </c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BC383" s="5"/>
      <c r="BD383" s="5"/>
      <c r="BE383" s="5"/>
      <c r="BJ383" s="5"/>
    </row>
    <row r="384" spans="1:62" ht="15.75" x14ac:dyDescent="0.25">
      <c r="A384" s="18">
        <v>45667</v>
      </c>
      <c r="B384" s="12">
        <v>61197</v>
      </c>
      <c r="C384" s="12">
        <v>57581</v>
      </c>
      <c r="D384" s="12">
        <v>55203</v>
      </c>
      <c r="E384" s="12">
        <v>55965</v>
      </c>
      <c r="F384" s="12">
        <v>58549</v>
      </c>
      <c r="G384" s="12">
        <v>67630</v>
      </c>
      <c r="H384" s="12">
        <v>90654</v>
      </c>
      <c r="I384" s="12">
        <v>101231</v>
      </c>
      <c r="J384" s="12">
        <v>97566</v>
      </c>
      <c r="K384" s="12">
        <v>95029</v>
      </c>
      <c r="L384" s="12">
        <v>92532</v>
      </c>
      <c r="M384" s="12">
        <v>90777</v>
      </c>
      <c r="N384" s="12">
        <v>86223</v>
      </c>
      <c r="O384" s="12">
        <v>83740</v>
      </c>
      <c r="P384" s="12">
        <v>81411</v>
      </c>
      <c r="Q384" s="12">
        <v>88589</v>
      </c>
      <c r="R384" s="12">
        <v>103711</v>
      </c>
      <c r="S384" s="12">
        <v>116034</v>
      </c>
      <c r="T384" s="12">
        <v>118276</v>
      </c>
      <c r="U384" s="12">
        <v>121321</v>
      </c>
      <c r="V384" s="12">
        <v>109301</v>
      </c>
      <c r="W384" s="12">
        <v>92383</v>
      </c>
      <c r="X384" s="12">
        <v>74823</v>
      </c>
      <c r="Y384" s="12">
        <v>65595</v>
      </c>
      <c r="AA384" s="2">
        <f>IFERROR(INDEX('Holiday Schedule'!$D$3:$D$24,MATCH(A384,'Holiday Schedule'!$C$3:$C$24,0)),0)</f>
        <v>0</v>
      </c>
      <c r="AB384" s="2">
        <f t="shared" si="40"/>
        <v>6</v>
      </c>
      <c r="AC384" s="2">
        <f t="shared" si="41"/>
        <v>1552947</v>
      </c>
      <c r="AD384" s="5">
        <f t="shared" si="42"/>
        <v>512374</v>
      </c>
      <c r="AE384" s="5">
        <f t="shared" si="43"/>
        <v>2065321</v>
      </c>
      <c r="AG384" s="2">
        <f t="shared" si="44"/>
        <v>1</v>
      </c>
      <c r="AH384" s="2">
        <f t="shared" si="45"/>
        <v>2025</v>
      </c>
      <c r="AJ384" s="5">
        <f t="shared" si="46"/>
        <v>121321</v>
      </c>
      <c r="AK384" s="2">
        <f t="shared" si="47"/>
        <v>20</v>
      </c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BC384" s="5"/>
      <c r="BD384" s="5"/>
      <c r="BE384" s="5"/>
      <c r="BJ384" s="5"/>
    </row>
    <row r="385" spans="1:62" ht="15.75" x14ac:dyDescent="0.25">
      <c r="A385" s="18">
        <v>45668</v>
      </c>
      <c r="B385" s="12">
        <v>61839</v>
      </c>
      <c r="C385" s="12">
        <v>58156</v>
      </c>
      <c r="D385" s="12">
        <v>55888</v>
      </c>
      <c r="E385" s="12">
        <v>56171</v>
      </c>
      <c r="F385" s="12">
        <v>58524</v>
      </c>
      <c r="G385" s="12">
        <v>65996</v>
      </c>
      <c r="H385" s="12">
        <v>85598</v>
      </c>
      <c r="I385" s="12">
        <v>96863</v>
      </c>
      <c r="J385" s="12">
        <v>97784</v>
      </c>
      <c r="K385" s="12">
        <v>99270</v>
      </c>
      <c r="L385" s="12">
        <v>96258</v>
      </c>
      <c r="M385" s="12">
        <v>94393</v>
      </c>
      <c r="N385" s="12">
        <v>89969</v>
      </c>
      <c r="O385" s="12">
        <v>87007</v>
      </c>
      <c r="P385" s="12">
        <v>84792</v>
      </c>
      <c r="Q385" s="12">
        <v>92331</v>
      </c>
      <c r="R385" s="12">
        <v>106805</v>
      </c>
      <c r="S385" s="12">
        <v>119736</v>
      </c>
      <c r="T385" s="12">
        <v>119678</v>
      </c>
      <c r="U385" s="12">
        <v>120557</v>
      </c>
      <c r="V385" s="12">
        <v>109305</v>
      </c>
      <c r="W385" s="12">
        <v>91939</v>
      </c>
      <c r="X385" s="12">
        <v>75511</v>
      </c>
      <c r="Y385" s="12">
        <v>66100</v>
      </c>
      <c r="AA385" s="2">
        <f>IFERROR(INDEX('Holiday Schedule'!$D$3:$D$24,MATCH(A385,'Holiday Schedule'!$C$3:$C$24,0)),0)</f>
        <v>0</v>
      </c>
      <c r="AB385" s="2">
        <f t="shared" si="40"/>
        <v>7</v>
      </c>
      <c r="AC385" s="2">
        <f t="shared" si="41"/>
        <v>0</v>
      </c>
      <c r="AD385" s="5">
        <f t="shared" si="42"/>
        <v>2090470</v>
      </c>
      <c r="AE385" s="5">
        <f t="shared" si="43"/>
        <v>2090470</v>
      </c>
      <c r="AG385" s="2">
        <f t="shared" si="44"/>
        <v>1</v>
      </c>
      <c r="AH385" s="2">
        <f t="shared" si="45"/>
        <v>2025</v>
      </c>
      <c r="AJ385" s="5">
        <f t="shared" si="46"/>
        <v>120557</v>
      </c>
      <c r="AK385" s="2">
        <f t="shared" si="47"/>
        <v>20</v>
      </c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BC385" s="5"/>
      <c r="BD385" s="5"/>
      <c r="BE385" s="5"/>
      <c r="BJ385" s="5"/>
    </row>
    <row r="386" spans="1:62" ht="15.75" x14ac:dyDescent="0.25">
      <c r="A386" s="18">
        <v>45669</v>
      </c>
      <c r="B386" s="12">
        <v>61824</v>
      </c>
      <c r="C386" s="12">
        <v>58142</v>
      </c>
      <c r="D386" s="12">
        <v>55874</v>
      </c>
      <c r="E386" s="12">
        <v>56158</v>
      </c>
      <c r="F386" s="12">
        <v>58510</v>
      </c>
      <c r="G386" s="12">
        <v>65981</v>
      </c>
      <c r="H386" s="12">
        <v>85578</v>
      </c>
      <c r="I386" s="12">
        <v>96841</v>
      </c>
      <c r="J386" s="12">
        <v>97761</v>
      </c>
      <c r="K386" s="12">
        <v>99247</v>
      </c>
      <c r="L386" s="12">
        <v>96235</v>
      </c>
      <c r="M386" s="12">
        <v>94371</v>
      </c>
      <c r="N386" s="12">
        <v>89947</v>
      </c>
      <c r="O386" s="12">
        <v>86986</v>
      </c>
      <c r="P386" s="12">
        <v>84772</v>
      </c>
      <c r="Q386" s="12">
        <v>92309</v>
      </c>
      <c r="R386" s="12">
        <v>106779</v>
      </c>
      <c r="S386" s="12">
        <v>119707</v>
      </c>
      <c r="T386" s="12">
        <v>119650</v>
      </c>
      <c r="U386" s="12">
        <v>120528</v>
      </c>
      <c r="V386" s="12">
        <v>109279</v>
      </c>
      <c r="W386" s="12">
        <v>91917</v>
      </c>
      <c r="X386" s="12">
        <v>75493</v>
      </c>
      <c r="Y386" s="12">
        <v>66084</v>
      </c>
      <c r="AA386" s="2">
        <f>IFERROR(INDEX('Holiday Schedule'!$D$3:$D$24,MATCH(A386,'Holiday Schedule'!$C$3:$C$24,0)),0)</f>
        <v>0</v>
      </c>
      <c r="AB386" s="2">
        <f t="shared" si="40"/>
        <v>1</v>
      </c>
      <c r="AC386" s="2">
        <f t="shared" si="41"/>
        <v>0</v>
      </c>
      <c r="AD386" s="5">
        <f t="shared" si="42"/>
        <v>2089973</v>
      </c>
      <c r="AE386" s="5">
        <f t="shared" si="43"/>
        <v>2089973</v>
      </c>
      <c r="AG386" s="2">
        <f t="shared" si="44"/>
        <v>1</v>
      </c>
      <c r="AH386" s="2">
        <f t="shared" si="45"/>
        <v>2025</v>
      </c>
      <c r="AJ386" s="5">
        <f t="shared" si="46"/>
        <v>120528</v>
      </c>
      <c r="AK386" s="2">
        <f t="shared" si="47"/>
        <v>20</v>
      </c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BC386" s="5"/>
      <c r="BD386" s="5"/>
      <c r="BE386" s="5"/>
      <c r="BJ386" s="5"/>
    </row>
    <row r="387" spans="1:62" ht="15.75" x14ac:dyDescent="0.25">
      <c r="A387" s="18">
        <v>45670</v>
      </c>
      <c r="B387" s="12">
        <v>61436</v>
      </c>
      <c r="C387" s="12">
        <v>57805</v>
      </c>
      <c r="D387" s="12">
        <v>55418</v>
      </c>
      <c r="E387" s="12">
        <v>56183</v>
      </c>
      <c r="F387" s="12">
        <v>58777</v>
      </c>
      <c r="G387" s="12">
        <v>67893</v>
      </c>
      <c r="H387" s="12">
        <v>91007</v>
      </c>
      <c r="I387" s="12">
        <v>101625</v>
      </c>
      <c r="J387" s="12">
        <v>97945</v>
      </c>
      <c r="K387" s="12">
        <v>95398</v>
      </c>
      <c r="L387" s="12">
        <v>92892</v>
      </c>
      <c r="M387" s="12">
        <v>91130</v>
      </c>
      <c r="N387" s="12">
        <v>86558</v>
      </c>
      <c r="O387" s="12">
        <v>84066</v>
      </c>
      <c r="P387" s="12">
        <v>81728</v>
      </c>
      <c r="Q387" s="12">
        <v>88934</v>
      </c>
      <c r="R387" s="12">
        <v>104114</v>
      </c>
      <c r="S387" s="12">
        <v>116485</v>
      </c>
      <c r="T387" s="12">
        <v>118736</v>
      </c>
      <c r="U387" s="12">
        <v>121793</v>
      </c>
      <c r="V387" s="12">
        <v>109727</v>
      </c>
      <c r="W387" s="12">
        <v>92742</v>
      </c>
      <c r="X387" s="12">
        <v>75114</v>
      </c>
      <c r="Y387" s="12">
        <v>65851</v>
      </c>
      <c r="AA387" s="2">
        <f>IFERROR(INDEX('Holiday Schedule'!$D$3:$D$24,MATCH(A387,'Holiday Schedule'!$C$3:$C$24,0)),0)</f>
        <v>0</v>
      </c>
      <c r="AB387" s="2">
        <f t="shared" si="40"/>
        <v>2</v>
      </c>
      <c r="AC387" s="2">
        <f t="shared" si="41"/>
        <v>1558987</v>
      </c>
      <c r="AD387" s="5">
        <f t="shared" si="42"/>
        <v>514370</v>
      </c>
      <c r="AE387" s="5">
        <f t="shared" si="43"/>
        <v>2073357</v>
      </c>
      <c r="AG387" s="2">
        <f t="shared" si="44"/>
        <v>1</v>
      </c>
      <c r="AH387" s="2">
        <f t="shared" si="45"/>
        <v>2025</v>
      </c>
      <c r="AJ387" s="5">
        <f t="shared" si="46"/>
        <v>121793</v>
      </c>
      <c r="AK387" s="2">
        <f t="shared" si="47"/>
        <v>20</v>
      </c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BC387" s="5"/>
      <c r="BD387" s="5"/>
      <c r="BE387" s="5"/>
      <c r="BJ387" s="5"/>
    </row>
    <row r="388" spans="1:62" ht="15.75" x14ac:dyDescent="0.25">
      <c r="A388" s="18">
        <v>45671</v>
      </c>
      <c r="B388" s="12">
        <v>61591</v>
      </c>
      <c r="C388" s="12">
        <v>57951</v>
      </c>
      <c r="D388" s="12">
        <v>55558</v>
      </c>
      <c r="E388" s="12">
        <v>56325</v>
      </c>
      <c r="F388" s="12">
        <v>58926</v>
      </c>
      <c r="G388" s="12">
        <v>68065</v>
      </c>
      <c r="H388" s="12">
        <v>91237</v>
      </c>
      <c r="I388" s="12">
        <v>101881</v>
      </c>
      <c r="J388" s="12">
        <v>98193</v>
      </c>
      <c r="K388" s="12">
        <v>95639</v>
      </c>
      <c r="L388" s="12">
        <v>93127</v>
      </c>
      <c r="M388" s="12">
        <v>91360</v>
      </c>
      <c r="N388" s="12">
        <v>86777</v>
      </c>
      <c r="O388" s="12">
        <v>84278</v>
      </c>
      <c r="P388" s="12">
        <v>81935</v>
      </c>
      <c r="Q388" s="12">
        <v>89158</v>
      </c>
      <c r="R388" s="12">
        <v>104377</v>
      </c>
      <c r="S388" s="12">
        <v>116780</v>
      </c>
      <c r="T388" s="12">
        <v>119036</v>
      </c>
      <c r="U388" s="12">
        <v>122101</v>
      </c>
      <c r="V388" s="12">
        <v>110004</v>
      </c>
      <c r="W388" s="12">
        <v>92977</v>
      </c>
      <c r="X388" s="12">
        <v>75303</v>
      </c>
      <c r="Y388" s="12">
        <v>66017</v>
      </c>
      <c r="AA388" s="2">
        <f>IFERROR(INDEX('Holiday Schedule'!$D$3:$D$24,MATCH(A388,'Holiday Schedule'!$C$3:$C$24,0)),0)</f>
        <v>0</v>
      </c>
      <c r="AB388" s="2">
        <f t="shared" si="40"/>
        <v>3</v>
      </c>
      <c r="AC388" s="2">
        <f t="shared" si="41"/>
        <v>1562926</v>
      </c>
      <c r="AD388" s="5">
        <f t="shared" si="42"/>
        <v>515670</v>
      </c>
      <c r="AE388" s="5">
        <f t="shared" si="43"/>
        <v>2078596</v>
      </c>
      <c r="AG388" s="2">
        <f t="shared" si="44"/>
        <v>1</v>
      </c>
      <c r="AH388" s="2">
        <f t="shared" si="45"/>
        <v>2025</v>
      </c>
      <c r="AJ388" s="5">
        <f t="shared" si="46"/>
        <v>122101</v>
      </c>
      <c r="AK388" s="2">
        <f t="shared" si="47"/>
        <v>20</v>
      </c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BC388" s="5"/>
      <c r="BD388" s="5"/>
      <c r="BE388" s="5"/>
      <c r="BJ388" s="5"/>
    </row>
    <row r="389" spans="1:62" ht="15.75" x14ac:dyDescent="0.25">
      <c r="A389" s="18">
        <v>45672</v>
      </c>
      <c r="B389" s="12">
        <v>62081</v>
      </c>
      <c r="C389" s="12">
        <v>58412</v>
      </c>
      <c r="D389" s="12">
        <v>56001</v>
      </c>
      <c r="E389" s="12">
        <v>56774</v>
      </c>
      <c r="F389" s="12">
        <v>59395</v>
      </c>
      <c r="G389" s="12">
        <v>68607</v>
      </c>
      <c r="H389" s="12">
        <v>91964</v>
      </c>
      <c r="I389" s="12">
        <v>102693</v>
      </c>
      <c r="J389" s="12">
        <v>98975</v>
      </c>
      <c r="K389" s="12">
        <v>96401</v>
      </c>
      <c r="L389" s="12">
        <v>93869</v>
      </c>
      <c r="M389" s="12">
        <v>92088</v>
      </c>
      <c r="N389" s="12">
        <v>87468</v>
      </c>
      <c r="O389" s="12">
        <v>84950</v>
      </c>
      <c r="P389" s="12">
        <v>82587</v>
      </c>
      <c r="Q389" s="12">
        <v>89869</v>
      </c>
      <c r="R389" s="12">
        <v>105209</v>
      </c>
      <c r="S389" s="12">
        <v>117710</v>
      </c>
      <c r="T389" s="12">
        <v>119985</v>
      </c>
      <c r="U389" s="12">
        <v>123074</v>
      </c>
      <c r="V389" s="12">
        <v>110880</v>
      </c>
      <c r="W389" s="12">
        <v>93718</v>
      </c>
      <c r="X389" s="12">
        <v>75903</v>
      </c>
      <c r="Y389" s="12">
        <v>66543</v>
      </c>
      <c r="AA389" s="2">
        <f>IFERROR(INDEX('Holiday Schedule'!$D$3:$D$24,MATCH(A389,'Holiday Schedule'!$C$3:$C$24,0)),0)</f>
        <v>0</v>
      </c>
      <c r="AB389" s="2">
        <f t="shared" si="40"/>
        <v>4</v>
      </c>
      <c r="AC389" s="2">
        <f t="shared" si="41"/>
        <v>1575379</v>
      </c>
      <c r="AD389" s="5">
        <f t="shared" si="42"/>
        <v>519777</v>
      </c>
      <c r="AE389" s="5">
        <f t="shared" si="43"/>
        <v>2095156</v>
      </c>
      <c r="AG389" s="2">
        <f t="shared" si="44"/>
        <v>1</v>
      </c>
      <c r="AH389" s="2">
        <f t="shared" si="45"/>
        <v>2025</v>
      </c>
      <c r="AJ389" s="5">
        <f t="shared" si="46"/>
        <v>123074</v>
      </c>
      <c r="AK389" s="2">
        <f t="shared" si="47"/>
        <v>20</v>
      </c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BC389" s="5"/>
      <c r="BD389" s="5"/>
      <c r="BE389" s="5"/>
      <c r="BJ389" s="5"/>
    </row>
    <row r="390" spans="1:62" ht="15.75" x14ac:dyDescent="0.25">
      <c r="A390" s="18">
        <v>45673</v>
      </c>
      <c r="B390" s="12">
        <v>62070</v>
      </c>
      <c r="C390" s="12">
        <v>58402</v>
      </c>
      <c r="D390" s="12">
        <v>55991</v>
      </c>
      <c r="E390" s="12">
        <v>56764</v>
      </c>
      <c r="F390" s="12">
        <v>59384</v>
      </c>
      <c r="G390" s="12">
        <v>68595</v>
      </c>
      <c r="H390" s="12">
        <v>91947</v>
      </c>
      <c r="I390" s="12">
        <v>102675</v>
      </c>
      <c r="J390" s="12">
        <v>98957</v>
      </c>
      <c r="K390" s="12">
        <v>96384</v>
      </c>
      <c r="L390" s="12">
        <v>93852</v>
      </c>
      <c r="M390" s="12">
        <v>92072</v>
      </c>
      <c r="N390" s="12">
        <v>87453</v>
      </c>
      <c r="O390" s="12">
        <v>84934</v>
      </c>
      <c r="P390" s="12">
        <v>82573</v>
      </c>
      <c r="Q390" s="12">
        <v>89853</v>
      </c>
      <c r="R390" s="12">
        <v>105190</v>
      </c>
      <c r="S390" s="12">
        <v>117689</v>
      </c>
      <c r="T390" s="12">
        <v>119963</v>
      </c>
      <c r="U390" s="12">
        <v>123052</v>
      </c>
      <c r="V390" s="12">
        <v>110861</v>
      </c>
      <c r="W390" s="12">
        <v>93701</v>
      </c>
      <c r="X390" s="12">
        <v>75890</v>
      </c>
      <c r="Y390" s="12">
        <v>66531</v>
      </c>
      <c r="AA390" s="2">
        <f>IFERROR(INDEX('Holiday Schedule'!$D$3:$D$24,MATCH(A390,'Holiday Schedule'!$C$3:$C$24,0)),0)</f>
        <v>0</v>
      </c>
      <c r="AB390" s="2">
        <f t="shared" si="40"/>
        <v>5</v>
      </c>
      <c r="AC390" s="2">
        <f t="shared" si="41"/>
        <v>1575099</v>
      </c>
      <c r="AD390" s="5">
        <f t="shared" si="42"/>
        <v>519684</v>
      </c>
      <c r="AE390" s="5">
        <f t="shared" si="43"/>
        <v>2094783</v>
      </c>
      <c r="AG390" s="2">
        <f t="shared" si="44"/>
        <v>1</v>
      </c>
      <c r="AH390" s="2">
        <f t="shared" si="45"/>
        <v>2025</v>
      </c>
      <c r="AJ390" s="5">
        <f t="shared" si="46"/>
        <v>123052</v>
      </c>
      <c r="AK390" s="2">
        <f t="shared" si="47"/>
        <v>20</v>
      </c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BC390" s="5"/>
      <c r="BD390" s="5"/>
      <c r="BE390" s="5"/>
      <c r="BJ390" s="5"/>
    </row>
    <row r="391" spans="1:62" ht="15.75" x14ac:dyDescent="0.25">
      <c r="A391" s="18">
        <v>45674</v>
      </c>
      <c r="B391" s="12">
        <v>62327</v>
      </c>
      <c r="C391" s="12">
        <v>58643</v>
      </c>
      <c r="D391" s="12">
        <v>56222</v>
      </c>
      <c r="E391" s="12">
        <v>56998</v>
      </c>
      <c r="F391" s="12">
        <v>59630</v>
      </c>
      <c r="G391" s="12">
        <v>68879</v>
      </c>
      <c r="H391" s="12">
        <v>92328</v>
      </c>
      <c r="I391" s="12">
        <v>103099</v>
      </c>
      <c r="J391" s="12">
        <v>99366</v>
      </c>
      <c r="K391" s="12">
        <v>96783</v>
      </c>
      <c r="L391" s="12">
        <v>94240</v>
      </c>
      <c r="M391" s="12">
        <v>92452</v>
      </c>
      <c r="N391" s="12">
        <v>87814</v>
      </c>
      <c r="O391" s="12">
        <v>85286</v>
      </c>
      <c r="P391" s="12">
        <v>82914</v>
      </c>
      <c r="Q391" s="12">
        <v>90224</v>
      </c>
      <c r="R391" s="12">
        <v>105625</v>
      </c>
      <c r="S391" s="12">
        <v>118176</v>
      </c>
      <c r="T391" s="12">
        <v>120459</v>
      </c>
      <c r="U391" s="12">
        <v>123561</v>
      </c>
      <c r="V391" s="12">
        <v>111319</v>
      </c>
      <c r="W391" s="12">
        <v>94088</v>
      </c>
      <c r="X391" s="12">
        <v>76204</v>
      </c>
      <c r="Y391" s="12">
        <v>66806</v>
      </c>
      <c r="AA391" s="2">
        <f>IFERROR(INDEX('Holiday Schedule'!$D$3:$D$24,MATCH(A391,'Holiday Schedule'!$C$3:$C$24,0)),0)</f>
        <v>0</v>
      </c>
      <c r="AB391" s="2">
        <f t="shared" si="40"/>
        <v>6</v>
      </c>
      <c r="AC391" s="2">
        <f t="shared" si="41"/>
        <v>1581610</v>
      </c>
      <c r="AD391" s="5">
        <f t="shared" si="42"/>
        <v>521833</v>
      </c>
      <c r="AE391" s="5">
        <f t="shared" si="43"/>
        <v>2103443</v>
      </c>
      <c r="AG391" s="2">
        <f t="shared" si="44"/>
        <v>1</v>
      </c>
      <c r="AH391" s="2">
        <f t="shared" si="45"/>
        <v>2025</v>
      </c>
      <c r="AJ391" s="5">
        <f t="shared" si="46"/>
        <v>123561</v>
      </c>
      <c r="AK391" s="2">
        <f t="shared" si="47"/>
        <v>20</v>
      </c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BC391" s="5"/>
      <c r="BD391" s="5"/>
      <c r="BE391" s="5"/>
      <c r="BJ391" s="5"/>
    </row>
    <row r="392" spans="1:62" ht="15.75" x14ac:dyDescent="0.25">
      <c r="A392" s="18">
        <v>45675</v>
      </c>
      <c r="B392" s="12">
        <v>62981</v>
      </c>
      <c r="C392" s="12">
        <v>59230</v>
      </c>
      <c r="D392" s="12">
        <v>56920</v>
      </c>
      <c r="E392" s="12">
        <v>57209</v>
      </c>
      <c r="F392" s="12">
        <v>59605</v>
      </c>
      <c r="G392" s="12">
        <v>67215</v>
      </c>
      <c r="H392" s="12">
        <v>87179</v>
      </c>
      <c r="I392" s="12">
        <v>98652</v>
      </c>
      <c r="J392" s="12">
        <v>99590</v>
      </c>
      <c r="K392" s="12">
        <v>101104</v>
      </c>
      <c r="L392" s="12">
        <v>98036</v>
      </c>
      <c r="M392" s="12">
        <v>96137</v>
      </c>
      <c r="N392" s="12">
        <v>91630</v>
      </c>
      <c r="O392" s="12">
        <v>88614</v>
      </c>
      <c r="P392" s="12">
        <v>86358</v>
      </c>
      <c r="Q392" s="12">
        <v>94036</v>
      </c>
      <c r="R392" s="12">
        <v>108777</v>
      </c>
      <c r="S392" s="12">
        <v>121947</v>
      </c>
      <c r="T392" s="12">
        <v>121888</v>
      </c>
      <c r="U392" s="12">
        <v>122783</v>
      </c>
      <c r="V392" s="12">
        <v>111324</v>
      </c>
      <c r="W392" s="12">
        <v>93637</v>
      </c>
      <c r="X392" s="12">
        <v>76905</v>
      </c>
      <c r="Y392" s="12">
        <v>67321</v>
      </c>
      <c r="AA392" s="2">
        <f>IFERROR(INDEX('Holiday Schedule'!$D$3:$D$24,MATCH(A392,'Holiday Schedule'!$C$3:$C$24,0)),0)</f>
        <v>0</v>
      </c>
      <c r="AB392" s="2">
        <f t="shared" si="40"/>
        <v>7</v>
      </c>
      <c r="AC392" s="2">
        <f t="shared" si="41"/>
        <v>0</v>
      </c>
      <c r="AD392" s="5">
        <f t="shared" si="42"/>
        <v>2129078</v>
      </c>
      <c r="AE392" s="5">
        <f t="shared" si="43"/>
        <v>2129078</v>
      </c>
      <c r="AG392" s="2">
        <f t="shared" si="44"/>
        <v>1</v>
      </c>
      <c r="AH392" s="2">
        <f t="shared" si="45"/>
        <v>2025</v>
      </c>
      <c r="AJ392" s="5">
        <f t="shared" si="46"/>
        <v>122783</v>
      </c>
      <c r="AK392" s="2">
        <f t="shared" si="47"/>
        <v>20</v>
      </c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BC392" s="5"/>
      <c r="BD392" s="5"/>
      <c r="BE392" s="5"/>
      <c r="BJ392" s="5"/>
    </row>
    <row r="393" spans="1:62" ht="15.75" x14ac:dyDescent="0.25">
      <c r="A393" s="18">
        <v>45676</v>
      </c>
      <c r="B393" s="12">
        <v>62956</v>
      </c>
      <c r="C393" s="12">
        <v>59206</v>
      </c>
      <c r="D393" s="12">
        <v>56897</v>
      </c>
      <c r="E393" s="12">
        <v>57186</v>
      </c>
      <c r="F393" s="12">
        <v>59581</v>
      </c>
      <c r="G393" s="12">
        <v>67189</v>
      </c>
      <c r="H393" s="12">
        <v>87145</v>
      </c>
      <c r="I393" s="12">
        <v>98614</v>
      </c>
      <c r="J393" s="12">
        <v>99551</v>
      </c>
      <c r="K393" s="12">
        <v>101064</v>
      </c>
      <c r="L393" s="12">
        <v>97997</v>
      </c>
      <c r="M393" s="12">
        <v>96099</v>
      </c>
      <c r="N393" s="12">
        <v>91594</v>
      </c>
      <c r="O393" s="12">
        <v>88579</v>
      </c>
      <c r="P393" s="12">
        <v>86324</v>
      </c>
      <c r="Q393" s="12">
        <v>93999</v>
      </c>
      <c r="R393" s="12">
        <v>108734</v>
      </c>
      <c r="S393" s="12">
        <v>121899</v>
      </c>
      <c r="T393" s="12">
        <v>121840</v>
      </c>
      <c r="U393" s="12">
        <v>122735</v>
      </c>
      <c r="V393" s="12">
        <v>111280</v>
      </c>
      <c r="W393" s="12">
        <v>93600</v>
      </c>
      <c r="X393" s="12">
        <v>76875</v>
      </c>
      <c r="Y393" s="12">
        <v>67294</v>
      </c>
      <c r="AA393" s="2">
        <f>IFERROR(INDEX('Holiday Schedule'!$D$3:$D$24,MATCH(A393,'Holiday Schedule'!$C$3:$C$24,0)),0)</f>
        <v>0</v>
      </c>
      <c r="AB393" s="2">
        <f t="shared" si="40"/>
        <v>1</v>
      </c>
      <c r="AC393" s="2">
        <f t="shared" si="41"/>
        <v>0</v>
      </c>
      <c r="AD393" s="5">
        <f t="shared" si="42"/>
        <v>2128238</v>
      </c>
      <c r="AE393" s="5">
        <f t="shared" si="43"/>
        <v>2128238</v>
      </c>
      <c r="AG393" s="2">
        <f t="shared" si="44"/>
        <v>1</v>
      </c>
      <c r="AH393" s="2">
        <f t="shared" si="45"/>
        <v>2025</v>
      </c>
      <c r="AJ393" s="5">
        <f t="shared" si="46"/>
        <v>122735</v>
      </c>
      <c r="AK393" s="2">
        <f t="shared" si="47"/>
        <v>20</v>
      </c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BC393" s="5"/>
      <c r="BD393" s="5"/>
      <c r="BE393" s="5"/>
      <c r="BJ393" s="5"/>
    </row>
    <row r="394" spans="1:62" ht="15.75" x14ac:dyDescent="0.25">
      <c r="A394" s="18">
        <v>45677</v>
      </c>
      <c r="B394" s="12">
        <v>62914</v>
      </c>
      <c r="C394" s="12">
        <v>59167</v>
      </c>
      <c r="D394" s="12">
        <v>56860</v>
      </c>
      <c r="E394" s="12">
        <v>57148</v>
      </c>
      <c r="F394" s="12">
        <v>59542</v>
      </c>
      <c r="G394" s="12">
        <v>67144</v>
      </c>
      <c r="H394" s="12">
        <v>87087</v>
      </c>
      <c r="I394" s="12">
        <v>98548</v>
      </c>
      <c r="J394" s="12">
        <v>99485</v>
      </c>
      <c r="K394" s="12">
        <v>100997</v>
      </c>
      <c r="L394" s="12">
        <v>97932</v>
      </c>
      <c r="M394" s="12">
        <v>96035</v>
      </c>
      <c r="N394" s="12">
        <v>91534</v>
      </c>
      <c r="O394" s="12">
        <v>88520</v>
      </c>
      <c r="P394" s="12">
        <v>86267</v>
      </c>
      <c r="Q394" s="12">
        <v>93937</v>
      </c>
      <c r="R394" s="12">
        <v>108663</v>
      </c>
      <c r="S394" s="12">
        <v>121819</v>
      </c>
      <c r="T394" s="12">
        <v>121760</v>
      </c>
      <c r="U394" s="12">
        <v>122654</v>
      </c>
      <c r="V394" s="12">
        <v>111207</v>
      </c>
      <c r="W394" s="12">
        <v>93538</v>
      </c>
      <c r="X394" s="12">
        <v>76824</v>
      </c>
      <c r="Y394" s="12">
        <v>67250</v>
      </c>
      <c r="AA394" s="2">
        <f>IFERROR(INDEX('Holiday Schedule'!$D$3:$D$24,MATCH(A394,'Holiday Schedule'!$C$3:$C$24,0)),0)</f>
        <v>0</v>
      </c>
      <c r="AB394" s="2">
        <f t="shared" ref="AB394:AB457" si="48">WEEKDAY(A394)</f>
        <v>2</v>
      </c>
      <c r="AC394" s="2">
        <f t="shared" ref="AC394:AC457" si="49">IF(AND(AB394&gt;1,AB394&lt;7,AA394&lt;1),SUM(I394:X394),0)</f>
        <v>1609720</v>
      </c>
      <c r="AD394" s="5">
        <f t="shared" ref="AD394:AD457" si="50">AE394-AC394</f>
        <v>517112</v>
      </c>
      <c r="AE394" s="5">
        <f t="shared" ref="AE394:AE457" si="51">SUM(B394:Y394)</f>
        <v>2126832</v>
      </c>
      <c r="AG394" s="2">
        <f t="shared" ref="AG394:AG457" si="52">MONTH(A394)</f>
        <v>1</v>
      </c>
      <c r="AH394" s="2">
        <f t="shared" ref="AH394:AH457" si="53">YEAR(A394)</f>
        <v>2025</v>
      </c>
      <c r="AJ394" s="5">
        <f t="shared" ref="AJ394:AJ457" si="54">MAX(B394:Y394)</f>
        <v>122654</v>
      </c>
      <c r="AK394" s="2">
        <f t="shared" ref="AK394:AK457" si="55">IF(AE394&gt;0,INDEX(B$8:Y$8,MATCH(AJ394,B394:Y394,0)),"")</f>
        <v>20</v>
      </c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BC394" s="5"/>
      <c r="BD394" s="5"/>
      <c r="BE394" s="5"/>
      <c r="BJ394" s="5"/>
    </row>
    <row r="395" spans="1:62" ht="15.75" x14ac:dyDescent="0.25">
      <c r="A395" s="18">
        <v>45678</v>
      </c>
      <c r="B395" s="12">
        <v>62640</v>
      </c>
      <c r="C395" s="12">
        <v>58938</v>
      </c>
      <c r="D395" s="12">
        <v>56505</v>
      </c>
      <c r="E395" s="12">
        <v>57285</v>
      </c>
      <c r="F395" s="12">
        <v>59930</v>
      </c>
      <c r="G395" s="12">
        <v>69225</v>
      </c>
      <c r="H395" s="12">
        <v>92792</v>
      </c>
      <c r="I395" s="12">
        <v>103617</v>
      </c>
      <c r="J395" s="12">
        <v>99866</v>
      </c>
      <c r="K395" s="12">
        <v>97269</v>
      </c>
      <c r="L395" s="12">
        <v>94714</v>
      </c>
      <c r="M395" s="12">
        <v>92917</v>
      </c>
      <c r="N395" s="12">
        <v>88256</v>
      </c>
      <c r="O395" s="12">
        <v>85714</v>
      </c>
      <c r="P395" s="12">
        <v>83331</v>
      </c>
      <c r="Q395" s="12">
        <v>90678</v>
      </c>
      <c r="R395" s="12">
        <v>106156</v>
      </c>
      <c r="S395" s="12">
        <v>118770</v>
      </c>
      <c r="T395" s="12">
        <v>121065</v>
      </c>
      <c r="U395" s="12">
        <v>124182</v>
      </c>
      <c r="V395" s="12">
        <v>111878</v>
      </c>
      <c r="W395" s="12">
        <v>94561</v>
      </c>
      <c r="X395" s="12">
        <v>76587</v>
      </c>
      <c r="Y395" s="12">
        <v>67142</v>
      </c>
      <c r="AA395" s="2">
        <f>IFERROR(INDEX('Holiday Schedule'!$D$3:$D$24,MATCH(A395,'Holiday Schedule'!$C$3:$C$24,0)),0)</f>
        <v>0</v>
      </c>
      <c r="AB395" s="2">
        <f t="shared" si="48"/>
        <v>3</v>
      </c>
      <c r="AC395" s="2">
        <f t="shared" si="49"/>
        <v>1589561</v>
      </c>
      <c r="AD395" s="5">
        <f t="shared" si="50"/>
        <v>524457</v>
      </c>
      <c r="AE395" s="5">
        <f t="shared" si="51"/>
        <v>2114018</v>
      </c>
      <c r="AG395" s="2">
        <f t="shared" si="52"/>
        <v>1</v>
      </c>
      <c r="AH395" s="2">
        <f t="shared" si="53"/>
        <v>2025</v>
      </c>
      <c r="AJ395" s="5">
        <f t="shared" si="54"/>
        <v>124182</v>
      </c>
      <c r="AK395" s="2">
        <f t="shared" si="55"/>
        <v>20</v>
      </c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BC395" s="5"/>
      <c r="BD395" s="5"/>
      <c r="BE395" s="5"/>
      <c r="BJ395" s="5"/>
    </row>
    <row r="396" spans="1:62" ht="15.75" x14ac:dyDescent="0.25">
      <c r="A396" s="18">
        <v>45679</v>
      </c>
      <c r="B396" s="12">
        <v>62966</v>
      </c>
      <c r="C396" s="12">
        <v>59245</v>
      </c>
      <c r="D396" s="12">
        <v>56799</v>
      </c>
      <c r="E396" s="12">
        <v>57583</v>
      </c>
      <c r="F396" s="12">
        <v>60242</v>
      </c>
      <c r="G396" s="12">
        <v>69585</v>
      </c>
      <c r="H396" s="12">
        <v>93274</v>
      </c>
      <c r="I396" s="12">
        <v>104157</v>
      </c>
      <c r="J396" s="12">
        <v>100385</v>
      </c>
      <c r="K396" s="12">
        <v>97775</v>
      </c>
      <c r="L396" s="12">
        <v>95207</v>
      </c>
      <c r="M396" s="12">
        <v>93401</v>
      </c>
      <c r="N396" s="12">
        <v>88715</v>
      </c>
      <c r="O396" s="12">
        <v>86160</v>
      </c>
      <c r="P396" s="12">
        <v>83764</v>
      </c>
      <c r="Q396" s="12">
        <v>91150</v>
      </c>
      <c r="R396" s="12">
        <v>106709</v>
      </c>
      <c r="S396" s="12">
        <v>119388</v>
      </c>
      <c r="T396" s="12">
        <v>121695</v>
      </c>
      <c r="U396" s="12">
        <v>124828</v>
      </c>
      <c r="V396" s="12">
        <v>112461</v>
      </c>
      <c r="W396" s="12">
        <v>95053</v>
      </c>
      <c r="X396" s="12">
        <v>76985</v>
      </c>
      <c r="Y396" s="12">
        <v>67491</v>
      </c>
      <c r="AA396" s="2">
        <f>IFERROR(INDEX('Holiday Schedule'!$D$3:$D$24,MATCH(A396,'Holiday Schedule'!$C$3:$C$24,0)),0)</f>
        <v>0</v>
      </c>
      <c r="AB396" s="2">
        <f t="shared" si="48"/>
        <v>4</v>
      </c>
      <c r="AC396" s="2">
        <f t="shared" si="49"/>
        <v>1597833</v>
      </c>
      <c r="AD396" s="5">
        <f t="shared" si="50"/>
        <v>527185</v>
      </c>
      <c r="AE396" s="5">
        <f t="shared" si="51"/>
        <v>2125018</v>
      </c>
      <c r="AG396" s="2">
        <f t="shared" si="52"/>
        <v>1</v>
      </c>
      <c r="AH396" s="2">
        <f t="shared" si="53"/>
        <v>2025</v>
      </c>
      <c r="AJ396" s="5">
        <f t="shared" si="54"/>
        <v>124828</v>
      </c>
      <c r="AK396" s="2">
        <f t="shared" si="55"/>
        <v>20</v>
      </c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BC396" s="5"/>
      <c r="BD396" s="5"/>
      <c r="BE396" s="5"/>
      <c r="BJ396" s="5"/>
    </row>
    <row r="397" spans="1:62" ht="15.75" x14ac:dyDescent="0.25">
      <c r="A397" s="18">
        <v>45680</v>
      </c>
      <c r="B397" s="12">
        <v>63318</v>
      </c>
      <c r="C397" s="12">
        <v>59576</v>
      </c>
      <c r="D397" s="12">
        <v>57116</v>
      </c>
      <c r="E397" s="12">
        <v>57905</v>
      </c>
      <c r="F397" s="12">
        <v>60578</v>
      </c>
      <c r="G397" s="12">
        <v>69974</v>
      </c>
      <c r="H397" s="12">
        <v>93796</v>
      </c>
      <c r="I397" s="12">
        <v>104739</v>
      </c>
      <c r="J397" s="12">
        <v>100946</v>
      </c>
      <c r="K397" s="12">
        <v>98322</v>
      </c>
      <c r="L397" s="12">
        <v>95739</v>
      </c>
      <c r="M397" s="12">
        <v>93922</v>
      </c>
      <c r="N397" s="12">
        <v>89211</v>
      </c>
      <c r="O397" s="12">
        <v>86642</v>
      </c>
      <c r="P397" s="12">
        <v>84233</v>
      </c>
      <c r="Q397" s="12">
        <v>91659</v>
      </c>
      <c r="R397" s="12">
        <v>107305</v>
      </c>
      <c r="S397" s="12">
        <v>120055</v>
      </c>
      <c r="T397" s="12">
        <v>122375</v>
      </c>
      <c r="U397" s="12">
        <v>125525</v>
      </c>
      <c r="V397" s="12">
        <v>113089</v>
      </c>
      <c r="W397" s="12">
        <v>95584</v>
      </c>
      <c r="X397" s="12">
        <v>77415</v>
      </c>
      <c r="Y397" s="12">
        <v>67869</v>
      </c>
      <c r="AA397" s="2">
        <f>IFERROR(INDEX('Holiday Schedule'!$D$3:$D$24,MATCH(A397,'Holiday Schedule'!$C$3:$C$24,0)),0)</f>
        <v>0</v>
      </c>
      <c r="AB397" s="2">
        <f t="shared" si="48"/>
        <v>5</v>
      </c>
      <c r="AC397" s="2">
        <f t="shared" si="49"/>
        <v>1606761</v>
      </c>
      <c r="AD397" s="5">
        <f t="shared" si="50"/>
        <v>530132</v>
      </c>
      <c r="AE397" s="5">
        <f t="shared" si="51"/>
        <v>2136893</v>
      </c>
      <c r="AG397" s="2">
        <f t="shared" si="52"/>
        <v>1</v>
      </c>
      <c r="AH397" s="2">
        <f t="shared" si="53"/>
        <v>2025</v>
      </c>
      <c r="AJ397" s="5">
        <f t="shared" si="54"/>
        <v>125525</v>
      </c>
      <c r="AK397" s="2">
        <f t="shared" si="55"/>
        <v>20</v>
      </c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BC397" s="5"/>
      <c r="BD397" s="5"/>
      <c r="BE397" s="5"/>
      <c r="BJ397" s="5"/>
    </row>
    <row r="398" spans="1:62" ht="15.75" x14ac:dyDescent="0.25">
      <c r="A398" s="18">
        <v>45681</v>
      </c>
      <c r="B398" s="12">
        <v>63769</v>
      </c>
      <c r="C398" s="12">
        <v>60000</v>
      </c>
      <c r="D398" s="12">
        <v>57523</v>
      </c>
      <c r="E398" s="12">
        <v>58317</v>
      </c>
      <c r="F398" s="12">
        <v>61009</v>
      </c>
      <c r="G398" s="12">
        <v>70472</v>
      </c>
      <c r="H398" s="12">
        <v>94464</v>
      </c>
      <c r="I398" s="12">
        <v>105484</v>
      </c>
      <c r="J398" s="12">
        <v>101665</v>
      </c>
      <c r="K398" s="12">
        <v>99022</v>
      </c>
      <c r="L398" s="12">
        <v>96420</v>
      </c>
      <c r="M398" s="12">
        <v>94591</v>
      </c>
      <c r="N398" s="12">
        <v>89846</v>
      </c>
      <c r="O398" s="12">
        <v>87259</v>
      </c>
      <c r="P398" s="12">
        <v>84832</v>
      </c>
      <c r="Q398" s="12">
        <v>92311</v>
      </c>
      <c r="R398" s="12">
        <v>108069</v>
      </c>
      <c r="S398" s="12">
        <v>120910</v>
      </c>
      <c r="T398" s="12">
        <v>123246</v>
      </c>
      <c r="U398" s="12">
        <v>126419</v>
      </c>
      <c r="V398" s="12">
        <v>113894</v>
      </c>
      <c r="W398" s="12">
        <v>96265</v>
      </c>
      <c r="X398" s="12">
        <v>77967</v>
      </c>
      <c r="Y398" s="12">
        <v>68352</v>
      </c>
      <c r="AA398" s="2">
        <f>IFERROR(INDEX('Holiday Schedule'!$D$3:$D$24,MATCH(A398,'Holiday Schedule'!$C$3:$C$24,0)),0)</f>
        <v>0</v>
      </c>
      <c r="AB398" s="2">
        <f t="shared" si="48"/>
        <v>6</v>
      </c>
      <c r="AC398" s="2">
        <f t="shared" si="49"/>
        <v>1618200</v>
      </c>
      <c r="AD398" s="5">
        <f t="shared" si="50"/>
        <v>533906</v>
      </c>
      <c r="AE398" s="5">
        <f t="shared" si="51"/>
        <v>2152106</v>
      </c>
      <c r="AG398" s="2">
        <f t="shared" si="52"/>
        <v>1</v>
      </c>
      <c r="AH398" s="2">
        <f t="shared" si="53"/>
        <v>2025</v>
      </c>
      <c r="AJ398" s="5">
        <f t="shared" si="54"/>
        <v>126419</v>
      </c>
      <c r="AK398" s="2">
        <f t="shared" si="55"/>
        <v>20</v>
      </c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BC398" s="5"/>
      <c r="BD398" s="5"/>
      <c r="BE398" s="5"/>
      <c r="BJ398" s="5"/>
    </row>
    <row r="399" spans="1:62" ht="15.75" x14ac:dyDescent="0.25">
      <c r="A399" s="18">
        <v>45682</v>
      </c>
      <c r="B399" s="12">
        <v>64426</v>
      </c>
      <c r="C399" s="12">
        <v>60588</v>
      </c>
      <c r="D399" s="12">
        <v>58225</v>
      </c>
      <c r="E399" s="12">
        <v>58521</v>
      </c>
      <c r="F399" s="12">
        <v>60972</v>
      </c>
      <c r="G399" s="12">
        <v>68757</v>
      </c>
      <c r="H399" s="12">
        <v>89179</v>
      </c>
      <c r="I399" s="12">
        <v>100915</v>
      </c>
      <c r="J399" s="12">
        <v>101875</v>
      </c>
      <c r="K399" s="12">
        <v>103423</v>
      </c>
      <c r="L399" s="12">
        <v>100285</v>
      </c>
      <c r="M399" s="12">
        <v>98342</v>
      </c>
      <c r="N399" s="12">
        <v>93732</v>
      </c>
      <c r="O399" s="12">
        <v>90646</v>
      </c>
      <c r="P399" s="12">
        <v>88339</v>
      </c>
      <c r="Q399" s="12">
        <v>96193</v>
      </c>
      <c r="R399" s="12">
        <v>111273</v>
      </c>
      <c r="S399" s="12">
        <v>124745</v>
      </c>
      <c r="T399" s="12">
        <v>124684</v>
      </c>
      <c r="U399" s="12">
        <v>125600</v>
      </c>
      <c r="V399" s="12">
        <v>113878</v>
      </c>
      <c r="W399" s="12">
        <v>95785</v>
      </c>
      <c r="X399" s="12">
        <v>78670</v>
      </c>
      <c r="Y399" s="12">
        <v>68865</v>
      </c>
      <c r="AA399" s="2">
        <f>IFERROR(INDEX('Holiday Schedule'!$D$3:$D$24,MATCH(A399,'Holiday Schedule'!$C$3:$C$24,0)),0)</f>
        <v>0</v>
      </c>
      <c r="AB399" s="2">
        <f t="shared" si="48"/>
        <v>7</v>
      </c>
      <c r="AC399" s="2">
        <f t="shared" si="49"/>
        <v>0</v>
      </c>
      <c r="AD399" s="5">
        <f t="shared" si="50"/>
        <v>2177918</v>
      </c>
      <c r="AE399" s="5">
        <f t="shared" si="51"/>
        <v>2177918</v>
      </c>
      <c r="AG399" s="2">
        <f t="shared" si="52"/>
        <v>1</v>
      </c>
      <c r="AH399" s="2">
        <f t="shared" si="53"/>
        <v>2025</v>
      </c>
      <c r="AJ399" s="5">
        <f t="shared" si="54"/>
        <v>125600</v>
      </c>
      <c r="AK399" s="2">
        <f t="shared" si="55"/>
        <v>20</v>
      </c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BC399" s="5"/>
      <c r="BD399" s="5"/>
      <c r="BE399" s="5"/>
      <c r="BJ399" s="5"/>
    </row>
    <row r="400" spans="1:62" ht="15.75" x14ac:dyDescent="0.25">
      <c r="A400" s="18">
        <v>45683</v>
      </c>
      <c r="B400" s="12">
        <v>64374</v>
      </c>
      <c r="C400" s="12">
        <v>60540</v>
      </c>
      <c r="D400" s="12">
        <v>58179</v>
      </c>
      <c r="E400" s="12">
        <v>58474</v>
      </c>
      <c r="F400" s="12">
        <v>60923</v>
      </c>
      <c r="G400" s="12">
        <v>68702</v>
      </c>
      <c r="H400" s="12">
        <v>89107</v>
      </c>
      <c r="I400" s="12">
        <v>100834</v>
      </c>
      <c r="J400" s="12">
        <v>101793</v>
      </c>
      <c r="K400" s="12">
        <v>103340</v>
      </c>
      <c r="L400" s="12">
        <v>100204</v>
      </c>
      <c r="M400" s="12">
        <v>98263</v>
      </c>
      <c r="N400" s="12">
        <v>93657</v>
      </c>
      <c r="O400" s="12">
        <v>90573</v>
      </c>
      <c r="P400" s="12">
        <v>88268</v>
      </c>
      <c r="Q400" s="12">
        <v>96116</v>
      </c>
      <c r="R400" s="12">
        <v>111183</v>
      </c>
      <c r="S400" s="12">
        <v>124644</v>
      </c>
      <c r="T400" s="12">
        <v>124584</v>
      </c>
      <c r="U400" s="12">
        <v>125499</v>
      </c>
      <c r="V400" s="12">
        <v>113786</v>
      </c>
      <c r="W400" s="12">
        <v>95707</v>
      </c>
      <c r="X400" s="12">
        <v>78606</v>
      </c>
      <c r="Y400" s="12">
        <v>68810</v>
      </c>
      <c r="AA400" s="2">
        <f>IFERROR(INDEX('Holiday Schedule'!$D$3:$D$24,MATCH(A400,'Holiday Schedule'!$C$3:$C$24,0)),0)</f>
        <v>0</v>
      </c>
      <c r="AB400" s="2">
        <f t="shared" si="48"/>
        <v>1</v>
      </c>
      <c r="AC400" s="2">
        <f t="shared" si="49"/>
        <v>0</v>
      </c>
      <c r="AD400" s="5">
        <f t="shared" si="50"/>
        <v>2176166</v>
      </c>
      <c r="AE400" s="5">
        <f t="shared" si="51"/>
        <v>2176166</v>
      </c>
      <c r="AG400" s="2">
        <f t="shared" si="52"/>
        <v>1</v>
      </c>
      <c r="AH400" s="2">
        <f t="shared" si="53"/>
        <v>2025</v>
      </c>
      <c r="AJ400" s="5">
        <f t="shared" si="54"/>
        <v>125499</v>
      </c>
      <c r="AK400" s="2">
        <f t="shared" si="55"/>
        <v>20</v>
      </c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BC400" s="5"/>
      <c r="BD400" s="5"/>
      <c r="BE400" s="5"/>
      <c r="BJ400" s="5"/>
    </row>
    <row r="401" spans="1:62" ht="15.75" x14ac:dyDescent="0.25">
      <c r="A401" s="18">
        <v>45684</v>
      </c>
      <c r="B401" s="12">
        <v>64386</v>
      </c>
      <c r="C401" s="12">
        <v>60581</v>
      </c>
      <c r="D401" s="12">
        <v>58080</v>
      </c>
      <c r="E401" s="12">
        <v>58882</v>
      </c>
      <c r="F401" s="12">
        <v>61600</v>
      </c>
      <c r="G401" s="12">
        <v>71154</v>
      </c>
      <c r="H401" s="12">
        <v>95378</v>
      </c>
      <c r="I401" s="12">
        <v>106506</v>
      </c>
      <c r="J401" s="12">
        <v>102650</v>
      </c>
      <c r="K401" s="12">
        <v>99980</v>
      </c>
      <c r="L401" s="12">
        <v>97354</v>
      </c>
      <c r="M401" s="12">
        <v>95507</v>
      </c>
      <c r="N401" s="12">
        <v>90716</v>
      </c>
      <c r="O401" s="12">
        <v>88104</v>
      </c>
      <c r="P401" s="12">
        <v>85654</v>
      </c>
      <c r="Q401" s="12">
        <v>93205</v>
      </c>
      <c r="R401" s="12">
        <v>109115</v>
      </c>
      <c r="S401" s="12">
        <v>122081</v>
      </c>
      <c r="T401" s="12">
        <v>124439</v>
      </c>
      <c r="U401" s="12">
        <v>127643</v>
      </c>
      <c r="V401" s="12">
        <v>114997</v>
      </c>
      <c r="W401" s="12">
        <v>97197</v>
      </c>
      <c r="X401" s="12">
        <v>78722</v>
      </c>
      <c r="Y401" s="12">
        <v>69014</v>
      </c>
      <c r="AA401" s="2">
        <f>IFERROR(INDEX('Holiday Schedule'!$D$3:$D$24,MATCH(A401,'Holiday Schedule'!$C$3:$C$24,0)),0)</f>
        <v>0</v>
      </c>
      <c r="AB401" s="2">
        <f t="shared" si="48"/>
        <v>2</v>
      </c>
      <c r="AC401" s="2">
        <f t="shared" si="49"/>
        <v>1633870</v>
      </c>
      <c r="AD401" s="5">
        <f t="shared" si="50"/>
        <v>539075</v>
      </c>
      <c r="AE401" s="5">
        <f t="shared" si="51"/>
        <v>2172945</v>
      </c>
      <c r="AG401" s="2">
        <f t="shared" si="52"/>
        <v>1</v>
      </c>
      <c r="AH401" s="2">
        <f t="shared" si="53"/>
        <v>2025</v>
      </c>
      <c r="AJ401" s="5">
        <f t="shared" si="54"/>
        <v>127643</v>
      </c>
      <c r="AK401" s="2">
        <f t="shared" si="55"/>
        <v>20</v>
      </c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BC401" s="5"/>
      <c r="BD401" s="5"/>
      <c r="BE401" s="5"/>
      <c r="BJ401" s="5"/>
    </row>
    <row r="402" spans="1:62" ht="15.75" x14ac:dyDescent="0.25">
      <c r="A402" s="18">
        <v>45685</v>
      </c>
      <c r="B402" s="12">
        <v>64358</v>
      </c>
      <c r="C402" s="12">
        <v>60554</v>
      </c>
      <c r="D402" s="12">
        <v>58054</v>
      </c>
      <c r="E402" s="12">
        <v>58856</v>
      </c>
      <c r="F402" s="12">
        <v>61573</v>
      </c>
      <c r="G402" s="12">
        <v>71123</v>
      </c>
      <c r="H402" s="12">
        <v>95336</v>
      </c>
      <c r="I402" s="12">
        <v>106459</v>
      </c>
      <c r="J402" s="12">
        <v>102604</v>
      </c>
      <c r="K402" s="12">
        <v>99936</v>
      </c>
      <c r="L402" s="12">
        <v>97311</v>
      </c>
      <c r="M402" s="12">
        <v>95465</v>
      </c>
      <c r="N402" s="12">
        <v>90675</v>
      </c>
      <c r="O402" s="12">
        <v>88064</v>
      </c>
      <c r="P402" s="12">
        <v>85616</v>
      </c>
      <c r="Q402" s="12">
        <v>93164</v>
      </c>
      <c r="R402" s="12">
        <v>109067</v>
      </c>
      <c r="S402" s="12">
        <v>122026</v>
      </c>
      <c r="T402" s="12">
        <v>124384</v>
      </c>
      <c r="U402" s="12">
        <v>127587</v>
      </c>
      <c r="V402" s="12">
        <v>114946</v>
      </c>
      <c r="W402" s="12">
        <v>97154</v>
      </c>
      <c r="X402" s="12">
        <v>78687</v>
      </c>
      <c r="Y402" s="12">
        <v>68983</v>
      </c>
      <c r="AA402" s="2">
        <f>IFERROR(INDEX('Holiday Schedule'!$D$3:$D$24,MATCH(A402,'Holiday Schedule'!$C$3:$C$24,0)),0)</f>
        <v>0</v>
      </c>
      <c r="AB402" s="2">
        <f t="shared" si="48"/>
        <v>3</v>
      </c>
      <c r="AC402" s="2">
        <f t="shared" si="49"/>
        <v>1633145</v>
      </c>
      <c r="AD402" s="5">
        <f t="shared" si="50"/>
        <v>538837</v>
      </c>
      <c r="AE402" s="5">
        <f t="shared" si="51"/>
        <v>2171982</v>
      </c>
      <c r="AG402" s="2">
        <f t="shared" si="52"/>
        <v>1</v>
      </c>
      <c r="AH402" s="2">
        <f t="shared" si="53"/>
        <v>2025</v>
      </c>
      <c r="AJ402" s="5">
        <f t="shared" si="54"/>
        <v>127587</v>
      </c>
      <c r="AK402" s="2">
        <f t="shared" si="55"/>
        <v>20</v>
      </c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BC402" s="5"/>
      <c r="BD402" s="5"/>
      <c r="BE402" s="5"/>
      <c r="BJ402" s="5"/>
    </row>
    <row r="403" spans="1:62" ht="15.75" x14ac:dyDescent="0.25">
      <c r="A403" s="18">
        <v>45686</v>
      </c>
      <c r="B403" s="12">
        <v>64647</v>
      </c>
      <c r="C403" s="12">
        <v>60826</v>
      </c>
      <c r="D403" s="12">
        <v>58315</v>
      </c>
      <c r="E403" s="12">
        <v>59120</v>
      </c>
      <c r="F403" s="12">
        <v>61850</v>
      </c>
      <c r="G403" s="12">
        <v>71443</v>
      </c>
      <c r="H403" s="12">
        <v>95765</v>
      </c>
      <c r="I403" s="12">
        <v>106937</v>
      </c>
      <c r="J403" s="12">
        <v>103065</v>
      </c>
      <c r="K403" s="12">
        <v>100385</v>
      </c>
      <c r="L403" s="12">
        <v>97748</v>
      </c>
      <c r="M403" s="12">
        <v>95894</v>
      </c>
      <c r="N403" s="12">
        <v>91083</v>
      </c>
      <c r="O403" s="12">
        <v>88461</v>
      </c>
      <c r="P403" s="12">
        <v>86001</v>
      </c>
      <c r="Q403" s="12">
        <v>93583</v>
      </c>
      <c r="R403" s="12">
        <v>109557</v>
      </c>
      <c r="S403" s="12">
        <v>122575</v>
      </c>
      <c r="T403" s="12">
        <v>124944</v>
      </c>
      <c r="U403" s="12">
        <v>128160</v>
      </c>
      <c r="V403" s="12">
        <v>115463</v>
      </c>
      <c r="W403" s="12">
        <v>97591</v>
      </c>
      <c r="X403" s="12">
        <v>79040</v>
      </c>
      <c r="Y403" s="12">
        <v>69293</v>
      </c>
      <c r="AA403" s="2">
        <f>IFERROR(INDEX('Holiday Schedule'!$D$3:$D$24,MATCH(A403,'Holiday Schedule'!$C$3:$C$24,0)),0)</f>
        <v>0</v>
      </c>
      <c r="AB403" s="2">
        <f t="shared" si="48"/>
        <v>4</v>
      </c>
      <c r="AC403" s="2">
        <f t="shared" si="49"/>
        <v>1640487</v>
      </c>
      <c r="AD403" s="5">
        <f t="shared" si="50"/>
        <v>541259</v>
      </c>
      <c r="AE403" s="5">
        <f t="shared" si="51"/>
        <v>2181746</v>
      </c>
      <c r="AG403" s="2">
        <f t="shared" si="52"/>
        <v>1</v>
      </c>
      <c r="AH403" s="2">
        <f t="shared" si="53"/>
        <v>2025</v>
      </c>
      <c r="AJ403" s="5">
        <f t="shared" si="54"/>
        <v>128160</v>
      </c>
      <c r="AK403" s="2">
        <f t="shared" si="55"/>
        <v>20</v>
      </c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BC403" s="5"/>
      <c r="BD403" s="5"/>
      <c r="BE403" s="5"/>
      <c r="BJ403" s="5"/>
    </row>
    <row r="404" spans="1:62" ht="15.75" x14ac:dyDescent="0.25">
      <c r="A404" s="18">
        <v>45687</v>
      </c>
      <c r="B404" s="12">
        <v>64940</v>
      </c>
      <c r="C404" s="12">
        <v>61102</v>
      </c>
      <c r="D404" s="12">
        <v>58580</v>
      </c>
      <c r="E404" s="12">
        <v>59388</v>
      </c>
      <c r="F404" s="12">
        <v>62130</v>
      </c>
      <c r="G404" s="12">
        <v>71766</v>
      </c>
      <c r="H404" s="12">
        <v>96199</v>
      </c>
      <c r="I404" s="12">
        <v>107422</v>
      </c>
      <c r="J404" s="12">
        <v>103533</v>
      </c>
      <c r="K404" s="12">
        <v>100841</v>
      </c>
      <c r="L404" s="12">
        <v>98192</v>
      </c>
      <c r="M404" s="12">
        <v>96329</v>
      </c>
      <c r="N404" s="12">
        <v>91496</v>
      </c>
      <c r="O404" s="12">
        <v>88862</v>
      </c>
      <c r="P404" s="12">
        <v>86391</v>
      </c>
      <c r="Q404" s="12">
        <v>94007</v>
      </c>
      <c r="R404" s="12">
        <v>110054</v>
      </c>
      <c r="S404" s="12">
        <v>123131</v>
      </c>
      <c r="T404" s="12">
        <v>125510</v>
      </c>
      <c r="U404" s="12">
        <v>128741</v>
      </c>
      <c r="V404" s="12">
        <v>115986</v>
      </c>
      <c r="W404" s="12">
        <v>98033</v>
      </c>
      <c r="X404" s="12">
        <v>79399</v>
      </c>
      <c r="Y404" s="12">
        <v>69607</v>
      </c>
      <c r="AA404" s="2">
        <f>IFERROR(INDEX('Holiday Schedule'!$D$3:$D$24,MATCH(A404,'Holiday Schedule'!$C$3:$C$24,0)),0)</f>
        <v>0</v>
      </c>
      <c r="AB404" s="2">
        <f t="shared" si="48"/>
        <v>5</v>
      </c>
      <c r="AC404" s="2">
        <f t="shared" si="49"/>
        <v>1647927</v>
      </c>
      <c r="AD404" s="5">
        <f t="shared" si="50"/>
        <v>543712</v>
      </c>
      <c r="AE404" s="5">
        <f t="shared" si="51"/>
        <v>2191639</v>
      </c>
      <c r="AG404" s="2">
        <f t="shared" si="52"/>
        <v>1</v>
      </c>
      <c r="AH404" s="2">
        <f t="shared" si="53"/>
        <v>2025</v>
      </c>
      <c r="AJ404" s="5">
        <f t="shared" si="54"/>
        <v>128741</v>
      </c>
      <c r="AK404" s="2">
        <f t="shared" si="55"/>
        <v>20</v>
      </c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BC404" s="5"/>
      <c r="BD404" s="5"/>
      <c r="BE404" s="5"/>
      <c r="BJ404" s="5"/>
    </row>
    <row r="405" spans="1:62" ht="15.75" x14ac:dyDescent="0.25">
      <c r="A405" s="18">
        <v>45688</v>
      </c>
      <c r="B405" s="12">
        <v>64946</v>
      </c>
      <c r="C405" s="12">
        <v>61108</v>
      </c>
      <c r="D405" s="12">
        <v>58585</v>
      </c>
      <c r="E405" s="12">
        <v>59393</v>
      </c>
      <c r="F405" s="12">
        <v>62136</v>
      </c>
      <c r="G405" s="12">
        <v>71773</v>
      </c>
      <c r="H405" s="12">
        <v>96207</v>
      </c>
      <c r="I405" s="12">
        <v>107432</v>
      </c>
      <c r="J405" s="12">
        <v>103542</v>
      </c>
      <c r="K405" s="12">
        <v>100849</v>
      </c>
      <c r="L405" s="12">
        <v>98200</v>
      </c>
      <c r="M405" s="12">
        <v>96337</v>
      </c>
      <c r="N405" s="12">
        <v>91504</v>
      </c>
      <c r="O405" s="12">
        <v>88869</v>
      </c>
      <c r="P405" s="12">
        <v>86398</v>
      </c>
      <c r="Q405" s="12">
        <v>94016</v>
      </c>
      <c r="R405" s="12">
        <v>110064</v>
      </c>
      <c r="S405" s="12">
        <v>123142</v>
      </c>
      <c r="T405" s="12">
        <v>125521</v>
      </c>
      <c r="U405" s="12">
        <v>128753</v>
      </c>
      <c r="V405" s="12">
        <v>115997</v>
      </c>
      <c r="W405" s="12">
        <v>98042</v>
      </c>
      <c r="X405" s="12">
        <v>79406</v>
      </c>
      <c r="Y405" s="12">
        <v>69613</v>
      </c>
      <c r="AA405" s="2">
        <f>IFERROR(INDEX('Holiday Schedule'!$D$3:$D$24,MATCH(A405,'Holiday Schedule'!$C$3:$C$24,0)),0)</f>
        <v>0</v>
      </c>
      <c r="AB405" s="2">
        <f t="shared" si="48"/>
        <v>6</v>
      </c>
      <c r="AC405" s="2">
        <f t="shared" si="49"/>
        <v>1648072</v>
      </c>
      <c r="AD405" s="5">
        <f t="shared" si="50"/>
        <v>543761</v>
      </c>
      <c r="AE405" s="5">
        <f t="shared" si="51"/>
        <v>2191833</v>
      </c>
      <c r="AG405" s="2">
        <f t="shared" si="52"/>
        <v>1</v>
      </c>
      <c r="AH405" s="2">
        <f t="shared" si="53"/>
        <v>2025</v>
      </c>
      <c r="AJ405" s="5">
        <f t="shared" si="54"/>
        <v>128753</v>
      </c>
      <c r="AK405" s="2">
        <f t="shared" si="55"/>
        <v>20</v>
      </c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BC405" s="5"/>
      <c r="BD405" s="5"/>
      <c r="BE405" s="5"/>
      <c r="BJ405" s="5"/>
    </row>
    <row r="406" spans="1:62" ht="15.75" x14ac:dyDescent="0.25">
      <c r="A406" s="18">
        <v>45689</v>
      </c>
      <c r="B406" s="12">
        <v>59066</v>
      </c>
      <c r="C406" s="12">
        <v>56534</v>
      </c>
      <c r="D406" s="12">
        <v>54938</v>
      </c>
      <c r="E406" s="12">
        <v>54731</v>
      </c>
      <c r="F406" s="12">
        <v>58816</v>
      </c>
      <c r="G406" s="12">
        <v>63734</v>
      </c>
      <c r="H406" s="12">
        <v>86399</v>
      </c>
      <c r="I406" s="12">
        <v>95579</v>
      </c>
      <c r="J406" s="12">
        <v>97244</v>
      </c>
      <c r="K406" s="12">
        <v>98068</v>
      </c>
      <c r="L406" s="12">
        <v>95663</v>
      </c>
      <c r="M406" s="12">
        <v>92587</v>
      </c>
      <c r="N406" s="12">
        <v>86005</v>
      </c>
      <c r="O406" s="12">
        <v>83864</v>
      </c>
      <c r="P406" s="12">
        <v>81357</v>
      </c>
      <c r="Q406" s="12">
        <v>88540</v>
      </c>
      <c r="R406" s="12">
        <v>98355</v>
      </c>
      <c r="S406" s="12">
        <v>112704</v>
      </c>
      <c r="T406" s="12">
        <v>119167</v>
      </c>
      <c r="U406" s="12">
        <v>120184</v>
      </c>
      <c r="V406" s="12">
        <v>104660</v>
      </c>
      <c r="W406" s="12">
        <v>86545</v>
      </c>
      <c r="X406" s="12">
        <v>73078</v>
      </c>
      <c r="Y406" s="12">
        <v>64167</v>
      </c>
      <c r="AA406" s="2">
        <f>IFERROR(INDEX('Holiday Schedule'!$D$3:$D$24,MATCH(A406,'Holiday Schedule'!$C$3:$C$24,0)),0)</f>
        <v>0</v>
      </c>
      <c r="AB406" s="2">
        <f t="shared" si="48"/>
        <v>7</v>
      </c>
      <c r="AC406" s="2">
        <f t="shared" si="49"/>
        <v>0</v>
      </c>
      <c r="AD406" s="5">
        <f t="shared" si="50"/>
        <v>2031985</v>
      </c>
      <c r="AE406" s="5">
        <f t="shared" si="51"/>
        <v>2031985</v>
      </c>
      <c r="AG406" s="2">
        <f t="shared" si="52"/>
        <v>2</v>
      </c>
      <c r="AH406" s="2">
        <f t="shared" si="53"/>
        <v>2025</v>
      </c>
      <c r="AJ406" s="5">
        <f t="shared" si="54"/>
        <v>120184</v>
      </c>
      <c r="AK406" s="2">
        <f t="shared" si="55"/>
        <v>20</v>
      </c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BC406" s="5"/>
      <c r="BD406" s="5"/>
      <c r="BE406" s="5"/>
      <c r="BJ406" s="5"/>
    </row>
    <row r="407" spans="1:62" ht="15.75" x14ac:dyDescent="0.25">
      <c r="A407" s="18">
        <v>45690</v>
      </c>
      <c r="B407" s="12">
        <v>59065</v>
      </c>
      <c r="C407" s="12">
        <v>56533</v>
      </c>
      <c r="D407" s="12">
        <v>54937</v>
      </c>
      <c r="E407" s="12">
        <v>54731</v>
      </c>
      <c r="F407" s="12">
        <v>58815</v>
      </c>
      <c r="G407" s="12">
        <v>63734</v>
      </c>
      <c r="H407" s="12">
        <v>86399</v>
      </c>
      <c r="I407" s="12">
        <v>95578</v>
      </c>
      <c r="J407" s="12">
        <v>97243</v>
      </c>
      <c r="K407" s="12">
        <v>98067</v>
      </c>
      <c r="L407" s="12">
        <v>95663</v>
      </c>
      <c r="M407" s="12">
        <v>92586</v>
      </c>
      <c r="N407" s="12">
        <v>86005</v>
      </c>
      <c r="O407" s="12">
        <v>83863</v>
      </c>
      <c r="P407" s="12">
        <v>81357</v>
      </c>
      <c r="Q407" s="12">
        <v>88540</v>
      </c>
      <c r="R407" s="12">
        <v>98354</v>
      </c>
      <c r="S407" s="12">
        <v>112703</v>
      </c>
      <c r="T407" s="12">
        <v>119167</v>
      </c>
      <c r="U407" s="12">
        <v>120183</v>
      </c>
      <c r="V407" s="12">
        <v>104660</v>
      </c>
      <c r="W407" s="12">
        <v>86545</v>
      </c>
      <c r="X407" s="12">
        <v>73078</v>
      </c>
      <c r="Y407" s="12">
        <v>64166</v>
      </c>
      <c r="AA407" s="2">
        <f>IFERROR(INDEX('Holiday Schedule'!$D$3:$D$24,MATCH(A407,'Holiday Schedule'!$C$3:$C$24,0)),0)</f>
        <v>0</v>
      </c>
      <c r="AB407" s="2">
        <f t="shared" si="48"/>
        <v>1</v>
      </c>
      <c r="AC407" s="2">
        <f t="shared" si="49"/>
        <v>0</v>
      </c>
      <c r="AD407" s="5">
        <f t="shared" si="50"/>
        <v>2031972</v>
      </c>
      <c r="AE407" s="5">
        <f t="shared" si="51"/>
        <v>2031972</v>
      </c>
      <c r="AG407" s="2">
        <f t="shared" si="52"/>
        <v>2</v>
      </c>
      <c r="AH407" s="2">
        <f t="shared" si="53"/>
        <v>2025</v>
      </c>
      <c r="AJ407" s="5">
        <f t="shared" si="54"/>
        <v>120183</v>
      </c>
      <c r="AK407" s="2">
        <f t="shared" si="55"/>
        <v>20</v>
      </c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BC407" s="5"/>
      <c r="BD407" s="5"/>
      <c r="BE407" s="5"/>
      <c r="BJ407" s="5"/>
    </row>
    <row r="408" spans="1:62" ht="15.75" x14ac:dyDescent="0.25">
      <c r="A408" s="18">
        <v>45691</v>
      </c>
      <c r="B408" s="12">
        <v>58132</v>
      </c>
      <c r="C408" s="12">
        <v>56166</v>
      </c>
      <c r="D408" s="12">
        <v>54847</v>
      </c>
      <c r="E408" s="12">
        <v>54053</v>
      </c>
      <c r="F408" s="12">
        <v>58972</v>
      </c>
      <c r="G408" s="12">
        <v>65554</v>
      </c>
      <c r="H408" s="12">
        <v>93088</v>
      </c>
      <c r="I408" s="12">
        <v>99693</v>
      </c>
      <c r="J408" s="12">
        <v>96492</v>
      </c>
      <c r="K408" s="12">
        <v>93070</v>
      </c>
      <c r="L408" s="12">
        <v>90738</v>
      </c>
      <c r="M408" s="12">
        <v>88106</v>
      </c>
      <c r="N408" s="12">
        <v>82542</v>
      </c>
      <c r="O408" s="12">
        <v>80769</v>
      </c>
      <c r="P408" s="12">
        <v>78364</v>
      </c>
      <c r="Q408" s="12">
        <v>85127</v>
      </c>
      <c r="R408" s="12">
        <v>95482</v>
      </c>
      <c r="S408" s="12">
        <v>111753</v>
      </c>
      <c r="T408" s="12">
        <v>117296</v>
      </c>
      <c r="U408" s="12">
        <v>121057</v>
      </c>
      <c r="V408" s="12">
        <v>106205</v>
      </c>
      <c r="W408" s="12">
        <v>88578</v>
      </c>
      <c r="X408" s="12">
        <v>72352</v>
      </c>
      <c r="Y408" s="12">
        <v>63813</v>
      </c>
      <c r="AA408" s="2">
        <f>IFERROR(INDEX('Holiday Schedule'!$D$3:$D$24,MATCH(A408,'Holiday Schedule'!$C$3:$C$24,0)),0)</f>
        <v>0</v>
      </c>
      <c r="AB408" s="2">
        <f t="shared" si="48"/>
        <v>2</v>
      </c>
      <c r="AC408" s="2">
        <f t="shared" si="49"/>
        <v>1507624</v>
      </c>
      <c r="AD408" s="5">
        <f t="shared" si="50"/>
        <v>504625</v>
      </c>
      <c r="AE408" s="5">
        <f t="shared" si="51"/>
        <v>2012249</v>
      </c>
      <c r="AG408" s="2">
        <f t="shared" si="52"/>
        <v>2</v>
      </c>
      <c r="AH408" s="2">
        <f t="shared" si="53"/>
        <v>2025</v>
      </c>
      <c r="AJ408" s="5">
        <f t="shared" si="54"/>
        <v>121057</v>
      </c>
      <c r="AK408" s="2">
        <f t="shared" si="55"/>
        <v>20</v>
      </c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BC408" s="5"/>
      <c r="BD408" s="5"/>
      <c r="BE408" s="5"/>
      <c r="BJ408" s="5"/>
    </row>
    <row r="409" spans="1:62" ht="15.75" x14ac:dyDescent="0.25">
      <c r="A409" s="18">
        <v>45692</v>
      </c>
      <c r="B409" s="12">
        <v>58592</v>
      </c>
      <c r="C409" s="12">
        <v>56610</v>
      </c>
      <c r="D409" s="12">
        <v>55281</v>
      </c>
      <c r="E409" s="12">
        <v>54481</v>
      </c>
      <c r="F409" s="12">
        <v>59438</v>
      </c>
      <c r="G409" s="12">
        <v>66072</v>
      </c>
      <c r="H409" s="12">
        <v>93824</v>
      </c>
      <c r="I409" s="12">
        <v>100481</v>
      </c>
      <c r="J409" s="12">
        <v>97255</v>
      </c>
      <c r="K409" s="12">
        <v>93806</v>
      </c>
      <c r="L409" s="12">
        <v>91455</v>
      </c>
      <c r="M409" s="12">
        <v>88803</v>
      </c>
      <c r="N409" s="12">
        <v>83194</v>
      </c>
      <c r="O409" s="12">
        <v>81408</v>
      </c>
      <c r="P409" s="12">
        <v>78983</v>
      </c>
      <c r="Q409" s="12">
        <v>85800</v>
      </c>
      <c r="R409" s="12">
        <v>96237</v>
      </c>
      <c r="S409" s="12">
        <v>112637</v>
      </c>
      <c r="T409" s="12">
        <v>118224</v>
      </c>
      <c r="U409" s="12">
        <v>122014</v>
      </c>
      <c r="V409" s="12">
        <v>107045</v>
      </c>
      <c r="W409" s="12">
        <v>89278</v>
      </c>
      <c r="X409" s="12">
        <v>72925</v>
      </c>
      <c r="Y409" s="12">
        <v>64317</v>
      </c>
      <c r="AA409" s="2">
        <f>IFERROR(INDEX('Holiday Schedule'!$D$3:$D$24,MATCH(A409,'Holiday Schedule'!$C$3:$C$24,0)),0)</f>
        <v>0</v>
      </c>
      <c r="AB409" s="2">
        <f t="shared" si="48"/>
        <v>3</v>
      </c>
      <c r="AC409" s="2">
        <f t="shared" si="49"/>
        <v>1519545</v>
      </c>
      <c r="AD409" s="5">
        <f t="shared" si="50"/>
        <v>508615</v>
      </c>
      <c r="AE409" s="5">
        <f t="shared" si="51"/>
        <v>2028160</v>
      </c>
      <c r="AG409" s="2">
        <f t="shared" si="52"/>
        <v>2</v>
      </c>
      <c r="AH409" s="2">
        <f t="shared" si="53"/>
        <v>2025</v>
      </c>
      <c r="AJ409" s="5">
        <f t="shared" si="54"/>
        <v>122014</v>
      </c>
      <c r="AK409" s="2">
        <f t="shared" si="55"/>
        <v>20</v>
      </c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BC409" s="5"/>
      <c r="BD409" s="5"/>
      <c r="BE409" s="5"/>
      <c r="BJ409" s="5"/>
    </row>
    <row r="410" spans="1:62" ht="15.75" x14ac:dyDescent="0.25">
      <c r="A410" s="18">
        <v>45693</v>
      </c>
      <c r="B410" s="12">
        <v>58595</v>
      </c>
      <c r="C410" s="12">
        <v>56613</v>
      </c>
      <c r="D410" s="12">
        <v>55283</v>
      </c>
      <c r="E410" s="12">
        <v>54484</v>
      </c>
      <c r="F410" s="12">
        <v>59441</v>
      </c>
      <c r="G410" s="12">
        <v>66076</v>
      </c>
      <c r="H410" s="12">
        <v>93829</v>
      </c>
      <c r="I410" s="12">
        <v>100486</v>
      </c>
      <c r="J410" s="12">
        <v>97260</v>
      </c>
      <c r="K410" s="12">
        <v>93811</v>
      </c>
      <c r="L410" s="12">
        <v>91460</v>
      </c>
      <c r="M410" s="12">
        <v>88807</v>
      </c>
      <c r="N410" s="12">
        <v>83199</v>
      </c>
      <c r="O410" s="12">
        <v>81412</v>
      </c>
      <c r="P410" s="12">
        <v>78988</v>
      </c>
      <c r="Q410" s="12">
        <v>85804</v>
      </c>
      <c r="R410" s="12">
        <v>96242</v>
      </c>
      <c r="S410" s="12">
        <v>112642</v>
      </c>
      <c r="T410" s="12">
        <v>118230</v>
      </c>
      <c r="U410" s="12">
        <v>122021</v>
      </c>
      <c r="V410" s="12">
        <v>107050</v>
      </c>
      <c r="W410" s="12">
        <v>89283</v>
      </c>
      <c r="X410" s="12">
        <v>72928</v>
      </c>
      <c r="Y410" s="12">
        <v>64321</v>
      </c>
      <c r="AA410" s="2">
        <f>IFERROR(INDEX('Holiday Schedule'!$D$3:$D$24,MATCH(A410,'Holiday Schedule'!$C$3:$C$24,0)),0)</f>
        <v>0</v>
      </c>
      <c r="AB410" s="2">
        <f t="shared" si="48"/>
        <v>4</v>
      </c>
      <c r="AC410" s="2">
        <f t="shared" si="49"/>
        <v>1519623</v>
      </c>
      <c r="AD410" s="5">
        <f t="shared" si="50"/>
        <v>508642</v>
      </c>
      <c r="AE410" s="5">
        <f t="shared" si="51"/>
        <v>2028265</v>
      </c>
      <c r="AG410" s="2">
        <f t="shared" si="52"/>
        <v>2</v>
      </c>
      <c r="AH410" s="2">
        <f t="shared" si="53"/>
        <v>2025</v>
      </c>
      <c r="AJ410" s="5">
        <f t="shared" si="54"/>
        <v>122021</v>
      </c>
      <c r="AK410" s="2">
        <f t="shared" si="55"/>
        <v>20</v>
      </c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BC410" s="5"/>
      <c r="BD410" s="5"/>
      <c r="BE410" s="5"/>
      <c r="BJ410" s="5"/>
    </row>
    <row r="411" spans="1:62" ht="15.75" x14ac:dyDescent="0.25">
      <c r="A411" s="18">
        <v>45694</v>
      </c>
      <c r="B411" s="12">
        <v>59318</v>
      </c>
      <c r="C411" s="12">
        <v>57311</v>
      </c>
      <c r="D411" s="12">
        <v>55965</v>
      </c>
      <c r="E411" s="12">
        <v>55156</v>
      </c>
      <c r="F411" s="12">
        <v>60175</v>
      </c>
      <c r="G411" s="12">
        <v>66891</v>
      </c>
      <c r="H411" s="12">
        <v>94987</v>
      </c>
      <c r="I411" s="12">
        <v>101726</v>
      </c>
      <c r="J411" s="12">
        <v>98460</v>
      </c>
      <c r="K411" s="12">
        <v>94968</v>
      </c>
      <c r="L411" s="12">
        <v>92589</v>
      </c>
      <c r="M411" s="12">
        <v>89903</v>
      </c>
      <c r="N411" s="12">
        <v>84225</v>
      </c>
      <c r="O411" s="12">
        <v>82416</v>
      </c>
      <c r="P411" s="12">
        <v>79962</v>
      </c>
      <c r="Q411" s="12">
        <v>86863</v>
      </c>
      <c r="R411" s="12">
        <v>97429</v>
      </c>
      <c r="S411" s="12">
        <v>114032</v>
      </c>
      <c r="T411" s="12">
        <v>119689</v>
      </c>
      <c r="U411" s="12">
        <v>123526</v>
      </c>
      <c r="V411" s="12">
        <v>108371</v>
      </c>
      <c r="W411" s="12">
        <v>90384</v>
      </c>
      <c r="X411" s="12">
        <v>73828</v>
      </c>
      <c r="Y411" s="12">
        <v>65114</v>
      </c>
      <c r="AA411" s="2">
        <f>IFERROR(INDEX('Holiday Schedule'!$D$3:$D$24,MATCH(A411,'Holiday Schedule'!$C$3:$C$24,0)),0)</f>
        <v>0</v>
      </c>
      <c r="AB411" s="2">
        <f t="shared" si="48"/>
        <v>5</v>
      </c>
      <c r="AC411" s="2">
        <f t="shared" si="49"/>
        <v>1538371</v>
      </c>
      <c r="AD411" s="5">
        <f t="shared" si="50"/>
        <v>514917</v>
      </c>
      <c r="AE411" s="5">
        <f t="shared" si="51"/>
        <v>2053288</v>
      </c>
      <c r="AG411" s="2">
        <f t="shared" si="52"/>
        <v>2</v>
      </c>
      <c r="AH411" s="2">
        <f t="shared" si="53"/>
        <v>2025</v>
      </c>
      <c r="AJ411" s="5">
        <f t="shared" si="54"/>
        <v>123526</v>
      </c>
      <c r="AK411" s="2">
        <f t="shared" si="55"/>
        <v>20</v>
      </c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BC411" s="5"/>
      <c r="BD411" s="5"/>
      <c r="BE411" s="5"/>
      <c r="BJ411" s="5"/>
    </row>
    <row r="412" spans="1:62" ht="15.75" x14ac:dyDescent="0.25">
      <c r="A412" s="18">
        <v>45695</v>
      </c>
      <c r="B412" s="12">
        <v>59321</v>
      </c>
      <c r="C412" s="12">
        <v>57314</v>
      </c>
      <c r="D412" s="12">
        <v>55969</v>
      </c>
      <c r="E412" s="12">
        <v>55159</v>
      </c>
      <c r="F412" s="12">
        <v>60178</v>
      </c>
      <c r="G412" s="12">
        <v>66895</v>
      </c>
      <c r="H412" s="12">
        <v>94992</v>
      </c>
      <c r="I412" s="12">
        <v>101731</v>
      </c>
      <c r="J412" s="12">
        <v>98465</v>
      </c>
      <c r="K412" s="12">
        <v>94973</v>
      </c>
      <c r="L412" s="12">
        <v>92594</v>
      </c>
      <c r="M412" s="12">
        <v>89908</v>
      </c>
      <c r="N412" s="12">
        <v>84230</v>
      </c>
      <c r="O412" s="12">
        <v>82421</v>
      </c>
      <c r="P412" s="12">
        <v>79966</v>
      </c>
      <c r="Q412" s="12">
        <v>86868</v>
      </c>
      <c r="R412" s="12">
        <v>97434</v>
      </c>
      <c r="S412" s="12">
        <v>114038</v>
      </c>
      <c r="T412" s="12">
        <v>119695</v>
      </c>
      <c r="U412" s="12">
        <v>123533</v>
      </c>
      <c r="V412" s="12">
        <v>108377</v>
      </c>
      <c r="W412" s="12">
        <v>90389</v>
      </c>
      <c r="X412" s="12">
        <v>73832</v>
      </c>
      <c r="Y412" s="12">
        <v>65118</v>
      </c>
      <c r="AA412" s="2">
        <f>IFERROR(INDEX('Holiday Schedule'!$D$3:$D$24,MATCH(A412,'Holiday Schedule'!$C$3:$C$24,0)),0)</f>
        <v>0</v>
      </c>
      <c r="AB412" s="2">
        <f t="shared" si="48"/>
        <v>6</v>
      </c>
      <c r="AC412" s="2">
        <f t="shared" si="49"/>
        <v>1538454</v>
      </c>
      <c r="AD412" s="5">
        <f t="shared" si="50"/>
        <v>514946</v>
      </c>
      <c r="AE412" s="5">
        <f t="shared" si="51"/>
        <v>2053400</v>
      </c>
      <c r="AG412" s="2">
        <f t="shared" si="52"/>
        <v>2</v>
      </c>
      <c r="AH412" s="2">
        <f t="shared" si="53"/>
        <v>2025</v>
      </c>
      <c r="AJ412" s="5">
        <f t="shared" si="54"/>
        <v>123533</v>
      </c>
      <c r="AK412" s="2">
        <f t="shared" si="55"/>
        <v>20</v>
      </c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BC412" s="5"/>
      <c r="BD412" s="5"/>
      <c r="BE412" s="5"/>
      <c r="BJ412" s="5"/>
    </row>
    <row r="413" spans="1:62" ht="15.75" x14ac:dyDescent="0.25">
      <c r="A413" s="18">
        <v>45696</v>
      </c>
      <c r="B413" s="12">
        <v>60298</v>
      </c>
      <c r="C413" s="12">
        <v>57713</v>
      </c>
      <c r="D413" s="12">
        <v>56084</v>
      </c>
      <c r="E413" s="12">
        <v>55873</v>
      </c>
      <c r="F413" s="12">
        <v>60042</v>
      </c>
      <c r="G413" s="12">
        <v>65063</v>
      </c>
      <c r="H413" s="12">
        <v>88202</v>
      </c>
      <c r="I413" s="12">
        <v>97572</v>
      </c>
      <c r="J413" s="12">
        <v>99272</v>
      </c>
      <c r="K413" s="12">
        <v>100113</v>
      </c>
      <c r="L413" s="12">
        <v>97659</v>
      </c>
      <c r="M413" s="12">
        <v>94518</v>
      </c>
      <c r="N413" s="12">
        <v>87800</v>
      </c>
      <c r="O413" s="12">
        <v>85613</v>
      </c>
      <c r="P413" s="12">
        <v>83054</v>
      </c>
      <c r="Q413" s="12">
        <v>90387</v>
      </c>
      <c r="R413" s="12">
        <v>100406</v>
      </c>
      <c r="S413" s="12">
        <v>115055</v>
      </c>
      <c r="T413" s="12">
        <v>121653</v>
      </c>
      <c r="U413" s="12">
        <v>122691</v>
      </c>
      <c r="V413" s="12">
        <v>106843</v>
      </c>
      <c r="W413" s="12">
        <v>88350</v>
      </c>
      <c r="X413" s="12">
        <v>74603</v>
      </c>
      <c r="Y413" s="12">
        <v>65505</v>
      </c>
      <c r="AA413" s="2">
        <f>IFERROR(INDEX('Holiday Schedule'!$D$3:$D$24,MATCH(A413,'Holiday Schedule'!$C$3:$C$24,0)),0)</f>
        <v>0</v>
      </c>
      <c r="AB413" s="2">
        <f t="shared" si="48"/>
        <v>7</v>
      </c>
      <c r="AC413" s="2">
        <f t="shared" si="49"/>
        <v>0</v>
      </c>
      <c r="AD413" s="5">
        <f t="shared" si="50"/>
        <v>2074369</v>
      </c>
      <c r="AE413" s="5">
        <f t="shared" si="51"/>
        <v>2074369</v>
      </c>
      <c r="AG413" s="2">
        <f t="shared" si="52"/>
        <v>2</v>
      </c>
      <c r="AH413" s="2">
        <f t="shared" si="53"/>
        <v>2025</v>
      </c>
      <c r="AJ413" s="5">
        <f t="shared" si="54"/>
        <v>122691</v>
      </c>
      <c r="AK413" s="2">
        <f t="shared" si="55"/>
        <v>20</v>
      </c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BC413" s="5"/>
      <c r="BD413" s="5"/>
      <c r="BE413" s="5"/>
      <c r="BJ413" s="5"/>
    </row>
    <row r="414" spans="1:62" ht="15.75" x14ac:dyDescent="0.25">
      <c r="A414" s="18">
        <v>45697</v>
      </c>
      <c r="B414" s="12">
        <v>60299</v>
      </c>
      <c r="C414" s="12">
        <v>57714</v>
      </c>
      <c r="D414" s="12">
        <v>56084</v>
      </c>
      <c r="E414" s="12">
        <v>55874</v>
      </c>
      <c r="F414" s="12">
        <v>60043</v>
      </c>
      <c r="G414" s="12">
        <v>65064</v>
      </c>
      <c r="H414" s="12">
        <v>88203</v>
      </c>
      <c r="I414" s="12">
        <v>97573</v>
      </c>
      <c r="J414" s="12">
        <v>99273</v>
      </c>
      <c r="K414" s="12">
        <v>100115</v>
      </c>
      <c r="L414" s="12">
        <v>97660</v>
      </c>
      <c r="M414" s="12">
        <v>94519</v>
      </c>
      <c r="N414" s="12">
        <v>87801</v>
      </c>
      <c r="O414" s="12">
        <v>85614</v>
      </c>
      <c r="P414" s="12">
        <v>83055</v>
      </c>
      <c r="Q414" s="12">
        <v>90388</v>
      </c>
      <c r="R414" s="12">
        <v>100408</v>
      </c>
      <c r="S414" s="12">
        <v>115056</v>
      </c>
      <c r="T414" s="12">
        <v>121655</v>
      </c>
      <c r="U414" s="12">
        <v>122692</v>
      </c>
      <c r="V414" s="12">
        <v>106845</v>
      </c>
      <c r="W414" s="12">
        <v>88351</v>
      </c>
      <c r="X414" s="12">
        <v>74603</v>
      </c>
      <c r="Y414" s="12">
        <v>65506</v>
      </c>
      <c r="AA414" s="2">
        <f>IFERROR(INDEX('Holiday Schedule'!$D$3:$D$24,MATCH(A414,'Holiday Schedule'!$C$3:$C$24,0)),0)</f>
        <v>0</v>
      </c>
      <c r="AB414" s="2">
        <f t="shared" si="48"/>
        <v>1</v>
      </c>
      <c r="AC414" s="2">
        <f t="shared" si="49"/>
        <v>0</v>
      </c>
      <c r="AD414" s="5">
        <f t="shared" si="50"/>
        <v>2074395</v>
      </c>
      <c r="AE414" s="5">
        <f t="shared" si="51"/>
        <v>2074395</v>
      </c>
      <c r="AG414" s="2">
        <f t="shared" si="52"/>
        <v>2</v>
      </c>
      <c r="AH414" s="2">
        <f t="shared" si="53"/>
        <v>2025</v>
      </c>
      <c r="AJ414" s="5">
        <f t="shared" si="54"/>
        <v>122692</v>
      </c>
      <c r="AK414" s="2">
        <f t="shared" si="55"/>
        <v>20</v>
      </c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BC414" s="5"/>
      <c r="BD414" s="5"/>
      <c r="BE414" s="5"/>
      <c r="BJ414" s="5"/>
    </row>
    <row r="415" spans="1:62" ht="15.75" x14ac:dyDescent="0.25">
      <c r="A415" s="18">
        <v>45698</v>
      </c>
      <c r="B415" s="12">
        <v>59637</v>
      </c>
      <c r="C415" s="12">
        <v>57619</v>
      </c>
      <c r="D415" s="12">
        <v>56266</v>
      </c>
      <c r="E415" s="12">
        <v>55452</v>
      </c>
      <c r="F415" s="12">
        <v>60498</v>
      </c>
      <c r="G415" s="12">
        <v>67251</v>
      </c>
      <c r="H415" s="12">
        <v>95498</v>
      </c>
      <c r="I415" s="12">
        <v>102273</v>
      </c>
      <c r="J415" s="12">
        <v>98989</v>
      </c>
      <c r="K415" s="12">
        <v>95479</v>
      </c>
      <c r="L415" s="12">
        <v>93086</v>
      </c>
      <c r="M415" s="12">
        <v>90386</v>
      </c>
      <c r="N415" s="12">
        <v>84678</v>
      </c>
      <c r="O415" s="12">
        <v>82860</v>
      </c>
      <c r="P415" s="12">
        <v>80392</v>
      </c>
      <c r="Q415" s="12">
        <v>87330</v>
      </c>
      <c r="R415" s="12">
        <v>97953</v>
      </c>
      <c r="S415" s="12">
        <v>114645</v>
      </c>
      <c r="T415" s="12">
        <v>120332</v>
      </c>
      <c r="U415" s="12">
        <v>124190</v>
      </c>
      <c r="V415" s="12">
        <v>108954</v>
      </c>
      <c r="W415" s="12">
        <v>90870</v>
      </c>
      <c r="X415" s="12">
        <v>74225</v>
      </c>
      <c r="Y415" s="12">
        <v>65464</v>
      </c>
      <c r="AA415" s="2">
        <f>IFERROR(INDEX('Holiday Schedule'!$D$3:$D$24,MATCH(A415,'Holiday Schedule'!$C$3:$C$24,0)),0)</f>
        <v>0</v>
      </c>
      <c r="AB415" s="2">
        <f t="shared" si="48"/>
        <v>2</v>
      </c>
      <c r="AC415" s="2">
        <f t="shared" si="49"/>
        <v>1546642</v>
      </c>
      <c r="AD415" s="5">
        <f t="shared" si="50"/>
        <v>517685</v>
      </c>
      <c r="AE415" s="5">
        <f t="shared" si="51"/>
        <v>2064327</v>
      </c>
      <c r="AG415" s="2">
        <f t="shared" si="52"/>
        <v>2</v>
      </c>
      <c r="AH415" s="2">
        <f t="shared" si="53"/>
        <v>2025</v>
      </c>
      <c r="AJ415" s="5">
        <f t="shared" si="54"/>
        <v>124190</v>
      </c>
      <c r="AK415" s="2">
        <f t="shared" si="55"/>
        <v>20</v>
      </c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BC415" s="5"/>
      <c r="BD415" s="5"/>
      <c r="BE415" s="5"/>
      <c r="BJ415" s="5"/>
    </row>
    <row r="416" spans="1:62" ht="15.75" x14ac:dyDescent="0.25">
      <c r="A416" s="18">
        <v>45699</v>
      </c>
      <c r="B416" s="12">
        <v>59997</v>
      </c>
      <c r="C416" s="12">
        <v>57967</v>
      </c>
      <c r="D416" s="12">
        <v>56606</v>
      </c>
      <c r="E416" s="12">
        <v>55787</v>
      </c>
      <c r="F416" s="12">
        <v>60864</v>
      </c>
      <c r="G416" s="12">
        <v>67657</v>
      </c>
      <c r="H416" s="12">
        <v>96075</v>
      </c>
      <c r="I416" s="12">
        <v>102891</v>
      </c>
      <c r="J416" s="12">
        <v>99587</v>
      </c>
      <c r="K416" s="12">
        <v>96056</v>
      </c>
      <c r="L416" s="12">
        <v>93649</v>
      </c>
      <c r="M416" s="12">
        <v>90933</v>
      </c>
      <c r="N416" s="12">
        <v>85190</v>
      </c>
      <c r="O416" s="12">
        <v>83360</v>
      </c>
      <c r="P416" s="12">
        <v>80878</v>
      </c>
      <c r="Q416" s="12">
        <v>87858</v>
      </c>
      <c r="R416" s="12">
        <v>98545</v>
      </c>
      <c r="S416" s="12">
        <v>115338</v>
      </c>
      <c r="T416" s="12">
        <v>121059</v>
      </c>
      <c r="U416" s="12">
        <v>124941</v>
      </c>
      <c r="V416" s="12">
        <v>109612</v>
      </c>
      <c r="W416" s="12">
        <v>91420</v>
      </c>
      <c r="X416" s="12">
        <v>74674</v>
      </c>
      <c r="Y416" s="12">
        <v>65860</v>
      </c>
      <c r="AA416" s="2">
        <f>IFERROR(INDEX('Holiday Schedule'!$D$3:$D$24,MATCH(A416,'Holiday Schedule'!$C$3:$C$24,0)),0)</f>
        <v>0</v>
      </c>
      <c r="AB416" s="2">
        <f t="shared" si="48"/>
        <v>3</v>
      </c>
      <c r="AC416" s="2">
        <f t="shared" si="49"/>
        <v>1555991</v>
      </c>
      <c r="AD416" s="5">
        <f t="shared" si="50"/>
        <v>520813</v>
      </c>
      <c r="AE416" s="5">
        <f t="shared" si="51"/>
        <v>2076804</v>
      </c>
      <c r="AG416" s="2">
        <f t="shared" si="52"/>
        <v>2</v>
      </c>
      <c r="AH416" s="2">
        <f t="shared" si="53"/>
        <v>2025</v>
      </c>
      <c r="AJ416" s="5">
        <f t="shared" si="54"/>
        <v>124941</v>
      </c>
      <c r="AK416" s="2">
        <f t="shared" si="55"/>
        <v>20</v>
      </c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BC416" s="5"/>
      <c r="BD416" s="5"/>
      <c r="BE416" s="5"/>
      <c r="BJ416" s="5"/>
    </row>
    <row r="417" spans="1:62" ht="15.75" x14ac:dyDescent="0.25">
      <c r="A417" s="18">
        <v>45700</v>
      </c>
      <c r="B417" s="12">
        <v>60294</v>
      </c>
      <c r="C417" s="12">
        <v>58254</v>
      </c>
      <c r="D417" s="12">
        <v>56886</v>
      </c>
      <c r="E417" s="12">
        <v>56063</v>
      </c>
      <c r="F417" s="12">
        <v>61165</v>
      </c>
      <c r="G417" s="12">
        <v>67991</v>
      </c>
      <c r="H417" s="12">
        <v>96549</v>
      </c>
      <c r="I417" s="12">
        <v>103399</v>
      </c>
      <c r="J417" s="12">
        <v>100079</v>
      </c>
      <c r="K417" s="12">
        <v>96531</v>
      </c>
      <c r="L417" s="12">
        <v>94112</v>
      </c>
      <c r="M417" s="12">
        <v>91382</v>
      </c>
      <c r="N417" s="12">
        <v>85611</v>
      </c>
      <c r="O417" s="12">
        <v>83772</v>
      </c>
      <c r="P417" s="12">
        <v>81278</v>
      </c>
      <c r="Q417" s="12">
        <v>88292</v>
      </c>
      <c r="R417" s="12">
        <v>99032</v>
      </c>
      <c r="S417" s="12">
        <v>115908</v>
      </c>
      <c r="T417" s="12">
        <v>121658</v>
      </c>
      <c r="U417" s="12">
        <v>125558</v>
      </c>
      <c r="V417" s="12">
        <v>110154</v>
      </c>
      <c r="W417" s="12">
        <v>91871</v>
      </c>
      <c r="X417" s="12">
        <v>75043</v>
      </c>
      <c r="Y417" s="12">
        <v>66186</v>
      </c>
      <c r="AA417" s="2">
        <f>IFERROR(INDEX('Holiday Schedule'!$D$3:$D$24,MATCH(A417,'Holiday Schedule'!$C$3:$C$24,0)),0)</f>
        <v>0</v>
      </c>
      <c r="AB417" s="2">
        <f t="shared" si="48"/>
        <v>4</v>
      </c>
      <c r="AC417" s="2">
        <f t="shared" si="49"/>
        <v>1563680</v>
      </c>
      <c r="AD417" s="5">
        <f t="shared" si="50"/>
        <v>523388</v>
      </c>
      <c r="AE417" s="5">
        <f t="shared" si="51"/>
        <v>2087068</v>
      </c>
      <c r="AG417" s="2">
        <f t="shared" si="52"/>
        <v>2</v>
      </c>
      <c r="AH417" s="2">
        <f t="shared" si="53"/>
        <v>2025</v>
      </c>
      <c r="AJ417" s="5">
        <f t="shared" si="54"/>
        <v>125558</v>
      </c>
      <c r="AK417" s="2">
        <f t="shared" si="55"/>
        <v>20</v>
      </c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BC417" s="5"/>
      <c r="BD417" s="5"/>
      <c r="BE417" s="5"/>
      <c r="BJ417" s="5"/>
    </row>
    <row r="418" spans="1:62" ht="15.75" x14ac:dyDescent="0.25">
      <c r="A418" s="18">
        <v>45701</v>
      </c>
      <c r="B418" s="12">
        <v>61044</v>
      </c>
      <c r="C418" s="12">
        <v>58979</v>
      </c>
      <c r="D418" s="12">
        <v>57594</v>
      </c>
      <c r="E418" s="12">
        <v>56761</v>
      </c>
      <c r="F418" s="12">
        <v>61926</v>
      </c>
      <c r="G418" s="12">
        <v>68838</v>
      </c>
      <c r="H418" s="12">
        <v>97751</v>
      </c>
      <c r="I418" s="12">
        <v>104686</v>
      </c>
      <c r="J418" s="12">
        <v>101325</v>
      </c>
      <c r="K418" s="12">
        <v>97732</v>
      </c>
      <c r="L418" s="12">
        <v>95283</v>
      </c>
      <c r="M418" s="12">
        <v>92519</v>
      </c>
      <c r="N418" s="12">
        <v>86676</v>
      </c>
      <c r="O418" s="12">
        <v>84815</v>
      </c>
      <c r="P418" s="12">
        <v>82289</v>
      </c>
      <c r="Q418" s="12">
        <v>89391</v>
      </c>
      <c r="R418" s="12">
        <v>100265</v>
      </c>
      <c r="S418" s="12">
        <v>117351</v>
      </c>
      <c r="T418" s="12">
        <v>123172</v>
      </c>
      <c r="U418" s="12">
        <v>127121</v>
      </c>
      <c r="V418" s="12">
        <v>111525</v>
      </c>
      <c r="W418" s="12">
        <v>93015</v>
      </c>
      <c r="X418" s="12">
        <v>75977</v>
      </c>
      <c r="Y418" s="12">
        <v>67009</v>
      </c>
      <c r="AA418" s="2">
        <f>IFERROR(INDEX('Holiday Schedule'!$D$3:$D$24,MATCH(A418,'Holiday Schedule'!$C$3:$C$24,0)),0)</f>
        <v>0</v>
      </c>
      <c r="AB418" s="2">
        <f t="shared" si="48"/>
        <v>5</v>
      </c>
      <c r="AC418" s="2">
        <f t="shared" si="49"/>
        <v>1583142</v>
      </c>
      <c r="AD418" s="5">
        <f t="shared" si="50"/>
        <v>529902</v>
      </c>
      <c r="AE418" s="5">
        <f t="shared" si="51"/>
        <v>2113044</v>
      </c>
      <c r="AG418" s="2">
        <f t="shared" si="52"/>
        <v>2</v>
      </c>
      <c r="AH418" s="2">
        <f t="shared" si="53"/>
        <v>2025</v>
      </c>
      <c r="AJ418" s="5">
        <f t="shared" si="54"/>
        <v>127121</v>
      </c>
      <c r="AK418" s="2">
        <f t="shared" si="55"/>
        <v>20</v>
      </c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BC418" s="5"/>
      <c r="BD418" s="5"/>
      <c r="BE418" s="5"/>
      <c r="BJ418" s="5"/>
    </row>
    <row r="419" spans="1:62" ht="15.75" x14ac:dyDescent="0.25">
      <c r="A419" s="18">
        <v>45702</v>
      </c>
      <c r="B419" s="12">
        <v>61047</v>
      </c>
      <c r="C419" s="12">
        <v>58982</v>
      </c>
      <c r="D419" s="12">
        <v>57597</v>
      </c>
      <c r="E419" s="12">
        <v>56763</v>
      </c>
      <c r="F419" s="12">
        <v>61929</v>
      </c>
      <c r="G419" s="12">
        <v>68841</v>
      </c>
      <c r="H419" s="12">
        <v>97755</v>
      </c>
      <c r="I419" s="12">
        <v>104691</v>
      </c>
      <c r="J419" s="12">
        <v>101329</v>
      </c>
      <c r="K419" s="12">
        <v>97736</v>
      </c>
      <c r="L419" s="12">
        <v>95287</v>
      </c>
      <c r="M419" s="12">
        <v>92523</v>
      </c>
      <c r="N419" s="12">
        <v>86680</v>
      </c>
      <c r="O419" s="12">
        <v>84819</v>
      </c>
      <c r="P419" s="12">
        <v>82293</v>
      </c>
      <c r="Q419" s="12">
        <v>89395</v>
      </c>
      <c r="R419" s="12">
        <v>100269</v>
      </c>
      <c r="S419" s="12">
        <v>117356</v>
      </c>
      <c r="T419" s="12">
        <v>123177</v>
      </c>
      <c r="U419" s="12">
        <v>127127</v>
      </c>
      <c r="V419" s="12">
        <v>111530</v>
      </c>
      <c r="W419" s="12">
        <v>93019</v>
      </c>
      <c r="X419" s="12">
        <v>75980</v>
      </c>
      <c r="Y419" s="12">
        <v>67012</v>
      </c>
      <c r="AA419" s="2">
        <f>IFERROR(INDEX('Holiday Schedule'!$D$3:$D$24,MATCH(A419,'Holiday Schedule'!$C$3:$C$24,0)),0)</f>
        <v>0</v>
      </c>
      <c r="AB419" s="2">
        <f t="shared" si="48"/>
        <v>6</v>
      </c>
      <c r="AC419" s="2">
        <f t="shared" si="49"/>
        <v>1583211</v>
      </c>
      <c r="AD419" s="5">
        <f t="shared" si="50"/>
        <v>529926</v>
      </c>
      <c r="AE419" s="5">
        <f t="shared" si="51"/>
        <v>2113137</v>
      </c>
      <c r="AG419" s="2">
        <f t="shared" si="52"/>
        <v>2</v>
      </c>
      <c r="AH419" s="2">
        <f t="shared" si="53"/>
        <v>2025</v>
      </c>
      <c r="AJ419" s="5">
        <f t="shared" si="54"/>
        <v>127127</v>
      </c>
      <c r="AK419" s="2">
        <f t="shared" si="55"/>
        <v>20</v>
      </c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BC419" s="5"/>
      <c r="BD419" s="5"/>
      <c r="BE419" s="5"/>
      <c r="BJ419" s="5"/>
    </row>
    <row r="420" spans="1:62" ht="15.75" x14ac:dyDescent="0.25">
      <c r="A420" s="18">
        <v>45703</v>
      </c>
      <c r="B420" s="12">
        <v>62051</v>
      </c>
      <c r="C420" s="12">
        <v>59391</v>
      </c>
      <c r="D420" s="12">
        <v>57714</v>
      </c>
      <c r="E420" s="12">
        <v>57498</v>
      </c>
      <c r="F420" s="12">
        <v>61788</v>
      </c>
      <c r="G420" s="12">
        <v>66955</v>
      </c>
      <c r="H420" s="12">
        <v>90766</v>
      </c>
      <c r="I420" s="12">
        <v>100409</v>
      </c>
      <c r="J420" s="12">
        <v>102159</v>
      </c>
      <c r="K420" s="12">
        <v>103024</v>
      </c>
      <c r="L420" s="12">
        <v>100499</v>
      </c>
      <c r="M420" s="12">
        <v>97266</v>
      </c>
      <c r="N420" s="12">
        <v>90353</v>
      </c>
      <c r="O420" s="12">
        <v>88103</v>
      </c>
      <c r="P420" s="12">
        <v>85469</v>
      </c>
      <c r="Q420" s="12">
        <v>93015</v>
      </c>
      <c r="R420" s="12">
        <v>103326</v>
      </c>
      <c r="S420" s="12">
        <v>118400</v>
      </c>
      <c r="T420" s="12">
        <v>125191</v>
      </c>
      <c r="U420" s="12">
        <v>126259</v>
      </c>
      <c r="V420" s="12">
        <v>109950</v>
      </c>
      <c r="W420" s="12">
        <v>90919</v>
      </c>
      <c r="X420" s="12">
        <v>76772</v>
      </c>
      <c r="Y420" s="12">
        <v>67410</v>
      </c>
      <c r="AA420" s="2">
        <f>IFERROR(INDEX('Holiday Schedule'!$D$3:$D$24,MATCH(A420,'Holiday Schedule'!$C$3:$C$24,0)),0)</f>
        <v>0</v>
      </c>
      <c r="AB420" s="2">
        <f t="shared" si="48"/>
        <v>7</v>
      </c>
      <c r="AC420" s="2">
        <f t="shared" si="49"/>
        <v>0</v>
      </c>
      <c r="AD420" s="5">
        <f t="shared" si="50"/>
        <v>2134687</v>
      </c>
      <c r="AE420" s="5">
        <f t="shared" si="51"/>
        <v>2134687</v>
      </c>
      <c r="AG420" s="2">
        <f t="shared" si="52"/>
        <v>2</v>
      </c>
      <c r="AH420" s="2">
        <f t="shared" si="53"/>
        <v>2025</v>
      </c>
      <c r="AJ420" s="5">
        <f t="shared" si="54"/>
        <v>126259</v>
      </c>
      <c r="AK420" s="2">
        <f t="shared" si="55"/>
        <v>20</v>
      </c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BC420" s="5"/>
      <c r="BD420" s="5"/>
      <c r="BE420" s="5"/>
      <c r="BJ420" s="5"/>
    </row>
    <row r="421" spans="1:62" ht="15.75" x14ac:dyDescent="0.25">
      <c r="A421" s="18">
        <v>45704</v>
      </c>
      <c r="B421" s="12">
        <v>62053</v>
      </c>
      <c r="C421" s="12">
        <v>59393</v>
      </c>
      <c r="D421" s="12">
        <v>57716</v>
      </c>
      <c r="E421" s="12">
        <v>57500</v>
      </c>
      <c r="F421" s="12">
        <v>61790</v>
      </c>
      <c r="G421" s="12">
        <v>66958</v>
      </c>
      <c r="H421" s="12">
        <v>90769</v>
      </c>
      <c r="I421" s="12">
        <v>100413</v>
      </c>
      <c r="J421" s="12">
        <v>102162</v>
      </c>
      <c r="K421" s="12">
        <v>103028</v>
      </c>
      <c r="L421" s="12">
        <v>100502</v>
      </c>
      <c r="M421" s="12">
        <v>97270</v>
      </c>
      <c r="N421" s="12">
        <v>90356</v>
      </c>
      <c r="O421" s="12">
        <v>88106</v>
      </c>
      <c r="P421" s="12">
        <v>85472</v>
      </c>
      <c r="Q421" s="12">
        <v>93018</v>
      </c>
      <c r="R421" s="12">
        <v>103330</v>
      </c>
      <c r="S421" s="12">
        <v>118404</v>
      </c>
      <c r="T421" s="12">
        <v>125195</v>
      </c>
      <c r="U421" s="12">
        <v>126263</v>
      </c>
      <c r="V421" s="12">
        <v>109954</v>
      </c>
      <c r="W421" s="12">
        <v>90923</v>
      </c>
      <c r="X421" s="12">
        <v>76774</v>
      </c>
      <c r="Y421" s="12">
        <v>67412</v>
      </c>
      <c r="AA421" s="2">
        <f>IFERROR(INDEX('Holiday Schedule'!$D$3:$D$24,MATCH(A421,'Holiday Schedule'!$C$3:$C$24,0)),0)</f>
        <v>0</v>
      </c>
      <c r="AB421" s="2">
        <f t="shared" si="48"/>
        <v>1</v>
      </c>
      <c r="AC421" s="2">
        <f t="shared" si="49"/>
        <v>0</v>
      </c>
      <c r="AD421" s="5">
        <f t="shared" si="50"/>
        <v>2134761</v>
      </c>
      <c r="AE421" s="5">
        <f t="shared" si="51"/>
        <v>2134761</v>
      </c>
      <c r="AG421" s="2">
        <f t="shared" si="52"/>
        <v>2</v>
      </c>
      <c r="AH421" s="2">
        <f t="shared" si="53"/>
        <v>2025</v>
      </c>
      <c r="AJ421" s="5">
        <f t="shared" si="54"/>
        <v>126263</v>
      </c>
      <c r="AK421" s="2">
        <f t="shared" si="55"/>
        <v>20</v>
      </c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BC421" s="5"/>
      <c r="BD421" s="5"/>
      <c r="BE421" s="5"/>
      <c r="BJ421" s="5"/>
    </row>
    <row r="422" spans="1:62" ht="15.75" x14ac:dyDescent="0.25">
      <c r="A422" s="18">
        <v>45705</v>
      </c>
      <c r="B422" s="12">
        <v>62057</v>
      </c>
      <c r="C422" s="12">
        <v>59397</v>
      </c>
      <c r="D422" s="12">
        <v>57720</v>
      </c>
      <c r="E422" s="12">
        <v>57503</v>
      </c>
      <c r="F422" s="12">
        <v>61794</v>
      </c>
      <c r="G422" s="12">
        <v>66961</v>
      </c>
      <c r="H422" s="12">
        <v>90775</v>
      </c>
      <c r="I422" s="12">
        <v>100419</v>
      </c>
      <c r="J422" s="12">
        <v>102168</v>
      </c>
      <c r="K422" s="12">
        <v>103034</v>
      </c>
      <c r="L422" s="12">
        <v>100508</v>
      </c>
      <c r="M422" s="12">
        <v>97275</v>
      </c>
      <c r="N422" s="12">
        <v>90361</v>
      </c>
      <c r="O422" s="12">
        <v>88110</v>
      </c>
      <c r="P422" s="12">
        <v>85477</v>
      </c>
      <c r="Q422" s="12">
        <v>93024</v>
      </c>
      <c r="R422" s="12">
        <v>103335</v>
      </c>
      <c r="S422" s="12">
        <v>118411</v>
      </c>
      <c r="T422" s="12">
        <v>125202</v>
      </c>
      <c r="U422" s="12">
        <v>126270</v>
      </c>
      <c r="V422" s="12">
        <v>109960</v>
      </c>
      <c r="W422" s="12">
        <v>90928</v>
      </c>
      <c r="X422" s="12">
        <v>76779</v>
      </c>
      <c r="Y422" s="12">
        <v>67416</v>
      </c>
      <c r="AA422" s="2">
        <f>IFERROR(INDEX('Holiday Schedule'!$D$3:$D$24,MATCH(A422,'Holiday Schedule'!$C$3:$C$24,0)),0)</f>
        <v>1</v>
      </c>
      <c r="AB422" s="2">
        <f t="shared" si="48"/>
        <v>2</v>
      </c>
      <c r="AC422" s="2">
        <f t="shared" si="49"/>
        <v>0</v>
      </c>
      <c r="AD422" s="5">
        <f t="shared" si="50"/>
        <v>2134884</v>
      </c>
      <c r="AE422" s="5">
        <f t="shared" si="51"/>
        <v>2134884</v>
      </c>
      <c r="AG422" s="2">
        <f t="shared" si="52"/>
        <v>2</v>
      </c>
      <c r="AH422" s="2">
        <f t="shared" si="53"/>
        <v>2025</v>
      </c>
      <c r="AJ422" s="5">
        <f t="shared" si="54"/>
        <v>126270</v>
      </c>
      <c r="AK422" s="2">
        <f t="shared" si="55"/>
        <v>20</v>
      </c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BC422" s="5"/>
      <c r="BD422" s="5"/>
      <c r="BE422" s="5"/>
      <c r="BJ422" s="5"/>
    </row>
    <row r="423" spans="1:62" ht="15.75" x14ac:dyDescent="0.25">
      <c r="A423" s="18">
        <v>45706</v>
      </c>
      <c r="B423" s="12">
        <v>61366</v>
      </c>
      <c r="C423" s="12">
        <v>59289</v>
      </c>
      <c r="D423" s="12">
        <v>57897</v>
      </c>
      <c r="E423" s="12">
        <v>57060</v>
      </c>
      <c r="F423" s="12">
        <v>62252</v>
      </c>
      <c r="G423" s="12">
        <v>69200</v>
      </c>
      <c r="H423" s="12">
        <v>98266</v>
      </c>
      <c r="I423" s="12">
        <v>105237</v>
      </c>
      <c r="J423" s="12">
        <v>101858</v>
      </c>
      <c r="K423" s="12">
        <v>98247</v>
      </c>
      <c r="L423" s="12">
        <v>95785</v>
      </c>
      <c r="M423" s="12">
        <v>93006</v>
      </c>
      <c r="N423" s="12">
        <v>87132</v>
      </c>
      <c r="O423" s="12">
        <v>85261</v>
      </c>
      <c r="P423" s="12">
        <v>82722</v>
      </c>
      <c r="Q423" s="12">
        <v>89861</v>
      </c>
      <c r="R423" s="12">
        <v>100792</v>
      </c>
      <c r="S423" s="12">
        <v>117968</v>
      </c>
      <c r="T423" s="12">
        <v>123820</v>
      </c>
      <c r="U423" s="12">
        <v>127790</v>
      </c>
      <c r="V423" s="12">
        <v>112112</v>
      </c>
      <c r="W423" s="12">
        <v>93504</v>
      </c>
      <c r="X423" s="12">
        <v>76377</v>
      </c>
      <c r="Y423" s="12">
        <v>67362</v>
      </c>
      <c r="AA423" s="2">
        <f>IFERROR(INDEX('Holiday Schedule'!$D$3:$D$24,MATCH(A423,'Holiday Schedule'!$C$3:$C$24,0)),0)</f>
        <v>0</v>
      </c>
      <c r="AB423" s="2">
        <f t="shared" si="48"/>
        <v>3</v>
      </c>
      <c r="AC423" s="2">
        <f t="shared" si="49"/>
        <v>1591472</v>
      </c>
      <c r="AD423" s="5">
        <f t="shared" si="50"/>
        <v>532692</v>
      </c>
      <c r="AE423" s="5">
        <f t="shared" si="51"/>
        <v>2124164</v>
      </c>
      <c r="AG423" s="2">
        <f t="shared" si="52"/>
        <v>2</v>
      </c>
      <c r="AH423" s="2">
        <f t="shared" si="53"/>
        <v>2025</v>
      </c>
      <c r="AJ423" s="5">
        <f t="shared" si="54"/>
        <v>127790</v>
      </c>
      <c r="AK423" s="2">
        <f t="shared" si="55"/>
        <v>20</v>
      </c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BC423" s="5"/>
      <c r="BD423" s="5"/>
      <c r="BE423" s="5"/>
      <c r="BJ423" s="5"/>
    </row>
    <row r="424" spans="1:62" ht="15.75" x14ac:dyDescent="0.25">
      <c r="A424" s="18">
        <v>45707</v>
      </c>
      <c r="B424" s="12">
        <v>62131</v>
      </c>
      <c r="C424" s="12">
        <v>60029</v>
      </c>
      <c r="D424" s="12">
        <v>58619</v>
      </c>
      <c r="E424" s="12">
        <v>57771</v>
      </c>
      <c r="F424" s="12">
        <v>63028</v>
      </c>
      <c r="G424" s="12">
        <v>70063</v>
      </c>
      <c r="H424" s="12">
        <v>99491</v>
      </c>
      <c r="I424" s="12">
        <v>106550</v>
      </c>
      <c r="J424" s="12">
        <v>103129</v>
      </c>
      <c r="K424" s="12">
        <v>99472</v>
      </c>
      <c r="L424" s="12">
        <v>96979</v>
      </c>
      <c r="M424" s="12">
        <v>94166</v>
      </c>
      <c r="N424" s="12">
        <v>88219</v>
      </c>
      <c r="O424" s="12">
        <v>86325</v>
      </c>
      <c r="P424" s="12">
        <v>83754</v>
      </c>
      <c r="Q424" s="12">
        <v>90982</v>
      </c>
      <c r="R424" s="12">
        <v>102049</v>
      </c>
      <c r="S424" s="12">
        <v>119440</v>
      </c>
      <c r="T424" s="12">
        <v>125364</v>
      </c>
      <c r="U424" s="12">
        <v>129384</v>
      </c>
      <c r="V424" s="12">
        <v>113510</v>
      </c>
      <c r="W424" s="12">
        <v>94670</v>
      </c>
      <c r="X424" s="12">
        <v>77329</v>
      </c>
      <c r="Y424" s="12">
        <v>68202</v>
      </c>
      <c r="AA424" s="2">
        <f>IFERROR(INDEX('Holiday Schedule'!$D$3:$D$24,MATCH(A424,'Holiday Schedule'!$C$3:$C$24,0)),0)</f>
        <v>0</v>
      </c>
      <c r="AB424" s="2">
        <f t="shared" si="48"/>
        <v>4</v>
      </c>
      <c r="AC424" s="2">
        <f t="shared" si="49"/>
        <v>1611322</v>
      </c>
      <c r="AD424" s="5">
        <f t="shared" si="50"/>
        <v>539334</v>
      </c>
      <c r="AE424" s="5">
        <f t="shared" si="51"/>
        <v>2150656</v>
      </c>
      <c r="AG424" s="2">
        <f t="shared" si="52"/>
        <v>2</v>
      </c>
      <c r="AH424" s="2">
        <f t="shared" si="53"/>
        <v>2025</v>
      </c>
      <c r="AJ424" s="5">
        <f t="shared" si="54"/>
        <v>129384</v>
      </c>
      <c r="AK424" s="2">
        <f t="shared" si="55"/>
        <v>20</v>
      </c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BC424" s="5"/>
      <c r="BD424" s="5"/>
      <c r="BE424" s="5"/>
      <c r="BJ424" s="5"/>
    </row>
    <row r="425" spans="1:62" ht="15.75" x14ac:dyDescent="0.25">
      <c r="A425" s="18">
        <v>45708</v>
      </c>
      <c r="B425" s="12">
        <v>62142</v>
      </c>
      <c r="C425" s="12">
        <v>60039</v>
      </c>
      <c r="D425" s="12">
        <v>58630</v>
      </c>
      <c r="E425" s="12">
        <v>57781</v>
      </c>
      <c r="F425" s="12">
        <v>63039</v>
      </c>
      <c r="G425" s="12">
        <v>70075</v>
      </c>
      <c r="H425" s="12">
        <v>99509</v>
      </c>
      <c r="I425" s="12">
        <v>106569</v>
      </c>
      <c r="J425" s="12">
        <v>103147</v>
      </c>
      <c r="K425" s="12">
        <v>99489</v>
      </c>
      <c r="L425" s="12">
        <v>96996</v>
      </c>
      <c r="M425" s="12">
        <v>94183</v>
      </c>
      <c r="N425" s="12">
        <v>88235</v>
      </c>
      <c r="O425" s="12">
        <v>86340</v>
      </c>
      <c r="P425" s="12">
        <v>83769</v>
      </c>
      <c r="Q425" s="12">
        <v>90998</v>
      </c>
      <c r="R425" s="12">
        <v>102067</v>
      </c>
      <c r="S425" s="12">
        <v>119461</v>
      </c>
      <c r="T425" s="12">
        <v>125386</v>
      </c>
      <c r="U425" s="12">
        <v>129407</v>
      </c>
      <c r="V425" s="12">
        <v>113530</v>
      </c>
      <c r="W425" s="12">
        <v>94687</v>
      </c>
      <c r="X425" s="12">
        <v>77343</v>
      </c>
      <c r="Y425" s="12">
        <v>68214</v>
      </c>
      <c r="AA425" s="2">
        <f>IFERROR(INDEX('Holiday Schedule'!$D$3:$D$24,MATCH(A425,'Holiday Schedule'!$C$3:$C$24,0)),0)</f>
        <v>0</v>
      </c>
      <c r="AB425" s="2">
        <f t="shared" si="48"/>
        <v>5</v>
      </c>
      <c r="AC425" s="2">
        <f t="shared" si="49"/>
        <v>1611607</v>
      </c>
      <c r="AD425" s="5">
        <f t="shared" si="50"/>
        <v>539429</v>
      </c>
      <c r="AE425" s="5">
        <f t="shared" si="51"/>
        <v>2151036</v>
      </c>
      <c r="AG425" s="2">
        <f t="shared" si="52"/>
        <v>2</v>
      </c>
      <c r="AH425" s="2">
        <f t="shared" si="53"/>
        <v>2025</v>
      </c>
      <c r="AJ425" s="5">
        <f t="shared" si="54"/>
        <v>129407</v>
      </c>
      <c r="AK425" s="2">
        <f t="shared" si="55"/>
        <v>20</v>
      </c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BC425" s="5"/>
      <c r="BD425" s="5"/>
      <c r="BE425" s="5"/>
      <c r="BJ425" s="5"/>
    </row>
    <row r="426" spans="1:62" ht="15.75" x14ac:dyDescent="0.25">
      <c r="A426" s="18">
        <v>45709</v>
      </c>
      <c r="B426" s="12">
        <v>62569</v>
      </c>
      <c r="C426" s="12">
        <v>60452</v>
      </c>
      <c r="D426" s="12">
        <v>59032</v>
      </c>
      <c r="E426" s="12">
        <v>58178</v>
      </c>
      <c r="F426" s="12">
        <v>63472</v>
      </c>
      <c r="G426" s="12">
        <v>70557</v>
      </c>
      <c r="H426" s="12">
        <v>100192</v>
      </c>
      <c r="I426" s="12">
        <v>107300</v>
      </c>
      <c r="J426" s="12">
        <v>103855</v>
      </c>
      <c r="K426" s="12">
        <v>100172</v>
      </c>
      <c r="L426" s="12">
        <v>97662</v>
      </c>
      <c r="M426" s="12">
        <v>94829</v>
      </c>
      <c r="N426" s="12">
        <v>88840</v>
      </c>
      <c r="O426" s="12">
        <v>86933</v>
      </c>
      <c r="P426" s="12">
        <v>84344</v>
      </c>
      <c r="Q426" s="12">
        <v>91623</v>
      </c>
      <c r="R426" s="12">
        <v>102768</v>
      </c>
      <c r="S426" s="12">
        <v>120281</v>
      </c>
      <c r="T426" s="12">
        <v>126247</v>
      </c>
      <c r="U426" s="12">
        <v>130295</v>
      </c>
      <c r="V426" s="12">
        <v>114309</v>
      </c>
      <c r="W426" s="12">
        <v>95337</v>
      </c>
      <c r="X426" s="12">
        <v>77874</v>
      </c>
      <c r="Y426" s="12">
        <v>68683</v>
      </c>
      <c r="AA426" s="2">
        <f>IFERROR(INDEX('Holiday Schedule'!$D$3:$D$24,MATCH(A426,'Holiday Schedule'!$C$3:$C$24,0)),0)</f>
        <v>0</v>
      </c>
      <c r="AB426" s="2">
        <f t="shared" si="48"/>
        <v>6</v>
      </c>
      <c r="AC426" s="2">
        <f t="shared" si="49"/>
        <v>1622669</v>
      </c>
      <c r="AD426" s="5">
        <f t="shared" si="50"/>
        <v>543135</v>
      </c>
      <c r="AE426" s="5">
        <f t="shared" si="51"/>
        <v>2165804</v>
      </c>
      <c r="AG426" s="2">
        <f t="shared" si="52"/>
        <v>2</v>
      </c>
      <c r="AH426" s="2">
        <f t="shared" si="53"/>
        <v>2025</v>
      </c>
      <c r="AJ426" s="5">
        <f t="shared" si="54"/>
        <v>130295</v>
      </c>
      <c r="AK426" s="2">
        <f t="shared" si="55"/>
        <v>20</v>
      </c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BC426" s="5"/>
      <c r="BD426" s="5"/>
      <c r="BE426" s="5"/>
      <c r="BJ426" s="5"/>
    </row>
    <row r="427" spans="1:62" ht="15.75" x14ac:dyDescent="0.25">
      <c r="A427" s="18">
        <v>45710</v>
      </c>
      <c r="B427" s="12">
        <v>63599</v>
      </c>
      <c r="C427" s="12">
        <v>60873</v>
      </c>
      <c r="D427" s="12">
        <v>59154</v>
      </c>
      <c r="E427" s="12">
        <v>58932</v>
      </c>
      <c r="F427" s="12">
        <v>63330</v>
      </c>
      <c r="G427" s="12">
        <v>68626</v>
      </c>
      <c r="H427" s="12">
        <v>93031</v>
      </c>
      <c r="I427" s="12">
        <v>102915</v>
      </c>
      <c r="J427" s="12">
        <v>104708</v>
      </c>
      <c r="K427" s="12">
        <v>105595</v>
      </c>
      <c r="L427" s="12">
        <v>103006</v>
      </c>
      <c r="M427" s="12">
        <v>99693</v>
      </c>
      <c r="N427" s="12">
        <v>92607</v>
      </c>
      <c r="O427" s="12">
        <v>90301</v>
      </c>
      <c r="P427" s="12">
        <v>87602</v>
      </c>
      <c r="Q427" s="12">
        <v>95336</v>
      </c>
      <c r="R427" s="12">
        <v>105904</v>
      </c>
      <c r="S427" s="12">
        <v>121355</v>
      </c>
      <c r="T427" s="12">
        <v>128314</v>
      </c>
      <c r="U427" s="12">
        <v>129409</v>
      </c>
      <c r="V427" s="12">
        <v>112694</v>
      </c>
      <c r="W427" s="12">
        <v>93188</v>
      </c>
      <c r="X427" s="12">
        <v>78687</v>
      </c>
      <c r="Y427" s="12">
        <v>69092</v>
      </c>
      <c r="AA427" s="2">
        <f>IFERROR(INDEX('Holiday Schedule'!$D$3:$D$24,MATCH(A427,'Holiday Schedule'!$C$3:$C$24,0)),0)</f>
        <v>0</v>
      </c>
      <c r="AB427" s="2">
        <f t="shared" si="48"/>
        <v>7</v>
      </c>
      <c r="AC427" s="2">
        <f t="shared" si="49"/>
        <v>0</v>
      </c>
      <c r="AD427" s="5">
        <f t="shared" si="50"/>
        <v>2187951</v>
      </c>
      <c r="AE427" s="5">
        <f t="shared" si="51"/>
        <v>2187951</v>
      </c>
      <c r="AG427" s="2">
        <f t="shared" si="52"/>
        <v>2</v>
      </c>
      <c r="AH427" s="2">
        <f t="shared" si="53"/>
        <v>2025</v>
      </c>
      <c r="AJ427" s="5">
        <f t="shared" si="54"/>
        <v>129409</v>
      </c>
      <c r="AK427" s="2">
        <f t="shared" si="55"/>
        <v>20</v>
      </c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BC427" s="5"/>
      <c r="BD427" s="5"/>
      <c r="BE427" s="5"/>
      <c r="BJ427" s="5"/>
    </row>
    <row r="428" spans="1:62" ht="15.75" x14ac:dyDescent="0.25">
      <c r="A428" s="18">
        <v>45711</v>
      </c>
      <c r="B428" s="12">
        <v>63601</v>
      </c>
      <c r="C428" s="12">
        <v>60874</v>
      </c>
      <c r="D428" s="12">
        <v>59156</v>
      </c>
      <c r="E428" s="12">
        <v>58933</v>
      </c>
      <c r="F428" s="12">
        <v>63331</v>
      </c>
      <c r="G428" s="12">
        <v>68627</v>
      </c>
      <c r="H428" s="12">
        <v>93033</v>
      </c>
      <c r="I428" s="12">
        <v>102917</v>
      </c>
      <c r="J428" s="12">
        <v>104710</v>
      </c>
      <c r="K428" s="12">
        <v>105597</v>
      </c>
      <c r="L428" s="12">
        <v>103008</v>
      </c>
      <c r="M428" s="12">
        <v>99695</v>
      </c>
      <c r="N428" s="12">
        <v>92609</v>
      </c>
      <c r="O428" s="12">
        <v>90303</v>
      </c>
      <c r="P428" s="12">
        <v>87604</v>
      </c>
      <c r="Q428" s="12">
        <v>95338</v>
      </c>
      <c r="R428" s="12">
        <v>105906</v>
      </c>
      <c r="S428" s="12">
        <v>121357</v>
      </c>
      <c r="T428" s="12">
        <v>128317</v>
      </c>
      <c r="U428" s="12">
        <v>129412</v>
      </c>
      <c r="V428" s="12">
        <v>112696</v>
      </c>
      <c r="W428" s="12">
        <v>93190</v>
      </c>
      <c r="X428" s="12">
        <v>78689</v>
      </c>
      <c r="Y428" s="12">
        <v>69093</v>
      </c>
      <c r="AA428" s="2">
        <f>IFERROR(INDEX('Holiday Schedule'!$D$3:$D$24,MATCH(A428,'Holiday Schedule'!$C$3:$C$24,0)),0)</f>
        <v>0</v>
      </c>
      <c r="AB428" s="2">
        <f t="shared" si="48"/>
        <v>1</v>
      </c>
      <c r="AC428" s="2">
        <f t="shared" si="49"/>
        <v>0</v>
      </c>
      <c r="AD428" s="5">
        <f t="shared" si="50"/>
        <v>2187996</v>
      </c>
      <c r="AE428" s="5">
        <f t="shared" si="51"/>
        <v>2187996</v>
      </c>
      <c r="AG428" s="2">
        <f t="shared" si="52"/>
        <v>2</v>
      </c>
      <c r="AH428" s="2">
        <f t="shared" si="53"/>
        <v>2025</v>
      </c>
      <c r="AJ428" s="5">
        <f t="shared" si="54"/>
        <v>129412</v>
      </c>
      <c r="AK428" s="2">
        <f t="shared" si="55"/>
        <v>20</v>
      </c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BC428" s="5"/>
      <c r="BD428" s="5"/>
      <c r="BE428" s="5"/>
      <c r="BJ428" s="5"/>
    </row>
    <row r="429" spans="1:62" ht="15.75" x14ac:dyDescent="0.25">
      <c r="A429" s="18">
        <v>45712</v>
      </c>
      <c r="B429" s="12">
        <v>63009</v>
      </c>
      <c r="C429" s="12">
        <v>60877</v>
      </c>
      <c r="D429" s="12">
        <v>59448</v>
      </c>
      <c r="E429" s="12">
        <v>58588</v>
      </c>
      <c r="F429" s="12">
        <v>63919</v>
      </c>
      <c r="G429" s="12">
        <v>71053</v>
      </c>
      <c r="H429" s="12">
        <v>100898</v>
      </c>
      <c r="I429" s="12">
        <v>108056</v>
      </c>
      <c r="J429" s="12">
        <v>104586</v>
      </c>
      <c r="K429" s="12">
        <v>100878</v>
      </c>
      <c r="L429" s="12">
        <v>98350</v>
      </c>
      <c r="M429" s="12">
        <v>95497</v>
      </c>
      <c r="N429" s="12">
        <v>89466</v>
      </c>
      <c r="O429" s="12">
        <v>87545</v>
      </c>
      <c r="P429" s="12">
        <v>84938</v>
      </c>
      <c r="Q429" s="12">
        <v>92268</v>
      </c>
      <c r="R429" s="12">
        <v>103492</v>
      </c>
      <c r="S429" s="12">
        <v>121128</v>
      </c>
      <c r="T429" s="12">
        <v>127136</v>
      </c>
      <c r="U429" s="12">
        <v>131213</v>
      </c>
      <c r="V429" s="12">
        <v>115115</v>
      </c>
      <c r="W429" s="12">
        <v>96009</v>
      </c>
      <c r="X429" s="12">
        <v>78422</v>
      </c>
      <c r="Y429" s="12">
        <v>69166</v>
      </c>
      <c r="AA429" s="2">
        <f>IFERROR(INDEX('Holiday Schedule'!$D$3:$D$24,MATCH(A429,'Holiday Schedule'!$C$3:$C$24,0)),0)</f>
        <v>0</v>
      </c>
      <c r="AB429" s="2">
        <f t="shared" si="48"/>
        <v>2</v>
      </c>
      <c r="AC429" s="2">
        <f t="shared" si="49"/>
        <v>1634099</v>
      </c>
      <c r="AD429" s="5">
        <f t="shared" si="50"/>
        <v>546958</v>
      </c>
      <c r="AE429" s="5">
        <f t="shared" si="51"/>
        <v>2181057</v>
      </c>
      <c r="AG429" s="2">
        <f t="shared" si="52"/>
        <v>2</v>
      </c>
      <c r="AH429" s="2">
        <f t="shared" si="53"/>
        <v>2025</v>
      </c>
      <c r="AJ429" s="5">
        <f t="shared" si="54"/>
        <v>131213</v>
      </c>
      <c r="AK429" s="2">
        <f t="shared" si="55"/>
        <v>20</v>
      </c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BC429" s="5"/>
      <c r="BD429" s="5"/>
      <c r="BE429" s="5"/>
      <c r="BJ429" s="5"/>
    </row>
    <row r="430" spans="1:62" ht="15.75" x14ac:dyDescent="0.25">
      <c r="A430" s="18">
        <v>45713</v>
      </c>
      <c r="B430" s="12">
        <v>63401</v>
      </c>
      <c r="C430" s="12">
        <v>61256</v>
      </c>
      <c r="D430" s="12">
        <v>59818</v>
      </c>
      <c r="E430" s="12">
        <v>58953</v>
      </c>
      <c r="F430" s="12">
        <v>64317</v>
      </c>
      <c r="G430" s="12">
        <v>71496</v>
      </c>
      <c r="H430" s="12">
        <v>101526</v>
      </c>
      <c r="I430" s="12">
        <v>108729</v>
      </c>
      <c r="J430" s="12">
        <v>105237</v>
      </c>
      <c r="K430" s="12">
        <v>101506</v>
      </c>
      <c r="L430" s="12">
        <v>98962</v>
      </c>
      <c r="M430" s="12">
        <v>96092</v>
      </c>
      <c r="N430" s="12">
        <v>90023</v>
      </c>
      <c r="O430" s="12">
        <v>88090</v>
      </c>
      <c r="P430" s="12">
        <v>85467</v>
      </c>
      <c r="Q430" s="12">
        <v>92842</v>
      </c>
      <c r="R430" s="12">
        <v>104136</v>
      </c>
      <c r="S430" s="12">
        <v>121882</v>
      </c>
      <c r="T430" s="12">
        <v>127928</v>
      </c>
      <c r="U430" s="12">
        <v>132029</v>
      </c>
      <c r="V430" s="12">
        <v>115831</v>
      </c>
      <c r="W430" s="12">
        <v>96606</v>
      </c>
      <c r="X430" s="12">
        <v>78910</v>
      </c>
      <c r="Y430" s="12">
        <v>69597</v>
      </c>
      <c r="AA430" s="2">
        <f>IFERROR(INDEX('Holiday Schedule'!$D$3:$D$24,MATCH(A430,'Holiday Schedule'!$C$3:$C$24,0)),0)</f>
        <v>0</v>
      </c>
      <c r="AB430" s="2">
        <f t="shared" si="48"/>
        <v>3</v>
      </c>
      <c r="AC430" s="2">
        <f t="shared" si="49"/>
        <v>1644270</v>
      </c>
      <c r="AD430" s="5">
        <f t="shared" si="50"/>
        <v>550364</v>
      </c>
      <c r="AE430" s="5">
        <f t="shared" si="51"/>
        <v>2194634</v>
      </c>
      <c r="AG430" s="2">
        <f t="shared" si="52"/>
        <v>2</v>
      </c>
      <c r="AH430" s="2">
        <f t="shared" si="53"/>
        <v>2025</v>
      </c>
      <c r="AJ430" s="5">
        <f t="shared" si="54"/>
        <v>132029</v>
      </c>
      <c r="AK430" s="2">
        <f t="shared" si="55"/>
        <v>20</v>
      </c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BC430" s="5"/>
      <c r="BD430" s="5"/>
      <c r="BE430" s="5"/>
      <c r="BJ430" s="5"/>
    </row>
    <row r="431" spans="1:62" ht="15.75" x14ac:dyDescent="0.25">
      <c r="A431" s="18">
        <v>45714</v>
      </c>
      <c r="B431" s="12">
        <v>63693</v>
      </c>
      <c r="C431" s="12">
        <v>61538</v>
      </c>
      <c r="D431" s="12">
        <v>60093</v>
      </c>
      <c r="E431" s="12">
        <v>59224</v>
      </c>
      <c r="F431" s="12">
        <v>64613</v>
      </c>
      <c r="G431" s="12">
        <v>71825</v>
      </c>
      <c r="H431" s="12">
        <v>101993</v>
      </c>
      <c r="I431" s="12">
        <v>109229</v>
      </c>
      <c r="J431" s="12">
        <v>105722</v>
      </c>
      <c r="K431" s="12">
        <v>101973</v>
      </c>
      <c r="L431" s="12">
        <v>99418</v>
      </c>
      <c r="M431" s="12">
        <v>96534</v>
      </c>
      <c r="N431" s="12">
        <v>90437</v>
      </c>
      <c r="O431" s="12">
        <v>88495</v>
      </c>
      <c r="P431" s="12">
        <v>85860</v>
      </c>
      <c r="Q431" s="12">
        <v>93270</v>
      </c>
      <c r="R431" s="12">
        <v>104616</v>
      </c>
      <c r="S431" s="12">
        <v>122443</v>
      </c>
      <c r="T431" s="12">
        <v>128517</v>
      </c>
      <c r="U431" s="12">
        <v>132637</v>
      </c>
      <c r="V431" s="12">
        <v>116364</v>
      </c>
      <c r="W431" s="12">
        <v>97051</v>
      </c>
      <c r="X431" s="12">
        <v>79274</v>
      </c>
      <c r="Y431" s="12">
        <v>69917</v>
      </c>
      <c r="AA431" s="2">
        <f>IFERROR(INDEX('Holiday Schedule'!$D$3:$D$24,MATCH(A431,'Holiday Schedule'!$C$3:$C$24,0)),0)</f>
        <v>0</v>
      </c>
      <c r="AB431" s="2">
        <f t="shared" si="48"/>
        <v>4</v>
      </c>
      <c r="AC431" s="2">
        <f t="shared" si="49"/>
        <v>1651840</v>
      </c>
      <c r="AD431" s="5">
        <f t="shared" si="50"/>
        <v>552896</v>
      </c>
      <c r="AE431" s="5">
        <f t="shared" si="51"/>
        <v>2204736</v>
      </c>
      <c r="AG431" s="2">
        <f t="shared" si="52"/>
        <v>2</v>
      </c>
      <c r="AH431" s="2">
        <f t="shared" si="53"/>
        <v>2025</v>
      </c>
      <c r="AJ431" s="5">
        <f t="shared" si="54"/>
        <v>132637</v>
      </c>
      <c r="AK431" s="2">
        <f t="shared" si="55"/>
        <v>20</v>
      </c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BC431" s="5"/>
      <c r="BD431" s="5"/>
      <c r="BE431" s="5"/>
      <c r="BJ431" s="5"/>
    </row>
    <row r="432" spans="1:62" ht="15.75" x14ac:dyDescent="0.25">
      <c r="A432" s="18">
        <v>45715</v>
      </c>
      <c r="B432" s="12">
        <v>64081</v>
      </c>
      <c r="C432" s="12">
        <v>61913</v>
      </c>
      <c r="D432" s="12">
        <v>60459</v>
      </c>
      <c r="E432" s="12">
        <v>59585</v>
      </c>
      <c r="F432" s="12">
        <v>65007</v>
      </c>
      <c r="G432" s="12">
        <v>72262</v>
      </c>
      <c r="H432" s="12">
        <v>102614</v>
      </c>
      <c r="I432" s="12">
        <v>109894</v>
      </c>
      <c r="J432" s="12">
        <v>106366</v>
      </c>
      <c r="K432" s="12">
        <v>102594</v>
      </c>
      <c r="L432" s="12">
        <v>100023</v>
      </c>
      <c r="M432" s="12">
        <v>97122</v>
      </c>
      <c r="N432" s="12">
        <v>90988</v>
      </c>
      <c r="O432" s="12">
        <v>89034</v>
      </c>
      <c r="P432" s="12">
        <v>86383</v>
      </c>
      <c r="Q432" s="12">
        <v>93838</v>
      </c>
      <c r="R432" s="12">
        <v>105253</v>
      </c>
      <c r="S432" s="12">
        <v>123189</v>
      </c>
      <c r="T432" s="12">
        <v>129299</v>
      </c>
      <c r="U432" s="12">
        <v>133445</v>
      </c>
      <c r="V432" s="12">
        <v>117073</v>
      </c>
      <c r="W432" s="12">
        <v>97642</v>
      </c>
      <c r="X432" s="12">
        <v>79756</v>
      </c>
      <c r="Y432" s="12">
        <v>70343</v>
      </c>
      <c r="AA432" s="2">
        <f>IFERROR(INDEX('Holiday Schedule'!$D$3:$D$24,MATCH(A432,'Holiday Schedule'!$C$3:$C$24,0)),0)</f>
        <v>0</v>
      </c>
      <c r="AB432" s="2">
        <f t="shared" si="48"/>
        <v>5</v>
      </c>
      <c r="AC432" s="2">
        <f t="shared" si="49"/>
        <v>1661899</v>
      </c>
      <c r="AD432" s="5">
        <f t="shared" si="50"/>
        <v>556264</v>
      </c>
      <c r="AE432" s="5">
        <f t="shared" si="51"/>
        <v>2218163</v>
      </c>
      <c r="AG432" s="2">
        <f t="shared" si="52"/>
        <v>2</v>
      </c>
      <c r="AH432" s="2">
        <f t="shared" si="53"/>
        <v>2025</v>
      </c>
      <c r="AJ432" s="5">
        <f t="shared" si="54"/>
        <v>133445</v>
      </c>
      <c r="AK432" s="2">
        <f t="shared" si="55"/>
        <v>20</v>
      </c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BC432" s="5"/>
      <c r="BD432" s="5"/>
      <c r="BE432" s="5"/>
      <c r="BJ432" s="5"/>
    </row>
    <row r="433" spans="1:62" ht="15.75" x14ac:dyDescent="0.25">
      <c r="A433" s="18">
        <v>45716</v>
      </c>
      <c r="B433" s="12">
        <v>64905</v>
      </c>
      <c r="C433" s="12">
        <v>62709</v>
      </c>
      <c r="D433" s="12">
        <v>61236</v>
      </c>
      <c r="E433" s="12">
        <v>60350</v>
      </c>
      <c r="F433" s="12">
        <v>65842</v>
      </c>
      <c r="G433" s="12">
        <v>73191</v>
      </c>
      <c r="H433" s="12">
        <v>103933</v>
      </c>
      <c r="I433" s="12">
        <v>111307</v>
      </c>
      <c r="J433" s="12">
        <v>107733</v>
      </c>
      <c r="K433" s="12">
        <v>103913</v>
      </c>
      <c r="L433" s="12">
        <v>101309</v>
      </c>
      <c r="M433" s="12">
        <v>98370</v>
      </c>
      <c r="N433" s="12">
        <v>92158</v>
      </c>
      <c r="O433" s="12">
        <v>90179</v>
      </c>
      <c r="P433" s="12">
        <v>87493</v>
      </c>
      <c r="Q433" s="12">
        <v>95044</v>
      </c>
      <c r="R433" s="12">
        <v>106605</v>
      </c>
      <c r="S433" s="12">
        <v>124772</v>
      </c>
      <c r="T433" s="12">
        <v>130961</v>
      </c>
      <c r="U433" s="12">
        <v>135160</v>
      </c>
      <c r="V433" s="12">
        <v>118578</v>
      </c>
      <c r="W433" s="12">
        <v>98897</v>
      </c>
      <c r="X433" s="12">
        <v>80781</v>
      </c>
      <c r="Y433" s="12">
        <v>71247</v>
      </c>
      <c r="AA433" s="2">
        <f>IFERROR(INDEX('Holiday Schedule'!$D$3:$D$24,MATCH(A433,'Holiday Schedule'!$C$3:$C$24,0)),0)</f>
        <v>0</v>
      </c>
      <c r="AB433" s="2">
        <f t="shared" si="48"/>
        <v>6</v>
      </c>
      <c r="AC433" s="2">
        <f t="shared" si="49"/>
        <v>1683260</v>
      </c>
      <c r="AD433" s="5">
        <f t="shared" si="50"/>
        <v>563413</v>
      </c>
      <c r="AE433" s="5">
        <f t="shared" si="51"/>
        <v>2246673</v>
      </c>
      <c r="AG433" s="2">
        <f t="shared" si="52"/>
        <v>2</v>
      </c>
      <c r="AH433" s="2">
        <f t="shared" si="53"/>
        <v>2025</v>
      </c>
      <c r="AJ433" s="5">
        <f t="shared" si="54"/>
        <v>135160</v>
      </c>
      <c r="AK433" s="2">
        <f t="shared" si="55"/>
        <v>20</v>
      </c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BC433" s="5"/>
      <c r="BD433" s="5"/>
      <c r="BE433" s="5"/>
      <c r="BJ433" s="5"/>
    </row>
    <row r="434" spans="1:62" ht="15.75" x14ac:dyDescent="0.25">
      <c r="A434" s="18">
        <v>45717</v>
      </c>
      <c r="B434" s="12">
        <v>63840</v>
      </c>
      <c r="C434" s="12">
        <v>52617</v>
      </c>
      <c r="D434" s="12">
        <v>57499</v>
      </c>
      <c r="E434" s="12">
        <v>57876</v>
      </c>
      <c r="F434" s="12">
        <v>60120</v>
      </c>
      <c r="G434" s="12">
        <v>67088</v>
      </c>
      <c r="H434" s="12">
        <v>87280</v>
      </c>
      <c r="I434" s="12">
        <v>98983</v>
      </c>
      <c r="J434" s="12">
        <v>104263</v>
      </c>
      <c r="K434" s="12">
        <v>107811</v>
      </c>
      <c r="L434" s="12">
        <v>104168</v>
      </c>
      <c r="M434" s="12">
        <v>100728</v>
      </c>
      <c r="N434" s="12">
        <v>97398</v>
      </c>
      <c r="O434" s="12">
        <v>92539</v>
      </c>
      <c r="P434" s="12">
        <v>86602</v>
      </c>
      <c r="Q434" s="12">
        <v>90846</v>
      </c>
      <c r="R434" s="12">
        <v>98433</v>
      </c>
      <c r="S434" s="12">
        <v>110446</v>
      </c>
      <c r="T434" s="12">
        <v>115543</v>
      </c>
      <c r="U434" s="12">
        <v>128132</v>
      </c>
      <c r="V434" s="12">
        <v>123625</v>
      </c>
      <c r="W434" s="12">
        <v>98002</v>
      </c>
      <c r="X434" s="12">
        <v>78419</v>
      </c>
      <c r="Y434" s="12">
        <v>68902</v>
      </c>
      <c r="AA434" s="2">
        <f>IFERROR(INDEX('Holiday Schedule'!$D$3:$D$24,MATCH(A434,'Holiday Schedule'!$C$3:$C$24,0)),0)</f>
        <v>0</v>
      </c>
      <c r="AB434" s="2">
        <f t="shared" si="48"/>
        <v>7</v>
      </c>
      <c r="AC434" s="2">
        <f t="shared" si="49"/>
        <v>0</v>
      </c>
      <c r="AD434" s="5">
        <f t="shared" si="50"/>
        <v>2151160</v>
      </c>
      <c r="AE434" s="5">
        <f t="shared" si="51"/>
        <v>2151160</v>
      </c>
      <c r="AG434" s="2">
        <f t="shared" si="52"/>
        <v>3</v>
      </c>
      <c r="AH434" s="2">
        <f t="shared" si="53"/>
        <v>2025</v>
      </c>
      <c r="AJ434" s="5">
        <f t="shared" si="54"/>
        <v>128132</v>
      </c>
      <c r="AK434" s="2">
        <f t="shared" si="55"/>
        <v>20</v>
      </c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BC434" s="5"/>
      <c r="BD434" s="5"/>
      <c r="BE434" s="5"/>
      <c r="BJ434" s="5"/>
    </row>
    <row r="435" spans="1:62" ht="15.75" x14ac:dyDescent="0.25">
      <c r="A435" s="18">
        <v>45718</v>
      </c>
      <c r="B435" s="12">
        <v>64100</v>
      </c>
      <c r="C435" s="12">
        <v>52832</v>
      </c>
      <c r="D435" s="12">
        <v>57733</v>
      </c>
      <c r="E435" s="12">
        <v>58111</v>
      </c>
      <c r="F435" s="12">
        <v>60365</v>
      </c>
      <c r="G435" s="12">
        <v>67362</v>
      </c>
      <c r="H435" s="12">
        <v>87636</v>
      </c>
      <c r="I435" s="12">
        <v>99386</v>
      </c>
      <c r="J435" s="12">
        <v>104688</v>
      </c>
      <c r="K435" s="12">
        <v>108250</v>
      </c>
      <c r="L435" s="12">
        <v>104592</v>
      </c>
      <c r="M435" s="12">
        <v>101138</v>
      </c>
      <c r="N435" s="12">
        <v>97794</v>
      </c>
      <c r="O435" s="12">
        <v>92916</v>
      </c>
      <c r="P435" s="12">
        <v>86954</v>
      </c>
      <c r="Q435" s="12">
        <v>91216</v>
      </c>
      <c r="R435" s="12">
        <v>98834</v>
      </c>
      <c r="S435" s="12">
        <v>110896</v>
      </c>
      <c r="T435" s="12">
        <v>116013</v>
      </c>
      <c r="U435" s="12">
        <v>128653</v>
      </c>
      <c r="V435" s="12">
        <v>124128</v>
      </c>
      <c r="W435" s="12">
        <v>98401</v>
      </c>
      <c r="X435" s="12">
        <v>78738</v>
      </c>
      <c r="Y435" s="12">
        <v>69183</v>
      </c>
      <c r="AA435" s="2">
        <f>IFERROR(INDEX('Holiday Schedule'!$D$3:$D$24,MATCH(A435,'Holiday Schedule'!$C$3:$C$24,0)),0)</f>
        <v>0</v>
      </c>
      <c r="AB435" s="2">
        <f t="shared" si="48"/>
        <v>1</v>
      </c>
      <c r="AC435" s="2">
        <f t="shared" si="49"/>
        <v>0</v>
      </c>
      <c r="AD435" s="5">
        <f t="shared" si="50"/>
        <v>2159919</v>
      </c>
      <c r="AE435" s="5">
        <f t="shared" si="51"/>
        <v>2159919</v>
      </c>
      <c r="AG435" s="2">
        <f t="shared" si="52"/>
        <v>3</v>
      </c>
      <c r="AH435" s="2">
        <f t="shared" si="53"/>
        <v>2025</v>
      </c>
      <c r="AJ435" s="5">
        <f t="shared" si="54"/>
        <v>128653</v>
      </c>
      <c r="AK435" s="2">
        <f t="shared" si="55"/>
        <v>20</v>
      </c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BC435" s="5"/>
      <c r="BD435" s="5"/>
      <c r="BE435" s="5"/>
      <c r="BJ435" s="5"/>
    </row>
    <row r="436" spans="1:62" ht="15.75" x14ac:dyDescent="0.25">
      <c r="A436" s="18">
        <v>45719</v>
      </c>
      <c r="B436" s="12">
        <v>64029</v>
      </c>
      <c r="C436" s="12">
        <v>58902</v>
      </c>
      <c r="D436" s="12">
        <v>57174</v>
      </c>
      <c r="E436" s="12">
        <v>59138</v>
      </c>
      <c r="F436" s="12">
        <v>61143</v>
      </c>
      <c r="G436" s="12">
        <v>71404</v>
      </c>
      <c r="H436" s="12">
        <v>98294</v>
      </c>
      <c r="I436" s="12">
        <v>109560</v>
      </c>
      <c r="J436" s="12">
        <v>103584</v>
      </c>
      <c r="K436" s="12">
        <v>102426</v>
      </c>
      <c r="L436" s="12">
        <v>99745</v>
      </c>
      <c r="M436" s="12">
        <v>95465</v>
      </c>
      <c r="N436" s="12">
        <v>92869</v>
      </c>
      <c r="O436" s="12">
        <v>87676</v>
      </c>
      <c r="P436" s="12">
        <v>83684</v>
      </c>
      <c r="Q436" s="12">
        <v>88517</v>
      </c>
      <c r="R436" s="12">
        <v>96064</v>
      </c>
      <c r="S436" s="12">
        <v>109443</v>
      </c>
      <c r="T436" s="12">
        <v>113835</v>
      </c>
      <c r="U436" s="12">
        <v>127551</v>
      </c>
      <c r="V436" s="12">
        <v>122509</v>
      </c>
      <c r="W436" s="12">
        <v>99548</v>
      </c>
      <c r="X436" s="12">
        <v>78029</v>
      </c>
      <c r="Y436" s="12">
        <v>68987</v>
      </c>
      <c r="AA436" s="2">
        <f>IFERROR(INDEX('Holiday Schedule'!$D$3:$D$24,MATCH(A436,'Holiday Schedule'!$C$3:$C$24,0)),0)</f>
        <v>0</v>
      </c>
      <c r="AB436" s="2">
        <f t="shared" si="48"/>
        <v>2</v>
      </c>
      <c r="AC436" s="2">
        <f t="shared" si="49"/>
        <v>1610505</v>
      </c>
      <c r="AD436" s="5">
        <f t="shared" si="50"/>
        <v>539071</v>
      </c>
      <c r="AE436" s="5">
        <f t="shared" si="51"/>
        <v>2149576</v>
      </c>
      <c r="AG436" s="2">
        <f t="shared" si="52"/>
        <v>3</v>
      </c>
      <c r="AH436" s="2">
        <f t="shared" si="53"/>
        <v>2025</v>
      </c>
      <c r="AJ436" s="5">
        <f t="shared" si="54"/>
        <v>127551</v>
      </c>
      <c r="AK436" s="2">
        <f t="shared" si="55"/>
        <v>20</v>
      </c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BC436" s="5"/>
      <c r="BD436" s="5"/>
      <c r="BE436" s="5"/>
      <c r="BJ436" s="5"/>
    </row>
    <row r="437" spans="1:62" ht="15.75" x14ac:dyDescent="0.25">
      <c r="A437" s="18">
        <v>45720</v>
      </c>
      <c r="B437" s="12">
        <v>64189</v>
      </c>
      <c r="C437" s="12">
        <v>59049</v>
      </c>
      <c r="D437" s="12">
        <v>57317</v>
      </c>
      <c r="E437" s="12">
        <v>59286</v>
      </c>
      <c r="F437" s="12">
        <v>61296</v>
      </c>
      <c r="G437" s="12">
        <v>71582</v>
      </c>
      <c r="H437" s="12">
        <v>98539</v>
      </c>
      <c r="I437" s="12">
        <v>109833</v>
      </c>
      <c r="J437" s="12">
        <v>103842</v>
      </c>
      <c r="K437" s="12">
        <v>102682</v>
      </c>
      <c r="L437" s="12">
        <v>99994</v>
      </c>
      <c r="M437" s="12">
        <v>95703</v>
      </c>
      <c r="N437" s="12">
        <v>93100</v>
      </c>
      <c r="O437" s="12">
        <v>87895</v>
      </c>
      <c r="P437" s="12">
        <v>83892</v>
      </c>
      <c r="Q437" s="12">
        <v>88738</v>
      </c>
      <c r="R437" s="12">
        <v>96303</v>
      </c>
      <c r="S437" s="12">
        <v>109716</v>
      </c>
      <c r="T437" s="12">
        <v>114119</v>
      </c>
      <c r="U437" s="12">
        <v>127869</v>
      </c>
      <c r="V437" s="12">
        <v>122814</v>
      </c>
      <c r="W437" s="12">
        <v>99796</v>
      </c>
      <c r="X437" s="12">
        <v>78224</v>
      </c>
      <c r="Y437" s="12">
        <v>69159</v>
      </c>
      <c r="AA437" s="2">
        <f>IFERROR(INDEX('Holiday Schedule'!$D$3:$D$24,MATCH(A437,'Holiday Schedule'!$C$3:$C$24,0)),0)</f>
        <v>0</v>
      </c>
      <c r="AB437" s="2">
        <f t="shared" si="48"/>
        <v>3</v>
      </c>
      <c r="AC437" s="2">
        <f t="shared" si="49"/>
        <v>1614520</v>
      </c>
      <c r="AD437" s="5">
        <f t="shared" si="50"/>
        <v>540417</v>
      </c>
      <c r="AE437" s="5">
        <f t="shared" si="51"/>
        <v>2154937</v>
      </c>
      <c r="AG437" s="2">
        <f t="shared" si="52"/>
        <v>3</v>
      </c>
      <c r="AH437" s="2">
        <f t="shared" si="53"/>
        <v>2025</v>
      </c>
      <c r="AJ437" s="5">
        <f t="shared" si="54"/>
        <v>127869</v>
      </c>
      <c r="AK437" s="2">
        <f t="shared" si="55"/>
        <v>20</v>
      </c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BC437" s="5"/>
      <c r="BD437" s="5"/>
      <c r="BE437" s="5"/>
      <c r="BJ437" s="5"/>
    </row>
    <row r="438" spans="1:62" ht="15.75" x14ac:dyDescent="0.25">
      <c r="A438" s="18">
        <v>45721</v>
      </c>
      <c r="B438" s="12">
        <v>64190</v>
      </c>
      <c r="C438" s="12">
        <v>59050</v>
      </c>
      <c r="D438" s="12">
        <v>57317</v>
      </c>
      <c r="E438" s="12">
        <v>59287</v>
      </c>
      <c r="F438" s="12">
        <v>61296</v>
      </c>
      <c r="G438" s="12">
        <v>71583</v>
      </c>
      <c r="H438" s="12">
        <v>98540</v>
      </c>
      <c r="I438" s="12">
        <v>109835</v>
      </c>
      <c r="J438" s="12">
        <v>103844</v>
      </c>
      <c r="K438" s="12">
        <v>102683</v>
      </c>
      <c r="L438" s="12">
        <v>99996</v>
      </c>
      <c r="M438" s="12">
        <v>95704</v>
      </c>
      <c r="N438" s="12">
        <v>93101</v>
      </c>
      <c r="O438" s="12">
        <v>87896</v>
      </c>
      <c r="P438" s="12">
        <v>83894</v>
      </c>
      <c r="Q438" s="12">
        <v>88739</v>
      </c>
      <c r="R438" s="12">
        <v>96304</v>
      </c>
      <c r="S438" s="12">
        <v>109718</v>
      </c>
      <c r="T438" s="12">
        <v>114121</v>
      </c>
      <c r="U438" s="12">
        <v>127871</v>
      </c>
      <c r="V438" s="12">
        <v>122816</v>
      </c>
      <c r="W438" s="12">
        <v>99797</v>
      </c>
      <c r="X438" s="12">
        <v>78225</v>
      </c>
      <c r="Y438" s="12">
        <v>69160</v>
      </c>
      <c r="AA438" s="2">
        <f>IFERROR(INDEX('Holiday Schedule'!$D$3:$D$24,MATCH(A438,'Holiday Schedule'!$C$3:$C$24,0)),0)</f>
        <v>0</v>
      </c>
      <c r="AB438" s="2">
        <f t="shared" si="48"/>
        <v>4</v>
      </c>
      <c r="AC438" s="2">
        <f t="shared" si="49"/>
        <v>1614544</v>
      </c>
      <c r="AD438" s="5">
        <f t="shared" si="50"/>
        <v>540423</v>
      </c>
      <c r="AE438" s="5">
        <f t="shared" si="51"/>
        <v>2154967</v>
      </c>
      <c r="AG438" s="2">
        <f t="shared" si="52"/>
        <v>3</v>
      </c>
      <c r="AH438" s="2">
        <f t="shared" si="53"/>
        <v>2025</v>
      </c>
      <c r="AJ438" s="5">
        <f t="shared" si="54"/>
        <v>127871</v>
      </c>
      <c r="AK438" s="2">
        <f t="shared" si="55"/>
        <v>20</v>
      </c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BC438" s="5"/>
      <c r="BD438" s="5"/>
      <c r="BE438" s="5"/>
      <c r="BJ438" s="5"/>
    </row>
    <row r="439" spans="1:62" ht="15.75" x14ac:dyDescent="0.25">
      <c r="A439" s="18">
        <v>45722</v>
      </c>
      <c r="B439" s="12">
        <v>64398</v>
      </c>
      <c r="C439" s="12">
        <v>59242</v>
      </c>
      <c r="D439" s="12">
        <v>57503</v>
      </c>
      <c r="E439" s="12">
        <v>59479</v>
      </c>
      <c r="F439" s="12">
        <v>61495</v>
      </c>
      <c r="G439" s="12">
        <v>71815</v>
      </c>
      <c r="H439" s="12">
        <v>98860</v>
      </c>
      <c r="I439" s="12">
        <v>110191</v>
      </c>
      <c r="J439" s="12">
        <v>104181</v>
      </c>
      <c r="K439" s="12">
        <v>103016</v>
      </c>
      <c r="L439" s="12">
        <v>100320</v>
      </c>
      <c r="M439" s="12">
        <v>96015</v>
      </c>
      <c r="N439" s="12">
        <v>93403</v>
      </c>
      <c r="O439" s="12">
        <v>88181</v>
      </c>
      <c r="P439" s="12">
        <v>84166</v>
      </c>
      <c r="Q439" s="12">
        <v>89027</v>
      </c>
      <c r="R439" s="12">
        <v>96617</v>
      </c>
      <c r="S439" s="12">
        <v>110074</v>
      </c>
      <c r="T439" s="12">
        <v>114491</v>
      </c>
      <c r="U439" s="12">
        <v>128286</v>
      </c>
      <c r="V439" s="12">
        <v>123214</v>
      </c>
      <c r="W439" s="12">
        <v>100121</v>
      </c>
      <c r="X439" s="12">
        <v>78478</v>
      </c>
      <c r="Y439" s="12">
        <v>69384</v>
      </c>
      <c r="AA439" s="2">
        <f>IFERROR(INDEX('Holiday Schedule'!$D$3:$D$24,MATCH(A439,'Holiday Schedule'!$C$3:$C$24,0)),0)</f>
        <v>0</v>
      </c>
      <c r="AB439" s="2">
        <f t="shared" si="48"/>
        <v>5</v>
      </c>
      <c r="AC439" s="2">
        <f t="shared" si="49"/>
        <v>1619781</v>
      </c>
      <c r="AD439" s="5">
        <f t="shared" si="50"/>
        <v>542176</v>
      </c>
      <c r="AE439" s="5">
        <f t="shared" si="51"/>
        <v>2161957</v>
      </c>
      <c r="AG439" s="2">
        <f t="shared" si="52"/>
        <v>3</v>
      </c>
      <c r="AH439" s="2">
        <f t="shared" si="53"/>
        <v>2025</v>
      </c>
      <c r="AJ439" s="5">
        <f t="shared" si="54"/>
        <v>128286</v>
      </c>
      <c r="AK439" s="2">
        <f t="shared" si="55"/>
        <v>20</v>
      </c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BC439" s="5"/>
      <c r="BD439" s="5"/>
      <c r="BE439" s="5"/>
      <c r="BJ439" s="5"/>
    </row>
    <row r="440" spans="1:62" ht="15.75" x14ac:dyDescent="0.25">
      <c r="A440" s="18">
        <v>45723</v>
      </c>
      <c r="B440" s="12">
        <v>64401</v>
      </c>
      <c r="C440" s="12">
        <v>59244</v>
      </c>
      <c r="D440" s="12">
        <v>57506</v>
      </c>
      <c r="E440" s="12">
        <v>59481</v>
      </c>
      <c r="F440" s="12">
        <v>61498</v>
      </c>
      <c r="G440" s="12">
        <v>71819</v>
      </c>
      <c r="H440" s="12">
        <v>98864</v>
      </c>
      <c r="I440" s="12">
        <v>110196</v>
      </c>
      <c r="J440" s="12">
        <v>104185</v>
      </c>
      <c r="K440" s="12">
        <v>103021</v>
      </c>
      <c r="L440" s="12">
        <v>100324</v>
      </c>
      <c r="M440" s="12">
        <v>96019</v>
      </c>
      <c r="N440" s="12">
        <v>93407</v>
      </c>
      <c r="O440" s="12">
        <v>88185</v>
      </c>
      <c r="P440" s="12">
        <v>84169</v>
      </c>
      <c r="Q440" s="12">
        <v>89031</v>
      </c>
      <c r="R440" s="12">
        <v>96621</v>
      </c>
      <c r="S440" s="12">
        <v>110078</v>
      </c>
      <c r="T440" s="12">
        <v>114496</v>
      </c>
      <c r="U440" s="12">
        <v>128291</v>
      </c>
      <c r="V440" s="12">
        <v>123219</v>
      </c>
      <c r="W440" s="12">
        <v>100125</v>
      </c>
      <c r="X440" s="12">
        <v>78482</v>
      </c>
      <c r="Y440" s="12">
        <v>69387</v>
      </c>
      <c r="AA440" s="2">
        <f>IFERROR(INDEX('Holiday Schedule'!$D$3:$D$24,MATCH(A440,'Holiday Schedule'!$C$3:$C$24,0)),0)</f>
        <v>0</v>
      </c>
      <c r="AB440" s="2">
        <f t="shared" si="48"/>
        <v>6</v>
      </c>
      <c r="AC440" s="2">
        <f t="shared" si="49"/>
        <v>1619849</v>
      </c>
      <c r="AD440" s="5">
        <f t="shared" si="50"/>
        <v>542200</v>
      </c>
      <c r="AE440" s="5">
        <f t="shared" si="51"/>
        <v>2162049</v>
      </c>
      <c r="AG440" s="2">
        <f t="shared" si="52"/>
        <v>3</v>
      </c>
      <c r="AH440" s="2">
        <f t="shared" si="53"/>
        <v>2025</v>
      </c>
      <c r="AJ440" s="5">
        <f t="shared" si="54"/>
        <v>128291</v>
      </c>
      <c r="AK440" s="2">
        <f t="shared" si="55"/>
        <v>20</v>
      </c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BC440" s="5"/>
      <c r="BD440" s="5"/>
      <c r="BE440" s="5"/>
      <c r="BJ440" s="5"/>
    </row>
    <row r="441" spans="1:62" ht="15.75" x14ac:dyDescent="0.25">
      <c r="A441" s="18">
        <v>45724</v>
      </c>
      <c r="B441" s="12">
        <v>64972</v>
      </c>
      <c r="C441" s="12">
        <v>53550</v>
      </c>
      <c r="D441" s="12">
        <v>58518</v>
      </c>
      <c r="E441" s="12">
        <v>58902</v>
      </c>
      <c r="F441" s="12">
        <v>61186</v>
      </c>
      <c r="G441" s="12">
        <v>68278</v>
      </c>
      <c r="H441" s="12">
        <v>88828</v>
      </c>
      <c r="I441" s="12">
        <v>100738</v>
      </c>
      <c r="J441" s="12">
        <v>106112</v>
      </c>
      <c r="K441" s="12">
        <v>109723</v>
      </c>
      <c r="L441" s="12">
        <v>106015</v>
      </c>
      <c r="M441" s="12">
        <v>102514</v>
      </c>
      <c r="N441" s="12">
        <v>99125</v>
      </c>
      <c r="O441" s="12">
        <v>94180</v>
      </c>
      <c r="P441" s="12">
        <v>88137</v>
      </c>
      <c r="Q441" s="12">
        <v>92457</v>
      </c>
      <c r="R441" s="12">
        <v>100178</v>
      </c>
      <c r="S441" s="12">
        <v>112405</v>
      </c>
      <c r="T441" s="12">
        <v>117592</v>
      </c>
      <c r="U441" s="12">
        <v>130404</v>
      </c>
      <c r="V441" s="12">
        <v>125817</v>
      </c>
      <c r="W441" s="12">
        <v>99740</v>
      </c>
      <c r="X441" s="12">
        <v>79810</v>
      </c>
      <c r="Y441" s="12">
        <v>70124</v>
      </c>
      <c r="AA441" s="2">
        <f>IFERROR(INDEX('Holiday Schedule'!$D$3:$D$24,MATCH(A441,'Holiday Schedule'!$C$3:$C$24,0)),0)</f>
        <v>0</v>
      </c>
      <c r="AB441" s="2">
        <f t="shared" si="48"/>
        <v>7</v>
      </c>
      <c r="AC441" s="2">
        <f t="shared" si="49"/>
        <v>0</v>
      </c>
      <c r="AD441" s="5">
        <f t="shared" si="50"/>
        <v>2189305</v>
      </c>
      <c r="AE441" s="5">
        <f t="shared" si="51"/>
        <v>2189305</v>
      </c>
      <c r="AG441" s="2">
        <f t="shared" si="52"/>
        <v>3</v>
      </c>
      <c r="AH441" s="2">
        <f t="shared" si="53"/>
        <v>2025</v>
      </c>
      <c r="AJ441" s="5">
        <f t="shared" si="54"/>
        <v>130404</v>
      </c>
      <c r="AK441" s="2">
        <f t="shared" si="55"/>
        <v>20</v>
      </c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BC441" s="5"/>
      <c r="BD441" s="5"/>
      <c r="BE441" s="5"/>
      <c r="BJ441" s="5"/>
    </row>
    <row r="442" spans="1:62" ht="15.75" x14ac:dyDescent="0.25">
      <c r="A442" s="18">
        <v>45725</v>
      </c>
      <c r="B442" s="12">
        <v>57764</v>
      </c>
      <c r="C442" s="12">
        <v>0</v>
      </c>
      <c r="D442" s="12">
        <v>47609</v>
      </c>
      <c r="E442" s="12">
        <v>52367</v>
      </c>
      <c r="F442" s="12">
        <v>54398</v>
      </c>
      <c r="G442" s="12">
        <v>60703</v>
      </c>
      <c r="H442" s="12">
        <v>78973</v>
      </c>
      <c r="I442" s="12">
        <v>89561</v>
      </c>
      <c r="J442" s="12">
        <v>94340</v>
      </c>
      <c r="K442" s="12">
        <v>97550</v>
      </c>
      <c r="L442" s="12">
        <v>94253</v>
      </c>
      <c r="M442" s="12">
        <v>91141</v>
      </c>
      <c r="N442" s="12">
        <v>88127</v>
      </c>
      <c r="O442" s="12">
        <v>83732</v>
      </c>
      <c r="P442" s="12">
        <v>78359</v>
      </c>
      <c r="Q442" s="12">
        <v>82199</v>
      </c>
      <c r="R442" s="12">
        <v>89064</v>
      </c>
      <c r="S442" s="12">
        <v>99934</v>
      </c>
      <c r="T442" s="12">
        <v>104545</v>
      </c>
      <c r="U442" s="12">
        <v>115936</v>
      </c>
      <c r="V442" s="12">
        <v>111858</v>
      </c>
      <c r="W442" s="12">
        <v>88674</v>
      </c>
      <c r="X442" s="12">
        <v>70955</v>
      </c>
      <c r="Y442" s="12">
        <v>62344</v>
      </c>
      <c r="AA442" s="2">
        <f>IFERROR(INDEX('Holiday Schedule'!$D$3:$D$24,MATCH(A442,'Holiday Schedule'!$C$3:$C$24,0)),0)</f>
        <v>0</v>
      </c>
      <c r="AB442" s="2">
        <f t="shared" si="48"/>
        <v>1</v>
      </c>
      <c r="AC442" s="2">
        <f t="shared" si="49"/>
        <v>0</v>
      </c>
      <c r="AD442" s="5">
        <f t="shared" si="50"/>
        <v>1894386</v>
      </c>
      <c r="AE442" s="5">
        <f t="shared" si="51"/>
        <v>1894386</v>
      </c>
      <c r="AG442" s="2">
        <f t="shared" si="52"/>
        <v>3</v>
      </c>
      <c r="AH442" s="2">
        <f t="shared" si="53"/>
        <v>2025</v>
      </c>
      <c r="AJ442" s="5">
        <f t="shared" si="54"/>
        <v>115936</v>
      </c>
      <c r="AK442" s="2">
        <f t="shared" si="55"/>
        <v>20</v>
      </c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BC442" s="5"/>
      <c r="BD442" s="5"/>
      <c r="BE442" s="5"/>
      <c r="BJ442" s="5"/>
    </row>
    <row r="443" spans="1:62" ht="15.75" x14ac:dyDescent="0.25">
      <c r="A443" s="18">
        <v>45726</v>
      </c>
      <c r="B443" s="12">
        <v>64582</v>
      </c>
      <c r="C443" s="12">
        <v>59411</v>
      </c>
      <c r="D443" s="12">
        <v>57668</v>
      </c>
      <c r="E443" s="12">
        <v>59649</v>
      </c>
      <c r="F443" s="12">
        <v>61671</v>
      </c>
      <c r="G443" s="12">
        <v>72021</v>
      </c>
      <c r="H443" s="12">
        <v>99143</v>
      </c>
      <c r="I443" s="12">
        <v>110506</v>
      </c>
      <c r="J443" s="12">
        <v>104479</v>
      </c>
      <c r="K443" s="12">
        <v>103311</v>
      </c>
      <c r="L443" s="12">
        <v>100607</v>
      </c>
      <c r="M443" s="12">
        <v>96289</v>
      </c>
      <c r="N443" s="12">
        <v>93671</v>
      </c>
      <c r="O443" s="12">
        <v>88434</v>
      </c>
      <c r="P443" s="12">
        <v>84407</v>
      </c>
      <c r="Q443" s="12">
        <v>89282</v>
      </c>
      <c r="R443" s="12">
        <v>96893</v>
      </c>
      <c r="S443" s="12">
        <v>110389</v>
      </c>
      <c r="T443" s="12">
        <v>114819</v>
      </c>
      <c r="U443" s="12">
        <v>128653</v>
      </c>
      <c r="V443" s="12">
        <v>123567</v>
      </c>
      <c r="W443" s="12">
        <v>100408</v>
      </c>
      <c r="X443" s="12">
        <v>78703</v>
      </c>
      <c r="Y443" s="12">
        <v>69583</v>
      </c>
      <c r="AA443" s="2">
        <f>IFERROR(INDEX('Holiday Schedule'!$D$3:$D$24,MATCH(A443,'Holiday Schedule'!$C$3:$C$24,0)),0)</f>
        <v>0</v>
      </c>
      <c r="AB443" s="2">
        <f t="shared" si="48"/>
        <v>2</v>
      </c>
      <c r="AC443" s="2">
        <f t="shared" si="49"/>
        <v>1624418</v>
      </c>
      <c r="AD443" s="5">
        <f t="shared" si="50"/>
        <v>543728</v>
      </c>
      <c r="AE443" s="5">
        <f t="shared" si="51"/>
        <v>2168146</v>
      </c>
      <c r="AG443" s="2">
        <f t="shared" si="52"/>
        <v>3</v>
      </c>
      <c r="AH443" s="2">
        <f t="shared" si="53"/>
        <v>2025</v>
      </c>
      <c r="AJ443" s="5">
        <f t="shared" si="54"/>
        <v>128653</v>
      </c>
      <c r="AK443" s="2">
        <f t="shared" si="55"/>
        <v>20</v>
      </c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BC443" s="5"/>
      <c r="BD443" s="5"/>
      <c r="BE443" s="5"/>
      <c r="BJ443" s="5"/>
    </row>
    <row r="444" spans="1:62" ht="15.75" x14ac:dyDescent="0.25">
      <c r="A444" s="18">
        <v>45727</v>
      </c>
      <c r="B444" s="12">
        <v>64650</v>
      </c>
      <c r="C444" s="12">
        <v>59474</v>
      </c>
      <c r="D444" s="12">
        <v>57729</v>
      </c>
      <c r="E444" s="12">
        <v>59712</v>
      </c>
      <c r="F444" s="12">
        <v>61736</v>
      </c>
      <c r="G444" s="12">
        <v>72097</v>
      </c>
      <c r="H444" s="12">
        <v>99247</v>
      </c>
      <c r="I444" s="12">
        <v>110623</v>
      </c>
      <c r="J444" s="12">
        <v>104589</v>
      </c>
      <c r="K444" s="12">
        <v>103420</v>
      </c>
      <c r="L444" s="12">
        <v>100713</v>
      </c>
      <c r="M444" s="12">
        <v>96391</v>
      </c>
      <c r="N444" s="12">
        <v>93769</v>
      </c>
      <c r="O444" s="12">
        <v>88527</v>
      </c>
      <c r="P444" s="12">
        <v>84495</v>
      </c>
      <c r="Q444" s="12">
        <v>89376</v>
      </c>
      <c r="R444" s="12">
        <v>96995</v>
      </c>
      <c r="S444" s="12">
        <v>110505</v>
      </c>
      <c r="T444" s="12">
        <v>114940</v>
      </c>
      <c r="U444" s="12">
        <v>128788</v>
      </c>
      <c r="V444" s="12">
        <v>123697</v>
      </c>
      <c r="W444" s="12">
        <v>100513</v>
      </c>
      <c r="X444" s="12">
        <v>78786</v>
      </c>
      <c r="Y444" s="12">
        <v>69656</v>
      </c>
      <c r="AA444" s="2">
        <f>IFERROR(INDEX('Holiday Schedule'!$D$3:$D$24,MATCH(A444,'Holiday Schedule'!$C$3:$C$24,0)),0)</f>
        <v>0</v>
      </c>
      <c r="AB444" s="2">
        <f t="shared" si="48"/>
        <v>3</v>
      </c>
      <c r="AC444" s="2">
        <f t="shared" si="49"/>
        <v>1626127</v>
      </c>
      <c r="AD444" s="5">
        <f t="shared" si="50"/>
        <v>544301</v>
      </c>
      <c r="AE444" s="5">
        <f t="shared" si="51"/>
        <v>2170428</v>
      </c>
      <c r="AG444" s="2">
        <f t="shared" si="52"/>
        <v>3</v>
      </c>
      <c r="AH444" s="2">
        <f t="shared" si="53"/>
        <v>2025</v>
      </c>
      <c r="AJ444" s="5">
        <f t="shared" si="54"/>
        <v>128788</v>
      </c>
      <c r="AK444" s="2">
        <f t="shared" si="55"/>
        <v>20</v>
      </c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BC444" s="5"/>
      <c r="BD444" s="5"/>
      <c r="BE444" s="5"/>
      <c r="BJ444" s="5"/>
    </row>
    <row r="445" spans="1:62" ht="15.75" x14ac:dyDescent="0.25">
      <c r="A445" s="18">
        <v>45728</v>
      </c>
      <c r="B445" s="12">
        <v>64650</v>
      </c>
      <c r="C445" s="12">
        <v>59473</v>
      </c>
      <c r="D445" s="12">
        <v>57728</v>
      </c>
      <c r="E445" s="12">
        <v>59712</v>
      </c>
      <c r="F445" s="12">
        <v>61736</v>
      </c>
      <c r="G445" s="12">
        <v>72096</v>
      </c>
      <c r="H445" s="12">
        <v>99247</v>
      </c>
      <c r="I445" s="12">
        <v>110622</v>
      </c>
      <c r="J445" s="12">
        <v>104588</v>
      </c>
      <c r="K445" s="12">
        <v>103419</v>
      </c>
      <c r="L445" s="12">
        <v>100712</v>
      </c>
      <c r="M445" s="12">
        <v>96390</v>
      </c>
      <c r="N445" s="12">
        <v>93769</v>
      </c>
      <c r="O445" s="12">
        <v>88526</v>
      </c>
      <c r="P445" s="12">
        <v>84495</v>
      </c>
      <c r="Q445" s="12">
        <v>89375</v>
      </c>
      <c r="R445" s="12">
        <v>96995</v>
      </c>
      <c r="S445" s="12">
        <v>110504</v>
      </c>
      <c r="T445" s="12">
        <v>114939</v>
      </c>
      <c r="U445" s="12">
        <v>128787</v>
      </c>
      <c r="V445" s="12">
        <v>123696</v>
      </c>
      <c r="W445" s="12">
        <v>100513</v>
      </c>
      <c r="X445" s="12">
        <v>78786</v>
      </c>
      <c r="Y445" s="12">
        <v>69656</v>
      </c>
      <c r="AA445" s="2">
        <f>IFERROR(INDEX('Holiday Schedule'!$D$3:$D$24,MATCH(A445,'Holiday Schedule'!$C$3:$C$24,0)),0)</f>
        <v>0</v>
      </c>
      <c r="AB445" s="2">
        <f t="shared" si="48"/>
        <v>4</v>
      </c>
      <c r="AC445" s="2">
        <f t="shared" si="49"/>
        <v>1626116</v>
      </c>
      <c r="AD445" s="5">
        <f t="shared" si="50"/>
        <v>544298</v>
      </c>
      <c r="AE445" s="5">
        <f t="shared" si="51"/>
        <v>2170414</v>
      </c>
      <c r="AG445" s="2">
        <f t="shared" si="52"/>
        <v>3</v>
      </c>
      <c r="AH445" s="2">
        <f t="shared" si="53"/>
        <v>2025</v>
      </c>
      <c r="AJ445" s="5">
        <f t="shared" si="54"/>
        <v>128787</v>
      </c>
      <c r="AK445" s="2">
        <f t="shared" si="55"/>
        <v>20</v>
      </c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BC445" s="5"/>
      <c r="BD445" s="5"/>
      <c r="BE445" s="5"/>
      <c r="BJ445" s="5"/>
    </row>
    <row r="446" spans="1:62" ht="15.75" x14ac:dyDescent="0.25">
      <c r="A446" s="18">
        <v>45729</v>
      </c>
      <c r="B446" s="12">
        <v>64611</v>
      </c>
      <c r="C446" s="12">
        <v>59438</v>
      </c>
      <c r="D446" s="12">
        <v>57694</v>
      </c>
      <c r="E446" s="12">
        <v>59676</v>
      </c>
      <c r="F446" s="12">
        <v>61699</v>
      </c>
      <c r="G446" s="12">
        <v>72053</v>
      </c>
      <c r="H446" s="12">
        <v>99187</v>
      </c>
      <c r="I446" s="12">
        <v>110556</v>
      </c>
      <c r="J446" s="12">
        <v>104526</v>
      </c>
      <c r="K446" s="12">
        <v>103358</v>
      </c>
      <c r="L446" s="12">
        <v>100652</v>
      </c>
      <c r="M446" s="12">
        <v>96333</v>
      </c>
      <c r="N446" s="12">
        <v>93713</v>
      </c>
      <c r="O446" s="12">
        <v>88473</v>
      </c>
      <c r="P446" s="12">
        <v>84445</v>
      </c>
      <c r="Q446" s="12">
        <v>89322</v>
      </c>
      <c r="R446" s="12">
        <v>96937</v>
      </c>
      <c r="S446" s="12">
        <v>110438</v>
      </c>
      <c r="T446" s="12">
        <v>114870</v>
      </c>
      <c r="U446" s="12">
        <v>128711</v>
      </c>
      <c r="V446" s="12">
        <v>123622</v>
      </c>
      <c r="W446" s="12">
        <v>100453</v>
      </c>
      <c r="X446" s="12">
        <v>78739</v>
      </c>
      <c r="Y446" s="12">
        <v>69614</v>
      </c>
      <c r="AA446" s="2">
        <f>IFERROR(INDEX('Holiday Schedule'!$D$3:$D$24,MATCH(A446,'Holiday Schedule'!$C$3:$C$24,0)),0)</f>
        <v>0</v>
      </c>
      <c r="AB446" s="2">
        <f t="shared" si="48"/>
        <v>5</v>
      </c>
      <c r="AC446" s="2">
        <f t="shared" si="49"/>
        <v>1625148</v>
      </c>
      <c r="AD446" s="5">
        <f t="shared" si="50"/>
        <v>543972</v>
      </c>
      <c r="AE446" s="5">
        <f t="shared" si="51"/>
        <v>2169120</v>
      </c>
      <c r="AG446" s="2">
        <f t="shared" si="52"/>
        <v>3</v>
      </c>
      <c r="AH446" s="2">
        <f t="shared" si="53"/>
        <v>2025</v>
      </c>
      <c r="AJ446" s="5">
        <f t="shared" si="54"/>
        <v>128711</v>
      </c>
      <c r="AK446" s="2">
        <f t="shared" si="55"/>
        <v>20</v>
      </c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BC446" s="5"/>
      <c r="BD446" s="5"/>
      <c r="BE446" s="5"/>
      <c r="BJ446" s="5"/>
    </row>
    <row r="447" spans="1:62" ht="15.75" x14ac:dyDescent="0.25">
      <c r="A447" s="18">
        <v>45730</v>
      </c>
      <c r="B447" s="12">
        <v>64615</v>
      </c>
      <c r="C447" s="12">
        <v>59441</v>
      </c>
      <c r="D447" s="12">
        <v>57697</v>
      </c>
      <c r="E447" s="12">
        <v>59679</v>
      </c>
      <c r="F447" s="12">
        <v>61702</v>
      </c>
      <c r="G447" s="12">
        <v>72057</v>
      </c>
      <c r="H447" s="12">
        <v>99193</v>
      </c>
      <c r="I447" s="12">
        <v>110562</v>
      </c>
      <c r="J447" s="12">
        <v>104531</v>
      </c>
      <c r="K447" s="12">
        <v>103363</v>
      </c>
      <c r="L447" s="12">
        <v>100658</v>
      </c>
      <c r="M447" s="12">
        <v>96338</v>
      </c>
      <c r="N447" s="12">
        <v>93718</v>
      </c>
      <c r="O447" s="12">
        <v>88478</v>
      </c>
      <c r="P447" s="12">
        <v>84449</v>
      </c>
      <c r="Q447" s="12">
        <v>89327</v>
      </c>
      <c r="R447" s="12">
        <v>96942</v>
      </c>
      <c r="S447" s="12">
        <v>110444</v>
      </c>
      <c r="T447" s="12">
        <v>114876</v>
      </c>
      <c r="U447" s="12">
        <v>128717</v>
      </c>
      <c r="V447" s="12">
        <v>123629</v>
      </c>
      <c r="W447" s="12">
        <v>100458</v>
      </c>
      <c r="X447" s="12">
        <v>78743</v>
      </c>
      <c r="Y447" s="12">
        <v>69618</v>
      </c>
      <c r="AA447" s="2">
        <f>IFERROR(INDEX('Holiday Schedule'!$D$3:$D$24,MATCH(A447,'Holiday Schedule'!$C$3:$C$24,0)),0)</f>
        <v>0</v>
      </c>
      <c r="AB447" s="2">
        <f t="shared" si="48"/>
        <v>6</v>
      </c>
      <c r="AC447" s="2">
        <f t="shared" si="49"/>
        <v>1625233</v>
      </c>
      <c r="AD447" s="5">
        <f t="shared" si="50"/>
        <v>544002</v>
      </c>
      <c r="AE447" s="5">
        <f t="shared" si="51"/>
        <v>2169235</v>
      </c>
      <c r="AG447" s="2">
        <f t="shared" si="52"/>
        <v>3</v>
      </c>
      <c r="AH447" s="2">
        <f t="shared" si="53"/>
        <v>2025</v>
      </c>
      <c r="AJ447" s="5">
        <f t="shared" si="54"/>
        <v>128717</v>
      </c>
      <c r="AK447" s="2">
        <f t="shared" si="55"/>
        <v>20</v>
      </c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BC447" s="5"/>
      <c r="BD447" s="5"/>
      <c r="BE447" s="5"/>
      <c r="BJ447" s="5"/>
    </row>
    <row r="448" spans="1:62" ht="15.75" x14ac:dyDescent="0.25">
      <c r="A448" s="18">
        <v>45731</v>
      </c>
      <c r="B448" s="12">
        <v>65183</v>
      </c>
      <c r="C448" s="12">
        <v>53724</v>
      </c>
      <c r="D448" s="12">
        <v>58708</v>
      </c>
      <c r="E448" s="12">
        <v>59093</v>
      </c>
      <c r="F448" s="12">
        <v>61384</v>
      </c>
      <c r="G448" s="12">
        <v>68499</v>
      </c>
      <c r="H448" s="12">
        <v>89116</v>
      </c>
      <c r="I448" s="12">
        <v>101064</v>
      </c>
      <c r="J448" s="12">
        <v>106456</v>
      </c>
      <c r="K448" s="12">
        <v>110078</v>
      </c>
      <c r="L448" s="12">
        <v>106358</v>
      </c>
      <c r="M448" s="12">
        <v>102846</v>
      </c>
      <c r="N448" s="12">
        <v>99446</v>
      </c>
      <c r="O448" s="12">
        <v>94485</v>
      </c>
      <c r="P448" s="12">
        <v>88423</v>
      </c>
      <c r="Q448" s="12">
        <v>92756</v>
      </c>
      <c r="R448" s="12">
        <v>100503</v>
      </c>
      <c r="S448" s="12">
        <v>112769</v>
      </c>
      <c r="T448" s="12">
        <v>117973</v>
      </c>
      <c r="U448" s="12">
        <v>130826</v>
      </c>
      <c r="V448" s="12">
        <v>126224</v>
      </c>
      <c r="W448" s="12">
        <v>100063</v>
      </c>
      <c r="X448" s="12">
        <v>80068</v>
      </c>
      <c r="Y448" s="12">
        <v>70351</v>
      </c>
      <c r="AA448" s="2">
        <f>IFERROR(INDEX('Holiday Schedule'!$D$3:$D$24,MATCH(A448,'Holiday Schedule'!$C$3:$C$24,0)),0)</f>
        <v>0</v>
      </c>
      <c r="AB448" s="2">
        <f t="shared" si="48"/>
        <v>7</v>
      </c>
      <c r="AC448" s="2">
        <f t="shared" si="49"/>
        <v>0</v>
      </c>
      <c r="AD448" s="5">
        <f t="shared" si="50"/>
        <v>2196396</v>
      </c>
      <c r="AE448" s="5">
        <f t="shared" si="51"/>
        <v>2196396</v>
      </c>
      <c r="AG448" s="2">
        <f t="shared" si="52"/>
        <v>3</v>
      </c>
      <c r="AH448" s="2">
        <f t="shared" si="53"/>
        <v>2025</v>
      </c>
      <c r="AJ448" s="5">
        <f t="shared" si="54"/>
        <v>130826</v>
      </c>
      <c r="AK448" s="2">
        <f t="shared" si="55"/>
        <v>20</v>
      </c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BC448" s="5"/>
      <c r="BD448" s="5"/>
      <c r="BE448" s="5"/>
      <c r="BJ448" s="5"/>
    </row>
    <row r="449" spans="1:62" ht="15.75" x14ac:dyDescent="0.25">
      <c r="A449" s="18">
        <v>45732</v>
      </c>
      <c r="B449" s="12">
        <v>65183</v>
      </c>
      <c r="C449" s="12">
        <v>53724</v>
      </c>
      <c r="D449" s="12">
        <v>58708</v>
      </c>
      <c r="E449" s="12">
        <v>59093</v>
      </c>
      <c r="F449" s="12">
        <v>61384</v>
      </c>
      <c r="G449" s="12">
        <v>68499</v>
      </c>
      <c r="H449" s="12">
        <v>89116</v>
      </c>
      <c r="I449" s="12">
        <v>101064</v>
      </c>
      <c r="J449" s="12">
        <v>106456</v>
      </c>
      <c r="K449" s="12">
        <v>110079</v>
      </c>
      <c r="L449" s="12">
        <v>106359</v>
      </c>
      <c r="M449" s="12">
        <v>102847</v>
      </c>
      <c r="N449" s="12">
        <v>99446</v>
      </c>
      <c r="O449" s="12">
        <v>94486</v>
      </c>
      <c r="P449" s="12">
        <v>88423</v>
      </c>
      <c r="Q449" s="12">
        <v>92756</v>
      </c>
      <c r="R449" s="12">
        <v>100503</v>
      </c>
      <c r="S449" s="12">
        <v>112769</v>
      </c>
      <c r="T449" s="12">
        <v>117973</v>
      </c>
      <c r="U449" s="12">
        <v>130826</v>
      </c>
      <c r="V449" s="12">
        <v>126225</v>
      </c>
      <c r="W449" s="12">
        <v>100063</v>
      </c>
      <c r="X449" s="12">
        <v>80068</v>
      </c>
      <c r="Y449" s="12">
        <v>70351</v>
      </c>
      <c r="AA449" s="2">
        <f>IFERROR(INDEX('Holiday Schedule'!$D$3:$D$24,MATCH(A449,'Holiday Schedule'!$C$3:$C$24,0)),0)</f>
        <v>0</v>
      </c>
      <c r="AB449" s="2">
        <f t="shared" si="48"/>
        <v>1</v>
      </c>
      <c r="AC449" s="2">
        <f t="shared" si="49"/>
        <v>0</v>
      </c>
      <c r="AD449" s="5">
        <f t="shared" si="50"/>
        <v>2196401</v>
      </c>
      <c r="AE449" s="5">
        <f t="shared" si="51"/>
        <v>2196401</v>
      </c>
      <c r="AG449" s="2">
        <f t="shared" si="52"/>
        <v>3</v>
      </c>
      <c r="AH449" s="2">
        <f t="shared" si="53"/>
        <v>2025</v>
      </c>
      <c r="AJ449" s="5">
        <f t="shared" si="54"/>
        <v>130826</v>
      </c>
      <c r="AK449" s="2">
        <f t="shared" si="55"/>
        <v>20</v>
      </c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BC449" s="5"/>
      <c r="BD449" s="5"/>
      <c r="BE449" s="5"/>
      <c r="BJ449" s="5"/>
    </row>
    <row r="450" spans="1:62" ht="15.75" x14ac:dyDescent="0.25">
      <c r="A450" s="18">
        <v>45733</v>
      </c>
      <c r="B450" s="12">
        <v>64565</v>
      </c>
      <c r="C450" s="12">
        <v>59395</v>
      </c>
      <c r="D450" s="12">
        <v>57652</v>
      </c>
      <c r="E450" s="12">
        <v>59633</v>
      </c>
      <c r="F450" s="12">
        <v>61655</v>
      </c>
      <c r="G450" s="12">
        <v>72002</v>
      </c>
      <c r="H450" s="12">
        <v>99116</v>
      </c>
      <c r="I450" s="12">
        <v>110477</v>
      </c>
      <c r="J450" s="12">
        <v>104451</v>
      </c>
      <c r="K450" s="12">
        <v>103283</v>
      </c>
      <c r="L450" s="12">
        <v>100580</v>
      </c>
      <c r="M450" s="12">
        <v>96263</v>
      </c>
      <c r="N450" s="12">
        <v>93645</v>
      </c>
      <c r="O450" s="12">
        <v>88410</v>
      </c>
      <c r="P450" s="12">
        <v>84384</v>
      </c>
      <c r="Q450" s="12">
        <v>89258</v>
      </c>
      <c r="R450" s="12">
        <v>96867</v>
      </c>
      <c r="S450" s="12">
        <v>110359</v>
      </c>
      <c r="T450" s="12">
        <v>114788</v>
      </c>
      <c r="U450" s="12">
        <v>128618</v>
      </c>
      <c r="V450" s="12">
        <v>123533</v>
      </c>
      <c r="W450" s="12">
        <v>100380</v>
      </c>
      <c r="X450" s="12">
        <v>78682</v>
      </c>
      <c r="Y450" s="12">
        <v>69564</v>
      </c>
      <c r="AA450" s="2">
        <f>IFERROR(INDEX('Holiday Schedule'!$D$3:$D$24,MATCH(A450,'Holiday Schedule'!$C$3:$C$24,0)),0)</f>
        <v>0</v>
      </c>
      <c r="AB450" s="2">
        <f t="shared" si="48"/>
        <v>2</v>
      </c>
      <c r="AC450" s="2">
        <f t="shared" si="49"/>
        <v>1623978</v>
      </c>
      <c r="AD450" s="5">
        <f t="shared" si="50"/>
        <v>543582</v>
      </c>
      <c r="AE450" s="5">
        <f t="shared" si="51"/>
        <v>2167560</v>
      </c>
      <c r="AG450" s="2">
        <f t="shared" si="52"/>
        <v>3</v>
      </c>
      <c r="AH450" s="2">
        <f t="shared" si="53"/>
        <v>2025</v>
      </c>
      <c r="AJ450" s="5">
        <f t="shared" si="54"/>
        <v>128618</v>
      </c>
      <c r="AK450" s="2">
        <f t="shared" si="55"/>
        <v>20</v>
      </c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BC450" s="5"/>
      <c r="BD450" s="5"/>
      <c r="BE450" s="5"/>
      <c r="BJ450" s="5"/>
    </row>
    <row r="451" spans="1:62" ht="15.75" x14ac:dyDescent="0.25">
      <c r="A451" s="18">
        <v>45734</v>
      </c>
      <c r="B451" s="12">
        <v>64474</v>
      </c>
      <c r="C451" s="12">
        <v>59311</v>
      </c>
      <c r="D451" s="12">
        <v>57571</v>
      </c>
      <c r="E451" s="12">
        <v>59549</v>
      </c>
      <c r="F451" s="12">
        <v>61568</v>
      </c>
      <c r="G451" s="12">
        <v>71900</v>
      </c>
      <c r="H451" s="12">
        <v>98976</v>
      </c>
      <c r="I451" s="12">
        <v>110321</v>
      </c>
      <c r="J451" s="12">
        <v>104303</v>
      </c>
      <c r="K451" s="12">
        <v>103138</v>
      </c>
      <c r="L451" s="12">
        <v>100438</v>
      </c>
      <c r="M451" s="12">
        <v>96128</v>
      </c>
      <c r="N451" s="12">
        <v>93513</v>
      </c>
      <c r="O451" s="12">
        <v>88285</v>
      </c>
      <c r="P451" s="12">
        <v>84265</v>
      </c>
      <c r="Q451" s="12">
        <v>89132</v>
      </c>
      <c r="R451" s="12">
        <v>96731</v>
      </c>
      <c r="S451" s="12">
        <v>110203</v>
      </c>
      <c r="T451" s="12">
        <v>114626</v>
      </c>
      <c r="U451" s="12">
        <v>128437</v>
      </c>
      <c r="V451" s="12">
        <v>123359</v>
      </c>
      <c r="W451" s="12">
        <v>100239</v>
      </c>
      <c r="X451" s="12">
        <v>78571</v>
      </c>
      <c r="Y451" s="12">
        <v>69466</v>
      </c>
      <c r="AA451" s="2">
        <f>IFERROR(INDEX('Holiday Schedule'!$D$3:$D$24,MATCH(A451,'Holiday Schedule'!$C$3:$C$24,0)),0)</f>
        <v>0</v>
      </c>
      <c r="AB451" s="2">
        <f t="shared" si="48"/>
        <v>3</v>
      </c>
      <c r="AC451" s="2">
        <f t="shared" si="49"/>
        <v>1621689</v>
      </c>
      <c r="AD451" s="5">
        <f t="shared" si="50"/>
        <v>542815</v>
      </c>
      <c r="AE451" s="5">
        <f t="shared" si="51"/>
        <v>2164504</v>
      </c>
      <c r="AG451" s="2">
        <f t="shared" si="52"/>
        <v>3</v>
      </c>
      <c r="AH451" s="2">
        <f t="shared" si="53"/>
        <v>2025</v>
      </c>
      <c r="AJ451" s="5">
        <f t="shared" si="54"/>
        <v>128437</v>
      </c>
      <c r="AK451" s="2">
        <f t="shared" si="55"/>
        <v>20</v>
      </c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BC451" s="5"/>
      <c r="BD451" s="5"/>
      <c r="BE451" s="5"/>
      <c r="BJ451" s="5"/>
    </row>
    <row r="452" spans="1:62" ht="15.75" x14ac:dyDescent="0.25">
      <c r="A452" s="18">
        <v>45735</v>
      </c>
      <c r="B452" s="12">
        <v>64156</v>
      </c>
      <c r="C452" s="12">
        <v>59019</v>
      </c>
      <c r="D452" s="12">
        <v>57287</v>
      </c>
      <c r="E452" s="12">
        <v>59255</v>
      </c>
      <c r="F452" s="12">
        <v>61264</v>
      </c>
      <c r="G452" s="12">
        <v>71545</v>
      </c>
      <c r="H452" s="12">
        <v>98488</v>
      </c>
      <c r="I452" s="12">
        <v>109777</v>
      </c>
      <c r="J452" s="12">
        <v>103789</v>
      </c>
      <c r="K452" s="12">
        <v>102629</v>
      </c>
      <c r="L452" s="12">
        <v>99943</v>
      </c>
      <c r="M452" s="12">
        <v>95654</v>
      </c>
      <c r="N452" s="12">
        <v>93052</v>
      </c>
      <c r="O452" s="12">
        <v>87850</v>
      </c>
      <c r="P452" s="12">
        <v>83849</v>
      </c>
      <c r="Q452" s="12">
        <v>88692</v>
      </c>
      <c r="R452" s="12">
        <v>96254</v>
      </c>
      <c r="S452" s="12">
        <v>109660</v>
      </c>
      <c r="T452" s="12">
        <v>114060</v>
      </c>
      <c r="U452" s="12">
        <v>127803</v>
      </c>
      <c r="V452" s="12">
        <v>122751</v>
      </c>
      <c r="W452" s="12">
        <v>99745</v>
      </c>
      <c r="X452" s="12">
        <v>78183</v>
      </c>
      <c r="Y452" s="12">
        <v>69124</v>
      </c>
      <c r="AA452" s="2">
        <f>IFERROR(INDEX('Holiday Schedule'!$D$3:$D$24,MATCH(A452,'Holiday Schedule'!$C$3:$C$24,0)),0)</f>
        <v>0</v>
      </c>
      <c r="AB452" s="2">
        <f t="shared" si="48"/>
        <v>4</v>
      </c>
      <c r="AC452" s="2">
        <f t="shared" si="49"/>
        <v>1613691</v>
      </c>
      <c r="AD452" s="5">
        <f t="shared" si="50"/>
        <v>540138</v>
      </c>
      <c r="AE452" s="5">
        <f t="shared" si="51"/>
        <v>2153829</v>
      </c>
      <c r="AG452" s="2">
        <f t="shared" si="52"/>
        <v>3</v>
      </c>
      <c r="AH452" s="2">
        <f t="shared" si="53"/>
        <v>2025</v>
      </c>
      <c r="AJ452" s="5">
        <f t="shared" si="54"/>
        <v>127803</v>
      </c>
      <c r="AK452" s="2">
        <f t="shared" si="55"/>
        <v>20</v>
      </c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BC452" s="5"/>
      <c r="BD452" s="5"/>
      <c r="BE452" s="5"/>
      <c r="BJ452" s="5"/>
    </row>
    <row r="453" spans="1:62" ht="15.75" x14ac:dyDescent="0.25">
      <c r="A453" s="18">
        <v>45736</v>
      </c>
      <c r="B453" s="12">
        <v>63728</v>
      </c>
      <c r="C453" s="12">
        <v>58625</v>
      </c>
      <c r="D453" s="12">
        <v>56905</v>
      </c>
      <c r="E453" s="12">
        <v>58860</v>
      </c>
      <c r="F453" s="12">
        <v>60855</v>
      </c>
      <c r="G453" s="12">
        <v>71068</v>
      </c>
      <c r="H453" s="12">
        <v>97831</v>
      </c>
      <c r="I453" s="12">
        <v>109044</v>
      </c>
      <c r="J453" s="12">
        <v>103096</v>
      </c>
      <c r="K453" s="12">
        <v>101944</v>
      </c>
      <c r="L453" s="12">
        <v>99276</v>
      </c>
      <c r="M453" s="12">
        <v>95015</v>
      </c>
      <c r="N453" s="12">
        <v>92431</v>
      </c>
      <c r="O453" s="12">
        <v>87264</v>
      </c>
      <c r="P453" s="12">
        <v>83290</v>
      </c>
      <c r="Q453" s="12">
        <v>88101</v>
      </c>
      <c r="R453" s="12">
        <v>95611</v>
      </c>
      <c r="S453" s="12">
        <v>108928</v>
      </c>
      <c r="T453" s="12">
        <v>113299</v>
      </c>
      <c r="U453" s="12">
        <v>126951</v>
      </c>
      <c r="V453" s="12">
        <v>121932</v>
      </c>
      <c r="W453" s="12">
        <v>99079</v>
      </c>
      <c r="X453" s="12">
        <v>77662</v>
      </c>
      <c r="Y453" s="12">
        <v>68662</v>
      </c>
      <c r="AA453" s="2">
        <f>IFERROR(INDEX('Holiday Schedule'!$D$3:$D$24,MATCH(A453,'Holiday Schedule'!$C$3:$C$24,0)),0)</f>
        <v>0</v>
      </c>
      <c r="AB453" s="2">
        <f t="shared" si="48"/>
        <v>5</v>
      </c>
      <c r="AC453" s="2">
        <f t="shared" si="49"/>
        <v>1602923</v>
      </c>
      <c r="AD453" s="5">
        <f t="shared" si="50"/>
        <v>536534</v>
      </c>
      <c r="AE453" s="5">
        <f t="shared" si="51"/>
        <v>2139457</v>
      </c>
      <c r="AG453" s="2">
        <f t="shared" si="52"/>
        <v>3</v>
      </c>
      <c r="AH453" s="2">
        <f t="shared" si="53"/>
        <v>2025</v>
      </c>
      <c r="AJ453" s="5">
        <f t="shared" si="54"/>
        <v>126951</v>
      </c>
      <c r="AK453" s="2">
        <f t="shared" si="55"/>
        <v>20</v>
      </c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BC453" s="5"/>
      <c r="BD453" s="5"/>
      <c r="BE453" s="5"/>
      <c r="BJ453" s="5"/>
    </row>
    <row r="454" spans="1:62" ht="15.75" x14ac:dyDescent="0.25">
      <c r="A454" s="18">
        <v>45737</v>
      </c>
      <c r="B454" s="12">
        <v>63729</v>
      </c>
      <c r="C454" s="12">
        <v>58626</v>
      </c>
      <c r="D454" s="12">
        <v>56906</v>
      </c>
      <c r="E454" s="12">
        <v>58861</v>
      </c>
      <c r="F454" s="12">
        <v>60856</v>
      </c>
      <c r="G454" s="12">
        <v>71069</v>
      </c>
      <c r="H454" s="12">
        <v>97832</v>
      </c>
      <c r="I454" s="12">
        <v>109046</v>
      </c>
      <c r="J454" s="12">
        <v>103098</v>
      </c>
      <c r="K454" s="12">
        <v>101946</v>
      </c>
      <c r="L454" s="12">
        <v>99277</v>
      </c>
      <c r="M454" s="12">
        <v>95017</v>
      </c>
      <c r="N454" s="12">
        <v>92433</v>
      </c>
      <c r="O454" s="12">
        <v>87265</v>
      </c>
      <c r="P454" s="12">
        <v>83291</v>
      </c>
      <c r="Q454" s="12">
        <v>88102</v>
      </c>
      <c r="R454" s="12">
        <v>95613</v>
      </c>
      <c r="S454" s="12">
        <v>108930</v>
      </c>
      <c r="T454" s="12">
        <v>113301</v>
      </c>
      <c r="U454" s="12">
        <v>126952</v>
      </c>
      <c r="V454" s="12">
        <v>121933</v>
      </c>
      <c r="W454" s="12">
        <v>99080</v>
      </c>
      <c r="X454" s="12">
        <v>77663</v>
      </c>
      <c r="Y454" s="12">
        <v>68663</v>
      </c>
      <c r="AA454" s="2">
        <f>IFERROR(INDEX('Holiday Schedule'!$D$3:$D$24,MATCH(A454,'Holiday Schedule'!$C$3:$C$24,0)),0)</f>
        <v>0</v>
      </c>
      <c r="AB454" s="2">
        <f t="shared" si="48"/>
        <v>6</v>
      </c>
      <c r="AC454" s="2">
        <f t="shared" si="49"/>
        <v>1602947</v>
      </c>
      <c r="AD454" s="5">
        <f t="shared" si="50"/>
        <v>536542</v>
      </c>
      <c r="AE454" s="5">
        <f t="shared" si="51"/>
        <v>2139489</v>
      </c>
      <c r="AG454" s="2">
        <f t="shared" si="52"/>
        <v>3</v>
      </c>
      <c r="AH454" s="2">
        <f t="shared" si="53"/>
        <v>2025</v>
      </c>
      <c r="AJ454" s="5">
        <f t="shared" si="54"/>
        <v>126952</v>
      </c>
      <c r="AK454" s="2">
        <f t="shared" si="55"/>
        <v>20</v>
      </c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BC454" s="5"/>
      <c r="BD454" s="5"/>
      <c r="BE454" s="5"/>
      <c r="BJ454" s="5"/>
    </row>
    <row r="455" spans="1:62" ht="15.75" x14ac:dyDescent="0.25">
      <c r="A455" s="18">
        <v>45738</v>
      </c>
      <c r="B455" s="12">
        <v>64291</v>
      </c>
      <c r="C455" s="12">
        <v>52989</v>
      </c>
      <c r="D455" s="12">
        <v>57905</v>
      </c>
      <c r="E455" s="12">
        <v>58284</v>
      </c>
      <c r="F455" s="12">
        <v>60544</v>
      </c>
      <c r="G455" s="12">
        <v>67562</v>
      </c>
      <c r="H455" s="12">
        <v>87897</v>
      </c>
      <c r="I455" s="12">
        <v>99681</v>
      </c>
      <c r="J455" s="12">
        <v>104999</v>
      </c>
      <c r="K455" s="12">
        <v>108572</v>
      </c>
      <c r="L455" s="12">
        <v>104903</v>
      </c>
      <c r="M455" s="12">
        <v>101439</v>
      </c>
      <c r="N455" s="12">
        <v>98085</v>
      </c>
      <c r="O455" s="12">
        <v>93193</v>
      </c>
      <c r="P455" s="12">
        <v>87213</v>
      </c>
      <c r="Q455" s="12">
        <v>91487</v>
      </c>
      <c r="R455" s="12">
        <v>99128</v>
      </c>
      <c r="S455" s="12">
        <v>111226</v>
      </c>
      <c r="T455" s="12">
        <v>116359</v>
      </c>
      <c r="U455" s="12">
        <v>129036</v>
      </c>
      <c r="V455" s="12">
        <v>124498</v>
      </c>
      <c r="W455" s="12">
        <v>98694</v>
      </c>
      <c r="X455" s="12">
        <v>78973</v>
      </c>
      <c r="Y455" s="12">
        <v>69388</v>
      </c>
      <c r="AA455" s="2">
        <f>IFERROR(INDEX('Holiday Schedule'!$D$3:$D$24,MATCH(A455,'Holiday Schedule'!$C$3:$C$24,0)),0)</f>
        <v>0</v>
      </c>
      <c r="AB455" s="2">
        <f t="shared" si="48"/>
        <v>7</v>
      </c>
      <c r="AC455" s="2">
        <f t="shared" si="49"/>
        <v>0</v>
      </c>
      <c r="AD455" s="5">
        <f t="shared" si="50"/>
        <v>2166346</v>
      </c>
      <c r="AE455" s="5">
        <f t="shared" si="51"/>
        <v>2166346</v>
      </c>
      <c r="AG455" s="2">
        <f t="shared" si="52"/>
        <v>3</v>
      </c>
      <c r="AH455" s="2">
        <f t="shared" si="53"/>
        <v>2025</v>
      </c>
      <c r="AJ455" s="5">
        <f t="shared" si="54"/>
        <v>129036</v>
      </c>
      <c r="AK455" s="2">
        <f t="shared" si="55"/>
        <v>20</v>
      </c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BC455" s="5"/>
      <c r="BD455" s="5"/>
      <c r="BE455" s="5"/>
      <c r="BJ455" s="5"/>
    </row>
    <row r="456" spans="1:62" ht="15.75" x14ac:dyDescent="0.25">
      <c r="A456" s="18">
        <v>45739</v>
      </c>
      <c r="B456" s="12">
        <v>64292</v>
      </c>
      <c r="C456" s="12">
        <v>52990</v>
      </c>
      <c r="D456" s="12">
        <v>57905</v>
      </c>
      <c r="E456" s="12">
        <v>58285</v>
      </c>
      <c r="F456" s="12">
        <v>60545</v>
      </c>
      <c r="G456" s="12">
        <v>67563</v>
      </c>
      <c r="H456" s="12">
        <v>87898</v>
      </c>
      <c r="I456" s="12">
        <v>99683</v>
      </c>
      <c r="J456" s="12">
        <v>105001</v>
      </c>
      <c r="K456" s="12">
        <v>108574</v>
      </c>
      <c r="L456" s="12">
        <v>104905</v>
      </c>
      <c r="M456" s="12">
        <v>101441</v>
      </c>
      <c r="N456" s="12">
        <v>98087</v>
      </c>
      <c r="O456" s="12">
        <v>93194</v>
      </c>
      <c r="P456" s="12">
        <v>87214</v>
      </c>
      <c r="Q456" s="12">
        <v>91488</v>
      </c>
      <c r="R456" s="12">
        <v>99129</v>
      </c>
      <c r="S456" s="12">
        <v>111228</v>
      </c>
      <c r="T456" s="12">
        <v>116360</v>
      </c>
      <c r="U456" s="12">
        <v>129038</v>
      </c>
      <c r="V456" s="12">
        <v>124499</v>
      </c>
      <c r="W456" s="12">
        <v>98695</v>
      </c>
      <c r="X456" s="12">
        <v>78974</v>
      </c>
      <c r="Y456" s="12">
        <v>69389</v>
      </c>
      <c r="AA456" s="2">
        <f>IFERROR(INDEX('Holiday Schedule'!$D$3:$D$24,MATCH(A456,'Holiday Schedule'!$C$3:$C$24,0)),0)</f>
        <v>0</v>
      </c>
      <c r="AB456" s="2">
        <f t="shared" si="48"/>
        <v>1</v>
      </c>
      <c r="AC456" s="2">
        <f t="shared" si="49"/>
        <v>0</v>
      </c>
      <c r="AD456" s="5">
        <f t="shared" si="50"/>
        <v>2166377</v>
      </c>
      <c r="AE456" s="5">
        <f t="shared" si="51"/>
        <v>2166377</v>
      </c>
      <c r="AG456" s="2">
        <f t="shared" si="52"/>
        <v>3</v>
      </c>
      <c r="AH456" s="2">
        <f t="shared" si="53"/>
        <v>2025</v>
      </c>
      <c r="AJ456" s="5">
        <f t="shared" si="54"/>
        <v>129038</v>
      </c>
      <c r="AK456" s="2">
        <f t="shared" si="55"/>
        <v>20</v>
      </c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BC456" s="5"/>
      <c r="BD456" s="5"/>
      <c r="BE456" s="5"/>
      <c r="BJ456" s="5"/>
    </row>
    <row r="457" spans="1:62" ht="15.75" x14ac:dyDescent="0.25">
      <c r="A457" s="18">
        <v>45740</v>
      </c>
      <c r="B457" s="12">
        <v>63395</v>
      </c>
      <c r="C457" s="12">
        <v>58319</v>
      </c>
      <c r="D457" s="12">
        <v>56608</v>
      </c>
      <c r="E457" s="12">
        <v>58552</v>
      </c>
      <c r="F457" s="12">
        <v>60537</v>
      </c>
      <c r="G457" s="12">
        <v>70697</v>
      </c>
      <c r="H457" s="12">
        <v>97320</v>
      </c>
      <c r="I457" s="12">
        <v>108475</v>
      </c>
      <c r="J457" s="12">
        <v>102558</v>
      </c>
      <c r="K457" s="12">
        <v>101412</v>
      </c>
      <c r="L457" s="12">
        <v>98757</v>
      </c>
      <c r="M457" s="12">
        <v>94519</v>
      </c>
      <c r="N457" s="12">
        <v>91949</v>
      </c>
      <c r="O457" s="12">
        <v>86808</v>
      </c>
      <c r="P457" s="12">
        <v>82855</v>
      </c>
      <c r="Q457" s="12">
        <v>87640</v>
      </c>
      <c r="R457" s="12">
        <v>95112</v>
      </c>
      <c r="S457" s="12">
        <v>108359</v>
      </c>
      <c r="T457" s="12">
        <v>112708</v>
      </c>
      <c r="U457" s="12">
        <v>126288</v>
      </c>
      <c r="V457" s="12">
        <v>121295</v>
      </c>
      <c r="W457" s="12">
        <v>98562</v>
      </c>
      <c r="X457" s="12">
        <v>77256</v>
      </c>
      <c r="Y457" s="12">
        <v>68304</v>
      </c>
      <c r="AA457" s="2">
        <f>IFERROR(INDEX('Holiday Schedule'!$D$3:$D$24,MATCH(A457,'Holiday Schedule'!$C$3:$C$24,0)),0)</f>
        <v>0</v>
      </c>
      <c r="AB457" s="2">
        <f t="shared" si="48"/>
        <v>2</v>
      </c>
      <c r="AC457" s="2">
        <f t="shared" si="49"/>
        <v>1594553</v>
      </c>
      <c r="AD457" s="5">
        <f t="shared" si="50"/>
        <v>533732</v>
      </c>
      <c r="AE457" s="5">
        <f t="shared" si="51"/>
        <v>2128285</v>
      </c>
      <c r="AG457" s="2">
        <f t="shared" si="52"/>
        <v>3</v>
      </c>
      <c r="AH457" s="2">
        <f t="shared" si="53"/>
        <v>2025</v>
      </c>
      <c r="AJ457" s="5">
        <f t="shared" si="54"/>
        <v>126288</v>
      </c>
      <c r="AK457" s="2">
        <f t="shared" si="55"/>
        <v>20</v>
      </c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BC457" s="5"/>
      <c r="BD457" s="5"/>
      <c r="BE457" s="5"/>
      <c r="BJ457" s="5"/>
    </row>
    <row r="458" spans="1:62" ht="15.75" x14ac:dyDescent="0.25">
      <c r="A458" s="18">
        <v>45741</v>
      </c>
      <c r="B458" s="12">
        <v>62987</v>
      </c>
      <c r="C458" s="12">
        <v>57944</v>
      </c>
      <c r="D458" s="12">
        <v>56244</v>
      </c>
      <c r="E458" s="12">
        <v>58176</v>
      </c>
      <c r="F458" s="12">
        <v>60148</v>
      </c>
      <c r="G458" s="12">
        <v>70242</v>
      </c>
      <c r="H458" s="12">
        <v>96694</v>
      </c>
      <c r="I458" s="12">
        <v>107777</v>
      </c>
      <c r="J458" s="12">
        <v>101898</v>
      </c>
      <c r="K458" s="12">
        <v>100760</v>
      </c>
      <c r="L458" s="12">
        <v>98122</v>
      </c>
      <c r="M458" s="12">
        <v>93911</v>
      </c>
      <c r="N458" s="12">
        <v>91357</v>
      </c>
      <c r="O458" s="12">
        <v>86249</v>
      </c>
      <c r="P458" s="12">
        <v>82322</v>
      </c>
      <c r="Q458" s="12">
        <v>87077</v>
      </c>
      <c r="R458" s="12">
        <v>94500</v>
      </c>
      <c r="S458" s="12">
        <v>107662</v>
      </c>
      <c r="T458" s="12">
        <v>111983</v>
      </c>
      <c r="U458" s="12">
        <v>125475</v>
      </c>
      <c r="V458" s="12">
        <v>120515</v>
      </c>
      <c r="W458" s="12">
        <v>97928</v>
      </c>
      <c r="X458" s="12">
        <v>76759</v>
      </c>
      <c r="Y458" s="12">
        <v>67864</v>
      </c>
      <c r="AA458" s="2">
        <f>IFERROR(INDEX('Holiday Schedule'!$D$3:$D$24,MATCH(A458,'Holiday Schedule'!$C$3:$C$24,0)),0)</f>
        <v>0</v>
      </c>
      <c r="AB458" s="2">
        <f t="shared" ref="AB458:AB521" si="56">WEEKDAY(A458)</f>
        <v>3</v>
      </c>
      <c r="AC458" s="2">
        <f t="shared" ref="AC458:AC521" si="57">IF(AND(AB458&gt;1,AB458&lt;7,AA458&lt;1),SUM(I458:X458),0)</f>
        <v>1584295</v>
      </c>
      <c r="AD458" s="5">
        <f t="shared" ref="AD458:AD521" si="58">AE458-AC458</f>
        <v>530299</v>
      </c>
      <c r="AE458" s="5">
        <f t="shared" ref="AE458:AE521" si="59">SUM(B458:Y458)</f>
        <v>2114594</v>
      </c>
      <c r="AG458" s="2">
        <f t="shared" ref="AG458:AG521" si="60">MONTH(A458)</f>
        <v>3</v>
      </c>
      <c r="AH458" s="2">
        <f t="shared" ref="AH458:AH521" si="61">YEAR(A458)</f>
        <v>2025</v>
      </c>
      <c r="AJ458" s="5">
        <f t="shared" ref="AJ458:AJ521" si="62">MAX(B458:Y458)</f>
        <v>125475</v>
      </c>
      <c r="AK458" s="2">
        <f t="shared" ref="AK458:AK521" si="63">IF(AE458&gt;0,INDEX(B$8:Y$8,MATCH(AJ458,B458:Y458,0)),"")</f>
        <v>20</v>
      </c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BC458" s="5"/>
      <c r="BD458" s="5"/>
      <c r="BE458" s="5"/>
      <c r="BJ458" s="5"/>
    </row>
    <row r="459" spans="1:62" ht="15.75" x14ac:dyDescent="0.25">
      <c r="A459" s="18">
        <v>45742</v>
      </c>
      <c r="B459" s="12">
        <v>62608</v>
      </c>
      <c r="C459" s="12">
        <v>57595</v>
      </c>
      <c r="D459" s="12">
        <v>55905</v>
      </c>
      <c r="E459" s="12">
        <v>57826</v>
      </c>
      <c r="F459" s="12">
        <v>59786</v>
      </c>
      <c r="G459" s="12">
        <v>69820</v>
      </c>
      <c r="H459" s="12">
        <v>96113</v>
      </c>
      <c r="I459" s="12">
        <v>107129</v>
      </c>
      <c r="J459" s="12">
        <v>101285</v>
      </c>
      <c r="K459" s="12">
        <v>100154</v>
      </c>
      <c r="L459" s="12">
        <v>97532</v>
      </c>
      <c r="M459" s="12">
        <v>93347</v>
      </c>
      <c r="N459" s="12">
        <v>90808</v>
      </c>
      <c r="O459" s="12">
        <v>85731</v>
      </c>
      <c r="P459" s="12">
        <v>81827</v>
      </c>
      <c r="Q459" s="12">
        <v>86553</v>
      </c>
      <c r="R459" s="12">
        <v>93932</v>
      </c>
      <c r="S459" s="12">
        <v>107015</v>
      </c>
      <c r="T459" s="12">
        <v>111309</v>
      </c>
      <c r="U459" s="12">
        <v>124721</v>
      </c>
      <c r="V459" s="12">
        <v>119790</v>
      </c>
      <c r="W459" s="12">
        <v>97339</v>
      </c>
      <c r="X459" s="12">
        <v>76298</v>
      </c>
      <c r="Y459" s="12">
        <v>67456</v>
      </c>
      <c r="AA459" s="2">
        <f>IFERROR(INDEX('Holiday Schedule'!$D$3:$D$24,MATCH(A459,'Holiday Schedule'!$C$3:$C$24,0)),0)</f>
        <v>0</v>
      </c>
      <c r="AB459" s="2">
        <f t="shared" si="56"/>
        <v>4</v>
      </c>
      <c r="AC459" s="2">
        <f t="shared" si="57"/>
        <v>1574770</v>
      </c>
      <c r="AD459" s="5">
        <f t="shared" si="58"/>
        <v>527109</v>
      </c>
      <c r="AE459" s="5">
        <f t="shared" si="59"/>
        <v>2101879</v>
      </c>
      <c r="AG459" s="2">
        <f t="shared" si="60"/>
        <v>3</v>
      </c>
      <c r="AH459" s="2">
        <f t="shared" si="61"/>
        <v>2025</v>
      </c>
      <c r="AJ459" s="5">
        <f t="shared" si="62"/>
        <v>124721</v>
      </c>
      <c r="AK459" s="2">
        <f t="shared" si="63"/>
        <v>20</v>
      </c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BC459" s="5"/>
      <c r="BD459" s="5"/>
      <c r="BE459" s="5"/>
      <c r="BJ459" s="5"/>
    </row>
    <row r="460" spans="1:62" ht="15.75" x14ac:dyDescent="0.25">
      <c r="A460" s="18">
        <v>45743</v>
      </c>
      <c r="B460" s="12">
        <v>62236</v>
      </c>
      <c r="C460" s="12">
        <v>57253</v>
      </c>
      <c r="D460" s="12">
        <v>55573</v>
      </c>
      <c r="E460" s="12">
        <v>57482</v>
      </c>
      <c r="F460" s="12">
        <v>59431</v>
      </c>
      <c r="G460" s="12">
        <v>69405</v>
      </c>
      <c r="H460" s="12">
        <v>95542</v>
      </c>
      <c r="I460" s="12">
        <v>106492</v>
      </c>
      <c r="J460" s="12">
        <v>100684</v>
      </c>
      <c r="K460" s="12">
        <v>99559</v>
      </c>
      <c r="L460" s="12">
        <v>96953</v>
      </c>
      <c r="M460" s="12">
        <v>92792</v>
      </c>
      <c r="N460" s="12">
        <v>90268</v>
      </c>
      <c r="O460" s="12">
        <v>85221</v>
      </c>
      <c r="P460" s="12">
        <v>81341</v>
      </c>
      <c r="Q460" s="12">
        <v>86039</v>
      </c>
      <c r="R460" s="12">
        <v>93374</v>
      </c>
      <c r="S460" s="12">
        <v>106379</v>
      </c>
      <c r="T460" s="12">
        <v>110648</v>
      </c>
      <c r="U460" s="12">
        <v>123980</v>
      </c>
      <c r="V460" s="12">
        <v>119078</v>
      </c>
      <c r="W460" s="12">
        <v>96760</v>
      </c>
      <c r="X460" s="12">
        <v>75844</v>
      </c>
      <c r="Y460" s="12">
        <v>67055</v>
      </c>
      <c r="AA460" s="2">
        <f>IFERROR(INDEX('Holiday Schedule'!$D$3:$D$24,MATCH(A460,'Holiday Schedule'!$C$3:$C$24,0)),0)</f>
        <v>0</v>
      </c>
      <c r="AB460" s="2">
        <f t="shared" si="56"/>
        <v>5</v>
      </c>
      <c r="AC460" s="2">
        <f t="shared" si="57"/>
        <v>1565412</v>
      </c>
      <c r="AD460" s="5">
        <f t="shared" si="58"/>
        <v>523977</v>
      </c>
      <c r="AE460" s="5">
        <f t="shared" si="59"/>
        <v>2089389</v>
      </c>
      <c r="AG460" s="2">
        <f t="shared" si="60"/>
        <v>3</v>
      </c>
      <c r="AH460" s="2">
        <f t="shared" si="61"/>
        <v>2025</v>
      </c>
      <c r="AJ460" s="5">
        <f t="shared" si="62"/>
        <v>123980</v>
      </c>
      <c r="AK460" s="2">
        <f t="shared" si="63"/>
        <v>20</v>
      </c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BC460" s="5"/>
      <c r="BD460" s="5"/>
      <c r="BE460" s="5"/>
      <c r="BJ460" s="5"/>
    </row>
    <row r="461" spans="1:62" ht="15.75" x14ac:dyDescent="0.25">
      <c r="A461" s="18">
        <v>45744</v>
      </c>
      <c r="B461" s="12">
        <v>61873</v>
      </c>
      <c r="C461" s="12">
        <v>56919</v>
      </c>
      <c r="D461" s="12">
        <v>55249</v>
      </c>
      <c r="E461" s="12">
        <v>57147</v>
      </c>
      <c r="F461" s="12">
        <v>59084</v>
      </c>
      <c r="G461" s="12">
        <v>69000</v>
      </c>
      <c r="H461" s="12">
        <v>94984</v>
      </c>
      <c r="I461" s="12">
        <v>105871</v>
      </c>
      <c r="J461" s="12">
        <v>100096</v>
      </c>
      <c r="K461" s="12">
        <v>98978</v>
      </c>
      <c r="L461" s="12">
        <v>96387</v>
      </c>
      <c r="M461" s="12">
        <v>92251</v>
      </c>
      <c r="N461" s="12">
        <v>89742</v>
      </c>
      <c r="O461" s="12">
        <v>84724</v>
      </c>
      <c r="P461" s="12">
        <v>80866</v>
      </c>
      <c r="Q461" s="12">
        <v>85537</v>
      </c>
      <c r="R461" s="12">
        <v>92829</v>
      </c>
      <c r="S461" s="12">
        <v>105758</v>
      </c>
      <c r="T461" s="12">
        <v>110002</v>
      </c>
      <c r="U461" s="12">
        <v>123256</v>
      </c>
      <c r="V461" s="12">
        <v>118384</v>
      </c>
      <c r="W461" s="12">
        <v>96196</v>
      </c>
      <c r="X461" s="12">
        <v>75402</v>
      </c>
      <c r="Y461" s="12">
        <v>66664</v>
      </c>
      <c r="AA461" s="2">
        <f>IFERROR(INDEX('Holiday Schedule'!$D$3:$D$24,MATCH(A461,'Holiday Schedule'!$C$3:$C$24,0)),0)</f>
        <v>0</v>
      </c>
      <c r="AB461" s="2">
        <f t="shared" si="56"/>
        <v>6</v>
      </c>
      <c r="AC461" s="2">
        <f t="shared" si="57"/>
        <v>1556279</v>
      </c>
      <c r="AD461" s="5">
        <f t="shared" si="58"/>
        <v>520920</v>
      </c>
      <c r="AE461" s="5">
        <f t="shared" si="59"/>
        <v>2077199</v>
      </c>
      <c r="AG461" s="2">
        <f t="shared" si="60"/>
        <v>3</v>
      </c>
      <c r="AH461" s="2">
        <f t="shared" si="61"/>
        <v>2025</v>
      </c>
      <c r="AJ461" s="5">
        <f t="shared" si="62"/>
        <v>123256</v>
      </c>
      <c r="AK461" s="2">
        <f t="shared" si="63"/>
        <v>20</v>
      </c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BC461" s="5"/>
      <c r="BD461" s="5"/>
      <c r="BE461" s="5"/>
      <c r="BJ461" s="5"/>
    </row>
    <row r="462" spans="1:62" ht="15.75" x14ac:dyDescent="0.25">
      <c r="A462" s="18">
        <v>45745</v>
      </c>
      <c r="B462" s="12">
        <v>62424</v>
      </c>
      <c r="C462" s="12">
        <v>51450</v>
      </c>
      <c r="D462" s="12">
        <v>56223</v>
      </c>
      <c r="E462" s="12">
        <v>56591</v>
      </c>
      <c r="F462" s="12">
        <v>58786</v>
      </c>
      <c r="G462" s="12">
        <v>65599</v>
      </c>
      <c r="H462" s="12">
        <v>85343</v>
      </c>
      <c r="I462" s="12">
        <v>96786</v>
      </c>
      <c r="J462" s="12">
        <v>101949</v>
      </c>
      <c r="K462" s="12">
        <v>105418</v>
      </c>
      <c r="L462" s="12">
        <v>101856</v>
      </c>
      <c r="M462" s="12">
        <v>98493</v>
      </c>
      <c r="N462" s="12">
        <v>95236</v>
      </c>
      <c r="O462" s="12">
        <v>90486</v>
      </c>
      <c r="P462" s="12">
        <v>84680</v>
      </c>
      <c r="Q462" s="12">
        <v>88829</v>
      </c>
      <c r="R462" s="12">
        <v>96248</v>
      </c>
      <c r="S462" s="12">
        <v>107995</v>
      </c>
      <c r="T462" s="12">
        <v>112978</v>
      </c>
      <c r="U462" s="12">
        <v>125288</v>
      </c>
      <c r="V462" s="12">
        <v>120881</v>
      </c>
      <c r="W462" s="12">
        <v>95827</v>
      </c>
      <c r="X462" s="12">
        <v>76679</v>
      </c>
      <c r="Y462" s="12">
        <v>67373</v>
      </c>
      <c r="AA462" s="2">
        <f>IFERROR(INDEX('Holiday Schedule'!$D$3:$D$24,MATCH(A462,'Holiday Schedule'!$C$3:$C$24,0)),0)</f>
        <v>0</v>
      </c>
      <c r="AB462" s="2">
        <f t="shared" si="56"/>
        <v>7</v>
      </c>
      <c r="AC462" s="2">
        <f t="shared" si="57"/>
        <v>0</v>
      </c>
      <c r="AD462" s="5">
        <f t="shared" si="58"/>
        <v>2103418</v>
      </c>
      <c r="AE462" s="5">
        <f t="shared" si="59"/>
        <v>2103418</v>
      </c>
      <c r="AG462" s="2">
        <f t="shared" si="60"/>
        <v>3</v>
      </c>
      <c r="AH462" s="2">
        <f t="shared" si="61"/>
        <v>2025</v>
      </c>
      <c r="AJ462" s="5">
        <f t="shared" si="62"/>
        <v>125288</v>
      </c>
      <c r="AK462" s="2">
        <f t="shared" si="63"/>
        <v>20</v>
      </c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BC462" s="5"/>
      <c r="BD462" s="5"/>
      <c r="BE462" s="5"/>
      <c r="BJ462" s="5"/>
    </row>
    <row r="463" spans="1:62" ht="15.75" x14ac:dyDescent="0.25">
      <c r="A463" s="18">
        <v>45746</v>
      </c>
      <c r="B463" s="12">
        <v>62424</v>
      </c>
      <c r="C463" s="12">
        <v>51450</v>
      </c>
      <c r="D463" s="12">
        <v>56223</v>
      </c>
      <c r="E463" s="12">
        <v>56591</v>
      </c>
      <c r="F463" s="12">
        <v>58786</v>
      </c>
      <c r="G463" s="12">
        <v>65600</v>
      </c>
      <c r="H463" s="12">
        <v>85344</v>
      </c>
      <c r="I463" s="12">
        <v>96786</v>
      </c>
      <c r="J463" s="12">
        <v>101950</v>
      </c>
      <c r="K463" s="12">
        <v>105419</v>
      </c>
      <c r="L463" s="12">
        <v>101857</v>
      </c>
      <c r="M463" s="12">
        <v>98493</v>
      </c>
      <c r="N463" s="12">
        <v>95237</v>
      </c>
      <c r="O463" s="12">
        <v>90486</v>
      </c>
      <c r="P463" s="12">
        <v>84680</v>
      </c>
      <c r="Q463" s="12">
        <v>88830</v>
      </c>
      <c r="R463" s="12">
        <v>96249</v>
      </c>
      <c r="S463" s="12">
        <v>107996</v>
      </c>
      <c r="T463" s="12">
        <v>112979</v>
      </c>
      <c r="U463" s="12">
        <v>125289</v>
      </c>
      <c r="V463" s="12">
        <v>120882</v>
      </c>
      <c r="W463" s="12">
        <v>95827</v>
      </c>
      <c r="X463" s="12">
        <v>76679</v>
      </c>
      <c r="Y463" s="12">
        <v>67373</v>
      </c>
      <c r="AA463" s="2">
        <f>IFERROR(INDEX('Holiday Schedule'!$D$3:$D$24,MATCH(A463,'Holiday Schedule'!$C$3:$C$24,0)),0)</f>
        <v>0</v>
      </c>
      <c r="AB463" s="2">
        <f t="shared" si="56"/>
        <v>1</v>
      </c>
      <c r="AC463" s="2">
        <f t="shared" si="57"/>
        <v>0</v>
      </c>
      <c r="AD463" s="5">
        <f t="shared" si="58"/>
        <v>2103430</v>
      </c>
      <c r="AE463" s="5">
        <f t="shared" si="59"/>
        <v>2103430</v>
      </c>
      <c r="AG463" s="2">
        <f t="shared" si="60"/>
        <v>3</v>
      </c>
      <c r="AH463" s="2">
        <f t="shared" si="61"/>
        <v>2025</v>
      </c>
      <c r="AJ463" s="5">
        <f t="shared" si="62"/>
        <v>125289</v>
      </c>
      <c r="AK463" s="2">
        <f t="shared" si="63"/>
        <v>20</v>
      </c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BC463" s="5"/>
      <c r="BD463" s="5"/>
      <c r="BE463" s="5"/>
      <c r="BJ463" s="5"/>
    </row>
    <row r="464" spans="1:62" ht="15.75" x14ac:dyDescent="0.25">
      <c r="A464" s="18">
        <v>45747</v>
      </c>
      <c r="B464" s="12">
        <v>61228</v>
      </c>
      <c r="C464" s="12">
        <v>56326</v>
      </c>
      <c r="D464" s="12">
        <v>54673</v>
      </c>
      <c r="E464" s="12">
        <v>56551</v>
      </c>
      <c r="F464" s="12">
        <v>58468</v>
      </c>
      <c r="G464" s="12">
        <v>68281</v>
      </c>
      <c r="H464" s="12">
        <v>93994</v>
      </c>
      <c r="I464" s="12">
        <v>104767</v>
      </c>
      <c r="J464" s="12">
        <v>99053</v>
      </c>
      <c r="K464" s="12">
        <v>97946</v>
      </c>
      <c r="L464" s="12">
        <v>95382</v>
      </c>
      <c r="M464" s="12">
        <v>91289</v>
      </c>
      <c r="N464" s="12">
        <v>88806</v>
      </c>
      <c r="O464" s="12">
        <v>83841</v>
      </c>
      <c r="P464" s="12">
        <v>80023</v>
      </c>
      <c r="Q464" s="12">
        <v>84645</v>
      </c>
      <c r="R464" s="12">
        <v>91861</v>
      </c>
      <c r="S464" s="12">
        <v>104656</v>
      </c>
      <c r="T464" s="12">
        <v>108856</v>
      </c>
      <c r="U464" s="12">
        <v>121971</v>
      </c>
      <c r="V464" s="12">
        <v>117149</v>
      </c>
      <c r="W464" s="12">
        <v>95193</v>
      </c>
      <c r="X464" s="12">
        <v>74616</v>
      </c>
      <c r="Y464" s="12">
        <v>65969</v>
      </c>
      <c r="AA464" s="2">
        <f>IFERROR(INDEX('Holiday Schedule'!$D$3:$D$24,MATCH(A464,'Holiday Schedule'!$C$3:$C$24,0)),0)</f>
        <v>0</v>
      </c>
      <c r="AB464" s="2">
        <f t="shared" si="56"/>
        <v>2</v>
      </c>
      <c r="AC464" s="2">
        <f t="shared" si="57"/>
        <v>1540054</v>
      </c>
      <c r="AD464" s="5">
        <f t="shared" si="58"/>
        <v>515490</v>
      </c>
      <c r="AE464" s="5">
        <f t="shared" si="59"/>
        <v>2055544</v>
      </c>
      <c r="AG464" s="2">
        <f t="shared" si="60"/>
        <v>3</v>
      </c>
      <c r="AH464" s="2">
        <f t="shared" si="61"/>
        <v>2025</v>
      </c>
      <c r="AJ464" s="5">
        <f t="shared" si="62"/>
        <v>121971</v>
      </c>
      <c r="AK464" s="2">
        <f t="shared" si="63"/>
        <v>20</v>
      </c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BC464" s="5"/>
      <c r="BD464" s="5"/>
      <c r="BE464" s="5"/>
      <c r="BJ464" s="5"/>
    </row>
    <row r="465" spans="1:62" ht="15.75" x14ac:dyDescent="0.25">
      <c r="A465" s="18">
        <v>45748</v>
      </c>
      <c r="B465" s="12">
        <v>52909</v>
      </c>
      <c r="C465" s="12">
        <v>49394</v>
      </c>
      <c r="D465" s="12">
        <v>46957</v>
      </c>
      <c r="E465" s="12">
        <v>48159</v>
      </c>
      <c r="F465" s="12">
        <v>50641</v>
      </c>
      <c r="G465" s="12">
        <v>59789</v>
      </c>
      <c r="H465" s="12">
        <v>82762</v>
      </c>
      <c r="I465" s="12">
        <v>94434</v>
      </c>
      <c r="J465" s="12">
        <v>91555</v>
      </c>
      <c r="K465" s="12">
        <v>88995</v>
      </c>
      <c r="L465" s="12">
        <v>85343</v>
      </c>
      <c r="M465" s="12">
        <v>78355</v>
      </c>
      <c r="N465" s="12">
        <v>76500</v>
      </c>
      <c r="O465" s="12">
        <v>71607</v>
      </c>
      <c r="P465" s="12">
        <v>67601</v>
      </c>
      <c r="Q465" s="12">
        <v>71443</v>
      </c>
      <c r="R465" s="12">
        <v>79074</v>
      </c>
      <c r="S465" s="12">
        <v>92461</v>
      </c>
      <c r="T465" s="12">
        <v>95029</v>
      </c>
      <c r="U465" s="12">
        <v>109191</v>
      </c>
      <c r="V465" s="12">
        <v>102319</v>
      </c>
      <c r="W465" s="12">
        <v>85261</v>
      </c>
      <c r="X465" s="12">
        <v>69163</v>
      </c>
      <c r="Y465" s="12">
        <v>57586</v>
      </c>
      <c r="AA465" s="2">
        <f>IFERROR(INDEX('Holiday Schedule'!$D$3:$D$24,MATCH(A465,'Holiday Schedule'!$C$3:$C$24,0)),0)</f>
        <v>0</v>
      </c>
      <c r="AB465" s="2">
        <f t="shared" si="56"/>
        <v>3</v>
      </c>
      <c r="AC465" s="2">
        <f t="shared" si="57"/>
        <v>1358331</v>
      </c>
      <c r="AD465" s="5">
        <f t="shared" si="58"/>
        <v>448197</v>
      </c>
      <c r="AE465" s="5">
        <f t="shared" si="59"/>
        <v>1806528</v>
      </c>
      <c r="AG465" s="2">
        <f t="shared" si="60"/>
        <v>4</v>
      </c>
      <c r="AH465" s="2">
        <f t="shared" si="61"/>
        <v>2025</v>
      </c>
      <c r="AJ465" s="5">
        <f t="shared" si="62"/>
        <v>109191</v>
      </c>
      <c r="AK465" s="2">
        <f t="shared" si="63"/>
        <v>20</v>
      </c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BC465" s="5"/>
      <c r="BD465" s="5"/>
      <c r="BE465" s="5"/>
      <c r="BJ465" s="5"/>
    </row>
    <row r="466" spans="1:62" ht="15.75" x14ac:dyDescent="0.25">
      <c r="A466" s="18">
        <v>45749</v>
      </c>
      <c r="B466" s="12">
        <v>52254</v>
      </c>
      <c r="C466" s="12">
        <v>48782</v>
      </c>
      <c r="D466" s="12">
        <v>46375</v>
      </c>
      <c r="E466" s="12">
        <v>47562</v>
      </c>
      <c r="F466" s="12">
        <v>50014</v>
      </c>
      <c r="G466" s="12">
        <v>59048</v>
      </c>
      <c r="H466" s="12">
        <v>81737</v>
      </c>
      <c r="I466" s="12">
        <v>93263</v>
      </c>
      <c r="J466" s="12">
        <v>90421</v>
      </c>
      <c r="K466" s="12">
        <v>87892</v>
      </c>
      <c r="L466" s="12">
        <v>84285</v>
      </c>
      <c r="M466" s="12">
        <v>77384</v>
      </c>
      <c r="N466" s="12">
        <v>75552</v>
      </c>
      <c r="O466" s="12">
        <v>70719</v>
      </c>
      <c r="P466" s="12">
        <v>66763</v>
      </c>
      <c r="Q466" s="12">
        <v>70557</v>
      </c>
      <c r="R466" s="12">
        <v>78093</v>
      </c>
      <c r="S466" s="12">
        <v>91315</v>
      </c>
      <c r="T466" s="12">
        <v>93852</v>
      </c>
      <c r="U466" s="12">
        <v>107838</v>
      </c>
      <c r="V466" s="12">
        <v>101051</v>
      </c>
      <c r="W466" s="12">
        <v>84204</v>
      </c>
      <c r="X466" s="12">
        <v>68305</v>
      </c>
      <c r="Y466" s="12">
        <v>56873</v>
      </c>
      <c r="AA466" s="2">
        <f>IFERROR(INDEX('Holiday Schedule'!$D$3:$D$24,MATCH(A466,'Holiday Schedule'!$C$3:$C$24,0)),0)</f>
        <v>0</v>
      </c>
      <c r="AB466" s="2">
        <f t="shared" si="56"/>
        <v>4</v>
      </c>
      <c r="AC466" s="2">
        <f t="shared" si="57"/>
        <v>1341494</v>
      </c>
      <c r="AD466" s="5">
        <f t="shared" si="58"/>
        <v>442645</v>
      </c>
      <c r="AE466" s="5">
        <f t="shared" si="59"/>
        <v>1784139</v>
      </c>
      <c r="AG466" s="2">
        <f t="shared" si="60"/>
        <v>4</v>
      </c>
      <c r="AH466" s="2">
        <f t="shared" si="61"/>
        <v>2025</v>
      </c>
      <c r="AJ466" s="5">
        <f t="shared" si="62"/>
        <v>107838</v>
      </c>
      <c r="AK466" s="2">
        <f t="shared" si="63"/>
        <v>20</v>
      </c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BC466" s="5"/>
      <c r="BD466" s="5"/>
      <c r="BE466" s="5"/>
      <c r="BJ466" s="5"/>
    </row>
    <row r="467" spans="1:62" ht="15.75" x14ac:dyDescent="0.25">
      <c r="A467" s="18">
        <v>45750</v>
      </c>
      <c r="B467" s="12">
        <v>51994</v>
      </c>
      <c r="C467" s="12">
        <v>48539</v>
      </c>
      <c r="D467" s="12">
        <v>46144</v>
      </c>
      <c r="E467" s="12">
        <v>47325</v>
      </c>
      <c r="F467" s="12">
        <v>49765</v>
      </c>
      <c r="G467" s="12">
        <v>58755</v>
      </c>
      <c r="H467" s="12">
        <v>81330</v>
      </c>
      <c r="I467" s="12">
        <v>92799</v>
      </c>
      <c r="J467" s="12">
        <v>89971</v>
      </c>
      <c r="K467" s="12">
        <v>87455</v>
      </c>
      <c r="L467" s="12">
        <v>83866</v>
      </c>
      <c r="M467" s="12">
        <v>76999</v>
      </c>
      <c r="N467" s="12">
        <v>75176</v>
      </c>
      <c r="O467" s="12">
        <v>70368</v>
      </c>
      <c r="P467" s="12">
        <v>66431</v>
      </c>
      <c r="Q467" s="12">
        <v>70206</v>
      </c>
      <c r="R467" s="12">
        <v>77705</v>
      </c>
      <c r="S467" s="12">
        <v>90861</v>
      </c>
      <c r="T467" s="12">
        <v>93385</v>
      </c>
      <c r="U467" s="12">
        <v>107302</v>
      </c>
      <c r="V467" s="12">
        <v>100549</v>
      </c>
      <c r="W467" s="12">
        <v>83785</v>
      </c>
      <c r="X467" s="12">
        <v>67966</v>
      </c>
      <c r="Y467" s="12">
        <v>56590</v>
      </c>
      <c r="AA467" s="2">
        <f>IFERROR(INDEX('Holiday Schedule'!$D$3:$D$24,MATCH(A467,'Holiday Schedule'!$C$3:$C$24,0)),0)</f>
        <v>0</v>
      </c>
      <c r="AB467" s="2">
        <f t="shared" si="56"/>
        <v>5</v>
      </c>
      <c r="AC467" s="2">
        <f t="shared" si="57"/>
        <v>1334824</v>
      </c>
      <c r="AD467" s="5">
        <f t="shared" si="58"/>
        <v>440442</v>
      </c>
      <c r="AE467" s="5">
        <f t="shared" si="59"/>
        <v>1775266</v>
      </c>
      <c r="AG467" s="2">
        <f t="shared" si="60"/>
        <v>4</v>
      </c>
      <c r="AH467" s="2">
        <f t="shared" si="61"/>
        <v>2025</v>
      </c>
      <c r="AJ467" s="5">
        <f t="shared" si="62"/>
        <v>107302</v>
      </c>
      <c r="AK467" s="2">
        <f t="shared" si="63"/>
        <v>20</v>
      </c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BC467" s="5"/>
      <c r="BD467" s="5"/>
      <c r="BE467" s="5"/>
      <c r="BJ467" s="5"/>
    </row>
    <row r="468" spans="1:62" ht="15.75" x14ac:dyDescent="0.25">
      <c r="A468" s="18">
        <v>45751</v>
      </c>
      <c r="B468" s="12">
        <v>51210</v>
      </c>
      <c r="C468" s="12">
        <v>47807</v>
      </c>
      <c r="D468" s="12">
        <v>45449</v>
      </c>
      <c r="E468" s="12">
        <v>46612</v>
      </c>
      <c r="F468" s="12">
        <v>49014</v>
      </c>
      <c r="G468" s="12">
        <v>57869</v>
      </c>
      <c r="H468" s="12">
        <v>80103</v>
      </c>
      <c r="I468" s="12">
        <v>91400</v>
      </c>
      <c r="J468" s="12">
        <v>88614</v>
      </c>
      <c r="K468" s="12">
        <v>86136</v>
      </c>
      <c r="L468" s="12">
        <v>82601</v>
      </c>
      <c r="M468" s="12">
        <v>75838</v>
      </c>
      <c r="N468" s="12">
        <v>74042</v>
      </c>
      <c r="O468" s="12">
        <v>69306</v>
      </c>
      <c r="P468" s="12">
        <v>65429</v>
      </c>
      <c r="Q468" s="12">
        <v>69147</v>
      </c>
      <c r="R468" s="12">
        <v>76533</v>
      </c>
      <c r="S468" s="12">
        <v>89491</v>
      </c>
      <c r="T468" s="12">
        <v>91976</v>
      </c>
      <c r="U468" s="12">
        <v>105683</v>
      </c>
      <c r="V468" s="12">
        <v>99032</v>
      </c>
      <c r="W468" s="12">
        <v>82522</v>
      </c>
      <c r="X468" s="12">
        <v>66941</v>
      </c>
      <c r="Y468" s="12">
        <v>55736</v>
      </c>
      <c r="AA468" s="2">
        <f>IFERROR(INDEX('Holiday Schedule'!$D$3:$D$24,MATCH(A468,'Holiday Schedule'!$C$3:$C$24,0)),0)</f>
        <v>0</v>
      </c>
      <c r="AB468" s="2">
        <f t="shared" si="56"/>
        <v>6</v>
      </c>
      <c r="AC468" s="2">
        <f t="shared" si="57"/>
        <v>1314691</v>
      </c>
      <c r="AD468" s="5">
        <f t="shared" si="58"/>
        <v>433800</v>
      </c>
      <c r="AE468" s="5">
        <f t="shared" si="59"/>
        <v>1748491</v>
      </c>
      <c r="AG468" s="2">
        <f t="shared" si="60"/>
        <v>4</v>
      </c>
      <c r="AH468" s="2">
        <f t="shared" si="61"/>
        <v>2025</v>
      </c>
      <c r="AJ468" s="5">
        <f t="shared" si="62"/>
        <v>105683</v>
      </c>
      <c r="AK468" s="2">
        <f t="shared" si="63"/>
        <v>20</v>
      </c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BC468" s="5"/>
      <c r="BD468" s="5"/>
      <c r="BE468" s="5"/>
      <c r="BJ468" s="5"/>
    </row>
    <row r="469" spans="1:62" ht="15.75" x14ac:dyDescent="0.25">
      <c r="A469" s="18">
        <v>45752</v>
      </c>
      <c r="B469" s="12">
        <v>51010</v>
      </c>
      <c r="C469" s="12">
        <v>47570</v>
      </c>
      <c r="D469" s="12">
        <v>45213</v>
      </c>
      <c r="E469" s="12">
        <v>46372</v>
      </c>
      <c r="F469" s="12">
        <v>48773</v>
      </c>
      <c r="G469" s="12">
        <v>56791</v>
      </c>
      <c r="H469" s="12">
        <v>75909</v>
      </c>
      <c r="I469" s="12">
        <v>88174</v>
      </c>
      <c r="J469" s="12">
        <v>90473</v>
      </c>
      <c r="K469" s="12">
        <v>92425</v>
      </c>
      <c r="L469" s="12">
        <v>87694</v>
      </c>
      <c r="M469" s="12">
        <v>79250</v>
      </c>
      <c r="N469" s="12">
        <v>77538</v>
      </c>
      <c r="O469" s="12">
        <v>73539</v>
      </c>
      <c r="P469" s="12">
        <v>67862</v>
      </c>
      <c r="Q469" s="12">
        <v>69910</v>
      </c>
      <c r="R469" s="12">
        <v>77826</v>
      </c>
      <c r="S469" s="12">
        <v>90086</v>
      </c>
      <c r="T469" s="12">
        <v>92428</v>
      </c>
      <c r="U469" s="12">
        <v>105918</v>
      </c>
      <c r="V469" s="12">
        <v>99171</v>
      </c>
      <c r="W469" s="12">
        <v>82859</v>
      </c>
      <c r="X469" s="12">
        <v>67333</v>
      </c>
      <c r="Y469" s="12">
        <v>56445</v>
      </c>
      <c r="AA469" s="2">
        <f>IFERROR(INDEX('Holiday Schedule'!$D$3:$D$24,MATCH(A469,'Holiday Schedule'!$C$3:$C$24,0)),0)</f>
        <v>0</v>
      </c>
      <c r="AB469" s="2">
        <f t="shared" si="56"/>
        <v>7</v>
      </c>
      <c r="AC469" s="2">
        <f t="shared" si="57"/>
        <v>0</v>
      </c>
      <c r="AD469" s="5">
        <f t="shared" si="58"/>
        <v>1770569</v>
      </c>
      <c r="AE469" s="5">
        <f t="shared" si="59"/>
        <v>1770569</v>
      </c>
      <c r="AG469" s="2">
        <f t="shared" si="60"/>
        <v>4</v>
      </c>
      <c r="AH469" s="2">
        <f t="shared" si="61"/>
        <v>2025</v>
      </c>
      <c r="AJ469" s="5">
        <f t="shared" si="62"/>
        <v>105918</v>
      </c>
      <c r="AK469" s="2">
        <f t="shared" si="63"/>
        <v>20</v>
      </c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BC469" s="5"/>
      <c r="BD469" s="5"/>
      <c r="BE469" s="5"/>
      <c r="BJ469" s="5"/>
    </row>
    <row r="470" spans="1:62" ht="15.75" x14ac:dyDescent="0.25">
      <c r="A470" s="18">
        <v>45753</v>
      </c>
      <c r="B470" s="12">
        <v>51010</v>
      </c>
      <c r="C470" s="12">
        <v>47570</v>
      </c>
      <c r="D470" s="12">
        <v>45213</v>
      </c>
      <c r="E470" s="12">
        <v>46372</v>
      </c>
      <c r="F470" s="12">
        <v>48773</v>
      </c>
      <c r="G470" s="12">
        <v>56791</v>
      </c>
      <c r="H470" s="12">
        <v>75910</v>
      </c>
      <c r="I470" s="12">
        <v>88174</v>
      </c>
      <c r="J470" s="12">
        <v>90473</v>
      </c>
      <c r="K470" s="12">
        <v>92425</v>
      </c>
      <c r="L470" s="12">
        <v>87694</v>
      </c>
      <c r="M470" s="12">
        <v>79250</v>
      </c>
      <c r="N470" s="12">
        <v>77538</v>
      </c>
      <c r="O470" s="12">
        <v>73539</v>
      </c>
      <c r="P470" s="12">
        <v>67862</v>
      </c>
      <c r="Q470" s="12">
        <v>69910</v>
      </c>
      <c r="R470" s="12">
        <v>77826</v>
      </c>
      <c r="S470" s="12">
        <v>90086</v>
      </c>
      <c r="T470" s="12">
        <v>92428</v>
      </c>
      <c r="U470" s="12">
        <v>105919</v>
      </c>
      <c r="V470" s="12">
        <v>99171</v>
      </c>
      <c r="W470" s="12">
        <v>82859</v>
      </c>
      <c r="X470" s="12">
        <v>67333</v>
      </c>
      <c r="Y470" s="12">
        <v>56445</v>
      </c>
      <c r="AA470" s="2">
        <f>IFERROR(INDEX('Holiday Schedule'!$D$3:$D$24,MATCH(A470,'Holiday Schedule'!$C$3:$C$24,0)),0)</f>
        <v>0</v>
      </c>
      <c r="AB470" s="2">
        <f t="shared" si="56"/>
        <v>1</v>
      </c>
      <c r="AC470" s="2">
        <f t="shared" si="57"/>
        <v>0</v>
      </c>
      <c r="AD470" s="5">
        <f t="shared" si="58"/>
        <v>1770571</v>
      </c>
      <c r="AE470" s="5">
        <f t="shared" si="59"/>
        <v>1770571</v>
      </c>
      <c r="AG470" s="2">
        <f t="shared" si="60"/>
        <v>4</v>
      </c>
      <c r="AH470" s="2">
        <f t="shared" si="61"/>
        <v>2025</v>
      </c>
      <c r="AJ470" s="5">
        <f t="shared" si="62"/>
        <v>105919</v>
      </c>
      <c r="AK470" s="2">
        <f t="shared" si="63"/>
        <v>20</v>
      </c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BC470" s="5"/>
      <c r="BD470" s="5"/>
      <c r="BE470" s="5"/>
      <c r="BJ470" s="5"/>
    </row>
    <row r="471" spans="1:62" ht="15.75" x14ac:dyDescent="0.25">
      <c r="A471" s="18">
        <v>45754</v>
      </c>
      <c r="B471" s="12">
        <v>50644</v>
      </c>
      <c r="C471" s="12">
        <v>47279</v>
      </c>
      <c r="D471" s="12">
        <v>44947</v>
      </c>
      <c r="E471" s="12">
        <v>46097</v>
      </c>
      <c r="F471" s="12">
        <v>48473</v>
      </c>
      <c r="G471" s="12">
        <v>57229</v>
      </c>
      <c r="H471" s="12">
        <v>79219</v>
      </c>
      <c r="I471" s="12">
        <v>90390</v>
      </c>
      <c r="J471" s="12">
        <v>87635</v>
      </c>
      <c r="K471" s="12">
        <v>85184</v>
      </c>
      <c r="L471" s="12">
        <v>81689</v>
      </c>
      <c r="M471" s="12">
        <v>75000</v>
      </c>
      <c r="N471" s="12">
        <v>73224</v>
      </c>
      <c r="O471" s="12">
        <v>68541</v>
      </c>
      <c r="P471" s="12">
        <v>64706</v>
      </c>
      <c r="Q471" s="12">
        <v>68384</v>
      </c>
      <c r="R471" s="12">
        <v>75688</v>
      </c>
      <c r="S471" s="12">
        <v>88502</v>
      </c>
      <c r="T471" s="12">
        <v>90960</v>
      </c>
      <c r="U471" s="12">
        <v>104516</v>
      </c>
      <c r="V471" s="12">
        <v>97938</v>
      </c>
      <c r="W471" s="12">
        <v>81610</v>
      </c>
      <c r="X471" s="12">
        <v>66201</v>
      </c>
      <c r="Y471" s="12">
        <v>55121</v>
      </c>
      <c r="AA471" s="2">
        <f>IFERROR(INDEX('Holiday Schedule'!$D$3:$D$24,MATCH(A471,'Holiday Schedule'!$C$3:$C$24,0)),0)</f>
        <v>0</v>
      </c>
      <c r="AB471" s="2">
        <f t="shared" si="56"/>
        <v>2</v>
      </c>
      <c r="AC471" s="2">
        <f t="shared" si="57"/>
        <v>1300168</v>
      </c>
      <c r="AD471" s="5">
        <f t="shared" si="58"/>
        <v>429009</v>
      </c>
      <c r="AE471" s="5">
        <f t="shared" si="59"/>
        <v>1729177</v>
      </c>
      <c r="AG471" s="2">
        <f t="shared" si="60"/>
        <v>4</v>
      </c>
      <c r="AH471" s="2">
        <f t="shared" si="61"/>
        <v>2025</v>
      </c>
      <c r="AJ471" s="5">
        <f t="shared" si="62"/>
        <v>104516</v>
      </c>
      <c r="AK471" s="2">
        <f t="shared" si="63"/>
        <v>20</v>
      </c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BC471" s="5"/>
      <c r="BD471" s="5"/>
      <c r="BE471" s="5"/>
      <c r="BJ471" s="5"/>
    </row>
    <row r="472" spans="1:62" ht="15.75" x14ac:dyDescent="0.25">
      <c r="A472" s="18">
        <v>45755</v>
      </c>
      <c r="B472" s="12">
        <v>50201</v>
      </c>
      <c r="C472" s="12">
        <v>46865</v>
      </c>
      <c r="D472" s="12">
        <v>44553</v>
      </c>
      <c r="E472" s="12">
        <v>45693</v>
      </c>
      <c r="F472" s="12">
        <v>48049</v>
      </c>
      <c r="G472" s="12">
        <v>56729</v>
      </c>
      <c r="H472" s="12">
        <v>78526</v>
      </c>
      <c r="I472" s="12">
        <v>89599</v>
      </c>
      <c r="J472" s="12">
        <v>86868</v>
      </c>
      <c r="K472" s="12">
        <v>84439</v>
      </c>
      <c r="L472" s="12">
        <v>80974</v>
      </c>
      <c r="M472" s="12">
        <v>74344</v>
      </c>
      <c r="N472" s="12">
        <v>72584</v>
      </c>
      <c r="O472" s="12">
        <v>67941</v>
      </c>
      <c r="P472" s="12">
        <v>64140</v>
      </c>
      <c r="Q472" s="12">
        <v>67785</v>
      </c>
      <c r="R472" s="12">
        <v>75025</v>
      </c>
      <c r="S472" s="12">
        <v>87728</v>
      </c>
      <c r="T472" s="12">
        <v>90164</v>
      </c>
      <c r="U472" s="12">
        <v>103602</v>
      </c>
      <c r="V472" s="12">
        <v>97081</v>
      </c>
      <c r="W472" s="12">
        <v>80896</v>
      </c>
      <c r="X472" s="12">
        <v>65622</v>
      </c>
      <c r="Y472" s="12">
        <v>54638</v>
      </c>
      <c r="AA472" s="2">
        <f>IFERROR(INDEX('Holiday Schedule'!$D$3:$D$24,MATCH(A472,'Holiday Schedule'!$C$3:$C$24,0)),0)</f>
        <v>0</v>
      </c>
      <c r="AB472" s="2">
        <f t="shared" si="56"/>
        <v>3</v>
      </c>
      <c r="AC472" s="2">
        <f t="shared" si="57"/>
        <v>1288792</v>
      </c>
      <c r="AD472" s="5">
        <f t="shared" si="58"/>
        <v>425254</v>
      </c>
      <c r="AE472" s="5">
        <f t="shared" si="59"/>
        <v>1714046</v>
      </c>
      <c r="AG472" s="2">
        <f t="shared" si="60"/>
        <v>4</v>
      </c>
      <c r="AH472" s="2">
        <f t="shared" si="61"/>
        <v>2025</v>
      </c>
      <c r="AJ472" s="5">
        <f t="shared" si="62"/>
        <v>103602</v>
      </c>
      <c r="AK472" s="2">
        <f t="shared" si="63"/>
        <v>20</v>
      </c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BC472" s="5"/>
      <c r="BD472" s="5"/>
      <c r="BE472" s="5"/>
      <c r="BJ472" s="5"/>
    </row>
    <row r="473" spans="1:62" ht="15.75" x14ac:dyDescent="0.25">
      <c r="A473" s="18">
        <v>45756</v>
      </c>
      <c r="B473" s="12">
        <v>49835</v>
      </c>
      <c r="C473" s="12">
        <v>46524</v>
      </c>
      <c r="D473" s="12">
        <v>44228</v>
      </c>
      <c r="E473" s="12">
        <v>45360</v>
      </c>
      <c r="F473" s="12">
        <v>47698</v>
      </c>
      <c r="G473" s="12">
        <v>56315</v>
      </c>
      <c r="H473" s="12">
        <v>77953</v>
      </c>
      <c r="I473" s="12">
        <v>88945</v>
      </c>
      <c r="J473" s="12">
        <v>86235</v>
      </c>
      <c r="K473" s="12">
        <v>83823</v>
      </c>
      <c r="L473" s="12">
        <v>80383</v>
      </c>
      <c r="M473" s="12">
        <v>73801</v>
      </c>
      <c r="N473" s="12">
        <v>72054</v>
      </c>
      <c r="O473" s="12">
        <v>67445</v>
      </c>
      <c r="P473" s="12">
        <v>63672</v>
      </c>
      <c r="Q473" s="12">
        <v>67291</v>
      </c>
      <c r="R473" s="12">
        <v>74478</v>
      </c>
      <c r="S473" s="12">
        <v>87088</v>
      </c>
      <c r="T473" s="12">
        <v>89507</v>
      </c>
      <c r="U473" s="12">
        <v>102846</v>
      </c>
      <c r="V473" s="12">
        <v>96373</v>
      </c>
      <c r="W473" s="12">
        <v>80306</v>
      </c>
      <c r="X473" s="12">
        <v>65143</v>
      </c>
      <c r="Y473" s="12">
        <v>54240</v>
      </c>
      <c r="AA473" s="2">
        <f>IFERROR(INDEX('Holiday Schedule'!$D$3:$D$24,MATCH(A473,'Holiday Schedule'!$C$3:$C$24,0)),0)</f>
        <v>0</v>
      </c>
      <c r="AB473" s="2">
        <f t="shared" si="56"/>
        <v>4</v>
      </c>
      <c r="AC473" s="2">
        <f t="shared" si="57"/>
        <v>1279390</v>
      </c>
      <c r="AD473" s="5">
        <f t="shared" si="58"/>
        <v>422153</v>
      </c>
      <c r="AE473" s="5">
        <f t="shared" si="59"/>
        <v>1701543</v>
      </c>
      <c r="AG473" s="2">
        <f t="shared" si="60"/>
        <v>4</v>
      </c>
      <c r="AH473" s="2">
        <f t="shared" si="61"/>
        <v>2025</v>
      </c>
      <c r="AJ473" s="5">
        <f t="shared" si="62"/>
        <v>102846</v>
      </c>
      <c r="AK473" s="2">
        <f t="shared" si="63"/>
        <v>20</v>
      </c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BC473" s="5"/>
      <c r="BD473" s="5"/>
      <c r="BE473" s="5"/>
      <c r="BJ473" s="5"/>
    </row>
    <row r="474" spans="1:62" ht="15.75" x14ac:dyDescent="0.25">
      <c r="A474" s="18">
        <v>45757</v>
      </c>
      <c r="B474" s="12">
        <v>49340</v>
      </c>
      <c r="C474" s="12">
        <v>46062</v>
      </c>
      <c r="D474" s="12">
        <v>43790</v>
      </c>
      <c r="E474" s="12">
        <v>44910</v>
      </c>
      <c r="F474" s="12">
        <v>47225</v>
      </c>
      <c r="G474" s="12">
        <v>55756</v>
      </c>
      <c r="H474" s="12">
        <v>77180</v>
      </c>
      <c r="I474" s="12">
        <v>88064</v>
      </c>
      <c r="J474" s="12">
        <v>85379</v>
      </c>
      <c r="K474" s="12">
        <v>82992</v>
      </c>
      <c r="L474" s="12">
        <v>79586</v>
      </c>
      <c r="M474" s="12">
        <v>73070</v>
      </c>
      <c r="N474" s="12">
        <v>71340</v>
      </c>
      <c r="O474" s="12">
        <v>66777</v>
      </c>
      <c r="P474" s="12">
        <v>63041</v>
      </c>
      <c r="Q474" s="12">
        <v>66623</v>
      </c>
      <c r="R474" s="12">
        <v>73740</v>
      </c>
      <c r="S474" s="12">
        <v>86224</v>
      </c>
      <c r="T474" s="12">
        <v>88619</v>
      </c>
      <c r="U474" s="12">
        <v>101826</v>
      </c>
      <c r="V474" s="12">
        <v>95417</v>
      </c>
      <c r="W474" s="12">
        <v>79510</v>
      </c>
      <c r="X474" s="12">
        <v>64497</v>
      </c>
      <c r="Y474" s="12">
        <v>53702</v>
      </c>
      <c r="AA474" s="2">
        <f>IFERROR(INDEX('Holiday Schedule'!$D$3:$D$24,MATCH(A474,'Holiday Schedule'!$C$3:$C$24,0)),0)</f>
        <v>0</v>
      </c>
      <c r="AB474" s="2">
        <f t="shared" si="56"/>
        <v>5</v>
      </c>
      <c r="AC474" s="2">
        <f t="shared" si="57"/>
        <v>1266705</v>
      </c>
      <c r="AD474" s="5">
        <f t="shared" si="58"/>
        <v>417965</v>
      </c>
      <c r="AE474" s="5">
        <f t="shared" si="59"/>
        <v>1684670</v>
      </c>
      <c r="AG474" s="2">
        <f t="shared" si="60"/>
        <v>4</v>
      </c>
      <c r="AH474" s="2">
        <f t="shared" si="61"/>
        <v>2025</v>
      </c>
      <c r="AJ474" s="5">
        <f t="shared" si="62"/>
        <v>101826</v>
      </c>
      <c r="AK474" s="2">
        <f t="shared" si="63"/>
        <v>20</v>
      </c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BC474" s="5"/>
      <c r="BD474" s="5"/>
      <c r="BE474" s="5"/>
      <c r="BJ474" s="5"/>
    </row>
    <row r="475" spans="1:62" ht="15.75" x14ac:dyDescent="0.25">
      <c r="A475" s="18">
        <v>45758</v>
      </c>
      <c r="B475" s="12">
        <v>49343</v>
      </c>
      <c r="C475" s="12">
        <v>46065</v>
      </c>
      <c r="D475" s="12">
        <v>43792</v>
      </c>
      <c r="E475" s="12">
        <v>44913</v>
      </c>
      <c r="F475" s="12">
        <v>47228</v>
      </c>
      <c r="G475" s="12">
        <v>55759</v>
      </c>
      <c r="H475" s="12">
        <v>77184</v>
      </c>
      <c r="I475" s="12">
        <v>88068</v>
      </c>
      <c r="J475" s="12">
        <v>85384</v>
      </c>
      <c r="K475" s="12">
        <v>82996</v>
      </c>
      <c r="L475" s="12">
        <v>79591</v>
      </c>
      <c r="M475" s="12">
        <v>73074</v>
      </c>
      <c r="N475" s="12">
        <v>71344</v>
      </c>
      <c r="O475" s="12">
        <v>66780</v>
      </c>
      <c r="P475" s="12">
        <v>63044</v>
      </c>
      <c r="Q475" s="12">
        <v>66627</v>
      </c>
      <c r="R475" s="12">
        <v>73744</v>
      </c>
      <c r="S475" s="12">
        <v>86229</v>
      </c>
      <c r="T475" s="12">
        <v>88624</v>
      </c>
      <c r="U475" s="12">
        <v>101832</v>
      </c>
      <c r="V475" s="12">
        <v>95423</v>
      </c>
      <c r="W475" s="12">
        <v>79514</v>
      </c>
      <c r="X475" s="12">
        <v>64501</v>
      </c>
      <c r="Y475" s="12">
        <v>53705</v>
      </c>
      <c r="AA475" s="2">
        <f>IFERROR(INDEX('Holiday Schedule'!$D$3:$D$24,MATCH(A475,'Holiday Schedule'!$C$3:$C$24,0)),0)</f>
        <v>0</v>
      </c>
      <c r="AB475" s="2">
        <f t="shared" si="56"/>
        <v>6</v>
      </c>
      <c r="AC475" s="2">
        <f t="shared" si="57"/>
        <v>1266775</v>
      </c>
      <c r="AD475" s="5">
        <f t="shared" si="58"/>
        <v>417989</v>
      </c>
      <c r="AE475" s="5">
        <f t="shared" si="59"/>
        <v>1684764</v>
      </c>
      <c r="AG475" s="2">
        <f t="shared" si="60"/>
        <v>4</v>
      </c>
      <c r="AH475" s="2">
        <f t="shared" si="61"/>
        <v>2025</v>
      </c>
      <c r="AJ475" s="5">
        <f t="shared" si="62"/>
        <v>101832</v>
      </c>
      <c r="AK475" s="2">
        <f t="shared" si="63"/>
        <v>20</v>
      </c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BC475" s="5"/>
      <c r="BD475" s="5"/>
      <c r="BE475" s="5"/>
      <c r="BJ475" s="5"/>
    </row>
    <row r="476" spans="1:62" ht="15.75" x14ac:dyDescent="0.25">
      <c r="A476" s="18">
        <v>45759</v>
      </c>
      <c r="B476" s="12">
        <v>49156</v>
      </c>
      <c r="C476" s="12">
        <v>45841</v>
      </c>
      <c r="D476" s="12">
        <v>43570</v>
      </c>
      <c r="E476" s="12">
        <v>44686</v>
      </c>
      <c r="F476" s="12">
        <v>47000</v>
      </c>
      <c r="G476" s="12">
        <v>54727</v>
      </c>
      <c r="H476" s="12">
        <v>73150</v>
      </c>
      <c r="I476" s="12">
        <v>84969</v>
      </c>
      <c r="J476" s="12">
        <v>87185</v>
      </c>
      <c r="K476" s="12">
        <v>89066</v>
      </c>
      <c r="L476" s="12">
        <v>84506</v>
      </c>
      <c r="M476" s="12">
        <v>76370</v>
      </c>
      <c r="N476" s="12">
        <v>74720</v>
      </c>
      <c r="O476" s="12">
        <v>70867</v>
      </c>
      <c r="P476" s="12">
        <v>65395</v>
      </c>
      <c r="Q476" s="12">
        <v>67369</v>
      </c>
      <c r="R476" s="12">
        <v>74997</v>
      </c>
      <c r="S476" s="12">
        <v>86812</v>
      </c>
      <c r="T476" s="12">
        <v>89069</v>
      </c>
      <c r="U476" s="12">
        <v>102069</v>
      </c>
      <c r="V476" s="12">
        <v>95566</v>
      </c>
      <c r="W476" s="12">
        <v>79848</v>
      </c>
      <c r="X476" s="12">
        <v>64885</v>
      </c>
      <c r="Y476" s="12">
        <v>54394</v>
      </c>
      <c r="AA476" s="2">
        <f>IFERROR(INDEX('Holiday Schedule'!$D$3:$D$24,MATCH(A476,'Holiday Schedule'!$C$3:$C$24,0)),0)</f>
        <v>0</v>
      </c>
      <c r="AB476" s="2">
        <f t="shared" si="56"/>
        <v>7</v>
      </c>
      <c r="AC476" s="2">
        <f t="shared" si="57"/>
        <v>0</v>
      </c>
      <c r="AD476" s="5">
        <f t="shared" si="58"/>
        <v>1706217</v>
      </c>
      <c r="AE476" s="5">
        <f t="shared" si="59"/>
        <v>1706217</v>
      </c>
      <c r="AG476" s="2">
        <f t="shared" si="60"/>
        <v>4</v>
      </c>
      <c r="AH476" s="2">
        <f t="shared" si="61"/>
        <v>2025</v>
      </c>
      <c r="AJ476" s="5">
        <f t="shared" si="62"/>
        <v>102069</v>
      </c>
      <c r="AK476" s="2">
        <f t="shared" si="63"/>
        <v>20</v>
      </c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BC476" s="5"/>
      <c r="BD476" s="5"/>
      <c r="BE476" s="5"/>
      <c r="BJ476" s="5"/>
    </row>
    <row r="477" spans="1:62" ht="15.75" x14ac:dyDescent="0.25">
      <c r="A477" s="18">
        <v>45760</v>
      </c>
      <c r="B477" s="12">
        <v>49160</v>
      </c>
      <c r="C477" s="12">
        <v>45844</v>
      </c>
      <c r="D477" s="12">
        <v>43574</v>
      </c>
      <c r="E477" s="12">
        <v>44690</v>
      </c>
      <c r="F477" s="12">
        <v>47004</v>
      </c>
      <c r="G477" s="12">
        <v>54731</v>
      </c>
      <c r="H477" s="12">
        <v>73156</v>
      </c>
      <c r="I477" s="12">
        <v>84976</v>
      </c>
      <c r="J477" s="12">
        <v>87192</v>
      </c>
      <c r="K477" s="12">
        <v>89073</v>
      </c>
      <c r="L477" s="12">
        <v>84513</v>
      </c>
      <c r="M477" s="12">
        <v>76376</v>
      </c>
      <c r="N477" s="12">
        <v>74726</v>
      </c>
      <c r="O477" s="12">
        <v>70872</v>
      </c>
      <c r="P477" s="12">
        <v>65401</v>
      </c>
      <c r="Q477" s="12">
        <v>67374</v>
      </c>
      <c r="R477" s="12">
        <v>75003</v>
      </c>
      <c r="S477" s="12">
        <v>86819</v>
      </c>
      <c r="T477" s="12">
        <v>89076</v>
      </c>
      <c r="U477" s="12">
        <v>102077</v>
      </c>
      <c r="V477" s="12">
        <v>95574</v>
      </c>
      <c r="W477" s="12">
        <v>79854</v>
      </c>
      <c r="X477" s="12">
        <v>64891</v>
      </c>
      <c r="Y477" s="12">
        <v>54398</v>
      </c>
      <c r="AA477" s="2">
        <f>IFERROR(INDEX('Holiday Schedule'!$D$3:$D$24,MATCH(A477,'Holiday Schedule'!$C$3:$C$24,0)),0)</f>
        <v>0</v>
      </c>
      <c r="AB477" s="2">
        <f t="shared" si="56"/>
        <v>1</v>
      </c>
      <c r="AC477" s="2">
        <f t="shared" si="57"/>
        <v>0</v>
      </c>
      <c r="AD477" s="5">
        <f t="shared" si="58"/>
        <v>1706354</v>
      </c>
      <c r="AE477" s="5">
        <f t="shared" si="59"/>
        <v>1706354</v>
      </c>
      <c r="AG477" s="2">
        <f t="shared" si="60"/>
        <v>4</v>
      </c>
      <c r="AH477" s="2">
        <f t="shared" si="61"/>
        <v>2025</v>
      </c>
      <c r="AJ477" s="5">
        <f t="shared" si="62"/>
        <v>102077</v>
      </c>
      <c r="AK477" s="2">
        <f t="shared" si="63"/>
        <v>20</v>
      </c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BC477" s="5"/>
      <c r="BD477" s="5"/>
      <c r="BE477" s="5"/>
      <c r="BJ477" s="5"/>
    </row>
    <row r="478" spans="1:62" ht="15.75" x14ac:dyDescent="0.25">
      <c r="A478" s="18">
        <v>45761</v>
      </c>
      <c r="B478" s="12">
        <v>49364</v>
      </c>
      <c r="C478" s="12">
        <v>46085</v>
      </c>
      <c r="D478" s="12">
        <v>43811</v>
      </c>
      <c r="E478" s="12">
        <v>44932</v>
      </c>
      <c r="F478" s="12">
        <v>47248</v>
      </c>
      <c r="G478" s="12">
        <v>55784</v>
      </c>
      <c r="H478" s="12">
        <v>77217</v>
      </c>
      <c r="I478" s="12">
        <v>88107</v>
      </c>
      <c r="J478" s="12">
        <v>85421</v>
      </c>
      <c r="K478" s="12">
        <v>83032</v>
      </c>
      <c r="L478" s="12">
        <v>79625</v>
      </c>
      <c r="M478" s="12">
        <v>73105</v>
      </c>
      <c r="N478" s="12">
        <v>71375</v>
      </c>
      <c r="O478" s="12">
        <v>66809</v>
      </c>
      <c r="P478" s="12">
        <v>63071</v>
      </c>
      <c r="Q478" s="12">
        <v>66656</v>
      </c>
      <c r="R478" s="12">
        <v>73776</v>
      </c>
      <c r="S478" s="12">
        <v>86267</v>
      </c>
      <c r="T478" s="12">
        <v>88662</v>
      </c>
      <c r="U478" s="12">
        <v>101876</v>
      </c>
      <c r="V478" s="12">
        <v>95464</v>
      </c>
      <c r="W478" s="12">
        <v>79549</v>
      </c>
      <c r="X478" s="12">
        <v>64529</v>
      </c>
      <c r="Y478" s="12">
        <v>53728</v>
      </c>
      <c r="AA478" s="2">
        <f>IFERROR(INDEX('Holiday Schedule'!$D$3:$D$24,MATCH(A478,'Holiday Schedule'!$C$3:$C$24,0)),0)</f>
        <v>0</v>
      </c>
      <c r="AB478" s="2">
        <f t="shared" si="56"/>
        <v>2</v>
      </c>
      <c r="AC478" s="2">
        <f t="shared" si="57"/>
        <v>1267324</v>
      </c>
      <c r="AD478" s="5">
        <f t="shared" si="58"/>
        <v>418169</v>
      </c>
      <c r="AE478" s="5">
        <f t="shared" si="59"/>
        <v>1685493</v>
      </c>
      <c r="AG478" s="2">
        <f t="shared" si="60"/>
        <v>4</v>
      </c>
      <c r="AH478" s="2">
        <f t="shared" si="61"/>
        <v>2025</v>
      </c>
      <c r="AJ478" s="5">
        <f t="shared" si="62"/>
        <v>101876</v>
      </c>
      <c r="AK478" s="2">
        <f t="shared" si="63"/>
        <v>20</v>
      </c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BC478" s="5"/>
      <c r="BD478" s="5"/>
      <c r="BE478" s="5"/>
      <c r="BJ478" s="5"/>
    </row>
    <row r="479" spans="1:62" ht="15.75" x14ac:dyDescent="0.25">
      <c r="A479" s="18">
        <v>45762</v>
      </c>
      <c r="B479" s="12">
        <v>48722</v>
      </c>
      <c r="C479" s="12">
        <v>45485</v>
      </c>
      <c r="D479" s="12">
        <v>43241</v>
      </c>
      <c r="E479" s="12">
        <v>44348</v>
      </c>
      <c r="F479" s="12">
        <v>46634</v>
      </c>
      <c r="G479" s="12">
        <v>55058</v>
      </c>
      <c r="H479" s="12">
        <v>76213</v>
      </c>
      <c r="I479" s="12">
        <v>86961</v>
      </c>
      <c r="J479" s="12">
        <v>84310</v>
      </c>
      <c r="K479" s="12">
        <v>81952</v>
      </c>
      <c r="L479" s="12">
        <v>78589</v>
      </c>
      <c r="M479" s="12">
        <v>72154</v>
      </c>
      <c r="N479" s="12">
        <v>70446</v>
      </c>
      <c r="O479" s="12">
        <v>65940</v>
      </c>
      <c r="P479" s="12">
        <v>62251</v>
      </c>
      <c r="Q479" s="12">
        <v>65789</v>
      </c>
      <c r="R479" s="12">
        <v>72816</v>
      </c>
      <c r="S479" s="12">
        <v>85145</v>
      </c>
      <c r="T479" s="12">
        <v>87509</v>
      </c>
      <c r="U479" s="12">
        <v>100551</v>
      </c>
      <c r="V479" s="12">
        <v>94222</v>
      </c>
      <c r="W479" s="12">
        <v>78514</v>
      </c>
      <c r="X479" s="12">
        <v>63689</v>
      </c>
      <c r="Y479" s="12">
        <v>53029</v>
      </c>
      <c r="AA479" s="2">
        <f>IFERROR(INDEX('Holiday Schedule'!$D$3:$D$24,MATCH(A479,'Holiday Schedule'!$C$3:$C$24,0)),0)</f>
        <v>0</v>
      </c>
      <c r="AB479" s="2">
        <f t="shared" si="56"/>
        <v>3</v>
      </c>
      <c r="AC479" s="2">
        <f t="shared" si="57"/>
        <v>1250838</v>
      </c>
      <c r="AD479" s="5">
        <f t="shared" si="58"/>
        <v>412730</v>
      </c>
      <c r="AE479" s="5">
        <f t="shared" si="59"/>
        <v>1663568</v>
      </c>
      <c r="AG479" s="2">
        <f t="shared" si="60"/>
        <v>4</v>
      </c>
      <c r="AH479" s="2">
        <f t="shared" si="61"/>
        <v>2025</v>
      </c>
      <c r="AJ479" s="5">
        <f t="shared" si="62"/>
        <v>100551</v>
      </c>
      <c r="AK479" s="2">
        <f t="shared" si="63"/>
        <v>20</v>
      </c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BC479" s="5"/>
      <c r="BD479" s="5"/>
      <c r="BE479" s="5"/>
      <c r="BJ479" s="5"/>
    </row>
    <row r="480" spans="1:62" ht="15.75" x14ac:dyDescent="0.25">
      <c r="A480" s="18">
        <v>45763</v>
      </c>
      <c r="B480" s="12">
        <v>48112</v>
      </c>
      <c r="C480" s="12">
        <v>44915</v>
      </c>
      <c r="D480" s="12">
        <v>42699</v>
      </c>
      <c r="E480" s="12">
        <v>43792</v>
      </c>
      <c r="F480" s="12">
        <v>46049</v>
      </c>
      <c r="G480" s="12">
        <v>54368</v>
      </c>
      <c r="H480" s="12">
        <v>75257</v>
      </c>
      <c r="I480" s="12">
        <v>85870</v>
      </c>
      <c r="J480" s="12">
        <v>83253</v>
      </c>
      <c r="K480" s="12">
        <v>80925</v>
      </c>
      <c r="L480" s="12">
        <v>77604</v>
      </c>
      <c r="M480" s="12">
        <v>71250</v>
      </c>
      <c r="N480" s="12">
        <v>69563</v>
      </c>
      <c r="O480" s="12">
        <v>65114</v>
      </c>
      <c r="P480" s="12">
        <v>61471</v>
      </c>
      <c r="Q480" s="12">
        <v>64964</v>
      </c>
      <c r="R480" s="12">
        <v>71903</v>
      </c>
      <c r="S480" s="12">
        <v>84077</v>
      </c>
      <c r="T480" s="12">
        <v>86412</v>
      </c>
      <c r="U480" s="12">
        <v>99290</v>
      </c>
      <c r="V480" s="12">
        <v>93041</v>
      </c>
      <c r="W480" s="12">
        <v>77529</v>
      </c>
      <c r="X480" s="12">
        <v>62891</v>
      </c>
      <c r="Y480" s="12">
        <v>52365</v>
      </c>
      <c r="AA480" s="2">
        <f>IFERROR(INDEX('Holiday Schedule'!$D$3:$D$24,MATCH(A480,'Holiday Schedule'!$C$3:$C$24,0)),0)</f>
        <v>0</v>
      </c>
      <c r="AB480" s="2">
        <f t="shared" si="56"/>
        <v>4</v>
      </c>
      <c r="AC480" s="2">
        <f t="shared" si="57"/>
        <v>1235157</v>
      </c>
      <c r="AD480" s="5">
        <f t="shared" si="58"/>
        <v>407557</v>
      </c>
      <c r="AE480" s="5">
        <f t="shared" si="59"/>
        <v>1642714</v>
      </c>
      <c r="AG480" s="2">
        <f t="shared" si="60"/>
        <v>4</v>
      </c>
      <c r="AH480" s="2">
        <f t="shared" si="61"/>
        <v>2025</v>
      </c>
      <c r="AJ480" s="5">
        <f t="shared" si="62"/>
        <v>99290</v>
      </c>
      <c r="AK480" s="2">
        <f t="shared" si="63"/>
        <v>20</v>
      </c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BC480" s="5"/>
      <c r="BD480" s="5"/>
      <c r="BE480" s="5"/>
      <c r="BJ480" s="5"/>
    </row>
    <row r="481" spans="1:62" ht="15.75" x14ac:dyDescent="0.25">
      <c r="A481" s="18">
        <v>45764</v>
      </c>
      <c r="B481" s="12">
        <v>48100</v>
      </c>
      <c r="C481" s="12">
        <v>44904</v>
      </c>
      <c r="D481" s="12">
        <v>42689</v>
      </c>
      <c r="E481" s="12">
        <v>43781</v>
      </c>
      <c r="F481" s="12">
        <v>46038</v>
      </c>
      <c r="G481" s="12">
        <v>54354</v>
      </c>
      <c r="H481" s="12">
        <v>75239</v>
      </c>
      <c r="I481" s="12">
        <v>85849</v>
      </c>
      <c r="J481" s="12">
        <v>83233</v>
      </c>
      <c r="K481" s="12">
        <v>80905</v>
      </c>
      <c r="L481" s="12">
        <v>77585</v>
      </c>
      <c r="M481" s="12">
        <v>71232</v>
      </c>
      <c r="N481" s="12">
        <v>69546</v>
      </c>
      <c r="O481" s="12">
        <v>65098</v>
      </c>
      <c r="P481" s="12">
        <v>61456</v>
      </c>
      <c r="Q481" s="12">
        <v>64948</v>
      </c>
      <c r="R481" s="12">
        <v>71886</v>
      </c>
      <c r="S481" s="12">
        <v>84057</v>
      </c>
      <c r="T481" s="12">
        <v>86391</v>
      </c>
      <c r="U481" s="12">
        <v>99266</v>
      </c>
      <c r="V481" s="12">
        <v>93018</v>
      </c>
      <c r="W481" s="12">
        <v>77511</v>
      </c>
      <c r="X481" s="12">
        <v>62876</v>
      </c>
      <c r="Y481" s="12">
        <v>52352</v>
      </c>
      <c r="AA481" s="2">
        <f>IFERROR(INDEX('Holiday Schedule'!$D$3:$D$24,MATCH(A481,'Holiday Schedule'!$C$3:$C$24,0)),0)</f>
        <v>0</v>
      </c>
      <c r="AB481" s="2">
        <f t="shared" si="56"/>
        <v>5</v>
      </c>
      <c r="AC481" s="2">
        <f t="shared" si="57"/>
        <v>1234857</v>
      </c>
      <c r="AD481" s="5">
        <f t="shared" si="58"/>
        <v>407457</v>
      </c>
      <c r="AE481" s="5">
        <f t="shared" si="59"/>
        <v>1642314</v>
      </c>
      <c r="AG481" s="2">
        <f t="shared" si="60"/>
        <v>4</v>
      </c>
      <c r="AH481" s="2">
        <f t="shared" si="61"/>
        <v>2025</v>
      </c>
      <c r="AJ481" s="5">
        <f t="shared" si="62"/>
        <v>99266</v>
      </c>
      <c r="AK481" s="2">
        <f t="shared" si="63"/>
        <v>20</v>
      </c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BC481" s="5"/>
      <c r="BD481" s="5"/>
      <c r="BE481" s="5"/>
      <c r="BJ481" s="5"/>
    </row>
    <row r="482" spans="1:62" ht="15.75" x14ac:dyDescent="0.25">
      <c r="A482" s="18">
        <v>45765</v>
      </c>
      <c r="B482" s="12">
        <v>47724</v>
      </c>
      <c r="C482" s="12">
        <v>44553</v>
      </c>
      <c r="D482" s="12">
        <v>42355</v>
      </c>
      <c r="E482" s="12">
        <v>43439</v>
      </c>
      <c r="F482" s="12">
        <v>45678</v>
      </c>
      <c r="G482" s="12">
        <v>53930</v>
      </c>
      <c r="H482" s="12">
        <v>74651</v>
      </c>
      <c r="I482" s="12">
        <v>85179</v>
      </c>
      <c r="J482" s="12">
        <v>82583</v>
      </c>
      <c r="K482" s="12">
        <v>80273</v>
      </c>
      <c r="L482" s="12">
        <v>76979</v>
      </c>
      <c r="M482" s="12">
        <v>70676</v>
      </c>
      <c r="N482" s="12">
        <v>69003</v>
      </c>
      <c r="O482" s="12">
        <v>64589</v>
      </c>
      <c r="P482" s="12">
        <v>60976</v>
      </c>
      <c r="Q482" s="12">
        <v>64441</v>
      </c>
      <c r="R482" s="12">
        <v>71324</v>
      </c>
      <c r="S482" s="12">
        <v>83400</v>
      </c>
      <c r="T482" s="12">
        <v>85716</v>
      </c>
      <c r="U482" s="12">
        <v>98490</v>
      </c>
      <c r="V482" s="12">
        <v>92292</v>
      </c>
      <c r="W482" s="12">
        <v>76905</v>
      </c>
      <c r="X482" s="12">
        <v>62385</v>
      </c>
      <c r="Y482" s="12">
        <v>51943</v>
      </c>
      <c r="AA482" s="2">
        <f>IFERROR(INDEX('Holiday Schedule'!$D$3:$D$24,MATCH(A482,'Holiday Schedule'!$C$3:$C$24,0)),0)</f>
        <v>0</v>
      </c>
      <c r="AB482" s="2">
        <f t="shared" si="56"/>
        <v>6</v>
      </c>
      <c r="AC482" s="2">
        <f t="shared" si="57"/>
        <v>1225211</v>
      </c>
      <c r="AD482" s="5">
        <f t="shared" si="58"/>
        <v>404273</v>
      </c>
      <c r="AE482" s="5">
        <f t="shared" si="59"/>
        <v>1629484</v>
      </c>
      <c r="AG482" s="2">
        <f t="shared" si="60"/>
        <v>4</v>
      </c>
      <c r="AH482" s="2">
        <f t="shared" si="61"/>
        <v>2025</v>
      </c>
      <c r="AJ482" s="5">
        <f t="shared" si="62"/>
        <v>98490</v>
      </c>
      <c r="AK482" s="2">
        <f t="shared" si="63"/>
        <v>20</v>
      </c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BC482" s="5"/>
      <c r="BD482" s="5"/>
      <c r="BE482" s="5"/>
      <c r="BJ482" s="5"/>
    </row>
    <row r="483" spans="1:62" ht="15.75" x14ac:dyDescent="0.25">
      <c r="A483" s="18">
        <v>45766</v>
      </c>
      <c r="B483" s="12">
        <v>47543</v>
      </c>
      <c r="C483" s="12">
        <v>44336</v>
      </c>
      <c r="D483" s="12">
        <v>42140</v>
      </c>
      <c r="E483" s="12">
        <v>43220</v>
      </c>
      <c r="F483" s="12">
        <v>45458</v>
      </c>
      <c r="G483" s="12">
        <v>52931</v>
      </c>
      <c r="H483" s="12">
        <v>70750</v>
      </c>
      <c r="I483" s="12">
        <v>82181</v>
      </c>
      <c r="J483" s="12">
        <v>84324</v>
      </c>
      <c r="K483" s="12">
        <v>86143</v>
      </c>
      <c r="L483" s="12">
        <v>81733</v>
      </c>
      <c r="M483" s="12">
        <v>73864</v>
      </c>
      <c r="N483" s="12">
        <v>72268</v>
      </c>
      <c r="O483" s="12">
        <v>68541</v>
      </c>
      <c r="P483" s="12">
        <v>63249</v>
      </c>
      <c r="Q483" s="12">
        <v>65158</v>
      </c>
      <c r="R483" s="12">
        <v>72536</v>
      </c>
      <c r="S483" s="12">
        <v>83963</v>
      </c>
      <c r="T483" s="12">
        <v>86146</v>
      </c>
      <c r="U483" s="12">
        <v>98719</v>
      </c>
      <c r="V483" s="12">
        <v>92430</v>
      </c>
      <c r="W483" s="12">
        <v>77228</v>
      </c>
      <c r="X483" s="12">
        <v>62756</v>
      </c>
      <c r="Y483" s="12">
        <v>52609</v>
      </c>
      <c r="AA483" s="2">
        <f>IFERROR(INDEX('Holiday Schedule'!$D$3:$D$24,MATCH(A483,'Holiday Schedule'!$C$3:$C$24,0)),0)</f>
        <v>0</v>
      </c>
      <c r="AB483" s="2">
        <f t="shared" si="56"/>
        <v>7</v>
      </c>
      <c r="AC483" s="2">
        <f t="shared" si="57"/>
        <v>0</v>
      </c>
      <c r="AD483" s="5">
        <f t="shared" si="58"/>
        <v>1650226</v>
      </c>
      <c r="AE483" s="5">
        <f t="shared" si="59"/>
        <v>1650226</v>
      </c>
      <c r="AG483" s="2">
        <f t="shared" si="60"/>
        <v>4</v>
      </c>
      <c r="AH483" s="2">
        <f t="shared" si="61"/>
        <v>2025</v>
      </c>
      <c r="AJ483" s="5">
        <f t="shared" si="62"/>
        <v>98719</v>
      </c>
      <c r="AK483" s="2">
        <f t="shared" si="63"/>
        <v>20</v>
      </c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BC483" s="5"/>
      <c r="BD483" s="5"/>
      <c r="BE483" s="5"/>
      <c r="BJ483" s="5"/>
    </row>
    <row r="484" spans="1:62" ht="15.75" x14ac:dyDescent="0.25">
      <c r="A484" s="18">
        <v>45767</v>
      </c>
      <c r="B484" s="12">
        <v>47546</v>
      </c>
      <c r="C484" s="12">
        <v>44339</v>
      </c>
      <c r="D484" s="12">
        <v>42143</v>
      </c>
      <c r="E484" s="12">
        <v>43223</v>
      </c>
      <c r="F484" s="12">
        <v>45461</v>
      </c>
      <c r="G484" s="12">
        <v>52934</v>
      </c>
      <c r="H484" s="12">
        <v>70754</v>
      </c>
      <c r="I484" s="12">
        <v>82186</v>
      </c>
      <c r="J484" s="12">
        <v>84329</v>
      </c>
      <c r="K484" s="12">
        <v>86148</v>
      </c>
      <c r="L484" s="12">
        <v>81738</v>
      </c>
      <c r="M484" s="12">
        <v>73869</v>
      </c>
      <c r="N484" s="12">
        <v>72272</v>
      </c>
      <c r="O484" s="12">
        <v>68545</v>
      </c>
      <c r="P484" s="12">
        <v>63253</v>
      </c>
      <c r="Q484" s="12">
        <v>65162</v>
      </c>
      <c r="R484" s="12">
        <v>72541</v>
      </c>
      <c r="S484" s="12">
        <v>83969</v>
      </c>
      <c r="T484" s="12">
        <v>86152</v>
      </c>
      <c r="U484" s="12">
        <v>98726</v>
      </c>
      <c r="V484" s="12">
        <v>92436</v>
      </c>
      <c r="W484" s="12">
        <v>77232</v>
      </c>
      <c r="X484" s="12">
        <v>62760</v>
      </c>
      <c r="Y484" s="12">
        <v>52612</v>
      </c>
      <c r="AA484" s="2">
        <f>IFERROR(INDEX('Holiday Schedule'!$D$3:$D$24,MATCH(A484,'Holiday Schedule'!$C$3:$C$24,0)),0)</f>
        <v>0</v>
      </c>
      <c r="AB484" s="2">
        <f t="shared" si="56"/>
        <v>1</v>
      </c>
      <c r="AC484" s="2">
        <f t="shared" si="57"/>
        <v>0</v>
      </c>
      <c r="AD484" s="5">
        <f t="shared" si="58"/>
        <v>1650330</v>
      </c>
      <c r="AE484" s="5">
        <f t="shared" si="59"/>
        <v>1650330</v>
      </c>
      <c r="AG484" s="2">
        <f t="shared" si="60"/>
        <v>4</v>
      </c>
      <c r="AH484" s="2">
        <f t="shared" si="61"/>
        <v>2025</v>
      </c>
      <c r="AJ484" s="5">
        <f t="shared" si="62"/>
        <v>98726</v>
      </c>
      <c r="AK484" s="2">
        <f t="shared" si="63"/>
        <v>20</v>
      </c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BC484" s="5"/>
      <c r="BD484" s="5"/>
      <c r="BE484" s="5"/>
      <c r="BJ484" s="5"/>
    </row>
    <row r="485" spans="1:62" ht="15.75" x14ac:dyDescent="0.25">
      <c r="A485" s="18">
        <v>45768</v>
      </c>
      <c r="B485" s="12">
        <v>47550</v>
      </c>
      <c r="C485" s="12">
        <v>44343</v>
      </c>
      <c r="D485" s="12">
        <v>42146</v>
      </c>
      <c r="E485" s="12">
        <v>43226</v>
      </c>
      <c r="F485" s="12">
        <v>45464</v>
      </c>
      <c r="G485" s="12">
        <v>52938</v>
      </c>
      <c r="H485" s="12">
        <v>70760</v>
      </c>
      <c r="I485" s="12">
        <v>82193</v>
      </c>
      <c r="J485" s="12">
        <v>84336</v>
      </c>
      <c r="K485" s="12">
        <v>86155</v>
      </c>
      <c r="L485" s="12">
        <v>81745</v>
      </c>
      <c r="M485" s="12">
        <v>73874</v>
      </c>
      <c r="N485" s="12">
        <v>72278</v>
      </c>
      <c r="O485" s="12">
        <v>68551</v>
      </c>
      <c r="P485" s="12">
        <v>63258</v>
      </c>
      <c r="Q485" s="12">
        <v>65167</v>
      </c>
      <c r="R485" s="12">
        <v>72547</v>
      </c>
      <c r="S485" s="12">
        <v>83975</v>
      </c>
      <c r="T485" s="12">
        <v>86158</v>
      </c>
      <c r="U485" s="12">
        <v>98733</v>
      </c>
      <c r="V485" s="12">
        <v>92443</v>
      </c>
      <c r="W485" s="12">
        <v>77239</v>
      </c>
      <c r="X485" s="12">
        <v>62765</v>
      </c>
      <c r="Y485" s="12">
        <v>52616</v>
      </c>
      <c r="AA485" s="2">
        <f>IFERROR(INDEX('Holiday Schedule'!$D$3:$D$24,MATCH(A485,'Holiday Schedule'!$C$3:$C$24,0)),0)</f>
        <v>1</v>
      </c>
      <c r="AB485" s="2">
        <f t="shared" si="56"/>
        <v>2</v>
      </c>
      <c r="AC485" s="2">
        <f t="shared" si="57"/>
        <v>0</v>
      </c>
      <c r="AD485" s="5">
        <f t="shared" si="58"/>
        <v>1650460</v>
      </c>
      <c r="AE485" s="5">
        <f t="shared" si="59"/>
        <v>1650460</v>
      </c>
      <c r="AG485" s="2">
        <f t="shared" si="60"/>
        <v>4</v>
      </c>
      <c r="AH485" s="2">
        <f t="shared" si="61"/>
        <v>2025</v>
      </c>
      <c r="AJ485" s="5">
        <f t="shared" si="62"/>
        <v>98733</v>
      </c>
      <c r="AK485" s="2">
        <f t="shared" si="63"/>
        <v>20</v>
      </c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BC485" s="5"/>
      <c r="BD485" s="5"/>
      <c r="BE485" s="5"/>
      <c r="BJ485" s="5"/>
    </row>
    <row r="486" spans="1:62" ht="15.75" x14ac:dyDescent="0.25">
      <c r="A486" s="18">
        <v>45769</v>
      </c>
      <c r="B486" s="12">
        <v>47420</v>
      </c>
      <c r="C486" s="12">
        <v>44269</v>
      </c>
      <c r="D486" s="12">
        <v>42085</v>
      </c>
      <c r="E486" s="12">
        <v>43162</v>
      </c>
      <c r="F486" s="12">
        <v>45387</v>
      </c>
      <c r="G486" s="12">
        <v>53586</v>
      </c>
      <c r="H486" s="12">
        <v>74176</v>
      </c>
      <c r="I486" s="12">
        <v>84636</v>
      </c>
      <c r="J486" s="12">
        <v>82056</v>
      </c>
      <c r="K486" s="12">
        <v>79762</v>
      </c>
      <c r="L486" s="12">
        <v>76489</v>
      </c>
      <c r="M486" s="12">
        <v>70226</v>
      </c>
      <c r="N486" s="12">
        <v>68563</v>
      </c>
      <c r="O486" s="12">
        <v>64178</v>
      </c>
      <c r="P486" s="12">
        <v>60587</v>
      </c>
      <c r="Q486" s="12">
        <v>64030</v>
      </c>
      <c r="R486" s="12">
        <v>70870</v>
      </c>
      <c r="S486" s="12">
        <v>82869</v>
      </c>
      <c r="T486" s="12">
        <v>85170</v>
      </c>
      <c r="U486" s="12">
        <v>97863</v>
      </c>
      <c r="V486" s="12">
        <v>91704</v>
      </c>
      <c r="W486" s="12">
        <v>76415</v>
      </c>
      <c r="X486" s="12">
        <v>61987</v>
      </c>
      <c r="Y486" s="12">
        <v>51612</v>
      </c>
      <c r="AA486" s="2">
        <f>IFERROR(INDEX('Holiday Schedule'!$D$3:$D$24,MATCH(A486,'Holiday Schedule'!$C$3:$C$24,0)),0)</f>
        <v>0</v>
      </c>
      <c r="AB486" s="2">
        <f t="shared" si="56"/>
        <v>3</v>
      </c>
      <c r="AC486" s="2">
        <f t="shared" si="57"/>
        <v>1217405</v>
      </c>
      <c r="AD486" s="5">
        <f t="shared" si="58"/>
        <v>401697</v>
      </c>
      <c r="AE486" s="5">
        <f t="shared" si="59"/>
        <v>1619102</v>
      </c>
      <c r="AG486" s="2">
        <f t="shared" si="60"/>
        <v>4</v>
      </c>
      <c r="AH486" s="2">
        <f t="shared" si="61"/>
        <v>2025</v>
      </c>
      <c r="AJ486" s="5">
        <f t="shared" si="62"/>
        <v>97863</v>
      </c>
      <c r="AK486" s="2">
        <f t="shared" si="63"/>
        <v>20</v>
      </c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BC486" s="5"/>
      <c r="BD486" s="5"/>
      <c r="BE486" s="5"/>
      <c r="BJ486" s="5"/>
    </row>
    <row r="487" spans="1:62" ht="15.75" x14ac:dyDescent="0.25">
      <c r="A487" s="18">
        <v>45770</v>
      </c>
      <c r="B487" s="12">
        <v>47404</v>
      </c>
      <c r="C487" s="12">
        <v>44255</v>
      </c>
      <c r="D487" s="12">
        <v>42071</v>
      </c>
      <c r="E487" s="12">
        <v>43148</v>
      </c>
      <c r="F487" s="12">
        <v>45372</v>
      </c>
      <c r="G487" s="12">
        <v>53568</v>
      </c>
      <c r="H487" s="12">
        <v>74151</v>
      </c>
      <c r="I487" s="12">
        <v>84608</v>
      </c>
      <c r="J487" s="12">
        <v>82029</v>
      </c>
      <c r="K487" s="12">
        <v>79735</v>
      </c>
      <c r="L487" s="12">
        <v>76463</v>
      </c>
      <c r="M487" s="12">
        <v>70202</v>
      </c>
      <c r="N487" s="12">
        <v>68541</v>
      </c>
      <c r="O487" s="12">
        <v>64156</v>
      </c>
      <c r="P487" s="12">
        <v>60567</v>
      </c>
      <c r="Q487" s="12">
        <v>64009</v>
      </c>
      <c r="R487" s="12">
        <v>70846</v>
      </c>
      <c r="S487" s="12">
        <v>82841</v>
      </c>
      <c r="T487" s="12">
        <v>85142</v>
      </c>
      <c r="U487" s="12">
        <v>97830</v>
      </c>
      <c r="V487" s="12">
        <v>91673</v>
      </c>
      <c r="W487" s="12">
        <v>76390</v>
      </c>
      <c r="X487" s="12">
        <v>61967</v>
      </c>
      <c r="Y487" s="12">
        <v>51595</v>
      </c>
      <c r="AA487" s="2">
        <f>IFERROR(INDEX('Holiday Schedule'!$D$3:$D$24,MATCH(A487,'Holiday Schedule'!$C$3:$C$24,0)),0)</f>
        <v>0</v>
      </c>
      <c r="AB487" s="2">
        <f t="shared" si="56"/>
        <v>4</v>
      </c>
      <c r="AC487" s="2">
        <f t="shared" si="57"/>
        <v>1216999</v>
      </c>
      <c r="AD487" s="5">
        <f t="shared" si="58"/>
        <v>401564</v>
      </c>
      <c r="AE487" s="5">
        <f t="shared" si="59"/>
        <v>1618563</v>
      </c>
      <c r="AG487" s="2">
        <f t="shared" si="60"/>
        <v>4</v>
      </c>
      <c r="AH487" s="2">
        <f t="shared" si="61"/>
        <v>2025</v>
      </c>
      <c r="AJ487" s="5">
        <f t="shared" si="62"/>
        <v>97830</v>
      </c>
      <c r="AK487" s="2">
        <f t="shared" si="63"/>
        <v>20</v>
      </c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BC487" s="5"/>
      <c r="BD487" s="5"/>
      <c r="BE487" s="5"/>
      <c r="BJ487" s="5"/>
    </row>
    <row r="488" spans="1:62" ht="15.75" x14ac:dyDescent="0.25">
      <c r="A488" s="18">
        <v>45771</v>
      </c>
      <c r="B488" s="12">
        <v>47361</v>
      </c>
      <c r="C488" s="12">
        <v>44214</v>
      </c>
      <c r="D488" s="12">
        <v>42033</v>
      </c>
      <c r="E488" s="12">
        <v>43109</v>
      </c>
      <c r="F488" s="12">
        <v>45331</v>
      </c>
      <c r="G488" s="12">
        <v>53520</v>
      </c>
      <c r="H488" s="12">
        <v>74083</v>
      </c>
      <c r="I488" s="12">
        <v>84531</v>
      </c>
      <c r="J488" s="12">
        <v>81954</v>
      </c>
      <c r="K488" s="12">
        <v>79662</v>
      </c>
      <c r="L488" s="12">
        <v>76393</v>
      </c>
      <c r="M488" s="12">
        <v>70138</v>
      </c>
      <c r="N488" s="12">
        <v>68478</v>
      </c>
      <c r="O488" s="12">
        <v>64098</v>
      </c>
      <c r="P488" s="12">
        <v>60512</v>
      </c>
      <c r="Q488" s="12">
        <v>63951</v>
      </c>
      <c r="R488" s="12">
        <v>70781</v>
      </c>
      <c r="S488" s="12">
        <v>82765</v>
      </c>
      <c r="T488" s="12">
        <v>85064</v>
      </c>
      <c r="U488" s="12">
        <v>97741</v>
      </c>
      <c r="V488" s="12">
        <v>91590</v>
      </c>
      <c r="W488" s="12">
        <v>76320</v>
      </c>
      <c r="X488" s="12">
        <v>61910</v>
      </c>
      <c r="Y488" s="12">
        <v>51548</v>
      </c>
      <c r="AA488" s="2">
        <f>IFERROR(INDEX('Holiday Schedule'!$D$3:$D$24,MATCH(A488,'Holiday Schedule'!$C$3:$C$24,0)),0)</f>
        <v>0</v>
      </c>
      <c r="AB488" s="2">
        <f t="shared" si="56"/>
        <v>5</v>
      </c>
      <c r="AC488" s="2">
        <f t="shared" si="57"/>
        <v>1215888</v>
      </c>
      <c r="AD488" s="5">
        <f t="shared" si="58"/>
        <v>401199</v>
      </c>
      <c r="AE488" s="5">
        <f t="shared" si="59"/>
        <v>1617087</v>
      </c>
      <c r="AG488" s="2">
        <f t="shared" si="60"/>
        <v>4</v>
      </c>
      <c r="AH488" s="2">
        <f t="shared" si="61"/>
        <v>2025</v>
      </c>
      <c r="AJ488" s="5">
        <f t="shared" si="62"/>
        <v>97741</v>
      </c>
      <c r="AK488" s="2">
        <f t="shared" si="63"/>
        <v>20</v>
      </c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BC488" s="5"/>
      <c r="BD488" s="5"/>
      <c r="BE488" s="5"/>
      <c r="BJ488" s="5"/>
    </row>
    <row r="489" spans="1:62" ht="15.75" x14ac:dyDescent="0.25">
      <c r="A489" s="18">
        <v>45772</v>
      </c>
      <c r="B489" s="12">
        <v>47357</v>
      </c>
      <c r="C489" s="12">
        <v>44211</v>
      </c>
      <c r="D489" s="12">
        <v>42030</v>
      </c>
      <c r="E489" s="12">
        <v>43105</v>
      </c>
      <c r="F489" s="12">
        <v>45327</v>
      </c>
      <c r="G489" s="12">
        <v>53515</v>
      </c>
      <c r="H489" s="12">
        <v>74078</v>
      </c>
      <c r="I489" s="12">
        <v>84524</v>
      </c>
      <c r="J489" s="12">
        <v>81948</v>
      </c>
      <c r="K489" s="12">
        <v>79656</v>
      </c>
      <c r="L489" s="12">
        <v>76387</v>
      </c>
      <c r="M489" s="12">
        <v>70133</v>
      </c>
      <c r="N489" s="12">
        <v>68472</v>
      </c>
      <c r="O489" s="12">
        <v>64093</v>
      </c>
      <c r="P489" s="12">
        <v>60507</v>
      </c>
      <c r="Q489" s="12">
        <v>63946</v>
      </c>
      <c r="R489" s="12">
        <v>70776</v>
      </c>
      <c r="S489" s="12">
        <v>82759</v>
      </c>
      <c r="T489" s="12">
        <v>85057</v>
      </c>
      <c r="U489" s="12">
        <v>97733</v>
      </c>
      <c r="V489" s="12">
        <v>91582</v>
      </c>
      <c r="W489" s="12">
        <v>76314</v>
      </c>
      <c r="X489" s="12">
        <v>61905</v>
      </c>
      <c r="Y489" s="12">
        <v>51544</v>
      </c>
      <c r="AA489" s="2">
        <f>IFERROR(INDEX('Holiday Schedule'!$D$3:$D$24,MATCH(A489,'Holiday Schedule'!$C$3:$C$24,0)),0)</f>
        <v>0</v>
      </c>
      <c r="AB489" s="2">
        <f t="shared" si="56"/>
        <v>6</v>
      </c>
      <c r="AC489" s="2">
        <f t="shared" si="57"/>
        <v>1215792</v>
      </c>
      <c r="AD489" s="5">
        <f t="shared" si="58"/>
        <v>401167</v>
      </c>
      <c r="AE489" s="5">
        <f t="shared" si="59"/>
        <v>1616959</v>
      </c>
      <c r="AG489" s="2">
        <f t="shared" si="60"/>
        <v>4</v>
      </c>
      <c r="AH489" s="2">
        <f t="shared" si="61"/>
        <v>2025</v>
      </c>
      <c r="AJ489" s="5">
        <f t="shared" si="62"/>
        <v>97733</v>
      </c>
      <c r="AK489" s="2">
        <f t="shared" si="63"/>
        <v>20</v>
      </c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BC489" s="5"/>
      <c r="BD489" s="5"/>
      <c r="BE489" s="5"/>
      <c r="BJ489" s="5"/>
    </row>
    <row r="490" spans="1:62" ht="15.75" x14ac:dyDescent="0.25">
      <c r="A490" s="18">
        <v>45773</v>
      </c>
      <c r="B490" s="12">
        <v>47177</v>
      </c>
      <c r="C490" s="12">
        <v>43995</v>
      </c>
      <c r="D490" s="12">
        <v>41815</v>
      </c>
      <c r="E490" s="12">
        <v>42887</v>
      </c>
      <c r="F490" s="12">
        <v>45107</v>
      </c>
      <c r="G490" s="12">
        <v>52523</v>
      </c>
      <c r="H490" s="12">
        <v>70205</v>
      </c>
      <c r="I490" s="12">
        <v>81547</v>
      </c>
      <c r="J490" s="12">
        <v>83674</v>
      </c>
      <c r="K490" s="12">
        <v>85479</v>
      </c>
      <c r="L490" s="12">
        <v>81103</v>
      </c>
      <c r="M490" s="12">
        <v>73295</v>
      </c>
      <c r="N490" s="12">
        <v>71711</v>
      </c>
      <c r="O490" s="12">
        <v>68013</v>
      </c>
      <c r="P490" s="12">
        <v>62762</v>
      </c>
      <c r="Q490" s="12">
        <v>64656</v>
      </c>
      <c r="R490" s="12">
        <v>71977</v>
      </c>
      <c r="S490" s="12">
        <v>83316</v>
      </c>
      <c r="T490" s="12">
        <v>85482</v>
      </c>
      <c r="U490" s="12">
        <v>97958</v>
      </c>
      <c r="V490" s="12">
        <v>91718</v>
      </c>
      <c r="W490" s="12">
        <v>76632</v>
      </c>
      <c r="X490" s="12">
        <v>62272</v>
      </c>
      <c r="Y490" s="12">
        <v>52203</v>
      </c>
      <c r="AA490" s="2">
        <f>IFERROR(INDEX('Holiday Schedule'!$D$3:$D$24,MATCH(A490,'Holiday Schedule'!$C$3:$C$24,0)),0)</f>
        <v>0</v>
      </c>
      <c r="AB490" s="2">
        <f t="shared" si="56"/>
        <v>7</v>
      </c>
      <c r="AC490" s="2">
        <f t="shared" si="57"/>
        <v>0</v>
      </c>
      <c r="AD490" s="5">
        <f t="shared" si="58"/>
        <v>1637507</v>
      </c>
      <c r="AE490" s="5">
        <f t="shared" si="59"/>
        <v>1637507</v>
      </c>
      <c r="AG490" s="2">
        <f t="shared" si="60"/>
        <v>4</v>
      </c>
      <c r="AH490" s="2">
        <f t="shared" si="61"/>
        <v>2025</v>
      </c>
      <c r="AJ490" s="5">
        <f t="shared" si="62"/>
        <v>97958</v>
      </c>
      <c r="AK490" s="2">
        <f t="shared" si="63"/>
        <v>20</v>
      </c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BC490" s="5"/>
      <c r="BD490" s="5"/>
      <c r="BE490" s="5"/>
      <c r="BJ490" s="5"/>
    </row>
    <row r="491" spans="1:62" ht="15.75" x14ac:dyDescent="0.25">
      <c r="A491" s="18">
        <v>45774</v>
      </c>
      <c r="B491" s="12">
        <v>47181</v>
      </c>
      <c r="C491" s="12">
        <v>43998</v>
      </c>
      <c r="D491" s="12">
        <v>41819</v>
      </c>
      <c r="E491" s="12">
        <v>42891</v>
      </c>
      <c r="F491" s="12">
        <v>45111</v>
      </c>
      <c r="G491" s="12">
        <v>52527</v>
      </c>
      <c r="H491" s="12">
        <v>70211</v>
      </c>
      <c r="I491" s="12">
        <v>81554</v>
      </c>
      <c r="J491" s="12">
        <v>83681</v>
      </c>
      <c r="K491" s="12">
        <v>85486</v>
      </c>
      <c r="L491" s="12">
        <v>81110</v>
      </c>
      <c r="M491" s="12">
        <v>73301</v>
      </c>
      <c r="N491" s="12">
        <v>71717</v>
      </c>
      <c r="O491" s="12">
        <v>68019</v>
      </c>
      <c r="P491" s="12">
        <v>62767</v>
      </c>
      <c r="Q491" s="12">
        <v>64661</v>
      </c>
      <c r="R491" s="12">
        <v>71983</v>
      </c>
      <c r="S491" s="12">
        <v>83323</v>
      </c>
      <c r="T491" s="12">
        <v>85489</v>
      </c>
      <c r="U491" s="12">
        <v>97967</v>
      </c>
      <c r="V491" s="12">
        <v>91726</v>
      </c>
      <c r="W491" s="12">
        <v>76639</v>
      </c>
      <c r="X491" s="12">
        <v>62278</v>
      </c>
      <c r="Y491" s="12">
        <v>52208</v>
      </c>
      <c r="AA491" s="2">
        <f>IFERROR(INDEX('Holiday Schedule'!$D$3:$D$24,MATCH(A491,'Holiday Schedule'!$C$3:$C$24,0)),0)</f>
        <v>0</v>
      </c>
      <c r="AB491" s="2">
        <f t="shared" si="56"/>
        <v>1</v>
      </c>
      <c r="AC491" s="2">
        <f t="shared" si="57"/>
        <v>0</v>
      </c>
      <c r="AD491" s="5">
        <f t="shared" si="58"/>
        <v>1637647</v>
      </c>
      <c r="AE491" s="5">
        <f t="shared" si="59"/>
        <v>1637647</v>
      </c>
      <c r="AG491" s="2">
        <f t="shared" si="60"/>
        <v>4</v>
      </c>
      <c r="AH491" s="2">
        <f t="shared" si="61"/>
        <v>2025</v>
      </c>
      <c r="AJ491" s="5">
        <f t="shared" si="62"/>
        <v>97967</v>
      </c>
      <c r="AK491" s="2">
        <f t="shared" si="63"/>
        <v>20</v>
      </c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BC491" s="5"/>
      <c r="BD491" s="5"/>
      <c r="BE491" s="5"/>
      <c r="BJ491" s="5"/>
    </row>
    <row r="492" spans="1:62" ht="15.75" x14ac:dyDescent="0.25">
      <c r="A492" s="18">
        <v>45775</v>
      </c>
      <c r="B492" s="12">
        <v>47365</v>
      </c>
      <c r="C492" s="12">
        <v>44218</v>
      </c>
      <c r="D492" s="12">
        <v>42036</v>
      </c>
      <c r="E492" s="12">
        <v>43112</v>
      </c>
      <c r="F492" s="12">
        <v>45334</v>
      </c>
      <c r="G492" s="12">
        <v>53524</v>
      </c>
      <c r="H492" s="12">
        <v>74089</v>
      </c>
      <c r="I492" s="12">
        <v>84537</v>
      </c>
      <c r="J492" s="12">
        <v>81961</v>
      </c>
      <c r="K492" s="12">
        <v>79669</v>
      </c>
      <c r="L492" s="12">
        <v>76399</v>
      </c>
      <c r="M492" s="12">
        <v>70144</v>
      </c>
      <c r="N492" s="12">
        <v>68483</v>
      </c>
      <c r="O492" s="12">
        <v>64103</v>
      </c>
      <c r="P492" s="12">
        <v>60516</v>
      </c>
      <c r="Q492" s="12">
        <v>63956</v>
      </c>
      <c r="R492" s="12">
        <v>70787</v>
      </c>
      <c r="S492" s="12">
        <v>82772</v>
      </c>
      <c r="T492" s="12">
        <v>85071</v>
      </c>
      <c r="U492" s="12">
        <v>97749</v>
      </c>
      <c r="V492" s="12">
        <v>91597</v>
      </c>
      <c r="W492" s="12">
        <v>76326</v>
      </c>
      <c r="X492" s="12">
        <v>61915</v>
      </c>
      <c r="Y492" s="12">
        <v>51552</v>
      </c>
      <c r="AA492" s="2">
        <f>IFERROR(INDEX('Holiday Schedule'!$D$3:$D$24,MATCH(A492,'Holiday Schedule'!$C$3:$C$24,0)),0)</f>
        <v>0</v>
      </c>
      <c r="AB492" s="2">
        <f t="shared" si="56"/>
        <v>2</v>
      </c>
      <c r="AC492" s="2">
        <f t="shared" si="57"/>
        <v>1215985</v>
      </c>
      <c r="AD492" s="5">
        <f t="shared" si="58"/>
        <v>401230</v>
      </c>
      <c r="AE492" s="5">
        <f t="shared" si="59"/>
        <v>1617215</v>
      </c>
      <c r="AG492" s="2">
        <f t="shared" si="60"/>
        <v>4</v>
      </c>
      <c r="AH492" s="2">
        <f t="shared" si="61"/>
        <v>2025</v>
      </c>
      <c r="AJ492" s="5">
        <f t="shared" si="62"/>
        <v>97749</v>
      </c>
      <c r="AK492" s="2">
        <f t="shared" si="63"/>
        <v>20</v>
      </c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BC492" s="5"/>
      <c r="BD492" s="5"/>
      <c r="BE492" s="5"/>
      <c r="BJ492" s="5"/>
    </row>
    <row r="493" spans="1:62" ht="15.75" x14ac:dyDescent="0.25">
      <c r="A493" s="18">
        <v>45776</v>
      </c>
      <c r="B493" s="12">
        <v>47376</v>
      </c>
      <c r="C493" s="12">
        <v>44228</v>
      </c>
      <c r="D493" s="12">
        <v>42046</v>
      </c>
      <c r="E493" s="12">
        <v>43122</v>
      </c>
      <c r="F493" s="12">
        <v>45345</v>
      </c>
      <c r="G493" s="12">
        <v>53537</v>
      </c>
      <c r="H493" s="12">
        <v>74107</v>
      </c>
      <c r="I493" s="12">
        <v>84558</v>
      </c>
      <c r="J493" s="12">
        <v>81980</v>
      </c>
      <c r="K493" s="12">
        <v>79688</v>
      </c>
      <c r="L493" s="12">
        <v>76418</v>
      </c>
      <c r="M493" s="12">
        <v>70161</v>
      </c>
      <c r="N493" s="12">
        <v>68500</v>
      </c>
      <c r="O493" s="12">
        <v>64118</v>
      </c>
      <c r="P493" s="12">
        <v>60531</v>
      </c>
      <c r="Q493" s="12">
        <v>63971</v>
      </c>
      <c r="R493" s="12">
        <v>70804</v>
      </c>
      <c r="S493" s="12">
        <v>82792</v>
      </c>
      <c r="T493" s="12">
        <v>85091</v>
      </c>
      <c r="U493" s="12">
        <v>97772</v>
      </c>
      <c r="V493" s="12">
        <v>91619</v>
      </c>
      <c r="W493" s="12">
        <v>76344</v>
      </c>
      <c r="X493" s="12">
        <v>61930</v>
      </c>
      <c r="Y493" s="12">
        <v>51564</v>
      </c>
      <c r="AA493" s="2">
        <f>IFERROR(INDEX('Holiday Schedule'!$D$3:$D$24,MATCH(A493,'Holiday Schedule'!$C$3:$C$24,0)),0)</f>
        <v>0</v>
      </c>
      <c r="AB493" s="2">
        <f t="shared" si="56"/>
        <v>3</v>
      </c>
      <c r="AC493" s="2">
        <f t="shared" si="57"/>
        <v>1216277</v>
      </c>
      <c r="AD493" s="5">
        <f t="shared" si="58"/>
        <v>401325</v>
      </c>
      <c r="AE493" s="5">
        <f t="shared" si="59"/>
        <v>1617602</v>
      </c>
      <c r="AG493" s="2">
        <f t="shared" si="60"/>
        <v>4</v>
      </c>
      <c r="AH493" s="2">
        <f t="shared" si="61"/>
        <v>2025</v>
      </c>
      <c r="AJ493" s="5">
        <f t="shared" si="62"/>
        <v>97772</v>
      </c>
      <c r="AK493" s="2">
        <f t="shared" si="63"/>
        <v>20</v>
      </c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BC493" s="5"/>
      <c r="BD493" s="5"/>
      <c r="BE493" s="5"/>
      <c r="BJ493" s="5"/>
    </row>
    <row r="494" spans="1:62" ht="15.75" x14ac:dyDescent="0.25">
      <c r="A494" s="18">
        <v>45777</v>
      </c>
      <c r="B494" s="12">
        <v>47391</v>
      </c>
      <c r="C494" s="12">
        <v>44242</v>
      </c>
      <c r="D494" s="12">
        <v>42059</v>
      </c>
      <c r="E494" s="12">
        <v>43136</v>
      </c>
      <c r="F494" s="12">
        <v>45359</v>
      </c>
      <c r="G494" s="12">
        <v>53553</v>
      </c>
      <c r="H494" s="12">
        <v>74130</v>
      </c>
      <c r="I494" s="12">
        <v>84583</v>
      </c>
      <c r="J494" s="12">
        <v>82005</v>
      </c>
      <c r="K494" s="12">
        <v>79712</v>
      </c>
      <c r="L494" s="12">
        <v>76441</v>
      </c>
      <c r="M494" s="12">
        <v>70182</v>
      </c>
      <c r="N494" s="12">
        <v>68521</v>
      </c>
      <c r="O494" s="12">
        <v>64138</v>
      </c>
      <c r="P494" s="12">
        <v>60549</v>
      </c>
      <c r="Q494" s="12">
        <v>63991</v>
      </c>
      <c r="R494" s="12">
        <v>70826</v>
      </c>
      <c r="S494" s="12">
        <v>82817</v>
      </c>
      <c r="T494" s="12">
        <v>85117</v>
      </c>
      <c r="U494" s="12">
        <v>97802</v>
      </c>
      <c r="V494" s="12">
        <v>91647</v>
      </c>
      <c r="W494" s="12">
        <v>76368</v>
      </c>
      <c r="X494" s="12">
        <v>61949</v>
      </c>
      <c r="Y494" s="12">
        <v>51580</v>
      </c>
      <c r="AA494" s="2">
        <f>IFERROR(INDEX('Holiday Schedule'!$D$3:$D$24,MATCH(A494,'Holiday Schedule'!$C$3:$C$24,0)),0)</f>
        <v>0</v>
      </c>
      <c r="AB494" s="2">
        <f t="shared" si="56"/>
        <v>4</v>
      </c>
      <c r="AC494" s="2">
        <f t="shared" si="57"/>
        <v>1216648</v>
      </c>
      <c r="AD494" s="5">
        <f t="shared" si="58"/>
        <v>401450</v>
      </c>
      <c r="AE494" s="5">
        <f t="shared" si="59"/>
        <v>1618098</v>
      </c>
      <c r="AG494" s="2">
        <f t="shared" si="60"/>
        <v>4</v>
      </c>
      <c r="AH494" s="2">
        <f t="shared" si="61"/>
        <v>2025</v>
      </c>
      <c r="AJ494" s="5">
        <f t="shared" si="62"/>
        <v>97802</v>
      </c>
      <c r="AK494" s="2">
        <f t="shared" si="63"/>
        <v>20</v>
      </c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BC494" s="5"/>
      <c r="BD494" s="5"/>
      <c r="BE494" s="5"/>
      <c r="BJ494" s="5"/>
    </row>
    <row r="495" spans="1:62" ht="15.75" x14ac:dyDescent="0.25">
      <c r="A495" s="18">
        <v>45778</v>
      </c>
      <c r="B495" s="12">
        <v>45009</v>
      </c>
      <c r="C495" s="12">
        <v>40988</v>
      </c>
      <c r="D495" s="12">
        <v>38865</v>
      </c>
      <c r="E495" s="12">
        <v>39411</v>
      </c>
      <c r="F495" s="12">
        <v>42119</v>
      </c>
      <c r="G495" s="12">
        <v>52377</v>
      </c>
      <c r="H495" s="12">
        <v>71782</v>
      </c>
      <c r="I495" s="12">
        <v>83284</v>
      </c>
      <c r="J495" s="12">
        <v>74829</v>
      </c>
      <c r="K495" s="12">
        <v>73972</v>
      </c>
      <c r="L495" s="12">
        <v>71368</v>
      </c>
      <c r="M495" s="12">
        <v>69952</v>
      </c>
      <c r="N495" s="12">
        <v>67260</v>
      </c>
      <c r="O495" s="12">
        <v>63034</v>
      </c>
      <c r="P495" s="12">
        <v>60338</v>
      </c>
      <c r="Q495" s="12">
        <v>65260</v>
      </c>
      <c r="R495" s="12">
        <v>72918</v>
      </c>
      <c r="S495" s="12">
        <v>78958</v>
      </c>
      <c r="T495" s="12">
        <v>84047</v>
      </c>
      <c r="U495" s="12">
        <v>92167</v>
      </c>
      <c r="V495" s="12">
        <v>94932</v>
      </c>
      <c r="W495" s="12">
        <v>79914</v>
      </c>
      <c r="X495" s="12">
        <v>61949</v>
      </c>
      <c r="Y495" s="12">
        <v>50632</v>
      </c>
      <c r="AA495" s="2">
        <f>IFERROR(INDEX('Holiday Schedule'!$D$3:$D$24,MATCH(A495,'Holiday Schedule'!$C$3:$C$24,0)),0)</f>
        <v>0</v>
      </c>
      <c r="AB495" s="2">
        <f t="shared" si="56"/>
        <v>5</v>
      </c>
      <c r="AC495" s="2">
        <f t="shared" si="57"/>
        <v>1194182</v>
      </c>
      <c r="AD495" s="5">
        <f t="shared" si="58"/>
        <v>381183</v>
      </c>
      <c r="AE495" s="5">
        <f t="shared" si="59"/>
        <v>1575365</v>
      </c>
      <c r="AG495" s="2">
        <f t="shared" si="60"/>
        <v>5</v>
      </c>
      <c r="AH495" s="2">
        <f t="shared" si="61"/>
        <v>2025</v>
      </c>
      <c r="AJ495" s="5">
        <f t="shared" si="62"/>
        <v>94932</v>
      </c>
      <c r="AK495" s="2">
        <f t="shared" si="63"/>
        <v>21</v>
      </c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BC495" s="5"/>
      <c r="BD495" s="5"/>
      <c r="BE495" s="5"/>
      <c r="BJ495" s="5"/>
    </row>
    <row r="496" spans="1:62" ht="15.75" x14ac:dyDescent="0.25">
      <c r="A496" s="18">
        <v>45779</v>
      </c>
      <c r="B496" s="12">
        <v>45035</v>
      </c>
      <c r="C496" s="12">
        <v>41012</v>
      </c>
      <c r="D496" s="12">
        <v>38887</v>
      </c>
      <c r="E496" s="12">
        <v>39434</v>
      </c>
      <c r="F496" s="12">
        <v>42143</v>
      </c>
      <c r="G496" s="12">
        <v>52408</v>
      </c>
      <c r="H496" s="12">
        <v>71823</v>
      </c>
      <c r="I496" s="12">
        <v>83333</v>
      </c>
      <c r="J496" s="12">
        <v>74872</v>
      </c>
      <c r="K496" s="12">
        <v>74015</v>
      </c>
      <c r="L496" s="12">
        <v>71410</v>
      </c>
      <c r="M496" s="12">
        <v>69992</v>
      </c>
      <c r="N496" s="12">
        <v>67299</v>
      </c>
      <c r="O496" s="12">
        <v>63070</v>
      </c>
      <c r="P496" s="12">
        <v>60373</v>
      </c>
      <c r="Q496" s="12">
        <v>65298</v>
      </c>
      <c r="R496" s="12">
        <v>72961</v>
      </c>
      <c r="S496" s="12">
        <v>79004</v>
      </c>
      <c r="T496" s="12">
        <v>84096</v>
      </c>
      <c r="U496" s="12">
        <v>92220</v>
      </c>
      <c r="V496" s="12">
        <v>94987</v>
      </c>
      <c r="W496" s="12">
        <v>79960</v>
      </c>
      <c r="X496" s="12">
        <v>61985</v>
      </c>
      <c r="Y496" s="12">
        <v>50661</v>
      </c>
      <c r="AA496" s="2">
        <f>IFERROR(INDEX('Holiday Schedule'!$D$3:$D$24,MATCH(A496,'Holiday Schedule'!$C$3:$C$24,0)),0)</f>
        <v>0</v>
      </c>
      <c r="AB496" s="2">
        <f t="shared" si="56"/>
        <v>6</v>
      </c>
      <c r="AC496" s="2">
        <f t="shared" si="57"/>
        <v>1194875</v>
      </c>
      <c r="AD496" s="5">
        <f t="shared" si="58"/>
        <v>381403</v>
      </c>
      <c r="AE496" s="5">
        <f t="shared" si="59"/>
        <v>1576278</v>
      </c>
      <c r="AG496" s="2">
        <f t="shared" si="60"/>
        <v>5</v>
      </c>
      <c r="AH496" s="2">
        <f t="shared" si="61"/>
        <v>2025</v>
      </c>
      <c r="AJ496" s="5">
        <f t="shared" si="62"/>
        <v>94987</v>
      </c>
      <c r="AK496" s="2">
        <f t="shared" si="63"/>
        <v>21</v>
      </c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BC496" s="5"/>
      <c r="BD496" s="5"/>
      <c r="BE496" s="5"/>
      <c r="BJ496" s="5"/>
    </row>
    <row r="497" spans="1:62" ht="15.75" x14ac:dyDescent="0.25">
      <c r="A497" s="18">
        <v>45780</v>
      </c>
      <c r="B497" s="12">
        <v>45644</v>
      </c>
      <c r="C497" s="12">
        <v>41534</v>
      </c>
      <c r="D497" s="12">
        <v>39718</v>
      </c>
      <c r="E497" s="12">
        <v>39401</v>
      </c>
      <c r="F497" s="12">
        <v>41568</v>
      </c>
      <c r="G497" s="12">
        <v>49889</v>
      </c>
      <c r="H497" s="12">
        <v>66448</v>
      </c>
      <c r="I497" s="12">
        <v>78178</v>
      </c>
      <c r="J497" s="12">
        <v>77534</v>
      </c>
      <c r="K497" s="12">
        <v>80763</v>
      </c>
      <c r="L497" s="12">
        <v>76850</v>
      </c>
      <c r="M497" s="12">
        <v>75314</v>
      </c>
      <c r="N497" s="12">
        <v>70812</v>
      </c>
      <c r="O497" s="12">
        <v>67032</v>
      </c>
      <c r="P497" s="12">
        <v>63651</v>
      </c>
      <c r="Q497" s="12">
        <v>67591</v>
      </c>
      <c r="R497" s="12">
        <v>75441</v>
      </c>
      <c r="S497" s="12">
        <v>80782</v>
      </c>
      <c r="T497" s="12">
        <v>86099</v>
      </c>
      <c r="U497" s="12">
        <v>94533</v>
      </c>
      <c r="V497" s="12">
        <v>94444</v>
      </c>
      <c r="W497" s="12">
        <v>78957</v>
      </c>
      <c r="X497" s="12">
        <v>62029</v>
      </c>
      <c r="Y497" s="12">
        <v>50958</v>
      </c>
      <c r="AA497" s="2">
        <f>IFERROR(INDEX('Holiday Schedule'!$D$3:$D$24,MATCH(A497,'Holiday Schedule'!$C$3:$C$24,0)),0)</f>
        <v>0</v>
      </c>
      <c r="AB497" s="2">
        <f t="shared" si="56"/>
        <v>7</v>
      </c>
      <c r="AC497" s="2">
        <f t="shared" si="57"/>
        <v>0</v>
      </c>
      <c r="AD497" s="5">
        <f t="shared" si="58"/>
        <v>1605170</v>
      </c>
      <c r="AE497" s="5">
        <f t="shared" si="59"/>
        <v>1605170</v>
      </c>
      <c r="AG497" s="2">
        <f t="shared" si="60"/>
        <v>5</v>
      </c>
      <c r="AH497" s="2">
        <f t="shared" si="61"/>
        <v>2025</v>
      </c>
      <c r="AJ497" s="5">
        <f t="shared" si="62"/>
        <v>94533</v>
      </c>
      <c r="AK497" s="2">
        <f t="shared" si="63"/>
        <v>20</v>
      </c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BC497" s="5"/>
      <c r="BD497" s="5"/>
      <c r="BE497" s="5"/>
      <c r="BJ497" s="5"/>
    </row>
    <row r="498" spans="1:62" ht="15.75" x14ac:dyDescent="0.25">
      <c r="A498" s="18">
        <v>45781</v>
      </c>
      <c r="B498" s="12">
        <v>45644</v>
      </c>
      <c r="C498" s="12">
        <v>41535</v>
      </c>
      <c r="D498" s="12">
        <v>39719</v>
      </c>
      <c r="E498" s="12">
        <v>39401</v>
      </c>
      <c r="F498" s="12">
        <v>41569</v>
      </c>
      <c r="G498" s="12">
        <v>49890</v>
      </c>
      <c r="H498" s="12">
        <v>66449</v>
      </c>
      <c r="I498" s="12">
        <v>78179</v>
      </c>
      <c r="J498" s="12">
        <v>77535</v>
      </c>
      <c r="K498" s="12">
        <v>80764</v>
      </c>
      <c r="L498" s="12">
        <v>76851</v>
      </c>
      <c r="M498" s="12">
        <v>75315</v>
      </c>
      <c r="N498" s="12">
        <v>70813</v>
      </c>
      <c r="O498" s="12">
        <v>67033</v>
      </c>
      <c r="P498" s="12">
        <v>63652</v>
      </c>
      <c r="Q498" s="12">
        <v>67592</v>
      </c>
      <c r="R498" s="12">
        <v>75441</v>
      </c>
      <c r="S498" s="12">
        <v>80783</v>
      </c>
      <c r="T498" s="12">
        <v>86100</v>
      </c>
      <c r="U498" s="12">
        <v>94535</v>
      </c>
      <c r="V498" s="12">
        <v>94445</v>
      </c>
      <c r="W498" s="12">
        <v>78958</v>
      </c>
      <c r="X498" s="12">
        <v>62029</v>
      </c>
      <c r="Y498" s="12">
        <v>50958</v>
      </c>
      <c r="AA498" s="2">
        <f>IFERROR(INDEX('Holiday Schedule'!$D$3:$D$24,MATCH(A498,'Holiday Schedule'!$C$3:$C$24,0)),0)</f>
        <v>0</v>
      </c>
      <c r="AB498" s="2">
        <f t="shared" si="56"/>
        <v>1</v>
      </c>
      <c r="AC498" s="2">
        <f t="shared" si="57"/>
        <v>0</v>
      </c>
      <c r="AD498" s="5">
        <f t="shared" si="58"/>
        <v>1605190</v>
      </c>
      <c r="AE498" s="5">
        <f t="shared" si="59"/>
        <v>1605190</v>
      </c>
      <c r="AG498" s="2">
        <f t="shared" si="60"/>
        <v>5</v>
      </c>
      <c r="AH498" s="2">
        <f t="shared" si="61"/>
        <v>2025</v>
      </c>
      <c r="AJ498" s="5">
        <f t="shared" si="62"/>
        <v>94535</v>
      </c>
      <c r="AK498" s="2">
        <f t="shared" si="63"/>
        <v>20</v>
      </c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BC498" s="5"/>
      <c r="BD498" s="5"/>
      <c r="BE498" s="5"/>
      <c r="BJ498" s="5"/>
    </row>
    <row r="499" spans="1:62" ht="15.75" x14ac:dyDescent="0.25">
      <c r="A499" s="18">
        <v>45782</v>
      </c>
      <c r="B499" s="12">
        <v>45052</v>
      </c>
      <c r="C499" s="12">
        <v>41027</v>
      </c>
      <c r="D499" s="12">
        <v>38902</v>
      </c>
      <c r="E499" s="12">
        <v>39449</v>
      </c>
      <c r="F499" s="12">
        <v>42159</v>
      </c>
      <c r="G499" s="12">
        <v>52427</v>
      </c>
      <c r="H499" s="12">
        <v>71850</v>
      </c>
      <c r="I499" s="12">
        <v>83363</v>
      </c>
      <c r="J499" s="12">
        <v>74900</v>
      </c>
      <c r="K499" s="12">
        <v>74043</v>
      </c>
      <c r="L499" s="12">
        <v>71436</v>
      </c>
      <c r="M499" s="12">
        <v>70018</v>
      </c>
      <c r="N499" s="12">
        <v>67324</v>
      </c>
      <c r="O499" s="12">
        <v>63094</v>
      </c>
      <c r="P499" s="12">
        <v>60395</v>
      </c>
      <c r="Q499" s="12">
        <v>65322</v>
      </c>
      <c r="R499" s="12">
        <v>72988</v>
      </c>
      <c r="S499" s="12">
        <v>79033</v>
      </c>
      <c r="T499" s="12">
        <v>84127</v>
      </c>
      <c r="U499" s="12">
        <v>92254</v>
      </c>
      <c r="V499" s="12">
        <v>95023</v>
      </c>
      <c r="W499" s="12">
        <v>79989</v>
      </c>
      <c r="X499" s="12">
        <v>62008</v>
      </c>
      <c r="Y499" s="12">
        <v>50680</v>
      </c>
      <c r="AA499" s="2">
        <f>IFERROR(INDEX('Holiday Schedule'!$D$3:$D$24,MATCH(A499,'Holiday Schedule'!$C$3:$C$24,0)),0)</f>
        <v>0</v>
      </c>
      <c r="AB499" s="2">
        <f t="shared" si="56"/>
        <v>2</v>
      </c>
      <c r="AC499" s="2">
        <f t="shared" si="57"/>
        <v>1195317</v>
      </c>
      <c r="AD499" s="5">
        <f t="shared" si="58"/>
        <v>381546</v>
      </c>
      <c r="AE499" s="5">
        <f t="shared" si="59"/>
        <v>1576863</v>
      </c>
      <c r="AG499" s="2">
        <f t="shared" si="60"/>
        <v>5</v>
      </c>
      <c r="AH499" s="2">
        <f t="shared" si="61"/>
        <v>2025</v>
      </c>
      <c r="AJ499" s="5">
        <f t="shared" si="62"/>
        <v>95023</v>
      </c>
      <c r="AK499" s="2">
        <f t="shared" si="63"/>
        <v>21</v>
      </c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BC499" s="5"/>
      <c r="BD499" s="5"/>
      <c r="BE499" s="5"/>
      <c r="BJ499" s="5"/>
    </row>
    <row r="500" spans="1:62" ht="15.75" x14ac:dyDescent="0.25">
      <c r="A500" s="18">
        <v>45783</v>
      </c>
      <c r="B500" s="12">
        <v>44878</v>
      </c>
      <c r="C500" s="12">
        <v>40869</v>
      </c>
      <c r="D500" s="12">
        <v>38752</v>
      </c>
      <c r="E500" s="12">
        <v>39297</v>
      </c>
      <c r="F500" s="12">
        <v>41997</v>
      </c>
      <c r="G500" s="12">
        <v>52225</v>
      </c>
      <c r="H500" s="12">
        <v>71574</v>
      </c>
      <c r="I500" s="12">
        <v>83043</v>
      </c>
      <c r="J500" s="12">
        <v>74612</v>
      </c>
      <c r="K500" s="12">
        <v>73758</v>
      </c>
      <c r="L500" s="12">
        <v>71161</v>
      </c>
      <c r="M500" s="12">
        <v>69749</v>
      </c>
      <c r="N500" s="12">
        <v>67065</v>
      </c>
      <c r="O500" s="12">
        <v>62851</v>
      </c>
      <c r="P500" s="12">
        <v>60163</v>
      </c>
      <c r="Q500" s="12">
        <v>65071</v>
      </c>
      <c r="R500" s="12">
        <v>72707</v>
      </c>
      <c r="S500" s="12">
        <v>78729</v>
      </c>
      <c r="T500" s="12">
        <v>83803</v>
      </c>
      <c r="U500" s="12">
        <v>91899</v>
      </c>
      <c r="V500" s="12">
        <v>94657</v>
      </c>
      <c r="W500" s="12">
        <v>79682</v>
      </c>
      <c r="X500" s="12">
        <v>61770</v>
      </c>
      <c r="Y500" s="12">
        <v>50485</v>
      </c>
      <c r="AA500" s="2">
        <f>IFERROR(INDEX('Holiday Schedule'!$D$3:$D$24,MATCH(A500,'Holiday Schedule'!$C$3:$C$24,0)),0)</f>
        <v>0</v>
      </c>
      <c r="AB500" s="2">
        <f t="shared" si="56"/>
        <v>3</v>
      </c>
      <c r="AC500" s="2">
        <f t="shared" si="57"/>
        <v>1190720</v>
      </c>
      <c r="AD500" s="5">
        <f t="shared" si="58"/>
        <v>380077</v>
      </c>
      <c r="AE500" s="5">
        <f t="shared" si="59"/>
        <v>1570797</v>
      </c>
      <c r="AG500" s="2">
        <f t="shared" si="60"/>
        <v>5</v>
      </c>
      <c r="AH500" s="2">
        <f t="shared" si="61"/>
        <v>2025</v>
      </c>
      <c r="AJ500" s="5">
        <f t="shared" si="62"/>
        <v>94657</v>
      </c>
      <c r="AK500" s="2">
        <f t="shared" si="63"/>
        <v>21</v>
      </c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BC500" s="5"/>
      <c r="BD500" s="5"/>
      <c r="BE500" s="5"/>
      <c r="BJ500" s="5"/>
    </row>
    <row r="501" spans="1:62" ht="15.75" x14ac:dyDescent="0.25">
      <c r="A501" s="18">
        <v>45784</v>
      </c>
      <c r="B501" s="12">
        <v>44796</v>
      </c>
      <c r="C501" s="12">
        <v>40794</v>
      </c>
      <c r="D501" s="12">
        <v>38681</v>
      </c>
      <c r="E501" s="12">
        <v>39225</v>
      </c>
      <c r="F501" s="12">
        <v>41919</v>
      </c>
      <c r="G501" s="12">
        <v>52129</v>
      </c>
      <c r="H501" s="12">
        <v>71442</v>
      </c>
      <c r="I501" s="12">
        <v>82890</v>
      </c>
      <c r="J501" s="12">
        <v>74474</v>
      </c>
      <c r="K501" s="12">
        <v>73622</v>
      </c>
      <c r="L501" s="12">
        <v>71030</v>
      </c>
      <c r="M501" s="12">
        <v>69620</v>
      </c>
      <c r="N501" s="12">
        <v>66941</v>
      </c>
      <c r="O501" s="12">
        <v>62735</v>
      </c>
      <c r="P501" s="12">
        <v>60052</v>
      </c>
      <c r="Q501" s="12">
        <v>64951</v>
      </c>
      <c r="R501" s="12">
        <v>72573</v>
      </c>
      <c r="S501" s="12">
        <v>78584</v>
      </c>
      <c r="T501" s="12">
        <v>83649</v>
      </c>
      <c r="U501" s="12">
        <v>91730</v>
      </c>
      <c r="V501" s="12">
        <v>94483</v>
      </c>
      <c r="W501" s="12">
        <v>79535</v>
      </c>
      <c r="X501" s="12">
        <v>61656</v>
      </c>
      <c r="Y501" s="12">
        <v>50392</v>
      </c>
      <c r="AA501" s="2">
        <f>IFERROR(INDEX('Holiday Schedule'!$D$3:$D$24,MATCH(A501,'Holiday Schedule'!$C$3:$C$24,0)),0)</f>
        <v>0</v>
      </c>
      <c r="AB501" s="2">
        <f t="shared" si="56"/>
        <v>4</v>
      </c>
      <c r="AC501" s="2">
        <f t="shared" si="57"/>
        <v>1188525</v>
      </c>
      <c r="AD501" s="5">
        <f t="shared" si="58"/>
        <v>379378</v>
      </c>
      <c r="AE501" s="5">
        <f t="shared" si="59"/>
        <v>1567903</v>
      </c>
      <c r="AG501" s="2">
        <f t="shared" si="60"/>
        <v>5</v>
      </c>
      <c r="AH501" s="2">
        <f t="shared" si="61"/>
        <v>2025</v>
      </c>
      <c r="AJ501" s="5">
        <f t="shared" si="62"/>
        <v>94483</v>
      </c>
      <c r="AK501" s="2">
        <f t="shared" si="63"/>
        <v>21</v>
      </c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BC501" s="5"/>
      <c r="BD501" s="5"/>
      <c r="BE501" s="5"/>
      <c r="BJ501" s="5"/>
    </row>
    <row r="502" spans="1:62" ht="15.75" x14ac:dyDescent="0.25">
      <c r="A502" s="18">
        <v>45785</v>
      </c>
      <c r="B502" s="12">
        <v>44700</v>
      </c>
      <c r="C502" s="12">
        <v>40707</v>
      </c>
      <c r="D502" s="12">
        <v>38598</v>
      </c>
      <c r="E502" s="12">
        <v>39141</v>
      </c>
      <c r="F502" s="12">
        <v>41830</v>
      </c>
      <c r="G502" s="12">
        <v>52018</v>
      </c>
      <c r="H502" s="12">
        <v>71289</v>
      </c>
      <c r="I502" s="12">
        <v>82713</v>
      </c>
      <c r="J502" s="12">
        <v>74315</v>
      </c>
      <c r="K502" s="12">
        <v>73465</v>
      </c>
      <c r="L502" s="12">
        <v>70878</v>
      </c>
      <c r="M502" s="12">
        <v>69471</v>
      </c>
      <c r="N502" s="12">
        <v>66798</v>
      </c>
      <c r="O502" s="12">
        <v>62601</v>
      </c>
      <c r="P502" s="12">
        <v>59924</v>
      </c>
      <c r="Q502" s="12">
        <v>64812</v>
      </c>
      <c r="R502" s="12">
        <v>72418</v>
      </c>
      <c r="S502" s="12">
        <v>78416</v>
      </c>
      <c r="T502" s="12">
        <v>83470</v>
      </c>
      <c r="U502" s="12">
        <v>91534</v>
      </c>
      <c r="V502" s="12">
        <v>94281</v>
      </c>
      <c r="W502" s="12">
        <v>79365</v>
      </c>
      <c r="X502" s="12">
        <v>61524</v>
      </c>
      <c r="Y502" s="12">
        <v>50284</v>
      </c>
      <c r="AA502" s="2">
        <f>IFERROR(INDEX('Holiday Schedule'!$D$3:$D$24,MATCH(A502,'Holiday Schedule'!$C$3:$C$24,0)),0)</f>
        <v>0</v>
      </c>
      <c r="AB502" s="2">
        <f t="shared" si="56"/>
        <v>5</v>
      </c>
      <c r="AC502" s="2">
        <f t="shared" si="57"/>
        <v>1185985</v>
      </c>
      <c r="AD502" s="5">
        <f t="shared" si="58"/>
        <v>378567</v>
      </c>
      <c r="AE502" s="5">
        <f t="shared" si="59"/>
        <v>1564552</v>
      </c>
      <c r="AG502" s="2">
        <f t="shared" si="60"/>
        <v>5</v>
      </c>
      <c r="AH502" s="2">
        <f t="shared" si="61"/>
        <v>2025</v>
      </c>
      <c r="AJ502" s="5">
        <f t="shared" si="62"/>
        <v>94281</v>
      </c>
      <c r="AK502" s="2">
        <f t="shared" si="63"/>
        <v>21</v>
      </c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BC502" s="5"/>
      <c r="BD502" s="5"/>
      <c r="BE502" s="5"/>
      <c r="BJ502" s="5"/>
    </row>
    <row r="503" spans="1:62" ht="15.75" x14ac:dyDescent="0.25">
      <c r="A503" s="18">
        <v>45786</v>
      </c>
      <c r="B503" s="12">
        <v>44577</v>
      </c>
      <c r="C503" s="12">
        <v>40595</v>
      </c>
      <c r="D503" s="12">
        <v>38492</v>
      </c>
      <c r="E503" s="12">
        <v>39034</v>
      </c>
      <c r="F503" s="12">
        <v>41715</v>
      </c>
      <c r="G503" s="12">
        <v>51875</v>
      </c>
      <c r="H503" s="12">
        <v>71094</v>
      </c>
      <c r="I503" s="12">
        <v>82486</v>
      </c>
      <c r="J503" s="12">
        <v>74112</v>
      </c>
      <c r="K503" s="12">
        <v>73263</v>
      </c>
      <c r="L503" s="12">
        <v>70684</v>
      </c>
      <c r="M503" s="12">
        <v>69281</v>
      </c>
      <c r="N503" s="12">
        <v>66615</v>
      </c>
      <c r="O503" s="12">
        <v>62430</v>
      </c>
      <c r="P503" s="12">
        <v>59760</v>
      </c>
      <c r="Q503" s="12">
        <v>64635</v>
      </c>
      <c r="R503" s="12">
        <v>72220</v>
      </c>
      <c r="S503" s="12">
        <v>78201</v>
      </c>
      <c r="T503" s="12">
        <v>83241</v>
      </c>
      <c r="U503" s="12">
        <v>91283</v>
      </c>
      <c r="V503" s="12">
        <v>94023</v>
      </c>
      <c r="W503" s="12">
        <v>79148</v>
      </c>
      <c r="X503" s="12">
        <v>61356</v>
      </c>
      <c r="Y503" s="12">
        <v>50146</v>
      </c>
      <c r="AA503" s="2">
        <f>IFERROR(INDEX('Holiday Schedule'!$D$3:$D$24,MATCH(A503,'Holiday Schedule'!$C$3:$C$24,0)),0)</f>
        <v>0</v>
      </c>
      <c r="AB503" s="2">
        <f t="shared" si="56"/>
        <v>6</v>
      </c>
      <c r="AC503" s="2">
        <f t="shared" si="57"/>
        <v>1182738</v>
      </c>
      <c r="AD503" s="5">
        <f t="shared" si="58"/>
        <v>377528</v>
      </c>
      <c r="AE503" s="5">
        <f t="shared" si="59"/>
        <v>1560266</v>
      </c>
      <c r="AG503" s="2">
        <f t="shared" si="60"/>
        <v>5</v>
      </c>
      <c r="AH503" s="2">
        <f t="shared" si="61"/>
        <v>2025</v>
      </c>
      <c r="AJ503" s="5">
        <f t="shared" si="62"/>
        <v>94023</v>
      </c>
      <c r="AK503" s="2">
        <f t="shared" si="63"/>
        <v>21</v>
      </c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BC503" s="5"/>
      <c r="BD503" s="5"/>
      <c r="BE503" s="5"/>
      <c r="BJ503" s="5"/>
    </row>
    <row r="504" spans="1:62" ht="15.75" x14ac:dyDescent="0.25">
      <c r="A504" s="18">
        <v>45787</v>
      </c>
      <c r="B504" s="12">
        <v>45180</v>
      </c>
      <c r="C504" s="12">
        <v>41112</v>
      </c>
      <c r="D504" s="12">
        <v>39315</v>
      </c>
      <c r="E504" s="12">
        <v>39000</v>
      </c>
      <c r="F504" s="12">
        <v>41146</v>
      </c>
      <c r="G504" s="12">
        <v>49382</v>
      </c>
      <c r="H504" s="12">
        <v>65773</v>
      </c>
      <c r="I504" s="12">
        <v>77383</v>
      </c>
      <c r="J504" s="12">
        <v>76746</v>
      </c>
      <c r="K504" s="12">
        <v>79942</v>
      </c>
      <c r="L504" s="12">
        <v>76069</v>
      </c>
      <c r="M504" s="12">
        <v>74548</v>
      </c>
      <c r="N504" s="12">
        <v>70092</v>
      </c>
      <c r="O504" s="12">
        <v>66350</v>
      </c>
      <c r="P504" s="12">
        <v>63004</v>
      </c>
      <c r="Q504" s="12">
        <v>66904</v>
      </c>
      <c r="R504" s="12">
        <v>74674</v>
      </c>
      <c r="S504" s="12">
        <v>79960</v>
      </c>
      <c r="T504" s="12">
        <v>85224</v>
      </c>
      <c r="U504" s="12">
        <v>93572</v>
      </c>
      <c r="V504" s="12">
        <v>93484</v>
      </c>
      <c r="W504" s="12">
        <v>78154</v>
      </c>
      <c r="X504" s="12">
        <v>61398</v>
      </c>
      <c r="Y504" s="12">
        <v>50440</v>
      </c>
      <c r="AA504" s="2">
        <f>IFERROR(INDEX('Holiday Schedule'!$D$3:$D$24,MATCH(A504,'Holiday Schedule'!$C$3:$C$24,0)),0)</f>
        <v>0</v>
      </c>
      <c r="AB504" s="2">
        <f t="shared" si="56"/>
        <v>7</v>
      </c>
      <c r="AC504" s="2">
        <f t="shared" si="57"/>
        <v>0</v>
      </c>
      <c r="AD504" s="5">
        <f t="shared" si="58"/>
        <v>1588852</v>
      </c>
      <c r="AE504" s="5">
        <f t="shared" si="59"/>
        <v>1588852</v>
      </c>
      <c r="AG504" s="2">
        <f t="shared" si="60"/>
        <v>5</v>
      </c>
      <c r="AH504" s="2">
        <f t="shared" si="61"/>
        <v>2025</v>
      </c>
      <c r="AJ504" s="5">
        <f t="shared" si="62"/>
        <v>93572</v>
      </c>
      <c r="AK504" s="2">
        <f t="shared" si="63"/>
        <v>20</v>
      </c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BC504" s="5"/>
      <c r="BD504" s="5"/>
      <c r="BE504" s="5"/>
      <c r="BJ504" s="5"/>
    </row>
    <row r="505" spans="1:62" ht="15.75" x14ac:dyDescent="0.25">
      <c r="A505" s="18">
        <v>45788</v>
      </c>
      <c r="B505" s="12">
        <v>45180</v>
      </c>
      <c r="C505" s="12">
        <v>41112</v>
      </c>
      <c r="D505" s="12">
        <v>39315</v>
      </c>
      <c r="E505" s="12">
        <v>39000</v>
      </c>
      <c r="F505" s="12">
        <v>41146</v>
      </c>
      <c r="G505" s="12">
        <v>49382</v>
      </c>
      <c r="H505" s="12">
        <v>65773</v>
      </c>
      <c r="I505" s="12">
        <v>77383</v>
      </c>
      <c r="J505" s="12">
        <v>76746</v>
      </c>
      <c r="K505" s="12">
        <v>79942</v>
      </c>
      <c r="L505" s="12">
        <v>76069</v>
      </c>
      <c r="M505" s="12">
        <v>74548</v>
      </c>
      <c r="N505" s="12">
        <v>70092</v>
      </c>
      <c r="O505" s="12">
        <v>66350</v>
      </c>
      <c r="P505" s="12">
        <v>63004</v>
      </c>
      <c r="Q505" s="12">
        <v>66904</v>
      </c>
      <c r="R505" s="12">
        <v>74674</v>
      </c>
      <c r="S505" s="12">
        <v>79960</v>
      </c>
      <c r="T505" s="12">
        <v>85224</v>
      </c>
      <c r="U505" s="12">
        <v>93572</v>
      </c>
      <c r="V505" s="12">
        <v>93484</v>
      </c>
      <c r="W505" s="12">
        <v>78154</v>
      </c>
      <c r="X505" s="12">
        <v>61398</v>
      </c>
      <c r="Y505" s="12">
        <v>50440</v>
      </c>
      <c r="AA505" s="2">
        <f>IFERROR(INDEX('Holiday Schedule'!$D$3:$D$24,MATCH(A505,'Holiday Schedule'!$C$3:$C$24,0)),0)</f>
        <v>0</v>
      </c>
      <c r="AB505" s="2">
        <f t="shared" si="56"/>
        <v>1</v>
      </c>
      <c r="AC505" s="2">
        <f t="shared" si="57"/>
        <v>0</v>
      </c>
      <c r="AD505" s="5">
        <f t="shared" si="58"/>
        <v>1588852</v>
      </c>
      <c r="AE505" s="5">
        <f t="shared" si="59"/>
        <v>1588852</v>
      </c>
      <c r="AG505" s="2">
        <f t="shared" si="60"/>
        <v>5</v>
      </c>
      <c r="AH505" s="2">
        <f t="shared" si="61"/>
        <v>2025</v>
      </c>
      <c r="AJ505" s="5">
        <f t="shared" si="62"/>
        <v>93572</v>
      </c>
      <c r="AK505" s="2">
        <f t="shared" si="63"/>
        <v>20</v>
      </c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BC505" s="5"/>
      <c r="BD505" s="5"/>
      <c r="BE505" s="5"/>
      <c r="BJ505" s="5"/>
    </row>
    <row r="506" spans="1:62" ht="15.75" x14ac:dyDescent="0.25">
      <c r="A506" s="18">
        <v>45789</v>
      </c>
      <c r="B506" s="12">
        <v>44453</v>
      </c>
      <c r="C506" s="12">
        <v>40482</v>
      </c>
      <c r="D506" s="12">
        <v>38385</v>
      </c>
      <c r="E506" s="12">
        <v>38924</v>
      </c>
      <c r="F506" s="12">
        <v>41599</v>
      </c>
      <c r="G506" s="12">
        <v>51730</v>
      </c>
      <c r="H506" s="12">
        <v>70895</v>
      </c>
      <c r="I506" s="12">
        <v>82255</v>
      </c>
      <c r="J506" s="12">
        <v>73904</v>
      </c>
      <c r="K506" s="12">
        <v>73059</v>
      </c>
      <c r="L506" s="12">
        <v>70487</v>
      </c>
      <c r="M506" s="12">
        <v>69087</v>
      </c>
      <c r="N506" s="12">
        <v>66429</v>
      </c>
      <c r="O506" s="12">
        <v>62255</v>
      </c>
      <c r="P506" s="12">
        <v>59593</v>
      </c>
      <c r="Q506" s="12">
        <v>64454</v>
      </c>
      <c r="R506" s="12">
        <v>72018</v>
      </c>
      <c r="S506" s="12">
        <v>77982</v>
      </c>
      <c r="T506" s="12">
        <v>83009</v>
      </c>
      <c r="U506" s="12">
        <v>91028</v>
      </c>
      <c r="V506" s="12">
        <v>93760</v>
      </c>
      <c r="W506" s="12">
        <v>78926</v>
      </c>
      <c r="X506" s="12">
        <v>61184</v>
      </c>
      <c r="Y506" s="12">
        <v>50006</v>
      </c>
      <c r="AA506" s="2">
        <f>IFERROR(INDEX('Holiday Schedule'!$D$3:$D$24,MATCH(A506,'Holiday Schedule'!$C$3:$C$24,0)),0)</f>
        <v>0</v>
      </c>
      <c r="AB506" s="2">
        <f t="shared" si="56"/>
        <v>2</v>
      </c>
      <c r="AC506" s="2">
        <f t="shared" si="57"/>
        <v>1179430</v>
      </c>
      <c r="AD506" s="5">
        <f t="shared" si="58"/>
        <v>376474</v>
      </c>
      <c r="AE506" s="5">
        <f t="shared" si="59"/>
        <v>1555904</v>
      </c>
      <c r="AG506" s="2">
        <f t="shared" si="60"/>
        <v>5</v>
      </c>
      <c r="AH506" s="2">
        <f t="shared" si="61"/>
        <v>2025</v>
      </c>
      <c r="AJ506" s="5">
        <f t="shared" si="62"/>
        <v>93760</v>
      </c>
      <c r="AK506" s="2">
        <f t="shared" si="63"/>
        <v>21</v>
      </c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BC506" s="5"/>
      <c r="BD506" s="5"/>
      <c r="BE506" s="5"/>
      <c r="BJ506" s="5"/>
    </row>
    <row r="507" spans="1:62" ht="15.75" x14ac:dyDescent="0.25">
      <c r="A507" s="18">
        <v>45790</v>
      </c>
      <c r="B507" s="12">
        <v>44302</v>
      </c>
      <c r="C507" s="12">
        <v>40345</v>
      </c>
      <c r="D507" s="12">
        <v>38255</v>
      </c>
      <c r="E507" s="12">
        <v>38793</v>
      </c>
      <c r="F507" s="12">
        <v>41458</v>
      </c>
      <c r="G507" s="12">
        <v>51555</v>
      </c>
      <c r="H507" s="12">
        <v>70655</v>
      </c>
      <c r="I507" s="12">
        <v>81977</v>
      </c>
      <c r="J507" s="12">
        <v>73654</v>
      </c>
      <c r="K507" s="12">
        <v>72811</v>
      </c>
      <c r="L507" s="12">
        <v>70248</v>
      </c>
      <c r="M507" s="12">
        <v>68853</v>
      </c>
      <c r="N507" s="12">
        <v>66204</v>
      </c>
      <c r="O507" s="12">
        <v>62044</v>
      </c>
      <c r="P507" s="12">
        <v>59391</v>
      </c>
      <c r="Q507" s="12">
        <v>64236</v>
      </c>
      <c r="R507" s="12">
        <v>71774</v>
      </c>
      <c r="S507" s="12">
        <v>77718</v>
      </c>
      <c r="T507" s="12">
        <v>82727</v>
      </c>
      <c r="U507" s="12">
        <v>90720</v>
      </c>
      <c r="V507" s="12">
        <v>93442</v>
      </c>
      <c r="W507" s="12">
        <v>78659</v>
      </c>
      <c r="X507" s="12">
        <v>60977</v>
      </c>
      <c r="Y507" s="12">
        <v>49837</v>
      </c>
      <c r="AA507" s="2">
        <f>IFERROR(INDEX('Holiday Schedule'!$D$3:$D$24,MATCH(A507,'Holiday Schedule'!$C$3:$C$24,0)),0)</f>
        <v>0</v>
      </c>
      <c r="AB507" s="2">
        <f t="shared" si="56"/>
        <v>3</v>
      </c>
      <c r="AC507" s="2">
        <f t="shared" si="57"/>
        <v>1175435</v>
      </c>
      <c r="AD507" s="5">
        <f t="shared" si="58"/>
        <v>375200</v>
      </c>
      <c r="AE507" s="5">
        <f t="shared" si="59"/>
        <v>1550635</v>
      </c>
      <c r="AG507" s="2">
        <f t="shared" si="60"/>
        <v>5</v>
      </c>
      <c r="AH507" s="2">
        <f t="shared" si="61"/>
        <v>2025</v>
      </c>
      <c r="AJ507" s="5">
        <f t="shared" si="62"/>
        <v>93442</v>
      </c>
      <c r="AK507" s="2">
        <f t="shared" si="63"/>
        <v>21</v>
      </c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BC507" s="5"/>
      <c r="BD507" s="5"/>
      <c r="BE507" s="5"/>
      <c r="BJ507" s="5"/>
    </row>
    <row r="508" spans="1:62" ht="15.75" x14ac:dyDescent="0.25">
      <c r="A508" s="18">
        <v>45791</v>
      </c>
      <c r="B508" s="12">
        <v>44126</v>
      </c>
      <c r="C508" s="12">
        <v>40184</v>
      </c>
      <c r="D508" s="12">
        <v>38102</v>
      </c>
      <c r="E508" s="12">
        <v>38638</v>
      </c>
      <c r="F508" s="12">
        <v>41293</v>
      </c>
      <c r="G508" s="12">
        <v>51350</v>
      </c>
      <c r="H508" s="12">
        <v>70374</v>
      </c>
      <c r="I508" s="12">
        <v>81650</v>
      </c>
      <c r="J508" s="12">
        <v>73361</v>
      </c>
      <c r="K508" s="12">
        <v>72521</v>
      </c>
      <c r="L508" s="12">
        <v>69968</v>
      </c>
      <c r="M508" s="12">
        <v>68579</v>
      </c>
      <c r="N508" s="12">
        <v>65940</v>
      </c>
      <c r="O508" s="12">
        <v>61797</v>
      </c>
      <c r="P508" s="12">
        <v>59154</v>
      </c>
      <c r="Q508" s="12">
        <v>63980</v>
      </c>
      <c r="R508" s="12">
        <v>71488</v>
      </c>
      <c r="S508" s="12">
        <v>77409</v>
      </c>
      <c r="T508" s="12">
        <v>82398</v>
      </c>
      <c r="U508" s="12">
        <v>90358</v>
      </c>
      <c r="V508" s="12">
        <v>93070</v>
      </c>
      <c r="W508" s="12">
        <v>78346</v>
      </c>
      <c r="X508" s="12">
        <v>60734</v>
      </c>
      <c r="Y508" s="12">
        <v>49638</v>
      </c>
      <c r="AA508" s="2">
        <f>IFERROR(INDEX('Holiday Schedule'!$D$3:$D$24,MATCH(A508,'Holiday Schedule'!$C$3:$C$24,0)),0)</f>
        <v>0</v>
      </c>
      <c r="AB508" s="2">
        <f t="shared" si="56"/>
        <v>4</v>
      </c>
      <c r="AC508" s="2">
        <f t="shared" si="57"/>
        <v>1170753</v>
      </c>
      <c r="AD508" s="5">
        <f t="shared" si="58"/>
        <v>373705</v>
      </c>
      <c r="AE508" s="5">
        <f t="shared" si="59"/>
        <v>1544458</v>
      </c>
      <c r="AG508" s="2">
        <f t="shared" si="60"/>
        <v>5</v>
      </c>
      <c r="AH508" s="2">
        <f t="shared" si="61"/>
        <v>2025</v>
      </c>
      <c r="AJ508" s="5">
        <f t="shared" si="62"/>
        <v>93070</v>
      </c>
      <c r="AK508" s="2">
        <f t="shared" si="63"/>
        <v>21</v>
      </c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BC508" s="5"/>
      <c r="BD508" s="5"/>
      <c r="BE508" s="5"/>
      <c r="BJ508" s="5"/>
    </row>
    <row r="509" spans="1:62" ht="15.75" x14ac:dyDescent="0.25">
      <c r="A509" s="18">
        <v>45792</v>
      </c>
      <c r="B509" s="12">
        <v>43861</v>
      </c>
      <c r="C509" s="12">
        <v>39943</v>
      </c>
      <c r="D509" s="12">
        <v>37874</v>
      </c>
      <c r="E509" s="12">
        <v>38406</v>
      </c>
      <c r="F509" s="12">
        <v>41045</v>
      </c>
      <c r="G509" s="12">
        <v>51042</v>
      </c>
      <c r="H509" s="12">
        <v>69952</v>
      </c>
      <c r="I509" s="12">
        <v>81161</v>
      </c>
      <c r="J509" s="12">
        <v>72921</v>
      </c>
      <c r="K509" s="12">
        <v>72086</v>
      </c>
      <c r="L509" s="12">
        <v>69549</v>
      </c>
      <c r="M509" s="12">
        <v>68168</v>
      </c>
      <c r="N509" s="12">
        <v>65545</v>
      </c>
      <c r="O509" s="12">
        <v>61427</v>
      </c>
      <c r="P509" s="12">
        <v>58800</v>
      </c>
      <c r="Q509" s="12">
        <v>63596</v>
      </c>
      <c r="R509" s="12">
        <v>71059</v>
      </c>
      <c r="S509" s="12">
        <v>76945</v>
      </c>
      <c r="T509" s="12">
        <v>81904</v>
      </c>
      <c r="U509" s="12">
        <v>89817</v>
      </c>
      <c r="V509" s="12">
        <v>92512</v>
      </c>
      <c r="W509" s="12">
        <v>77876</v>
      </c>
      <c r="X509" s="12">
        <v>60370</v>
      </c>
      <c r="Y509" s="12">
        <v>49341</v>
      </c>
      <c r="AA509" s="2">
        <f>IFERROR(INDEX('Holiday Schedule'!$D$3:$D$24,MATCH(A509,'Holiday Schedule'!$C$3:$C$24,0)),0)</f>
        <v>0</v>
      </c>
      <c r="AB509" s="2">
        <f t="shared" si="56"/>
        <v>5</v>
      </c>
      <c r="AC509" s="2">
        <f t="shared" si="57"/>
        <v>1163736</v>
      </c>
      <c r="AD509" s="5">
        <f t="shared" si="58"/>
        <v>371464</v>
      </c>
      <c r="AE509" s="5">
        <f t="shared" si="59"/>
        <v>1535200</v>
      </c>
      <c r="AG509" s="2">
        <f t="shared" si="60"/>
        <v>5</v>
      </c>
      <c r="AH509" s="2">
        <f t="shared" si="61"/>
        <v>2025</v>
      </c>
      <c r="AJ509" s="5">
        <f t="shared" si="62"/>
        <v>92512</v>
      </c>
      <c r="AK509" s="2">
        <f t="shared" si="63"/>
        <v>21</v>
      </c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BC509" s="5"/>
      <c r="BD509" s="5"/>
      <c r="BE509" s="5"/>
      <c r="BJ509" s="5"/>
    </row>
    <row r="510" spans="1:62" ht="15.75" x14ac:dyDescent="0.25">
      <c r="A510" s="18">
        <v>45793</v>
      </c>
      <c r="B510" s="12">
        <v>43872</v>
      </c>
      <c r="C510" s="12">
        <v>39953</v>
      </c>
      <c r="D510" s="12">
        <v>37883</v>
      </c>
      <c r="E510" s="12">
        <v>38416</v>
      </c>
      <c r="F510" s="12">
        <v>41055</v>
      </c>
      <c r="G510" s="12">
        <v>51055</v>
      </c>
      <c r="H510" s="12">
        <v>69969</v>
      </c>
      <c r="I510" s="12">
        <v>81181</v>
      </c>
      <c r="J510" s="12">
        <v>72939</v>
      </c>
      <c r="K510" s="12">
        <v>72104</v>
      </c>
      <c r="L510" s="12">
        <v>69566</v>
      </c>
      <c r="M510" s="12">
        <v>68185</v>
      </c>
      <c r="N510" s="12">
        <v>65561</v>
      </c>
      <c r="O510" s="12">
        <v>61442</v>
      </c>
      <c r="P510" s="12">
        <v>58815</v>
      </c>
      <c r="Q510" s="12">
        <v>63612</v>
      </c>
      <c r="R510" s="12">
        <v>71077</v>
      </c>
      <c r="S510" s="12">
        <v>76964</v>
      </c>
      <c r="T510" s="12">
        <v>81925</v>
      </c>
      <c r="U510" s="12">
        <v>89839</v>
      </c>
      <c r="V510" s="12">
        <v>92535</v>
      </c>
      <c r="W510" s="12">
        <v>77896</v>
      </c>
      <c r="X510" s="12">
        <v>60385</v>
      </c>
      <c r="Y510" s="12">
        <v>49353</v>
      </c>
      <c r="AA510" s="2">
        <f>IFERROR(INDEX('Holiday Schedule'!$D$3:$D$24,MATCH(A510,'Holiday Schedule'!$C$3:$C$24,0)),0)</f>
        <v>0</v>
      </c>
      <c r="AB510" s="2">
        <f t="shared" si="56"/>
        <v>6</v>
      </c>
      <c r="AC510" s="2">
        <f t="shared" si="57"/>
        <v>1164026</v>
      </c>
      <c r="AD510" s="5">
        <f t="shared" si="58"/>
        <v>371556</v>
      </c>
      <c r="AE510" s="5">
        <f t="shared" si="59"/>
        <v>1535582</v>
      </c>
      <c r="AG510" s="2">
        <f t="shared" si="60"/>
        <v>5</v>
      </c>
      <c r="AH510" s="2">
        <f t="shared" si="61"/>
        <v>2025</v>
      </c>
      <c r="AJ510" s="5">
        <f t="shared" si="62"/>
        <v>92535</v>
      </c>
      <c r="AK510" s="2">
        <f t="shared" si="63"/>
        <v>21</v>
      </c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BC510" s="5"/>
      <c r="BD510" s="5"/>
      <c r="BE510" s="5"/>
      <c r="BJ510" s="5"/>
    </row>
    <row r="511" spans="1:62" ht="15.75" x14ac:dyDescent="0.25">
      <c r="A511" s="18">
        <v>45794</v>
      </c>
      <c r="B511" s="12">
        <v>44468</v>
      </c>
      <c r="C511" s="12">
        <v>40464</v>
      </c>
      <c r="D511" s="12">
        <v>38695</v>
      </c>
      <c r="E511" s="12">
        <v>38385</v>
      </c>
      <c r="F511" s="12">
        <v>40497</v>
      </c>
      <c r="G511" s="12">
        <v>48603</v>
      </c>
      <c r="H511" s="12">
        <v>64736</v>
      </c>
      <c r="I511" s="12">
        <v>76163</v>
      </c>
      <c r="J511" s="12">
        <v>75535</v>
      </c>
      <c r="K511" s="12">
        <v>78682</v>
      </c>
      <c r="L511" s="12">
        <v>74869</v>
      </c>
      <c r="M511" s="12">
        <v>73373</v>
      </c>
      <c r="N511" s="12">
        <v>68987</v>
      </c>
      <c r="O511" s="12">
        <v>65304</v>
      </c>
      <c r="P511" s="12">
        <v>62011</v>
      </c>
      <c r="Q511" s="12">
        <v>65849</v>
      </c>
      <c r="R511" s="12">
        <v>73496</v>
      </c>
      <c r="S511" s="12">
        <v>78700</v>
      </c>
      <c r="T511" s="12">
        <v>83880</v>
      </c>
      <c r="U511" s="12">
        <v>92097</v>
      </c>
      <c r="V511" s="12">
        <v>92010</v>
      </c>
      <c r="W511" s="12">
        <v>76922</v>
      </c>
      <c r="X511" s="12">
        <v>60430</v>
      </c>
      <c r="Y511" s="12">
        <v>49644</v>
      </c>
      <c r="AA511" s="2">
        <f>IFERROR(INDEX('Holiday Schedule'!$D$3:$D$24,MATCH(A511,'Holiday Schedule'!$C$3:$C$24,0)),0)</f>
        <v>0</v>
      </c>
      <c r="AB511" s="2">
        <f t="shared" si="56"/>
        <v>7</v>
      </c>
      <c r="AC511" s="2">
        <f t="shared" si="57"/>
        <v>0</v>
      </c>
      <c r="AD511" s="5">
        <f t="shared" si="58"/>
        <v>1563800</v>
      </c>
      <c r="AE511" s="5">
        <f t="shared" si="59"/>
        <v>1563800</v>
      </c>
      <c r="AG511" s="2">
        <f t="shared" si="60"/>
        <v>5</v>
      </c>
      <c r="AH511" s="2">
        <f t="shared" si="61"/>
        <v>2025</v>
      </c>
      <c r="AJ511" s="5">
        <f t="shared" si="62"/>
        <v>92097</v>
      </c>
      <c r="AK511" s="2">
        <f t="shared" si="63"/>
        <v>20</v>
      </c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BC511" s="5"/>
      <c r="BD511" s="5"/>
      <c r="BE511" s="5"/>
      <c r="BJ511" s="5"/>
    </row>
    <row r="512" spans="1:62" ht="15.75" x14ac:dyDescent="0.25">
      <c r="A512" s="18">
        <v>45795</v>
      </c>
      <c r="B512" s="12">
        <v>44468</v>
      </c>
      <c r="C512" s="12">
        <v>40464</v>
      </c>
      <c r="D512" s="12">
        <v>38695</v>
      </c>
      <c r="E512" s="12">
        <v>38385</v>
      </c>
      <c r="F512" s="12">
        <v>40497</v>
      </c>
      <c r="G512" s="12">
        <v>48603</v>
      </c>
      <c r="H512" s="12">
        <v>64736</v>
      </c>
      <c r="I512" s="12">
        <v>76163</v>
      </c>
      <c r="J512" s="12">
        <v>75535</v>
      </c>
      <c r="K512" s="12">
        <v>78682</v>
      </c>
      <c r="L512" s="12">
        <v>74869</v>
      </c>
      <c r="M512" s="12">
        <v>73373</v>
      </c>
      <c r="N512" s="12">
        <v>68987</v>
      </c>
      <c r="O512" s="12">
        <v>65304</v>
      </c>
      <c r="P512" s="12">
        <v>62011</v>
      </c>
      <c r="Q512" s="12">
        <v>65849</v>
      </c>
      <c r="R512" s="12">
        <v>73496</v>
      </c>
      <c r="S512" s="12">
        <v>78700</v>
      </c>
      <c r="T512" s="12">
        <v>83880</v>
      </c>
      <c r="U512" s="12">
        <v>92097</v>
      </c>
      <c r="V512" s="12">
        <v>92010</v>
      </c>
      <c r="W512" s="12">
        <v>76922</v>
      </c>
      <c r="X512" s="12">
        <v>60430</v>
      </c>
      <c r="Y512" s="12">
        <v>49644</v>
      </c>
      <c r="AA512" s="2">
        <f>IFERROR(INDEX('Holiday Schedule'!$D$3:$D$24,MATCH(A512,'Holiday Schedule'!$C$3:$C$24,0)),0)</f>
        <v>0</v>
      </c>
      <c r="AB512" s="2">
        <f t="shared" si="56"/>
        <v>1</v>
      </c>
      <c r="AC512" s="2">
        <f t="shared" si="57"/>
        <v>0</v>
      </c>
      <c r="AD512" s="5">
        <f t="shared" si="58"/>
        <v>1563800</v>
      </c>
      <c r="AE512" s="5">
        <f t="shared" si="59"/>
        <v>1563800</v>
      </c>
      <c r="AG512" s="2">
        <f t="shared" si="60"/>
        <v>5</v>
      </c>
      <c r="AH512" s="2">
        <f t="shared" si="61"/>
        <v>2025</v>
      </c>
      <c r="AJ512" s="5">
        <f t="shared" si="62"/>
        <v>92097</v>
      </c>
      <c r="AK512" s="2">
        <f t="shared" si="63"/>
        <v>20</v>
      </c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BC512" s="5"/>
      <c r="BD512" s="5"/>
      <c r="BE512" s="5"/>
      <c r="BJ512" s="5"/>
    </row>
    <row r="513" spans="1:62" ht="15.75" x14ac:dyDescent="0.25">
      <c r="A513" s="18">
        <v>45796</v>
      </c>
      <c r="B513" s="12">
        <v>43146</v>
      </c>
      <c r="C513" s="12">
        <v>39292</v>
      </c>
      <c r="D513" s="12">
        <v>37256</v>
      </c>
      <c r="E513" s="12">
        <v>37780</v>
      </c>
      <c r="F513" s="12">
        <v>40376</v>
      </c>
      <c r="G513" s="12">
        <v>50210</v>
      </c>
      <c r="H513" s="12">
        <v>68811</v>
      </c>
      <c r="I513" s="12">
        <v>79837</v>
      </c>
      <c r="J513" s="12">
        <v>71732</v>
      </c>
      <c r="K513" s="12">
        <v>70911</v>
      </c>
      <c r="L513" s="12">
        <v>68415</v>
      </c>
      <c r="M513" s="12">
        <v>67057</v>
      </c>
      <c r="N513" s="12">
        <v>64476</v>
      </c>
      <c r="O513" s="12">
        <v>60425</v>
      </c>
      <c r="P513" s="12">
        <v>57841</v>
      </c>
      <c r="Q513" s="12">
        <v>62560</v>
      </c>
      <c r="R513" s="12">
        <v>69901</v>
      </c>
      <c r="S513" s="12">
        <v>75690</v>
      </c>
      <c r="T513" s="12">
        <v>80569</v>
      </c>
      <c r="U513" s="12">
        <v>88352</v>
      </c>
      <c r="V513" s="12">
        <v>91004</v>
      </c>
      <c r="W513" s="12">
        <v>76606</v>
      </c>
      <c r="X513" s="12">
        <v>59386</v>
      </c>
      <c r="Y513" s="12">
        <v>48536</v>
      </c>
      <c r="AA513" s="2">
        <f>IFERROR(INDEX('Holiday Schedule'!$D$3:$D$24,MATCH(A513,'Holiday Schedule'!$C$3:$C$24,0)),0)</f>
        <v>0</v>
      </c>
      <c r="AB513" s="2">
        <f t="shared" si="56"/>
        <v>2</v>
      </c>
      <c r="AC513" s="2">
        <f t="shared" si="57"/>
        <v>1144762</v>
      </c>
      <c r="AD513" s="5">
        <f t="shared" si="58"/>
        <v>365407</v>
      </c>
      <c r="AE513" s="5">
        <f t="shared" si="59"/>
        <v>1510169</v>
      </c>
      <c r="AG513" s="2">
        <f t="shared" si="60"/>
        <v>5</v>
      </c>
      <c r="AH513" s="2">
        <f t="shared" si="61"/>
        <v>2025</v>
      </c>
      <c r="AJ513" s="5">
        <f t="shared" si="62"/>
        <v>91004</v>
      </c>
      <c r="AK513" s="2">
        <f t="shared" si="63"/>
        <v>21</v>
      </c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BC513" s="5"/>
      <c r="BD513" s="5"/>
      <c r="BE513" s="5"/>
      <c r="BJ513" s="5"/>
    </row>
    <row r="514" spans="1:62" ht="15.75" x14ac:dyDescent="0.25">
      <c r="A514" s="18">
        <v>45797</v>
      </c>
      <c r="B514" s="12">
        <v>42696</v>
      </c>
      <c r="C514" s="12">
        <v>38882</v>
      </c>
      <c r="D514" s="12">
        <v>36868</v>
      </c>
      <c r="E514" s="12">
        <v>37387</v>
      </c>
      <c r="F514" s="12">
        <v>39955</v>
      </c>
      <c r="G514" s="12">
        <v>49686</v>
      </c>
      <c r="H514" s="12">
        <v>68094</v>
      </c>
      <c r="I514" s="12">
        <v>79005</v>
      </c>
      <c r="J514" s="12">
        <v>70984</v>
      </c>
      <c r="K514" s="12">
        <v>70172</v>
      </c>
      <c r="L514" s="12">
        <v>67702</v>
      </c>
      <c r="M514" s="12">
        <v>66358</v>
      </c>
      <c r="N514" s="12">
        <v>63804</v>
      </c>
      <c r="O514" s="12">
        <v>59795</v>
      </c>
      <c r="P514" s="12">
        <v>57238</v>
      </c>
      <c r="Q514" s="12">
        <v>61908</v>
      </c>
      <c r="R514" s="12">
        <v>69172</v>
      </c>
      <c r="S514" s="12">
        <v>74901</v>
      </c>
      <c r="T514" s="12">
        <v>79729</v>
      </c>
      <c r="U514" s="12">
        <v>87431</v>
      </c>
      <c r="V514" s="12">
        <v>90055</v>
      </c>
      <c r="W514" s="12">
        <v>75808</v>
      </c>
      <c r="X514" s="12">
        <v>58767</v>
      </c>
      <c r="Y514" s="12">
        <v>48030</v>
      </c>
      <c r="AA514" s="2">
        <f>IFERROR(INDEX('Holiday Schedule'!$D$3:$D$24,MATCH(A514,'Holiday Schedule'!$C$3:$C$24,0)),0)</f>
        <v>0</v>
      </c>
      <c r="AB514" s="2">
        <f t="shared" si="56"/>
        <v>3</v>
      </c>
      <c r="AC514" s="2">
        <f t="shared" si="57"/>
        <v>1132829</v>
      </c>
      <c r="AD514" s="5">
        <f t="shared" si="58"/>
        <v>361598</v>
      </c>
      <c r="AE514" s="5">
        <f t="shared" si="59"/>
        <v>1494427</v>
      </c>
      <c r="AG514" s="2">
        <f t="shared" si="60"/>
        <v>5</v>
      </c>
      <c r="AH514" s="2">
        <f t="shared" si="61"/>
        <v>2025</v>
      </c>
      <c r="AJ514" s="5">
        <f t="shared" si="62"/>
        <v>90055</v>
      </c>
      <c r="AK514" s="2">
        <f t="shared" si="63"/>
        <v>21</v>
      </c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BC514" s="5"/>
      <c r="BD514" s="5"/>
      <c r="BE514" s="5"/>
      <c r="BJ514" s="5"/>
    </row>
    <row r="515" spans="1:62" ht="15.75" x14ac:dyDescent="0.25">
      <c r="A515" s="18">
        <v>45798</v>
      </c>
      <c r="B515" s="12">
        <v>42418</v>
      </c>
      <c r="C515" s="12">
        <v>38629</v>
      </c>
      <c r="D515" s="12">
        <v>36628</v>
      </c>
      <c r="E515" s="12">
        <v>37143</v>
      </c>
      <c r="F515" s="12">
        <v>39694</v>
      </c>
      <c r="G515" s="12">
        <v>49362</v>
      </c>
      <c r="H515" s="12">
        <v>67650</v>
      </c>
      <c r="I515" s="12">
        <v>78490</v>
      </c>
      <c r="J515" s="12">
        <v>70521</v>
      </c>
      <c r="K515" s="12">
        <v>69714</v>
      </c>
      <c r="L515" s="12">
        <v>67260</v>
      </c>
      <c r="M515" s="12">
        <v>65925</v>
      </c>
      <c r="N515" s="12">
        <v>63388</v>
      </c>
      <c r="O515" s="12">
        <v>59405</v>
      </c>
      <c r="P515" s="12">
        <v>56865</v>
      </c>
      <c r="Q515" s="12">
        <v>61504</v>
      </c>
      <c r="R515" s="12">
        <v>68721</v>
      </c>
      <c r="S515" s="12">
        <v>74413</v>
      </c>
      <c r="T515" s="12">
        <v>79209</v>
      </c>
      <c r="U515" s="12">
        <v>86861</v>
      </c>
      <c r="V515" s="12">
        <v>89468</v>
      </c>
      <c r="W515" s="12">
        <v>75313</v>
      </c>
      <c r="X515" s="12">
        <v>58383</v>
      </c>
      <c r="Y515" s="12">
        <v>47717</v>
      </c>
      <c r="AA515" s="2">
        <f>IFERROR(INDEX('Holiday Schedule'!$D$3:$D$24,MATCH(A515,'Holiday Schedule'!$C$3:$C$24,0)),0)</f>
        <v>0</v>
      </c>
      <c r="AB515" s="2">
        <f t="shared" si="56"/>
        <v>4</v>
      </c>
      <c r="AC515" s="2">
        <f t="shared" si="57"/>
        <v>1125440</v>
      </c>
      <c r="AD515" s="5">
        <f t="shared" si="58"/>
        <v>359241</v>
      </c>
      <c r="AE515" s="5">
        <f t="shared" si="59"/>
        <v>1484681</v>
      </c>
      <c r="AG515" s="2">
        <f t="shared" si="60"/>
        <v>5</v>
      </c>
      <c r="AH515" s="2">
        <f t="shared" si="61"/>
        <v>2025</v>
      </c>
      <c r="AJ515" s="5">
        <f t="shared" si="62"/>
        <v>89468</v>
      </c>
      <c r="AK515" s="2">
        <f t="shared" si="63"/>
        <v>21</v>
      </c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BC515" s="5"/>
      <c r="BD515" s="5"/>
      <c r="BE515" s="5"/>
      <c r="BJ515" s="5"/>
    </row>
    <row r="516" spans="1:62" ht="15.75" x14ac:dyDescent="0.25">
      <c r="A516" s="18">
        <v>45799</v>
      </c>
      <c r="B516" s="12">
        <v>42423</v>
      </c>
      <c r="C516" s="12">
        <v>38633</v>
      </c>
      <c r="D516" s="12">
        <v>36632</v>
      </c>
      <c r="E516" s="12">
        <v>37147</v>
      </c>
      <c r="F516" s="12">
        <v>39699</v>
      </c>
      <c r="G516" s="12">
        <v>49368</v>
      </c>
      <c r="H516" s="12">
        <v>67657</v>
      </c>
      <c r="I516" s="12">
        <v>78499</v>
      </c>
      <c r="J516" s="12">
        <v>70529</v>
      </c>
      <c r="K516" s="12">
        <v>69722</v>
      </c>
      <c r="L516" s="12">
        <v>67267</v>
      </c>
      <c r="M516" s="12">
        <v>65932</v>
      </c>
      <c r="N516" s="12">
        <v>63395</v>
      </c>
      <c r="O516" s="12">
        <v>59412</v>
      </c>
      <c r="P516" s="12">
        <v>56871</v>
      </c>
      <c r="Q516" s="12">
        <v>61511</v>
      </c>
      <c r="R516" s="12">
        <v>68728</v>
      </c>
      <c r="S516" s="12">
        <v>74421</v>
      </c>
      <c r="T516" s="12">
        <v>79218</v>
      </c>
      <c r="U516" s="12">
        <v>86871</v>
      </c>
      <c r="V516" s="12">
        <v>89478</v>
      </c>
      <c r="W516" s="12">
        <v>75322</v>
      </c>
      <c r="X516" s="12">
        <v>58390</v>
      </c>
      <c r="Y516" s="12">
        <v>47722</v>
      </c>
      <c r="AA516" s="2">
        <f>IFERROR(INDEX('Holiday Schedule'!$D$3:$D$24,MATCH(A516,'Holiday Schedule'!$C$3:$C$24,0)),0)</f>
        <v>0</v>
      </c>
      <c r="AB516" s="2">
        <f t="shared" si="56"/>
        <v>5</v>
      </c>
      <c r="AC516" s="2">
        <f t="shared" si="57"/>
        <v>1125566</v>
      </c>
      <c r="AD516" s="5">
        <f t="shared" si="58"/>
        <v>359281</v>
      </c>
      <c r="AE516" s="5">
        <f t="shared" si="59"/>
        <v>1484847</v>
      </c>
      <c r="AG516" s="2">
        <f t="shared" si="60"/>
        <v>5</v>
      </c>
      <c r="AH516" s="2">
        <f t="shared" si="61"/>
        <v>2025</v>
      </c>
      <c r="AJ516" s="5">
        <f t="shared" si="62"/>
        <v>89478</v>
      </c>
      <c r="AK516" s="2">
        <f t="shared" si="63"/>
        <v>21</v>
      </c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BC516" s="5"/>
      <c r="BD516" s="5"/>
      <c r="BE516" s="5"/>
      <c r="BJ516" s="5"/>
    </row>
    <row r="517" spans="1:62" ht="15.75" x14ac:dyDescent="0.25">
      <c r="A517" s="18">
        <v>45800</v>
      </c>
      <c r="B517" s="12">
        <v>42450</v>
      </c>
      <c r="C517" s="12">
        <v>38657</v>
      </c>
      <c r="D517" s="12">
        <v>36655</v>
      </c>
      <c r="E517" s="12">
        <v>37170</v>
      </c>
      <c r="F517" s="12">
        <v>39724</v>
      </c>
      <c r="G517" s="12">
        <v>49399</v>
      </c>
      <c r="H517" s="12">
        <v>67700</v>
      </c>
      <c r="I517" s="12">
        <v>78549</v>
      </c>
      <c r="J517" s="12">
        <v>70574</v>
      </c>
      <c r="K517" s="12">
        <v>69766</v>
      </c>
      <c r="L517" s="12">
        <v>67310</v>
      </c>
      <c r="M517" s="12">
        <v>65974</v>
      </c>
      <c r="N517" s="12">
        <v>63435</v>
      </c>
      <c r="O517" s="12">
        <v>59450</v>
      </c>
      <c r="P517" s="12">
        <v>56907</v>
      </c>
      <c r="Q517" s="12">
        <v>61550</v>
      </c>
      <c r="R517" s="12">
        <v>68772</v>
      </c>
      <c r="S517" s="12">
        <v>74468</v>
      </c>
      <c r="T517" s="12">
        <v>79268</v>
      </c>
      <c r="U517" s="12">
        <v>86926</v>
      </c>
      <c r="V517" s="12">
        <v>89534</v>
      </c>
      <c r="W517" s="12">
        <v>75369</v>
      </c>
      <c r="X517" s="12">
        <v>58427</v>
      </c>
      <c r="Y517" s="12">
        <v>47753</v>
      </c>
      <c r="AA517" s="2">
        <f>IFERROR(INDEX('Holiday Schedule'!$D$3:$D$24,MATCH(A517,'Holiday Schedule'!$C$3:$C$24,0)),0)</f>
        <v>0</v>
      </c>
      <c r="AB517" s="2">
        <f t="shared" si="56"/>
        <v>6</v>
      </c>
      <c r="AC517" s="2">
        <f t="shared" si="57"/>
        <v>1126279</v>
      </c>
      <c r="AD517" s="5">
        <f t="shared" si="58"/>
        <v>359508</v>
      </c>
      <c r="AE517" s="5">
        <f t="shared" si="59"/>
        <v>1485787</v>
      </c>
      <c r="AG517" s="2">
        <f t="shared" si="60"/>
        <v>5</v>
      </c>
      <c r="AH517" s="2">
        <f t="shared" si="61"/>
        <v>2025</v>
      </c>
      <c r="AJ517" s="5">
        <f t="shared" si="62"/>
        <v>89534</v>
      </c>
      <c r="AK517" s="2">
        <f t="shared" si="63"/>
        <v>21</v>
      </c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BC517" s="5"/>
      <c r="BD517" s="5"/>
      <c r="BE517" s="5"/>
      <c r="BJ517" s="5"/>
    </row>
    <row r="518" spans="1:62" ht="15.75" x14ac:dyDescent="0.25">
      <c r="A518" s="18">
        <v>45801</v>
      </c>
      <c r="B518" s="12">
        <v>43024</v>
      </c>
      <c r="C518" s="12">
        <v>39150</v>
      </c>
      <c r="D518" s="12">
        <v>37438</v>
      </c>
      <c r="E518" s="12">
        <v>37139</v>
      </c>
      <c r="F518" s="12">
        <v>39182</v>
      </c>
      <c r="G518" s="12">
        <v>47025</v>
      </c>
      <c r="H518" s="12">
        <v>62634</v>
      </c>
      <c r="I518" s="12">
        <v>73690</v>
      </c>
      <c r="J518" s="12">
        <v>73083</v>
      </c>
      <c r="K518" s="12">
        <v>76127</v>
      </c>
      <c r="L518" s="12">
        <v>72438</v>
      </c>
      <c r="M518" s="12">
        <v>70990</v>
      </c>
      <c r="N518" s="12">
        <v>66747</v>
      </c>
      <c r="O518" s="12">
        <v>63184</v>
      </c>
      <c r="P518" s="12">
        <v>59997</v>
      </c>
      <c r="Q518" s="12">
        <v>63711</v>
      </c>
      <c r="R518" s="12">
        <v>71110</v>
      </c>
      <c r="S518" s="12">
        <v>76144</v>
      </c>
      <c r="T518" s="12">
        <v>81156</v>
      </c>
      <c r="U518" s="12">
        <v>89106</v>
      </c>
      <c r="V518" s="12">
        <v>89022</v>
      </c>
      <c r="W518" s="12">
        <v>74424</v>
      </c>
      <c r="X518" s="12">
        <v>58468</v>
      </c>
      <c r="Y518" s="12">
        <v>48032</v>
      </c>
      <c r="AA518" s="2">
        <f>IFERROR(INDEX('Holiday Schedule'!$D$3:$D$24,MATCH(A518,'Holiday Schedule'!$C$3:$C$24,0)),0)</f>
        <v>0</v>
      </c>
      <c r="AB518" s="2">
        <f t="shared" si="56"/>
        <v>7</v>
      </c>
      <c r="AC518" s="2">
        <f t="shared" si="57"/>
        <v>0</v>
      </c>
      <c r="AD518" s="5">
        <f t="shared" si="58"/>
        <v>1513021</v>
      </c>
      <c r="AE518" s="5">
        <f t="shared" si="59"/>
        <v>1513021</v>
      </c>
      <c r="AG518" s="2">
        <f t="shared" si="60"/>
        <v>5</v>
      </c>
      <c r="AH518" s="2">
        <f t="shared" si="61"/>
        <v>2025</v>
      </c>
      <c r="AJ518" s="5">
        <f t="shared" si="62"/>
        <v>89106</v>
      </c>
      <c r="AK518" s="2">
        <f t="shared" si="63"/>
        <v>20</v>
      </c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BC518" s="5"/>
      <c r="BD518" s="5"/>
      <c r="BE518" s="5"/>
      <c r="BJ518" s="5"/>
    </row>
    <row r="519" spans="1:62" ht="15.75" x14ac:dyDescent="0.25">
      <c r="A519" s="18">
        <v>45802</v>
      </c>
      <c r="B519" s="12">
        <v>43024</v>
      </c>
      <c r="C519" s="12">
        <v>39150</v>
      </c>
      <c r="D519" s="12">
        <v>37438</v>
      </c>
      <c r="E519" s="12">
        <v>37139</v>
      </c>
      <c r="F519" s="12">
        <v>39182</v>
      </c>
      <c r="G519" s="12">
        <v>47025</v>
      </c>
      <c r="H519" s="12">
        <v>62634</v>
      </c>
      <c r="I519" s="12">
        <v>73690</v>
      </c>
      <c r="J519" s="12">
        <v>73083</v>
      </c>
      <c r="K519" s="12">
        <v>76127</v>
      </c>
      <c r="L519" s="12">
        <v>72438</v>
      </c>
      <c r="M519" s="12">
        <v>70990</v>
      </c>
      <c r="N519" s="12">
        <v>66747</v>
      </c>
      <c r="O519" s="12">
        <v>63184</v>
      </c>
      <c r="P519" s="12">
        <v>59997</v>
      </c>
      <c r="Q519" s="12">
        <v>63711</v>
      </c>
      <c r="R519" s="12">
        <v>71110</v>
      </c>
      <c r="S519" s="12">
        <v>76144</v>
      </c>
      <c r="T519" s="12">
        <v>81156</v>
      </c>
      <c r="U519" s="12">
        <v>89106</v>
      </c>
      <c r="V519" s="12">
        <v>89022</v>
      </c>
      <c r="W519" s="12">
        <v>74424</v>
      </c>
      <c r="X519" s="12">
        <v>58468</v>
      </c>
      <c r="Y519" s="12">
        <v>48032</v>
      </c>
      <c r="AA519" s="2">
        <f>IFERROR(INDEX('Holiday Schedule'!$D$3:$D$24,MATCH(A519,'Holiday Schedule'!$C$3:$C$24,0)),0)</f>
        <v>0</v>
      </c>
      <c r="AB519" s="2">
        <f t="shared" si="56"/>
        <v>1</v>
      </c>
      <c r="AC519" s="2">
        <f t="shared" si="57"/>
        <v>0</v>
      </c>
      <c r="AD519" s="5">
        <f t="shared" si="58"/>
        <v>1513021</v>
      </c>
      <c r="AE519" s="5">
        <f t="shared" si="59"/>
        <v>1513021</v>
      </c>
      <c r="AG519" s="2">
        <f t="shared" si="60"/>
        <v>5</v>
      </c>
      <c r="AH519" s="2">
        <f t="shared" si="61"/>
        <v>2025</v>
      </c>
      <c r="AJ519" s="5">
        <f t="shared" si="62"/>
        <v>89106</v>
      </c>
      <c r="AK519" s="2">
        <f t="shared" si="63"/>
        <v>20</v>
      </c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BC519" s="5"/>
      <c r="BD519" s="5"/>
      <c r="BE519" s="5"/>
      <c r="BJ519" s="5"/>
    </row>
    <row r="520" spans="1:62" ht="15.75" x14ac:dyDescent="0.25">
      <c r="A520" s="18">
        <v>45803</v>
      </c>
      <c r="B520" s="12">
        <v>43024</v>
      </c>
      <c r="C520" s="12">
        <v>39151</v>
      </c>
      <c r="D520" s="12">
        <v>37439</v>
      </c>
      <c r="E520" s="12">
        <v>37139</v>
      </c>
      <c r="F520" s="12">
        <v>39182</v>
      </c>
      <c r="G520" s="12">
        <v>47026</v>
      </c>
      <c r="H520" s="12">
        <v>62635</v>
      </c>
      <c r="I520" s="12">
        <v>73691</v>
      </c>
      <c r="J520" s="12">
        <v>73084</v>
      </c>
      <c r="K520" s="12">
        <v>76128</v>
      </c>
      <c r="L520" s="12">
        <v>72439</v>
      </c>
      <c r="M520" s="12">
        <v>70991</v>
      </c>
      <c r="N520" s="12">
        <v>66748</v>
      </c>
      <c r="O520" s="12">
        <v>63185</v>
      </c>
      <c r="P520" s="12">
        <v>59998</v>
      </c>
      <c r="Q520" s="12">
        <v>63712</v>
      </c>
      <c r="R520" s="12">
        <v>71111</v>
      </c>
      <c r="S520" s="12">
        <v>76145</v>
      </c>
      <c r="T520" s="12">
        <v>81158</v>
      </c>
      <c r="U520" s="12">
        <v>89108</v>
      </c>
      <c r="V520" s="12">
        <v>89024</v>
      </c>
      <c r="W520" s="12">
        <v>74425</v>
      </c>
      <c r="X520" s="12">
        <v>58469</v>
      </c>
      <c r="Y520" s="12">
        <v>48033</v>
      </c>
      <c r="AA520" s="2">
        <f>IFERROR(INDEX('Holiday Schedule'!$D$3:$D$24,MATCH(A520,'Holiday Schedule'!$C$3:$C$24,0)),0)</f>
        <v>1</v>
      </c>
      <c r="AB520" s="2">
        <f t="shared" si="56"/>
        <v>2</v>
      </c>
      <c r="AC520" s="2">
        <f t="shared" si="57"/>
        <v>0</v>
      </c>
      <c r="AD520" s="5">
        <f t="shared" si="58"/>
        <v>1513045</v>
      </c>
      <c r="AE520" s="5">
        <f t="shared" si="59"/>
        <v>1513045</v>
      </c>
      <c r="AG520" s="2">
        <f t="shared" si="60"/>
        <v>5</v>
      </c>
      <c r="AH520" s="2">
        <f t="shared" si="61"/>
        <v>2025</v>
      </c>
      <c r="AJ520" s="5">
        <f t="shared" si="62"/>
        <v>89108</v>
      </c>
      <c r="AK520" s="2">
        <f t="shared" si="63"/>
        <v>20</v>
      </c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BC520" s="5"/>
      <c r="BD520" s="5"/>
      <c r="BE520" s="5"/>
      <c r="BJ520" s="5"/>
    </row>
    <row r="521" spans="1:62" ht="15.75" x14ac:dyDescent="0.25">
      <c r="A521" s="18">
        <v>45804</v>
      </c>
      <c r="B521" s="12">
        <v>42224</v>
      </c>
      <c r="C521" s="12">
        <v>38452</v>
      </c>
      <c r="D521" s="12">
        <v>36460</v>
      </c>
      <c r="E521" s="12">
        <v>36973</v>
      </c>
      <c r="F521" s="12">
        <v>39513</v>
      </c>
      <c r="G521" s="12">
        <v>49137</v>
      </c>
      <c r="H521" s="12">
        <v>67341</v>
      </c>
      <c r="I521" s="12">
        <v>78132</v>
      </c>
      <c r="J521" s="12">
        <v>70200</v>
      </c>
      <c r="K521" s="12">
        <v>69396</v>
      </c>
      <c r="L521" s="12">
        <v>66953</v>
      </c>
      <c r="M521" s="12">
        <v>65624</v>
      </c>
      <c r="N521" s="12">
        <v>63099</v>
      </c>
      <c r="O521" s="12">
        <v>59134</v>
      </c>
      <c r="P521" s="12">
        <v>56605</v>
      </c>
      <c r="Q521" s="12">
        <v>61223</v>
      </c>
      <c r="R521" s="12">
        <v>68407</v>
      </c>
      <c r="S521" s="12">
        <v>74073</v>
      </c>
      <c r="T521" s="12">
        <v>78848</v>
      </c>
      <c r="U521" s="12">
        <v>86465</v>
      </c>
      <c r="V521" s="12">
        <v>89060</v>
      </c>
      <c r="W521" s="12">
        <v>74970</v>
      </c>
      <c r="X521" s="12">
        <v>58117</v>
      </c>
      <c r="Y521" s="12">
        <v>47499</v>
      </c>
      <c r="AA521" s="2">
        <f>IFERROR(INDEX('Holiday Schedule'!$D$3:$D$24,MATCH(A521,'Holiday Schedule'!$C$3:$C$24,0)),0)</f>
        <v>0</v>
      </c>
      <c r="AB521" s="2">
        <f t="shared" si="56"/>
        <v>3</v>
      </c>
      <c r="AC521" s="2">
        <f t="shared" si="57"/>
        <v>1120306</v>
      </c>
      <c r="AD521" s="5">
        <f t="shared" si="58"/>
        <v>357599</v>
      </c>
      <c r="AE521" s="5">
        <f t="shared" si="59"/>
        <v>1477905</v>
      </c>
      <c r="AG521" s="2">
        <f t="shared" si="60"/>
        <v>5</v>
      </c>
      <c r="AH521" s="2">
        <f t="shared" si="61"/>
        <v>2025</v>
      </c>
      <c r="AJ521" s="5">
        <f t="shared" si="62"/>
        <v>89060</v>
      </c>
      <c r="AK521" s="2">
        <f t="shared" si="63"/>
        <v>21</v>
      </c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BC521" s="5"/>
      <c r="BD521" s="5"/>
      <c r="BE521" s="5"/>
      <c r="BJ521" s="5"/>
    </row>
    <row r="522" spans="1:62" ht="15.75" x14ac:dyDescent="0.25">
      <c r="A522" s="18">
        <v>45805</v>
      </c>
      <c r="B522" s="12">
        <v>42033</v>
      </c>
      <c r="C522" s="12">
        <v>38278</v>
      </c>
      <c r="D522" s="12">
        <v>36296</v>
      </c>
      <c r="E522" s="12">
        <v>36806</v>
      </c>
      <c r="F522" s="12">
        <v>39335</v>
      </c>
      <c r="G522" s="12">
        <v>48915</v>
      </c>
      <c r="H522" s="12">
        <v>67037</v>
      </c>
      <c r="I522" s="12">
        <v>77779</v>
      </c>
      <c r="J522" s="12">
        <v>69882</v>
      </c>
      <c r="K522" s="12">
        <v>69082</v>
      </c>
      <c r="L522" s="12">
        <v>66650</v>
      </c>
      <c r="M522" s="12">
        <v>65327</v>
      </c>
      <c r="N522" s="12">
        <v>62813</v>
      </c>
      <c r="O522" s="12">
        <v>58867</v>
      </c>
      <c r="P522" s="12">
        <v>56349</v>
      </c>
      <c r="Q522" s="12">
        <v>60946</v>
      </c>
      <c r="R522" s="12">
        <v>68098</v>
      </c>
      <c r="S522" s="12">
        <v>73738</v>
      </c>
      <c r="T522" s="12">
        <v>78491</v>
      </c>
      <c r="U522" s="12">
        <v>86074</v>
      </c>
      <c r="V522" s="12">
        <v>88657</v>
      </c>
      <c r="W522" s="12">
        <v>74631</v>
      </c>
      <c r="X522" s="12">
        <v>57854</v>
      </c>
      <c r="Y522" s="12">
        <v>47285</v>
      </c>
      <c r="AA522" s="2">
        <f>IFERROR(INDEX('Holiday Schedule'!$D$3:$D$24,MATCH(A522,'Holiday Schedule'!$C$3:$C$24,0)),0)</f>
        <v>0</v>
      </c>
      <c r="AB522" s="2">
        <f t="shared" ref="AB522:AB585" si="64">WEEKDAY(A522)</f>
        <v>4</v>
      </c>
      <c r="AC522" s="2">
        <f t="shared" ref="AC522:AC585" si="65">IF(AND(AB522&gt;1,AB522&lt;7,AA522&lt;1),SUM(I522:X522),0)</f>
        <v>1115238</v>
      </c>
      <c r="AD522" s="5">
        <f t="shared" ref="AD522:AD585" si="66">AE522-AC522</f>
        <v>355985</v>
      </c>
      <c r="AE522" s="5">
        <f t="shared" ref="AE522:AE585" si="67">SUM(B522:Y522)</f>
        <v>1471223</v>
      </c>
      <c r="AG522" s="2">
        <f t="shared" ref="AG522:AG585" si="68">MONTH(A522)</f>
        <v>5</v>
      </c>
      <c r="AH522" s="2">
        <f t="shared" ref="AH522:AH585" si="69">YEAR(A522)</f>
        <v>2025</v>
      </c>
      <c r="AJ522" s="5">
        <f t="shared" ref="AJ522:AJ585" si="70">MAX(B522:Y522)</f>
        <v>88657</v>
      </c>
      <c r="AK522" s="2">
        <f t="shared" ref="AK522:AK585" si="71">IF(AE522&gt;0,INDEX(B$8:Y$8,MATCH(AJ522,B522:Y522,0)),"")</f>
        <v>21</v>
      </c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BC522" s="5"/>
      <c r="BD522" s="5"/>
      <c r="BE522" s="5"/>
      <c r="BJ522" s="5"/>
    </row>
    <row r="523" spans="1:62" ht="15.75" x14ac:dyDescent="0.25">
      <c r="A523" s="18">
        <v>45806</v>
      </c>
      <c r="B523" s="12">
        <v>41850</v>
      </c>
      <c r="C523" s="12">
        <v>38111</v>
      </c>
      <c r="D523" s="12">
        <v>36137</v>
      </c>
      <c r="E523" s="12">
        <v>36645</v>
      </c>
      <c r="F523" s="12">
        <v>39163</v>
      </c>
      <c r="G523" s="12">
        <v>48701</v>
      </c>
      <c r="H523" s="12">
        <v>66744</v>
      </c>
      <c r="I523" s="12">
        <v>77439</v>
      </c>
      <c r="J523" s="12">
        <v>69577</v>
      </c>
      <c r="K523" s="12">
        <v>68780</v>
      </c>
      <c r="L523" s="12">
        <v>66359</v>
      </c>
      <c r="M523" s="12">
        <v>65042</v>
      </c>
      <c r="N523" s="12">
        <v>62539</v>
      </c>
      <c r="O523" s="12">
        <v>58610</v>
      </c>
      <c r="P523" s="12">
        <v>56103</v>
      </c>
      <c r="Q523" s="12">
        <v>60680</v>
      </c>
      <c r="R523" s="12">
        <v>67800</v>
      </c>
      <c r="S523" s="12">
        <v>73416</v>
      </c>
      <c r="T523" s="12">
        <v>78148</v>
      </c>
      <c r="U523" s="12">
        <v>85698</v>
      </c>
      <c r="V523" s="12">
        <v>88269</v>
      </c>
      <c r="W523" s="12">
        <v>74305</v>
      </c>
      <c r="X523" s="12">
        <v>57601</v>
      </c>
      <c r="Y523" s="12">
        <v>47078</v>
      </c>
      <c r="AA523" s="2">
        <f>IFERROR(INDEX('Holiday Schedule'!$D$3:$D$24,MATCH(A523,'Holiday Schedule'!$C$3:$C$24,0)),0)</f>
        <v>0</v>
      </c>
      <c r="AB523" s="2">
        <f t="shared" si="64"/>
        <v>5</v>
      </c>
      <c r="AC523" s="2">
        <f t="shared" si="65"/>
        <v>1110366</v>
      </c>
      <c r="AD523" s="5">
        <f t="shared" si="66"/>
        <v>354429</v>
      </c>
      <c r="AE523" s="5">
        <f t="shared" si="67"/>
        <v>1464795</v>
      </c>
      <c r="AG523" s="2">
        <f t="shared" si="68"/>
        <v>5</v>
      </c>
      <c r="AH523" s="2">
        <f t="shared" si="69"/>
        <v>2025</v>
      </c>
      <c r="AJ523" s="5">
        <f t="shared" si="70"/>
        <v>88269</v>
      </c>
      <c r="AK523" s="2">
        <f t="shared" si="71"/>
        <v>21</v>
      </c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BC523" s="5"/>
      <c r="BD523" s="5"/>
      <c r="BE523" s="5"/>
      <c r="BJ523" s="5"/>
    </row>
    <row r="524" spans="1:62" ht="15.75" x14ac:dyDescent="0.25">
      <c r="A524" s="18">
        <v>45807</v>
      </c>
      <c r="B524" s="12">
        <v>41676</v>
      </c>
      <c r="C524" s="12">
        <v>37953</v>
      </c>
      <c r="D524" s="12">
        <v>35987</v>
      </c>
      <c r="E524" s="12">
        <v>36493</v>
      </c>
      <c r="F524" s="12">
        <v>39000</v>
      </c>
      <c r="G524" s="12">
        <v>48499</v>
      </c>
      <c r="H524" s="12">
        <v>66466</v>
      </c>
      <c r="I524" s="12">
        <v>77117</v>
      </c>
      <c r="J524" s="12">
        <v>69287</v>
      </c>
      <c r="K524" s="12">
        <v>68494</v>
      </c>
      <c r="L524" s="12">
        <v>66083</v>
      </c>
      <c r="M524" s="12">
        <v>64771</v>
      </c>
      <c r="N524" s="12">
        <v>62279</v>
      </c>
      <c r="O524" s="12">
        <v>58366</v>
      </c>
      <c r="P524" s="12">
        <v>55870</v>
      </c>
      <c r="Q524" s="12">
        <v>60428</v>
      </c>
      <c r="R524" s="12">
        <v>67518</v>
      </c>
      <c r="S524" s="12">
        <v>73111</v>
      </c>
      <c r="T524" s="12">
        <v>77823</v>
      </c>
      <c r="U524" s="12">
        <v>85341</v>
      </c>
      <c r="V524" s="12">
        <v>87902</v>
      </c>
      <c r="W524" s="12">
        <v>73995</v>
      </c>
      <c r="X524" s="12">
        <v>57362</v>
      </c>
      <c r="Y524" s="12">
        <v>46882</v>
      </c>
      <c r="AA524" s="2">
        <f>IFERROR(INDEX('Holiday Schedule'!$D$3:$D$24,MATCH(A524,'Holiday Schedule'!$C$3:$C$24,0)),0)</f>
        <v>0</v>
      </c>
      <c r="AB524" s="2">
        <f t="shared" si="64"/>
        <v>6</v>
      </c>
      <c r="AC524" s="2">
        <f t="shared" si="65"/>
        <v>1105747</v>
      </c>
      <c r="AD524" s="5">
        <f t="shared" si="66"/>
        <v>352956</v>
      </c>
      <c r="AE524" s="5">
        <f t="shared" si="67"/>
        <v>1458703</v>
      </c>
      <c r="AG524" s="2">
        <f t="shared" si="68"/>
        <v>5</v>
      </c>
      <c r="AH524" s="2">
        <f t="shared" si="69"/>
        <v>2025</v>
      </c>
      <c r="AJ524" s="5">
        <f t="shared" si="70"/>
        <v>87902</v>
      </c>
      <c r="AK524" s="2">
        <f t="shared" si="71"/>
        <v>21</v>
      </c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BC524" s="5"/>
      <c r="BD524" s="5"/>
      <c r="BE524" s="5"/>
      <c r="BJ524" s="5"/>
    </row>
    <row r="525" spans="1:62" ht="15.75" x14ac:dyDescent="0.25">
      <c r="A525" s="18">
        <v>45808</v>
      </c>
      <c r="B525" s="12">
        <v>42228</v>
      </c>
      <c r="C525" s="12">
        <v>38426</v>
      </c>
      <c r="D525" s="12">
        <v>36746</v>
      </c>
      <c r="E525" s="12">
        <v>36452</v>
      </c>
      <c r="F525" s="12">
        <v>38457</v>
      </c>
      <c r="G525" s="12">
        <v>46155</v>
      </c>
      <c r="H525" s="12">
        <v>61476</v>
      </c>
      <c r="I525" s="12">
        <v>72327</v>
      </c>
      <c r="J525" s="12">
        <v>71731</v>
      </c>
      <c r="K525" s="12">
        <v>74719</v>
      </c>
      <c r="L525" s="12">
        <v>71099</v>
      </c>
      <c r="M525" s="12">
        <v>69678</v>
      </c>
      <c r="N525" s="12">
        <v>65513</v>
      </c>
      <c r="O525" s="12">
        <v>62015</v>
      </c>
      <c r="P525" s="12">
        <v>58888</v>
      </c>
      <c r="Q525" s="12">
        <v>62533</v>
      </c>
      <c r="R525" s="12">
        <v>69795</v>
      </c>
      <c r="S525" s="12">
        <v>74736</v>
      </c>
      <c r="T525" s="12">
        <v>79656</v>
      </c>
      <c r="U525" s="12">
        <v>87459</v>
      </c>
      <c r="V525" s="12">
        <v>87376</v>
      </c>
      <c r="W525" s="12">
        <v>73048</v>
      </c>
      <c r="X525" s="12">
        <v>57387</v>
      </c>
      <c r="Y525" s="12">
        <v>47144</v>
      </c>
      <c r="AA525" s="2">
        <f>IFERROR(INDEX('Holiday Schedule'!$D$3:$D$24,MATCH(A525,'Holiday Schedule'!$C$3:$C$24,0)),0)</f>
        <v>0</v>
      </c>
      <c r="AB525" s="2">
        <f t="shared" si="64"/>
        <v>7</v>
      </c>
      <c r="AC525" s="2">
        <f t="shared" si="65"/>
        <v>0</v>
      </c>
      <c r="AD525" s="5">
        <f t="shared" si="66"/>
        <v>1485044</v>
      </c>
      <c r="AE525" s="5">
        <f t="shared" si="67"/>
        <v>1485044</v>
      </c>
      <c r="AG525" s="2">
        <f t="shared" si="68"/>
        <v>5</v>
      </c>
      <c r="AH525" s="2">
        <f t="shared" si="69"/>
        <v>2025</v>
      </c>
      <c r="AJ525" s="5">
        <f t="shared" si="70"/>
        <v>87459</v>
      </c>
      <c r="AK525" s="2">
        <f t="shared" si="71"/>
        <v>20</v>
      </c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BC525" s="5"/>
      <c r="BD525" s="5"/>
      <c r="BE525" s="5"/>
      <c r="BJ525" s="5"/>
    </row>
    <row r="526" spans="1:62" ht="15.75" x14ac:dyDescent="0.25">
      <c r="A526" s="18">
        <v>45809</v>
      </c>
      <c r="B526" s="12">
        <v>42427</v>
      </c>
      <c r="C526" s="12">
        <v>37698</v>
      </c>
      <c r="D526" s="12">
        <v>36175</v>
      </c>
      <c r="E526" s="12">
        <v>35479</v>
      </c>
      <c r="F526" s="12">
        <v>37069</v>
      </c>
      <c r="G526" s="12">
        <v>42414</v>
      </c>
      <c r="H526" s="12">
        <v>50483</v>
      </c>
      <c r="I526" s="12">
        <v>63203</v>
      </c>
      <c r="J526" s="12">
        <v>68487</v>
      </c>
      <c r="K526" s="12">
        <v>78967</v>
      </c>
      <c r="L526" s="12">
        <v>73052</v>
      </c>
      <c r="M526" s="12">
        <v>69270</v>
      </c>
      <c r="N526" s="12">
        <v>68336</v>
      </c>
      <c r="O526" s="12">
        <v>63216</v>
      </c>
      <c r="P526" s="12">
        <v>62533</v>
      </c>
      <c r="Q526" s="12">
        <v>64063</v>
      </c>
      <c r="R526" s="12">
        <v>67702</v>
      </c>
      <c r="S526" s="12">
        <v>73505</v>
      </c>
      <c r="T526" s="12">
        <v>78651</v>
      </c>
      <c r="U526" s="12">
        <v>83478</v>
      </c>
      <c r="V526" s="12">
        <v>83270</v>
      </c>
      <c r="W526" s="12">
        <v>75327</v>
      </c>
      <c r="X526" s="12">
        <v>60403</v>
      </c>
      <c r="Y526" s="12">
        <v>50538</v>
      </c>
      <c r="AA526" s="2">
        <f>IFERROR(INDEX('Holiday Schedule'!$D$3:$D$24,MATCH(A526,'Holiday Schedule'!$C$3:$C$24,0)),0)</f>
        <v>0</v>
      </c>
      <c r="AB526" s="2">
        <f t="shared" si="64"/>
        <v>1</v>
      </c>
      <c r="AC526" s="2">
        <f t="shared" si="65"/>
        <v>0</v>
      </c>
      <c r="AD526" s="5">
        <f t="shared" si="66"/>
        <v>1465746</v>
      </c>
      <c r="AE526" s="5">
        <f t="shared" si="67"/>
        <v>1465746</v>
      </c>
      <c r="AG526" s="2">
        <f t="shared" si="68"/>
        <v>6</v>
      </c>
      <c r="AH526" s="2">
        <f t="shared" si="69"/>
        <v>2025</v>
      </c>
      <c r="AJ526" s="5">
        <f t="shared" si="70"/>
        <v>83478</v>
      </c>
      <c r="AK526" s="2">
        <f t="shared" si="71"/>
        <v>20</v>
      </c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BC526" s="5"/>
      <c r="BD526" s="5"/>
      <c r="BE526" s="5"/>
      <c r="BJ526" s="5"/>
    </row>
    <row r="527" spans="1:62" ht="15.75" x14ac:dyDescent="0.25">
      <c r="A527" s="18">
        <v>45810</v>
      </c>
      <c r="B527" s="12">
        <v>41705</v>
      </c>
      <c r="C527" s="12">
        <v>37132</v>
      </c>
      <c r="D527" s="12">
        <v>35273</v>
      </c>
      <c r="E527" s="12">
        <v>35625</v>
      </c>
      <c r="F527" s="12">
        <v>37828</v>
      </c>
      <c r="G527" s="12">
        <v>43749</v>
      </c>
      <c r="H527" s="12">
        <v>53246</v>
      </c>
      <c r="I527" s="12">
        <v>67601</v>
      </c>
      <c r="J527" s="12">
        <v>66471</v>
      </c>
      <c r="K527" s="12">
        <v>71915</v>
      </c>
      <c r="L527" s="12">
        <v>66240</v>
      </c>
      <c r="M527" s="12">
        <v>63804</v>
      </c>
      <c r="N527" s="12">
        <v>65684</v>
      </c>
      <c r="O527" s="12">
        <v>59533</v>
      </c>
      <c r="P527" s="12">
        <v>56972</v>
      </c>
      <c r="Q527" s="12">
        <v>63164</v>
      </c>
      <c r="R527" s="12">
        <v>68357</v>
      </c>
      <c r="S527" s="12">
        <v>73201</v>
      </c>
      <c r="T527" s="12">
        <v>78471</v>
      </c>
      <c r="U527" s="12">
        <v>82445</v>
      </c>
      <c r="V527" s="12">
        <v>85450</v>
      </c>
      <c r="W527" s="12">
        <v>75478</v>
      </c>
      <c r="X527" s="12">
        <v>59247</v>
      </c>
      <c r="Y527" s="12">
        <v>49816</v>
      </c>
      <c r="AA527" s="2">
        <f>IFERROR(INDEX('Holiday Schedule'!$D$3:$D$24,MATCH(A527,'Holiday Schedule'!$C$3:$C$24,0)),0)</f>
        <v>0</v>
      </c>
      <c r="AB527" s="2">
        <f t="shared" si="64"/>
        <v>2</v>
      </c>
      <c r="AC527" s="2">
        <f t="shared" si="65"/>
        <v>1104033</v>
      </c>
      <c r="AD527" s="5">
        <f t="shared" si="66"/>
        <v>334374</v>
      </c>
      <c r="AE527" s="5">
        <f t="shared" si="67"/>
        <v>1438407</v>
      </c>
      <c r="AG527" s="2">
        <f t="shared" si="68"/>
        <v>6</v>
      </c>
      <c r="AH527" s="2">
        <f t="shared" si="69"/>
        <v>2025</v>
      </c>
      <c r="AJ527" s="5">
        <f t="shared" si="70"/>
        <v>85450</v>
      </c>
      <c r="AK527" s="2">
        <f t="shared" si="71"/>
        <v>21</v>
      </c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BC527" s="5"/>
      <c r="BD527" s="5"/>
      <c r="BE527" s="5"/>
      <c r="BJ527" s="5"/>
    </row>
    <row r="528" spans="1:62" ht="15.75" x14ac:dyDescent="0.25">
      <c r="A528" s="18">
        <v>45811</v>
      </c>
      <c r="B528" s="12">
        <v>41309</v>
      </c>
      <c r="C528" s="12">
        <v>36779</v>
      </c>
      <c r="D528" s="12">
        <v>34938</v>
      </c>
      <c r="E528" s="12">
        <v>35287</v>
      </c>
      <c r="F528" s="12">
        <v>37468</v>
      </c>
      <c r="G528" s="12">
        <v>43333</v>
      </c>
      <c r="H528" s="12">
        <v>52740</v>
      </c>
      <c r="I528" s="12">
        <v>66958</v>
      </c>
      <c r="J528" s="12">
        <v>65839</v>
      </c>
      <c r="K528" s="12">
        <v>71231</v>
      </c>
      <c r="L528" s="12">
        <v>65610</v>
      </c>
      <c r="M528" s="12">
        <v>63197</v>
      </c>
      <c r="N528" s="12">
        <v>65059</v>
      </c>
      <c r="O528" s="12">
        <v>58967</v>
      </c>
      <c r="P528" s="12">
        <v>56430</v>
      </c>
      <c r="Q528" s="12">
        <v>62564</v>
      </c>
      <c r="R528" s="12">
        <v>67707</v>
      </c>
      <c r="S528" s="12">
        <v>72505</v>
      </c>
      <c r="T528" s="12">
        <v>77725</v>
      </c>
      <c r="U528" s="12">
        <v>81661</v>
      </c>
      <c r="V528" s="12">
        <v>84637</v>
      </c>
      <c r="W528" s="12">
        <v>74760</v>
      </c>
      <c r="X528" s="12">
        <v>58684</v>
      </c>
      <c r="Y528" s="12">
        <v>49343</v>
      </c>
      <c r="AA528" s="2">
        <f>IFERROR(INDEX('Holiday Schedule'!$D$3:$D$24,MATCH(A528,'Holiday Schedule'!$C$3:$C$24,0)),0)</f>
        <v>0</v>
      </c>
      <c r="AB528" s="2">
        <f t="shared" si="64"/>
        <v>3</v>
      </c>
      <c r="AC528" s="2">
        <f t="shared" si="65"/>
        <v>1093534</v>
      </c>
      <c r="AD528" s="5">
        <f t="shared" si="66"/>
        <v>331197</v>
      </c>
      <c r="AE528" s="5">
        <f t="shared" si="67"/>
        <v>1424731</v>
      </c>
      <c r="AG528" s="2">
        <f t="shared" si="68"/>
        <v>6</v>
      </c>
      <c r="AH528" s="2">
        <f t="shared" si="69"/>
        <v>2025</v>
      </c>
      <c r="AJ528" s="5">
        <f t="shared" si="70"/>
        <v>84637</v>
      </c>
      <c r="AK528" s="2">
        <f t="shared" si="71"/>
        <v>21</v>
      </c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BC528" s="5"/>
      <c r="BD528" s="5"/>
      <c r="BE528" s="5"/>
      <c r="BJ528" s="5"/>
    </row>
    <row r="529" spans="1:62" ht="15.75" x14ac:dyDescent="0.25">
      <c r="A529" s="18">
        <v>45812</v>
      </c>
      <c r="B529" s="12">
        <v>41015</v>
      </c>
      <c r="C529" s="12">
        <v>36518</v>
      </c>
      <c r="D529" s="12">
        <v>34690</v>
      </c>
      <c r="E529" s="12">
        <v>35036</v>
      </c>
      <c r="F529" s="12">
        <v>37202</v>
      </c>
      <c r="G529" s="12">
        <v>43025</v>
      </c>
      <c r="H529" s="12">
        <v>52366</v>
      </c>
      <c r="I529" s="12">
        <v>66483</v>
      </c>
      <c r="J529" s="12">
        <v>65371</v>
      </c>
      <c r="K529" s="12">
        <v>70726</v>
      </c>
      <c r="L529" s="12">
        <v>65144</v>
      </c>
      <c r="M529" s="12">
        <v>62748</v>
      </c>
      <c r="N529" s="12">
        <v>64598</v>
      </c>
      <c r="O529" s="12">
        <v>58548</v>
      </c>
      <c r="P529" s="12">
        <v>56030</v>
      </c>
      <c r="Q529" s="12">
        <v>62120</v>
      </c>
      <c r="R529" s="12">
        <v>67227</v>
      </c>
      <c r="S529" s="12">
        <v>71990</v>
      </c>
      <c r="T529" s="12">
        <v>77173</v>
      </c>
      <c r="U529" s="12">
        <v>81081</v>
      </c>
      <c r="V529" s="12">
        <v>84036</v>
      </c>
      <c r="W529" s="12">
        <v>74229</v>
      </c>
      <c r="X529" s="12">
        <v>58267</v>
      </c>
      <c r="Y529" s="12">
        <v>48992</v>
      </c>
      <c r="AA529" s="2">
        <f>IFERROR(INDEX('Holiday Schedule'!$D$3:$D$24,MATCH(A529,'Holiday Schedule'!$C$3:$C$24,0)),0)</f>
        <v>0</v>
      </c>
      <c r="AB529" s="2">
        <f t="shared" si="64"/>
        <v>4</v>
      </c>
      <c r="AC529" s="2">
        <f t="shared" si="65"/>
        <v>1085771</v>
      </c>
      <c r="AD529" s="5">
        <f t="shared" si="66"/>
        <v>328844</v>
      </c>
      <c r="AE529" s="5">
        <f t="shared" si="67"/>
        <v>1414615</v>
      </c>
      <c r="AG529" s="2">
        <f t="shared" si="68"/>
        <v>6</v>
      </c>
      <c r="AH529" s="2">
        <f t="shared" si="69"/>
        <v>2025</v>
      </c>
      <c r="AJ529" s="5">
        <f t="shared" si="70"/>
        <v>84036</v>
      </c>
      <c r="AK529" s="2">
        <f t="shared" si="71"/>
        <v>21</v>
      </c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BC529" s="5"/>
      <c r="BD529" s="5"/>
      <c r="BE529" s="5"/>
      <c r="BJ529" s="5"/>
    </row>
    <row r="530" spans="1:62" ht="15.75" x14ac:dyDescent="0.25">
      <c r="A530" s="18">
        <v>45813</v>
      </c>
      <c r="B530" s="12">
        <v>41015</v>
      </c>
      <c r="C530" s="12">
        <v>36518</v>
      </c>
      <c r="D530" s="12">
        <v>34690</v>
      </c>
      <c r="E530" s="12">
        <v>35036</v>
      </c>
      <c r="F530" s="12">
        <v>37202</v>
      </c>
      <c r="G530" s="12">
        <v>43025</v>
      </c>
      <c r="H530" s="12">
        <v>52366</v>
      </c>
      <c r="I530" s="12">
        <v>66483</v>
      </c>
      <c r="J530" s="12">
        <v>65371</v>
      </c>
      <c r="K530" s="12">
        <v>70726</v>
      </c>
      <c r="L530" s="12">
        <v>65144</v>
      </c>
      <c r="M530" s="12">
        <v>62748</v>
      </c>
      <c r="N530" s="12">
        <v>64597</v>
      </c>
      <c r="O530" s="12">
        <v>58548</v>
      </c>
      <c r="P530" s="12">
        <v>56030</v>
      </c>
      <c r="Q530" s="12">
        <v>62120</v>
      </c>
      <c r="R530" s="12">
        <v>67227</v>
      </c>
      <c r="S530" s="12">
        <v>71990</v>
      </c>
      <c r="T530" s="12">
        <v>77173</v>
      </c>
      <c r="U530" s="12">
        <v>81081</v>
      </c>
      <c r="V530" s="12">
        <v>84036</v>
      </c>
      <c r="W530" s="12">
        <v>74229</v>
      </c>
      <c r="X530" s="12">
        <v>58267</v>
      </c>
      <c r="Y530" s="12">
        <v>48992</v>
      </c>
      <c r="AA530" s="2">
        <f>IFERROR(INDEX('Holiday Schedule'!$D$3:$D$24,MATCH(A530,'Holiday Schedule'!$C$3:$C$24,0)),0)</f>
        <v>0</v>
      </c>
      <c r="AB530" s="2">
        <f t="shared" si="64"/>
        <v>5</v>
      </c>
      <c r="AC530" s="2">
        <f t="shared" si="65"/>
        <v>1085770</v>
      </c>
      <c r="AD530" s="5">
        <f t="shared" si="66"/>
        <v>328844</v>
      </c>
      <c r="AE530" s="5">
        <f t="shared" si="67"/>
        <v>1414614</v>
      </c>
      <c r="AG530" s="2">
        <f t="shared" si="68"/>
        <v>6</v>
      </c>
      <c r="AH530" s="2">
        <f t="shared" si="69"/>
        <v>2025</v>
      </c>
      <c r="AJ530" s="5">
        <f t="shared" si="70"/>
        <v>84036</v>
      </c>
      <c r="AK530" s="2">
        <f t="shared" si="71"/>
        <v>21</v>
      </c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BC530" s="5"/>
      <c r="BD530" s="5"/>
      <c r="BE530" s="5"/>
      <c r="BJ530" s="5"/>
    </row>
    <row r="531" spans="1:62" ht="15.75" x14ac:dyDescent="0.25">
      <c r="A531" s="18">
        <v>45814</v>
      </c>
      <c r="B531" s="12">
        <v>40781</v>
      </c>
      <c r="C531" s="12">
        <v>36309</v>
      </c>
      <c r="D531" s="12">
        <v>34491</v>
      </c>
      <c r="E531" s="12">
        <v>34836</v>
      </c>
      <c r="F531" s="12">
        <v>36989</v>
      </c>
      <c r="G531" s="12">
        <v>42779</v>
      </c>
      <c r="H531" s="12">
        <v>52066</v>
      </c>
      <c r="I531" s="12">
        <v>66103</v>
      </c>
      <c r="J531" s="12">
        <v>64998</v>
      </c>
      <c r="K531" s="12">
        <v>70321</v>
      </c>
      <c r="L531" s="12">
        <v>64772</v>
      </c>
      <c r="M531" s="12">
        <v>62390</v>
      </c>
      <c r="N531" s="12">
        <v>64228</v>
      </c>
      <c r="O531" s="12">
        <v>58213</v>
      </c>
      <c r="P531" s="12">
        <v>55709</v>
      </c>
      <c r="Q531" s="12">
        <v>61764</v>
      </c>
      <c r="R531" s="12">
        <v>66842</v>
      </c>
      <c r="S531" s="12">
        <v>71578</v>
      </c>
      <c r="T531" s="12">
        <v>76731</v>
      </c>
      <c r="U531" s="12">
        <v>80618</v>
      </c>
      <c r="V531" s="12">
        <v>83556</v>
      </c>
      <c r="W531" s="12">
        <v>73805</v>
      </c>
      <c r="X531" s="12">
        <v>57934</v>
      </c>
      <c r="Y531" s="12">
        <v>48712</v>
      </c>
      <c r="AA531" s="2">
        <f>IFERROR(INDEX('Holiday Schedule'!$D$3:$D$24,MATCH(A531,'Holiday Schedule'!$C$3:$C$24,0)),0)</f>
        <v>0</v>
      </c>
      <c r="AB531" s="2">
        <f t="shared" si="64"/>
        <v>6</v>
      </c>
      <c r="AC531" s="2">
        <f t="shared" si="65"/>
        <v>1079562</v>
      </c>
      <c r="AD531" s="5">
        <f t="shared" si="66"/>
        <v>326963</v>
      </c>
      <c r="AE531" s="5">
        <f t="shared" si="67"/>
        <v>1406525</v>
      </c>
      <c r="AG531" s="2">
        <f t="shared" si="68"/>
        <v>6</v>
      </c>
      <c r="AH531" s="2">
        <f t="shared" si="69"/>
        <v>2025</v>
      </c>
      <c r="AJ531" s="5">
        <f t="shared" si="70"/>
        <v>83556</v>
      </c>
      <c r="AK531" s="2">
        <f t="shared" si="71"/>
        <v>21</v>
      </c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BC531" s="5"/>
      <c r="BD531" s="5"/>
      <c r="BE531" s="5"/>
      <c r="BJ531" s="5"/>
    </row>
    <row r="532" spans="1:62" ht="15.75" x14ac:dyDescent="0.25">
      <c r="A532" s="18">
        <v>45815</v>
      </c>
      <c r="B532" s="12">
        <v>41289</v>
      </c>
      <c r="C532" s="12">
        <v>36687</v>
      </c>
      <c r="D532" s="12">
        <v>35205</v>
      </c>
      <c r="E532" s="12">
        <v>34527</v>
      </c>
      <c r="F532" s="12">
        <v>36074</v>
      </c>
      <c r="G532" s="12">
        <v>41276</v>
      </c>
      <c r="H532" s="12">
        <v>49129</v>
      </c>
      <c r="I532" s="12">
        <v>61508</v>
      </c>
      <c r="J532" s="12">
        <v>66650</v>
      </c>
      <c r="K532" s="12">
        <v>76849</v>
      </c>
      <c r="L532" s="12">
        <v>71092</v>
      </c>
      <c r="M532" s="12">
        <v>67412</v>
      </c>
      <c r="N532" s="12">
        <v>66503</v>
      </c>
      <c r="O532" s="12">
        <v>61521</v>
      </c>
      <c r="P532" s="12">
        <v>60856</v>
      </c>
      <c r="Q532" s="12">
        <v>62344</v>
      </c>
      <c r="R532" s="12">
        <v>65886</v>
      </c>
      <c r="S532" s="12">
        <v>71534</v>
      </c>
      <c r="T532" s="12">
        <v>76541</v>
      </c>
      <c r="U532" s="12">
        <v>81238</v>
      </c>
      <c r="V532" s="12">
        <v>81037</v>
      </c>
      <c r="W532" s="12">
        <v>73307</v>
      </c>
      <c r="X532" s="12">
        <v>58782</v>
      </c>
      <c r="Y532" s="12">
        <v>49182</v>
      </c>
      <c r="AA532" s="2">
        <f>IFERROR(INDEX('Holiday Schedule'!$D$3:$D$24,MATCH(A532,'Holiday Schedule'!$C$3:$C$24,0)),0)</f>
        <v>0</v>
      </c>
      <c r="AB532" s="2">
        <f t="shared" si="64"/>
        <v>7</v>
      </c>
      <c r="AC532" s="2">
        <f t="shared" si="65"/>
        <v>0</v>
      </c>
      <c r="AD532" s="5">
        <f t="shared" si="66"/>
        <v>1426429</v>
      </c>
      <c r="AE532" s="5">
        <f t="shared" si="67"/>
        <v>1426429</v>
      </c>
      <c r="AG532" s="2">
        <f t="shared" si="68"/>
        <v>6</v>
      </c>
      <c r="AH532" s="2">
        <f t="shared" si="69"/>
        <v>2025</v>
      </c>
      <c r="AJ532" s="5">
        <f t="shared" si="70"/>
        <v>81238</v>
      </c>
      <c r="AK532" s="2">
        <f t="shared" si="71"/>
        <v>20</v>
      </c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BC532" s="5"/>
      <c r="BD532" s="5"/>
      <c r="BE532" s="5"/>
      <c r="BJ532" s="5"/>
    </row>
    <row r="533" spans="1:62" ht="15.75" x14ac:dyDescent="0.25">
      <c r="A533" s="18">
        <v>45816</v>
      </c>
      <c r="B533" s="12">
        <v>41289</v>
      </c>
      <c r="C533" s="12">
        <v>36687</v>
      </c>
      <c r="D533" s="12">
        <v>35205</v>
      </c>
      <c r="E533" s="12">
        <v>34527</v>
      </c>
      <c r="F533" s="12">
        <v>36074</v>
      </c>
      <c r="G533" s="12">
        <v>41276</v>
      </c>
      <c r="H533" s="12">
        <v>49129</v>
      </c>
      <c r="I533" s="12">
        <v>61508</v>
      </c>
      <c r="J533" s="12">
        <v>66650</v>
      </c>
      <c r="K533" s="12">
        <v>76849</v>
      </c>
      <c r="L533" s="12">
        <v>71092</v>
      </c>
      <c r="M533" s="12">
        <v>67412</v>
      </c>
      <c r="N533" s="12">
        <v>66503</v>
      </c>
      <c r="O533" s="12">
        <v>61521</v>
      </c>
      <c r="P533" s="12">
        <v>60856</v>
      </c>
      <c r="Q533" s="12">
        <v>62344</v>
      </c>
      <c r="R533" s="12">
        <v>65886</v>
      </c>
      <c r="S533" s="12">
        <v>71534</v>
      </c>
      <c r="T533" s="12">
        <v>76541</v>
      </c>
      <c r="U533" s="12">
        <v>81238</v>
      </c>
      <c r="V533" s="12">
        <v>81037</v>
      </c>
      <c r="W533" s="12">
        <v>73307</v>
      </c>
      <c r="X533" s="12">
        <v>58782</v>
      </c>
      <c r="Y533" s="12">
        <v>49182</v>
      </c>
      <c r="AA533" s="2">
        <f>IFERROR(INDEX('Holiday Schedule'!$D$3:$D$24,MATCH(A533,'Holiday Schedule'!$C$3:$C$24,0)),0)</f>
        <v>0</v>
      </c>
      <c r="AB533" s="2">
        <f t="shared" si="64"/>
        <v>1</v>
      </c>
      <c r="AC533" s="2">
        <f t="shared" si="65"/>
        <v>0</v>
      </c>
      <c r="AD533" s="5">
        <f t="shared" si="66"/>
        <v>1426429</v>
      </c>
      <c r="AE533" s="5">
        <f t="shared" si="67"/>
        <v>1426429</v>
      </c>
      <c r="AG533" s="2">
        <f t="shared" si="68"/>
        <v>6</v>
      </c>
      <c r="AH533" s="2">
        <f t="shared" si="69"/>
        <v>2025</v>
      </c>
      <c r="AJ533" s="5">
        <f t="shared" si="70"/>
        <v>81238</v>
      </c>
      <c r="AK533" s="2">
        <f t="shared" si="71"/>
        <v>20</v>
      </c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BC533" s="5"/>
      <c r="BD533" s="5"/>
      <c r="BE533" s="5"/>
      <c r="BJ533" s="5"/>
    </row>
    <row r="534" spans="1:62" ht="15.75" x14ac:dyDescent="0.25">
      <c r="A534" s="18">
        <v>45817</v>
      </c>
      <c r="B534" s="12">
        <v>40644</v>
      </c>
      <c r="C534" s="12">
        <v>36187</v>
      </c>
      <c r="D534" s="12">
        <v>34376</v>
      </c>
      <c r="E534" s="12">
        <v>34719</v>
      </c>
      <c r="F534" s="12">
        <v>36865</v>
      </c>
      <c r="G534" s="12">
        <v>42636</v>
      </c>
      <c r="H534" s="12">
        <v>51892</v>
      </c>
      <c r="I534" s="12">
        <v>65881</v>
      </c>
      <c r="J534" s="12">
        <v>64780</v>
      </c>
      <c r="K534" s="12">
        <v>70086</v>
      </c>
      <c r="L534" s="12">
        <v>64555</v>
      </c>
      <c r="M534" s="12">
        <v>62181</v>
      </c>
      <c r="N534" s="12">
        <v>64013</v>
      </c>
      <c r="O534" s="12">
        <v>58019</v>
      </c>
      <c r="P534" s="12">
        <v>55523</v>
      </c>
      <c r="Q534" s="12">
        <v>61558</v>
      </c>
      <c r="R534" s="12">
        <v>66619</v>
      </c>
      <c r="S534" s="12">
        <v>71339</v>
      </c>
      <c r="T534" s="12">
        <v>76475</v>
      </c>
      <c r="U534" s="12">
        <v>80348</v>
      </c>
      <c r="V534" s="12">
        <v>83276</v>
      </c>
      <c r="W534" s="12">
        <v>73558</v>
      </c>
      <c r="X534" s="12">
        <v>57740</v>
      </c>
      <c r="Y534" s="12">
        <v>48549</v>
      </c>
      <c r="AA534" s="2">
        <f>IFERROR(INDEX('Holiday Schedule'!$D$3:$D$24,MATCH(A534,'Holiday Schedule'!$C$3:$C$24,0)),0)</f>
        <v>0</v>
      </c>
      <c r="AB534" s="2">
        <f t="shared" si="64"/>
        <v>2</v>
      </c>
      <c r="AC534" s="2">
        <f t="shared" si="65"/>
        <v>1075951</v>
      </c>
      <c r="AD534" s="5">
        <f t="shared" si="66"/>
        <v>325868</v>
      </c>
      <c r="AE534" s="5">
        <f t="shared" si="67"/>
        <v>1401819</v>
      </c>
      <c r="AG534" s="2">
        <f t="shared" si="68"/>
        <v>6</v>
      </c>
      <c r="AH534" s="2">
        <f t="shared" si="69"/>
        <v>2025</v>
      </c>
      <c r="AJ534" s="5">
        <f t="shared" si="70"/>
        <v>83276</v>
      </c>
      <c r="AK534" s="2">
        <f t="shared" si="71"/>
        <v>21</v>
      </c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BC534" s="5"/>
      <c r="BD534" s="5"/>
      <c r="BE534" s="5"/>
      <c r="BJ534" s="5"/>
    </row>
    <row r="535" spans="1:62" ht="15.75" x14ac:dyDescent="0.25">
      <c r="A535" s="18">
        <v>45818</v>
      </c>
      <c r="B535" s="12">
        <v>40513</v>
      </c>
      <c r="C535" s="12">
        <v>36071</v>
      </c>
      <c r="D535" s="12">
        <v>34265</v>
      </c>
      <c r="E535" s="12">
        <v>34607</v>
      </c>
      <c r="F535" s="12">
        <v>36746</v>
      </c>
      <c r="G535" s="12">
        <v>42498</v>
      </c>
      <c r="H535" s="12">
        <v>51724</v>
      </c>
      <c r="I535" s="12">
        <v>65668</v>
      </c>
      <c r="J535" s="12">
        <v>64571</v>
      </c>
      <c r="K535" s="12">
        <v>69859</v>
      </c>
      <c r="L535" s="12">
        <v>64346</v>
      </c>
      <c r="M535" s="12">
        <v>61980</v>
      </c>
      <c r="N535" s="12">
        <v>63806</v>
      </c>
      <c r="O535" s="12">
        <v>57831</v>
      </c>
      <c r="P535" s="12">
        <v>55343</v>
      </c>
      <c r="Q535" s="12">
        <v>61359</v>
      </c>
      <c r="R535" s="12">
        <v>66403</v>
      </c>
      <c r="S535" s="12">
        <v>71108</v>
      </c>
      <c r="T535" s="12">
        <v>76227</v>
      </c>
      <c r="U535" s="12">
        <v>80088</v>
      </c>
      <c r="V535" s="12">
        <v>83007</v>
      </c>
      <c r="W535" s="12">
        <v>73320</v>
      </c>
      <c r="X535" s="12">
        <v>57553</v>
      </c>
      <c r="Y535" s="12">
        <v>48392</v>
      </c>
      <c r="AA535" s="2">
        <f>IFERROR(INDEX('Holiday Schedule'!$D$3:$D$24,MATCH(A535,'Holiday Schedule'!$C$3:$C$24,0)),0)</f>
        <v>0</v>
      </c>
      <c r="AB535" s="2">
        <f t="shared" si="64"/>
        <v>3</v>
      </c>
      <c r="AC535" s="2">
        <f t="shared" si="65"/>
        <v>1072469</v>
      </c>
      <c r="AD535" s="5">
        <f t="shared" si="66"/>
        <v>324816</v>
      </c>
      <c r="AE535" s="5">
        <f t="shared" si="67"/>
        <v>1397285</v>
      </c>
      <c r="AG535" s="2">
        <f t="shared" si="68"/>
        <v>6</v>
      </c>
      <c r="AH535" s="2">
        <f t="shared" si="69"/>
        <v>2025</v>
      </c>
      <c r="AJ535" s="5">
        <f t="shared" si="70"/>
        <v>83007</v>
      </c>
      <c r="AK535" s="2">
        <f t="shared" si="71"/>
        <v>21</v>
      </c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BC535" s="5"/>
      <c r="BD535" s="5"/>
      <c r="BE535" s="5"/>
      <c r="BJ535" s="5"/>
    </row>
    <row r="536" spans="1:62" ht="15.75" x14ac:dyDescent="0.25">
      <c r="A536" s="18">
        <v>45819</v>
      </c>
      <c r="B536" s="12">
        <v>40375</v>
      </c>
      <c r="C536" s="12">
        <v>35948</v>
      </c>
      <c r="D536" s="12">
        <v>34148</v>
      </c>
      <c r="E536" s="12">
        <v>34489</v>
      </c>
      <c r="F536" s="12">
        <v>36621</v>
      </c>
      <c r="G536" s="12">
        <v>42354</v>
      </c>
      <c r="H536" s="12">
        <v>51548</v>
      </c>
      <c r="I536" s="12">
        <v>65445</v>
      </c>
      <c r="J536" s="12">
        <v>64351</v>
      </c>
      <c r="K536" s="12">
        <v>69622</v>
      </c>
      <c r="L536" s="12">
        <v>64128</v>
      </c>
      <c r="M536" s="12">
        <v>61769</v>
      </c>
      <c r="N536" s="12">
        <v>63589</v>
      </c>
      <c r="O536" s="12">
        <v>57634</v>
      </c>
      <c r="P536" s="12">
        <v>55155</v>
      </c>
      <c r="Q536" s="12">
        <v>61150</v>
      </c>
      <c r="R536" s="12">
        <v>66177</v>
      </c>
      <c r="S536" s="12">
        <v>70866</v>
      </c>
      <c r="T536" s="12">
        <v>75968</v>
      </c>
      <c r="U536" s="12">
        <v>79816</v>
      </c>
      <c r="V536" s="12">
        <v>82725</v>
      </c>
      <c r="W536" s="12">
        <v>73071</v>
      </c>
      <c r="X536" s="12">
        <v>57358</v>
      </c>
      <c r="Y536" s="12">
        <v>48228</v>
      </c>
      <c r="AA536" s="2">
        <f>IFERROR(INDEX('Holiday Schedule'!$D$3:$D$24,MATCH(A536,'Holiday Schedule'!$C$3:$C$24,0)),0)</f>
        <v>0</v>
      </c>
      <c r="AB536" s="2">
        <f t="shared" si="64"/>
        <v>4</v>
      </c>
      <c r="AC536" s="2">
        <f t="shared" si="65"/>
        <v>1068824</v>
      </c>
      <c r="AD536" s="5">
        <f t="shared" si="66"/>
        <v>323711</v>
      </c>
      <c r="AE536" s="5">
        <f t="shared" si="67"/>
        <v>1392535</v>
      </c>
      <c r="AG536" s="2">
        <f t="shared" si="68"/>
        <v>6</v>
      </c>
      <c r="AH536" s="2">
        <f t="shared" si="69"/>
        <v>2025</v>
      </c>
      <c r="AJ536" s="5">
        <f t="shared" si="70"/>
        <v>82725</v>
      </c>
      <c r="AK536" s="2">
        <f t="shared" si="71"/>
        <v>21</v>
      </c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BC536" s="5"/>
      <c r="BD536" s="5"/>
      <c r="BE536" s="5"/>
      <c r="BJ536" s="5"/>
    </row>
    <row r="537" spans="1:62" ht="15.75" x14ac:dyDescent="0.25">
      <c r="A537" s="18">
        <v>45820</v>
      </c>
      <c r="B537" s="12">
        <v>40327</v>
      </c>
      <c r="C537" s="12">
        <v>35905</v>
      </c>
      <c r="D537" s="12">
        <v>34107</v>
      </c>
      <c r="E537" s="12">
        <v>34448</v>
      </c>
      <c r="F537" s="12">
        <v>36577</v>
      </c>
      <c r="G537" s="12">
        <v>42303</v>
      </c>
      <c r="H537" s="12">
        <v>51487</v>
      </c>
      <c r="I537" s="12">
        <v>65367</v>
      </c>
      <c r="J537" s="12">
        <v>64274</v>
      </c>
      <c r="K537" s="12">
        <v>69538</v>
      </c>
      <c r="L537" s="12">
        <v>64051</v>
      </c>
      <c r="M537" s="12">
        <v>61695</v>
      </c>
      <c r="N537" s="12">
        <v>63513</v>
      </c>
      <c r="O537" s="12">
        <v>57565</v>
      </c>
      <c r="P537" s="12">
        <v>55089</v>
      </c>
      <c r="Q537" s="12">
        <v>61077</v>
      </c>
      <c r="R537" s="12">
        <v>66098</v>
      </c>
      <c r="S537" s="12">
        <v>70781</v>
      </c>
      <c r="T537" s="12">
        <v>75877</v>
      </c>
      <c r="U537" s="12">
        <v>79720</v>
      </c>
      <c r="V537" s="12">
        <v>82626</v>
      </c>
      <c r="W537" s="12">
        <v>72983</v>
      </c>
      <c r="X537" s="12">
        <v>57289</v>
      </c>
      <c r="Y537" s="12">
        <v>48170</v>
      </c>
      <c r="AA537" s="2">
        <f>IFERROR(INDEX('Holiday Schedule'!$D$3:$D$24,MATCH(A537,'Holiday Schedule'!$C$3:$C$24,0)),0)</f>
        <v>0</v>
      </c>
      <c r="AB537" s="2">
        <f t="shared" si="64"/>
        <v>5</v>
      </c>
      <c r="AC537" s="2">
        <f t="shared" si="65"/>
        <v>1067543</v>
      </c>
      <c r="AD537" s="5">
        <f t="shared" si="66"/>
        <v>323324</v>
      </c>
      <c r="AE537" s="5">
        <f t="shared" si="67"/>
        <v>1390867</v>
      </c>
      <c r="AG537" s="2">
        <f t="shared" si="68"/>
        <v>6</v>
      </c>
      <c r="AH537" s="2">
        <f t="shared" si="69"/>
        <v>2025</v>
      </c>
      <c r="AJ537" s="5">
        <f t="shared" si="70"/>
        <v>82626</v>
      </c>
      <c r="AK537" s="2">
        <f t="shared" si="71"/>
        <v>21</v>
      </c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BC537" s="5"/>
      <c r="BD537" s="5"/>
      <c r="BE537" s="5"/>
      <c r="BJ537" s="5"/>
    </row>
    <row r="538" spans="1:62" ht="15.75" x14ac:dyDescent="0.25">
      <c r="A538" s="18">
        <v>45821</v>
      </c>
      <c r="B538" s="12">
        <v>40293</v>
      </c>
      <c r="C538" s="12">
        <v>35874</v>
      </c>
      <c r="D538" s="12">
        <v>34079</v>
      </c>
      <c r="E538" s="12">
        <v>34419</v>
      </c>
      <c r="F538" s="12">
        <v>36546</v>
      </c>
      <c r="G538" s="12">
        <v>42267</v>
      </c>
      <c r="H538" s="12">
        <v>51443</v>
      </c>
      <c r="I538" s="12">
        <v>65311</v>
      </c>
      <c r="J538" s="12">
        <v>64220</v>
      </c>
      <c r="K538" s="12">
        <v>69480</v>
      </c>
      <c r="L538" s="12">
        <v>63997</v>
      </c>
      <c r="M538" s="12">
        <v>61643</v>
      </c>
      <c r="N538" s="12">
        <v>63460</v>
      </c>
      <c r="O538" s="12">
        <v>57517</v>
      </c>
      <c r="P538" s="12">
        <v>55043</v>
      </c>
      <c r="Q538" s="12">
        <v>61025</v>
      </c>
      <c r="R538" s="12">
        <v>66042</v>
      </c>
      <c r="S538" s="12">
        <v>70722</v>
      </c>
      <c r="T538" s="12">
        <v>75813</v>
      </c>
      <c r="U538" s="12">
        <v>79653</v>
      </c>
      <c r="V538" s="12">
        <v>82556</v>
      </c>
      <c r="W538" s="12">
        <v>72922</v>
      </c>
      <c r="X538" s="12">
        <v>57241</v>
      </c>
      <c r="Y538" s="12">
        <v>48129</v>
      </c>
      <c r="AA538" s="2">
        <f>IFERROR(INDEX('Holiday Schedule'!$D$3:$D$24,MATCH(A538,'Holiday Schedule'!$C$3:$C$24,0)),0)</f>
        <v>0</v>
      </c>
      <c r="AB538" s="2">
        <f t="shared" si="64"/>
        <v>6</v>
      </c>
      <c r="AC538" s="2">
        <f t="shared" si="65"/>
        <v>1066645</v>
      </c>
      <c r="AD538" s="5">
        <f t="shared" si="66"/>
        <v>323050</v>
      </c>
      <c r="AE538" s="5">
        <f t="shared" si="67"/>
        <v>1389695</v>
      </c>
      <c r="AG538" s="2">
        <f t="shared" si="68"/>
        <v>6</v>
      </c>
      <c r="AH538" s="2">
        <f t="shared" si="69"/>
        <v>2025</v>
      </c>
      <c r="AJ538" s="5">
        <f t="shared" si="70"/>
        <v>82556</v>
      </c>
      <c r="AK538" s="2">
        <f t="shared" si="71"/>
        <v>21</v>
      </c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BC538" s="5"/>
      <c r="BD538" s="5"/>
      <c r="BE538" s="5"/>
      <c r="BJ538" s="5"/>
    </row>
    <row r="539" spans="1:62" ht="15.75" x14ac:dyDescent="0.25">
      <c r="A539" s="18">
        <v>45822</v>
      </c>
      <c r="B539" s="12">
        <v>40794</v>
      </c>
      <c r="C539" s="12">
        <v>36247</v>
      </c>
      <c r="D539" s="12">
        <v>34783</v>
      </c>
      <c r="E539" s="12">
        <v>34113</v>
      </c>
      <c r="F539" s="12">
        <v>35642</v>
      </c>
      <c r="G539" s="12">
        <v>40782</v>
      </c>
      <c r="H539" s="12">
        <v>48540</v>
      </c>
      <c r="I539" s="12">
        <v>60771</v>
      </c>
      <c r="J539" s="12">
        <v>65852</v>
      </c>
      <c r="K539" s="12">
        <v>75928</v>
      </c>
      <c r="L539" s="12">
        <v>70240</v>
      </c>
      <c r="M539" s="12">
        <v>66605</v>
      </c>
      <c r="N539" s="12">
        <v>65706</v>
      </c>
      <c r="O539" s="12">
        <v>60784</v>
      </c>
      <c r="P539" s="12">
        <v>60127</v>
      </c>
      <c r="Q539" s="12">
        <v>61597</v>
      </c>
      <c r="R539" s="12">
        <v>65097</v>
      </c>
      <c r="S539" s="12">
        <v>70677</v>
      </c>
      <c r="T539" s="12">
        <v>75624</v>
      </c>
      <c r="U539" s="12">
        <v>80265</v>
      </c>
      <c r="V539" s="12">
        <v>80066</v>
      </c>
      <c r="W539" s="12">
        <v>72428</v>
      </c>
      <c r="X539" s="12">
        <v>58078</v>
      </c>
      <c r="Y539" s="12">
        <v>48593</v>
      </c>
      <c r="AA539" s="2">
        <f>IFERROR(INDEX('Holiday Schedule'!$D$3:$D$24,MATCH(A539,'Holiday Schedule'!$C$3:$C$24,0)),0)</f>
        <v>0</v>
      </c>
      <c r="AB539" s="2">
        <f t="shared" si="64"/>
        <v>7</v>
      </c>
      <c r="AC539" s="2">
        <f t="shared" si="65"/>
        <v>0</v>
      </c>
      <c r="AD539" s="5">
        <f t="shared" si="66"/>
        <v>1409339</v>
      </c>
      <c r="AE539" s="5">
        <f t="shared" si="67"/>
        <v>1409339</v>
      </c>
      <c r="AG539" s="2">
        <f t="shared" si="68"/>
        <v>6</v>
      </c>
      <c r="AH539" s="2">
        <f t="shared" si="69"/>
        <v>2025</v>
      </c>
      <c r="AJ539" s="5">
        <f t="shared" si="70"/>
        <v>80265</v>
      </c>
      <c r="AK539" s="2">
        <f t="shared" si="71"/>
        <v>20</v>
      </c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BC539" s="5"/>
      <c r="BD539" s="5"/>
      <c r="BE539" s="5"/>
      <c r="BJ539" s="5"/>
    </row>
    <row r="540" spans="1:62" ht="15.75" x14ac:dyDescent="0.25">
      <c r="A540" s="18">
        <v>45823</v>
      </c>
      <c r="B540" s="12">
        <v>40792</v>
      </c>
      <c r="C540" s="12">
        <v>36246</v>
      </c>
      <c r="D540" s="12">
        <v>34782</v>
      </c>
      <c r="E540" s="12">
        <v>34112</v>
      </c>
      <c r="F540" s="12">
        <v>35641</v>
      </c>
      <c r="G540" s="12">
        <v>40780</v>
      </c>
      <c r="H540" s="12">
        <v>48538</v>
      </c>
      <c r="I540" s="12">
        <v>60769</v>
      </c>
      <c r="J540" s="12">
        <v>65849</v>
      </c>
      <c r="K540" s="12">
        <v>75925</v>
      </c>
      <c r="L540" s="12">
        <v>70238</v>
      </c>
      <c r="M540" s="12">
        <v>66602</v>
      </c>
      <c r="N540" s="12">
        <v>65704</v>
      </c>
      <c r="O540" s="12">
        <v>60781</v>
      </c>
      <c r="P540" s="12">
        <v>60124</v>
      </c>
      <c r="Q540" s="12">
        <v>61595</v>
      </c>
      <c r="R540" s="12">
        <v>65094</v>
      </c>
      <c r="S540" s="12">
        <v>70674</v>
      </c>
      <c r="T540" s="12">
        <v>75621</v>
      </c>
      <c r="U540" s="12">
        <v>80262</v>
      </c>
      <c r="V540" s="12">
        <v>80063</v>
      </c>
      <c r="W540" s="12">
        <v>72426</v>
      </c>
      <c r="X540" s="12">
        <v>58076</v>
      </c>
      <c r="Y540" s="12">
        <v>48591</v>
      </c>
      <c r="AA540" s="2">
        <f>IFERROR(INDEX('Holiday Schedule'!$D$3:$D$24,MATCH(A540,'Holiday Schedule'!$C$3:$C$24,0)),0)</f>
        <v>0</v>
      </c>
      <c r="AB540" s="2">
        <f t="shared" si="64"/>
        <v>1</v>
      </c>
      <c r="AC540" s="2">
        <f t="shared" si="65"/>
        <v>0</v>
      </c>
      <c r="AD540" s="5">
        <f t="shared" si="66"/>
        <v>1409285</v>
      </c>
      <c r="AE540" s="5">
        <f t="shared" si="67"/>
        <v>1409285</v>
      </c>
      <c r="AG540" s="2">
        <f t="shared" si="68"/>
        <v>6</v>
      </c>
      <c r="AH540" s="2">
        <f t="shared" si="69"/>
        <v>2025</v>
      </c>
      <c r="AJ540" s="5">
        <f t="shared" si="70"/>
        <v>80262</v>
      </c>
      <c r="AK540" s="2">
        <f t="shared" si="71"/>
        <v>20</v>
      </c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BC540" s="5"/>
      <c r="BD540" s="5"/>
      <c r="BE540" s="5"/>
      <c r="BJ540" s="5"/>
    </row>
    <row r="541" spans="1:62" ht="15.75" x14ac:dyDescent="0.25">
      <c r="A541" s="18">
        <v>45824</v>
      </c>
      <c r="B541" s="12">
        <v>40245</v>
      </c>
      <c r="C541" s="12">
        <v>35832</v>
      </c>
      <c r="D541" s="12">
        <v>34038</v>
      </c>
      <c r="E541" s="12">
        <v>34378</v>
      </c>
      <c r="F541" s="12">
        <v>36503</v>
      </c>
      <c r="G541" s="12">
        <v>42218</v>
      </c>
      <c r="H541" s="12">
        <v>51382</v>
      </c>
      <c r="I541" s="12">
        <v>65234</v>
      </c>
      <c r="J541" s="12">
        <v>64144</v>
      </c>
      <c r="K541" s="12">
        <v>69398</v>
      </c>
      <c r="L541" s="12">
        <v>63921</v>
      </c>
      <c r="M541" s="12">
        <v>61570</v>
      </c>
      <c r="N541" s="12">
        <v>63385</v>
      </c>
      <c r="O541" s="12">
        <v>57449</v>
      </c>
      <c r="P541" s="12">
        <v>54978</v>
      </c>
      <c r="Q541" s="12">
        <v>60953</v>
      </c>
      <c r="R541" s="12">
        <v>65964</v>
      </c>
      <c r="S541" s="12">
        <v>70638</v>
      </c>
      <c r="T541" s="12">
        <v>75724</v>
      </c>
      <c r="U541" s="12">
        <v>79559</v>
      </c>
      <c r="V541" s="12">
        <v>82458</v>
      </c>
      <c r="W541" s="12">
        <v>72836</v>
      </c>
      <c r="X541" s="12">
        <v>57173</v>
      </c>
      <c r="Y541" s="12">
        <v>48072</v>
      </c>
      <c r="AA541" s="2">
        <f>IFERROR(INDEX('Holiday Schedule'!$D$3:$D$24,MATCH(A541,'Holiday Schedule'!$C$3:$C$24,0)),0)</f>
        <v>0</v>
      </c>
      <c r="AB541" s="2">
        <f t="shared" si="64"/>
        <v>2</v>
      </c>
      <c r="AC541" s="2">
        <f t="shared" si="65"/>
        <v>1065384</v>
      </c>
      <c r="AD541" s="5">
        <f t="shared" si="66"/>
        <v>322668</v>
      </c>
      <c r="AE541" s="5">
        <f t="shared" si="67"/>
        <v>1388052</v>
      </c>
      <c r="AG541" s="2">
        <f t="shared" si="68"/>
        <v>6</v>
      </c>
      <c r="AH541" s="2">
        <f t="shared" si="69"/>
        <v>2025</v>
      </c>
      <c r="AJ541" s="5">
        <f t="shared" si="70"/>
        <v>82458</v>
      </c>
      <c r="AK541" s="2">
        <f t="shared" si="71"/>
        <v>21</v>
      </c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BC541" s="5"/>
      <c r="BD541" s="5"/>
      <c r="BE541" s="5"/>
      <c r="BJ541" s="5"/>
    </row>
    <row r="542" spans="1:62" ht="15.75" x14ac:dyDescent="0.25">
      <c r="A542" s="18">
        <v>45825</v>
      </c>
      <c r="B542" s="12">
        <v>40204</v>
      </c>
      <c r="C542" s="12">
        <v>35796</v>
      </c>
      <c r="D542" s="12">
        <v>34004</v>
      </c>
      <c r="E542" s="12">
        <v>34344</v>
      </c>
      <c r="F542" s="12">
        <v>36466</v>
      </c>
      <c r="G542" s="12">
        <v>42175</v>
      </c>
      <c r="H542" s="12">
        <v>51330</v>
      </c>
      <c r="I542" s="12">
        <v>65168</v>
      </c>
      <c r="J542" s="12">
        <v>64079</v>
      </c>
      <c r="K542" s="12">
        <v>69327</v>
      </c>
      <c r="L542" s="12">
        <v>63856</v>
      </c>
      <c r="M542" s="12">
        <v>61508</v>
      </c>
      <c r="N542" s="12">
        <v>63320</v>
      </c>
      <c r="O542" s="12">
        <v>57391</v>
      </c>
      <c r="P542" s="12">
        <v>54922</v>
      </c>
      <c r="Q542" s="12">
        <v>60892</v>
      </c>
      <c r="R542" s="12">
        <v>65898</v>
      </c>
      <c r="S542" s="12">
        <v>70567</v>
      </c>
      <c r="T542" s="12">
        <v>75647</v>
      </c>
      <c r="U542" s="12">
        <v>79478</v>
      </c>
      <c r="V542" s="12">
        <v>82375</v>
      </c>
      <c r="W542" s="12">
        <v>72762</v>
      </c>
      <c r="X542" s="12">
        <v>57115</v>
      </c>
      <c r="Y542" s="12">
        <v>48024</v>
      </c>
      <c r="AA542" s="2">
        <f>IFERROR(INDEX('Holiday Schedule'!$D$3:$D$24,MATCH(A542,'Holiday Schedule'!$C$3:$C$24,0)),0)</f>
        <v>0</v>
      </c>
      <c r="AB542" s="2">
        <f t="shared" si="64"/>
        <v>3</v>
      </c>
      <c r="AC542" s="2">
        <f t="shared" si="65"/>
        <v>1064305</v>
      </c>
      <c r="AD542" s="5">
        <f t="shared" si="66"/>
        <v>322343</v>
      </c>
      <c r="AE542" s="5">
        <f t="shared" si="67"/>
        <v>1386648</v>
      </c>
      <c r="AG542" s="2">
        <f t="shared" si="68"/>
        <v>6</v>
      </c>
      <c r="AH542" s="2">
        <f t="shared" si="69"/>
        <v>2025</v>
      </c>
      <c r="AJ542" s="5">
        <f t="shared" si="70"/>
        <v>82375</v>
      </c>
      <c r="AK542" s="2">
        <f t="shared" si="71"/>
        <v>21</v>
      </c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BC542" s="5"/>
      <c r="BD542" s="5"/>
      <c r="BE542" s="5"/>
      <c r="BJ542" s="5"/>
    </row>
    <row r="543" spans="1:62" ht="15.75" x14ac:dyDescent="0.25">
      <c r="A543" s="18">
        <v>45826</v>
      </c>
      <c r="B543" s="12">
        <v>40178</v>
      </c>
      <c r="C543" s="12">
        <v>35773</v>
      </c>
      <c r="D543" s="12">
        <v>33982</v>
      </c>
      <c r="E543" s="12">
        <v>34321</v>
      </c>
      <c r="F543" s="12">
        <v>36443</v>
      </c>
      <c r="G543" s="12">
        <v>42147</v>
      </c>
      <c r="H543" s="12">
        <v>51297</v>
      </c>
      <c r="I543" s="12">
        <v>65126</v>
      </c>
      <c r="J543" s="12">
        <v>64037</v>
      </c>
      <c r="K543" s="12">
        <v>69282</v>
      </c>
      <c r="L543" s="12">
        <v>63815</v>
      </c>
      <c r="M543" s="12">
        <v>61468</v>
      </c>
      <c r="N543" s="12">
        <v>63279</v>
      </c>
      <c r="O543" s="12">
        <v>57353</v>
      </c>
      <c r="P543" s="12">
        <v>54886</v>
      </c>
      <c r="Q543" s="12">
        <v>60852</v>
      </c>
      <c r="R543" s="12">
        <v>65855</v>
      </c>
      <c r="S543" s="12">
        <v>70521</v>
      </c>
      <c r="T543" s="12">
        <v>75598</v>
      </c>
      <c r="U543" s="12">
        <v>79427</v>
      </c>
      <c r="V543" s="12">
        <v>82321</v>
      </c>
      <c r="W543" s="12">
        <v>72715</v>
      </c>
      <c r="X543" s="12">
        <v>57078</v>
      </c>
      <c r="Y543" s="12">
        <v>47992</v>
      </c>
      <c r="AA543" s="2">
        <f>IFERROR(INDEX('Holiday Schedule'!$D$3:$D$24,MATCH(A543,'Holiday Schedule'!$C$3:$C$24,0)),0)</f>
        <v>0</v>
      </c>
      <c r="AB543" s="2">
        <f t="shared" si="64"/>
        <v>4</v>
      </c>
      <c r="AC543" s="2">
        <f t="shared" si="65"/>
        <v>1063613</v>
      </c>
      <c r="AD543" s="5">
        <f t="shared" si="66"/>
        <v>322133</v>
      </c>
      <c r="AE543" s="5">
        <f t="shared" si="67"/>
        <v>1385746</v>
      </c>
      <c r="AG543" s="2">
        <f t="shared" si="68"/>
        <v>6</v>
      </c>
      <c r="AH543" s="2">
        <f t="shared" si="69"/>
        <v>2025</v>
      </c>
      <c r="AJ543" s="5">
        <f t="shared" si="70"/>
        <v>82321</v>
      </c>
      <c r="AK543" s="2">
        <f t="shared" si="71"/>
        <v>21</v>
      </c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BC543" s="5"/>
      <c r="BD543" s="5"/>
      <c r="BE543" s="5"/>
      <c r="BJ543" s="5"/>
    </row>
    <row r="544" spans="1:62" ht="15.75" x14ac:dyDescent="0.25">
      <c r="A544" s="18">
        <v>45827</v>
      </c>
      <c r="B544" s="12">
        <v>40226</v>
      </c>
      <c r="C544" s="12">
        <v>35815</v>
      </c>
      <c r="D544" s="12">
        <v>34022</v>
      </c>
      <c r="E544" s="12">
        <v>34362</v>
      </c>
      <c r="F544" s="12">
        <v>36486</v>
      </c>
      <c r="G544" s="12">
        <v>42198</v>
      </c>
      <c r="H544" s="12">
        <v>51358</v>
      </c>
      <c r="I544" s="12">
        <v>65203</v>
      </c>
      <c r="J544" s="12">
        <v>64114</v>
      </c>
      <c r="K544" s="12">
        <v>69365</v>
      </c>
      <c r="L544" s="12">
        <v>63891</v>
      </c>
      <c r="M544" s="12">
        <v>61541</v>
      </c>
      <c r="N544" s="12">
        <v>63355</v>
      </c>
      <c r="O544" s="12">
        <v>57422</v>
      </c>
      <c r="P544" s="12">
        <v>54952</v>
      </c>
      <c r="Q544" s="12">
        <v>60924</v>
      </c>
      <c r="R544" s="12">
        <v>65933</v>
      </c>
      <c r="S544" s="12">
        <v>70605</v>
      </c>
      <c r="T544" s="12">
        <v>75688</v>
      </c>
      <c r="U544" s="12">
        <v>79521</v>
      </c>
      <c r="V544" s="12">
        <v>82420</v>
      </c>
      <c r="W544" s="12">
        <v>72801</v>
      </c>
      <c r="X544" s="12">
        <v>57146</v>
      </c>
      <c r="Y544" s="12">
        <v>48050</v>
      </c>
      <c r="AA544" s="2">
        <f>IFERROR(INDEX('Holiday Schedule'!$D$3:$D$24,MATCH(A544,'Holiday Schedule'!$C$3:$C$24,0)),0)</f>
        <v>0</v>
      </c>
      <c r="AB544" s="2">
        <f t="shared" si="64"/>
        <v>5</v>
      </c>
      <c r="AC544" s="2">
        <f t="shared" si="65"/>
        <v>1064881</v>
      </c>
      <c r="AD544" s="5">
        <f t="shared" si="66"/>
        <v>322517</v>
      </c>
      <c r="AE544" s="5">
        <f t="shared" si="67"/>
        <v>1387398</v>
      </c>
      <c r="AG544" s="2">
        <f t="shared" si="68"/>
        <v>6</v>
      </c>
      <c r="AH544" s="2">
        <f t="shared" si="69"/>
        <v>2025</v>
      </c>
      <c r="AJ544" s="5">
        <f t="shared" si="70"/>
        <v>82420</v>
      </c>
      <c r="AK544" s="2">
        <f t="shared" si="71"/>
        <v>21</v>
      </c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BC544" s="5"/>
      <c r="BD544" s="5"/>
      <c r="BE544" s="5"/>
      <c r="BJ544" s="5"/>
    </row>
    <row r="545" spans="1:62" ht="15.75" x14ac:dyDescent="0.25">
      <c r="A545" s="18">
        <v>45828</v>
      </c>
      <c r="B545" s="12">
        <v>40242</v>
      </c>
      <c r="C545" s="12">
        <v>35829</v>
      </c>
      <c r="D545" s="12">
        <v>34036</v>
      </c>
      <c r="E545" s="12">
        <v>34376</v>
      </c>
      <c r="F545" s="12">
        <v>36501</v>
      </c>
      <c r="G545" s="12">
        <v>42214</v>
      </c>
      <c r="H545" s="12">
        <v>51379</v>
      </c>
      <c r="I545" s="12">
        <v>65229</v>
      </c>
      <c r="J545" s="12">
        <v>64139</v>
      </c>
      <c r="K545" s="12">
        <v>69392</v>
      </c>
      <c r="L545" s="12">
        <v>63916</v>
      </c>
      <c r="M545" s="12">
        <v>61566</v>
      </c>
      <c r="N545" s="12">
        <v>63380</v>
      </c>
      <c r="O545" s="12">
        <v>57444</v>
      </c>
      <c r="P545" s="12">
        <v>54973</v>
      </c>
      <c r="Q545" s="12">
        <v>60949</v>
      </c>
      <c r="R545" s="12">
        <v>65959</v>
      </c>
      <c r="S545" s="12">
        <v>70633</v>
      </c>
      <c r="T545" s="12">
        <v>75718</v>
      </c>
      <c r="U545" s="12">
        <v>79553</v>
      </c>
      <c r="V545" s="12">
        <v>82452</v>
      </c>
      <c r="W545" s="12">
        <v>72830</v>
      </c>
      <c r="X545" s="12">
        <v>57169</v>
      </c>
      <c r="Y545" s="12">
        <v>48069</v>
      </c>
      <c r="AA545" s="2">
        <f>IFERROR(INDEX('Holiday Schedule'!$D$3:$D$24,MATCH(A545,'Holiday Schedule'!$C$3:$C$24,0)),0)</f>
        <v>0</v>
      </c>
      <c r="AB545" s="2">
        <f t="shared" si="64"/>
        <v>6</v>
      </c>
      <c r="AC545" s="2">
        <f t="shared" si="65"/>
        <v>1065302</v>
      </c>
      <c r="AD545" s="5">
        <f t="shared" si="66"/>
        <v>322646</v>
      </c>
      <c r="AE545" s="5">
        <f t="shared" si="67"/>
        <v>1387948</v>
      </c>
      <c r="AG545" s="2">
        <f t="shared" si="68"/>
        <v>6</v>
      </c>
      <c r="AH545" s="2">
        <f t="shared" si="69"/>
        <v>2025</v>
      </c>
      <c r="AJ545" s="5">
        <f t="shared" si="70"/>
        <v>82452</v>
      </c>
      <c r="AK545" s="2">
        <f t="shared" si="71"/>
        <v>21</v>
      </c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BC545" s="5"/>
      <c r="BD545" s="5"/>
      <c r="BE545" s="5"/>
      <c r="BJ545" s="5"/>
    </row>
    <row r="546" spans="1:62" ht="15.75" x14ac:dyDescent="0.25">
      <c r="A546" s="18">
        <v>45829</v>
      </c>
      <c r="B546" s="12">
        <v>40742</v>
      </c>
      <c r="C546" s="12">
        <v>36201</v>
      </c>
      <c r="D546" s="12">
        <v>34738</v>
      </c>
      <c r="E546" s="12">
        <v>34070</v>
      </c>
      <c r="F546" s="12">
        <v>35597</v>
      </c>
      <c r="G546" s="12">
        <v>40729</v>
      </c>
      <c r="H546" s="12">
        <v>48478</v>
      </c>
      <c r="I546" s="12">
        <v>60693</v>
      </c>
      <c r="J546" s="12">
        <v>65767</v>
      </c>
      <c r="K546" s="12">
        <v>75831</v>
      </c>
      <c r="L546" s="12">
        <v>70150</v>
      </c>
      <c r="M546" s="12">
        <v>66519</v>
      </c>
      <c r="N546" s="12">
        <v>65622</v>
      </c>
      <c r="O546" s="12">
        <v>60706</v>
      </c>
      <c r="P546" s="12">
        <v>60049</v>
      </c>
      <c r="Q546" s="12">
        <v>61518</v>
      </c>
      <c r="R546" s="12">
        <v>65013</v>
      </c>
      <c r="S546" s="12">
        <v>70586</v>
      </c>
      <c r="T546" s="12">
        <v>75527</v>
      </c>
      <c r="U546" s="12">
        <v>80162</v>
      </c>
      <c r="V546" s="12">
        <v>79963</v>
      </c>
      <c r="W546" s="12">
        <v>72335</v>
      </c>
      <c r="X546" s="12">
        <v>58004</v>
      </c>
      <c r="Y546" s="12">
        <v>48531</v>
      </c>
      <c r="AA546" s="2">
        <f>IFERROR(INDEX('Holiday Schedule'!$D$3:$D$24,MATCH(A546,'Holiday Schedule'!$C$3:$C$24,0)),0)</f>
        <v>0</v>
      </c>
      <c r="AB546" s="2">
        <f t="shared" si="64"/>
        <v>7</v>
      </c>
      <c r="AC546" s="2">
        <f t="shared" si="65"/>
        <v>0</v>
      </c>
      <c r="AD546" s="5">
        <f t="shared" si="66"/>
        <v>1407531</v>
      </c>
      <c r="AE546" s="5">
        <f t="shared" si="67"/>
        <v>1407531</v>
      </c>
      <c r="AG546" s="2">
        <f t="shared" si="68"/>
        <v>6</v>
      </c>
      <c r="AH546" s="2">
        <f t="shared" si="69"/>
        <v>2025</v>
      </c>
      <c r="AJ546" s="5">
        <f t="shared" si="70"/>
        <v>80162</v>
      </c>
      <c r="AK546" s="2">
        <f t="shared" si="71"/>
        <v>20</v>
      </c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BC546" s="5"/>
      <c r="BD546" s="5"/>
      <c r="BE546" s="5"/>
      <c r="BJ546" s="5"/>
    </row>
    <row r="547" spans="1:62" ht="15.75" x14ac:dyDescent="0.25">
      <c r="A547" s="18">
        <v>45830</v>
      </c>
      <c r="B547" s="12">
        <v>40742</v>
      </c>
      <c r="C547" s="12">
        <v>36201</v>
      </c>
      <c r="D547" s="12">
        <v>34738</v>
      </c>
      <c r="E547" s="12">
        <v>34070</v>
      </c>
      <c r="F547" s="12">
        <v>35597</v>
      </c>
      <c r="G547" s="12">
        <v>40729</v>
      </c>
      <c r="H547" s="12">
        <v>48478</v>
      </c>
      <c r="I547" s="12">
        <v>60693</v>
      </c>
      <c r="J547" s="12">
        <v>65767</v>
      </c>
      <c r="K547" s="12">
        <v>75831</v>
      </c>
      <c r="L547" s="12">
        <v>70150</v>
      </c>
      <c r="M547" s="12">
        <v>66519</v>
      </c>
      <c r="N547" s="12">
        <v>65622</v>
      </c>
      <c r="O547" s="12">
        <v>60706</v>
      </c>
      <c r="P547" s="12">
        <v>60049</v>
      </c>
      <c r="Q547" s="12">
        <v>61518</v>
      </c>
      <c r="R547" s="12">
        <v>65013</v>
      </c>
      <c r="S547" s="12">
        <v>70586</v>
      </c>
      <c r="T547" s="12">
        <v>75527</v>
      </c>
      <c r="U547" s="12">
        <v>80162</v>
      </c>
      <c r="V547" s="12">
        <v>79963</v>
      </c>
      <c r="W547" s="12">
        <v>72335</v>
      </c>
      <c r="X547" s="12">
        <v>58004</v>
      </c>
      <c r="Y547" s="12">
        <v>48531</v>
      </c>
      <c r="AA547" s="2">
        <f>IFERROR(INDEX('Holiday Schedule'!$D$3:$D$24,MATCH(A547,'Holiday Schedule'!$C$3:$C$24,0)),0)</f>
        <v>0</v>
      </c>
      <c r="AB547" s="2">
        <f t="shared" si="64"/>
        <v>1</v>
      </c>
      <c r="AC547" s="2">
        <f t="shared" si="65"/>
        <v>0</v>
      </c>
      <c r="AD547" s="5">
        <f t="shared" si="66"/>
        <v>1407531</v>
      </c>
      <c r="AE547" s="5">
        <f t="shared" si="67"/>
        <v>1407531</v>
      </c>
      <c r="AG547" s="2">
        <f t="shared" si="68"/>
        <v>6</v>
      </c>
      <c r="AH547" s="2">
        <f t="shared" si="69"/>
        <v>2025</v>
      </c>
      <c r="AJ547" s="5">
        <f t="shared" si="70"/>
        <v>80162</v>
      </c>
      <c r="AK547" s="2">
        <f t="shared" si="71"/>
        <v>20</v>
      </c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BC547" s="5"/>
      <c r="BD547" s="5"/>
      <c r="BE547" s="5"/>
      <c r="BJ547" s="5"/>
    </row>
    <row r="548" spans="1:62" ht="15.75" x14ac:dyDescent="0.25">
      <c r="A548" s="18">
        <v>45831</v>
      </c>
      <c r="B548" s="12">
        <v>39940</v>
      </c>
      <c r="C548" s="12">
        <v>35561</v>
      </c>
      <c r="D548" s="12">
        <v>33781</v>
      </c>
      <c r="E548" s="12">
        <v>34118</v>
      </c>
      <c r="F548" s="12">
        <v>36227</v>
      </c>
      <c r="G548" s="12">
        <v>41898</v>
      </c>
      <c r="H548" s="12">
        <v>50993</v>
      </c>
      <c r="I548" s="12">
        <v>64740</v>
      </c>
      <c r="J548" s="12">
        <v>63658</v>
      </c>
      <c r="K548" s="12">
        <v>68872</v>
      </c>
      <c r="L548" s="12">
        <v>63437</v>
      </c>
      <c r="M548" s="12">
        <v>61104</v>
      </c>
      <c r="N548" s="12">
        <v>62904</v>
      </c>
      <c r="O548" s="12">
        <v>57014</v>
      </c>
      <c r="P548" s="12">
        <v>54561</v>
      </c>
      <c r="Q548" s="12">
        <v>60492</v>
      </c>
      <c r="R548" s="12">
        <v>65465</v>
      </c>
      <c r="S548" s="12">
        <v>70103</v>
      </c>
      <c r="T548" s="12">
        <v>75150</v>
      </c>
      <c r="U548" s="12">
        <v>78956</v>
      </c>
      <c r="V548" s="12">
        <v>81834</v>
      </c>
      <c r="W548" s="12">
        <v>72284</v>
      </c>
      <c r="X548" s="12">
        <v>56740</v>
      </c>
      <c r="Y548" s="12">
        <v>47708</v>
      </c>
      <c r="AA548" s="2">
        <f>IFERROR(INDEX('Holiday Schedule'!$D$3:$D$24,MATCH(A548,'Holiday Schedule'!$C$3:$C$24,0)),0)</f>
        <v>0</v>
      </c>
      <c r="AB548" s="2">
        <f t="shared" si="64"/>
        <v>2</v>
      </c>
      <c r="AC548" s="2">
        <f t="shared" si="65"/>
        <v>1057314</v>
      </c>
      <c r="AD548" s="5">
        <f t="shared" si="66"/>
        <v>320226</v>
      </c>
      <c r="AE548" s="5">
        <f t="shared" si="67"/>
        <v>1377540</v>
      </c>
      <c r="AG548" s="2">
        <f t="shared" si="68"/>
        <v>6</v>
      </c>
      <c r="AH548" s="2">
        <f t="shared" si="69"/>
        <v>2025</v>
      </c>
      <c r="AJ548" s="5">
        <f t="shared" si="70"/>
        <v>81834</v>
      </c>
      <c r="AK548" s="2">
        <f t="shared" si="71"/>
        <v>21</v>
      </c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BC548" s="5"/>
      <c r="BD548" s="5"/>
      <c r="BE548" s="5"/>
      <c r="BJ548" s="5"/>
    </row>
    <row r="549" spans="1:62" ht="15.75" x14ac:dyDescent="0.25">
      <c r="A549" s="18">
        <v>45832</v>
      </c>
      <c r="B549" s="12">
        <v>39952</v>
      </c>
      <c r="C549" s="12">
        <v>35571</v>
      </c>
      <c r="D549" s="12">
        <v>33791</v>
      </c>
      <c r="E549" s="12">
        <v>34128</v>
      </c>
      <c r="F549" s="12">
        <v>36238</v>
      </c>
      <c r="G549" s="12">
        <v>41910</v>
      </c>
      <c r="H549" s="12">
        <v>51009</v>
      </c>
      <c r="I549" s="12">
        <v>64760</v>
      </c>
      <c r="J549" s="12">
        <v>63677</v>
      </c>
      <c r="K549" s="12">
        <v>68893</v>
      </c>
      <c r="L549" s="12">
        <v>63456</v>
      </c>
      <c r="M549" s="12">
        <v>61122</v>
      </c>
      <c r="N549" s="12">
        <v>62923</v>
      </c>
      <c r="O549" s="12">
        <v>57031</v>
      </c>
      <c r="P549" s="12">
        <v>54578</v>
      </c>
      <c r="Q549" s="12">
        <v>60510</v>
      </c>
      <c r="R549" s="12">
        <v>65484</v>
      </c>
      <c r="S549" s="12">
        <v>70124</v>
      </c>
      <c r="T549" s="12">
        <v>75173</v>
      </c>
      <c r="U549" s="12">
        <v>78980</v>
      </c>
      <c r="V549" s="12">
        <v>81859</v>
      </c>
      <c r="W549" s="12">
        <v>72306</v>
      </c>
      <c r="X549" s="12">
        <v>56757</v>
      </c>
      <c r="Y549" s="12">
        <v>47723</v>
      </c>
      <c r="AA549" s="2">
        <f>IFERROR(INDEX('Holiday Schedule'!$D$3:$D$24,MATCH(A549,'Holiday Schedule'!$C$3:$C$24,0)),0)</f>
        <v>0</v>
      </c>
      <c r="AB549" s="2">
        <f t="shared" si="64"/>
        <v>3</v>
      </c>
      <c r="AC549" s="2">
        <f t="shared" si="65"/>
        <v>1057633</v>
      </c>
      <c r="AD549" s="5">
        <f t="shared" si="66"/>
        <v>320322</v>
      </c>
      <c r="AE549" s="5">
        <f t="shared" si="67"/>
        <v>1377955</v>
      </c>
      <c r="AG549" s="2">
        <f t="shared" si="68"/>
        <v>6</v>
      </c>
      <c r="AH549" s="2">
        <f t="shared" si="69"/>
        <v>2025</v>
      </c>
      <c r="AJ549" s="5">
        <f t="shared" si="70"/>
        <v>81859</v>
      </c>
      <c r="AK549" s="2">
        <f t="shared" si="71"/>
        <v>21</v>
      </c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BC549" s="5"/>
      <c r="BD549" s="5"/>
      <c r="BE549" s="5"/>
      <c r="BJ549" s="5"/>
    </row>
    <row r="550" spans="1:62" ht="15.75" x14ac:dyDescent="0.25">
      <c r="A550" s="18">
        <v>45833</v>
      </c>
      <c r="B550" s="12">
        <v>39965</v>
      </c>
      <c r="C550" s="12">
        <v>35583</v>
      </c>
      <c r="D550" s="12">
        <v>33802</v>
      </c>
      <c r="E550" s="12">
        <v>34139</v>
      </c>
      <c r="F550" s="12">
        <v>36250</v>
      </c>
      <c r="G550" s="12">
        <v>41924</v>
      </c>
      <c r="H550" s="12">
        <v>51025</v>
      </c>
      <c r="I550" s="12">
        <v>64781</v>
      </c>
      <c r="J550" s="12">
        <v>63698</v>
      </c>
      <c r="K550" s="12">
        <v>68915</v>
      </c>
      <c r="L550" s="12">
        <v>63477</v>
      </c>
      <c r="M550" s="12">
        <v>61142</v>
      </c>
      <c r="N550" s="12">
        <v>62944</v>
      </c>
      <c r="O550" s="12">
        <v>57049</v>
      </c>
      <c r="P550" s="12">
        <v>54595</v>
      </c>
      <c r="Q550" s="12">
        <v>60529</v>
      </c>
      <c r="R550" s="12">
        <v>65506</v>
      </c>
      <c r="S550" s="12">
        <v>70147</v>
      </c>
      <c r="T550" s="12">
        <v>75197</v>
      </c>
      <c r="U550" s="12">
        <v>79006</v>
      </c>
      <c r="V550" s="12">
        <v>81885</v>
      </c>
      <c r="W550" s="12">
        <v>72329</v>
      </c>
      <c r="X550" s="12">
        <v>56776</v>
      </c>
      <c r="Y550" s="12">
        <v>47738</v>
      </c>
      <c r="AA550" s="2">
        <f>IFERROR(INDEX('Holiday Schedule'!$D$3:$D$24,MATCH(A550,'Holiday Schedule'!$C$3:$C$24,0)),0)</f>
        <v>0</v>
      </c>
      <c r="AB550" s="2">
        <f t="shared" si="64"/>
        <v>4</v>
      </c>
      <c r="AC550" s="2">
        <f t="shared" si="65"/>
        <v>1057976</v>
      </c>
      <c r="AD550" s="5">
        <f t="shared" si="66"/>
        <v>320426</v>
      </c>
      <c r="AE550" s="5">
        <f t="shared" si="67"/>
        <v>1378402</v>
      </c>
      <c r="AG550" s="2">
        <f t="shared" si="68"/>
        <v>6</v>
      </c>
      <c r="AH550" s="2">
        <f t="shared" si="69"/>
        <v>2025</v>
      </c>
      <c r="AJ550" s="5">
        <f t="shared" si="70"/>
        <v>81885</v>
      </c>
      <c r="AK550" s="2">
        <f t="shared" si="71"/>
        <v>21</v>
      </c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BC550" s="5"/>
      <c r="BD550" s="5"/>
      <c r="BE550" s="5"/>
      <c r="BJ550" s="5"/>
    </row>
    <row r="551" spans="1:62" ht="15.75" x14ac:dyDescent="0.25">
      <c r="A551" s="18">
        <v>45834</v>
      </c>
      <c r="B551" s="12">
        <v>39969</v>
      </c>
      <c r="C551" s="12">
        <v>35586</v>
      </c>
      <c r="D551" s="12">
        <v>33804</v>
      </c>
      <c r="E551" s="12">
        <v>34142</v>
      </c>
      <c r="F551" s="12">
        <v>36252</v>
      </c>
      <c r="G551" s="12">
        <v>41927</v>
      </c>
      <c r="H551" s="12">
        <v>51029</v>
      </c>
      <c r="I551" s="12">
        <v>64786</v>
      </c>
      <c r="J551" s="12">
        <v>63703</v>
      </c>
      <c r="K551" s="12">
        <v>68921</v>
      </c>
      <c r="L551" s="12">
        <v>63482</v>
      </c>
      <c r="M551" s="12">
        <v>61147</v>
      </c>
      <c r="N551" s="12">
        <v>62949</v>
      </c>
      <c r="O551" s="12">
        <v>57054</v>
      </c>
      <c r="P551" s="12">
        <v>54600</v>
      </c>
      <c r="Q551" s="12">
        <v>60534</v>
      </c>
      <c r="R551" s="12">
        <v>65511</v>
      </c>
      <c r="S551" s="12">
        <v>70153</v>
      </c>
      <c r="T551" s="12">
        <v>75203</v>
      </c>
      <c r="U551" s="12">
        <v>79012</v>
      </c>
      <c r="V551" s="12">
        <v>81892</v>
      </c>
      <c r="W551" s="12">
        <v>72335</v>
      </c>
      <c r="X551" s="12">
        <v>56780</v>
      </c>
      <c r="Y551" s="12">
        <v>47742</v>
      </c>
      <c r="AA551" s="2">
        <f>IFERROR(INDEX('Holiday Schedule'!$D$3:$D$24,MATCH(A551,'Holiday Schedule'!$C$3:$C$24,0)),0)</f>
        <v>0</v>
      </c>
      <c r="AB551" s="2">
        <f t="shared" si="64"/>
        <v>5</v>
      </c>
      <c r="AC551" s="2">
        <f t="shared" si="65"/>
        <v>1058062</v>
      </c>
      <c r="AD551" s="5">
        <f t="shared" si="66"/>
        <v>320451</v>
      </c>
      <c r="AE551" s="5">
        <f t="shared" si="67"/>
        <v>1378513</v>
      </c>
      <c r="AG551" s="2">
        <f t="shared" si="68"/>
        <v>6</v>
      </c>
      <c r="AH551" s="2">
        <f t="shared" si="69"/>
        <v>2025</v>
      </c>
      <c r="AJ551" s="5">
        <f t="shared" si="70"/>
        <v>81892</v>
      </c>
      <c r="AK551" s="2">
        <f t="shared" si="71"/>
        <v>21</v>
      </c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BC551" s="5"/>
      <c r="BD551" s="5"/>
      <c r="BE551" s="5"/>
      <c r="BJ551" s="5"/>
    </row>
    <row r="552" spans="1:62" ht="15.75" x14ac:dyDescent="0.25">
      <c r="A552" s="18">
        <v>45835</v>
      </c>
      <c r="B552" s="12">
        <v>46194</v>
      </c>
      <c r="C552" s="12">
        <v>41129</v>
      </c>
      <c r="D552" s="12">
        <v>39070</v>
      </c>
      <c r="E552" s="12">
        <v>39460</v>
      </c>
      <c r="F552" s="12">
        <v>41899</v>
      </c>
      <c r="G552" s="12">
        <v>48458</v>
      </c>
      <c r="H552" s="12">
        <v>58977</v>
      </c>
      <c r="I552" s="12">
        <v>74877</v>
      </c>
      <c r="J552" s="12">
        <v>73625</v>
      </c>
      <c r="K552" s="12">
        <v>79656</v>
      </c>
      <c r="L552" s="12">
        <v>73369</v>
      </c>
      <c r="M552" s="12">
        <v>70671</v>
      </c>
      <c r="N552" s="12">
        <v>72754</v>
      </c>
      <c r="O552" s="12">
        <v>65941</v>
      </c>
      <c r="P552" s="12">
        <v>63104</v>
      </c>
      <c r="Q552" s="12">
        <v>69963</v>
      </c>
      <c r="R552" s="12">
        <v>75715</v>
      </c>
      <c r="S552" s="12">
        <v>81080</v>
      </c>
      <c r="T552" s="12">
        <v>86917</v>
      </c>
      <c r="U552" s="12">
        <v>91319</v>
      </c>
      <c r="V552" s="12">
        <v>94647</v>
      </c>
      <c r="W552" s="12">
        <v>83602</v>
      </c>
      <c r="X552" s="12">
        <v>65624</v>
      </c>
      <c r="Y552" s="12">
        <v>55178</v>
      </c>
      <c r="AA552" s="2">
        <f>IFERROR(INDEX('Holiday Schedule'!$D$3:$D$24,MATCH(A552,'Holiday Schedule'!$C$3:$C$24,0)),0)</f>
        <v>0</v>
      </c>
      <c r="AB552" s="2">
        <f t="shared" si="64"/>
        <v>6</v>
      </c>
      <c r="AC552" s="2">
        <f t="shared" si="65"/>
        <v>1222864</v>
      </c>
      <c r="AD552" s="5">
        <f t="shared" si="66"/>
        <v>370365</v>
      </c>
      <c r="AE552" s="5">
        <f t="shared" si="67"/>
        <v>1593229</v>
      </c>
      <c r="AG552" s="2">
        <f t="shared" si="68"/>
        <v>6</v>
      </c>
      <c r="AH552" s="2">
        <f t="shared" si="69"/>
        <v>2025</v>
      </c>
      <c r="AJ552" s="5">
        <f t="shared" si="70"/>
        <v>94647</v>
      </c>
      <c r="AK552" s="2">
        <f t="shared" si="71"/>
        <v>21</v>
      </c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BC552" s="5"/>
      <c r="BD552" s="5"/>
      <c r="BE552" s="5"/>
      <c r="BJ552" s="5"/>
    </row>
    <row r="553" spans="1:62" ht="15.75" x14ac:dyDescent="0.25">
      <c r="A553" s="18">
        <v>45836</v>
      </c>
      <c r="B553" s="12">
        <v>47128</v>
      </c>
      <c r="C553" s="12">
        <v>41876</v>
      </c>
      <c r="D553" s="12">
        <v>40184</v>
      </c>
      <c r="E553" s="12">
        <v>39410</v>
      </c>
      <c r="F553" s="12">
        <v>41177</v>
      </c>
      <c r="G553" s="12">
        <v>47114</v>
      </c>
      <c r="H553" s="12">
        <v>56077</v>
      </c>
      <c r="I553" s="12">
        <v>70207</v>
      </c>
      <c r="J553" s="12">
        <v>76077</v>
      </c>
      <c r="K553" s="12">
        <v>87718</v>
      </c>
      <c r="L553" s="12">
        <v>81147</v>
      </c>
      <c r="M553" s="12">
        <v>76947</v>
      </c>
      <c r="N553" s="12">
        <v>75909</v>
      </c>
      <c r="O553" s="12">
        <v>70222</v>
      </c>
      <c r="P553" s="12">
        <v>69463</v>
      </c>
      <c r="Q553" s="12">
        <v>71162</v>
      </c>
      <c r="R553" s="12">
        <v>75205</v>
      </c>
      <c r="S553" s="12">
        <v>81651</v>
      </c>
      <c r="T553" s="12">
        <v>87367</v>
      </c>
      <c r="U553" s="12">
        <v>92728</v>
      </c>
      <c r="V553" s="12">
        <v>92498</v>
      </c>
      <c r="W553" s="12">
        <v>83675</v>
      </c>
      <c r="X553" s="12">
        <v>67096</v>
      </c>
      <c r="Y553" s="12">
        <v>56138</v>
      </c>
      <c r="AA553" s="2">
        <f>IFERROR(INDEX('Holiday Schedule'!$D$3:$D$24,MATCH(A553,'Holiday Schedule'!$C$3:$C$24,0)),0)</f>
        <v>0</v>
      </c>
      <c r="AB553" s="2">
        <f t="shared" si="64"/>
        <v>7</v>
      </c>
      <c r="AC553" s="2">
        <f t="shared" si="65"/>
        <v>0</v>
      </c>
      <c r="AD553" s="5">
        <f t="shared" si="66"/>
        <v>1628176</v>
      </c>
      <c r="AE553" s="5">
        <f t="shared" si="67"/>
        <v>1628176</v>
      </c>
      <c r="AG553" s="2">
        <f t="shared" si="68"/>
        <v>6</v>
      </c>
      <c r="AH553" s="2">
        <f t="shared" si="69"/>
        <v>2025</v>
      </c>
      <c r="AJ553" s="5">
        <f t="shared" si="70"/>
        <v>92728</v>
      </c>
      <c r="AK553" s="2">
        <f t="shared" si="71"/>
        <v>20</v>
      </c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BC553" s="5"/>
      <c r="BD553" s="5"/>
      <c r="BE553" s="5"/>
      <c r="BJ553" s="5"/>
    </row>
    <row r="554" spans="1:62" ht="15.75" x14ac:dyDescent="0.25">
      <c r="A554" s="18">
        <v>45837</v>
      </c>
      <c r="B554" s="12">
        <v>47128</v>
      </c>
      <c r="C554" s="12">
        <v>41876</v>
      </c>
      <c r="D554" s="12">
        <v>40184</v>
      </c>
      <c r="E554" s="12">
        <v>39410</v>
      </c>
      <c r="F554" s="12">
        <v>41177</v>
      </c>
      <c r="G554" s="12">
        <v>47114</v>
      </c>
      <c r="H554" s="12">
        <v>56077</v>
      </c>
      <c r="I554" s="12">
        <v>70207</v>
      </c>
      <c r="J554" s="12">
        <v>76077</v>
      </c>
      <c r="K554" s="12">
        <v>87718</v>
      </c>
      <c r="L554" s="12">
        <v>81147</v>
      </c>
      <c r="M554" s="12">
        <v>76946</v>
      </c>
      <c r="N554" s="12">
        <v>75909</v>
      </c>
      <c r="O554" s="12">
        <v>70222</v>
      </c>
      <c r="P554" s="12">
        <v>69463</v>
      </c>
      <c r="Q554" s="12">
        <v>71162</v>
      </c>
      <c r="R554" s="12">
        <v>75204</v>
      </c>
      <c r="S554" s="12">
        <v>81651</v>
      </c>
      <c r="T554" s="12">
        <v>87366</v>
      </c>
      <c r="U554" s="12">
        <v>92728</v>
      </c>
      <c r="V554" s="12">
        <v>92498</v>
      </c>
      <c r="W554" s="12">
        <v>83675</v>
      </c>
      <c r="X554" s="12">
        <v>67096</v>
      </c>
      <c r="Y554" s="12">
        <v>56138</v>
      </c>
      <c r="AA554" s="2">
        <f>IFERROR(INDEX('Holiday Schedule'!$D$3:$D$24,MATCH(A554,'Holiday Schedule'!$C$3:$C$24,0)),0)</f>
        <v>0</v>
      </c>
      <c r="AB554" s="2">
        <f t="shared" si="64"/>
        <v>1</v>
      </c>
      <c r="AC554" s="2">
        <f t="shared" si="65"/>
        <v>0</v>
      </c>
      <c r="AD554" s="5">
        <f t="shared" si="66"/>
        <v>1628173</v>
      </c>
      <c r="AE554" s="5">
        <f t="shared" si="67"/>
        <v>1628173</v>
      </c>
      <c r="AG554" s="2">
        <f t="shared" si="68"/>
        <v>6</v>
      </c>
      <c r="AH554" s="2">
        <f t="shared" si="69"/>
        <v>2025</v>
      </c>
      <c r="AJ554" s="5">
        <f t="shared" si="70"/>
        <v>92728</v>
      </c>
      <c r="AK554" s="2">
        <f t="shared" si="71"/>
        <v>20</v>
      </c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BC554" s="5"/>
      <c r="BD554" s="5"/>
      <c r="BE554" s="5"/>
      <c r="BJ554" s="5"/>
    </row>
    <row r="555" spans="1:62" ht="15.75" x14ac:dyDescent="0.25">
      <c r="A555" s="18">
        <v>45838</v>
      </c>
      <c r="B555" s="12">
        <v>40255</v>
      </c>
      <c r="C555" s="12">
        <v>35840</v>
      </c>
      <c r="D555" s="12">
        <v>34046</v>
      </c>
      <c r="E555" s="12">
        <v>34386</v>
      </c>
      <c r="F555" s="12">
        <v>36512</v>
      </c>
      <c r="G555" s="12">
        <v>42227</v>
      </c>
      <c r="H555" s="12">
        <v>51394</v>
      </c>
      <c r="I555" s="12">
        <v>65249</v>
      </c>
      <c r="J555" s="12">
        <v>64159</v>
      </c>
      <c r="K555" s="12">
        <v>69414</v>
      </c>
      <c r="L555" s="12">
        <v>63936</v>
      </c>
      <c r="M555" s="12">
        <v>61585</v>
      </c>
      <c r="N555" s="12">
        <v>63399</v>
      </c>
      <c r="O555" s="12">
        <v>57462</v>
      </c>
      <c r="P555" s="12">
        <v>54990</v>
      </c>
      <c r="Q555" s="12">
        <v>60967</v>
      </c>
      <c r="R555" s="12">
        <v>65980</v>
      </c>
      <c r="S555" s="12">
        <v>70655</v>
      </c>
      <c r="T555" s="12">
        <v>75741</v>
      </c>
      <c r="U555" s="12">
        <v>79577</v>
      </c>
      <c r="V555" s="12">
        <v>82478</v>
      </c>
      <c r="W555" s="12">
        <v>72852</v>
      </c>
      <c r="X555" s="12">
        <v>57186</v>
      </c>
      <c r="Y555" s="12">
        <v>48084</v>
      </c>
      <c r="AA555" s="2">
        <f>IFERROR(INDEX('Holiday Schedule'!$D$3:$D$24,MATCH(A555,'Holiday Schedule'!$C$3:$C$24,0)),0)</f>
        <v>0</v>
      </c>
      <c r="AB555" s="2">
        <f t="shared" si="64"/>
        <v>2</v>
      </c>
      <c r="AC555" s="2">
        <f t="shared" si="65"/>
        <v>1065630</v>
      </c>
      <c r="AD555" s="5">
        <f t="shared" si="66"/>
        <v>322744</v>
      </c>
      <c r="AE555" s="5">
        <f t="shared" si="67"/>
        <v>1388374</v>
      </c>
      <c r="AG555" s="2">
        <f t="shared" si="68"/>
        <v>6</v>
      </c>
      <c r="AH555" s="2">
        <f t="shared" si="69"/>
        <v>2025</v>
      </c>
      <c r="AJ555" s="5">
        <f t="shared" si="70"/>
        <v>82478</v>
      </c>
      <c r="AK555" s="2">
        <f t="shared" si="71"/>
        <v>21</v>
      </c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BC555" s="5"/>
      <c r="BD555" s="5"/>
      <c r="BE555" s="5"/>
      <c r="BJ555" s="5"/>
    </row>
    <row r="556" spans="1:62" ht="15.75" x14ac:dyDescent="0.25">
      <c r="A556" s="18">
        <v>45839</v>
      </c>
      <c r="B556" s="12">
        <v>36546.304721691035</v>
      </c>
      <c r="C556" s="12">
        <v>34060.563641464199</v>
      </c>
      <c r="D556" s="12">
        <v>31761.164701026231</v>
      </c>
      <c r="E556" s="12">
        <v>30786.20417342876</v>
      </c>
      <c r="F556" s="12">
        <v>31916.782333826352</v>
      </c>
      <c r="G556" s="12">
        <v>33452.399421721879</v>
      </c>
      <c r="H556" s="12">
        <v>32568.590535700765</v>
      </c>
      <c r="I556" s="12">
        <v>37211.864500497686</v>
      </c>
      <c r="J556" s="12">
        <v>38254.955186845466</v>
      </c>
      <c r="K556" s="12">
        <v>37154.692781680664</v>
      </c>
      <c r="L556" s="12">
        <v>36450.058281442332</v>
      </c>
      <c r="M556" s="12">
        <v>35838.726235591414</v>
      </c>
      <c r="N556" s="12">
        <v>36199.123632029041</v>
      </c>
      <c r="O556" s="12">
        <v>37972.814287302492</v>
      </c>
      <c r="P556" s="12">
        <v>34907.760048773991</v>
      </c>
      <c r="Q556" s="12">
        <v>32813.019219665213</v>
      </c>
      <c r="R556" s="12">
        <v>39628.755240308987</v>
      </c>
      <c r="S556" s="12">
        <v>42879.96184102539</v>
      </c>
      <c r="T556" s="12">
        <v>49052.935725441268</v>
      </c>
      <c r="U556" s="12">
        <v>53842.494157944173</v>
      </c>
      <c r="V556" s="12">
        <v>57521.882821292878</v>
      </c>
      <c r="W556" s="12">
        <v>54677.768639038812</v>
      </c>
      <c r="X556" s="12">
        <v>49559.077453335951</v>
      </c>
      <c r="Y556" s="12">
        <v>44300.111423957991</v>
      </c>
      <c r="AA556" s="2">
        <f>IFERROR(INDEX('Holiday Schedule'!$D$3:$D$24,MATCH(A556,'Holiday Schedule'!$C$3:$C$24,0)),0)</f>
        <v>0</v>
      </c>
      <c r="AB556" s="2">
        <f t="shared" si="64"/>
        <v>3</v>
      </c>
      <c r="AC556" s="2">
        <f t="shared" si="65"/>
        <v>673965.89005221578</v>
      </c>
      <c r="AD556" s="5">
        <f t="shared" si="66"/>
        <v>275392.12095281715</v>
      </c>
      <c r="AE556" s="5">
        <f t="shared" si="67"/>
        <v>949358.01100503292</v>
      </c>
      <c r="AG556" s="2">
        <f t="shared" si="68"/>
        <v>7</v>
      </c>
      <c r="AH556" s="2">
        <f t="shared" si="69"/>
        <v>2025</v>
      </c>
      <c r="AJ556" s="5">
        <f t="shared" si="70"/>
        <v>57521.882821292878</v>
      </c>
      <c r="AK556" s="2">
        <f t="shared" si="71"/>
        <v>21</v>
      </c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BC556" s="5"/>
      <c r="BD556" s="5"/>
      <c r="BE556" s="5"/>
      <c r="BJ556" s="5"/>
    </row>
    <row r="557" spans="1:62" ht="15.75" x14ac:dyDescent="0.25">
      <c r="A557" s="18">
        <v>45840</v>
      </c>
      <c r="B557" s="12">
        <v>35458.664960037291</v>
      </c>
      <c r="C557" s="12">
        <v>35900.559670863178</v>
      </c>
      <c r="D557" s="12">
        <v>33671.052414599944</v>
      </c>
      <c r="E557" s="12">
        <v>33608.114376368656</v>
      </c>
      <c r="F557" s="12">
        <v>34727.573515786004</v>
      </c>
      <c r="G557" s="12">
        <v>35479.667014545274</v>
      </c>
      <c r="H557" s="12">
        <v>35384.685758303072</v>
      </c>
      <c r="I557" s="12">
        <v>34436.118915518229</v>
      </c>
      <c r="J557" s="12">
        <v>33643.515198089131</v>
      </c>
      <c r="K557" s="12">
        <v>34577.220994889874</v>
      </c>
      <c r="L557" s="12">
        <v>36954.998084530831</v>
      </c>
      <c r="M557" s="12">
        <v>35203.856901127168</v>
      </c>
      <c r="N557" s="12">
        <v>36712.043826543202</v>
      </c>
      <c r="O557" s="12">
        <v>38186.090248152927</v>
      </c>
      <c r="P557" s="12">
        <v>37563.760833630076</v>
      </c>
      <c r="Q557" s="12">
        <v>38608.418401708979</v>
      </c>
      <c r="R557" s="12">
        <v>46288.396751104032</v>
      </c>
      <c r="S557" s="12">
        <v>53465.717494714627</v>
      </c>
      <c r="T557" s="12">
        <v>57379.335512498423</v>
      </c>
      <c r="U557" s="12">
        <v>61296.612831716411</v>
      </c>
      <c r="V557" s="12">
        <v>63440.189763476286</v>
      </c>
      <c r="W557" s="12">
        <v>61746.575523629937</v>
      </c>
      <c r="X557" s="12">
        <v>56418.764019928778</v>
      </c>
      <c r="Y557" s="12">
        <v>48003.470458137643</v>
      </c>
      <c r="AA557" s="2">
        <f>IFERROR(INDEX('Holiday Schedule'!$D$3:$D$24,MATCH(A557,'Holiday Schedule'!$C$3:$C$24,0)),0)</f>
        <v>0</v>
      </c>
      <c r="AB557" s="2">
        <f t="shared" si="64"/>
        <v>4</v>
      </c>
      <c r="AC557" s="2">
        <f t="shared" si="65"/>
        <v>725921.61530125886</v>
      </c>
      <c r="AD557" s="5">
        <f t="shared" si="66"/>
        <v>292233.78816864092</v>
      </c>
      <c r="AE557" s="5">
        <f t="shared" si="67"/>
        <v>1018155.4034698998</v>
      </c>
      <c r="AG557" s="2">
        <f t="shared" si="68"/>
        <v>7</v>
      </c>
      <c r="AH557" s="2">
        <f t="shared" si="69"/>
        <v>2025</v>
      </c>
      <c r="AJ557" s="5">
        <f t="shared" si="70"/>
        <v>63440.189763476286</v>
      </c>
      <c r="AK557" s="2">
        <f t="shared" si="71"/>
        <v>21</v>
      </c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BC557" s="5"/>
      <c r="BD557" s="5"/>
      <c r="BE557" s="5"/>
      <c r="BJ557" s="5"/>
    </row>
    <row r="558" spans="1:62" ht="15.75" x14ac:dyDescent="0.25">
      <c r="A558" s="18">
        <v>45841</v>
      </c>
      <c r="B558" s="12">
        <v>27236.467674192823</v>
      </c>
      <c r="C558" s="12">
        <v>37987.310376361645</v>
      </c>
      <c r="D558" s="12">
        <v>35499.763975879374</v>
      </c>
      <c r="E558" s="12">
        <v>34192.897022452293</v>
      </c>
      <c r="F558" s="12">
        <v>35474.182928486305</v>
      </c>
      <c r="G558" s="12">
        <v>34712.790327279232</v>
      </c>
      <c r="H558" s="12">
        <v>34970.153084664023</v>
      </c>
      <c r="I558" s="12">
        <v>34739.967452957419</v>
      </c>
      <c r="J558" s="12">
        <v>32754.003251854083</v>
      </c>
      <c r="K558" s="12">
        <v>31396.261303088504</v>
      </c>
      <c r="L558" s="12">
        <v>32508.907913240051</v>
      </c>
      <c r="M558" s="12">
        <v>33739.562128552199</v>
      </c>
      <c r="N558" s="12">
        <v>36512.947658750301</v>
      </c>
      <c r="O558" s="12">
        <v>39352.896465967555</v>
      </c>
      <c r="P558" s="12">
        <v>45720.947125909515</v>
      </c>
      <c r="Q558" s="12">
        <v>46754.247234483868</v>
      </c>
      <c r="R558" s="12">
        <v>48462.459751328344</v>
      </c>
      <c r="S558" s="12">
        <v>52083.829995794134</v>
      </c>
      <c r="T558" s="12">
        <v>52482.358091750903</v>
      </c>
      <c r="U558" s="12">
        <v>54116.839577570128</v>
      </c>
      <c r="V558" s="12">
        <v>55113.619663187477</v>
      </c>
      <c r="W558" s="12">
        <v>54550.466797522742</v>
      </c>
      <c r="X558" s="12">
        <v>49558.342673393709</v>
      </c>
      <c r="Y558" s="12">
        <v>43304.027189544227</v>
      </c>
      <c r="AA558" s="2">
        <f>IFERROR(INDEX('Holiday Schedule'!$D$3:$D$24,MATCH(A558,'Holiday Schedule'!$C$3:$C$24,0)),0)</f>
        <v>0</v>
      </c>
      <c r="AB558" s="2">
        <f t="shared" si="64"/>
        <v>5</v>
      </c>
      <c r="AC558" s="2">
        <f t="shared" si="65"/>
        <v>699847.65708535095</v>
      </c>
      <c r="AD558" s="5">
        <f t="shared" si="66"/>
        <v>283377.59257885953</v>
      </c>
      <c r="AE558" s="5">
        <f t="shared" si="67"/>
        <v>983225.24966421048</v>
      </c>
      <c r="AG558" s="2">
        <f t="shared" si="68"/>
        <v>7</v>
      </c>
      <c r="AH558" s="2">
        <f t="shared" si="69"/>
        <v>2025</v>
      </c>
      <c r="AJ558" s="5">
        <f t="shared" si="70"/>
        <v>55113.619663187477</v>
      </c>
      <c r="AK558" s="2">
        <f t="shared" si="71"/>
        <v>21</v>
      </c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BC558" s="5"/>
      <c r="BD558" s="5"/>
      <c r="BE558" s="5"/>
      <c r="BJ558" s="5"/>
    </row>
    <row r="559" spans="1:62" ht="15.75" x14ac:dyDescent="0.25">
      <c r="A559" s="18">
        <v>45842</v>
      </c>
      <c r="B559" s="12">
        <v>37940.931650338571</v>
      </c>
      <c r="C559" s="12">
        <v>34966.42079184483</v>
      </c>
      <c r="D559" s="12">
        <v>32677.420690721865</v>
      </c>
      <c r="E559" s="12">
        <v>31751.432516360808</v>
      </c>
      <c r="F559" s="12">
        <v>31982.581634349281</v>
      </c>
      <c r="G559" s="12">
        <v>30763.615772820311</v>
      </c>
      <c r="H559" s="12">
        <v>30272.690315650016</v>
      </c>
      <c r="I559" s="12">
        <v>29229.901327026873</v>
      </c>
      <c r="J559" s="12">
        <v>25497.744758422239</v>
      </c>
      <c r="K559" s="12">
        <v>22935.576832017832</v>
      </c>
      <c r="L559" s="12">
        <v>24185.943587369795</v>
      </c>
      <c r="M559" s="12">
        <v>24051.999529819568</v>
      </c>
      <c r="N559" s="12">
        <v>23753.094942190412</v>
      </c>
      <c r="O559" s="12">
        <v>26789.66794229556</v>
      </c>
      <c r="P559" s="12">
        <v>24198.30346189488</v>
      </c>
      <c r="Q559" s="12">
        <v>26486.174629596655</v>
      </c>
      <c r="R559" s="12">
        <v>28032.3414056695</v>
      </c>
      <c r="S559" s="12">
        <v>34501.893885579499</v>
      </c>
      <c r="T559" s="12">
        <v>40773.167701208477</v>
      </c>
      <c r="U559" s="12">
        <v>44739.047550645591</v>
      </c>
      <c r="V559" s="12">
        <v>46165.999930659338</v>
      </c>
      <c r="W559" s="12">
        <v>45716.207551977452</v>
      </c>
      <c r="X559" s="12">
        <v>43406.229726808167</v>
      </c>
      <c r="Y559" s="12">
        <v>39862.999193021067</v>
      </c>
      <c r="AA559" s="2">
        <f>IFERROR(INDEX('Holiday Schedule'!$D$3:$D$24,MATCH(A559,'Holiday Schedule'!$C$3:$C$24,0)),0)</f>
        <v>1</v>
      </c>
      <c r="AB559" s="2">
        <f t="shared" si="64"/>
        <v>6</v>
      </c>
      <c r="AC559" s="2">
        <f t="shared" si="65"/>
        <v>0</v>
      </c>
      <c r="AD559" s="5">
        <f t="shared" si="66"/>
        <v>780681.38732828852</v>
      </c>
      <c r="AE559" s="5">
        <f t="shared" si="67"/>
        <v>780681.38732828852</v>
      </c>
      <c r="AG559" s="2">
        <f t="shared" si="68"/>
        <v>7</v>
      </c>
      <c r="AH559" s="2">
        <f t="shared" si="69"/>
        <v>2025</v>
      </c>
      <c r="AJ559" s="5">
        <f t="shared" si="70"/>
        <v>46165.999930659338</v>
      </c>
      <c r="AK559" s="2">
        <f t="shared" si="71"/>
        <v>21</v>
      </c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BC559" s="5"/>
      <c r="BD559" s="5"/>
      <c r="BE559" s="5"/>
      <c r="BJ559" s="5"/>
    </row>
    <row r="560" spans="1:62" ht="15.75" x14ac:dyDescent="0.25">
      <c r="A560" s="18">
        <v>45843</v>
      </c>
      <c r="B560" s="12">
        <v>34617.011031894464</v>
      </c>
      <c r="C560" s="12">
        <v>31939.132295910502</v>
      </c>
      <c r="D560" s="12">
        <v>30386.707725097782</v>
      </c>
      <c r="E560" s="12">
        <v>29415.980697829775</v>
      </c>
      <c r="F560" s="12">
        <v>29357.105846696293</v>
      </c>
      <c r="G560" s="12">
        <v>28012.906232892648</v>
      </c>
      <c r="H560" s="12">
        <v>27087.50685570385</v>
      </c>
      <c r="I560" s="12">
        <v>25386.223654341149</v>
      </c>
      <c r="J560" s="12">
        <v>23287.979238752821</v>
      </c>
      <c r="K560" s="12">
        <v>21804.911081958249</v>
      </c>
      <c r="L560" s="12">
        <v>22112.895797880243</v>
      </c>
      <c r="M560" s="12">
        <v>23935.047866695175</v>
      </c>
      <c r="N560" s="12">
        <v>24558.700858332515</v>
      </c>
      <c r="O560" s="12">
        <v>25203.243984354187</v>
      </c>
      <c r="P560" s="12">
        <v>27546.311237385915</v>
      </c>
      <c r="Q560" s="12">
        <v>31347.288949852089</v>
      </c>
      <c r="R560" s="12">
        <v>37083.243947959454</v>
      </c>
      <c r="S560" s="12">
        <v>44469.383311843703</v>
      </c>
      <c r="T560" s="12">
        <v>47161.359117315536</v>
      </c>
      <c r="U560" s="12">
        <v>51985.491135842363</v>
      </c>
      <c r="V560" s="12">
        <v>53386.697021323722</v>
      </c>
      <c r="W560" s="12">
        <v>53516.008558973204</v>
      </c>
      <c r="X560" s="12">
        <v>48676.412099013025</v>
      </c>
      <c r="Y560" s="12">
        <v>42585.7384342203</v>
      </c>
      <c r="AA560" s="2">
        <f>IFERROR(INDEX('Holiday Schedule'!$D$3:$D$24,MATCH(A560,'Holiday Schedule'!$C$3:$C$24,0)),0)</f>
        <v>0</v>
      </c>
      <c r="AB560" s="2">
        <f t="shared" si="64"/>
        <v>7</v>
      </c>
      <c r="AC560" s="2">
        <f t="shared" si="65"/>
        <v>0</v>
      </c>
      <c r="AD560" s="5">
        <f t="shared" si="66"/>
        <v>814863.28698206902</v>
      </c>
      <c r="AE560" s="5">
        <f t="shared" si="67"/>
        <v>814863.28698206902</v>
      </c>
      <c r="AG560" s="2">
        <f t="shared" si="68"/>
        <v>7</v>
      </c>
      <c r="AH560" s="2">
        <f t="shared" si="69"/>
        <v>2025</v>
      </c>
      <c r="AJ560" s="5">
        <f t="shared" si="70"/>
        <v>53516.008558973204</v>
      </c>
      <c r="AK560" s="2">
        <f t="shared" si="71"/>
        <v>22</v>
      </c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BC560" s="5"/>
      <c r="BD560" s="5"/>
      <c r="BE560" s="5"/>
      <c r="BJ560" s="5"/>
    </row>
    <row r="561" spans="1:62" ht="15.75" x14ac:dyDescent="0.25">
      <c r="A561" s="18">
        <v>45844</v>
      </c>
      <c r="B561" s="12">
        <v>37612.621266742841</v>
      </c>
      <c r="C561" s="12">
        <v>34609.132828407797</v>
      </c>
      <c r="D561" s="12">
        <v>33080.644565779694</v>
      </c>
      <c r="E561" s="12">
        <v>31952.100431977175</v>
      </c>
      <c r="F561" s="12">
        <v>31802.920639333228</v>
      </c>
      <c r="G561" s="12">
        <v>30140.113630045282</v>
      </c>
      <c r="H561" s="12">
        <v>30512.656792945363</v>
      </c>
      <c r="I561" s="12">
        <v>30209.440847509424</v>
      </c>
      <c r="J561" s="12">
        <v>30511.620315278498</v>
      </c>
      <c r="K561" s="12">
        <v>29403.533233642695</v>
      </c>
      <c r="L561" s="12">
        <v>31858.442752849471</v>
      </c>
      <c r="M561" s="12">
        <v>33021.886500862202</v>
      </c>
      <c r="N561" s="12">
        <v>36821.905593138836</v>
      </c>
      <c r="O561" s="12">
        <v>39664.618340801069</v>
      </c>
      <c r="P561" s="12">
        <v>39069.855339343041</v>
      </c>
      <c r="Q561" s="12">
        <v>42145.517659156867</v>
      </c>
      <c r="R561" s="12">
        <v>45955.993983856497</v>
      </c>
      <c r="S561" s="12">
        <v>54204.151872295974</v>
      </c>
      <c r="T561" s="12">
        <v>61936.888394762296</v>
      </c>
      <c r="U561" s="12">
        <v>65091.741501198667</v>
      </c>
      <c r="V561" s="12">
        <v>64032.091502642681</v>
      </c>
      <c r="W561" s="12">
        <v>60972.803583528432</v>
      </c>
      <c r="X561" s="12">
        <v>55987.730427189497</v>
      </c>
      <c r="Y561" s="12">
        <v>49306.867887731496</v>
      </c>
      <c r="AA561" s="2">
        <f>IFERROR(INDEX('Holiday Schedule'!$D$3:$D$24,MATCH(A561,'Holiday Schedule'!$C$3:$C$24,0)),0)</f>
        <v>0</v>
      </c>
      <c r="AB561" s="2">
        <f t="shared" si="64"/>
        <v>1</v>
      </c>
      <c r="AC561" s="2">
        <f t="shared" si="65"/>
        <v>0</v>
      </c>
      <c r="AD561" s="5">
        <f t="shared" si="66"/>
        <v>999905.2798910191</v>
      </c>
      <c r="AE561" s="5">
        <f t="shared" si="67"/>
        <v>999905.2798910191</v>
      </c>
      <c r="AG561" s="2">
        <f t="shared" si="68"/>
        <v>7</v>
      </c>
      <c r="AH561" s="2">
        <f t="shared" si="69"/>
        <v>2025</v>
      </c>
      <c r="AJ561" s="5">
        <f t="shared" si="70"/>
        <v>65091.741501198667</v>
      </c>
      <c r="AK561" s="2">
        <f t="shared" si="71"/>
        <v>20</v>
      </c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BC561" s="5"/>
      <c r="BD561" s="5"/>
      <c r="BE561" s="5"/>
      <c r="BJ561" s="5"/>
    </row>
    <row r="562" spans="1:62" ht="15.75" x14ac:dyDescent="0.25">
      <c r="A562" s="18">
        <v>45845</v>
      </c>
      <c r="B562" s="12">
        <v>43102.668288816611</v>
      </c>
      <c r="C562" s="12">
        <v>39933.625657138051</v>
      </c>
      <c r="D562" s="12">
        <v>37494.448214442928</v>
      </c>
      <c r="E562" s="12">
        <v>36470.174707145758</v>
      </c>
      <c r="F562" s="12">
        <v>37096.46512082743</v>
      </c>
      <c r="G562" s="12">
        <v>37908.241242047414</v>
      </c>
      <c r="H562" s="12">
        <v>38151.764832837973</v>
      </c>
      <c r="I562" s="12">
        <v>38520.381059225554</v>
      </c>
      <c r="J562" s="12">
        <v>37317.590088610523</v>
      </c>
      <c r="K562" s="12">
        <v>36134.535988496958</v>
      </c>
      <c r="L562" s="12">
        <v>38604.160570917855</v>
      </c>
      <c r="M562" s="12">
        <v>38948.582586227196</v>
      </c>
      <c r="N562" s="12">
        <v>40248.778127066129</v>
      </c>
      <c r="O562" s="12">
        <v>41625.405380174961</v>
      </c>
      <c r="P562" s="12">
        <v>42177.950164554386</v>
      </c>
      <c r="Q562" s="12">
        <v>43421.718498703194</v>
      </c>
      <c r="R562" s="12">
        <v>48114.431961600472</v>
      </c>
      <c r="S562" s="12">
        <v>54495.655133487075</v>
      </c>
      <c r="T562" s="12">
        <v>59145.624841333818</v>
      </c>
      <c r="U562" s="12">
        <v>64533.912140545908</v>
      </c>
      <c r="V562" s="12">
        <v>65040.034404071266</v>
      </c>
      <c r="W562" s="12">
        <v>62139.6292657124</v>
      </c>
      <c r="X562" s="12">
        <v>55699.156553582689</v>
      </c>
      <c r="Y562" s="12">
        <v>48949.575058202136</v>
      </c>
      <c r="AA562" s="2">
        <f>IFERROR(INDEX('Holiday Schedule'!$D$3:$D$24,MATCH(A562,'Holiday Schedule'!$C$3:$C$24,0)),0)</f>
        <v>0</v>
      </c>
      <c r="AB562" s="2">
        <f t="shared" si="64"/>
        <v>2</v>
      </c>
      <c r="AC562" s="2">
        <f t="shared" si="65"/>
        <v>766167.54676431033</v>
      </c>
      <c r="AD562" s="5">
        <f t="shared" si="66"/>
        <v>319106.96312145831</v>
      </c>
      <c r="AE562" s="5">
        <f t="shared" si="67"/>
        <v>1085274.5098857686</v>
      </c>
      <c r="AG562" s="2">
        <f t="shared" si="68"/>
        <v>7</v>
      </c>
      <c r="AH562" s="2">
        <f t="shared" si="69"/>
        <v>2025</v>
      </c>
      <c r="AJ562" s="5">
        <f t="shared" si="70"/>
        <v>65040.034404071266</v>
      </c>
      <c r="AK562" s="2">
        <f t="shared" si="71"/>
        <v>21</v>
      </c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BC562" s="5"/>
      <c r="BD562" s="5"/>
      <c r="BE562" s="5"/>
      <c r="BJ562" s="5"/>
    </row>
    <row r="563" spans="1:62" ht="15.75" x14ac:dyDescent="0.25">
      <c r="A563" s="18">
        <v>45846</v>
      </c>
      <c r="B563" s="12">
        <v>43095.29615893255</v>
      </c>
      <c r="C563" s="12">
        <v>40350.644903959117</v>
      </c>
      <c r="D563" s="12">
        <v>37699.349630388759</v>
      </c>
      <c r="E563" s="12">
        <v>36098.531771327231</v>
      </c>
      <c r="F563" s="12">
        <v>37781.265428717626</v>
      </c>
      <c r="G563" s="12">
        <v>37675.19921414151</v>
      </c>
      <c r="H563" s="12">
        <v>40807.590438370084</v>
      </c>
      <c r="I563" s="12">
        <v>43615.700403454415</v>
      </c>
      <c r="J563" s="12">
        <v>44584.875147268292</v>
      </c>
      <c r="K563" s="12">
        <v>41428.211854484143</v>
      </c>
      <c r="L563" s="12">
        <v>42627.002897201703</v>
      </c>
      <c r="M563" s="12">
        <v>41256.701564125389</v>
      </c>
      <c r="N563" s="12">
        <v>41588.267363491701</v>
      </c>
      <c r="O563" s="12">
        <v>38367.936118626363</v>
      </c>
      <c r="P563" s="12">
        <v>36594.479035784876</v>
      </c>
      <c r="Q563" s="12">
        <v>35514.809933372118</v>
      </c>
      <c r="R563" s="12">
        <v>39736.436997539568</v>
      </c>
      <c r="S563" s="12">
        <v>44298.418023826212</v>
      </c>
      <c r="T563" s="12">
        <v>50432.468035672726</v>
      </c>
      <c r="U563" s="12">
        <v>54033.721854435084</v>
      </c>
      <c r="V563" s="12">
        <v>54727.680148095445</v>
      </c>
      <c r="W563" s="12">
        <v>55471.121734687156</v>
      </c>
      <c r="X563" s="12">
        <v>49666.686219181538</v>
      </c>
      <c r="Y563" s="12">
        <v>42865.426823227572</v>
      </c>
      <c r="AA563" s="2">
        <f>IFERROR(INDEX('Holiday Schedule'!$D$3:$D$24,MATCH(A563,'Holiday Schedule'!$C$3:$C$24,0)),0)</f>
        <v>0</v>
      </c>
      <c r="AB563" s="2">
        <f t="shared" si="64"/>
        <v>3</v>
      </c>
      <c r="AC563" s="2">
        <f t="shared" si="65"/>
        <v>713944.51733124675</v>
      </c>
      <c r="AD563" s="5">
        <f t="shared" si="66"/>
        <v>316373.30436906416</v>
      </c>
      <c r="AE563" s="5">
        <f t="shared" si="67"/>
        <v>1030317.8217003109</v>
      </c>
      <c r="AG563" s="2">
        <f t="shared" si="68"/>
        <v>7</v>
      </c>
      <c r="AH563" s="2">
        <f t="shared" si="69"/>
        <v>2025</v>
      </c>
      <c r="AJ563" s="5">
        <f t="shared" si="70"/>
        <v>55471.121734687156</v>
      </c>
      <c r="AK563" s="2">
        <f t="shared" si="71"/>
        <v>22</v>
      </c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BC563" s="5"/>
      <c r="BD563" s="5"/>
      <c r="BE563" s="5"/>
      <c r="BJ563" s="5"/>
    </row>
    <row r="564" spans="1:62" ht="15.75" x14ac:dyDescent="0.25">
      <c r="A564" s="18">
        <v>45847</v>
      </c>
      <c r="B564" s="12">
        <v>38077.58612131812</v>
      </c>
      <c r="C564" s="12">
        <v>34754.33215752359</v>
      </c>
      <c r="D564" s="12">
        <v>33208.389221698046</v>
      </c>
      <c r="E564" s="12">
        <v>32238.854387051546</v>
      </c>
      <c r="F564" s="12">
        <v>34053.478611027771</v>
      </c>
      <c r="G564" s="12">
        <v>33913.052918490372</v>
      </c>
      <c r="H564" s="12">
        <v>35561.20325767219</v>
      </c>
      <c r="I564" s="12">
        <v>35440.275997111974</v>
      </c>
      <c r="J564" s="12">
        <v>33274.397764191279</v>
      </c>
      <c r="K564" s="12">
        <v>31135.054332760868</v>
      </c>
      <c r="L564" s="12">
        <v>31682.324273051632</v>
      </c>
      <c r="M564" s="12">
        <v>32378.41391515372</v>
      </c>
      <c r="N564" s="12">
        <v>33832.665073153978</v>
      </c>
      <c r="O564" s="12">
        <v>32634.667203486657</v>
      </c>
      <c r="P564" s="12">
        <v>35874.706122299489</v>
      </c>
      <c r="Q564" s="12">
        <v>36361.276426832002</v>
      </c>
      <c r="R564" s="12">
        <v>41625.828730207904</v>
      </c>
      <c r="S564" s="12">
        <v>49860.020933652508</v>
      </c>
      <c r="T564" s="12">
        <v>54605.867258730672</v>
      </c>
      <c r="U564" s="12">
        <v>58148.684174669484</v>
      </c>
      <c r="V564" s="12">
        <v>58618.490791115808</v>
      </c>
      <c r="W564" s="12">
        <v>57215.96619461228</v>
      </c>
      <c r="X564" s="12">
        <v>51502.541204005385</v>
      </c>
      <c r="Y564" s="12">
        <v>45166.042286748721</v>
      </c>
      <c r="AA564" s="2">
        <f>IFERROR(INDEX('Holiday Schedule'!$D$3:$D$24,MATCH(A564,'Holiday Schedule'!$C$3:$C$24,0)),0)</f>
        <v>0</v>
      </c>
      <c r="AB564" s="2">
        <f t="shared" si="64"/>
        <v>4</v>
      </c>
      <c r="AC564" s="2">
        <f t="shared" si="65"/>
        <v>674191.18039503577</v>
      </c>
      <c r="AD564" s="5">
        <f t="shared" si="66"/>
        <v>286972.93896153022</v>
      </c>
      <c r="AE564" s="5">
        <f t="shared" si="67"/>
        <v>961164.11935656599</v>
      </c>
      <c r="AG564" s="2">
        <f t="shared" si="68"/>
        <v>7</v>
      </c>
      <c r="AH564" s="2">
        <f t="shared" si="69"/>
        <v>2025</v>
      </c>
      <c r="AJ564" s="5">
        <f t="shared" si="70"/>
        <v>58618.490791115808</v>
      </c>
      <c r="AK564" s="2">
        <f t="shared" si="71"/>
        <v>21</v>
      </c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BC564" s="5"/>
      <c r="BD564" s="5"/>
      <c r="BE564" s="5"/>
      <c r="BJ564" s="5"/>
    </row>
    <row r="565" spans="1:62" ht="15.75" x14ac:dyDescent="0.25">
      <c r="A565" s="18">
        <v>45848</v>
      </c>
      <c r="B565" s="12">
        <v>38578.720640202439</v>
      </c>
      <c r="C565" s="12">
        <v>36696.117106338235</v>
      </c>
      <c r="D565" s="12">
        <v>34631.526585322943</v>
      </c>
      <c r="E565" s="12">
        <v>33694.30746985798</v>
      </c>
      <c r="F565" s="12">
        <v>34674.795878345416</v>
      </c>
      <c r="G565" s="12">
        <v>36390.959590061546</v>
      </c>
      <c r="H565" s="12">
        <v>38569.947075726559</v>
      </c>
      <c r="I565" s="12">
        <v>41482.634231133197</v>
      </c>
      <c r="J565" s="12">
        <v>41134.713495436634</v>
      </c>
      <c r="K565" s="12">
        <v>38511.622093026679</v>
      </c>
      <c r="L565" s="12">
        <v>37424.7511739615</v>
      </c>
      <c r="M565" s="12">
        <v>36580.873441622622</v>
      </c>
      <c r="N565" s="12">
        <v>38304.905624640749</v>
      </c>
      <c r="O565" s="12">
        <v>36713.201956518387</v>
      </c>
      <c r="P565" s="12">
        <v>35329.290163187485</v>
      </c>
      <c r="Q565" s="12">
        <v>35620.735031270589</v>
      </c>
      <c r="R565" s="12">
        <v>36226.461338754219</v>
      </c>
      <c r="S565" s="12">
        <v>43574.703575551321</v>
      </c>
      <c r="T565" s="12">
        <v>49760.280639108918</v>
      </c>
      <c r="U565" s="12">
        <v>54207.504609913216</v>
      </c>
      <c r="V565" s="12">
        <v>54854.753283271879</v>
      </c>
      <c r="W565" s="12">
        <v>54556.782985370606</v>
      </c>
      <c r="X565" s="12">
        <v>48498.819193238371</v>
      </c>
      <c r="Y565" s="12">
        <v>42989.565704727385</v>
      </c>
      <c r="AA565" s="2">
        <f>IFERROR(INDEX('Holiday Schedule'!$D$3:$D$24,MATCH(A565,'Holiday Schedule'!$C$3:$C$24,0)),0)</f>
        <v>0</v>
      </c>
      <c r="AB565" s="2">
        <f t="shared" si="64"/>
        <v>5</v>
      </c>
      <c r="AC565" s="2">
        <f t="shared" si="65"/>
        <v>682782.03283600637</v>
      </c>
      <c r="AD565" s="5">
        <f t="shared" si="66"/>
        <v>296225.94005058263</v>
      </c>
      <c r="AE565" s="5">
        <f t="shared" si="67"/>
        <v>979007.97288658901</v>
      </c>
      <c r="AG565" s="2">
        <f t="shared" si="68"/>
        <v>7</v>
      </c>
      <c r="AH565" s="2">
        <f t="shared" si="69"/>
        <v>2025</v>
      </c>
      <c r="AJ565" s="5">
        <f t="shared" si="70"/>
        <v>54854.753283271879</v>
      </c>
      <c r="AK565" s="2">
        <f t="shared" si="71"/>
        <v>21</v>
      </c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BC565" s="5"/>
      <c r="BD565" s="5"/>
      <c r="BE565" s="5"/>
      <c r="BJ565" s="5"/>
    </row>
    <row r="566" spans="1:62" ht="15.75" x14ac:dyDescent="0.25">
      <c r="A566" s="18">
        <v>45849</v>
      </c>
      <c r="B566" s="12">
        <v>37872.928009988922</v>
      </c>
      <c r="C566" s="12">
        <v>34138.484377987916</v>
      </c>
      <c r="D566" s="12">
        <v>32724.256829424216</v>
      </c>
      <c r="E566" s="12">
        <v>31975.102450433904</v>
      </c>
      <c r="F566" s="12">
        <v>33517.196307224272</v>
      </c>
      <c r="G566" s="12">
        <v>34117.871610866547</v>
      </c>
      <c r="H566" s="12">
        <v>36188.822114560695</v>
      </c>
      <c r="I566" s="12">
        <v>39461.059966339075</v>
      </c>
      <c r="J566" s="12">
        <v>39780.635714197582</v>
      </c>
      <c r="K566" s="12">
        <v>37185.903897902674</v>
      </c>
      <c r="L566" s="12">
        <v>36962.448071892213</v>
      </c>
      <c r="M566" s="12">
        <v>34258.09292752597</v>
      </c>
      <c r="N566" s="12">
        <v>33266.782329690584</v>
      </c>
      <c r="O566" s="12">
        <v>30379.831936631665</v>
      </c>
      <c r="P566" s="12">
        <v>31041.153349016527</v>
      </c>
      <c r="Q566" s="12">
        <v>30126.688081299329</v>
      </c>
      <c r="R566" s="12">
        <v>35072.642721375596</v>
      </c>
      <c r="S566" s="12">
        <v>42411.449605139562</v>
      </c>
      <c r="T566" s="12">
        <v>49055.500156100599</v>
      </c>
      <c r="U566" s="12">
        <v>54346.061722994848</v>
      </c>
      <c r="V566" s="12">
        <v>55606.92463950847</v>
      </c>
      <c r="W566" s="12">
        <v>54594.436807841128</v>
      </c>
      <c r="X566" s="12">
        <v>50612.459924967399</v>
      </c>
      <c r="Y566" s="12">
        <v>43955.40717529336</v>
      </c>
      <c r="AA566" s="2">
        <f>IFERROR(INDEX('Holiday Schedule'!$D$3:$D$24,MATCH(A566,'Holiday Schedule'!$C$3:$C$24,0)),0)</f>
        <v>0</v>
      </c>
      <c r="AB566" s="2">
        <f t="shared" si="64"/>
        <v>6</v>
      </c>
      <c r="AC566" s="2">
        <f t="shared" si="65"/>
        <v>654162.07185242313</v>
      </c>
      <c r="AD566" s="5">
        <f t="shared" si="66"/>
        <v>284490.06887577986</v>
      </c>
      <c r="AE566" s="5">
        <f t="shared" si="67"/>
        <v>938652.140728203</v>
      </c>
      <c r="AG566" s="2">
        <f t="shared" si="68"/>
        <v>7</v>
      </c>
      <c r="AH566" s="2">
        <f t="shared" si="69"/>
        <v>2025</v>
      </c>
      <c r="AJ566" s="5">
        <f t="shared" si="70"/>
        <v>55606.92463950847</v>
      </c>
      <c r="AK566" s="2">
        <f t="shared" si="71"/>
        <v>21</v>
      </c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BC566" s="5"/>
      <c r="BD566" s="5"/>
      <c r="BE566" s="5"/>
      <c r="BJ566" s="5"/>
    </row>
    <row r="567" spans="1:62" ht="15.75" x14ac:dyDescent="0.25">
      <c r="A567" s="18">
        <v>45850</v>
      </c>
      <c r="B567" s="12">
        <v>39159.274652048953</v>
      </c>
      <c r="C567" s="12">
        <v>35057.431316743539</v>
      </c>
      <c r="D567" s="12">
        <v>33032.601636178835</v>
      </c>
      <c r="E567" s="12">
        <v>31800.935273661482</v>
      </c>
      <c r="F567" s="12">
        <v>32055.144803214676</v>
      </c>
      <c r="G567" s="12">
        <v>31657.881891264424</v>
      </c>
      <c r="H567" s="12">
        <v>32948.072746267295</v>
      </c>
      <c r="I567" s="12">
        <v>34897.823488230591</v>
      </c>
      <c r="J567" s="12">
        <v>35656.768444994319</v>
      </c>
      <c r="K567" s="12">
        <v>33392.11826990424</v>
      </c>
      <c r="L567" s="12">
        <v>32602.176304981138</v>
      </c>
      <c r="M567" s="12">
        <v>33834.28548190077</v>
      </c>
      <c r="N567" s="12">
        <v>34284.948891110202</v>
      </c>
      <c r="O567" s="12">
        <v>30672.142969149994</v>
      </c>
      <c r="P567" s="12">
        <v>31208.220897075524</v>
      </c>
      <c r="Q567" s="12">
        <v>34424.824715214003</v>
      </c>
      <c r="R567" s="12">
        <v>37630.110002586604</v>
      </c>
      <c r="S567" s="12">
        <v>45410.685078775809</v>
      </c>
      <c r="T567" s="12">
        <v>48959.604074499854</v>
      </c>
      <c r="U567" s="12">
        <v>50894.980379712317</v>
      </c>
      <c r="V567" s="12">
        <v>52136.904464867024</v>
      </c>
      <c r="W567" s="12">
        <v>50396.410291487337</v>
      </c>
      <c r="X567" s="12">
        <v>47023.965000301418</v>
      </c>
      <c r="Y567" s="12">
        <v>41267.115001717393</v>
      </c>
      <c r="AA567" s="2">
        <f>IFERROR(INDEX('Holiday Schedule'!$D$3:$D$24,MATCH(A567,'Holiday Schedule'!$C$3:$C$24,0)),0)</f>
        <v>0</v>
      </c>
      <c r="AB567" s="2">
        <f t="shared" si="64"/>
        <v>7</v>
      </c>
      <c r="AC567" s="2">
        <f t="shared" si="65"/>
        <v>0</v>
      </c>
      <c r="AD567" s="5">
        <f t="shared" si="66"/>
        <v>910404.42607588763</v>
      </c>
      <c r="AE567" s="5">
        <f t="shared" si="67"/>
        <v>910404.42607588763</v>
      </c>
      <c r="AG567" s="2">
        <f t="shared" si="68"/>
        <v>7</v>
      </c>
      <c r="AH567" s="2">
        <f t="shared" si="69"/>
        <v>2025</v>
      </c>
      <c r="AJ567" s="5">
        <f t="shared" si="70"/>
        <v>52136.904464867024</v>
      </c>
      <c r="AK567" s="2">
        <f t="shared" si="71"/>
        <v>21</v>
      </c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BC567" s="5"/>
      <c r="BD567" s="5"/>
      <c r="BE567" s="5"/>
      <c r="BJ567" s="5"/>
    </row>
    <row r="568" spans="1:62" ht="15.75" x14ac:dyDescent="0.25">
      <c r="A568" s="18">
        <v>45851</v>
      </c>
      <c r="B568" s="12">
        <v>37021.731674781644</v>
      </c>
      <c r="C568" s="12">
        <v>33378.303433771674</v>
      </c>
      <c r="D568" s="12">
        <v>32171.483338705151</v>
      </c>
      <c r="E568" s="12">
        <v>30460.50201532336</v>
      </c>
      <c r="F568" s="12">
        <v>30793.002104417556</v>
      </c>
      <c r="G568" s="12">
        <v>30789.435258737678</v>
      </c>
      <c r="H568" s="12">
        <v>31333.946124675796</v>
      </c>
      <c r="I568" s="12">
        <v>34089.497426474503</v>
      </c>
      <c r="J568" s="12">
        <v>36004.076053056961</v>
      </c>
      <c r="K568" s="12">
        <v>32549.763624465504</v>
      </c>
      <c r="L568" s="12">
        <v>32084.740376782232</v>
      </c>
      <c r="M568" s="12">
        <v>28681.833347593547</v>
      </c>
      <c r="N568" s="12">
        <v>27104.416526560024</v>
      </c>
      <c r="O568" s="12">
        <v>25343.961642431546</v>
      </c>
      <c r="P568" s="12">
        <v>24943.311930217722</v>
      </c>
      <c r="Q568" s="12">
        <v>28294.112842707731</v>
      </c>
      <c r="R568" s="12">
        <v>33137.626506995752</v>
      </c>
      <c r="S568" s="12">
        <v>40615.23380845799</v>
      </c>
      <c r="T568" s="12">
        <v>47807.347472760026</v>
      </c>
      <c r="U568" s="12">
        <v>53778.840804139967</v>
      </c>
      <c r="V568" s="12">
        <v>54525.275037516294</v>
      </c>
      <c r="W568" s="12">
        <v>52457.86704904036</v>
      </c>
      <c r="X568" s="12">
        <v>46328.415494448258</v>
      </c>
      <c r="Y568" s="12">
        <v>40451.489801462238</v>
      </c>
      <c r="AA568" s="2">
        <f>IFERROR(INDEX('Holiday Schedule'!$D$3:$D$24,MATCH(A568,'Holiday Schedule'!$C$3:$C$24,0)),0)</f>
        <v>0</v>
      </c>
      <c r="AB568" s="2">
        <f t="shared" si="64"/>
        <v>1</v>
      </c>
      <c r="AC568" s="2">
        <f t="shared" si="65"/>
        <v>0</v>
      </c>
      <c r="AD568" s="5">
        <f t="shared" si="66"/>
        <v>864146.21369552356</v>
      </c>
      <c r="AE568" s="5">
        <f t="shared" si="67"/>
        <v>864146.21369552356</v>
      </c>
      <c r="AG568" s="2">
        <f t="shared" si="68"/>
        <v>7</v>
      </c>
      <c r="AH568" s="2">
        <f t="shared" si="69"/>
        <v>2025</v>
      </c>
      <c r="AJ568" s="5">
        <f t="shared" si="70"/>
        <v>54525.275037516294</v>
      </c>
      <c r="AK568" s="2">
        <f t="shared" si="71"/>
        <v>21</v>
      </c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BC568" s="5"/>
      <c r="BD568" s="5"/>
      <c r="BE568" s="5"/>
      <c r="BJ568" s="5"/>
    </row>
    <row r="569" spans="1:62" ht="15.75" x14ac:dyDescent="0.25">
      <c r="A569" s="18">
        <v>45852</v>
      </c>
      <c r="B569" s="12">
        <v>35894.46732326263</v>
      </c>
      <c r="C569" s="12">
        <v>32604.823459210136</v>
      </c>
      <c r="D569" s="12">
        <v>31211.695287001079</v>
      </c>
      <c r="E569" s="12">
        <v>31044.681265957744</v>
      </c>
      <c r="F569" s="12">
        <v>32519.165635877409</v>
      </c>
      <c r="G569" s="12">
        <v>34002.81285765957</v>
      </c>
      <c r="H569" s="12">
        <v>35888.083010122107</v>
      </c>
      <c r="I569" s="12">
        <v>38934.50011501633</v>
      </c>
      <c r="J569" s="12">
        <v>40079.296997210113</v>
      </c>
      <c r="K569" s="12">
        <v>38298.823009224856</v>
      </c>
      <c r="L569" s="12">
        <v>39221.317329291029</v>
      </c>
      <c r="M569" s="12">
        <v>39066.599923572459</v>
      </c>
      <c r="N569" s="12">
        <v>39283.880678412708</v>
      </c>
      <c r="O569" s="12">
        <v>40066.718148530046</v>
      </c>
      <c r="P569" s="12">
        <v>39371.591992709837</v>
      </c>
      <c r="Q569" s="12">
        <v>39172.24765420796</v>
      </c>
      <c r="R569" s="12">
        <v>42706.753284442515</v>
      </c>
      <c r="S569" s="12">
        <v>47591.643331835578</v>
      </c>
      <c r="T569" s="12">
        <v>51362.02305571366</v>
      </c>
      <c r="U569" s="12">
        <v>54471.597172994145</v>
      </c>
      <c r="V569" s="12">
        <v>54259.673985812216</v>
      </c>
      <c r="W569" s="12">
        <v>52662.374311507243</v>
      </c>
      <c r="X569" s="12">
        <v>47891.156181006321</v>
      </c>
      <c r="Y569" s="12">
        <v>42249.836946585536</v>
      </c>
      <c r="AA569" s="2">
        <f>IFERROR(INDEX('Holiday Schedule'!$D$3:$D$24,MATCH(A569,'Holiday Schedule'!$C$3:$C$24,0)),0)</f>
        <v>0</v>
      </c>
      <c r="AB569" s="2">
        <f t="shared" si="64"/>
        <v>2</v>
      </c>
      <c r="AC569" s="2">
        <f t="shared" si="65"/>
        <v>704440.19717148703</v>
      </c>
      <c r="AD569" s="5">
        <f t="shared" si="66"/>
        <v>275415.56578567624</v>
      </c>
      <c r="AE569" s="5">
        <f t="shared" si="67"/>
        <v>979855.76295716327</v>
      </c>
      <c r="AG569" s="2">
        <f t="shared" si="68"/>
        <v>7</v>
      </c>
      <c r="AH569" s="2">
        <f t="shared" si="69"/>
        <v>2025</v>
      </c>
      <c r="AJ569" s="5">
        <f t="shared" si="70"/>
        <v>54471.597172994145</v>
      </c>
      <c r="AK569" s="2">
        <f t="shared" si="71"/>
        <v>20</v>
      </c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BC569" s="5"/>
      <c r="BD569" s="5"/>
      <c r="BE569" s="5"/>
      <c r="BJ569" s="5"/>
    </row>
    <row r="570" spans="1:62" ht="15.75" x14ac:dyDescent="0.25">
      <c r="A570" s="18">
        <v>45853</v>
      </c>
      <c r="B570" s="12">
        <v>37510.730159388186</v>
      </c>
      <c r="C570" s="12">
        <v>34736.317883707889</v>
      </c>
      <c r="D570" s="12">
        <v>33012.684720261037</v>
      </c>
      <c r="E570" s="12">
        <v>32479.44859025782</v>
      </c>
      <c r="F570" s="12">
        <v>34345.244641204838</v>
      </c>
      <c r="G570" s="12">
        <v>35398.631978928628</v>
      </c>
      <c r="H570" s="12">
        <v>37808.734519935788</v>
      </c>
      <c r="I570" s="12">
        <v>39318.040646588342</v>
      </c>
      <c r="J570" s="12">
        <v>34264.126882018536</v>
      </c>
      <c r="K570" s="12">
        <v>30666.57615952137</v>
      </c>
      <c r="L570" s="12">
        <v>31222.877567181647</v>
      </c>
      <c r="M570" s="12">
        <v>32043.797075894796</v>
      </c>
      <c r="N570" s="12">
        <v>33819.979170442595</v>
      </c>
      <c r="O570" s="12">
        <v>35450.611577226657</v>
      </c>
      <c r="P570" s="12">
        <v>36614.147780993699</v>
      </c>
      <c r="Q570" s="12">
        <v>38800.998871868382</v>
      </c>
      <c r="R570" s="12">
        <v>46061.325418490371</v>
      </c>
      <c r="S570" s="12">
        <v>52794.391396493709</v>
      </c>
      <c r="T570" s="12">
        <v>61490.526611174973</v>
      </c>
      <c r="U570" s="12">
        <v>66597.777613803642</v>
      </c>
      <c r="V570" s="12">
        <v>67812.042830139209</v>
      </c>
      <c r="W570" s="12">
        <v>66488.606832319245</v>
      </c>
      <c r="X570" s="12">
        <v>57647.968139725781</v>
      </c>
      <c r="Y570" s="12">
        <v>51369.979116677649</v>
      </c>
      <c r="AA570" s="2">
        <f>IFERROR(INDEX('Holiday Schedule'!$D$3:$D$24,MATCH(A570,'Holiday Schedule'!$C$3:$C$24,0)),0)</f>
        <v>0</v>
      </c>
      <c r="AB570" s="2">
        <f t="shared" si="64"/>
        <v>3</v>
      </c>
      <c r="AC570" s="2">
        <f t="shared" si="65"/>
        <v>731093.79457388294</v>
      </c>
      <c r="AD570" s="5">
        <f t="shared" si="66"/>
        <v>296661.77161036176</v>
      </c>
      <c r="AE570" s="5">
        <f t="shared" si="67"/>
        <v>1027755.5661842447</v>
      </c>
      <c r="AG570" s="2">
        <f t="shared" si="68"/>
        <v>7</v>
      </c>
      <c r="AH570" s="2">
        <f t="shared" si="69"/>
        <v>2025</v>
      </c>
      <c r="AJ570" s="5">
        <f t="shared" si="70"/>
        <v>67812.042830139209</v>
      </c>
      <c r="AK570" s="2">
        <f t="shared" si="71"/>
        <v>21</v>
      </c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BC570" s="5"/>
      <c r="BD570" s="5"/>
      <c r="BE570" s="5"/>
      <c r="BJ570" s="5"/>
    </row>
    <row r="571" spans="1:62" ht="15.75" x14ac:dyDescent="0.25">
      <c r="A571" s="18">
        <v>45854</v>
      </c>
      <c r="B571" s="12">
        <v>44086.353719966632</v>
      </c>
      <c r="C571" s="12">
        <v>41005.03213476987</v>
      </c>
      <c r="D571" s="12">
        <v>38522.283701327651</v>
      </c>
      <c r="E571" s="12">
        <v>37368.640263273002</v>
      </c>
      <c r="F571" s="12">
        <v>38400.709250487176</v>
      </c>
      <c r="G571" s="12">
        <v>38604.84668993677</v>
      </c>
      <c r="H571" s="12">
        <v>39332.711914971464</v>
      </c>
      <c r="I571" s="12">
        <v>39511.059065057692</v>
      </c>
      <c r="J571" s="12">
        <v>37759.548058636741</v>
      </c>
      <c r="K571" s="12">
        <v>37743.986295356721</v>
      </c>
      <c r="L571" s="12">
        <v>38561.596861283622</v>
      </c>
      <c r="M571" s="12">
        <v>39531.774020118042</v>
      </c>
      <c r="N571" s="12">
        <v>42433.658450546063</v>
      </c>
      <c r="O571" s="12">
        <v>43712.384792013065</v>
      </c>
      <c r="P571" s="12">
        <v>43988.93455146574</v>
      </c>
      <c r="Q571" s="12">
        <v>44195.938119299295</v>
      </c>
      <c r="R571" s="12">
        <v>50007.911211828286</v>
      </c>
      <c r="S571" s="12">
        <v>58698.572072635252</v>
      </c>
      <c r="T571" s="12">
        <v>64769.781368097116</v>
      </c>
      <c r="U571" s="12">
        <v>69873.475257230573</v>
      </c>
      <c r="V571" s="12">
        <v>70061.16043850327</v>
      </c>
      <c r="W571" s="12">
        <v>67533.634223415429</v>
      </c>
      <c r="X571" s="12">
        <v>60096.342496929719</v>
      </c>
      <c r="Y571" s="12">
        <v>52583.251650177343</v>
      </c>
      <c r="AA571" s="2">
        <f>IFERROR(INDEX('Holiday Schedule'!$D$3:$D$24,MATCH(A571,'Holiday Schedule'!$C$3:$C$24,0)),0)</f>
        <v>0</v>
      </c>
      <c r="AB571" s="2">
        <f t="shared" si="64"/>
        <v>4</v>
      </c>
      <c r="AC571" s="2">
        <f t="shared" si="65"/>
        <v>808479.75728241657</v>
      </c>
      <c r="AD571" s="5">
        <f t="shared" si="66"/>
        <v>329903.82932490995</v>
      </c>
      <c r="AE571" s="5">
        <f t="shared" si="67"/>
        <v>1138383.5866073265</v>
      </c>
      <c r="AG571" s="2">
        <f t="shared" si="68"/>
        <v>7</v>
      </c>
      <c r="AH571" s="2">
        <f t="shared" si="69"/>
        <v>2025</v>
      </c>
      <c r="AJ571" s="5">
        <f t="shared" si="70"/>
        <v>70061.16043850327</v>
      </c>
      <c r="AK571" s="2">
        <f t="shared" si="71"/>
        <v>21</v>
      </c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BC571" s="5"/>
      <c r="BD571" s="5"/>
      <c r="BE571" s="5"/>
      <c r="BJ571" s="5"/>
    </row>
    <row r="572" spans="1:62" ht="15.75" x14ac:dyDescent="0.25">
      <c r="A572" s="18">
        <v>45855</v>
      </c>
      <c r="B572" s="12">
        <v>45100.150530471474</v>
      </c>
      <c r="C572" s="12">
        <v>41691.68642383883</v>
      </c>
      <c r="D572" s="12">
        <v>38818.137249064195</v>
      </c>
      <c r="E572" s="12">
        <v>38183.014877798647</v>
      </c>
      <c r="F572" s="12">
        <v>38889.921843156357</v>
      </c>
      <c r="G572" s="12">
        <v>40148.317650857294</v>
      </c>
      <c r="H572" s="12">
        <v>41902.967286832842</v>
      </c>
      <c r="I572" s="12">
        <v>44800.472234161418</v>
      </c>
      <c r="J572" s="12">
        <v>44393.107314528446</v>
      </c>
      <c r="K572" s="12">
        <v>42600.288050295108</v>
      </c>
      <c r="L572" s="12">
        <v>42455.244436133973</v>
      </c>
      <c r="M572" s="12">
        <v>40319.823075123721</v>
      </c>
      <c r="N572" s="12">
        <v>40408.118320500769</v>
      </c>
      <c r="O572" s="12">
        <v>41348.709637952306</v>
      </c>
      <c r="P572" s="12">
        <v>42864.380613376044</v>
      </c>
      <c r="Q572" s="12">
        <v>44153.841554529012</v>
      </c>
      <c r="R572" s="12">
        <v>47446.692173428761</v>
      </c>
      <c r="S572" s="12">
        <v>55936.101187539425</v>
      </c>
      <c r="T572" s="12">
        <v>57970.147246982291</v>
      </c>
      <c r="U572" s="12">
        <v>60700.798754314514</v>
      </c>
      <c r="V572" s="12">
        <v>62760.080368594812</v>
      </c>
      <c r="W572" s="12">
        <v>60411.368448457149</v>
      </c>
      <c r="X572" s="12">
        <v>54462.52677688597</v>
      </c>
      <c r="Y572" s="12">
        <v>47543.259775771425</v>
      </c>
      <c r="AA572" s="2">
        <f>IFERROR(INDEX('Holiday Schedule'!$D$3:$D$24,MATCH(A572,'Holiday Schedule'!$C$3:$C$24,0)),0)</f>
        <v>0</v>
      </c>
      <c r="AB572" s="2">
        <f t="shared" si="64"/>
        <v>5</v>
      </c>
      <c r="AC572" s="2">
        <f t="shared" si="65"/>
        <v>783031.70019280375</v>
      </c>
      <c r="AD572" s="5">
        <f t="shared" si="66"/>
        <v>332277.45563779096</v>
      </c>
      <c r="AE572" s="5">
        <f t="shared" si="67"/>
        <v>1115309.1558305947</v>
      </c>
      <c r="AG572" s="2">
        <f t="shared" si="68"/>
        <v>7</v>
      </c>
      <c r="AH572" s="2">
        <f t="shared" si="69"/>
        <v>2025</v>
      </c>
      <c r="AJ572" s="5">
        <f t="shared" si="70"/>
        <v>62760.080368594812</v>
      </c>
      <c r="AK572" s="2">
        <f t="shared" si="71"/>
        <v>21</v>
      </c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BC572" s="5"/>
      <c r="BD572" s="5"/>
      <c r="BE572" s="5"/>
      <c r="BJ572" s="5"/>
    </row>
    <row r="573" spans="1:62" ht="15.75" x14ac:dyDescent="0.25">
      <c r="A573" s="18">
        <v>45856</v>
      </c>
      <c r="B573" s="12">
        <v>42657.571689235789</v>
      </c>
      <c r="C573" s="12">
        <v>39326.785014510227</v>
      </c>
      <c r="D573" s="12">
        <v>37950.284279802043</v>
      </c>
      <c r="E573" s="12">
        <v>37248.968454534617</v>
      </c>
      <c r="F573" s="12">
        <v>38028.511580142716</v>
      </c>
      <c r="G573" s="12">
        <v>37071.214967712993</v>
      </c>
      <c r="H573" s="12">
        <v>37239.995380273103</v>
      </c>
      <c r="I573" s="12">
        <v>35458.664960037291</v>
      </c>
      <c r="J573" s="12">
        <v>33052.260649202988</v>
      </c>
      <c r="K573" s="12">
        <v>31803.976581369425</v>
      </c>
      <c r="L573" s="12">
        <v>28702.631026223553</v>
      </c>
      <c r="M573" s="12">
        <v>27672.659324804776</v>
      </c>
      <c r="N573" s="12">
        <v>27728.682645831286</v>
      </c>
      <c r="O573" s="12">
        <v>26927.58759728161</v>
      </c>
      <c r="P573" s="12">
        <v>27628.027525929145</v>
      </c>
      <c r="Q573" s="12">
        <v>26017.930028789131</v>
      </c>
      <c r="R573" s="12">
        <v>31454.965840990339</v>
      </c>
      <c r="S573" s="12">
        <v>40691.285965525945</v>
      </c>
      <c r="T573" s="12">
        <v>48394.242002916064</v>
      </c>
      <c r="U573" s="12">
        <v>54521.956362545388</v>
      </c>
      <c r="V573" s="12">
        <v>55024.584771775852</v>
      </c>
      <c r="W573" s="12">
        <v>53769.687684462137</v>
      </c>
      <c r="X573" s="12">
        <v>49084.127377293946</v>
      </c>
      <c r="Y573" s="12">
        <v>42870.112870143974</v>
      </c>
      <c r="AA573" s="2">
        <f>IFERROR(INDEX('Holiday Schedule'!$D$3:$D$24,MATCH(A573,'Holiday Schedule'!$C$3:$C$24,0)),0)</f>
        <v>0</v>
      </c>
      <c r="AB573" s="2">
        <f t="shared" si="64"/>
        <v>6</v>
      </c>
      <c r="AC573" s="2">
        <f t="shared" si="65"/>
        <v>597933.2703449789</v>
      </c>
      <c r="AD573" s="5">
        <f t="shared" si="66"/>
        <v>312393.44423635537</v>
      </c>
      <c r="AE573" s="5">
        <f t="shared" si="67"/>
        <v>910326.71458133426</v>
      </c>
      <c r="AG573" s="2">
        <f t="shared" si="68"/>
        <v>7</v>
      </c>
      <c r="AH573" s="2">
        <f t="shared" si="69"/>
        <v>2025</v>
      </c>
      <c r="AJ573" s="5">
        <f t="shared" si="70"/>
        <v>55024.584771775852</v>
      </c>
      <c r="AK573" s="2">
        <f t="shared" si="71"/>
        <v>21</v>
      </c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BC573" s="5"/>
      <c r="BD573" s="5"/>
      <c r="BE573" s="5"/>
      <c r="BJ573" s="5"/>
    </row>
    <row r="574" spans="1:62" ht="15.75" x14ac:dyDescent="0.25">
      <c r="A574" s="18">
        <v>45857</v>
      </c>
      <c r="B574" s="12">
        <v>37250.822435713388</v>
      </c>
      <c r="C574" s="12">
        <v>33898.002094905292</v>
      </c>
      <c r="D574" s="12">
        <v>32402.544867031636</v>
      </c>
      <c r="E574" s="12">
        <v>31040.710534614249</v>
      </c>
      <c r="F574" s="12">
        <v>31390.602037705557</v>
      </c>
      <c r="G574" s="12">
        <v>30620.012521989654</v>
      </c>
      <c r="H574" s="12">
        <v>29607.996701278582</v>
      </c>
      <c r="I574" s="12">
        <v>27236.467674192823</v>
      </c>
      <c r="J574" s="12">
        <v>24028.900189516182</v>
      </c>
      <c r="K574" s="12">
        <v>22851.914106541517</v>
      </c>
      <c r="L574" s="12">
        <v>21681.044701629067</v>
      </c>
      <c r="M574" s="12">
        <v>25545.121033373522</v>
      </c>
      <c r="N574" s="12">
        <v>26133.918205631649</v>
      </c>
      <c r="O574" s="12">
        <v>25764.48447573217</v>
      </c>
      <c r="P574" s="12">
        <v>27000.909876550912</v>
      </c>
      <c r="Q574" s="12">
        <v>28820.025503750228</v>
      </c>
      <c r="R574" s="12">
        <v>31341.430174683508</v>
      </c>
      <c r="S574" s="12">
        <v>39564.084873207248</v>
      </c>
      <c r="T574" s="12">
        <v>45692.534012778815</v>
      </c>
      <c r="U574" s="12">
        <v>50728.131805808298</v>
      </c>
      <c r="V574" s="12">
        <v>52475.180605560148</v>
      </c>
      <c r="W574" s="12">
        <v>52471.389919632966</v>
      </c>
      <c r="X574" s="12">
        <v>48719.876035728797</v>
      </c>
      <c r="Y574" s="12">
        <v>42591.582611111888</v>
      </c>
      <c r="AA574" s="2">
        <f>IFERROR(INDEX('Holiday Schedule'!$D$3:$D$24,MATCH(A574,'Holiday Schedule'!$C$3:$C$24,0)),0)</f>
        <v>0</v>
      </c>
      <c r="AB574" s="2">
        <f t="shared" si="64"/>
        <v>7</v>
      </c>
      <c r="AC574" s="2">
        <f t="shared" si="65"/>
        <v>0</v>
      </c>
      <c r="AD574" s="5">
        <f t="shared" si="66"/>
        <v>818857.68699866824</v>
      </c>
      <c r="AE574" s="5">
        <f t="shared" si="67"/>
        <v>818857.68699866824</v>
      </c>
      <c r="AG574" s="2">
        <f t="shared" si="68"/>
        <v>7</v>
      </c>
      <c r="AH574" s="2">
        <f t="shared" si="69"/>
        <v>2025</v>
      </c>
      <c r="AJ574" s="5">
        <f t="shared" si="70"/>
        <v>52475.180605560148</v>
      </c>
      <c r="AK574" s="2">
        <f t="shared" si="71"/>
        <v>21</v>
      </c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BC574" s="5"/>
      <c r="BD574" s="5"/>
      <c r="BE574" s="5"/>
      <c r="BJ574" s="5"/>
    </row>
    <row r="575" spans="1:62" ht="15.75" x14ac:dyDescent="0.25">
      <c r="A575" s="18">
        <v>45858</v>
      </c>
      <c r="B575" s="12">
        <v>37498.676848680057</v>
      </c>
      <c r="C575" s="12">
        <v>34550.914899739233</v>
      </c>
      <c r="D575" s="12">
        <v>32789.360278743567</v>
      </c>
      <c r="E575" s="12">
        <v>32071.504605637259</v>
      </c>
      <c r="F575" s="12">
        <v>32169.90185869702</v>
      </c>
      <c r="G575" s="12">
        <v>32094.102738430374</v>
      </c>
      <c r="H575" s="12">
        <v>32984.330000238333</v>
      </c>
      <c r="I575" s="12">
        <v>36431.635255870679</v>
      </c>
      <c r="J575" s="12">
        <v>40214.929588799787</v>
      </c>
      <c r="K575" s="12">
        <v>40291.210452207371</v>
      </c>
      <c r="L575" s="12">
        <v>42606.404728357331</v>
      </c>
      <c r="M575" s="12">
        <v>43280.090881359611</v>
      </c>
      <c r="N575" s="12">
        <v>43193.128945281722</v>
      </c>
      <c r="O575" s="12">
        <v>45123.882462778107</v>
      </c>
      <c r="P575" s="12">
        <v>44477.280979699703</v>
      </c>
      <c r="Q575" s="12">
        <v>41775.461069438796</v>
      </c>
      <c r="R575" s="12">
        <v>45194.105041231473</v>
      </c>
      <c r="S575" s="12">
        <v>49301.447060872859</v>
      </c>
      <c r="T575" s="12">
        <v>49889.76248999004</v>
      </c>
      <c r="U575" s="12">
        <v>52330.662529370937</v>
      </c>
      <c r="V575" s="12">
        <v>52801.281783236831</v>
      </c>
      <c r="W575" s="12">
        <v>50695.835550996089</v>
      </c>
      <c r="X575" s="12">
        <v>45425.653178791232</v>
      </c>
      <c r="Y575" s="12">
        <v>40344.022152294296</v>
      </c>
      <c r="AA575" s="2">
        <f>IFERROR(INDEX('Holiday Schedule'!$D$3:$D$24,MATCH(A575,'Holiday Schedule'!$C$3:$C$24,0)),0)</f>
        <v>0</v>
      </c>
      <c r="AB575" s="2">
        <f t="shared" si="64"/>
        <v>1</v>
      </c>
      <c r="AC575" s="2">
        <f t="shared" si="65"/>
        <v>0</v>
      </c>
      <c r="AD575" s="5">
        <f t="shared" si="66"/>
        <v>997535.58538074302</v>
      </c>
      <c r="AE575" s="5">
        <f t="shared" si="67"/>
        <v>997535.58538074302</v>
      </c>
      <c r="AG575" s="2">
        <f t="shared" si="68"/>
        <v>7</v>
      </c>
      <c r="AH575" s="2">
        <f t="shared" si="69"/>
        <v>2025</v>
      </c>
      <c r="AJ575" s="5">
        <f t="shared" si="70"/>
        <v>52801.281783236831</v>
      </c>
      <c r="AK575" s="2">
        <f t="shared" si="71"/>
        <v>21</v>
      </c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BC575" s="5"/>
      <c r="BD575" s="5"/>
      <c r="BE575" s="5"/>
      <c r="BJ575" s="5"/>
    </row>
    <row r="576" spans="1:62" ht="15.75" x14ac:dyDescent="0.25">
      <c r="A576" s="18">
        <v>45859</v>
      </c>
      <c r="B576" s="12">
        <v>36402.292719104429</v>
      </c>
      <c r="C576" s="12">
        <v>33416.755295384763</v>
      </c>
      <c r="D576" s="12">
        <v>31695.049104501675</v>
      </c>
      <c r="E576" s="12">
        <v>30963.412657909124</v>
      </c>
      <c r="F576" s="12">
        <v>32835.442173134346</v>
      </c>
      <c r="G576" s="12">
        <v>33203.722639150976</v>
      </c>
      <c r="H576" s="12">
        <v>33479.576547400073</v>
      </c>
      <c r="I576" s="12">
        <v>32496.076027758692</v>
      </c>
      <c r="J576" s="12">
        <v>29127.221912714322</v>
      </c>
      <c r="K576" s="12">
        <v>28759.841673779247</v>
      </c>
      <c r="L576" s="12">
        <v>27868.534139473424</v>
      </c>
      <c r="M576" s="12">
        <v>29148.783567840568</v>
      </c>
      <c r="N576" s="12">
        <v>28264.804368587811</v>
      </c>
      <c r="O576" s="12">
        <v>25963.609840079069</v>
      </c>
      <c r="P576" s="12">
        <v>26273.224696932521</v>
      </c>
      <c r="Q576" s="12">
        <v>29167.488826767512</v>
      </c>
      <c r="R576" s="12">
        <v>29230.154363828176</v>
      </c>
      <c r="S576" s="12">
        <v>35182.499621878895</v>
      </c>
      <c r="T576" s="12">
        <v>42553.627090916736</v>
      </c>
      <c r="U576" s="12">
        <v>48370.315426916117</v>
      </c>
      <c r="V576" s="12">
        <v>49926.389566978367</v>
      </c>
      <c r="W576" s="12">
        <v>49257.209415476173</v>
      </c>
      <c r="X576" s="12">
        <v>44350.115388768943</v>
      </c>
      <c r="Y576" s="12">
        <v>38176.645162935129</v>
      </c>
      <c r="AA576" s="2">
        <f>IFERROR(INDEX('Holiday Schedule'!$D$3:$D$24,MATCH(A576,'Holiday Schedule'!$C$3:$C$24,0)),0)</f>
        <v>0</v>
      </c>
      <c r="AB576" s="2">
        <f t="shared" si="64"/>
        <v>2</v>
      </c>
      <c r="AC576" s="2">
        <f t="shared" si="65"/>
        <v>555939.89592869661</v>
      </c>
      <c r="AD576" s="5">
        <f t="shared" si="66"/>
        <v>270172.89629952051</v>
      </c>
      <c r="AE576" s="5">
        <f t="shared" si="67"/>
        <v>826112.79222821712</v>
      </c>
      <c r="AG576" s="2">
        <f t="shared" si="68"/>
        <v>7</v>
      </c>
      <c r="AH576" s="2">
        <f t="shared" si="69"/>
        <v>2025</v>
      </c>
      <c r="AJ576" s="5">
        <f t="shared" si="70"/>
        <v>49926.389566978367</v>
      </c>
      <c r="AK576" s="2">
        <f t="shared" si="71"/>
        <v>21</v>
      </c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BC576" s="5"/>
      <c r="BD576" s="5"/>
      <c r="BE576" s="5"/>
      <c r="BJ576" s="5"/>
    </row>
    <row r="577" spans="1:62" ht="15.75" x14ac:dyDescent="0.25">
      <c r="A577" s="18">
        <v>45860</v>
      </c>
      <c r="B577" s="12">
        <v>33451.562453840648</v>
      </c>
      <c r="C577" s="12">
        <v>31440.576805962512</v>
      </c>
      <c r="D577" s="12">
        <v>29658.039594828191</v>
      </c>
      <c r="E577" s="12">
        <v>29362.794308633231</v>
      </c>
      <c r="F577" s="12">
        <v>30538.914227172678</v>
      </c>
      <c r="G577" s="12">
        <v>31424.669550126877</v>
      </c>
      <c r="H577" s="12">
        <v>32319.938083591525</v>
      </c>
      <c r="I577" s="12">
        <v>29425.596096279212</v>
      </c>
      <c r="J577" s="12">
        <v>25040.190962469678</v>
      </c>
      <c r="K577" s="12">
        <v>22381.421371076282</v>
      </c>
      <c r="L577" s="12">
        <v>25020.658467846173</v>
      </c>
      <c r="M577" s="12">
        <v>23996.453085841662</v>
      </c>
      <c r="N577" s="12">
        <v>22797.642578754781</v>
      </c>
      <c r="O577" s="12">
        <v>22276.532750844675</v>
      </c>
      <c r="P577" s="12">
        <v>23195.669467201278</v>
      </c>
      <c r="Q577" s="12">
        <v>25155.707128355927</v>
      </c>
      <c r="R577" s="12">
        <v>30732.26840601298</v>
      </c>
      <c r="S577" s="12">
        <v>37297.288751398446</v>
      </c>
      <c r="T577" s="12">
        <v>45827.645932488886</v>
      </c>
      <c r="U577" s="12">
        <v>51010.491679506231</v>
      </c>
      <c r="V577" s="12">
        <v>52453.993639543514</v>
      </c>
      <c r="W577" s="12">
        <v>51133.613547708504</v>
      </c>
      <c r="X577" s="12">
        <v>45127.327656149668</v>
      </c>
      <c r="Y577" s="12">
        <v>39868.716851512007</v>
      </c>
      <c r="AA577" s="2">
        <f>IFERROR(INDEX('Holiday Schedule'!$D$3:$D$24,MATCH(A577,'Holiday Schedule'!$C$3:$C$24,0)),0)</f>
        <v>0</v>
      </c>
      <c r="AB577" s="2">
        <f t="shared" si="64"/>
        <v>3</v>
      </c>
      <c r="AC577" s="2">
        <f t="shared" si="65"/>
        <v>532872.50152147783</v>
      </c>
      <c r="AD577" s="5">
        <f t="shared" si="66"/>
        <v>258065.21187566768</v>
      </c>
      <c r="AE577" s="5">
        <f t="shared" si="67"/>
        <v>790937.7133971455</v>
      </c>
      <c r="AG577" s="2">
        <f t="shared" si="68"/>
        <v>7</v>
      </c>
      <c r="AH577" s="2">
        <f t="shared" si="69"/>
        <v>2025</v>
      </c>
      <c r="AJ577" s="5">
        <f t="shared" si="70"/>
        <v>52453.993639543514</v>
      </c>
      <c r="AK577" s="2">
        <f t="shared" si="71"/>
        <v>21</v>
      </c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BC577" s="5"/>
      <c r="BD577" s="5"/>
      <c r="BE577" s="5"/>
      <c r="BJ577" s="5"/>
    </row>
    <row r="578" spans="1:62" ht="15.75" x14ac:dyDescent="0.25">
      <c r="A578" s="18">
        <v>45861</v>
      </c>
      <c r="B578" s="12">
        <v>34800.710883546664</v>
      </c>
      <c r="C578" s="12">
        <v>32430.198869758438</v>
      </c>
      <c r="D578" s="12">
        <v>30369.194658792356</v>
      </c>
      <c r="E578" s="12">
        <v>30466.190477260301</v>
      </c>
      <c r="F578" s="12">
        <v>31416.17335291396</v>
      </c>
      <c r="G578" s="12">
        <v>32002.37203186642</v>
      </c>
      <c r="H578" s="12">
        <v>31911.205792013068</v>
      </c>
      <c r="I578" s="12">
        <v>30684.108690196132</v>
      </c>
      <c r="J578" s="12">
        <v>27207.183530534563</v>
      </c>
      <c r="K578" s="12">
        <v>24187.598058762916</v>
      </c>
      <c r="L578" s="12">
        <v>25284.751030927109</v>
      </c>
      <c r="M578" s="12">
        <v>25167.638786755735</v>
      </c>
      <c r="N578" s="12">
        <v>27657.282473033407</v>
      </c>
      <c r="O578" s="12">
        <v>27882.168930189684</v>
      </c>
      <c r="P578" s="12">
        <v>28212.021865054885</v>
      </c>
      <c r="Q578" s="12">
        <v>29933.027338642067</v>
      </c>
      <c r="R578" s="12">
        <v>33409.587541378678</v>
      </c>
      <c r="S578" s="12">
        <v>41558.788576140141</v>
      </c>
      <c r="T578" s="12">
        <v>48381.205741556725</v>
      </c>
      <c r="U578" s="12">
        <v>54935.749390149867</v>
      </c>
      <c r="V578" s="12">
        <v>56217.434315755163</v>
      </c>
      <c r="W578" s="12">
        <v>55133.186220457319</v>
      </c>
      <c r="X578" s="12">
        <v>49159.503147527656</v>
      </c>
      <c r="Y578" s="12">
        <v>42620.034652981252</v>
      </c>
      <c r="AA578" s="2">
        <f>IFERROR(INDEX('Holiday Schedule'!$D$3:$D$24,MATCH(A578,'Holiday Schedule'!$C$3:$C$24,0)),0)</f>
        <v>0</v>
      </c>
      <c r="AB578" s="2">
        <f t="shared" si="64"/>
        <v>4</v>
      </c>
      <c r="AC578" s="2">
        <f t="shared" si="65"/>
        <v>585011.235637062</v>
      </c>
      <c r="AD578" s="5">
        <f t="shared" si="66"/>
        <v>266016.08071913244</v>
      </c>
      <c r="AE578" s="5">
        <f t="shared" si="67"/>
        <v>851027.31635619444</v>
      </c>
      <c r="AG578" s="2">
        <f t="shared" si="68"/>
        <v>7</v>
      </c>
      <c r="AH578" s="2">
        <f t="shared" si="69"/>
        <v>2025</v>
      </c>
      <c r="AJ578" s="5">
        <f t="shared" si="70"/>
        <v>56217.434315755163</v>
      </c>
      <c r="AK578" s="2">
        <f t="shared" si="71"/>
        <v>21</v>
      </c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BC578" s="5"/>
      <c r="BD578" s="5"/>
      <c r="BE578" s="5"/>
      <c r="BJ578" s="5"/>
    </row>
    <row r="579" spans="1:62" ht="15.75" x14ac:dyDescent="0.25">
      <c r="A579" s="18">
        <v>45862</v>
      </c>
      <c r="B579" s="12">
        <v>37825.614994237963</v>
      </c>
      <c r="C579" s="12">
        <v>35001.670764702991</v>
      </c>
      <c r="D579" s="12">
        <v>33062.586497133001</v>
      </c>
      <c r="E579" s="12">
        <v>32955.595725013671</v>
      </c>
      <c r="F579" s="12">
        <v>33521.084314998108</v>
      </c>
      <c r="G579" s="12">
        <v>34597.040588961005</v>
      </c>
      <c r="H579" s="12">
        <v>36414.856969507491</v>
      </c>
      <c r="I579" s="12">
        <v>36384.117864241751</v>
      </c>
      <c r="J579" s="12">
        <v>32312.137737582187</v>
      </c>
      <c r="K579" s="12">
        <v>29037.72960862342</v>
      </c>
      <c r="L579" s="12">
        <v>29449.323162493514</v>
      </c>
      <c r="M579" s="12">
        <v>30312.582540593587</v>
      </c>
      <c r="N579" s="12">
        <v>32096.574713335383</v>
      </c>
      <c r="O579" s="12">
        <v>33210.982848911379</v>
      </c>
      <c r="P579" s="12">
        <v>33706.161270780467</v>
      </c>
      <c r="Q579" s="12">
        <v>41692.868884275675</v>
      </c>
      <c r="R579" s="12">
        <v>45292.687205799877</v>
      </c>
      <c r="S579" s="12">
        <v>48851.52329769799</v>
      </c>
      <c r="T579" s="12">
        <v>53652.925798938719</v>
      </c>
      <c r="U579" s="12">
        <v>59268.25523421049</v>
      </c>
      <c r="V579" s="12">
        <v>60735.27015239944</v>
      </c>
      <c r="W579" s="12">
        <v>58707.078002032831</v>
      </c>
      <c r="X579" s="12">
        <v>53299.010037488253</v>
      </c>
      <c r="Y579" s="12">
        <v>47127.515445141522</v>
      </c>
      <c r="AA579" s="2">
        <f>IFERROR(INDEX('Holiday Schedule'!$D$3:$D$24,MATCH(A579,'Holiday Schedule'!$C$3:$C$24,0)),0)</f>
        <v>0</v>
      </c>
      <c r="AB579" s="2">
        <f t="shared" si="64"/>
        <v>5</v>
      </c>
      <c r="AC579" s="2">
        <f t="shared" si="65"/>
        <v>678009.22835940495</v>
      </c>
      <c r="AD579" s="5">
        <f t="shared" si="66"/>
        <v>290505.96529969585</v>
      </c>
      <c r="AE579" s="5">
        <f t="shared" si="67"/>
        <v>968515.1936591008</v>
      </c>
      <c r="AG579" s="2">
        <f t="shared" si="68"/>
        <v>7</v>
      </c>
      <c r="AH579" s="2">
        <f t="shared" si="69"/>
        <v>2025</v>
      </c>
      <c r="AJ579" s="5">
        <f t="shared" si="70"/>
        <v>60735.27015239944</v>
      </c>
      <c r="AK579" s="2">
        <f t="shared" si="71"/>
        <v>21</v>
      </c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BC579" s="5"/>
      <c r="BD579" s="5"/>
      <c r="BE579" s="5"/>
      <c r="BJ579" s="5"/>
    </row>
    <row r="580" spans="1:62" ht="15.75" x14ac:dyDescent="0.25">
      <c r="A580" s="18">
        <v>45863</v>
      </c>
      <c r="B580" s="12">
        <v>48739.754022907931</v>
      </c>
      <c r="C580" s="12">
        <v>43575.856839434171</v>
      </c>
      <c r="D580" s="12">
        <v>41046.462044890577</v>
      </c>
      <c r="E580" s="12">
        <v>40070.323922948592</v>
      </c>
      <c r="F580" s="12">
        <v>41705.330946739756</v>
      </c>
      <c r="G580" s="12">
        <v>45167.069032230924</v>
      </c>
      <c r="H580" s="12">
        <v>57487.041600190663</v>
      </c>
      <c r="I580" s="12">
        <v>67935.515056989432</v>
      </c>
      <c r="J580" s="12">
        <v>66357.927922724281</v>
      </c>
      <c r="K580" s="12">
        <v>78516.346225237983</v>
      </c>
      <c r="L580" s="12">
        <v>76296.434903054847</v>
      </c>
      <c r="M580" s="12">
        <v>76261.399038259333</v>
      </c>
      <c r="N580" s="12">
        <v>71862.451569487865</v>
      </c>
      <c r="O580" s="12">
        <v>68365.67761920116</v>
      </c>
      <c r="P580" s="12">
        <v>63664.05920733502</v>
      </c>
      <c r="Q580" s="12">
        <v>67512.165024043512</v>
      </c>
      <c r="R580" s="12">
        <v>78362.57770752428</v>
      </c>
      <c r="S580" s="12">
        <v>80466.676032188872</v>
      </c>
      <c r="T580" s="12">
        <v>83626.716393051916</v>
      </c>
      <c r="U580" s="12">
        <v>86551.237885011695</v>
      </c>
      <c r="V580" s="12">
        <v>93662.545220036729</v>
      </c>
      <c r="W580" s="12">
        <v>87577.010148747344</v>
      </c>
      <c r="X580" s="12">
        <v>71044.948057592279</v>
      </c>
      <c r="Y580" s="12">
        <v>56232.562996817564</v>
      </c>
      <c r="AA580" s="2">
        <f>IFERROR(INDEX('Holiday Schedule'!$D$3:$D$24,MATCH(A580,'Holiday Schedule'!$C$3:$C$24,0)),0)</f>
        <v>0</v>
      </c>
      <c r="AB580" s="2">
        <f t="shared" si="64"/>
        <v>6</v>
      </c>
      <c r="AC580" s="2">
        <f t="shared" si="65"/>
        <v>1218063.6880104865</v>
      </c>
      <c r="AD580" s="5">
        <f t="shared" si="66"/>
        <v>374024.40140616009</v>
      </c>
      <c r="AE580" s="5">
        <f t="shared" si="67"/>
        <v>1592088.0894166466</v>
      </c>
      <c r="AG580" s="2">
        <f t="shared" si="68"/>
        <v>7</v>
      </c>
      <c r="AH580" s="2">
        <f t="shared" si="69"/>
        <v>2025</v>
      </c>
      <c r="AJ580" s="5">
        <f t="shared" si="70"/>
        <v>93662.545220036729</v>
      </c>
      <c r="AK580" s="2">
        <f t="shared" si="71"/>
        <v>21</v>
      </c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BC580" s="5"/>
      <c r="BD580" s="5"/>
      <c r="BE580" s="5"/>
      <c r="BJ580" s="5"/>
    </row>
    <row r="581" spans="1:62" ht="15.75" x14ac:dyDescent="0.25">
      <c r="A581" s="18">
        <v>45864</v>
      </c>
      <c r="B581" s="12">
        <v>47976.750745138721</v>
      </c>
      <c r="C581" s="12">
        <v>43349.096936729802</v>
      </c>
      <c r="D581" s="12">
        <v>40765.201908059833</v>
      </c>
      <c r="E581" s="12">
        <v>39777.385164519335</v>
      </c>
      <c r="F581" s="12">
        <v>40775.907311191797</v>
      </c>
      <c r="G581" s="12">
        <v>44119.885962231347</v>
      </c>
      <c r="H581" s="12">
        <v>55487.07765144611</v>
      </c>
      <c r="I581" s="12">
        <v>65997.837090103596</v>
      </c>
      <c r="J581" s="12">
        <v>68013.372534312832</v>
      </c>
      <c r="K581" s="12">
        <v>80125.0763504325</v>
      </c>
      <c r="L581" s="12">
        <v>78917.312233453427</v>
      </c>
      <c r="M581" s="12">
        <v>77329.992914522838</v>
      </c>
      <c r="N581" s="12">
        <v>72809.393137433581</v>
      </c>
      <c r="O581" s="12">
        <v>68644.018100632282</v>
      </c>
      <c r="P581" s="12">
        <v>64635.331236944294</v>
      </c>
      <c r="Q581" s="12">
        <v>68464.945902788488</v>
      </c>
      <c r="R581" s="12">
        <v>77300.796360526569</v>
      </c>
      <c r="S581" s="12">
        <v>79513.895153443897</v>
      </c>
      <c r="T581" s="12">
        <v>83273.43808969704</v>
      </c>
      <c r="U581" s="12">
        <v>87146.84758653563</v>
      </c>
      <c r="V581" s="12">
        <v>93173.016331365914</v>
      </c>
      <c r="W581" s="12">
        <v>85358.072045030771</v>
      </c>
      <c r="X581" s="12">
        <v>69687.308296765681</v>
      </c>
      <c r="Y581" s="12">
        <v>56197.527132022034</v>
      </c>
      <c r="AA581" s="2">
        <f>IFERROR(INDEX('Holiday Schedule'!$D$3:$D$24,MATCH(A581,'Holiday Schedule'!$C$3:$C$24,0)),0)</f>
        <v>0</v>
      </c>
      <c r="AB581" s="2">
        <f t="shared" si="64"/>
        <v>7</v>
      </c>
      <c r="AC581" s="2">
        <f t="shared" si="65"/>
        <v>0</v>
      </c>
      <c r="AD581" s="5">
        <f t="shared" si="66"/>
        <v>1588839.4861753285</v>
      </c>
      <c r="AE581" s="5">
        <f t="shared" si="67"/>
        <v>1588839.4861753285</v>
      </c>
      <c r="AG581" s="2">
        <f t="shared" si="68"/>
        <v>7</v>
      </c>
      <c r="AH581" s="2">
        <f t="shared" si="69"/>
        <v>2025</v>
      </c>
      <c r="AJ581" s="5">
        <f t="shared" si="70"/>
        <v>93173.016331365914</v>
      </c>
      <c r="AK581" s="2">
        <f t="shared" si="71"/>
        <v>21</v>
      </c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BC581" s="5"/>
      <c r="BD581" s="5"/>
      <c r="BE581" s="5"/>
      <c r="BJ581" s="5"/>
    </row>
    <row r="582" spans="1:62" ht="15.75" x14ac:dyDescent="0.25">
      <c r="A582" s="18">
        <v>45865</v>
      </c>
      <c r="B582" s="12">
        <v>47976.750745138721</v>
      </c>
      <c r="C582" s="12">
        <v>43349.096936729802</v>
      </c>
      <c r="D582" s="12">
        <v>40765.201908059833</v>
      </c>
      <c r="E582" s="12">
        <v>39777.385164519335</v>
      </c>
      <c r="F582" s="12">
        <v>40775.907311191797</v>
      </c>
      <c r="G582" s="12">
        <v>44119.885962231347</v>
      </c>
      <c r="H582" s="12">
        <v>55487.07765144611</v>
      </c>
      <c r="I582" s="12">
        <v>65997.837090103596</v>
      </c>
      <c r="J582" s="12">
        <v>68013.372534312832</v>
      </c>
      <c r="K582" s="12">
        <v>80125.0763504325</v>
      </c>
      <c r="L582" s="12">
        <v>78917.312233453427</v>
      </c>
      <c r="M582" s="12">
        <v>77329.992914522838</v>
      </c>
      <c r="N582" s="12">
        <v>72809.393137433581</v>
      </c>
      <c r="O582" s="12">
        <v>68644.018100632282</v>
      </c>
      <c r="P582" s="12">
        <v>64635.331236944294</v>
      </c>
      <c r="Q582" s="12">
        <v>68464.945902788488</v>
      </c>
      <c r="R582" s="12">
        <v>77300.796360526569</v>
      </c>
      <c r="S582" s="12">
        <v>79513.895153443897</v>
      </c>
      <c r="T582" s="12">
        <v>83273.43808969704</v>
      </c>
      <c r="U582" s="12">
        <v>87146.84758653563</v>
      </c>
      <c r="V582" s="12">
        <v>93173.016331365914</v>
      </c>
      <c r="W582" s="12">
        <v>85358.072045030771</v>
      </c>
      <c r="X582" s="12">
        <v>69687.308296765681</v>
      </c>
      <c r="Y582" s="12">
        <v>56197.527132022034</v>
      </c>
      <c r="AA582" s="2">
        <f>IFERROR(INDEX('Holiday Schedule'!$D$3:$D$24,MATCH(A582,'Holiday Schedule'!$C$3:$C$24,0)),0)</f>
        <v>0</v>
      </c>
      <c r="AB582" s="2">
        <f t="shared" si="64"/>
        <v>1</v>
      </c>
      <c r="AC582" s="2">
        <f t="shared" si="65"/>
        <v>0</v>
      </c>
      <c r="AD582" s="5">
        <f t="shared" si="66"/>
        <v>1588839.4861753285</v>
      </c>
      <c r="AE582" s="5">
        <f t="shared" si="67"/>
        <v>1588839.4861753285</v>
      </c>
      <c r="AG582" s="2">
        <f t="shared" si="68"/>
        <v>7</v>
      </c>
      <c r="AH582" s="2">
        <f t="shared" si="69"/>
        <v>2025</v>
      </c>
      <c r="AJ582" s="5">
        <f t="shared" si="70"/>
        <v>93173.016331365914</v>
      </c>
      <c r="AK582" s="2">
        <f t="shared" si="71"/>
        <v>21</v>
      </c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BC582" s="5"/>
      <c r="BD582" s="5"/>
      <c r="BE582" s="5"/>
      <c r="BJ582" s="5"/>
    </row>
    <row r="583" spans="1:62" ht="15.75" x14ac:dyDescent="0.25">
      <c r="A583" s="18">
        <v>45866</v>
      </c>
      <c r="B583" s="12">
        <v>38980.640402515106</v>
      </c>
      <c r="C583" s="12">
        <v>35728.708754041138</v>
      </c>
      <c r="D583" s="12">
        <v>33767.532427280625</v>
      </c>
      <c r="E583" s="12">
        <v>33769.352345813066</v>
      </c>
      <c r="F583" s="12">
        <v>34856.184336139573</v>
      </c>
      <c r="G583" s="12">
        <v>36619.734054991655</v>
      </c>
      <c r="H583" s="12">
        <v>38716.912796359124</v>
      </c>
      <c r="I583" s="12">
        <v>42238.596273296978</v>
      </c>
      <c r="J583" s="12">
        <v>40429.874619320333</v>
      </c>
      <c r="K583" s="12">
        <v>33199.71297906882</v>
      </c>
      <c r="L583" s="12">
        <v>32008.011832880031</v>
      </c>
      <c r="M583" s="12">
        <v>34218.234765228728</v>
      </c>
      <c r="N583" s="12">
        <v>38570.822972346446</v>
      </c>
      <c r="O583" s="12">
        <v>38606.60334926888</v>
      </c>
      <c r="P583" s="12">
        <v>39524.883633374928</v>
      </c>
      <c r="Q583" s="12">
        <v>41010.224255288871</v>
      </c>
      <c r="R583" s="12">
        <v>45970.499805100306</v>
      </c>
      <c r="S583" s="12">
        <v>52324.686967986367</v>
      </c>
      <c r="T583" s="12">
        <v>60744.63738013991</v>
      </c>
      <c r="U583" s="12">
        <v>65668.023083977067</v>
      </c>
      <c r="V583" s="12">
        <v>67692.998747311751</v>
      </c>
      <c r="W583" s="12">
        <v>62800.824159696618</v>
      </c>
      <c r="X583" s="12">
        <v>56069.558635856381</v>
      </c>
      <c r="Y583" s="12">
        <v>49476.699376235469</v>
      </c>
      <c r="AA583" s="2">
        <f>IFERROR(INDEX('Holiday Schedule'!$D$3:$D$24,MATCH(A583,'Holiday Schedule'!$C$3:$C$24,0)),0)</f>
        <v>0</v>
      </c>
      <c r="AB583" s="2">
        <f t="shared" si="64"/>
        <v>2</v>
      </c>
      <c r="AC583" s="2">
        <f t="shared" si="65"/>
        <v>751078.19346014236</v>
      </c>
      <c r="AD583" s="5">
        <f t="shared" si="66"/>
        <v>301915.76449337567</v>
      </c>
      <c r="AE583" s="5">
        <f t="shared" si="67"/>
        <v>1052993.957953518</v>
      </c>
      <c r="AG583" s="2">
        <f t="shared" si="68"/>
        <v>7</v>
      </c>
      <c r="AH583" s="2">
        <f t="shared" si="69"/>
        <v>2025</v>
      </c>
      <c r="AJ583" s="5">
        <f t="shared" si="70"/>
        <v>67692.998747311751</v>
      </c>
      <c r="AK583" s="2">
        <f t="shared" si="71"/>
        <v>21</v>
      </c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BC583" s="5"/>
      <c r="BD583" s="5"/>
      <c r="BE583" s="5"/>
      <c r="BJ583" s="5"/>
    </row>
    <row r="584" spans="1:62" ht="15.75" x14ac:dyDescent="0.25">
      <c r="A584" s="18">
        <v>45867</v>
      </c>
      <c r="B584" s="12">
        <v>42110.267686298699</v>
      </c>
      <c r="C584" s="12">
        <v>39254.684124416432</v>
      </c>
      <c r="D584" s="12">
        <v>36951.922714176566</v>
      </c>
      <c r="E584" s="12">
        <v>35763.009838894417</v>
      </c>
      <c r="F584" s="12">
        <v>37376.596324236983</v>
      </c>
      <c r="G584" s="12">
        <v>38244.176792328501</v>
      </c>
      <c r="H584" s="12">
        <v>38502.541964733835</v>
      </c>
      <c r="I584" s="12">
        <v>38174.061267906458</v>
      </c>
      <c r="J584" s="12">
        <v>36185.269867157818</v>
      </c>
      <c r="K584" s="12">
        <v>33841.497030737846</v>
      </c>
      <c r="L584" s="12">
        <v>36659.314850025934</v>
      </c>
      <c r="M584" s="12">
        <v>38526.264164855806</v>
      </c>
      <c r="N584" s="12">
        <v>43420.565234820337</v>
      </c>
      <c r="O584" s="12">
        <v>43572.820397818556</v>
      </c>
      <c r="P584" s="12">
        <v>44204.142350972252</v>
      </c>
      <c r="Q584" s="12">
        <v>45125.940819834846</v>
      </c>
      <c r="R584" s="12">
        <v>48317.318815320556</v>
      </c>
      <c r="S584" s="12">
        <v>57801.138128082544</v>
      </c>
      <c r="T584" s="12">
        <v>65143.808689158686</v>
      </c>
      <c r="U584" s="12">
        <v>70020.6453537411</v>
      </c>
      <c r="V584" s="12">
        <v>70381.076812825078</v>
      </c>
      <c r="W584" s="12">
        <v>69270.240389021288</v>
      </c>
      <c r="X584" s="12">
        <v>60143.840424189322</v>
      </c>
      <c r="Y584" s="12">
        <v>52257.223463885653</v>
      </c>
      <c r="AA584" s="2">
        <f>IFERROR(INDEX('Holiday Schedule'!$D$3:$D$24,MATCH(A584,'Holiday Schedule'!$C$3:$C$24,0)),0)</f>
        <v>0</v>
      </c>
      <c r="AB584" s="2">
        <f t="shared" si="64"/>
        <v>3</v>
      </c>
      <c r="AC584" s="2">
        <f t="shared" si="65"/>
        <v>800787.94459646847</v>
      </c>
      <c r="AD584" s="5">
        <f t="shared" si="66"/>
        <v>320460.42290897109</v>
      </c>
      <c r="AE584" s="5">
        <f t="shared" si="67"/>
        <v>1121248.3675054396</v>
      </c>
      <c r="AG584" s="2">
        <f t="shared" si="68"/>
        <v>7</v>
      </c>
      <c r="AH584" s="2">
        <f t="shared" si="69"/>
        <v>2025</v>
      </c>
      <c r="AJ584" s="5">
        <f t="shared" si="70"/>
        <v>70381.076812825078</v>
      </c>
      <c r="AK584" s="2">
        <f t="shared" si="71"/>
        <v>21</v>
      </c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BC584" s="5"/>
      <c r="BD584" s="5"/>
      <c r="BE584" s="5"/>
      <c r="BJ584" s="5"/>
    </row>
    <row r="585" spans="1:62" ht="15.75" x14ac:dyDescent="0.25">
      <c r="A585" s="18">
        <v>45868</v>
      </c>
      <c r="B585" s="12">
        <v>45463.569770247726</v>
      </c>
      <c r="C585" s="12">
        <v>41872.607736769052</v>
      </c>
      <c r="D585" s="12">
        <v>38829.655289615723</v>
      </c>
      <c r="E585" s="12">
        <v>37575.570839721571</v>
      </c>
      <c r="F585" s="12">
        <v>38088.009291094786</v>
      </c>
      <c r="G585" s="12">
        <v>39054.955364620284</v>
      </c>
      <c r="H585" s="12">
        <v>39486.665344193803</v>
      </c>
      <c r="I585" s="12">
        <v>40757.742188513788</v>
      </c>
      <c r="J585" s="12">
        <v>38727.370028782119</v>
      </c>
      <c r="K585" s="12">
        <v>36559.180402003389</v>
      </c>
      <c r="L585" s="12">
        <v>36248.02299388047</v>
      </c>
      <c r="M585" s="12">
        <v>35544.828856972621</v>
      </c>
      <c r="N585" s="12">
        <v>38762.284241269321</v>
      </c>
      <c r="O585" s="12">
        <v>39991.249922542018</v>
      </c>
      <c r="P585" s="12">
        <v>41893.351888383404</v>
      </c>
      <c r="Q585" s="12">
        <v>45591.20250604242</v>
      </c>
      <c r="R585" s="12">
        <v>49362.321875955073</v>
      </c>
      <c r="S585" s="12">
        <v>56151.26032612261</v>
      </c>
      <c r="T585" s="12">
        <v>63148.774091947176</v>
      </c>
      <c r="U585" s="12">
        <v>66125.489290267622</v>
      </c>
      <c r="V585" s="12">
        <v>65190.829739369678</v>
      </c>
      <c r="W585" s="12">
        <v>62439.31242811479</v>
      </c>
      <c r="X585" s="12">
        <v>56793.496924378582</v>
      </c>
      <c r="Y585" s="12">
        <v>49821.403624900107</v>
      </c>
      <c r="AA585" s="2">
        <f>IFERROR(INDEX('Holiday Schedule'!$D$3:$D$24,MATCH(A585,'Holiday Schedule'!$C$3:$C$24,0)),0)</f>
        <v>0</v>
      </c>
      <c r="AB585" s="2">
        <f t="shared" si="64"/>
        <v>4</v>
      </c>
      <c r="AC585" s="2">
        <f t="shared" si="65"/>
        <v>773286.71770454512</v>
      </c>
      <c r="AD585" s="5">
        <f t="shared" si="66"/>
        <v>330192.43726116314</v>
      </c>
      <c r="AE585" s="5">
        <f t="shared" si="67"/>
        <v>1103479.1549657083</v>
      </c>
      <c r="AG585" s="2">
        <f t="shared" si="68"/>
        <v>7</v>
      </c>
      <c r="AH585" s="2">
        <f t="shared" si="69"/>
        <v>2025</v>
      </c>
      <c r="AJ585" s="5">
        <f t="shared" si="70"/>
        <v>66125.489290267622</v>
      </c>
      <c r="AK585" s="2">
        <f t="shared" si="71"/>
        <v>20</v>
      </c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BC585" s="5"/>
      <c r="BD585" s="5"/>
      <c r="BE585" s="5"/>
      <c r="BJ585" s="5"/>
    </row>
    <row r="586" spans="1:62" x14ac:dyDescent="0.25">
      <c r="A586" s="18">
        <v>45869</v>
      </c>
      <c r="B586" s="12">
        <v>45438.280688394625</v>
      </c>
      <c r="C586" s="12">
        <v>41973.399107256511</v>
      </c>
      <c r="D586" s="12">
        <v>39654.214635393742</v>
      </c>
      <c r="E586" s="12">
        <v>38665.337083724706</v>
      </c>
      <c r="F586" s="12">
        <v>39614.818751868101</v>
      </c>
      <c r="G586" s="12">
        <v>41307.046155399621</v>
      </c>
      <c r="H586" s="12">
        <v>43222.885099896252</v>
      </c>
      <c r="I586" s="12">
        <v>46594.90704104922</v>
      </c>
      <c r="J586" s="12">
        <v>46472.32044300354</v>
      </c>
      <c r="K586" s="12">
        <v>41087.877356734287</v>
      </c>
      <c r="L586" s="12">
        <v>38380.573360414419</v>
      </c>
      <c r="M586" s="12">
        <v>38086.61758868763</v>
      </c>
      <c r="N586" s="12">
        <v>39777.351101873006</v>
      </c>
      <c r="O586" s="12">
        <v>39891.183599812139</v>
      </c>
      <c r="P586" s="12">
        <v>39481.020677087865</v>
      </c>
      <c r="Q586" s="12">
        <v>40966.512147864116</v>
      </c>
      <c r="R586" s="12">
        <v>44394.124327825994</v>
      </c>
      <c r="S586" s="12">
        <v>50789.994437634065</v>
      </c>
      <c r="T586" s="12">
        <v>52775.642342735766</v>
      </c>
      <c r="U586" s="12">
        <v>55447.083238563551</v>
      </c>
      <c r="V586" s="12">
        <v>54671.306468420975</v>
      </c>
      <c r="W586" s="12">
        <v>53274.713638471025</v>
      </c>
      <c r="X586" s="12">
        <v>48541.305045395275</v>
      </c>
      <c r="Y586" s="12">
        <v>43576.791129162048</v>
      </c>
      <c r="AA586" s="2">
        <f>IFERROR(INDEX('Holiday Schedule'!$D$3:$D$24,MATCH(A586,'Holiday Schedule'!$C$3:$C$24,0)),0)</f>
        <v>0</v>
      </c>
      <c r="AB586" s="2">
        <f t="shared" ref="AB586:AB649" si="72">WEEKDAY(A586)</f>
        <v>5</v>
      </c>
      <c r="AC586" s="2">
        <f t="shared" ref="AC586:AC649" si="73">IF(AND(AB586&gt;1,AB586&lt;7,AA586&lt;1),SUM(I586:X586),0)</f>
        <v>730632.53281557292</v>
      </c>
      <c r="AD586" s="5">
        <f t="shared" ref="AD586:AD649" si="74">AE586-AC586</f>
        <v>333452.77265109529</v>
      </c>
      <c r="AE586" s="5">
        <f t="shared" ref="AE586:AE649" si="75">SUM(B586:Y586)</f>
        <v>1064085.3054666682</v>
      </c>
      <c r="AG586" s="2">
        <f t="shared" ref="AG586:AG649" si="76">MONTH(A586)</f>
        <v>7</v>
      </c>
      <c r="AH586" s="2">
        <f t="shared" ref="AH586:AH649" si="77">YEAR(A586)</f>
        <v>2025</v>
      </c>
      <c r="AJ586" s="5">
        <f t="shared" ref="AJ586:AJ649" si="78">MAX(B586:Y586)</f>
        <v>55447.083238563551</v>
      </c>
      <c r="AK586" s="2">
        <f t="shared" ref="AK586:AK649" si="79">IF(AE586&gt;0,INDEX(B$8:Y$8,MATCH(AJ586,B586:Y586,0)),"")</f>
        <v>20</v>
      </c>
    </row>
    <row r="587" spans="1:62" x14ac:dyDescent="0.25">
      <c r="A587" s="18">
        <v>45870</v>
      </c>
      <c r="AA587" s="2">
        <f>IFERROR(INDEX('Holiday Schedule'!$D$3:$D$24,MATCH(A587,'Holiday Schedule'!$C$3:$C$24,0)),0)</f>
        <v>0</v>
      </c>
      <c r="AB587" s="2">
        <f t="shared" si="72"/>
        <v>6</v>
      </c>
      <c r="AC587" s="2">
        <f t="shared" si="73"/>
        <v>0</v>
      </c>
      <c r="AD587" s="5">
        <f t="shared" si="74"/>
        <v>0</v>
      </c>
      <c r="AE587" s="5">
        <f t="shared" si="75"/>
        <v>0</v>
      </c>
      <c r="AG587" s="2">
        <f t="shared" si="76"/>
        <v>8</v>
      </c>
      <c r="AH587" s="2">
        <f t="shared" si="77"/>
        <v>2025</v>
      </c>
      <c r="AJ587" s="5">
        <f t="shared" si="78"/>
        <v>0</v>
      </c>
      <c r="AK587" s="2" t="str">
        <f t="shared" si="79"/>
        <v/>
      </c>
    </row>
    <row r="588" spans="1:62" x14ac:dyDescent="0.25">
      <c r="A588" s="18">
        <v>45871</v>
      </c>
      <c r="AA588" s="2">
        <f>IFERROR(INDEX('Holiday Schedule'!$D$3:$D$24,MATCH(A588,'Holiday Schedule'!$C$3:$C$24,0)),0)</f>
        <v>0</v>
      </c>
      <c r="AB588" s="2">
        <f t="shared" si="72"/>
        <v>7</v>
      </c>
      <c r="AC588" s="2">
        <f t="shared" si="73"/>
        <v>0</v>
      </c>
      <c r="AD588" s="5">
        <f t="shared" si="74"/>
        <v>0</v>
      </c>
      <c r="AE588" s="5">
        <f t="shared" si="75"/>
        <v>0</v>
      </c>
      <c r="AG588" s="2">
        <f t="shared" si="76"/>
        <v>8</v>
      </c>
      <c r="AH588" s="2">
        <f t="shared" si="77"/>
        <v>2025</v>
      </c>
      <c r="AJ588" s="5">
        <f t="shared" si="78"/>
        <v>0</v>
      </c>
      <c r="AK588" s="2" t="str">
        <f t="shared" si="79"/>
        <v/>
      </c>
    </row>
    <row r="589" spans="1:62" x14ac:dyDescent="0.25">
      <c r="A589" s="18">
        <v>45872</v>
      </c>
      <c r="AA589" s="2">
        <f>IFERROR(INDEX('Holiday Schedule'!$D$3:$D$24,MATCH(A589,'Holiday Schedule'!$C$3:$C$24,0)),0)</f>
        <v>0</v>
      </c>
      <c r="AB589" s="2">
        <f t="shared" si="72"/>
        <v>1</v>
      </c>
      <c r="AC589" s="2">
        <f t="shared" si="73"/>
        <v>0</v>
      </c>
      <c r="AD589" s="5">
        <f t="shared" si="74"/>
        <v>0</v>
      </c>
      <c r="AE589" s="5">
        <f t="shared" si="75"/>
        <v>0</v>
      </c>
      <c r="AG589" s="2">
        <f t="shared" si="76"/>
        <v>8</v>
      </c>
      <c r="AH589" s="2">
        <f t="shared" si="77"/>
        <v>2025</v>
      </c>
      <c r="AJ589" s="5">
        <f t="shared" si="78"/>
        <v>0</v>
      </c>
      <c r="AK589" s="2" t="str">
        <f t="shared" si="79"/>
        <v/>
      </c>
    </row>
    <row r="590" spans="1:62" x14ac:dyDescent="0.25">
      <c r="A590" s="18">
        <v>45873</v>
      </c>
      <c r="AA590" s="2">
        <f>IFERROR(INDEX('Holiday Schedule'!$D$3:$D$24,MATCH(A590,'Holiday Schedule'!$C$3:$C$24,0)),0)</f>
        <v>0</v>
      </c>
      <c r="AB590" s="2">
        <f t="shared" si="72"/>
        <v>2</v>
      </c>
      <c r="AC590" s="2">
        <f t="shared" si="73"/>
        <v>0</v>
      </c>
      <c r="AD590" s="5">
        <f t="shared" si="74"/>
        <v>0</v>
      </c>
      <c r="AE590" s="5">
        <f t="shared" si="75"/>
        <v>0</v>
      </c>
      <c r="AG590" s="2">
        <f t="shared" si="76"/>
        <v>8</v>
      </c>
      <c r="AH590" s="2">
        <f t="shared" si="77"/>
        <v>2025</v>
      </c>
      <c r="AJ590" s="5">
        <f t="shared" si="78"/>
        <v>0</v>
      </c>
      <c r="AK590" s="2" t="str">
        <f t="shared" si="79"/>
        <v/>
      </c>
    </row>
    <row r="591" spans="1:62" x14ac:dyDescent="0.25">
      <c r="A591" s="18">
        <v>45874</v>
      </c>
      <c r="AA591" s="2">
        <f>IFERROR(INDEX('Holiday Schedule'!$D$3:$D$24,MATCH(A591,'Holiday Schedule'!$C$3:$C$24,0)),0)</f>
        <v>0</v>
      </c>
      <c r="AB591" s="2">
        <f t="shared" si="72"/>
        <v>3</v>
      </c>
      <c r="AC591" s="2">
        <f t="shared" si="73"/>
        <v>0</v>
      </c>
      <c r="AD591" s="5">
        <f t="shared" si="74"/>
        <v>0</v>
      </c>
      <c r="AE591" s="5">
        <f t="shared" si="75"/>
        <v>0</v>
      </c>
      <c r="AG591" s="2">
        <f t="shared" si="76"/>
        <v>8</v>
      </c>
      <c r="AH591" s="2">
        <f t="shared" si="77"/>
        <v>2025</v>
      </c>
      <c r="AJ591" s="5">
        <f t="shared" si="78"/>
        <v>0</v>
      </c>
      <c r="AK591" s="2" t="str">
        <f t="shared" si="79"/>
        <v/>
      </c>
    </row>
    <row r="592" spans="1:62" x14ac:dyDescent="0.25">
      <c r="A592" s="18">
        <v>45875</v>
      </c>
      <c r="AA592" s="2">
        <f>IFERROR(INDEX('Holiday Schedule'!$D$3:$D$24,MATCH(A592,'Holiday Schedule'!$C$3:$C$24,0)),0)</f>
        <v>0</v>
      </c>
      <c r="AB592" s="2">
        <f t="shared" si="72"/>
        <v>4</v>
      </c>
      <c r="AC592" s="2">
        <f t="shared" si="73"/>
        <v>0</v>
      </c>
      <c r="AD592" s="5">
        <f t="shared" si="74"/>
        <v>0</v>
      </c>
      <c r="AE592" s="5">
        <f t="shared" si="75"/>
        <v>0</v>
      </c>
      <c r="AG592" s="2">
        <f t="shared" si="76"/>
        <v>8</v>
      </c>
      <c r="AH592" s="2">
        <f t="shared" si="77"/>
        <v>2025</v>
      </c>
      <c r="AJ592" s="5">
        <f t="shared" si="78"/>
        <v>0</v>
      </c>
      <c r="AK592" s="2" t="str">
        <f t="shared" si="79"/>
        <v/>
      </c>
    </row>
    <row r="593" spans="1:37" x14ac:dyDescent="0.25">
      <c r="A593" s="18">
        <v>45876</v>
      </c>
      <c r="AA593" s="2">
        <f>IFERROR(INDEX('Holiday Schedule'!$D$3:$D$24,MATCH(A593,'Holiday Schedule'!$C$3:$C$24,0)),0)</f>
        <v>0</v>
      </c>
      <c r="AB593" s="2">
        <f t="shared" si="72"/>
        <v>5</v>
      </c>
      <c r="AC593" s="2">
        <f t="shared" si="73"/>
        <v>0</v>
      </c>
      <c r="AD593" s="5">
        <f t="shared" si="74"/>
        <v>0</v>
      </c>
      <c r="AE593" s="5">
        <f t="shared" si="75"/>
        <v>0</v>
      </c>
      <c r="AG593" s="2">
        <f t="shared" si="76"/>
        <v>8</v>
      </c>
      <c r="AH593" s="2">
        <f t="shared" si="77"/>
        <v>2025</v>
      </c>
      <c r="AJ593" s="5">
        <f t="shared" si="78"/>
        <v>0</v>
      </c>
      <c r="AK593" s="2" t="str">
        <f t="shared" si="79"/>
        <v/>
      </c>
    </row>
    <row r="594" spans="1:37" x14ac:dyDescent="0.25">
      <c r="A594" s="18">
        <v>45877</v>
      </c>
      <c r="AA594" s="2">
        <f>IFERROR(INDEX('Holiday Schedule'!$D$3:$D$24,MATCH(A594,'Holiday Schedule'!$C$3:$C$24,0)),0)</f>
        <v>0</v>
      </c>
      <c r="AB594" s="2">
        <f t="shared" si="72"/>
        <v>6</v>
      </c>
      <c r="AC594" s="2">
        <f t="shared" si="73"/>
        <v>0</v>
      </c>
      <c r="AD594" s="5">
        <f t="shared" si="74"/>
        <v>0</v>
      </c>
      <c r="AE594" s="5">
        <f t="shared" si="75"/>
        <v>0</v>
      </c>
      <c r="AG594" s="2">
        <f t="shared" si="76"/>
        <v>8</v>
      </c>
      <c r="AH594" s="2">
        <f t="shared" si="77"/>
        <v>2025</v>
      </c>
      <c r="AJ594" s="5">
        <f t="shared" si="78"/>
        <v>0</v>
      </c>
      <c r="AK594" s="2" t="str">
        <f t="shared" si="79"/>
        <v/>
      </c>
    </row>
    <row r="595" spans="1:37" x14ac:dyDescent="0.25">
      <c r="A595" s="18">
        <v>45878</v>
      </c>
      <c r="AA595" s="2">
        <f>IFERROR(INDEX('Holiday Schedule'!$D$3:$D$24,MATCH(A595,'Holiday Schedule'!$C$3:$C$24,0)),0)</f>
        <v>0</v>
      </c>
      <c r="AB595" s="2">
        <f t="shared" si="72"/>
        <v>7</v>
      </c>
      <c r="AC595" s="2">
        <f t="shared" si="73"/>
        <v>0</v>
      </c>
      <c r="AD595" s="5">
        <f t="shared" si="74"/>
        <v>0</v>
      </c>
      <c r="AE595" s="5">
        <f t="shared" si="75"/>
        <v>0</v>
      </c>
      <c r="AG595" s="2">
        <f t="shared" si="76"/>
        <v>8</v>
      </c>
      <c r="AH595" s="2">
        <f t="shared" si="77"/>
        <v>2025</v>
      </c>
      <c r="AJ595" s="5">
        <f t="shared" si="78"/>
        <v>0</v>
      </c>
      <c r="AK595" s="2" t="str">
        <f t="shared" si="79"/>
        <v/>
      </c>
    </row>
    <row r="596" spans="1:37" x14ac:dyDescent="0.25">
      <c r="A596" s="18">
        <v>45879</v>
      </c>
      <c r="AA596" s="2">
        <f>IFERROR(INDEX('Holiday Schedule'!$D$3:$D$24,MATCH(A596,'Holiday Schedule'!$C$3:$C$24,0)),0)</f>
        <v>0</v>
      </c>
      <c r="AB596" s="2">
        <f t="shared" si="72"/>
        <v>1</v>
      </c>
      <c r="AC596" s="2">
        <f t="shared" si="73"/>
        <v>0</v>
      </c>
      <c r="AD596" s="5">
        <f t="shared" si="74"/>
        <v>0</v>
      </c>
      <c r="AE596" s="5">
        <f t="shared" si="75"/>
        <v>0</v>
      </c>
      <c r="AG596" s="2">
        <f t="shared" si="76"/>
        <v>8</v>
      </c>
      <c r="AH596" s="2">
        <f t="shared" si="77"/>
        <v>2025</v>
      </c>
      <c r="AJ596" s="5">
        <f t="shared" si="78"/>
        <v>0</v>
      </c>
      <c r="AK596" s="2" t="str">
        <f t="shared" si="79"/>
        <v/>
      </c>
    </row>
    <row r="597" spans="1:37" x14ac:dyDescent="0.25">
      <c r="A597" s="18">
        <v>45880</v>
      </c>
      <c r="AA597" s="2">
        <f>IFERROR(INDEX('Holiday Schedule'!$D$3:$D$24,MATCH(A597,'Holiday Schedule'!$C$3:$C$24,0)),0)</f>
        <v>0</v>
      </c>
      <c r="AB597" s="2">
        <f t="shared" si="72"/>
        <v>2</v>
      </c>
      <c r="AC597" s="2">
        <f t="shared" si="73"/>
        <v>0</v>
      </c>
      <c r="AD597" s="5">
        <f t="shared" si="74"/>
        <v>0</v>
      </c>
      <c r="AE597" s="5">
        <f t="shared" si="75"/>
        <v>0</v>
      </c>
      <c r="AG597" s="2">
        <f t="shared" si="76"/>
        <v>8</v>
      </c>
      <c r="AH597" s="2">
        <f t="shared" si="77"/>
        <v>2025</v>
      </c>
      <c r="AJ597" s="5">
        <f t="shared" si="78"/>
        <v>0</v>
      </c>
      <c r="AK597" s="2" t="str">
        <f t="shared" si="79"/>
        <v/>
      </c>
    </row>
    <row r="598" spans="1:37" x14ac:dyDescent="0.25">
      <c r="A598" s="18">
        <v>45881</v>
      </c>
      <c r="AA598" s="2">
        <f>IFERROR(INDEX('Holiday Schedule'!$D$3:$D$24,MATCH(A598,'Holiday Schedule'!$C$3:$C$24,0)),0)</f>
        <v>0</v>
      </c>
      <c r="AB598" s="2">
        <f t="shared" si="72"/>
        <v>3</v>
      </c>
      <c r="AC598" s="2">
        <f t="shared" si="73"/>
        <v>0</v>
      </c>
      <c r="AD598" s="5">
        <f t="shared" si="74"/>
        <v>0</v>
      </c>
      <c r="AE598" s="5">
        <f t="shared" si="75"/>
        <v>0</v>
      </c>
      <c r="AG598" s="2">
        <f t="shared" si="76"/>
        <v>8</v>
      </c>
      <c r="AH598" s="2">
        <f t="shared" si="77"/>
        <v>2025</v>
      </c>
      <c r="AJ598" s="5">
        <f t="shared" si="78"/>
        <v>0</v>
      </c>
      <c r="AK598" s="2" t="str">
        <f t="shared" si="79"/>
        <v/>
      </c>
    </row>
    <row r="599" spans="1:37" x14ac:dyDescent="0.25">
      <c r="A599" s="18">
        <v>45882</v>
      </c>
      <c r="AA599" s="2">
        <f>IFERROR(INDEX('Holiday Schedule'!$D$3:$D$24,MATCH(A599,'Holiday Schedule'!$C$3:$C$24,0)),0)</f>
        <v>0</v>
      </c>
      <c r="AB599" s="2">
        <f t="shared" si="72"/>
        <v>4</v>
      </c>
      <c r="AC599" s="2">
        <f t="shared" si="73"/>
        <v>0</v>
      </c>
      <c r="AD599" s="5">
        <f t="shared" si="74"/>
        <v>0</v>
      </c>
      <c r="AE599" s="5">
        <f t="shared" si="75"/>
        <v>0</v>
      </c>
      <c r="AG599" s="2">
        <f t="shared" si="76"/>
        <v>8</v>
      </c>
      <c r="AH599" s="2">
        <f t="shared" si="77"/>
        <v>2025</v>
      </c>
      <c r="AJ599" s="5">
        <f t="shared" si="78"/>
        <v>0</v>
      </c>
      <c r="AK599" s="2" t="str">
        <f t="shared" si="79"/>
        <v/>
      </c>
    </row>
    <row r="600" spans="1:37" x14ac:dyDescent="0.25">
      <c r="A600" s="18">
        <v>45883</v>
      </c>
      <c r="AA600" s="2">
        <f>IFERROR(INDEX('Holiday Schedule'!$D$3:$D$24,MATCH(A600,'Holiday Schedule'!$C$3:$C$24,0)),0)</f>
        <v>0</v>
      </c>
      <c r="AB600" s="2">
        <f t="shared" si="72"/>
        <v>5</v>
      </c>
      <c r="AC600" s="2">
        <f t="shared" si="73"/>
        <v>0</v>
      </c>
      <c r="AD600" s="5">
        <f t="shared" si="74"/>
        <v>0</v>
      </c>
      <c r="AE600" s="5">
        <f t="shared" si="75"/>
        <v>0</v>
      </c>
      <c r="AG600" s="2">
        <f t="shared" si="76"/>
        <v>8</v>
      </c>
      <c r="AH600" s="2">
        <f t="shared" si="77"/>
        <v>2025</v>
      </c>
      <c r="AJ600" s="5">
        <f t="shared" si="78"/>
        <v>0</v>
      </c>
      <c r="AK600" s="2" t="str">
        <f t="shared" si="79"/>
        <v/>
      </c>
    </row>
    <row r="601" spans="1:37" x14ac:dyDescent="0.25">
      <c r="A601" s="18">
        <v>45884</v>
      </c>
      <c r="AA601" s="2">
        <f>IFERROR(INDEX('Holiday Schedule'!$D$3:$D$24,MATCH(A601,'Holiday Schedule'!$C$3:$C$24,0)),0)</f>
        <v>0</v>
      </c>
      <c r="AB601" s="2">
        <f t="shared" si="72"/>
        <v>6</v>
      </c>
      <c r="AC601" s="2">
        <f t="shared" si="73"/>
        <v>0</v>
      </c>
      <c r="AD601" s="5">
        <f t="shared" si="74"/>
        <v>0</v>
      </c>
      <c r="AE601" s="5">
        <f t="shared" si="75"/>
        <v>0</v>
      </c>
      <c r="AG601" s="2">
        <f t="shared" si="76"/>
        <v>8</v>
      </c>
      <c r="AH601" s="2">
        <f t="shared" si="77"/>
        <v>2025</v>
      </c>
      <c r="AJ601" s="5">
        <f t="shared" si="78"/>
        <v>0</v>
      </c>
      <c r="AK601" s="2" t="str">
        <f t="shared" si="79"/>
        <v/>
      </c>
    </row>
    <row r="602" spans="1:37" x14ac:dyDescent="0.25">
      <c r="A602" s="18">
        <v>45885</v>
      </c>
      <c r="AA602" s="2">
        <f>IFERROR(INDEX('Holiday Schedule'!$D$3:$D$24,MATCH(A602,'Holiday Schedule'!$C$3:$C$24,0)),0)</f>
        <v>0</v>
      </c>
      <c r="AB602" s="2">
        <f t="shared" si="72"/>
        <v>7</v>
      </c>
      <c r="AC602" s="2">
        <f t="shared" si="73"/>
        <v>0</v>
      </c>
      <c r="AD602" s="5">
        <f t="shared" si="74"/>
        <v>0</v>
      </c>
      <c r="AE602" s="5">
        <f t="shared" si="75"/>
        <v>0</v>
      </c>
      <c r="AG602" s="2">
        <f t="shared" si="76"/>
        <v>8</v>
      </c>
      <c r="AH602" s="2">
        <f t="shared" si="77"/>
        <v>2025</v>
      </c>
      <c r="AJ602" s="5">
        <f t="shared" si="78"/>
        <v>0</v>
      </c>
      <c r="AK602" s="2" t="str">
        <f t="shared" si="79"/>
        <v/>
      </c>
    </row>
    <row r="603" spans="1:37" x14ac:dyDescent="0.25">
      <c r="A603" s="18">
        <v>45886</v>
      </c>
      <c r="AA603" s="2">
        <f>IFERROR(INDEX('Holiday Schedule'!$D$3:$D$24,MATCH(A603,'Holiday Schedule'!$C$3:$C$24,0)),0)</f>
        <v>0</v>
      </c>
      <c r="AB603" s="2">
        <f t="shared" si="72"/>
        <v>1</v>
      </c>
      <c r="AC603" s="2">
        <f t="shared" si="73"/>
        <v>0</v>
      </c>
      <c r="AD603" s="5">
        <f t="shared" si="74"/>
        <v>0</v>
      </c>
      <c r="AE603" s="5">
        <f t="shared" si="75"/>
        <v>0</v>
      </c>
      <c r="AG603" s="2">
        <f t="shared" si="76"/>
        <v>8</v>
      </c>
      <c r="AH603" s="2">
        <f t="shared" si="77"/>
        <v>2025</v>
      </c>
      <c r="AJ603" s="5">
        <f t="shared" si="78"/>
        <v>0</v>
      </c>
      <c r="AK603" s="2" t="str">
        <f t="shared" si="79"/>
        <v/>
      </c>
    </row>
    <row r="604" spans="1:37" x14ac:dyDescent="0.25">
      <c r="A604" s="18">
        <v>45887</v>
      </c>
      <c r="AA604" s="2">
        <f>IFERROR(INDEX('Holiday Schedule'!$D$3:$D$24,MATCH(A604,'Holiday Schedule'!$C$3:$C$24,0)),0)</f>
        <v>0</v>
      </c>
      <c r="AB604" s="2">
        <f t="shared" si="72"/>
        <v>2</v>
      </c>
      <c r="AC604" s="2">
        <f t="shared" si="73"/>
        <v>0</v>
      </c>
      <c r="AD604" s="5">
        <f t="shared" si="74"/>
        <v>0</v>
      </c>
      <c r="AE604" s="5">
        <f t="shared" si="75"/>
        <v>0</v>
      </c>
      <c r="AG604" s="2">
        <f t="shared" si="76"/>
        <v>8</v>
      </c>
      <c r="AH604" s="2">
        <f t="shared" si="77"/>
        <v>2025</v>
      </c>
      <c r="AJ604" s="5">
        <f t="shared" si="78"/>
        <v>0</v>
      </c>
      <c r="AK604" s="2" t="str">
        <f t="shared" si="79"/>
        <v/>
      </c>
    </row>
    <row r="605" spans="1:37" x14ac:dyDescent="0.25">
      <c r="A605" s="18">
        <v>45888</v>
      </c>
      <c r="AA605" s="2">
        <f>IFERROR(INDEX('Holiday Schedule'!$D$3:$D$24,MATCH(A605,'Holiday Schedule'!$C$3:$C$24,0)),0)</f>
        <v>0</v>
      </c>
      <c r="AB605" s="2">
        <f t="shared" si="72"/>
        <v>3</v>
      </c>
      <c r="AC605" s="2">
        <f t="shared" si="73"/>
        <v>0</v>
      </c>
      <c r="AD605" s="5">
        <f t="shared" si="74"/>
        <v>0</v>
      </c>
      <c r="AE605" s="5">
        <f t="shared" si="75"/>
        <v>0</v>
      </c>
      <c r="AG605" s="2">
        <f t="shared" si="76"/>
        <v>8</v>
      </c>
      <c r="AH605" s="2">
        <f t="shared" si="77"/>
        <v>2025</v>
      </c>
      <c r="AJ605" s="5">
        <f t="shared" si="78"/>
        <v>0</v>
      </c>
      <c r="AK605" s="2" t="str">
        <f t="shared" si="79"/>
        <v/>
      </c>
    </row>
    <row r="606" spans="1:37" x14ac:dyDescent="0.25">
      <c r="A606" s="18">
        <v>45889</v>
      </c>
      <c r="AA606" s="2">
        <f>IFERROR(INDEX('Holiday Schedule'!$D$3:$D$24,MATCH(A606,'Holiday Schedule'!$C$3:$C$24,0)),0)</f>
        <v>0</v>
      </c>
      <c r="AB606" s="2">
        <f t="shared" si="72"/>
        <v>4</v>
      </c>
      <c r="AC606" s="2">
        <f t="shared" si="73"/>
        <v>0</v>
      </c>
      <c r="AD606" s="5">
        <f t="shared" si="74"/>
        <v>0</v>
      </c>
      <c r="AE606" s="5">
        <f t="shared" si="75"/>
        <v>0</v>
      </c>
      <c r="AG606" s="2">
        <f t="shared" si="76"/>
        <v>8</v>
      </c>
      <c r="AH606" s="2">
        <f t="shared" si="77"/>
        <v>2025</v>
      </c>
      <c r="AJ606" s="5">
        <f t="shared" si="78"/>
        <v>0</v>
      </c>
      <c r="AK606" s="2" t="str">
        <f t="shared" si="79"/>
        <v/>
      </c>
    </row>
    <row r="607" spans="1:37" x14ac:dyDescent="0.25">
      <c r="A607" s="18">
        <v>45890</v>
      </c>
      <c r="AA607" s="2">
        <f>IFERROR(INDEX('Holiday Schedule'!$D$3:$D$24,MATCH(A607,'Holiday Schedule'!$C$3:$C$24,0)),0)</f>
        <v>0</v>
      </c>
      <c r="AB607" s="2">
        <f t="shared" si="72"/>
        <v>5</v>
      </c>
      <c r="AC607" s="2">
        <f t="shared" si="73"/>
        <v>0</v>
      </c>
      <c r="AD607" s="5">
        <f t="shared" si="74"/>
        <v>0</v>
      </c>
      <c r="AE607" s="5">
        <f t="shared" si="75"/>
        <v>0</v>
      </c>
      <c r="AG607" s="2">
        <f t="shared" si="76"/>
        <v>8</v>
      </c>
      <c r="AH607" s="2">
        <f t="shared" si="77"/>
        <v>2025</v>
      </c>
      <c r="AJ607" s="5">
        <f t="shared" si="78"/>
        <v>0</v>
      </c>
      <c r="AK607" s="2" t="str">
        <f t="shared" si="79"/>
        <v/>
      </c>
    </row>
    <row r="608" spans="1:37" x14ac:dyDescent="0.25">
      <c r="A608" s="18">
        <v>45891</v>
      </c>
      <c r="AA608" s="2">
        <f>IFERROR(INDEX('Holiday Schedule'!$D$3:$D$24,MATCH(A608,'Holiday Schedule'!$C$3:$C$24,0)),0)</f>
        <v>0</v>
      </c>
      <c r="AB608" s="2">
        <f t="shared" si="72"/>
        <v>6</v>
      </c>
      <c r="AC608" s="2">
        <f t="shared" si="73"/>
        <v>0</v>
      </c>
      <c r="AD608" s="5">
        <f t="shared" si="74"/>
        <v>0</v>
      </c>
      <c r="AE608" s="5">
        <f t="shared" si="75"/>
        <v>0</v>
      </c>
      <c r="AG608" s="2">
        <f t="shared" si="76"/>
        <v>8</v>
      </c>
      <c r="AH608" s="2">
        <f t="shared" si="77"/>
        <v>2025</v>
      </c>
      <c r="AJ608" s="5">
        <f t="shared" si="78"/>
        <v>0</v>
      </c>
      <c r="AK608" s="2" t="str">
        <f t="shared" si="79"/>
        <v/>
      </c>
    </row>
    <row r="609" spans="1:37" x14ac:dyDescent="0.25">
      <c r="A609" s="18">
        <v>45892</v>
      </c>
      <c r="AA609" s="2">
        <f>IFERROR(INDEX('Holiday Schedule'!$D$3:$D$24,MATCH(A609,'Holiday Schedule'!$C$3:$C$24,0)),0)</f>
        <v>0</v>
      </c>
      <c r="AB609" s="2">
        <f t="shared" si="72"/>
        <v>7</v>
      </c>
      <c r="AC609" s="2">
        <f t="shared" si="73"/>
        <v>0</v>
      </c>
      <c r="AD609" s="5">
        <f t="shared" si="74"/>
        <v>0</v>
      </c>
      <c r="AE609" s="5">
        <f t="shared" si="75"/>
        <v>0</v>
      </c>
      <c r="AG609" s="2">
        <f t="shared" si="76"/>
        <v>8</v>
      </c>
      <c r="AH609" s="2">
        <f t="shared" si="77"/>
        <v>2025</v>
      </c>
      <c r="AJ609" s="5">
        <f t="shared" si="78"/>
        <v>0</v>
      </c>
      <c r="AK609" s="2" t="str">
        <f t="shared" si="79"/>
        <v/>
      </c>
    </row>
    <row r="610" spans="1:37" x14ac:dyDescent="0.25">
      <c r="A610" s="18">
        <v>45893</v>
      </c>
      <c r="AA610" s="2">
        <f>IFERROR(INDEX('Holiday Schedule'!$D$3:$D$24,MATCH(A610,'Holiday Schedule'!$C$3:$C$24,0)),0)</f>
        <v>0</v>
      </c>
      <c r="AB610" s="2">
        <f t="shared" si="72"/>
        <v>1</v>
      </c>
      <c r="AC610" s="2">
        <f t="shared" si="73"/>
        <v>0</v>
      </c>
      <c r="AD610" s="5">
        <f t="shared" si="74"/>
        <v>0</v>
      </c>
      <c r="AE610" s="5">
        <f t="shared" si="75"/>
        <v>0</v>
      </c>
      <c r="AG610" s="2">
        <f t="shared" si="76"/>
        <v>8</v>
      </c>
      <c r="AH610" s="2">
        <f t="shared" si="77"/>
        <v>2025</v>
      </c>
      <c r="AJ610" s="5">
        <f t="shared" si="78"/>
        <v>0</v>
      </c>
      <c r="AK610" s="2" t="str">
        <f t="shared" si="79"/>
        <v/>
      </c>
    </row>
    <row r="611" spans="1:37" x14ac:dyDescent="0.25">
      <c r="A611" s="18">
        <v>45894</v>
      </c>
      <c r="AA611" s="2">
        <f>IFERROR(INDEX('Holiday Schedule'!$D$3:$D$24,MATCH(A611,'Holiday Schedule'!$C$3:$C$24,0)),0)</f>
        <v>0</v>
      </c>
      <c r="AB611" s="2">
        <f t="shared" si="72"/>
        <v>2</v>
      </c>
      <c r="AC611" s="2">
        <f t="shared" si="73"/>
        <v>0</v>
      </c>
      <c r="AD611" s="5">
        <f t="shared" si="74"/>
        <v>0</v>
      </c>
      <c r="AE611" s="5">
        <f t="shared" si="75"/>
        <v>0</v>
      </c>
      <c r="AG611" s="2">
        <f t="shared" si="76"/>
        <v>8</v>
      </c>
      <c r="AH611" s="2">
        <f t="shared" si="77"/>
        <v>2025</v>
      </c>
      <c r="AJ611" s="5">
        <f t="shared" si="78"/>
        <v>0</v>
      </c>
      <c r="AK611" s="2" t="str">
        <f t="shared" si="79"/>
        <v/>
      </c>
    </row>
    <row r="612" spans="1:37" x14ac:dyDescent="0.25">
      <c r="A612" s="18">
        <v>45895</v>
      </c>
      <c r="AA612" s="2">
        <f>IFERROR(INDEX('Holiday Schedule'!$D$3:$D$24,MATCH(A612,'Holiday Schedule'!$C$3:$C$24,0)),0)</f>
        <v>0</v>
      </c>
      <c r="AB612" s="2">
        <f t="shared" si="72"/>
        <v>3</v>
      </c>
      <c r="AC612" s="2">
        <f t="shared" si="73"/>
        <v>0</v>
      </c>
      <c r="AD612" s="5">
        <f t="shared" si="74"/>
        <v>0</v>
      </c>
      <c r="AE612" s="5">
        <f t="shared" si="75"/>
        <v>0</v>
      </c>
      <c r="AG612" s="2">
        <f t="shared" si="76"/>
        <v>8</v>
      </c>
      <c r="AH612" s="2">
        <f t="shared" si="77"/>
        <v>2025</v>
      </c>
      <c r="AJ612" s="5">
        <f t="shared" si="78"/>
        <v>0</v>
      </c>
      <c r="AK612" s="2" t="str">
        <f t="shared" si="79"/>
        <v/>
      </c>
    </row>
    <row r="613" spans="1:37" x14ac:dyDescent="0.25">
      <c r="A613" s="18">
        <v>45896</v>
      </c>
      <c r="AA613" s="2">
        <f>IFERROR(INDEX('Holiday Schedule'!$D$3:$D$24,MATCH(A613,'Holiday Schedule'!$C$3:$C$24,0)),0)</f>
        <v>0</v>
      </c>
      <c r="AB613" s="2">
        <f t="shared" si="72"/>
        <v>4</v>
      </c>
      <c r="AC613" s="2">
        <f t="shared" si="73"/>
        <v>0</v>
      </c>
      <c r="AD613" s="5">
        <f t="shared" si="74"/>
        <v>0</v>
      </c>
      <c r="AE613" s="5">
        <f t="shared" si="75"/>
        <v>0</v>
      </c>
      <c r="AG613" s="2">
        <f t="shared" si="76"/>
        <v>8</v>
      </c>
      <c r="AH613" s="2">
        <f t="shared" si="77"/>
        <v>2025</v>
      </c>
      <c r="AJ613" s="5">
        <f t="shared" si="78"/>
        <v>0</v>
      </c>
      <c r="AK613" s="2" t="str">
        <f t="shared" si="79"/>
        <v/>
      </c>
    </row>
    <row r="614" spans="1:37" x14ac:dyDescent="0.25">
      <c r="A614" s="18">
        <v>45897</v>
      </c>
      <c r="AA614" s="2">
        <f>IFERROR(INDEX('Holiday Schedule'!$D$3:$D$24,MATCH(A614,'Holiday Schedule'!$C$3:$C$24,0)),0)</f>
        <v>0</v>
      </c>
      <c r="AB614" s="2">
        <f t="shared" si="72"/>
        <v>5</v>
      </c>
      <c r="AC614" s="2">
        <f t="shared" si="73"/>
        <v>0</v>
      </c>
      <c r="AD614" s="5">
        <f t="shared" si="74"/>
        <v>0</v>
      </c>
      <c r="AE614" s="5">
        <f t="shared" si="75"/>
        <v>0</v>
      </c>
      <c r="AG614" s="2">
        <f t="shared" si="76"/>
        <v>8</v>
      </c>
      <c r="AH614" s="2">
        <f t="shared" si="77"/>
        <v>2025</v>
      </c>
      <c r="AJ614" s="5">
        <f t="shared" si="78"/>
        <v>0</v>
      </c>
      <c r="AK614" s="2" t="str">
        <f t="shared" si="79"/>
        <v/>
      </c>
    </row>
    <row r="615" spans="1:37" x14ac:dyDescent="0.25">
      <c r="A615" s="18">
        <v>45898</v>
      </c>
      <c r="AA615" s="2">
        <f>IFERROR(INDEX('Holiday Schedule'!$D$3:$D$24,MATCH(A615,'Holiday Schedule'!$C$3:$C$24,0)),0)</f>
        <v>0</v>
      </c>
      <c r="AB615" s="2">
        <f t="shared" si="72"/>
        <v>6</v>
      </c>
      <c r="AC615" s="2">
        <f t="shared" si="73"/>
        <v>0</v>
      </c>
      <c r="AD615" s="5">
        <f t="shared" si="74"/>
        <v>0</v>
      </c>
      <c r="AE615" s="5">
        <f t="shared" si="75"/>
        <v>0</v>
      </c>
      <c r="AG615" s="2">
        <f t="shared" si="76"/>
        <v>8</v>
      </c>
      <c r="AH615" s="2">
        <f t="shared" si="77"/>
        <v>2025</v>
      </c>
      <c r="AJ615" s="5">
        <f t="shared" si="78"/>
        <v>0</v>
      </c>
      <c r="AK615" s="2" t="str">
        <f t="shared" si="79"/>
        <v/>
      </c>
    </row>
    <row r="616" spans="1:37" x14ac:dyDescent="0.25">
      <c r="A616" s="18">
        <v>45899</v>
      </c>
      <c r="AA616" s="2">
        <f>IFERROR(INDEX('Holiday Schedule'!$D$3:$D$24,MATCH(A616,'Holiday Schedule'!$C$3:$C$24,0)),0)</f>
        <v>0</v>
      </c>
      <c r="AB616" s="2">
        <f t="shared" si="72"/>
        <v>7</v>
      </c>
      <c r="AC616" s="2">
        <f t="shared" si="73"/>
        <v>0</v>
      </c>
      <c r="AD616" s="5">
        <f t="shared" si="74"/>
        <v>0</v>
      </c>
      <c r="AE616" s="5">
        <f t="shared" si="75"/>
        <v>0</v>
      </c>
      <c r="AG616" s="2">
        <f t="shared" si="76"/>
        <v>8</v>
      </c>
      <c r="AH616" s="2">
        <f t="shared" si="77"/>
        <v>2025</v>
      </c>
      <c r="AJ616" s="5">
        <f t="shared" si="78"/>
        <v>0</v>
      </c>
      <c r="AK616" s="2" t="str">
        <f t="shared" si="79"/>
        <v/>
      </c>
    </row>
    <row r="617" spans="1:37" x14ac:dyDescent="0.25">
      <c r="A617" s="18">
        <v>45900</v>
      </c>
      <c r="AA617" s="2">
        <f>IFERROR(INDEX('Holiday Schedule'!$D$3:$D$24,MATCH(A617,'Holiday Schedule'!$C$3:$C$24,0)),0)</f>
        <v>0</v>
      </c>
      <c r="AB617" s="2">
        <f t="shared" si="72"/>
        <v>1</v>
      </c>
      <c r="AC617" s="2">
        <f t="shared" si="73"/>
        <v>0</v>
      </c>
      <c r="AD617" s="5">
        <f t="shared" si="74"/>
        <v>0</v>
      </c>
      <c r="AE617" s="5">
        <f t="shared" si="75"/>
        <v>0</v>
      </c>
      <c r="AG617" s="2">
        <f t="shared" si="76"/>
        <v>8</v>
      </c>
      <c r="AH617" s="2">
        <f t="shared" si="77"/>
        <v>2025</v>
      </c>
      <c r="AJ617" s="5">
        <f t="shared" si="78"/>
        <v>0</v>
      </c>
      <c r="AK617" s="2" t="str">
        <f t="shared" si="79"/>
        <v/>
      </c>
    </row>
    <row r="618" spans="1:37" x14ac:dyDescent="0.25">
      <c r="A618" s="18">
        <v>45901</v>
      </c>
      <c r="AA618" s="2">
        <f>IFERROR(INDEX('Holiday Schedule'!$D$3:$D$24,MATCH(A618,'Holiday Schedule'!$C$3:$C$24,0)),0)</f>
        <v>1</v>
      </c>
      <c r="AB618" s="2">
        <f t="shared" si="72"/>
        <v>2</v>
      </c>
      <c r="AC618" s="2">
        <f t="shared" si="73"/>
        <v>0</v>
      </c>
      <c r="AD618" s="5">
        <f t="shared" si="74"/>
        <v>0</v>
      </c>
      <c r="AE618" s="5">
        <f t="shared" si="75"/>
        <v>0</v>
      </c>
      <c r="AG618" s="2">
        <f t="shared" si="76"/>
        <v>9</v>
      </c>
      <c r="AH618" s="2">
        <f t="shared" si="77"/>
        <v>2025</v>
      </c>
      <c r="AJ618" s="5">
        <f t="shared" si="78"/>
        <v>0</v>
      </c>
      <c r="AK618" s="2" t="str">
        <f t="shared" si="79"/>
        <v/>
      </c>
    </row>
    <row r="619" spans="1:37" x14ac:dyDescent="0.25">
      <c r="A619" s="18">
        <v>45902</v>
      </c>
      <c r="AA619" s="2">
        <f>IFERROR(INDEX('Holiday Schedule'!$D$3:$D$24,MATCH(A619,'Holiday Schedule'!$C$3:$C$24,0)),0)</f>
        <v>0</v>
      </c>
      <c r="AB619" s="2">
        <f t="shared" si="72"/>
        <v>3</v>
      </c>
      <c r="AC619" s="2">
        <f t="shared" si="73"/>
        <v>0</v>
      </c>
      <c r="AD619" s="5">
        <f t="shared" si="74"/>
        <v>0</v>
      </c>
      <c r="AE619" s="5">
        <f t="shared" si="75"/>
        <v>0</v>
      </c>
      <c r="AG619" s="2">
        <f t="shared" si="76"/>
        <v>9</v>
      </c>
      <c r="AH619" s="2">
        <f t="shared" si="77"/>
        <v>2025</v>
      </c>
      <c r="AJ619" s="5">
        <f t="shared" si="78"/>
        <v>0</v>
      </c>
      <c r="AK619" s="2" t="str">
        <f t="shared" si="79"/>
        <v/>
      </c>
    </row>
    <row r="620" spans="1:37" x14ac:dyDescent="0.25">
      <c r="A620" s="18">
        <v>45903</v>
      </c>
      <c r="AA620" s="2">
        <f>IFERROR(INDEX('Holiday Schedule'!$D$3:$D$24,MATCH(A620,'Holiday Schedule'!$C$3:$C$24,0)),0)</f>
        <v>0</v>
      </c>
      <c r="AB620" s="2">
        <f t="shared" si="72"/>
        <v>4</v>
      </c>
      <c r="AC620" s="2">
        <f t="shared" si="73"/>
        <v>0</v>
      </c>
      <c r="AD620" s="5">
        <f t="shared" si="74"/>
        <v>0</v>
      </c>
      <c r="AE620" s="5">
        <f t="shared" si="75"/>
        <v>0</v>
      </c>
      <c r="AG620" s="2">
        <f t="shared" si="76"/>
        <v>9</v>
      </c>
      <c r="AH620" s="2">
        <f t="shared" si="77"/>
        <v>2025</v>
      </c>
      <c r="AJ620" s="5">
        <f t="shared" si="78"/>
        <v>0</v>
      </c>
      <c r="AK620" s="2" t="str">
        <f t="shared" si="79"/>
        <v/>
      </c>
    </row>
    <row r="621" spans="1:37" x14ac:dyDescent="0.25">
      <c r="A621" s="18">
        <v>45904</v>
      </c>
      <c r="AA621" s="2">
        <f>IFERROR(INDEX('Holiday Schedule'!$D$3:$D$24,MATCH(A621,'Holiday Schedule'!$C$3:$C$24,0)),0)</f>
        <v>0</v>
      </c>
      <c r="AB621" s="2">
        <f t="shared" si="72"/>
        <v>5</v>
      </c>
      <c r="AC621" s="2">
        <f t="shared" si="73"/>
        <v>0</v>
      </c>
      <c r="AD621" s="5">
        <f t="shared" si="74"/>
        <v>0</v>
      </c>
      <c r="AE621" s="5">
        <f t="shared" si="75"/>
        <v>0</v>
      </c>
      <c r="AG621" s="2">
        <f t="shared" si="76"/>
        <v>9</v>
      </c>
      <c r="AH621" s="2">
        <f t="shared" si="77"/>
        <v>2025</v>
      </c>
      <c r="AJ621" s="5">
        <f t="shared" si="78"/>
        <v>0</v>
      </c>
      <c r="AK621" s="2" t="str">
        <f t="shared" si="79"/>
        <v/>
      </c>
    </row>
    <row r="622" spans="1:37" x14ac:dyDescent="0.25">
      <c r="A622" s="18">
        <v>45905</v>
      </c>
      <c r="AA622" s="2">
        <f>IFERROR(INDEX('Holiday Schedule'!$D$3:$D$24,MATCH(A622,'Holiday Schedule'!$C$3:$C$24,0)),0)</f>
        <v>0</v>
      </c>
      <c r="AB622" s="2">
        <f t="shared" si="72"/>
        <v>6</v>
      </c>
      <c r="AC622" s="2">
        <f t="shared" si="73"/>
        <v>0</v>
      </c>
      <c r="AD622" s="5">
        <f t="shared" si="74"/>
        <v>0</v>
      </c>
      <c r="AE622" s="5">
        <f t="shared" si="75"/>
        <v>0</v>
      </c>
      <c r="AG622" s="2">
        <f t="shared" si="76"/>
        <v>9</v>
      </c>
      <c r="AH622" s="2">
        <f t="shared" si="77"/>
        <v>2025</v>
      </c>
      <c r="AJ622" s="5">
        <f t="shared" si="78"/>
        <v>0</v>
      </c>
      <c r="AK622" s="2" t="str">
        <f t="shared" si="79"/>
        <v/>
      </c>
    </row>
    <row r="623" spans="1:37" x14ac:dyDescent="0.25">
      <c r="A623" s="18">
        <v>45906</v>
      </c>
      <c r="AA623" s="2">
        <f>IFERROR(INDEX('Holiday Schedule'!$D$3:$D$24,MATCH(A623,'Holiday Schedule'!$C$3:$C$24,0)),0)</f>
        <v>0</v>
      </c>
      <c r="AB623" s="2">
        <f t="shared" si="72"/>
        <v>7</v>
      </c>
      <c r="AC623" s="2">
        <f t="shared" si="73"/>
        <v>0</v>
      </c>
      <c r="AD623" s="5">
        <f t="shared" si="74"/>
        <v>0</v>
      </c>
      <c r="AE623" s="5">
        <f t="shared" si="75"/>
        <v>0</v>
      </c>
      <c r="AG623" s="2">
        <f t="shared" si="76"/>
        <v>9</v>
      </c>
      <c r="AH623" s="2">
        <f t="shared" si="77"/>
        <v>2025</v>
      </c>
      <c r="AJ623" s="5">
        <f t="shared" si="78"/>
        <v>0</v>
      </c>
      <c r="AK623" s="2" t="str">
        <f t="shared" si="79"/>
        <v/>
      </c>
    </row>
    <row r="624" spans="1:37" x14ac:dyDescent="0.25">
      <c r="A624" s="18">
        <v>45907</v>
      </c>
      <c r="AA624" s="2">
        <f>IFERROR(INDEX('Holiday Schedule'!$D$3:$D$24,MATCH(A624,'Holiday Schedule'!$C$3:$C$24,0)),0)</f>
        <v>0</v>
      </c>
      <c r="AB624" s="2">
        <f t="shared" si="72"/>
        <v>1</v>
      </c>
      <c r="AC624" s="2">
        <f t="shared" si="73"/>
        <v>0</v>
      </c>
      <c r="AD624" s="5">
        <f t="shared" si="74"/>
        <v>0</v>
      </c>
      <c r="AE624" s="5">
        <f t="shared" si="75"/>
        <v>0</v>
      </c>
      <c r="AG624" s="2">
        <f t="shared" si="76"/>
        <v>9</v>
      </c>
      <c r="AH624" s="2">
        <f t="shared" si="77"/>
        <v>2025</v>
      </c>
      <c r="AJ624" s="5">
        <f t="shared" si="78"/>
        <v>0</v>
      </c>
      <c r="AK624" s="2" t="str">
        <f t="shared" si="79"/>
        <v/>
      </c>
    </row>
    <row r="625" spans="1:37" x14ac:dyDescent="0.25">
      <c r="A625" s="18">
        <v>45908</v>
      </c>
      <c r="AA625" s="2">
        <f>IFERROR(INDEX('Holiday Schedule'!$D$3:$D$24,MATCH(A625,'Holiday Schedule'!$C$3:$C$24,0)),0)</f>
        <v>0</v>
      </c>
      <c r="AB625" s="2">
        <f t="shared" si="72"/>
        <v>2</v>
      </c>
      <c r="AC625" s="2">
        <f t="shared" si="73"/>
        <v>0</v>
      </c>
      <c r="AD625" s="5">
        <f t="shared" si="74"/>
        <v>0</v>
      </c>
      <c r="AE625" s="5">
        <f t="shared" si="75"/>
        <v>0</v>
      </c>
      <c r="AG625" s="2">
        <f t="shared" si="76"/>
        <v>9</v>
      </c>
      <c r="AH625" s="2">
        <f t="shared" si="77"/>
        <v>2025</v>
      </c>
      <c r="AJ625" s="5">
        <f t="shared" si="78"/>
        <v>0</v>
      </c>
      <c r="AK625" s="2" t="str">
        <f t="shared" si="79"/>
        <v/>
      </c>
    </row>
    <row r="626" spans="1:37" x14ac:dyDescent="0.25">
      <c r="A626" s="18">
        <v>45909</v>
      </c>
      <c r="AA626" s="2">
        <f>IFERROR(INDEX('Holiday Schedule'!$D$3:$D$24,MATCH(A626,'Holiday Schedule'!$C$3:$C$24,0)),0)</f>
        <v>0</v>
      </c>
      <c r="AB626" s="2">
        <f t="shared" si="72"/>
        <v>3</v>
      </c>
      <c r="AC626" s="2">
        <f t="shared" si="73"/>
        <v>0</v>
      </c>
      <c r="AD626" s="5">
        <f t="shared" si="74"/>
        <v>0</v>
      </c>
      <c r="AE626" s="5">
        <f t="shared" si="75"/>
        <v>0</v>
      </c>
      <c r="AG626" s="2">
        <f t="shared" si="76"/>
        <v>9</v>
      </c>
      <c r="AH626" s="2">
        <f t="shared" si="77"/>
        <v>2025</v>
      </c>
      <c r="AJ626" s="5">
        <f t="shared" si="78"/>
        <v>0</v>
      </c>
      <c r="AK626" s="2" t="str">
        <f t="shared" si="79"/>
        <v/>
      </c>
    </row>
    <row r="627" spans="1:37" x14ac:dyDescent="0.25">
      <c r="A627" s="18">
        <v>45910</v>
      </c>
      <c r="AA627" s="2">
        <f>IFERROR(INDEX('Holiday Schedule'!$D$3:$D$24,MATCH(A627,'Holiday Schedule'!$C$3:$C$24,0)),0)</f>
        <v>0</v>
      </c>
      <c r="AB627" s="2">
        <f t="shared" si="72"/>
        <v>4</v>
      </c>
      <c r="AC627" s="2">
        <f t="shared" si="73"/>
        <v>0</v>
      </c>
      <c r="AD627" s="5">
        <f t="shared" si="74"/>
        <v>0</v>
      </c>
      <c r="AE627" s="5">
        <f t="shared" si="75"/>
        <v>0</v>
      </c>
      <c r="AG627" s="2">
        <f t="shared" si="76"/>
        <v>9</v>
      </c>
      <c r="AH627" s="2">
        <f t="shared" si="77"/>
        <v>2025</v>
      </c>
      <c r="AJ627" s="5">
        <f t="shared" si="78"/>
        <v>0</v>
      </c>
      <c r="AK627" s="2" t="str">
        <f t="shared" si="79"/>
        <v/>
      </c>
    </row>
    <row r="628" spans="1:37" x14ac:dyDescent="0.25">
      <c r="A628" s="18">
        <v>45911</v>
      </c>
      <c r="AA628" s="2">
        <f>IFERROR(INDEX('Holiday Schedule'!$D$3:$D$24,MATCH(A628,'Holiday Schedule'!$C$3:$C$24,0)),0)</f>
        <v>0</v>
      </c>
      <c r="AB628" s="2">
        <f t="shared" si="72"/>
        <v>5</v>
      </c>
      <c r="AC628" s="2">
        <f t="shared" si="73"/>
        <v>0</v>
      </c>
      <c r="AD628" s="5">
        <f t="shared" si="74"/>
        <v>0</v>
      </c>
      <c r="AE628" s="5">
        <f t="shared" si="75"/>
        <v>0</v>
      </c>
      <c r="AG628" s="2">
        <f t="shared" si="76"/>
        <v>9</v>
      </c>
      <c r="AH628" s="2">
        <f t="shared" si="77"/>
        <v>2025</v>
      </c>
      <c r="AJ628" s="5">
        <f t="shared" si="78"/>
        <v>0</v>
      </c>
      <c r="AK628" s="2" t="str">
        <f t="shared" si="79"/>
        <v/>
      </c>
    </row>
    <row r="629" spans="1:37" x14ac:dyDescent="0.25">
      <c r="A629" s="18">
        <v>45912</v>
      </c>
      <c r="AA629" s="2">
        <f>IFERROR(INDEX('Holiday Schedule'!$D$3:$D$24,MATCH(A629,'Holiday Schedule'!$C$3:$C$24,0)),0)</f>
        <v>0</v>
      </c>
      <c r="AB629" s="2">
        <f t="shared" si="72"/>
        <v>6</v>
      </c>
      <c r="AC629" s="2">
        <f t="shared" si="73"/>
        <v>0</v>
      </c>
      <c r="AD629" s="5">
        <f t="shared" si="74"/>
        <v>0</v>
      </c>
      <c r="AE629" s="5">
        <f t="shared" si="75"/>
        <v>0</v>
      </c>
      <c r="AG629" s="2">
        <f t="shared" si="76"/>
        <v>9</v>
      </c>
      <c r="AH629" s="2">
        <f t="shared" si="77"/>
        <v>2025</v>
      </c>
      <c r="AJ629" s="5">
        <f t="shared" si="78"/>
        <v>0</v>
      </c>
      <c r="AK629" s="2" t="str">
        <f t="shared" si="79"/>
        <v/>
      </c>
    </row>
    <row r="630" spans="1:37" x14ac:dyDescent="0.25">
      <c r="A630" s="18">
        <v>45913</v>
      </c>
      <c r="AA630" s="2">
        <f>IFERROR(INDEX('Holiday Schedule'!$D$3:$D$24,MATCH(A630,'Holiday Schedule'!$C$3:$C$24,0)),0)</f>
        <v>0</v>
      </c>
      <c r="AB630" s="2">
        <f t="shared" si="72"/>
        <v>7</v>
      </c>
      <c r="AC630" s="2">
        <f t="shared" si="73"/>
        <v>0</v>
      </c>
      <c r="AD630" s="5">
        <f t="shared" si="74"/>
        <v>0</v>
      </c>
      <c r="AE630" s="5">
        <f t="shared" si="75"/>
        <v>0</v>
      </c>
      <c r="AG630" s="2">
        <f t="shared" si="76"/>
        <v>9</v>
      </c>
      <c r="AH630" s="2">
        <f t="shared" si="77"/>
        <v>2025</v>
      </c>
      <c r="AJ630" s="5">
        <f t="shared" si="78"/>
        <v>0</v>
      </c>
      <c r="AK630" s="2" t="str">
        <f t="shared" si="79"/>
        <v/>
      </c>
    </row>
    <row r="631" spans="1:37" x14ac:dyDescent="0.25">
      <c r="A631" s="18">
        <v>45914</v>
      </c>
      <c r="AA631" s="2">
        <f>IFERROR(INDEX('Holiday Schedule'!$D$3:$D$24,MATCH(A631,'Holiday Schedule'!$C$3:$C$24,0)),0)</f>
        <v>0</v>
      </c>
      <c r="AB631" s="2">
        <f t="shared" si="72"/>
        <v>1</v>
      </c>
      <c r="AC631" s="2">
        <f t="shared" si="73"/>
        <v>0</v>
      </c>
      <c r="AD631" s="5">
        <f t="shared" si="74"/>
        <v>0</v>
      </c>
      <c r="AE631" s="5">
        <f t="shared" si="75"/>
        <v>0</v>
      </c>
      <c r="AG631" s="2">
        <f t="shared" si="76"/>
        <v>9</v>
      </c>
      <c r="AH631" s="2">
        <f t="shared" si="77"/>
        <v>2025</v>
      </c>
      <c r="AJ631" s="5">
        <f t="shared" si="78"/>
        <v>0</v>
      </c>
      <c r="AK631" s="2" t="str">
        <f t="shared" si="79"/>
        <v/>
      </c>
    </row>
    <row r="632" spans="1:37" x14ac:dyDescent="0.25">
      <c r="A632" s="18">
        <v>45915</v>
      </c>
      <c r="AA632" s="2">
        <f>IFERROR(INDEX('Holiday Schedule'!$D$3:$D$24,MATCH(A632,'Holiday Schedule'!$C$3:$C$24,0)),0)</f>
        <v>0</v>
      </c>
      <c r="AB632" s="2">
        <f t="shared" si="72"/>
        <v>2</v>
      </c>
      <c r="AC632" s="2">
        <f t="shared" si="73"/>
        <v>0</v>
      </c>
      <c r="AD632" s="5">
        <f t="shared" si="74"/>
        <v>0</v>
      </c>
      <c r="AE632" s="5">
        <f t="shared" si="75"/>
        <v>0</v>
      </c>
      <c r="AG632" s="2">
        <f t="shared" si="76"/>
        <v>9</v>
      </c>
      <c r="AH632" s="2">
        <f t="shared" si="77"/>
        <v>2025</v>
      </c>
      <c r="AJ632" s="5">
        <f t="shared" si="78"/>
        <v>0</v>
      </c>
      <c r="AK632" s="2" t="str">
        <f t="shared" si="79"/>
        <v/>
      </c>
    </row>
    <row r="633" spans="1:37" x14ac:dyDescent="0.25">
      <c r="A633" s="18">
        <v>45916</v>
      </c>
      <c r="AA633" s="2">
        <f>IFERROR(INDEX('Holiday Schedule'!$D$3:$D$24,MATCH(A633,'Holiday Schedule'!$C$3:$C$24,0)),0)</f>
        <v>0</v>
      </c>
      <c r="AB633" s="2">
        <f t="shared" si="72"/>
        <v>3</v>
      </c>
      <c r="AC633" s="2">
        <f t="shared" si="73"/>
        <v>0</v>
      </c>
      <c r="AD633" s="5">
        <f t="shared" si="74"/>
        <v>0</v>
      </c>
      <c r="AE633" s="5">
        <f t="shared" si="75"/>
        <v>0</v>
      </c>
      <c r="AG633" s="2">
        <f t="shared" si="76"/>
        <v>9</v>
      </c>
      <c r="AH633" s="2">
        <f t="shared" si="77"/>
        <v>2025</v>
      </c>
      <c r="AJ633" s="5">
        <f t="shared" si="78"/>
        <v>0</v>
      </c>
      <c r="AK633" s="2" t="str">
        <f t="shared" si="79"/>
        <v/>
      </c>
    </row>
    <row r="634" spans="1:37" x14ac:dyDescent="0.25">
      <c r="A634" s="18">
        <v>45917</v>
      </c>
      <c r="AA634" s="2">
        <f>IFERROR(INDEX('Holiday Schedule'!$D$3:$D$24,MATCH(A634,'Holiday Schedule'!$C$3:$C$24,0)),0)</f>
        <v>0</v>
      </c>
      <c r="AB634" s="2">
        <f t="shared" si="72"/>
        <v>4</v>
      </c>
      <c r="AC634" s="2">
        <f t="shared" si="73"/>
        <v>0</v>
      </c>
      <c r="AD634" s="5">
        <f t="shared" si="74"/>
        <v>0</v>
      </c>
      <c r="AE634" s="5">
        <f t="shared" si="75"/>
        <v>0</v>
      </c>
      <c r="AG634" s="2">
        <f t="shared" si="76"/>
        <v>9</v>
      </c>
      <c r="AH634" s="2">
        <f t="shared" si="77"/>
        <v>2025</v>
      </c>
      <c r="AJ634" s="5">
        <f t="shared" si="78"/>
        <v>0</v>
      </c>
      <c r="AK634" s="2" t="str">
        <f t="shared" si="79"/>
        <v/>
      </c>
    </row>
    <row r="635" spans="1:37" x14ac:dyDescent="0.25">
      <c r="A635" s="18">
        <v>45918</v>
      </c>
      <c r="AA635" s="2">
        <f>IFERROR(INDEX('Holiday Schedule'!$D$3:$D$24,MATCH(A635,'Holiday Schedule'!$C$3:$C$24,0)),0)</f>
        <v>0</v>
      </c>
      <c r="AB635" s="2">
        <f t="shared" si="72"/>
        <v>5</v>
      </c>
      <c r="AC635" s="2">
        <f t="shared" si="73"/>
        <v>0</v>
      </c>
      <c r="AD635" s="5">
        <f t="shared" si="74"/>
        <v>0</v>
      </c>
      <c r="AE635" s="5">
        <f t="shared" si="75"/>
        <v>0</v>
      </c>
      <c r="AG635" s="2">
        <f t="shared" si="76"/>
        <v>9</v>
      </c>
      <c r="AH635" s="2">
        <f t="shared" si="77"/>
        <v>2025</v>
      </c>
      <c r="AJ635" s="5">
        <f t="shared" si="78"/>
        <v>0</v>
      </c>
      <c r="AK635" s="2" t="str">
        <f t="shared" si="79"/>
        <v/>
      </c>
    </row>
    <row r="636" spans="1:37" x14ac:dyDescent="0.25">
      <c r="A636" s="18">
        <v>45919</v>
      </c>
      <c r="AA636" s="2">
        <f>IFERROR(INDEX('Holiday Schedule'!$D$3:$D$24,MATCH(A636,'Holiday Schedule'!$C$3:$C$24,0)),0)</f>
        <v>0</v>
      </c>
      <c r="AB636" s="2">
        <f t="shared" si="72"/>
        <v>6</v>
      </c>
      <c r="AC636" s="2">
        <f t="shared" si="73"/>
        <v>0</v>
      </c>
      <c r="AD636" s="5">
        <f t="shared" si="74"/>
        <v>0</v>
      </c>
      <c r="AE636" s="5">
        <f t="shared" si="75"/>
        <v>0</v>
      </c>
      <c r="AG636" s="2">
        <f t="shared" si="76"/>
        <v>9</v>
      </c>
      <c r="AH636" s="2">
        <f t="shared" si="77"/>
        <v>2025</v>
      </c>
      <c r="AJ636" s="5">
        <f t="shared" si="78"/>
        <v>0</v>
      </c>
      <c r="AK636" s="2" t="str">
        <f t="shared" si="79"/>
        <v/>
      </c>
    </row>
    <row r="637" spans="1:37" x14ac:dyDescent="0.25">
      <c r="A637" s="18">
        <v>45920</v>
      </c>
      <c r="AA637" s="2">
        <f>IFERROR(INDEX('Holiday Schedule'!$D$3:$D$24,MATCH(A637,'Holiday Schedule'!$C$3:$C$24,0)),0)</f>
        <v>0</v>
      </c>
      <c r="AB637" s="2">
        <f t="shared" si="72"/>
        <v>7</v>
      </c>
      <c r="AC637" s="2">
        <f t="shared" si="73"/>
        <v>0</v>
      </c>
      <c r="AD637" s="5">
        <f t="shared" si="74"/>
        <v>0</v>
      </c>
      <c r="AE637" s="5">
        <f t="shared" si="75"/>
        <v>0</v>
      </c>
      <c r="AG637" s="2">
        <f t="shared" si="76"/>
        <v>9</v>
      </c>
      <c r="AH637" s="2">
        <f t="shared" si="77"/>
        <v>2025</v>
      </c>
      <c r="AJ637" s="5">
        <f t="shared" si="78"/>
        <v>0</v>
      </c>
      <c r="AK637" s="2" t="str">
        <f t="shared" si="79"/>
        <v/>
      </c>
    </row>
    <row r="638" spans="1:37" x14ac:dyDescent="0.25">
      <c r="A638" s="18">
        <v>45921</v>
      </c>
      <c r="AA638" s="2">
        <f>IFERROR(INDEX('Holiday Schedule'!$D$3:$D$24,MATCH(A638,'Holiday Schedule'!$C$3:$C$24,0)),0)</f>
        <v>0</v>
      </c>
      <c r="AB638" s="2">
        <f t="shared" si="72"/>
        <v>1</v>
      </c>
      <c r="AC638" s="2">
        <f t="shared" si="73"/>
        <v>0</v>
      </c>
      <c r="AD638" s="5">
        <f t="shared" si="74"/>
        <v>0</v>
      </c>
      <c r="AE638" s="5">
        <f t="shared" si="75"/>
        <v>0</v>
      </c>
      <c r="AG638" s="2">
        <f t="shared" si="76"/>
        <v>9</v>
      </c>
      <c r="AH638" s="2">
        <f t="shared" si="77"/>
        <v>2025</v>
      </c>
      <c r="AJ638" s="5">
        <f t="shared" si="78"/>
        <v>0</v>
      </c>
      <c r="AK638" s="2" t="str">
        <f t="shared" si="79"/>
        <v/>
      </c>
    </row>
    <row r="639" spans="1:37" x14ac:dyDescent="0.25">
      <c r="A639" s="18">
        <v>45922</v>
      </c>
      <c r="AA639" s="2">
        <f>IFERROR(INDEX('Holiday Schedule'!$D$3:$D$24,MATCH(A639,'Holiday Schedule'!$C$3:$C$24,0)),0)</f>
        <v>0</v>
      </c>
      <c r="AB639" s="2">
        <f t="shared" si="72"/>
        <v>2</v>
      </c>
      <c r="AC639" s="2">
        <f t="shared" si="73"/>
        <v>0</v>
      </c>
      <c r="AD639" s="5">
        <f t="shared" si="74"/>
        <v>0</v>
      </c>
      <c r="AE639" s="5">
        <f t="shared" si="75"/>
        <v>0</v>
      </c>
      <c r="AG639" s="2">
        <f t="shared" si="76"/>
        <v>9</v>
      </c>
      <c r="AH639" s="2">
        <f t="shared" si="77"/>
        <v>2025</v>
      </c>
      <c r="AJ639" s="5">
        <f t="shared" si="78"/>
        <v>0</v>
      </c>
      <c r="AK639" s="2" t="str">
        <f t="shared" si="79"/>
        <v/>
      </c>
    </row>
    <row r="640" spans="1:37" x14ac:dyDescent="0.25">
      <c r="A640" s="18">
        <v>45923</v>
      </c>
      <c r="AA640" s="2">
        <f>IFERROR(INDEX('Holiday Schedule'!$D$3:$D$24,MATCH(A640,'Holiday Schedule'!$C$3:$C$24,0)),0)</f>
        <v>0</v>
      </c>
      <c r="AB640" s="2">
        <f t="shared" si="72"/>
        <v>3</v>
      </c>
      <c r="AC640" s="2">
        <f t="shared" si="73"/>
        <v>0</v>
      </c>
      <c r="AD640" s="5">
        <f t="shared" si="74"/>
        <v>0</v>
      </c>
      <c r="AE640" s="5">
        <f t="shared" si="75"/>
        <v>0</v>
      </c>
      <c r="AG640" s="2">
        <f t="shared" si="76"/>
        <v>9</v>
      </c>
      <c r="AH640" s="2">
        <f t="shared" si="77"/>
        <v>2025</v>
      </c>
      <c r="AJ640" s="5">
        <f t="shared" si="78"/>
        <v>0</v>
      </c>
      <c r="AK640" s="2" t="str">
        <f t="shared" si="79"/>
        <v/>
      </c>
    </row>
    <row r="641" spans="1:37" x14ac:dyDescent="0.25">
      <c r="A641" s="18">
        <v>45924</v>
      </c>
      <c r="AA641" s="2">
        <f>IFERROR(INDEX('Holiday Schedule'!$D$3:$D$24,MATCH(A641,'Holiday Schedule'!$C$3:$C$24,0)),0)</f>
        <v>0</v>
      </c>
      <c r="AB641" s="2">
        <f t="shared" si="72"/>
        <v>4</v>
      </c>
      <c r="AC641" s="2">
        <f t="shared" si="73"/>
        <v>0</v>
      </c>
      <c r="AD641" s="5">
        <f t="shared" si="74"/>
        <v>0</v>
      </c>
      <c r="AE641" s="5">
        <f t="shared" si="75"/>
        <v>0</v>
      </c>
      <c r="AG641" s="2">
        <f t="shared" si="76"/>
        <v>9</v>
      </c>
      <c r="AH641" s="2">
        <f t="shared" si="77"/>
        <v>2025</v>
      </c>
      <c r="AJ641" s="5">
        <f t="shared" si="78"/>
        <v>0</v>
      </c>
      <c r="AK641" s="2" t="str">
        <f t="shared" si="79"/>
        <v/>
      </c>
    </row>
    <row r="642" spans="1:37" x14ac:dyDescent="0.25">
      <c r="A642" s="18">
        <v>45925</v>
      </c>
      <c r="AA642" s="2">
        <f>IFERROR(INDEX('Holiday Schedule'!$D$3:$D$24,MATCH(A642,'Holiday Schedule'!$C$3:$C$24,0)),0)</f>
        <v>0</v>
      </c>
      <c r="AB642" s="2">
        <f t="shared" si="72"/>
        <v>5</v>
      </c>
      <c r="AC642" s="2">
        <f t="shared" si="73"/>
        <v>0</v>
      </c>
      <c r="AD642" s="5">
        <f t="shared" si="74"/>
        <v>0</v>
      </c>
      <c r="AE642" s="5">
        <f t="shared" si="75"/>
        <v>0</v>
      </c>
      <c r="AG642" s="2">
        <f t="shared" si="76"/>
        <v>9</v>
      </c>
      <c r="AH642" s="2">
        <f t="shared" si="77"/>
        <v>2025</v>
      </c>
      <c r="AJ642" s="5">
        <f t="shared" si="78"/>
        <v>0</v>
      </c>
      <c r="AK642" s="2" t="str">
        <f t="shared" si="79"/>
        <v/>
      </c>
    </row>
    <row r="643" spans="1:37" x14ac:dyDescent="0.25">
      <c r="A643" s="18">
        <v>45926</v>
      </c>
      <c r="AA643" s="2">
        <f>IFERROR(INDEX('Holiday Schedule'!$D$3:$D$24,MATCH(A643,'Holiday Schedule'!$C$3:$C$24,0)),0)</f>
        <v>0</v>
      </c>
      <c r="AB643" s="2">
        <f t="shared" si="72"/>
        <v>6</v>
      </c>
      <c r="AC643" s="2">
        <f t="shared" si="73"/>
        <v>0</v>
      </c>
      <c r="AD643" s="5">
        <f t="shared" si="74"/>
        <v>0</v>
      </c>
      <c r="AE643" s="5">
        <f t="shared" si="75"/>
        <v>0</v>
      </c>
      <c r="AG643" s="2">
        <f t="shared" si="76"/>
        <v>9</v>
      </c>
      <c r="AH643" s="2">
        <f t="shared" si="77"/>
        <v>2025</v>
      </c>
      <c r="AJ643" s="5">
        <f t="shared" si="78"/>
        <v>0</v>
      </c>
      <c r="AK643" s="2" t="str">
        <f t="shared" si="79"/>
        <v/>
      </c>
    </row>
    <row r="644" spans="1:37" x14ac:dyDescent="0.25">
      <c r="A644" s="18">
        <v>45927</v>
      </c>
      <c r="AA644" s="2">
        <f>IFERROR(INDEX('Holiday Schedule'!$D$3:$D$24,MATCH(A644,'Holiday Schedule'!$C$3:$C$24,0)),0)</f>
        <v>0</v>
      </c>
      <c r="AB644" s="2">
        <f t="shared" si="72"/>
        <v>7</v>
      </c>
      <c r="AC644" s="2">
        <f t="shared" si="73"/>
        <v>0</v>
      </c>
      <c r="AD644" s="5">
        <f t="shared" si="74"/>
        <v>0</v>
      </c>
      <c r="AE644" s="5">
        <f t="shared" si="75"/>
        <v>0</v>
      </c>
      <c r="AG644" s="2">
        <f t="shared" si="76"/>
        <v>9</v>
      </c>
      <c r="AH644" s="2">
        <f t="shared" si="77"/>
        <v>2025</v>
      </c>
      <c r="AJ644" s="5">
        <f t="shared" si="78"/>
        <v>0</v>
      </c>
      <c r="AK644" s="2" t="str">
        <f t="shared" si="79"/>
        <v/>
      </c>
    </row>
    <row r="645" spans="1:37" x14ac:dyDescent="0.25">
      <c r="A645" s="18">
        <v>45928</v>
      </c>
      <c r="AA645" s="2">
        <f>IFERROR(INDEX('Holiday Schedule'!$D$3:$D$24,MATCH(A645,'Holiday Schedule'!$C$3:$C$24,0)),0)</f>
        <v>0</v>
      </c>
      <c r="AB645" s="2">
        <f t="shared" si="72"/>
        <v>1</v>
      </c>
      <c r="AC645" s="2">
        <f t="shared" si="73"/>
        <v>0</v>
      </c>
      <c r="AD645" s="5">
        <f t="shared" si="74"/>
        <v>0</v>
      </c>
      <c r="AE645" s="5">
        <f t="shared" si="75"/>
        <v>0</v>
      </c>
      <c r="AG645" s="2">
        <f t="shared" si="76"/>
        <v>9</v>
      </c>
      <c r="AH645" s="2">
        <f t="shared" si="77"/>
        <v>2025</v>
      </c>
      <c r="AJ645" s="5">
        <f t="shared" si="78"/>
        <v>0</v>
      </c>
      <c r="AK645" s="2" t="str">
        <f t="shared" si="79"/>
        <v/>
      </c>
    </row>
    <row r="646" spans="1:37" x14ac:dyDescent="0.25">
      <c r="A646" s="18">
        <v>45929</v>
      </c>
      <c r="AA646" s="2">
        <f>IFERROR(INDEX('Holiday Schedule'!$D$3:$D$24,MATCH(A646,'Holiday Schedule'!$C$3:$C$24,0)),0)</f>
        <v>0</v>
      </c>
      <c r="AB646" s="2">
        <f t="shared" si="72"/>
        <v>2</v>
      </c>
      <c r="AC646" s="2">
        <f t="shared" si="73"/>
        <v>0</v>
      </c>
      <c r="AD646" s="5">
        <f t="shared" si="74"/>
        <v>0</v>
      </c>
      <c r="AE646" s="5">
        <f t="shared" si="75"/>
        <v>0</v>
      </c>
      <c r="AG646" s="2">
        <f t="shared" si="76"/>
        <v>9</v>
      </c>
      <c r="AH646" s="2">
        <f t="shared" si="77"/>
        <v>2025</v>
      </c>
      <c r="AJ646" s="5">
        <f t="shared" si="78"/>
        <v>0</v>
      </c>
      <c r="AK646" s="2" t="str">
        <f t="shared" si="79"/>
        <v/>
      </c>
    </row>
    <row r="647" spans="1:37" x14ac:dyDescent="0.25">
      <c r="A647" s="18">
        <v>45930</v>
      </c>
      <c r="AA647" s="2">
        <f>IFERROR(INDEX('Holiday Schedule'!$D$3:$D$24,MATCH(A647,'Holiday Schedule'!$C$3:$C$24,0)),0)</f>
        <v>0</v>
      </c>
      <c r="AB647" s="2">
        <f t="shared" si="72"/>
        <v>3</v>
      </c>
      <c r="AC647" s="2">
        <f t="shared" si="73"/>
        <v>0</v>
      </c>
      <c r="AD647" s="5">
        <f t="shared" si="74"/>
        <v>0</v>
      </c>
      <c r="AE647" s="5">
        <f t="shared" si="75"/>
        <v>0</v>
      </c>
      <c r="AG647" s="2">
        <f t="shared" si="76"/>
        <v>9</v>
      </c>
      <c r="AH647" s="2">
        <f t="shared" si="77"/>
        <v>2025</v>
      </c>
      <c r="AJ647" s="5">
        <f t="shared" si="78"/>
        <v>0</v>
      </c>
      <c r="AK647" s="2" t="str">
        <f t="shared" si="79"/>
        <v/>
      </c>
    </row>
    <row r="648" spans="1:37" x14ac:dyDescent="0.25">
      <c r="A648" s="18">
        <v>45931</v>
      </c>
      <c r="AA648" s="2">
        <f>IFERROR(INDEX('Holiday Schedule'!$D$3:$D$24,MATCH(A648,'Holiday Schedule'!$C$3:$C$24,0)),0)</f>
        <v>0</v>
      </c>
      <c r="AB648" s="2">
        <f t="shared" si="72"/>
        <v>4</v>
      </c>
      <c r="AC648" s="2">
        <f t="shared" si="73"/>
        <v>0</v>
      </c>
      <c r="AD648" s="5">
        <f t="shared" si="74"/>
        <v>0</v>
      </c>
      <c r="AE648" s="5">
        <f t="shared" si="75"/>
        <v>0</v>
      </c>
      <c r="AG648" s="2">
        <f t="shared" si="76"/>
        <v>10</v>
      </c>
      <c r="AH648" s="2">
        <f t="shared" si="77"/>
        <v>2025</v>
      </c>
      <c r="AJ648" s="5">
        <f t="shared" si="78"/>
        <v>0</v>
      </c>
      <c r="AK648" s="2" t="str">
        <f t="shared" si="79"/>
        <v/>
      </c>
    </row>
    <row r="649" spans="1:37" x14ac:dyDescent="0.25">
      <c r="A649" s="18">
        <v>45932</v>
      </c>
      <c r="AA649" s="2">
        <f>IFERROR(INDEX('Holiday Schedule'!$D$3:$D$24,MATCH(A649,'Holiday Schedule'!$C$3:$C$24,0)),0)</f>
        <v>0</v>
      </c>
      <c r="AB649" s="2">
        <f t="shared" si="72"/>
        <v>5</v>
      </c>
      <c r="AC649" s="2">
        <f t="shared" si="73"/>
        <v>0</v>
      </c>
      <c r="AD649" s="5">
        <f t="shared" si="74"/>
        <v>0</v>
      </c>
      <c r="AE649" s="5">
        <f t="shared" si="75"/>
        <v>0</v>
      </c>
      <c r="AG649" s="2">
        <f t="shared" si="76"/>
        <v>10</v>
      </c>
      <c r="AH649" s="2">
        <f t="shared" si="77"/>
        <v>2025</v>
      </c>
      <c r="AJ649" s="5">
        <f t="shared" si="78"/>
        <v>0</v>
      </c>
      <c r="AK649" s="2" t="str">
        <f t="shared" si="79"/>
        <v/>
      </c>
    </row>
    <row r="650" spans="1:37" x14ac:dyDescent="0.25">
      <c r="A650" s="18">
        <v>45933</v>
      </c>
      <c r="AA650" s="2">
        <f>IFERROR(INDEX('Holiday Schedule'!$D$3:$D$24,MATCH(A650,'Holiday Schedule'!$C$3:$C$24,0)),0)</f>
        <v>0</v>
      </c>
      <c r="AB650" s="2">
        <f t="shared" ref="AB650:AB713" si="80">WEEKDAY(A650)</f>
        <v>6</v>
      </c>
      <c r="AC650" s="2">
        <f t="shared" ref="AC650:AC713" si="81">IF(AND(AB650&gt;1,AB650&lt;7,AA650&lt;1),SUM(I650:X650),0)</f>
        <v>0</v>
      </c>
      <c r="AD650" s="5">
        <f t="shared" ref="AD650:AD713" si="82">AE650-AC650</f>
        <v>0</v>
      </c>
      <c r="AE650" s="5">
        <f t="shared" ref="AE650:AE713" si="83">SUM(B650:Y650)</f>
        <v>0</v>
      </c>
      <c r="AG650" s="2">
        <f t="shared" ref="AG650:AG713" si="84">MONTH(A650)</f>
        <v>10</v>
      </c>
      <c r="AH650" s="2">
        <f t="shared" ref="AH650:AH713" si="85">YEAR(A650)</f>
        <v>2025</v>
      </c>
      <c r="AJ650" s="5">
        <f t="shared" ref="AJ650:AJ713" si="86">MAX(B650:Y650)</f>
        <v>0</v>
      </c>
      <c r="AK650" s="2" t="str">
        <f t="shared" ref="AK650:AK713" si="87">IF(AE650&gt;0,INDEX(B$8:Y$8,MATCH(AJ650,B650:Y650,0)),"")</f>
        <v/>
      </c>
    </row>
    <row r="651" spans="1:37" x14ac:dyDescent="0.25">
      <c r="A651" s="18">
        <v>45934</v>
      </c>
      <c r="AA651" s="2">
        <f>IFERROR(INDEX('Holiday Schedule'!$D$3:$D$24,MATCH(A651,'Holiday Schedule'!$C$3:$C$24,0)),0)</f>
        <v>0</v>
      </c>
      <c r="AB651" s="2">
        <f t="shared" si="80"/>
        <v>7</v>
      </c>
      <c r="AC651" s="2">
        <f t="shared" si="81"/>
        <v>0</v>
      </c>
      <c r="AD651" s="5">
        <f t="shared" si="82"/>
        <v>0</v>
      </c>
      <c r="AE651" s="5">
        <f t="shared" si="83"/>
        <v>0</v>
      </c>
      <c r="AG651" s="2">
        <f t="shared" si="84"/>
        <v>10</v>
      </c>
      <c r="AH651" s="2">
        <f t="shared" si="85"/>
        <v>2025</v>
      </c>
      <c r="AJ651" s="5">
        <f t="shared" si="86"/>
        <v>0</v>
      </c>
      <c r="AK651" s="2" t="str">
        <f t="shared" si="87"/>
        <v/>
      </c>
    </row>
    <row r="652" spans="1:37" x14ac:dyDescent="0.25">
      <c r="A652" s="18">
        <v>45935</v>
      </c>
      <c r="AA652" s="2">
        <f>IFERROR(INDEX('Holiday Schedule'!$D$3:$D$24,MATCH(A652,'Holiday Schedule'!$C$3:$C$24,0)),0)</f>
        <v>0</v>
      </c>
      <c r="AB652" s="2">
        <f t="shared" si="80"/>
        <v>1</v>
      </c>
      <c r="AC652" s="2">
        <f t="shared" si="81"/>
        <v>0</v>
      </c>
      <c r="AD652" s="5">
        <f t="shared" si="82"/>
        <v>0</v>
      </c>
      <c r="AE652" s="5">
        <f t="shared" si="83"/>
        <v>0</v>
      </c>
      <c r="AG652" s="2">
        <f t="shared" si="84"/>
        <v>10</v>
      </c>
      <c r="AH652" s="2">
        <f t="shared" si="85"/>
        <v>2025</v>
      </c>
      <c r="AJ652" s="5">
        <f t="shared" si="86"/>
        <v>0</v>
      </c>
      <c r="AK652" s="2" t="str">
        <f t="shared" si="87"/>
        <v/>
      </c>
    </row>
    <row r="653" spans="1:37" x14ac:dyDescent="0.25">
      <c r="A653" s="18">
        <v>45936</v>
      </c>
      <c r="AA653" s="2">
        <f>IFERROR(INDEX('Holiday Schedule'!$D$3:$D$24,MATCH(A653,'Holiday Schedule'!$C$3:$C$24,0)),0)</f>
        <v>0</v>
      </c>
      <c r="AB653" s="2">
        <f t="shared" si="80"/>
        <v>2</v>
      </c>
      <c r="AC653" s="2">
        <f t="shared" si="81"/>
        <v>0</v>
      </c>
      <c r="AD653" s="5">
        <f t="shared" si="82"/>
        <v>0</v>
      </c>
      <c r="AE653" s="5">
        <f t="shared" si="83"/>
        <v>0</v>
      </c>
      <c r="AG653" s="2">
        <f t="shared" si="84"/>
        <v>10</v>
      </c>
      <c r="AH653" s="2">
        <f t="shared" si="85"/>
        <v>2025</v>
      </c>
      <c r="AJ653" s="5">
        <f t="shared" si="86"/>
        <v>0</v>
      </c>
      <c r="AK653" s="2" t="str">
        <f t="shared" si="87"/>
        <v/>
      </c>
    </row>
    <row r="654" spans="1:37" x14ac:dyDescent="0.25">
      <c r="A654" s="18">
        <v>45937</v>
      </c>
      <c r="AA654" s="2">
        <f>IFERROR(INDEX('Holiday Schedule'!$D$3:$D$24,MATCH(A654,'Holiday Schedule'!$C$3:$C$24,0)),0)</f>
        <v>0</v>
      </c>
      <c r="AB654" s="2">
        <f t="shared" si="80"/>
        <v>3</v>
      </c>
      <c r="AC654" s="2">
        <f t="shared" si="81"/>
        <v>0</v>
      </c>
      <c r="AD654" s="5">
        <f t="shared" si="82"/>
        <v>0</v>
      </c>
      <c r="AE654" s="5">
        <f t="shared" si="83"/>
        <v>0</v>
      </c>
      <c r="AG654" s="2">
        <f t="shared" si="84"/>
        <v>10</v>
      </c>
      <c r="AH654" s="2">
        <f t="shared" si="85"/>
        <v>2025</v>
      </c>
      <c r="AJ654" s="5">
        <f t="shared" si="86"/>
        <v>0</v>
      </c>
      <c r="AK654" s="2" t="str">
        <f t="shared" si="87"/>
        <v/>
      </c>
    </row>
    <row r="655" spans="1:37" x14ac:dyDescent="0.25">
      <c r="A655" s="18">
        <v>45938</v>
      </c>
      <c r="AA655" s="2">
        <f>IFERROR(INDEX('Holiday Schedule'!$D$3:$D$24,MATCH(A655,'Holiday Schedule'!$C$3:$C$24,0)),0)</f>
        <v>0</v>
      </c>
      <c r="AB655" s="2">
        <f t="shared" si="80"/>
        <v>4</v>
      </c>
      <c r="AC655" s="2">
        <f t="shared" si="81"/>
        <v>0</v>
      </c>
      <c r="AD655" s="5">
        <f t="shared" si="82"/>
        <v>0</v>
      </c>
      <c r="AE655" s="5">
        <f t="shared" si="83"/>
        <v>0</v>
      </c>
      <c r="AG655" s="2">
        <f t="shared" si="84"/>
        <v>10</v>
      </c>
      <c r="AH655" s="2">
        <f t="shared" si="85"/>
        <v>2025</v>
      </c>
      <c r="AJ655" s="5">
        <f t="shared" si="86"/>
        <v>0</v>
      </c>
      <c r="AK655" s="2" t="str">
        <f t="shared" si="87"/>
        <v/>
      </c>
    </row>
    <row r="656" spans="1:37" x14ac:dyDescent="0.25">
      <c r="A656" s="18">
        <v>45939</v>
      </c>
      <c r="AA656" s="2">
        <f>IFERROR(INDEX('Holiday Schedule'!$D$3:$D$24,MATCH(A656,'Holiday Schedule'!$C$3:$C$24,0)),0)</f>
        <v>0</v>
      </c>
      <c r="AB656" s="2">
        <f t="shared" si="80"/>
        <v>5</v>
      </c>
      <c r="AC656" s="2">
        <f t="shared" si="81"/>
        <v>0</v>
      </c>
      <c r="AD656" s="5">
        <f t="shared" si="82"/>
        <v>0</v>
      </c>
      <c r="AE656" s="5">
        <f t="shared" si="83"/>
        <v>0</v>
      </c>
      <c r="AG656" s="2">
        <f t="shared" si="84"/>
        <v>10</v>
      </c>
      <c r="AH656" s="2">
        <f t="shared" si="85"/>
        <v>2025</v>
      </c>
      <c r="AJ656" s="5">
        <f t="shared" si="86"/>
        <v>0</v>
      </c>
      <c r="AK656" s="2" t="str">
        <f t="shared" si="87"/>
        <v/>
      </c>
    </row>
    <row r="657" spans="1:37" x14ac:dyDescent="0.25">
      <c r="A657" s="18">
        <v>45940</v>
      </c>
      <c r="AA657" s="2">
        <f>IFERROR(INDEX('Holiday Schedule'!$D$3:$D$24,MATCH(A657,'Holiday Schedule'!$C$3:$C$24,0)),0)</f>
        <v>0</v>
      </c>
      <c r="AB657" s="2">
        <f t="shared" si="80"/>
        <v>6</v>
      </c>
      <c r="AC657" s="2">
        <f t="shared" si="81"/>
        <v>0</v>
      </c>
      <c r="AD657" s="5">
        <f t="shared" si="82"/>
        <v>0</v>
      </c>
      <c r="AE657" s="5">
        <f t="shared" si="83"/>
        <v>0</v>
      </c>
      <c r="AG657" s="2">
        <f t="shared" si="84"/>
        <v>10</v>
      </c>
      <c r="AH657" s="2">
        <f t="shared" si="85"/>
        <v>2025</v>
      </c>
      <c r="AJ657" s="5">
        <f t="shared" si="86"/>
        <v>0</v>
      </c>
      <c r="AK657" s="2" t="str">
        <f t="shared" si="87"/>
        <v/>
      </c>
    </row>
    <row r="658" spans="1:37" x14ac:dyDescent="0.25">
      <c r="A658" s="18">
        <v>45941</v>
      </c>
      <c r="AA658" s="2">
        <f>IFERROR(INDEX('Holiday Schedule'!$D$3:$D$24,MATCH(A658,'Holiday Schedule'!$C$3:$C$24,0)),0)</f>
        <v>0</v>
      </c>
      <c r="AB658" s="2">
        <f t="shared" si="80"/>
        <v>7</v>
      </c>
      <c r="AC658" s="2">
        <f t="shared" si="81"/>
        <v>0</v>
      </c>
      <c r="AD658" s="5">
        <f t="shared" si="82"/>
        <v>0</v>
      </c>
      <c r="AE658" s="5">
        <f t="shared" si="83"/>
        <v>0</v>
      </c>
      <c r="AG658" s="2">
        <f t="shared" si="84"/>
        <v>10</v>
      </c>
      <c r="AH658" s="2">
        <f t="shared" si="85"/>
        <v>2025</v>
      </c>
      <c r="AJ658" s="5">
        <f t="shared" si="86"/>
        <v>0</v>
      </c>
      <c r="AK658" s="2" t="str">
        <f t="shared" si="87"/>
        <v/>
      </c>
    </row>
    <row r="659" spans="1:37" x14ac:dyDescent="0.25">
      <c r="A659" s="18">
        <v>45942</v>
      </c>
      <c r="AA659" s="2">
        <f>IFERROR(INDEX('Holiday Schedule'!$D$3:$D$24,MATCH(A659,'Holiday Schedule'!$C$3:$C$24,0)),0)</f>
        <v>0</v>
      </c>
      <c r="AB659" s="2">
        <f t="shared" si="80"/>
        <v>1</v>
      </c>
      <c r="AC659" s="2">
        <f t="shared" si="81"/>
        <v>0</v>
      </c>
      <c r="AD659" s="5">
        <f t="shared" si="82"/>
        <v>0</v>
      </c>
      <c r="AE659" s="5">
        <f t="shared" si="83"/>
        <v>0</v>
      </c>
      <c r="AG659" s="2">
        <f t="shared" si="84"/>
        <v>10</v>
      </c>
      <c r="AH659" s="2">
        <f t="shared" si="85"/>
        <v>2025</v>
      </c>
      <c r="AJ659" s="5">
        <f t="shared" si="86"/>
        <v>0</v>
      </c>
      <c r="AK659" s="2" t="str">
        <f t="shared" si="87"/>
        <v/>
      </c>
    </row>
    <row r="660" spans="1:37" x14ac:dyDescent="0.25">
      <c r="A660" s="18">
        <v>45943</v>
      </c>
      <c r="AA660" s="2">
        <f>IFERROR(INDEX('Holiday Schedule'!$D$3:$D$24,MATCH(A660,'Holiday Schedule'!$C$3:$C$24,0)),0)</f>
        <v>1</v>
      </c>
      <c r="AB660" s="2">
        <f t="shared" si="80"/>
        <v>2</v>
      </c>
      <c r="AC660" s="2">
        <f t="shared" si="81"/>
        <v>0</v>
      </c>
      <c r="AD660" s="5">
        <f t="shared" si="82"/>
        <v>0</v>
      </c>
      <c r="AE660" s="5">
        <f t="shared" si="83"/>
        <v>0</v>
      </c>
      <c r="AG660" s="2">
        <f t="shared" si="84"/>
        <v>10</v>
      </c>
      <c r="AH660" s="2">
        <f t="shared" si="85"/>
        <v>2025</v>
      </c>
      <c r="AJ660" s="5">
        <f t="shared" si="86"/>
        <v>0</v>
      </c>
      <c r="AK660" s="2" t="str">
        <f t="shared" si="87"/>
        <v/>
      </c>
    </row>
    <row r="661" spans="1:37" x14ac:dyDescent="0.25">
      <c r="A661" s="18">
        <v>45944</v>
      </c>
      <c r="AA661" s="2">
        <f>IFERROR(INDEX('Holiday Schedule'!$D$3:$D$24,MATCH(A661,'Holiday Schedule'!$C$3:$C$24,0)),0)</f>
        <v>0</v>
      </c>
      <c r="AB661" s="2">
        <f t="shared" si="80"/>
        <v>3</v>
      </c>
      <c r="AC661" s="2">
        <f t="shared" si="81"/>
        <v>0</v>
      </c>
      <c r="AD661" s="5">
        <f t="shared" si="82"/>
        <v>0</v>
      </c>
      <c r="AE661" s="5">
        <f t="shared" si="83"/>
        <v>0</v>
      </c>
      <c r="AG661" s="2">
        <f t="shared" si="84"/>
        <v>10</v>
      </c>
      <c r="AH661" s="2">
        <f t="shared" si="85"/>
        <v>2025</v>
      </c>
      <c r="AJ661" s="5">
        <f t="shared" si="86"/>
        <v>0</v>
      </c>
      <c r="AK661" s="2" t="str">
        <f t="shared" si="87"/>
        <v/>
      </c>
    </row>
    <row r="662" spans="1:37" x14ac:dyDescent="0.25">
      <c r="A662" s="18">
        <v>45945</v>
      </c>
      <c r="AA662" s="2">
        <f>IFERROR(INDEX('Holiday Schedule'!$D$3:$D$24,MATCH(A662,'Holiday Schedule'!$C$3:$C$24,0)),0)</f>
        <v>0</v>
      </c>
      <c r="AB662" s="2">
        <f t="shared" si="80"/>
        <v>4</v>
      </c>
      <c r="AC662" s="2">
        <f t="shared" si="81"/>
        <v>0</v>
      </c>
      <c r="AD662" s="5">
        <f t="shared" si="82"/>
        <v>0</v>
      </c>
      <c r="AE662" s="5">
        <f t="shared" si="83"/>
        <v>0</v>
      </c>
      <c r="AG662" s="2">
        <f t="shared" si="84"/>
        <v>10</v>
      </c>
      <c r="AH662" s="2">
        <f t="shared" si="85"/>
        <v>2025</v>
      </c>
      <c r="AJ662" s="5">
        <f t="shared" si="86"/>
        <v>0</v>
      </c>
      <c r="AK662" s="2" t="str">
        <f t="shared" si="87"/>
        <v/>
      </c>
    </row>
    <row r="663" spans="1:37" x14ac:dyDescent="0.25">
      <c r="A663" s="18">
        <v>45946</v>
      </c>
      <c r="AA663" s="2">
        <f>IFERROR(INDEX('Holiday Schedule'!$D$3:$D$24,MATCH(A663,'Holiday Schedule'!$C$3:$C$24,0)),0)</f>
        <v>0</v>
      </c>
      <c r="AB663" s="2">
        <f t="shared" si="80"/>
        <v>5</v>
      </c>
      <c r="AC663" s="2">
        <f t="shared" si="81"/>
        <v>0</v>
      </c>
      <c r="AD663" s="5">
        <f t="shared" si="82"/>
        <v>0</v>
      </c>
      <c r="AE663" s="5">
        <f t="shared" si="83"/>
        <v>0</v>
      </c>
      <c r="AG663" s="2">
        <f t="shared" si="84"/>
        <v>10</v>
      </c>
      <c r="AH663" s="2">
        <f t="shared" si="85"/>
        <v>2025</v>
      </c>
      <c r="AJ663" s="5">
        <f t="shared" si="86"/>
        <v>0</v>
      </c>
      <c r="AK663" s="2" t="str">
        <f t="shared" si="87"/>
        <v/>
      </c>
    </row>
    <row r="664" spans="1:37" x14ac:dyDescent="0.25">
      <c r="A664" s="18">
        <v>45947</v>
      </c>
      <c r="AA664" s="2">
        <f>IFERROR(INDEX('Holiday Schedule'!$D$3:$D$24,MATCH(A664,'Holiday Schedule'!$C$3:$C$24,0)),0)</f>
        <v>0</v>
      </c>
      <c r="AB664" s="2">
        <f t="shared" si="80"/>
        <v>6</v>
      </c>
      <c r="AC664" s="2">
        <f t="shared" si="81"/>
        <v>0</v>
      </c>
      <c r="AD664" s="5">
        <f t="shared" si="82"/>
        <v>0</v>
      </c>
      <c r="AE664" s="5">
        <f t="shared" si="83"/>
        <v>0</v>
      </c>
      <c r="AG664" s="2">
        <f t="shared" si="84"/>
        <v>10</v>
      </c>
      <c r="AH664" s="2">
        <f t="shared" si="85"/>
        <v>2025</v>
      </c>
      <c r="AJ664" s="5">
        <f t="shared" si="86"/>
        <v>0</v>
      </c>
      <c r="AK664" s="2" t="str">
        <f t="shared" si="87"/>
        <v/>
      </c>
    </row>
    <row r="665" spans="1:37" x14ac:dyDescent="0.25">
      <c r="A665" s="18">
        <v>45948</v>
      </c>
      <c r="AA665" s="2">
        <f>IFERROR(INDEX('Holiday Schedule'!$D$3:$D$24,MATCH(A665,'Holiday Schedule'!$C$3:$C$24,0)),0)</f>
        <v>0</v>
      </c>
      <c r="AB665" s="2">
        <f t="shared" si="80"/>
        <v>7</v>
      </c>
      <c r="AC665" s="2">
        <f t="shared" si="81"/>
        <v>0</v>
      </c>
      <c r="AD665" s="5">
        <f t="shared" si="82"/>
        <v>0</v>
      </c>
      <c r="AE665" s="5">
        <f t="shared" si="83"/>
        <v>0</v>
      </c>
      <c r="AG665" s="2">
        <f t="shared" si="84"/>
        <v>10</v>
      </c>
      <c r="AH665" s="2">
        <f t="shared" si="85"/>
        <v>2025</v>
      </c>
      <c r="AJ665" s="5">
        <f t="shared" si="86"/>
        <v>0</v>
      </c>
      <c r="AK665" s="2" t="str">
        <f t="shared" si="87"/>
        <v/>
      </c>
    </row>
    <row r="666" spans="1:37" x14ac:dyDescent="0.25">
      <c r="A666" s="18">
        <v>45949</v>
      </c>
      <c r="AA666" s="2">
        <f>IFERROR(INDEX('Holiday Schedule'!$D$3:$D$24,MATCH(A666,'Holiday Schedule'!$C$3:$C$24,0)),0)</f>
        <v>0</v>
      </c>
      <c r="AB666" s="2">
        <f t="shared" si="80"/>
        <v>1</v>
      </c>
      <c r="AC666" s="2">
        <f t="shared" si="81"/>
        <v>0</v>
      </c>
      <c r="AD666" s="5">
        <f t="shared" si="82"/>
        <v>0</v>
      </c>
      <c r="AE666" s="5">
        <f t="shared" si="83"/>
        <v>0</v>
      </c>
      <c r="AG666" s="2">
        <f t="shared" si="84"/>
        <v>10</v>
      </c>
      <c r="AH666" s="2">
        <f t="shared" si="85"/>
        <v>2025</v>
      </c>
      <c r="AJ666" s="5">
        <f t="shared" si="86"/>
        <v>0</v>
      </c>
      <c r="AK666" s="2" t="str">
        <f t="shared" si="87"/>
        <v/>
      </c>
    </row>
    <row r="667" spans="1:37" x14ac:dyDescent="0.25">
      <c r="A667" s="18">
        <v>45950</v>
      </c>
      <c r="AA667" s="2">
        <f>IFERROR(INDEX('Holiday Schedule'!$D$3:$D$24,MATCH(A667,'Holiday Schedule'!$C$3:$C$24,0)),0)</f>
        <v>0</v>
      </c>
      <c r="AB667" s="2">
        <f t="shared" si="80"/>
        <v>2</v>
      </c>
      <c r="AC667" s="2">
        <f t="shared" si="81"/>
        <v>0</v>
      </c>
      <c r="AD667" s="5">
        <f t="shared" si="82"/>
        <v>0</v>
      </c>
      <c r="AE667" s="5">
        <f t="shared" si="83"/>
        <v>0</v>
      </c>
      <c r="AG667" s="2">
        <f t="shared" si="84"/>
        <v>10</v>
      </c>
      <c r="AH667" s="2">
        <f t="shared" si="85"/>
        <v>2025</v>
      </c>
      <c r="AJ667" s="5">
        <f t="shared" si="86"/>
        <v>0</v>
      </c>
      <c r="AK667" s="2" t="str">
        <f t="shared" si="87"/>
        <v/>
      </c>
    </row>
    <row r="668" spans="1:37" x14ac:dyDescent="0.25">
      <c r="A668" s="18">
        <v>45951</v>
      </c>
      <c r="AA668" s="2">
        <f>IFERROR(INDEX('Holiday Schedule'!$D$3:$D$24,MATCH(A668,'Holiday Schedule'!$C$3:$C$24,0)),0)</f>
        <v>0</v>
      </c>
      <c r="AB668" s="2">
        <f t="shared" si="80"/>
        <v>3</v>
      </c>
      <c r="AC668" s="2">
        <f t="shared" si="81"/>
        <v>0</v>
      </c>
      <c r="AD668" s="5">
        <f t="shared" si="82"/>
        <v>0</v>
      </c>
      <c r="AE668" s="5">
        <f t="shared" si="83"/>
        <v>0</v>
      </c>
      <c r="AG668" s="2">
        <f t="shared" si="84"/>
        <v>10</v>
      </c>
      <c r="AH668" s="2">
        <f t="shared" si="85"/>
        <v>2025</v>
      </c>
      <c r="AJ668" s="5">
        <f t="shared" si="86"/>
        <v>0</v>
      </c>
      <c r="AK668" s="2" t="str">
        <f t="shared" si="87"/>
        <v/>
      </c>
    </row>
    <row r="669" spans="1:37" x14ac:dyDescent="0.25">
      <c r="A669" s="18">
        <v>45952</v>
      </c>
      <c r="AA669" s="2">
        <f>IFERROR(INDEX('Holiday Schedule'!$D$3:$D$24,MATCH(A669,'Holiday Schedule'!$C$3:$C$24,0)),0)</f>
        <v>0</v>
      </c>
      <c r="AB669" s="2">
        <f t="shared" si="80"/>
        <v>4</v>
      </c>
      <c r="AC669" s="2">
        <f t="shared" si="81"/>
        <v>0</v>
      </c>
      <c r="AD669" s="5">
        <f t="shared" si="82"/>
        <v>0</v>
      </c>
      <c r="AE669" s="5">
        <f t="shared" si="83"/>
        <v>0</v>
      </c>
      <c r="AG669" s="2">
        <f t="shared" si="84"/>
        <v>10</v>
      </c>
      <c r="AH669" s="2">
        <f t="shared" si="85"/>
        <v>2025</v>
      </c>
      <c r="AJ669" s="5">
        <f t="shared" si="86"/>
        <v>0</v>
      </c>
      <c r="AK669" s="2" t="str">
        <f t="shared" si="87"/>
        <v/>
      </c>
    </row>
    <row r="670" spans="1:37" x14ac:dyDescent="0.25">
      <c r="A670" s="18">
        <v>45953</v>
      </c>
      <c r="AA670" s="2">
        <f>IFERROR(INDEX('Holiday Schedule'!$D$3:$D$24,MATCH(A670,'Holiday Schedule'!$C$3:$C$24,0)),0)</f>
        <v>0</v>
      </c>
      <c r="AB670" s="2">
        <f t="shared" si="80"/>
        <v>5</v>
      </c>
      <c r="AC670" s="2">
        <f t="shared" si="81"/>
        <v>0</v>
      </c>
      <c r="AD670" s="5">
        <f t="shared" si="82"/>
        <v>0</v>
      </c>
      <c r="AE670" s="5">
        <f t="shared" si="83"/>
        <v>0</v>
      </c>
      <c r="AG670" s="2">
        <f t="shared" si="84"/>
        <v>10</v>
      </c>
      <c r="AH670" s="2">
        <f t="shared" si="85"/>
        <v>2025</v>
      </c>
      <c r="AJ670" s="5">
        <f t="shared" si="86"/>
        <v>0</v>
      </c>
      <c r="AK670" s="2" t="str">
        <f t="shared" si="87"/>
        <v/>
      </c>
    </row>
    <row r="671" spans="1:37" x14ac:dyDescent="0.25">
      <c r="A671" s="18">
        <v>45954</v>
      </c>
      <c r="AA671" s="2">
        <f>IFERROR(INDEX('Holiday Schedule'!$D$3:$D$24,MATCH(A671,'Holiday Schedule'!$C$3:$C$24,0)),0)</f>
        <v>0</v>
      </c>
      <c r="AB671" s="2">
        <f t="shared" si="80"/>
        <v>6</v>
      </c>
      <c r="AC671" s="2">
        <f t="shared" si="81"/>
        <v>0</v>
      </c>
      <c r="AD671" s="5">
        <f t="shared" si="82"/>
        <v>0</v>
      </c>
      <c r="AE671" s="5">
        <f t="shared" si="83"/>
        <v>0</v>
      </c>
      <c r="AG671" s="2">
        <f t="shared" si="84"/>
        <v>10</v>
      </c>
      <c r="AH671" s="2">
        <f t="shared" si="85"/>
        <v>2025</v>
      </c>
      <c r="AJ671" s="5">
        <f t="shared" si="86"/>
        <v>0</v>
      </c>
      <c r="AK671" s="2" t="str">
        <f t="shared" si="87"/>
        <v/>
      </c>
    </row>
    <row r="672" spans="1:37" x14ac:dyDescent="0.25">
      <c r="A672" s="18">
        <v>45955</v>
      </c>
      <c r="AA672" s="2">
        <f>IFERROR(INDEX('Holiday Schedule'!$D$3:$D$24,MATCH(A672,'Holiday Schedule'!$C$3:$C$24,0)),0)</f>
        <v>0</v>
      </c>
      <c r="AB672" s="2">
        <f t="shared" si="80"/>
        <v>7</v>
      </c>
      <c r="AC672" s="2">
        <f t="shared" si="81"/>
        <v>0</v>
      </c>
      <c r="AD672" s="5">
        <f t="shared" si="82"/>
        <v>0</v>
      </c>
      <c r="AE672" s="5">
        <f t="shared" si="83"/>
        <v>0</v>
      </c>
      <c r="AG672" s="2">
        <f t="shared" si="84"/>
        <v>10</v>
      </c>
      <c r="AH672" s="2">
        <f t="shared" si="85"/>
        <v>2025</v>
      </c>
      <c r="AJ672" s="5">
        <f t="shared" si="86"/>
        <v>0</v>
      </c>
      <c r="AK672" s="2" t="str">
        <f t="shared" si="87"/>
        <v/>
      </c>
    </row>
    <row r="673" spans="1:37" x14ac:dyDescent="0.25">
      <c r="A673" s="18">
        <v>45956</v>
      </c>
      <c r="AA673" s="2">
        <f>IFERROR(INDEX('Holiday Schedule'!$D$3:$D$24,MATCH(A673,'Holiday Schedule'!$C$3:$C$24,0)),0)</f>
        <v>0</v>
      </c>
      <c r="AB673" s="2">
        <f t="shared" si="80"/>
        <v>1</v>
      </c>
      <c r="AC673" s="2">
        <f t="shared" si="81"/>
        <v>0</v>
      </c>
      <c r="AD673" s="5">
        <f t="shared" si="82"/>
        <v>0</v>
      </c>
      <c r="AE673" s="5">
        <f t="shared" si="83"/>
        <v>0</v>
      </c>
      <c r="AG673" s="2">
        <f t="shared" si="84"/>
        <v>10</v>
      </c>
      <c r="AH673" s="2">
        <f t="shared" si="85"/>
        <v>2025</v>
      </c>
      <c r="AJ673" s="5">
        <f t="shared" si="86"/>
        <v>0</v>
      </c>
      <c r="AK673" s="2" t="str">
        <f t="shared" si="87"/>
        <v/>
      </c>
    </row>
    <row r="674" spans="1:37" x14ac:dyDescent="0.25">
      <c r="A674" s="18">
        <v>45957</v>
      </c>
      <c r="AA674" s="2">
        <f>IFERROR(INDEX('Holiday Schedule'!$D$3:$D$24,MATCH(A674,'Holiday Schedule'!$C$3:$C$24,0)),0)</f>
        <v>0</v>
      </c>
      <c r="AB674" s="2">
        <f t="shared" si="80"/>
        <v>2</v>
      </c>
      <c r="AC674" s="2">
        <f t="shared" si="81"/>
        <v>0</v>
      </c>
      <c r="AD674" s="5">
        <f t="shared" si="82"/>
        <v>0</v>
      </c>
      <c r="AE674" s="5">
        <f t="shared" si="83"/>
        <v>0</v>
      </c>
      <c r="AG674" s="2">
        <f t="shared" si="84"/>
        <v>10</v>
      </c>
      <c r="AH674" s="2">
        <f t="shared" si="85"/>
        <v>2025</v>
      </c>
      <c r="AJ674" s="5">
        <f t="shared" si="86"/>
        <v>0</v>
      </c>
      <c r="AK674" s="2" t="str">
        <f t="shared" si="87"/>
        <v/>
      </c>
    </row>
    <row r="675" spans="1:37" x14ac:dyDescent="0.25">
      <c r="A675" s="18">
        <v>45958</v>
      </c>
      <c r="AA675" s="2">
        <f>IFERROR(INDEX('Holiday Schedule'!$D$3:$D$24,MATCH(A675,'Holiday Schedule'!$C$3:$C$24,0)),0)</f>
        <v>0</v>
      </c>
      <c r="AB675" s="2">
        <f t="shared" si="80"/>
        <v>3</v>
      </c>
      <c r="AC675" s="2">
        <f t="shared" si="81"/>
        <v>0</v>
      </c>
      <c r="AD675" s="5">
        <f t="shared" si="82"/>
        <v>0</v>
      </c>
      <c r="AE675" s="5">
        <f t="shared" si="83"/>
        <v>0</v>
      </c>
      <c r="AG675" s="2">
        <f t="shared" si="84"/>
        <v>10</v>
      </c>
      <c r="AH675" s="2">
        <f t="shared" si="85"/>
        <v>2025</v>
      </c>
      <c r="AJ675" s="5">
        <f t="shared" si="86"/>
        <v>0</v>
      </c>
      <c r="AK675" s="2" t="str">
        <f t="shared" si="87"/>
        <v/>
      </c>
    </row>
    <row r="676" spans="1:37" x14ac:dyDescent="0.25">
      <c r="A676" s="18">
        <v>45959</v>
      </c>
      <c r="AA676" s="2">
        <f>IFERROR(INDEX('Holiday Schedule'!$D$3:$D$24,MATCH(A676,'Holiday Schedule'!$C$3:$C$24,0)),0)</f>
        <v>0</v>
      </c>
      <c r="AB676" s="2">
        <f t="shared" si="80"/>
        <v>4</v>
      </c>
      <c r="AC676" s="2">
        <f t="shared" si="81"/>
        <v>0</v>
      </c>
      <c r="AD676" s="5">
        <f t="shared" si="82"/>
        <v>0</v>
      </c>
      <c r="AE676" s="5">
        <f t="shared" si="83"/>
        <v>0</v>
      </c>
      <c r="AG676" s="2">
        <f t="shared" si="84"/>
        <v>10</v>
      </c>
      <c r="AH676" s="2">
        <f t="shared" si="85"/>
        <v>2025</v>
      </c>
      <c r="AJ676" s="5">
        <f t="shared" si="86"/>
        <v>0</v>
      </c>
      <c r="AK676" s="2" t="str">
        <f t="shared" si="87"/>
        <v/>
      </c>
    </row>
    <row r="677" spans="1:37" x14ac:dyDescent="0.25">
      <c r="A677" s="18">
        <v>45960</v>
      </c>
      <c r="AA677" s="2">
        <f>IFERROR(INDEX('Holiday Schedule'!$D$3:$D$24,MATCH(A677,'Holiday Schedule'!$C$3:$C$24,0)),0)</f>
        <v>0</v>
      </c>
      <c r="AB677" s="2">
        <f t="shared" si="80"/>
        <v>5</v>
      </c>
      <c r="AC677" s="2">
        <f t="shared" si="81"/>
        <v>0</v>
      </c>
      <c r="AD677" s="5">
        <f t="shared" si="82"/>
        <v>0</v>
      </c>
      <c r="AE677" s="5">
        <f t="shared" si="83"/>
        <v>0</v>
      </c>
      <c r="AG677" s="2">
        <f t="shared" si="84"/>
        <v>10</v>
      </c>
      <c r="AH677" s="2">
        <f t="shared" si="85"/>
        <v>2025</v>
      </c>
      <c r="AJ677" s="5">
        <f t="shared" si="86"/>
        <v>0</v>
      </c>
      <c r="AK677" s="2" t="str">
        <f t="shared" si="87"/>
        <v/>
      </c>
    </row>
    <row r="678" spans="1:37" x14ac:dyDescent="0.25">
      <c r="A678" s="18">
        <v>45961</v>
      </c>
      <c r="AA678" s="2">
        <f>IFERROR(INDEX('Holiday Schedule'!$D$3:$D$24,MATCH(A678,'Holiday Schedule'!$C$3:$C$24,0)),0)</f>
        <v>0</v>
      </c>
      <c r="AB678" s="2">
        <f t="shared" si="80"/>
        <v>6</v>
      </c>
      <c r="AC678" s="2">
        <f t="shared" si="81"/>
        <v>0</v>
      </c>
      <c r="AD678" s="5">
        <f t="shared" si="82"/>
        <v>0</v>
      </c>
      <c r="AE678" s="5">
        <f t="shared" si="83"/>
        <v>0</v>
      </c>
      <c r="AG678" s="2">
        <f t="shared" si="84"/>
        <v>10</v>
      </c>
      <c r="AH678" s="2">
        <f t="shared" si="85"/>
        <v>2025</v>
      </c>
      <c r="AJ678" s="5">
        <f t="shared" si="86"/>
        <v>0</v>
      </c>
      <c r="AK678" s="2" t="str">
        <f t="shared" si="87"/>
        <v/>
      </c>
    </row>
    <row r="679" spans="1:37" x14ac:dyDescent="0.25">
      <c r="A679" s="18">
        <v>45962</v>
      </c>
      <c r="AA679" s="2">
        <f>IFERROR(INDEX('Holiday Schedule'!$D$3:$D$24,MATCH(A679,'Holiday Schedule'!$C$3:$C$24,0)),0)</f>
        <v>0</v>
      </c>
      <c r="AB679" s="2">
        <f t="shared" si="80"/>
        <v>7</v>
      </c>
      <c r="AC679" s="2">
        <f t="shared" si="81"/>
        <v>0</v>
      </c>
      <c r="AD679" s="5">
        <f t="shared" si="82"/>
        <v>0</v>
      </c>
      <c r="AE679" s="5">
        <f t="shared" si="83"/>
        <v>0</v>
      </c>
      <c r="AG679" s="2">
        <f t="shared" si="84"/>
        <v>11</v>
      </c>
      <c r="AH679" s="2">
        <f t="shared" si="85"/>
        <v>2025</v>
      </c>
      <c r="AJ679" s="5">
        <f t="shared" si="86"/>
        <v>0</v>
      </c>
      <c r="AK679" s="2" t="str">
        <f t="shared" si="87"/>
        <v/>
      </c>
    </row>
    <row r="680" spans="1:37" x14ac:dyDescent="0.25">
      <c r="A680" s="18">
        <v>45963</v>
      </c>
      <c r="AA680" s="2">
        <f>IFERROR(INDEX('Holiday Schedule'!$D$3:$D$24,MATCH(A680,'Holiday Schedule'!$C$3:$C$24,0)),0)</f>
        <v>0</v>
      </c>
      <c r="AB680" s="2">
        <f t="shared" si="80"/>
        <v>1</v>
      </c>
      <c r="AC680" s="2">
        <f t="shared" si="81"/>
        <v>0</v>
      </c>
      <c r="AD680" s="5">
        <f t="shared" si="82"/>
        <v>0</v>
      </c>
      <c r="AE680" s="5">
        <f t="shared" si="83"/>
        <v>0</v>
      </c>
      <c r="AG680" s="2">
        <f t="shared" si="84"/>
        <v>11</v>
      </c>
      <c r="AH680" s="2">
        <f t="shared" si="85"/>
        <v>2025</v>
      </c>
      <c r="AJ680" s="5">
        <f t="shared" si="86"/>
        <v>0</v>
      </c>
      <c r="AK680" s="2" t="str">
        <f t="shared" si="87"/>
        <v/>
      </c>
    </row>
    <row r="681" spans="1:37" x14ac:dyDescent="0.25">
      <c r="A681" s="18">
        <v>45964</v>
      </c>
      <c r="AA681" s="2">
        <f>IFERROR(INDEX('Holiday Schedule'!$D$3:$D$24,MATCH(A681,'Holiday Schedule'!$C$3:$C$24,0)),0)</f>
        <v>0</v>
      </c>
      <c r="AB681" s="2">
        <f t="shared" si="80"/>
        <v>2</v>
      </c>
      <c r="AC681" s="2">
        <f t="shared" si="81"/>
        <v>0</v>
      </c>
      <c r="AD681" s="5">
        <f t="shared" si="82"/>
        <v>0</v>
      </c>
      <c r="AE681" s="5">
        <f t="shared" si="83"/>
        <v>0</v>
      </c>
      <c r="AG681" s="2">
        <f t="shared" si="84"/>
        <v>11</v>
      </c>
      <c r="AH681" s="2">
        <f t="shared" si="85"/>
        <v>2025</v>
      </c>
      <c r="AJ681" s="5">
        <f t="shared" si="86"/>
        <v>0</v>
      </c>
      <c r="AK681" s="2" t="str">
        <f t="shared" si="87"/>
        <v/>
      </c>
    </row>
    <row r="682" spans="1:37" x14ac:dyDescent="0.25">
      <c r="A682" s="18">
        <v>45965</v>
      </c>
      <c r="AA682" s="2">
        <f>IFERROR(INDEX('Holiday Schedule'!$D$3:$D$24,MATCH(A682,'Holiday Schedule'!$C$3:$C$24,0)),0)</f>
        <v>0</v>
      </c>
      <c r="AB682" s="2">
        <f t="shared" si="80"/>
        <v>3</v>
      </c>
      <c r="AC682" s="2">
        <f t="shared" si="81"/>
        <v>0</v>
      </c>
      <c r="AD682" s="5">
        <f t="shared" si="82"/>
        <v>0</v>
      </c>
      <c r="AE682" s="5">
        <f t="shared" si="83"/>
        <v>0</v>
      </c>
      <c r="AG682" s="2">
        <f t="shared" si="84"/>
        <v>11</v>
      </c>
      <c r="AH682" s="2">
        <f t="shared" si="85"/>
        <v>2025</v>
      </c>
      <c r="AJ682" s="5">
        <f t="shared" si="86"/>
        <v>0</v>
      </c>
      <c r="AK682" s="2" t="str">
        <f t="shared" si="87"/>
        <v/>
      </c>
    </row>
    <row r="683" spans="1:37" x14ac:dyDescent="0.25">
      <c r="A683" s="18">
        <v>45966</v>
      </c>
      <c r="AA683" s="2">
        <f>IFERROR(INDEX('Holiday Schedule'!$D$3:$D$24,MATCH(A683,'Holiday Schedule'!$C$3:$C$24,0)),0)</f>
        <v>0</v>
      </c>
      <c r="AB683" s="2">
        <f t="shared" si="80"/>
        <v>4</v>
      </c>
      <c r="AC683" s="2">
        <f t="shared" si="81"/>
        <v>0</v>
      </c>
      <c r="AD683" s="5">
        <f t="shared" si="82"/>
        <v>0</v>
      </c>
      <c r="AE683" s="5">
        <f t="shared" si="83"/>
        <v>0</v>
      </c>
      <c r="AG683" s="2">
        <f t="shared" si="84"/>
        <v>11</v>
      </c>
      <c r="AH683" s="2">
        <f t="shared" si="85"/>
        <v>2025</v>
      </c>
      <c r="AJ683" s="5">
        <f t="shared" si="86"/>
        <v>0</v>
      </c>
      <c r="AK683" s="2" t="str">
        <f t="shared" si="87"/>
        <v/>
      </c>
    </row>
    <row r="684" spans="1:37" x14ac:dyDescent="0.25">
      <c r="A684" s="18">
        <v>45967</v>
      </c>
      <c r="AA684" s="2">
        <f>IFERROR(INDEX('Holiday Schedule'!$D$3:$D$24,MATCH(A684,'Holiday Schedule'!$C$3:$C$24,0)),0)</f>
        <v>0</v>
      </c>
      <c r="AB684" s="2">
        <f t="shared" si="80"/>
        <v>5</v>
      </c>
      <c r="AC684" s="2">
        <f t="shared" si="81"/>
        <v>0</v>
      </c>
      <c r="AD684" s="5">
        <f t="shared" si="82"/>
        <v>0</v>
      </c>
      <c r="AE684" s="5">
        <f t="shared" si="83"/>
        <v>0</v>
      </c>
      <c r="AG684" s="2">
        <f t="shared" si="84"/>
        <v>11</v>
      </c>
      <c r="AH684" s="2">
        <f t="shared" si="85"/>
        <v>2025</v>
      </c>
      <c r="AJ684" s="5">
        <f t="shared" si="86"/>
        <v>0</v>
      </c>
      <c r="AK684" s="2" t="str">
        <f t="shared" si="87"/>
        <v/>
      </c>
    </row>
    <row r="685" spans="1:37" x14ac:dyDescent="0.25">
      <c r="A685" s="18">
        <v>45968</v>
      </c>
      <c r="AA685" s="2">
        <f>IFERROR(INDEX('Holiday Schedule'!$D$3:$D$24,MATCH(A685,'Holiday Schedule'!$C$3:$C$24,0)),0)</f>
        <v>0</v>
      </c>
      <c r="AB685" s="2">
        <f t="shared" si="80"/>
        <v>6</v>
      </c>
      <c r="AC685" s="2">
        <f t="shared" si="81"/>
        <v>0</v>
      </c>
      <c r="AD685" s="5">
        <f t="shared" si="82"/>
        <v>0</v>
      </c>
      <c r="AE685" s="5">
        <f t="shared" si="83"/>
        <v>0</v>
      </c>
      <c r="AG685" s="2">
        <f t="shared" si="84"/>
        <v>11</v>
      </c>
      <c r="AH685" s="2">
        <f t="shared" si="85"/>
        <v>2025</v>
      </c>
      <c r="AJ685" s="5">
        <f t="shared" si="86"/>
        <v>0</v>
      </c>
      <c r="AK685" s="2" t="str">
        <f t="shared" si="87"/>
        <v/>
      </c>
    </row>
    <row r="686" spans="1:37" x14ac:dyDescent="0.25">
      <c r="A686" s="18">
        <v>45969</v>
      </c>
      <c r="AA686" s="2">
        <f>IFERROR(INDEX('Holiday Schedule'!$D$3:$D$24,MATCH(A686,'Holiday Schedule'!$C$3:$C$24,0)),0)</f>
        <v>0</v>
      </c>
      <c r="AB686" s="2">
        <f t="shared" si="80"/>
        <v>7</v>
      </c>
      <c r="AC686" s="2">
        <f t="shared" si="81"/>
        <v>0</v>
      </c>
      <c r="AD686" s="5">
        <f t="shared" si="82"/>
        <v>0</v>
      </c>
      <c r="AE686" s="5">
        <f t="shared" si="83"/>
        <v>0</v>
      </c>
      <c r="AG686" s="2">
        <f t="shared" si="84"/>
        <v>11</v>
      </c>
      <c r="AH686" s="2">
        <f t="shared" si="85"/>
        <v>2025</v>
      </c>
      <c r="AJ686" s="5">
        <f t="shared" si="86"/>
        <v>0</v>
      </c>
      <c r="AK686" s="2" t="str">
        <f t="shared" si="87"/>
        <v/>
      </c>
    </row>
    <row r="687" spans="1:37" x14ac:dyDescent="0.25">
      <c r="A687" s="18">
        <v>45970</v>
      </c>
      <c r="AA687" s="2">
        <f>IFERROR(INDEX('Holiday Schedule'!$D$3:$D$24,MATCH(A687,'Holiday Schedule'!$C$3:$C$24,0)),0)</f>
        <v>0</v>
      </c>
      <c r="AB687" s="2">
        <f t="shared" si="80"/>
        <v>1</v>
      </c>
      <c r="AC687" s="2">
        <f t="shared" si="81"/>
        <v>0</v>
      </c>
      <c r="AD687" s="5">
        <f t="shared" si="82"/>
        <v>0</v>
      </c>
      <c r="AE687" s="5">
        <f t="shared" si="83"/>
        <v>0</v>
      </c>
      <c r="AG687" s="2">
        <f t="shared" si="84"/>
        <v>11</v>
      </c>
      <c r="AH687" s="2">
        <f t="shared" si="85"/>
        <v>2025</v>
      </c>
      <c r="AJ687" s="5">
        <f t="shared" si="86"/>
        <v>0</v>
      </c>
      <c r="AK687" s="2" t="str">
        <f t="shared" si="87"/>
        <v/>
      </c>
    </row>
    <row r="688" spans="1:37" x14ac:dyDescent="0.25">
      <c r="A688" s="18">
        <v>45971</v>
      </c>
      <c r="AA688" s="2">
        <f>IFERROR(INDEX('Holiday Schedule'!$D$3:$D$24,MATCH(A688,'Holiday Schedule'!$C$3:$C$24,0)),0)</f>
        <v>0</v>
      </c>
      <c r="AB688" s="2">
        <f t="shared" si="80"/>
        <v>2</v>
      </c>
      <c r="AC688" s="2">
        <f t="shared" si="81"/>
        <v>0</v>
      </c>
      <c r="AD688" s="5">
        <f t="shared" si="82"/>
        <v>0</v>
      </c>
      <c r="AE688" s="5">
        <f t="shared" si="83"/>
        <v>0</v>
      </c>
      <c r="AG688" s="2">
        <f t="shared" si="84"/>
        <v>11</v>
      </c>
      <c r="AH688" s="2">
        <f t="shared" si="85"/>
        <v>2025</v>
      </c>
      <c r="AJ688" s="5">
        <f t="shared" si="86"/>
        <v>0</v>
      </c>
      <c r="AK688" s="2" t="str">
        <f t="shared" si="87"/>
        <v/>
      </c>
    </row>
    <row r="689" spans="1:37" x14ac:dyDescent="0.25">
      <c r="A689" s="18">
        <v>45972</v>
      </c>
      <c r="AA689" s="2">
        <f>IFERROR(INDEX('Holiday Schedule'!$D$3:$D$24,MATCH(A689,'Holiday Schedule'!$C$3:$C$24,0)),0)</f>
        <v>0</v>
      </c>
      <c r="AB689" s="2">
        <f t="shared" si="80"/>
        <v>3</v>
      </c>
      <c r="AC689" s="2">
        <f t="shared" si="81"/>
        <v>0</v>
      </c>
      <c r="AD689" s="5">
        <f t="shared" si="82"/>
        <v>0</v>
      </c>
      <c r="AE689" s="5">
        <f t="shared" si="83"/>
        <v>0</v>
      </c>
      <c r="AG689" s="2">
        <f t="shared" si="84"/>
        <v>11</v>
      </c>
      <c r="AH689" s="2">
        <f t="shared" si="85"/>
        <v>2025</v>
      </c>
      <c r="AJ689" s="5">
        <f t="shared" si="86"/>
        <v>0</v>
      </c>
      <c r="AK689" s="2" t="str">
        <f t="shared" si="87"/>
        <v/>
      </c>
    </row>
    <row r="690" spans="1:37" x14ac:dyDescent="0.25">
      <c r="A690" s="18">
        <v>45973</v>
      </c>
      <c r="AA690" s="2">
        <f>IFERROR(INDEX('Holiday Schedule'!$D$3:$D$24,MATCH(A690,'Holiday Schedule'!$C$3:$C$24,0)),0)</f>
        <v>0</v>
      </c>
      <c r="AB690" s="2">
        <f t="shared" si="80"/>
        <v>4</v>
      </c>
      <c r="AC690" s="2">
        <f t="shared" si="81"/>
        <v>0</v>
      </c>
      <c r="AD690" s="5">
        <f t="shared" si="82"/>
        <v>0</v>
      </c>
      <c r="AE690" s="5">
        <f t="shared" si="83"/>
        <v>0</v>
      </c>
      <c r="AG690" s="2">
        <f t="shared" si="84"/>
        <v>11</v>
      </c>
      <c r="AH690" s="2">
        <f t="shared" si="85"/>
        <v>2025</v>
      </c>
      <c r="AJ690" s="5">
        <f t="shared" si="86"/>
        <v>0</v>
      </c>
      <c r="AK690" s="2" t="str">
        <f t="shared" si="87"/>
        <v/>
      </c>
    </row>
    <row r="691" spans="1:37" x14ac:dyDescent="0.25">
      <c r="A691" s="18">
        <v>45974</v>
      </c>
      <c r="AA691" s="2">
        <f>IFERROR(INDEX('Holiday Schedule'!$D$3:$D$24,MATCH(A691,'Holiday Schedule'!$C$3:$C$24,0)),0)</f>
        <v>0</v>
      </c>
      <c r="AB691" s="2">
        <f t="shared" si="80"/>
        <v>5</v>
      </c>
      <c r="AC691" s="2">
        <f t="shared" si="81"/>
        <v>0</v>
      </c>
      <c r="AD691" s="5">
        <f t="shared" si="82"/>
        <v>0</v>
      </c>
      <c r="AE691" s="5">
        <f t="shared" si="83"/>
        <v>0</v>
      </c>
      <c r="AG691" s="2">
        <f t="shared" si="84"/>
        <v>11</v>
      </c>
      <c r="AH691" s="2">
        <f t="shared" si="85"/>
        <v>2025</v>
      </c>
      <c r="AJ691" s="5">
        <f t="shared" si="86"/>
        <v>0</v>
      </c>
      <c r="AK691" s="2" t="str">
        <f t="shared" si="87"/>
        <v/>
      </c>
    </row>
    <row r="692" spans="1:37" x14ac:dyDescent="0.25">
      <c r="A692" s="18">
        <v>45975</v>
      </c>
      <c r="AA692" s="2">
        <f>IFERROR(INDEX('Holiday Schedule'!$D$3:$D$24,MATCH(A692,'Holiday Schedule'!$C$3:$C$24,0)),0)</f>
        <v>0</v>
      </c>
      <c r="AB692" s="2">
        <f t="shared" si="80"/>
        <v>6</v>
      </c>
      <c r="AC692" s="2">
        <f t="shared" si="81"/>
        <v>0</v>
      </c>
      <c r="AD692" s="5">
        <f t="shared" si="82"/>
        <v>0</v>
      </c>
      <c r="AE692" s="5">
        <f t="shared" si="83"/>
        <v>0</v>
      </c>
      <c r="AG692" s="2">
        <f t="shared" si="84"/>
        <v>11</v>
      </c>
      <c r="AH692" s="2">
        <f t="shared" si="85"/>
        <v>2025</v>
      </c>
      <c r="AJ692" s="5">
        <f t="shared" si="86"/>
        <v>0</v>
      </c>
      <c r="AK692" s="2" t="str">
        <f t="shared" si="87"/>
        <v/>
      </c>
    </row>
    <row r="693" spans="1:37" x14ac:dyDescent="0.25">
      <c r="A693" s="18">
        <v>45976</v>
      </c>
      <c r="AA693" s="2">
        <f>IFERROR(INDEX('Holiday Schedule'!$D$3:$D$24,MATCH(A693,'Holiday Schedule'!$C$3:$C$24,0)),0)</f>
        <v>0</v>
      </c>
      <c r="AB693" s="2">
        <f t="shared" si="80"/>
        <v>7</v>
      </c>
      <c r="AC693" s="2">
        <f t="shared" si="81"/>
        <v>0</v>
      </c>
      <c r="AD693" s="5">
        <f t="shared" si="82"/>
        <v>0</v>
      </c>
      <c r="AE693" s="5">
        <f t="shared" si="83"/>
        <v>0</v>
      </c>
      <c r="AG693" s="2">
        <f t="shared" si="84"/>
        <v>11</v>
      </c>
      <c r="AH693" s="2">
        <f t="shared" si="85"/>
        <v>2025</v>
      </c>
      <c r="AJ693" s="5">
        <f t="shared" si="86"/>
        <v>0</v>
      </c>
      <c r="AK693" s="2" t="str">
        <f t="shared" si="87"/>
        <v/>
      </c>
    </row>
    <row r="694" spans="1:37" x14ac:dyDescent="0.25">
      <c r="A694" s="18">
        <v>45977</v>
      </c>
      <c r="AA694" s="2">
        <f>IFERROR(INDEX('Holiday Schedule'!$D$3:$D$24,MATCH(A694,'Holiday Schedule'!$C$3:$C$24,0)),0)</f>
        <v>0</v>
      </c>
      <c r="AB694" s="2">
        <f t="shared" si="80"/>
        <v>1</v>
      </c>
      <c r="AC694" s="2">
        <f t="shared" si="81"/>
        <v>0</v>
      </c>
      <c r="AD694" s="5">
        <f t="shared" si="82"/>
        <v>0</v>
      </c>
      <c r="AE694" s="5">
        <f t="shared" si="83"/>
        <v>0</v>
      </c>
      <c r="AG694" s="2">
        <f t="shared" si="84"/>
        <v>11</v>
      </c>
      <c r="AH694" s="2">
        <f t="shared" si="85"/>
        <v>2025</v>
      </c>
      <c r="AJ694" s="5">
        <f t="shared" si="86"/>
        <v>0</v>
      </c>
      <c r="AK694" s="2" t="str">
        <f t="shared" si="87"/>
        <v/>
      </c>
    </row>
    <row r="695" spans="1:37" x14ac:dyDescent="0.25">
      <c r="A695" s="18">
        <v>45978</v>
      </c>
      <c r="AA695" s="2">
        <f>IFERROR(INDEX('Holiday Schedule'!$D$3:$D$24,MATCH(A695,'Holiday Schedule'!$C$3:$C$24,0)),0)</f>
        <v>0</v>
      </c>
      <c r="AB695" s="2">
        <f t="shared" si="80"/>
        <v>2</v>
      </c>
      <c r="AC695" s="2">
        <f t="shared" si="81"/>
        <v>0</v>
      </c>
      <c r="AD695" s="5">
        <f t="shared" si="82"/>
        <v>0</v>
      </c>
      <c r="AE695" s="5">
        <f t="shared" si="83"/>
        <v>0</v>
      </c>
      <c r="AG695" s="2">
        <f t="shared" si="84"/>
        <v>11</v>
      </c>
      <c r="AH695" s="2">
        <f t="shared" si="85"/>
        <v>2025</v>
      </c>
      <c r="AJ695" s="5">
        <f t="shared" si="86"/>
        <v>0</v>
      </c>
      <c r="AK695" s="2" t="str">
        <f t="shared" si="87"/>
        <v/>
      </c>
    </row>
    <row r="696" spans="1:37" x14ac:dyDescent="0.25">
      <c r="A696" s="18">
        <v>45979</v>
      </c>
      <c r="AA696" s="2">
        <f>IFERROR(INDEX('Holiday Schedule'!$D$3:$D$24,MATCH(A696,'Holiday Schedule'!$C$3:$C$24,0)),0)</f>
        <v>0</v>
      </c>
      <c r="AB696" s="2">
        <f t="shared" si="80"/>
        <v>3</v>
      </c>
      <c r="AC696" s="2">
        <f t="shared" si="81"/>
        <v>0</v>
      </c>
      <c r="AD696" s="5">
        <f t="shared" si="82"/>
        <v>0</v>
      </c>
      <c r="AE696" s="5">
        <f t="shared" si="83"/>
        <v>0</v>
      </c>
      <c r="AG696" s="2">
        <f t="shared" si="84"/>
        <v>11</v>
      </c>
      <c r="AH696" s="2">
        <f t="shared" si="85"/>
        <v>2025</v>
      </c>
      <c r="AJ696" s="5">
        <f t="shared" si="86"/>
        <v>0</v>
      </c>
      <c r="AK696" s="2" t="str">
        <f t="shared" si="87"/>
        <v/>
      </c>
    </row>
    <row r="697" spans="1:37" x14ac:dyDescent="0.25">
      <c r="A697" s="18">
        <v>45980</v>
      </c>
      <c r="AA697" s="2">
        <f>IFERROR(INDEX('Holiday Schedule'!$D$3:$D$24,MATCH(A697,'Holiday Schedule'!$C$3:$C$24,0)),0)</f>
        <v>0</v>
      </c>
      <c r="AB697" s="2">
        <f t="shared" si="80"/>
        <v>4</v>
      </c>
      <c r="AC697" s="2">
        <f t="shared" si="81"/>
        <v>0</v>
      </c>
      <c r="AD697" s="5">
        <f t="shared" si="82"/>
        <v>0</v>
      </c>
      <c r="AE697" s="5">
        <f t="shared" si="83"/>
        <v>0</v>
      </c>
      <c r="AG697" s="2">
        <f t="shared" si="84"/>
        <v>11</v>
      </c>
      <c r="AH697" s="2">
        <f t="shared" si="85"/>
        <v>2025</v>
      </c>
      <c r="AJ697" s="5">
        <f t="shared" si="86"/>
        <v>0</v>
      </c>
      <c r="AK697" s="2" t="str">
        <f t="shared" si="87"/>
        <v/>
      </c>
    </row>
    <row r="698" spans="1:37" x14ac:dyDescent="0.25">
      <c r="A698" s="18">
        <v>45981</v>
      </c>
      <c r="AA698" s="2">
        <f>IFERROR(INDEX('Holiday Schedule'!$D$3:$D$24,MATCH(A698,'Holiday Schedule'!$C$3:$C$24,0)),0)</f>
        <v>0</v>
      </c>
      <c r="AB698" s="2">
        <f t="shared" si="80"/>
        <v>5</v>
      </c>
      <c r="AC698" s="2">
        <f t="shared" si="81"/>
        <v>0</v>
      </c>
      <c r="AD698" s="5">
        <f t="shared" si="82"/>
        <v>0</v>
      </c>
      <c r="AE698" s="5">
        <f t="shared" si="83"/>
        <v>0</v>
      </c>
      <c r="AG698" s="2">
        <f t="shared" si="84"/>
        <v>11</v>
      </c>
      <c r="AH698" s="2">
        <f t="shared" si="85"/>
        <v>2025</v>
      </c>
      <c r="AJ698" s="5">
        <f t="shared" si="86"/>
        <v>0</v>
      </c>
      <c r="AK698" s="2" t="str">
        <f t="shared" si="87"/>
        <v/>
      </c>
    </row>
    <row r="699" spans="1:37" x14ac:dyDescent="0.25">
      <c r="A699" s="18">
        <v>45982</v>
      </c>
      <c r="AA699" s="2">
        <f>IFERROR(INDEX('Holiday Schedule'!$D$3:$D$24,MATCH(A699,'Holiday Schedule'!$C$3:$C$24,0)),0)</f>
        <v>0</v>
      </c>
      <c r="AB699" s="2">
        <f t="shared" si="80"/>
        <v>6</v>
      </c>
      <c r="AC699" s="2">
        <f t="shared" si="81"/>
        <v>0</v>
      </c>
      <c r="AD699" s="5">
        <f t="shared" si="82"/>
        <v>0</v>
      </c>
      <c r="AE699" s="5">
        <f t="shared" si="83"/>
        <v>0</v>
      </c>
      <c r="AG699" s="2">
        <f t="shared" si="84"/>
        <v>11</v>
      </c>
      <c r="AH699" s="2">
        <f t="shared" si="85"/>
        <v>2025</v>
      </c>
      <c r="AJ699" s="5">
        <f t="shared" si="86"/>
        <v>0</v>
      </c>
      <c r="AK699" s="2" t="str">
        <f t="shared" si="87"/>
        <v/>
      </c>
    </row>
    <row r="700" spans="1:37" x14ac:dyDescent="0.25">
      <c r="A700" s="18">
        <v>45983</v>
      </c>
      <c r="AA700" s="2">
        <f>IFERROR(INDEX('Holiday Schedule'!$D$3:$D$24,MATCH(A700,'Holiday Schedule'!$C$3:$C$24,0)),0)</f>
        <v>0</v>
      </c>
      <c r="AB700" s="2">
        <f t="shared" si="80"/>
        <v>7</v>
      </c>
      <c r="AC700" s="2">
        <f t="shared" si="81"/>
        <v>0</v>
      </c>
      <c r="AD700" s="5">
        <f t="shared" si="82"/>
        <v>0</v>
      </c>
      <c r="AE700" s="5">
        <f t="shared" si="83"/>
        <v>0</v>
      </c>
      <c r="AG700" s="2">
        <f t="shared" si="84"/>
        <v>11</v>
      </c>
      <c r="AH700" s="2">
        <f t="shared" si="85"/>
        <v>2025</v>
      </c>
      <c r="AJ700" s="5">
        <f t="shared" si="86"/>
        <v>0</v>
      </c>
      <c r="AK700" s="2" t="str">
        <f t="shared" si="87"/>
        <v/>
      </c>
    </row>
    <row r="701" spans="1:37" x14ac:dyDescent="0.25">
      <c r="A701" s="18">
        <v>45984</v>
      </c>
      <c r="AA701" s="2">
        <f>IFERROR(INDEX('Holiday Schedule'!$D$3:$D$24,MATCH(A701,'Holiday Schedule'!$C$3:$C$24,0)),0)</f>
        <v>0</v>
      </c>
      <c r="AB701" s="2">
        <f t="shared" si="80"/>
        <v>1</v>
      </c>
      <c r="AC701" s="2">
        <f t="shared" si="81"/>
        <v>0</v>
      </c>
      <c r="AD701" s="5">
        <f t="shared" si="82"/>
        <v>0</v>
      </c>
      <c r="AE701" s="5">
        <f t="shared" si="83"/>
        <v>0</v>
      </c>
      <c r="AG701" s="2">
        <f t="shared" si="84"/>
        <v>11</v>
      </c>
      <c r="AH701" s="2">
        <f t="shared" si="85"/>
        <v>2025</v>
      </c>
      <c r="AJ701" s="5">
        <f t="shared" si="86"/>
        <v>0</v>
      </c>
      <c r="AK701" s="2" t="str">
        <f t="shared" si="87"/>
        <v/>
      </c>
    </row>
    <row r="702" spans="1:37" x14ac:dyDescent="0.25">
      <c r="A702" s="18">
        <v>45985</v>
      </c>
      <c r="AA702" s="2">
        <f>IFERROR(INDEX('Holiday Schedule'!$D$3:$D$24,MATCH(A702,'Holiday Schedule'!$C$3:$C$24,0)),0)</f>
        <v>0</v>
      </c>
      <c r="AB702" s="2">
        <f t="shared" si="80"/>
        <v>2</v>
      </c>
      <c r="AC702" s="2">
        <f t="shared" si="81"/>
        <v>0</v>
      </c>
      <c r="AD702" s="5">
        <f t="shared" si="82"/>
        <v>0</v>
      </c>
      <c r="AE702" s="5">
        <f t="shared" si="83"/>
        <v>0</v>
      </c>
      <c r="AG702" s="2">
        <f t="shared" si="84"/>
        <v>11</v>
      </c>
      <c r="AH702" s="2">
        <f t="shared" si="85"/>
        <v>2025</v>
      </c>
      <c r="AJ702" s="5">
        <f t="shared" si="86"/>
        <v>0</v>
      </c>
      <c r="AK702" s="2" t="str">
        <f t="shared" si="87"/>
        <v/>
      </c>
    </row>
    <row r="703" spans="1:37" x14ac:dyDescent="0.25">
      <c r="A703" s="18">
        <v>45986</v>
      </c>
      <c r="AA703" s="2">
        <f>IFERROR(INDEX('Holiday Schedule'!$D$3:$D$24,MATCH(A703,'Holiday Schedule'!$C$3:$C$24,0)),0)</f>
        <v>0</v>
      </c>
      <c r="AB703" s="2">
        <f t="shared" si="80"/>
        <v>3</v>
      </c>
      <c r="AC703" s="2">
        <f t="shared" si="81"/>
        <v>0</v>
      </c>
      <c r="AD703" s="5">
        <f t="shared" si="82"/>
        <v>0</v>
      </c>
      <c r="AE703" s="5">
        <f t="shared" si="83"/>
        <v>0</v>
      </c>
      <c r="AG703" s="2">
        <f t="shared" si="84"/>
        <v>11</v>
      </c>
      <c r="AH703" s="2">
        <f t="shared" si="85"/>
        <v>2025</v>
      </c>
      <c r="AJ703" s="5">
        <f t="shared" si="86"/>
        <v>0</v>
      </c>
      <c r="AK703" s="2" t="str">
        <f t="shared" si="87"/>
        <v/>
      </c>
    </row>
    <row r="704" spans="1:37" x14ac:dyDescent="0.25">
      <c r="A704" s="18">
        <v>45987</v>
      </c>
      <c r="AA704" s="2">
        <f>IFERROR(INDEX('Holiday Schedule'!$D$3:$D$24,MATCH(A704,'Holiday Schedule'!$C$3:$C$24,0)),0)</f>
        <v>0</v>
      </c>
      <c r="AB704" s="2">
        <f t="shared" si="80"/>
        <v>4</v>
      </c>
      <c r="AC704" s="2">
        <f t="shared" si="81"/>
        <v>0</v>
      </c>
      <c r="AD704" s="5">
        <f t="shared" si="82"/>
        <v>0</v>
      </c>
      <c r="AE704" s="5">
        <f t="shared" si="83"/>
        <v>0</v>
      </c>
      <c r="AG704" s="2">
        <f t="shared" si="84"/>
        <v>11</v>
      </c>
      <c r="AH704" s="2">
        <f t="shared" si="85"/>
        <v>2025</v>
      </c>
      <c r="AJ704" s="5">
        <f t="shared" si="86"/>
        <v>0</v>
      </c>
      <c r="AK704" s="2" t="str">
        <f t="shared" si="87"/>
        <v/>
      </c>
    </row>
    <row r="705" spans="1:37" x14ac:dyDescent="0.25">
      <c r="A705" s="18">
        <v>45988</v>
      </c>
      <c r="AA705" s="2">
        <f>IFERROR(INDEX('Holiday Schedule'!$D$3:$D$24,MATCH(A705,'Holiday Schedule'!$C$3:$C$24,0)),0)</f>
        <v>1</v>
      </c>
      <c r="AB705" s="2">
        <f t="shared" si="80"/>
        <v>5</v>
      </c>
      <c r="AC705" s="2">
        <f t="shared" si="81"/>
        <v>0</v>
      </c>
      <c r="AD705" s="5">
        <f t="shared" si="82"/>
        <v>0</v>
      </c>
      <c r="AE705" s="5">
        <f t="shared" si="83"/>
        <v>0</v>
      </c>
      <c r="AG705" s="2">
        <f t="shared" si="84"/>
        <v>11</v>
      </c>
      <c r="AH705" s="2">
        <f t="shared" si="85"/>
        <v>2025</v>
      </c>
      <c r="AJ705" s="5">
        <f t="shared" si="86"/>
        <v>0</v>
      </c>
      <c r="AK705" s="2" t="str">
        <f t="shared" si="87"/>
        <v/>
      </c>
    </row>
    <row r="706" spans="1:37" x14ac:dyDescent="0.25">
      <c r="A706" s="18">
        <v>45989</v>
      </c>
      <c r="AA706" s="2">
        <f>IFERROR(INDEX('Holiday Schedule'!$D$3:$D$24,MATCH(A706,'Holiday Schedule'!$C$3:$C$24,0)),0)</f>
        <v>1</v>
      </c>
      <c r="AB706" s="2">
        <f t="shared" si="80"/>
        <v>6</v>
      </c>
      <c r="AC706" s="2">
        <f t="shared" si="81"/>
        <v>0</v>
      </c>
      <c r="AD706" s="5">
        <f t="shared" si="82"/>
        <v>0</v>
      </c>
      <c r="AE706" s="5">
        <f t="shared" si="83"/>
        <v>0</v>
      </c>
      <c r="AG706" s="2">
        <f t="shared" si="84"/>
        <v>11</v>
      </c>
      <c r="AH706" s="2">
        <f t="shared" si="85"/>
        <v>2025</v>
      </c>
      <c r="AJ706" s="5">
        <f t="shared" si="86"/>
        <v>0</v>
      </c>
      <c r="AK706" s="2" t="str">
        <f t="shared" si="87"/>
        <v/>
      </c>
    </row>
    <row r="707" spans="1:37" x14ac:dyDescent="0.25">
      <c r="A707" s="18">
        <v>45990</v>
      </c>
      <c r="AA707" s="2">
        <f>IFERROR(INDEX('Holiday Schedule'!$D$3:$D$24,MATCH(A707,'Holiday Schedule'!$C$3:$C$24,0)),0)</f>
        <v>0</v>
      </c>
      <c r="AB707" s="2">
        <f t="shared" si="80"/>
        <v>7</v>
      </c>
      <c r="AC707" s="2">
        <f t="shared" si="81"/>
        <v>0</v>
      </c>
      <c r="AD707" s="5">
        <f t="shared" si="82"/>
        <v>0</v>
      </c>
      <c r="AE707" s="5">
        <f t="shared" si="83"/>
        <v>0</v>
      </c>
      <c r="AG707" s="2">
        <f t="shared" si="84"/>
        <v>11</v>
      </c>
      <c r="AH707" s="2">
        <f t="shared" si="85"/>
        <v>2025</v>
      </c>
      <c r="AJ707" s="5">
        <f t="shared" si="86"/>
        <v>0</v>
      </c>
      <c r="AK707" s="2" t="str">
        <f t="shared" si="87"/>
        <v/>
      </c>
    </row>
    <row r="708" spans="1:37" x14ac:dyDescent="0.25">
      <c r="A708" s="18">
        <v>45991</v>
      </c>
      <c r="AA708" s="2">
        <f>IFERROR(INDEX('Holiday Schedule'!$D$3:$D$24,MATCH(A708,'Holiday Schedule'!$C$3:$C$24,0)),0)</f>
        <v>0</v>
      </c>
      <c r="AB708" s="2">
        <f t="shared" si="80"/>
        <v>1</v>
      </c>
      <c r="AC708" s="2">
        <f t="shared" si="81"/>
        <v>0</v>
      </c>
      <c r="AD708" s="5">
        <f t="shared" si="82"/>
        <v>0</v>
      </c>
      <c r="AE708" s="5">
        <f t="shared" si="83"/>
        <v>0</v>
      </c>
      <c r="AG708" s="2">
        <f t="shared" si="84"/>
        <v>11</v>
      </c>
      <c r="AH708" s="2">
        <f t="shared" si="85"/>
        <v>2025</v>
      </c>
      <c r="AJ708" s="5">
        <f t="shared" si="86"/>
        <v>0</v>
      </c>
      <c r="AK708" s="2" t="str">
        <f t="shared" si="87"/>
        <v/>
      </c>
    </row>
    <row r="709" spans="1:37" x14ac:dyDescent="0.25">
      <c r="A709" s="18">
        <v>45992</v>
      </c>
      <c r="AA709" s="2">
        <f>IFERROR(INDEX('Holiday Schedule'!$D$3:$D$24,MATCH(A709,'Holiday Schedule'!$C$3:$C$24,0)),0)</f>
        <v>0</v>
      </c>
      <c r="AB709" s="2">
        <f t="shared" si="80"/>
        <v>2</v>
      </c>
      <c r="AC709" s="2">
        <f t="shared" si="81"/>
        <v>0</v>
      </c>
      <c r="AD709" s="5">
        <f t="shared" si="82"/>
        <v>0</v>
      </c>
      <c r="AE709" s="5">
        <f t="shared" si="83"/>
        <v>0</v>
      </c>
      <c r="AG709" s="2">
        <f t="shared" si="84"/>
        <v>12</v>
      </c>
      <c r="AH709" s="2">
        <f t="shared" si="85"/>
        <v>2025</v>
      </c>
      <c r="AJ709" s="5">
        <f t="shared" si="86"/>
        <v>0</v>
      </c>
      <c r="AK709" s="2" t="str">
        <f t="shared" si="87"/>
        <v/>
      </c>
    </row>
    <row r="710" spans="1:37" x14ac:dyDescent="0.25">
      <c r="A710" s="18">
        <v>45993</v>
      </c>
      <c r="AA710" s="2">
        <f>IFERROR(INDEX('Holiday Schedule'!$D$3:$D$24,MATCH(A710,'Holiday Schedule'!$C$3:$C$24,0)),0)</f>
        <v>0</v>
      </c>
      <c r="AB710" s="2">
        <f t="shared" si="80"/>
        <v>3</v>
      </c>
      <c r="AC710" s="2">
        <f t="shared" si="81"/>
        <v>0</v>
      </c>
      <c r="AD710" s="5">
        <f t="shared" si="82"/>
        <v>0</v>
      </c>
      <c r="AE710" s="5">
        <f t="shared" si="83"/>
        <v>0</v>
      </c>
      <c r="AG710" s="2">
        <f t="shared" si="84"/>
        <v>12</v>
      </c>
      <c r="AH710" s="2">
        <f t="shared" si="85"/>
        <v>2025</v>
      </c>
      <c r="AJ710" s="5">
        <f t="shared" si="86"/>
        <v>0</v>
      </c>
      <c r="AK710" s="2" t="str">
        <f t="shared" si="87"/>
        <v/>
      </c>
    </row>
    <row r="711" spans="1:37" x14ac:dyDescent="0.25">
      <c r="A711" s="18">
        <v>45994</v>
      </c>
      <c r="AA711" s="2">
        <f>IFERROR(INDEX('Holiday Schedule'!$D$3:$D$24,MATCH(A711,'Holiday Schedule'!$C$3:$C$24,0)),0)</f>
        <v>0</v>
      </c>
      <c r="AB711" s="2">
        <f t="shared" si="80"/>
        <v>4</v>
      </c>
      <c r="AC711" s="2">
        <f t="shared" si="81"/>
        <v>0</v>
      </c>
      <c r="AD711" s="5">
        <f t="shared" si="82"/>
        <v>0</v>
      </c>
      <c r="AE711" s="5">
        <f t="shared" si="83"/>
        <v>0</v>
      </c>
      <c r="AG711" s="2">
        <f t="shared" si="84"/>
        <v>12</v>
      </c>
      <c r="AH711" s="2">
        <f t="shared" si="85"/>
        <v>2025</v>
      </c>
      <c r="AJ711" s="5">
        <f t="shared" si="86"/>
        <v>0</v>
      </c>
      <c r="AK711" s="2" t="str">
        <f t="shared" si="87"/>
        <v/>
      </c>
    </row>
    <row r="712" spans="1:37" x14ac:dyDescent="0.25">
      <c r="A712" s="18">
        <v>45995</v>
      </c>
      <c r="AA712" s="2">
        <f>IFERROR(INDEX('Holiday Schedule'!$D$3:$D$24,MATCH(A712,'Holiday Schedule'!$C$3:$C$24,0)),0)</f>
        <v>0</v>
      </c>
      <c r="AB712" s="2">
        <f t="shared" si="80"/>
        <v>5</v>
      </c>
      <c r="AC712" s="2">
        <f t="shared" si="81"/>
        <v>0</v>
      </c>
      <c r="AD712" s="5">
        <f t="shared" si="82"/>
        <v>0</v>
      </c>
      <c r="AE712" s="5">
        <f t="shared" si="83"/>
        <v>0</v>
      </c>
      <c r="AG712" s="2">
        <f t="shared" si="84"/>
        <v>12</v>
      </c>
      <c r="AH712" s="2">
        <f t="shared" si="85"/>
        <v>2025</v>
      </c>
      <c r="AJ712" s="5">
        <f t="shared" si="86"/>
        <v>0</v>
      </c>
      <c r="AK712" s="2" t="str">
        <f t="shared" si="87"/>
        <v/>
      </c>
    </row>
    <row r="713" spans="1:37" x14ac:dyDescent="0.25">
      <c r="A713" s="18">
        <v>45996</v>
      </c>
      <c r="AA713" s="2">
        <f>IFERROR(INDEX('Holiday Schedule'!$D$3:$D$24,MATCH(A713,'Holiday Schedule'!$C$3:$C$24,0)),0)</f>
        <v>0</v>
      </c>
      <c r="AB713" s="2">
        <f t="shared" si="80"/>
        <v>6</v>
      </c>
      <c r="AC713" s="2">
        <f t="shared" si="81"/>
        <v>0</v>
      </c>
      <c r="AD713" s="5">
        <f t="shared" si="82"/>
        <v>0</v>
      </c>
      <c r="AE713" s="5">
        <f t="shared" si="83"/>
        <v>0</v>
      </c>
      <c r="AG713" s="2">
        <f t="shared" si="84"/>
        <v>12</v>
      </c>
      <c r="AH713" s="2">
        <f t="shared" si="85"/>
        <v>2025</v>
      </c>
      <c r="AJ713" s="5">
        <f t="shared" si="86"/>
        <v>0</v>
      </c>
      <c r="AK713" s="2" t="str">
        <f t="shared" si="87"/>
        <v/>
      </c>
    </row>
    <row r="714" spans="1:37" x14ac:dyDescent="0.25">
      <c r="A714" s="18">
        <v>45997</v>
      </c>
      <c r="AA714" s="2">
        <f>IFERROR(INDEX('Holiday Schedule'!$D$3:$D$24,MATCH(A714,'Holiday Schedule'!$C$3:$C$24,0)),0)</f>
        <v>0</v>
      </c>
      <c r="AB714" s="2">
        <f t="shared" ref="AB714:AB739" si="88">WEEKDAY(A714)</f>
        <v>7</v>
      </c>
      <c r="AC714" s="2">
        <f t="shared" ref="AC714:AC739" si="89">IF(AND(AB714&gt;1,AB714&lt;7,AA714&lt;1),SUM(I714:X714),0)</f>
        <v>0</v>
      </c>
      <c r="AD714" s="5">
        <f t="shared" ref="AD714:AD739" si="90">AE714-AC714</f>
        <v>0</v>
      </c>
      <c r="AE714" s="5">
        <f t="shared" ref="AE714:AE739" si="91">SUM(B714:Y714)</f>
        <v>0</v>
      </c>
      <c r="AG714" s="2">
        <f t="shared" ref="AG714:AG739" si="92">MONTH(A714)</f>
        <v>12</v>
      </c>
      <c r="AH714" s="2">
        <f t="shared" ref="AH714:AH739" si="93">YEAR(A714)</f>
        <v>2025</v>
      </c>
      <c r="AJ714" s="5">
        <f t="shared" ref="AJ714:AJ739" si="94">MAX(B714:Y714)</f>
        <v>0</v>
      </c>
      <c r="AK714" s="2" t="str">
        <f t="shared" ref="AK714:AK739" si="95">IF(AE714&gt;0,INDEX(B$8:Y$8,MATCH(AJ714,B714:Y714,0)),"")</f>
        <v/>
      </c>
    </row>
    <row r="715" spans="1:37" x14ac:dyDescent="0.25">
      <c r="A715" s="18">
        <v>45998</v>
      </c>
      <c r="AA715" s="2">
        <f>IFERROR(INDEX('Holiday Schedule'!$D$3:$D$24,MATCH(A715,'Holiday Schedule'!$C$3:$C$24,0)),0)</f>
        <v>0</v>
      </c>
      <c r="AB715" s="2">
        <f t="shared" si="88"/>
        <v>1</v>
      </c>
      <c r="AC715" s="2">
        <f t="shared" si="89"/>
        <v>0</v>
      </c>
      <c r="AD715" s="5">
        <f t="shared" si="90"/>
        <v>0</v>
      </c>
      <c r="AE715" s="5">
        <f t="shared" si="91"/>
        <v>0</v>
      </c>
      <c r="AG715" s="2">
        <f t="shared" si="92"/>
        <v>12</v>
      </c>
      <c r="AH715" s="2">
        <f t="shared" si="93"/>
        <v>2025</v>
      </c>
      <c r="AJ715" s="5">
        <f t="shared" si="94"/>
        <v>0</v>
      </c>
      <c r="AK715" s="2" t="str">
        <f t="shared" si="95"/>
        <v/>
      </c>
    </row>
    <row r="716" spans="1:37" x14ac:dyDescent="0.25">
      <c r="A716" s="18">
        <v>45999</v>
      </c>
      <c r="AA716" s="2">
        <f>IFERROR(INDEX('Holiday Schedule'!$D$3:$D$24,MATCH(A716,'Holiday Schedule'!$C$3:$C$24,0)),0)</f>
        <v>0</v>
      </c>
      <c r="AB716" s="2">
        <f t="shared" si="88"/>
        <v>2</v>
      </c>
      <c r="AC716" s="2">
        <f t="shared" si="89"/>
        <v>0</v>
      </c>
      <c r="AD716" s="5">
        <f t="shared" si="90"/>
        <v>0</v>
      </c>
      <c r="AE716" s="5">
        <f t="shared" si="91"/>
        <v>0</v>
      </c>
      <c r="AG716" s="2">
        <f t="shared" si="92"/>
        <v>12</v>
      </c>
      <c r="AH716" s="2">
        <f t="shared" si="93"/>
        <v>2025</v>
      </c>
      <c r="AJ716" s="5">
        <f t="shared" si="94"/>
        <v>0</v>
      </c>
      <c r="AK716" s="2" t="str">
        <f t="shared" si="95"/>
        <v/>
      </c>
    </row>
    <row r="717" spans="1:37" x14ac:dyDescent="0.25">
      <c r="A717" s="18">
        <v>46000</v>
      </c>
      <c r="AA717" s="2">
        <f>IFERROR(INDEX('Holiday Schedule'!$D$3:$D$24,MATCH(A717,'Holiday Schedule'!$C$3:$C$24,0)),0)</f>
        <v>0</v>
      </c>
      <c r="AB717" s="2">
        <f t="shared" si="88"/>
        <v>3</v>
      </c>
      <c r="AC717" s="2">
        <f t="shared" si="89"/>
        <v>0</v>
      </c>
      <c r="AD717" s="5">
        <f t="shared" si="90"/>
        <v>0</v>
      </c>
      <c r="AE717" s="5">
        <f t="shared" si="91"/>
        <v>0</v>
      </c>
      <c r="AG717" s="2">
        <f t="shared" si="92"/>
        <v>12</v>
      </c>
      <c r="AH717" s="2">
        <f t="shared" si="93"/>
        <v>2025</v>
      </c>
      <c r="AJ717" s="5">
        <f t="shared" si="94"/>
        <v>0</v>
      </c>
      <c r="AK717" s="2" t="str">
        <f t="shared" si="95"/>
        <v/>
      </c>
    </row>
    <row r="718" spans="1:37" x14ac:dyDescent="0.25">
      <c r="A718" s="18">
        <v>46001</v>
      </c>
      <c r="AA718" s="2">
        <f>IFERROR(INDEX('Holiday Schedule'!$D$3:$D$24,MATCH(A718,'Holiday Schedule'!$C$3:$C$24,0)),0)</f>
        <v>0</v>
      </c>
      <c r="AB718" s="2">
        <f t="shared" si="88"/>
        <v>4</v>
      </c>
      <c r="AC718" s="2">
        <f t="shared" si="89"/>
        <v>0</v>
      </c>
      <c r="AD718" s="5">
        <f t="shared" si="90"/>
        <v>0</v>
      </c>
      <c r="AE718" s="5">
        <f t="shared" si="91"/>
        <v>0</v>
      </c>
      <c r="AG718" s="2">
        <f t="shared" si="92"/>
        <v>12</v>
      </c>
      <c r="AH718" s="2">
        <f t="shared" si="93"/>
        <v>2025</v>
      </c>
      <c r="AJ718" s="5">
        <f t="shared" si="94"/>
        <v>0</v>
      </c>
      <c r="AK718" s="2" t="str">
        <f t="shared" si="95"/>
        <v/>
      </c>
    </row>
    <row r="719" spans="1:37" x14ac:dyDescent="0.25">
      <c r="A719" s="18">
        <v>46002</v>
      </c>
      <c r="AA719" s="2">
        <f>IFERROR(INDEX('Holiday Schedule'!$D$3:$D$24,MATCH(A719,'Holiday Schedule'!$C$3:$C$24,0)),0)</f>
        <v>1</v>
      </c>
      <c r="AB719" s="2">
        <f t="shared" si="88"/>
        <v>5</v>
      </c>
      <c r="AC719" s="2">
        <f t="shared" si="89"/>
        <v>0</v>
      </c>
      <c r="AD719" s="5">
        <f t="shared" si="90"/>
        <v>0</v>
      </c>
      <c r="AE719" s="5">
        <f t="shared" si="91"/>
        <v>0</v>
      </c>
      <c r="AG719" s="2">
        <f t="shared" si="92"/>
        <v>12</v>
      </c>
      <c r="AH719" s="2">
        <f t="shared" si="93"/>
        <v>2025</v>
      </c>
      <c r="AJ719" s="5">
        <f t="shared" si="94"/>
        <v>0</v>
      </c>
      <c r="AK719" s="2" t="str">
        <f t="shared" si="95"/>
        <v/>
      </c>
    </row>
    <row r="720" spans="1:37" x14ac:dyDescent="0.25">
      <c r="A720" s="18">
        <v>46003</v>
      </c>
      <c r="AA720" s="2">
        <f>IFERROR(INDEX('Holiday Schedule'!$D$3:$D$24,MATCH(A720,'Holiday Schedule'!$C$3:$C$24,0)),0)</f>
        <v>0</v>
      </c>
      <c r="AB720" s="2">
        <f t="shared" si="88"/>
        <v>6</v>
      </c>
      <c r="AC720" s="2">
        <f t="shared" si="89"/>
        <v>0</v>
      </c>
      <c r="AD720" s="5">
        <f t="shared" si="90"/>
        <v>0</v>
      </c>
      <c r="AE720" s="5">
        <f t="shared" si="91"/>
        <v>0</v>
      </c>
      <c r="AG720" s="2">
        <f t="shared" si="92"/>
        <v>12</v>
      </c>
      <c r="AH720" s="2">
        <f t="shared" si="93"/>
        <v>2025</v>
      </c>
      <c r="AJ720" s="5">
        <f t="shared" si="94"/>
        <v>0</v>
      </c>
      <c r="AK720" s="2" t="str">
        <f t="shared" si="95"/>
        <v/>
      </c>
    </row>
    <row r="721" spans="1:37" x14ac:dyDescent="0.25">
      <c r="A721" s="18">
        <v>46004</v>
      </c>
      <c r="AA721" s="2">
        <f>IFERROR(INDEX('Holiday Schedule'!$D$3:$D$24,MATCH(A721,'Holiday Schedule'!$C$3:$C$24,0)),0)</f>
        <v>0</v>
      </c>
      <c r="AB721" s="2">
        <f t="shared" si="88"/>
        <v>7</v>
      </c>
      <c r="AC721" s="2">
        <f t="shared" si="89"/>
        <v>0</v>
      </c>
      <c r="AD721" s="5">
        <f t="shared" si="90"/>
        <v>0</v>
      </c>
      <c r="AE721" s="5">
        <f t="shared" si="91"/>
        <v>0</v>
      </c>
      <c r="AG721" s="2">
        <f t="shared" si="92"/>
        <v>12</v>
      </c>
      <c r="AH721" s="2">
        <f t="shared" si="93"/>
        <v>2025</v>
      </c>
      <c r="AJ721" s="5">
        <f t="shared" si="94"/>
        <v>0</v>
      </c>
      <c r="AK721" s="2" t="str">
        <f t="shared" si="95"/>
        <v/>
      </c>
    </row>
    <row r="722" spans="1:37" x14ac:dyDescent="0.25">
      <c r="A722" s="18">
        <v>46005</v>
      </c>
      <c r="AA722" s="2">
        <f>IFERROR(INDEX('Holiday Schedule'!$D$3:$D$24,MATCH(A722,'Holiday Schedule'!$C$3:$C$24,0)),0)</f>
        <v>0</v>
      </c>
      <c r="AB722" s="2">
        <f t="shared" si="88"/>
        <v>1</v>
      </c>
      <c r="AC722" s="2">
        <f t="shared" si="89"/>
        <v>0</v>
      </c>
      <c r="AD722" s="5">
        <f t="shared" si="90"/>
        <v>0</v>
      </c>
      <c r="AE722" s="5">
        <f t="shared" si="91"/>
        <v>0</v>
      </c>
      <c r="AG722" s="2">
        <f t="shared" si="92"/>
        <v>12</v>
      </c>
      <c r="AH722" s="2">
        <f t="shared" si="93"/>
        <v>2025</v>
      </c>
      <c r="AJ722" s="5">
        <f t="shared" si="94"/>
        <v>0</v>
      </c>
      <c r="AK722" s="2" t="str">
        <f t="shared" si="95"/>
        <v/>
      </c>
    </row>
    <row r="723" spans="1:37" x14ac:dyDescent="0.25">
      <c r="A723" s="18">
        <v>46006</v>
      </c>
      <c r="AA723" s="2">
        <f>IFERROR(INDEX('Holiday Schedule'!$D$3:$D$24,MATCH(A723,'Holiday Schedule'!$C$3:$C$24,0)),0)</f>
        <v>0</v>
      </c>
      <c r="AB723" s="2">
        <f t="shared" si="88"/>
        <v>2</v>
      </c>
      <c r="AC723" s="2">
        <f t="shared" si="89"/>
        <v>0</v>
      </c>
      <c r="AD723" s="5">
        <f t="shared" si="90"/>
        <v>0</v>
      </c>
      <c r="AE723" s="5">
        <f t="shared" si="91"/>
        <v>0</v>
      </c>
      <c r="AG723" s="2">
        <f t="shared" si="92"/>
        <v>12</v>
      </c>
      <c r="AH723" s="2">
        <f t="shared" si="93"/>
        <v>2025</v>
      </c>
      <c r="AJ723" s="5">
        <f t="shared" si="94"/>
        <v>0</v>
      </c>
      <c r="AK723" s="2" t="str">
        <f t="shared" si="95"/>
        <v/>
      </c>
    </row>
    <row r="724" spans="1:37" x14ac:dyDescent="0.25">
      <c r="A724" s="18">
        <v>46007</v>
      </c>
      <c r="AA724" s="2">
        <f>IFERROR(INDEX('Holiday Schedule'!$D$3:$D$24,MATCH(A724,'Holiday Schedule'!$C$3:$C$24,0)),0)</f>
        <v>0</v>
      </c>
      <c r="AB724" s="2">
        <f t="shared" si="88"/>
        <v>3</v>
      </c>
      <c r="AC724" s="2">
        <f t="shared" si="89"/>
        <v>0</v>
      </c>
      <c r="AD724" s="5">
        <f t="shared" si="90"/>
        <v>0</v>
      </c>
      <c r="AE724" s="5">
        <f t="shared" si="91"/>
        <v>0</v>
      </c>
      <c r="AG724" s="2">
        <f t="shared" si="92"/>
        <v>12</v>
      </c>
      <c r="AH724" s="2">
        <f t="shared" si="93"/>
        <v>2025</v>
      </c>
      <c r="AJ724" s="5">
        <f t="shared" si="94"/>
        <v>0</v>
      </c>
      <c r="AK724" s="2" t="str">
        <f t="shared" si="95"/>
        <v/>
      </c>
    </row>
    <row r="725" spans="1:37" x14ac:dyDescent="0.25">
      <c r="A725" s="18">
        <v>46008</v>
      </c>
      <c r="AA725" s="2">
        <f>IFERROR(INDEX('Holiday Schedule'!$D$3:$D$24,MATCH(A725,'Holiday Schedule'!$C$3:$C$24,0)),0)</f>
        <v>0</v>
      </c>
      <c r="AB725" s="2">
        <f t="shared" si="88"/>
        <v>4</v>
      </c>
      <c r="AC725" s="2">
        <f t="shared" si="89"/>
        <v>0</v>
      </c>
      <c r="AD725" s="5">
        <f t="shared" si="90"/>
        <v>0</v>
      </c>
      <c r="AE725" s="5">
        <f t="shared" si="91"/>
        <v>0</v>
      </c>
      <c r="AG725" s="2">
        <f t="shared" si="92"/>
        <v>12</v>
      </c>
      <c r="AH725" s="2">
        <f t="shared" si="93"/>
        <v>2025</v>
      </c>
      <c r="AJ725" s="5">
        <f t="shared" si="94"/>
        <v>0</v>
      </c>
      <c r="AK725" s="2" t="str">
        <f t="shared" si="95"/>
        <v/>
      </c>
    </row>
    <row r="726" spans="1:37" x14ac:dyDescent="0.25">
      <c r="A726" s="18">
        <v>46009</v>
      </c>
      <c r="AA726" s="2">
        <f>IFERROR(INDEX('Holiday Schedule'!$D$3:$D$24,MATCH(A726,'Holiday Schedule'!$C$3:$C$24,0)),0)</f>
        <v>0</v>
      </c>
      <c r="AB726" s="2">
        <f t="shared" si="88"/>
        <v>5</v>
      </c>
      <c r="AC726" s="2">
        <f t="shared" si="89"/>
        <v>0</v>
      </c>
      <c r="AD726" s="5">
        <f t="shared" si="90"/>
        <v>0</v>
      </c>
      <c r="AE726" s="5">
        <f t="shared" si="91"/>
        <v>0</v>
      </c>
      <c r="AG726" s="2">
        <f t="shared" si="92"/>
        <v>12</v>
      </c>
      <c r="AH726" s="2">
        <f t="shared" si="93"/>
        <v>2025</v>
      </c>
      <c r="AJ726" s="5">
        <f t="shared" si="94"/>
        <v>0</v>
      </c>
      <c r="AK726" s="2" t="str">
        <f t="shared" si="95"/>
        <v/>
      </c>
    </row>
    <row r="727" spans="1:37" x14ac:dyDescent="0.25">
      <c r="A727" s="18">
        <v>46010</v>
      </c>
      <c r="AA727" s="2">
        <f>IFERROR(INDEX('Holiday Schedule'!$D$3:$D$24,MATCH(A727,'Holiday Schedule'!$C$3:$C$24,0)),0)</f>
        <v>0</v>
      </c>
      <c r="AB727" s="2">
        <f t="shared" si="88"/>
        <v>6</v>
      </c>
      <c r="AC727" s="2">
        <f t="shared" si="89"/>
        <v>0</v>
      </c>
      <c r="AD727" s="5">
        <f t="shared" si="90"/>
        <v>0</v>
      </c>
      <c r="AE727" s="5">
        <f t="shared" si="91"/>
        <v>0</v>
      </c>
      <c r="AG727" s="2">
        <f t="shared" si="92"/>
        <v>12</v>
      </c>
      <c r="AH727" s="2">
        <f t="shared" si="93"/>
        <v>2025</v>
      </c>
      <c r="AJ727" s="5">
        <f t="shared" si="94"/>
        <v>0</v>
      </c>
      <c r="AK727" s="2" t="str">
        <f t="shared" si="95"/>
        <v/>
      </c>
    </row>
    <row r="728" spans="1:37" x14ac:dyDescent="0.25">
      <c r="A728" s="18">
        <v>46011</v>
      </c>
      <c r="AA728" s="2">
        <f>IFERROR(INDEX('Holiday Schedule'!$D$3:$D$24,MATCH(A728,'Holiday Schedule'!$C$3:$C$24,0)),0)</f>
        <v>0</v>
      </c>
      <c r="AB728" s="2">
        <f t="shared" si="88"/>
        <v>7</v>
      </c>
      <c r="AC728" s="2">
        <f t="shared" si="89"/>
        <v>0</v>
      </c>
      <c r="AD728" s="5">
        <f t="shared" si="90"/>
        <v>0</v>
      </c>
      <c r="AE728" s="5">
        <f t="shared" si="91"/>
        <v>0</v>
      </c>
      <c r="AG728" s="2">
        <f t="shared" si="92"/>
        <v>12</v>
      </c>
      <c r="AH728" s="2">
        <f t="shared" si="93"/>
        <v>2025</v>
      </c>
      <c r="AJ728" s="5">
        <f t="shared" si="94"/>
        <v>0</v>
      </c>
      <c r="AK728" s="2" t="str">
        <f t="shared" si="95"/>
        <v/>
      </c>
    </row>
    <row r="729" spans="1:37" x14ac:dyDescent="0.25">
      <c r="A729" s="18">
        <v>46012</v>
      </c>
      <c r="AA729" s="2">
        <f>IFERROR(INDEX('Holiday Schedule'!$D$3:$D$24,MATCH(A729,'Holiday Schedule'!$C$3:$C$24,0)),0)</f>
        <v>0</v>
      </c>
      <c r="AB729" s="2">
        <f t="shared" si="88"/>
        <v>1</v>
      </c>
      <c r="AC729" s="2">
        <f t="shared" si="89"/>
        <v>0</v>
      </c>
      <c r="AD729" s="5">
        <f t="shared" si="90"/>
        <v>0</v>
      </c>
      <c r="AE729" s="5">
        <f t="shared" si="91"/>
        <v>0</v>
      </c>
      <c r="AG729" s="2">
        <f t="shared" si="92"/>
        <v>12</v>
      </c>
      <c r="AH729" s="2">
        <f t="shared" si="93"/>
        <v>2025</v>
      </c>
      <c r="AJ729" s="5">
        <f t="shared" si="94"/>
        <v>0</v>
      </c>
      <c r="AK729" s="2" t="str">
        <f t="shared" si="95"/>
        <v/>
      </c>
    </row>
    <row r="730" spans="1:37" x14ac:dyDescent="0.25">
      <c r="A730" s="18">
        <v>46013</v>
      </c>
      <c r="AA730" s="2">
        <f>IFERROR(INDEX('Holiday Schedule'!$D$3:$D$24,MATCH(A730,'Holiday Schedule'!$C$3:$C$24,0)),0)</f>
        <v>0</v>
      </c>
      <c r="AB730" s="2">
        <f t="shared" si="88"/>
        <v>2</v>
      </c>
      <c r="AC730" s="2">
        <f t="shared" si="89"/>
        <v>0</v>
      </c>
      <c r="AD730" s="5">
        <f t="shared" si="90"/>
        <v>0</v>
      </c>
      <c r="AE730" s="5">
        <f t="shared" si="91"/>
        <v>0</v>
      </c>
      <c r="AG730" s="2">
        <f t="shared" si="92"/>
        <v>12</v>
      </c>
      <c r="AH730" s="2">
        <f t="shared" si="93"/>
        <v>2025</v>
      </c>
      <c r="AJ730" s="5">
        <f t="shared" si="94"/>
        <v>0</v>
      </c>
      <c r="AK730" s="2" t="str">
        <f t="shared" si="95"/>
        <v/>
      </c>
    </row>
    <row r="731" spans="1:37" x14ac:dyDescent="0.25">
      <c r="A731" s="18">
        <v>46014</v>
      </c>
      <c r="AA731" s="2">
        <f>IFERROR(INDEX('Holiday Schedule'!$D$3:$D$24,MATCH(A731,'Holiday Schedule'!$C$3:$C$24,0)),0)</f>
        <v>0</v>
      </c>
      <c r="AB731" s="2">
        <f t="shared" si="88"/>
        <v>3</v>
      </c>
      <c r="AC731" s="2">
        <f t="shared" si="89"/>
        <v>0</v>
      </c>
      <c r="AD731" s="5">
        <f t="shared" si="90"/>
        <v>0</v>
      </c>
      <c r="AE731" s="5">
        <f t="shared" si="91"/>
        <v>0</v>
      </c>
      <c r="AG731" s="2">
        <f t="shared" si="92"/>
        <v>12</v>
      </c>
      <c r="AH731" s="2">
        <f t="shared" si="93"/>
        <v>2025</v>
      </c>
      <c r="AJ731" s="5">
        <f t="shared" si="94"/>
        <v>0</v>
      </c>
      <c r="AK731" s="2" t="str">
        <f t="shared" si="95"/>
        <v/>
      </c>
    </row>
    <row r="732" spans="1:37" x14ac:dyDescent="0.25">
      <c r="A732" s="18">
        <v>46015</v>
      </c>
      <c r="AA732" s="2">
        <f>IFERROR(INDEX('Holiday Schedule'!$D$3:$D$24,MATCH(A732,'Holiday Schedule'!$C$3:$C$24,0)),0)</f>
        <v>0</v>
      </c>
      <c r="AB732" s="2">
        <f t="shared" si="88"/>
        <v>4</v>
      </c>
      <c r="AC732" s="2">
        <f t="shared" si="89"/>
        <v>0</v>
      </c>
      <c r="AD732" s="5">
        <f t="shared" si="90"/>
        <v>0</v>
      </c>
      <c r="AE732" s="5">
        <f t="shared" si="91"/>
        <v>0</v>
      </c>
      <c r="AG732" s="2">
        <f t="shared" si="92"/>
        <v>12</v>
      </c>
      <c r="AH732" s="2">
        <f t="shared" si="93"/>
        <v>2025</v>
      </c>
      <c r="AJ732" s="5">
        <f t="shared" si="94"/>
        <v>0</v>
      </c>
      <c r="AK732" s="2" t="str">
        <f t="shared" si="95"/>
        <v/>
      </c>
    </row>
    <row r="733" spans="1:37" x14ac:dyDescent="0.25">
      <c r="A733" s="18">
        <v>46016</v>
      </c>
      <c r="AA733" s="2">
        <f>IFERROR(INDEX('Holiday Schedule'!$D$3:$D$24,MATCH(A733,'Holiday Schedule'!$C$3:$C$24,0)),0)</f>
        <v>1</v>
      </c>
      <c r="AB733" s="2">
        <f t="shared" si="88"/>
        <v>5</v>
      </c>
      <c r="AC733" s="2">
        <f t="shared" si="89"/>
        <v>0</v>
      </c>
      <c r="AD733" s="5">
        <f t="shared" si="90"/>
        <v>0</v>
      </c>
      <c r="AE733" s="5">
        <f t="shared" si="91"/>
        <v>0</v>
      </c>
      <c r="AG733" s="2">
        <f t="shared" si="92"/>
        <v>12</v>
      </c>
      <c r="AH733" s="2">
        <f t="shared" si="93"/>
        <v>2025</v>
      </c>
      <c r="AJ733" s="5">
        <f t="shared" si="94"/>
        <v>0</v>
      </c>
      <c r="AK733" s="2" t="str">
        <f t="shared" si="95"/>
        <v/>
      </c>
    </row>
    <row r="734" spans="1:37" x14ac:dyDescent="0.25">
      <c r="A734" s="18">
        <v>46017</v>
      </c>
      <c r="AA734" s="2">
        <f>IFERROR(INDEX('Holiday Schedule'!$D$3:$D$24,MATCH(A734,'Holiday Schedule'!$C$3:$C$24,0)),0)</f>
        <v>0</v>
      </c>
      <c r="AB734" s="2">
        <f t="shared" si="88"/>
        <v>6</v>
      </c>
      <c r="AC734" s="2">
        <f t="shared" si="89"/>
        <v>0</v>
      </c>
      <c r="AD734" s="5">
        <f t="shared" si="90"/>
        <v>0</v>
      </c>
      <c r="AE734" s="5">
        <f t="shared" si="91"/>
        <v>0</v>
      </c>
      <c r="AG734" s="2">
        <f t="shared" si="92"/>
        <v>12</v>
      </c>
      <c r="AH734" s="2">
        <f t="shared" si="93"/>
        <v>2025</v>
      </c>
      <c r="AJ734" s="5">
        <f t="shared" si="94"/>
        <v>0</v>
      </c>
      <c r="AK734" s="2" t="str">
        <f t="shared" si="95"/>
        <v/>
      </c>
    </row>
    <row r="735" spans="1:37" x14ac:dyDescent="0.25">
      <c r="A735" s="18">
        <v>46018</v>
      </c>
      <c r="AA735" s="2">
        <f>IFERROR(INDEX('Holiday Schedule'!$D$3:$D$24,MATCH(A735,'Holiday Schedule'!$C$3:$C$24,0)),0)</f>
        <v>0</v>
      </c>
      <c r="AB735" s="2">
        <f t="shared" si="88"/>
        <v>7</v>
      </c>
      <c r="AC735" s="2">
        <f t="shared" si="89"/>
        <v>0</v>
      </c>
      <c r="AD735" s="5">
        <f t="shared" si="90"/>
        <v>0</v>
      </c>
      <c r="AE735" s="5">
        <f t="shared" si="91"/>
        <v>0</v>
      </c>
      <c r="AG735" s="2">
        <f t="shared" si="92"/>
        <v>12</v>
      </c>
      <c r="AH735" s="2">
        <f t="shared" si="93"/>
        <v>2025</v>
      </c>
      <c r="AJ735" s="5">
        <f t="shared" si="94"/>
        <v>0</v>
      </c>
      <c r="AK735" s="2" t="str">
        <f t="shared" si="95"/>
        <v/>
      </c>
    </row>
    <row r="736" spans="1:37" x14ac:dyDescent="0.25">
      <c r="A736" s="18">
        <v>46019</v>
      </c>
      <c r="AA736" s="2">
        <f>IFERROR(INDEX('Holiday Schedule'!$D$3:$D$24,MATCH(A736,'Holiday Schedule'!$C$3:$C$24,0)),0)</f>
        <v>0</v>
      </c>
      <c r="AB736" s="2">
        <f t="shared" si="88"/>
        <v>1</v>
      </c>
      <c r="AC736" s="2">
        <f t="shared" si="89"/>
        <v>0</v>
      </c>
      <c r="AD736" s="5">
        <f t="shared" si="90"/>
        <v>0</v>
      </c>
      <c r="AE736" s="5">
        <f t="shared" si="91"/>
        <v>0</v>
      </c>
      <c r="AG736" s="2">
        <f t="shared" si="92"/>
        <v>12</v>
      </c>
      <c r="AH736" s="2">
        <f t="shared" si="93"/>
        <v>2025</v>
      </c>
      <c r="AJ736" s="5">
        <f t="shared" si="94"/>
        <v>0</v>
      </c>
      <c r="AK736" s="2" t="str">
        <f t="shared" si="95"/>
        <v/>
      </c>
    </row>
    <row r="737" spans="1:37" x14ac:dyDescent="0.25">
      <c r="A737" s="18">
        <v>46020</v>
      </c>
      <c r="AA737" s="2">
        <f>IFERROR(INDEX('Holiday Schedule'!$D$3:$D$24,MATCH(A737,'Holiday Schedule'!$C$3:$C$24,0)),0)</f>
        <v>0</v>
      </c>
      <c r="AB737" s="2">
        <f t="shared" si="88"/>
        <v>2</v>
      </c>
      <c r="AC737" s="2">
        <f t="shared" si="89"/>
        <v>0</v>
      </c>
      <c r="AD737" s="5">
        <f t="shared" si="90"/>
        <v>0</v>
      </c>
      <c r="AE737" s="5">
        <f t="shared" si="91"/>
        <v>0</v>
      </c>
      <c r="AG737" s="2">
        <f t="shared" si="92"/>
        <v>12</v>
      </c>
      <c r="AH737" s="2">
        <f t="shared" si="93"/>
        <v>2025</v>
      </c>
      <c r="AJ737" s="5">
        <f t="shared" si="94"/>
        <v>0</v>
      </c>
      <c r="AK737" s="2" t="str">
        <f t="shared" si="95"/>
        <v/>
      </c>
    </row>
    <row r="738" spans="1:37" x14ac:dyDescent="0.25">
      <c r="A738" s="18">
        <v>46021</v>
      </c>
      <c r="AA738" s="2">
        <f>IFERROR(INDEX('Holiday Schedule'!$D$3:$D$24,MATCH(A738,'Holiday Schedule'!$C$3:$C$24,0)),0)</f>
        <v>0</v>
      </c>
      <c r="AB738" s="2">
        <f t="shared" si="88"/>
        <v>3</v>
      </c>
      <c r="AC738" s="2">
        <f t="shared" si="89"/>
        <v>0</v>
      </c>
      <c r="AD738" s="5">
        <f t="shared" si="90"/>
        <v>0</v>
      </c>
      <c r="AE738" s="5">
        <f t="shared" si="91"/>
        <v>0</v>
      </c>
      <c r="AG738" s="2">
        <f t="shared" si="92"/>
        <v>12</v>
      </c>
      <c r="AH738" s="2">
        <f t="shared" si="93"/>
        <v>2025</v>
      </c>
      <c r="AJ738" s="5">
        <f t="shared" si="94"/>
        <v>0</v>
      </c>
      <c r="AK738" s="2" t="str">
        <f t="shared" si="95"/>
        <v/>
      </c>
    </row>
    <row r="739" spans="1:37" x14ac:dyDescent="0.25">
      <c r="A739" s="18">
        <v>46022</v>
      </c>
      <c r="AA739" s="2">
        <f>IFERROR(INDEX('Holiday Schedule'!$D$3:$D$24,MATCH(A739,'Holiday Schedule'!$C$3:$C$24,0)),0)</f>
        <v>0</v>
      </c>
      <c r="AB739" s="2">
        <f t="shared" si="88"/>
        <v>4</v>
      </c>
      <c r="AC739" s="2">
        <f t="shared" si="89"/>
        <v>0</v>
      </c>
      <c r="AD739" s="5">
        <f t="shared" si="90"/>
        <v>0</v>
      </c>
      <c r="AE739" s="5">
        <f t="shared" si="91"/>
        <v>0</v>
      </c>
      <c r="AG739" s="2">
        <f t="shared" si="92"/>
        <v>12</v>
      </c>
      <c r="AH739" s="2">
        <f t="shared" si="93"/>
        <v>2025</v>
      </c>
      <c r="AJ739" s="5">
        <f t="shared" si="94"/>
        <v>0</v>
      </c>
      <c r="AK739" s="2" t="str">
        <f t="shared" si="95"/>
        <v/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39997558519241921"/>
  </sheetPr>
  <dimension ref="A1:AY745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9" sqref="A9:XFD9"/>
    </sheetView>
  </sheetViews>
  <sheetFormatPr defaultColWidth="9.28515625" defaultRowHeight="15" x14ac:dyDescent="0.25"/>
  <cols>
    <col min="1" max="1" width="16.28515625" customWidth="1"/>
    <col min="2" max="25" width="9.140625" customWidth="1"/>
    <col min="26" max="26" width="3.7109375" style="2" customWidth="1"/>
    <col min="27" max="27" width="2.28515625" style="2" hidden="1" customWidth="1"/>
    <col min="28" max="28" width="2.28515625" hidden="1" customWidth="1"/>
    <col min="29" max="31" width="0" style="2" hidden="1" customWidth="1"/>
    <col min="32" max="32" width="4.28515625" style="2" hidden="1" customWidth="1"/>
    <col min="33" max="33" width="6.5703125" style="2" hidden="1" customWidth="1"/>
    <col min="34" max="34" width="5.7109375" style="2" hidden="1" customWidth="1"/>
    <col min="35" max="35" width="3.7109375" style="2" hidden="1" customWidth="1"/>
    <col min="36" max="36" width="0" style="2" hidden="1" customWidth="1"/>
    <col min="37" max="37" width="3.7109375" style="2" hidden="1" customWidth="1"/>
    <col min="38" max="16384" width="9.28515625" style="2"/>
  </cols>
  <sheetData>
    <row r="1" spans="1:51" x14ac:dyDescent="0.25">
      <c r="A1" s="14" t="s">
        <v>45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</row>
    <row r="2" spans="1:5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51" x14ac:dyDescent="0.25">
      <c r="A3" s="14" t="s">
        <v>5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5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51" x14ac:dyDescent="0.25">
      <c r="A5" s="14" t="s">
        <v>1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51" x14ac:dyDescent="0.25">
      <c r="A6" s="14" t="s">
        <v>2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spans="1:51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51" ht="15.75" thickBot="1" x14ac:dyDescent="0.3">
      <c r="A8" s="17" t="s">
        <v>3</v>
      </c>
      <c r="B8" s="17">
        <v>1</v>
      </c>
      <c r="C8" s="17">
        <v>2</v>
      </c>
      <c r="D8" s="17">
        <v>3</v>
      </c>
      <c r="E8" s="17">
        <v>4</v>
      </c>
      <c r="F8" s="17">
        <v>5</v>
      </c>
      <c r="G8" s="17">
        <v>6</v>
      </c>
      <c r="H8" s="17">
        <v>7</v>
      </c>
      <c r="I8" s="17">
        <v>8</v>
      </c>
      <c r="J8" s="17">
        <v>9</v>
      </c>
      <c r="K8" s="17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  <c r="Q8" s="17">
        <v>16</v>
      </c>
      <c r="R8" s="17">
        <v>17</v>
      </c>
      <c r="S8" s="17">
        <v>18</v>
      </c>
      <c r="T8" s="17">
        <v>19</v>
      </c>
      <c r="U8" s="17">
        <v>20</v>
      </c>
      <c r="V8" s="17">
        <v>21</v>
      </c>
      <c r="W8" s="17">
        <v>22</v>
      </c>
      <c r="X8" s="17">
        <v>23</v>
      </c>
      <c r="Y8" s="17">
        <v>24</v>
      </c>
      <c r="AC8" s="2" t="s">
        <v>11</v>
      </c>
      <c r="AD8" s="2" t="s">
        <v>12</v>
      </c>
      <c r="AE8" s="2" t="s">
        <v>13</v>
      </c>
      <c r="AG8" s="2" t="s">
        <v>14</v>
      </c>
      <c r="AH8" s="2" t="s">
        <v>15</v>
      </c>
      <c r="AJ8" s="2" t="s">
        <v>16</v>
      </c>
      <c r="AK8" s="2" t="s">
        <v>17</v>
      </c>
    </row>
    <row r="9" spans="1:51" ht="16.5" thickTop="1" x14ac:dyDescent="0.25">
      <c r="A9" s="18">
        <v>45292</v>
      </c>
      <c r="B9" s="19">
        <v>13738</v>
      </c>
      <c r="C9" s="19">
        <v>13607</v>
      </c>
      <c r="D9" s="19">
        <v>13576</v>
      </c>
      <c r="E9" s="19">
        <v>13725</v>
      </c>
      <c r="F9" s="19">
        <v>14226</v>
      </c>
      <c r="G9" s="19">
        <v>14910</v>
      </c>
      <c r="H9" s="19">
        <v>15613</v>
      </c>
      <c r="I9" s="19">
        <v>18701</v>
      </c>
      <c r="J9" s="19">
        <v>19785</v>
      </c>
      <c r="K9" s="19">
        <v>21064</v>
      </c>
      <c r="L9" s="19">
        <v>22095</v>
      </c>
      <c r="M9" s="19">
        <v>21698</v>
      </c>
      <c r="N9" s="19">
        <v>21255</v>
      </c>
      <c r="O9" s="19">
        <v>21016</v>
      </c>
      <c r="P9" s="19">
        <v>20673</v>
      </c>
      <c r="Q9" s="19">
        <v>20631</v>
      </c>
      <c r="R9" s="19">
        <v>20433</v>
      </c>
      <c r="S9" s="19">
        <v>18855</v>
      </c>
      <c r="T9" s="19">
        <v>17912</v>
      </c>
      <c r="U9" s="19">
        <v>17328</v>
      </c>
      <c r="V9" s="19">
        <v>16567</v>
      </c>
      <c r="W9" s="19">
        <v>16216</v>
      </c>
      <c r="X9" s="19">
        <v>14740</v>
      </c>
      <c r="Y9" s="19">
        <v>14116</v>
      </c>
      <c r="AA9" s="2">
        <f>IFERROR(INDEX('Holiday Schedule'!$D$3:$D$24,MATCH(A9,'Holiday Schedule'!$C$3:$C$24,0)),0)</f>
        <v>1</v>
      </c>
      <c r="AB9" s="2">
        <f>WEEKDAY(A9)</f>
        <v>2</v>
      </c>
      <c r="AC9" s="2">
        <f>IF(AND(AB9&gt;1,AB9&lt;7,AA9&lt;1),SUM(I9:X9),0)</f>
        <v>0</v>
      </c>
      <c r="AD9" s="5">
        <f>AE9-AC9</f>
        <v>422480</v>
      </c>
      <c r="AE9" s="5">
        <f>SUM(B9:Y9)</f>
        <v>422480</v>
      </c>
      <c r="AG9" s="2">
        <f>MONTH(A9)</f>
        <v>1</v>
      </c>
      <c r="AH9" s="2">
        <f>YEAR(A9)</f>
        <v>2024</v>
      </c>
      <c r="AJ9" s="5">
        <f>MAX(B9:Y9)</f>
        <v>22095</v>
      </c>
      <c r="AK9" s="2">
        <f>IF(AE9&gt;0,INDEX(B$8:Y$8,MATCH(AJ9,B9:Y9,0)),"")</f>
        <v>11</v>
      </c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</row>
    <row r="10" spans="1:51" ht="15.75" x14ac:dyDescent="0.25">
      <c r="A10" s="18">
        <v>45293</v>
      </c>
      <c r="B10" s="19">
        <v>13760</v>
      </c>
      <c r="C10" s="19">
        <v>13624</v>
      </c>
      <c r="D10" s="19">
        <v>13514</v>
      </c>
      <c r="E10" s="19">
        <v>13846</v>
      </c>
      <c r="F10" s="19">
        <v>14346</v>
      </c>
      <c r="G10" s="19">
        <v>15115</v>
      </c>
      <c r="H10" s="19">
        <v>15768</v>
      </c>
      <c r="I10" s="19">
        <v>19559</v>
      </c>
      <c r="J10" s="19">
        <v>20721</v>
      </c>
      <c r="K10" s="19">
        <v>21788</v>
      </c>
      <c r="L10" s="19">
        <v>22867</v>
      </c>
      <c r="M10" s="19">
        <v>22514</v>
      </c>
      <c r="N10" s="19">
        <v>22166</v>
      </c>
      <c r="O10" s="19">
        <v>21947</v>
      </c>
      <c r="P10" s="19">
        <v>21530</v>
      </c>
      <c r="Q10" s="19">
        <v>21674</v>
      </c>
      <c r="R10" s="19">
        <v>21271</v>
      </c>
      <c r="S10" s="19">
        <v>19206</v>
      </c>
      <c r="T10" s="19">
        <v>18108</v>
      </c>
      <c r="U10" s="19">
        <v>17535</v>
      </c>
      <c r="V10" s="19">
        <v>16800</v>
      </c>
      <c r="W10" s="19">
        <v>16418</v>
      </c>
      <c r="X10" s="19">
        <v>14761</v>
      </c>
      <c r="Y10" s="19">
        <v>14137</v>
      </c>
      <c r="AA10" s="2">
        <f>IFERROR(INDEX('Holiday Schedule'!$D$3:$D$24,MATCH(A10,'Holiday Schedule'!$C$3:$C$24,0)),0)</f>
        <v>0</v>
      </c>
      <c r="AB10" s="2">
        <f t="shared" ref="AB10:AB73" si="0">WEEKDAY(A10)</f>
        <v>3</v>
      </c>
      <c r="AC10" s="2">
        <f t="shared" ref="AC10:AC73" si="1">IF(AND(AB10&gt;1,AB10&lt;7,AA10&lt;1),SUM(I10:X10),0)</f>
        <v>318865</v>
      </c>
      <c r="AD10" s="5">
        <f t="shared" ref="AD10:AD73" si="2">AE10-AC10</f>
        <v>114110</v>
      </c>
      <c r="AE10" s="5">
        <f t="shared" ref="AE10:AE73" si="3">SUM(B10:Y10)</f>
        <v>432975</v>
      </c>
      <c r="AG10" s="2">
        <f t="shared" ref="AG10:AG73" si="4">MONTH(A10)</f>
        <v>1</v>
      </c>
      <c r="AH10" s="2">
        <f t="shared" ref="AH10:AH73" si="5">YEAR(A10)</f>
        <v>2024</v>
      </c>
      <c r="AJ10" s="5">
        <f t="shared" ref="AJ10:AJ73" si="6">MAX(B10:Y10)</f>
        <v>22867</v>
      </c>
      <c r="AK10" s="2">
        <f t="shared" ref="AK10:AK73" si="7">IF(AE10&gt;0,INDEX(B$8:Y$8,MATCH(AJ10,B10:Y10,0)),"")</f>
        <v>11</v>
      </c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</row>
    <row r="11" spans="1:51" ht="15.75" x14ac:dyDescent="0.25">
      <c r="A11" s="18">
        <v>45294</v>
      </c>
      <c r="B11" s="19">
        <v>13722</v>
      </c>
      <c r="C11" s="19">
        <v>13586</v>
      </c>
      <c r="D11" s="19">
        <v>13477</v>
      </c>
      <c r="E11" s="19">
        <v>13807</v>
      </c>
      <c r="F11" s="19">
        <v>14325</v>
      </c>
      <c r="G11" s="19">
        <v>15101</v>
      </c>
      <c r="H11" s="19">
        <v>15753</v>
      </c>
      <c r="I11" s="19">
        <v>19534</v>
      </c>
      <c r="J11" s="19">
        <v>20686</v>
      </c>
      <c r="K11" s="19">
        <v>21727</v>
      </c>
      <c r="L11" s="19">
        <v>22815</v>
      </c>
      <c r="M11" s="19">
        <v>22450</v>
      </c>
      <c r="N11" s="19">
        <v>22104</v>
      </c>
      <c r="O11" s="19">
        <v>21884</v>
      </c>
      <c r="P11" s="19">
        <v>21470</v>
      </c>
      <c r="Q11" s="19">
        <v>21617</v>
      </c>
      <c r="R11" s="19">
        <v>21211</v>
      </c>
      <c r="S11" s="19">
        <v>19152</v>
      </c>
      <c r="T11" s="19">
        <v>18056</v>
      </c>
      <c r="U11" s="19">
        <v>17486</v>
      </c>
      <c r="V11" s="19">
        <v>16752</v>
      </c>
      <c r="W11" s="19">
        <v>16371</v>
      </c>
      <c r="X11" s="19">
        <v>14719</v>
      </c>
      <c r="Y11" s="19">
        <v>14096</v>
      </c>
      <c r="AA11" s="2">
        <f>IFERROR(INDEX('Holiday Schedule'!$D$3:$D$24,MATCH(A11,'Holiday Schedule'!$C$3:$C$24,0)),0)</f>
        <v>0</v>
      </c>
      <c r="AB11" s="2">
        <f t="shared" si="0"/>
        <v>4</v>
      </c>
      <c r="AC11" s="2">
        <f t="shared" si="1"/>
        <v>318034</v>
      </c>
      <c r="AD11" s="5">
        <f t="shared" si="2"/>
        <v>113867</v>
      </c>
      <c r="AE11" s="5">
        <f t="shared" si="3"/>
        <v>431901</v>
      </c>
      <c r="AG11" s="2">
        <f t="shared" si="4"/>
        <v>1</v>
      </c>
      <c r="AH11" s="2">
        <f t="shared" si="5"/>
        <v>2024</v>
      </c>
      <c r="AJ11" s="5">
        <f t="shared" si="6"/>
        <v>22815</v>
      </c>
      <c r="AK11" s="2">
        <f t="shared" si="7"/>
        <v>11</v>
      </c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</row>
    <row r="12" spans="1:51" ht="15.75" x14ac:dyDescent="0.25">
      <c r="A12" s="18">
        <v>45295</v>
      </c>
      <c r="B12" s="19">
        <v>13678</v>
      </c>
      <c r="C12" s="19">
        <v>13543</v>
      </c>
      <c r="D12" s="19">
        <v>13433</v>
      </c>
      <c r="E12" s="19">
        <v>13764</v>
      </c>
      <c r="F12" s="19">
        <v>14260</v>
      </c>
      <c r="G12" s="19">
        <v>15025</v>
      </c>
      <c r="H12" s="19">
        <v>15675</v>
      </c>
      <c r="I12" s="19">
        <v>19446</v>
      </c>
      <c r="J12" s="19">
        <v>20598</v>
      </c>
      <c r="K12" s="19">
        <v>21659</v>
      </c>
      <c r="L12" s="19">
        <v>22730</v>
      </c>
      <c r="M12" s="19">
        <v>22379</v>
      </c>
      <c r="N12" s="19">
        <v>22035</v>
      </c>
      <c r="O12" s="19">
        <v>21816</v>
      </c>
      <c r="P12" s="19">
        <v>21405</v>
      </c>
      <c r="Q12" s="19">
        <v>21548</v>
      </c>
      <c r="R12" s="19">
        <v>21146</v>
      </c>
      <c r="S12" s="19">
        <v>19093</v>
      </c>
      <c r="T12" s="19">
        <v>18001</v>
      </c>
      <c r="U12" s="19">
        <v>17431</v>
      </c>
      <c r="V12" s="19">
        <v>16700</v>
      </c>
      <c r="W12" s="19">
        <v>16321</v>
      </c>
      <c r="X12" s="19">
        <v>14673</v>
      </c>
      <c r="Y12" s="19">
        <v>14053</v>
      </c>
      <c r="AA12" s="2">
        <f>IFERROR(INDEX('Holiday Schedule'!$D$3:$D$24,MATCH(A12,'Holiday Schedule'!$C$3:$C$24,0)),0)</f>
        <v>0</v>
      </c>
      <c r="AB12" s="2">
        <f t="shared" si="0"/>
        <v>5</v>
      </c>
      <c r="AC12" s="2">
        <f t="shared" si="1"/>
        <v>316981</v>
      </c>
      <c r="AD12" s="5">
        <f t="shared" si="2"/>
        <v>113431</v>
      </c>
      <c r="AE12" s="5">
        <f t="shared" si="3"/>
        <v>430412</v>
      </c>
      <c r="AG12" s="2">
        <f t="shared" si="4"/>
        <v>1</v>
      </c>
      <c r="AH12" s="2">
        <f t="shared" si="5"/>
        <v>2024</v>
      </c>
      <c r="AJ12" s="5">
        <f t="shared" si="6"/>
        <v>22730</v>
      </c>
      <c r="AK12" s="2">
        <f t="shared" si="7"/>
        <v>11</v>
      </c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</row>
    <row r="13" spans="1:51" ht="15.75" x14ac:dyDescent="0.25">
      <c r="A13" s="18">
        <v>45296</v>
      </c>
      <c r="B13" s="19">
        <v>13627</v>
      </c>
      <c r="C13" s="19">
        <v>13524</v>
      </c>
      <c r="D13" s="19">
        <v>13424</v>
      </c>
      <c r="E13" s="19">
        <v>13753</v>
      </c>
      <c r="F13" s="19">
        <v>14248</v>
      </c>
      <c r="G13" s="19">
        <v>15010</v>
      </c>
      <c r="H13" s="19">
        <v>15660</v>
      </c>
      <c r="I13" s="19">
        <v>19415</v>
      </c>
      <c r="J13" s="19">
        <v>20561</v>
      </c>
      <c r="K13" s="19">
        <v>21619</v>
      </c>
      <c r="L13" s="19">
        <v>22670</v>
      </c>
      <c r="M13" s="19">
        <v>22311</v>
      </c>
      <c r="N13" s="19">
        <v>21949</v>
      </c>
      <c r="O13" s="19">
        <v>21731</v>
      </c>
      <c r="P13" s="19">
        <v>21319</v>
      </c>
      <c r="Q13" s="19">
        <v>21461</v>
      </c>
      <c r="R13" s="19">
        <v>21062</v>
      </c>
      <c r="S13" s="19">
        <v>19018</v>
      </c>
      <c r="T13" s="19">
        <v>17930</v>
      </c>
      <c r="U13" s="19">
        <v>17362</v>
      </c>
      <c r="V13" s="19">
        <v>16634</v>
      </c>
      <c r="W13" s="19">
        <v>16256</v>
      </c>
      <c r="X13" s="19">
        <v>14615</v>
      </c>
      <c r="Y13" s="19">
        <v>13997</v>
      </c>
      <c r="AA13" s="2">
        <f>IFERROR(INDEX('Holiday Schedule'!$D$3:$D$24,MATCH(A13,'Holiday Schedule'!$C$3:$C$24,0)),0)</f>
        <v>0</v>
      </c>
      <c r="AB13" s="2">
        <f t="shared" si="0"/>
        <v>6</v>
      </c>
      <c r="AC13" s="2">
        <f t="shared" si="1"/>
        <v>315913</v>
      </c>
      <c r="AD13" s="5">
        <f t="shared" si="2"/>
        <v>113243</v>
      </c>
      <c r="AE13" s="5">
        <f t="shared" si="3"/>
        <v>429156</v>
      </c>
      <c r="AG13" s="2">
        <f t="shared" si="4"/>
        <v>1</v>
      </c>
      <c r="AH13" s="2">
        <f t="shared" si="5"/>
        <v>2024</v>
      </c>
      <c r="AJ13" s="5">
        <f t="shared" si="6"/>
        <v>22670</v>
      </c>
      <c r="AK13" s="2">
        <f t="shared" si="7"/>
        <v>11</v>
      </c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</row>
    <row r="14" spans="1:51" ht="15.75" x14ac:dyDescent="0.25">
      <c r="A14" s="18">
        <v>45297</v>
      </c>
      <c r="B14" s="19">
        <v>13606</v>
      </c>
      <c r="C14" s="19">
        <v>13476</v>
      </c>
      <c r="D14" s="19">
        <v>13445</v>
      </c>
      <c r="E14" s="19">
        <v>13593</v>
      </c>
      <c r="F14" s="19">
        <v>14089</v>
      </c>
      <c r="G14" s="19">
        <v>14766</v>
      </c>
      <c r="H14" s="19">
        <v>15470</v>
      </c>
      <c r="I14" s="19">
        <v>18532</v>
      </c>
      <c r="J14" s="19">
        <v>19617</v>
      </c>
      <c r="K14" s="19">
        <v>20881</v>
      </c>
      <c r="L14" s="19">
        <v>21882</v>
      </c>
      <c r="M14" s="19">
        <v>21487</v>
      </c>
      <c r="N14" s="19">
        <v>21050</v>
      </c>
      <c r="O14" s="19">
        <v>20813</v>
      </c>
      <c r="P14" s="19">
        <v>20474</v>
      </c>
      <c r="Q14" s="19">
        <v>20430</v>
      </c>
      <c r="R14" s="19">
        <v>20236</v>
      </c>
      <c r="S14" s="19">
        <v>18673</v>
      </c>
      <c r="T14" s="19">
        <v>17739</v>
      </c>
      <c r="U14" s="19">
        <v>17161</v>
      </c>
      <c r="V14" s="19">
        <v>16407</v>
      </c>
      <c r="W14" s="19">
        <v>16060</v>
      </c>
      <c r="X14" s="19">
        <v>14598</v>
      </c>
      <c r="Y14" s="19">
        <v>13979</v>
      </c>
      <c r="AA14" s="2">
        <f>IFERROR(INDEX('Holiday Schedule'!$D$3:$D$24,MATCH(A14,'Holiday Schedule'!$C$3:$C$24,0)),0)</f>
        <v>0</v>
      </c>
      <c r="AB14" s="2">
        <f t="shared" si="0"/>
        <v>7</v>
      </c>
      <c r="AC14" s="2">
        <f t="shared" si="1"/>
        <v>0</v>
      </c>
      <c r="AD14" s="5">
        <f t="shared" si="2"/>
        <v>418464</v>
      </c>
      <c r="AE14" s="5">
        <f t="shared" si="3"/>
        <v>418464</v>
      </c>
      <c r="AG14" s="2">
        <f t="shared" si="4"/>
        <v>1</v>
      </c>
      <c r="AH14" s="2">
        <f t="shared" si="5"/>
        <v>2024</v>
      </c>
      <c r="AJ14" s="5">
        <f t="shared" si="6"/>
        <v>21882</v>
      </c>
      <c r="AK14" s="2">
        <f t="shared" si="7"/>
        <v>11</v>
      </c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</row>
    <row r="15" spans="1:51" ht="15.75" x14ac:dyDescent="0.25">
      <c r="A15" s="18">
        <v>45298</v>
      </c>
      <c r="B15" s="19">
        <v>13604</v>
      </c>
      <c r="C15" s="19">
        <v>13474</v>
      </c>
      <c r="D15" s="19">
        <v>13443</v>
      </c>
      <c r="E15" s="19">
        <v>13601</v>
      </c>
      <c r="F15" s="19">
        <v>14100</v>
      </c>
      <c r="G15" s="19">
        <v>14778</v>
      </c>
      <c r="H15" s="19">
        <v>15473</v>
      </c>
      <c r="I15" s="19">
        <v>18534</v>
      </c>
      <c r="J15" s="19">
        <v>19687</v>
      </c>
      <c r="K15" s="19">
        <v>20894</v>
      </c>
      <c r="L15" s="19">
        <v>21884</v>
      </c>
      <c r="M15" s="19">
        <v>21484</v>
      </c>
      <c r="N15" s="19">
        <v>21048</v>
      </c>
      <c r="O15" s="19">
        <v>20810</v>
      </c>
      <c r="P15" s="19">
        <v>20473</v>
      </c>
      <c r="Q15" s="19">
        <v>20433</v>
      </c>
      <c r="R15" s="19">
        <v>20234</v>
      </c>
      <c r="S15" s="19">
        <v>18670</v>
      </c>
      <c r="T15" s="19">
        <v>17737</v>
      </c>
      <c r="U15" s="19">
        <v>17158</v>
      </c>
      <c r="V15" s="19">
        <v>16405</v>
      </c>
      <c r="W15" s="19">
        <v>16057</v>
      </c>
      <c r="X15" s="19">
        <v>14596</v>
      </c>
      <c r="Y15" s="19">
        <v>13977</v>
      </c>
      <c r="AA15" s="2">
        <f>IFERROR(INDEX('Holiday Schedule'!$D$3:$D$24,MATCH(A15,'Holiday Schedule'!$C$3:$C$24,0)),0)</f>
        <v>0</v>
      </c>
      <c r="AB15" s="2">
        <f t="shared" si="0"/>
        <v>1</v>
      </c>
      <c r="AC15" s="2">
        <f t="shared" si="1"/>
        <v>0</v>
      </c>
      <c r="AD15" s="5">
        <f t="shared" si="2"/>
        <v>418554</v>
      </c>
      <c r="AE15" s="5">
        <f t="shared" si="3"/>
        <v>418554</v>
      </c>
      <c r="AG15" s="2">
        <f t="shared" si="4"/>
        <v>1</v>
      </c>
      <c r="AH15" s="2">
        <f t="shared" si="5"/>
        <v>2024</v>
      </c>
      <c r="AJ15" s="5">
        <f t="shared" si="6"/>
        <v>21884</v>
      </c>
      <c r="AK15" s="2">
        <f t="shared" si="7"/>
        <v>11</v>
      </c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</row>
    <row r="16" spans="1:51" ht="15.75" x14ac:dyDescent="0.25">
      <c r="A16" s="18">
        <v>45299</v>
      </c>
      <c r="B16" s="19">
        <v>13617</v>
      </c>
      <c r="C16" s="19">
        <v>13482</v>
      </c>
      <c r="D16" s="19">
        <v>13373</v>
      </c>
      <c r="E16" s="19">
        <v>13702</v>
      </c>
      <c r="F16" s="19">
        <v>14196</v>
      </c>
      <c r="G16" s="19">
        <v>14958</v>
      </c>
      <c r="H16" s="19">
        <v>15604</v>
      </c>
      <c r="I16" s="19">
        <v>19357</v>
      </c>
      <c r="J16" s="19">
        <v>20506</v>
      </c>
      <c r="K16" s="19">
        <v>21561</v>
      </c>
      <c r="L16" s="19">
        <v>22628</v>
      </c>
      <c r="M16" s="19">
        <v>22286</v>
      </c>
      <c r="N16" s="19">
        <v>21949</v>
      </c>
      <c r="O16" s="19">
        <v>21731</v>
      </c>
      <c r="P16" s="19">
        <v>21307</v>
      </c>
      <c r="Q16" s="19">
        <v>21449</v>
      </c>
      <c r="R16" s="19">
        <v>21049</v>
      </c>
      <c r="S16" s="19">
        <v>19007</v>
      </c>
      <c r="T16" s="19">
        <v>17919</v>
      </c>
      <c r="U16" s="19">
        <v>17352</v>
      </c>
      <c r="V16" s="19">
        <v>16624</v>
      </c>
      <c r="W16" s="19">
        <v>16246</v>
      </c>
      <c r="X16" s="19">
        <v>14607</v>
      </c>
      <c r="Y16" s="19">
        <v>13989</v>
      </c>
      <c r="AA16" s="2">
        <f>IFERROR(INDEX('Holiday Schedule'!$D$3:$D$24,MATCH(A16,'Holiday Schedule'!$C$3:$C$24,0)),0)</f>
        <v>0</v>
      </c>
      <c r="AB16" s="2">
        <f t="shared" si="0"/>
        <v>2</v>
      </c>
      <c r="AC16" s="2">
        <f t="shared" si="1"/>
        <v>315578</v>
      </c>
      <c r="AD16" s="5">
        <f t="shared" si="2"/>
        <v>112921</v>
      </c>
      <c r="AE16" s="5">
        <f t="shared" si="3"/>
        <v>428499</v>
      </c>
      <c r="AG16" s="2">
        <f t="shared" si="4"/>
        <v>1</v>
      </c>
      <c r="AH16" s="2">
        <f t="shared" si="5"/>
        <v>2024</v>
      </c>
      <c r="AJ16" s="5">
        <f t="shared" si="6"/>
        <v>22628</v>
      </c>
      <c r="AK16" s="2">
        <f t="shared" si="7"/>
        <v>11</v>
      </c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</row>
    <row r="17" spans="1:51" ht="15.75" x14ac:dyDescent="0.25">
      <c r="A17" s="18">
        <v>45300</v>
      </c>
      <c r="B17" s="19">
        <v>13590</v>
      </c>
      <c r="C17" s="19">
        <v>13455</v>
      </c>
      <c r="D17" s="19">
        <v>13347</v>
      </c>
      <c r="E17" s="19">
        <v>13675</v>
      </c>
      <c r="F17" s="19">
        <v>14169</v>
      </c>
      <c r="G17" s="19">
        <v>14928</v>
      </c>
      <c r="H17" s="19">
        <v>15573</v>
      </c>
      <c r="I17" s="19">
        <v>19317</v>
      </c>
      <c r="J17" s="19">
        <v>20465</v>
      </c>
      <c r="K17" s="19">
        <v>21519</v>
      </c>
      <c r="L17" s="19">
        <v>22583</v>
      </c>
      <c r="M17" s="19">
        <v>22235</v>
      </c>
      <c r="N17" s="19">
        <v>21893</v>
      </c>
      <c r="O17" s="19">
        <v>21675</v>
      </c>
      <c r="P17" s="19">
        <v>21265</v>
      </c>
      <c r="Q17" s="19">
        <v>21408</v>
      </c>
      <c r="R17" s="19">
        <v>21010</v>
      </c>
      <c r="S17" s="19">
        <v>18967</v>
      </c>
      <c r="T17" s="19">
        <v>17884</v>
      </c>
      <c r="U17" s="19">
        <v>17318</v>
      </c>
      <c r="V17" s="19">
        <v>16592</v>
      </c>
      <c r="W17" s="19">
        <v>16215</v>
      </c>
      <c r="X17" s="19">
        <v>14578</v>
      </c>
      <c r="Y17" s="19">
        <v>13962</v>
      </c>
      <c r="AA17" s="2">
        <f>IFERROR(INDEX('Holiday Schedule'!$D$3:$D$24,MATCH(A17,'Holiday Schedule'!$C$3:$C$24,0)),0)</f>
        <v>0</v>
      </c>
      <c r="AB17" s="2">
        <f t="shared" si="0"/>
        <v>3</v>
      </c>
      <c r="AC17" s="2">
        <f t="shared" si="1"/>
        <v>314924</v>
      </c>
      <c r="AD17" s="5">
        <f t="shared" si="2"/>
        <v>112699</v>
      </c>
      <c r="AE17" s="5">
        <f t="shared" si="3"/>
        <v>427623</v>
      </c>
      <c r="AG17" s="2">
        <f t="shared" si="4"/>
        <v>1</v>
      </c>
      <c r="AH17" s="2">
        <f t="shared" si="5"/>
        <v>2024</v>
      </c>
      <c r="AJ17" s="5">
        <f t="shared" si="6"/>
        <v>22583</v>
      </c>
      <c r="AK17" s="2">
        <f t="shared" si="7"/>
        <v>11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</row>
    <row r="18" spans="1:51" ht="15.75" x14ac:dyDescent="0.25">
      <c r="A18" s="18">
        <v>45301</v>
      </c>
      <c r="B18" s="19">
        <v>13590</v>
      </c>
      <c r="C18" s="19">
        <v>13455</v>
      </c>
      <c r="D18" s="19">
        <v>13346</v>
      </c>
      <c r="E18" s="19">
        <v>13675</v>
      </c>
      <c r="F18" s="19">
        <v>14169</v>
      </c>
      <c r="G18" s="19">
        <v>14927</v>
      </c>
      <c r="H18" s="19">
        <v>15572</v>
      </c>
      <c r="I18" s="19">
        <v>19321</v>
      </c>
      <c r="J18" s="19">
        <v>20476</v>
      </c>
      <c r="K18" s="19">
        <v>21535</v>
      </c>
      <c r="L18" s="19">
        <v>22597</v>
      </c>
      <c r="M18" s="19">
        <v>22236</v>
      </c>
      <c r="N18" s="19">
        <v>21894</v>
      </c>
      <c r="O18" s="19">
        <v>21688</v>
      </c>
      <c r="P18" s="19">
        <v>21264</v>
      </c>
      <c r="Q18" s="19">
        <v>21407</v>
      </c>
      <c r="R18" s="19">
        <v>21006</v>
      </c>
      <c r="S18" s="19">
        <v>18967</v>
      </c>
      <c r="T18" s="19">
        <v>17883</v>
      </c>
      <c r="U18" s="19">
        <v>17317</v>
      </c>
      <c r="V18" s="19">
        <v>16591</v>
      </c>
      <c r="W18" s="19">
        <v>16215</v>
      </c>
      <c r="X18" s="19">
        <v>14577</v>
      </c>
      <c r="Y18" s="19">
        <v>13962</v>
      </c>
      <c r="AA18" s="2">
        <f>IFERROR(INDEX('Holiday Schedule'!$D$3:$D$24,MATCH(A18,'Holiday Schedule'!$C$3:$C$24,0)),0)</f>
        <v>0</v>
      </c>
      <c r="AB18" s="2">
        <f t="shared" si="0"/>
        <v>4</v>
      </c>
      <c r="AC18" s="2">
        <f t="shared" si="1"/>
        <v>314974</v>
      </c>
      <c r="AD18" s="5">
        <f t="shared" si="2"/>
        <v>112696</v>
      </c>
      <c r="AE18" s="5">
        <f t="shared" si="3"/>
        <v>427670</v>
      </c>
      <c r="AG18" s="2">
        <f t="shared" si="4"/>
        <v>1</v>
      </c>
      <c r="AH18" s="2">
        <f t="shared" si="5"/>
        <v>2024</v>
      </c>
      <c r="AJ18" s="5">
        <f t="shared" si="6"/>
        <v>22597</v>
      </c>
      <c r="AK18" s="2">
        <f t="shared" si="7"/>
        <v>11</v>
      </c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</row>
    <row r="19" spans="1:51" ht="15.75" x14ac:dyDescent="0.25">
      <c r="A19" s="18">
        <v>45302</v>
      </c>
      <c r="B19" s="19">
        <v>13556</v>
      </c>
      <c r="C19" s="19">
        <v>13422</v>
      </c>
      <c r="D19" s="19">
        <v>13313</v>
      </c>
      <c r="E19" s="19">
        <v>13640</v>
      </c>
      <c r="F19" s="19">
        <v>14134</v>
      </c>
      <c r="G19" s="19">
        <v>14890</v>
      </c>
      <c r="H19" s="19">
        <v>15534</v>
      </c>
      <c r="I19" s="19">
        <v>19270</v>
      </c>
      <c r="J19" s="19">
        <v>20414</v>
      </c>
      <c r="K19" s="19">
        <v>21466</v>
      </c>
      <c r="L19" s="19">
        <v>22528</v>
      </c>
      <c r="M19" s="19">
        <v>22179</v>
      </c>
      <c r="N19" s="19">
        <v>21839</v>
      </c>
      <c r="O19" s="19">
        <v>21629</v>
      </c>
      <c r="P19" s="19">
        <v>21213</v>
      </c>
      <c r="Q19" s="19">
        <v>21354</v>
      </c>
      <c r="R19" s="19">
        <v>20956</v>
      </c>
      <c r="S19" s="19">
        <v>18923</v>
      </c>
      <c r="T19" s="19">
        <v>17839</v>
      </c>
      <c r="U19" s="19">
        <v>17275</v>
      </c>
      <c r="V19" s="19">
        <v>16551</v>
      </c>
      <c r="W19" s="19">
        <v>16174</v>
      </c>
      <c r="X19" s="19">
        <v>14542</v>
      </c>
      <c r="Y19" s="19">
        <v>13926</v>
      </c>
      <c r="AA19" s="2">
        <f>IFERROR(INDEX('Holiday Schedule'!$D$3:$D$24,MATCH(A19,'Holiday Schedule'!$C$3:$C$24,0)),0)</f>
        <v>0</v>
      </c>
      <c r="AB19" s="2">
        <f t="shared" si="0"/>
        <v>5</v>
      </c>
      <c r="AC19" s="2">
        <f t="shared" si="1"/>
        <v>314152</v>
      </c>
      <c r="AD19" s="5">
        <f t="shared" si="2"/>
        <v>112415</v>
      </c>
      <c r="AE19" s="5">
        <f t="shared" si="3"/>
        <v>426567</v>
      </c>
      <c r="AG19" s="2">
        <f t="shared" si="4"/>
        <v>1</v>
      </c>
      <c r="AH19" s="2">
        <f t="shared" si="5"/>
        <v>2024</v>
      </c>
      <c r="AJ19" s="5">
        <f t="shared" si="6"/>
        <v>22528</v>
      </c>
      <c r="AK19" s="2">
        <f t="shared" si="7"/>
        <v>11</v>
      </c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</row>
    <row r="20" spans="1:51" ht="15.75" x14ac:dyDescent="0.25">
      <c r="A20" s="18">
        <v>45303</v>
      </c>
      <c r="B20" s="19">
        <v>13550</v>
      </c>
      <c r="C20" s="19">
        <v>13417</v>
      </c>
      <c r="D20" s="19">
        <v>13309</v>
      </c>
      <c r="E20" s="19">
        <v>13635</v>
      </c>
      <c r="F20" s="19">
        <v>14128</v>
      </c>
      <c r="G20" s="19">
        <v>14885</v>
      </c>
      <c r="H20" s="19">
        <v>15528</v>
      </c>
      <c r="I20" s="19">
        <v>19262</v>
      </c>
      <c r="J20" s="19">
        <v>20405</v>
      </c>
      <c r="K20" s="19">
        <v>21460</v>
      </c>
      <c r="L20" s="19">
        <v>22524</v>
      </c>
      <c r="M20" s="19">
        <v>22176</v>
      </c>
      <c r="N20" s="19">
        <v>21830</v>
      </c>
      <c r="O20" s="19">
        <v>21612</v>
      </c>
      <c r="P20" s="19">
        <v>21204</v>
      </c>
      <c r="Q20" s="19">
        <v>21344</v>
      </c>
      <c r="R20" s="19">
        <v>20947</v>
      </c>
      <c r="S20" s="19">
        <v>18915</v>
      </c>
      <c r="T20" s="19">
        <v>17833</v>
      </c>
      <c r="U20" s="19">
        <v>17268</v>
      </c>
      <c r="V20" s="19">
        <v>16544</v>
      </c>
      <c r="W20" s="19">
        <v>16168</v>
      </c>
      <c r="X20" s="19">
        <v>14536</v>
      </c>
      <c r="Y20" s="19">
        <v>13922</v>
      </c>
      <c r="AA20" s="2">
        <f>IFERROR(INDEX('Holiday Schedule'!$D$3:$D$24,MATCH(A20,'Holiday Schedule'!$C$3:$C$24,0)),0)</f>
        <v>0</v>
      </c>
      <c r="AB20" s="2">
        <f t="shared" si="0"/>
        <v>6</v>
      </c>
      <c r="AC20" s="2">
        <f t="shared" si="1"/>
        <v>314028</v>
      </c>
      <c r="AD20" s="5">
        <f t="shared" si="2"/>
        <v>112374</v>
      </c>
      <c r="AE20" s="5">
        <f t="shared" si="3"/>
        <v>426402</v>
      </c>
      <c r="AG20" s="2">
        <f t="shared" si="4"/>
        <v>1</v>
      </c>
      <c r="AH20" s="2">
        <f t="shared" si="5"/>
        <v>2024</v>
      </c>
      <c r="AJ20" s="5">
        <f t="shared" si="6"/>
        <v>22524</v>
      </c>
      <c r="AK20" s="2">
        <f t="shared" si="7"/>
        <v>11</v>
      </c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</row>
    <row r="21" spans="1:51" ht="15.75" x14ac:dyDescent="0.25">
      <c r="A21" s="18">
        <v>45304</v>
      </c>
      <c r="B21" s="19">
        <v>13529</v>
      </c>
      <c r="C21" s="19">
        <v>13400</v>
      </c>
      <c r="D21" s="19">
        <v>13369</v>
      </c>
      <c r="E21" s="19">
        <v>13516</v>
      </c>
      <c r="F21" s="19">
        <v>14010</v>
      </c>
      <c r="G21" s="19">
        <v>14683</v>
      </c>
      <c r="H21" s="19">
        <v>15375</v>
      </c>
      <c r="I21" s="19">
        <v>18416</v>
      </c>
      <c r="J21" s="19">
        <v>19481</v>
      </c>
      <c r="K21" s="19">
        <v>20741</v>
      </c>
      <c r="L21" s="19">
        <v>21761</v>
      </c>
      <c r="M21" s="19">
        <v>21366</v>
      </c>
      <c r="N21" s="19">
        <v>20931</v>
      </c>
      <c r="O21" s="19">
        <v>20696</v>
      </c>
      <c r="P21" s="19">
        <v>20359</v>
      </c>
      <c r="Q21" s="19">
        <v>20317</v>
      </c>
      <c r="R21" s="19">
        <v>20122</v>
      </c>
      <c r="S21" s="19">
        <v>18568</v>
      </c>
      <c r="T21" s="19">
        <v>17637</v>
      </c>
      <c r="U21" s="19">
        <v>17064</v>
      </c>
      <c r="V21" s="19">
        <v>16313</v>
      </c>
      <c r="W21" s="19">
        <v>15968</v>
      </c>
      <c r="X21" s="19">
        <v>14514</v>
      </c>
      <c r="Y21" s="19">
        <v>13900</v>
      </c>
      <c r="AA21" s="2">
        <f>IFERROR(INDEX('Holiday Schedule'!$D$3:$D$24,MATCH(A21,'Holiday Schedule'!$C$3:$C$24,0)),0)</f>
        <v>0</v>
      </c>
      <c r="AB21" s="2">
        <f t="shared" si="0"/>
        <v>7</v>
      </c>
      <c r="AC21" s="2">
        <f t="shared" si="1"/>
        <v>0</v>
      </c>
      <c r="AD21" s="5">
        <f t="shared" si="2"/>
        <v>416036</v>
      </c>
      <c r="AE21" s="5">
        <f t="shared" si="3"/>
        <v>416036</v>
      </c>
      <c r="AG21" s="2">
        <f t="shared" si="4"/>
        <v>1</v>
      </c>
      <c r="AH21" s="2">
        <f t="shared" si="5"/>
        <v>2024</v>
      </c>
      <c r="AJ21" s="5">
        <f t="shared" si="6"/>
        <v>21761</v>
      </c>
      <c r="AK21" s="2">
        <f t="shared" si="7"/>
        <v>11</v>
      </c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</row>
    <row r="22" spans="1:51" ht="15.75" x14ac:dyDescent="0.25">
      <c r="A22" s="18">
        <v>45305</v>
      </c>
      <c r="B22" s="19">
        <v>13530</v>
      </c>
      <c r="C22" s="19">
        <v>13400</v>
      </c>
      <c r="D22" s="19">
        <v>13370</v>
      </c>
      <c r="E22" s="19">
        <v>13516</v>
      </c>
      <c r="F22" s="19">
        <v>14010</v>
      </c>
      <c r="G22" s="19">
        <v>14683</v>
      </c>
      <c r="H22" s="19">
        <v>15375</v>
      </c>
      <c r="I22" s="19">
        <v>18415</v>
      </c>
      <c r="J22" s="19">
        <v>19481</v>
      </c>
      <c r="K22" s="19">
        <v>20743</v>
      </c>
      <c r="L22" s="19">
        <v>21757</v>
      </c>
      <c r="M22" s="19">
        <v>21367</v>
      </c>
      <c r="N22" s="19">
        <v>20932</v>
      </c>
      <c r="O22" s="19">
        <v>20696</v>
      </c>
      <c r="P22" s="19">
        <v>20359</v>
      </c>
      <c r="Q22" s="19">
        <v>20314</v>
      </c>
      <c r="R22" s="19">
        <v>20119</v>
      </c>
      <c r="S22" s="19">
        <v>18567</v>
      </c>
      <c r="T22" s="19">
        <v>17640</v>
      </c>
      <c r="U22" s="19">
        <v>17064</v>
      </c>
      <c r="V22" s="19">
        <v>16316</v>
      </c>
      <c r="W22" s="19">
        <v>15969</v>
      </c>
      <c r="X22" s="19">
        <v>14516</v>
      </c>
      <c r="Y22" s="19">
        <v>13901</v>
      </c>
      <c r="AA22" s="2">
        <f>IFERROR(INDEX('Holiday Schedule'!$D$3:$D$24,MATCH(A22,'Holiday Schedule'!$C$3:$C$24,0)),0)</f>
        <v>0</v>
      </c>
      <c r="AB22" s="2">
        <f t="shared" si="0"/>
        <v>1</v>
      </c>
      <c r="AC22" s="2">
        <f t="shared" si="1"/>
        <v>0</v>
      </c>
      <c r="AD22" s="5">
        <f t="shared" si="2"/>
        <v>416040</v>
      </c>
      <c r="AE22" s="5">
        <f t="shared" si="3"/>
        <v>416040</v>
      </c>
      <c r="AG22" s="2">
        <f t="shared" si="4"/>
        <v>1</v>
      </c>
      <c r="AH22" s="2">
        <f t="shared" si="5"/>
        <v>2024</v>
      </c>
      <c r="AJ22" s="5">
        <f t="shared" si="6"/>
        <v>21757</v>
      </c>
      <c r="AK22" s="2">
        <f t="shared" si="7"/>
        <v>11</v>
      </c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</row>
    <row r="23" spans="1:51" ht="15.75" x14ac:dyDescent="0.25">
      <c r="A23" s="18">
        <v>45306</v>
      </c>
      <c r="B23" s="19">
        <v>13514</v>
      </c>
      <c r="C23" s="19">
        <v>13385</v>
      </c>
      <c r="D23" s="19">
        <v>13354</v>
      </c>
      <c r="E23" s="19">
        <v>13501</v>
      </c>
      <c r="F23" s="19">
        <v>13994</v>
      </c>
      <c r="G23" s="19">
        <v>14666</v>
      </c>
      <c r="H23" s="19">
        <v>15358</v>
      </c>
      <c r="I23" s="19">
        <v>18394</v>
      </c>
      <c r="J23" s="19">
        <v>19459</v>
      </c>
      <c r="K23" s="19">
        <v>20718</v>
      </c>
      <c r="L23" s="19">
        <v>21733</v>
      </c>
      <c r="M23" s="19">
        <v>21342</v>
      </c>
      <c r="N23" s="19">
        <v>20908</v>
      </c>
      <c r="O23" s="19">
        <v>20673</v>
      </c>
      <c r="P23" s="19">
        <v>20335</v>
      </c>
      <c r="Q23" s="19">
        <v>20290</v>
      </c>
      <c r="R23" s="19">
        <v>20097</v>
      </c>
      <c r="S23" s="19">
        <v>18545</v>
      </c>
      <c r="T23" s="19">
        <v>17619</v>
      </c>
      <c r="U23" s="19">
        <v>17045</v>
      </c>
      <c r="V23" s="19">
        <v>16296</v>
      </c>
      <c r="W23" s="19">
        <v>15951</v>
      </c>
      <c r="X23" s="19">
        <v>14499</v>
      </c>
      <c r="Y23" s="19">
        <v>13885</v>
      </c>
      <c r="AA23" s="2">
        <f>IFERROR(INDEX('Holiday Schedule'!$D$3:$D$24,MATCH(A23,'Holiday Schedule'!$C$3:$C$24,0)),0)</f>
        <v>0</v>
      </c>
      <c r="AB23" s="2">
        <f t="shared" si="0"/>
        <v>2</v>
      </c>
      <c r="AC23" s="2">
        <f t="shared" si="1"/>
        <v>303904</v>
      </c>
      <c r="AD23" s="5">
        <f t="shared" si="2"/>
        <v>111657</v>
      </c>
      <c r="AE23" s="5">
        <f t="shared" si="3"/>
        <v>415561</v>
      </c>
      <c r="AG23" s="2">
        <f t="shared" si="4"/>
        <v>1</v>
      </c>
      <c r="AH23" s="2">
        <f t="shared" si="5"/>
        <v>2024</v>
      </c>
      <c r="AJ23" s="5">
        <f t="shared" si="6"/>
        <v>21733</v>
      </c>
      <c r="AK23" s="2">
        <f t="shared" si="7"/>
        <v>11</v>
      </c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</row>
    <row r="24" spans="1:51" ht="15.75" x14ac:dyDescent="0.25">
      <c r="A24" s="18">
        <v>45307</v>
      </c>
      <c r="B24" s="19">
        <v>13378</v>
      </c>
      <c r="C24" s="19">
        <v>13245</v>
      </c>
      <c r="D24" s="19">
        <v>13139</v>
      </c>
      <c r="E24" s="19">
        <v>13462</v>
      </c>
      <c r="F24" s="19">
        <v>13949</v>
      </c>
      <c r="G24" s="19">
        <v>14695</v>
      </c>
      <c r="H24" s="19">
        <v>15330</v>
      </c>
      <c r="I24" s="19">
        <v>19016</v>
      </c>
      <c r="J24" s="19">
        <v>20145</v>
      </c>
      <c r="K24" s="19">
        <v>21183</v>
      </c>
      <c r="L24" s="19">
        <v>22231</v>
      </c>
      <c r="M24" s="19">
        <v>21888</v>
      </c>
      <c r="N24" s="19">
        <v>21551</v>
      </c>
      <c r="O24" s="19">
        <v>21337</v>
      </c>
      <c r="P24" s="19">
        <v>20937</v>
      </c>
      <c r="Q24" s="19">
        <v>21079</v>
      </c>
      <c r="R24" s="19">
        <v>20681</v>
      </c>
      <c r="S24" s="19">
        <v>18673</v>
      </c>
      <c r="T24" s="19">
        <v>17605</v>
      </c>
      <c r="U24" s="19">
        <v>17048</v>
      </c>
      <c r="V24" s="19">
        <v>16333</v>
      </c>
      <c r="W24" s="19">
        <v>15962</v>
      </c>
      <c r="X24" s="19">
        <v>14351</v>
      </c>
      <c r="Y24" s="19">
        <v>13744</v>
      </c>
      <c r="AA24" s="2">
        <f>IFERROR(INDEX('Holiday Schedule'!$D$3:$D$24,MATCH(A24,'Holiday Schedule'!$C$3:$C$24,0)),0)</f>
        <v>0</v>
      </c>
      <c r="AB24" s="2">
        <f t="shared" si="0"/>
        <v>3</v>
      </c>
      <c r="AC24" s="2">
        <f t="shared" si="1"/>
        <v>310020</v>
      </c>
      <c r="AD24" s="5">
        <f t="shared" si="2"/>
        <v>110942</v>
      </c>
      <c r="AE24" s="5">
        <f t="shared" si="3"/>
        <v>420962</v>
      </c>
      <c r="AG24" s="2">
        <f t="shared" si="4"/>
        <v>1</v>
      </c>
      <c r="AH24" s="2">
        <f t="shared" si="5"/>
        <v>2024</v>
      </c>
      <c r="AJ24" s="5">
        <f t="shared" si="6"/>
        <v>22231</v>
      </c>
      <c r="AK24" s="2">
        <f t="shared" si="7"/>
        <v>11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</row>
    <row r="25" spans="1:51" ht="15.75" x14ac:dyDescent="0.25">
      <c r="A25" s="18">
        <v>45308</v>
      </c>
      <c r="B25" s="19">
        <v>13378</v>
      </c>
      <c r="C25" s="19">
        <v>13245</v>
      </c>
      <c r="D25" s="19">
        <v>13139</v>
      </c>
      <c r="E25" s="19">
        <v>13467</v>
      </c>
      <c r="F25" s="19">
        <v>13963</v>
      </c>
      <c r="G25" s="19">
        <v>14711</v>
      </c>
      <c r="H25" s="19">
        <v>15346</v>
      </c>
      <c r="I25" s="19">
        <v>19035</v>
      </c>
      <c r="J25" s="19">
        <v>20164</v>
      </c>
      <c r="K25" s="19">
        <v>21202</v>
      </c>
      <c r="L25" s="19">
        <v>22245</v>
      </c>
      <c r="M25" s="19">
        <v>21888</v>
      </c>
      <c r="N25" s="19">
        <v>21551</v>
      </c>
      <c r="O25" s="19">
        <v>21336</v>
      </c>
      <c r="P25" s="19">
        <v>20933</v>
      </c>
      <c r="Q25" s="19">
        <v>21074</v>
      </c>
      <c r="R25" s="19">
        <v>20681</v>
      </c>
      <c r="S25" s="19">
        <v>18673</v>
      </c>
      <c r="T25" s="19">
        <v>17604</v>
      </c>
      <c r="U25" s="19">
        <v>17047</v>
      </c>
      <c r="V25" s="19">
        <v>16333</v>
      </c>
      <c r="W25" s="19">
        <v>15961</v>
      </c>
      <c r="X25" s="19">
        <v>14350</v>
      </c>
      <c r="Y25" s="19">
        <v>13755</v>
      </c>
      <c r="AA25" s="2">
        <f>IFERROR(INDEX('Holiday Schedule'!$D$3:$D$24,MATCH(A25,'Holiday Schedule'!$C$3:$C$24,0)),0)</f>
        <v>0</v>
      </c>
      <c r="AB25" s="2">
        <f t="shared" si="0"/>
        <v>4</v>
      </c>
      <c r="AC25" s="2">
        <f t="shared" si="1"/>
        <v>310077</v>
      </c>
      <c r="AD25" s="5">
        <f t="shared" si="2"/>
        <v>111004</v>
      </c>
      <c r="AE25" s="5">
        <f t="shared" si="3"/>
        <v>421081</v>
      </c>
      <c r="AG25" s="2">
        <f t="shared" si="4"/>
        <v>1</v>
      </c>
      <c r="AH25" s="2">
        <f t="shared" si="5"/>
        <v>2024</v>
      </c>
      <c r="AJ25" s="5">
        <f t="shared" si="6"/>
        <v>22245</v>
      </c>
      <c r="AK25" s="2">
        <f t="shared" si="7"/>
        <v>11</v>
      </c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</row>
    <row r="26" spans="1:51" ht="15.75" x14ac:dyDescent="0.25">
      <c r="A26" s="18">
        <v>45309</v>
      </c>
      <c r="B26" s="19">
        <v>13312</v>
      </c>
      <c r="C26" s="19">
        <v>13180</v>
      </c>
      <c r="D26" s="19">
        <v>13074</v>
      </c>
      <c r="E26" s="19">
        <v>13403</v>
      </c>
      <c r="F26" s="19">
        <v>13891</v>
      </c>
      <c r="G26" s="19">
        <v>14635</v>
      </c>
      <c r="H26" s="19">
        <v>15265</v>
      </c>
      <c r="I26" s="19">
        <v>18930</v>
      </c>
      <c r="J26" s="19">
        <v>20051</v>
      </c>
      <c r="K26" s="19">
        <v>21081</v>
      </c>
      <c r="L26" s="19">
        <v>22103</v>
      </c>
      <c r="M26" s="19">
        <v>21752</v>
      </c>
      <c r="N26" s="19">
        <v>21418</v>
      </c>
      <c r="O26" s="19">
        <v>21204</v>
      </c>
      <c r="P26" s="19">
        <v>20804</v>
      </c>
      <c r="Q26" s="19">
        <v>20943</v>
      </c>
      <c r="R26" s="19">
        <v>20553</v>
      </c>
      <c r="S26" s="19">
        <v>18558</v>
      </c>
      <c r="T26" s="19">
        <v>17496</v>
      </c>
      <c r="U26" s="19">
        <v>16942</v>
      </c>
      <c r="V26" s="19">
        <v>16233</v>
      </c>
      <c r="W26" s="19">
        <v>15863</v>
      </c>
      <c r="X26" s="19">
        <v>14263</v>
      </c>
      <c r="Y26" s="19">
        <v>13660</v>
      </c>
      <c r="AA26" s="2">
        <f>IFERROR(INDEX('Holiday Schedule'!$D$3:$D$24,MATCH(A26,'Holiday Schedule'!$C$3:$C$24,0)),0)</f>
        <v>0</v>
      </c>
      <c r="AB26" s="2">
        <f t="shared" si="0"/>
        <v>5</v>
      </c>
      <c r="AC26" s="2">
        <f t="shared" si="1"/>
        <v>308194</v>
      </c>
      <c r="AD26" s="5">
        <f t="shared" si="2"/>
        <v>110420</v>
      </c>
      <c r="AE26" s="5">
        <f t="shared" si="3"/>
        <v>418614</v>
      </c>
      <c r="AG26" s="2">
        <f t="shared" si="4"/>
        <v>1</v>
      </c>
      <c r="AH26" s="2">
        <f t="shared" si="5"/>
        <v>2024</v>
      </c>
      <c r="AJ26" s="5">
        <f t="shared" si="6"/>
        <v>22103</v>
      </c>
      <c r="AK26" s="2">
        <f t="shared" si="7"/>
        <v>11</v>
      </c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</row>
    <row r="27" spans="1:51" ht="15.75" x14ac:dyDescent="0.25">
      <c r="A27" s="18">
        <v>45310</v>
      </c>
      <c r="B27" s="19">
        <v>13290</v>
      </c>
      <c r="C27" s="19">
        <v>13160</v>
      </c>
      <c r="D27" s="19">
        <v>13071</v>
      </c>
      <c r="E27" s="19">
        <v>13391</v>
      </c>
      <c r="F27" s="19">
        <v>13878</v>
      </c>
      <c r="G27" s="19">
        <v>14629</v>
      </c>
      <c r="H27" s="19">
        <v>15259</v>
      </c>
      <c r="I27" s="19">
        <v>18922</v>
      </c>
      <c r="J27" s="19">
        <v>20044</v>
      </c>
      <c r="K27" s="19">
        <v>21070</v>
      </c>
      <c r="L27" s="19">
        <v>22105</v>
      </c>
      <c r="M27" s="19">
        <v>21756</v>
      </c>
      <c r="N27" s="19">
        <v>21410</v>
      </c>
      <c r="O27" s="19">
        <v>21196</v>
      </c>
      <c r="P27" s="19">
        <v>20796</v>
      </c>
      <c r="Q27" s="19">
        <v>20935</v>
      </c>
      <c r="R27" s="19">
        <v>20545</v>
      </c>
      <c r="S27" s="19">
        <v>18551</v>
      </c>
      <c r="T27" s="19">
        <v>17489</v>
      </c>
      <c r="U27" s="19">
        <v>16935</v>
      </c>
      <c r="V27" s="19">
        <v>16226</v>
      </c>
      <c r="W27" s="19">
        <v>15857</v>
      </c>
      <c r="X27" s="19">
        <v>14268</v>
      </c>
      <c r="Y27" s="19">
        <v>13670</v>
      </c>
      <c r="AA27" s="2">
        <f>IFERROR(INDEX('Holiday Schedule'!$D$3:$D$24,MATCH(A27,'Holiday Schedule'!$C$3:$C$24,0)),0)</f>
        <v>0</v>
      </c>
      <c r="AB27" s="2">
        <f t="shared" si="0"/>
        <v>6</v>
      </c>
      <c r="AC27" s="2">
        <f t="shared" si="1"/>
        <v>308105</v>
      </c>
      <c r="AD27" s="5">
        <f t="shared" si="2"/>
        <v>110348</v>
      </c>
      <c r="AE27" s="5">
        <f t="shared" si="3"/>
        <v>418453</v>
      </c>
      <c r="AG27" s="2">
        <f t="shared" si="4"/>
        <v>1</v>
      </c>
      <c r="AH27" s="2">
        <f t="shared" si="5"/>
        <v>2024</v>
      </c>
      <c r="AJ27" s="5">
        <f t="shared" si="6"/>
        <v>22105</v>
      </c>
      <c r="AK27" s="2">
        <f t="shared" si="7"/>
        <v>11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</row>
    <row r="28" spans="1:51" ht="15.75" x14ac:dyDescent="0.25">
      <c r="A28" s="18">
        <v>45311</v>
      </c>
      <c r="B28" s="19">
        <v>13287</v>
      </c>
      <c r="C28" s="19">
        <v>13161</v>
      </c>
      <c r="D28" s="19">
        <v>13131</v>
      </c>
      <c r="E28" s="19">
        <v>13275</v>
      </c>
      <c r="F28" s="19">
        <v>13768</v>
      </c>
      <c r="G28" s="19">
        <v>14432</v>
      </c>
      <c r="H28" s="19">
        <v>15111</v>
      </c>
      <c r="I28" s="19">
        <v>18094</v>
      </c>
      <c r="J28" s="19">
        <v>19139</v>
      </c>
      <c r="K28" s="19">
        <v>20375</v>
      </c>
      <c r="L28" s="19">
        <v>21372</v>
      </c>
      <c r="M28" s="19">
        <v>20981</v>
      </c>
      <c r="N28" s="19">
        <v>20534</v>
      </c>
      <c r="O28" s="19">
        <v>20301</v>
      </c>
      <c r="P28" s="19">
        <v>19970</v>
      </c>
      <c r="Q28" s="19">
        <v>19926</v>
      </c>
      <c r="R28" s="19">
        <v>19737</v>
      </c>
      <c r="S28" s="19">
        <v>18213</v>
      </c>
      <c r="T28" s="19">
        <v>17302</v>
      </c>
      <c r="U28" s="19">
        <v>16738</v>
      </c>
      <c r="V28" s="19">
        <v>16003</v>
      </c>
      <c r="W28" s="19">
        <v>15664</v>
      </c>
      <c r="X28" s="19">
        <v>14238</v>
      </c>
      <c r="Y28" s="19">
        <v>13635</v>
      </c>
      <c r="AA28" s="2">
        <f>IFERROR(INDEX('Holiday Schedule'!$D$3:$D$24,MATCH(A28,'Holiday Schedule'!$C$3:$C$24,0)),0)</f>
        <v>0</v>
      </c>
      <c r="AB28" s="2">
        <f t="shared" si="0"/>
        <v>7</v>
      </c>
      <c r="AC28" s="2">
        <f t="shared" si="1"/>
        <v>0</v>
      </c>
      <c r="AD28" s="5">
        <f t="shared" si="2"/>
        <v>408387</v>
      </c>
      <c r="AE28" s="5">
        <f t="shared" si="3"/>
        <v>408387</v>
      </c>
      <c r="AG28" s="2">
        <f t="shared" si="4"/>
        <v>1</v>
      </c>
      <c r="AH28" s="2">
        <f t="shared" si="5"/>
        <v>2024</v>
      </c>
      <c r="AJ28" s="5">
        <f t="shared" si="6"/>
        <v>21372</v>
      </c>
      <c r="AK28" s="2">
        <f t="shared" si="7"/>
        <v>11</v>
      </c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</row>
    <row r="29" spans="1:51" ht="15.75" x14ac:dyDescent="0.25">
      <c r="A29" s="18">
        <v>45312</v>
      </c>
      <c r="B29" s="19">
        <v>13264</v>
      </c>
      <c r="C29" s="19">
        <v>13138</v>
      </c>
      <c r="D29" s="19">
        <v>13108</v>
      </c>
      <c r="E29" s="19">
        <v>13252</v>
      </c>
      <c r="F29" s="19">
        <v>13739</v>
      </c>
      <c r="G29" s="19">
        <v>14412</v>
      </c>
      <c r="H29" s="19">
        <v>15091</v>
      </c>
      <c r="I29" s="19">
        <v>18074</v>
      </c>
      <c r="J29" s="19">
        <v>19117</v>
      </c>
      <c r="K29" s="19">
        <v>20353</v>
      </c>
      <c r="L29" s="19">
        <v>21334</v>
      </c>
      <c r="M29" s="19">
        <v>20947</v>
      </c>
      <c r="N29" s="19">
        <v>20522</v>
      </c>
      <c r="O29" s="19">
        <v>20290</v>
      </c>
      <c r="P29" s="19">
        <v>19960</v>
      </c>
      <c r="Q29" s="19">
        <v>19915</v>
      </c>
      <c r="R29" s="19">
        <v>19727</v>
      </c>
      <c r="S29" s="19">
        <v>18204</v>
      </c>
      <c r="T29" s="19">
        <v>17294</v>
      </c>
      <c r="U29" s="19">
        <v>16730</v>
      </c>
      <c r="V29" s="19">
        <v>15995</v>
      </c>
      <c r="W29" s="19">
        <v>15657</v>
      </c>
      <c r="X29" s="19">
        <v>14231</v>
      </c>
      <c r="Y29" s="19">
        <v>13629</v>
      </c>
      <c r="AA29" s="2">
        <f>IFERROR(INDEX('Holiday Schedule'!$D$3:$D$24,MATCH(A29,'Holiday Schedule'!$C$3:$C$24,0)),0)</f>
        <v>0</v>
      </c>
      <c r="AB29" s="2">
        <f t="shared" si="0"/>
        <v>1</v>
      </c>
      <c r="AC29" s="2">
        <f t="shared" si="1"/>
        <v>0</v>
      </c>
      <c r="AD29" s="5">
        <f t="shared" si="2"/>
        <v>407983</v>
      </c>
      <c r="AE29" s="5">
        <f t="shared" si="3"/>
        <v>407983</v>
      </c>
      <c r="AG29" s="2">
        <f t="shared" si="4"/>
        <v>1</v>
      </c>
      <c r="AH29" s="2">
        <f t="shared" si="5"/>
        <v>2024</v>
      </c>
      <c r="AJ29" s="5">
        <f t="shared" si="6"/>
        <v>21334</v>
      </c>
      <c r="AK29" s="2">
        <f t="shared" si="7"/>
        <v>11</v>
      </c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</row>
    <row r="30" spans="1:51" ht="15.75" x14ac:dyDescent="0.25">
      <c r="A30" s="18">
        <v>45313</v>
      </c>
      <c r="B30" s="19">
        <v>13218</v>
      </c>
      <c r="C30" s="19">
        <v>13088</v>
      </c>
      <c r="D30" s="19">
        <v>12983</v>
      </c>
      <c r="E30" s="19">
        <v>13314</v>
      </c>
      <c r="F30" s="19">
        <v>13805</v>
      </c>
      <c r="G30" s="19">
        <v>14543</v>
      </c>
      <c r="H30" s="19">
        <v>15170</v>
      </c>
      <c r="I30" s="19">
        <v>18808</v>
      </c>
      <c r="J30" s="19">
        <v>19924</v>
      </c>
      <c r="K30" s="19">
        <v>20928</v>
      </c>
      <c r="L30" s="19">
        <v>21938</v>
      </c>
      <c r="M30" s="19">
        <v>21603</v>
      </c>
      <c r="N30" s="19">
        <v>21268</v>
      </c>
      <c r="O30" s="19">
        <v>21056</v>
      </c>
      <c r="P30" s="19">
        <v>20657</v>
      </c>
      <c r="Q30" s="19">
        <v>20796</v>
      </c>
      <c r="R30" s="19">
        <v>20409</v>
      </c>
      <c r="S30" s="19">
        <v>18427</v>
      </c>
      <c r="T30" s="19">
        <v>17372</v>
      </c>
      <c r="U30" s="19">
        <v>16823</v>
      </c>
      <c r="V30" s="19">
        <v>16117</v>
      </c>
      <c r="W30" s="19">
        <v>15751</v>
      </c>
      <c r="X30" s="19">
        <v>14161</v>
      </c>
      <c r="Y30" s="19">
        <v>13563</v>
      </c>
      <c r="AA30" s="2">
        <f>IFERROR(INDEX('Holiday Schedule'!$D$3:$D$24,MATCH(A30,'Holiday Schedule'!$C$3:$C$24,0)),0)</f>
        <v>0</v>
      </c>
      <c r="AB30" s="2">
        <f t="shared" si="0"/>
        <v>2</v>
      </c>
      <c r="AC30" s="2">
        <f t="shared" si="1"/>
        <v>306038</v>
      </c>
      <c r="AD30" s="5">
        <f t="shared" si="2"/>
        <v>109684</v>
      </c>
      <c r="AE30" s="5">
        <f t="shared" si="3"/>
        <v>415722</v>
      </c>
      <c r="AG30" s="2">
        <f t="shared" si="4"/>
        <v>1</v>
      </c>
      <c r="AH30" s="2">
        <f t="shared" si="5"/>
        <v>2024</v>
      </c>
      <c r="AJ30" s="5">
        <f t="shared" si="6"/>
        <v>21938</v>
      </c>
      <c r="AK30" s="2">
        <f t="shared" si="7"/>
        <v>11</v>
      </c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</row>
    <row r="31" spans="1:51" ht="15.75" x14ac:dyDescent="0.25">
      <c r="A31" s="18">
        <v>45314</v>
      </c>
      <c r="B31" s="19">
        <v>13128</v>
      </c>
      <c r="C31" s="19">
        <v>12998</v>
      </c>
      <c r="D31" s="19">
        <v>12893</v>
      </c>
      <c r="E31" s="19">
        <v>13211</v>
      </c>
      <c r="F31" s="19">
        <v>13687</v>
      </c>
      <c r="G31" s="19">
        <v>14421</v>
      </c>
      <c r="H31" s="19">
        <v>15043</v>
      </c>
      <c r="I31" s="19">
        <v>18666</v>
      </c>
      <c r="J31" s="19">
        <v>19790</v>
      </c>
      <c r="K31" s="19">
        <v>20789</v>
      </c>
      <c r="L31" s="19">
        <v>21816</v>
      </c>
      <c r="M31" s="19">
        <v>21480</v>
      </c>
      <c r="N31" s="19">
        <v>21149</v>
      </c>
      <c r="O31" s="19">
        <v>20939</v>
      </c>
      <c r="P31" s="19">
        <v>20542</v>
      </c>
      <c r="Q31" s="19">
        <v>20680</v>
      </c>
      <c r="R31" s="19">
        <v>20302</v>
      </c>
      <c r="S31" s="19">
        <v>18324</v>
      </c>
      <c r="T31" s="19">
        <v>17276</v>
      </c>
      <c r="U31" s="19">
        <v>16730</v>
      </c>
      <c r="V31" s="19">
        <v>16029</v>
      </c>
      <c r="W31" s="19">
        <v>15664</v>
      </c>
      <c r="X31" s="19">
        <v>14083</v>
      </c>
      <c r="Y31" s="19">
        <v>13488</v>
      </c>
      <c r="AA31" s="2">
        <f>IFERROR(INDEX('Holiday Schedule'!$D$3:$D$24,MATCH(A31,'Holiday Schedule'!$C$3:$C$24,0)),0)</f>
        <v>0</v>
      </c>
      <c r="AB31" s="2">
        <f t="shared" si="0"/>
        <v>3</v>
      </c>
      <c r="AC31" s="2">
        <f t="shared" si="1"/>
        <v>304259</v>
      </c>
      <c r="AD31" s="5">
        <f t="shared" si="2"/>
        <v>108869</v>
      </c>
      <c r="AE31" s="5">
        <f t="shared" si="3"/>
        <v>413128</v>
      </c>
      <c r="AG31" s="2">
        <f t="shared" si="4"/>
        <v>1</v>
      </c>
      <c r="AH31" s="2">
        <f t="shared" si="5"/>
        <v>2024</v>
      </c>
      <c r="AJ31" s="5">
        <f t="shared" si="6"/>
        <v>21816</v>
      </c>
      <c r="AK31" s="2">
        <f t="shared" si="7"/>
        <v>11</v>
      </c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</row>
    <row r="32" spans="1:51" ht="15.75" x14ac:dyDescent="0.25">
      <c r="A32" s="18">
        <v>45315</v>
      </c>
      <c r="B32" s="19">
        <v>13147</v>
      </c>
      <c r="C32" s="19">
        <v>13017</v>
      </c>
      <c r="D32" s="19">
        <v>12913</v>
      </c>
      <c r="E32" s="19">
        <v>13230</v>
      </c>
      <c r="F32" s="19">
        <v>13704</v>
      </c>
      <c r="G32" s="19">
        <v>14435</v>
      </c>
      <c r="H32" s="19">
        <v>15056</v>
      </c>
      <c r="I32" s="19">
        <v>18622</v>
      </c>
      <c r="J32" s="19">
        <v>19720</v>
      </c>
      <c r="K32" s="19">
        <v>20735</v>
      </c>
      <c r="L32" s="19">
        <v>21760</v>
      </c>
      <c r="M32" s="19">
        <v>21424</v>
      </c>
      <c r="N32" s="19">
        <v>21093</v>
      </c>
      <c r="O32" s="19">
        <v>20886</v>
      </c>
      <c r="P32" s="19">
        <v>20490</v>
      </c>
      <c r="Q32" s="19">
        <v>20631</v>
      </c>
      <c r="R32" s="19">
        <v>20290</v>
      </c>
      <c r="S32" s="19">
        <v>18328</v>
      </c>
      <c r="T32" s="19">
        <v>17284</v>
      </c>
      <c r="U32" s="19">
        <v>16739</v>
      </c>
      <c r="V32" s="19">
        <v>16040</v>
      </c>
      <c r="W32" s="19">
        <v>15677</v>
      </c>
      <c r="X32" s="19">
        <v>14100</v>
      </c>
      <c r="Y32" s="19">
        <v>13507</v>
      </c>
      <c r="AA32" s="2">
        <f>IFERROR(INDEX('Holiday Schedule'!$D$3:$D$24,MATCH(A32,'Holiday Schedule'!$C$3:$C$24,0)),0)</f>
        <v>0</v>
      </c>
      <c r="AB32" s="2">
        <f t="shared" si="0"/>
        <v>4</v>
      </c>
      <c r="AC32" s="2">
        <f t="shared" si="1"/>
        <v>303819</v>
      </c>
      <c r="AD32" s="5">
        <f t="shared" si="2"/>
        <v>109009</v>
      </c>
      <c r="AE32" s="5">
        <f t="shared" si="3"/>
        <v>412828</v>
      </c>
      <c r="AG32" s="2">
        <f t="shared" si="4"/>
        <v>1</v>
      </c>
      <c r="AH32" s="2">
        <f t="shared" si="5"/>
        <v>2024</v>
      </c>
      <c r="AJ32" s="5">
        <f t="shared" si="6"/>
        <v>21760</v>
      </c>
      <c r="AK32" s="2">
        <f t="shared" si="7"/>
        <v>11</v>
      </c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</row>
    <row r="33" spans="1:51" ht="15.75" x14ac:dyDescent="0.25">
      <c r="A33" s="18">
        <v>45316</v>
      </c>
      <c r="B33" s="19">
        <v>13088</v>
      </c>
      <c r="C33" s="19">
        <v>12958</v>
      </c>
      <c r="D33" s="19">
        <v>12855</v>
      </c>
      <c r="E33" s="19">
        <v>13168</v>
      </c>
      <c r="F33" s="19">
        <v>13641</v>
      </c>
      <c r="G33" s="19">
        <v>14369</v>
      </c>
      <c r="H33" s="19">
        <v>14988</v>
      </c>
      <c r="I33" s="19">
        <v>18554</v>
      </c>
      <c r="J33" s="19">
        <v>19632</v>
      </c>
      <c r="K33" s="19">
        <v>20638</v>
      </c>
      <c r="L33" s="19">
        <v>21659</v>
      </c>
      <c r="M33" s="19">
        <v>21324</v>
      </c>
      <c r="N33" s="19">
        <v>20996</v>
      </c>
      <c r="O33" s="19">
        <v>20787</v>
      </c>
      <c r="P33" s="19">
        <v>20393</v>
      </c>
      <c r="Q33" s="19">
        <v>20532</v>
      </c>
      <c r="R33" s="19">
        <v>20180</v>
      </c>
      <c r="S33" s="19">
        <v>18241</v>
      </c>
      <c r="T33" s="19">
        <v>17202</v>
      </c>
      <c r="U33" s="19">
        <v>16660</v>
      </c>
      <c r="V33" s="19">
        <v>15964</v>
      </c>
      <c r="W33" s="19">
        <v>15603</v>
      </c>
      <c r="X33" s="19">
        <v>14034</v>
      </c>
      <c r="Y33" s="19">
        <v>13442</v>
      </c>
      <c r="AA33" s="2">
        <f>IFERROR(INDEX('Holiday Schedule'!$D$3:$D$24,MATCH(A33,'Holiday Schedule'!$C$3:$C$24,0)),0)</f>
        <v>0</v>
      </c>
      <c r="AB33" s="2">
        <f t="shared" si="0"/>
        <v>5</v>
      </c>
      <c r="AC33" s="2">
        <f t="shared" si="1"/>
        <v>302399</v>
      </c>
      <c r="AD33" s="5">
        <f t="shared" si="2"/>
        <v>108509</v>
      </c>
      <c r="AE33" s="5">
        <f t="shared" si="3"/>
        <v>410908</v>
      </c>
      <c r="AG33" s="2">
        <f t="shared" si="4"/>
        <v>1</v>
      </c>
      <c r="AH33" s="2">
        <f t="shared" si="5"/>
        <v>2024</v>
      </c>
      <c r="AJ33" s="5">
        <f t="shared" si="6"/>
        <v>21659</v>
      </c>
      <c r="AK33" s="2">
        <f t="shared" si="7"/>
        <v>11</v>
      </c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</row>
    <row r="34" spans="1:51" ht="15.75" x14ac:dyDescent="0.25">
      <c r="A34" s="18">
        <v>45317</v>
      </c>
      <c r="B34" s="19">
        <v>13086</v>
      </c>
      <c r="C34" s="19">
        <v>12956</v>
      </c>
      <c r="D34" s="19">
        <v>12852</v>
      </c>
      <c r="E34" s="19">
        <v>13166</v>
      </c>
      <c r="F34" s="19">
        <v>13640</v>
      </c>
      <c r="G34" s="19">
        <v>14368</v>
      </c>
      <c r="H34" s="19">
        <v>14984</v>
      </c>
      <c r="I34" s="19">
        <v>18553</v>
      </c>
      <c r="J34" s="19">
        <v>19629</v>
      </c>
      <c r="K34" s="19">
        <v>20637</v>
      </c>
      <c r="L34" s="19">
        <v>21658</v>
      </c>
      <c r="M34" s="19">
        <v>21324</v>
      </c>
      <c r="N34" s="19">
        <v>20997</v>
      </c>
      <c r="O34" s="19">
        <v>20790</v>
      </c>
      <c r="P34" s="19">
        <v>20397</v>
      </c>
      <c r="Q34" s="19">
        <v>20532</v>
      </c>
      <c r="R34" s="19">
        <v>20191</v>
      </c>
      <c r="S34" s="19">
        <v>18241</v>
      </c>
      <c r="T34" s="19">
        <v>17201</v>
      </c>
      <c r="U34" s="19">
        <v>16659</v>
      </c>
      <c r="V34" s="19">
        <v>15964</v>
      </c>
      <c r="W34" s="19">
        <v>15603</v>
      </c>
      <c r="X34" s="19">
        <v>14032</v>
      </c>
      <c r="Y34" s="19">
        <v>13442</v>
      </c>
      <c r="AA34" s="2">
        <f>IFERROR(INDEX('Holiday Schedule'!$D$3:$D$24,MATCH(A34,'Holiday Schedule'!$C$3:$C$24,0)),0)</f>
        <v>0</v>
      </c>
      <c r="AB34" s="2">
        <f t="shared" si="0"/>
        <v>6</v>
      </c>
      <c r="AC34" s="2">
        <f t="shared" si="1"/>
        <v>302408</v>
      </c>
      <c r="AD34" s="5">
        <f t="shared" si="2"/>
        <v>108494</v>
      </c>
      <c r="AE34" s="5">
        <f t="shared" si="3"/>
        <v>410902</v>
      </c>
      <c r="AG34" s="2">
        <f t="shared" si="4"/>
        <v>1</v>
      </c>
      <c r="AH34" s="2">
        <f t="shared" si="5"/>
        <v>2024</v>
      </c>
      <c r="AJ34" s="5">
        <f t="shared" si="6"/>
        <v>21658</v>
      </c>
      <c r="AK34" s="2">
        <f t="shared" si="7"/>
        <v>11</v>
      </c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</row>
    <row r="35" spans="1:51" ht="15.75" x14ac:dyDescent="0.25">
      <c r="A35" s="18">
        <v>45318</v>
      </c>
      <c r="B35" s="19">
        <v>13065</v>
      </c>
      <c r="C35" s="19">
        <v>12941</v>
      </c>
      <c r="D35" s="19">
        <v>12912</v>
      </c>
      <c r="E35" s="19">
        <v>13053</v>
      </c>
      <c r="F35" s="19">
        <v>13527</v>
      </c>
      <c r="G35" s="19">
        <v>14175</v>
      </c>
      <c r="H35" s="19">
        <v>14840</v>
      </c>
      <c r="I35" s="19">
        <v>17731</v>
      </c>
      <c r="J35" s="19">
        <v>18738</v>
      </c>
      <c r="K35" s="19">
        <v>19954</v>
      </c>
      <c r="L35" s="19">
        <v>20928</v>
      </c>
      <c r="M35" s="19">
        <v>20549</v>
      </c>
      <c r="N35" s="19">
        <v>20133</v>
      </c>
      <c r="O35" s="19">
        <v>19906</v>
      </c>
      <c r="P35" s="19">
        <v>19582</v>
      </c>
      <c r="Q35" s="19">
        <v>19539</v>
      </c>
      <c r="R35" s="19">
        <v>19380</v>
      </c>
      <c r="S35" s="19">
        <v>17911</v>
      </c>
      <c r="T35" s="19">
        <v>17016</v>
      </c>
      <c r="U35" s="19">
        <v>16464</v>
      </c>
      <c r="V35" s="19">
        <v>15742</v>
      </c>
      <c r="W35" s="19">
        <v>15411</v>
      </c>
      <c r="X35" s="19">
        <v>14014</v>
      </c>
      <c r="Y35" s="19">
        <v>13423</v>
      </c>
      <c r="AA35" s="2">
        <f>IFERROR(INDEX('Holiday Schedule'!$D$3:$D$24,MATCH(A35,'Holiday Schedule'!$C$3:$C$24,0)),0)</f>
        <v>0</v>
      </c>
      <c r="AB35" s="2">
        <f t="shared" si="0"/>
        <v>7</v>
      </c>
      <c r="AC35" s="2">
        <f t="shared" si="1"/>
        <v>0</v>
      </c>
      <c r="AD35" s="5">
        <f t="shared" si="2"/>
        <v>400934</v>
      </c>
      <c r="AE35" s="5">
        <f t="shared" si="3"/>
        <v>400934</v>
      </c>
      <c r="AG35" s="2">
        <f t="shared" si="4"/>
        <v>1</v>
      </c>
      <c r="AH35" s="2">
        <f t="shared" si="5"/>
        <v>2024</v>
      </c>
      <c r="AJ35" s="5">
        <f t="shared" si="6"/>
        <v>20928</v>
      </c>
      <c r="AK35" s="2">
        <f t="shared" si="7"/>
        <v>11</v>
      </c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</row>
    <row r="36" spans="1:51" ht="15.75" x14ac:dyDescent="0.25">
      <c r="A36" s="18">
        <v>45319</v>
      </c>
      <c r="B36" s="19">
        <v>13060</v>
      </c>
      <c r="C36" s="19">
        <v>12938</v>
      </c>
      <c r="D36" s="19">
        <v>12906</v>
      </c>
      <c r="E36" s="19">
        <v>13047</v>
      </c>
      <c r="F36" s="19">
        <v>13523</v>
      </c>
      <c r="G36" s="19">
        <v>14168</v>
      </c>
      <c r="H36" s="19">
        <v>14834</v>
      </c>
      <c r="I36" s="19">
        <v>17724</v>
      </c>
      <c r="J36" s="19">
        <v>18732</v>
      </c>
      <c r="K36" s="19">
        <v>19945</v>
      </c>
      <c r="L36" s="19">
        <v>20921</v>
      </c>
      <c r="M36" s="19">
        <v>20545</v>
      </c>
      <c r="N36" s="19">
        <v>20128</v>
      </c>
      <c r="O36" s="19">
        <v>19901</v>
      </c>
      <c r="P36" s="19">
        <v>19577</v>
      </c>
      <c r="Q36" s="19">
        <v>19534</v>
      </c>
      <c r="R36" s="19">
        <v>19378</v>
      </c>
      <c r="S36" s="19">
        <v>17904</v>
      </c>
      <c r="T36" s="19">
        <v>17010</v>
      </c>
      <c r="U36" s="19">
        <v>16458</v>
      </c>
      <c r="V36" s="19">
        <v>15737</v>
      </c>
      <c r="W36" s="19">
        <v>15405</v>
      </c>
      <c r="X36" s="19">
        <v>14009</v>
      </c>
      <c r="Y36" s="19">
        <v>13417</v>
      </c>
      <c r="AA36" s="2">
        <f>IFERROR(INDEX('Holiday Schedule'!$D$3:$D$24,MATCH(A36,'Holiday Schedule'!$C$3:$C$24,0)),0)</f>
        <v>0</v>
      </c>
      <c r="AB36" s="2">
        <f t="shared" si="0"/>
        <v>1</v>
      </c>
      <c r="AC36" s="2">
        <f t="shared" si="1"/>
        <v>0</v>
      </c>
      <c r="AD36" s="5">
        <f t="shared" si="2"/>
        <v>400801</v>
      </c>
      <c r="AE36" s="5">
        <f t="shared" si="3"/>
        <v>400801</v>
      </c>
      <c r="AG36" s="2">
        <f t="shared" si="4"/>
        <v>1</v>
      </c>
      <c r="AH36" s="2">
        <f t="shared" si="5"/>
        <v>2024</v>
      </c>
      <c r="AJ36" s="5">
        <f t="shared" si="6"/>
        <v>20921</v>
      </c>
      <c r="AK36" s="2">
        <f t="shared" si="7"/>
        <v>11</v>
      </c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</row>
    <row r="37" spans="1:51" ht="15.75" x14ac:dyDescent="0.25">
      <c r="A37" s="18">
        <v>45320</v>
      </c>
      <c r="B37" s="19">
        <v>13104</v>
      </c>
      <c r="C37" s="19">
        <v>12975</v>
      </c>
      <c r="D37" s="19">
        <v>12871</v>
      </c>
      <c r="E37" s="19">
        <v>13184</v>
      </c>
      <c r="F37" s="19">
        <v>13658</v>
      </c>
      <c r="G37" s="19">
        <v>14388</v>
      </c>
      <c r="H37" s="19">
        <v>15007</v>
      </c>
      <c r="I37" s="19">
        <v>18594</v>
      </c>
      <c r="J37" s="19">
        <v>19661</v>
      </c>
      <c r="K37" s="19">
        <v>20668</v>
      </c>
      <c r="L37" s="19">
        <v>21690</v>
      </c>
      <c r="M37" s="19">
        <v>21356</v>
      </c>
      <c r="N37" s="19">
        <v>21027</v>
      </c>
      <c r="O37" s="19">
        <v>20817</v>
      </c>
      <c r="P37" s="19">
        <v>20423</v>
      </c>
      <c r="Q37" s="19">
        <v>20561</v>
      </c>
      <c r="R37" s="19">
        <v>20195</v>
      </c>
      <c r="S37" s="19">
        <v>18269</v>
      </c>
      <c r="T37" s="19">
        <v>17227</v>
      </c>
      <c r="U37" s="19">
        <v>16682</v>
      </c>
      <c r="V37" s="19">
        <v>15987</v>
      </c>
      <c r="W37" s="19">
        <v>15624</v>
      </c>
      <c r="X37" s="19">
        <v>14053</v>
      </c>
      <c r="Y37" s="19">
        <v>13461</v>
      </c>
      <c r="AA37" s="2">
        <f>IFERROR(INDEX('Holiday Schedule'!$D$3:$D$24,MATCH(A37,'Holiday Schedule'!$C$3:$C$24,0)),0)</f>
        <v>0</v>
      </c>
      <c r="AB37" s="2">
        <f t="shared" si="0"/>
        <v>2</v>
      </c>
      <c r="AC37" s="2">
        <f t="shared" si="1"/>
        <v>302834</v>
      </c>
      <c r="AD37" s="5">
        <f t="shared" si="2"/>
        <v>108648</v>
      </c>
      <c r="AE37" s="5">
        <f t="shared" si="3"/>
        <v>411482</v>
      </c>
      <c r="AG37" s="2">
        <f t="shared" si="4"/>
        <v>1</v>
      </c>
      <c r="AH37" s="2">
        <f t="shared" si="5"/>
        <v>2024</v>
      </c>
      <c r="AJ37" s="5">
        <f t="shared" si="6"/>
        <v>21690</v>
      </c>
      <c r="AK37" s="2">
        <f t="shared" si="7"/>
        <v>11</v>
      </c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</row>
    <row r="38" spans="1:51" ht="15.75" x14ac:dyDescent="0.25">
      <c r="A38" s="18">
        <v>45321</v>
      </c>
      <c r="B38" s="19">
        <v>13110</v>
      </c>
      <c r="C38" s="19">
        <v>12980</v>
      </c>
      <c r="D38" s="19">
        <v>12877</v>
      </c>
      <c r="E38" s="19">
        <v>13191</v>
      </c>
      <c r="F38" s="19">
        <v>13664</v>
      </c>
      <c r="G38" s="19">
        <v>14394</v>
      </c>
      <c r="H38" s="19">
        <v>15008</v>
      </c>
      <c r="I38" s="19">
        <v>18565</v>
      </c>
      <c r="J38" s="19">
        <v>19665</v>
      </c>
      <c r="K38" s="19">
        <v>20675</v>
      </c>
      <c r="L38" s="19">
        <v>21699</v>
      </c>
      <c r="M38" s="19">
        <v>21363</v>
      </c>
      <c r="N38" s="19">
        <v>21036</v>
      </c>
      <c r="O38" s="19">
        <v>20828</v>
      </c>
      <c r="P38" s="19">
        <v>20432</v>
      </c>
      <c r="Q38" s="19">
        <v>20571</v>
      </c>
      <c r="R38" s="19">
        <v>20204</v>
      </c>
      <c r="S38" s="19">
        <v>18278</v>
      </c>
      <c r="T38" s="19">
        <v>17234</v>
      </c>
      <c r="U38" s="19">
        <v>16691</v>
      </c>
      <c r="V38" s="19">
        <v>15994</v>
      </c>
      <c r="W38" s="19">
        <v>15633</v>
      </c>
      <c r="X38" s="19">
        <v>14060</v>
      </c>
      <c r="Y38" s="19">
        <v>13469</v>
      </c>
      <c r="AA38" s="2">
        <f>IFERROR(INDEX('Holiday Schedule'!$D$3:$D$24,MATCH(A38,'Holiday Schedule'!$C$3:$C$24,0)),0)</f>
        <v>0</v>
      </c>
      <c r="AB38" s="2">
        <f t="shared" si="0"/>
        <v>3</v>
      </c>
      <c r="AC38" s="2">
        <f t="shared" si="1"/>
        <v>302928</v>
      </c>
      <c r="AD38" s="5">
        <f t="shared" si="2"/>
        <v>108693</v>
      </c>
      <c r="AE38" s="5">
        <f t="shared" si="3"/>
        <v>411621</v>
      </c>
      <c r="AG38" s="2">
        <f t="shared" si="4"/>
        <v>1</v>
      </c>
      <c r="AH38" s="2">
        <f t="shared" si="5"/>
        <v>2024</v>
      </c>
      <c r="AJ38" s="5">
        <f t="shared" si="6"/>
        <v>21699</v>
      </c>
      <c r="AK38" s="2">
        <f t="shared" si="7"/>
        <v>11</v>
      </c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</row>
    <row r="39" spans="1:51" ht="15.75" x14ac:dyDescent="0.25">
      <c r="A39" s="18">
        <v>45322</v>
      </c>
      <c r="B39" s="19">
        <v>13138</v>
      </c>
      <c r="C39" s="19">
        <v>13008</v>
      </c>
      <c r="D39" s="19">
        <v>12905</v>
      </c>
      <c r="E39" s="19">
        <v>13219</v>
      </c>
      <c r="F39" s="19">
        <v>13694</v>
      </c>
      <c r="G39" s="19">
        <v>14424</v>
      </c>
      <c r="H39" s="19">
        <v>15037</v>
      </c>
      <c r="I39" s="19">
        <v>18569</v>
      </c>
      <c r="J39" s="19">
        <v>19673</v>
      </c>
      <c r="K39" s="19">
        <v>20688</v>
      </c>
      <c r="L39" s="19">
        <v>21711</v>
      </c>
      <c r="M39" s="19">
        <v>21376</v>
      </c>
      <c r="N39" s="19">
        <v>21046</v>
      </c>
      <c r="O39" s="19">
        <v>20833</v>
      </c>
      <c r="P39" s="19">
        <v>20439</v>
      </c>
      <c r="Q39" s="19">
        <v>20575</v>
      </c>
      <c r="R39" s="19">
        <v>20211</v>
      </c>
      <c r="S39" s="19">
        <v>18306</v>
      </c>
      <c r="T39" s="19">
        <v>17261</v>
      </c>
      <c r="U39" s="19">
        <v>16718</v>
      </c>
      <c r="V39" s="19">
        <v>16021</v>
      </c>
      <c r="W39" s="19">
        <v>15658</v>
      </c>
      <c r="X39" s="19">
        <v>14085</v>
      </c>
      <c r="Y39" s="19">
        <v>13494</v>
      </c>
      <c r="AA39" s="2">
        <f>IFERROR(INDEX('Holiday Schedule'!$D$3:$D$24,MATCH(A39,'Holiday Schedule'!$C$3:$C$24,0)),0)</f>
        <v>0</v>
      </c>
      <c r="AB39" s="2">
        <f t="shared" si="0"/>
        <v>4</v>
      </c>
      <c r="AC39" s="2">
        <f t="shared" si="1"/>
        <v>303170</v>
      </c>
      <c r="AD39" s="5">
        <f t="shared" si="2"/>
        <v>108919</v>
      </c>
      <c r="AE39" s="5">
        <f t="shared" si="3"/>
        <v>412089</v>
      </c>
      <c r="AG39" s="2">
        <f t="shared" si="4"/>
        <v>1</v>
      </c>
      <c r="AH39" s="2">
        <f t="shared" si="5"/>
        <v>2024</v>
      </c>
      <c r="AJ39" s="5">
        <f t="shared" si="6"/>
        <v>21711</v>
      </c>
      <c r="AK39" s="2">
        <f t="shared" si="7"/>
        <v>11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</row>
    <row r="40" spans="1:51" ht="15.75" x14ac:dyDescent="0.25">
      <c r="A40" s="18">
        <v>45323</v>
      </c>
      <c r="B40" s="19">
        <v>11858</v>
      </c>
      <c r="C40" s="19">
        <v>11953</v>
      </c>
      <c r="D40" s="19">
        <v>12162</v>
      </c>
      <c r="E40" s="19">
        <v>12134</v>
      </c>
      <c r="F40" s="19">
        <v>12690</v>
      </c>
      <c r="G40" s="19">
        <v>13331</v>
      </c>
      <c r="H40" s="19">
        <v>14309</v>
      </c>
      <c r="I40" s="19">
        <v>16949</v>
      </c>
      <c r="J40" s="19">
        <v>18432</v>
      </c>
      <c r="K40" s="19">
        <v>19272</v>
      </c>
      <c r="L40" s="19">
        <v>19799</v>
      </c>
      <c r="M40" s="19">
        <v>19688</v>
      </c>
      <c r="N40" s="19">
        <v>19065</v>
      </c>
      <c r="O40" s="19">
        <v>19290</v>
      </c>
      <c r="P40" s="19">
        <v>18859</v>
      </c>
      <c r="Q40" s="19">
        <v>18647</v>
      </c>
      <c r="R40" s="19">
        <v>18074</v>
      </c>
      <c r="S40" s="19">
        <v>16722</v>
      </c>
      <c r="T40" s="19">
        <v>15979</v>
      </c>
      <c r="U40" s="19">
        <v>15483</v>
      </c>
      <c r="V40" s="19">
        <v>14900</v>
      </c>
      <c r="W40" s="19">
        <v>13999</v>
      </c>
      <c r="X40" s="19">
        <v>12898</v>
      </c>
      <c r="Y40" s="19">
        <v>12435</v>
      </c>
      <c r="AA40" s="2">
        <f>IFERROR(INDEX('Holiday Schedule'!$D$3:$D$24,MATCH(A40,'Holiday Schedule'!$C$3:$C$24,0)),0)</f>
        <v>0</v>
      </c>
      <c r="AB40" s="2">
        <f t="shared" si="0"/>
        <v>5</v>
      </c>
      <c r="AC40" s="2">
        <f t="shared" si="1"/>
        <v>278056</v>
      </c>
      <c r="AD40" s="5">
        <f t="shared" si="2"/>
        <v>100872</v>
      </c>
      <c r="AE40" s="5">
        <f t="shared" si="3"/>
        <v>378928</v>
      </c>
      <c r="AG40" s="2">
        <f t="shared" si="4"/>
        <v>2</v>
      </c>
      <c r="AH40" s="2">
        <f t="shared" si="5"/>
        <v>2024</v>
      </c>
      <c r="AJ40" s="5">
        <f t="shared" si="6"/>
        <v>19799</v>
      </c>
      <c r="AK40" s="2">
        <f t="shared" si="7"/>
        <v>11</v>
      </c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</row>
    <row r="41" spans="1:51" ht="15.75" x14ac:dyDescent="0.25">
      <c r="A41" s="18">
        <v>45324</v>
      </c>
      <c r="B41" s="19">
        <v>11875</v>
      </c>
      <c r="C41" s="19">
        <v>11969</v>
      </c>
      <c r="D41" s="19">
        <v>12180</v>
      </c>
      <c r="E41" s="19">
        <v>12151</v>
      </c>
      <c r="F41" s="19">
        <v>12710</v>
      </c>
      <c r="G41" s="19">
        <v>13349</v>
      </c>
      <c r="H41" s="19">
        <v>14336</v>
      </c>
      <c r="I41" s="19">
        <v>16980</v>
      </c>
      <c r="J41" s="19">
        <v>18459</v>
      </c>
      <c r="K41" s="19">
        <v>19300</v>
      </c>
      <c r="L41" s="19">
        <v>19827</v>
      </c>
      <c r="M41" s="19">
        <v>19716</v>
      </c>
      <c r="N41" s="19">
        <v>19092</v>
      </c>
      <c r="O41" s="19">
        <v>19316</v>
      </c>
      <c r="P41" s="19">
        <v>18885</v>
      </c>
      <c r="Q41" s="19">
        <v>18672</v>
      </c>
      <c r="R41" s="19">
        <v>18089</v>
      </c>
      <c r="S41" s="19">
        <v>16745</v>
      </c>
      <c r="T41" s="19">
        <v>16003</v>
      </c>
      <c r="U41" s="19">
        <v>15506</v>
      </c>
      <c r="V41" s="19">
        <v>14921</v>
      </c>
      <c r="W41" s="19">
        <v>14018</v>
      </c>
      <c r="X41" s="19">
        <v>12918</v>
      </c>
      <c r="Y41" s="19">
        <v>12451</v>
      </c>
      <c r="AA41" s="2">
        <f>IFERROR(INDEX('Holiday Schedule'!$D$3:$D$24,MATCH(A41,'Holiday Schedule'!$C$3:$C$24,0)),0)</f>
        <v>0</v>
      </c>
      <c r="AB41" s="2">
        <f t="shared" si="0"/>
        <v>6</v>
      </c>
      <c r="AC41" s="2">
        <f t="shared" si="1"/>
        <v>278447</v>
      </c>
      <c r="AD41" s="5">
        <f t="shared" si="2"/>
        <v>101021</v>
      </c>
      <c r="AE41" s="5">
        <f t="shared" si="3"/>
        <v>379468</v>
      </c>
      <c r="AG41" s="2">
        <f t="shared" si="4"/>
        <v>2</v>
      </c>
      <c r="AH41" s="2">
        <f t="shared" si="5"/>
        <v>2024</v>
      </c>
      <c r="AJ41" s="5">
        <f t="shared" si="6"/>
        <v>19827</v>
      </c>
      <c r="AK41" s="2">
        <f t="shared" si="7"/>
        <v>11</v>
      </c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</row>
    <row r="42" spans="1:51" ht="15.75" x14ac:dyDescent="0.25">
      <c r="A42" s="18">
        <v>45325</v>
      </c>
      <c r="B42" s="19">
        <v>11882</v>
      </c>
      <c r="C42" s="19">
        <v>11891</v>
      </c>
      <c r="D42" s="19">
        <v>12141</v>
      </c>
      <c r="E42" s="19">
        <v>11942</v>
      </c>
      <c r="F42" s="19">
        <v>12542</v>
      </c>
      <c r="G42" s="19">
        <v>13149</v>
      </c>
      <c r="H42" s="19">
        <v>13965</v>
      </c>
      <c r="I42" s="19">
        <v>16121</v>
      </c>
      <c r="J42" s="19">
        <v>17552</v>
      </c>
      <c r="K42" s="19">
        <v>18493</v>
      </c>
      <c r="L42" s="19">
        <v>18964</v>
      </c>
      <c r="M42" s="19">
        <v>19017</v>
      </c>
      <c r="N42" s="19">
        <v>18242</v>
      </c>
      <c r="O42" s="19">
        <v>18333</v>
      </c>
      <c r="P42" s="19">
        <v>17963</v>
      </c>
      <c r="Q42" s="19">
        <v>17662</v>
      </c>
      <c r="R42" s="19">
        <v>17195</v>
      </c>
      <c r="S42" s="19">
        <v>16408</v>
      </c>
      <c r="T42" s="19">
        <v>15683</v>
      </c>
      <c r="U42" s="19">
        <v>15222</v>
      </c>
      <c r="V42" s="19">
        <v>14611</v>
      </c>
      <c r="W42" s="19">
        <v>13891</v>
      </c>
      <c r="X42" s="19">
        <v>12754</v>
      </c>
      <c r="Y42" s="19">
        <v>12395</v>
      </c>
      <c r="AA42" s="2">
        <f>IFERROR(INDEX('Holiday Schedule'!$D$3:$D$24,MATCH(A42,'Holiday Schedule'!$C$3:$C$24,0)),0)</f>
        <v>0</v>
      </c>
      <c r="AB42" s="2">
        <f t="shared" si="0"/>
        <v>7</v>
      </c>
      <c r="AC42" s="2">
        <f t="shared" si="1"/>
        <v>0</v>
      </c>
      <c r="AD42" s="5">
        <f t="shared" si="2"/>
        <v>368018</v>
      </c>
      <c r="AE42" s="5">
        <f t="shared" si="3"/>
        <v>368018</v>
      </c>
      <c r="AG42" s="2">
        <f t="shared" si="4"/>
        <v>2</v>
      </c>
      <c r="AH42" s="2">
        <f t="shared" si="5"/>
        <v>2024</v>
      </c>
      <c r="AJ42" s="5">
        <f t="shared" si="6"/>
        <v>19017</v>
      </c>
      <c r="AK42" s="2">
        <f t="shared" si="7"/>
        <v>12</v>
      </c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</row>
    <row r="43" spans="1:51" ht="15.75" x14ac:dyDescent="0.25">
      <c r="A43" s="18">
        <v>45326</v>
      </c>
      <c r="B43" s="19">
        <v>11883</v>
      </c>
      <c r="C43" s="19">
        <v>11897</v>
      </c>
      <c r="D43" s="19">
        <v>12142</v>
      </c>
      <c r="E43" s="19">
        <v>11945</v>
      </c>
      <c r="F43" s="19">
        <v>12543</v>
      </c>
      <c r="G43" s="19">
        <v>13150</v>
      </c>
      <c r="H43" s="19">
        <v>13959</v>
      </c>
      <c r="I43" s="19">
        <v>16121</v>
      </c>
      <c r="J43" s="19">
        <v>17554</v>
      </c>
      <c r="K43" s="19">
        <v>18493</v>
      </c>
      <c r="L43" s="19">
        <v>18964</v>
      </c>
      <c r="M43" s="19">
        <v>19017</v>
      </c>
      <c r="N43" s="19">
        <v>18242</v>
      </c>
      <c r="O43" s="19">
        <v>18333</v>
      </c>
      <c r="P43" s="19">
        <v>17962</v>
      </c>
      <c r="Q43" s="19">
        <v>17662</v>
      </c>
      <c r="R43" s="19">
        <v>17189</v>
      </c>
      <c r="S43" s="19">
        <v>16409</v>
      </c>
      <c r="T43" s="19">
        <v>15682</v>
      </c>
      <c r="U43" s="19">
        <v>15220</v>
      </c>
      <c r="V43" s="19">
        <v>14611</v>
      </c>
      <c r="W43" s="19">
        <v>13891</v>
      </c>
      <c r="X43" s="19">
        <v>12755</v>
      </c>
      <c r="Y43" s="19">
        <v>12395</v>
      </c>
      <c r="AA43" s="2">
        <f>IFERROR(INDEX('Holiday Schedule'!$D$3:$D$24,MATCH(A43,'Holiday Schedule'!$C$3:$C$24,0)),0)</f>
        <v>0</v>
      </c>
      <c r="AB43" s="2">
        <f t="shared" si="0"/>
        <v>1</v>
      </c>
      <c r="AC43" s="2">
        <f t="shared" si="1"/>
        <v>0</v>
      </c>
      <c r="AD43" s="5">
        <f t="shared" si="2"/>
        <v>368019</v>
      </c>
      <c r="AE43" s="5">
        <f t="shared" si="3"/>
        <v>368019</v>
      </c>
      <c r="AG43" s="2">
        <f t="shared" si="4"/>
        <v>2</v>
      </c>
      <c r="AH43" s="2">
        <f t="shared" si="5"/>
        <v>2024</v>
      </c>
      <c r="AJ43" s="5">
        <f t="shared" si="6"/>
        <v>19017</v>
      </c>
      <c r="AK43" s="2">
        <f t="shared" si="7"/>
        <v>12</v>
      </c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</row>
    <row r="44" spans="1:51" ht="15.75" x14ac:dyDescent="0.25">
      <c r="A44" s="18">
        <v>45327</v>
      </c>
      <c r="B44" s="19">
        <v>11901</v>
      </c>
      <c r="C44" s="19">
        <v>11994</v>
      </c>
      <c r="D44" s="19">
        <v>12205</v>
      </c>
      <c r="E44" s="19">
        <v>12179</v>
      </c>
      <c r="F44" s="19">
        <v>12738</v>
      </c>
      <c r="G44" s="19">
        <v>13381</v>
      </c>
      <c r="H44" s="19">
        <v>14366</v>
      </c>
      <c r="I44" s="19">
        <v>17012</v>
      </c>
      <c r="J44" s="19">
        <v>18499</v>
      </c>
      <c r="K44" s="19">
        <v>19343</v>
      </c>
      <c r="L44" s="19">
        <v>19872</v>
      </c>
      <c r="M44" s="19">
        <v>19764</v>
      </c>
      <c r="N44" s="19">
        <v>19143</v>
      </c>
      <c r="O44" s="19">
        <v>19361</v>
      </c>
      <c r="P44" s="19">
        <v>18927</v>
      </c>
      <c r="Q44" s="19">
        <v>18713</v>
      </c>
      <c r="R44" s="19">
        <v>18123</v>
      </c>
      <c r="S44" s="19">
        <v>16780</v>
      </c>
      <c r="T44" s="19">
        <v>16038</v>
      </c>
      <c r="U44" s="19">
        <v>15539</v>
      </c>
      <c r="V44" s="19">
        <v>14956</v>
      </c>
      <c r="W44" s="19">
        <v>14049</v>
      </c>
      <c r="X44" s="19">
        <v>12948</v>
      </c>
      <c r="Y44" s="19">
        <v>12480</v>
      </c>
      <c r="AA44" s="2">
        <f>IFERROR(INDEX('Holiday Schedule'!$D$3:$D$24,MATCH(A44,'Holiday Schedule'!$C$3:$C$24,0)),0)</f>
        <v>0</v>
      </c>
      <c r="AB44" s="2">
        <f t="shared" si="0"/>
        <v>2</v>
      </c>
      <c r="AC44" s="2">
        <f t="shared" si="1"/>
        <v>279067</v>
      </c>
      <c r="AD44" s="5">
        <f t="shared" si="2"/>
        <v>101244</v>
      </c>
      <c r="AE44" s="5">
        <f t="shared" si="3"/>
        <v>380311</v>
      </c>
      <c r="AG44" s="2">
        <f t="shared" si="4"/>
        <v>2</v>
      </c>
      <c r="AH44" s="2">
        <f t="shared" si="5"/>
        <v>2024</v>
      </c>
      <c r="AJ44" s="5">
        <f t="shared" si="6"/>
        <v>19872</v>
      </c>
      <c r="AK44" s="2">
        <f t="shared" si="7"/>
        <v>11</v>
      </c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</row>
    <row r="45" spans="1:51" ht="15.75" x14ac:dyDescent="0.25">
      <c r="A45" s="18">
        <v>45328</v>
      </c>
      <c r="B45" s="19">
        <v>11899</v>
      </c>
      <c r="C45" s="19">
        <v>11994</v>
      </c>
      <c r="D45" s="19">
        <v>12205</v>
      </c>
      <c r="E45" s="19">
        <v>12178</v>
      </c>
      <c r="F45" s="19">
        <v>12737</v>
      </c>
      <c r="G45" s="19">
        <v>13380</v>
      </c>
      <c r="H45" s="19">
        <v>14360</v>
      </c>
      <c r="I45" s="19">
        <v>17011</v>
      </c>
      <c r="J45" s="19">
        <v>18512</v>
      </c>
      <c r="K45" s="19">
        <v>19356</v>
      </c>
      <c r="L45" s="19">
        <v>19885</v>
      </c>
      <c r="M45" s="19">
        <v>19774</v>
      </c>
      <c r="N45" s="19">
        <v>19147</v>
      </c>
      <c r="O45" s="19">
        <v>19361</v>
      </c>
      <c r="P45" s="19">
        <v>18927</v>
      </c>
      <c r="Q45" s="19">
        <v>18712</v>
      </c>
      <c r="R45" s="19">
        <v>18111</v>
      </c>
      <c r="S45" s="19">
        <v>16771</v>
      </c>
      <c r="T45" s="19">
        <v>16025</v>
      </c>
      <c r="U45" s="19">
        <v>15527</v>
      </c>
      <c r="V45" s="19">
        <v>14941</v>
      </c>
      <c r="W45" s="19">
        <v>14038</v>
      </c>
      <c r="X45" s="19">
        <v>12934</v>
      </c>
      <c r="Y45" s="19">
        <v>12470</v>
      </c>
      <c r="AA45" s="2">
        <f>IFERROR(INDEX('Holiday Schedule'!$D$3:$D$24,MATCH(A45,'Holiday Schedule'!$C$3:$C$24,0)),0)</f>
        <v>0</v>
      </c>
      <c r="AB45" s="2">
        <f t="shared" si="0"/>
        <v>3</v>
      </c>
      <c r="AC45" s="2">
        <f t="shared" si="1"/>
        <v>279032</v>
      </c>
      <c r="AD45" s="5">
        <f t="shared" si="2"/>
        <v>101223</v>
      </c>
      <c r="AE45" s="5">
        <f t="shared" si="3"/>
        <v>380255</v>
      </c>
      <c r="AG45" s="2">
        <f t="shared" si="4"/>
        <v>2</v>
      </c>
      <c r="AH45" s="2">
        <f t="shared" si="5"/>
        <v>2024</v>
      </c>
      <c r="AJ45" s="5">
        <f t="shared" si="6"/>
        <v>19885</v>
      </c>
      <c r="AK45" s="2">
        <f t="shared" si="7"/>
        <v>11</v>
      </c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</row>
    <row r="46" spans="1:51" ht="15.75" x14ac:dyDescent="0.25">
      <c r="A46" s="18">
        <v>45329</v>
      </c>
      <c r="B46" s="19">
        <v>11924</v>
      </c>
      <c r="C46" s="19">
        <v>12021</v>
      </c>
      <c r="D46" s="19">
        <v>12232</v>
      </c>
      <c r="E46" s="19">
        <v>12203</v>
      </c>
      <c r="F46" s="19">
        <v>12766</v>
      </c>
      <c r="G46" s="19">
        <v>13409</v>
      </c>
      <c r="H46" s="19">
        <v>14396</v>
      </c>
      <c r="I46" s="19">
        <v>17064</v>
      </c>
      <c r="J46" s="19">
        <v>18556</v>
      </c>
      <c r="K46" s="19">
        <v>19403</v>
      </c>
      <c r="L46" s="19">
        <v>19933</v>
      </c>
      <c r="M46" s="19">
        <v>19821</v>
      </c>
      <c r="N46" s="19">
        <v>19194</v>
      </c>
      <c r="O46" s="19">
        <v>19419</v>
      </c>
      <c r="P46" s="19">
        <v>18986</v>
      </c>
      <c r="Q46" s="19">
        <v>18770</v>
      </c>
      <c r="R46" s="19">
        <v>18169</v>
      </c>
      <c r="S46" s="19">
        <v>16821</v>
      </c>
      <c r="T46" s="19">
        <v>16074</v>
      </c>
      <c r="U46" s="19">
        <v>15575</v>
      </c>
      <c r="V46" s="19">
        <v>14988</v>
      </c>
      <c r="W46" s="19">
        <v>14080</v>
      </c>
      <c r="X46" s="19">
        <v>12976</v>
      </c>
      <c r="Y46" s="19">
        <v>12508</v>
      </c>
      <c r="AA46" s="2">
        <f>IFERROR(INDEX('Holiday Schedule'!$D$3:$D$24,MATCH(A46,'Holiday Schedule'!$C$3:$C$24,0)),0)</f>
        <v>0</v>
      </c>
      <c r="AB46" s="2">
        <f t="shared" si="0"/>
        <v>4</v>
      </c>
      <c r="AC46" s="2">
        <f t="shared" si="1"/>
        <v>279829</v>
      </c>
      <c r="AD46" s="5">
        <f t="shared" si="2"/>
        <v>101459</v>
      </c>
      <c r="AE46" s="5">
        <f t="shared" si="3"/>
        <v>381288</v>
      </c>
      <c r="AG46" s="2">
        <f t="shared" si="4"/>
        <v>2</v>
      </c>
      <c r="AH46" s="2">
        <f t="shared" si="5"/>
        <v>2024</v>
      </c>
      <c r="AJ46" s="5">
        <f t="shared" si="6"/>
        <v>19933</v>
      </c>
      <c r="AK46" s="2">
        <f t="shared" si="7"/>
        <v>11</v>
      </c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</row>
    <row r="47" spans="1:51" ht="15.75" x14ac:dyDescent="0.25">
      <c r="A47" s="18">
        <v>45330</v>
      </c>
      <c r="B47" s="19">
        <v>12031</v>
      </c>
      <c r="C47" s="19">
        <v>12127</v>
      </c>
      <c r="D47" s="19">
        <v>12340</v>
      </c>
      <c r="E47" s="19">
        <v>12311</v>
      </c>
      <c r="F47" s="19">
        <v>12878</v>
      </c>
      <c r="G47" s="19">
        <v>13528</v>
      </c>
      <c r="H47" s="19">
        <v>14516</v>
      </c>
      <c r="I47" s="19">
        <v>17215</v>
      </c>
      <c r="J47" s="19">
        <v>18721</v>
      </c>
      <c r="K47" s="19">
        <v>19575</v>
      </c>
      <c r="L47" s="19">
        <v>20109</v>
      </c>
      <c r="M47" s="19">
        <v>20005</v>
      </c>
      <c r="N47" s="19">
        <v>19364</v>
      </c>
      <c r="O47" s="19">
        <v>19592</v>
      </c>
      <c r="P47" s="19">
        <v>19155</v>
      </c>
      <c r="Q47" s="19">
        <v>18937</v>
      </c>
      <c r="R47" s="19">
        <v>18326</v>
      </c>
      <c r="S47" s="19">
        <v>16970</v>
      </c>
      <c r="T47" s="19">
        <v>16218</v>
      </c>
      <c r="U47" s="19">
        <v>15712</v>
      </c>
      <c r="V47" s="19">
        <v>15122</v>
      </c>
      <c r="W47" s="19">
        <v>14206</v>
      </c>
      <c r="X47" s="19">
        <v>13088</v>
      </c>
      <c r="Y47" s="19">
        <v>12620</v>
      </c>
      <c r="AA47" s="2">
        <f>IFERROR(INDEX('Holiday Schedule'!$D$3:$D$24,MATCH(A47,'Holiday Schedule'!$C$3:$C$24,0)),0)</f>
        <v>0</v>
      </c>
      <c r="AB47" s="2">
        <f t="shared" si="0"/>
        <v>5</v>
      </c>
      <c r="AC47" s="2">
        <f t="shared" si="1"/>
        <v>282315</v>
      </c>
      <c r="AD47" s="5">
        <f t="shared" si="2"/>
        <v>102351</v>
      </c>
      <c r="AE47" s="5">
        <f t="shared" si="3"/>
        <v>384666</v>
      </c>
      <c r="AG47" s="2">
        <f t="shared" si="4"/>
        <v>2</v>
      </c>
      <c r="AH47" s="2">
        <f t="shared" si="5"/>
        <v>2024</v>
      </c>
      <c r="AJ47" s="5">
        <f t="shared" si="6"/>
        <v>20109</v>
      </c>
      <c r="AK47" s="2">
        <f t="shared" si="7"/>
        <v>11</v>
      </c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</row>
    <row r="48" spans="1:51" ht="15.75" x14ac:dyDescent="0.25">
      <c r="A48" s="18">
        <v>45331</v>
      </c>
      <c r="B48" s="19">
        <v>12029</v>
      </c>
      <c r="C48" s="19">
        <v>12126</v>
      </c>
      <c r="D48" s="19">
        <v>12340</v>
      </c>
      <c r="E48" s="19">
        <v>12312</v>
      </c>
      <c r="F48" s="19">
        <v>12877</v>
      </c>
      <c r="G48" s="19">
        <v>13529</v>
      </c>
      <c r="H48" s="19">
        <v>14514</v>
      </c>
      <c r="I48" s="19">
        <v>17215</v>
      </c>
      <c r="J48" s="19">
        <v>18721</v>
      </c>
      <c r="K48" s="19">
        <v>19575</v>
      </c>
      <c r="L48" s="19">
        <v>20110</v>
      </c>
      <c r="M48" s="19">
        <v>19997</v>
      </c>
      <c r="N48" s="19">
        <v>19365</v>
      </c>
      <c r="O48" s="19">
        <v>19592</v>
      </c>
      <c r="P48" s="19">
        <v>19154</v>
      </c>
      <c r="Q48" s="19">
        <v>18937</v>
      </c>
      <c r="R48" s="19">
        <v>18324</v>
      </c>
      <c r="S48" s="19">
        <v>16970</v>
      </c>
      <c r="T48" s="19">
        <v>16218</v>
      </c>
      <c r="U48" s="19">
        <v>15713</v>
      </c>
      <c r="V48" s="19">
        <v>15120</v>
      </c>
      <c r="W48" s="19">
        <v>14205</v>
      </c>
      <c r="X48" s="19">
        <v>13088</v>
      </c>
      <c r="Y48" s="19">
        <v>12617</v>
      </c>
      <c r="AA48" s="2">
        <f>IFERROR(INDEX('Holiday Schedule'!$D$3:$D$24,MATCH(A48,'Holiday Schedule'!$C$3:$C$24,0)),0)</f>
        <v>0</v>
      </c>
      <c r="AB48" s="2">
        <f t="shared" si="0"/>
        <v>6</v>
      </c>
      <c r="AC48" s="2">
        <f t="shared" si="1"/>
        <v>282304</v>
      </c>
      <c r="AD48" s="5">
        <f t="shared" si="2"/>
        <v>102344</v>
      </c>
      <c r="AE48" s="5">
        <f t="shared" si="3"/>
        <v>384648</v>
      </c>
      <c r="AG48" s="2">
        <f t="shared" si="4"/>
        <v>2</v>
      </c>
      <c r="AH48" s="2">
        <f t="shared" si="5"/>
        <v>2024</v>
      </c>
      <c r="AJ48" s="5">
        <f t="shared" si="6"/>
        <v>20110</v>
      </c>
      <c r="AK48" s="2">
        <f t="shared" si="7"/>
        <v>11</v>
      </c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</row>
    <row r="49" spans="1:51" ht="15.75" x14ac:dyDescent="0.25">
      <c r="A49" s="18">
        <v>45332</v>
      </c>
      <c r="B49" s="19">
        <v>12039</v>
      </c>
      <c r="C49" s="19">
        <v>12049</v>
      </c>
      <c r="D49" s="19">
        <v>12302</v>
      </c>
      <c r="E49" s="19">
        <v>12103</v>
      </c>
      <c r="F49" s="19">
        <v>12711</v>
      </c>
      <c r="G49" s="19">
        <v>13324</v>
      </c>
      <c r="H49" s="19">
        <v>14153</v>
      </c>
      <c r="I49" s="19">
        <v>16355</v>
      </c>
      <c r="J49" s="19">
        <v>17806</v>
      </c>
      <c r="K49" s="19">
        <v>18760</v>
      </c>
      <c r="L49" s="19">
        <v>19238</v>
      </c>
      <c r="M49" s="19">
        <v>19292</v>
      </c>
      <c r="N49" s="19">
        <v>18505</v>
      </c>
      <c r="O49" s="19">
        <v>18599</v>
      </c>
      <c r="P49" s="19">
        <v>18222</v>
      </c>
      <c r="Q49" s="19">
        <v>17918</v>
      </c>
      <c r="R49" s="19">
        <v>17450</v>
      </c>
      <c r="S49" s="19">
        <v>16633</v>
      </c>
      <c r="T49" s="19">
        <v>15896</v>
      </c>
      <c r="U49" s="19">
        <v>15428</v>
      </c>
      <c r="V49" s="19">
        <v>14808</v>
      </c>
      <c r="W49" s="19">
        <v>14078</v>
      </c>
      <c r="X49" s="19">
        <v>12925</v>
      </c>
      <c r="Y49" s="19">
        <v>12559</v>
      </c>
      <c r="AA49" s="2">
        <f>IFERROR(INDEX('Holiday Schedule'!$D$3:$D$24,MATCH(A49,'Holiday Schedule'!$C$3:$C$24,0)),0)</f>
        <v>0</v>
      </c>
      <c r="AB49" s="2">
        <f t="shared" si="0"/>
        <v>7</v>
      </c>
      <c r="AC49" s="2">
        <f t="shared" si="1"/>
        <v>0</v>
      </c>
      <c r="AD49" s="5">
        <f t="shared" si="2"/>
        <v>373153</v>
      </c>
      <c r="AE49" s="5">
        <f t="shared" si="3"/>
        <v>373153</v>
      </c>
      <c r="AG49" s="2">
        <f t="shared" si="4"/>
        <v>2</v>
      </c>
      <c r="AH49" s="2">
        <f t="shared" si="5"/>
        <v>2024</v>
      </c>
      <c r="AJ49" s="5">
        <f t="shared" si="6"/>
        <v>19292</v>
      </c>
      <c r="AK49" s="2">
        <f t="shared" si="7"/>
        <v>12</v>
      </c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</row>
    <row r="50" spans="1:51" ht="15.75" x14ac:dyDescent="0.25">
      <c r="A50" s="18">
        <v>45333</v>
      </c>
      <c r="B50" s="19">
        <v>12040</v>
      </c>
      <c r="C50" s="19">
        <v>12049</v>
      </c>
      <c r="D50" s="19">
        <v>12304</v>
      </c>
      <c r="E50" s="19">
        <v>12104</v>
      </c>
      <c r="F50" s="19">
        <v>12711</v>
      </c>
      <c r="G50" s="19">
        <v>13326</v>
      </c>
      <c r="H50" s="19">
        <v>14147</v>
      </c>
      <c r="I50" s="19">
        <v>16355</v>
      </c>
      <c r="J50" s="19">
        <v>17808</v>
      </c>
      <c r="K50" s="19">
        <v>18762</v>
      </c>
      <c r="L50" s="19">
        <v>19240</v>
      </c>
      <c r="M50" s="19">
        <v>19294</v>
      </c>
      <c r="N50" s="19">
        <v>18507</v>
      </c>
      <c r="O50" s="19">
        <v>18601</v>
      </c>
      <c r="P50" s="19">
        <v>18224</v>
      </c>
      <c r="Q50" s="19">
        <v>17920</v>
      </c>
      <c r="R50" s="19">
        <v>17436</v>
      </c>
      <c r="S50" s="19">
        <v>16635</v>
      </c>
      <c r="T50" s="19">
        <v>15898</v>
      </c>
      <c r="U50" s="19">
        <v>15429</v>
      </c>
      <c r="V50" s="19">
        <v>14809</v>
      </c>
      <c r="W50" s="19">
        <v>14080</v>
      </c>
      <c r="X50" s="19">
        <v>12926</v>
      </c>
      <c r="Y50" s="19">
        <v>12560</v>
      </c>
      <c r="AA50" s="2">
        <f>IFERROR(INDEX('Holiday Schedule'!$D$3:$D$24,MATCH(A50,'Holiday Schedule'!$C$3:$C$24,0)),0)</f>
        <v>0</v>
      </c>
      <c r="AB50" s="2">
        <f t="shared" si="0"/>
        <v>1</v>
      </c>
      <c r="AC50" s="2">
        <f t="shared" si="1"/>
        <v>0</v>
      </c>
      <c r="AD50" s="5">
        <f t="shared" si="2"/>
        <v>373165</v>
      </c>
      <c r="AE50" s="5">
        <f t="shared" si="3"/>
        <v>373165</v>
      </c>
      <c r="AG50" s="2">
        <f t="shared" si="4"/>
        <v>2</v>
      </c>
      <c r="AH50" s="2">
        <f t="shared" si="5"/>
        <v>2024</v>
      </c>
      <c r="AJ50" s="5">
        <f t="shared" si="6"/>
        <v>19294</v>
      </c>
      <c r="AK50" s="2">
        <f t="shared" si="7"/>
        <v>12</v>
      </c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</row>
    <row r="51" spans="1:51" ht="15.75" x14ac:dyDescent="0.25">
      <c r="A51" s="18">
        <v>45334</v>
      </c>
      <c r="B51" s="19">
        <v>12030</v>
      </c>
      <c r="C51" s="19">
        <v>12125</v>
      </c>
      <c r="D51" s="19">
        <v>12339</v>
      </c>
      <c r="E51" s="19">
        <v>12310</v>
      </c>
      <c r="F51" s="19">
        <v>12877</v>
      </c>
      <c r="G51" s="19">
        <v>13527</v>
      </c>
      <c r="H51" s="19">
        <v>14515</v>
      </c>
      <c r="I51" s="19">
        <v>17215</v>
      </c>
      <c r="J51" s="19">
        <v>18721</v>
      </c>
      <c r="K51" s="19">
        <v>19575</v>
      </c>
      <c r="L51" s="19">
        <v>20110</v>
      </c>
      <c r="M51" s="19">
        <v>19998</v>
      </c>
      <c r="N51" s="19">
        <v>19364</v>
      </c>
      <c r="O51" s="19">
        <v>19592</v>
      </c>
      <c r="P51" s="19">
        <v>19155</v>
      </c>
      <c r="Q51" s="19">
        <v>18938</v>
      </c>
      <c r="R51" s="19">
        <v>18327</v>
      </c>
      <c r="S51" s="19">
        <v>16969</v>
      </c>
      <c r="T51" s="19">
        <v>16218</v>
      </c>
      <c r="U51" s="19">
        <v>15714</v>
      </c>
      <c r="V51" s="19">
        <v>15121</v>
      </c>
      <c r="W51" s="19">
        <v>14206</v>
      </c>
      <c r="X51" s="19">
        <v>13089</v>
      </c>
      <c r="Y51" s="19">
        <v>12617</v>
      </c>
      <c r="AA51" s="2">
        <f>IFERROR(INDEX('Holiday Schedule'!$D$3:$D$24,MATCH(A51,'Holiday Schedule'!$C$3:$C$24,0)),0)</f>
        <v>0</v>
      </c>
      <c r="AB51" s="2">
        <f t="shared" si="0"/>
        <v>2</v>
      </c>
      <c r="AC51" s="2">
        <f t="shared" si="1"/>
        <v>282312</v>
      </c>
      <c r="AD51" s="5">
        <f t="shared" si="2"/>
        <v>102340</v>
      </c>
      <c r="AE51" s="5">
        <f t="shared" si="3"/>
        <v>384652</v>
      </c>
      <c r="AG51" s="2">
        <f t="shared" si="4"/>
        <v>2</v>
      </c>
      <c r="AH51" s="2">
        <f t="shared" si="5"/>
        <v>2024</v>
      </c>
      <c r="AJ51" s="5">
        <f t="shared" si="6"/>
        <v>20110</v>
      </c>
      <c r="AK51" s="2">
        <f t="shared" si="7"/>
        <v>11</v>
      </c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</row>
    <row r="52" spans="1:51" ht="15.75" x14ac:dyDescent="0.25">
      <c r="A52" s="18">
        <v>45335</v>
      </c>
      <c r="B52" s="19">
        <v>12080</v>
      </c>
      <c r="C52" s="19">
        <v>12176</v>
      </c>
      <c r="D52" s="19">
        <v>12390</v>
      </c>
      <c r="E52" s="19">
        <v>12362</v>
      </c>
      <c r="F52" s="19">
        <v>12931</v>
      </c>
      <c r="G52" s="19">
        <v>13584</v>
      </c>
      <c r="H52" s="19">
        <v>14579</v>
      </c>
      <c r="I52" s="19">
        <v>17287</v>
      </c>
      <c r="J52" s="19">
        <v>18800</v>
      </c>
      <c r="K52" s="19">
        <v>19657</v>
      </c>
      <c r="L52" s="19">
        <v>20196</v>
      </c>
      <c r="M52" s="19">
        <v>20082</v>
      </c>
      <c r="N52" s="19">
        <v>19446</v>
      </c>
      <c r="O52" s="19">
        <v>19675</v>
      </c>
      <c r="P52" s="19">
        <v>19236</v>
      </c>
      <c r="Q52" s="19">
        <v>19018</v>
      </c>
      <c r="R52" s="19">
        <v>18405</v>
      </c>
      <c r="S52" s="19">
        <v>17040</v>
      </c>
      <c r="T52" s="19">
        <v>16286</v>
      </c>
      <c r="U52" s="19">
        <v>15780</v>
      </c>
      <c r="V52" s="19">
        <v>15184</v>
      </c>
      <c r="W52" s="19">
        <v>14266</v>
      </c>
      <c r="X52" s="19">
        <v>13144</v>
      </c>
      <c r="Y52" s="19">
        <v>12673</v>
      </c>
      <c r="AA52" s="2">
        <f>IFERROR(INDEX('Holiday Schedule'!$D$3:$D$24,MATCH(A52,'Holiday Schedule'!$C$3:$C$24,0)),0)</f>
        <v>0</v>
      </c>
      <c r="AB52" s="2">
        <f t="shared" si="0"/>
        <v>3</v>
      </c>
      <c r="AC52" s="2">
        <f t="shared" si="1"/>
        <v>283502</v>
      </c>
      <c r="AD52" s="5">
        <f t="shared" si="2"/>
        <v>102775</v>
      </c>
      <c r="AE52" s="5">
        <f t="shared" si="3"/>
        <v>386277</v>
      </c>
      <c r="AG52" s="2">
        <f t="shared" si="4"/>
        <v>2</v>
      </c>
      <c r="AH52" s="2">
        <f t="shared" si="5"/>
        <v>2024</v>
      </c>
      <c r="AJ52" s="5">
        <f t="shared" si="6"/>
        <v>20196</v>
      </c>
      <c r="AK52" s="2">
        <f t="shared" si="7"/>
        <v>11</v>
      </c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</row>
    <row r="53" spans="1:51" ht="15.75" x14ac:dyDescent="0.25">
      <c r="A53" s="18">
        <v>45336</v>
      </c>
      <c r="B53" s="19">
        <v>12208</v>
      </c>
      <c r="C53" s="19">
        <v>12305</v>
      </c>
      <c r="D53" s="19">
        <v>12520</v>
      </c>
      <c r="E53" s="19">
        <v>12493</v>
      </c>
      <c r="F53" s="19">
        <v>13066</v>
      </c>
      <c r="G53" s="19">
        <v>13727</v>
      </c>
      <c r="H53" s="19">
        <v>14730</v>
      </c>
      <c r="I53" s="19">
        <v>17469</v>
      </c>
      <c r="J53" s="19">
        <v>18997</v>
      </c>
      <c r="K53" s="19">
        <v>19864</v>
      </c>
      <c r="L53" s="19">
        <v>20407</v>
      </c>
      <c r="M53" s="19">
        <v>20294</v>
      </c>
      <c r="N53" s="19">
        <v>19651</v>
      </c>
      <c r="O53" s="19">
        <v>19882</v>
      </c>
      <c r="P53" s="19">
        <v>19438</v>
      </c>
      <c r="Q53" s="19">
        <v>19218</v>
      </c>
      <c r="R53" s="19">
        <v>18597</v>
      </c>
      <c r="S53" s="19">
        <v>17220</v>
      </c>
      <c r="T53" s="19">
        <v>16458</v>
      </c>
      <c r="U53" s="19">
        <v>15946</v>
      </c>
      <c r="V53" s="19">
        <v>15346</v>
      </c>
      <c r="W53" s="19">
        <v>14416</v>
      </c>
      <c r="X53" s="19">
        <v>13283</v>
      </c>
      <c r="Y53" s="19">
        <v>12806</v>
      </c>
      <c r="AA53" s="2">
        <f>IFERROR(INDEX('Holiday Schedule'!$D$3:$D$24,MATCH(A53,'Holiday Schedule'!$C$3:$C$24,0)),0)</f>
        <v>0</v>
      </c>
      <c r="AB53" s="2">
        <f t="shared" si="0"/>
        <v>4</v>
      </c>
      <c r="AC53" s="2">
        <f t="shared" si="1"/>
        <v>286486</v>
      </c>
      <c r="AD53" s="5">
        <f t="shared" si="2"/>
        <v>103855</v>
      </c>
      <c r="AE53" s="5">
        <f t="shared" si="3"/>
        <v>390341</v>
      </c>
      <c r="AG53" s="2">
        <f t="shared" si="4"/>
        <v>2</v>
      </c>
      <c r="AH53" s="2">
        <f t="shared" si="5"/>
        <v>2024</v>
      </c>
      <c r="AJ53" s="5">
        <f t="shared" si="6"/>
        <v>20407</v>
      </c>
      <c r="AK53" s="2">
        <f t="shared" si="7"/>
        <v>11</v>
      </c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</row>
    <row r="54" spans="1:51" ht="15.75" x14ac:dyDescent="0.25">
      <c r="A54" s="18">
        <v>45337</v>
      </c>
      <c r="B54" s="19">
        <v>12247</v>
      </c>
      <c r="C54" s="19">
        <v>12345</v>
      </c>
      <c r="D54" s="19">
        <v>12562</v>
      </c>
      <c r="E54" s="19">
        <v>12533</v>
      </c>
      <c r="F54" s="19">
        <v>13110</v>
      </c>
      <c r="G54" s="19">
        <v>13772</v>
      </c>
      <c r="H54" s="19">
        <v>14772</v>
      </c>
      <c r="I54" s="19">
        <v>17525</v>
      </c>
      <c r="J54" s="19">
        <v>19058</v>
      </c>
      <c r="K54" s="19">
        <v>19928</v>
      </c>
      <c r="L54" s="19">
        <v>20473</v>
      </c>
      <c r="M54" s="19">
        <v>20359</v>
      </c>
      <c r="N54" s="19">
        <v>19714</v>
      </c>
      <c r="O54" s="19">
        <v>19946</v>
      </c>
      <c r="P54" s="19">
        <v>19501</v>
      </c>
      <c r="Q54" s="19">
        <v>19278</v>
      </c>
      <c r="R54" s="19">
        <v>18656</v>
      </c>
      <c r="S54" s="19">
        <v>17271</v>
      </c>
      <c r="T54" s="19">
        <v>16510</v>
      </c>
      <c r="U54" s="19">
        <v>15996</v>
      </c>
      <c r="V54" s="19">
        <v>15393</v>
      </c>
      <c r="W54" s="19">
        <v>14460</v>
      </c>
      <c r="X54" s="19">
        <v>13324</v>
      </c>
      <c r="Y54" s="19">
        <v>12846</v>
      </c>
      <c r="AA54" s="2">
        <f>IFERROR(INDEX('Holiday Schedule'!$D$3:$D$24,MATCH(A54,'Holiday Schedule'!$C$3:$C$24,0)),0)</f>
        <v>0</v>
      </c>
      <c r="AB54" s="2">
        <f t="shared" si="0"/>
        <v>5</v>
      </c>
      <c r="AC54" s="2">
        <f t="shared" si="1"/>
        <v>287392</v>
      </c>
      <c r="AD54" s="5">
        <f t="shared" si="2"/>
        <v>104187</v>
      </c>
      <c r="AE54" s="5">
        <f t="shared" si="3"/>
        <v>391579</v>
      </c>
      <c r="AG54" s="2">
        <f t="shared" si="4"/>
        <v>2</v>
      </c>
      <c r="AH54" s="2">
        <f t="shared" si="5"/>
        <v>2024</v>
      </c>
      <c r="AJ54" s="5">
        <f t="shared" si="6"/>
        <v>20473</v>
      </c>
      <c r="AK54" s="2">
        <f t="shared" si="7"/>
        <v>11</v>
      </c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</row>
    <row r="55" spans="1:51" ht="15.75" x14ac:dyDescent="0.25">
      <c r="A55" s="18">
        <v>45338</v>
      </c>
      <c r="B55" s="19">
        <v>12286</v>
      </c>
      <c r="C55" s="19">
        <v>12385</v>
      </c>
      <c r="D55" s="19">
        <v>12602</v>
      </c>
      <c r="E55" s="19">
        <v>12573</v>
      </c>
      <c r="F55" s="19">
        <v>13149</v>
      </c>
      <c r="G55" s="19">
        <v>13812</v>
      </c>
      <c r="H55" s="19">
        <v>14828</v>
      </c>
      <c r="I55" s="19">
        <v>17544</v>
      </c>
      <c r="J55" s="19">
        <v>19075</v>
      </c>
      <c r="K55" s="19">
        <v>19944</v>
      </c>
      <c r="L55" s="19">
        <v>20489</v>
      </c>
      <c r="M55" s="19">
        <v>20375</v>
      </c>
      <c r="N55" s="19">
        <v>19729</v>
      </c>
      <c r="O55" s="19">
        <v>19962</v>
      </c>
      <c r="P55" s="19">
        <v>19516</v>
      </c>
      <c r="Q55" s="19">
        <v>19295</v>
      </c>
      <c r="R55" s="19">
        <v>18673</v>
      </c>
      <c r="S55" s="19">
        <v>17316</v>
      </c>
      <c r="T55" s="19">
        <v>16553</v>
      </c>
      <c r="U55" s="19">
        <v>16042</v>
      </c>
      <c r="V55" s="19">
        <v>15438</v>
      </c>
      <c r="W55" s="19">
        <v>14503</v>
      </c>
      <c r="X55" s="19">
        <v>13368</v>
      </c>
      <c r="Y55" s="19">
        <v>12888</v>
      </c>
      <c r="AA55" s="2">
        <f>IFERROR(INDEX('Holiday Schedule'!$D$3:$D$24,MATCH(A55,'Holiday Schedule'!$C$3:$C$24,0)),0)</f>
        <v>0</v>
      </c>
      <c r="AB55" s="2">
        <f t="shared" si="0"/>
        <v>6</v>
      </c>
      <c r="AC55" s="2">
        <f t="shared" si="1"/>
        <v>287822</v>
      </c>
      <c r="AD55" s="5">
        <f t="shared" si="2"/>
        <v>104523</v>
      </c>
      <c r="AE55" s="5">
        <f t="shared" si="3"/>
        <v>392345</v>
      </c>
      <c r="AG55" s="2">
        <f t="shared" si="4"/>
        <v>2</v>
      </c>
      <c r="AH55" s="2">
        <f t="shared" si="5"/>
        <v>2024</v>
      </c>
      <c r="AJ55" s="5">
        <f t="shared" si="6"/>
        <v>20489</v>
      </c>
      <c r="AK55" s="2">
        <f t="shared" si="7"/>
        <v>11</v>
      </c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</row>
    <row r="56" spans="1:51" ht="15.75" x14ac:dyDescent="0.25">
      <c r="A56" s="18">
        <v>45339</v>
      </c>
      <c r="B56" s="19">
        <v>12296</v>
      </c>
      <c r="C56" s="19">
        <v>12306</v>
      </c>
      <c r="D56" s="19">
        <v>12565</v>
      </c>
      <c r="E56" s="19">
        <v>12362</v>
      </c>
      <c r="F56" s="19">
        <v>12981</v>
      </c>
      <c r="G56" s="19">
        <v>13606</v>
      </c>
      <c r="H56" s="19">
        <v>14429</v>
      </c>
      <c r="I56" s="19">
        <v>16660</v>
      </c>
      <c r="J56" s="19">
        <v>18140</v>
      </c>
      <c r="K56" s="19">
        <v>19111</v>
      </c>
      <c r="L56" s="19">
        <v>19599</v>
      </c>
      <c r="M56" s="19">
        <v>19653</v>
      </c>
      <c r="N56" s="19">
        <v>18852</v>
      </c>
      <c r="O56" s="19">
        <v>18952</v>
      </c>
      <c r="P56" s="19">
        <v>18566</v>
      </c>
      <c r="Q56" s="19">
        <v>18254</v>
      </c>
      <c r="R56" s="19">
        <v>17761</v>
      </c>
      <c r="S56" s="19">
        <v>16977</v>
      </c>
      <c r="T56" s="19">
        <v>16225</v>
      </c>
      <c r="U56" s="19">
        <v>15748</v>
      </c>
      <c r="V56" s="19">
        <v>15117</v>
      </c>
      <c r="W56" s="19">
        <v>14373</v>
      </c>
      <c r="X56" s="19">
        <v>13199</v>
      </c>
      <c r="Y56" s="19">
        <v>12827</v>
      </c>
      <c r="AA56" s="2">
        <f>IFERROR(INDEX('Holiday Schedule'!$D$3:$D$24,MATCH(A56,'Holiday Schedule'!$C$3:$C$24,0)),0)</f>
        <v>0</v>
      </c>
      <c r="AB56" s="2">
        <f t="shared" si="0"/>
        <v>7</v>
      </c>
      <c r="AC56" s="2">
        <f t="shared" si="1"/>
        <v>0</v>
      </c>
      <c r="AD56" s="5">
        <f t="shared" si="2"/>
        <v>380559</v>
      </c>
      <c r="AE56" s="5">
        <f t="shared" si="3"/>
        <v>380559</v>
      </c>
      <c r="AG56" s="2">
        <f t="shared" si="4"/>
        <v>2</v>
      </c>
      <c r="AH56" s="2">
        <f t="shared" si="5"/>
        <v>2024</v>
      </c>
      <c r="AJ56" s="5">
        <f t="shared" si="6"/>
        <v>19653</v>
      </c>
      <c r="AK56" s="2">
        <f t="shared" si="7"/>
        <v>12</v>
      </c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</row>
    <row r="57" spans="1:51" ht="15.75" x14ac:dyDescent="0.25">
      <c r="A57" s="18">
        <v>45340</v>
      </c>
      <c r="B57" s="19">
        <v>12294</v>
      </c>
      <c r="C57" s="19">
        <v>12305</v>
      </c>
      <c r="D57" s="19">
        <v>12563</v>
      </c>
      <c r="E57" s="19">
        <v>12360</v>
      </c>
      <c r="F57" s="19">
        <v>12979</v>
      </c>
      <c r="G57" s="19">
        <v>13602</v>
      </c>
      <c r="H57" s="19">
        <v>14416</v>
      </c>
      <c r="I57" s="19">
        <v>16658</v>
      </c>
      <c r="J57" s="19">
        <v>18137</v>
      </c>
      <c r="K57" s="19">
        <v>19110</v>
      </c>
      <c r="L57" s="19">
        <v>19596</v>
      </c>
      <c r="M57" s="19">
        <v>19651</v>
      </c>
      <c r="N57" s="19">
        <v>18850</v>
      </c>
      <c r="O57" s="19">
        <v>18945</v>
      </c>
      <c r="P57" s="19">
        <v>18561</v>
      </c>
      <c r="Q57" s="19">
        <v>18251</v>
      </c>
      <c r="R57" s="19">
        <v>17755</v>
      </c>
      <c r="S57" s="19">
        <v>16968</v>
      </c>
      <c r="T57" s="19">
        <v>16221</v>
      </c>
      <c r="U57" s="19">
        <v>15745</v>
      </c>
      <c r="V57" s="19">
        <v>15114</v>
      </c>
      <c r="W57" s="19">
        <v>14372</v>
      </c>
      <c r="X57" s="19">
        <v>13196</v>
      </c>
      <c r="Y57" s="19">
        <v>12825</v>
      </c>
      <c r="AA57" s="2">
        <f>IFERROR(INDEX('Holiday Schedule'!$D$3:$D$24,MATCH(A57,'Holiday Schedule'!$C$3:$C$24,0)),0)</f>
        <v>0</v>
      </c>
      <c r="AB57" s="2">
        <f t="shared" si="0"/>
        <v>1</v>
      </c>
      <c r="AC57" s="2">
        <f t="shared" si="1"/>
        <v>0</v>
      </c>
      <c r="AD57" s="5">
        <f t="shared" si="2"/>
        <v>380474</v>
      </c>
      <c r="AE57" s="5">
        <f t="shared" si="3"/>
        <v>380474</v>
      </c>
      <c r="AG57" s="2">
        <f t="shared" si="4"/>
        <v>2</v>
      </c>
      <c r="AH57" s="2">
        <f t="shared" si="5"/>
        <v>2024</v>
      </c>
      <c r="AJ57" s="5">
        <f t="shared" si="6"/>
        <v>19651</v>
      </c>
      <c r="AK57" s="2">
        <f t="shared" si="7"/>
        <v>12</v>
      </c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</row>
    <row r="58" spans="1:51" ht="15.75" x14ac:dyDescent="0.25">
      <c r="A58" s="18">
        <v>45341</v>
      </c>
      <c r="B58" s="19">
        <v>12292</v>
      </c>
      <c r="C58" s="19">
        <v>12302</v>
      </c>
      <c r="D58" s="19">
        <v>12561</v>
      </c>
      <c r="E58" s="19">
        <v>12357</v>
      </c>
      <c r="F58" s="19">
        <v>12975</v>
      </c>
      <c r="G58" s="19">
        <v>13599</v>
      </c>
      <c r="H58" s="19">
        <v>14406</v>
      </c>
      <c r="I58" s="19">
        <v>16655</v>
      </c>
      <c r="J58" s="19">
        <v>18134</v>
      </c>
      <c r="K58" s="19">
        <v>19105</v>
      </c>
      <c r="L58" s="19">
        <v>19592</v>
      </c>
      <c r="M58" s="19">
        <v>19647</v>
      </c>
      <c r="N58" s="19">
        <v>18846</v>
      </c>
      <c r="O58" s="19">
        <v>18941</v>
      </c>
      <c r="P58" s="19">
        <v>18558</v>
      </c>
      <c r="Q58" s="19">
        <v>18248</v>
      </c>
      <c r="R58" s="19">
        <v>17753</v>
      </c>
      <c r="S58" s="19">
        <v>16952</v>
      </c>
      <c r="T58" s="19">
        <v>16220</v>
      </c>
      <c r="U58" s="19">
        <v>15743</v>
      </c>
      <c r="V58" s="19">
        <v>15112</v>
      </c>
      <c r="W58" s="19">
        <v>14369</v>
      </c>
      <c r="X58" s="19">
        <v>13194</v>
      </c>
      <c r="Y58" s="19">
        <v>12822</v>
      </c>
      <c r="AA58" s="2">
        <f>IFERROR(INDEX('Holiday Schedule'!$D$3:$D$24,MATCH(A58,'Holiday Schedule'!$C$3:$C$24,0)),0)</f>
        <v>1</v>
      </c>
      <c r="AB58" s="2">
        <f t="shared" si="0"/>
        <v>2</v>
      </c>
      <c r="AC58" s="2">
        <f t="shared" si="1"/>
        <v>0</v>
      </c>
      <c r="AD58" s="5">
        <f t="shared" si="2"/>
        <v>380383</v>
      </c>
      <c r="AE58" s="5">
        <f t="shared" si="3"/>
        <v>380383</v>
      </c>
      <c r="AG58" s="2">
        <f t="shared" si="4"/>
        <v>2</v>
      </c>
      <c r="AH58" s="2">
        <f t="shared" si="5"/>
        <v>2024</v>
      </c>
      <c r="AJ58" s="5">
        <f t="shared" si="6"/>
        <v>19647</v>
      </c>
      <c r="AK58" s="2">
        <f t="shared" si="7"/>
        <v>12</v>
      </c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</row>
    <row r="59" spans="1:51" ht="15.75" x14ac:dyDescent="0.25">
      <c r="A59" s="18">
        <v>45342</v>
      </c>
      <c r="B59" s="19">
        <v>12368</v>
      </c>
      <c r="C59" s="19">
        <v>12466</v>
      </c>
      <c r="D59" s="19">
        <v>12683</v>
      </c>
      <c r="E59" s="19">
        <v>12655</v>
      </c>
      <c r="F59" s="19">
        <v>13235</v>
      </c>
      <c r="G59" s="19">
        <v>13901</v>
      </c>
      <c r="H59" s="19">
        <v>14883</v>
      </c>
      <c r="I59" s="19">
        <v>17654</v>
      </c>
      <c r="J59" s="19">
        <v>19198</v>
      </c>
      <c r="K59" s="19">
        <v>20073</v>
      </c>
      <c r="L59" s="19">
        <v>20621</v>
      </c>
      <c r="M59" s="19">
        <v>20506</v>
      </c>
      <c r="N59" s="19">
        <v>19857</v>
      </c>
      <c r="O59" s="19">
        <v>20090</v>
      </c>
      <c r="P59" s="19">
        <v>19642</v>
      </c>
      <c r="Q59" s="19">
        <v>19419</v>
      </c>
      <c r="R59" s="19">
        <v>18791</v>
      </c>
      <c r="S59" s="19">
        <v>17414</v>
      </c>
      <c r="T59" s="19">
        <v>16657</v>
      </c>
      <c r="U59" s="19">
        <v>16144</v>
      </c>
      <c r="V59" s="19">
        <v>15537</v>
      </c>
      <c r="W59" s="19">
        <v>14597</v>
      </c>
      <c r="X59" s="19">
        <v>13454</v>
      </c>
      <c r="Y59" s="19">
        <v>12969</v>
      </c>
      <c r="AA59" s="2">
        <f>IFERROR(INDEX('Holiday Schedule'!$D$3:$D$24,MATCH(A59,'Holiday Schedule'!$C$3:$C$24,0)),0)</f>
        <v>0</v>
      </c>
      <c r="AB59" s="2">
        <f t="shared" si="0"/>
        <v>3</v>
      </c>
      <c r="AC59" s="2">
        <f t="shared" si="1"/>
        <v>289654</v>
      </c>
      <c r="AD59" s="5">
        <f t="shared" si="2"/>
        <v>105160</v>
      </c>
      <c r="AE59" s="5">
        <f t="shared" si="3"/>
        <v>394814</v>
      </c>
      <c r="AG59" s="2">
        <f t="shared" si="4"/>
        <v>2</v>
      </c>
      <c r="AH59" s="2">
        <f t="shared" si="5"/>
        <v>2024</v>
      </c>
      <c r="AJ59" s="5">
        <f t="shared" si="6"/>
        <v>20621</v>
      </c>
      <c r="AK59" s="2">
        <f t="shared" si="7"/>
        <v>11</v>
      </c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</row>
    <row r="60" spans="1:51" ht="15.75" x14ac:dyDescent="0.25">
      <c r="A60" s="18">
        <v>45343</v>
      </c>
      <c r="B60" s="19">
        <v>12368</v>
      </c>
      <c r="C60" s="19">
        <v>12466</v>
      </c>
      <c r="D60" s="19">
        <v>12685</v>
      </c>
      <c r="E60" s="19">
        <v>12655</v>
      </c>
      <c r="F60" s="19">
        <v>13235</v>
      </c>
      <c r="G60" s="19">
        <v>13901</v>
      </c>
      <c r="H60" s="19">
        <v>14885</v>
      </c>
      <c r="I60" s="19">
        <v>17652</v>
      </c>
      <c r="J60" s="19">
        <v>19196</v>
      </c>
      <c r="K60" s="19">
        <v>20073</v>
      </c>
      <c r="L60" s="19">
        <v>20622</v>
      </c>
      <c r="M60" s="19">
        <v>20506</v>
      </c>
      <c r="N60" s="19">
        <v>19856</v>
      </c>
      <c r="O60" s="19">
        <v>20090</v>
      </c>
      <c r="P60" s="19">
        <v>19641</v>
      </c>
      <c r="Q60" s="19">
        <v>19418</v>
      </c>
      <c r="R60" s="19">
        <v>18789</v>
      </c>
      <c r="S60" s="19">
        <v>17415</v>
      </c>
      <c r="T60" s="19">
        <v>16659</v>
      </c>
      <c r="U60" s="19">
        <v>16143</v>
      </c>
      <c r="V60" s="19">
        <v>15534</v>
      </c>
      <c r="W60" s="19">
        <v>14596</v>
      </c>
      <c r="X60" s="19">
        <v>13452</v>
      </c>
      <c r="Y60" s="19">
        <v>12969</v>
      </c>
      <c r="AA60" s="2">
        <f>IFERROR(INDEX('Holiday Schedule'!$D$3:$D$24,MATCH(A60,'Holiday Schedule'!$C$3:$C$24,0)),0)</f>
        <v>0</v>
      </c>
      <c r="AB60" s="2">
        <f t="shared" si="0"/>
        <v>4</v>
      </c>
      <c r="AC60" s="2">
        <f t="shared" si="1"/>
        <v>289642</v>
      </c>
      <c r="AD60" s="5">
        <f t="shared" si="2"/>
        <v>105164</v>
      </c>
      <c r="AE60" s="5">
        <f t="shared" si="3"/>
        <v>394806</v>
      </c>
      <c r="AG60" s="2">
        <f t="shared" si="4"/>
        <v>2</v>
      </c>
      <c r="AH60" s="2">
        <f t="shared" si="5"/>
        <v>2024</v>
      </c>
      <c r="AJ60" s="5">
        <f t="shared" si="6"/>
        <v>20622</v>
      </c>
      <c r="AK60" s="2">
        <f t="shared" si="7"/>
        <v>11</v>
      </c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</row>
    <row r="61" spans="1:51" ht="15.75" x14ac:dyDescent="0.25">
      <c r="A61" s="18">
        <v>45344</v>
      </c>
      <c r="B61" s="19">
        <v>12485</v>
      </c>
      <c r="C61" s="19">
        <v>12585</v>
      </c>
      <c r="D61" s="19">
        <v>12805</v>
      </c>
      <c r="E61" s="19">
        <v>12776</v>
      </c>
      <c r="F61" s="19">
        <v>13362</v>
      </c>
      <c r="G61" s="19">
        <v>14035</v>
      </c>
      <c r="H61" s="19">
        <v>15043</v>
      </c>
      <c r="I61" s="19">
        <v>17825</v>
      </c>
      <c r="J61" s="19">
        <v>19384</v>
      </c>
      <c r="K61" s="19">
        <v>20268</v>
      </c>
      <c r="L61" s="19">
        <v>20822</v>
      </c>
      <c r="M61" s="19">
        <v>20706</v>
      </c>
      <c r="N61" s="19">
        <v>20051</v>
      </c>
      <c r="O61" s="19">
        <v>20286</v>
      </c>
      <c r="P61" s="19">
        <v>19833</v>
      </c>
      <c r="Q61" s="19">
        <v>19608</v>
      </c>
      <c r="R61" s="19">
        <v>18974</v>
      </c>
      <c r="S61" s="19">
        <v>17590</v>
      </c>
      <c r="T61" s="19">
        <v>16821</v>
      </c>
      <c r="U61" s="19">
        <v>16299</v>
      </c>
      <c r="V61" s="19">
        <v>15686</v>
      </c>
      <c r="W61" s="19">
        <v>14738</v>
      </c>
      <c r="X61" s="19">
        <v>13583</v>
      </c>
      <c r="Y61" s="19">
        <v>13094</v>
      </c>
      <c r="AA61" s="2">
        <f>IFERROR(INDEX('Holiday Schedule'!$D$3:$D$24,MATCH(A61,'Holiday Schedule'!$C$3:$C$24,0)),0)</f>
        <v>0</v>
      </c>
      <c r="AB61" s="2">
        <f t="shared" si="0"/>
        <v>5</v>
      </c>
      <c r="AC61" s="2">
        <f t="shared" si="1"/>
        <v>292474</v>
      </c>
      <c r="AD61" s="5">
        <f t="shared" si="2"/>
        <v>106185</v>
      </c>
      <c r="AE61" s="5">
        <f t="shared" si="3"/>
        <v>398659</v>
      </c>
      <c r="AG61" s="2">
        <f t="shared" si="4"/>
        <v>2</v>
      </c>
      <c r="AH61" s="2">
        <f t="shared" si="5"/>
        <v>2024</v>
      </c>
      <c r="AJ61" s="5">
        <f t="shared" si="6"/>
        <v>20822</v>
      </c>
      <c r="AK61" s="2">
        <f t="shared" si="7"/>
        <v>11</v>
      </c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</row>
    <row r="62" spans="1:51" ht="15.75" x14ac:dyDescent="0.25">
      <c r="A62" s="18">
        <v>45345</v>
      </c>
      <c r="B62" s="19">
        <v>12483</v>
      </c>
      <c r="C62" s="19">
        <v>12583</v>
      </c>
      <c r="D62" s="19">
        <v>12803</v>
      </c>
      <c r="E62" s="19">
        <v>12774</v>
      </c>
      <c r="F62" s="19">
        <v>13360</v>
      </c>
      <c r="G62" s="19">
        <v>14034</v>
      </c>
      <c r="H62" s="19">
        <v>15064</v>
      </c>
      <c r="I62" s="19">
        <v>17827</v>
      </c>
      <c r="J62" s="19">
        <v>19381</v>
      </c>
      <c r="K62" s="19">
        <v>20267</v>
      </c>
      <c r="L62" s="19">
        <v>20820</v>
      </c>
      <c r="M62" s="19">
        <v>20704</v>
      </c>
      <c r="N62" s="19">
        <v>20048</v>
      </c>
      <c r="O62" s="19">
        <v>20284</v>
      </c>
      <c r="P62" s="19">
        <v>19831</v>
      </c>
      <c r="Q62" s="19">
        <v>19606</v>
      </c>
      <c r="R62" s="19">
        <v>18973</v>
      </c>
      <c r="S62" s="19">
        <v>17593</v>
      </c>
      <c r="T62" s="19">
        <v>16820</v>
      </c>
      <c r="U62" s="19">
        <v>16299</v>
      </c>
      <c r="V62" s="19">
        <v>15684</v>
      </c>
      <c r="W62" s="19">
        <v>14736</v>
      </c>
      <c r="X62" s="19">
        <v>13581</v>
      </c>
      <c r="Y62" s="19">
        <v>13093</v>
      </c>
      <c r="AA62" s="2">
        <f>IFERROR(INDEX('Holiday Schedule'!$D$3:$D$24,MATCH(A62,'Holiday Schedule'!$C$3:$C$24,0)),0)</f>
        <v>0</v>
      </c>
      <c r="AB62" s="2">
        <f t="shared" si="0"/>
        <v>6</v>
      </c>
      <c r="AC62" s="2">
        <f t="shared" si="1"/>
        <v>292454</v>
      </c>
      <c r="AD62" s="5">
        <f t="shared" si="2"/>
        <v>106194</v>
      </c>
      <c r="AE62" s="5">
        <f t="shared" si="3"/>
        <v>398648</v>
      </c>
      <c r="AG62" s="2">
        <f t="shared" si="4"/>
        <v>2</v>
      </c>
      <c r="AH62" s="2">
        <f t="shared" si="5"/>
        <v>2024</v>
      </c>
      <c r="AJ62" s="5">
        <f t="shared" si="6"/>
        <v>20820</v>
      </c>
      <c r="AK62" s="2">
        <f t="shared" si="7"/>
        <v>11</v>
      </c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</row>
    <row r="63" spans="1:51" ht="15.75" x14ac:dyDescent="0.25">
      <c r="A63" s="18">
        <v>45346</v>
      </c>
      <c r="B63" s="19">
        <v>12490</v>
      </c>
      <c r="C63" s="19">
        <v>12501</v>
      </c>
      <c r="D63" s="19">
        <v>12762</v>
      </c>
      <c r="E63" s="19">
        <v>12557</v>
      </c>
      <c r="F63" s="19">
        <v>13183</v>
      </c>
      <c r="G63" s="19">
        <v>13820</v>
      </c>
      <c r="H63" s="19">
        <v>14641</v>
      </c>
      <c r="I63" s="19">
        <v>16927</v>
      </c>
      <c r="J63" s="19">
        <v>18430</v>
      </c>
      <c r="K63" s="19">
        <v>19416</v>
      </c>
      <c r="L63" s="19">
        <v>19911</v>
      </c>
      <c r="M63" s="19">
        <v>19968</v>
      </c>
      <c r="N63" s="19">
        <v>19154</v>
      </c>
      <c r="O63" s="19">
        <v>19250</v>
      </c>
      <c r="P63" s="19">
        <v>18860</v>
      </c>
      <c r="Q63" s="19">
        <v>18546</v>
      </c>
      <c r="R63" s="19">
        <v>18043</v>
      </c>
      <c r="S63" s="19">
        <v>17216</v>
      </c>
      <c r="T63" s="19">
        <v>16484</v>
      </c>
      <c r="U63" s="19">
        <v>15999</v>
      </c>
      <c r="V63" s="19">
        <v>15357</v>
      </c>
      <c r="W63" s="19">
        <v>14603</v>
      </c>
      <c r="X63" s="19">
        <v>13409</v>
      </c>
      <c r="Y63" s="19">
        <v>13032</v>
      </c>
      <c r="AA63" s="2">
        <f>IFERROR(INDEX('Holiday Schedule'!$D$3:$D$24,MATCH(A63,'Holiday Schedule'!$C$3:$C$24,0)),0)</f>
        <v>0</v>
      </c>
      <c r="AB63" s="2">
        <f t="shared" si="0"/>
        <v>7</v>
      </c>
      <c r="AC63" s="2">
        <f t="shared" si="1"/>
        <v>0</v>
      </c>
      <c r="AD63" s="5">
        <f t="shared" si="2"/>
        <v>386559</v>
      </c>
      <c r="AE63" s="5">
        <f t="shared" si="3"/>
        <v>386559</v>
      </c>
      <c r="AG63" s="2">
        <f t="shared" si="4"/>
        <v>2</v>
      </c>
      <c r="AH63" s="2">
        <f t="shared" si="5"/>
        <v>2024</v>
      </c>
      <c r="AJ63" s="5">
        <f t="shared" si="6"/>
        <v>19968</v>
      </c>
      <c r="AK63" s="2">
        <f t="shared" si="7"/>
        <v>12</v>
      </c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</row>
    <row r="64" spans="1:51" ht="15.75" x14ac:dyDescent="0.25">
      <c r="A64" s="18">
        <v>45347</v>
      </c>
      <c r="B64" s="19">
        <v>12488</v>
      </c>
      <c r="C64" s="19">
        <v>12499</v>
      </c>
      <c r="D64" s="19">
        <v>12761</v>
      </c>
      <c r="E64" s="19">
        <v>12556</v>
      </c>
      <c r="F64" s="19">
        <v>13183</v>
      </c>
      <c r="G64" s="19">
        <v>13818</v>
      </c>
      <c r="H64" s="19">
        <v>14624</v>
      </c>
      <c r="I64" s="19">
        <v>16922</v>
      </c>
      <c r="J64" s="19">
        <v>18425</v>
      </c>
      <c r="K64" s="19">
        <v>19412</v>
      </c>
      <c r="L64" s="19">
        <v>19907</v>
      </c>
      <c r="M64" s="19">
        <v>19962</v>
      </c>
      <c r="N64" s="19">
        <v>19149</v>
      </c>
      <c r="O64" s="19">
        <v>19245</v>
      </c>
      <c r="P64" s="19">
        <v>18856</v>
      </c>
      <c r="Q64" s="19">
        <v>18540</v>
      </c>
      <c r="R64" s="19">
        <v>18038</v>
      </c>
      <c r="S64" s="19">
        <v>17217</v>
      </c>
      <c r="T64" s="19">
        <v>16478</v>
      </c>
      <c r="U64" s="19">
        <v>15994</v>
      </c>
      <c r="V64" s="19">
        <v>15353</v>
      </c>
      <c r="W64" s="19">
        <v>14598</v>
      </c>
      <c r="X64" s="19">
        <v>13406</v>
      </c>
      <c r="Y64" s="19">
        <v>13027</v>
      </c>
      <c r="AA64" s="2">
        <f>IFERROR(INDEX('Holiday Schedule'!$D$3:$D$24,MATCH(A64,'Holiday Schedule'!$C$3:$C$24,0)),0)</f>
        <v>0</v>
      </c>
      <c r="AB64" s="2">
        <f t="shared" si="0"/>
        <v>1</v>
      </c>
      <c r="AC64" s="2">
        <f t="shared" si="1"/>
        <v>0</v>
      </c>
      <c r="AD64" s="5">
        <f t="shared" si="2"/>
        <v>386458</v>
      </c>
      <c r="AE64" s="5">
        <f t="shared" si="3"/>
        <v>386458</v>
      </c>
      <c r="AG64" s="2">
        <f t="shared" si="4"/>
        <v>2</v>
      </c>
      <c r="AH64" s="2">
        <f t="shared" si="5"/>
        <v>2024</v>
      </c>
      <c r="AJ64" s="5">
        <f t="shared" si="6"/>
        <v>19962</v>
      </c>
      <c r="AK64" s="2">
        <f t="shared" si="7"/>
        <v>12</v>
      </c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</row>
    <row r="65" spans="1:51" ht="15.75" x14ac:dyDescent="0.25">
      <c r="A65" s="18">
        <v>45348</v>
      </c>
      <c r="B65" s="19">
        <v>12550</v>
      </c>
      <c r="C65" s="19">
        <v>12649</v>
      </c>
      <c r="D65" s="19">
        <v>12870</v>
      </c>
      <c r="E65" s="19">
        <v>12840</v>
      </c>
      <c r="F65" s="19">
        <v>13431</v>
      </c>
      <c r="G65" s="19">
        <v>14105</v>
      </c>
      <c r="H65" s="19">
        <v>15108</v>
      </c>
      <c r="I65" s="19">
        <v>17915</v>
      </c>
      <c r="J65" s="19">
        <v>19482</v>
      </c>
      <c r="K65" s="19">
        <v>20371</v>
      </c>
      <c r="L65" s="19">
        <v>20927</v>
      </c>
      <c r="M65" s="19">
        <v>20810</v>
      </c>
      <c r="N65" s="19">
        <v>20152</v>
      </c>
      <c r="O65" s="19">
        <v>20388</v>
      </c>
      <c r="P65" s="19">
        <v>19934</v>
      </c>
      <c r="Q65" s="19">
        <v>19707</v>
      </c>
      <c r="R65" s="19">
        <v>19070</v>
      </c>
      <c r="S65" s="19">
        <v>17673</v>
      </c>
      <c r="T65" s="19">
        <v>16907</v>
      </c>
      <c r="U65" s="19">
        <v>16381</v>
      </c>
      <c r="V65" s="19">
        <v>15765</v>
      </c>
      <c r="W65" s="19">
        <v>14811</v>
      </c>
      <c r="X65" s="19">
        <v>13651</v>
      </c>
      <c r="Y65" s="19">
        <v>13160</v>
      </c>
      <c r="AA65" s="2">
        <f>IFERROR(INDEX('Holiday Schedule'!$D$3:$D$24,MATCH(A65,'Holiday Schedule'!$C$3:$C$24,0)),0)</f>
        <v>0</v>
      </c>
      <c r="AB65" s="2">
        <f t="shared" si="0"/>
        <v>2</v>
      </c>
      <c r="AC65" s="2">
        <f t="shared" si="1"/>
        <v>293944</v>
      </c>
      <c r="AD65" s="5">
        <f t="shared" si="2"/>
        <v>106713</v>
      </c>
      <c r="AE65" s="5">
        <f t="shared" si="3"/>
        <v>400657</v>
      </c>
      <c r="AG65" s="2">
        <f t="shared" si="4"/>
        <v>2</v>
      </c>
      <c r="AH65" s="2">
        <f t="shared" si="5"/>
        <v>2024</v>
      </c>
      <c r="AJ65" s="5">
        <f t="shared" si="6"/>
        <v>20927</v>
      </c>
      <c r="AK65" s="2">
        <f t="shared" si="7"/>
        <v>11</v>
      </c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</row>
    <row r="66" spans="1:51" ht="15.75" x14ac:dyDescent="0.25">
      <c r="A66" s="18">
        <v>45349</v>
      </c>
      <c r="B66" s="19">
        <v>12549</v>
      </c>
      <c r="C66" s="19">
        <v>12647</v>
      </c>
      <c r="D66" s="19">
        <v>12868</v>
      </c>
      <c r="E66" s="19">
        <v>12839</v>
      </c>
      <c r="F66" s="19">
        <v>13429</v>
      </c>
      <c r="G66" s="19">
        <v>14104</v>
      </c>
      <c r="H66" s="19">
        <v>15086</v>
      </c>
      <c r="I66" s="19">
        <v>17914</v>
      </c>
      <c r="J66" s="19">
        <v>19481</v>
      </c>
      <c r="K66" s="19">
        <v>20370</v>
      </c>
      <c r="L66" s="19">
        <v>20926</v>
      </c>
      <c r="M66" s="19">
        <v>20810</v>
      </c>
      <c r="N66" s="19">
        <v>20150</v>
      </c>
      <c r="O66" s="19">
        <v>20387</v>
      </c>
      <c r="P66" s="19">
        <v>19932</v>
      </c>
      <c r="Q66" s="19">
        <v>19706</v>
      </c>
      <c r="R66" s="19">
        <v>19068</v>
      </c>
      <c r="S66" s="19">
        <v>17669</v>
      </c>
      <c r="T66" s="19">
        <v>16904</v>
      </c>
      <c r="U66" s="19">
        <v>16380</v>
      </c>
      <c r="V66" s="19">
        <v>15762</v>
      </c>
      <c r="W66" s="19">
        <v>14810</v>
      </c>
      <c r="X66" s="19">
        <v>13648</v>
      </c>
      <c r="Y66" s="19">
        <v>13158</v>
      </c>
      <c r="AA66" s="2">
        <f>IFERROR(INDEX('Holiday Schedule'!$D$3:$D$24,MATCH(A66,'Holiday Schedule'!$C$3:$C$24,0)),0)</f>
        <v>0</v>
      </c>
      <c r="AB66" s="2">
        <f t="shared" si="0"/>
        <v>3</v>
      </c>
      <c r="AC66" s="2">
        <f t="shared" si="1"/>
        <v>293917</v>
      </c>
      <c r="AD66" s="5">
        <f t="shared" si="2"/>
        <v>106680</v>
      </c>
      <c r="AE66" s="5">
        <f t="shared" si="3"/>
        <v>400597</v>
      </c>
      <c r="AG66" s="2">
        <f t="shared" si="4"/>
        <v>2</v>
      </c>
      <c r="AH66" s="2">
        <f t="shared" si="5"/>
        <v>2024</v>
      </c>
      <c r="AJ66" s="5">
        <f t="shared" si="6"/>
        <v>20926</v>
      </c>
      <c r="AK66" s="2">
        <f t="shared" si="7"/>
        <v>11</v>
      </c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</row>
    <row r="67" spans="1:51" ht="15.75" x14ac:dyDescent="0.25">
      <c r="A67" s="18">
        <v>45350</v>
      </c>
      <c r="B67" s="19">
        <v>12563</v>
      </c>
      <c r="C67" s="19">
        <v>12665</v>
      </c>
      <c r="D67" s="19">
        <v>12886</v>
      </c>
      <c r="E67" s="19">
        <v>12856</v>
      </c>
      <c r="F67" s="19">
        <v>13447</v>
      </c>
      <c r="G67" s="19">
        <v>14124</v>
      </c>
      <c r="H67" s="19">
        <v>15154</v>
      </c>
      <c r="I67" s="19">
        <v>17942</v>
      </c>
      <c r="J67" s="19">
        <v>19509</v>
      </c>
      <c r="K67" s="19">
        <v>20399</v>
      </c>
      <c r="L67" s="19">
        <v>20957</v>
      </c>
      <c r="M67" s="19">
        <v>20840</v>
      </c>
      <c r="N67" s="19">
        <v>20180</v>
      </c>
      <c r="O67" s="19">
        <v>20417</v>
      </c>
      <c r="P67" s="19">
        <v>19962</v>
      </c>
      <c r="Q67" s="19">
        <v>19736</v>
      </c>
      <c r="R67" s="19">
        <v>19132</v>
      </c>
      <c r="S67" s="19">
        <v>17717</v>
      </c>
      <c r="T67" s="19">
        <v>16930</v>
      </c>
      <c r="U67" s="19">
        <v>16402</v>
      </c>
      <c r="V67" s="19">
        <v>15785</v>
      </c>
      <c r="W67" s="19">
        <v>14832</v>
      </c>
      <c r="X67" s="19">
        <v>13667</v>
      </c>
      <c r="Y67" s="19">
        <v>13176</v>
      </c>
      <c r="AA67" s="2">
        <f>IFERROR(INDEX('Holiday Schedule'!$D$3:$D$24,MATCH(A67,'Holiday Schedule'!$C$3:$C$24,0)),0)</f>
        <v>0</v>
      </c>
      <c r="AB67" s="2">
        <f t="shared" si="0"/>
        <v>4</v>
      </c>
      <c r="AC67" s="2">
        <f t="shared" si="1"/>
        <v>294407</v>
      </c>
      <c r="AD67" s="5">
        <f t="shared" si="2"/>
        <v>106871</v>
      </c>
      <c r="AE67" s="5">
        <f t="shared" si="3"/>
        <v>401278</v>
      </c>
      <c r="AG67" s="2">
        <f t="shared" si="4"/>
        <v>2</v>
      </c>
      <c r="AH67" s="2">
        <f t="shared" si="5"/>
        <v>2024</v>
      </c>
      <c r="AJ67" s="5">
        <f t="shared" si="6"/>
        <v>20957</v>
      </c>
      <c r="AK67" s="2">
        <f t="shared" si="7"/>
        <v>11</v>
      </c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</row>
    <row r="68" spans="1:51" ht="15.75" x14ac:dyDescent="0.25">
      <c r="A68" s="18">
        <v>45351</v>
      </c>
      <c r="B68" s="19">
        <v>12635</v>
      </c>
      <c r="C68" s="19">
        <v>12735</v>
      </c>
      <c r="D68" s="19">
        <v>12959</v>
      </c>
      <c r="E68" s="19">
        <v>12929</v>
      </c>
      <c r="F68" s="19">
        <v>13522</v>
      </c>
      <c r="G68" s="19">
        <v>14212</v>
      </c>
      <c r="H68" s="19">
        <v>15218</v>
      </c>
      <c r="I68" s="19">
        <v>18048</v>
      </c>
      <c r="J68" s="19">
        <v>19625</v>
      </c>
      <c r="K68" s="19">
        <v>20521</v>
      </c>
      <c r="L68" s="19">
        <v>21077</v>
      </c>
      <c r="M68" s="19">
        <v>20960</v>
      </c>
      <c r="N68" s="19">
        <v>20296</v>
      </c>
      <c r="O68" s="19">
        <v>20535</v>
      </c>
      <c r="P68" s="19">
        <v>20077</v>
      </c>
      <c r="Q68" s="19">
        <v>19849</v>
      </c>
      <c r="R68" s="19">
        <v>19207</v>
      </c>
      <c r="S68" s="19">
        <v>17785</v>
      </c>
      <c r="T68" s="19">
        <v>17023</v>
      </c>
      <c r="U68" s="19">
        <v>16498</v>
      </c>
      <c r="V68" s="19">
        <v>15878</v>
      </c>
      <c r="W68" s="19">
        <v>14918</v>
      </c>
      <c r="X68" s="19">
        <v>13749</v>
      </c>
      <c r="Y68" s="19">
        <v>13255</v>
      </c>
      <c r="AA68" s="2">
        <f>IFERROR(INDEX('Holiday Schedule'!$D$3:$D$24,MATCH(A68,'Holiday Schedule'!$C$3:$C$24,0)),0)</f>
        <v>0</v>
      </c>
      <c r="AB68" s="2">
        <f t="shared" si="0"/>
        <v>5</v>
      </c>
      <c r="AC68" s="2">
        <f t="shared" si="1"/>
        <v>296046</v>
      </c>
      <c r="AD68" s="5">
        <f t="shared" si="2"/>
        <v>107465</v>
      </c>
      <c r="AE68" s="5">
        <f t="shared" si="3"/>
        <v>403511</v>
      </c>
      <c r="AG68" s="2">
        <f t="shared" si="4"/>
        <v>2</v>
      </c>
      <c r="AH68" s="2">
        <f t="shared" si="5"/>
        <v>2024</v>
      </c>
      <c r="AJ68" s="5">
        <f t="shared" si="6"/>
        <v>21077</v>
      </c>
      <c r="AK68" s="2">
        <f t="shared" si="7"/>
        <v>11</v>
      </c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</row>
    <row r="69" spans="1:51" ht="15.75" x14ac:dyDescent="0.25">
      <c r="A69" s="18">
        <v>45352</v>
      </c>
      <c r="B69" s="19">
        <v>12459</v>
      </c>
      <c r="C69" s="19">
        <v>12199</v>
      </c>
      <c r="D69" s="19">
        <v>12292</v>
      </c>
      <c r="E69" s="19">
        <v>12464</v>
      </c>
      <c r="F69" s="19">
        <v>12622</v>
      </c>
      <c r="G69" s="19">
        <v>13596</v>
      </c>
      <c r="H69" s="19">
        <v>14519</v>
      </c>
      <c r="I69" s="19">
        <v>17246</v>
      </c>
      <c r="J69" s="19">
        <v>19228</v>
      </c>
      <c r="K69" s="19">
        <v>20364</v>
      </c>
      <c r="L69" s="19">
        <v>20781</v>
      </c>
      <c r="M69" s="19">
        <v>20689</v>
      </c>
      <c r="N69" s="19">
        <v>20114</v>
      </c>
      <c r="O69" s="19">
        <v>19922</v>
      </c>
      <c r="P69" s="19">
        <v>19731</v>
      </c>
      <c r="Q69" s="19">
        <v>19486</v>
      </c>
      <c r="R69" s="19">
        <v>18622</v>
      </c>
      <c r="S69" s="19">
        <v>16580</v>
      </c>
      <c r="T69" s="19">
        <v>15969</v>
      </c>
      <c r="U69" s="19">
        <v>15757</v>
      </c>
      <c r="V69" s="19">
        <v>15238</v>
      </c>
      <c r="W69" s="19">
        <v>14250</v>
      </c>
      <c r="X69" s="19">
        <v>13196</v>
      </c>
      <c r="Y69" s="19">
        <v>12921</v>
      </c>
      <c r="AA69" s="2">
        <f>IFERROR(INDEX('Holiday Schedule'!$D$3:$D$24,MATCH(A69,'Holiday Schedule'!$C$3:$C$24,0)),0)</f>
        <v>0</v>
      </c>
      <c r="AB69" s="2">
        <f t="shared" si="0"/>
        <v>6</v>
      </c>
      <c r="AC69" s="2">
        <f t="shared" si="1"/>
        <v>287173</v>
      </c>
      <c r="AD69" s="5">
        <f t="shared" si="2"/>
        <v>103072</v>
      </c>
      <c r="AE69" s="5">
        <f t="shared" si="3"/>
        <v>390245</v>
      </c>
      <c r="AG69" s="2">
        <f t="shared" si="4"/>
        <v>3</v>
      </c>
      <c r="AH69" s="2">
        <f t="shared" si="5"/>
        <v>2024</v>
      </c>
      <c r="AJ69" s="5">
        <f t="shared" si="6"/>
        <v>20781</v>
      </c>
      <c r="AK69" s="2">
        <f t="shared" si="7"/>
        <v>11</v>
      </c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</row>
    <row r="70" spans="1:51" ht="15.75" x14ac:dyDescent="0.25">
      <c r="A70" s="18">
        <v>45353</v>
      </c>
      <c r="B70" s="19">
        <v>12360</v>
      </c>
      <c r="C70" s="19">
        <v>12125</v>
      </c>
      <c r="D70" s="19">
        <v>12121</v>
      </c>
      <c r="E70" s="19">
        <v>12203</v>
      </c>
      <c r="F70" s="19">
        <v>12421</v>
      </c>
      <c r="G70" s="19">
        <v>13288</v>
      </c>
      <c r="H70" s="19">
        <v>13959</v>
      </c>
      <c r="I70" s="19">
        <v>15835</v>
      </c>
      <c r="J70" s="19">
        <v>17737</v>
      </c>
      <c r="K70" s="19">
        <v>19012</v>
      </c>
      <c r="L70" s="19">
        <v>19383</v>
      </c>
      <c r="M70" s="19">
        <v>19487</v>
      </c>
      <c r="N70" s="19">
        <v>18641</v>
      </c>
      <c r="O70" s="19">
        <v>18428</v>
      </c>
      <c r="P70" s="19">
        <v>18207</v>
      </c>
      <c r="Q70" s="19">
        <v>17955</v>
      </c>
      <c r="R70" s="19">
        <v>17225</v>
      </c>
      <c r="S70" s="19">
        <v>15915</v>
      </c>
      <c r="T70" s="19">
        <v>15290</v>
      </c>
      <c r="U70" s="19">
        <v>15301</v>
      </c>
      <c r="V70" s="19">
        <v>14728</v>
      </c>
      <c r="W70" s="19">
        <v>13953</v>
      </c>
      <c r="X70" s="19">
        <v>12917</v>
      </c>
      <c r="Y70" s="19">
        <v>12697</v>
      </c>
      <c r="AA70" s="2">
        <f>IFERROR(INDEX('Holiday Schedule'!$D$3:$D$24,MATCH(A70,'Holiday Schedule'!$C$3:$C$24,0)),0)</f>
        <v>0</v>
      </c>
      <c r="AB70" s="2">
        <f t="shared" si="0"/>
        <v>7</v>
      </c>
      <c r="AC70" s="2">
        <f t="shared" si="1"/>
        <v>0</v>
      </c>
      <c r="AD70" s="5">
        <f t="shared" si="2"/>
        <v>371188</v>
      </c>
      <c r="AE70" s="5">
        <f t="shared" si="3"/>
        <v>371188</v>
      </c>
      <c r="AG70" s="2">
        <f t="shared" si="4"/>
        <v>3</v>
      </c>
      <c r="AH70" s="2">
        <f t="shared" si="5"/>
        <v>2024</v>
      </c>
      <c r="AJ70" s="5">
        <f t="shared" si="6"/>
        <v>19487</v>
      </c>
      <c r="AK70" s="2">
        <f t="shared" si="7"/>
        <v>12</v>
      </c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</row>
    <row r="71" spans="1:51" ht="15.75" x14ac:dyDescent="0.25">
      <c r="A71" s="18">
        <v>45354</v>
      </c>
      <c r="B71" s="19">
        <v>12359</v>
      </c>
      <c r="C71" s="19">
        <v>12126</v>
      </c>
      <c r="D71" s="19">
        <v>12122</v>
      </c>
      <c r="E71" s="19">
        <v>12209</v>
      </c>
      <c r="F71" s="19">
        <v>12425</v>
      </c>
      <c r="G71" s="19">
        <v>13288</v>
      </c>
      <c r="H71" s="19">
        <v>13989</v>
      </c>
      <c r="I71" s="19">
        <v>15839</v>
      </c>
      <c r="J71" s="19">
        <v>17740</v>
      </c>
      <c r="K71" s="19">
        <v>19013</v>
      </c>
      <c r="L71" s="19">
        <v>19384</v>
      </c>
      <c r="M71" s="19">
        <v>19489</v>
      </c>
      <c r="N71" s="19">
        <v>18643</v>
      </c>
      <c r="O71" s="19">
        <v>18430</v>
      </c>
      <c r="P71" s="19">
        <v>18219</v>
      </c>
      <c r="Q71" s="19">
        <v>17971</v>
      </c>
      <c r="R71" s="19">
        <v>17225</v>
      </c>
      <c r="S71" s="19">
        <v>15914</v>
      </c>
      <c r="T71" s="19">
        <v>15319</v>
      </c>
      <c r="U71" s="19">
        <v>15332</v>
      </c>
      <c r="V71" s="19">
        <v>14761</v>
      </c>
      <c r="W71" s="19">
        <v>13986</v>
      </c>
      <c r="X71" s="19">
        <v>12951</v>
      </c>
      <c r="Y71" s="19">
        <v>12729</v>
      </c>
      <c r="AA71" s="2">
        <f>IFERROR(INDEX('Holiday Schedule'!$D$3:$D$24,MATCH(A71,'Holiday Schedule'!$C$3:$C$24,0)),0)</f>
        <v>0</v>
      </c>
      <c r="AB71" s="2">
        <f t="shared" si="0"/>
        <v>1</v>
      </c>
      <c r="AC71" s="2">
        <f t="shared" si="1"/>
        <v>0</v>
      </c>
      <c r="AD71" s="5">
        <f t="shared" si="2"/>
        <v>371463</v>
      </c>
      <c r="AE71" s="5">
        <f t="shared" si="3"/>
        <v>371463</v>
      </c>
      <c r="AG71" s="2">
        <f t="shared" si="4"/>
        <v>3</v>
      </c>
      <c r="AH71" s="2">
        <f t="shared" si="5"/>
        <v>2024</v>
      </c>
      <c r="AJ71" s="5">
        <f t="shared" si="6"/>
        <v>19489</v>
      </c>
      <c r="AK71" s="2">
        <f t="shared" si="7"/>
        <v>12</v>
      </c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</row>
    <row r="72" spans="1:51" ht="15.75" x14ac:dyDescent="0.25">
      <c r="A72" s="18">
        <v>45355</v>
      </c>
      <c r="B72" s="19">
        <v>12508</v>
      </c>
      <c r="C72" s="19">
        <v>12248</v>
      </c>
      <c r="D72" s="19">
        <v>12338</v>
      </c>
      <c r="E72" s="19">
        <v>12510</v>
      </c>
      <c r="F72" s="19">
        <v>12669</v>
      </c>
      <c r="G72" s="19">
        <v>13644</v>
      </c>
      <c r="H72" s="19">
        <v>14533</v>
      </c>
      <c r="I72" s="19">
        <v>17275</v>
      </c>
      <c r="J72" s="19">
        <v>19263</v>
      </c>
      <c r="K72" s="19">
        <v>20397</v>
      </c>
      <c r="L72" s="19">
        <v>20826</v>
      </c>
      <c r="M72" s="19">
        <v>20728</v>
      </c>
      <c r="N72" s="19">
        <v>20159</v>
      </c>
      <c r="O72" s="19">
        <v>19961</v>
      </c>
      <c r="P72" s="19">
        <v>19770</v>
      </c>
      <c r="Q72" s="19">
        <v>19519</v>
      </c>
      <c r="R72" s="19">
        <v>18654</v>
      </c>
      <c r="S72" s="19">
        <v>16623</v>
      </c>
      <c r="T72" s="19">
        <v>16024</v>
      </c>
      <c r="U72" s="19">
        <v>15816</v>
      </c>
      <c r="V72" s="19">
        <v>15292</v>
      </c>
      <c r="W72" s="19">
        <v>14306</v>
      </c>
      <c r="X72" s="19">
        <v>13247</v>
      </c>
      <c r="Y72" s="19">
        <v>12974</v>
      </c>
      <c r="AA72" s="2">
        <f>IFERROR(INDEX('Holiday Schedule'!$D$3:$D$24,MATCH(A72,'Holiday Schedule'!$C$3:$C$24,0)),0)</f>
        <v>0</v>
      </c>
      <c r="AB72" s="2">
        <f t="shared" si="0"/>
        <v>2</v>
      </c>
      <c r="AC72" s="2">
        <f t="shared" si="1"/>
        <v>287860</v>
      </c>
      <c r="AD72" s="5">
        <f t="shared" si="2"/>
        <v>103424</v>
      </c>
      <c r="AE72" s="5">
        <f t="shared" si="3"/>
        <v>391284</v>
      </c>
      <c r="AG72" s="2">
        <f t="shared" si="4"/>
        <v>3</v>
      </c>
      <c r="AH72" s="2">
        <f t="shared" si="5"/>
        <v>2024</v>
      </c>
      <c r="AJ72" s="5">
        <f t="shared" si="6"/>
        <v>20826</v>
      </c>
      <c r="AK72" s="2">
        <f t="shared" si="7"/>
        <v>11</v>
      </c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</row>
    <row r="73" spans="1:51" ht="15.75" x14ac:dyDescent="0.25">
      <c r="A73" s="18">
        <v>45356</v>
      </c>
      <c r="B73" s="19">
        <v>12505</v>
      </c>
      <c r="C73" s="19">
        <v>12245</v>
      </c>
      <c r="D73" s="19">
        <v>12338</v>
      </c>
      <c r="E73" s="19">
        <v>12509</v>
      </c>
      <c r="F73" s="19">
        <v>12668</v>
      </c>
      <c r="G73" s="19">
        <v>13645</v>
      </c>
      <c r="H73" s="19">
        <v>14545</v>
      </c>
      <c r="I73" s="19">
        <v>17274</v>
      </c>
      <c r="J73" s="19">
        <v>19265</v>
      </c>
      <c r="K73" s="19">
        <v>20409</v>
      </c>
      <c r="L73" s="19">
        <v>20814</v>
      </c>
      <c r="M73" s="19">
        <v>20722</v>
      </c>
      <c r="N73" s="19">
        <v>20148</v>
      </c>
      <c r="O73" s="19">
        <v>19958</v>
      </c>
      <c r="P73" s="19">
        <v>19764</v>
      </c>
      <c r="Q73" s="19">
        <v>19518</v>
      </c>
      <c r="R73" s="19">
        <v>18654</v>
      </c>
      <c r="S73" s="19">
        <v>16656</v>
      </c>
      <c r="T73" s="19">
        <v>16025</v>
      </c>
      <c r="U73" s="19">
        <v>15816</v>
      </c>
      <c r="V73" s="19">
        <v>15293</v>
      </c>
      <c r="W73" s="19">
        <v>14303</v>
      </c>
      <c r="X73" s="19">
        <v>13245</v>
      </c>
      <c r="Y73" s="19">
        <v>12972</v>
      </c>
      <c r="AA73" s="2">
        <f>IFERROR(INDEX('Holiday Schedule'!$D$3:$D$24,MATCH(A73,'Holiday Schedule'!$C$3:$C$24,0)),0)</f>
        <v>0</v>
      </c>
      <c r="AB73" s="2">
        <f t="shared" si="0"/>
        <v>3</v>
      </c>
      <c r="AC73" s="2">
        <f t="shared" si="1"/>
        <v>287864</v>
      </c>
      <c r="AD73" s="5">
        <f t="shared" si="2"/>
        <v>103427</v>
      </c>
      <c r="AE73" s="5">
        <f t="shared" si="3"/>
        <v>391291</v>
      </c>
      <c r="AG73" s="2">
        <f t="shared" si="4"/>
        <v>3</v>
      </c>
      <c r="AH73" s="2">
        <f t="shared" si="5"/>
        <v>2024</v>
      </c>
      <c r="AJ73" s="5">
        <f t="shared" si="6"/>
        <v>20814</v>
      </c>
      <c r="AK73" s="2">
        <f t="shared" si="7"/>
        <v>11</v>
      </c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</row>
    <row r="74" spans="1:51" ht="15.75" x14ac:dyDescent="0.25">
      <c r="A74" s="18">
        <v>45357</v>
      </c>
      <c r="B74" s="19">
        <v>12514</v>
      </c>
      <c r="C74" s="19">
        <v>12253</v>
      </c>
      <c r="D74" s="19">
        <v>12347</v>
      </c>
      <c r="E74" s="19">
        <v>12518</v>
      </c>
      <c r="F74" s="19">
        <v>12677</v>
      </c>
      <c r="G74" s="19">
        <v>13652</v>
      </c>
      <c r="H74" s="19">
        <v>14574</v>
      </c>
      <c r="I74" s="19">
        <v>17283</v>
      </c>
      <c r="J74" s="19">
        <v>19274</v>
      </c>
      <c r="K74" s="19">
        <v>20418</v>
      </c>
      <c r="L74" s="19">
        <v>20823</v>
      </c>
      <c r="M74" s="19">
        <v>20733</v>
      </c>
      <c r="N74" s="19">
        <v>20167</v>
      </c>
      <c r="O74" s="19">
        <v>19966</v>
      </c>
      <c r="P74" s="19">
        <v>19784</v>
      </c>
      <c r="Q74" s="19">
        <v>19529</v>
      </c>
      <c r="R74" s="19">
        <v>18666</v>
      </c>
      <c r="S74" s="19">
        <v>16658</v>
      </c>
      <c r="T74" s="19">
        <v>16043</v>
      </c>
      <c r="U74" s="19">
        <v>15833</v>
      </c>
      <c r="V74" s="19">
        <v>15313</v>
      </c>
      <c r="W74" s="19">
        <v>14325</v>
      </c>
      <c r="X74" s="19">
        <v>13267</v>
      </c>
      <c r="Y74" s="19">
        <v>12991</v>
      </c>
      <c r="AA74" s="2">
        <f>IFERROR(INDEX('Holiday Schedule'!$D$3:$D$24,MATCH(A74,'Holiday Schedule'!$C$3:$C$24,0)),0)</f>
        <v>0</v>
      </c>
      <c r="AB74" s="2">
        <f t="shared" ref="AB74:AB137" si="8">WEEKDAY(A74)</f>
        <v>4</v>
      </c>
      <c r="AC74" s="2">
        <f t="shared" ref="AC74:AC137" si="9">IF(AND(AB74&gt;1,AB74&lt;7,AA74&lt;1),SUM(I74:X74),0)</f>
        <v>288082</v>
      </c>
      <c r="AD74" s="5">
        <f t="shared" ref="AD74:AD137" si="10">AE74-AC74</f>
        <v>103526</v>
      </c>
      <c r="AE74" s="5">
        <f t="shared" ref="AE74:AE137" si="11">SUM(B74:Y74)</f>
        <v>391608</v>
      </c>
      <c r="AG74" s="2">
        <f t="shared" ref="AG74:AG137" si="12">MONTH(A74)</f>
        <v>3</v>
      </c>
      <c r="AH74" s="2">
        <f t="shared" ref="AH74:AH137" si="13">YEAR(A74)</f>
        <v>2024</v>
      </c>
      <c r="AJ74" s="5">
        <f t="shared" ref="AJ74:AJ137" si="14">MAX(B74:Y74)</f>
        <v>20823</v>
      </c>
      <c r="AK74" s="2">
        <f t="shared" ref="AK74:AK137" si="15">IF(AE74&gt;0,INDEX(B$8:Y$8,MATCH(AJ74,B74:Y74,0)),"")</f>
        <v>11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</row>
    <row r="75" spans="1:51" ht="15.75" x14ac:dyDescent="0.25">
      <c r="A75" s="18">
        <v>45358</v>
      </c>
      <c r="B75" s="19">
        <v>12537</v>
      </c>
      <c r="C75" s="19">
        <v>12275</v>
      </c>
      <c r="D75" s="19">
        <v>12368</v>
      </c>
      <c r="E75" s="19">
        <v>12540</v>
      </c>
      <c r="F75" s="19">
        <v>12698</v>
      </c>
      <c r="G75" s="19">
        <v>13678</v>
      </c>
      <c r="H75" s="19">
        <v>14642</v>
      </c>
      <c r="I75" s="19">
        <v>17301</v>
      </c>
      <c r="J75" s="19">
        <v>19292</v>
      </c>
      <c r="K75" s="19">
        <v>20464</v>
      </c>
      <c r="L75" s="19">
        <v>20859</v>
      </c>
      <c r="M75" s="19">
        <v>20753</v>
      </c>
      <c r="N75" s="19">
        <v>20185</v>
      </c>
      <c r="O75" s="19">
        <v>19988</v>
      </c>
      <c r="P75" s="19">
        <v>19792</v>
      </c>
      <c r="Q75" s="19">
        <v>19546</v>
      </c>
      <c r="R75" s="19">
        <v>18680</v>
      </c>
      <c r="S75" s="19">
        <v>16646</v>
      </c>
      <c r="T75" s="19">
        <v>16063</v>
      </c>
      <c r="U75" s="19">
        <v>15849</v>
      </c>
      <c r="V75" s="19">
        <v>15329</v>
      </c>
      <c r="W75" s="19">
        <v>14337</v>
      </c>
      <c r="X75" s="19">
        <v>13278</v>
      </c>
      <c r="Y75" s="19">
        <v>13002</v>
      </c>
      <c r="AA75" s="2">
        <f>IFERROR(INDEX('Holiday Schedule'!$D$3:$D$24,MATCH(A75,'Holiday Schedule'!$C$3:$C$24,0)),0)</f>
        <v>0</v>
      </c>
      <c r="AB75" s="2">
        <f t="shared" si="8"/>
        <v>5</v>
      </c>
      <c r="AC75" s="2">
        <f t="shared" si="9"/>
        <v>288362</v>
      </c>
      <c r="AD75" s="5">
        <f t="shared" si="10"/>
        <v>103740</v>
      </c>
      <c r="AE75" s="5">
        <f t="shared" si="11"/>
        <v>392102</v>
      </c>
      <c r="AG75" s="2">
        <f t="shared" si="12"/>
        <v>3</v>
      </c>
      <c r="AH75" s="2">
        <f t="shared" si="13"/>
        <v>2024</v>
      </c>
      <c r="AJ75" s="5">
        <f t="shared" si="14"/>
        <v>20859</v>
      </c>
      <c r="AK75" s="2">
        <f t="shared" si="15"/>
        <v>11</v>
      </c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</row>
    <row r="76" spans="1:51" ht="15.75" x14ac:dyDescent="0.25">
      <c r="A76" s="18">
        <v>45359</v>
      </c>
      <c r="B76" s="19">
        <v>12541</v>
      </c>
      <c r="C76" s="19">
        <v>12278</v>
      </c>
      <c r="D76" s="19">
        <v>12373</v>
      </c>
      <c r="E76" s="19">
        <v>12546</v>
      </c>
      <c r="F76" s="19">
        <v>12704</v>
      </c>
      <c r="G76" s="19">
        <v>13683</v>
      </c>
      <c r="H76" s="19">
        <v>14553</v>
      </c>
      <c r="I76" s="19">
        <v>17304</v>
      </c>
      <c r="J76" s="19">
        <v>19293</v>
      </c>
      <c r="K76" s="19">
        <v>20456</v>
      </c>
      <c r="L76" s="19">
        <v>20871</v>
      </c>
      <c r="M76" s="19">
        <v>20769</v>
      </c>
      <c r="N76" s="19">
        <v>20190</v>
      </c>
      <c r="O76" s="19">
        <v>19996</v>
      </c>
      <c r="P76" s="19">
        <v>19797</v>
      </c>
      <c r="Q76" s="19">
        <v>19551</v>
      </c>
      <c r="R76" s="19">
        <v>18685</v>
      </c>
      <c r="S76" s="19">
        <v>16644</v>
      </c>
      <c r="T76" s="19">
        <v>16066</v>
      </c>
      <c r="U76" s="19">
        <v>15851</v>
      </c>
      <c r="V76" s="19">
        <v>15331</v>
      </c>
      <c r="W76" s="19">
        <v>14342</v>
      </c>
      <c r="X76" s="19">
        <v>13280</v>
      </c>
      <c r="Y76" s="19">
        <v>13016</v>
      </c>
      <c r="AA76" s="2">
        <f>IFERROR(INDEX('Holiday Schedule'!$D$3:$D$24,MATCH(A76,'Holiday Schedule'!$C$3:$C$24,0)),0)</f>
        <v>0</v>
      </c>
      <c r="AB76" s="2">
        <f t="shared" si="8"/>
        <v>6</v>
      </c>
      <c r="AC76" s="2">
        <f t="shared" si="9"/>
        <v>288426</v>
      </c>
      <c r="AD76" s="5">
        <f t="shared" si="10"/>
        <v>103694</v>
      </c>
      <c r="AE76" s="5">
        <f t="shared" si="11"/>
        <v>392120</v>
      </c>
      <c r="AG76" s="2">
        <f t="shared" si="12"/>
        <v>3</v>
      </c>
      <c r="AH76" s="2">
        <f t="shared" si="13"/>
        <v>2024</v>
      </c>
      <c r="AJ76" s="5">
        <f t="shared" si="14"/>
        <v>20871</v>
      </c>
      <c r="AK76" s="2">
        <f t="shared" si="15"/>
        <v>11</v>
      </c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</row>
    <row r="77" spans="1:51" ht="15.75" x14ac:dyDescent="0.25">
      <c r="A77" s="18">
        <v>45360</v>
      </c>
      <c r="B77" s="19">
        <v>12456</v>
      </c>
      <c r="C77" s="19">
        <v>12223</v>
      </c>
      <c r="D77" s="19">
        <v>12218</v>
      </c>
      <c r="E77" s="19">
        <v>12300</v>
      </c>
      <c r="F77" s="19">
        <v>12519</v>
      </c>
      <c r="G77" s="19">
        <v>13366</v>
      </c>
      <c r="H77" s="19">
        <v>14021</v>
      </c>
      <c r="I77" s="19">
        <v>15914</v>
      </c>
      <c r="J77" s="19">
        <v>17822</v>
      </c>
      <c r="K77" s="19">
        <v>19102</v>
      </c>
      <c r="L77" s="19">
        <v>19460</v>
      </c>
      <c r="M77" s="19">
        <v>19575</v>
      </c>
      <c r="N77" s="19">
        <v>18709</v>
      </c>
      <c r="O77" s="19">
        <v>18495</v>
      </c>
      <c r="P77" s="19">
        <v>18267</v>
      </c>
      <c r="Q77" s="19">
        <v>18014</v>
      </c>
      <c r="R77" s="19">
        <v>17280</v>
      </c>
      <c r="S77" s="19">
        <v>15969</v>
      </c>
      <c r="T77" s="19">
        <v>15384</v>
      </c>
      <c r="U77" s="19">
        <v>15393</v>
      </c>
      <c r="V77" s="19">
        <v>14822</v>
      </c>
      <c r="W77" s="19">
        <v>14042</v>
      </c>
      <c r="X77" s="19">
        <v>13005</v>
      </c>
      <c r="Y77" s="19">
        <v>12783</v>
      </c>
      <c r="AA77" s="2">
        <f>IFERROR(INDEX('Holiday Schedule'!$D$3:$D$24,MATCH(A77,'Holiday Schedule'!$C$3:$C$24,0)),0)</f>
        <v>0</v>
      </c>
      <c r="AB77" s="2">
        <f t="shared" si="8"/>
        <v>7</v>
      </c>
      <c r="AC77" s="2">
        <f t="shared" si="9"/>
        <v>0</v>
      </c>
      <c r="AD77" s="5">
        <f t="shared" si="10"/>
        <v>373139</v>
      </c>
      <c r="AE77" s="5">
        <f t="shared" si="11"/>
        <v>373139</v>
      </c>
      <c r="AG77" s="2">
        <f t="shared" si="12"/>
        <v>3</v>
      </c>
      <c r="AH77" s="2">
        <f t="shared" si="13"/>
        <v>2024</v>
      </c>
      <c r="AJ77" s="5">
        <f t="shared" si="14"/>
        <v>19575</v>
      </c>
      <c r="AK77" s="2">
        <f t="shared" si="15"/>
        <v>12</v>
      </c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</row>
    <row r="78" spans="1:51" ht="15.75" x14ac:dyDescent="0.25">
      <c r="A78" s="18">
        <v>45361</v>
      </c>
      <c r="B78" s="19">
        <v>12444</v>
      </c>
      <c r="C78" s="19">
        <v>0</v>
      </c>
      <c r="D78" s="19">
        <v>12081</v>
      </c>
      <c r="E78" s="19">
        <v>12287</v>
      </c>
      <c r="F78" s="19">
        <v>12506</v>
      </c>
      <c r="G78" s="19">
        <v>13388</v>
      </c>
      <c r="H78" s="19">
        <v>14133</v>
      </c>
      <c r="I78" s="19">
        <v>16001</v>
      </c>
      <c r="J78" s="19">
        <v>17829</v>
      </c>
      <c r="K78" s="19">
        <v>19091</v>
      </c>
      <c r="L78" s="19">
        <v>19462</v>
      </c>
      <c r="M78" s="19">
        <v>19562</v>
      </c>
      <c r="N78" s="19">
        <v>18704</v>
      </c>
      <c r="O78" s="19">
        <v>18491</v>
      </c>
      <c r="P78" s="19">
        <v>18270</v>
      </c>
      <c r="Q78" s="19">
        <v>18016</v>
      </c>
      <c r="R78" s="19">
        <v>17282</v>
      </c>
      <c r="S78" s="19">
        <v>15895</v>
      </c>
      <c r="T78" s="19">
        <v>15329</v>
      </c>
      <c r="U78" s="19">
        <v>15365</v>
      </c>
      <c r="V78" s="19">
        <v>14793</v>
      </c>
      <c r="W78" s="19">
        <v>14012</v>
      </c>
      <c r="X78" s="19">
        <v>12975</v>
      </c>
      <c r="Y78" s="19">
        <v>12754</v>
      </c>
      <c r="AA78" s="2">
        <f>IFERROR(INDEX('Holiday Schedule'!$D$3:$D$24,MATCH(A78,'Holiday Schedule'!$C$3:$C$24,0)),0)</f>
        <v>0</v>
      </c>
      <c r="AB78" s="2">
        <f t="shared" si="8"/>
        <v>1</v>
      </c>
      <c r="AC78" s="2">
        <f t="shared" si="9"/>
        <v>0</v>
      </c>
      <c r="AD78" s="5">
        <f t="shared" si="10"/>
        <v>360670</v>
      </c>
      <c r="AE78" s="5">
        <f t="shared" si="11"/>
        <v>360670</v>
      </c>
      <c r="AG78" s="2">
        <f t="shared" si="12"/>
        <v>3</v>
      </c>
      <c r="AH78" s="2">
        <f t="shared" si="13"/>
        <v>2024</v>
      </c>
      <c r="AJ78" s="5">
        <f t="shared" si="14"/>
        <v>19562</v>
      </c>
      <c r="AK78" s="2">
        <f t="shared" si="15"/>
        <v>12</v>
      </c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</row>
    <row r="79" spans="1:51" ht="15.75" x14ac:dyDescent="0.25">
      <c r="A79" s="18">
        <v>45362</v>
      </c>
      <c r="B79" s="19">
        <v>12508</v>
      </c>
      <c r="C79" s="19">
        <v>12246</v>
      </c>
      <c r="D79" s="19">
        <v>12341</v>
      </c>
      <c r="E79" s="19">
        <v>12512</v>
      </c>
      <c r="F79" s="19">
        <v>12671</v>
      </c>
      <c r="G79" s="19">
        <v>13649</v>
      </c>
      <c r="H79" s="19">
        <v>14640</v>
      </c>
      <c r="I79" s="19">
        <v>17311</v>
      </c>
      <c r="J79" s="19">
        <v>19287</v>
      </c>
      <c r="K79" s="19">
        <v>20428</v>
      </c>
      <c r="L79" s="19">
        <v>20871</v>
      </c>
      <c r="M79" s="19">
        <v>20756</v>
      </c>
      <c r="N79" s="19">
        <v>20176</v>
      </c>
      <c r="O79" s="19">
        <v>19983</v>
      </c>
      <c r="P79" s="19">
        <v>19792</v>
      </c>
      <c r="Q79" s="19">
        <v>19545</v>
      </c>
      <c r="R79" s="19">
        <v>18679</v>
      </c>
      <c r="S79" s="19">
        <v>16588</v>
      </c>
      <c r="T79" s="19">
        <v>15996</v>
      </c>
      <c r="U79" s="19">
        <v>15847</v>
      </c>
      <c r="V79" s="19">
        <v>15325</v>
      </c>
      <c r="W79" s="19">
        <v>14337</v>
      </c>
      <c r="X79" s="19">
        <v>13276</v>
      </c>
      <c r="Y79" s="19">
        <v>13002</v>
      </c>
      <c r="AA79" s="2">
        <f>IFERROR(INDEX('Holiday Schedule'!$D$3:$D$24,MATCH(A79,'Holiday Schedule'!$C$3:$C$24,0)),0)</f>
        <v>0</v>
      </c>
      <c r="AB79" s="2">
        <f t="shared" si="8"/>
        <v>2</v>
      </c>
      <c r="AC79" s="2">
        <f t="shared" si="9"/>
        <v>288197</v>
      </c>
      <c r="AD79" s="5">
        <f t="shared" si="10"/>
        <v>103569</v>
      </c>
      <c r="AE79" s="5">
        <f t="shared" si="11"/>
        <v>391766</v>
      </c>
      <c r="AG79" s="2">
        <f t="shared" si="12"/>
        <v>3</v>
      </c>
      <c r="AH79" s="2">
        <f t="shared" si="13"/>
        <v>2024</v>
      </c>
      <c r="AJ79" s="5">
        <f t="shared" si="14"/>
        <v>20871</v>
      </c>
      <c r="AK79" s="2">
        <f t="shared" si="15"/>
        <v>11</v>
      </c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</row>
    <row r="80" spans="1:51" ht="15.75" x14ac:dyDescent="0.25">
      <c r="A80" s="18">
        <v>45363</v>
      </c>
      <c r="B80" s="19">
        <v>12542</v>
      </c>
      <c r="C80" s="19">
        <v>12281</v>
      </c>
      <c r="D80" s="19">
        <v>12376</v>
      </c>
      <c r="E80" s="19">
        <v>12548</v>
      </c>
      <c r="F80" s="19">
        <v>12704</v>
      </c>
      <c r="G80" s="19">
        <v>13686</v>
      </c>
      <c r="H80" s="19">
        <v>14663</v>
      </c>
      <c r="I80" s="19">
        <v>17307</v>
      </c>
      <c r="J80" s="19">
        <v>19295</v>
      </c>
      <c r="K80" s="19">
        <v>20433</v>
      </c>
      <c r="L80" s="19">
        <v>20859</v>
      </c>
      <c r="M80" s="19">
        <v>20759</v>
      </c>
      <c r="N80" s="19">
        <v>20183</v>
      </c>
      <c r="O80" s="19">
        <v>19991</v>
      </c>
      <c r="P80" s="19">
        <v>19799</v>
      </c>
      <c r="Q80" s="19">
        <v>19553</v>
      </c>
      <c r="R80" s="19">
        <v>18686</v>
      </c>
      <c r="S80" s="19">
        <v>16591</v>
      </c>
      <c r="T80" s="19">
        <v>15989</v>
      </c>
      <c r="U80" s="19">
        <v>15852</v>
      </c>
      <c r="V80" s="19">
        <v>15332</v>
      </c>
      <c r="W80" s="19">
        <v>14343</v>
      </c>
      <c r="X80" s="19">
        <v>13283</v>
      </c>
      <c r="Y80" s="19">
        <v>13006</v>
      </c>
      <c r="AA80" s="2">
        <f>IFERROR(INDEX('Holiday Schedule'!$D$3:$D$24,MATCH(A80,'Holiday Schedule'!$C$3:$C$24,0)),0)</f>
        <v>0</v>
      </c>
      <c r="AB80" s="2">
        <f t="shared" si="8"/>
        <v>3</v>
      </c>
      <c r="AC80" s="2">
        <f t="shared" si="9"/>
        <v>288255</v>
      </c>
      <c r="AD80" s="5">
        <f t="shared" si="10"/>
        <v>103806</v>
      </c>
      <c r="AE80" s="5">
        <f t="shared" si="11"/>
        <v>392061</v>
      </c>
      <c r="AG80" s="2">
        <f t="shared" si="12"/>
        <v>3</v>
      </c>
      <c r="AH80" s="2">
        <f t="shared" si="13"/>
        <v>2024</v>
      </c>
      <c r="AJ80" s="5">
        <f t="shared" si="14"/>
        <v>20859</v>
      </c>
      <c r="AK80" s="2">
        <f t="shared" si="15"/>
        <v>11</v>
      </c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</row>
    <row r="81" spans="1:51" ht="15.75" x14ac:dyDescent="0.25">
      <c r="A81" s="18">
        <v>45364</v>
      </c>
      <c r="B81" s="19">
        <v>12530</v>
      </c>
      <c r="C81" s="19">
        <v>12267</v>
      </c>
      <c r="D81" s="19">
        <v>12362</v>
      </c>
      <c r="E81" s="19">
        <v>12533</v>
      </c>
      <c r="F81" s="19">
        <v>12689</v>
      </c>
      <c r="G81" s="19">
        <v>13670</v>
      </c>
      <c r="H81" s="19">
        <v>14628</v>
      </c>
      <c r="I81" s="19">
        <v>17285</v>
      </c>
      <c r="J81" s="19">
        <v>19280</v>
      </c>
      <c r="K81" s="19">
        <v>20428</v>
      </c>
      <c r="L81" s="19">
        <v>20844</v>
      </c>
      <c r="M81" s="19">
        <v>20737</v>
      </c>
      <c r="N81" s="19">
        <v>20161</v>
      </c>
      <c r="O81" s="19">
        <v>19968</v>
      </c>
      <c r="P81" s="19">
        <v>19777</v>
      </c>
      <c r="Q81" s="19">
        <v>19531</v>
      </c>
      <c r="R81" s="19">
        <v>18664</v>
      </c>
      <c r="S81" s="19">
        <v>16572</v>
      </c>
      <c r="T81" s="19">
        <v>15968</v>
      </c>
      <c r="U81" s="19">
        <v>15830</v>
      </c>
      <c r="V81" s="19">
        <v>15313</v>
      </c>
      <c r="W81" s="19">
        <v>14327</v>
      </c>
      <c r="X81" s="19">
        <v>13267</v>
      </c>
      <c r="Y81" s="19">
        <v>12992</v>
      </c>
      <c r="AA81" s="2">
        <f>IFERROR(INDEX('Holiday Schedule'!$D$3:$D$24,MATCH(A81,'Holiday Schedule'!$C$3:$C$24,0)),0)</f>
        <v>0</v>
      </c>
      <c r="AB81" s="2">
        <f t="shared" si="8"/>
        <v>4</v>
      </c>
      <c r="AC81" s="2">
        <f t="shared" si="9"/>
        <v>287952</v>
      </c>
      <c r="AD81" s="5">
        <f t="shared" si="10"/>
        <v>103671</v>
      </c>
      <c r="AE81" s="5">
        <f t="shared" si="11"/>
        <v>391623</v>
      </c>
      <c r="AG81" s="2">
        <f t="shared" si="12"/>
        <v>3</v>
      </c>
      <c r="AH81" s="2">
        <f t="shared" si="13"/>
        <v>2024</v>
      </c>
      <c r="AJ81" s="5">
        <f t="shared" si="14"/>
        <v>20844</v>
      </c>
      <c r="AK81" s="2">
        <f t="shared" si="15"/>
        <v>11</v>
      </c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</row>
    <row r="82" spans="1:51" ht="15.75" x14ac:dyDescent="0.25">
      <c r="A82" s="18">
        <v>45365</v>
      </c>
      <c r="B82" s="19">
        <v>12518</v>
      </c>
      <c r="C82" s="19">
        <v>12259</v>
      </c>
      <c r="D82" s="19">
        <v>12354</v>
      </c>
      <c r="E82" s="19">
        <v>12524</v>
      </c>
      <c r="F82" s="19">
        <v>12682</v>
      </c>
      <c r="G82" s="19">
        <v>13656</v>
      </c>
      <c r="H82" s="19">
        <v>14642</v>
      </c>
      <c r="I82" s="19">
        <v>17274</v>
      </c>
      <c r="J82" s="19">
        <v>19257</v>
      </c>
      <c r="K82" s="19">
        <v>20391</v>
      </c>
      <c r="L82" s="19">
        <v>20806</v>
      </c>
      <c r="M82" s="19">
        <v>20717</v>
      </c>
      <c r="N82" s="19">
        <v>20143</v>
      </c>
      <c r="O82" s="19">
        <v>19951</v>
      </c>
      <c r="P82" s="19">
        <v>19759</v>
      </c>
      <c r="Q82" s="19">
        <v>19513</v>
      </c>
      <c r="R82" s="19">
        <v>18649</v>
      </c>
      <c r="S82" s="19">
        <v>16557</v>
      </c>
      <c r="T82" s="19">
        <v>15958</v>
      </c>
      <c r="U82" s="19">
        <v>15821</v>
      </c>
      <c r="V82" s="19">
        <v>15301</v>
      </c>
      <c r="W82" s="19">
        <v>14311</v>
      </c>
      <c r="X82" s="19">
        <v>13254</v>
      </c>
      <c r="Y82" s="19">
        <v>12981</v>
      </c>
      <c r="AA82" s="2">
        <f>IFERROR(INDEX('Holiday Schedule'!$D$3:$D$24,MATCH(A82,'Holiday Schedule'!$C$3:$C$24,0)),0)</f>
        <v>0</v>
      </c>
      <c r="AB82" s="2">
        <f t="shared" si="8"/>
        <v>5</v>
      </c>
      <c r="AC82" s="2">
        <f t="shared" si="9"/>
        <v>287662</v>
      </c>
      <c r="AD82" s="5">
        <f t="shared" si="10"/>
        <v>103616</v>
      </c>
      <c r="AE82" s="5">
        <f t="shared" si="11"/>
        <v>391278</v>
      </c>
      <c r="AG82" s="2">
        <f t="shared" si="12"/>
        <v>3</v>
      </c>
      <c r="AH82" s="2">
        <f t="shared" si="13"/>
        <v>2024</v>
      </c>
      <c r="AJ82" s="5">
        <f t="shared" si="14"/>
        <v>20806</v>
      </c>
      <c r="AK82" s="2">
        <f t="shared" si="15"/>
        <v>11</v>
      </c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</row>
    <row r="83" spans="1:51" ht="15.75" x14ac:dyDescent="0.25">
      <c r="A83" s="18">
        <v>45366</v>
      </c>
      <c r="B83" s="19">
        <v>12452</v>
      </c>
      <c r="C83" s="19">
        <v>12193</v>
      </c>
      <c r="D83" s="19">
        <v>12286</v>
      </c>
      <c r="E83" s="19">
        <v>12456</v>
      </c>
      <c r="F83" s="19">
        <v>12612</v>
      </c>
      <c r="G83" s="19">
        <v>13585</v>
      </c>
      <c r="H83" s="19">
        <v>14570</v>
      </c>
      <c r="I83" s="19">
        <v>17219</v>
      </c>
      <c r="J83" s="19">
        <v>19153</v>
      </c>
      <c r="K83" s="19">
        <v>20282</v>
      </c>
      <c r="L83" s="19">
        <v>20714</v>
      </c>
      <c r="M83" s="19">
        <v>20626</v>
      </c>
      <c r="N83" s="19">
        <v>20056</v>
      </c>
      <c r="O83" s="19">
        <v>19858</v>
      </c>
      <c r="P83" s="19">
        <v>19654</v>
      </c>
      <c r="Q83" s="19">
        <v>19409</v>
      </c>
      <c r="R83" s="19">
        <v>18552</v>
      </c>
      <c r="S83" s="19">
        <v>16469</v>
      </c>
      <c r="T83" s="19">
        <v>15894</v>
      </c>
      <c r="U83" s="19">
        <v>15738</v>
      </c>
      <c r="V83" s="19">
        <v>15219</v>
      </c>
      <c r="W83" s="19">
        <v>14238</v>
      </c>
      <c r="X83" s="19">
        <v>13185</v>
      </c>
      <c r="Y83" s="19">
        <v>12913</v>
      </c>
      <c r="AA83" s="2">
        <f>IFERROR(INDEX('Holiday Schedule'!$D$3:$D$24,MATCH(A83,'Holiday Schedule'!$C$3:$C$24,0)),0)</f>
        <v>0</v>
      </c>
      <c r="AB83" s="2">
        <f t="shared" si="8"/>
        <v>6</v>
      </c>
      <c r="AC83" s="2">
        <f t="shared" si="9"/>
        <v>286266</v>
      </c>
      <c r="AD83" s="5">
        <f t="shared" si="10"/>
        <v>103067</v>
      </c>
      <c r="AE83" s="5">
        <f t="shared" si="11"/>
        <v>389333</v>
      </c>
      <c r="AG83" s="2">
        <f t="shared" si="12"/>
        <v>3</v>
      </c>
      <c r="AH83" s="2">
        <f t="shared" si="13"/>
        <v>2024</v>
      </c>
      <c r="AJ83" s="5">
        <f t="shared" si="14"/>
        <v>20714</v>
      </c>
      <c r="AK83" s="2">
        <f t="shared" si="15"/>
        <v>11</v>
      </c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</row>
    <row r="84" spans="1:51" ht="15.75" x14ac:dyDescent="0.25">
      <c r="A84" s="18">
        <v>45367</v>
      </c>
      <c r="B84" s="19">
        <v>12353</v>
      </c>
      <c r="C84" s="19">
        <v>12119</v>
      </c>
      <c r="D84" s="19">
        <v>12117</v>
      </c>
      <c r="E84" s="19">
        <v>12197</v>
      </c>
      <c r="F84" s="19">
        <v>12415</v>
      </c>
      <c r="G84" s="19">
        <v>13277</v>
      </c>
      <c r="H84" s="19">
        <v>13978</v>
      </c>
      <c r="I84" s="19">
        <v>15771</v>
      </c>
      <c r="J84" s="19">
        <v>17664</v>
      </c>
      <c r="K84" s="19">
        <v>18937</v>
      </c>
      <c r="L84" s="19">
        <v>19305</v>
      </c>
      <c r="M84" s="19">
        <v>19410</v>
      </c>
      <c r="N84" s="19">
        <v>18567</v>
      </c>
      <c r="O84" s="19">
        <v>18355</v>
      </c>
      <c r="P84" s="19">
        <v>18135</v>
      </c>
      <c r="Q84" s="19">
        <v>17883</v>
      </c>
      <c r="R84" s="19">
        <v>17155</v>
      </c>
      <c r="S84" s="19">
        <v>15777</v>
      </c>
      <c r="T84" s="19">
        <v>15208</v>
      </c>
      <c r="U84" s="19">
        <v>15283</v>
      </c>
      <c r="V84" s="19">
        <v>14714</v>
      </c>
      <c r="W84" s="19">
        <v>13941</v>
      </c>
      <c r="X84" s="19">
        <v>12911</v>
      </c>
      <c r="Y84" s="19">
        <v>12690</v>
      </c>
      <c r="AA84" s="2">
        <f>IFERROR(INDEX('Holiday Schedule'!$D$3:$D$24,MATCH(A84,'Holiday Schedule'!$C$3:$C$24,0)),0)</f>
        <v>0</v>
      </c>
      <c r="AB84" s="2">
        <f t="shared" si="8"/>
        <v>7</v>
      </c>
      <c r="AC84" s="2">
        <f t="shared" si="9"/>
        <v>0</v>
      </c>
      <c r="AD84" s="5">
        <f t="shared" si="10"/>
        <v>370162</v>
      </c>
      <c r="AE84" s="5">
        <f t="shared" si="11"/>
        <v>370162</v>
      </c>
      <c r="AG84" s="2">
        <f t="shared" si="12"/>
        <v>3</v>
      </c>
      <c r="AH84" s="2">
        <f t="shared" si="13"/>
        <v>2024</v>
      </c>
      <c r="AJ84" s="5">
        <f t="shared" si="14"/>
        <v>19410</v>
      </c>
      <c r="AK84" s="2">
        <f t="shared" si="15"/>
        <v>12</v>
      </c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</row>
    <row r="85" spans="1:51" ht="15.75" x14ac:dyDescent="0.25">
      <c r="A85" s="18">
        <v>45368</v>
      </c>
      <c r="B85" s="19">
        <v>12355</v>
      </c>
      <c r="C85" s="19">
        <v>12119</v>
      </c>
      <c r="D85" s="19">
        <v>12113</v>
      </c>
      <c r="E85" s="19">
        <v>12197</v>
      </c>
      <c r="F85" s="19">
        <v>12415</v>
      </c>
      <c r="G85" s="19">
        <v>13279</v>
      </c>
      <c r="H85" s="19">
        <v>14017</v>
      </c>
      <c r="I85" s="19">
        <v>15795</v>
      </c>
      <c r="J85" s="19">
        <v>17666</v>
      </c>
      <c r="K85" s="19">
        <v>18938</v>
      </c>
      <c r="L85" s="19">
        <v>19308</v>
      </c>
      <c r="M85" s="19">
        <v>19413</v>
      </c>
      <c r="N85" s="19">
        <v>18569</v>
      </c>
      <c r="O85" s="19">
        <v>18357</v>
      </c>
      <c r="P85" s="19">
        <v>18138</v>
      </c>
      <c r="Q85" s="19">
        <v>17886</v>
      </c>
      <c r="R85" s="19">
        <v>17158</v>
      </c>
      <c r="S85" s="19">
        <v>15782</v>
      </c>
      <c r="T85" s="19">
        <v>15182</v>
      </c>
      <c r="U85" s="19">
        <v>15288</v>
      </c>
      <c r="V85" s="19">
        <v>14716</v>
      </c>
      <c r="W85" s="19">
        <v>13941</v>
      </c>
      <c r="X85" s="19">
        <v>12912</v>
      </c>
      <c r="Y85" s="19">
        <v>12693</v>
      </c>
      <c r="AA85" s="2">
        <f>IFERROR(INDEX('Holiday Schedule'!$D$3:$D$24,MATCH(A85,'Holiday Schedule'!$C$3:$C$24,0)),0)</f>
        <v>0</v>
      </c>
      <c r="AB85" s="2">
        <f t="shared" si="8"/>
        <v>1</v>
      </c>
      <c r="AC85" s="2">
        <f t="shared" si="9"/>
        <v>0</v>
      </c>
      <c r="AD85" s="5">
        <f t="shared" si="10"/>
        <v>370237</v>
      </c>
      <c r="AE85" s="5">
        <f t="shared" si="11"/>
        <v>370237</v>
      </c>
      <c r="AG85" s="2">
        <f t="shared" si="12"/>
        <v>3</v>
      </c>
      <c r="AH85" s="2">
        <f t="shared" si="13"/>
        <v>2024</v>
      </c>
      <c r="AJ85" s="5">
        <f t="shared" si="14"/>
        <v>19413</v>
      </c>
      <c r="AK85" s="2">
        <f t="shared" si="15"/>
        <v>12</v>
      </c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</row>
    <row r="86" spans="1:51" ht="15.75" x14ac:dyDescent="0.25">
      <c r="A86" s="18">
        <v>45369</v>
      </c>
      <c r="B86" s="19">
        <v>12422</v>
      </c>
      <c r="C86" s="19">
        <v>12163</v>
      </c>
      <c r="D86" s="19">
        <v>12256</v>
      </c>
      <c r="E86" s="19">
        <v>12426</v>
      </c>
      <c r="F86" s="19">
        <v>12582</v>
      </c>
      <c r="G86" s="19">
        <v>13553</v>
      </c>
      <c r="H86" s="19">
        <v>14491</v>
      </c>
      <c r="I86" s="19">
        <v>17136</v>
      </c>
      <c r="J86" s="19">
        <v>19108</v>
      </c>
      <c r="K86" s="19">
        <v>20234</v>
      </c>
      <c r="L86" s="19">
        <v>20646</v>
      </c>
      <c r="M86" s="19">
        <v>20557</v>
      </c>
      <c r="N86" s="19">
        <v>19988</v>
      </c>
      <c r="O86" s="19">
        <v>19797</v>
      </c>
      <c r="P86" s="19">
        <v>19609</v>
      </c>
      <c r="Q86" s="19">
        <v>19364</v>
      </c>
      <c r="R86" s="19">
        <v>18505</v>
      </c>
      <c r="S86" s="19">
        <v>16430</v>
      </c>
      <c r="T86" s="19">
        <v>15830</v>
      </c>
      <c r="U86" s="19">
        <v>15702</v>
      </c>
      <c r="V86" s="19">
        <v>15185</v>
      </c>
      <c r="W86" s="19">
        <v>14202</v>
      </c>
      <c r="X86" s="19">
        <v>13156</v>
      </c>
      <c r="Y86" s="19">
        <v>12883</v>
      </c>
      <c r="AA86" s="2">
        <f>IFERROR(INDEX('Holiday Schedule'!$D$3:$D$24,MATCH(A86,'Holiday Schedule'!$C$3:$C$24,0)),0)</f>
        <v>0</v>
      </c>
      <c r="AB86" s="2">
        <f t="shared" si="8"/>
        <v>2</v>
      </c>
      <c r="AC86" s="2">
        <f t="shared" si="9"/>
        <v>285449</v>
      </c>
      <c r="AD86" s="5">
        <f t="shared" si="10"/>
        <v>102776</v>
      </c>
      <c r="AE86" s="5">
        <f t="shared" si="11"/>
        <v>388225</v>
      </c>
      <c r="AG86" s="2">
        <f t="shared" si="12"/>
        <v>3</v>
      </c>
      <c r="AH86" s="2">
        <f t="shared" si="13"/>
        <v>2024</v>
      </c>
      <c r="AJ86" s="5">
        <f t="shared" si="14"/>
        <v>20646</v>
      </c>
      <c r="AK86" s="2">
        <f t="shared" si="15"/>
        <v>11</v>
      </c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</row>
    <row r="87" spans="1:51" ht="15.75" x14ac:dyDescent="0.25">
      <c r="A87" s="18">
        <v>45370</v>
      </c>
      <c r="B87" s="19">
        <v>12424</v>
      </c>
      <c r="C87" s="19">
        <v>12164</v>
      </c>
      <c r="D87" s="19">
        <v>12259</v>
      </c>
      <c r="E87" s="19">
        <v>12430</v>
      </c>
      <c r="F87" s="19">
        <v>12585</v>
      </c>
      <c r="G87" s="19">
        <v>13554</v>
      </c>
      <c r="H87" s="19">
        <v>14497</v>
      </c>
      <c r="I87" s="19">
        <v>17138</v>
      </c>
      <c r="J87" s="19">
        <v>19110</v>
      </c>
      <c r="K87" s="19">
        <v>20236</v>
      </c>
      <c r="L87" s="19">
        <v>20648</v>
      </c>
      <c r="M87" s="19">
        <v>20559</v>
      </c>
      <c r="N87" s="19">
        <v>19995</v>
      </c>
      <c r="O87" s="19">
        <v>19805</v>
      </c>
      <c r="P87" s="19">
        <v>19612</v>
      </c>
      <c r="Q87" s="19">
        <v>19365</v>
      </c>
      <c r="R87" s="19">
        <v>18507</v>
      </c>
      <c r="S87" s="19">
        <v>16432</v>
      </c>
      <c r="T87" s="19">
        <v>15817</v>
      </c>
      <c r="U87" s="19">
        <v>15707</v>
      </c>
      <c r="V87" s="19">
        <v>15186</v>
      </c>
      <c r="W87" s="19">
        <v>14202</v>
      </c>
      <c r="X87" s="19">
        <v>13156</v>
      </c>
      <c r="Y87" s="19">
        <v>12884</v>
      </c>
      <c r="AA87" s="2">
        <f>IFERROR(INDEX('Holiday Schedule'!$D$3:$D$24,MATCH(A87,'Holiday Schedule'!$C$3:$C$24,0)),0)</f>
        <v>0</v>
      </c>
      <c r="AB87" s="2">
        <f t="shared" si="8"/>
        <v>3</v>
      </c>
      <c r="AC87" s="2">
        <f t="shared" si="9"/>
        <v>285475</v>
      </c>
      <c r="AD87" s="5">
        <f t="shared" si="10"/>
        <v>102797</v>
      </c>
      <c r="AE87" s="5">
        <f t="shared" si="11"/>
        <v>388272</v>
      </c>
      <c r="AG87" s="2">
        <f t="shared" si="12"/>
        <v>3</v>
      </c>
      <c r="AH87" s="2">
        <f t="shared" si="13"/>
        <v>2024</v>
      </c>
      <c r="AJ87" s="5">
        <f t="shared" si="14"/>
        <v>20648</v>
      </c>
      <c r="AK87" s="2">
        <f t="shared" si="15"/>
        <v>11</v>
      </c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</row>
    <row r="88" spans="1:51" ht="15.75" x14ac:dyDescent="0.25">
      <c r="A88" s="18">
        <v>45371</v>
      </c>
      <c r="B88" s="19">
        <v>12400</v>
      </c>
      <c r="C88" s="19">
        <v>12141</v>
      </c>
      <c r="D88" s="19">
        <v>12236</v>
      </c>
      <c r="E88" s="19">
        <v>12406</v>
      </c>
      <c r="F88" s="19">
        <v>12560</v>
      </c>
      <c r="G88" s="19">
        <v>13530</v>
      </c>
      <c r="H88" s="19">
        <v>14460</v>
      </c>
      <c r="I88" s="19">
        <v>17105</v>
      </c>
      <c r="J88" s="19">
        <v>19072</v>
      </c>
      <c r="K88" s="19">
        <v>20196</v>
      </c>
      <c r="L88" s="19">
        <v>20611</v>
      </c>
      <c r="M88" s="19">
        <v>20519</v>
      </c>
      <c r="N88" s="19">
        <v>19951</v>
      </c>
      <c r="O88" s="19">
        <v>19760</v>
      </c>
      <c r="P88" s="19">
        <v>19570</v>
      </c>
      <c r="Q88" s="19">
        <v>19327</v>
      </c>
      <c r="R88" s="19">
        <v>18471</v>
      </c>
      <c r="S88" s="19">
        <v>16399</v>
      </c>
      <c r="T88" s="19">
        <v>15812</v>
      </c>
      <c r="U88" s="19">
        <v>15672</v>
      </c>
      <c r="V88" s="19">
        <v>15158</v>
      </c>
      <c r="W88" s="19">
        <v>14176</v>
      </c>
      <c r="X88" s="19">
        <v>13128</v>
      </c>
      <c r="Y88" s="19">
        <v>12857</v>
      </c>
      <c r="AA88" s="2">
        <f>IFERROR(INDEX('Holiday Schedule'!$D$3:$D$24,MATCH(A88,'Holiday Schedule'!$C$3:$C$24,0)),0)</f>
        <v>0</v>
      </c>
      <c r="AB88" s="2">
        <f t="shared" si="8"/>
        <v>4</v>
      </c>
      <c r="AC88" s="2">
        <f t="shared" si="9"/>
        <v>284927</v>
      </c>
      <c r="AD88" s="5">
        <f t="shared" si="10"/>
        <v>102590</v>
      </c>
      <c r="AE88" s="5">
        <f t="shared" si="11"/>
        <v>387517</v>
      </c>
      <c r="AG88" s="2">
        <f t="shared" si="12"/>
        <v>3</v>
      </c>
      <c r="AH88" s="2">
        <f t="shared" si="13"/>
        <v>2024</v>
      </c>
      <c r="AJ88" s="5">
        <f t="shared" si="14"/>
        <v>20611</v>
      </c>
      <c r="AK88" s="2">
        <f t="shared" si="15"/>
        <v>11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</row>
    <row r="89" spans="1:51" ht="15.75" x14ac:dyDescent="0.25">
      <c r="A89" s="18">
        <v>45372</v>
      </c>
      <c r="B89" s="19">
        <v>12370</v>
      </c>
      <c r="C89" s="19">
        <v>12114</v>
      </c>
      <c r="D89" s="19">
        <v>12204</v>
      </c>
      <c r="E89" s="19">
        <v>12376</v>
      </c>
      <c r="F89" s="19">
        <v>12532</v>
      </c>
      <c r="G89" s="19">
        <v>13494</v>
      </c>
      <c r="H89" s="19">
        <v>14460</v>
      </c>
      <c r="I89" s="19">
        <v>17077</v>
      </c>
      <c r="J89" s="19">
        <v>19032</v>
      </c>
      <c r="K89" s="19">
        <v>20153</v>
      </c>
      <c r="L89" s="19">
        <v>20562</v>
      </c>
      <c r="M89" s="19">
        <v>20473</v>
      </c>
      <c r="N89" s="19">
        <v>19905</v>
      </c>
      <c r="O89" s="19">
        <v>19715</v>
      </c>
      <c r="P89" s="19">
        <v>19526</v>
      </c>
      <c r="Q89" s="19">
        <v>19283</v>
      </c>
      <c r="R89" s="19">
        <v>18429</v>
      </c>
      <c r="S89" s="19">
        <v>16362</v>
      </c>
      <c r="T89" s="19">
        <v>15740</v>
      </c>
      <c r="U89" s="19">
        <v>15640</v>
      </c>
      <c r="V89" s="19">
        <v>15119</v>
      </c>
      <c r="W89" s="19">
        <v>14145</v>
      </c>
      <c r="X89" s="19">
        <v>13100</v>
      </c>
      <c r="Y89" s="19">
        <v>12831</v>
      </c>
      <c r="AA89" s="2">
        <f>IFERROR(INDEX('Holiday Schedule'!$D$3:$D$24,MATCH(A89,'Holiday Schedule'!$C$3:$C$24,0)),0)</f>
        <v>0</v>
      </c>
      <c r="AB89" s="2">
        <f t="shared" si="8"/>
        <v>5</v>
      </c>
      <c r="AC89" s="2">
        <f t="shared" si="9"/>
        <v>284261</v>
      </c>
      <c r="AD89" s="5">
        <f t="shared" si="10"/>
        <v>102381</v>
      </c>
      <c r="AE89" s="5">
        <f t="shared" si="11"/>
        <v>386642</v>
      </c>
      <c r="AG89" s="2">
        <f t="shared" si="12"/>
        <v>3</v>
      </c>
      <c r="AH89" s="2">
        <f t="shared" si="13"/>
        <v>2024</v>
      </c>
      <c r="AJ89" s="5">
        <f t="shared" si="14"/>
        <v>20562</v>
      </c>
      <c r="AK89" s="2">
        <f t="shared" si="15"/>
        <v>11</v>
      </c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</row>
    <row r="90" spans="1:51" ht="15.75" x14ac:dyDescent="0.25">
      <c r="A90" s="18">
        <v>45373</v>
      </c>
      <c r="B90" s="19">
        <v>12377</v>
      </c>
      <c r="C90" s="19">
        <v>12116</v>
      </c>
      <c r="D90" s="19">
        <v>12208</v>
      </c>
      <c r="E90" s="19">
        <v>12379</v>
      </c>
      <c r="F90" s="19">
        <v>12534</v>
      </c>
      <c r="G90" s="19">
        <v>13500</v>
      </c>
      <c r="H90" s="19">
        <v>14418</v>
      </c>
      <c r="I90" s="19">
        <v>17067</v>
      </c>
      <c r="J90" s="19">
        <v>19036</v>
      </c>
      <c r="K90" s="19">
        <v>20165</v>
      </c>
      <c r="L90" s="19">
        <v>20562</v>
      </c>
      <c r="M90" s="19">
        <v>20474</v>
      </c>
      <c r="N90" s="19">
        <v>19907</v>
      </c>
      <c r="O90" s="19">
        <v>19717</v>
      </c>
      <c r="P90" s="19">
        <v>19528</v>
      </c>
      <c r="Q90" s="19">
        <v>19285</v>
      </c>
      <c r="R90" s="19">
        <v>18430</v>
      </c>
      <c r="S90" s="19">
        <v>16364</v>
      </c>
      <c r="T90" s="19">
        <v>15739</v>
      </c>
      <c r="U90" s="19">
        <v>15646</v>
      </c>
      <c r="V90" s="19">
        <v>15126</v>
      </c>
      <c r="W90" s="19">
        <v>14146</v>
      </c>
      <c r="X90" s="19">
        <v>13106</v>
      </c>
      <c r="Y90" s="19">
        <v>12833</v>
      </c>
      <c r="AA90" s="2">
        <f>IFERROR(INDEX('Holiday Schedule'!$D$3:$D$24,MATCH(A90,'Holiday Schedule'!$C$3:$C$24,0)),0)</f>
        <v>0</v>
      </c>
      <c r="AB90" s="2">
        <f t="shared" si="8"/>
        <v>6</v>
      </c>
      <c r="AC90" s="2">
        <f t="shared" si="9"/>
        <v>284298</v>
      </c>
      <c r="AD90" s="5">
        <f t="shared" si="10"/>
        <v>102365</v>
      </c>
      <c r="AE90" s="5">
        <f t="shared" si="11"/>
        <v>386663</v>
      </c>
      <c r="AG90" s="2">
        <f t="shared" si="12"/>
        <v>3</v>
      </c>
      <c r="AH90" s="2">
        <f t="shared" si="13"/>
        <v>2024</v>
      </c>
      <c r="AJ90" s="5">
        <f t="shared" si="14"/>
        <v>20562</v>
      </c>
      <c r="AK90" s="2">
        <f t="shared" si="15"/>
        <v>11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</row>
    <row r="91" spans="1:51" ht="15.75" x14ac:dyDescent="0.25">
      <c r="A91" s="18">
        <v>45374</v>
      </c>
      <c r="B91" s="19">
        <v>12277</v>
      </c>
      <c r="C91" s="19">
        <v>12047</v>
      </c>
      <c r="D91" s="19">
        <v>12041</v>
      </c>
      <c r="E91" s="19">
        <v>12122</v>
      </c>
      <c r="F91" s="19">
        <v>12337</v>
      </c>
      <c r="G91" s="19">
        <v>13195</v>
      </c>
      <c r="H91" s="19">
        <v>13905</v>
      </c>
      <c r="I91" s="19">
        <v>15676</v>
      </c>
      <c r="J91" s="19">
        <v>17551</v>
      </c>
      <c r="K91" s="19">
        <v>18815</v>
      </c>
      <c r="L91" s="19">
        <v>19184</v>
      </c>
      <c r="M91" s="19">
        <v>19288</v>
      </c>
      <c r="N91" s="19">
        <v>18451</v>
      </c>
      <c r="O91" s="19">
        <v>18241</v>
      </c>
      <c r="P91" s="19">
        <v>18029</v>
      </c>
      <c r="Q91" s="19">
        <v>17784</v>
      </c>
      <c r="R91" s="19">
        <v>17063</v>
      </c>
      <c r="S91" s="19">
        <v>15724</v>
      </c>
      <c r="T91" s="19">
        <v>15177</v>
      </c>
      <c r="U91" s="19">
        <v>15189</v>
      </c>
      <c r="V91" s="19">
        <v>14624</v>
      </c>
      <c r="W91" s="19">
        <v>13862</v>
      </c>
      <c r="X91" s="19">
        <v>12835</v>
      </c>
      <c r="Y91" s="19">
        <v>12617</v>
      </c>
      <c r="AA91" s="2">
        <f>IFERROR(INDEX('Holiday Schedule'!$D$3:$D$24,MATCH(A91,'Holiday Schedule'!$C$3:$C$24,0)),0)</f>
        <v>0</v>
      </c>
      <c r="AB91" s="2">
        <f t="shared" si="8"/>
        <v>7</v>
      </c>
      <c r="AC91" s="2">
        <f t="shared" si="9"/>
        <v>0</v>
      </c>
      <c r="AD91" s="5">
        <f t="shared" si="10"/>
        <v>368034</v>
      </c>
      <c r="AE91" s="5">
        <f t="shared" si="11"/>
        <v>368034</v>
      </c>
      <c r="AG91" s="2">
        <f t="shared" si="12"/>
        <v>3</v>
      </c>
      <c r="AH91" s="2">
        <f t="shared" si="13"/>
        <v>2024</v>
      </c>
      <c r="AJ91" s="5">
        <f t="shared" si="14"/>
        <v>19288</v>
      </c>
      <c r="AK91" s="2">
        <f t="shared" si="15"/>
        <v>12</v>
      </c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</row>
    <row r="92" spans="1:51" ht="15.75" x14ac:dyDescent="0.25">
      <c r="A92" s="18">
        <v>45375</v>
      </c>
      <c r="B92" s="19">
        <v>12285</v>
      </c>
      <c r="C92" s="19">
        <v>12045</v>
      </c>
      <c r="D92" s="19">
        <v>12004</v>
      </c>
      <c r="E92" s="19">
        <v>12082</v>
      </c>
      <c r="F92" s="19">
        <v>12300</v>
      </c>
      <c r="G92" s="19">
        <v>13157</v>
      </c>
      <c r="H92" s="19">
        <v>13877</v>
      </c>
      <c r="I92" s="19">
        <v>15694</v>
      </c>
      <c r="J92" s="19">
        <v>17564</v>
      </c>
      <c r="K92" s="19">
        <v>18825</v>
      </c>
      <c r="L92" s="19">
        <v>19187</v>
      </c>
      <c r="M92" s="19">
        <v>19290</v>
      </c>
      <c r="N92" s="19">
        <v>18453</v>
      </c>
      <c r="O92" s="19">
        <v>18241</v>
      </c>
      <c r="P92" s="19">
        <v>18024</v>
      </c>
      <c r="Q92" s="19">
        <v>17773</v>
      </c>
      <c r="R92" s="19">
        <v>17048</v>
      </c>
      <c r="S92" s="19">
        <v>15698</v>
      </c>
      <c r="T92" s="19">
        <v>15072</v>
      </c>
      <c r="U92" s="19">
        <v>15205</v>
      </c>
      <c r="V92" s="19">
        <v>14638</v>
      </c>
      <c r="W92" s="19">
        <v>13871</v>
      </c>
      <c r="X92" s="19">
        <v>12849</v>
      </c>
      <c r="Y92" s="19">
        <v>12630</v>
      </c>
      <c r="AA92" s="2">
        <f>IFERROR(INDEX('Holiday Schedule'!$D$3:$D$24,MATCH(A92,'Holiday Schedule'!$C$3:$C$24,0)),0)</f>
        <v>0</v>
      </c>
      <c r="AB92" s="2">
        <f t="shared" si="8"/>
        <v>1</v>
      </c>
      <c r="AC92" s="2">
        <f t="shared" si="9"/>
        <v>0</v>
      </c>
      <c r="AD92" s="5">
        <f t="shared" si="10"/>
        <v>367812</v>
      </c>
      <c r="AE92" s="5">
        <f t="shared" si="11"/>
        <v>367812</v>
      </c>
      <c r="AG92" s="2">
        <f t="shared" si="12"/>
        <v>3</v>
      </c>
      <c r="AH92" s="2">
        <f t="shared" si="13"/>
        <v>2024</v>
      </c>
      <c r="AJ92" s="5">
        <f t="shared" si="14"/>
        <v>19290</v>
      </c>
      <c r="AK92" s="2">
        <f t="shared" si="15"/>
        <v>12</v>
      </c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</row>
    <row r="93" spans="1:51" ht="15.75" x14ac:dyDescent="0.25">
      <c r="A93" s="18">
        <v>45376</v>
      </c>
      <c r="B93" s="19">
        <v>12358</v>
      </c>
      <c r="C93" s="19">
        <v>12101</v>
      </c>
      <c r="D93" s="19">
        <v>12192</v>
      </c>
      <c r="E93" s="19">
        <v>12369</v>
      </c>
      <c r="F93" s="19">
        <v>12532</v>
      </c>
      <c r="G93" s="19">
        <v>13494</v>
      </c>
      <c r="H93" s="19">
        <v>14410</v>
      </c>
      <c r="I93" s="19">
        <v>17054</v>
      </c>
      <c r="J93" s="19">
        <v>19012</v>
      </c>
      <c r="K93" s="19">
        <v>20124</v>
      </c>
      <c r="L93" s="19">
        <v>20519</v>
      </c>
      <c r="M93" s="19">
        <v>20420</v>
      </c>
      <c r="N93" s="19">
        <v>19855</v>
      </c>
      <c r="O93" s="19">
        <v>19665</v>
      </c>
      <c r="P93" s="19">
        <v>19476</v>
      </c>
      <c r="Q93" s="19">
        <v>19234</v>
      </c>
      <c r="R93" s="19">
        <v>18382</v>
      </c>
      <c r="S93" s="19">
        <v>16321</v>
      </c>
      <c r="T93" s="19">
        <v>15685</v>
      </c>
      <c r="U93" s="19">
        <v>15595</v>
      </c>
      <c r="V93" s="19">
        <v>15081</v>
      </c>
      <c r="W93" s="19">
        <v>14108</v>
      </c>
      <c r="X93" s="19">
        <v>13069</v>
      </c>
      <c r="Y93" s="19">
        <v>12798</v>
      </c>
      <c r="AA93" s="2">
        <f>IFERROR(INDEX('Holiday Schedule'!$D$3:$D$24,MATCH(A93,'Holiday Schedule'!$C$3:$C$24,0)),0)</f>
        <v>0</v>
      </c>
      <c r="AB93" s="2">
        <f t="shared" si="8"/>
        <v>2</v>
      </c>
      <c r="AC93" s="2">
        <f t="shared" si="9"/>
        <v>283600</v>
      </c>
      <c r="AD93" s="5">
        <f t="shared" si="10"/>
        <v>102254</v>
      </c>
      <c r="AE93" s="5">
        <f t="shared" si="11"/>
        <v>385854</v>
      </c>
      <c r="AG93" s="2">
        <f t="shared" si="12"/>
        <v>3</v>
      </c>
      <c r="AH93" s="2">
        <f t="shared" si="13"/>
        <v>2024</v>
      </c>
      <c r="AJ93" s="5">
        <f t="shared" si="14"/>
        <v>20519</v>
      </c>
      <c r="AK93" s="2">
        <f t="shared" si="15"/>
        <v>11</v>
      </c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</row>
    <row r="94" spans="1:51" ht="15.75" x14ac:dyDescent="0.25">
      <c r="A94" s="18">
        <v>45377</v>
      </c>
      <c r="B94" s="19">
        <v>12279</v>
      </c>
      <c r="C94" s="19">
        <v>12025</v>
      </c>
      <c r="D94" s="19">
        <v>12113</v>
      </c>
      <c r="E94" s="19">
        <v>12280</v>
      </c>
      <c r="F94" s="19">
        <v>12434</v>
      </c>
      <c r="G94" s="19">
        <v>13392</v>
      </c>
      <c r="H94" s="19">
        <v>14316</v>
      </c>
      <c r="I94" s="19">
        <v>16935</v>
      </c>
      <c r="J94" s="19">
        <v>18881</v>
      </c>
      <c r="K94" s="19">
        <v>19996</v>
      </c>
      <c r="L94" s="19">
        <v>20402</v>
      </c>
      <c r="M94" s="19">
        <v>20315</v>
      </c>
      <c r="N94" s="19">
        <v>19751</v>
      </c>
      <c r="O94" s="19">
        <v>19563</v>
      </c>
      <c r="P94" s="19">
        <v>19375</v>
      </c>
      <c r="Q94" s="19">
        <v>19134</v>
      </c>
      <c r="R94" s="19">
        <v>18287</v>
      </c>
      <c r="S94" s="19">
        <v>16236</v>
      </c>
      <c r="T94" s="19">
        <v>15639</v>
      </c>
      <c r="U94" s="19">
        <v>15518</v>
      </c>
      <c r="V94" s="19">
        <v>15004</v>
      </c>
      <c r="W94" s="19">
        <v>14036</v>
      </c>
      <c r="X94" s="19">
        <v>13000</v>
      </c>
      <c r="Y94" s="19">
        <v>12732</v>
      </c>
      <c r="AA94" s="2">
        <f>IFERROR(INDEX('Holiday Schedule'!$D$3:$D$24,MATCH(A94,'Holiday Schedule'!$C$3:$C$24,0)),0)</f>
        <v>0</v>
      </c>
      <c r="AB94" s="2">
        <f t="shared" si="8"/>
        <v>3</v>
      </c>
      <c r="AC94" s="2">
        <f t="shared" si="9"/>
        <v>282072</v>
      </c>
      <c r="AD94" s="5">
        <f t="shared" si="10"/>
        <v>101571</v>
      </c>
      <c r="AE94" s="5">
        <f t="shared" si="11"/>
        <v>383643</v>
      </c>
      <c r="AG94" s="2">
        <f t="shared" si="12"/>
        <v>3</v>
      </c>
      <c r="AH94" s="2">
        <f t="shared" si="13"/>
        <v>2024</v>
      </c>
      <c r="AJ94" s="5">
        <f t="shared" si="14"/>
        <v>20402</v>
      </c>
      <c r="AK94" s="2">
        <f t="shared" si="15"/>
        <v>11</v>
      </c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</row>
    <row r="95" spans="1:51" ht="15.75" x14ac:dyDescent="0.25">
      <c r="A95" s="18">
        <v>45378</v>
      </c>
      <c r="B95" s="19">
        <v>12230</v>
      </c>
      <c r="C95" s="19">
        <v>11958</v>
      </c>
      <c r="D95" s="19">
        <v>12066</v>
      </c>
      <c r="E95" s="19">
        <v>12237</v>
      </c>
      <c r="F95" s="19">
        <v>12392</v>
      </c>
      <c r="G95" s="19">
        <v>13344</v>
      </c>
      <c r="H95" s="19">
        <v>14260</v>
      </c>
      <c r="I95" s="19">
        <v>16888</v>
      </c>
      <c r="J95" s="19">
        <v>18833</v>
      </c>
      <c r="K95" s="19">
        <v>19941</v>
      </c>
      <c r="L95" s="19">
        <v>20347</v>
      </c>
      <c r="M95" s="19">
        <v>20259</v>
      </c>
      <c r="N95" s="19">
        <v>19698</v>
      </c>
      <c r="O95" s="19">
        <v>19510</v>
      </c>
      <c r="P95" s="19">
        <v>19323</v>
      </c>
      <c r="Q95" s="19">
        <v>19083</v>
      </c>
      <c r="R95" s="19">
        <v>18237</v>
      </c>
      <c r="S95" s="19">
        <v>16192</v>
      </c>
      <c r="T95" s="19">
        <v>15587</v>
      </c>
      <c r="U95" s="19">
        <v>15478</v>
      </c>
      <c r="V95" s="19">
        <v>14966</v>
      </c>
      <c r="W95" s="19">
        <v>14000</v>
      </c>
      <c r="X95" s="19">
        <v>12965</v>
      </c>
      <c r="Y95" s="19">
        <v>12698</v>
      </c>
      <c r="AA95" s="2">
        <f>IFERROR(INDEX('Holiday Schedule'!$D$3:$D$24,MATCH(A95,'Holiday Schedule'!$C$3:$C$24,0)),0)</f>
        <v>0</v>
      </c>
      <c r="AB95" s="2">
        <f t="shared" si="8"/>
        <v>4</v>
      </c>
      <c r="AC95" s="2">
        <f t="shared" si="9"/>
        <v>281307</v>
      </c>
      <c r="AD95" s="5">
        <f t="shared" si="10"/>
        <v>101185</v>
      </c>
      <c r="AE95" s="5">
        <f t="shared" si="11"/>
        <v>382492</v>
      </c>
      <c r="AG95" s="2">
        <f t="shared" si="12"/>
        <v>3</v>
      </c>
      <c r="AH95" s="2">
        <f t="shared" si="13"/>
        <v>2024</v>
      </c>
      <c r="AJ95" s="5">
        <f t="shared" si="14"/>
        <v>20347</v>
      </c>
      <c r="AK95" s="2">
        <f t="shared" si="15"/>
        <v>11</v>
      </c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</row>
    <row r="96" spans="1:51" ht="15.75" x14ac:dyDescent="0.25">
      <c r="A96" s="18">
        <v>45379</v>
      </c>
      <c r="B96" s="19">
        <v>12224</v>
      </c>
      <c r="C96" s="19">
        <v>11970</v>
      </c>
      <c r="D96" s="19">
        <v>12060</v>
      </c>
      <c r="E96" s="19">
        <v>12229</v>
      </c>
      <c r="F96" s="19">
        <v>12383</v>
      </c>
      <c r="G96" s="19">
        <v>13337</v>
      </c>
      <c r="H96" s="19">
        <v>14296</v>
      </c>
      <c r="I96" s="19">
        <v>16884</v>
      </c>
      <c r="J96" s="19">
        <v>18800</v>
      </c>
      <c r="K96" s="19">
        <v>19908</v>
      </c>
      <c r="L96" s="19">
        <v>20314</v>
      </c>
      <c r="M96" s="19">
        <v>20226</v>
      </c>
      <c r="N96" s="19">
        <v>19666</v>
      </c>
      <c r="O96" s="19">
        <v>19478</v>
      </c>
      <c r="P96" s="19">
        <v>19291</v>
      </c>
      <c r="Q96" s="19">
        <v>19052</v>
      </c>
      <c r="R96" s="19">
        <v>18207</v>
      </c>
      <c r="S96" s="19">
        <v>16165</v>
      </c>
      <c r="T96" s="19">
        <v>15607</v>
      </c>
      <c r="U96" s="19">
        <v>15454</v>
      </c>
      <c r="V96" s="19">
        <v>14941</v>
      </c>
      <c r="W96" s="19">
        <v>13976</v>
      </c>
      <c r="X96" s="19">
        <v>12945</v>
      </c>
      <c r="Y96" s="19">
        <v>12674</v>
      </c>
      <c r="AA96" s="2">
        <f>IFERROR(INDEX('Holiday Schedule'!$D$3:$D$24,MATCH(A96,'Holiday Schedule'!$C$3:$C$24,0)),0)</f>
        <v>0</v>
      </c>
      <c r="AB96" s="2">
        <f t="shared" si="8"/>
        <v>5</v>
      </c>
      <c r="AC96" s="2">
        <f t="shared" si="9"/>
        <v>280914</v>
      </c>
      <c r="AD96" s="5">
        <f t="shared" si="10"/>
        <v>101173</v>
      </c>
      <c r="AE96" s="5">
        <f t="shared" si="11"/>
        <v>382087</v>
      </c>
      <c r="AG96" s="2">
        <f t="shared" si="12"/>
        <v>3</v>
      </c>
      <c r="AH96" s="2">
        <f t="shared" si="13"/>
        <v>2024</v>
      </c>
      <c r="AJ96" s="5">
        <f t="shared" si="14"/>
        <v>20314</v>
      </c>
      <c r="AK96" s="2">
        <f t="shared" si="15"/>
        <v>11</v>
      </c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</row>
    <row r="97" spans="1:51" ht="15.75" x14ac:dyDescent="0.25">
      <c r="A97" s="18">
        <v>45380</v>
      </c>
      <c r="B97" s="19">
        <v>12171</v>
      </c>
      <c r="C97" s="19">
        <v>11917</v>
      </c>
      <c r="D97" s="19">
        <v>12009</v>
      </c>
      <c r="E97" s="19">
        <v>12177</v>
      </c>
      <c r="F97" s="19">
        <v>12329</v>
      </c>
      <c r="G97" s="19">
        <v>13280</v>
      </c>
      <c r="H97" s="19">
        <v>14212</v>
      </c>
      <c r="I97" s="19">
        <v>16790</v>
      </c>
      <c r="J97" s="19">
        <v>18720</v>
      </c>
      <c r="K97" s="19">
        <v>19824</v>
      </c>
      <c r="L97" s="19">
        <v>20227</v>
      </c>
      <c r="M97" s="19">
        <v>20140</v>
      </c>
      <c r="N97" s="19">
        <v>19582</v>
      </c>
      <c r="O97" s="19">
        <v>19395</v>
      </c>
      <c r="P97" s="19">
        <v>19209</v>
      </c>
      <c r="Q97" s="19">
        <v>18970</v>
      </c>
      <c r="R97" s="19">
        <v>18130</v>
      </c>
      <c r="S97" s="19">
        <v>16098</v>
      </c>
      <c r="T97" s="19">
        <v>15534</v>
      </c>
      <c r="U97" s="19">
        <v>15391</v>
      </c>
      <c r="V97" s="19">
        <v>14880</v>
      </c>
      <c r="W97" s="19">
        <v>13920</v>
      </c>
      <c r="X97" s="19">
        <v>12891</v>
      </c>
      <c r="Y97" s="19">
        <v>12623</v>
      </c>
      <c r="AA97" s="2">
        <f>IFERROR(INDEX('Holiday Schedule'!$D$3:$D$24,MATCH(A97,'Holiday Schedule'!$C$3:$C$24,0)),0)</f>
        <v>0</v>
      </c>
      <c r="AB97" s="2">
        <f t="shared" si="8"/>
        <v>6</v>
      </c>
      <c r="AC97" s="2">
        <f t="shared" si="9"/>
        <v>279701</v>
      </c>
      <c r="AD97" s="5">
        <f t="shared" si="10"/>
        <v>100718</v>
      </c>
      <c r="AE97" s="5">
        <f t="shared" si="11"/>
        <v>380419</v>
      </c>
      <c r="AG97" s="2">
        <f t="shared" si="12"/>
        <v>3</v>
      </c>
      <c r="AH97" s="2">
        <f t="shared" si="13"/>
        <v>2024</v>
      </c>
      <c r="AJ97" s="5">
        <f t="shared" si="14"/>
        <v>20227</v>
      </c>
      <c r="AK97" s="2">
        <f t="shared" si="15"/>
        <v>11</v>
      </c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</row>
    <row r="98" spans="1:51" ht="15.75" x14ac:dyDescent="0.25">
      <c r="A98" s="18">
        <v>45381</v>
      </c>
      <c r="B98" s="19">
        <v>12073</v>
      </c>
      <c r="C98" s="19">
        <v>11846</v>
      </c>
      <c r="D98" s="19">
        <v>11841</v>
      </c>
      <c r="E98" s="19">
        <v>11922</v>
      </c>
      <c r="F98" s="19">
        <v>12133</v>
      </c>
      <c r="G98" s="19">
        <v>12977</v>
      </c>
      <c r="H98" s="19">
        <v>13635</v>
      </c>
      <c r="I98" s="19">
        <v>15426</v>
      </c>
      <c r="J98" s="19">
        <v>17286</v>
      </c>
      <c r="K98" s="19">
        <v>18521</v>
      </c>
      <c r="L98" s="19">
        <v>18881</v>
      </c>
      <c r="M98" s="19">
        <v>18971</v>
      </c>
      <c r="N98" s="19">
        <v>18146</v>
      </c>
      <c r="O98" s="19">
        <v>17939</v>
      </c>
      <c r="P98" s="19">
        <v>17724</v>
      </c>
      <c r="Q98" s="19">
        <v>17478</v>
      </c>
      <c r="R98" s="19">
        <v>16765</v>
      </c>
      <c r="S98" s="19">
        <v>15429</v>
      </c>
      <c r="T98" s="19">
        <v>14809</v>
      </c>
      <c r="U98" s="19">
        <v>14940</v>
      </c>
      <c r="V98" s="19">
        <v>14385</v>
      </c>
      <c r="W98" s="19">
        <v>13629</v>
      </c>
      <c r="X98" s="19">
        <v>12623</v>
      </c>
      <c r="Y98" s="19">
        <v>12405</v>
      </c>
      <c r="AA98" s="2">
        <f>IFERROR(INDEX('Holiday Schedule'!$D$3:$D$24,MATCH(A98,'Holiday Schedule'!$C$3:$C$24,0)),0)</f>
        <v>0</v>
      </c>
      <c r="AB98" s="2">
        <f t="shared" si="8"/>
        <v>7</v>
      </c>
      <c r="AC98" s="2">
        <f t="shared" si="9"/>
        <v>0</v>
      </c>
      <c r="AD98" s="5">
        <f t="shared" si="10"/>
        <v>361784</v>
      </c>
      <c r="AE98" s="5">
        <f t="shared" si="11"/>
        <v>361784</v>
      </c>
      <c r="AG98" s="2">
        <f t="shared" si="12"/>
        <v>3</v>
      </c>
      <c r="AH98" s="2">
        <f t="shared" si="13"/>
        <v>2024</v>
      </c>
      <c r="AJ98" s="5">
        <f t="shared" si="14"/>
        <v>18971</v>
      </c>
      <c r="AK98" s="2">
        <f t="shared" si="15"/>
        <v>12</v>
      </c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</row>
    <row r="99" spans="1:51" ht="15.75" x14ac:dyDescent="0.25">
      <c r="A99" s="18">
        <v>45382</v>
      </c>
      <c r="B99" s="19">
        <v>12078</v>
      </c>
      <c r="C99" s="19">
        <v>11851</v>
      </c>
      <c r="D99" s="19">
        <v>11844</v>
      </c>
      <c r="E99" s="19">
        <v>11923</v>
      </c>
      <c r="F99" s="19">
        <v>12135</v>
      </c>
      <c r="G99" s="19">
        <v>12979</v>
      </c>
      <c r="H99" s="19">
        <v>13625</v>
      </c>
      <c r="I99" s="19">
        <v>15414</v>
      </c>
      <c r="J99" s="19">
        <v>17264</v>
      </c>
      <c r="K99" s="19">
        <v>18520</v>
      </c>
      <c r="L99" s="19">
        <v>18879</v>
      </c>
      <c r="M99" s="19">
        <v>18971</v>
      </c>
      <c r="N99" s="19">
        <v>18147</v>
      </c>
      <c r="O99" s="19">
        <v>17941</v>
      </c>
      <c r="P99" s="19">
        <v>17729</v>
      </c>
      <c r="Q99" s="19">
        <v>17481</v>
      </c>
      <c r="R99" s="19">
        <v>16767</v>
      </c>
      <c r="S99" s="19">
        <v>15421</v>
      </c>
      <c r="T99" s="19">
        <v>14808</v>
      </c>
      <c r="U99" s="19">
        <v>14932</v>
      </c>
      <c r="V99" s="19">
        <v>14381</v>
      </c>
      <c r="W99" s="19">
        <v>13627</v>
      </c>
      <c r="X99" s="19">
        <v>12621</v>
      </c>
      <c r="Y99" s="19">
        <v>12408</v>
      </c>
      <c r="AA99" s="2">
        <f>IFERROR(INDEX('Holiday Schedule'!$D$3:$D$24,MATCH(A99,'Holiday Schedule'!$C$3:$C$24,0)),0)</f>
        <v>0</v>
      </c>
      <c r="AB99" s="2">
        <f t="shared" si="8"/>
        <v>1</v>
      </c>
      <c r="AC99" s="2">
        <f t="shared" si="9"/>
        <v>0</v>
      </c>
      <c r="AD99" s="5">
        <f t="shared" si="10"/>
        <v>361746</v>
      </c>
      <c r="AE99" s="5">
        <f t="shared" si="11"/>
        <v>361746</v>
      </c>
      <c r="AG99" s="2">
        <f t="shared" si="12"/>
        <v>3</v>
      </c>
      <c r="AH99" s="2">
        <f t="shared" si="13"/>
        <v>2024</v>
      </c>
      <c r="AJ99" s="5">
        <f t="shared" si="14"/>
        <v>18971</v>
      </c>
      <c r="AK99" s="2">
        <f t="shared" si="15"/>
        <v>12</v>
      </c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</row>
    <row r="100" spans="1:51" ht="15.75" x14ac:dyDescent="0.25">
      <c r="A100" s="18">
        <v>45383</v>
      </c>
      <c r="B100" s="19">
        <v>12921.58</v>
      </c>
      <c r="C100" s="19">
        <v>13262.450999999999</v>
      </c>
      <c r="D100" s="19">
        <v>13940.619000000001</v>
      </c>
      <c r="E100" s="19">
        <v>13646.276</v>
      </c>
      <c r="F100" s="19">
        <v>14114.589</v>
      </c>
      <c r="G100" s="19">
        <v>15033.286</v>
      </c>
      <c r="H100" s="19">
        <v>14255.878000000001</v>
      </c>
      <c r="I100" s="19">
        <v>15422.406000000001</v>
      </c>
      <c r="J100" s="19">
        <v>17771.273000000001</v>
      </c>
      <c r="K100" s="19">
        <v>18638.046999999999</v>
      </c>
      <c r="L100" s="19">
        <v>19536.817999999999</v>
      </c>
      <c r="M100" s="19">
        <v>19409.213</v>
      </c>
      <c r="N100" s="19">
        <v>18850.653999999999</v>
      </c>
      <c r="O100" s="19">
        <v>18962.896000000001</v>
      </c>
      <c r="P100" s="19">
        <v>18620.883000000002</v>
      </c>
      <c r="Q100" s="19">
        <v>18201.373</v>
      </c>
      <c r="R100" s="19">
        <v>17133.455999999998</v>
      </c>
      <c r="S100" s="19">
        <v>14651.284</v>
      </c>
      <c r="T100" s="19">
        <v>13371.808999999999</v>
      </c>
      <c r="U100" s="19">
        <v>13846.388999999999</v>
      </c>
      <c r="V100" s="19">
        <v>13234.352999999999</v>
      </c>
      <c r="W100" s="19">
        <v>12736.537</v>
      </c>
      <c r="X100" s="19">
        <v>12488.915000000001</v>
      </c>
      <c r="Y100" s="19">
        <v>12680.509</v>
      </c>
      <c r="AA100" s="2">
        <f>IFERROR(INDEX('Holiday Schedule'!$D$3:$D$24,MATCH(A100,'Holiday Schedule'!$C$3:$C$24,0)),0)</f>
        <v>0</v>
      </c>
      <c r="AB100" s="2">
        <f t="shared" si="8"/>
        <v>2</v>
      </c>
      <c r="AC100" s="2">
        <f t="shared" si="9"/>
        <v>262876.30600000004</v>
      </c>
      <c r="AD100" s="5">
        <f t="shared" si="10"/>
        <v>109855.18800000002</v>
      </c>
      <c r="AE100" s="5">
        <f t="shared" si="11"/>
        <v>372731.49400000006</v>
      </c>
      <c r="AG100" s="2">
        <f t="shared" si="12"/>
        <v>4</v>
      </c>
      <c r="AH100" s="2">
        <f t="shared" si="13"/>
        <v>2024</v>
      </c>
      <c r="AJ100" s="5">
        <f t="shared" si="14"/>
        <v>19536.817999999999</v>
      </c>
      <c r="AK100" s="2">
        <f t="shared" si="15"/>
        <v>11</v>
      </c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</row>
    <row r="101" spans="1:51" ht="15.75" x14ac:dyDescent="0.25">
      <c r="A101" s="18">
        <v>45384</v>
      </c>
      <c r="B101" s="19">
        <v>12422.876</v>
      </c>
      <c r="C101" s="19">
        <v>12605.298000000001</v>
      </c>
      <c r="D101" s="19">
        <v>13117.394</v>
      </c>
      <c r="E101" s="19">
        <v>12754.877</v>
      </c>
      <c r="F101" s="19">
        <v>13208.494000000001</v>
      </c>
      <c r="G101" s="19">
        <v>13946.319</v>
      </c>
      <c r="H101" s="19">
        <v>13310.031000000001</v>
      </c>
      <c r="I101" s="19">
        <v>15394.671</v>
      </c>
      <c r="J101" s="19">
        <v>17732.848999999998</v>
      </c>
      <c r="K101" s="19">
        <v>18592.887999999999</v>
      </c>
      <c r="L101" s="19">
        <v>19501.723999999998</v>
      </c>
      <c r="M101" s="19">
        <v>19371.601999999999</v>
      </c>
      <c r="N101" s="19">
        <v>18825.094000000001</v>
      </c>
      <c r="O101" s="19">
        <v>18938.272000000001</v>
      </c>
      <c r="P101" s="19">
        <v>18588.099999999999</v>
      </c>
      <c r="Q101" s="19">
        <v>18169.231</v>
      </c>
      <c r="R101" s="19">
        <v>17103.286</v>
      </c>
      <c r="S101" s="19">
        <v>14625.692999999999</v>
      </c>
      <c r="T101" s="19">
        <v>13346.766</v>
      </c>
      <c r="U101" s="19">
        <v>13810.412</v>
      </c>
      <c r="V101" s="19">
        <v>13208.998</v>
      </c>
      <c r="W101" s="19">
        <v>12422.596</v>
      </c>
      <c r="X101" s="19">
        <v>12235.657999999999</v>
      </c>
      <c r="Y101" s="19">
        <v>12713.039000000001</v>
      </c>
      <c r="AA101" s="2">
        <f>IFERROR(INDEX('Holiday Schedule'!$D$3:$D$24,MATCH(A101,'Holiday Schedule'!$C$3:$C$24,0)),0)</f>
        <v>0</v>
      </c>
      <c r="AB101" s="2">
        <f t="shared" si="8"/>
        <v>3</v>
      </c>
      <c r="AC101" s="2">
        <f t="shared" si="9"/>
        <v>261867.83999999997</v>
      </c>
      <c r="AD101" s="5">
        <f t="shared" si="10"/>
        <v>104078.3280000001</v>
      </c>
      <c r="AE101" s="5">
        <f t="shared" si="11"/>
        <v>365946.16800000006</v>
      </c>
      <c r="AG101" s="2">
        <f t="shared" si="12"/>
        <v>4</v>
      </c>
      <c r="AH101" s="2">
        <f t="shared" si="13"/>
        <v>2024</v>
      </c>
      <c r="AJ101" s="5">
        <f t="shared" si="14"/>
        <v>19501.723999999998</v>
      </c>
      <c r="AK101" s="2">
        <f t="shared" si="15"/>
        <v>11</v>
      </c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</row>
    <row r="102" spans="1:51" ht="15.75" x14ac:dyDescent="0.25">
      <c r="A102" s="18">
        <v>45385</v>
      </c>
      <c r="B102" s="19">
        <v>12530.235000000001</v>
      </c>
      <c r="C102" s="19">
        <v>12879.038</v>
      </c>
      <c r="D102" s="19">
        <v>13331.868</v>
      </c>
      <c r="E102" s="19">
        <v>13070.995000000001</v>
      </c>
      <c r="F102" s="19">
        <v>13470.862999999999</v>
      </c>
      <c r="G102" s="19">
        <v>14290.861999999999</v>
      </c>
      <c r="H102" s="19">
        <v>13651.272000000001</v>
      </c>
      <c r="I102" s="19">
        <v>15353.346</v>
      </c>
      <c r="J102" s="19">
        <v>17685.585999999999</v>
      </c>
      <c r="K102" s="19">
        <v>18540.678</v>
      </c>
      <c r="L102" s="19">
        <v>19442.896000000001</v>
      </c>
      <c r="M102" s="19">
        <v>19319.734</v>
      </c>
      <c r="N102" s="19">
        <v>18767.099999999999</v>
      </c>
      <c r="O102" s="19">
        <v>18878.475999999999</v>
      </c>
      <c r="P102" s="19">
        <v>18538.377</v>
      </c>
      <c r="Q102" s="19">
        <v>18121.572</v>
      </c>
      <c r="R102" s="19">
        <v>17058.131000000001</v>
      </c>
      <c r="S102" s="19">
        <v>14626.842000000001</v>
      </c>
      <c r="T102" s="19">
        <v>13977.065000000001</v>
      </c>
      <c r="U102" s="19">
        <v>13789.493</v>
      </c>
      <c r="V102" s="19">
        <v>13176.807000000001</v>
      </c>
      <c r="W102" s="19">
        <v>13099.624</v>
      </c>
      <c r="X102" s="19">
        <v>12905.951999999999</v>
      </c>
      <c r="Y102" s="19">
        <v>13203.981</v>
      </c>
      <c r="AA102" s="2">
        <f>IFERROR(INDEX('Holiday Schedule'!$D$3:$D$24,MATCH(A102,'Holiday Schedule'!$C$3:$C$24,0)),0)</f>
        <v>0</v>
      </c>
      <c r="AB102" s="2">
        <f t="shared" si="8"/>
        <v>4</v>
      </c>
      <c r="AC102" s="2">
        <f t="shared" si="9"/>
        <v>263281.679</v>
      </c>
      <c r="AD102" s="5">
        <f t="shared" si="10"/>
        <v>106429.11400000006</v>
      </c>
      <c r="AE102" s="5">
        <f t="shared" si="11"/>
        <v>369710.79300000006</v>
      </c>
      <c r="AG102" s="2">
        <f t="shared" si="12"/>
        <v>4</v>
      </c>
      <c r="AH102" s="2">
        <f t="shared" si="13"/>
        <v>2024</v>
      </c>
      <c r="AJ102" s="5">
        <f t="shared" si="14"/>
        <v>19442.896000000001</v>
      </c>
      <c r="AK102" s="2">
        <f t="shared" si="15"/>
        <v>11</v>
      </c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</row>
    <row r="103" spans="1:51" ht="15.75" x14ac:dyDescent="0.25">
      <c r="A103" s="18">
        <v>45386</v>
      </c>
      <c r="B103" s="19">
        <v>12874.816000000001</v>
      </c>
      <c r="C103" s="19">
        <v>13247.865</v>
      </c>
      <c r="D103" s="19">
        <v>13751.328</v>
      </c>
      <c r="E103" s="19">
        <v>13339.607</v>
      </c>
      <c r="F103" s="19">
        <v>13726.2</v>
      </c>
      <c r="G103" s="19">
        <v>13984.222</v>
      </c>
      <c r="H103" s="19">
        <v>12907.041999999999</v>
      </c>
      <c r="I103" s="19">
        <v>15317.112999999999</v>
      </c>
      <c r="J103" s="19">
        <v>17614.41</v>
      </c>
      <c r="K103" s="19">
        <v>18460.197</v>
      </c>
      <c r="L103" s="19">
        <v>19950.796999999999</v>
      </c>
      <c r="M103" s="19">
        <v>20749.965</v>
      </c>
      <c r="N103" s="19">
        <v>19632.79</v>
      </c>
      <c r="O103" s="19">
        <v>19818.931</v>
      </c>
      <c r="P103" s="19">
        <v>20251.210999999999</v>
      </c>
      <c r="Q103" s="19">
        <v>19582.496999999999</v>
      </c>
      <c r="R103" s="19">
        <v>18689.901000000002</v>
      </c>
      <c r="S103" s="19">
        <v>15714.39</v>
      </c>
      <c r="T103" s="19">
        <v>14634.950999999999</v>
      </c>
      <c r="U103" s="19">
        <v>13932.494000000001</v>
      </c>
      <c r="V103" s="19">
        <v>13392.008</v>
      </c>
      <c r="W103" s="19">
        <v>13336.434999999999</v>
      </c>
      <c r="X103" s="19">
        <v>13145.856</v>
      </c>
      <c r="Y103" s="19">
        <v>13324.237999999999</v>
      </c>
      <c r="AA103" s="2">
        <f>IFERROR(INDEX('Holiday Schedule'!$D$3:$D$24,MATCH(A103,'Holiday Schedule'!$C$3:$C$24,0)),0)</f>
        <v>0</v>
      </c>
      <c r="AB103" s="2">
        <f t="shared" si="8"/>
        <v>5</v>
      </c>
      <c r="AC103" s="2">
        <f t="shared" si="9"/>
        <v>274223.94600000005</v>
      </c>
      <c r="AD103" s="5">
        <f t="shared" si="10"/>
        <v>107155.31799999991</v>
      </c>
      <c r="AE103" s="5">
        <f t="shared" si="11"/>
        <v>381379.26399999997</v>
      </c>
      <c r="AG103" s="2">
        <f t="shared" si="12"/>
        <v>4</v>
      </c>
      <c r="AH103" s="2">
        <f t="shared" si="13"/>
        <v>2024</v>
      </c>
      <c r="AJ103" s="5">
        <f t="shared" si="14"/>
        <v>20749.965</v>
      </c>
      <c r="AK103" s="2">
        <f t="shared" si="15"/>
        <v>12</v>
      </c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</row>
    <row r="104" spans="1:51" ht="15.75" x14ac:dyDescent="0.25">
      <c r="A104" s="18">
        <v>45387</v>
      </c>
      <c r="B104" s="19">
        <v>12792.267</v>
      </c>
      <c r="C104" s="19">
        <v>12900.07</v>
      </c>
      <c r="D104" s="19">
        <v>13408.355</v>
      </c>
      <c r="E104" s="19">
        <v>12887.686</v>
      </c>
      <c r="F104" s="19">
        <v>13222.33</v>
      </c>
      <c r="G104" s="19">
        <v>13703.800999999999</v>
      </c>
      <c r="H104" s="19">
        <v>13154.18</v>
      </c>
      <c r="I104" s="19">
        <v>15226.450999999999</v>
      </c>
      <c r="J104" s="19">
        <v>17540.023000000001</v>
      </c>
      <c r="K104" s="19">
        <v>18523.103999999999</v>
      </c>
      <c r="L104" s="19">
        <v>19358.282999999999</v>
      </c>
      <c r="M104" s="19">
        <v>19603.732</v>
      </c>
      <c r="N104" s="19">
        <v>18912.661</v>
      </c>
      <c r="O104" s="19">
        <v>19508.294000000002</v>
      </c>
      <c r="P104" s="19">
        <v>19613.453000000001</v>
      </c>
      <c r="Q104" s="19">
        <v>19114.733</v>
      </c>
      <c r="R104" s="19">
        <v>17986.109</v>
      </c>
      <c r="S104" s="19">
        <v>15290.7</v>
      </c>
      <c r="T104" s="19">
        <v>14236.388000000001</v>
      </c>
      <c r="U104" s="19">
        <v>13692.894</v>
      </c>
      <c r="V104" s="19">
        <v>13234.608</v>
      </c>
      <c r="W104" s="19">
        <v>13337.573</v>
      </c>
      <c r="X104" s="19">
        <v>13352.692999999999</v>
      </c>
      <c r="Y104" s="19">
        <v>13625.036</v>
      </c>
      <c r="AA104" s="2">
        <f>IFERROR(INDEX('Holiday Schedule'!$D$3:$D$24,MATCH(A104,'Holiday Schedule'!$C$3:$C$24,0)),0)</f>
        <v>0</v>
      </c>
      <c r="AB104" s="2">
        <f t="shared" si="8"/>
        <v>6</v>
      </c>
      <c r="AC104" s="2">
        <f t="shared" si="9"/>
        <v>268531.69900000002</v>
      </c>
      <c r="AD104" s="5">
        <f t="shared" si="10"/>
        <v>105693.72499999992</v>
      </c>
      <c r="AE104" s="5">
        <f t="shared" si="11"/>
        <v>374225.42399999994</v>
      </c>
      <c r="AG104" s="2">
        <f t="shared" si="12"/>
        <v>4</v>
      </c>
      <c r="AH104" s="2">
        <f t="shared" si="13"/>
        <v>2024</v>
      </c>
      <c r="AJ104" s="5">
        <f t="shared" si="14"/>
        <v>19613.453000000001</v>
      </c>
      <c r="AK104" s="2">
        <f t="shared" si="15"/>
        <v>15</v>
      </c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</row>
    <row r="105" spans="1:51" ht="15.75" x14ac:dyDescent="0.25">
      <c r="A105" s="18">
        <v>45388</v>
      </c>
      <c r="B105" s="19">
        <v>13313.429</v>
      </c>
      <c r="C105" s="19">
        <v>13478.448</v>
      </c>
      <c r="D105" s="19">
        <v>13071.895</v>
      </c>
      <c r="E105" s="19">
        <v>13295.821</v>
      </c>
      <c r="F105" s="19">
        <v>13403.761</v>
      </c>
      <c r="G105" s="19">
        <v>13371.954</v>
      </c>
      <c r="H105" s="19">
        <v>12263.999</v>
      </c>
      <c r="I105" s="19">
        <v>14377.540999999999</v>
      </c>
      <c r="J105" s="19">
        <v>16536.170999999998</v>
      </c>
      <c r="K105" s="19">
        <v>17516.367999999999</v>
      </c>
      <c r="L105" s="19">
        <v>18243.477999999999</v>
      </c>
      <c r="M105" s="19">
        <v>18259.691999999999</v>
      </c>
      <c r="N105" s="19">
        <v>17575.257000000001</v>
      </c>
      <c r="O105" s="19">
        <v>17603.843000000001</v>
      </c>
      <c r="P105" s="19">
        <v>17670.763999999999</v>
      </c>
      <c r="Q105" s="19">
        <v>17640.539000000001</v>
      </c>
      <c r="R105" s="19">
        <v>16843.357</v>
      </c>
      <c r="S105" s="19">
        <v>15002.819</v>
      </c>
      <c r="T105" s="19">
        <v>13987.087</v>
      </c>
      <c r="U105" s="19">
        <v>13487.183999999999</v>
      </c>
      <c r="V105" s="19">
        <v>13121.133</v>
      </c>
      <c r="W105" s="19">
        <v>13415.009</v>
      </c>
      <c r="X105" s="19">
        <v>13369.397000000001</v>
      </c>
      <c r="Y105" s="19">
        <v>13682.646000000001</v>
      </c>
      <c r="AA105" s="2">
        <f>IFERROR(INDEX('Holiday Schedule'!$D$3:$D$24,MATCH(A105,'Holiday Schedule'!$C$3:$C$24,0)),0)</f>
        <v>0</v>
      </c>
      <c r="AB105" s="2">
        <f t="shared" si="8"/>
        <v>7</v>
      </c>
      <c r="AC105" s="2">
        <f t="shared" si="9"/>
        <v>0</v>
      </c>
      <c r="AD105" s="5">
        <f t="shared" si="10"/>
        <v>360531.592</v>
      </c>
      <c r="AE105" s="5">
        <f t="shared" si="11"/>
        <v>360531.592</v>
      </c>
      <c r="AG105" s="2">
        <f t="shared" si="12"/>
        <v>4</v>
      </c>
      <c r="AH105" s="2">
        <f t="shared" si="13"/>
        <v>2024</v>
      </c>
      <c r="AJ105" s="5">
        <f t="shared" si="14"/>
        <v>18259.691999999999</v>
      </c>
      <c r="AK105" s="2">
        <f t="shared" si="15"/>
        <v>12</v>
      </c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</row>
    <row r="106" spans="1:51" ht="15.75" x14ac:dyDescent="0.25">
      <c r="A106" s="18">
        <v>45389</v>
      </c>
      <c r="B106" s="19">
        <v>13378.365</v>
      </c>
      <c r="C106" s="19">
        <v>13583.599</v>
      </c>
      <c r="D106" s="19">
        <v>13268.138000000001</v>
      </c>
      <c r="E106" s="19">
        <v>13472.915999999999</v>
      </c>
      <c r="F106" s="19">
        <v>13432.911</v>
      </c>
      <c r="G106" s="19">
        <v>13282.44</v>
      </c>
      <c r="H106" s="19">
        <v>12071.704</v>
      </c>
      <c r="I106" s="19">
        <v>14374.914000000001</v>
      </c>
      <c r="J106" s="19">
        <v>16535.2</v>
      </c>
      <c r="K106" s="19">
        <v>17517.402999999998</v>
      </c>
      <c r="L106" s="19">
        <v>18243.88</v>
      </c>
      <c r="M106" s="19">
        <v>18260.409</v>
      </c>
      <c r="N106" s="19">
        <v>17575.749</v>
      </c>
      <c r="O106" s="19">
        <v>17603.996999999999</v>
      </c>
      <c r="P106" s="19">
        <v>17296.935000000001</v>
      </c>
      <c r="Q106" s="19">
        <v>16914.057000000001</v>
      </c>
      <c r="R106" s="19">
        <v>15948.1</v>
      </c>
      <c r="S106" s="19">
        <v>14074.47</v>
      </c>
      <c r="T106" s="19">
        <v>13197.031000000001</v>
      </c>
      <c r="U106" s="19">
        <v>13384.422</v>
      </c>
      <c r="V106" s="19">
        <v>12925.123</v>
      </c>
      <c r="W106" s="19">
        <v>13058.019</v>
      </c>
      <c r="X106" s="19">
        <v>12900.084000000001</v>
      </c>
      <c r="Y106" s="19">
        <v>13316.434999999999</v>
      </c>
      <c r="AA106" s="2">
        <f>IFERROR(INDEX('Holiday Schedule'!$D$3:$D$24,MATCH(A106,'Holiday Schedule'!$C$3:$C$24,0)),0)</f>
        <v>0</v>
      </c>
      <c r="AB106" s="2">
        <f t="shared" si="8"/>
        <v>1</v>
      </c>
      <c r="AC106" s="2">
        <f t="shared" si="9"/>
        <v>0</v>
      </c>
      <c r="AD106" s="5">
        <f t="shared" si="10"/>
        <v>355616.30099999998</v>
      </c>
      <c r="AE106" s="5">
        <f t="shared" si="11"/>
        <v>355616.30099999998</v>
      </c>
      <c r="AG106" s="2">
        <f t="shared" si="12"/>
        <v>4</v>
      </c>
      <c r="AH106" s="2">
        <f t="shared" si="13"/>
        <v>2024</v>
      </c>
      <c r="AJ106" s="5">
        <f t="shared" si="14"/>
        <v>18260.409</v>
      </c>
      <c r="AK106" s="2">
        <f t="shared" si="15"/>
        <v>12</v>
      </c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</row>
    <row r="107" spans="1:51" ht="15.75" x14ac:dyDescent="0.25">
      <c r="A107" s="18">
        <v>45390</v>
      </c>
      <c r="B107" s="19">
        <v>13002.486999999999</v>
      </c>
      <c r="C107" s="19">
        <v>13372.282999999999</v>
      </c>
      <c r="D107" s="19">
        <v>13788.2</v>
      </c>
      <c r="E107" s="19">
        <v>13603.343999999999</v>
      </c>
      <c r="F107" s="19">
        <v>13919.897000000001</v>
      </c>
      <c r="G107" s="19">
        <v>14639.214</v>
      </c>
      <c r="H107" s="19">
        <v>13806.522000000001</v>
      </c>
      <c r="I107" s="19">
        <v>15221.127</v>
      </c>
      <c r="J107" s="19">
        <v>17529.702000000001</v>
      </c>
      <c r="K107" s="19">
        <v>18375.684000000001</v>
      </c>
      <c r="L107" s="19">
        <v>19267.775000000001</v>
      </c>
      <c r="M107" s="19">
        <v>19145.386999999999</v>
      </c>
      <c r="N107" s="19">
        <v>18597.788</v>
      </c>
      <c r="O107" s="19">
        <v>18707.266</v>
      </c>
      <c r="P107" s="19">
        <v>18370.131000000001</v>
      </c>
      <c r="Q107" s="19">
        <v>17959.608</v>
      </c>
      <c r="R107" s="19">
        <v>16903.940999999999</v>
      </c>
      <c r="S107" s="19">
        <v>14457.687</v>
      </c>
      <c r="T107" s="19">
        <v>13195.855</v>
      </c>
      <c r="U107" s="19">
        <v>13641.004000000001</v>
      </c>
      <c r="V107" s="19">
        <v>13053.026</v>
      </c>
      <c r="W107" s="19">
        <v>12236.638999999999</v>
      </c>
      <c r="X107" s="19">
        <v>11663.616</v>
      </c>
      <c r="Y107" s="19">
        <v>11818.739</v>
      </c>
      <c r="AA107" s="2">
        <f>IFERROR(INDEX('Holiday Schedule'!$D$3:$D$24,MATCH(A107,'Holiday Schedule'!$C$3:$C$24,0)),0)</f>
        <v>0</v>
      </c>
      <c r="AB107" s="2">
        <f t="shared" si="8"/>
        <v>2</v>
      </c>
      <c r="AC107" s="2">
        <f t="shared" si="9"/>
        <v>258326.23600000003</v>
      </c>
      <c r="AD107" s="5">
        <f t="shared" si="10"/>
        <v>107950.68599999993</v>
      </c>
      <c r="AE107" s="5">
        <f t="shared" si="11"/>
        <v>366276.92199999996</v>
      </c>
      <c r="AG107" s="2">
        <f t="shared" si="12"/>
        <v>4</v>
      </c>
      <c r="AH107" s="2">
        <f t="shared" si="13"/>
        <v>2024</v>
      </c>
      <c r="AJ107" s="5">
        <f t="shared" si="14"/>
        <v>19267.775000000001</v>
      </c>
      <c r="AK107" s="2">
        <f t="shared" si="15"/>
        <v>11</v>
      </c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</row>
    <row r="108" spans="1:51" ht="15.75" x14ac:dyDescent="0.25">
      <c r="A108" s="18">
        <v>45391</v>
      </c>
      <c r="B108" s="19">
        <v>11582.942999999999</v>
      </c>
      <c r="C108" s="19">
        <v>11925.987999999999</v>
      </c>
      <c r="D108" s="19">
        <v>12455.93</v>
      </c>
      <c r="E108" s="19">
        <v>12290.305</v>
      </c>
      <c r="F108" s="19">
        <v>12684.861000000001</v>
      </c>
      <c r="G108" s="19">
        <v>13666.91</v>
      </c>
      <c r="H108" s="19">
        <v>12993.312</v>
      </c>
      <c r="I108" s="19">
        <v>13866.556</v>
      </c>
      <c r="J108" s="19">
        <v>14420.741</v>
      </c>
      <c r="K108" s="19">
        <v>13908.201999999999</v>
      </c>
      <c r="L108" s="19">
        <v>13905.914000000001</v>
      </c>
      <c r="M108" s="19">
        <v>13973.659</v>
      </c>
      <c r="N108" s="19">
        <v>13445.276</v>
      </c>
      <c r="O108" s="19">
        <v>13527.897999999999</v>
      </c>
      <c r="P108" s="19">
        <v>13615.147999999999</v>
      </c>
      <c r="Q108" s="19">
        <v>13390.153</v>
      </c>
      <c r="R108" s="19">
        <v>13380.37</v>
      </c>
      <c r="S108" s="19">
        <v>12649.405000000001</v>
      </c>
      <c r="T108" s="19">
        <v>12485.861999999999</v>
      </c>
      <c r="U108" s="19">
        <v>12438.977000000001</v>
      </c>
      <c r="V108" s="19">
        <v>12225.885</v>
      </c>
      <c r="W108" s="19">
        <v>12298.07</v>
      </c>
      <c r="X108" s="19">
        <v>11973.305</v>
      </c>
      <c r="Y108" s="19">
        <v>12304.72</v>
      </c>
      <c r="AA108" s="2">
        <f>IFERROR(INDEX('Holiday Schedule'!$D$3:$D$24,MATCH(A108,'Holiday Schedule'!$C$3:$C$24,0)),0)</f>
        <v>0</v>
      </c>
      <c r="AB108" s="2">
        <f t="shared" si="8"/>
        <v>3</v>
      </c>
      <c r="AC108" s="2">
        <f t="shared" si="9"/>
        <v>211505.42100000003</v>
      </c>
      <c r="AD108" s="5">
        <f t="shared" si="10"/>
        <v>99904.968999999925</v>
      </c>
      <c r="AE108" s="5">
        <f t="shared" si="11"/>
        <v>311410.38999999996</v>
      </c>
      <c r="AG108" s="2">
        <f t="shared" si="12"/>
        <v>4</v>
      </c>
      <c r="AH108" s="2">
        <f t="shared" si="13"/>
        <v>2024</v>
      </c>
      <c r="AJ108" s="5">
        <f t="shared" si="14"/>
        <v>14420.741</v>
      </c>
      <c r="AK108" s="2">
        <f t="shared" si="15"/>
        <v>9</v>
      </c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</row>
    <row r="109" spans="1:51" ht="15.75" x14ac:dyDescent="0.25">
      <c r="A109" s="18">
        <v>45392</v>
      </c>
      <c r="B109" s="19">
        <v>12016.766</v>
      </c>
      <c r="C109" s="19">
        <v>12326.541999999999</v>
      </c>
      <c r="D109" s="19">
        <v>12944.233</v>
      </c>
      <c r="E109" s="19">
        <v>12649.406000000001</v>
      </c>
      <c r="F109" s="19">
        <v>13228.322</v>
      </c>
      <c r="G109" s="19">
        <v>13943.462</v>
      </c>
      <c r="H109" s="19">
        <v>13375.371999999999</v>
      </c>
      <c r="I109" s="19">
        <v>14197.612999999999</v>
      </c>
      <c r="J109" s="19">
        <v>15320.593000000001</v>
      </c>
      <c r="K109" s="19">
        <v>16250.27</v>
      </c>
      <c r="L109" s="19">
        <v>17854.562999999998</v>
      </c>
      <c r="M109" s="19">
        <v>17775.185000000001</v>
      </c>
      <c r="N109" s="19">
        <v>16809.021000000001</v>
      </c>
      <c r="O109" s="19">
        <v>17780.332999999999</v>
      </c>
      <c r="P109" s="19">
        <v>18667.850999999999</v>
      </c>
      <c r="Q109" s="19">
        <v>18604.567999999999</v>
      </c>
      <c r="R109" s="19">
        <v>17687.031999999999</v>
      </c>
      <c r="S109" s="19">
        <v>15210.184999999999</v>
      </c>
      <c r="T109" s="19">
        <v>14141.021000000001</v>
      </c>
      <c r="U109" s="19">
        <v>13429.245000000001</v>
      </c>
      <c r="V109" s="19">
        <v>12751.156000000001</v>
      </c>
      <c r="W109" s="19">
        <v>12574.079</v>
      </c>
      <c r="X109" s="19">
        <v>12172.334999999999</v>
      </c>
      <c r="Y109" s="19">
        <v>12370.424999999999</v>
      </c>
      <c r="AA109" s="2">
        <f>IFERROR(INDEX('Holiday Schedule'!$D$3:$D$24,MATCH(A109,'Holiday Schedule'!$C$3:$C$24,0)),0)</f>
        <v>0</v>
      </c>
      <c r="AB109" s="2">
        <f t="shared" si="8"/>
        <v>4</v>
      </c>
      <c r="AC109" s="2">
        <f t="shared" si="9"/>
        <v>251225.05</v>
      </c>
      <c r="AD109" s="5">
        <f t="shared" si="10"/>
        <v>102854.52800000005</v>
      </c>
      <c r="AE109" s="5">
        <f t="shared" si="11"/>
        <v>354079.57800000004</v>
      </c>
      <c r="AG109" s="2">
        <f t="shared" si="12"/>
        <v>4</v>
      </c>
      <c r="AH109" s="2">
        <f t="shared" si="13"/>
        <v>2024</v>
      </c>
      <c r="AJ109" s="5">
        <f t="shared" si="14"/>
        <v>18667.850999999999</v>
      </c>
      <c r="AK109" s="2">
        <f t="shared" si="15"/>
        <v>15</v>
      </c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</row>
    <row r="110" spans="1:51" ht="15.75" x14ac:dyDescent="0.25">
      <c r="A110" s="18">
        <v>45393</v>
      </c>
      <c r="B110" s="19">
        <v>12152.51</v>
      </c>
      <c r="C110" s="19">
        <v>12405.412</v>
      </c>
      <c r="D110" s="19">
        <v>12522.147999999999</v>
      </c>
      <c r="E110" s="19">
        <v>12069.596</v>
      </c>
      <c r="F110" s="19">
        <v>12606.606</v>
      </c>
      <c r="G110" s="19">
        <v>13204.406999999999</v>
      </c>
      <c r="H110" s="19">
        <v>12836.897999999999</v>
      </c>
      <c r="I110" s="19">
        <v>14715.906000000001</v>
      </c>
      <c r="J110" s="19">
        <v>17018.111000000001</v>
      </c>
      <c r="K110" s="19">
        <v>17879.807000000001</v>
      </c>
      <c r="L110" s="19">
        <v>19049.089</v>
      </c>
      <c r="M110" s="19">
        <v>19362.183000000001</v>
      </c>
      <c r="N110" s="19">
        <v>19270.912</v>
      </c>
      <c r="O110" s="19">
        <v>19674.496999999999</v>
      </c>
      <c r="P110" s="19">
        <v>20008.028999999999</v>
      </c>
      <c r="Q110" s="19">
        <v>19270.699000000001</v>
      </c>
      <c r="R110" s="19">
        <v>18379.075000000001</v>
      </c>
      <c r="S110" s="19">
        <v>15515.808000000001</v>
      </c>
      <c r="T110" s="19">
        <v>14308.284</v>
      </c>
      <c r="U110" s="19">
        <v>13421.151</v>
      </c>
      <c r="V110" s="19">
        <v>12855.186</v>
      </c>
      <c r="W110" s="19">
        <v>12586.438</v>
      </c>
      <c r="X110" s="19">
        <v>12233.992</v>
      </c>
      <c r="Y110" s="19">
        <v>12425.763000000001</v>
      </c>
      <c r="AA110" s="2">
        <f>IFERROR(INDEX('Holiday Schedule'!$D$3:$D$24,MATCH(A110,'Holiday Schedule'!$C$3:$C$24,0)),0)</f>
        <v>0</v>
      </c>
      <c r="AB110" s="2">
        <f t="shared" si="8"/>
        <v>5</v>
      </c>
      <c r="AC110" s="2">
        <f t="shared" si="9"/>
        <v>265549.16700000002</v>
      </c>
      <c r="AD110" s="5">
        <f t="shared" si="10"/>
        <v>100223.34000000003</v>
      </c>
      <c r="AE110" s="5">
        <f t="shared" si="11"/>
        <v>365772.50700000004</v>
      </c>
      <c r="AG110" s="2">
        <f t="shared" si="12"/>
        <v>4</v>
      </c>
      <c r="AH110" s="2">
        <f t="shared" si="13"/>
        <v>2024</v>
      </c>
      <c r="AJ110" s="5">
        <f t="shared" si="14"/>
        <v>20008.028999999999</v>
      </c>
      <c r="AK110" s="2">
        <f t="shared" si="15"/>
        <v>15</v>
      </c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</row>
    <row r="111" spans="1:51" ht="15.75" x14ac:dyDescent="0.25">
      <c r="A111" s="18">
        <v>45394</v>
      </c>
      <c r="B111" s="19">
        <v>11834.578</v>
      </c>
      <c r="C111" s="19">
        <v>12036.701999999999</v>
      </c>
      <c r="D111" s="19">
        <v>12433.755999999999</v>
      </c>
      <c r="E111" s="19">
        <v>11770.151</v>
      </c>
      <c r="F111" s="19">
        <v>12168.746999999999</v>
      </c>
      <c r="G111" s="19">
        <v>12506.817999999999</v>
      </c>
      <c r="H111" s="19">
        <v>12082.298000000001</v>
      </c>
      <c r="I111" s="19">
        <v>14153.575999999999</v>
      </c>
      <c r="J111" s="19">
        <v>16288.914000000001</v>
      </c>
      <c r="K111" s="19">
        <v>17002.436000000002</v>
      </c>
      <c r="L111" s="19">
        <v>18205.492999999999</v>
      </c>
      <c r="M111" s="19">
        <v>18872.425999999999</v>
      </c>
      <c r="N111" s="19">
        <v>18638.523000000001</v>
      </c>
      <c r="O111" s="19">
        <v>19287.814999999999</v>
      </c>
      <c r="P111" s="19">
        <v>19355.668000000001</v>
      </c>
      <c r="Q111" s="19">
        <v>18525.932000000001</v>
      </c>
      <c r="R111" s="19">
        <v>17195.842000000001</v>
      </c>
      <c r="S111" s="19">
        <v>14376.263000000001</v>
      </c>
      <c r="T111" s="19">
        <v>13081.471</v>
      </c>
      <c r="U111" s="19">
        <v>12162.656000000001</v>
      </c>
      <c r="V111" s="19">
        <v>11807.950999999999</v>
      </c>
      <c r="W111" s="19">
        <v>11732.61</v>
      </c>
      <c r="X111" s="19">
        <v>11659.939</v>
      </c>
      <c r="Y111" s="19">
        <v>11958.853999999999</v>
      </c>
      <c r="AA111" s="2">
        <f>IFERROR(INDEX('Holiday Schedule'!$D$3:$D$24,MATCH(A111,'Holiday Schedule'!$C$3:$C$24,0)),0)</f>
        <v>0</v>
      </c>
      <c r="AB111" s="2">
        <f t="shared" si="8"/>
        <v>6</v>
      </c>
      <c r="AC111" s="2">
        <f t="shared" si="9"/>
        <v>252347.51500000001</v>
      </c>
      <c r="AD111" s="5">
        <f t="shared" si="10"/>
        <v>96791.90399999998</v>
      </c>
      <c r="AE111" s="5">
        <f t="shared" si="11"/>
        <v>349139.41899999999</v>
      </c>
      <c r="AG111" s="2">
        <f t="shared" si="12"/>
        <v>4</v>
      </c>
      <c r="AH111" s="2">
        <f t="shared" si="13"/>
        <v>2024</v>
      </c>
      <c r="AJ111" s="5">
        <f t="shared" si="14"/>
        <v>19355.668000000001</v>
      </c>
      <c r="AK111" s="2">
        <f t="shared" si="15"/>
        <v>15</v>
      </c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</row>
    <row r="112" spans="1:51" ht="15.75" x14ac:dyDescent="0.25">
      <c r="A112" s="18">
        <v>45395</v>
      </c>
      <c r="B112" s="19">
        <v>11423.103999999999</v>
      </c>
      <c r="C112" s="19">
        <v>11657.353999999999</v>
      </c>
      <c r="D112" s="19">
        <v>11342.007</v>
      </c>
      <c r="E112" s="19">
        <v>11435.716</v>
      </c>
      <c r="F112" s="19">
        <v>11535.669</v>
      </c>
      <c r="G112" s="19">
        <v>11704.308000000001</v>
      </c>
      <c r="H112" s="19">
        <v>10691.18</v>
      </c>
      <c r="I112" s="19">
        <v>11933.64</v>
      </c>
      <c r="J112" s="19">
        <v>13037.688</v>
      </c>
      <c r="K112" s="19">
        <v>12731.924000000001</v>
      </c>
      <c r="L112" s="19">
        <v>13310.668</v>
      </c>
      <c r="M112" s="19">
        <v>13543.822</v>
      </c>
      <c r="N112" s="19">
        <v>12741.376</v>
      </c>
      <c r="O112" s="19">
        <v>12464.647000000001</v>
      </c>
      <c r="P112" s="19">
        <v>12898.95</v>
      </c>
      <c r="Q112" s="19">
        <v>12578.931</v>
      </c>
      <c r="R112" s="19">
        <v>12891.629000000001</v>
      </c>
      <c r="S112" s="19">
        <v>12191.266</v>
      </c>
      <c r="T112" s="19">
        <v>11842.749</v>
      </c>
      <c r="U112" s="19">
        <v>11534.785</v>
      </c>
      <c r="V112" s="19">
        <v>11229.066000000001</v>
      </c>
      <c r="W112" s="19">
        <v>11367.800999999999</v>
      </c>
      <c r="X112" s="19">
        <v>11190.433000000001</v>
      </c>
      <c r="Y112" s="19">
        <v>11626.396000000001</v>
      </c>
      <c r="AA112" s="2">
        <f>IFERROR(INDEX('Holiday Schedule'!$D$3:$D$24,MATCH(A112,'Holiday Schedule'!$C$3:$C$24,0)),0)</f>
        <v>0</v>
      </c>
      <c r="AB112" s="2">
        <f t="shared" si="8"/>
        <v>7</v>
      </c>
      <c r="AC112" s="2">
        <f t="shared" si="9"/>
        <v>0</v>
      </c>
      <c r="AD112" s="5">
        <f t="shared" si="10"/>
        <v>288905.10900000005</v>
      </c>
      <c r="AE112" s="5">
        <f t="shared" si="11"/>
        <v>288905.10900000005</v>
      </c>
      <c r="AG112" s="2">
        <f t="shared" si="12"/>
        <v>4</v>
      </c>
      <c r="AH112" s="2">
        <f t="shared" si="13"/>
        <v>2024</v>
      </c>
      <c r="AJ112" s="5">
        <f t="shared" si="14"/>
        <v>13543.822</v>
      </c>
      <c r="AK112" s="2">
        <f t="shared" si="15"/>
        <v>12</v>
      </c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</row>
    <row r="113" spans="1:51" ht="15.75" x14ac:dyDescent="0.25">
      <c r="A113" s="18">
        <v>45396</v>
      </c>
      <c r="B113" s="19">
        <v>11139.880999999999</v>
      </c>
      <c r="C113" s="19">
        <v>11398.268</v>
      </c>
      <c r="D113" s="19">
        <v>11079.578</v>
      </c>
      <c r="E113" s="19">
        <v>11265.137000000001</v>
      </c>
      <c r="F113" s="19">
        <v>11443.816000000001</v>
      </c>
      <c r="G113" s="19">
        <v>11434.069</v>
      </c>
      <c r="H113" s="19">
        <v>10355.266</v>
      </c>
      <c r="I113" s="19">
        <v>11313.544</v>
      </c>
      <c r="J113" s="19">
        <v>12154.522000000001</v>
      </c>
      <c r="K113" s="19">
        <v>12164.668</v>
      </c>
      <c r="L113" s="19">
        <v>12290.511</v>
      </c>
      <c r="M113" s="19">
        <v>12441.527</v>
      </c>
      <c r="N113" s="19">
        <v>12014.136</v>
      </c>
      <c r="O113" s="19">
        <v>11990.101000000001</v>
      </c>
      <c r="P113" s="19">
        <v>12186.985000000001</v>
      </c>
      <c r="Q113" s="19">
        <v>12500.147999999999</v>
      </c>
      <c r="R113" s="19">
        <v>13057.028</v>
      </c>
      <c r="S113" s="19">
        <v>12514.665000000001</v>
      </c>
      <c r="T113" s="19">
        <v>12090.726000000001</v>
      </c>
      <c r="U113" s="19">
        <v>11718.56</v>
      </c>
      <c r="V113" s="19">
        <v>11284.937</v>
      </c>
      <c r="W113" s="19">
        <v>11296.656999999999</v>
      </c>
      <c r="X113" s="19">
        <v>10995.206</v>
      </c>
      <c r="Y113" s="19">
        <v>11154.851000000001</v>
      </c>
      <c r="AA113" s="2">
        <f>IFERROR(INDEX('Holiday Schedule'!$D$3:$D$24,MATCH(A113,'Holiday Schedule'!$C$3:$C$24,0)),0)</f>
        <v>0</v>
      </c>
      <c r="AB113" s="2">
        <f t="shared" si="8"/>
        <v>1</v>
      </c>
      <c r="AC113" s="2">
        <f t="shared" si="9"/>
        <v>0</v>
      </c>
      <c r="AD113" s="5">
        <f t="shared" si="10"/>
        <v>281284.78699999995</v>
      </c>
      <c r="AE113" s="5">
        <f t="shared" si="11"/>
        <v>281284.78699999995</v>
      </c>
      <c r="AG113" s="2">
        <f t="shared" si="12"/>
        <v>4</v>
      </c>
      <c r="AH113" s="2">
        <f t="shared" si="13"/>
        <v>2024</v>
      </c>
      <c r="AJ113" s="5">
        <f t="shared" si="14"/>
        <v>13057.028</v>
      </c>
      <c r="AK113" s="2">
        <f t="shared" si="15"/>
        <v>17</v>
      </c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</row>
    <row r="114" spans="1:51" ht="15.75" x14ac:dyDescent="0.25">
      <c r="A114" s="18">
        <v>45397</v>
      </c>
      <c r="B114" s="19">
        <v>10766.351000000001</v>
      </c>
      <c r="C114" s="19">
        <v>11101.915000000001</v>
      </c>
      <c r="D114" s="19">
        <v>10792.038</v>
      </c>
      <c r="E114" s="19">
        <v>11202.94</v>
      </c>
      <c r="F114" s="19">
        <v>11547.665000000001</v>
      </c>
      <c r="G114" s="19">
        <v>12298.335999999999</v>
      </c>
      <c r="H114" s="19">
        <v>11352.192999999999</v>
      </c>
      <c r="I114" s="19">
        <v>12973.654</v>
      </c>
      <c r="J114" s="19">
        <v>13333.37</v>
      </c>
      <c r="K114" s="19">
        <v>13154.401</v>
      </c>
      <c r="L114" s="19">
        <v>13232.712</v>
      </c>
      <c r="M114" s="19">
        <v>14085.684999999999</v>
      </c>
      <c r="N114" s="19">
        <v>14023.707</v>
      </c>
      <c r="O114" s="19">
        <v>14405.133</v>
      </c>
      <c r="P114" s="19">
        <v>14562.550999999999</v>
      </c>
      <c r="Q114" s="19">
        <v>14620.32</v>
      </c>
      <c r="R114" s="19">
        <v>13619.617</v>
      </c>
      <c r="S114" s="19">
        <v>12362.277</v>
      </c>
      <c r="T114" s="19">
        <v>12032.897999999999</v>
      </c>
      <c r="U114" s="19">
        <v>11610.612999999999</v>
      </c>
      <c r="V114" s="19">
        <v>11368.742</v>
      </c>
      <c r="W114" s="19">
        <v>11285.931</v>
      </c>
      <c r="X114" s="19">
        <v>11040.798000000001</v>
      </c>
      <c r="Y114" s="19">
        <v>11214.502</v>
      </c>
      <c r="AA114" s="2">
        <f>IFERROR(INDEX('Holiday Schedule'!$D$3:$D$24,MATCH(A114,'Holiday Schedule'!$C$3:$C$24,0)),0)</f>
        <v>1</v>
      </c>
      <c r="AB114" s="2">
        <f t="shared" si="8"/>
        <v>2</v>
      </c>
      <c r="AC114" s="2">
        <f t="shared" si="9"/>
        <v>0</v>
      </c>
      <c r="AD114" s="5">
        <f t="shared" si="10"/>
        <v>297988.34899999999</v>
      </c>
      <c r="AE114" s="5">
        <f t="shared" si="11"/>
        <v>297988.34899999999</v>
      </c>
      <c r="AG114" s="2">
        <f t="shared" si="12"/>
        <v>4</v>
      </c>
      <c r="AH114" s="2">
        <f t="shared" si="13"/>
        <v>2024</v>
      </c>
      <c r="AJ114" s="5">
        <f t="shared" si="14"/>
        <v>14620.32</v>
      </c>
      <c r="AK114" s="2">
        <f t="shared" si="15"/>
        <v>16</v>
      </c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</row>
    <row r="115" spans="1:51" ht="15.75" x14ac:dyDescent="0.25">
      <c r="A115" s="18">
        <v>45398</v>
      </c>
      <c r="B115" s="19">
        <v>11011.182000000001</v>
      </c>
      <c r="C115" s="19">
        <v>11170.114</v>
      </c>
      <c r="D115" s="19">
        <v>11744.669</v>
      </c>
      <c r="E115" s="19">
        <v>11437.218999999999</v>
      </c>
      <c r="F115" s="19">
        <v>11925.127</v>
      </c>
      <c r="G115" s="19">
        <v>12510.572</v>
      </c>
      <c r="H115" s="19">
        <v>11728.213</v>
      </c>
      <c r="I115" s="19">
        <v>12671.023999999999</v>
      </c>
      <c r="J115" s="19">
        <v>13580.297</v>
      </c>
      <c r="K115" s="19">
        <v>13708.124</v>
      </c>
      <c r="L115" s="19">
        <v>14282.4</v>
      </c>
      <c r="M115" s="19">
        <v>14272.388999999999</v>
      </c>
      <c r="N115" s="19">
        <v>13928.242</v>
      </c>
      <c r="O115" s="19">
        <v>14215.861999999999</v>
      </c>
      <c r="P115" s="19">
        <v>14305.26</v>
      </c>
      <c r="Q115" s="19">
        <v>13951.588</v>
      </c>
      <c r="R115" s="19">
        <v>13651.316000000001</v>
      </c>
      <c r="S115" s="19">
        <v>12575.751</v>
      </c>
      <c r="T115" s="19">
        <v>12192.981</v>
      </c>
      <c r="U115" s="19">
        <v>11836.897000000001</v>
      </c>
      <c r="V115" s="19">
        <v>11639.447</v>
      </c>
      <c r="W115" s="19">
        <v>11578.022000000001</v>
      </c>
      <c r="X115" s="19">
        <v>11461.757</v>
      </c>
      <c r="Y115" s="19">
        <v>11567.028</v>
      </c>
      <c r="AA115" s="2">
        <f>IFERROR(INDEX('Holiday Schedule'!$D$3:$D$24,MATCH(A115,'Holiday Schedule'!$C$3:$C$24,0)),0)</f>
        <v>0</v>
      </c>
      <c r="AB115" s="2">
        <f t="shared" si="8"/>
        <v>3</v>
      </c>
      <c r="AC115" s="2">
        <f t="shared" si="9"/>
        <v>209851.35699999999</v>
      </c>
      <c r="AD115" s="5">
        <f t="shared" si="10"/>
        <v>93094.123999999982</v>
      </c>
      <c r="AE115" s="5">
        <f t="shared" si="11"/>
        <v>302945.48099999997</v>
      </c>
      <c r="AG115" s="2">
        <f t="shared" si="12"/>
        <v>4</v>
      </c>
      <c r="AH115" s="2">
        <f t="shared" si="13"/>
        <v>2024</v>
      </c>
      <c r="AJ115" s="5">
        <f t="shared" si="14"/>
        <v>14305.26</v>
      </c>
      <c r="AK115" s="2">
        <f t="shared" si="15"/>
        <v>15</v>
      </c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</row>
    <row r="116" spans="1:51" ht="15.75" x14ac:dyDescent="0.25">
      <c r="A116" s="18">
        <v>45399</v>
      </c>
      <c r="B116" s="19">
        <v>11360.847</v>
      </c>
      <c r="C116" s="19">
        <v>11417.084000000001</v>
      </c>
      <c r="D116" s="19">
        <v>12028.949000000001</v>
      </c>
      <c r="E116" s="19">
        <v>11704.460999999999</v>
      </c>
      <c r="F116" s="19">
        <v>12119.651</v>
      </c>
      <c r="G116" s="19">
        <v>12781.978999999999</v>
      </c>
      <c r="H116" s="19">
        <v>11843.897000000001</v>
      </c>
      <c r="I116" s="19">
        <v>12907.563</v>
      </c>
      <c r="J116" s="19">
        <v>13825.46</v>
      </c>
      <c r="K116" s="19">
        <v>13675.862999999999</v>
      </c>
      <c r="L116" s="19">
        <v>13694.179</v>
      </c>
      <c r="M116" s="19">
        <v>13813.264999999999</v>
      </c>
      <c r="N116" s="19">
        <v>13280.152</v>
      </c>
      <c r="O116" s="19">
        <v>13454.594999999999</v>
      </c>
      <c r="P116" s="19">
        <v>13685.771000000001</v>
      </c>
      <c r="Q116" s="19">
        <v>13279.341</v>
      </c>
      <c r="R116" s="19">
        <v>13155.2</v>
      </c>
      <c r="S116" s="19">
        <v>12033.821</v>
      </c>
      <c r="T116" s="19">
        <v>11834.535</v>
      </c>
      <c r="U116" s="19">
        <v>11818.108</v>
      </c>
      <c r="V116" s="19">
        <v>11633.136</v>
      </c>
      <c r="W116" s="19">
        <v>11632.093999999999</v>
      </c>
      <c r="X116" s="19">
        <v>11417.897000000001</v>
      </c>
      <c r="Y116" s="19">
        <v>11711.959000000001</v>
      </c>
      <c r="AA116" s="2">
        <f>IFERROR(INDEX('Holiday Schedule'!$D$3:$D$24,MATCH(A116,'Holiday Schedule'!$C$3:$C$24,0)),0)</f>
        <v>0</v>
      </c>
      <c r="AB116" s="2">
        <f t="shared" si="8"/>
        <v>4</v>
      </c>
      <c r="AC116" s="2">
        <f t="shared" si="9"/>
        <v>205140.98</v>
      </c>
      <c r="AD116" s="5">
        <f t="shared" si="10"/>
        <v>94968.826999999961</v>
      </c>
      <c r="AE116" s="5">
        <f t="shared" si="11"/>
        <v>300109.80699999997</v>
      </c>
      <c r="AG116" s="2">
        <f t="shared" si="12"/>
        <v>4</v>
      </c>
      <c r="AH116" s="2">
        <f t="shared" si="13"/>
        <v>2024</v>
      </c>
      <c r="AJ116" s="5">
        <f t="shared" si="14"/>
        <v>13825.46</v>
      </c>
      <c r="AK116" s="2">
        <f t="shared" si="15"/>
        <v>9</v>
      </c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</row>
    <row r="117" spans="1:51" ht="15.75" x14ac:dyDescent="0.25">
      <c r="A117" s="18">
        <v>45400</v>
      </c>
      <c r="B117" s="19">
        <v>11419.183000000001</v>
      </c>
      <c r="C117" s="19">
        <v>11669.025</v>
      </c>
      <c r="D117" s="19">
        <v>12172.73</v>
      </c>
      <c r="E117" s="19">
        <v>11864.612999999999</v>
      </c>
      <c r="F117" s="19">
        <v>12505.815000000001</v>
      </c>
      <c r="G117" s="19">
        <v>12921.081</v>
      </c>
      <c r="H117" s="19">
        <v>12031.012000000001</v>
      </c>
      <c r="I117" s="19">
        <v>12840.388999999999</v>
      </c>
      <c r="J117" s="19">
        <v>13736.725</v>
      </c>
      <c r="K117" s="19">
        <v>13386.784</v>
      </c>
      <c r="L117" s="19">
        <v>13650.395</v>
      </c>
      <c r="M117" s="19">
        <v>13563.69</v>
      </c>
      <c r="N117" s="19">
        <v>13267.307000000001</v>
      </c>
      <c r="O117" s="19">
        <v>13228.941999999999</v>
      </c>
      <c r="P117" s="19">
        <v>13411.922</v>
      </c>
      <c r="Q117" s="19">
        <v>12918.615</v>
      </c>
      <c r="R117" s="19">
        <v>12674.808000000001</v>
      </c>
      <c r="S117" s="19">
        <v>11669.619000000001</v>
      </c>
      <c r="T117" s="19">
        <v>11537.516</v>
      </c>
      <c r="U117" s="19">
        <v>11418.703</v>
      </c>
      <c r="V117" s="19">
        <v>11411.276</v>
      </c>
      <c r="W117" s="19">
        <v>11496.79</v>
      </c>
      <c r="X117" s="19">
        <v>11134.806</v>
      </c>
      <c r="Y117" s="19">
        <v>11543.089</v>
      </c>
      <c r="AA117" s="2">
        <f>IFERROR(INDEX('Holiday Schedule'!$D$3:$D$24,MATCH(A117,'Holiday Schedule'!$C$3:$C$24,0)),0)</f>
        <v>0</v>
      </c>
      <c r="AB117" s="2">
        <f t="shared" si="8"/>
        <v>5</v>
      </c>
      <c r="AC117" s="2">
        <f t="shared" si="9"/>
        <v>201348.28700000007</v>
      </c>
      <c r="AD117" s="5">
        <f t="shared" si="10"/>
        <v>96126.547999999893</v>
      </c>
      <c r="AE117" s="5">
        <f t="shared" si="11"/>
        <v>297474.83499999996</v>
      </c>
      <c r="AG117" s="2">
        <f t="shared" si="12"/>
        <v>4</v>
      </c>
      <c r="AH117" s="2">
        <f t="shared" si="13"/>
        <v>2024</v>
      </c>
      <c r="AJ117" s="5">
        <f t="shared" si="14"/>
        <v>13736.725</v>
      </c>
      <c r="AK117" s="2">
        <f t="shared" si="15"/>
        <v>9</v>
      </c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</row>
    <row r="118" spans="1:51" ht="15.75" x14ac:dyDescent="0.25">
      <c r="A118" s="18">
        <v>45401</v>
      </c>
      <c r="B118" s="19">
        <v>11177.962</v>
      </c>
      <c r="C118" s="19">
        <v>11420.875</v>
      </c>
      <c r="D118" s="19">
        <v>11966.954</v>
      </c>
      <c r="E118" s="19">
        <v>11664.786</v>
      </c>
      <c r="F118" s="19">
        <v>12119.433999999999</v>
      </c>
      <c r="G118" s="19">
        <v>12622.391</v>
      </c>
      <c r="H118" s="19">
        <v>11713.897000000001</v>
      </c>
      <c r="I118" s="19">
        <v>12696.983</v>
      </c>
      <c r="J118" s="19">
        <v>13456.888000000001</v>
      </c>
      <c r="K118" s="19">
        <v>13207.873</v>
      </c>
      <c r="L118" s="19">
        <v>13191.7</v>
      </c>
      <c r="M118" s="19">
        <v>13090.668</v>
      </c>
      <c r="N118" s="19">
        <v>12816.683000000001</v>
      </c>
      <c r="O118" s="19">
        <v>12829.511</v>
      </c>
      <c r="P118" s="19">
        <v>13061.016</v>
      </c>
      <c r="Q118" s="19">
        <v>12939.672</v>
      </c>
      <c r="R118" s="19">
        <v>13092.371999999999</v>
      </c>
      <c r="S118" s="19">
        <v>12161.558999999999</v>
      </c>
      <c r="T118" s="19">
        <v>11744.623</v>
      </c>
      <c r="U118" s="19">
        <v>11453.134</v>
      </c>
      <c r="V118" s="19">
        <v>11276.566999999999</v>
      </c>
      <c r="W118" s="19">
        <v>11385.905000000001</v>
      </c>
      <c r="X118" s="19">
        <v>11262.804</v>
      </c>
      <c r="Y118" s="19">
        <v>11430.928</v>
      </c>
      <c r="AA118" s="2">
        <f>IFERROR(INDEX('Holiday Schedule'!$D$3:$D$24,MATCH(A118,'Holiday Schedule'!$C$3:$C$24,0)),0)</f>
        <v>0</v>
      </c>
      <c r="AB118" s="2">
        <f t="shared" si="8"/>
        <v>6</v>
      </c>
      <c r="AC118" s="2">
        <f t="shared" si="9"/>
        <v>199667.95800000001</v>
      </c>
      <c r="AD118" s="5">
        <f t="shared" si="10"/>
        <v>94117.227000000043</v>
      </c>
      <c r="AE118" s="5">
        <f t="shared" si="11"/>
        <v>293785.18500000006</v>
      </c>
      <c r="AG118" s="2">
        <f t="shared" si="12"/>
        <v>4</v>
      </c>
      <c r="AH118" s="2">
        <f t="shared" si="13"/>
        <v>2024</v>
      </c>
      <c r="AJ118" s="5">
        <f t="shared" si="14"/>
        <v>13456.888000000001</v>
      </c>
      <c r="AK118" s="2">
        <f t="shared" si="15"/>
        <v>9</v>
      </c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</row>
    <row r="119" spans="1:51" ht="15.75" x14ac:dyDescent="0.25">
      <c r="A119" s="18">
        <v>45402</v>
      </c>
      <c r="B119" s="19">
        <v>11014.472</v>
      </c>
      <c r="C119" s="19">
        <v>11149.98</v>
      </c>
      <c r="D119" s="19">
        <v>10793.632</v>
      </c>
      <c r="E119" s="19">
        <v>10957.05</v>
      </c>
      <c r="F119" s="19">
        <v>11034.921</v>
      </c>
      <c r="G119" s="19">
        <v>11149.959000000001</v>
      </c>
      <c r="H119" s="19">
        <v>10315.128000000001</v>
      </c>
      <c r="I119" s="19">
        <v>11838.174000000001</v>
      </c>
      <c r="J119" s="19">
        <v>14112.096</v>
      </c>
      <c r="K119" s="19">
        <v>15138.253000000001</v>
      </c>
      <c r="L119" s="19">
        <v>16588.608</v>
      </c>
      <c r="M119" s="19">
        <v>17483.762999999999</v>
      </c>
      <c r="N119" s="19">
        <v>17126.965</v>
      </c>
      <c r="O119" s="19">
        <v>17191.552</v>
      </c>
      <c r="P119" s="19">
        <v>17514.120999999999</v>
      </c>
      <c r="Q119" s="19">
        <v>16696.861000000001</v>
      </c>
      <c r="R119" s="19">
        <v>14727.704</v>
      </c>
      <c r="S119" s="19">
        <v>12890.858</v>
      </c>
      <c r="T119" s="19">
        <v>11929.439</v>
      </c>
      <c r="U119" s="19">
        <v>11647.569</v>
      </c>
      <c r="V119" s="19">
        <v>11404.620999999999</v>
      </c>
      <c r="W119" s="19">
        <v>11734.343000000001</v>
      </c>
      <c r="X119" s="19">
        <v>11509.858</v>
      </c>
      <c r="Y119" s="19">
        <v>11771.442999999999</v>
      </c>
      <c r="AA119" s="2">
        <f>IFERROR(INDEX('Holiday Schedule'!$D$3:$D$24,MATCH(A119,'Holiday Schedule'!$C$3:$C$24,0)),0)</f>
        <v>0</v>
      </c>
      <c r="AB119" s="2">
        <f t="shared" si="8"/>
        <v>7</v>
      </c>
      <c r="AC119" s="2">
        <f t="shared" si="9"/>
        <v>0</v>
      </c>
      <c r="AD119" s="5">
        <f t="shared" si="10"/>
        <v>317721.37</v>
      </c>
      <c r="AE119" s="5">
        <f t="shared" si="11"/>
        <v>317721.37</v>
      </c>
      <c r="AG119" s="2">
        <f t="shared" si="12"/>
        <v>4</v>
      </c>
      <c r="AH119" s="2">
        <f t="shared" si="13"/>
        <v>2024</v>
      </c>
      <c r="AJ119" s="5">
        <f t="shared" si="14"/>
        <v>17514.120999999999</v>
      </c>
      <c r="AK119" s="2">
        <f t="shared" si="15"/>
        <v>15</v>
      </c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</row>
    <row r="120" spans="1:51" ht="15.75" x14ac:dyDescent="0.25">
      <c r="A120" s="18">
        <v>45403</v>
      </c>
      <c r="B120" s="19">
        <v>11571.337</v>
      </c>
      <c r="C120" s="19">
        <v>11639.703</v>
      </c>
      <c r="D120" s="19">
        <v>11340.672</v>
      </c>
      <c r="E120" s="19">
        <v>11654.249</v>
      </c>
      <c r="F120" s="19">
        <v>11784.492</v>
      </c>
      <c r="G120" s="19">
        <v>11650.791999999999</v>
      </c>
      <c r="H120" s="19">
        <v>10562.739</v>
      </c>
      <c r="I120" s="19">
        <v>11080.088</v>
      </c>
      <c r="J120" s="19">
        <v>11937.999</v>
      </c>
      <c r="K120" s="19">
        <v>11788.976000000001</v>
      </c>
      <c r="L120" s="19">
        <v>12182.518</v>
      </c>
      <c r="M120" s="19">
        <v>12920.200999999999</v>
      </c>
      <c r="N120" s="19">
        <v>13074.09</v>
      </c>
      <c r="O120" s="19">
        <v>13919.52</v>
      </c>
      <c r="P120" s="19">
        <v>14258.543</v>
      </c>
      <c r="Q120" s="19">
        <v>14301.294</v>
      </c>
      <c r="R120" s="19">
        <v>14479.922</v>
      </c>
      <c r="S120" s="19">
        <v>13341.413</v>
      </c>
      <c r="T120" s="19">
        <v>12570.700999999999</v>
      </c>
      <c r="U120" s="19">
        <v>12263.472</v>
      </c>
      <c r="V120" s="19">
        <v>11726.825999999999</v>
      </c>
      <c r="W120" s="19">
        <v>11768.785</v>
      </c>
      <c r="X120" s="19">
        <v>11371.237999999999</v>
      </c>
      <c r="Y120" s="19">
        <v>11573.101000000001</v>
      </c>
      <c r="AA120" s="2">
        <f>IFERROR(INDEX('Holiday Schedule'!$D$3:$D$24,MATCH(A120,'Holiday Schedule'!$C$3:$C$24,0)),0)</f>
        <v>0</v>
      </c>
      <c r="AB120" s="2">
        <f t="shared" si="8"/>
        <v>1</v>
      </c>
      <c r="AC120" s="2">
        <f t="shared" si="9"/>
        <v>0</v>
      </c>
      <c r="AD120" s="5">
        <f t="shared" si="10"/>
        <v>294762.67099999997</v>
      </c>
      <c r="AE120" s="5">
        <f t="shared" si="11"/>
        <v>294762.67099999997</v>
      </c>
      <c r="AG120" s="2">
        <f t="shared" si="12"/>
        <v>4</v>
      </c>
      <c r="AH120" s="2">
        <f t="shared" si="13"/>
        <v>2024</v>
      </c>
      <c r="AJ120" s="5">
        <f t="shared" si="14"/>
        <v>14479.922</v>
      </c>
      <c r="AK120" s="2">
        <f t="shared" si="15"/>
        <v>17</v>
      </c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</row>
    <row r="121" spans="1:51" ht="15.75" x14ac:dyDescent="0.25">
      <c r="A121" s="18">
        <v>45404</v>
      </c>
      <c r="B121" s="19">
        <v>11251.266</v>
      </c>
      <c r="C121" s="19">
        <v>11552.999</v>
      </c>
      <c r="D121" s="19">
        <v>11917.736999999999</v>
      </c>
      <c r="E121" s="19">
        <v>11730.326999999999</v>
      </c>
      <c r="F121" s="19">
        <v>12307.852000000001</v>
      </c>
      <c r="G121" s="19">
        <v>12902.271000000001</v>
      </c>
      <c r="H121" s="19">
        <v>12290.601000000001</v>
      </c>
      <c r="I121" s="19">
        <v>13299.704</v>
      </c>
      <c r="J121" s="19">
        <v>13919.853999999999</v>
      </c>
      <c r="K121" s="19">
        <v>13729.966</v>
      </c>
      <c r="L121" s="19">
        <v>14108.207</v>
      </c>
      <c r="M121" s="19">
        <v>14143.594999999999</v>
      </c>
      <c r="N121" s="19">
        <v>13675.092000000001</v>
      </c>
      <c r="O121" s="19">
        <v>13955.933999999999</v>
      </c>
      <c r="P121" s="19">
        <v>13780.058999999999</v>
      </c>
      <c r="Q121" s="19">
        <v>13333.194</v>
      </c>
      <c r="R121" s="19">
        <v>13291.465</v>
      </c>
      <c r="S121" s="19">
        <v>12419.74</v>
      </c>
      <c r="T121" s="19">
        <v>12452.477999999999</v>
      </c>
      <c r="U121" s="19">
        <v>12122.708000000001</v>
      </c>
      <c r="V121" s="19">
        <v>12191.94</v>
      </c>
      <c r="W121" s="19">
        <v>12274.620999999999</v>
      </c>
      <c r="X121" s="19">
        <v>12020.973</v>
      </c>
      <c r="Y121" s="19">
        <v>12505.950999999999</v>
      </c>
      <c r="AA121" s="2">
        <f>IFERROR(INDEX('Holiday Schedule'!$D$3:$D$24,MATCH(A121,'Holiday Schedule'!$C$3:$C$24,0)),0)</f>
        <v>0</v>
      </c>
      <c r="AB121" s="2">
        <f t="shared" si="8"/>
        <v>2</v>
      </c>
      <c r="AC121" s="2">
        <f t="shared" si="9"/>
        <v>210719.53000000003</v>
      </c>
      <c r="AD121" s="5">
        <f t="shared" si="10"/>
        <v>96459.003999999957</v>
      </c>
      <c r="AE121" s="5">
        <f t="shared" si="11"/>
        <v>307178.53399999999</v>
      </c>
      <c r="AG121" s="2">
        <f t="shared" si="12"/>
        <v>4</v>
      </c>
      <c r="AH121" s="2">
        <f t="shared" si="13"/>
        <v>2024</v>
      </c>
      <c r="AJ121" s="5">
        <f t="shared" si="14"/>
        <v>14143.594999999999</v>
      </c>
      <c r="AK121" s="2">
        <f t="shared" si="15"/>
        <v>12</v>
      </c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</row>
    <row r="122" spans="1:51" ht="15.75" x14ac:dyDescent="0.25">
      <c r="A122" s="18">
        <v>45405</v>
      </c>
      <c r="B122" s="19">
        <v>12160.717000000001</v>
      </c>
      <c r="C122" s="19">
        <v>12349.48</v>
      </c>
      <c r="D122" s="19">
        <v>13000.861000000001</v>
      </c>
      <c r="E122" s="19">
        <v>12645.351000000001</v>
      </c>
      <c r="F122" s="19">
        <v>13170.504999999999</v>
      </c>
      <c r="G122" s="19">
        <v>13788.519</v>
      </c>
      <c r="H122" s="19">
        <v>12867.843000000001</v>
      </c>
      <c r="I122" s="19">
        <v>13505.489</v>
      </c>
      <c r="J122" s="19">
        <v>13942.401</v>
      </c>
      <c r="K122" s="19">
        <v>13679.904</v>
      </c>
      <c r="L122" s="19">
        <v>13560.752</v>
      </c>
      <c r="M122" s="19">
        <v>13484.349</v>
      </c>
      <c r="N122" s="19">
        <v>13019.203</v>
      </c>
      <c r="O122" s="19">
        <v>13213.59</v>
      </c>
      <c r="P122" s="19">
        <v>13242.022000000001</v>
      </c>
      <c r="Q122" s="19">
        <v>13169.084999999999</v>
      </c>
      <c r="R122" s="19">
        <v>13042.44</v>
      </c>
      <c r="S122" s="19">
        <v>12236.514999999999</v>
      </c>
      <c r="T122" s="19">
        <v>12196.603999999999</v>
      </c>
      <c r="U122" s="19">
        <v>12104.031999999999</v>
      </c>
      <c r="V122" s="19">
        <v>12102.232</v>
      </c>
      <c r="W122" s="19">
        <v>12077.671</v>
      </c>
      <c r="X122" s="19">
        <v>11659.166999999999</v>
      </c>
      <c r="Y122" s="19">
        <v>11912.44</v>
      </c>
      <c r="AA122" s="2">
        <f>IFERROR(INDEX('Holiday Schedule'!$D$3:$D$24,MATCH(A122,'Holiday Schedule'!$C$3:$C$24,0)),0)</f>
        <v>0</v>
      </c>
      <c r="AB122" s="2">
        <f t="shared" si="8"/>
        <v>3</v>
      </c>
      <c r="AC122" s="2">
        <f t="shared" si="9"/>
        <v>206235.45599999998</v>
      </c>
      <c r="AD122" s="5">
        <f t="shared" si="10"/>
        <v>101895.71600000004</v>
      </c>
      <c r="AE122" s="5">
        <f t="shared" si="11"/>
        <v>308131.17200000002</v>
      </c>
      <c r="AG122" s="2">
        <f t="shared" si="12"/>
        <v>4</v>
      </c>
      <c r="AH122" s="2">
        <f t="shared" si="13"/>
        <v>2024</v>
      </c>
      <c r="AJ122" s="5">
        <f t="shared" si="14"/>
        <v>13942.401</v>
      </c>
      <c r="AK122" s="2">
        <f t="shared" si="15"/>
        <v>9</v>
      </c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</row>
    <row r="123" spans="1:51" ht="15.75" x14ac:dyDescent="0.25">
      <c r="A123" s="18">
        <v>45406</v>
      </c>
      <c r="B123" s="19">
        <v>11521.383</v>
      </c>
      <c r="C123" s="19">
        <v>11873.468000000001</v>
      </c>
      <c r="D123" s="19">
        <v>12341.308000000001</v>
      </c>
      <c r="E123" s="19">
        <v>11998.397000000001</v>
      </c>
      <c r="F123" s="19">
        <v>12487.886</v>
      </c>
      <c r="G123" s="19">
        <v>13030.236999999999</v>
      </c>
      <c r="H123" s="19">
        <v>12403.683000000001</v>
      </c>
      <c r="I123" s="19">
        <v>13830.62</v>
      </c>
      <c r="J123" s="19">
        <v>15955.383</v>
      </c>
      <c r="K123" s="19">
        <v>16498.043000000001</v>
      </c>
      <c r="L123" s="19">
        <v>17016.417000000001</v>
      </c>
      <c r="M123" s="19">
        <v>16904.538</v>
      </c>
      <c r="N123" s="19">
        <v>17036.445</v>
      </c>
      <c r="O123" s="19">
        <v>17532.335999999999</v>
      </c>
      <c r="P123" s="19">
        <v>18252.986000000001</v>
      </c>
      <c r="Q123" s="19">
        <v>17731.375</v>
      </c>
      <c r="R123" s="19">
        <v>16427.473000000002</v>
      </c>
      <c r="S123" s="19">
        <v>14327.028</v>
      </c>
      <c r="T123" s="19">
        <v>13505.796</v>
      </c>
      <c r="U123" s="19">
        <v>12826.198</v>
      </c>
      <c r="V123" s="19">
        <v>12744.019</v>
      </c>
      <c r="W123" s="19">
        <v>12868.775</v>
      </c>
      <c r="X123" s="19">
        <v>12762.379000000001</v>
      </c>
      <c r="Y123" s="19">
        <v>13156.466</v>
      </c>
      <c r="AA123" s="2">
        <f>IFERROR(INDEX('Holiday Schedule'!$D$3:$D$24,MATCH(A123,'Holiday Schedule'!$C$3:$C$24,0)),0)</f>
        <v>0</v>
      </c>
      <c r="AB123" s="2">
        <f t="shared" si="8"/>
        <v>4</v>
      </c>
      <c r="AC123" s="2">
        <f t="shared" si="9"/>
        <v>246219.81099999999</v>
      </c>
      <c r="AD123" s="5">
        <f t="shared" si="10"/>
        <v>98812.828000000038</v>
      </c>
      <c r="AE123" s="5">
        <f t="shared" si="11"/>
        <v>345032.63900000002</v>
      </c>
      <c r="AG123" s="2">
        <f t="shared" si="12"/>
        <v>4</v>
      </c>
      <c r="AH123" s="2">
        <f t="shared" si="13"/>
        <v>2024</v>
      </c>
      <c r="AJ123" s="5">
        <f t="shared" si="14"/>
        <v>18252.986000000001</v>
      </c>
      <c r="AK123" s="2">
        <f t="shared" si="15"/>
        <v>15</v>
      </c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</row>
    <row r="124" spans="1:51" ht="15.75" x14ac:dyDescent="0.25">
      <c r="A124" s="18">
        <v>45407</v>
      </c>
      <c r="B124" s="19">
        <v>12870.92</v>
      </c>
      <c r="C124" s="19">
        <v>13204.781999999999</v>
      </c>
      <c r="D124" s="19">
        <v>13784.614</v>
      </c>
      <c r="E124" s="19">
        <v>13451.44</v>
      </c>
      <c r="F124" s="19">
        <v>13880.383</v>
      </c>
      <c r="G124" s="19">
        <v>14468.003000000001</v>
      </c>
      <c r="H124" s="19">
        <v>13545.249</v>
      </c>
      <c r="I124" s="19">
        <v>14380.601000000001</v>
      </c>
      <c r="J124" s="19">
        <v>15083.047</v>
      </c>
      <c r="K124" s="19">
        <v>14712.397000000001</v>
      </c>
      <c r="L124" s="19">
        <v>14944.380999999999</v>
      </c>
      <c r="M124" s="19">
        <v>14922.019</v>
      </c>
      <c r="N124" s="19">
        <v>14344.793</v>
      </c>
      <c r="O124" s="19">
        <v>14335.83</v>
      </c>
      <c r="P124" s="19">
        <v>14200.486000000001</v>
      </c>
      <c r="Q124" s="19">
        <v>13686.817999999999</v>
      </c>
      <c r="R124" s="19">
        <v>13561.353999999999</v>
      </c>
      <c r="S124" s="19">
        <v>12450.117</v>
      </c>
      <c r="T124" s="19">
        <v>12495.721</v>
      </c>
      <c r="U124" s="19">
        <v>12301.458000000001</v>
      </c>
      <c r="V124" s="19">
        <v>12512.65</v>
      </c>
      <c r="W124" s="19">
        <v>12680.267</v>
      </c>
      <c r="X124" s="19">
        <v>12457.281000000001</v>
      </c>
      <c r="Y124" s="19">
        <v>12701.558000000001</v>
      </c>
      <c r="AA124" s="2">
        <f>IFERROR(INDEX('Holiday Schedule'!$D$3:$D$24,MATCH(A124,'Holiday Schedule'!$C$3:$C$24,0)),0)</f>
        <v>0</v>
      </c>
      <c r="AB124" s="2">
        <f t="shared" si="8"/>
        <v>5</v>
      </c>
      <c r="AC124" s="2">
        <f t="shared" si="9"/>
        <v>219069.22</v>
      </c>
      <c r="AD124" s="5">
        <f t="shared" si="10"/>
        <v>107906.94899999999</v>
      </c>
      <c r="AE124" s="5">
        <f t="shared" si="11"/>
        <v>326976.16899999999</v>
      </c>
      <c r="AG124" s="2">
        <f t="shared" si="12"/>
        <v>4</v>
      </c>
      <c r="AH124" s="2">
        <f t="shared" si="13"/>
        <v>2024</v>
      </c>
      <c r="AJ124" s="5">
        <f t="shared" si="14"/>
        <v>15083.047</v>
      </c>
      <c r="AK124" s="2">
        <f t="shared" si="15"/>
        <v>9</v>
      </c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</row>
    <row r="125" spans="1:51" ht="15.75" x14ac:dyDescent="0.25">
      <c r="A125" s="18">
        <v>45408</v>
      </c>
      <c r="B125" s="19">
        <v>12451.905000000001</v>
      </c>
      <c r="C125" s="19">
        <v>12817.521000000001</v>
      </c>
      <c r="D125" s="19">
        <v>13259.232</v>
      </c>
      <c r="E125" s="19">
        <v>13082.647000000001</v>
      </c>
      <c r="F125" s="19">
        <v>13503.828</v>
      </c>
      <c r="G125" s="19">
        <v>14052.203</v>
      </c>
      <c r="H125" s="19">
        <v>13096.587</v>
      </c>
      <c r="I125" s="19">
        <v>13798.288</v>
      </c>
      <c r="J125" s="19">
        <v>14137.877</v>
      </c>
      <c r="K125" s="19">
        <v>13642.444</v>
      </c>
      <c r="L125" s="19">
        <v>13987.888000000001</v>
      </c>
      <c r="M125" s="19">
        <v>13731.18</v>
      </c>
      <c r="N125" s="19">
        <v>13270.076999999999</v>
      </c>
      <c r="O125" s="19">
        <v>13132.41</v>
      </c>
      <c r="P125" s="19">
        <v>13285.659</v>
      </c>
      <c r="Q125" s="19">
        <v>12851.269</v>
      </c>
      <c r="R125" s="19">
        <v>12726.164000000001</v>
      </c>
      <c r="S125" s="19">
        <v>11682.130999999999</v>
      </c>
      <c r="T125" s="19">
        <v>11615.058999999999</v>
      </c>
      <c r="U125" s="19">
        <v>11293.279</v>
      </c>
      <c r="V125" s="19">
        <v>11631.16</v>
      </c>
      <c r="W125" s="19">
        <v>11856.710999999999</v>
      </c>
      <c r="X125" s="19">
        <v>11833.616</v>
      </c>
      <c r="Y125" s="19">
        <v>12166.029</v>
      </c>
      <c r="AA125" s="2">
        <f>IFERROR(INDEX('Holiday Schedule'!$D$3:$D$24,MATCH(A125,'Holiday Schedule'!$C$3:$C$24,0)),0)</f>
        <v>0</v>
      </c>
      <c r="AB125" s="2">
        <f t="shared" si="8"/>
        <v>6</v>
      </c>
      <c r="AC125" s="2">
        <f t="shared" si="9"/>
        <v>204475.21200000003</v>
      </c>
      <c r="AD125" s="5">
        <f t="shared" si="10"/>
        <v>104429.9519999999</v>
      </c>
      <c r="AE125" s="5">
        <f t="shared" si="11"/>
        <v>308905.16399999993</v>
      </c>
      <c r="AG125" s="2">
        <f t="shared" si="12"/>
        <v>4</v>
      </c>
      <c r="AH125" s="2">
        <f t="shared" si="13"/>
        <v>2024</v>
      </c>
      <c r="AJ125" s="5">
        <f t="shared" si="14"/>
        <v>14137.877</v>
      </c>
      <c r="AK125" s="2">
        <f t="shared" si="15"/>
        <v>9</v>
      </c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</row>
    <row r="126" spans="1:51" ht="15.75" x14ac:dyDescent="0.25">
      <c r="A126" s="18">
        <v>45409</v>
      </c>
      <c r="B126" s="19">
        <v>11823.95</v>
      </c>
      <c r="C126" s="19">
        <v>12117.597</v>
      </c>
      <c r="D126" s="19">
        <v>11919.342000000001</v>
      </c>
      <c r="E126" s="19">
        <v>12335.768</v>
      </c>
      <c r="F126" s="19">
        <v>12495.661</v>
      </c>
      <c r="G126" s="19">
        <v>12459.085999999999</v>
      </c>
      <c r="H126" s="19">
        <v>11177.344999999999</v>
      </c>
      <c r="I126" s="19">
        <v>11850.306</v>
      </c>
      <c r="J126" s="19">
        <v>12185.009</v>
      </c>
      <c r="K126" s="19">
        <v>11810.208000000001</v>
      </c>
      <c r="L126" s="19">
        <v>11783.913</v>
      </c>
      <c r="M126" s="19">
        <v>11843.332</v>
      </c>
      <c r="N126" s="19">
        <v>11327.155000000001</v>
      </c>
      <c r="O126" s="19">
        <v>11184.429</v>
      </c>
      <c r="P126" s="19">
        <v>11446.985000000001</v>
      </c>
      <c r="Q126" s="19">
        <v>11473.829</v>
      </c>
      <c r="R126" s="19">
        <v>11705.09</v>
      </c>
      <c r="S126" s="19">
        <v>10986.040999999999</v>
      </c>
      <c r="T126" s="19">
        <v>10943.161</v>
      </c>
      <c r="U126" s="19">
        <v>10823.958000000001</v>
      </c>
      <c r="V126" s="19">
        <v>10935.697</v>
      </c>
      <c r="W126" s="19">
        <v>11143.967000000001</v>
      </c>
      <c r="X126" s="19">
        <v>11015.016</v>
      </c>
      <c r="Y126" s="19">
        <v>11355.828</v>
      </c>
      <c r="AA126" s="2">
        <f>IFERROR(INDEX('Holiday Schedule'!$D$3:$D$24,MATCH(A126,'Holiday Schedule'!$C$3:$C$24,0)),0)</f>
        <v>0</v>
      </c>
      <c r="AB126" s="2">
        <f t="shared" si="8"/>
        <v>7</v>
      </c>
      <c r="AC126" s="2">
        <f t="shared" si="9"/>
        <v>0</v>
      </c>
      <c r="AD126" s="5">
        <f t="shared" si="10"/>
        <v>278142.67300000001</v>
      </c>
      <c r="AE126" s="5">
        <f t="shared" si="11"/>
        <v>278142.67300000001</v>
      </c>
      <c r="AG126" s="2">
        <f t="shared" si="12"/>
        <v>4</v>
      </c>
      <c r="AH126" s="2">
        <f t="shared" si="13"/>
        <v>2024</v>
      </c>
      <c r="AJ126" s="5">
        <f t="shared" si="14"/>
        <v>12495.661</v>
      </c>
      <c r="AK126" s="2">
        <f t="shared" si="15"/>
        <v>5</v>
      </c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</row>
    <row r="127" spans="1:51" ht="15.75" x14ac:dyDescent="0.25">
      <c r="A127" s="18">
        <v>45410</v>
      </c>
      <c r="B127" s="19">
        <v>10895.316999999999</v>
      </c>
      <c r="C127" s="19">
        <v>11105.848</v>
      </c>
      <c r="D127" s="19">
        <v>10972.33</v>
      </c>
      <c r="E127" s="19">
        <v>11060.746999999999</v>
      </c>
      <c r="F127" s="19">
        <v>11238.538</v>
      </c>
      <c r="G127" s="19">
        <v>11060.643</v>
      </c>
      <c r="H127" s="19">
        <v>9909.8439999999991</v>
      </c>
      <c r="I127" s="19">
        <v>10788.983</v>
      </c>
      <c r="J127" s="19">
        <v>11690.714</v>
      </c>
      <c r="K127" s="19">
        <v>11803.731</v>
      </c>
      <c r="L127" s="19">
        <v>13010.811</v>
      </c>
      <c r="M127" s="19">
        <v>14177.451999999999</v>
      </c>
      <c r="N127" s="19">
        <v>14223.120999999999</v>
      </c>
      <c r="O127" s="19">
        <v>14068.414000000001</v>
      </c>
      <c r="P127" s="19">
        <v>14153.619000000001</v>
      </c>
      <c r="Q127" s="19">
        <v>14144.727000000001</v>
      </c>
      <c r="R127" s="19">
        <v>14373.011</v>
      </c>
      <c r="S127" s="19">
        <v>13019.379000000001</v>
      </c>
      <c r="T127" s="19">
        <v>12476.387000000001</v>
      </c>
      <c r="U127" s="19">
        <v>11859.242</v>
      </c>
      <c r="V127" s="19">
        <v>11486.04</v>
      </c>
      <c r="W127" s="19">
        <v>11280.286</v>
      </c>
      <c r="X127" s="19">
        <v>10852.888999999999</v>
      </c>
      <c r="Y127" s="19">
        <v>10978.278</v>
      </c>
      <c r="AA127" s="2">
        <f>IFERROR(INDEX('Holiday Schedule'!$D$3:$D$24,MATCH(A127,'Holiday Schedule'!$C$3:$C$24,0)),0)</f>
        <v>0</v>
      </c>
      <c r="AB127" s="2">
        <f t="shared" si="8"/>
        <v>1</v>
      </c>
      <c r="AC127" s="2">
        <f t="shared" si="9"/>
        <v>0</v>
      </c>
      <c r="AD127" s="5">
        <f t="shared" si="10"/>
        <v>290630.35100000008</v>
      </c>
      <c r="AE127" s="5">
        <f t="shared" si="11"/>
        <v>290630.35100000008</v>
      </c>
      <c r="AG127" s="2">
        <f t="shared" si="12"/>
        <v>4</v>
      </c>
      <c r="AH127" s="2">
        <f t="shared" si="13"/>
        <v>2024</v>
      </c>
      <c r="AJ127" s="5">
        <f t="shared" si="14"/>
        <v>14373.011</v>
      </c>
      <c r="AK127" s="2">
        <f t="shared" si="15"/>
        <v>17</v>
      </c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</row>
    <row r="128" spans="1:51" ht="15.75" x14ac:dyDescent="0.25">
      <c r="A128" s="18">
        <v>45411</v>
      </c>
      <c r="B128" s="19">
        <v>10707.513000000001</v>
      </c>
      <c r="C128" s="19">
        <v>10869.611000000001</v>
      </c>
      <c r="D128" s="19">
        <v>11225.296</v>
      </c>
      <c r="E128" s="19">
        <v>10988.67</v>
      </c>
      <c r="F128" s="19">
        <v>11361.897999999999</v>
      </c>
      <c r="G128" s="19">
        <v>12043.138000000001</v>
      </c>
      <c r="H128" s="19">
        <v>11556.028</v>
      </c>
      <c r="I128" s="19">
        <v>12375.615</v>
      </c>
      <c r="J128" s="19">
        <v>13277.001</v>
      </c>
      <c r="K128" s="19">
        <v>12784.709000000001</v>
      </c>
      <c r="L128" s="19">
        <v>13009.951999999999</v>
      </c>
      <c r="M128" s="19">
        <v>12981.754000000001</v>
      </c>
      <c r="N128" s="19">
        <v>12618.037</v>
      </c>
      <c r="O128" s="19">
        <v>12970.642</v>
      </c>
      <c r="P128" s="19">
        <v>12942.752</v>
      </c>
      <c r="Q128" s="19">
        <v>12770.38</v>
      </c>
      <c r="R128" s="19">
        <v>12838.171</v>
      </c>
      <c r="S128" s="19">
        <v>11625.352000000001</v>
      </c>
      <c r="T128" s="19">
        <v>11444.89</v>
      </c>
      <c r="U128" s="19">
        <v>11531.976000000001</v>
      </c>
      <c r="V128" s="19">
        <v>11381.153</v>
      </c>
      <c r="W128" s="19">
        <v>11118.579</v>
      </c>
      <c r="X128" s="19">
        <v>10857.188</v>
      </c>
      <c r="Y128" s="19">
        <v>10734.505999999999</v>
      </c>
      <c r="AA128" s="2">
        <f>IFERROR(INDEX('Holiday Schedule'!$D$3:$D$24,MATCH(A128,'Holiday Schedule'!$C$3:$C$24,0)),0)</f>
        <v>0</v>
      </c>
      <c r="AB128" s="2">
        <f t="shared" si="8"/>
        <v>2</v>
      </c>
      <c r="AC128" s="2">
        <f t="shared" si="9"/>
        <v>196528.15099999998</v>
      </c>
      <c r="AD128" s="5">
        <f t="shared" si="10"/>
        <v>89486.660000000062</v>
      </c>
      <c r="AE128" s="5">
        <f t="shared" si="11"/>
        <v>286014.81100000005</v>
      </c>
      <c r="AG128" s="2">
        <f t="shared" si="12"/>
        <v>4</v>
      </c>
      <c r="AH128" s="2">
        <f t="shared" si="13"/>
        <v>2024</v>
      </c>
      <c r="AJ128" s="5">
        <f t="shared" si="14"/>
        <v>13277.001</v>
      </c>
      <c r="AK128" s="2">
        <f t="shared" si="15"/>
        <v>9</v>
      </c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</row>
    <row r="129" spans="1:51" ht="15.75" x14ac:dyDescent="0.25">
      <c r="A129" s="18">
        <v>45412</v>
      </c>
      <c r="B129" s="19">
        <v>10515.054</v>
      </c>
      <c r="C129" s="19">
        <v>10661.531000000001</v>
      </c>
      <c r="D129" s="19">
        <v>11130.978999999999</v>
      </c>
      <c r="E129" s="19">
        <v>10812.973</v>
      </c>
      <c r="F129" s="19">
        <v>11500.9</v>
      </c>
      <c r="G129" s="19">
        <v>11952.91</v>
      </c>
      <c r="H129" s="19">
        <v>11557.995000000001</v>
      </c>
      <c r="I129" s="19">
        <v>12393.348</v>
      </c>
      <c r="J129" s="19">
        <v>13096.525</v>
      </c>
      <c r="K129" s="19">
        <v>12750.187</v>
      </c>
      <c r="L129" s="19">
        <v>12999.436</v>
      </c>
      <c r="M129" s="19">
        <v>13213.39</v>
      </c>
      <c r="N129" s="19">
        <v>13412.082</v>
      </c>
      <c r="O129" s="19">
        <v>13740.352999999999</v>
      </c>
      <c r="P129" s="19">
        <v>13818.641</v>
      </c>
      <c r="Q129" s="19">
        <v>13951.687</v>
      </c>
      <c r="R129" s="19">
        <v>14047.54</v>
      </c>
      <c r="S129" s="19">
        <v>12562.411</v>
      </c>
      <c r="T129" s="19">
        <v>12287.012000000001</v>
      </c>
      <c r="U129" s="19">
        <v>11694.954</v>
      </c>
      <c r="V129" s="19">
        <v>11333.654</v>
      </c>
      <c r="W129" s="19">
        <v>11237.77</v>
      </c>
      <c r="X129" s="19">
        <v>10635.927</v>
      </c>
      <c r="Y129" s="19">
        <v>10792.183999999999</v>
      </c>
      <c r="AA129" s="2">
        <f>IFERROR(INDEX('Holiday Schedule'!$D$3:$D$24,MATCH(A129,'Holiday Schedule'!$C$3:$C$24,0)),0)</f>
        <v>0</v>
      </c>
      <c r="AB129" s="2">
        <f t="shared" si="8"/>
        <v>3</v>
      </c>
      <c r="AC129" s="2">
        <f t="shared" si="9"/>
        <v>203174.91699999999</v>
      </c>
      <c r="AD129" s="5">
        <f t="shared" si="10"/>
        <v>88924.526000000042</v>
      </c>
      <c r="AE129" s="5">
        <f t="shared" si="11"/>
        <v>292099.44300000003</v>
      </c>
      <c r="AG129" s="2">
        <f t="shared" si="12"/>
        <v>4</v>
      </c>
      <c r="AH129" s="2">
        <f t="shared" si="13"/>
        <v>2024</v>
      </c>
      <c r="AJ129" s="5">
        <f t="shared" si="14"/>
        <v>14047.54</v>
      </c>
      <c r="AK129" s="2">
        <f t="shared" si="15"/>
        <v>17</v>
      </c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</row>
    <row r="130" spans="1:51" ht="15.75" x14ac:dyDescent="0.25">
      <c r="A130" s="18">
        <v>45413</v>
      </c>
      <c r="B130" s="19">
        <v>10291.011</v>
      </c>
      <c r="C130" s="19">
        <v>10414.538</v>
      </c>
      <c r="D130" s="19">
        <v>10630.012000000001</v>
      </c>
      <c r="E130" s="19">
        <v>10646.302</v>
      </c>
      <c r="F130" s="19">
        <v>11046.528</v>
      </c>
      <c r="G130" s="19">
        <v>11165.453</v>
      </c>
      <c r="H130" s="19">
        <v>10970.776</v>
      </c>
      <c r="I130" s="19">
        <v>12592.790999999999</v>
      </c>
      <c r="J130" s="19">
        <v>14921.907999999999</v>
      </c>
      <c r="K130" s="19">
        <v>15463.069</v>
      </c>
      <c r="L130" s="19">
        <v>15145.297</v>
      </c>
      <c r="M130" s="19">
        <v>14381.11</v>
      </c>
      <c r="N130" s="19">
        <v>14576.97</v>
      </c>
      <c r="O130" s="19">
        <v>14593.763000000001</v>
      </c>
      <c r="P130" s="19">
        <v>14398.45</v>
      </c>
      <c r="Q130" s="19">
        <v>14402.375</v>
      </c>
      <c r="R130" s="19">
        <v>14075.995000000001</v>
      </c>
      <c r="S130" s="19">
        <v>12870.788</v>
      </c>
      <c r="T130" s="19">
        <v>12201.034</v>
      </c>
      <c r="U130" s="19">
        <v>11449.28</v>
      </c>
      <c r="V130" s="19">
        <v>11702.105</v>
      </c>
      <c r="W130" s="19">
        <v>11520.883</v>
      </c>
      <c r="X130" s="19">
        <v>11058.819</v>
      </c>
      <c r="Y130" s="19">
        <v>10619.432000000001</v>
      </c>
      <c r="AA130" s="2">
        <f>IFERROR(INDEX('Holiday Schedule'!$D$3:$D$24,MATCH(A130,'Holiday Schedule'!$C$3:$C$24,0)),0)</f>
        <v>0</v>
      </c>
      <c r="AB130" s="2">
        <f t="shared" si="8"/>
        <v>4</v>
      </c>
      <c r="AC130" s="2">
        <f t="shared" si="9"/>
        <v>215354.63699999999</v>
      </c>
      <c r="AD130" s="5">
        <f t="shared" si="10"/>
        <v>85784.052000000025</v>
      </c>
      <c r="AE130" s="5">
        <f t="shared" si="11"/>
        <v>301138.68900000001</v>
      </c>
      <c r="AG130" s="2">
        <f t="shared" si="12"/>
        <v>5</v>
      </c>
      <c r="AH130" s="2">
        <f t="shared" si="13"/>
        <v>2024</v>
      </c>
      <c r="AJ130" s="5">
        <f t="shared" si="14"/>
        <v>15463.069</v>
      </c>
      <c r="AK130" s="2">
        <f t="shared" si="15"/>
        <v>10</v>
      </c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</row>
    <row r="131" spans="1:51" ht="15.75" x14ac:dyDescent="0.25">
      <c r="A131" s="18">
        <v>45414</v>
      </c>
      <c r="B131" s="19">
        <v>10612.502</v>
      </c>
      <c r="C131" s="19">
        <v>10885.651</v>
      </c>
      <c r="D131" s="19">
        <v>10833.259</v>
      </c>
      <c r="E131" s="19">
        <v>11117.945</v>
      </c>
      <c r="F131" s="19">
        <v>11264.699000000001</v>
      </c>
      <c r="G131" s="19">
        <v>11375.566000000001</v>
      </c>
      <c r="H131" s="19">
        <v>10972.683999999999</v>
      </c>
      <c r="I131" s="19">
        <v>12459.444</v>
      </c>
      <c r="J131" s="19">
        <v>15364.246999999999</v>
      </c>
      <c r="K131" s="19">
        <v>16386.823</v>
      </c>
      <c r="L131" s="19">
        <v>17539.315999999999</v>
      </c>
      <c r="M131" s="19">
        <v>17121.03</v>
      </c>
      <c r="N131" s="19">
        <v>16753.419000000002</v>
      </c>
      <c r="O131" s="19">
        <v>18279.851999999999</v>
      </c>
      <c r="P131" s="19">
        <v>18592.511999999999</v>
      </c>
      <c r="Q131" s="19">
        <v>17874.91</v>
      </c>
      <c r="R131" s="19">
        <v>16523.748</v>
      </c>
      <c r="S131" s="19">
        <v>14941.897999999999</v>
      </c>
      <c r="T131" s="19">
        <v>13413.422</v>
      </c>
      <c r="U131" s="19">
        <v>12168.596</v>
      </c>
      <c r="V131" s="19">
        <v>12038.927</v>
      </c>
      <c r="W131" s="19">
        <v>11896.041999999999</v>
      </c>
      <c r="X131" s="19">
        <v>11308.977000000001</v>
      </c>
      <c r="Y131" s="19">
        <v>10997.225</v>
      </c>
      <c r="AA131" s="2">
        <f>IFERROR(INDEX('Holiday Schedule'!$D$3:$D$24,MATCH(A131,'Holiday Schedule'!$C$3:$C$24,0)),0)</f>
        <v>0</v>
      </c>
      <c r="AB131" s="2">
        <f t="shared" si="8"/>
        <v>5</v>
      </c>
      <c r="AC131" s="2">
        <f t="shared" si="9"/>
        <v>242663.16299999994</v>
      </c>
      <c r="AD131" s="5">
        <f t="shared" si="10"/>
        <v>88059.531000000075</v>
      </c>
      <c r="AE131" s="5">
        <f t="shared" si="11"/>
        <v>330722.69400000002</v>
      </c>
      <c r="AG131" s="2">
        <f t="shared" si="12"/>
        <v>5</v>
      </c>
      <c r="AH131" s="2">
        <f t="shared" si="13"/>
        <v>2024</v>
      </c>
      <c r="AJ131" s="5">
        <f t="shared" si="14"/>
        <v>18592.511999999999</v>
      </c>
      <c r="AK131" s="2">
        <f t="shared" si="15"/>
        <v>15</v>
      </c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</row>
    <row r="132" spans="1:51" ht="15.75" x14ac:dyDescent="0.25">
      <c r="A132" s="18">
        <v>45415</v>
      </c>
      <c r="B132" s="19">
        <v>10730.71</v>
      </c>
      <c r="C132" s="19">
        <v>10866.361000000001</v>
      </c>
      <c r="D132" s="19">
        <v>11081.302</v>
      </c>
      <c r="E132" s="19">
        <v>11187.341</v>
      </c>
      <c r="F132" s="19">
        <v>11355.751</v>
      </c>
      <c r="G132" s="19">
        <v>11470.291999999999</v>
      </c>
      <c r="H132" s="19">
        <v>10971.25</v>
      </c>
      <c r="I132" s="19">
        <v>11847.465</v>
      </c>
      <c r="J132" s="19">
        <v>13363.476000000001</v>
      </c>
      <c r="K132" s="19">
        <v>13387.986999999999</v>
      </c>
      <c r="L132" s="19">
        <v>13426.815000000001</v>
      </c>
      <c r="M132" s="19">
        <v>14089.119000000001</v>
      </c>
      <c r="N132" s="19">
        <v>13731.462</v>
      </c>
      <c r="O132" s="19">
        <v>13924.946</v>
      </c>
      <c r="P132" s="19">
        <v>13788.594999999999</v>
      </c>
      <c r="Q132" s="19">
        <v>13795.105</v>
      </c>
      <c r="R132" s="19">
        <v>13159.134</v>
      </c>
      <c r="S132" s="19">
        <v>12468.169</v>
      </c>
      <c r="T132" s="19">
        <v>11668.71</v>
      </c>
      <c r="U132" s="19">
        <v>10929.078</v>
      </c>
      <c r="V132" s="19">
        <v>11212.126</v>
      </c>
      <c r="W132" s="19">
        <v>11282.302</v>
      </c>
      <c r="X132" s="19">
        <v>10863.841</v>
      </c>
      <c r="Y132" s="19">
        <v>10590.8</v>
      </c>
      <c r="AA132" s="2">
        <f>IFERROR(INDEX('Holiday Schedule'!$D$3:$D$24,MATCH(A132,'Holiday Schedule'!$C$3:$C$24,0)),0)</f>
        <v>0</v>
      </c>
      <c r="AB132" s="2">
        <f t="shared" si="8"/>
        <v>6</v>
      </c>
      <c r="AC132" s="2">
        <f t="shared" si="9"/>
        <v>202938.32999999996</v>
      </c>
      <c r="AD132" s="5">
        <f t="shared" si="10"/>
        <v>88253.80700000003</v>
      </c>
      <c r="AE132" s="5">
        <f t="shared" si="11"/>
        <v>291192.13699999999</v>
      </c>
      <c r="AG132" s="2">
        <f t="shared" si="12"/>
        <v>5</v>
      </c>
      <c r="AH132" s="2">
        <f t="shared" si="13"/>
        <v>2024</v>
      </c>
      <c r="AJ132" s="5">
        <f t="shared" si="14"/>
        <v>14089.119000000001</v>
      </c>
      <c r="AK132" s="2">
        <f t="shared" si="15"/>
        <v>12</v>
      </c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</row>
    <row r="133" spans="1:51" ht="15.75" x14ac:dyDescent="0.25">
      <c r="A133" s="18">
        <v>45416</v>
      </c>
      <c r="B133" s="19">
        <v>10532.86</v>
      </c>
      <c r="C133" s="19">
        <v>10616.540999999999</v>
      </c>
      <c r="D133" s="19">
        <v>10615.705</v>
      </c>
      <c r="E133" s="19">
        <v>10823.94</v>
      </c>
      <c r="F133" s="19">
        <v>10737.974</v>
      </c>
      <c r="G133" s="19">
        <v>10455.489</v>
      </c>
      <c r="H133" s="19">
        <v>9671.4130000000005</v>
      </c>
      <c r="I133" s="19">
        <v>10553.563</v>
      </c>
      <c r="J133" s="19">
        <v>12111.271000000001</v>
      </c>
      <c r="K133" s="19">
        <v>12120.992</v>
      </c>
      <c r="L133" s="19">
        <v>12048.65</v>
      </c>
      <c r="M133" s="19">
        <v>12178.534</v>
      </c>
      <c r="N133" s="19">
        <v>12419.306</v>
      </c>
      <c r="O133" s="19">
        <v>12736.887000000001</v>
      </c>
      <c r="P133" s="19">
        <v>13541.419</v>
      </c>
      <c r="Q133" s="19">
        <v>13480.056</v>
      </c>
      <c r="R133" s="19">
        <v>13168.981</v>
      </c>
      <c r="S133" s="19">
        <v>12529.191999999999</v>
      </c>
      <c r="T133" s="19">
        <v>11553.282999999999</v>
      </c>
      <c r="U133" s="19">
        <v>10681.672</v>
      </c>
      <c r="V133" s="19">
        <v>10951.32</v>
      </c>
      <c r="W133" s="19">
        <v>11015.366</v>
      </c>
      <c r="X133" s="19">
        <v>10830.294</v>
      </c>
      <c r="Y133" s="19">
        <v>10452.519</v>
      </c>
      <c r="AA133" s="2">
        <f>IFERROR(INDEX('Holiday Schedule'!$D$3:$D$24,MATCH(A133,'Holiday Schedule'!$C$3:$C$24,0)),0)</f>
        <v>0</v>
      </c>
      <c r="AB133" s="2">
        <f t="shared" si="8"/>
        <v>7</v>
      </c>
      <c r="AC133" s="2">
        <f t="shared" si="9"/>
        <v>0</v>
      </c>
      <c r="AD133" s="5">
        <f t="shared" si="10"/>
        <v>275827.22699999996</v>
      </c>
      <c r="AE133" s="5">
        <f t="shared" si="11"/>
        <v>275827.22699999996</v>
      </c>
      <c r="AG133" s="2">
        <f t="shared" si="12"/>
        <v>5</v>
      </c>
      <c r="AH133" s="2">
        <f t="shared" si="13"/>
        <v>2024</v>
      </c>
      <c r="AJ133" s="5">
        <f t="shared" si="14"/>
        <v>13541.419</v>
      </c>
      <c r="AK133" s="2">
        <f t="shared" si="15"/>
        <v>15</v>
      </c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</row>
    <row r="134" spans="1:51" ht="15.75" x14ac:dyDescent="0.25">
      <c r="A134" s="18">
        <v>45417</v>
      </c>
      <c r="B134" s="19">
        <v>10333.699000000001</v>
      </c>
      <c r="C134" s="19">
        <v>10338.218999999999</v>
      </c>
      <c r="D134" s="19">
        <v>10381.316999999999</v>
      </c>
      <c r="E134" s="19">
        <v>10421.412</v>
      </c>
      <c r="F134" s="19">
        <v>10406.324000000001</v>
      </c>
      <c r="G134" s="19">
        <v>9910.2909999999993</v>
      </c>
      <c r="H134" s="19">
        <v>9179.9249999999993</v>
      </c>
      <c r="I134" s="19">
        <v>10238.518</v>
      </c>
      <c r="J134" s="19">
        <v>11852.637000000001</v>
      </c>
      <c r="K134" s="19">
        <v>12817.55</v>
      </c>
      <c r="L134" s="19">
        <v>12908.075999999999</v>
      </c>
      <c r="M134" s="19">
        <v>13939.152</v>
      </c>
      <c r="N134" s="19">
        <v>13500.832</v>
      </c>
      <c r="O134" s="19">
        <v>14029.175999999999</v>
      </c>
      <c r="P134" s="19">
        <v>14705.861999999999</v>
      </c>
      <c r="Q134" s="19">
        <v>15483.799000000001</v>
      </c>
      <c r="R134" s="19">
        <v>14866.371999999999</v>
      </c>
      <c r="S134" s="19">
        <v>14291.045</v>
      </c>
      <c r="T134" s="19">
        <v>12841.962</v>
      </c>
      <c r="U134" s="19">
        <v>11938.953</v>
      </c>
      <c r="V134" s="19">
        <v>12016.064</v>
      </c>
      <c r="W134" s="19">
        <v>11643.648999999999</v>
      </c>
      <c r="X134" s="19">
        <v>11198.575000000001</v>
      </c>
      <c r="Y134" s="19">
        <v>10620.266</v>
      </c>
      <c r="AA134" s="2">
        <f>IFERROR(INDEX('Holiday Schedule'!$D$3:$D$24,MATCH(A134,'Holiday Schedule'!$C$3:$C$24,0)),0)</f>
        <v>0</v>
      </c>
      <c r="AB134" s="2">
        <f t="shared" si="8"/>
        <v>1</v>
      </c>
      <c r="AC134" s="2">
        <f t="shared" si="9"/>
        <v>0</v>
      </c>
      <c r="AD134" s="5">
        <f t="shared" si="10"/>
        <v>289863.67500000005</v>
      </c>
      <c r="AE134" s="5">
        <f t="shared" si="11"/>
        <v>289863.67500000005</v>
      </c>
      <c r="AG134" s="2">
        <f t="shared" si="12"/>
        <v>5</v>
      </c>
      <c r="AH134" s="2">
        <f t="shared" si="13"/>
        <v>2024</v>
      </c>
      <c r="AJ134" s="5">
        <f t="shared" si="14"/>
        <v>15483.799000000001</v>
      </c>
      <c r="AK134" s="2">
        <f t="shared" si="15"/>
        <v>16</v>
      </c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</row>
    <row r="135" spans="1:51" ht="15.75" x14ac:dyDescent="0.25">
      <c r="A135" s="18">
        <v>45418</v>
      </c>
      <c r="B135" s="19">
        <v>10615.272000000001</v>
      </c>
      <c r="C135" s="19">
        <v>10790.9</v>
      </c>
      <c r="D135" s="19">
        <v>10878.362999999999</v>
      </c>
      <c r="E135" s="19">
        <v>10874.994000000001</v>
      </c>
      <c r="F135" s="19">
        <v>11245.826999999999</v>
      </c>
      <c r="G135" s="19">
        <v>11278.252</v>
      </c>
      <c r="H135" s="19">
        <v>11035.119000000001</v>
      </c>
      <c r="I135" s="19">
        <v>12572.307000000001</v>
      </c>
      <c r="J135" s="19">
        <v>15221.762000000001</v>
      </c>
      <c r="K135" s="19">
        <v>16026.031999999999</v>
      </c>
      <c r="L135" s="19">
        <v>15746.789000000001</v>
      </c>
      <c r="M135" s="19">
        <v>16185.288</v>
      </c>
      <c r="N135" s="19">
        <v>15349.853999999999</v>
      </c>
      <c r="O135" s="19">
        <v>16147.811</v>
      </c>
      <c r="P135" s="19">
        <v>15912.084000000001</v>
      </c>
      <c r="Q135" s="19">
        <v>14628.162</v>
      </c>
      <c r="R135" s="19">
        <v>13234.25</v>
      </c>
      <c r="S135" s="19">
        <v>12681.120999999999</v>
      </c>
      <c r="T135" s="19">
        <v>12168.008</v>
      </c>
      <c r="U135" s="19">
        <v>11520.937</v>
      </c>
      <c r="V135" s="19">
        <v>11587.11</v>
      </c>
      <c r="W135" s="19">
        <v>11384.111999999999</v>
      </c>
      <c r="X135" s="19">
        <v>10874.323</v>
      </c>
      <c r="Y135" s="19">
        <v>10494.474</v>
      </c>
      <c r="AA135" s="2">
        <f>IFERROR(INDEX('Holiday Schedule'!$D$3:$D$24,MATCH(A135,'Holiday Schedule'!$C$3:$C$24,0)),0)</f>
        <v>0</v>
      </c>
      <c r="AB135" s="2">
        <f t="shared" si="8"/>
        <v>2</v>
      </c>
      <c r="AC135" s="2">
        <f t="shared" si="9"/>
        <v>221239.95</v>
      </c>
      <c r="AD135" s="5">
        <f t="shared" si="10"/>
        <v>87213.200999999943</v>
      </c>
      <c r="AE135" s="5">
        <f t="shared" si="11"/>
        <v>308453.15099999995</v>
      </c>
      <c r="AG135" s="2">
        <f t="shared" si="12"/>
        <v>5</v>
      </c>
      <c r="AH135" s="2">
        <f t="shared" si="13"/>
        <v>2024</v>
      </c>
      <c r="AJ135" s="5">
        <f t="shared" si="14"/>
        <v>16185.288</v>
      </c>
      <c r="AK135" s="2">
        <f t="shared" si="15"/>
        <v>12</v>
      </c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</row>
    <row r="136" spans="1:51" ht="15.75" x14ac:dyDescent="0.25">
      <c r="A136" s="18">
        <v>45419</v>
      </c>
      <c r="B136" s="19">
        <v>10238.32</v>
      </c>
      <c r="C136" s="19">
        <v>10497.947</v>
      </c>
      <c r="D136" s="19">
        <v>10543.71</v>
      </c>
      <c r="E136" s="19">
        <v>10606.588</v>
      </c>
      <c r="F136" s="19">
        <v>10885.642</v>
      </c>
      <c r="G136" s="19">
        <v>10895.772999999999</v>
      </c>
      <c r="H136" s="19">
        <v>10449.152</v>
      </c>
      <c r="I136" s="19">
        <v>11406.666999999999</v>
      </c>
      <c r="J136" s="19">
        <v>12703.078</v>
      </c>
      <c r="K136" s="19">
        <v>12644.359</v>
      </c>
      <c r="L136" s="19">
        <v>12882.281000000001</v>
      </c>
      <c r="M136" s="19">
        <v>13309.630999999999</v>
      </c>
      <c r="N136" s="19">
        <v>12883.967000000001</v>
      </c>
      <c r="O136" s="19">
        <v>13508.843999999999</v>
      </c>
      <c r="P136" s="19">
        <v>13585.089</v>
      </c>
      <c r="Q136" s="19">
        <v>13236.281000000001</v>
      </c>
      <c r="R136" s="19">
        <v>12832.332</v>
      </c>
      <c r="S136" s="19">
        <v>12355.654</v>
      </c>
      <c r="T136" s="19">
        <v>11922.609</v>
      </c>
      <c r="U136" s="19">
        <v>10993.123</v>
      </c>
      <c r="V136" s="19">
        <v>11361.995999999999</v>
      </c>
      <c r="W136" s="19">
        <v>11009.697</v>
      </c>
      <c r="X136" s="19">
        <v>10481.546</v>
      </c>
      <c r="Y136" s="19">
        <v>10077.916999999999</v>
      </c>
      <c r="AA136" s="2">
        <f>IFERROR(INDEX('Holiday Schedule'!$D$3:$D$24,MATCH(A136,'Holiday Schedule'!$C$3:$C$24,0)),0)</f>
        <v>0</v>
      </c>
      <c r="AB136" s="2">
        <f t="shared" si="8"/>
        <v>3</v>
      </c>
      <c r="AC136" s="2">
        <f t="shared" si="9"/>
        <v>197117.15399999995</v>
      </c>
      <c r="AD136" s="5">
        <f t="shared" si="10"/>
        <v>84195.049000000028</v>
      </c>
      <c r="AE136" s="5">
        <f t="shared" si="11"/>
        <v>281312.20299999998</v>
      </c>
      <c r="AG136" s="2">
        <f t="shared" si="12"/>
        <v>5</v>
      </c>
      <c r="AH136" s="2">
        <f t="shared" si="13"/>
        <v>2024</v>
      </c>
      <c r="AJ136" s="5">
        <f t="shared" si="14"/>
        <v>13585.089</v>
      </c>
      <c r="AK136" s="2">
        <f t="shared" si="15"/>
        <v>15</v>
      </c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</row>
    <row r="137" spans="1:51" ht="15.75" x14ac:dyDescent="0.25">
      <c r="A137" s="18">
        <v>45420</v>
      </c>
      <c r="B137" s="19">
        <v>9849.0580000000009</v>
      </c>
      <c r="C137" s="19">
        <v>10031.684999999999</v>
      </c>
      <c r="D137" s="19">
        <v>10224.995999999999</v>
      </c>
      <c r="E137" s="19">
        <v>10410.218000000001</v>
      </c>
      <c r="F137" s="19">
        <v>10574.776</v>
      </c>
      <c r="G137" s="19">
        <v>10619.217000000001</v>
      </c>
      <c r="H137" s="19">
        <v>10386.614</v>
      </c>
      <c r="I137" s="19">
        <v>11222.132</v>
      </c>
      <c r="J137" s="19">
        <v>12902.948</v>
      </c>
      <c r="K137" s="19">
        <v>13342.115</v>
      </c>
      <c r="L137" s="19">
        <v>13922.18</v>
      </c>
      <c r="M137" s="19">
        <v>14501.753000000001</v>
      </c>
      <c r="N137" s="19">
        <v>15196.272999999999</v>
      </c>
      <c r="O137" s="19">
        <v>16659.248</v>
      </c>
      <c r="P137" s="19">
        <v>17528.687000000002</v>
      </c>
      <c r="Q137" s="19">
        <v>17242.669999999998</v>
      </c>
      <c r="R137" s="19">
        <v>16238.045</v>
      </c>
      <c r="S137" s="19">
        <v>14689.689</v>
      </c>
      <c r="T137" s="19">
        <v>12936.620999999999</v>
      </c>
      <c r="U137" s="19">
        <v>11797.188</v>
      </c>
      <c r="V137" s="19">
        <v>11588.9</v>
      </c>
      <c r="W137" s="19">
        <v>11368.37</v>
      </c>
      <c r="X137" s="19">
        <v>10961.216</v>
      </c>
      <c r="Y137" s="19">
        <v>10587.977999999999</v>
      </c>
      <c r="AA137" s="2">
        <f>IFERROR(INDEX('Holiday Schedule'!$D$3:$D$24,MATCH(A137,'Holiday Schedule'!$C$3:$C$24,0)),0)</f>
        <v>0</v>
      </c>
      <c r="AB137" s="2">
        <f t="shared" si="8"/>
        <v>4</v>
      </c>
      <c r="AC137" s="2">
        <f t="shared" si="9"/>
        <v>222098.03500000003</v>
      </c>
      <c r="AD137" s="5">
        <f t="shared" si="10"/>
        <v>82684.542000000016</v>
      </c>
      <c r="AE137" s="5">
        <f t="shared" si="11"/>
        <v>304782.57700000005</v>
      </c>
      <c r="AG137" s="2">
        <f t="shared" si="12"/>
        <v>5</v>
      </c>
      <c r="AH137" s="2">
        <f t="shared" si="13"/>
        <v>2024</v>
      </c>
      <c r="AJ137" s="5">
        <f t="shared" si="14"/>
        <v>17528.687000000002</v>
      </c>
      <c r="AK137" s="2">
        <f t="shared" si="15"/>
        <v>15</v>
      </c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</row>
    <row r="138" spans="1:51" ht="15.75" x14ac:dyDescent="0.25">
      <c r="A138" s="18">
        <v>45421</v>
      </c>
      <c r="B138" s="19">
        <v>10485.002</v>
      </c>
      <c r="C138" s="19">
        <v>10483.781999999999</v>
      </c>
      <c r="D138" s="19">
        <v>10764.105</v>
      </c>
      <c r="E138" s="19">
        <v>10806.978999999999</v>
      </c>
      <c r="F138" s="19">
        <v>11141.27</v>
      </c>
      <c r="G138" s="19">
        <v>10992.223</v>
      </c>
      <c r="H138" s="19">
        <v>11046.227000000001</v>
      </c>
      <c r="I138" s="19">
        <v>12638.358</v>
      </c>
      <c r="J138" s="19">
        <v>15506.894</v>
      </c>
      <c r="K138" s="19">
        <v>16468.554</v>
      </c>
      <c r="L138" s="19">
        <v>17184.222000000002</v>
      </c>
      <c r="M138" s="19">
        <v>17829.815999999999</v>
      </c>
      <c r="N138" s="19">
        <v>17558.493999999999</v>
      </c>
      <c r="O138" s="19">
        <v>17719.018</v>
      </c>
      <c r="P138" s="19">
        <v>17802.263999999999</v>
      </c>
      <c r="Q138" s="19">
        <v>16786.941999999999</v>
      </c>
      <c r="R138" s="19">
        <v>15821.654</v>
      </c>
      <c r="S138" s="19">
        <v>14476.495000000001</v>
      </c>
      <c r="T138" s="19">
        <v>13217.7</v>
      </c>
      <c r="U138" s="19">
        <v>12016.37</v>
      </c>
      <c r="V138" s="19">
        <v>12109.735000000001</v>
      </c>
      <c r="W138" s="19">
        <v>12067.92</v>
      </c>
      <c r="X138" s="19">
        <v>11471.128000000001</v>
      </c>
      <c r="Y138" s="19">
        <v>11344.999</v>
      </c>
      <c r="AA138" s="2">
        <f>IFERROR(INDEX('Holiday Schedule'!$D$3:$D$24,MATCH(A138,'Holiday Schedule'!$C$3:$C$24,0)),0)</f>
        <v>0</v>
      </c>
      <c r="AB138" s="2">
        <f t="shared" ref="AB138:AB201" si="16">WEEKDAY(A138)</f>
        <v>5</v>
      </c>
      <c r="AC138" s="2">
        <f t="shared" ref="AC138:AC201" si="17">IF(AND(AB138&gt;1,AB138&lt;7,AA138&lt;1),SUM(I138:X138),0)</f>
        <v>240675.56400000001</v>
      </c>
      <c r="AD138" s="5">
        <f t="shared" ref="AD138:AD201" si="18">AE138-AC138</f>
        <v>87064.587</v>
      </c>
      <c r="AE138" s="5">
        <f t="shared" ref="AE138:AE201" si="19">SUM(B138:Y138)</f>
        <v>327740.15100000001</v>
      </c>
      <c r="AG138" s="2">
        <f t="shared" ref="AG138:AG201" si="20">MONTH(A138)</f>
        <v>5</v>
      </c>
      <c r="AH138" s="2">
        <f t="shared" ref="AH138:AH201" si="21">YEAR(A138)</f>
        <v>2024</v>
      </c>
      <c r="AJ138" s="5">
        <f t="shared" ref="AJ138:AJ201" si="22">MAX(B138:Y138)</f>
        <v>17829.815999999999</v>
      </c>
      <c r="AK138" s="2">
        <f t="shared" ref="AK138:AK201" si="23">IF(AE138&gt;0,INDEX(B$8:Y$8,MATCH(AJ138,B138:Y138,0)),"")</f>
        <v>12</v>
      </c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</row>
    <row r="139" spans="1:51" ht="15.75" x14ac:dyDescent="0.25">
      <c r="A139" s="18">
        <v>45422</v>
      </c>
      <c r="B139" s="19">
        <v>11163.841</v>
      </c>
      <c r="C139" s="19">
        <v>11532.522000000001</v>
      </c>
      <c r="D139" s="19">
        <v>11630.51</v>
      </c>
      <c r="E139" s="19">
        <v>11886.169</v>
      </c>
      <c r="F139" s="19">
        <v>12073.584000000001</v>
      </c>
      <c r="G139" s="19">
        <v>12024.344999999999</v>
      </c>
      <c r="H139" s="19">
        <v>11370.643</v>
      </c>
      <c r="I139" s="19">
        <v>12085.084999999999</v>
      </c>
      <c r="J139" s="19">
        <v>13500.651</v>
      </c>
      <c r="K139" s="19">
        <v>13635.423000000001</v>
      </c>
      <c r="L139" s="19">
        <v>13872.715</v>
      </c>
      <c r="M139" s="19">
        <v>14419.612999999999</v>
      </c>
      <c r="N139" s="19">
        <v>13816.772999999999</v>
      </c>
      <c r="O139" s="19">
        <v>14887.575000000001</v>
      </c>
      <c r="P139" s="19">
        <v>14959.841</v>
      </c>
      <c r="Q139" s="19">
        <v>14566.808000000001</v>
      </c>
      <c r="R139" s="19">
        <v>13878.487999999999</v>
      </c>
      <c r="S139" s="19">
        <v>12816.746999999999</v>
      </c>
      <c r="T139" s="19">
        <v>12115.45</v>
      </c>
      <c r="U139" s="19">
        <v>11116.742</v>
      </c>
      <c r="V139" s="19">
        <v>11529.874</v>
      </c>
      <c r="W139" s="19">
        <v>11476.960999999999</v>
      </c>
      <c r="X139" s="19">
        <v>11332.596</v>
      </c>
      <c r="Y139" s="19">
        <v>10898.093000000001</v>
      </c>
      <c r="AA139" s="2">
        <f>IFERROR(INDEX('Holiday Schedule'!$D$3:$D$24,MATCH(A139,'Holiday Schedule'!$C$3:$C$24,0)),0)</f>
        <v>0</v>
      </c>
      <c r="AB139" s="2">
        <f t="shared" si="16"/>
        <v>6</v>
      </c>
      <c r="AC139" s="2">
        <f t="shared" si="17"/>
        <v>210011.34200000003</v>
      </c>
      <c r="AD139" s="5">
        <f t="shared" si="18"/>
        <v>92579.706999999966</v>
      </c>
      <c r="AE139" s="5">
        <f t="shared" si="19"/>
        <v>302591.049</v>
      </c>
      <c r="AG139" s="2">
        <f t="shared" si="20"/>
        <v>5</v>
      </c>
      <c r="AH139" s="2">
        <f t="shared" si="21"/>
        <v>2024</v>
      </c>
      <c r="AJ139" s="5">
        <f t="shared" si="22"/>
        <v>14959.841</v>
      </c>
      <c r="AK139" s="2">
        <f t="shared" si="23"/>
        <v>15</v>
      </c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</row>
    <row r="140" spans="1:51" ht="15.75" x14ac:dyDescent="0.25">
      <c r="A140" s="18">
        <v>45423</v>
      </c>
      <c r="B140" s="19">
        <v>10667.539000000001</v>
      </c>
      <c r="C140" s="19">
        <v>10719.656999999999</v>
      </c>
      <c r="D140" s="19">
        <v>10818.476000000001</v>
      </c>
      <c r="E140" s="19">
        <v>10856.136</v>
      </c>
      <c r="F140" s="19">
        <v>10955.419</v>
      </c>
      <c r="G140" s="19">
        <v>10389.558000000001</v>
      </c>
      <c r="H140" s="19">
        <v>9702.4619999999995</v>
      </c>
      <c r="I140" s="19">
        <v>10421.946</v>
      </c>
      <c r="J140" s="19">
        <v>11842.876</v>
      </c>
      <c r="K140" s="19">
        <v>12725.998</v>
      </c>
      <c r="L140" s="19">
        <v>12918.593999999999</v>
      </c>
      <c r="M140" s="19">
        <v>13162.521000000001</v>
      </c>
      <c r="N140" s="19">
        <v>13484.677</v>
      </c>
      <c r="O140" s="19">
        <v>13326.459000000001</v>
      </c>
      <c r="P140" s="19">
        <v>13484.715</v>
      </c>
      <c r="Q140" s="19">
        <v>13152.531000000001</v>
      </c>
      <c r="R140" s="19">
        <v>12729.308999999999</v>
      </c>
      <c r="S140" s="19">
        <v>12374.084999999999</v>
      </c>
      <c r="T140" s="19">
        <v>11606.941999999999</v>
      </c>
      <c r="U140" s="19">
        <v>10762.477000000001</v>
      </c>
      <c r="V140" s="19">
        <v>11167.921</v>
      </c>
      <c r="W140" s="19">
        <v>11276.325999999999</v>
      </c>
      <c r="X140" s="19">
        <v>11052.697</v>
      </c>
      <c r="Y140" s="19">
        <v>10941.262000000001</v>
      </c>
      <c r="AA140" s="2">
        <f>IFERROR(INDEX('Holiday Schedule'!$D$3:$D$24,MATCH(A140,'Holiday Schedule'!$C$3:$C$24,0)),0)</f>
        <v>0</v>
      </c>
      <c r="AB140" s="2">
        <f t="shared" si="16"/>
        <v>7</v>
      </c>
      <c r="AC140" s="2">
        <f t="shared" si="17"/>
        <v>0</v>
      </c>
      <c r="AD140" s="5">
        <f t="shared" si="18"/>
        <v>280540.58299999998</v>
      </c>
      <c r="AE140" s="5">
        <f t="shared" si="19"/>
        <v>280540.58299999998</v>
      </c>
      <c r="AG140" s="2">
        <f t="shared" si="20"/>
        <v>5</v>
      </c>
      <c r="AH140" s="2">
        <f t="shared" si="21"/>
        <v>2024</v>
      </c>
      <c r="AJ140" s="5">
        <f t="shared" si="22"/>
        <v>13484.715</v>
      </c>
      <c r="AK140" s="2">
        <f t="shared" si="23"/>
        <v>15</v>
      </c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</row>
    <row r="141" spans="1:51" ht="15.75" x14ac:dyDescent="0.25">
      <c r="A141" s="18">
        <v>45424</v>
      </c>
      <c r="B141" s="19">
        <v>10786.906999999999</v>
      </c>
      <c r="C141" s="19">
        <v>10969.221</v>
      </c>
      <c r="D141" s="19">
        <v>11123.429</v>
      </c>
      <c r="E141" s="19">
        <v>11060.393</v>
      </c>
      <c r="F141" s="19">
        <v>11296.816999999999</v>
      </c>
      <c r="G141" s="19">
        <v>10480.519</v>
      </c>
      <c r="H141" s="19">
        <v>9715.4750000000004</v>
      </c>
      <c r="I141" s="19">
        <v>10312.423000000001</v>
      </c>
      <c r="J141" s="19">
        <v>11556.324000000001</v>
      </c>
      <c r="K141" s="19">
        <v>12049.714</v>
      </c>
      <c r="L141" s="19">
        <v>12195.527</v>
      </c>
      <c r="M141" s="19">
        <v>12160.066999999999</v>
      </c>
      <c r="N141" s="19">
        <v>11833.050999999999</v>
      </c>
      <c r="O141" s="19">
        <v>11982.186</v>
      </c>
      <c r="P141" s="19">
        <v>12403.656000000001</v>
      </c>
      <c r="Q141" s="19">
        <v>12070.745000000001</v>
      </c>
      <c r="R141" s="19">
        <v>12207.906999999999</v>
      </c>
      <c r="S141" s="19">
        <v>11858.659</v>
      </c>
      <c r="T141" s="19">
        <v>11520.227999999999</v>
      </c>
      <c r="U141" s="19">
        <v>11031.628000000001</v>
      </c>
      <c r="V141" s="19">
        <v>11320.391</v>
      </c>
      <c r="W141" s="19">
        <v>11296.089</v>
      </c>
      <c r="X141" s="19">
        <v>10724.896000000001</v>
      </c>
      <c r="Y141" s="19">
        <v>10378.859</v>
      </c>
      <c r="AA141" s="2">
        <f>IFERROR(INDEX('Holiday Schedule'!$D$3:$D$24,MATCH(A141,'Holiday Schedule'!$C$3:$C$24,0)),0)</f>
        <v>0</v>
      </c>
      <c r="AB141" s="2">
        <f t="shared" si="16"/>
        <v>1</v>
      </c>
      <c r="AC141" s="2">
        <f t="shared" si="17"/>
        <v>0</v>
      </c>
      <c r="AD141" s="5">
        <f t="shared" si="18"/>
        <v>272335.11100000003</v>
      </c>
      <c r="AE141" s="5">
        <f t="shared" si="19"/>
        <v>272335.11100000003</v>
      </c>
      <c r="AG141" s="2">
        <f t="shared" si="20"/>
        <v>5</v>
      </c>
      <c r="AH141" s="2">
        <f t="shared" si="21"/>
        <v>2024</v>
      </c>
      <c r="AJ141" s="5">
        <f t="shared" si="22"/>
        <v>12403.656000000001</v>
      </c>
      <c r="AK141" s="2">
        <f t="shared" si="23"/>
        <v>15</v>
      </c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</row>
    <row r="142" spans="1:51" ht="15.75" x14ac:dyDescent="0.25">
      <c r="A142" s="18">
        <v>45425</v>
      </c>
      <c r="B142" s="19">
        <v>10128.826999999999</v>
      </c>
      <c r="C142" s="19">
        <v>10416.696</v>
      </c>
      <c r="D142" s="19">
        <v>10435.263000000001</v>
      </c>
      <c r="E142" s="19">
        <v>10637.207</v>
      </c>
      <c r="F142" s="19">
        <v>10951.632</v>
      </c>
      <c r="G142" s="19">
        <v>10868.079</v>
      </c>
      <c r="H142" s="19">
        <v>10696.657999999999</v>
      </c>
      <c r="I142" s="19">
        <v>11986.681</v>
      </c>
      <c r="J142" s="19">
        <v>13467.277</v>
      </c>
      <c r="K142" s="19">
        <v>13103.451999999999</v>
      </c>
      <c r="L142" s="19">
        <v>13250.487999999999</v>
      </c>
      <c r="M142" s="19">
        <v>13488.359</v>
      </c>
      <c r="N142" s="19">
        <v>13721.602000000001</v>
      </c>
      <c r="O142" s="19">
        <v>14421.859</v>
      </c>
      <c r="P142" s="19">
        <v>14318.189</v>
      </c>
      <c r="Q142" s="19">
        <v>13281.698</v>
      </c>
      <c r="R142" s="19">
        <v>12889.173000000001</v>
      </c>
      <c r="S142" s="19">
        <v>12614.647999999999</v>
      </c>
      <c r="T142" s="19">
        <v>11966.324000000001</v>
      </c>
      <c r="U142" s="19">
        <v>11097.718000000001</v>
      </c>
      <c r="V142" s="19">
        <v>11479.261</v>
      </c>
      <c r="W142" s="19">
        <v>11203.993</v>
      </c>
      <c r="X142" s="19">
        <v>10660.21</v>
      </c>
      <c r="Y142" s="19">
        <v>10238.859</v>
      </c>
      <c r="AA142" s="2">
        <f>IFERROR(INDEX('Holiday Schedule'!$D$3:$D$24,MATCH(A142,'Holiday Schedule'!$C$3:$C$24,0)),0)</f>
        <v>0</v>
      </c>
      <c r="AB142" s="2">
        <f t="shared" si="16"/>
        <v>2</v>
      </c>
      <c r="AC142" s="2">
        <f t="shared" si="17"/>
        <v>202950.93199999994</v>
      </c>
      <c r="AD142" s="5">
        <f t="shared" si="18"/>
        <v>84373.221000000107</v>
      </c>
      <c r="AE142" s="5">
        <f t="shared" si="19"/>
        <v>287324.15300000005</v>
      </c>
      <c r="AG142" s="2">
        <f t="shared" si="20"/>
        <v>5</v>
      </c>
      <c r="AH142" s="2">
        <f t="shared" si="21"/>
        <v>2024</v>
      </c>
      <c r="AJ142" s="5">
        <f t="shared" si="22"/>
        <v>14421.859</v>
      </c>
      <c r="AK142" s="2">
        <f t="shared" si="23"/>
        <v>14</v>
      </c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</row>
    <row r="143" spans="1:51" ht="15.75" x14ac:dyDescent="0.25">
      <c r="A143" s="18">
        <v>45426</v>
      </c>
      <c r="B143" s="19">
        <v>10050.842000000001</v>
      </c>
      <c r="C143" s="19">
        <v>10208.371999999999</v>
      </c>
      <c r="D143" s="19">
        <v>10334.74</v>
      </c>
      <c r="E143" s="19">
        <v>10600.261</v>
      </c>
      <c r="F143" s="19">
        <v>10892.107</v>
      </c>
      <c r="G143" s="19">
        <v>10696.626</v>
      </c>
      <c r="H143" s="19">
        <v>10395.200999999999</v>
      </c>
      <c r="I143" s="19">
        <v>11688.955</v>
      </c>
      <c r="J143" s="19">
        <v>14268.392</v>
      </c>
      <c r="K143" s="19">
        <v>14600.052</v>
      </c>
      <c r="L143" s="19">
        <v>13800.813</v>
      </c>
      <c r="M143" s="19">
        <v>14324.351000000001</v>
      </c>
      <c r="N143" s="19">
        <v>14619.584999999999</v>
      </c>
      <c r="O143" s="19">
        <v>15568.535</v>
      </c>
      <c r="P143" s="19">
        <v>14643.681</v>
      </c>
      <c r="Q143" s="19">
        <v>14234.152</v>
      </c>
      <c r="R143" s="19">
        <v>13611.293</v>
      </c>
      <c r="S143" s="19">
        <v>12912.802</v>
      </c>
      <c r="T143" s="19">
        <v>11941.924000000001</v>
      </c>
      <c r="U143" s="19">
        <v>11317.267</v>
      </c>
      <c r="V143" s="19">
        <v>11387.485000000001</v>
      </c>
      <c r="W143" s="19">
        <v>11053.162</v>
      </c>
      <c r="X143" s="19">
        <v>10606.474</v>
      </c>
      <c r="Y143" s="19">
        <v>10072.905000000001</v>
      </c>
      <c r="AA143" s="2">
        <f>IFERROR(INDEX('Holiday Schedule'!$D$3:$D$24,MATCH(A143,'Holiday Schedule'!$C$3:$C$24,0)),0)</f>
        <v>0</v>
      </c>
      <c r="AB143" s="2">
        <f t="shared" si="16"/>
        <v>3</v>
      </c>
      <c r="AC143" s="2">
        <f t="shared" si="17"/>
        <v>210578.92300000001</v>
      </c>
      <c r="AD143" s="5">
        <f t="shared" si="18"/>
        <v>83251.054000000004</v>
      </c>
      <c r="AE143" s="5">
        <f t="shared" si="19"/>
        <v>293829.97700000001</v>
      </c>
      <c r="AG143" s="2">
        <f t="shared" si="20"/>
        <v>5</v>
      </c>
      <c r="AH143" s="2">
        <f t="shared" si="21"/>
        <v>2024</v>
      </c>
      <c r="AJ143" s="5">
        <f t="shared" si="22"/>
        <v>15568.535</v>
      </c>
      <c r="AK143" s="2">
        <f t="shared" si="23"/>
        <v>14</v>
      </c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</row>
    <row r="144" spans="1:51" ht="15.75" x14ac:dyDescent="0.25">
      <c r="A144" s="18">
        <v>45427</v>
      </c>
      <c r="B144" s="19">
        <v>9962.3719999999994</v>
      </c>
      <c r="C144" s="19">
        <v>9964.2759999999998</v>
      </c>
      <c r="D144" s="19">
        <v>10144.291999999999</v>
      </c>
      <c r="E144" s="19">
        <v>10092.754999999999</v>
      </c>
      <c r="F144" s="19">
        <v>10507.339</v>
      </c>
      <c r="G144" s="19">
        <v>10282.022000000001</v>
      </c>
      <c r="H144" s="19">
        <v>10142.933000000001</v>
      </c>
      <c r="I144" s="19">
        <v>11103.626</v>
      </c>
      <c r="J144" s="19">
        <v>12724.44</v>
      </c>
      <c r="K144" s="19">
        <v>13082.021000000001</v>
      </c>
      <c r="L144" s="19">
        <v>13336.638000000001</v>
      </c>
      <c r="M144" s="19">
        <v>13320.816000000001</v>
      </c>
      <c r="N144" s="19">
        <v>13428.06</v>
      </c>
      <c r="O144" s="19">
        <v>14131.710999999999</v>
      </c>
      <c r="P144" s="19">
        <v>15005.931</v>
      </c>
      <c r="Q144" s="19">
        <v>14257.181</v>
      </c>
      <c r="R144" s="19">
        <v>13975.942999999999</v>
      </c>
      <c r="S144" s="19">
        <v>13239.891</v>
      </c>
      <c r="T144" s="19">
        <v>12340.144</v>
      </c>
      <c r="U144" s="19">
        <v>11561.067999999999</v>
      </c>
      <c r="V144" s="19">
        <v>11544.865</v>
      </c>
      <c r="W144" s="19">
        <v>11276.172</v>
      </c>
      <c r="X144" s="19">
        <v>10570.112999999999</v>
      </c>
      <c r="Y144" s="19">
        <v>10149.225</v>
      </c>
      <c r="AA144" s="2">
        <f>IFERROR(INDEX('Holiday Schedule'!$D$3:$D$24,MATCH(A144,'Holiday Schedule'!$C$3:$C$24,0)),0)</f>
        <v>0</v>
      </c>
      <c r="AB144" s="2">
        <f t="shared" si="16"/>
        <v>4</v>
      </c>
      <c r="AC144" s="2">
        <f t="shared" si="17"/>
        <v>204898.61999999997</v>
      </c>
      <c r="AD144" s="5">
        <f t="shared" si="18"/>
        <v>81245.214000000065</v>
      </c>
      <c r="AE144" s="5">
        <f t="shared" si="19"/>
        <v>286143.83400000003</v>
      </c>
      <c r="AG144" s="2">
        <f t="shared" si="20"/>
        <v>5</v>
      </c>
      <c r="AH144" s="2">
        <f t="shared" si="21"/>
        <v>2024</v>
      </c>
      <c r="AJ144" s="5">
        <f t="shared" si="22"/>
        <v>15005.931</v>
      </c>
      <c r="AK144" s="2">
        <f t="shared" si="23"/>
        <v>15</v>
      </c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</row>
    <row r="145" spans="1:51" ht="15.75" x14ac:dyDescent="0.25">
      <c r="A145" s="18">
        <v>45428</v>
      </c>
      <c r="B145" s="19">
        <v>9905.9339999999993</v>
      </c>
      <c r="C145" s="19">
        <v>9954.8989999999994</v>
      </c>
      <c r="D145" s="19">
        <v>9952.982</v>
      </c>
      <c r="E145" s="19">
        <v>10023.114</v>
      </c>
      <c r="F145" s="19">
        <v>10318.184999999999</v>
      </c>
      <c r="G145" s="19">
        <v>10166.415000000001</v>
      </c>
      <c r="H145" s="19">
        <v>9829.4629999999997</v>
      </c>
      <c r="I145" s="19">
        <v>10991.16</v>
      </c>
      <c r="J145" s="19">
        <v>13341.855</v>
      </c>
      <c r="K145" s="19">
        <v>14018.824000000001</v>
      </c>
      <c r="L145" s="19">
        <v>14220.370999999999</v>
      </c>
      <c r="M145" s="19">
        <v>14450.433999999999</v>
      </c>
      <c r="N145" s="19">
        <v>14392.091</v>
      </c>
      <c r="O145" s="19">
        <v>14981.130999999999</v>
      </c>
      <c r="P145" s="19">
        <v>15350.492</v>
      </c>
      <c r="Q145" s="19">
        <v>15443.397000000001</v>
      </c>
      <c r="R145" s="19">
        <v>14750.893</v>
      </c>
      <c r="S145" s="19">
        <v>13732.132</v>
      </c>
      <c r="T145" s="19">
        <v>12442.282999999999</v>
      </c>
      <c r="U145" s="19">
        <v>11475.671</v>
      </c>
      <c r="V145" s="19">
        <v>11563.955</v>
      </c>
      <c r="W145" s="19">
        <v>11337.032999999999</v>
      </c>
      <c r="X145" s="19">
        <v>10724.782999999999</v>
      </c>
      <c r="Y145" s="19">
        <v>10200.873</v>
      </c>
      <c r="AA145" s="2">
        <f>IFERROR(INDEX('Holiday Schedule'!$D$3:$D$24,MATCH(A145,'Holiday Schedule'!$C$3:$C$24,0)),0)</f>
        <v>0</v>
      </c>
      <c r="AB145" s="2">
        <f t="shared" si="16"/>
        <v>5</v>
      </c>
      <c r="AC145" s="2">
        <f t="shared" si="17"/>
        <v>213216.50499999998</v>
      </c>
      <c r="AD145" s="5">
        <f t="shared" si="18"/>
        <v>80351.865000000078</v>
      </c>
      <c r="AE145" s="5">
        <f t="shared" si="19"/>
        <v>293568.37000000005</v>
      </c>
      <c r="AG145" s="2">
        <f t="shared" si="20"/>
        <v>5</v>
      </c>
      <c r="AH145" s="2">
        <f t="shared" si="21"/>
        <v>2024</v>
      </c>
      <c r="AJ145" s="5">
        <f t="shared" si="22"/>
        <v>15443.397000000001</v>
      </c>
      <c r="AK145" s="2">
        <f t="shared" si="23"/>
        <v>16</v>
      </c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</row>
    <row r="146" spans="1:51" ht="15.75" x14ac:dyDescent="0.25">
      <c r="A146" s="18">
        <v>45429</v>
      </c>
      <c r="B146" s="19">
        <v>10027.634</v>
      </c>
      <c r="C146" s="19">
        <v>10003.056</v>
      </c>
      <c r="D146" s="19">
        <v>10043.133</v>
      </c>
      <c r="E146" s="19">
        <v>10068.9</v>
      </c>
      <c r="F146" s="19">
        <v>10301.198</v>
      </c>
      <c r="G146" s="19">
        <v>10086.011</v>
      </c>
      <c r="H146" s="19">
        <v>9821.259</v>
      </c>
      <c r="I146" s="19">
        <v>10851.026</v>
      </c>
      <c r="J146" s="19">
        <v>12886.026</v>
      </c>
      <c r="K146" s="19">
        <v>13263.141</v>
      </c>
      <c r="L146" s="19">
        <v>12980.126</v>
      </c>
      <c r="M146" s="19">
        <v>13464.621999999999</v>
      </c>
      <c r="N146" s="19">
        <v>13727.294</v>
      </c>
      <c r="O146" s="19">
        <v>14724.259</v>
      </c>
      <c r="P146" s="19">
        <v>15716.450999999999</v>
      </c>
      <c r="Q146" s="19">
        <v>15050.867</v>
      </c>
      <c r="R146" s="19">
        <v>14613.69</v>
      </c>
      <c r="S146" s="19">
        <v>13231.772999999999</v>
      </c>
      <c r="T146" s="19">
        <v>11874.984</v>
      </c>
      <c r="U146" s="19">
        <v>11000.888999999999</v>
      </c>
      <c r="V146" s="19">
        <v>11177.973</v>
      </c>
      <c r="W146" s="19">
        <v>11212.597</v>
      </c>
      <c r="X146" s="19">
        <v>10797.842000000001</v>
      </c>
      <c r="Y146" s="19">
        <v>10350.418</v>
      </c>
      <c r="AA146" s="2">
        <f>IFERROR(INDEX('Holiday Schedule'!$D$3:$D$24,MATCH(A146,'Holiday Schedule'!$C$3:$C$24,0)),0)</f>
        <v>0</v>
      </c>
      <c r="AB146" s="2">
        <f t="shared" si="16"/>
        <v>6</v>
      </c>
      <c r="AC146" s="2">
        <f t="shared" si="17"/>
        <v>206573.56</v>
      </c>
      <c r="AD146" s="5">
        <f t="shared" si="18"/>
        <v>80701.608999999997</v>
      </c>
      <c r="AE146" s="5">
        <f t="shared" si="19"/>
        <v>287275.16899999999</v>
      </c>
      <c r="AG146" s="2">
        <f t="shared" si="20"/>
        <v>5</v>
      </c>
      <c r="AH146" s="2">
        <f t="shared" si="21"/>
        <v>2024</v>
      </c>
      <c r="AJ146" s="5">
        <f t="shared" si="22"/>
        <v>15716.450999999999</v>
      </c>
      <c r="AK146" s="2">
        <f t="shared" si="23"/>
        <v>15</v>
      </c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</row>
    <row r="147" spans="1:51" ht="15.75" x14ac:dyDescent="0.25">
      <c r="A147" s="18">
        <v>45430</v>
      </c>
      <c r="B147" s="19">
        <v>9956.4609999999993</v>
      </c>
      <c r="C147" s="19">
        <v>9967.0759999999991</v>
      </c>
      <c r="D147" s="19">
        <v>9934.1460000000006</v>
      </c>
      <c r="E147" s="19">
        <v>9941.1010000000006</v>
      </c>
      <c r="F147" s="19">
        <v>9896.2000000000007</v>
      </c>
      <c r="G147" s="19">
        <v>9444.48</v>
      </c>
      <c r="H147" s="19">
        <v>8723.1810000000005</v>
      </c>
      <c r="I147" s="19">
        <v>9981.4210000000003</v>
      </c>
      <c r="J147" s="19">
        <v>11763.12</v>
      </c>
      <c r="K147" s="19">
        <v>12377.12</v>
      </c>
      <c r="L147" s="19">
        <v>13065.641</v>
      </c>
      <c r="M147" s="19">
        <v>13386.455</v>
      </c>
      <c r="N147" s="19">
        <v>13371.116</v>
      </c>
      <c r="O147" s="19">
        <v>14004.902</v>
      </c>
      <c r="P147" s="19">
        <v>14948.619000000001</v>
      </c>
      <c r="Q147" s="19">
        <v>14841.290999999999</v>
      </c>
      <c r="R147" s="19">
        <v>13984.42</v>
      </c>
      <c r="S147" s="19">
        <v>12854.329</v>
      </c>
      <c r="T147" s="19">
        <v>11753.955</v>
      </c>
      <c r="U147" s="19">
        <v>10575.28</v>
      </c>
      <c r="V147" s="19">
        <v>10896.866</v>
      </c>
      <c r="W147" s="19">
        <v>10811.924999999999</v>
      </c>
      <c r="X147" s="19">
        <v>10420.957</v>
      </c>
      <c r="Y147" s="19">
        <v>10057.891</v>
      </c>
      <c r="AA147" s="2">
        <f>IFERROR(INDEX('Holiday Schedule'!$D$3:$D$24,MATCH(A147,'Holiday Schedule'!$C$3:$C$24,0)),0)</f>
        <v>0</v>
      </c>
      <c r="AB147" s="2">
        <f t="shared" si="16"/>
        <v>7</v>
      </c>
      <c r="AC147" s="2">
        <f t="shared" si="17"/>
        <v>0</v>
      </c>
      <c r="AD147" s="5">
        <f t="shared" si="18"/>
        <v>276957.95299999998</v>
      </c>
      <c r="AE147" s="5">
        <f t="shared" si="19"/>
        <v>276957.95299999998</v>
      </c>
      <c r="AG147" s="2">
        <f t="shared" si="20"/>
        <v>5</v>
      </c>
      <c r="AH147" s="2">
        <f t="shared" si="21"/>
        <v>2024</v>
      </c>
      <c r="AJ147" s="5">
        <f t="shared" si="22"/>
        <v>14948.619000000001</v>
      </c>
      <c r="AK147" s="2">
        <f t="shared" si="23"/>
        <v>15</v>
      </c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</row>
    <row r="148" spans="1:51" ht="15.75" x14ac:dyDescent="0.25">
      <c r="A148" s="18">
        <v>45431</v>
      </c>
      <c r="B148" s="19">
        <v>10091.597</v>
      </c>
      <c r="C148" s="19">
        <v>9839.17</v>
      </c>
      <c r="D148" s="19">
        <v>10020.718000000001</v>
      </c>
      <c r="E148" s="19">
        <v>9920.5689999999995</v>
      </c>
      <c r="F148" s="19">
        <v>9925.7639999999992</v>
      </c>
      <c r="G148" s="19">
        <v>9267.3490000000002</v>
      </c>
      <c r="H148" s="19">
        <v>8705.7440000000006</v>
      </c>
      <c r="I148" s="19">
        <v>9934.1769999999997</v>
      </c>
      <c r="J148" s="19">
        <v>12412.111000000001</v>
      </c>
      <c r="K148" s="19">
        <v>13394.657999999999</v>
      </c>
      <c r="L148" s="19">
        <v>13833.955</v>
      </c>
      <c r="M148" s="19">
        <v>14366.421</v>
      </c>
      <c r="N148" s="19">
        <v>14077.754000000001</v>
      </c>
      <c r="O148" s="19">
        <v>14477.587</v>
      </c>
      <c r="P148" s="19">
        <v>14831.214</v>
      </c>
      <c r="Q148" s="19">
        <v>14544.101000000001</v>
      </c>
      <c r="R148" s="19">
        <v>13766.407999999999</v>
      </c>
      <c r="S148" s="19">
        <v>13083.603999999999</v>
      </c>
      <c r="T148" s="19">
        <v>12152.407999999999</v>
      </c>
      <c r="U148" s="19">
        <v>11161.942999999999</v>
      </c>
      <c r="V148" s="19">
        <v>11529.800999999999</v>
      </c>
      <c r="W148" s="19">
        <v>11310.55</v>
      </c>
      <c r="X148" s="19">
        <v>10762.901</v>
      </c>
      <c r="Y148" s="19">
        <v>10159.314</v>
      </c>
      <c r="AA148" s="2">
        <f>IFERROR(INDEX('Holiday Schedule'!$D$3:$D$24,MATCH(A148,'Holiday Schedule'!$C$3:$C$24,0)),0)</f>
        <v>0</v>
      </c>
      <c r="AB148" s="2">
        <f t="shared" si="16"/>
        <v>1</v>
      </c>
      <c r="AC148" s="2">
        <f t="shared" si="17"/>
        <v>0</v>
      </c>
      <c r="AD148" s="5">
        <f t="shared" si="18"/>
        <v>283569.81800000003</v>
      </c>
      <c r="AE148" s="5">
        <f t="shared" si="19"/>
        <v>283569.81800000003</v>
      </c>
      <c r="AG148" s="2">
        <f t="shared" si="20"/>
        <v>5</v>
      </c>
      <c r="AH148" s="2">
        <f t="shared" si="21"/>
        <v>2024</v>
      </c>
      <c r="AJ148" s="5">
        <f t="shared" si="22"/>
        <v>14831.214</v>
      </c>
      <c r="AK148" s="2">
        <f t="shared" si="23"/>
        <v>15</v>
      </c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</row>
    <row r="149" spans="1:51" ht="15.75" x14ac:dyDescent="0.25">
      <c r="A149" s="18">
        <v>45432</v>
      </c>
      <c r="B149" s="19">
        <v>10074.971</v>
      </c>
      <c r="C149" s="19">
        <v>9998.1949999999997</v>
      </c>
      <c r="D149" s="19">
        <v>10029.672</v>
      </c>
      <c r="E149" s="19">
        <v>10078.199000000001</v>
      </c>
      <c r="F149" s="19">
        <v>10462.796</v>
      </c>
      <c r="G149" s="19">
        <v>10220.210999999999</v>
      </c>
      <c r="H149" s="19">
        <v>10127.079</v>
      </c>
      <c r="I149" s="19">
        <v>11420.450999999999</v>
      </c>
      <c r="J149" s="19">
        <v>13357.823</v>
      </c>
      <c r="K149" s="19">
        <v>13859.674000000001</v>
      </c>
      <c r="L149" s="19">
        <v>13784.299000000001</v>
      </c>
      <c r="M149" s="19">
        <v>13670.611000000001</v>
      </c>
      <c r="N149" s="19">
        <v>14165.466</v>
      </c>
      <c r="O149" s="19">
        <v>14487.901</v>
      </c>
      <c r="P149" s="19">
        <v>14210.638000000001</v>
      </c>
      <c r="Q149" s="19">
        <v>14012.42</v>
      </c>
      <c r="R149" s="19">
        <v>13525.065000000001</v>
      </c>
      <c r="S149" s="19">
        <v>13092.370999999999</v>
      </c>
      <c r="T149" s="19">
        <v>12355.968999999999</v>
      </c>
      <c r="U149" s="19">
        <v>11447.829</v>
      </c>
      <c r="V149" s="19">
        <v>11644.625</v>
      </c>
      <c r="W149" s="19">
        <v>11320.041999999999</v>
      </c>
      <c r="X149" s="19">
        <v>10631.638000000001</v>
      </c>
      <c r="Y149" s="19">
        <v>10247.828</v>
      </c>
      <c r="AA149" s="2">
        <f>IFERROR(INDEX('Holiday Schedule'!$D$3:$D$24,MATCH(A149,'Holiday Schedule'!$C$3:$C$24,0)),0)</f>
        <v>0</v>
      </c>
      <c r="AB149" s="2">
        <f t="shared" si="16"/>
        <v>2</v>
      </c>
      <c r="AC149" s="2">
        <f t="shared" si="17"/>
        <v>206986.82199999999</v>
      </c>
      <c r="AD149" s="5">
        <f t="shared" si="18"/>
        <v>81238.951000000001</v>
      </c>
      <c r="AE149" s="5">
        <f t="shared" si="19"/>
        <v>288225.77299999999</v>
      </c>
      <c r="AG149" s="2">
        <f t="shared" si="20"/>
        <v>5</v>
      </c>
      <c r="AH149" s="2">
        <f t="shared" si="21"/>
        <v>2024</v>
      </c>
      <c r="AJ149" s="5">
        <f t="shared" si="22"/>
        <v>14487.901</v>
      </c>
      <c r="AK149" s="2">
        <f t="shared" si="23"/>
        <v>14</v>
      </c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</row>
    <row r="150" spans="1:51" ht="15.75" x14ac:dyDescent="0.25">
      <c r="A150" s="18">
        <v>45433</v>
      </c>
      <c r="B150" s="19">
        <v>9972.1859999999997</v>
      </c>
      <c r="C150" s="19">
        <v>10101.012000000001</v>
      </c>
      <c r="D150" s="19">
        <v>10121.248</v>
      </c>
      <c r="E150" s="19">
        <v>10257.111999999999</v>
      </c>
      <c r="F150" s="19">
        <v>10592.987999999999</v>
      </c>
      <c r="G150" s="19">
        <v>10246.099</v>
      </c>
      <c r="H150" s="19">
        <v>10193.838</v>
      </c>
      <c r="I150" s="19">
        <v>11343.368</v>
      </c>
      <c r="J150" s="19">
        <v>13291.147000000001</v>
      </c>
      <c r="K150" s="19">
        <v>13140.677</v>
      </c>
      <c r="L150" s="19">
        <v>13099.554</v>
      </c>
      <c r="M150" s="19">
        <v>13794.359</v>
      </c>
      <c r="N150" s="19">
        <v>13893.674000000001</v>
      </c>
      <c r="O150" s="19">
        <v>14658.991</v>
      </c>
      <c r="P150" s="19">
        <v>15125.102000000001</v>
      </c>
      <c r="Q150" s="19">
        <v>15070.297</v>
      </c>
      <c r="R150" s="19">
        <v>14820.338</v>
      </c>
      <c r="S150" s="19">
        <v>14070.474</v>
      </c>
      <c r="T150" s="19">
        <v>12920.914000000001</v>
      </c>
      <c r="U150" s="19">
        <v>11873.579</v>
      </c>
      <c r="V150" s="19">
        <v>11898.34</v>
      </c>
      <c r="W150" s="19">
        <v>11647.642</v>
      </c>
      <c r="X150" s="19">
        <v>10927.563</v>
      </c>
      <c r="Y150" s="19">
        <v>10473.385</v>
      </c>
      <c r="AA150" s="2">
        <f>IFERROR(INDEX('Holiday Schedule'!$D$3:$D$24,MATCH(A150,'Holiday Schedule'!$C$3:$C$24,0)),0)</f>
        <v>0</v>
      </c>
      <c r="AB150" s="2">
        <f t="shared" si="16"/>
        <v>3</v>
      </c>
      <c r="AC150" s="2">
        <f t="shared" si="17"/>
        <v>211576.01899999994</v>
      </c>
      <c r="AD150" s="5">
        <f t="shared" si="18"/>
        <v>81957.868000000046</v>
      </c>
      <c r="AE150" s="5">
        <f t="shared" si="19"/>
        <v>293533.88699999999</v>
      </c>
      <c r="AG150" s="2">
        <f t="shared" si="20"/>
        <v>5</v>
      </c>
      <c r="AH150" s="2">
        <f t="shared" si="21"/>
        <v>2024</v>
      </c>
      <c r="AJ150" s="5">
        <f t="shared" si="22"/>
        <v>15125.102000000001</v>
      </c>
      <c r="AK150" s="2">
        <f t="shared" si="23"/>
        <v>15</v>
      </c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</row>
    <row r="151" spans="1:51" ht="15.75" x14ac:dyDescent="0.25">
      <c r="A151" s="18">
        <v>45434</v>
      </c>
      <c r="B151" s="19">
        <v>10327.882</v>
      </c>
      <c r="C151" s="19">
        <v>10031.459999999999</v>
      </c>
      <c r="D151" s="19">
        <v>10351.262000000001</v>
      </c>
      <c r="E151" s="19">
        <v>10256.014999999999</v>
      </c>
      <c r="F151" s="19">
        <v>10550.873</v>
      </c>
      <c r="G151" s="19">
        <v>10306.272000000001</v>
      </c>
      <c r="H151" s="19">
        <v>10253.178</v>
      </c>
      <c r="I151" s="19">
        <v>11853.708000000001</v>
      </c>
      <c r="J151" s="19">
        <v>14521.28</v>
      </c>
      <c r="K151" s="19">
        <v>15048.647000000001</v>
      </c>
      <c r="L151" s="19">
        <v>15209.192999999999</v>
      </c>
      <c r="M151" s="19">
        <v>15025.136</v>
      </c>
      <c r="N151" s="19">
        <v>15096.114</v>
      </c>
      <c r="O151" s="19">
        <v>16425.151999999998</v>
      </c>
      <c r="P151" s="19">
        <v>17789.05</v>
      </c>
      <c r="Q151" s="19">
        <v>16978.072</v>
      </c>
      <c r="R151" s="19">
        <v>16177.466</v>
      </c>
      <c r="S151" s="19">
        <v>14664.741</v>
      </c>
      <c r="T151" s="19">
        <v>13996.57</v>
      </c>
      <c r="U151" s="19">
        <v>12882.295</v>
      </c>
      <c r="V151" s="19">
        <v>13052.743</v>
      </c>
      <c r="W151" s="19">
        <v>12827.700999999999</v>
      </c>
      <c r="X151" s="19">
        <v>11963.388000000001</v>
      </c>
      <c r="Y151" s="19">
        <v>11353.19</v>
      </c>
      <c r="AA151" s="2">
        <f>IFERROR(INDEX('Holiday Schedule'!$D$3:$D$24,MATCH(A151,'Holiday Schedule'!$C$3:$C$24,0)),0)</f>
        <v>0</v>
      </c>
      <c r="AB151" s="2">
        <f t="shared" si="16"/>
        <v>4</v>
      </c>
      <c r="AC151" s="2">
        <f t="shared" si="17"/>
        <v>233511.25600000005</v>
      </c>
      <c r="AD151" s="5">
        <f t="shared" si="18"/>
        <v>83430.131999999983</v>
      </c>
      <c r="AE151" s="5">
        <f t="shared" si="19"/>
        <v>316941.38800000004</v>
      </c>
      <c r="AG151" s="2">
        <f t="shared" si="20"/>
        <v>5</v>
      </c>
      <c r="AH151" s="2">
        <f t="shared" si="21"/>
        <v>2024</v>
      </c>
      <c r="AJ151" s="5">
        <f t="shared" si="22"/>
        <v>17789.05</v>
      </c>
      <c r="AK151" s="2">
        <f t="shared" si="23"/>
        <v>15</v>
      </c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</row>
    <row r="152" spans="1:51" ht="15.75" x14ac:dyDescent="0.25">
      <c r="A152" s="18">
        <v>45435</v>
      </c>
      <c r="B152" s="19">
        <v>10879.886</v>
      </c>
      <c r="C152" s="19">
        <v>10860.258</v>
      </c>
      <c r="D152" s="19">
        <v>10702.127</v>
      </c>
      <c r="E152" s="19">
        <v>10811.179</v>
      </c>
      <c r="F152" s="19">
        <v>10716.314</v>
      </c>
      <c r="G152" s="19">
        <v>10557.781999999999</v>
      </c>
      <c r="H152" s="19">
        <v>10219.589</v>
      </c>
      <c r="I152" s="19">
        <v>11527.519</v>
      </c>
      <c r="J152" s="19">
        <v>13890.082</v>
      </c>
      <c r="K152" s="19">
        <v>15121.494000000001</v>
      </c>
      <c r="L152" s="19">
        <v>15692.785</v>
      </c>
      <c r="M152" s="19">
        <v>15802.366</v>
      </c>
      <c r="N152" s="19">
        <v>16327.518</v>
      </c>
      <c r="O152" s="19">
        <v>17859.120999999999</v>
      </c>
      <c r="P152" s="19">
        <v>19491.831999999999</v>
      </c>
      <c r="Q152" s="19">
        <v>19127.452000000001</v>
      </c>
      <c r="R152" s="19">
        <v>17126.462</v>
      </c>
      <c r="S152" s="19">
        <v>14438.471</v>
      </c>
      <c r="T152" s="19">
        <v>13142.962</v>
      </c>
      <c r="U152" s="19">
        <v>12053.591</v>
      </c>
      <c r="V152" s="19">
        <v>12253.063</v>
      </c>
      <c r="W152" s="19">
        <v>12075.467000000001</v>
      </c>
      <c r="X152" s="19">
        <v>11522.758</v>
      </c>
      <c r="Y152" s="19">
        <v>10863.171</v>
      </c>
      <c r="AA152" s="2">
        <f>IFERROR(INDEX('Holiday Schedule'!$D$3:$D$24,MATCH(A152,'Holiday Schedule'!$C$3:$C$24,0)),0)</f>
        <v>0</v>
      </c>
      <c r="AB152" s="2">
        <f t="shared" si="16"/>
        <v>5</v>
      </c>
      <c r="AC152" s="2">
        <f t="shared" si="17"/>
        <v>237452.94299999997</v>
      </c>
      <c r="AD152" s="5">
        <f t="shared" si="18"/>
        <v>85610.306000000041</v>
      </c>
      <c r="AE152" s="5">
        <f t="shared" si="19"/>
        <v>323063.24900000001</v>
      </c>
      <c r="AG152" s="2">
        <f t="shared" si="20"/>
        <v>5</v>
      </c>
      <c r="AH152" s="2">
        <f t="shared" si="21"/>
        <v>2024</v>
      </c>
      <c r="AJ152" s="5">
        <f t="shared" si="22"/>
        <v>19491.831999999999</v>
      </c>
      <c r="AK152" s="2">
        <f t="shared" si="23"/>
        <v>15</v>
      </c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</row>
    <row r="153" spans="1:51" ht="15.75" x14ac:dyDescent="0.25">
      <c r="A153" s="18">
        <v>45436</v>
      </c>
      <c r="B153" s="19">
        <v>10514.948</v>
      </c>
      <c r="C153" s="19">
        <v>10526.994000000001</v>
      </c>
      <c r="D153" s="19">
        <v>10571.727999999999</v>
      </c>
      <c r="E153" s="19">
        <v>10469.791999999999</v>
      </c>
      <c r="F153" s="19">
        <v>10695.596</v>
      </c>
      <c r="G153" s="19">
        <v>10130.643</v>
      </c>
      <c r="H153" s="19">
        <v>9929.1620000000003</v>
      </c>
      <c r="I153" s="19">
        <v>11208.584999999999</v>
      </c>
      <c r="J153" s="19">
        <v>13353.897999999999</v>
      </c>
      <c r="K153" s="19">
        <v>13805.37</v>
      </c>
      <c r="L153" s="19">
        <v>14137.550999999999</v>
      </c>
      <c r="M153" s="19">
        <v>15189.034</v>
      </c>
      <c r="N153" s="19">
        <v>15627.198</v>
      </c>
      <c r="O153" s="19">
        <v>17582.092000000001</v>
      </c>
      <c r="P153" s="19">
        <v>16992.815999999999</v>
      </c>
      <c r="Q153" s="19">
        <v>16342.058000000001</v>
      </c>
      <c r="R153" s="19">
        <v>15566.735000000001</v>
      </c>
      <c r="S153" s="19">
        <v>13839.929</v>
      </c>
      <c r="T153" s="19">
        <v>12555.691999999999</v>
      </c>
      <c r="U153" s="19">
        <v>11367.029</v>
      </c>
      <c r="V153" s="19">
        <v>11576.195</v>
      </c>
      <c r="W153" s="19">
        <v>11518.053</v>
      </c>
      <c r="X153" s="19">
        <v>10955.812</v>
      </c>
      <c r="Y153" s="19">
        <v>10606.548000000001</v>
      </c>
      <c r="AA153" s="2">
        <f>IFERROR(INDEX('Holiday Schedule'!$D$3:$D$24,MATCH(A153,'Holiday Schedule'!$C$3:$C$24,0)),0)</f>
        <v>0</v>
      </c>
      <c r="AB153" s="2">
        <f t="shared" si="16"/>
        <v>6</v>
      </c>
      <c r="AC153" s="2">
        <f t="shared" si="17"/>
        <v>221618.04700000005</v>
      </c>
      <c r="AD153" s="5">
        <f t="shared" si="18"/>
        <v>83445.410999999935</v>
      </c>
      <c r="AE153" s="5">
        <f t="shared" si="19"/>
        <v>305063.45799999998</v>
      </c>
      <c r="AG153" s="2">
        <f t="shared" si="20"/>
        <v>5</v>
      </c>
      <c r="AH153" s="2">
        <f t="shared" si="21"/>
        <v>2024</v>
      </c>
      <c r="AJ153" s="5">
        <f t="shared" si="22"/>
        <v>17582.092000000001</v>
      </c>
      <c r="AK153" s="2">
        <f t="shared" si="23"/>
        <v>14</v>
      </c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</row>
    <row r="154" spans="1:51" ht="15.75" x14ac:dyDescent="0.25">
      <c r="A154" s="18">
        <v>45437</v>
      </c>
      <c r="B154" s="19">
        <v>10293.067999999999</v>
      </c>
      <c r="C154" s="19">
        <v>10018.147999999999</v>
      </c>
      <c r="D154" s="19">
        <v>10160.771000000001</v>
      </c>
      <c r="E154" s="19">
        <v>10090.656000000001</v>
      </c>
      <c r="F154" s="19">
        <v>10129.369000000001</v>
      </c>
      <c r="G154" s="19">
        <v>9433.4570000000003</v>
      </c>
      <c r="H154" s="19">
        <v>8810.2219999999998</v>
      </c>
      <c r="I154" s="19">
        <v>9550.6020000000008</v>
      </c>
      <c r="J154" s="19">
        <v>10934.365</v>
      </c>
      <c r="K154" s="19">
        <v>11109.004999999999</v>
      </c>
      <c r="L154" s="19">
        <v>11633.433999999999</v>
      </c>
      <c r="M154" s="19">
        <v>11970.799000000001</v>
      </c>
      <c r="N154" s="19">
        <v>12107.632</v>
      </c>
      <c r="O154" s="19">
        <v>12600.871999999999</v>
      </c>
      <c r="P154" s="19">
        <v>12950.205</v>
      </c>
      <c r="Q154" s="19">
        <v>12743.208000000001</v>
      </c>
      <c r="R154" s="19">
        <v>12747.561</v>
      </c>
      <c r="S154" s="19">
        <v>12245.138000000001</v>
      </c>
      <c r="T154" s="19">
        <v>11721.304</v>
      </c>
      <c r="U154" s="19">
        <v>10829.778</v>
      </c>
      <c r="V154" s="19">
        <v>11195.996999999999</v>
      </c>
      <c r="W154" s="19">
        <v>11449.936</v>
      </c>
      <c r="X154" s="19">
        <v>10964.092000000001</v>
      </c>
      <c r="Y154" s="19">
        <v>10613.939</v>
      </c>
      <c r="AA154" s="2">
        <f>IFERROR(INDEX('Holiday Schedule'!$D$3:$D$24,MATCH(A154,'Holiday Schedule'!$C$3:$C$24,0)),0)</f>
        <v>0</v>
      </c>
      <c r="AB154" s="2">
        <f t="shared" si="16"/>
        <v>7</v>
      </c>
      <c r="AC154" s="2">
        <f t="shared" si="17"/>
        <v>0</v>
      </c>
      <c r="AD154" s="5">
        <f t="shared" si="18"/>
        <v>266303.55800000002</v>
      </c>
      <c r="AE154" s="5">
        <f t="shared" si="19"/>
        <v>266303.55800000002</v>
      </c>
      <c r="AG154" s="2">
        <f t="shared" si="20"/>
        <v>5</v>
      </c>
      <c r="AH154" s="2">
        <f t="shared" si="21"/>
        <v>2024</v>
      </c>
      <c r="AJ154" s="5">
        <f t="shared" si="22"/>
        <v>12950.205</v>
      </c>
      <c r="AK154" s="2">
        <f t="shared" si="23"/>
        <v>15</v>
      </c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</row>
    <row r="155" spans="1:51" ht="15.75" x14ac:dyDescent="0.25">
      <c r="A155" s="18">
        <v>45438</v>
      </c>
      <c r="B155" s="19">
        <v>10173.111999999999</v>
      </c>
      <c r="C155" s="19">
        <v>10180.308999999999</v>
      </c>
      <c r="D155" s="19">
        <v>10080.593000000001</v>
      </c>
      <c r="E155" s="19">
        <v>10126.244000000001</v>
      </c>
      <c r="F155" s="19">
        <v>9912.7199999999993</v>
      </c>
      <c r="G155" s="19">
        <v>9326.4930000000004</v>
      </c>
      <c r="H155" s="19">
        <v>8588.9709999999995</v>
      </c>
      <c r="I155" s="19">
        <v>9754.2430000000004</v>
      </c>
      <c r="J155" s="19">
        <v>11545.304</v>
      </c>
      <c r="K155" s="19">
        <v>12284.402</v>
      </c>
      <c r="L155" s="19">
        <v>13108.067999999999</v>
      </c>
      <c r="M155" s="19">
        <v>13705.474</v>
      </c>
      <c r="N155" s="19">
        <v>12885.9</v>
      </c>
      <c r="O155" s="19">
        <v>13629.09</v>
      </c>
      <c r="P155" s="19">
        <v>14189.197</v>
      </c>
      <c r="Q155" s="19">
        <v>14034.474</v>
      </c>
      <c r="R155" s="19">
        <v>13055.462</v>
      </c>
      <c r="S155" s="19">
        <v>12487.82</v>
      </c>
      <c r="T155" s="19">
        <v>11950.782999999999</v>
      </c>
      <c r="U155" s="19">
        <v>10897.811</v>
      </c>
      <c r="V155" s="19">
        <v>11259.004999999999</v>
      </c>
      <c r="W155" s="19">
        <v>11511.314</v>
      </c>
      <c r="X155" s="19">
        <v>11063.281999999999</v>
      </c>
      <c r="Y155" s="19">
        <v>10571.2</v>
      </c>
      <c r="AA155" s="2">
        <f>IFERROR(INDEX('Holiday Schedule'!$D$3:$D$24,MATCH(A155,'Holiday Schedule'!$C$3:$C$24,0)),0)</f>
        <v>0</v>
      </c>
      <c r="AB155" s="2">
        <f t="shared" si="16"/>
        <v>1</v>
      </c>
      <c r="AC155" s="2">
        <f t="shared" si="17"/>
        <v>0</v>
      </c>
      <c r="AD155" s="5">
        <f t="shared" si="18"/>
        <v>276321.27100000001</v>
      </c>
      <c r="AE155" s="5">
        <f t="shared" si="19"/>
        <v>276321.27100000001</v>
      </c>
      <c r="AG155" s="2">
        <f t="shared" si="20"/>
        <v>5</v>
      </c>
      <c r="AH155" s="2">
        <f t="shared" si="21"/>
        <v>2024</v>
      </c>
      <c r="AJ155" s="5">
        <f t="shared" si="22"/>
        <v>14189.197</v>
      </c>
      <c r="AK155" s="2">
        <f t="shared" si="23"/>
        <v>15</v>
      </c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</row>
    <row r="156" spans="1:51" ht="15.75" x14ac:dyDescent="0.25">
      <c r="A156" s="18">
        <v>45439</v>
      </c>
      <c r="B156" s="19">
        <v>10295.174000000001</v>
      </c>
      <c r="C156" s="19">
        <v>10026.424999999999</v>
      </c>
      <c r="D156" s="19">
        <v>10131.040999999999</v>
      </c>
      <c r="E156" s="19">
        <v>10121.907999999999</v>
      </c>
      <c r="F156" s="19">
        <v>10167.763999999999</v>
      </c>
      <c r="G156" s="19">
        <v>9549.15</v>
      </c>
      <c r="H156" s="19">
        <v>8904.527</v>
      </c>
      <c r="I156" s="19">
        <v>10400.929</v>
      </c>
      <c r="J156" s="19">
        <v>12783.245000000001</v>
      </c>
      <c r="K156" s="19">
        <v>14071.32</v>
      </c>
      <c r="L156" s="19">
        <v>15572.502</v>
      </c>
      <c r="M156" s="19">
        <v>16314.375</v>
      </c>
      <c r="N156" s="19">
        <v>15737.587</v>
      </c>
      <c r="O156" s="19">
        <v>16631.663</v>
      </c>
      <c r="P156" s="19">
        <v>16724.883000000002</v>
      </c>
      <c r="Q156" s="19">
        <v>16447.118999999999</v>
      </c>
      <c r="R156" s="19">
        <v>15495.120999999999</v>
      </c>
      <c r="S156" s="19">
        <v>14326.349</v>
      </c>
      <c r="T156" s="19">
        <v>12665.314</v>
      </c>
      <c r="U156" s="19">
        <v>11518.642</v>
      </c>
      <c r="V156" s="19">
        <v>11809.288</v>
      </c>
      <c r="W156" s="19">
        <v>11413.778</v>
      </c>
      <c r="X156" s="19">
        <v>10843.485000000001</v>
      </c>
      <c r="Y156" s="19">
        <v>10448.534</v>
      </c>
      <c r="AA156" s="2">
        <f>IFERROR(INDEX('Holiday Schedule'!$D$3:$D$24,MATCH(A156,'Holiday Schedule'!$C$3:$C$24,0)),0)</f>
        <v>1</v>
      </c>
      <c r="AB156" s="2">
        <f t="shared" si="16"/>
        <v>2</v>
      </c>
      <c r="AC156" s="2">
        <f t="shared" si="17"/>
        <v>0</v>
      </c>
      <c r="AD156" s="5">
        <f t="shared" si="18"/>
        <v>302400.12299999996</v>
      </c>
      <c r="AE156" s="5">
        <f t="shared" si="19"/>
        <v>302400.12299999996</v>
      </c>
      <c r="AG156" s="2">
        <f t="shared" si="20"/>
        <v>5</v>
      </c>
      <c r="AH156" s="2">
        <f t="shared" si="21"/>
        <v>2024</v>
      </c>
      <c r="AJ156" s="5">
        <f t="shared" si="22"/>
        <v>16724.883000000002</v>
      </c>
      <c r="AK156" s="2">
        <f t="shared" si="23"/>
        <v>15</v>
      </c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</row>
    <row r="157" spans="1:51" ht="15.75" x14ac:dyDescent="0.25">
      <c r="A157" s="18">
        <v>45440</v>
      </c>
      <c r="B157" s="19">
        <v>10116.093000000001</v>
      </c>
      <c r="C157" s="19">
        <v>10151.691999999999</v>
      </c>
      <c r="D157" s="19">
        <v>10436.629999999999</v>
      </c>
      <c r="E157" s="19">
        <v>10421.870000000001</v>
      </c>
      <c r="F157" s="19">
        <v>10747.282999999999</v>
      </c>
      <c r="G157" s="19">
        <v>10674.175999999999</v>
      </c>
      <c r="H157" s="19">
        <v>10598.602000000001</v>
      </c>
      <c r="I157" s="19">
        <v>12433.909</v>
      </c>
      <c r="J157" s="19">
        <v>15176.121999999999</v>
      </c>
      <c r="K157" s="19">
        <v>16181.844999999999</v>
      </c>
      <c r="L157" s="19">
        <v>16796.294000000002</v>
      </c>
      <c r="M157" s="19">
        <v>17050.621999999999</v>
      </c>
      <c r="N157" s="19">
        <v>16863.128000000001</v>
      </c>
      <c r="O157" s="19">
        <v>17682.191999999999</v>
      </c>
      <c r="P157" s="19">
        <v>16883.381000000001</v>
      </c>
      <c r="Q157" s="19">
        <v>16669.471000000001</v>
      </c>
      <c r="R157" s="19">
        <v>15521.812</v>
      </c>
      <c r="S157" s="19">
        <v>14060.691000000001</v>
      </c>
      <c r="T157" s="19">
        <v>13050.958000000001</v>
      </c>
      <c r="U157" s="19">
        <v>12148.605</v>
      </c>
      <c r="V157" s="19">
        <v>12229.849</v>
      </c>
      <c r="W157" s="19">
        <v>11930.976000000001</v>
      </c>
      <c r="X157" s="19">
        <v>11333.15</v>
      </c>
      <c r="Y157" s="19">
        <v>10857.842000000001</v>
      </c>
      <c r="AA157" s="2">
        <f>IFERROR(INDEX('Holiday Schedule'!$D$3:$D$24,MATCH(A157,'Holiday Schedule'!$C$3:$C$24,0)),0)</f>
        <v>0</v>
      </c>
      <c r="AB157" s="2">
        <f t="shared" si="16"/>
        <v>3</v>
      </c>
      <c r="AC157" s="2">
        <f t="shared" si="17"/>
        <v>236013.00499999998</v>
      </c>
      <c r="AD157" s="5">
        <f t="shared" si="18"/>
        <v>84004.188000000053</v>
      </c>
      <c r="AE157" s="5">
        <f t="shared" si="19"/>
        <v>320017.19300000003</v>
      </c>
      <c r="AG157" s="2">
        <f t="shared" si="20"/>
        <v>5</v>
      </c>
      <c r="AH157" s="2">
        <f t="shared" si="21"/>
        <v>2024</v>
      </c>
      <c r="AJ157" s="5">
        <f t="shared" si="22"/>
        <v>17682.191999999999</v>
      </c>
      <c r="AK157" s="2">
        <f t="shared" si="23"/>
        <v>14</v>
      </c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</row>
    <row r="158" spans="1:51" ht="15.75" x14ac:dyDescent="0.25">
      <c r="A158" s="18">
        <v>45441</v>
      </c>
      <c r="B158" s="19">
        <v>10328.271000000001</v>
      </c>
      <c r="C158" s="19">
        <v>10395.050999999999</v>
      </c>
      <c r="D158" s="19">
        <v>10494.074000000001</v>
      </c>
      <c r="E158" s="19">
        <v>10425.93</v>
      </c>
      <c r="F158" s="19">
        <v>10545.55</v>
      </c>
      <c r="G158" s="19">
        <v>10306.481</v>
      </c>
      <c r="H158" s="19">
        <v>10111.749</v>
      </c>
      <c r="I158" s="19">
        <v>11211.679</v>
      </c>
      <c r="J158" s="19">
        <v>13044.718000000001</v>
      </c>
      <c r="K158" s="19">
        <v>13361.093999999999</v>
      </c>
      <c r="L158" s="19">
        <v>14074.870999999999</v>
      </c>
      <c r="M158" s="19">
        <v>14733.771000000001</v>
      </c>
      <c r="N158" s="19">
        <v>14698.975</v>
      </c>
      <c r="O158" s="19">
        <v>15177.394</v>
      </c>
      <c r="P158" s="19">
        <v>15593.791999999999</v>
      </c>
      <c r="Q158" s="19">
        <v>14801.465</v>
      </c>
      <c r="R158" s="19">
        <v>14017.998</v>
      </c>
      <c r="S158" s="19">
        <v>13321.423000000001</v>
      </c>
      <c r="T158" s="19">
        <v>12719.342000000001</v>
      </c>
      <c r="U158" s="19">
        <v>11697.146000000001</v>
      </c>
      <c r="V158" s="19">
        <v>11906.948</v>
      </c>
      <c r="W158" s="19">
        <v>11733.204</v>
      </c>
      <c r="X158" s="19">
        <v>11011.174000000001</v>
      </c>
      <c r="Y158" s="19">
        <v>10493.625</v>
      </c>
      <c r="AA158" s="2">
        <f>IFERROR(INDEX('Holiday Schedule'!$D$3:$D$24,MATCH(A158,'Holiday Schedule'!$C$3:$C$24,0)),0)</f>
        <v>0</v>
      </c>
      <c r="AB158" s="2">
        <f t="shared" si="16"/>
        <v>4</v>
      </c>
      <c r="AC158" s="2">
        <f t="shared" si="17"/>
        <v>213104.99400000004</v>
      </c>
      <c r="AD158" s="5">
        <f t="shared" si="18"/>
        <v>83100.731</v>
      </c>
      <c r="AE158" s="5">
        <f t="shared" si="19"/>
        <v>296205.72500000003</v>
      </c>
      <c r="AG158" s="2">
        <f t="shared" si="20"/>
        <v>5</v>
      </c>
      <c r="AH158" s="2">
        <f t="shared" si="21"/>
        <v>2024</v>
      </c>
      <c r="AJ158" s="5">
        <f t="shared" si="22"/>
        <v>15593.791999999999</v>
      </c>
      <c r="AK158" s="2">
        <f t="shared" si="23"/>
        <v>15</v>
      </c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</row>
    <row r="159" spans="1:51" ht="15.75" x14ac:dyDescent="0.25">
      <c r="A159" s="18">
        <v>45442</v>
      </c>
      <c r="B159" s="19">
        <v>9955.4560000000001</v>
      </c>
      <c r="C159" s="19">
        <v>10110.972</v>
      </c>
      <c r="D159" s="19">
        <v>10059.671</v>
      </c>
      <c r="E159" s="19">
        <v>10182.075000000001</v>
      </c>
      <c r="F159" s="19">
        <v>10212.433999999999</v>
      </c>
      <c r="G159" s="19">
        <v>10061.361000000001</v>
      </c>
      <c r="H159" s="19">
        <v>9837.7569999999996</v>
      </c>
      <c r="I159" s="19">
        <v>10956.865</v>
      </c>
      <c r="J159" s="19">
        <v>12571.043</v>
      </c>
      <c r="K159" s="19">
        <v>13519.43</v>
      </c>
      <c r="L159" s="19">
        <v>14031.912</v>
      </c>
      <c r="M159" s="19">
        <v>14267.769</v>
      </c>
      <c r="N159" s="19">
        <v>14582.344999999999</v>
      </c>
      <c r="O159" s="19">
        <v>15341.626</v>
      </c>
      <c r="P159" s="19">
        <v>15501.161</v>
      </c>
      <c r="Q159" s="19">
        <v>14837.437</v>
      </c>
      <c r="R159" s="19">
        <v>14424.781000000001</v>
      </c>
      <c r="S159" s="19">
        <v>13153.445</v>
      </c>
      <c r="T159" s="19">
        <v>12247.466</v>
      </c>
      <c r="U159" s="19">
        <v>11310.992</v>
      </c>
      <c r="V159" s="19">
        <v>11530.864</v>
      </c>
      <c r="W159" s="19">
        <v>11480.127</v>
      </c>
      <c r="X159" s="19">
        <v>10892.598</v>
      </c>
      <c r="Y159" s="19">
        <v>10334.118</v>
      </c>
      <c r="AA159" s="2">
        <f>IFERROR(INDEX('Holiday Schedule'!$D$3:$D$24,MATCH(A159,'Holiday Schedule'!$C$3:$C$24,0)),0)</f>
        <v>0</v>
      </c>
      <c r="AB159" s="2">
        <f t="shared" si="16"/>
        <v>5</v>
      </c>
      <c r="AC159" s="2">
        <f t="shared" si="17"/>
        <v>210649.86100000003</v>
      </c>
      <c r="AD159" s="5">
        <f t="shared" si="18"/>
        <v>80753.843999999983</v>
      </c>
      <c r="AE159" s="5">
        <f t="shared" si="19"/>
        <v>291403.70500000002</v>
      </c>
      <c r="AG159" s="2">
        <f t="shared" si="20"/>
        <v>5</v>
      </c>
      <c r="AH159" s="2">
        <f t="shared" si="21"/>
        <v>2024</v>
      </c>
      <c r="AJ159" s="5">
        <f t="shared" si="22"/>
        <v>15501.161</v>
      </c>
      <c r="AK159" s="2">
        <f t="shared" si="23"/>
        <v>15</v>
      </c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</row>
    <row r="160" spans="1:51" ht="15.75" x14ac:dyDescent="0.25">
      <c r="A160" s="18">
        <v>45443</v>
      </c>
      <c r="B160" s="19">
        <v>9946.4140000000007</v>
      </c>
      <c r="C160" s="19">
        <v>10080.387000000001</v>
      </c>
      <c r="D160" s="19">
        <v>10100.727999999999</v>
      </c>
      <c r="E160" s="19">
        <v>10245.339</v>
      </c>
      <c r="F160" s="19">
        <v>10246.120999999999</v>
      </c>
      <c r="G160" s="19">
        <v>10050.923000000001</v>
      </c>
      <c r="H160" s="19">
        <v>9844.5049999999992</v>
      </c>
      <c r="I160" s="19">
        <v>10904.713</v>
      </c>
      <c r="J160" s="19">
        <v>12453.403</v>
      </c>
      <c r="K160" s="19">
        <v>12811.994000000001</v>
      </c>
      <c r="L160" s="19">
        <v>12932.317999999999</v>
      </c>
      <c r="M160" s="19">
        <v>13256.84</v>
      </c>
      <c r="N160" s="19">
        <v>13690.710999999999</v>
      </c>
      <c r="O160" s="19">
        <v>14721.058000000001</v>
      </c>
      <c r="P160" s="19">
        <v>15749.102000000001</v>
      </c>
      <c r="Q160" s="19">
        <v>15879.446</v>
      </c>
      <c r="R160" s="19">
        <v>14521.306</v>
      </c>
      <c r="S160" s="19">
        <v>13350.643</v>
      </c>
      <c r="T160" s="19">
        <v>12163.585999999999</v>
      </c>
      <c r="U160" s="19">
        <v>11046.071</v>
      </c>
      <c r="V160" s="19">
        <v>11195.328</v>
      </c>
      <c r="W160" s="19">
        <v>11199.598</v>
      </c>
      <c r="X160" s="19">
        <v>10766.870999999999</v>
      </c>
      <c r="Y160" s="19">
        <v>10296.581</v>
      </c>
      <c r="AA160" s="2">
        <f>IFERROR(INDEX('Holiday Schedule'!$D$3:$D$24,MATCH(A160,'Holiday Schedule'!$C$3:$C$24,0)),0)</f>
        <v>0</v>
      </c>
      <c r="AB160" s="2">
        <f t="shared" si="16"/>
        <v>6</v>
      </c>
      <c r="AC160" s="2">
        <f t="shared" si="17"/>
        <v>206642.98800000001</v>
      </c>
      <c r="AD160" s="5">
        <f t="shared" si="18"/>
        <v>80810.99800000008</v>
      </c>
      <c r="AE160" s="5">
        <f t="shared" si="19"/>
        <v>287453.98600000009</v>
      </c>
      <c r="AG160" s="2">
        <f t="shared" si="20"/>
        <v>5</v>
      </c>
      <c r="AH160" s="2">
        <f t="shared" si="21"/>
        <v>2024</v>
      </c>
      <c r="AJ160" s="5">
        <f t="shared" si="22"/>
        <v>15879.446</v>
      </c>
      <c r="AK160" s="2">
        <f t="shared" si="23"/>
        <v>16</v>
      </c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</row>
    <row r="161" spans="1:51" ht="15.75" x14ac:dyDescent="0.25">
      <c r="A161" s="18">
        <v>45444</v>
      </c>
      <c r="B161" s="19">
        <v>10255.156000000001</v>
      </c>
      <c r="C161" s="19">
        <v>10235.249</v>
      </c>
      <c r="D161" s="19">
        <v>10099.742</v>
      </c>
      <c r="E161" s="19">
        <v>10189.644</v>
      </c>
      <c r="F161" s="19">
        <v>10201.578</v>
      </c>
      <c r="G161" s="19">
        <v>10021.085999999999</v>
      </c>
      <c r="H161" s="19">
        <v>10166.339</v>
      </c>
      <c r="I161" s="19">
        <v>10849.35</v>
      </c>
      <c r="J161" s="19">
        <v>11843.832</v>
      </c>
      <c r="K161" s="19">
        <v>11327.998</v>
      </c>
      <c r="L161" s="19">
        <v>12099.33</v>
      </c>
      <c r="M161" s="19">
        <v>12525.458000000001</v>
      </c>
      <c r="N161" s="19">
        <v>12617.254999999999</v>
      </c>
      <c r="O161" s="19">
        <v>13021.688</v>
      </c>
      <c r="P161" s="19">
        <v>13530.209000000001</v>
      </c>
      <c r="Q161" s="19">
        <v>13329.415999999999</v>
      </c>
      <c r="R161" s="19">
        <v>13485.290999999999</v>
      </c>
      <c r="S161" s="19">
        <v>13188.892</v>
      </c>
      <c r="T161" s="19">
        <v>13029.107</v>
      </c>
      <c r="U161" s="19">
        <v>12050.2</v>
      </c>
      <c r="V161" s="19">
        <v>11679.264999999999</v>
      </c>
      <c r="W161" s="19">
        <v>11678.141</v>
      </c>
      <c r="X161" s="19">
        <v>10646.286</v>
      </c>
      <c r="Y161" s="19">
        <v>10375.879999999999</v>
      </c>
      <c r="AA161" s="2">
        <f>IFERROR(INDEX('Holiday Schedule'!$D$3:$D$24,MATCH(A161,'Holiday Schedule'!$C$3:$C$24,0)),0)</f>
        <v>0</v>
      </c>
      <c r="AB161" s="2">
        <f t="shared" si="16"/>
        <v>7</v>
      </c>
      <c r="AC161" s="2">
        <f t="shared" si="17"/>
        <v>0</v>
      </c>
      <c r="AD161" s="5">
        <f t="shared" si="18"/>
        <v>278446.39199999999</v>
      </c>
      <c r="AE161" s="5">
        <f t="shared" si="19"/>
        <v>278446.39199999999</v>
      </c>
      <c r="AG161" s="2">
        <f t="shared" si="20"/>
        <v>6</v>
      </c>
      <c r="AH161" s="2">
        <f t="shared" si="21"/>
        <v>2024</v>
      </c>
      <c r="AJ161" s="5">
        <f t="shared" si="22"/>
        <v>13530.209000000001</v>
      </c>
      <c r="AK161" s="2">
        <f t="shared" si="23"/>
        <v>15</v>
      </c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</row>
    <row r="162" spans="1:51" ht="15.75" x14ac:dyDescent="0.25">
      <c r="A162" s="18">
        <v>45445</v>
      </c>
      <c r="B162" s="19">
        <v>10188.763999999999</v>
      </c>
      <c r="C162" s="19">
        <v>10348.129000000001</v>
      </c>
      <c r="D162" s="19">
        <v>10235.284</v>
      </c>
      <c r="E162" s="19">
        <v>10241.981</v>
      </c>
      <c r="F162" s="19">
        <v>10233.308000000001</v>
      </c>
      <c r="G162" s="19">
        <v>9797.2780000000002</v>
      </c>
      <c r="H162" s="19">
        <v>9816.7559999999994</v>
      </c>
      <c r="I162" s="19">
        <v>10366.173000000001</v>
      </c>
      <c r="J162" s="19">
        <v>11494.362999999999</v>
      </c>
      <c r="K162" s="19">
        <v>11137.204</v>
      </c>
      <c r="L162" s="19">
        <v>12372.645</v>
      </c>
      <c r="M162" s="19">
        <v>12949.268</v>
      </c>
      <c r="N162" s="19">
        <v>12964.403</v>
      </c>
      <c r="O162" s="19">
        <v>13506.745000000001</v>
      </c>
      <c r="P162" s="19">
        <v>14087.375</v>
      </c>
      <c r="Q162" s="19">
        <v>14305.937</v>
      </c>
      <c r="R162" s="19">
        <v>15050.630999999999</v>
      </c>
      <c r="S162" s="19">
        <v>14675.093000000001</v>
      </c>
      <c r="T162" s="19">
        <v>14718.691999999999</v>
      </c>
      <c r="U162" s="19">
        <v>13404.414000000001</v>
      </c>
      <c r="V162" s="19">
        <v>13096.775</v>
      </c>
      <c r="W162" s="19">
        <v>12659.77</v>
      </c>
      <c r="X162" s="19">
        <v>11297.888000000001</v>
      </c>
      <c r="Y162" s="19">
        <v>10594.398999999999</v>
      </c>
      <c r="AA162" s="2">
        <f>IFERROR(INDEX('Holiday Schedule'!$D$3:$D$24,MATCH(A162,'Holiday Schedule'!$C$3:$C$24,0)),0)</f>
        <v>0</v>
      </c>
      <c r="AB162" s="2">
        <f t="shared" si="16"/>
        <v>1</v>
      </c>
      <c r="AC162" s="2">
        <f t="shared" si="17"/>
        <v>0</v>
      </c>
      <c r="AD162" s="5">
        <f t="shared" si="18"/>
        <v>289543.27499999991</v>
      </c>
      <c r="AE162" s="5">
        <f t="shared" si="19"/>
        <v>289543.27499999991</v>
      </c>
      <c r="AG162" s="2">
        <f t="shared" si="20"/>
        <v>6</v>
      </c>
      <c r="AH162" s="2">
        <f t="shared" si="21"/>
        <v>2024</v>
      </c>
      <c r="AJ162" s="5">
        <f t="shared" si="22"/>
        <v>15050.630999999999</v>
      </c>
      <c r="AK162" s="2">
        <f t="shared" si="23"/>
        <v>17</v>
      </c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</row>
    <row r="163" spans="1:51" ht="15.75" x14ac:dyDescent="0.25">
      <c r="A163" s="18">
        <v>45446</v>
      </c>
      <c r="B163" s="19">
        <v>10482.227000000001</v>
      </c>
      <c r="C163" s="19">
        <v>10447.962</v>
      </c>
      <c r="D163" s="19">
        <v>10448.415999999999</v>
      </c>
      <c r="E163" s="19">
        <v>10258.851000000001</v>
      </c>
      <c r="F163" s="19">
        <v>10453.726000000001</v>
      </c>
      <c r="G163" s="19">
        <v>10722.279</v>
      </c>
      <c r="H163" s="19">
        <v>11632.341</v>
      </c>
      <c r="I163" s="19">
        <v>12263.385</v>
      </c>
      <c r="J163" s="19">
        <v>13872.108</v>
      </c>
      <c r="K163" s="19">
        <v>13717.405000000001</v>
      </c>
      <c r="L163" s="19">
        <v>15188.458000000001</v>
      </c>
      <c r="M163" s="19">
        <v>15590.123</v>
      </c>
      <c r="N163" s="19">
        <v>15770.611999999999</v>
      </c>
      <c r="O163" s="19">
        <v>17382.532999999999</v>
      </c>
      <c r="P163" s="19">
        <v>18222.377</v>
      </c>
      <c r="Q163" s="19">
        <v>17459.714</v>
      </c>
      <c r="R163" s="19">
        <v>17226.774000000001</v>
      </c>
      <c r="S163" s="19">
        <v>15669.828</v>
      </c>
      <c r="T163" s="19">
        <v>14895.371999999999</v>
      </c>
      <c r="U163" s="19">
        <v>13778.89</v>
      </c>
      <c r="V163" s="19">
        <v>13048.11</v>
      </c>
      <c r="W163" s="19">
        <v>12710.04</v>
      </c>
      <c r="X163" s="19">
        <v>11527.308999999999</v>
      </c>
      <c r="Y163" s="19">
        <v>10606.268</v>
      </c>
      <c r="AA163" s="2">
        <f>IFERROR(INDEX('Holiday Schedule'!$D$3:$D$24,MATCH(A163,'Holiday Schedule'!$C$3:$C$24,0)),0)</f>
        <v>0</v>
      </c>
      <c r="AB163" s="2">
        <f t="shared" si="16"/>
        <v>2</v>
      </c>
      <c r="AC163" s="2">
        <f t="shared" si="17"/>
        <v>238323.03800000003</v>
      </c>
      <c r="AD163" s="5">
        <f t="shared" si="18"/>
        <v>85052.06999999992</v>
      </c>
      <c r="AE163" s="5">
        <f t="shared" si="19"/>
        <v>323375.10799999995</v>
      </c>
      <c r="AG163" s="2">
        <f t="shared" si="20"/>
        <v>6</v>
      </c>
      <c r="AH163" s="2">
        <f t="shared" si="21"/>
        <v>2024</v>
      </c>
      <c r="AJ163" s="5">
        <f t="shared" si="22"/>
        <v>18222.377</v>
      </c>
      <c r="AK163" s="2">
        <f t="shared" si="23"/>
        <v>15</v>
      </c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</row>
    <row r="164" spans="1:51" ht="15.75" x14ac:dyDescent="0.25">
      <c r="A164" s="18">
        <v>45447</v>
      </c>
      <c r="B164" s="19">
        <v>10532.853999999999</v>
      </c>
      <c r="C164" s="19">
        <v>10551.019</v>
      </c>
      <c r="D164" s="19">
        <v>10488.786</v>
      </c>
      <c r="E164" s="19">
        <v>10510.726000000001</v>
      </c>
      <c r="F164" s="19">
        <v>10523.847</v>
      </c>
      <c r="G164" s="19">
        <v>10961.9</v>
      </c>
      <c r="H164" s="19">
        <v>11747.459000000001</v>
      </c>
      <c r="I164" s="19">
        <v>12421.459000000001</v>
      </c>
      <c r="J164" s="19">
        <v>14106.174000000001</v>
      </c>
      <c r="K164" s="19">
        <v>13532.81</v>
      </c>
      <c r="L164" s="19">
        <v>15181.731</v>
      </c>
      <c r="M164" s="19">
        <v>15883.424000000001</v>
      </c>
      <c r="N164" s="19">
        <v>15543.146000000001</v>
      </c>
      <c r="O164" s="19">
        <v>16703.893</v>
      </c>
      <c r="P164" s="19">
        <v>17472.332999999999</v>
      </c>
      <c r="Q164" s="19">
        <v>17655.091</v>
      </c>
      <c r="R164" s="19">
        <v>16929.778999999999</v>
      </c>
      <c r="S164" s="19">
        <v>15921.905000000001</v>
      </c>
      <c r="T164" s="19">
        <v>15386.687</v>
      </c>
      <c r="U164" s="19">
        <v>14097.575000000001</v>
      </c>
      <c r="V164" s="19">
        <v>13356.76</v>
      </c>
      <c r="W164" s="19">
        <v>12906.626</v>
      </c>
      <c r="X164" s="19">
        <v>11929.531999999999</v>
      </c>
      <c r="Y164" s="19">
        <v>10968.271000000001</v>
      </c>
      <c r="AA164" s="2">
        <f>IFERROR(INDEX('Holiday Schedule'!$D$3:$D$24,MATCH(A164,'Holiday Schedule'!$C$3:$C$24,0)),0)</f>
        <v>0</v>
      </c>
      <c r="AB164" s="2">
        <f t="shared" si="16"/>
        <v>3</v>
      </c>
      <c r="AC164" s="2">
        <f t="shared" si="17"/>
        <v>239028.92500000002</v>
      </c>
      <c r="AD164" s="5">
        <f t="shared" si="18"/>
        <v>86284.862000000052</v>
      </c>
      <c r="AE164" s="5">
        <f t="shared" si="19"/>
        <v>325313.78700000007</v>
      </c>
      <c r="AG164" s="2">
        <f t="shared" si="20"/>
        <v>6</v>
      </c>
      <c r="AH164" s="2">
        <f t="shared" si="21"/>
        <v>2024</v>
      </c>
      <c r="AJ164" s="5">
        <f t="shared" si="22"/>
        <v>17655.091</v>
      </c>
      <c r="AK164" s="2">
        <f t="shared" si="23"/>
        <v>16</v>
      </c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</row>
    <row r="165" spans="1:51" ht="15.75" x14ac:dyDescent="0.25">
      <c r="A165" s="18">
        <v>45448</v>
      </c>
      <c r="B165" s="19">
        <v>10956.236000000001</v>
      </c>
      <c r="C165" s="19">
        <v>10765.764999999999</v>
      </c>
      <c r="D165" s="19">
        <v>10837.276</v>
      </c>
      <c r="E165" s="19">
        <v>10621.616</v>
      </c>
      <c r="F165" s="19">
        <v>10771.421</v>
      </c>
      <c r="G165" s="19">
        <v>10773.142</v>
      </c>
      <c r="H165" s="19">
        <v>11894.742</v>
      </c>
      <c r="I165" s="19">
        <v>12473.111999999999</v>
      </c>
      <c r="J165" s="19">
        <v>14693.225</v>
      </c>
      <c r="K165" s="19">
        <v>14243.082</v>
      </c>
      <c r="L165" s="19">
        <v>15847.406000000001</v>
      </c>
      <c r="M165" s="19">
        <v>16716.32</v>
      </c>
      <c r="N165" s="19">
        <v>16976.422999999999</v>
      </c>
      <c r="O165" s="19">
        <v>17995.742999999999</v>
      </c>
      <c r="P165" s="19">
        <v>19766.217000000001</v>
      </c>
      <c r="Q165" s="19">
        <v>19441.649000000001</v>
      </c>
      <c r="R165" s="19">
        <v>19182.435000000001</v>
      </c>
      <c r="S165" s="19">
        <v>17305.8</v>
      </c>
      <c r="T165" s="19">
        <v>15984.759</v>
      </c>
      <c r="U165" s="19">
        <v>14283.948</v>
      </c>
      <c r="V165" s="19">
        <v>13384.989</v>
      </c>
      <c r="W165" s="19">
        <v>12895.717000000001</v>
      </c>
      <c r="X165" s="19">
        <v>11777.321</v>
      </c>
      <c r="Y165" s="19">
        <v>11134.159</v>
      </c>
      <c r="AA165" s="2">
        <f>IFERROR(INDEX('Holiday Schedule'!$D$3:$D$24,MATCH(A165,'Holiday Schedule'!$C$3:$C$24,0)),0)</f>
        <v>0</v>
      </c>
      <c r="AB165" s="2">
        <f t="shared" si="16"/>
        <v>4</v>
      </c>
      <c r="AC165" s="2">
        <f t="shared" si="17"/>
        <v>252968.14599999998</v>
      </c>
      <c r="AD165" s="5">
        <f t="shared" si="18"/>
        <v>87754.356999999989</v>
      </c>
      <c r="AE165" s="5">
        <f t="shared" si="19"/>
        <v>340722.50299999997</v>
      </c>
      <c r="AG165" s="2">
        <f t="shared" si="20"/>
        <v>6</v>
      </c>
      <c r="AH165" s="2">
        <f t="shared" si="21"/>
        <v>2024</v>
      </c>
      <c r="AJ165" s="5">
        <f t="shared" si="22"/>
        <v>19766.217000000001</v>
      </c>
      <c r="AK165" s="2">
        <f t="shared" si="23"/>
        <v>15</v>
      </c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</row>
    <row r="166" spans="1:51" ht="15.75" x14ac:dyDescent="0.25">
      <c r="A166" s="18">
        <v>45449</v>
      </c>
      <c r="B166" s="19">
        <v>11000.329</v>
      </c>
      <c r="C166" s="19">
        <v>11210.513999999999</v>
      </c>
      <c r="D166" s="19">
        <v>11010.16</v>
      </c>
      <c r="E166" s="19">
        <v>10988.427</v>
      </c>
      <c r="F166" s="19">
        <v>10884.819</v>
      </c>
      <c r="G166" s="19">
        <v>11198.86</v>
      </c>
      <c r="H166" s="19">
        <v>12085.888999999999</v>
      </c>
      <c r="I166" s="19">
        <v>12999.800999999999</v>
      </c>
      <c r="J166" s="19">
        <v>14815.697</v>
      </c>
      <c r="K166" s="19">
        <v>15186.303</v>
      </c>
      <c r="L166" s="19">
        <v>16753.149000000001</v>
      </c>
      <c r="M166" s="19">
        <v>17312.025000000001</v>
      </c>
      <c r="N166" s="19">
        <v>17371.68</v>
      </c>
      <c r="O166" s="19">
        <v>18727.556</v>
      </c>
      <c r="P166" s="19">
        <v>19952.576000000001</v>
      </c>
      <c r="Q166" s="19">
        <v>18900.953000000001</v>
      </c>
      <c r="R166" s="19">
        <v>18375.039000000001</v>
      </c>
      <c r="S166" s="19">
        <v>16555.027999999998</v>
      </c>
      <c r="T166" s="19">
        <v>15799.894</v>
      </c>
      <c r="U166" s="19">
        <v>14160.592000000001</v>
      </c>
      <c r="V166" s="19">
        <v>13629.843000000001</v>
      </c>
      <c r="W166" s="19">
        <v>13023.118</v>
      </c>
      <c r="X166" s="19">
        <v>11984.893</v>
      </c>
      <c r="Y166" s="19">
        <v>11142.694</v>
      </c>
      <c r="AA166" s="2">
        <f>IFERROR(INDEX('Holiday Schedule'!$D$3:$D$24,MATCH(A166,'Holiday Schedule'!$C$3:$C$24,0)),0)</f>
        <v>0</v>
      </c>
      <c r="AB166" s="2">
        <f t="shared" si="16"/>
        <v>5</v>
      </c>
      <c r="AC166" s="2">
        <f t="shared" si="17"/>
        <v>255548.147</v>
      </c>
      <c r="AD166" s="5">
        <f t="shared" si="18"/>
        <v>89521.692000000039</v>
      </c>
      <c r="AE166" s="5">
        <f t="shared" si="19"/>
        <v>345069.83900000004</v>
      </c>
      <c r="AG166" s="2">
        <f t="shared" si="20"/>
        <v>6</v>
      </c>
      <c r="AH166" s="2">
        <f t="shared" si="21"/>
        <v>2024</v>
      </c>
      <c r="AJ166" s="5">
        <f t="shared" si="22"/>
        <v>19952.576000000001</v>
      </c>
      <c r="AK166" s="2">
        <f t="shared" si="23"/>
        <v>15</v>
      </c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</row>
    <row r="167" spans="1:51" ht="15.75" x14ac:dyDescent="0.25">
      <c r="A167" s="18">
        <v>45450</v>
      </c>
      <c r="B167" s="19">
        <v>11109.904</v>
      </c>
      <c r="C167" s="19">
        <v>11050.75</v>
      </c>
      <c r="D167" s="19">
        <v>11027.15</v>
      </c>
      <c r="E167" s="19">
        <v>11019.764999999999</v>
      </c>
      <c r="F167" s="19">
        <v>11038.066000000001</v>
      </c>
      <c r="G167" s="19">
        <v>11375.441000000001</v>
      </c>
      <c r="H167" s="19">
        <v>12117.058000000001</v>
      </c>
      <c r="I167" s="19">
        <v>13556.645</v>
      </c>
      <c r="J167" s="19">
        <v>16117.143</v>
      </c>
      <c r="K167" s="19">
        <v>16355.37</v>
      </c>
      <c r="L167" s="19">
        <v>18236.868999999999</v>
      </c>
      <c r="M167" s="19">
        <v>18761.511999999999</v>
      </c>
      <c r="N167" s="19">
        <v>18268.303</v>
      </c>
      <c r="O167" s="19">
        <v>18959.285</v>
      </c>
      <c r="P167" s="19">
        <v>19655.562999999998</v>
      </c>
      <c r="Q167" s="19">
        <v>18651.759999999998</v>
      </c>
      <c r="R167" s="19">
        <v>17286.993999999999</v>
      </c>
      <c r="S167" s="19">
        <v>15532.745000000001</v>
      </c>
      <c r="T167" s="19">
        <v>14438.572</v>
      </c>
      <c r="U167" s="19">
        <v>12902.98</v>
      </c>
      <c r="V167" s="19">
        <v>12424.529</v>
      </c>
      <c r="W167" s="19">
        <v>12246.832</v>
      </c>
      <c r="X167" s="19">
        <v>11337.535</v>
      </c>
      <c r="Y167" s="19">
        <v>10604.581</v>
      </c>
      <c r="AA167" s="2">
        <f>IFERROR(INDEX('Holiday Schedule'!$D$3:$D$24,MATCH(A167,'Holiday Schedule'!$C$3:$C$24,0)),0)</f>
        <v>0</v>
      </c>
      <c r="AB167" s="2">
        <f t="shared" si="16"/>
        <v>6</v>
      </c>
      <c r="AC167" s="2">
        <f t="shared" si="17"/>
        <v>254732.63700000002</v>
      </c>
      <c r="AD167" s="5">
        <f t="shared" si="18"/>
        <v>89342.71499999988</v>
      </c>
      <c r="AE167" s="5">
        <f t="shared" si="19"/>
        <v>344075.3519999999</v>
      </c>
      <c r="AG167" s="2">
        <f t="shared" si="20"/>
        <v>6</v>
      </c>
      <c r="AH167" s="2">
        <f t="shared" si="21"/>
        <v>2024</v>
      </c>
      <c r="AJ167" s="5">
        <f t="shared" si="22"/>
        <v>19655.562999999998</v>
      </c>
      <c r="AK167" s="2">
        <f t="shared" si="23"/>
        <v>15</v>
      </c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</row>
    <row r="168" spans="1:51" ht="15.75" x14ac:dyDescent="0.25">
      <c r="A168" s="18">
        <v>45451</v>
      </c>
      <c r="B168" s="19">
        <v>10679.511</v>
      </c>
      <c r="C168" s="19">
        <v>10619.861999999999</v>
      </c>
      <c r="D168" s="19">
        <v>10603.666999999999</v>
      </c>
      <c r="E168" s="19">
        <v>10519.902</v>
      </c>
      <c r="F168" s="19">
        <v>10507.713</v>
      </c>
      <c r="G168" s="19">
        <v>10264.796</v>
      </c>
      <c r="H168" s="19">
        <v>10501.816000000001</v>
      </c>
      <c r="I168" s="19">
        <v>11801.146000000001</v>
      </c>
      <c r="J168" s="19">
        <v>14016.295</v>
      </c>
      <c r="K168" s="19">
        <v>13867.134</v>
      </c>
      <c r="L168" s="19">
        <v>15093.29</v>
      </c>
      <c r="M168" s="19">
        <v>15753.647000000001</v>
      </c>
      <c r="N168" s="19">
        <v>15833.691999999999</v>
      </c>
      <c r="O168" s="19">
        <v>16486.370999999999</v>
      </c>
      <c r="P168" s="19">
        <v>16393.95</v>
      </c>
      <c r="Q168" s="19">
        <v>15996.281999999999</v>
      </c>
      <c r="R168" s="19">
        <v>15531.659</v>
      </c>
      <c r="S168" s="19">
        <v>13962.291999999999</v>
      </c>
      <c r="T168" s="19">
        <v>13499.009</v>
      </c>
      <c r="U168" s="19">
        <v>12262.282999999999</v>
      </c>
      <c r="V168" s="19">
        <v>12267.33</v>
      </c>
      <c r="W168" s="19">
        <v>12239.771000000001</v>
      </c>
      <c r="X168" s="19">
        <v>11338.742</v>
      </c>
      <c r="Y168" s="19">
        <v>10790.89</v>
      </c>
      <c r="AA168" s="2">
        <f>IFERROR(INDEX('Holiday Schedule'!$D$3:$D$24,MATCH(A168,'Holiday Schedule'!$C$3:$C$24,0)),0)</f>
        <v>0</v>
      </c>
      <c r="AB168" s="2">
        <f t="shared" si="16"/>
        <v>7</v>
      </c>
      <c r="AC168" s="2">
        <f t="shared" si="17"/>
        <v>0</v>
      </c>
      <c r="AD168" s="5">
        <f t="shared" si="18"/>
        <v>310831.05000000005</v>
      </c>
      <c r="AE168" s="5">
        <f t="shared" si="19"/>
        <v>310831.05000000005</v>
      </c>
      <c r="AG168" s="2">
        <f t="shared" si="20"/>
        <v>6</v>
      </c>
      <c r="AH168" s="2">
        <f t="shared" si="21"/>
        <v>2024</v>
      </c>
      <c r="AJ168" s="5">
        <f t="shared" si="22"/>
        <v>16486.370999999999</v>
      </c>
      <c r="AK168" s="2">
        <f t="shared" si="23"/>
        <v>14</v>
      </c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</row>
    <row r="169" spans="1:51" ht="15.75" x14ac:dyDescent="0.25">
      <c r="A169" s="18">
        <v>45452</v>
      </c>
      <c r="B169" s="19">
        <v>10639.804</v>
      </c>
      <c r="C169" s="19">
        <v>10723.116</v>
      </c>
      <c r="D169" s="19">
        <v>10504.361999999999</v>
      </c>
      <c r="E169" s="19">
        <v>10479.119000000001</v>
      </c>
      <c r="F169" s="19">
        <v>10284.365</v>
      </c>
      <c r="G169" s="19">
        <v>9957.1020000000008</v>
      </c>
      <c r="H169" s="19">
        <v>9942.7710000000006</v>
      </c>
      <c r="I169" s="19">
        <v>11149.396000000001</v>
      </c>
      <c r="J169" s="19">
        <v>13421.925999999999</v>
      </c>
      <c r="K169" s="19">
        <v>13766.938</v>
      </c>
      <c r="L169" s="19">
        <v>14776.091</v>
      </c>
      <c r="M169" s="19">
        <v>16114.865</v>
      </c>
      <c r="N169" s="19">
        <v>16543.988000000001</v>
      </c>
      <c r="O169" s="19">
        <v>16938.833999999999</v>
      </c>
      <c r="P169" s="19">
        <v>17174.922999999999</v>
      </c>
      <c r="Q169" s="19">
        <v>17424.883999999998</v>
      </c>
      <c r="R169" s="19">
        <v>16693.733</v>
      </c>
      <c r="S169" s="19">
        <v>15184.133</v>
      </c>
      <c r="T169" s="19">
        <v>13869.004999999999</v>
      </c>
      <c r="U169" s="19">
        <v>12647.394</v>
      </c>
      <c r="V169" s="19">
        <v>12578.364</v>
      </c>
      <c r="W169" s="19">
        <v>12168.896000000001</v>
      </c>
      <c r="X169" s="19">
        <v>11125.642</v>
      </c>
      <c r="Y169" s="19">
        <v>10577.433000000001</v>
      </c>
      <c r="AA169" s="2">
        <f>IFERROR(INDEX('Holiday Schedule'!$D$3:$D$24,MATCH(A169,'Holiday Schedule'!$C$3:$C$24,0)),0)</f>
        <v>0</v>
      </c>
      <c r="AB169" s="2">
        <f t="shared" si="16"/>
        <v>1</v>
      </c>
      <c r="AC169" s="2">
        <f t="shared" si="17"/>
        <v>0</v>
      </c>
      <c r="AD169" s="5">
        <f t="shared" si="18"/>
        <v>314687.08400000009</v>
      </c>
      <c r="AE169" s="5">
        <f t="shared" si="19"/>
        <v>314687.08400000009</v>
      </c>
      <c r="AG169" s="2">
        <f t="shared" si="20"/>
        <v>6</v>
      </c>
      <c r="AH169" s="2">
        <f t="shared" si="21"/>
        <v>2024</v>
      </c>
      <c r="AJ169" s="5">
        <f t="shared" si="22"/>
        <v>17424.883999999998</v>
      </c>
      <c r="AK169" s="2">
        <f t="shared" si="23"/>
        <v>16</v>
      </c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</row>
    <row r="170" spans="1:51" ht="15.75" x14ac:dyDescent="0.25">
      <c r="A170" s="18">
        <v>45453</v>
      </c>
      <c r="B170" s="19">
        <v>9985.1149999999998</v>
      </c>
      <c r="C170" s="19">
        <v>9962.6409999999996</v>
      </c>
      <c r="D170" s="19">
        <v>10036.169</v>
      </c>
      <c r="E170" s="19">
        <v>10022.766</v>
      </c>
      <c r="F170" s="19">
        <v>10151.344999999999</v>
      </c>
      <c r="G170" s="19">
        <v>10709.16</v>
      </c>
      <c r="H170" s="19">
        <v>11624.589</v>
      </c>
      <c r="I170" s="19">
        <v>12485.128000000001</v>
      </c>
      <c r="J170" s="19">
        <v>13906.366</v>
      </c>
      <c r="K170" s="19">
        <v>13723.338</v>
      </c>
      <c r="L170" s="19">
        <v>15105.764999999999</v>
      </c>
      <c r="M170" s="19">
        <v>15306.989</v>
      </c>
      <c r="N170" s="19">
        <v>15462.455</v>
      </c>
      <c r="O170" s="19">
        <v>16611.661</v>
      </c>
      <c r="P170" s="19">
        <v>17596.092000000001</v>
      </c>
      <c r="Q170" s="19">
        <v>16582.77</v>
      </c>
      <c r="R170" s="19">
        <v>15709.973</v>
      </c>
      <c r="S170" s="19">
        <v>14532.445</v>
      </c>
      <c r="T170" s="19">
        <v>13612.657999999999</v>
      </c>
      <c r="U170" s="19">
        <v>13196.226000000001</v>
      </c>
      <c r="V170" s="19">
        <v>12591.168</v>
      </c>
      <c r="W170" s="19">
        <v>12426.257</v>
      </c>
      <c r="X170" s="19">
        <v>11198.004999999999</v>
      </c>
      <c r="Y170" s="19">
        <v>10342.802</v>
      </c>
      <c r="AA170" s="2">
        <f>IFERROR(INDEX('Holiday Schedule'!$D$3:$D$24,MATCH(A170,'Holiday Schedule'!$C$3:$C$24,0)),0)</f>
        <v>0</v>
      </c>
      <c r="AB170" s="2">
        <f t="shared" si="16"/>
        <v>2</v>
      </c>
      <c r="AC170" s="2">
        <f t="shared" si="17"/>
        <v>230047.296</v>
      </c>
      <c r="AD170" s="5">
        <f t="shared" si="18"/>
        <v>82834.58699999997</v>
      </c>
      <c r="AE170" s="5">
        <f t="shared" si="19"/>
        <v>312881.88299999997</v>
      </c>
      <c r="AG170" s="2">
        <f t="shared" si="20"/>
        <v>6</v>
      </c>
      <c r="AH170" s="2">
        <f t="shared" si="21"/>
        <v>2024</v>
      </c>
      <c r="AJ170" s="5">
        <f t="shared" si="22"/>
        <v>17596.092000000001</v>
      </c>
      <c r="AK170" s="2">
        <f t="shared" si="23"/>
        <v>15</v>
      </c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</row>
    <row r="171" spans="1:51" ht="15.75" x14ac:dyDescent="0.25">
      <c r="A171" s="18">
        <v>45454</v>
      </c>
      <c r="B171" s="19">
        <v>10395.118</v>
      </c>
      <c r="C171" s="19">
        <v>10452.84</v>
      </c>
      <c r="D171" s="19">
        <v>10438.174999999999</v>
      </c>
      <c r="E171" s="19">
        <v>10509.828</v>
      </c>
      <c r="F171" s="19">
        <v>10450.745000000001</v>
      </c>
      <c r="G171" s="19">
        <v>10799.002</v>
      </c>
      <c r="H171" s="19">
        <v>11662.279</v>
      </c>
      <c r="I171" s="19">
        <v>12255.789000000001</v>
      </c>
      <c r="J171" s="19">
        <v>14056.643</v>
      </c>
      <c r="K171" s="19">
        <v>14119.834999999999</v>
      </c>
      <c r="L171" s="19">
        <v>16086.960999999999</v>
      </c>
      <c r="M171" s="19">
        <v>16399.651999999998</v>
      </c>
      <c r="N171" s="19">
        <v>16354.849</v>
      </c>
      <c r="O171" s="19">
        <v>17104.275000000001</v>
      </c>
      <c r="P171" s="19">
        <v>18198.143</v>
      </c>
      <c r="Q171" s="19">
        <v>17702.649000000001</v>
      </c>
      <c r="R171" s="19">
        <v>16873.54</v>
      </c>
      <c r="S171" s="19">
        <v>15778.991</v>
      </c>
      <c r="T171" s="19">
        <v>15012.092000000001</v>
      </c>
      <c r="U171" s="19">
        <v>13838.651</v>
      </c>
      <c r="V171" s="19">
        <v>13201.87</v>
      </c>
      <c r="W171" s="19">
        <v>12966.218999999999</v>
      </c>
      <c r="X171" s="19">
        <v>11592.637000000001</v>
      </c>
      <c r="Y171" s="19">
        <v>10928.209000000001</v>
      </c>
      <c r="AA171" s="2">
        <f>IFERROR(INDEX('Holiday Schedule'!$D$3:$D$24,MATCH(A171,'Holiday Schedule'!$C$3:$C$24,0)),0)</f>
        <v>0</v>
      </c>
      <c r="AB171" s="2">
        <f t="shared" si="16"/>
        <v>3</v>
      </c>
      <c r="AC171" s="2">
        <f t="shared" si="17"/>
        <v>241542.79600000003</v>
      </c>
      <c r="AD171" s="5">
        <f t="shared" si="18"/>
        <v>85636.195999999938</v>
      </c>
      <c r="AE171" s="5">
        <f t="shared" si="19"/>
        <v>327178.99199999997</v>
      </c>
      <c r="AG171" s="2">
        <f t="shared" si="20"/>
        <v>6</v>
      </c>
      <c r="AH171" s="2">
        <f t="shared" si="21"/>
        <v>2024</v>
      </c>
      <c r="AJ171" s="5">
        <f t="shared" si="22"/>
        <v>18198.143</v>
      </c>
      <c r="AK171" s="2">
        <f t="shared" si="23"/>
        <v>15</v>
      </c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</row>
    <row r="172" spans="1:51" ht="15.75" x14ac:dyDescent="0.25">
      <c r="A172" s="18">
        <v>45455</v>
      </c>
      <c r="B172" s="19">
        <v>10688.329</v>
      </c>
      <c r="C172" s="19">
        <v>10842.502</v>
      </c>
      <c r="D172" s="19">
        <v>10593.268</v>
      </c>
      <c r="E172" s="19">
        <v>10757.424999999999</v>
      </c>
      <c r="F172" s="19">
        <v>10602.368</v>
      </c>
      <c r="G172" s="19">
        <v>10967.513999999999</v>
      </c>
      <c r="H172" s="19">
        <v>11743.505999999999</v>
      </c>
      <c r="I172" s="19">
        <v>12853.776</v>
      </c>
      <c r="J172" s="19">
        <v>14917.415999999999</v>
      </c>
      <c r="K172" s="19">
        <v>14798.431</v>
      </c>
      <c r="L172" s="19">
        <v>15896.776</v>
      </c>
      <c r="M172" s="19">
        <v>16661.141</v>
      </c>
      <c r="N172" s="19">
        <v>16028.29</v>
      </c>
      <c r="O172" s="19">
        <v>17411.472000000002</v>
      </c>
      <c r="P172" s="19">
        <v>17439.091</v>
      </c>
      <c r="Q172" s="19">
        <v>17044.008000000002</v>
      </c>
      <c r="R172" s="19">
        <v>16634.871999999999</v>
      </c>
      <c r="S172" s="19">
        <v>15369.062</v>
      </c>
      <c r="T172" s="19">
        <v>14716.977000000001</v>
      </c>
      <c r="U172" s="19">
        <v>13390.047</v>
      </c>
      <c r="V172" s="19">
        <v>12964.138999999999</v>
      </c>
      <c r="W172" s="19">
        <v>12855.97</v>
      </c>
      <c r="X172" s="19">
        <v>11603.825000000001</v>
      </c>
      <c r="Y172" s="19">
        <v>10794.911</v>
      </c>
      <c r="AA172" s="2">
        <f>IFERROR(INDEX('Holiday Schedule'!$D$3:$D$24,MATCH(A172,'Holiday Schedule'!$C$3:$C$24,0)),0)</f>
        <v>0</v>
      </c>
      <c r="AB172" s="2">
        <f t="shared" si="16"/>
        <v>4</v>
      </c>
      <c r="AC172" s="2">
        <f t="shared" si="17"/>
        <v>240585.29300000003</v>
      </c>
      <c r="AD172" s="5">
        <f t="shared" si="18"/>
        <v>86989.823000000004</v>
      </c>
      <c r="AE172" s="5">
        <f t="shared" si="19"/>
        <v>327575.11600000004</v>
      </c>
      <c r="AG172" s="2">
        <f t="shared" si="20"/>
        <v>6</v>
      </c>
      <c r="AH172" s="2">
        <f t="shared" si="21"/>
        <v>2024</v>
      </c>
      <c r="AJ172" s="5">
        <f t="shared" si="22"/>
        <v>17439.091</v>
      </c>
      <c r="AK172" s="2">
        <f t="shared" si="23"/>
        <v>15</v>
      </c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</row>
    <row r="173" spans="1:51" ht="15.75" x14ac:dyDescent="0.25">
      <c r="A173" s="18">
        <v>45456</v>
      </c>
      <c r="B173" s="19">
        <v>10656.055</v>
      </c>
      <c r="C173" s="19">
        <v>10788.214</v>
      </c>
      <c r="D173" s="19">
        <v>10654.218000000001</v>
      </c>
      <c r="E173" s="19">
        <v>10567.375</v>
      </c>
      <c r="F173" s="19">
        <v>10559.184999999999</v>
      </c>
      <c r="G173" s="19">
        <v>10782.061</v>
      </c>
      <c r="H173" s="19">
        <v>11681.063</v>
      </c>
      <c r="I173" s="19">
        <v>12315.713</v>
      </c>
      <c r="J173" s="19">
        <v>14253.98</v>
      </c>
      <c r="K173" s="19">
        <v>13912.853999999999</v>
      </c>
      <c r="L173" s="19">
        <v>15565.464</v>
      </c>
      <c r="M173" s="19">
        <v>16390.348000000002</v>
      </c>
      <c r="N173" s="19">
        <v>16488.834999999999</v>
      </c>
      <c r="O173" s="19">
        <v>17390.424999999999</v>
      </c>
      <c r="P173" s="19">
        <v>18258.133999999998</v>
      </c>
      <c r="Q173" s="19">
        <v>17826.022000000001</v>
      </c>
      <c r="R173" s="19">
        <v>17216.080999999998</v>
      </c>
      <c r="S173" s="19">
        <v>15835.628000000001</v>
      </c>
      <c r="T173" s="19">
        <v>15313.83</v>
      </c>
      <c r="U173" s="19">
        <v>14135.335999999999</v>
      </c>
      <c r="V173" s="19">
        <v>13598.906000000001</v>
      </c>
      <c r="W173" s="19">
        <v>13374.413</v>
      </c>
      <c r="X173" s="19">
        <v>12167.837</v>
      </c>
      <c r="Y173" s="19">
        <v>11274.397000000001</v>
      </c>
      <c r="AA173" s="2">
        <f>IFERROR(INDEX('Holiday Schedule'!$D$3:$D$24,MATCH(A173,'Holiday Schedule'!$C$3:$C$24,0)),0)</f>
        <v>0</v>
      </c>
      <c r="AB173" s="2">
        <f t="shared" si="16"/>
        <v>5</v>
      </c>
      <c r="AC173" s="2">
        <f t="shared" si="17"/>
        <v>244043.80599999998</v>
      </c>
      <c r="AD173" s="5">
        <f t="shared" si="18"/>
        <v>86962.568000000028</v>
      </c>
      <c r="AE173" s="5">
        <f t="shared" si="19"/>
        <v>331006.37400000001</v>
      </c>
      <c r="AG173" s="2">
        <f t="shared" si="20"/>
        <v>6</v>
      </c>
      <c r="AH173" s="2">
        <f t="shared" si="21"/>
        <v>2024</v>
      </c>
      <c r="AJ173" s="5">
        <f t="shared" si="22"/>
        <v>18258.133999999998</v>
      </c>
      <c r="AK173" s="2">
        <f t="shared" si="23"/>
        <v>15</v>
      </c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</row>
    <row r="174" spans="1:51" ht="15.75" x14ac:dyDescent="0.25">
      <c r="A174" s="18">
        <v>45457</v>
      </c>
      <c r="B174" s="19">
        <v>11103.727999999999</v>
      </c>
      <c r="C174" s="19">
        <v>11171.203</v>
      </c>
      <c r="D174" s="19">
        <v>11208.823</v>
      </c>
      <c r="E174" s="19">
        <v>11084.335999999999</v>
      </c>
      <c r="F174" s="19">
        <v>11069.522000000001</v>
      </c>
      <c r="G174" s="19">
        <v>11158.458000000001</v>
      </c>
      <c r="H174" s="19">
        <v>11965.429</v>
      </c>
      <c r="I174" s="19">
        <v>12731.484</v>
      </c>
      <c r="J174" s="19">
        <v>14869.254999999999</v>
      </c>
      <c r="K174" s="19">
        <v>15869.159</v>
      </c>
      <c r="L174" s="19">
        <v>17518.703000000001</v>
      </c>
      <c r="M174" s="19">
        <v>18454.169000000002</v>
      </c>
      <c r="N174" s="19">
        <v>18112.011999999999</v>
      </c>
      <c r="O174" s="19">
        <v>18603.75</v>
      </c>
      <c r="P174" s="19">
        <v>20147.956999999999</v>
      </c>
      <c r="Q174" s="19">
        <v>19489.870999999999</v>
      </c>
      <c r="R174" s="19">
        <v>18237.564999999999</v>
      </c>
      <c r="S174" s="19">
        <v>15885.236000000001</v>
      </c>
      <c r="T174" s="19">
        <v>14993.89</v>
      </c>
      <c r="U174" s="19">
        <v>13508.174000000001</v>
      </c>
      <c r="V174" s="19">
        <v>13217.981</v>
      </c>
      <c r="W174" s="19">
        <v>12987.216</v>
      </c>
      <c r="X174" s="19">
        <v>12216.001</v>
      </c>
      <c r="Y174" s="19">
        <v>11480.177</v>
      </c>
      <c r="AA174" s="2">
        <f>IFERROR(INDEX('Holiday Schedule'!$D$3:$D$24,MATCH(A174,'Holiday Schedule'!$C$3:$C$24,0)),0)</f>
        <v>0</v>
      </c>
      <c r="AB174" s="2">
        <f t="shared" si="16"/>
        <v>6</v>
      </c>
      <c r="AC174" s="2">
        <f t="shared" si="17"/>
        <v>256842.42299999995</v>
      </c>
      <c r="AD174" s="5">
        <f t="shared" si="18"/>
        <v>90241.676000000036</v>
      </c>
      <c r="AE174" s="5">
        <f t="shared" si="19"/>
        <v>347084.09899999999</v>
      </c>
      <c r="AG174" s="2">
        <f t="shared" si="20"/>
        <v>6</v>
      </c>
      <c r="AH174" s="2">
        <f t="shared" si="21"/>
        <v>2024</v>
      </c>
      <c r="AJ174" s="5">
        <f t="shared" si="22"/>
        <v>20147.956999999999</v>
      </c>
      <c r="AK174" s="2">
        <f t="shared" si="23"/>
        <v>15</v>
      </c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</row>
    <row r="175" spans="1:51" ht="15.75" x14ac:dyDescent="0.25">
      <c r="A175" s="18">
        <v>45458</v>
      </c>
      <c r="B175" s="19">
        <v>11506.427</v>
      </c>
      <c r="C175" s="19">
        <v>11390.598</v>
      </c>
      <c r="D175" s="19">
        <v>11136.261</v>
      </c>
      <c r="E175" s="19">
        <v>11161.777</v>
      </c>
      <c r="F175" s="19">
        <v>10969.583000000001</v>
      </c>
      <c r="G175" s="19">
        <v>10693.248</v>
      </c>
      <c r="H175" s="19">
        <v>10654.019</v>
      </c>
      <c r="I175" s="19">
        <v>11872.458000000001</v>
      </c>
      <c r="J175" s="19">
        <v>13679.790999999999</v>
      </c>
      <c r="K175" s="19">
        <v>13281.641</v>
      </c>
      <c r="L175" s="19">
        <v>13922.067999999999</v>
      </c>
      <c r="M175" s="19">
        <v>14378.950999999999</v>
      </c>
      <c r="N175" s="19">
        <v>14829.156999999999</v>
      </c>
      <c r="O175" s="19">
        <v>15015.99</v>
      </c>
      <c r="P175" s="19">
        <v>15316.308999999999</v>
      </c>
      <c r="Q175" s="19">
        <v>14993.326999999999</v>
      </c>
      <c r="R175" s="19">
        <v>14587.888999999999</v>
      </c>
      <c r="S175" s="19">
        <v>13763.481</v>
      </c>
      <c r="T175" s="19">
        <v>13568.754999999999</v>
      </c>
      <c r="U175" s="19">
        <v>12320.200999999999</v>
      </c>
      <c r="V175" s="19">
        <v>12089.754999999999</v>
      </c>
      <c r="W175" s="19">
        <v>12030.526</v>
      </c>
      <c r="X175" s="19">
        <v>11353.901</v>
      </c>
      <c r="Y175" s="19">
        <v>10732.851000000001</v>
      </c>
      <c r="AA175" s="2">
        <f>IFERROR(INDEX('Holiday Schedule'!$D$3:$D$24,MATCH(A175,'Holiday Schedule'!$C$3:$C$24,0)),0)</f>
        <v>0</v>
      </c>
      <c r="AB175" s="2">
        <f t="shared" si="16"/>
        <v>7</v>
      </c>
      <c r="AC175" s="2">
        <f t="shared" si="17"/>
        <v>0</v>
      </c>
      <c r="AD175" s="5">
        <f t="shared" si="18"/>
        <v>305248.96400000004</v>
      </c>
      <c r="AE175" s="5">
        <f t="shared" si="19"/>
        <v>305248.96400000004</v>
      </c>
      <c r="AG175" s="2">
        <f t="shared" si="20"/>
        <v>6</v>
      </c>
      <c r="AH175" s="2">
        <f t="shared" si="21"/>
        <v>2024</v>
      </c>
      <c r="AJ175" s="5">
        <f t="shared" si="22"/>
        <v>15316.308999999999</v>
      </c>
      <c r="AK175" s="2">
        <f t="shared" si="23"/>
        <v>15</v>
      </c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</row>
    <row r="176" spans="1:51" ht="15.75" x14ac:dyDescent="0.25">
      <c r="A176" s="18">
        <v>45459</v>
      </c>
      <c r="B176" s="19">
        <v>10474.016</v>
      </c>
      <c r="C176" s="19">
        <v>10481.557000000001</v>
      </c>
      <c r="D176" s="19">
        <v>10333.915999999999</v>
      </c>
      <c r="E176" s="19">
        <v>10321.503000000001</v>
      </c>
      <c r="F176" s="19">
        <v>10158.117</v>
      </c>
      <c r="G176" s="19">
        <v>9710.7520000000004</v>
      </c>
      <c r="H176" s="19">
        <v>9740.98</v>
      </c>
      <c r="I176" s="19">
        <v>10316.478999999999</v>
      </c>
      <c r="J176" s="19">
        <v>11385.787</v>
      </c>
      <c r="K176" s="19">
        <v>11222.257</v>
      </c>
      <c r="L176" s="19">
        <v>12104.921</v>
      </c>
      <c r="M176" s="19">
        <v>12663.691000000001</v>
      </c>
      <c r="N176" s="19">
        <v>12502.028</v>
      </c>
      <c r="O176" s="19">
        <v>13068.416999999999</v>
      </c>
      <c r="P176" s="19">
        <v>13411.329</v>
      </c>
      <c r="Q176" s="19">
        <v>13867.396000000001</v>
      </c>
      <c r="R176" s="19">
        <v>14329.416999999999</v>
      </c>
      <c r="S176" s="19">
        <v>14239.673000000001</v>
      </c>
      <c r="T176" s="19">
        <v>14021.213</v>
      </c>
      <c r="U176" s="19">
        <v>12938.953</v>
      </c>
      <c r="V176" s="19">
        <v>12835.703</v>
      </c>
      <c r="W176" s="19">
        <v>12645.960999999999</v>
      </c>
      <c r="X176" s="19">
        <v>11391.308999999999</v>
      </c>
      <c r="Y176" s="19">
        <v>10722.118</v>
      </c>
      <c r="AA176" s="2">
        <f>IFERROR(INDEX('Holiday Schedule'!$D$3:$D$24,MATCH(A176,'Holiday Schedule'!$C$3:$C$24,0)),0)</f>
        <v>0</v>
      </c>
      <c r="AB176" s="2">
        <f t="shared" si="16"/>
        <v>1</v>
      </c>
      <c r="AC176" s="2">
        <f t="shared" si="17"/>
        <v>0</v>
      </c>
      <c r="AD176" s="5">
        <f t="shared" si="18"/>
        <v>284887.49300000002</v>
      </c>
      <c r="AE176" s="5">
        <f t="shared" si="19"/>
        <v>284887.49300000002</v>
      </c>
      <c r="AG176" s="2">
        <f t="shared" si="20"/>
        <v>6</v>
      </c>
      <c r="AH176" s="2">
        <f t="shared" si="21"/>
        <v>2024</v>
      </c>
      <c r="AJ176" s="5">
        <f t="shared" si="22"/>
        <v>14329.416999999999</v>
      </c>
      <c r="AK176" s="2">
        <f t="shared" si="23"/>
        <v>17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</row>
    <row r="177" spans="1:51" ht="15.75" x14ac:dyDescent="0.25">
      <c r="A177" s="18">
        <v>45460</v>
      </c>
      <c r="B177" s="19">
        <v>10616.727000000001</v>
      </c>
      <c r="C177" s="19">
        <v>10445.919</v>
      </c>
      <c r="D177" s="19">
        <v>10571.293</v>
      </c>
      <c r="E177" s="19">
        <v>10425.959999999999</v>
      </c>
      <c r="F177" s="19">
        <v>10478.757</v>
      </c>
      <c r="G177" s="19">
        <v>10627.871999999999</v>
      </c>
      <c r="H177" s="19">
        <v>11453.535</v>
      </c>
      <c r="I177" s="19">
        <v>12642.343999999999</v>
      </c>
      <c r="J177" s="19">
        <v>15241.933000000001</v>
      </c>
      <c r="K177" s="19">
        <v>14773.736999999999</v>
      </c>
      <c r="L177" s="19">
        <v>16638.281999999999</v>
      </c>
      <c r="M177" s="19">
        <v>17364.88</v>
      </c>
      <c r="N177" s="19">
        <v>17651.298999999999</v>
      </c>
      <c r="O177" s="19">
        <v>18645.002</v>
      </c>
      <c r="P177" s="19">
        <v>18577.571</v>
      </c>
      <c r="Q177" s="19">
        <v>18785.708999999999</v>
      </c>
      <c r="R177" s="19">
        <v>17338.928</v>
      </c>
      <c r="S177" s="19">
        <v>15676.013000000001</v>
      </c>
      <c r="T177" s="19">
        <v>14679.867</v>
      </c>
      <c r="U177" s="19">
        <v>13395.777</v>
      </c>
      <c r="V177" s="19">
        <v>12959.404</v>
      </c>
      <c r="W177" s="19">
        <v>12752.753000000001</v>
      </c>
      <c r="X177" s="19">
        <v>11602.619000000001</v>
      </c>
      <c r="Y177" s="19">
        <v>10667.683999999999</v>
      </c>
      <c r="AA177" s="2">
        <f>IFERROR(INDEX('Holiday Schedule'!$D$3:$D$24,MATCH(A177,'Holiday Schedule'!$C$3:$C$24,0)),0)</f>
        <v>0</v>
      </c>
      <c r="AB177" s="2">
        <f t="shared" si="16"/>
        <v>2</v>
      </c>
      <c r="AC177" s="2">
        <f t="shared" si="17"/>
        <v>248726.11800000002</v>
      </c>
      <c r="AD177" s="5">
        <f t="shared" si="18"/>
        <v>85287.747000000032</v>
      </c>
      <c r="AE177" s="5">
        <f t="shared" si="19"/>
        <v>334013.86500000005</v>
      </c>
      <c r="AG177" s="2">
        <f t="shared" si="20"/>
        <v>6</v>
      </c>
      <c r="AH177" s="2">
        <f t="shared" si="21"/>
        <v>2024</v>
      </c>
      <c r="AJ177" s="5">
        <f t="shared" si="22"/>
        <v>18785.708999999999</v>
      </c>
      <c r="AK177" s="2">
        <f t="shared" si="23"/>
        <v>16</v>
      </c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</row>
    <row r="178" spans="1:51" ht="15.75" x14ac:dyDescent="0.25">
      <c r="A178" s="18">
        <v>45461</v>
      </c>
      <c r="B178" s="19">
        <v>10798.938</v>
      </c>
      <c r="C178" s="19">
        <v>10751.998</v>
      </c>
      <c r="D178" s="19">
        <v>10782.254999999999</v>
      </c>
      <c r="E178" s="19">
        <v>10664.897000000001</v>
      </c>
      <c r="F178" s="19">
        <v>10758.637000000001</v>
      </c>
      <c r="G178" s="19">
        <v>10895.383</v>
      </c>
      <c r="H178" s="19">
        <v>11541.59</v>
      </c>
      <c r="I178" s="19">
        <v>12701.99</v>
      </c>
      <c r="J178" s="19">
        <v>14889.825999999999</v>
      </c>
      <c r="K178" s="19">
        <v>15130.388999999999</v>
      </c>
      <c r="L178" s="19">
        <v>17223.485000000001</v>
      </c>
      <c r="M178" s="19">
        <v>18356.514999999999</v>
      </c>
      <c r="N178" s="19">
        <v>18735.837</v>
      </c>
      <c r="O178" s="19">
        <v>20357.314999999999</v>
      </c>
      <c r="P178" s="19">
        <v>22093.26</v>
      </c>
      <c r="Q178" s="19">
        <v>22316.196</v>
      </c>
      <c r="R178" s="19">
        <v>20686.492999999999</v>
      </c>
      <c r="S178" s="19">
        <v>18937.481</v>
      </c>
      <c r="T178" s="19">
        <v>18007.963</v>
      </c>
      <c r="U178" s="19">
        <v>16565.044000000002</v>
      </c>
      <c r="V178" s="19">
        <v>15775.630999999999</v>
      </c>
      <c r="W178" s="19">
        <v>15917.627</v>
      </c>
      <c r="X178" s="19">
        <v>14195.035</v>
      </c>
      <c r="Y178" s="19">
        <v>13033.459000000001</v>
      </c>
      <c r="AA178" s="2">
        <f>IFERROR(INDEX('Holiday Schedule'!$D$3:$D$24,MATCH(A178,'Holiday Schedule'!$C$3:$C$24,0)),0)</f>
        <v>0</v>
      </c>
      <c r="AB178" s="2">
        <f t="shared" si="16"/>
        <v>3</v>
      </c>
      <c r="AC178" s="2">
        <f t="shared" si="17"/>
        <v>281890.08699999994</v>
      </c>
      <c r="AD178" s="5">
        <f t="shared" si="18"/>
        <v>89227.156999999948</v>
      </c>
      <c r="AE178" s="5">
        <f t="shared" si="19"/>
        <v>371117.24399999989</v>
      </c>
      <c r="AG178" s="2">
        <f t="shared" si="20"/>
        <v>6</v>
      </c>
      <c r="AH178" s="2">
        <f t="shared" si="21"/>
        <v>2024</v>
      </c>
      <c r="AJ178" s="5">
        <f t="shared" si="22"/>
        <v>22316.196</v>
      </c>
      <c r="AK178" s="2">
        <f t="shared" si="23"/>
        <v>16</v>
      </c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</row>
    <row r="179" spans="1:51" ht="15.75" x14ac:dyDescent="0.25">
      <c r="A179" s="18">
        <v>45462</v>
      </c>
      <c r="B179" s="19">
        <v>13046.92</v>
      </c>
      <c r="C179" s="19">
        <v>12904.269</v>
      </c>
      <c r="D179" s="19">
        <v>12812.513999999999</v>
      </c>
      <c r="E179" s="19">
        <v>12516.7</v>
      </c>
      <c r="F179" s="19">
        <v>12439.192999999999</v>
      </c>
      <c r="G179" s="19">
        <v>12383.18</v>
      </c>
      <c r="H179" s="19">
        <v>13159.463</v>
      </c>
      <c r="I179" s="19">
        <v>14359.948</v>
      </c>
      <c r="J179" s="19">
        <v>17413.373</v>
      </c>
      <c r="K179" s="19">
        <v>18069.226999999999</v>
      </c>
      <c r="L179" s="19">
        <v>20964.23</v>
      </c>
      <c r="M179" s="19">
        <v>22294.946</v>
      </c>
      <c r="N179" s="19">
        <v>23105.169000000002</v>
      </c>
      <c r="O179" s="19">
        <v>25212.751</v>
      </c>
      <c r="P179" s="19">
        <v>26825.208999999999</v>
      </c>
      <c r="Q179" s="19">
        <v>26467.365000000002</v>
      </c>
      <c r="R179" s="19">
        <v>25325.350999999999</v>
      </c>
      <c r="S179" s="19">
        <v>21940.626</v>
      </c>
      <c r="T179" s="19">
        <v>19887.026000000002</v>
      </c>
      <c r="U179" s="19">
        <v>18346.838</v>
      </c>
      <c r="V179" s="19">
        <v>17387.378000000001</v>
      </c>
      <c r="W179" s="19">
        <v>17471.137999999999</v>
      </c>
      <c r="X179" s="19">
        <v>15812.449000000001</v>
      </c>
      <c r="Y179" s="19">
        <v>14872.921</v>
      </c>
      <c r="AA179" s="2">
        <f>IFERROR(INDEX('Holiday Schedule'!$D$3:$D$24,MATCH(A179,'Holiday Schedule'!$C$3:$C$24,0)),0)</f>
        <v>0</v>
      </c>
      <c r="AB179" s="2">
        <f t="shared" si="16"/>
        <v>4</v>
      </c>
      <c r="AC179" s="2">
        <f t="shared" si="17"/>
        <v>330883.02399999998</v>
      </c>
      <c r="AD179" s="5">
        <f t="shared" si="18"/>
        <v>104135.16000000003</v>
      </c>
      <c r="AE179" s="5">
        <f t="shared" si="19"/>
        <v>435018.18400000001</v>
      </c>
      <c r="AG179" s="2">
        <f t="shared" si="20"/>
        <v>6</v>
      </c>
      <c r="AH179" s="2">
        <f t="shared" si="21"/>
        <v>2024</v>
      </c>
      <c r="AJ179" s="5">
        <f t="shared" si="22"/>
        <v>26825.208999999999</v>
      </c>
      <c r="AK179" s="2">
        <f t="shared" si="23"/>
        <v>15</v>
      </c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</row>
    <row r="180" spans="1:51" ht="15.75" x14ac:dyDescent="0.25">
      <c r="A180" s="18">
        <v>45463</v>
      </c>
      <c r="B180" s="19">
        <v>14523.328</v>
      </c>
      <c r="C180" s="19">
        <v>14598.984</v>
      </c>
      <c r="D180" s="19">
        <v>14474.807000000001</v>
      </c>
      <c r="E180" s="19">
        <v>14302.66</v>
      </c>
      <c r="F180" s="19">
        <v>14085.248</v>
      </c>
      <c r="G180" s="19">
        <v>14028.079</v>
      </c>
      <c r="H180" s="19">
        <v>14796.31</v>
      </c>
      <c r="I180" s="19">
        <v>16422.762999999999</v>
      </c>
      <c r="J180" s="19">
        <v>20200.417000000001</v>
      </c>
      <c r="K180" s="19">
        <v>20599.714</v>
      </c>
      <c r="L180" s="19">
        <v>23612.351999999999</v>
      </c>
      <c r="M180" s="19">
        <v>24849.692999999999</v>
      </c>
      <c r="N180" s="19">
        <v>25610.429</v>
      </c>
      <c r="O180" s="19">
        <v>27315.751</v>
      </c>
      <c r="P180" s="19">
        <v>28876.633000000002</v>
      </c>
      <c r="Q180" s="19">
        <v>28676.758000000002</v>
      </c>
      <c r="R180" s="19">
        <v>25261.42</v>
      </c>
      <c r="S180" s="19">
        <v>20857.828000000001</v>
      </c>
      <c r="T180" s="19">
        <v>19851.085999999999</v>
      </c>
      <c r="U180" s="19">
        <v>18117.105</v>
      </c>
      <c r="V180" s="19">
        <v>17169.109</v>
      </c>
      <c r="W180" s="19">
        <v>17114.385999999999</v>
      </c>
      <c r="X180" s="19">
        <v>15772.894</v>
      </c>
      <c r="Y180" s="19">
        <v>14932.888999999999</v>
      </c>
      <c r="AA180" s="2">
        <f>IFERROR(INDEX('Holiday Schedule'!$D$3:$D$24,MATCH(A180,'Holiday Schedule'!$C$3:$C$24,0)),0)</f>
        <v>0</v>
      </c>
      <c r="AB180" s="2">
        <f t="shared" si="16"/>
        <v>5</v>
      </c>
      <c r="AC180" s="2">
        <f t="shared" si="17"/>
        <v>350308.33799999999</v>
      </c>
      <c r="AD180" s="5">
        <f t="shared" si="18"/>
        <v>115742.30499999999</v>
      </c>
      <c r="AE180" s="5">
        <f t="shared" si="19"/>
        <v>466050.64299999998</v>
      </c>
      <c r="AG180" s="2">
        <f t="shared" si="20"/>
        <v>6</v>
      </c>
      <c r="AH180" s="2">
        <f t="shared" si="21"/>
        <v>2024</v>
      </c>
      <c r="AJ180" s="5">
        <f t="shared" si="22"/>
        <v>28876.633000000002</v>
      </c>
      <c r="AK180" s="2">
        <f t="shared" si="23"/>
        <v>15</v>
      </c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</row>
    <row r="181" spans="1:51" ht="15.75" x14ac:dyDescent="0.25">
      <c r="A181" s="18">
        <v>45464</v>
      </c>
      <c r="B181" s="19">
        <v>14905.718999999999</v>
      </c>
      <c r="C181" s="19">
        <v>14752.934999999999</v>
      </c>
      <c r="D181" s="19">
        <v>14565.615</v>
      </c>
      <c r="E181" s="19">
        <v>14204.653</v>
      </c>
      <c r="F181" s="19">
        <v>13810.023999999999</v>
      </c>
      <c r="G181" s="19">
        <v>13667.662</v>
      </c>
      <c r="H181" s="19">
        <v>13760.36</v>
      </c>
      <c r="I181" s="19">
        <v>15212.371999999999</v>
      </c>
      <c r="J181" s="19">
        <v>17728.841</v>
      </c>
      <c r="K181" s="19">
        <v>17323.973999999998</v>
      </c>
      <c r="L181" s="19">
        <v>18142.877</v>
      </c>
      <c r="M181" s="19">
        <v>18804.88</v>
      </c>
      <c r="N181" s="19">
        <v>19201.928</v>
      </c>
      <c r="O181" s="19">
        <v>20879.463</v>
      </c>
      <c r="P181" s="19">
        <v>22543.5</v>
      </c>
      <c r="Q181" s="19">
        <v>22158.478999999999</v>
      </c>
      <c r="R181" s="19">
        <v>20780.475999999999</v>
      </c>
      <c r="S181" s="19">
        <v>18734.2</v>
      </c>
      <c r="T181" s="19">
        <v>17450.976999999999</v>
      </c>
      <c r="U181" s="19">
        <v>15592.120999999999</v>
      </c>
      <c r="V181" s="19">
        <v>14971.924000000001</v>
      </c>
      <c r="W181" s="19">
        <v>14712.48</v>
      </c>
      <c r="X181" s="19">
        <v>13736.98</v>
      </c>
      <c r="Y181" s="19">
        <v>12768.955</v>
      </c>
      <c r="AA181" s="2">
        <f>IFERROR(INDEX('Holiday Schedule'!$D$3:$D$24,MATCH(A181,'Holiday Schedule'!$C$3:$C$24,0)),0)</f>
        <v>0</v>
      </c>
      <c r="AB181" s="2">
        <f t="shared" si="16"/>
        <v>6</v>
      </c>
      <c r="AC181" s="2">
        <f t="shared" si="17"/>
        <v>287975.47199999995</v>
      </c>
      <c r="AD181" s="5">
        <f t="shared" si="18"/>
        <v>112435.92300000001</v>
      </c>
      <c r="AE181" s="5">
        <f t="shared" si="19"/>
        <v>400411.39499999996</v>
      </c>
      <c r="AG181" s="2">
        <f t="shared" si="20"/>
        <v>6</v>
      </c>
      <c r="AH181" s="2">
        <f t="shared" si="21"/>
        <v>2024</v>
      </c>
      <c r="AJ181" s="5">
        <f t="shared" si="22"/>
        <v>22543.5</v>
      </c>
      <c r="AK181" s="2">
        <f t="shared" si="23"/>
        <v>15</v>
      </c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</row>
    <row r="182" spans="1:51" ht="15.75" x14ac:dyDescent="0.25">
      <c r="A182" s="18">
        <v>45465</v>
      </c>
      <c r="B182" s="19">
        <v>12678.529</v>
      </c>
      <c r="C182" s="19">
        <v>12582.823</v>
      </c>
      <c r="D182" s="19">
        <v>12195.236000000001</v>
      </c>
      <c r="E182" s="19">
        <v>12159.459000000001</v>
      </c>
      <c r="F182" s="19">
        <v>12052.665999999999</v>
      </c>
      <c r="G182" s="19">
        <v>11359.661</v>
      </c>
      <c r="H182" s="19">
        <v>11559.413</v>
      </c>
      <c r="I182" s="19">
        <v>12738.326999999999</v>
      </c>
      <c r="J182" s="19">
        <v>14860.762000000001</v>
      </c>
      <c r="K182" s="19">
        <v>14741.81</v>
      </c>
      <c r="L182" s="19">
        <v>16239.165999999999</v>
      </c>
      <c r="M182" s="19">
        <v>16592.754000000001</v>
      </c>
      <c r="N182" s="19">
        <v>17014.79</v>
      </c>
      <c r="O182" s="19">
        <v>17243.218000000001</v>
      </c>
      <c r="P182" s="19">
        <v>17782.626</v>
      </c>
      <c r="Q182" s="19">
        <v>17425.314999999999</v>
      </c>
      <c r="R182" s="19">
        <v>16838.95</v>
      </c>
      <c r="S182" s="19">
        <v>15229.197</v>
      </c>
      <c r="T182" s="19">
        <v>14539.775</v>
      </c>
      <c r="U182" s="19">
        <v>13225.093999999999</v>
      </c>
      <c r="V182" s="19">
        <v>13155.578</v>
      </c>
      <c r="W182" s="19">
        <v>13095.046</v>
      </c>
      <c r="X182" s="19">
        <v>12239.647999999999</v>
      </c>
      <c r="Y182" s="19">
        <v>11786.573</v>
      </c>
      <c r="AA182" s="2">
        <f>IFERROR(INDEX('Holiday Schedule'!$D$3:$D$24,MATCH(A182,'Holiday Schedule'!$C$3:$C$24,0)),0)</f>
        <v>0</v>
      </c>
      <c r="AB182" s="2">
        <f t="shared" si="16"/>
        <v>7</v>
      </c>
      <c r="AC182" s="2">
        <f t="shared" si="17"/>
        <v>0</v>
      </c>
      <c r="AD182" s="5">
        <f t="shared" si="18"/>
        <v>339336.41599999997</v>
      </c>
      <c r="AE182" s="5">
        <f t="shared" si="19"/>
        <v>339336.41599999997</v>
      </c>
      <c r="AG182" s="2">
        <f t="shared" si="20"/>
        <v>6</v>
      </c>
      <c r="AH182" s="2">
        <f t="shared" si="21"/>
        <v>2024</v>
      </c>
      <c r="AJ182" s="5">
        <f t="shared" si="22"/>
        <v>17782.626</v>
      </c>
      <c r="AK182" s="2">
        <f t="shared" si="23"/>
        <v>15</v>
      </c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</row>
    <row r="183" spans="1:51" ht="15.75" x14ac:dyDescent="0.25">
      <c r="A183" s="18">
        <v>45466</v>
      </c>
      <c r="B183" s="19">
        <v>11404.553</v>
      </c>
      <c r="C183" s="19">
        <v>11609.938</v>
      </c>
      <c r="D183" s="19">
        <v>11139.021000000001</v>
      </c>
      <c r="E183" s="19">
        <v>11220.821</v>
      </c>
      <c r="F183" s="19">
        <v>10972.311</v>
      </c>
      <c r="G183" s="19">
        <v>10584.052</v>
      </c>
      <c r="H183" s="19">
        <v>10565.273999999999</v>
      </c>
      <c r="I183" s="19">
        <v>11881.39</v>
      </c>
      <c r="J183" s="19">
        <v>14101.627</v>
      </c>
      <c r="K183" s="19">
        <v>14825.234</v>
      </c>
      <c r="L183" s="19">
        <v>16899.224999999999</v>
      </c>
      <c r="M183" s="19">
        <v>17953.807000000001</v>
      </c>
      <c r="N183" s="19">
        <v>18117.621999999999</v>
      </c>
      <c r="O183" s="19">
        <v>18813.664000000001</v>
      </c>
      <c r="P183" s="19">
        <v>18686.058000000001</v>
      </c>
      <c r="Q183" s="19">
        <v>18094.062000000002</v>
      </c>
      <c r="R183" s="19">
        <v>17740.026000000002</v>
      </c>
      <c r="S183" s="19">
        <v>16133.847</v>
      </c>
      <c r="T183" s="19">
        <v>15171.675999999999</v>
      </c>
      <c r="U183" s="19">
        <v>13823</v>
      </c>
      <c r="V183" s="19">
        <v>13396.281999999999</v>
      </c>
      <c r="W183" s="19">
        <v>12739.047</v>
      </c>
      <c r="X183" s="19">
        <v>11806.513000000001</v>
      </c>
      <c r="Y183" s="19">
        <v>11402.744000000001</v>
      </c>
      <c r="AA183" s="2">
        <f>IFERROR(INDEX('Holiday Schedule'!$D$3:$D$24,MATCH(A183,'Holiday Schedule'!$C$3:$C$24,0)),0)</f>
        <v>0</v>
      </c>
      <c r="AB183" s="2">
        <f t="shared" si="16"/>
        <v>1</v>
      </c>
      <c r="AC183" s="2">
        <f t="shared" si="17"/>
        <v>0</v>
      </c>
      <c r="AD183" s="5">
        <f t="shared" si="18"/>
        <v>339081.79399999999</v>
      </c>
      <c r="AE183" s="5">
        <f t="shared" si="19"/>
        <v>339081.79399999999</v>
      </c>
      <c r="AG183" s="2">
        <f t="shared" si="20"/>
        <v>6</v>
      </c>
      <c r="AH183" s="2">
        <f t="shared" si="21"/>
        <v>2024</v>
      </c>
      <c r="AJ183" s="5">
        <f t="shared" si="22"/>
        <v>18813.664000000001</v>
      </c>
      <c r="AK183" s="2">
        <f t="shared" si="23"/>
        <v>14</v>
      </c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</row>
    <row r="184" spans="1:51" ht="15.75" x14ac:dyDescent="0.25">
      <c r="A184" s="18">
        <v>45467</v>
      </c>
      <c r="B184" s="19">
        <v>11346.165999999999</v>
      </c>
      <c r="C184" s="19">
        <v>11318.093999999999</v>
      </c>
      <c r="D184" s="19">
        <v>11366.744000000001</v>
      </c>
      <c r="E184" s="19">
        <v>11483.902</v>
      </c>
      <c r="F184" s="19">
        <v>11337.361000000001</v>
      </c>
      <c r="G184" s="19">
        <v>11597.77</v>
      </c>
      <c r="H184" s="19">
        <v>12441.383</v>
      </c>
      <c r="I184" s="19">
        <v>14039.873</v>
      </c>
      <c r="J184" s="19">
        <v>16603.487000000001</v>
      </c>
      <c r="K184" s="19">
        <v>17151.060000000001</v>
      </c>
      <c r="L184" s="19">
        <v>18885.392</v>
      </c>
      <c r="M184" s="19">
        <v>19004.405999999999</v>
      </c>
      <c r="N184" s="19">
        <v>18888.867999999999</v>
      </c>
      <c r="O184" s="19">
        <v>19824.419000000002</v>
      </c>
      <c r="P184" s="19">
        <v>20596.178</v>
      </c>
      <c r="Q184" s="19">
        <v>19925.168000000001</v>
      </c>
      <c r="R184" s="19">
        <v>18589.526000000002</v>
      </c>
      <c r="S184" s="19">
        <v>17174.157999999999</v>
      </c>
      <c r="T184" s="19">
        <v>16274.454</v>
      </c>
      <c r="U184" s="19">
        <v>14610.266</v>
      </c>
      <c r="V184" s="19">
        <v>13904.972</v>
      </c>
      <c r="W184" s="19">
        <v>13432.251</v>
      </c>
      <c r="X184" s="19">
        <v>12418.222</v>
      </c>
      <c r="Y184" s="19">
        <v>11482.108</v>
      </c>
      <c r="AA184" s="2">
        <f>IFERROR(INDEX('Holiday Schedule'!$D$3:$D$24,MATCH(A184,'Holiday Schedule'!$C$3:$C$24,0)),0)</f>
        <v>0</v>
      </c>
      <c r="AB184" s="2">
        <f t="shared" si="16"/>
        <v>2</v>
      </c>
      <c r="AC184" s="2">
        <f t="shared" si="17"/>
        <v>271322.7</v>
      </c>
      <c r="AD184" s="5">
        <f t="shared" si="18"/>
        <v>92373.527999999991</v>
      </c>
      <c r="AE184" s="5">
        <f t="shared" si="19"/>
        <v>363696.228</v>
      </c>
      <c r="AG184" s="2">
        <f t="shared" si="20"/>
        <v>6</v>
      </c>
      <c r="AH184" s="2">
        <f t="shared" si="21"/>
        <v>2024</v>
      </c>
      <c r="AJ184" s="5">
        <f t="shared" si="22"/>
        <v>20596.178</v>
      </c>
      <c r="AK184" s="2">
        <f t="shared" si="23"/>
        <v>15</v>
      </c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</row>
    <row r="185" spans="1:51" ht="15.75" x14ac:dyDescent="0.25">
      <c r="A185" s="18">
        <v>45468</v>
      </c>
      <c r="B185" s="19">
        <v>11619.222</v>
      </c>
      <c r="C185" s="19">
        <v>11535.700999999999</v>
      </c>
      <c r="D185" s="19">
        <v>11408.630999999999</v>
      </c>
      <c r="E185" s="19">
        <v>11308.796</v>
      </c>
      <c r="F185" s="19">
        <v>11371.883</v>
      </c>
      <c r="G185" s="19">
        <v>11360.95</v>
      </c>
      <c r="H185" s="19">
        <v>12156.457</v>
      </c>
      <c r="I185" s="19">
        <v>13182.536</v>
      </c>
      <c r="J185" s="19">
        <v>15232.18</v>
      </c>
      <c r="K185" s="19">
        <v>15149.637000000001</v>
      </c>
      <c r="L185" s="19">
        <v>16784.034</v>
      </c>
      <c r="M185" s="19">
        <v>17796.431</v>
      </c>
      <c r="N185" s="19">
        <v>17913.937000000002</v>
      </c>
      <c r="O185" s="19">
        <v>19765.285</v>
      </c>
      <c r="P185" s="19">
        <v>21228.739000000001</v>
      </c>
      <c r="Q185" s="19">
        <v>21254.623</v>
      </c>
      <c r="R185" s="19">
        <v>20591.91</v>
      </c>
      <c r="S185" s="19">
        <v>19185.740000000002</v>
      </c>
      <c r="T185" s="19">
        <v>18577.631000000001</v>
      </c>
      <c r="U185" s="19">
        <v>16934.288</v>
      </c>
      <c r="V185" s="19">
        <v>15924.157999999999</v>
      </c>
      <c r="W185" s="19">
        <v>15597.391</v>
      </c>
      <c r="X185" s="19">
        <v>14220.724</v>
      </c>
      <c r="Y185" s="19">
        <v>13004.404</v>
      </c>
      <c r="AA185" s="2">
        <f>IFERROR(INDEX('Holiday Schedule'!$D$3:$D$24,MATCH(A185,'Holiday Schedule'!$C$3:$C$24,0)),0)</f>
        <v>0</v>
      </c>
      <c r="AB185" s="2">
        <f t="shared" si="16"/>
        <v>3</v>
      </c>
      <c r="AC185" s="2">
        <f t="shared" si="17"/>
        <v>279339.24399999995</v>
      </c>
      <c r="AD185" s="5">
        <f t="shared" si="18"/>
        <v>93766.044000000053</v>
      </c>
      <c r="AE185" s="5">
        <f t="shared" si="19"/>
        <v>373105.288</v>
      </c>
      <c r="AG185" s="2">
        <f t="shared" si="20"/>
        <v>6</v>
      </c>
      <c r="AH185" s="2">
        <f t="shared" si="21"/>
        <v>2024</v>
      </c>
      <c r="AJ185" s="5">
        <f t="shared" si="22"/>
        <v>21254.623</v>
      </c>
      <c r="AK185" s="2">
        <f t="shared" si="23"/>
        <v>16</v>
      </c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</row>
    <row r="186" spans="1:51" ht="15.75" x14ac:dyDescent="0.25">
      <c r="A186" s="18">
        <v>45469</v>
      </c>
      <c r="B186" s="19">
        <v>12939.598</v>
      </c>
      <c r="C186" s="19">
        <v>12632.866</v>
      </c>
      <c r="D186" s="19">
        <v>12495.856</v>
      </c>
      <c r="E186" s="19">
        <v>12417.434999999999</v>
      </c>
      <c r="F186" s="19">
        <v>12406.065000000001</v>
      </c>
      <c r="G186" s="19">
        <v>12570.091</v>
      </c>
      <c r="H186" s="19">
        <v>13152.084999999999</v>
      </c>
      <c r="I186" s="19">
        <v>13979.392</v>
      </c>
      <c r="J186" s="19">
        <v>16461.976999999999</v>
      </c>
      <c r="K186" s="19">
        <v>16884.771000000001</v>
      </c>
      <c r="L186" s="19">
        <v>18973.54</v>
      </c>
      <c r="M186" s="19">
        <v>20836.548999999999</v>
      </c>
      <c r="N186" s="19">
        <v>21212.409</v>
      </c>
      <c r="O186" s="19">
        <v>22879.792000000001</v>
      </c>
      <c r="P186" s="19">
        <v>23580.928</v>
      </c>
      <c r="Q186" s="19">
        <v>21901.858</v>
      </c>
      <c r="R186" s="19">
        <v>20246.650000000001</v>
      </c>
      <c r="S186" s="19">
        <v>19091.701000000001</v>
      </c>
      <c r="T186" s="19">
        <v>18069.919000000002</v>
      </c>
      <c r="U186" s="19">
        <v>16739.391</v>
      </c>
      <c r="V186" s="19">
        <v>15613.189</v>
      </c>
      <c r="W186" s="19">
        <v>15457.299000000001</v>
      </c>
      <c r="X186" s="19">
        <v>13994.546</v>
      </c>
      <c r="Y186" s="19">
        <v>13006.919</v>
      </c>
      <c r="AA186" s="2">
        <f>IFERROR(INDEX('Holiday Schedule'!$D$3:$D$24,MATCH(A186,'Holiday Schedule'!$C$3:$C$24,0)),0)</f>
        <v>0</v>
      </c>
      <c r="AB186" s="2">
        <f t="shared" si="16"/>
        <v>4</v>
      </c>
      <c r="AC186" s="2">
        <f t="shared" si="17"/>
        <v>295923.91099999996</v>
      </c>
      <c r="AD186" s="5">
        <f t="shared" si="18"/>
        <v>101620.91500000004</v>
      </c>
      <c r="AE186" s="5">
        <f t="shared" si="19"/>
        <v>397544.826</v>
      </c>
      <c r="AG186" s="2">
        <f t="shared" si="20"/>
        <v>6</v>
      </c>
      <c r="AH186" s="2">
        <f t="shared" si="21"/>
        <v>2024</v>
      </c>
      <c r="AJ186" s="5">
        <f t="shared" si="22"/>
        <v>23580.928</v>
      </c>
      <c r="AK186" s="2">
        <f t="shared" si="23"/>
        <v>15</v>
      </c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</row>
    <row r="187" spans="1:51" ht="15.75" x14ac:dyDescent="0.25">
      <c r="A187" s="18">
        <v>45470</v>
      </c>
      <c r="B187" s="19">
        <v>12855.976000000001</v>
      </c>
      <c r="C187" s="19">
        <v>12742.565000000001</v>
      </c>
      <c r="D187" s="19">
        <v>12748.353999999999</v>
      </c>
      <c r="E187" s="19">
        <v>12589.784</v>
      </c>
      <c r="F187" s="19">
        <v>12400.172</v>
      </c>
      <c r="G187" s="19">
        <v>12596.016</v>
      </c>
      <c r="H187" s="19">
        <v>13175.924999999999</v>
      </c>
      <c r="I187" s="19">
        <v>14437.921</v>
      </c>
      <c r="J187" s="19">
        <v>17168.07</v>
      </c>
      <c r="K187" s="19">
        <v>16862.878000000001</v>
      </c>
      <c r="L187" s="19">
        <v>17994.856</v>
      </c>
      <c r="M187" s="19">
        <v>18918.11</v>
      </c>
      <c r="N187" s="19">
        <v>18924.202000000001</v>
      </c>
      <c r="O187" s="19">
        <v>20405.727999999999</v>
      </c>
      <c r="P187" s="19">
        <v>20927.109</v>
      </c>
      <c r="Q187" s="19">
        <v>20460.383999999998</v>
      </c>
      <c r="R187" s="19">
        <v>19816.885999999999</v>
      </c>
      <c r="S187" s="19">
        <v>17446.736000000001</v>
      </c>
      <c r="T187" s="19">
        <v>16751.11</v>
      </c>
      <c r="U187" s="19">
        <v>15467.057000000001</v>
      </c>
      <c r="V187" s="19">
        <v>14684.308000000001</v>
      </c>
      <c r="W187" s="19">
        <v>14425.866</v>
      </c>
      <c r="X187" s="19">
        <v>13059.352000000001</v>
      </c>
      <c r="Y187" s="19">
        <v>11936.454</v>
      </c>
      <c r="AA187" s="2">
        <f>IFERROR(INDEX('Holiday Schedule'!$D$3:$D$24,MATCH(A187,'Holiday Schedule'!$C$3:$C$24,0)),0)</f>
        <v>0</v>
      </c>
      <c r="AB187" s="2">
        <f t="shared" si="16"/>
        <v>5</v>
      </c>
      <c r="AC187" s="2">
        <f t="shared" si="17"/>
        <v>277750.57299999997</v>
      </c>
      <c r="AD187" s="5">
        <f t="shared" si="18"/>
        <v>101045.24599999998</v>
      </c>
      <c r="AE187" s="5">
        <f t="shared" si="19"/>
        <v>378795.81899999996</v>
      </c>
      <c r="AG187" s="2">
        <f t="shared" si="20"/>
        <v>6</v>
      </c>
      <c r="AH187" s="2">
        <f t="shared" si="21"/>
        <v>2024</v>
      </c>
      <c r="AJ187" s="5">
        <f t="shared" si="22"/>
        <v>20927.109</v>
      </c>
      <c r="AK187" s="2">
        <f t="shared" si="23"/>
        <v>15</v>
      </c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</row>
    <row r="188" spans="1:51" ht="15.75" x14ac:dyDescent="0.25">
      <c r="A188" s="18">
        <v>45471</v>
      </c>
      <c r="B188" s="19">
        <v>11655.155000000001</v>
      </c>
      <c r="C188" s="19">
        <v>11238.878000000001</v>
      </c>
      <c r="D188" s="19">
        <v>11369.04</v>
      </c>
      <c r="E188" s="19">
        <v>11007.112999999999</v>
      </c>
      <c r="F188" s="19">
        <v>11030.045</v>
      </c>
      <c r="G188" s="19">
        <v>10942.355</v>
      </c>
      <c r="H188" s="19">
        <v>11577.444</v>
      </c>
      <c r="I188" s="19">
        <v>12207.694</v>
      </c>
      <c r="J188" s="19">
        <v>14039.767</v>
      </c>
      <c r="K188" s="19">
        <v>13498.522999999999</v>
      </c>
      <c r="L188" s="19">
        <v>15066.304</v>
      </c>
      <c r="M188" s="19">
        <v>15645.903</v>
      </c>
      <c r="N188" s="19">
        <v>15380.288</v>
      </c>
      <c r="O188" s="19">
        <v>16120.744000000001</v>
      </c>
      <c r="P188" s="19">
        <v>16819.554</v>
      </c>
      <c r="Q188" s="19">
        <v>16240.290999999999</v>
      </c>
      <c r="R188" s="19">
        <v>16093.040999999999</v>
      </c>
      <c r="S188" s="19">
        <v>15364.161</v>
      </c>
      <c r="T188" s="19">
        <v>14845.675999999999</v>
      </c>
      <c r="U188" s="19">
        <v>13801.964</v>
      </c>
      <c r="V188" s="19">
        <v>13061.605</v>
      </c>
      <c r="W188" s="19">
        <v>13278.242</v>
      </c>
      <c r="X188" s="19">
        <v>12084.999</v>
      </c>
      <c r="Y188" s="19">
        <v>11507.683000000001</v>
      </c>
      <c r="AA188" s="2">
        <f>IFERROR(INDEX('Holiday Schedule'!$D$3:$D$24,MATCH(A188,'Holiday Schedule'!$C$3:$C$24,0)),0)</f>
        <v>0</v>
      </c>
      <c r="AB188" s="2">
        <f t="shared" si="16"/>
        <v>6</v>
      </c>
      <c r="AC188" s="2">
        <f t="shared" si="17"/>
        <v>233548.75600000005</v>
      </c>
      <c r="AD188" s="5">
        <f t="shared" si="18"/>
        <v>90327.712999999989</v>
      </c>
      <c r="AE188" s="5">
        <f t="shared" si="19"/>
        <v>323876.46900000004</v>
      </c>
      <c r="AG188" s="2">
        <f t="shared" si="20"/>
        <v>6</v>
      </c>
      <c r="AH188" s="2">
        <f t="shared" si="21"/>
        <v>2024</v>
      </c>
      <c r="AJ188" s="5">
        <f t="shared" si="22"/>
        <v>16819.554</v>
      </c>
      <c r="AK188" s="2">
        <f t="shared" si="23"/>
        <v>15</v>
      </c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</row>
    <row r="189" spans="1:51" ht="15.75" x14ac:dyDescent="0.25">
      <c r="A189" s="18">
        <v>45472</v>
      </c>
      <c r="B189" s="19">
        <v>10914.911</v>
      </c>
      <c r="C189" s="19">
        <v>10979.290999999999</v>
      </c>
      <c r="D189" s="19">
        <v>10651.829</v>
      </c>
      <c r="E189" s="19">
        <v>10702.871999999999</v>
      </c>
      <c r="F189" s="19">
        <v>10792.135</v>
      </c>
      <c r="G189" s="19">
        <v>10082.242</v>
      </c>
      <c r="H189" s="19">
        <v>10530.67</v>
      </c>
      <c r="I189" s="19">
        <v>11323.442999999999</v>
      </c>
      <c r="J189" s="19">
        <v>13293.37</v>
      </c>
      <c r="K189" s="19">
        <v>13158.218000000001</v>
      </c>
      <c r="L189" s="19">
        <v>14842.022000000001</v>
      </c>
      <c r="M189" s="19">
        <v>15966.34</v>
      </c>
      <c r="N189" s="19">
        <v>16739.562999999998</v>
      </c>
      <c r="O189" s="19">
        <v>17276.213</v>
      </c>
      <c r="P189" s="19">
        <v>17591.046999999999</v>
      </c>
      <c r="Q189" s="19">
        <v>17043.111000000001</v>
      </c>
      <c r="R189" s="19">
        <v>16157.701999999999</v>
      </c>
      <c r="S189" s="19">
        <v>14913.768</v>
      </c>
      <c r="T189" s="19">
        <v>13952.5</v>
      </c>
      <c r="U189" s="19">
        <v>12454.013999999999</v>
      </c>
      <c r="V189" s="19">
        <v>12083.396000000001</v>
      </c>
      <c r="W189" s="19">
        <v>11879.59</v>
      </c>
      <c r="X189" s="19">
        <v>10934.040999999999</v>
      </c>
      <c r="Y189" s="19">
        <v>10619.911</v>
      </c>
      <c r="AA189" s="2">
        <f>IFERROR(INDEX('Holiday Schedule'!$D$3:$D$24,MATCH(A189,'Holiday Schedule'!$C$3:$C$24,0)),0)</f>
        <v>0</v>
      </c>
      <c r="AB189" s="2">
        <f t="shared" si="16"/>
        <v>7</v>
      </c>
      <c r="AC189" s="2">
        <f t="shared" si="17"/>
        <v>0</v>
      </c>
      <c r="AD189" s="5">
        <f t="shared" si="18"/>
        <v>314882.19900000008</v>
      </c>
      <c r="AE189" s="5">
        <f t="shared" si="19"/>
        <v>314882.19900000008</v>
      </c>
      <c r="AG189" s="2">
        <f t="shared" si="20"/>
        <v>6</v>
      </c>
      <c r="AH189" s="2">
        <f t="shared" si="21"/>
        <v>2024</v>
      </c>
      <c r="AJ189" s="5">
        <f t="shared" si="22"/>
        <v>17591.046999999999</v>
      </c>
      <c r="AK189" s="2">
        <f t="shared" si="23"/>
        <v>15</v>
      </c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</row>
    <row r="190" spans="1:51" ht="15.75" x14ac:dyDescent="0.25">
      <c r="A190" s="18">
        <v>45473</v>
      </c>
      <c r="B190" s="19">
        <v>10814.401</v>
      </c>
      <c r="C190" s="19">
        <v>10878.411</v>
      </c>
      <c r="D190" s="19">
        <v>10776.425999999999</v>
      </c>
      <c r="E190" s="19">
        <v>10747.243</v>
      </c>
      <c r="F190" s="19">
        <v>10591.817999999999</v>
      </c>
      <c r="G190" s="19">
        <v>10383.114</v>
      </c>
      <c r="H190" s="19">
        <v>10599.688</v>
      </c>
      <c r="I190" s="19">
        <v>11786.557000000001</v>
      </c>
      <c r="J190" s="19">
        <v>13985.796</v>
      </c>
      <c r="K190" s="19">
        <v>14401.574000000001</v>
      </c>
      <c r="L190" s="19">
        <v>16063.313</v>
      </c>
      <c r="M190" s="19">
        <v>17794.934000000001</v>
      </c>
      <c r="N190" s="19">
        <v>18230.541000000001</v>
      </c>
      <c r="O190" s="19">
        <v>18632.632000000001</v>
      </c>
      <c r="P190" s="19">
        <v>19786.492999999999</v>
      </c>
      <c r="Q190" s="19">
        <v>19551.061000000002</v>
      </c>
      <c r="R190" s="19">
        <v>19221.582999999999</v>
      </c>
      <c r="S190" s="19">
        <v>17913.712</v>
      </c>
      <c r="T190" s="19">
        <v>16778.396000000001</v>
      </c>
      <c r="U190" s="19">
        <v>14929.503000000001</v>
      </c>
      <c r="V190" s="19">
        <v>14700.707</v>
      </c>
      <c r="W190" s="19">
        <v>14436.422</v>
      </c>
      <c r="X190" s="19">
        <v>13084.793</v>
      </c>
      <c r="Y190" s="19">
        <v>12438.582</v>
      </c>
      <c r="AA190" s="2">
        <f>IFERROR(INDEX('Holiday Schedule'!$D$3:$D$24,MATCH(A190,'Holiday Schedule'!$C$3:$C$24,0)),0)</f>
        <v>0</v>
      </c>
      <c r="AB190" s="2">
        <f t="shared" si="16"/>
        <v>1</v>
      </c>
      <c r="AC190" s="2">
        <f t="shared" si="17"/>
        <v>0</v>
      </c>
      <c r="AD190" s="5">
        <f t="shared" si="18"/>
        <v>348527.7</v>
      </c>
      <c r="AE190" s="5">
        <f t="shared" si="19"/>
        <v>348527.7</v>
      </c>
      <c r="AG190" s="2">
        <f t="shared" si="20"/>
        <v>6</v>
      </c>
      <c r="AH190" s="2">
        <f t="shared" si="21"/>
        <v>2024</v>
      </c>
      <c r="AJ190" s="5">
        <f t="shared" si="22"/>
        <v>19786.492999999999</v>
      </c>
      <c r="AK190" s="2">
        <f t="shared" si="23"/>
        <v>15</v>
      </c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</row>
    <row r="191" spans="1:51" ht="15.75" x14ac:dyDescent="0.25">
      <c r="A191" s="18">
        <v>45474</v>
      </c>
      <c r="B191" s="19">
        <v>12002.37</v>
      </c>
      <c r="C191" s="19">
        <v>12040.768</v>
      </c>
      <c r="D191" s="19">
        <v>11848.162</v>
      </c>
      <c r="E191" s="19">
        <v>11771.499</v>
      </c>
      <c r="F191" s="19">
        <v>11666.757</v>
      </c>
      <c r="G191" s="19">
        <v>11772.487999999999</v>
      </c>
      <c r="H191" s="19">
        <v>12114.120999999999</v>
      </c>
      <c r="I191" s="19">
        <v>13707.933000000001</v>
      </c>
      <c r="J191" s="19">
        <v>17090.149000000001</v>
      </c>
      <c r="K191" s="19">
        <v>16402.546999999999</v>
      </c>
      <c r="L191" s="19">
        <v>17626.018</v>
      </c>
      <c r="M191" s="19">
        <v>18245.817999999999</v>
      </c>
      <c r="N191" s="19">
        <v>18756.562999999998</v>
      </c>
      <c r="O191" s="19">
        <v>20190.692999999999</v>
      </c>
      <c r="P191" s="19">
        <v>21104.852999999999</v>
      </c>
      <c r="Q191" s="19">
        <v>21190.967000000001</v>
      </c>
      <c r="R191" s="19">
        <v>19338.226999999999</v>
      </c>
      <c r="S191" s="19">
        <v>18021.905999999999</v>
      </c>
      <c r="T191" s="19">
        <v>17849.467000000001</v>
      </c>
      <c r="U191" s="19">
        <v>16627.187000000002</v>
      </c>
      <c r="V191" s="19">
        <v>15438.769</v>
      </c>
      <c r="W191" s="19">
        <v>14621.968999999999</v>
      </c>
      <c r="X191" s="19">
        <v>13440.334000000001</v>
      </c>
      <c r="Y191" s="19">
        <v>12484.27</v>
      </c>
      <c r="AA191" s="2">
        <f>IFERROR(INDEX('Holiday Schedule'!$D$3:$D$24,MATCH(A191,'Holiday Schedule'!$C$3:$C$24,0)),0)</f>
        <v>0</v>
      </c>
      <c r="AB191" s="2">
        <f t="shared" si="16"/>
        <v>2</v>
      </c>
      <c r="AC191" s="2">
        <f t="shared" si="17"/>
        <v>279653.39999999997</v>
      </c>
      <c r="AD191" s="5">
        <f t="shared" si="18"/>
        <v>95700.434999999998</v>
      </c>
      <c r="AE191" s="5">
        <f t="shared" si="19"/>
        <v>375353.83499999996</v>
      </c>
      <c r="AG191" s="2">
        <f t="shared" si="20"/>
        <v>7</v>
      </c>
      <c r="AH191" s="2">
        <f t="shared" si="21"/>
        <v>2024</v>
      </c>
      <c r="AJ191" s="5">
        <f t="shared" si="22"/>
        <v>21190.967000000001</v>
      </c>
      <c r="AK191" s="2">
        <f t="shared" si="23"/>
        <v>16</v>
      </c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</row>
    <row r="192" spans="1:51" ht="15.75" x14ac:dyDescent="0.25">
      <c r="A192" s="18">
        <v>45475</v>
      </c>
      <c r="B192" s="19">
        <v>11727.094999999999</v>
      </c>
      <c r="C192" s="19">
        <v>11568.74</v>
      </c>
      <c r="D192" s="19">
        <v>11676.388999999999</v>
      </c>
      <c r="E192" s="19">
        <v>11360.169</v>
      </c>
      <c r="F192" s="19">
        <v>11266.781000000001</v>
      </c>
      <c r="G192" s="19">
        <v>11493.953</v>
      </c>
      <c r="H192" s="19">
        <v>11748.835999999999</v>
      </c>
      <c r="I192" s="19">
        <v>13467.569</v>
      </c>
      <c r="J192" s="19">
        <v>16356.2</v>
      </c>
      <c r="K192" s="19">
        <v>15722.878000000001</v>
      </c>
      <c r="L192" s="19">
        <v>17368.962</v>
      </c>
      <c r="M192" s="19">
        <v>18061.116999999998</v>
      </c>
      <c r="N192" s="19">
        <v>19180.105</v>
      </c>
      <c r="O192" s="19">
        <v>20546.091</v>
      </c>
      <c r="P192" s="19">
        <v>21813.327000000001</v>
      </c>
      <c r="Q192" s="19">
        <v>21936.260999999999</v>
      </c>
      <c r="R192" s="19">
        <v>21248.9</v>
      </c>
      <c r="S192" s="19">
        <v>19146.789000000001</v>
      </c>
      <c r="T192" s="19">
        <v>19039.949000000001</v>
      </c>
      <c r="U192" s="19">
        <v>17769.324000000001</v>
      </c>
      <c r="V192" s="19">
        <v>16514.123</v>
      </c>
      <c r="W192" s="19">
        <v>15560.576999999999</v>
      </c>
      <c r="X192" s="19">
        <v>14401.198</v>
      </c>
      <c r="Y192" s="19">
        <v>13403.675999999999</v>
      </c>
      <c r="AA192" s="2">
        <f>IFERROR(INDEX('Holiday Schedule'!$D$3:$D$24,MATCH(A192,'Holiday Schedule'!$C$3:$C$24,0)),0)</f>
        <v>0</v>
      </c>
      <c r="AB192" s="2">
        <f t="shared" si="16"/>
        <v>3</v>
      </c>
      <c r="AC192" s="2">
        <f t="shared" si="17"/>
        <v>288133.36999999994</v>
      </c>
      <c r="AD192" s="5">
        <f t="shared" si="18"/>
        <v>94245.639000000083</v>
      </c>
      <c r="AE192" s="5">
        <f t="shared" si="19"/>
        <v>382379.00900000002</v>
      </c>
      <c r="AG192" s="2">
        <f t="shared" si="20"/>
        <v>7</v>
      </c>
      <c r="AH192" s="2">
        <f t="shared" si="21"/>
        <v>2024</v>
      </c>
      <c r="AJ192" s="5">
        <f t="shared" si="22"/>
        <v>21936.260999999999</v>
      </c>
      <c r="AK192" s="2">
        <f t="shared" si="23"/>
        <v>16</v>
      </c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</row>
    <row r="193" spans="1:51" ht="15.75" x14ac:dyDescent="0.25">
      <c r="A193" s="18">
        <v>45476</v>
      </c>
      <c r="B193" s="19">
        <v>12419.455</v>
      </c>
      <c r="C193" s="19">
        <v>12253.834999999999</v>
      </c>
      <c r="D193" s="19">
        <v>12188.378000000001</v>
      </c>
      <c r="E193" s="19">
        <v>12044.49</v>
      </c>
      <c r="F193" s="19">
        <v>11648.673000000001</v>
      </c>
      <c r="G193" s="19">
        <v>11807.347</v>
      </c>
      <c r="H193" s="19">
        <v>12135.813</v>
      </c>
      <c r="I193" s="19">
        <v>14180.227000000001</v>
      </c>
      <c r="J193" s="19">
        <v>17350.595000000001</v>
      </c>
      <c r="K193" s="19">
        <v>17033.201000000001</v>
      </c>
      <c r="L193" s="19">
        <v>18944.983</v>
      </c>
      <c r="M193" s="19">
        <v>19636.488000000001</v>
      </c>
      <c r="N193" s="19">
        <v>20925.804</v>
      </c>
      <c r="O193" s="19">
        <v>21641.361000000001</v>
      </c>
      <c r="P193" s="19">
        <v>22607.505000000001</v>
      </c>
      <c r="Q193" s="19">
        <v>22497.396000000001</v>
      </c>
      <c r="R193" s="19">
        <v>20919.951000000001</v>
      </c>
      <c r="S193" s="19">
        <v>19209.072</v>
      </c>
      <c r="T193" s="19">
        <v>18745.127</v>
      </c>
      <c r="U193" s="19">
        <v>17146.221000000001</v>
      </c>
      <c r="V193" s="19">
        <v>16119.687</v>
      </c>
      <c r="W193" s="19">
        <v>15193.602999999999</v>
      </c>
      <c r="X193" s="19">
        <v>14349.115</v>
      </c>
      <c r="Y193" s="19">
        <v>13367.018</v>
      </c>
      <c r="AA193" s="2">
        <f>IFERROR(INDEX('Holiday Schedule'!$D$3:$D$24,MATCH(A193,'Holiday Schedule'!$C$3:$C$24,0)),0)</f>
        <v>0</v>
      </c>
      <c r="AB193" s="2">
        <f t="shared" si="16"/>
        <v>4</v>
      </c>
      <c r="AC193" s="2">
        <f t="shared" si="17"/>
        <v>296500.33599999995</v>
      </c>
      <c r="AD193" s="5">
        <f t="shared" si="18"/>
        <v>97865.00900000002</v>
      </c>
      <c r="AE193" s="5">
        <f t="shared" si="19"/>
        <v>394365.34499999997</v>
      </c>
      <c r="AG193" s="2">
        <f t="shared" si="20"/>
        <v>7</v>
      </c>
      <c r="AH193" s="2">
        <f t="shared" si="21"/>
        <v>2024</v>
      </c>
      <c r="AJ193" s="5">
        <f t="shared" si="22"/>
        <v>22607.505000000001</v>
      </c>
      <c r="AK193" s="2">
        <f t="shared" si="23"/>
        <v>15</v>
      </c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</row>
    <row r="194" spans="1:51" ht="15.75" x14ac:dyDescent="0.25">
      <c r="A194" s="18">
        <v>45477</v>
      </c>
      <c r="B194" s="19">
        <v>12388.811</v>
      </c>
      <c r="C194" s="19">
        <v>12242.799000000001</v>
      </c>
      <c r="D194" s="19">
        <v>12223.752</v>
      </c>
      <c r="E194" s="19">
        <v>12027.924999999999</v>
      </c>
      <c r="F194" s="19">
        <v>11830.993</v>
      </c>
      <c r="G194" s="19">
        <v>11573.96</v>
      </c>
      <c r="H194" s="19">
        <v>11233.111999999999</v>
      </c>
      <c r="I194" s="19">
        <v>13252.224</v>
      </c>
      <c r="J194" s="19">
        <v>15954.048000000001</v>
      </c>
      <c r="K194" s="19">
        <v>16174.349</v>
      </c>
      <c r="L194" s="19">
        <v>16726.991999999998</v>
      </c>
      <c r="M194" s="19">
        <v>17354.695</v>
      </c>
      <c r="N194" s="19">
        <v>16956.992999999999</v>
      </c>
      <c r="O194" s="19">
        <v>17576.48</v>
      </c>
      <c r="P194" s="19">
        <v>17486.179</v>
      </c>
      <c r="Q194" s="19">
        <v>17110.862000000001</v>
      </c>
      <c r="R194" s="19">
        <v>16702.925999999999</v>
      </c>
      <c r="S194" s="19">
        <v>16376.076999999999</v>
      </c>
      <c r="T194" s="19">
        <v>15911.623</v>
      </c>
      <c r="U194" s="19">
        <v>14824.795</v>
      </c>
      <c r="V194" s="19">
        <v>13987.385</v>
      </c>
      <c r="W194" s="19">
        <v>13475.805</v>
      </c>
      <c r="X194" s="19">
        <v>13363.088</v>
      </c>
      <c r="Y194" s="19">
        <v>12946.455</v>
      </c>
      <c r="AA194" s="2">
        <f>IFERROR(INDEX('Holiday Schedule'!$D$3:$D$24,MATCH(A194,'Holiday Schedule'!$C$3:$C$24,0)),0)</f>
        <v>1</v>
      </c>
      <c r="AB194" s="2">
        <f t="shared" si="16"/>
        <v>5</v>
      </c>
      <c r="AC194" s="2">
        <f t="shared" si="17"/>
        <v>0</v>
      </c>
      <c r="AD194" s="5">
        <f t="shared" si="18"/>
        <v>349702.32799999998</v>
      </c>
      <c r="AE194" s="5">
        <f t="shared" si="19"/>
        <v>349702.32799999998</v>
      </c>
      <c r="AG194" s="2">
        <f t="shared" si="20"/>
        <v>7</v>
      </c>
      <c r="AH194" s="2">
        <f t="shared" si="21"/>
        <v>2024</v>
      </c>
      <c r="AJ194" s="5">
        <f t="shared" si="22"/>
        <v>17576.48</v>
      </c>
      <c r="AK194" s="2">
        <f t="shared" si="23"/>
        <v>14</v>
      </c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</row>
    <row r="195" spans="1:51" ht="15.75" x14ac:dyDescent="0.25">
      <c r="A195" s="18">
        <v>45478</v>
      </c>
      <c r="B195" s="19">
        <v>12097.177</v>
      </c>
      <c r="C195" s="19">
        <v>11931.808000000001</v>
      </c>
      <c r="D195" s="19">
        <v>11995.695</v>
      </c>
      <c r="E195" s="19">
        <v>11779.171</v>
      </c>
      <c r="F195" s="19">
        <v>11675.022000000001</v>
      </c>
      <c r="G195" s="19">
        <v>11449.013999999999</v>
      </c>
      <c r="H195" s="19">
        <v>11605.072</v>
      </c>
      <c r="I195" s="19">
        <v>13340.567999999999</v>
      </c>
      <c r="J195" s="19">
        <v>16720.276000000002</v>
      </c>
      <c r="K195" s="19">
        <v>16653.491999999998</v>
      </c>
      <c r="L195" s="19">
        <v>18681.486000000001</v>
      </c>
      <c r="M195" s="19">
        <v>19781.312000000002</v>
      </c>
      <c r="N195" s="19">
        <v>20521.36</v>
      </c>
      <c r="O195" s="19">
        <v>21866.620999999999</v>
      </c>
      <c r="P195" s="19">
        <v>22562.538</v>
      </c>
      <c r="Q195" s="19">
        <v>22938.808000000001</v>
      </c>
      <c r="R195" s="19">
        <v>20778.898000000001</v>
      </c>
      <c r="S195" s="19">
        <v>19789.781999999999</v>
      </c>
      <c r="T195" s="19">
        <v>18889.670999999998</v>
      </c>
      <c r="U195" s="19">
        <v>17583.366000000002</v>
      </c>
      <c r="V195" s="19">
        <v>16334.19</v>
      </c>
      <c r="W195" s="19">
        <v>15357.781999999999</v>
      </c>
      <c r="X195" s="19">
        <v>14486.763000000001</v>
      </c>
      <c r="Y195" s="19">
        <v>13819.027</v>
      </c>
      <c r="AA195" s="2">
        <f>IFERROR(INDEX('Holiday Schedule'!$D$3:$D$24,MATCH(A195,'Holiday Schedule'!$C$3:$C$24,0)),0)</f>
        <v>0</v>
      </c>
      <c r="AB195" s="2">
        <f t="shared" si="16"/>
        <v>6</v>
      </c>
      <c r="AC195" s="2">
        <f t="shared" si="17"/>
        <v>296286.913</v>
      </c>
      <c r="AD195" s="5">
        <f t="shared" si="18"/>
        <v>96351.985999999917</v>
      </c>
      <c r="AE195" s="5">
        <f t="shared" si="19"/>
        <v>392638.89899999992</v>
      </c>
      <c r="AG195" s="2">
        <f t="shared" si="20"/>
        <v>7</v>
      </c>
      <c r="AH195" s="2">
        <f t="shared" si="21"/>
        <v>2024</v>
      </c>
      <c r="AJ195" s="5">
        <f t="shared" si="22"/>
        <v>22938.808000000001</v>
      </c>
      <c r="AK195" s="2">
        <f t="shared" si="23"/>
        <v>16</v>
      </c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</row>
    <row r="196" spans="1:51" ht="15.75" x14ac:dyDescent="0.25">
      <c r="A196" s="18">
        <v>45479</v>
      </c>
      <c r="B196" s="19">
        <v>12991.275</v>
      </c>
      <c r="C196" s="19">
        <v>12707.775</v>
      </c>
      <c r="D196" s="19">
        <v>12949.383</v>
      </c>
      <c r="E196" s="19">
        <v>12411.129000000001</v>
      </c>
      <c r="F196" s="19">
        <v>12439.866</v>
      </c>
      <c r="G196" s="19">
        <v>11988.982</v>
      </c>
      <c r="H196" s="19">
        <v>11847.832</v>
      </c>
      <c r="I196" s="19">
        <v>13712.413</v>
      </c>
      <c r="J196" s="19">
        <v>17116.525000000001</v>
      </c>
      <c r="K196" s="19">
        <v>17377.722000000002</v>
      </c>
      <c r="L196" s="19">
        <v>19114.484</v>
      </c>
      <c r="M196" s="19">
        <v>20289.103999999999</v>
      </c>
      <c r="N196" s="19">
        <v>20682.984</v>
      </c>
      <c r="O196" s="19">
        <v>21161.57</v>
      </c>
      <c r="P196" s="19">
        <v>20983.278999999999</v>
      </c>
      <c r="Q196" s="19">
        <v>20868.083999999999</v>
      </c>
      <c r="R196" s="19">
        <v>19555.550999999999</v>
      </c>
      <c r="S196" s="19">
        <v>18674.182000000001</v>
      </c>
      <c r="T196" s="19">
        <v>18206.985000000001</v>
      </c>
      <c r="U196" s="19">
        <v>16433.535</v>
      </c>
      <c r="V196" s="19">
        <v>15673.834999999999</v>
      </c>
      <c r="W196" s="19">
        <v>15030.612999999999</v>
      </c>
      <c r="X196" s="19">
        <v>14112.521000000001</v>
      </c>
      <c r="Y196" s="19">
        <v>13568.753000000001</v>
      </c>
      <c r="AA196" s="2">
        <f>IFERROR(INDEX('Holiday Schedule'!$D$3:$D$24,MATCH(A196,'Holiday Schedule'!$C$3:$C$24,0)),0)</f>
        <v>0</v>
      </c>
      <c r="AB196" s="2">
        <f t="shared" si="16"/>
        <v>7</v>
      </c>
      <c r="AC196" s="2">
        <f t="shared" si="17"/>
        <v>0</v>
      </c>
      <c r="AD196" s="5">
        <f t="shared" si="18"/>
        <v>389898.38200000004</v>
      </c>
      <c r="AE196" s="5">
        <f t="shared" si="19"/>
        <v>389898.38200000004</v>
      </c>
      <c r="AG196" s="2">
        <f t="shared" si="20"/>
        <v>7</v>
      </c>
      <c r="AH196" s="2">
        <f t="shared" si="21"/>
        <v>2024</v>
      </c>
      <c r="AJ196" s="5">
        <f t="shared" si="22"/>
        <v>21161.57</v>
      </c>
      <c r="AK196" s="2">
        <f t="shared" si="23"/>
        <v>14</v>
      </c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</row>
    <row r="197" spans="1:51" ht="15.75" x14ac:dyDescent="0.25">
      <c r="A197" s="18">
        <v>45480</v>
      </c>
      <c r="B197" s="19">
        <v>12877.557000000001</v>
      </c>
      <c r="C197" s="19">
        <v>12844.075000000001</v>
      </c>
      <c r="D197" s="19">
        <v>12884.727999999999</v>
      </c>
      <c r="E197" s="19">
        <v>12486.201999999999</v>
      </c>
      <c r="F197" s="19">
        <v>12504.634</v>
      </c>
      <c r="G197" s="19">
        <v>11790.781999999999</v>
      </c>
      <c r="H197" s="19">
        <v>11711.406000000001</v>
      </c>
      <c r="I197" s="19">
        <v>13437.257</v>
      </c>
      <c r="J197" s="19">
        <v>16880.523000000001</v>
      </c>
      <c r="K197" s="19">
        <v>17062.647000000001</v>
      </c>
      <c r="L197" s="19">
        <v>19186.108</v>
      </c>
      <c r="M197" s="19">
        <v>20448.362000000001</v>
      </c>
      <c r="N197" s="19">
        <v>21250.141</v>
      </c>
      <c r="O197" s="19">
        <v>22441.585999999999</v>
      </c>
      <c r="P197" s="19">
        <v>23089.062999999998</v>
      </c>
      <c r="Q197" s="19">
        <v>23392.55</v>
      </c>
      <c r="R197" s="19">
        <v>22393.170999999998</v>
      </c>
      <c r="S197" s="19">
        <v>21122.342000000001</v>
      </c>
      <c r="T197" s="19">
        <v>20673.721000000001</v>
      </c>
      <c r="U197" s="19">
        <v>18849.055</v>
      </c>
      <c r="V197" s="19">
        <v>17825.327000000001</v>
      </c>
      <c r="W197" s="19">
        <v>16968.749</v>
      </c>
      <c r="X197" s="19">
        <v>15879.052</v>
      </c>
      <c r="Y197" s="19">
        <v>14617.723</v>
      </c>
      <c r="AA197" s="2">
        <f>IFERROR(INDEX('Holiday Schedule'!$D$3:$D$24,MATCH(A197,'Holiday Schedule'!$C$3:$C$24,0)),0)</f>
        <v>0</v>
      </c>
      <c r="AB197" s="2">
        <f t="shared" si="16"/>
        <v>1</v>
      </c>
      <c r="AC197" s="2">
        <f t="shared" si="17"/>
        <v>0</v>
      </c>
      <c r="AD197" s="5">
        <f t="shared" si="18"/>
        <v>412616.76100000006</v>
      </c>
      <c r="AE197" s="5">
        <f t="shared" si="19"/>
        <v>412616.76100000006</v>
      </c>
      <c r="AG197" s="2">
        <f t="shared" si="20"/>
        <v>7</v>
      </c>
      <c r="AH197" s="2">
        <f t="shared" si="21"/>
        <v>2024</v>
      </c>
      <c r="AJ197" s="5">
        <f t="shared" si="22"/>
        <v>23392.55</v>
      </c>
      <c r="AK197" s="2">
        <f t="shared" si="23"/>
        <v>16</v>
      </c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</row>
    <row r="198" spans="1:51" ht="15.75" x14ac:dyDescent="0.25">
      <c r="A198" s="18">
        <v>45481</v>
      </c>
      <c r="B198" s="19">
        <v>13609.040999999999</v>
      </c>
      <c r="C198" s="19">
        <v>13495.157999999999</v>
      </c>
      <c r="D198" s="19">
        <v>13545.282999999999</v>
      </c>
      <c r="E198" s="19">
        <v>13278.643</v>
      </c>
      <c r="F198" s="19">
        <v>12938.081</v>
      </c>
      <c r="G198" s="19">
        <v>13190.888999999999</v>
      </c>
      <c r="H198" s="19">
        <v>13481.025</v>
      </c>
      <c r="I198" s="19">
        <v>15710.197</v>
      </c>
      <c r="J198" s="19">
        <v>19374.576000000001</v>
      </c>
      <c r="K198" s="19">
        <v>19374.866000000002</v>
      </c>
      <c r="L198" s="19">
        <v>21807.475999999999</v>
      </c>
      <c r="M198" s="19">
        <v>22991.951000000001</v>
      </c>
      <c r="N198" s="19">
        <v>24028.422999999999</v>
      </c>
      <c r="O198" s="19">
        <v>25723.616999999998</v>
      </c>
      <c r="P198" s="19">
        <v>26449.100999999999</v>
      </c>
      <c r="Q198" s="19">
        <v>25785.057000000001</v>
      </c>
      <c r="R198" s="19">
        <v>24437.165000000001</v>
      </c>
      <c r="S198" s="19">
        <v>22615.914000000001</v>
      </c>
      <c r="T198" s="19">
        <v>21983.438999999998</v>
      </c>
      <c r="U198" s="19">
        <v>18409.569</v>
      </c>
      <c r="V198" s="19">
        <v>17816.240000000002</v>
      </c>
      <c r="W198" s="19">
        <v>17652.548999999999</v>
      </c>
      <c r="X198" s="19">
        <v>16322.182000000001</v>
      </c>
      <c r="Y198" s="19">
        <v>15042.125</v>
      </c>
      <c r="AA198" s="2">
        <f>IFERROR(INDEX('Holiday Schedule'!$D$3:$D$24,MATCH(A198,'Holiday Schedule'!$C$3:$C$24,0)),0)</f>
        <v>0</v>
      </c>
      <c r="AB198" s="2">
        <f t="shared" si="16"/>
        <v>2</v>
      </c>
      <c r="AC198" s="2">
        <f t="shared" si="17"/>
        <v>340482.32200000004</v>
      </c>
      <c r="AD198" s="5">
        <f t="shared" si="18"/>
        <v>108580.24499999988</v>
      </c>
      <c r="AE198" s="5">
        <f t="shared" si="19"/>
        <v>449062.56699999992</v>
      </c>
      <c r="AG198" s="2">
        <f t="shared" si="20"/>
        <v>7</v>
      </c>
      <c r="AH198" s="2">
        <f t="shared" si="21"/>
        <v>2024</v>
      </c>
      <c r="AJ198" s="5">
        <f t="shared" si="22"/>
        <v>26449.100999999999</v>
      </c>
      <c r="AK198" s="2">
        <f t="shared" si="23"/>
        <v>15</v>
      </c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</row>
    <row r="199" spans="1:51" ht="15.75" x14ac:dyDescent="0.25">
      <c r="A199" s="18">
        <v>45482</v>
      </c>
      <c r="B199" s="19">
        <v>14171.982</v>
      </c>
      <c r="C199" s="19">
        <v>13993.165999999999</v>
      </c>
      <c r="D199" s="19">
        <v>14197.064</v>
      </c>
      <c r="E199" s="19">
        <v>13736.508</v>
      </c>
      <c r="F199" s="19">
        <v>13510.37</v>
      </c>
      <c r="G199" s="19">
        <v>13582.289000000001</v>
      </c>
      <c r="H199" s="19">
        <v>13720.791999999999</v>
      </c>
      <c r="I199" s="19">
        <v>15987.356</v>
      </c>
      <c r="J199" s="19">
        <v>19370.075000000001</v>
      </c>
      <c r="K199" s="19">
        <v>19413.289000000001</v>
      </c>
      <c r="L199" s="19">
        <v>21685.794999999998</v>
      </c>
      <c r="M199" s="19">
        <v>23104.760999999999</v>
      </c>
      <c r="N199" s="19">
        <v>24337.082999999999</v>
      </c>
      <c r="O199" s="19">
        <v>26029.741000000002</v>
      </c>
      <c r="P199" s="19">
        <v>27302.833999999999</v>
      </c>
      <c r="Q199" s="19">
        <v>26930.277999999998</v>
      </c>
      <c r="R199" s="19">
        <v>24710.972000000002</v>
      </c>
      <c r="S199" s="19">
        <v>21237.494999999999</v>
      </c>
      <c r="T199" s="19">
        <v>20773.835999999999</v>
      </c>
      <c r="U199" s="19">
        <v>18915.721000000001</v>
      </c>
      <c r="V199" s="19">
        <v>17736.601999999999</v>
      </c>
      <c r="W199" s="19">
        <v>16659.218000000001</v>
      </c>
      <c r="X199" s="19">
        <v>15544.896000000001</v>
      </c>
      <c r="Y199" s="19">
        <v>14585.446</v>
      </c>
      <c r="AA199" s="2">
        <f>IFERROR(INDEX('Holiday Schedule'!$D$3:$D$24,MATCH(A199,'Holiday Schedule'!$C$3:$C$24,0)),0)</f>
        <v>0</v>
      </c>
      <c r="AB199" s="2">
        <f t="shared" si="16"/>
        <v>3</v>
      </c>
      <c r="AC199" s="2">
        <f t="shared" si="17"/>
        <v>339739.95200000005</v>
      </c>
      <c r="AD199" s="5">
        <f t="shared" si="18"/>
        <v>111497.61699999997</v>
      </c>
      <c r="AE199" s="5">
        <f t="shared" si="19"/>
        <v>451237.56900000002</v>
      </c>
      <c r="AG199" s="2">
        <f t="shared" si="20"/>
        <v>7</v>
      </c>
      <c r="AH199" s="2">
        <f t="shared" si="21"/>
        <v>2024</v>
      </c>
      <c r="AJ199" s="5">
        <f t="shared" si="22"/>
        <v>27302.833999999999</v>
      </c>
      <c r="AK199" s="2">
        <f t="shared" si="23"/>
        <v>15</v>
      </c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</row>
    <row r="200" spans="1:51" ht="15.75" x14ac:dyDescent="0.25">
      <c r="A200" s="18">
        <v>45483</v>
      </c>
      <c r="B200" s="19">
        <v>13901.746999999999</v>
      </c>
      <c r="C200" s="19">
        <v>13793.883</v>
      </c>
      <c r="D200" s="19">
        <v>13987.418</v>
      </c>
      <c r="E200" s="19">
        <v>13751.396000000001</v>
      </c>
      <c r="F200" s="19">
        <v>13624.462</v>
      </c>
      <c r="G200" s="19">
        <v>13639.245000000001</v>
      </c>
      <c r="H200" s="19">
        <v>14160.036</v>
      </c>
      <c r="I200" s="19">
        <v>16334.091</v>
      </c>
      <c r="J200" s="19">
        <v>20235.825000000001</v>
      </c>
      <c r="K200" s="19">
        <v>20250.52</v>
      </c>
      <c r="L200" s="19">
        <v>22207.748</v>
      </c>
      <c r="M200" s="19">
        <v>23290.697</v>
      </c>
      <c r="N200" s="19">
        <v>24989.074000000001</v>
      </c>
      <c r="O200" s="19">
        <v>27116.995999999999</v>
      </c>
      <c r="P200" s="19">
        <v>28508.371999999999</v>
      </c>
      <c r="Q200" s="19">
        <v>27224.707999999999</v>
      </c>
      <c r="R200" s="19">
        <v>25921.672999999999</v>
      </c>
      <c r="S200" s="19">
        <v>22843.011999999999</v>
      </c>
      <c r="T200" s="19">
        <v>21649.528999999999</v>
      </c>
      <c r="U200" s="19">
        <v>19937</v>
      </c>
      <c r="V200" s="19">
        <v>18296.699000000001</v>
      </c>
      <c r="W200" s="19">
        <v>17444.973999999998</v>
      </c>
      <c r="X200" s="19">
        <v>15926.187</v>
      </c>
      <c r="Y200" s="19">
        <v>15258.316000000001</v>
      </c>
      <c r="AA200" s="2">
        <f>IFERROR(INDEX('Holiday Schedule'!$D$3:$D$24,MATCH(A200,'Holiday Schedule'!$C$3:$C$24,0)),0)</f>
        <v>0</v>
      </c>
      <c r="AB200" s="2">
        <f t="shared" si="16"/>
        <v>4</v>
      </c>
      <c r="AC200" s="2">
        <f t="shared" si="17"/>
        <v>352177.10499999998</v>
      </c>
      <c r="AD200" s="5">
        <f t="shared" si="18"/>
        <v>112116.50299999991</v>
      </c>
      <c r="AE200" s="5">
        <f t="shared" si="19"/>
        <v>464293.60799999989</v>
      </c>
      <c r="AG200" s="2">
        <f t="shared" si="20"/>
        <v>7</v>
      </c>
      <c r="AH200" s="2">
        <f t="shared" si="21"/>
        <v>2024</v>
      </c>
      <c r="AJ200" s="5">
        <f t="shared" si="22"/>
        <v>28508.371999999999</v>
      </c>
      <c r="AK200" s="2">
        <f t="shared" si="23"/>
        <v>15</v>
      </c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</row>
    <row r="201" spans="1:51" ht="15.75" x14ac:dyDescent="0.25">
      <c r="A201" s="18">
        <v>45484</v>
      </c>
      <c r="B201" s="19">
        <v>14414.466</v>
      </c>
      <c r="C201" s="19">
        <v>14380.637000000001</v>
      </c>
      <c r="D201" s="19">
        <v>14589.68</v>
      </c>
      <c r="E201" s="19">
        <v>14145.213</v>
      </c>
      <c r="F201" s="19">
        <v>14153.537</v>
      </c>
      <c r="G201" s="19">
        <v>14198.368</v>
      </c>
      <c r="H201" s="19">
        <v>14533.82</v>
      </c>
      <c r="I201" s="19">
        <v>16774.106</v>
      </c>
      <c r="J201" s="19">
        <v>21182.187000000002</v>
      </c>
      <c r="K201" s="19">
        <v>20617.035</v>
      </c>
      <c r="L201" s="19">
        <v>22588.94</v>
      </c>
      <c r="M201" s="19">
        <v>22998.151999999998</v>
      </c>
      <c r="N201" s="19">
        <v>23410.418000000001</v>
      </c>
      <c r="O201" s="19">
        <v>24877.056</v>
      </c>
      <c r="P201" s="19">
        <v>24537.498</v>
      </c>
      <c r="Q201" s="19">
        <v>25029.428</v>
      </c>
      <c r="R201" s="19">
        <v>22701.352999999999</v>
      </c>
      <c r="S201" s="19">
        <v>20735.141</v>
      </c>
      <c r="T201" s="19">
        <v>20000.062999999998</v>
      </c>
      <c r="U201" s="19">
        <v>18807.701000000001</v>
      </c>
      <c r="V201" s="19">
        <v>17272.150000000001</v>
      </c>
      <c r="W201" s="19">
        <v>16339.109</v>
      </c>
      <c r="X201" s="19">
        <v>15286.532999999999</v>
      </c>
      <c r="Y201" s="19">
        <v>14636.031000000001</v>
      </c>
      <c r="AA201" s="2">
        <f>IFERROR(INDEX('Holiday Schedule'!$D$3:$D$24,MATCH(A201,'Holiday Schedule'!$C$3:$C$24,0)),0)</f>
        <v>0</v>
      </c>
      <c r="AB201" s="2">
        <f t="shared" si="16"/>
        <v>5</v>
      </c>
      <c r="AC201" s="2">
        <f t="shared" si="17"/>
        <v>333156.87000000005</v>
      </c>
      <c r="AD201" s="5">
        <f t="shared" si="18"/>
        <v>115051.75200000004</v>
      </c>
      <c r="AE201" s="5">
        <f t="shared" si="19"/>
        <v>448208.62200000009</v>
      </c>
      <c r="AG201" s="2">
        <f t="shared" si="20"/>
        <v>7</v>
      </c>
      <c r="AH201" s="2">
        <f t="shared" si="21"/>
        <v>2024</v>
      </c>
      <c r="AJ201" s="5">
        <f t="shared" si="22"/>
        <v>25029.428</v>
      </c>
      <c r="AK201" s="2">
        <f t="shared" si="23"/>
        <v>16</v>
      </c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</row>
    <row r="202" spans="1:51" ht="15.75" x14ac:dyDescent="0.25">
      <c r="A202" s="18">
        <v>45485</v>
      </c>
      <c r="B202" s="19">
        <v>13580.498</v>
      </c>
      <c r="C202" s="19">
        <v>13619.228999999999</v>
      </c>
      <c r="D202" s="19">
        <v>13781.495999999999</v>
      </c>
      <c r="E202" s="19">
        <v>13403.396000000001</v>
      </c>
      <c r="F202" s="19">
        <v>13529.108</v>
      </c>
      <c r="G202" s="19">
        <v>13463.511</v>
      </c>
      <c r="H202" s="19">
        <v>13900.656000000001</v>
      </c>
      <c r="I202" s="19">
        <v>15837.753000000001</v>
      </c>
      <c r="J202" s="19">
        <v>19602.846000000001</v>
      </c>
      <c r="K202" s="19">
        <v>19066.203000000001</v>
      </c>
      <c r="L202" s="19">
        <v>20823.142</v>
      </c>
      <c r="M202" s="19">
        <v>21728.12</v>
      </c>
      <c r="N202" s="19">
        <v>23350.944</v>
      </c>
      <c r="O202" s="19">
        <v>24281.07</v>
      </c>
      <c r="P202" s="19">
        <v>25818.571</v>
      </c>
      <c r="Q202" s="19">
        <v>25642.397000000001</v>
      </c>
      <c r="R202" s="19">
        <v>23903.053</v>
      </c>
      <c r="S202" s="19">
        <v>21508.056</v>
      </c>
      <c r="T202" s="19">
        <v>21000.45</v>
      </c>
      <c r="U202" s="19">
        <v>19766.266</v>
      </c>
      <c r="V202" s="19">
        <v>18163.781999999999</v>
      </c>
      <c r="W202" s="19">
        <v>17358.402999999998</v>
      </c>
      <c r="X202" s="19">
        <v>16192.566000000001</v>
      </c>
      <c r="Y202" s="19">
        <v>15532.05</v>
      </c>
      <c r="AA202" s="2">
        <f>IFERROR(INDEX('Holiday Schedule'!$D$3:$D$24,MATCH(A202,'Holiday Schedule'!$C$3:$C$24,0)),0)</f>
        <v>0</v>
      </c>
      <c r="AB202" s="2">
        <f t="shared" ref="AB202:AB265" si="24">WEEKDAY(A202)</f>
        <v>6</v>
      </c>
      <c r="AC202" s="2">
        <f t="shared" ref="AC202:AC265" si="25">IF(AND(AB202&gt;1,AB202&lt;7,AA202&lt;1),SUM(I202:X202),0)</f>
        <v>334043.62199999997</v>
      </c>
      <c r="AD202" s="5">
        <f t="shared" ref="AD202:AD265" si="26">AE202-AC202</f>
        <v>110809.94400000002</v>
      </c>
      <c r="AE202" s="5">
        <f t="shared" ref="AE202:AE265" si="27">SUM(B202:Y202)</f>
        <v>444853.56599999999</v>
      </c>
      <c r="AG202" s="2">
        <f t="shared" ref="AG202:AG265" si="28">MONTH(A202)</f>
        <v>7</v>
      </c>
      <c r="AH202" s="2">
        <f t="shared" ref="AH202:AH265" si="29">YEAR(A202)</f>
        <v>2024</v>
      </c>
      <c r="AJ202" s="5">
        <f t="shared" ref="AJ202:AJ265" si="30">MAX(B202:Y202)</f>
        <v>25818.571</v>
      </c>
      <c r="AK202" s="2">
        <f t="shared" ref="AK202:AK265" si="31">IF(AE202&gt;0,INDEX(B$8:Y$8,MATCH(AJ202,B202:Y202,0)),"")</f>
        <v>15</v>
      </c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</row>
    <row r="203" spans="1:51" ht="15.75" x14ac:dyDescent="0.25">
      <c r="A203" s="18">
        <v>45486</v>
      </c>
      <c r="B203" s="19">
        <v>14518.406000000001</v>
      </c>
      <c r="C203" s="19">
        <v>14424.545</v>
      </c>
      <c r="D203" s="19">
        <v>14254.017</v>
      </c>
      <c r="E203" s="19">
        <v>13897.733</v>
      </c>
      <c r="F203" s="19">
        <v>13531.708000000001</v>
      </c>
      <c r="G203" s="19">
        <v>13180.88</v>
      </c>
      <c r="H203" s="19">
        <v>12916.009</v>
      </c>
      <c r="I203" s="19">
        <v>14838.641</v>
      </c>
      <c r="J203" s="19">
        <v>18021.447</v>
      </c>
      <c r="K203" s="19">
        <v>17910.991000000002</v>
      </c>
      <c r="L203" s="19">
        <v>18893.974999999999</v>
      </c>
      <c r="M203" s="19">
        <v>20330.517</v>
      </c>
      <c r="N203" s="19">
        <v>22271.771000000001</v>
      </c>
      <c r="O203" s="19">
        <v>23047.019</v>
      </c>
      <c r="P203" s="19">
        <v>24036.414000000001</v>
      </c>
      <c r="Q203" s="19">
        <v>24231.348000000002</v>
      </c>
      <c r="R203" s="19">
        <v>22645.985000000001</v>
      </c>
      <c r="S203" s="19">
        <v>20758.347000000002</v>
      </c>
      <c r="T203" s="19">
        <v>19727.966</v>
      </c>
      <c r="U203" s="19">
        <v>17386.949000000001</v>
      </c>
      <c r="V203" s="19">
        <v>16735.125</v>
      </c>
      <c r="W203" s="19">
        <v>15911.008</v>
      </c>
      <c r="X203" s="19">
        <v>14717.766</v>
      </c>
      <c r="Y203" s="19">
        <v>14102.298000000001</v>
      </c>
      <c r="AA203" s="2">
        <f>IFERROR(INDEX('Holiday Schedule'!$D$3:$D$24,MATCH(A203,'Holiday Schedule'!$C$3:$C$24,0)),0)</f>
        <v>0</v>
      </c>
      <c r="AB203" s="2">
        <f t="shared" si="24"/>
        <v>7</v>
      </c>
      <c r="AC203" s="2">
        <f t="shared" si="25"/>
        <v>0</v>
      </c>
      <c r="AD203" s="5">
        <f t="shared" si="26"/>
        <v>422290.86500000005</v>
      </c>
      <c r="AE203" s="5">
        <f t="shared" si="27"/>
        <v>422290.86500000005</v>
      </c>
      <c r="AG203" s="2">
        <f t="shared" si="28"/>
        <v>7</v>
      </c>
      <c r="AH203" s="2">
        <f t="shared" si="29"/>
        <v>2024</v>
      </c>
      <c r="AJ203" s="5">
        <f t="shared" si="30"/>
        <v>24231.348000000002</v>
      </c>
      <c r="AK203" s="2">
        <f t="shared" si="31"/>
        <v>16</v>
      </c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</row>
    <row r="204" spans="1:51" ht="15.75" x14ac:dyDescent="0.25">
      <c r="A204" s="18">
        <v>45487</v>
      </c>
      <c r="B204" s="19">
        <v>13512.955</v>
      </c>
      <c r="C204" s="19">
        <v>13366.763999999999</v>
      </c>
      <c r="D204" s="19">
        <v>13159.556</v>
      </c>
      <c r="E204" s="19">
        <v>12930.403</v>
      </c>
      <c r="F204" s="19">
        <v>12569.825999999999</v>
      </c>
      <c r="G204" s="19">
        <v>12126.349</v>
      </c>
      <c r="H204" s="19">
        <v>11884.958000000001</v>
      </c>
      <c r="I204" s="19">
        <v>13543.987999999999</v>
      </c>
      <c r="J204" s="19">
        <v>16622.343000000001</v>
      </c>
      <c r="K204" s="19">
        <v>16713.156999999999</v>
      </c>
      <c r="L204" s="19">
        <v>18532.649000000001</v>
      </c>
      <c r="M204" s="19">
        <v>19832.992999999999</v>
      </c>
      <c r="N204" s="19">
        <v>21245.955000000002</v>
      </c>
      <c r="O204" s="19">
        <v>23011.91</v>
      </c>
      <c r="P204" s="19">
        <v>23934.02</v>
      </c>
      <c r="Q204" s="19">
        <v>24540.433000000001</v>
      </c>
      <c r="R204" s="19">
        <v>23278.278999999999</v>
      </c>
      <c r="S204" s="19">
        <v>22180.906999999999</v>
      </c>
      <c r="T204" s="19">
        <v>21675.967000000001</v>
      </c>
      <c r="U204" s="19">
        <v>20238.614000000001</v>
      </c>
      <c r="V204" s="19">
        <v>18920.412</v>
      </c>
      <c r="W204" s="19">
        <v>17910.206999999999</v>
      </c>
      <c r="X204" s="19">
        <v>16530.186000000002</v>
      </c>
      <c r="Y204" s="19">
        <v>15601.116</v>
      </c>
      <c r="AA204" s="2">
        <f>IFERROR(INDEX('Holiday Schedule'!$D$3:$D$24,MATCH(A204,'Holiday Schedule'!$C$3:$C$24,0)),0)</f>
        <v>0</v>
      </c>
      <c r="AB204" s="2">
        <f t="shared" si="24"/>
        <v>1</v>
      </c>
      <c r="AC204" s="2">
        <f t="shared" si="25"/>
        <v>0</v>
      </c>
      <c r="AD204" s="5">
        <f t="shared" si="26"/>
        <v>423863.94699999999</v>
      </c>
      <c r="AE204" s="5">
        <f t="shared" si="27"/>
        <v>423863.94699999999</v>
      </c>
      <c r="AG204" s="2">
        <f t="shared" si="28"/>
        <v>7</v>
      </c>
      <c r="AH204" s="2">
        <f t="shared" si="29"/>
        <v>2024</v>
      </c>
      <c r="AJ204" s="5">
        <f t="shared" si="30"/>
        <v>24540.433000000001</v>
      </c>
      <c r="AK204" s="2">
        <f t="shared" si="31"/>
        <v>16</v>
      </c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</row>
    <row r="205" spans="1:51" ht="15.75" x14ac:dyDescent="0.25">
      <c r="A205" s="18">
        <v>45488</v>
      </c>
      <c r="B205" s="19">
        <v>14636.321</v>
      </c>
      <c r="C205" s="19">
        <v>14434.316000000001</v>
      </c>
      <c r="D205" s="19">
        <v>14421.843999999999</v>
      </c>
      <c r="E205" s="19">
        <v>14070.004000000001</v>
      </c>
      <c r="F205" s="19">
        <v>13725.094999999999</v>
      </c>
      <c r="G205" s="19">
        <v>13677.574000000001</v>
      </c>
      <c r="H205" s="19">
        <v>13987.023999999999</v>
      </c>
      <c r="I205" s="19">
        <v>16314.762000000001</v>
      </c>
      <c r="J205" s="19">
        <v>20418.455000000002</v>
      </c>
      <c r="K205" s="19">
        <v>20235.189999999999</v>
      </c>
      <c r="L205" s="19">
        <v>22801.696</v>
      </c>
      <c r="M205" s="19">
        <v>23878.251</v>
      </c>
      <c r="N205" s="19">
        <v>25507.089</v>
      </c>
      <c r="O205" s="19">
        <v>26800.100999999999</v>
      </c>
      <c r="P205" s="19">
        <v>27860.609</v>
      </c>
      <c r="Q205" s="19">
        <v>27521.126</v>
      </c>
      <c r="R205" s="19">
        <v>24404.396000000001</v>
      </c>
      <c r="S205" s="19">
        <v>22807.528999999999</v>
      </c>
      <c r="T205" s="19">
        <v>22243.129000000001</v>
      </c>
      <c r="U205" s="19">
        <v>20439.616000000002</v>
      </c>
      <c r="V205" s="19">
        <v>19118.936000000002</v>
      </c>
      <c r="W205" s="19">
        <v>17800.989000000001</v>
      </c>
      <c r="X205" s="19">
        <v>16912.981</v>
      </c>
      <c r="Y205" s="19">
        <v>15662.781000000001</v>
      </c>
      <c r="AA205" s="2">
        <f>IFERROR(INDEX('Holiday Schedule'!$D$3:$D$24,MATCH(A205,'Holiday Schedule'!$C$3:$C$24,0)),0)</f>
        <v>0</v>
      </c>
      <c r="AB205" s="2">
        <f t="shared" si="24"/>
        <v>2</v>
      </c>
      <c r="AC205" s="2">
        <f t="shared" si="25"/>
        <v>355064.85499999998</v>
      </c>
      <c r="AD205" s="5">
        <f t="shared" si="26"/>
        <v>114614.95899999997</v>
      </c>
      <c r="AE205" s="5">
        <f t="shared" si="27"/>
        <v>469679.81399999995</v>
      </c>
      <c r="AG205" s="2">
        <f t="shared" si="28"/>
        <v>7</v>
      </c>
      <c r="AH205" s="2">
        <f t="shared" si="29"/>
        <v>2024</v>
      </c>
      <c r="AJ205" s="5">
        <f t="shared" si="30"/>
        <v>27860.609</v>
      </c>
      <c r="AK205" s="2">
        <f t="shared" si="31"/>
        <v>15</v>
      </c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</row>
    <row r="206" spans="1:51" ht="15.75" x14ac:dyDescent="0.25">
      <c r="A206" s="18">
        <v>45489</v>
      </c>
      <c r="B206" s="19">
        <v>14581.409</v>
      </c>
      <c r="C206" s="19">
        <v>14607.957</v>
      </c>
      <c r="D206" s="19">
        <v>14767.027</v>
      </c>
      <c r="E206" s="19">
        <v>14387.004999999999</v>
      </c>
      <c r="F206" s="19">
        <v>14123.878000000001</v>
      </c>
      <c r="G206" s="19">
        <v>14232.804</v>
      </c>
      <c r="H206" s="19">
        <v>14426.433999999999</v>
      </c>
      <c r="I206" s="19">
        <v>16871.558000000001</v>
      </c>
      <c r="J206" s="19">
        <v>20911.028999999999</v>
      </c>
      <c r="K206" s="19">
        <v>20089.041000000001</v>
      </c>
      <c r="L206" s="19">
        <v>21723.541000000001</v>
      </c>
      <c r="M206" s="19">
        <v>22331.219000000001</v>
      </c>
      <c r="N206" s="19">
        <v>22715.173999999999</v>
      </c>
      <c r="O206" s="19">
        <v>24804.463</v>
      </c>
      <c r="P206" s="19">
        <v>25468.956999999999</v>
      </c>
      <c r="Q206" s="19">
        <v>25908.582999999999</v>
      </c>
      <c r="R206" s="19">
        <v>23469.868999999999</v>
      </c>
      <c r="S206" s="19">
        <v>22247.324000000001</v>
      </c>
      <c r="T206" s="19">
        <v>21789.746999999999</v>
      </c>
      <c r="U206" s="19">
        <v>20354.863000000001</v>
      </c>
      <c r="V206" s="19">
        <v>19116.888999999999</v>
      </c>
      <c r="W206" s="19">
        <v>18250.448</v>
      </c>
      <c r="X206" s="19">
        <v>16688.95</v>
      </c>
      <c r="Y206" s="19">
        <v>15728.555</v>
      </c>
      <c r="AA206" s="2">
        <f>IFERROR(INDEX('Holiday Schedule'!$D$3:$D$24,MATCH(A206,'Holiday Schedule'!$C$3:$C$24,0)),0)</f>
        <v>0</v>
      </c>
      <c r="AB206" s="2">
        <f t="shared" si="24"/>
        <v>3</v>
      </c>
      <c r="AC206" s="2">
        <f t="shared" si="25"/>
        <v>342741.65500000003</v>
      </c>
      <c r="AD206" s="5">
        <f t="shared" si="26"/>
        <v>116855.06899999996</v>
      </c>
      <c r="AE206" s="5">
        <f t="shared" si="27"/>
        <v>459596.72399999999</v>
      </c>
      <c r="AG206" s="2">
        <f t="shared" si="28"/>
        <v>7</v>
      </c>
      <c r="AH206" s="2">
        <f t="shared" si="29"/>
        <v>2024</v>
      </c>
      <c r="AJ206" s="5">
        <f t="shared" si="30"/>
        <v>25908.582999999999</v>
      </c>
      <c r="AK206" s="2">
        <f t="shared" si="31"/>
        <v>16</v>
      </c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</row>
    <row r="207" spans="1:51" ht="15.75" x14ac:dyDescent="0.25">
      <c r="A207" s="18">
        <v>45490</v>
      </c>
      <c r="B207" s="19">
        <v>14905.771000000001</v>
      </c>
      <c r="C207" s="19">
        <v>14682.249</v>
      </c>
      <c r="D207" s="19">
        <v>14929.269</v>
      </c>
      <c r="E207" s="19">
        <v>14499.078</v>
      </c>
      <c r="F207" s="19">
        <v>14400.942999999999</v>
      </c>
      <c r="G207" s="19">
        <v>14479.403</v>
      </c>
      <c r="H207" s="19">
        <v>14824.311</v>
      </c>
      <c r="I207" s="19">
        <v>16845.181</v>
      </c>
      <c r="J207" s="19">
        <v>20871.72</v>
      </c>
      <c r="K207" s="19">
        <v>20256.688999999998</v>
      </c>
      <c r="L207" s="19">
        <v>22362.958999999999</v>
      </c>
      <c r="M207" s="19">
        <v>23303.88</v>
      </c>
      <c r="N207" s="19">
        <v>24968.539000000001</v>
      </c>
      <c r="O207" s="19">
        <v>27010.002</v>
      </c>
      <c r="P207" s="19">
        <v>27949.216</v>
      </c>
      <c r="Q207" s="19">
        <v>28288.639999999999</v>
      </c>
      <c r="R207" s="19">
        <v>24789.119999999999</v>
      </c>
      <c r="S207" s="19">
        <v>23143.375</v>
      </c>
      <c r="T207" s="19">
        <v>22022.326000000001</v>
      </c>
      <c r="U207" s="19">
        <v>20376.919000000002</v>
      </c>
      <c r="V207" s="19">
        <v>18578.072</v>
      </c>
      <c r="W207" s="19">
        <v>17465.37</v>
      </c>
      <c r="X207" s="19">
        <v>16303.465</v>
      </c>
      <c r="Y207" s="19">
        <v>15484.066999999999</v>
      </c>
      <c r="AA207" s="2">
        <f>IFERROR(INDEX('Holiday Schedule'!$D$3:$D$24,MATCH(A207,'Holiday Schedule'!$C$3:$C$24,0)),0)</f>
        <v>0</v>
      </c>
      <c r="AB207" s="2">
        <f t="shared" si="24"/>
        <v>4</v>
      </c>
      <c r="AC207" s="2">
        <f t="shared" si="25"/>
        <v>354535.473</v>
      </c>
      <c r="AD207" s="5">
        <f t="shared" si="26"/>
        <v>118205.09100000001</v>
      </c>
      <c r="AE207" s="5">
        <f t="shared" si="27"/>
        <v>472740.56400000001</v>
      </c>
      <c r="AG207" s="2">
        <f t="shared" si="28"/>
        <v>7</v>
      </c>
      <c r="AH207" s="2">
        <f t="shared" si="29"/>
        <v>2024</v>
      </c>
      <c r="AJ207" s="5">
        <f t="shared" si="30"/>
        <v>28288.639999999999</v>
      </c>
      <c r="AK207" s="2">
        <f t="shared" si="31"/>
        <v>16</v>
      </c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</row>
    <row r="208" spans="1:51" ht="15.75" x14ac:dyDescent="0.25">
      <c r="A208" s="18">
        <v>45491</v>
      </c>
      <c r="B208" s="19">
        <v>14568.994000000001</v>
      </c>
      <c r="C208" s="19">
        <v>14429.895</v>
      </c>
      <c r="D208" s="19">
        <v>14729.352999999999</v>
      </c>
      <c r="E208" s="19">
        <v>14342.709000000001</v>
      </c>
      <c r="F208" s="19">
        <v>14269.829</v>
      </c>
      <c r="G208" s="19">
        <v>14389.343000000001</v>
      </c>
      <c r="H208" s="19">
        <v>14572.8</v>
      </c>
      <c r="I208" s="19">
        <v>16767.623</v>
      </c>
      <c r="J208" s="19">
        <v>20493.814999999999</v>
      </c>
      <c r="K208" s="19">
        <v>19421.268</v>
      </c>
      <c r="L208" s="19">
        <v>21553.59</v>
      </c>
      <c r="M208" s="19">
        <v>22232.651000000002</v>
      </c>
      <c r="N208" s="19">
        <v>23211.423999999999</v>
      </c>
      <c r="O208" s="19">
        <v>24809.348000000002</v>
      </c>
      <c r="P208" s="19">
        <v>25893.357</v>
      </c>
      <c r="Q208" s="19">
        <v>25764.026000000002</v>
      </c>
      <c r="R208" s="19">
        <v>23186.564999999999</v>
      </c>
      <c r="S208" s="19">
        <v>21685.437999999998</v>
      </c>
      <c r="T208" s="19">
        <v>20717.348000000002</v>
      </c>
      <c r="U208" s="19">
        <v>19035.8</v>
      </c>
      <c r="V208" s="19">
        <v>17591.171999999999</v>
      </c>
      <c r="W208" s="19">
        <v>16653.897000000001</v>
      </c>
      <c r="X208" s="19">
        <v>15303.751</v>
      </c>
      <c r="Y208" s="19">
        <v>14256.66</v>
      </c>
      <c r="AA208" s="2">
        <f>IFERROR(INDEX('Holiday Schedule'!$D$3:$D$24,MATCH(A208,'Holiday Schedule'!$C$3:$C$24,0)),0)</f>
        <v>0</v>
      </c>
      <c r="AB208" s="2">
        <f t="shared" si="24"/>
        <v>5</v>
      </c>
      <c r="AC208" s="2">
        <f t="shared" si="25"/>
        <v>334321.07299999997</v>
      </c>
      <c r="AD208" s="5">
        <f t="shared" si="26"/>
        <v>115559.58300000004</v>
      </c>
      <c r="AE208" s="5">
        <f t="shared" si="27"/>
        <v>449880.65600000002</v>
      </c>
      <c r="AG208" s="2">
        <f t="shared" si="28"/>
        <v>7</v>
      </c>
      <c r="AH208" s="2">
        <f t="shared" si="29"/>
        <v>2024</v>
      </c>
      <c r="AJ208" s="5">
        <f t="shared" si="30"/>
        <v>25893.357</v>
      </c>
      <c r="AK208" s="2">
        <f t="shared" si="31"/>
        <v>15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</row>
    <row r="209" spans="1:51" ht="15.75" x14ac:dyDescent="0.25">
      <c r="A209" s="18">
        <v>45492</v>
      </c>
      <c r="B209" s="19">
        <v>13316.832</v>
      </c>
      <c r="C209" s="19">
        <v>13119.216</v>
      </c>
      <c r="D209" s="19">
        <v>13147.416999999999</v>
      </c>
      <c r="E209" s="19">
        <v>12690.973</v>
      </c>
      <c r="F209" s="19">
        <v>12515.343000000001</v>
      </c>
      <c r="G209" s="19">
        <v>12291.672</v>
      </c>
      <c r="H209" s="19">
        <v>12457.084000000001</v>
      </c>
      <c r="I209" s="19">
        <v>14247.17</v>
      </c>
      <c r="J209" s="19">
        <v>17219.705999999998</v>
      </c>
      <c r="K209" s="19">
        <v>16660.569</v>
      </c>
      <c r="L209" s="19">
        <v>18036.925999999999</v>
      </c>
      <c r="M209" s="19">
        <v>19020.117999999999</v>
      </c>
      <c r="N209" s="19">
        <v>20181.764999999999</v>
      </c>
      <c r="O209" s="19">
        <v>21608.473999999998</v>
      </c>
      <c r="P209" s="19">
        <v>22281.937999999998</v>
      </c>
      <c r="Q209" s="19">
        <v>22394.585999999999</v>
      </c>
      <c r="R209" s="19">
        <v>20711.234</v>
      </c>
      <c r="S209" s="19">
        <v>19141.113000000001</v>
      </c>
      <c r="T209" s="19">
        <v>18711.330999999998</v>
      </c>
      <c r="U209" s="19">
        <v>17334.355</v>
      </c>
      <c r="V209" s="19">
        <v>16190.02</v>
      </c>
      <c r="W209" s="19">
        <v>15345.626</v>
      </c>
      <c r="X209" s="19">
        <v>14482.415000000001</v>
      </c>
      <c r="Y209" s="19">
        <v>13642.79</v>
      </c>
      <c r="AA209" s="2">
        <f>IFERROR(INDEX('Holiday Schedule'!$D$3:$D$24,MATCH(A209,'Holiday Schedule'!$C$3:$C$24,0)),0)</f>
        <v>0</v>
      </c>
      <c r="AB209" s="2">
        <f t="shared" si="24"/>
        <v>6</v>
      </c>
      <c r="AC209" s="2">
        <f t="shared" si="25"/>
        <v>293567.34600000002</v>
      </c>
      <c r="AD209" s="5">
        <f t="shared" si="26"/>
        <v>103181.32699999993</v>
      </c>
      <c r="AE209" s="5">
        <f t="shared" si="27"/>
        <v>396748.67299999995</v>
      </c>
      <c r="AG209" s="2">
        <f t="shared" si="28"/>
        <v>7</v>
      </c>
      <c r="AH209" s="2">
        <f t="shared" si="29"/>
        <v>2024</v>
      </c>
      <c r="AJ209" s="5">
        <f t="shared" si="30"/>
        <v>22394.585999999999</v>
      </c>
      <c r="AK209" s="2">
        <f t="shared" si="31"/>
        <v>16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</row>
    <row r="210" spans="1:51" ht="15.75" x14ac:dyDescent="0.25">
      <c r="A210" s="18">
        <v>45493</v>
      </c>
      <c r="B210" s="19">
        <v>12914.197</v>
      </c>
      <c r="C210" s="19">
        <v>12580.808999999999</v>
      </c>
      <c r="D210" s="19">
        <v>12660.380999999999</v>
      </c>
      <c r="E210" s="19">
        <v>12227.584999999999</v>
      </c>
      <c r="F210" s="19">
        <v>11970.43</v>
      </c>
      <c r="G210" s="19">
        <v>11598.3</v>
      </c>
      <c r="H210" s="19">
        <v>11314.775</v>
      </c>
      <c r="I210" s="19">
        <v>12741.663</v>
      </c>
      <c r="J210" s="19">
        <v>15161.01</v>
      </c>
      <c r="K210" s="19">
        <v>15026.203</v>
      </c>
      <c r="L210" s="19">
        <v>16461.233</v>
      </c>
      <c r="M210" s="19">
        <v>17583.838</v>
      </c>
      <c r="N210" s="19">
        <v>18541.755000000001</v>
      </c>
      <c r="O210" s="19">
        <v>19524.494999999999</v>
      </c>
      <c r="P210" s="19">
        <v>20160.508000000002</v>
      </c>
      <c r="Q210" s="19">
        <v>20262.237000000001</v>
      </c>
      <c r="R210" s="19">
        <v>19069.034</v>
      </c>
      <c r="S210" s="19">
        <v>18159.768</v>
      </c>
      <c r="T210" s="19">
        <v>18063.939999999999</v>
      </c>
      <c r="U210" s="19">
        <v>16335.996999999999</v>
      </c>
      <c r="V210" s="19">
        <v>15713.550999999999</v>
      </c>
      <c r="W210" s="19">
        <v>15046.306</v>
      </c>
      <c r="X210" s="19">
        <v>14157.378000000001</v>
      </c>
      <c r="Y210" s="19">
        <v>13496.396000000001</v>
      </c>
      <c r="AA210" s="2">
        <f>IFERROR(INDEX('Holiday Schedule'!$D$3:$D$24,MATCH(A210,'Holiday Schedule'!$C$3:$C$24,0)),0)</f>
        <v>0</v>
      </c>
      <c r="AB210" s="2">
        <f t="shared" si="24"/>
        <v>7</v>
      </c>
      <c r="AC210" s="2">
        <f t="shared" si="25"/>
        <v>0</v>
      </c>
      <c r="AD210" s="5">
        <f t="shared" si="26"/>
        <v>370771.78899999993</v>
      </c>
      <c r="AE210" s="5">
        <f t="shared" si="27"/>
        <v>370771.78899999993</v>
      </c>
      <c r="AG210" s="2">
        <f t="shared" si="28"/>
        <v>7</v>
      </c>
      <c r="AH210" s="2">
        <f t="shared" si="29"/>
        <v>2024</v>
      </c>
      <c r="AJ210" s="5">
        <f t="shared" si="30"/>
        <v>20262.237000000001</v>
      </c>
      <c r="AK210" s="2">
        <f t="shared" si="31"/>
        <v>16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</row>
    <row r="211" spans="1:51" ht="15.75" x14ac:dyDescent="0.25">
      <c r="A211" s="18">
        <v>45494</v>
      </c>
      <c r="B211" s="19">
        <v>12792.308999999999</v>
      </c>
      <c r="C211" s="19">
        <v>12624.671</v>
      </c>
      <c r="D211" s="19">
        <v>12748.816999999999</v>
      </c>
      <c r="E211" s="19">
        <v>12262.978999999999</v>
      </c>
      <c r="F211" s="19">
        <v>12159.512000000001</v>
      </c>
      <c r="G211" s="19">
        <v>11613.522000000001</v>
      </c>
      <c r="H211" s="19">
        <v>11315.88</v>
      </c>
      <c r="I211" s="19">
        <v>12608.924999999999</v>
      </c>
      <c r="J211" s="19">
        <v>15144.102000000001</v>
      </c>
      <c r="K211" s="19">
        <v>14862.361999999999</v>
      </c>
      <c r="L211" s="19">
        <v>15663.575000000001</v>
      </c>
      <c r="M211" s="19">
        <v>16729.504000000001</v>
      </c>
      <c r="N211" s="19">
        <v>16386.928</v>
      </c>
      <c r="O211" s="19">
        <v>16908.373</v>
      </c>
      <c r="P211" s="19">
        <v>17235.963</v>
      </c>
      <c r="Q211" s="19">
        <v>17594.199000000001</v>
      </c>
      <c r="R211" s="19">
        <v>17214.366999999998</v>
      </c>
      <c r="S211" s="19">
        <v>17009.323</v>
      </c>
      <c r="T211" s="19">
        <v>17015.923999999999</v>
      </c>
      <c r="U211" s="19">
        <v>15189.995999999999</v>
      </c>
      <c r="V211" s="19">
        <v>15057.314</v>
      </c>
      <c r="W211" s="19">
        <v>13754.684999999999</v>
      </c>
      <c r="X211" s="19">
        <v>12822.394</v>
      </c>
      <c r="Y211" s="19">
        <v>11983.296</v>
      </c>
      <c r="AA211" s="2">
        <f>IFERROR(INDEX('Holiday Schedule'!$D$3:$D$24,MATCH(A211,'Holiday Schedule'!$C$3:$C$24,0)),0)</f>
        <v>0</v>
      </c>
      <c r="AB211" s="2">
        <f t="shared" si="24"/>
        <v>1</v>
      </c>
      <c r="AC211" s="2">
        <f t="shared" si="25"/>
        <v>0</v>
      </c>
      <c r="AD211" s="5">
        <f t="shared" si="26"/>
        <v>348698.91999999993</v>
      </c>
      <c r="AE211" s="5">
        <f t="shared" si="27"/>
        <v>348698.91999999993</v>
      </c>
      <c r="AG211" s="2">
        <f t="shared" si="28"/>
        <v>7</v>
      </c>
      <c r="AH211" s="2">
        <f t="shared" si="29"/>
        <v>2024</v>
      </c>
      <c r="AJ211" s="5">
        <f t="shared" si="30"/>
        <v>17594.199000000001</v>
      </c>
      <c r="AK211" s="2">
        <f t="shared" si="31"/>
        <v>16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</row>
    <row r="212" spans="1:51" ht="15.75" x14ac:dyDescent="0.25">
      <c r="A212" s="18">
        <v>45495</v>
      </c>
      <c r="B212" s="19">
        <v>11486.519</v>
      </c>
      <c r="C212" s="19">
        <v>11152.94</v>
      </c>
      <c r="D212" s="19">
        <v>11407.017</v>
      </c>
      <c r="E212" s="19">
        <v>11107.304</v>
      </c>
      <c r="F212" s="19">
        <v>11272.751</v>
      </c>
      <c r="G212" s="19">
        <v>11256.833000000001</v>
      </c>
      <c r="H212" s="19">
        <v>11501.434999999999</v>
      </c>
      <c r="I212" s="19">
        <v>12876.897999999999</v>
      </c>
      <c r="J212" s="19">
        <v>15816.101000000001</v>
      </c>
      <c r="K212" s="19">
        <v>14836.76</v>
      </c>
      <c r="L212" s="19">
        <v>16263.779</v>
      </c>
      <c r="M212" s="19">
        <v>16842.457999999999</v>
      </c>
      <c r="N212" s="19">
        <v>17740.026999999998</v>
      </c>
      <c r="O212" s="19">
        <v>18969.010999999999</v>
      </c>
      <c r="P212" s="19">
        <v>19805.019</v>
      </c>
      <c r="Q212" s="19">
        <v>20179.12</v>
      </c>
      <c r="R212" s="19">
        <v>18971.223000000002</v>
      </c>
      <c r="S212" s="19">
        <v>18057.061000000002</v>
      </c>
      <c r="T212" s="19">
        <v>17341.603999999999</v>
      </c>
      <c r="U212" s="19">
        <v>16349.361999999999</v>
      </c>
      <c r="V212" s="19">
        <v>15593.732</v>
      </c>
      <c r="W212" s="19">
        <v>14859.004000000001</v>
      </c>
      <c r="X212" s="19">
        <v>13408.587</v>
      </c>
      <c r="Y212" s="19">
        <v>12860.582</v>
      </c>
      <c r="AA212" s="2">
        <f>IFERROR(INDEX('Holiday Schedule'!$D$3:$D$24,MATCH(A212,'Holiday Schedule'!$C$3:$C$24,0)),0)</f>
        <v>0</v>
      </c>
      <c r="AB212" s="2">
        <f t="shared" si="24"/>
        <v>2</v>
      </c>
      <c r="AC212" s="2">
        <f t="shared" si="25"/>
        <v>267909.74599999998</v>
      </c>
      <c r="AD212" s="5">
        <f t="shared" si="26"/>
        <v>92045.381000000052</v>
      </c>
      <c r="AE212" s="5">
        <f t="shared" si="27"/>
        <v>359955.12700000004</v>
      </c>
      <c r="AG212" s="2">
        <f t="shared" si="28"/>
        <v>7</v>
      </c>
      <c r="AH212" s="2">
        <f t="shared" si="29"/>
        <v>2024</v>
      </c>
      <c r="AJ212" s="5">
        <f t="shared" si="30"/>
        <v>20179.12</v>
      </c>
      <c r="AK212" s="2">
        <f t="shared" si="31"/>
        <v>16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</row>
    <row r="213" spans="1:51" ht="15.75" x14ac:dyDescent="0.25">
      <c r="A213" s="18">
        <v>45496</v>
      </c>
      <c r="B213" s="19">
        <v>11955.33</v>
      </c>
      <c r="C213" s="19">
        <v>12003.143</v>
      </c>
      <c r="D213" s="19">
        <v>12076.727000000001</v>
      </c>
      <c r="E213" s="19">
        <v>12008.798000000001</v>
      </c>
      <c r="F213" s="19">
        <v>11867.398999999999</v>
      </c>
      <c r="G213" s="19">
        <v>12226.868</v>
      </c>
      <c r="H213" s="19">
        <v>12475.951999999999</v>
      </c>
      <c r="I213" s="19">
        <v>14564.434999999999</v>
      </c>
      <c r="J213" s="19">
        <v>18198.726999999999</v>
      </c>
      <c r="K213" s="19">
        <v>17663.946</v>
      </c>
      <c r="L213" s="19">
        <v>19058.696</v>
      </c>
      <c r="M213" s="19">
        <v>19230.399000000001</v>
      </c>
      <c r="N213" s="19">
        <v>19763.517</v>
      </c>
      <c r="O213" s="19">
        <v>20529.007000000001</v>
      </c>
      <c r="P213" s="19">
        <v>21207.562000000002</v>
      </c>
      <c r="Q213" s="19">
        <v>20504.317999999999</v>
      </c>
      <c r="R213" s="19">
        <v>18705.928</v>
      </c>
      <c r="S213" s="19">
        <v>16836.866999999998</v>
      </c>
      <c r="T213" s="19">
        <v>16427.096000000001</v>
      </c>
      <c r="U213" s="19">
        <v>15210.14</v>
      </c>
      <c r="V213" s="19">
        <v>14466.45</v>
      </c>
      <c r="W213" s="19">
        <v>13540.129000000001</v>
      </c>
      <c r="X213" s="19">
        <v>12649.823</v>
      </c>
      <c r="Y213" s="19">
        <v>11997.9</v>
      </c>
      <c r="AA213" s="2">
        <f>IFERROR(INDEX('Holiday Schedule'!$D$3:$D$24,MATCH(A213,'Holiday Schedule'!$C$3:$C$24,0)),0)</f>
        <v>0</v>
      </c>
      <c r="AB213" s="2">
        <f t="shared" si="24"/>
        <v>3</v>
      </c>
      <c r="AC213" s="2">
        <f t="shared" si="25"/>
        <v>278557.03999999998</v>
      </c>
      <c r="AD213" s="5">
        <f t="shared" si="26"/>
        <v>96612.117000000144</v>
      </c>
      <c r="AE213" s="5">
        <f t="shared" si="27"/>
        <v>375169.15700000012</v>
      </c>
      <c r="AG213" s="2">
        <f t="shared" si="28"/>
        <v>7</v>
      </c>
      <c r="AH213" s="2">
        <f t="shared" si="29"/>
        <v>2024</v>
      </c>
      <c r="AJ213" s="5">
        <f t="shared" si="30"/>
        <v>21207.562000000002</v>
      </c>
      <c r="AK213" s="2">
        <f t="shared" si="31"/>
        <v>15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</row>
    <row r="214" spans="1:51" ht="15.75" x14ac:dyDescent="0.25">
      <c r="A214" s="18">
        <v>45497</v>
      </c>
      <c r="B214" s="19">
        <v>11360.361000000001</v>
      </c>
      <c r="C214" s="19">
        <v>11476.49</v>
      </c>
      <c r="D214" s="19">
        <v>11639.565000000001</v>
      </c>
      <c r="E214" s="19">
        <v>11482.3</v>
      </c>
      <c r="F214" s="19">
        <v>11496.438</v>
      </c>
      <c r="G214" s="19">
        <v>11690.924000000001</v>
      </c>
      <c r="H214" s="19">
        <v>11871.183999999999</v>
      </c>
      <c r="I214" s="19">
        <v>13895.128000000001</v>
      </c>
      <c r="J214" s="19">
        <v>17292.984</v>
      </c>
      <c r="K214" s="19">
        <v>16847.946</v>
      </c>
      <c r="L214" s="19">
        <v>18081.282999999999</v>
      </c>
      <c r="M214" s="19">
        <v>18900.451000000001</v>
      </c>
      <c r="N214" s="19">
        <v>19853.96</v>
      </c>
      <c r="O214" s="19">
        <v>20842.135999999999</v>
      </c>
      <c r="P214" s="19">
        <v>20996.223999999998</v>
      </c>
      <c r="Q214" s="19">
        <v>20474.206999999999</v>
      </c>
      <c r="R214" s="19">
        <v>18537.016</v>
      </c>
      <c r="S214" s="19">
        <v>16665.349999999999</v>
      </c>
      <c r="T214" s="19">
        <v>15801.221</v>
      </c>
      <c r="U214" s="19">
        <v>14785.968999999999</v>
      </c>
      <c r="V214" s="19">
        <v>14174.339</v>
      </c>
      <c r="W214" s="19">
        <v>13247.322</v>
      </c>
      <c r="X214" s="19">
        <v>12550.898999999999</v>
      </c>
      <c r="Y214" s="19">
        <v>11901.933999999999</v>
      </c>
      <c r="AA214" s="2">
        <f>IFERROR(INDEX('Holiday Schedule'!$D$3:$D$24,MATCH(A214,'Holiday Schedule'!$C$3:$C$24,0)),0)</f>
        <v>0</v>
      </c>
      <c r="AB214" s="2">
        <f t="shared" si="24"/>
        <v>4</v>
      </c>
      <c r="AC214" s="2">
        <f t="shared" si="25"/>
        <v>272946.435</v>
      </c>
      <c r="AD214" s="5">
        <f t="shared" si="26"/>
        <v>92919.19599999988</v>
      </c>
      <c r="AE214" s="5">
        <f t="shared" si="27"/>
        <v>365865.63099999988</v>
      </c>
      <c r="AG214" s="2">
        <f t="shared" si="28"/>
        <v>7</v>
      </c>
      <c r="AH214" s="2">
        <f t="shared" si="29"/>
        <v>2024</v>
      </c>
      <c r="AJ214" s="5">
        <f t="shared" si="30"/>
        <v>20996.223999999998</v>
      </c>
      <c r="AK214" s="2">
        <f t="shared" si="31"/>
        <v>15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</row>
    <row r="215" spans="1:51" ht="15.75" x14ac:dyDescent="0.25">
      <c r="A215" s="18">
        <v>45498</v>
      </c>
      <c r="B215" s="19">
        <v>11338.138999999999</v>
      </c>
      <c r="C215" s="19">
        <v>11310.686</v>
      </c>
      <c r="D215" s="19">
        <v>11431.182000000001</v>
      </c>
      <c r="E215" s="19">
        <v>11338.663</v>
      </c>
      <c r="F215" s="19">
        <v>11236.724</v>
      </c>
      <c r="G215" s="19">
        <v>11659.842000000001</v>
      </c>
      <c r="H215" s="19">
        <v>11863.887000000001</v>
      </c>
      <c r="I215" s="19">
        <v>13850.187</v>
      </c>
      <c r="J215" s="19">
        <v>17421.382000000001</v>
      </c>
      <c r="K215" s="19">
        <v>17190.16</v>
      </c>
      <c r="L215" s="19">
        <v>18766.357</v>
      </c>
      <c r="M215" s="19">
        <v>19247.848000000002</v>
      </c>
      <c r="N215" s="19">
        <v>19863.736000000001</v>
      </c>
      <c r="O215" s="19">
        <v>20505.03</v>
      </c>
      <c r="P215" s="19">
        <v>20833.596000000001</v>
      </c>
      <c r="Q215" s="19">
        <v>20315.831999999999</v>
      </c>
      <c r="R215" s="19">
        <v>18250.251</v>
      </c>
      <c r="S215" s="19">
        <v>16677.114000000001</v>
      </c>
      <c r="T215" s="19">
        <v>16079.697</v>
      </c>
      <c r="U215" s="19">
        <v>14838.703</v>
      </c>
      <c r="V215" s="19">
        <v>14047.34</v>
      </c>
      <c r="W215" s="19">
        <v>13363.203</v>
      </c>
      <c r="X215" s="19">
        <v>12414.387000000001</v>
      </c>
      <c r="Y215" s="19">
        <v>11868.982</v>
      </c>
      <c r="AA215" s="2">
        <f>IFERROR(INDEX('Holiday Schedule'!$D$3:$D$24,MATCH(A215,'Holiday Schedule'!$C$3:$C$24,0)),0)</f>
        <v>0</v>
      </c>
      <c r="AB215" s="2">
        <f t="shared" si="24"/>
        <v>5</v>
      </c>
      <c r="AC215" s="2">
        <f t="shared" si="25"/>
        <v>273664.82300000003</v>
      </c>
      <c r="AD215" s="5">
        <f t="shared" si="26"/>
        <v>92048.104999999923</v>
      </c>
      <c r="AE215" s="5">
        <f t="shared" si="27"/>
        <v>365712.92799999996</v>
      </c>
      <c r="AG215" s="2">
        <f t="shared" si="28"/>
        <v>7</v>
      </c>
      <c r="AH215" s="2">
        <f t="shared" si="29"/>
        <v>2024</v>
      </c>
      <c r="AJ215" s="5">
        <f t="shared" si="30"/>
        <v>20833.596000000001</v>
      </c>
      <c r="AK215" s="2">
        <f t="shared" si="31"/>
        <v>15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</row>
    <row r="216" spans="1:51" ht="15.75" x14ac:dyDescent="0.25">
      <c r="A216" s="18">
        <v>45499</v>
      </c>
      <c r="B216" s="19">
        <v>11099.886</v>
      </c>
      <c r="C216" s="19">
        <v>11144.89</v>
      </c>
      <c r="D216" s="19">
        <v>11147.891</v>
      </c>
      <c r="E216" s="19">
        <v>11080.385</v>
      </c>
      <c r="F216" s="19">
        <v>10859.056</v>
      </c>
      <c r="G216" s="19">
        <v>11238.968000000001</v>
      </c>
      <c r="H216" s="19">
        <v>11228.064</v>
      </c>
      <c r="I216" s="19">
        <v>12981.136</v>
      </c>
      <c r="J216" s="19">
        <v>15436.749</v>
      </c>
      <c r="K216" s="19">
        <v>15390.347</v>
      </c>
      <c r="L216" s="19">
        <v>16476.558000000001</v>
      </c>
      <c r="M216" s="19">
        <v>16640.255000000001</v>
      </c>
      <c r="N216" s="19">
        <v>17282.798999999999</v>
      </c>
      <c r="O216" s="19">
        <v>18443.769</v>
      </c>
      <c r="P216" s="19">
        <v>19124.963</v>
      </c>
      <c r="Q216" s="19">
        <v>19974.004000000001</v>
      </c>
      <c r="R216" s="19">
        <v>18730.242999999999</v>
      </c>
      <c r="S216" s="19">
        <v>17477.303</v>
      </c>
      <c r="T216" s="19">
        <v>17100.362000000001</v>
      </c>
      <c r="U216" s="19">
        <v>15906.503000000001</v>
      </c>
      <c r="V216" s="19">
        <v>15151.291999999999</v>
      </c>
      <c r="W216" s="19">
        <v>14190.567999999999</v>
      </c>
      <c r="X216" s="19">
        <v>13555.222</v>
      </c>
      <c r="Y216" s="19">
        <v>12781.057000000001</v>
      </c>
      <c r="AA216" s="2">
        <f>IFERROR(INDEX('Holiday Schedule'!$D$3:$D$24,MATCH(A216,'Holiday Schedule'!$C$3:$C$24,0)),0)</f>
        <v>0</v>
      </c>
      <c r="AB216" s="2">
        <f t="shared" si="24"/>
        <v>6</v>
      </c>
      <c r="AC216" s="2">
        <f t="shared" si="25"/>
        <v>263862.07299999997</v>
      </c>
      <c r="AD216" s="5">
        <f t="shared" si="26"/>
        <v>90580.197000000044</v>
      </c>
      <c r="AE216" s="5">
        <f t="shared" si="27"/>
        <v>354442.27</v>
      </c>
      <c r="AG216" s="2">
        <f t="shared" si="28"/>
        <v>7</v>
      </c>
      <c r="AH216" s="2">
        <f t="shared" si="29"/>
        <v>2024</v>
      </c>
      <c r="AJ216" s="5">
        <f t="shared" si="30"/>
        <v>19974.004000000001</v>
      </c>
      <c r="AK216" s="2">
        <f t="shared" si="31"/>
        <v>16</v>
      </c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</row>
    <row r="217" spans="1:51" ht="15.75" x14ac:dyDescent="0.25">
      <c r="A217" s="18">
        <v>45500</v>
      </c>
      <c r="B217" s="19">
        <v>12147.618</v>
      </c>
      <c r="C217" s="19">
        <v>11882.072</v>
      </c>
      <c r="D217" s="19">
        <v>11942.865</v>
      </c>
      <c r="E217" s="19">
        <v>11455.111999999999</v>
      </c>
      <c r="F217" s="19">
        <v>11317.187</v>
      </c>
      <c r="G217" s="19">
        <v>10994.948</v>
      </c>
      <c r="H217" s="19">
        <v>10540.66</v>
      </c>
      <c r="I217" s="19">
        <v>12025.513000000001</v>
      </c>
      <c r="J217" s="19">
        <v>14154.532999999999</v>
      </c>
      <c r="K217" s="19">
        <v>13927.541999999999</v>
      </c>
      <c r="L217" s="19">
        <v>15193.493</v>
      </c>
      <c r="M217" s="19">
        <v>16297.49</v>
      </c>
      <c r="N217" s="19">
        <v>17222.63</v>
      </c>
      <c r="O217" s="19">
        <v>18658.179</v>
      </c>
      <c r="P217" s="19">
        <v>19553.939999999999</v>
      </c>
      <c r="Q217" s="19">
        <v>19682.837</v>
      </c>
      <c r="R217" s="19">
        <v>18859.922999999999</v>
      </c>
      <c r="S217" s="19">
        <v>18205.267</v>
      </c>
      <c r="T217" s="19">
        <v>17503.481</v>
      </c>
      <c r="U217" s="19">
        <v>15943.882</v>
      </c>
      <c r="V217" s="19">
        <v>15213.031999999999</v>
      </c>
      <c r="W217" s="19">
        <v>14557.050999999999</v>
      </c>
      <c r="X217" s="19">
        <v>13557.370999999999</v>
      </c>
      <c r="Y217" s="19">
        <v>12930.757</v>
      </c>
      <c r="AA217" s="2">
        <f>IFERROR(INDEX('Holiday Schedule'!$D$3:$D$24,MATCH(A217,'Holiday Schedule'!$C$3:$C$24,0)),0)</f>
        <v>0</v>
      </c>
      <c r="AB217" s="2">
        <f t="shared" si="24"/>
        <v>7</v>
      </c>
      <c r="AC217" s="2">
        <f t="shared" si="25"/>
        <v>0</v>
      </c>
      <c r="AD217" s="5">
        <f t="shared" si="26"/>
        <v>353767.38299999997</v>
      </c>
      <c r="AE217" s="5">
        <f t="shared" si="27"/>
        <v>353767.38299999997</v>
      </c>
      <c r="AG217" s="2">
        <f t="shared" si="28"/>
        <v>7</v>
      </c>
      <c r="AH217" s="2">
        <f t="shared" si="29"/>
        <v>2024</v>
      </c>
      <c r="AJ217" s="5">
        <f t="shared" si="30"/>
        <v>19682.837</v>
      </c>
      <c r="AK217" s="2">
        <f t="shared" si="31"/>
        <v>16</v>
      </c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</row>
    <row r="218" spans="1:51" ht="15.75" x14ac:dyDescent="0.25">
      <c r="A218" s="18">
        <v>45501</v>
      </c>
      <c r="B218" s="19">
        <v>12298.843999999999</v>
      </c>
      <c r="C218" s="19">
        <v>12028.444</v>
      </c>
      <c r="D218" s="19">
        <v>12017.688</v>
      </c>
      <c r="E218" s="19">
        <v>11572.661</v>
      </c>
      <c r="F218" s="19">
        <v>11382.746999999999</v>
      </c>
      <c r="G218" s="19">
        <v>10921.368</v>
      </c>
      <c r="H218" s="19">
        <v>10416.846</v>
      </c>
      <c r="I218" s="19">
        <v>11814.138999999999</v>
      </c>
      <c r="J218" s="19">
        <v>14232.848</v>
      </c>
      <c r="K218" s="19">
        <v>14111.12</v>
      </c>
      <c r="L218" s="19">
        <v>15749.19</v>
      </c>
      <c r="M218" s="19">
        <v>16928.439999999999</v>
      </c>
      <c r="N218" s="19">
        <v>18374.232</v>
      </c>
      <c r="O218" s="19">
        <v>19354.032999999999</v>
      </c>
      <c r="P218" s="19">
        <v>20207.740000000002</v>
      </c>
      <c r="Q218" s="19">
        <v>20359.126</v>
      </c>
      <c r="R218" s="19">
        <v>19468.797999999999</v>
      </c>
      <c r="S218" s="19">
        <v>18717.095000000001</v>
      </c>
      <c r="T218" s="19">
        <v>18043.121999999999</v>
      </c>
      <c r="U218" s="19">
        <v>16431.603999999999</v>
      </c>
      <c r="V218" s="19">
        <v>15697.275</v>
      </c>
      <c r="W218" s="19">
        <v>14636.296</v>
      </c>
      <c r="X218" s="19">
        <v>13439.486000000001</v>
      </c>
      <c r="Y218" s="19">
        <v>12693.316999999999</v>
      </c>
      <c r="AA218" s="2">
        <f>IFERROR(INDEX('Holiday Schedule'!$D$3:$D$24,MATCH(A218,'Holiday Schedule'!$C$3:$C$24,0)),0)</f>
        <v>0</v>
      </c>
      <c r="AB218" s="2">
        <f t="shared" si="24"/>
        <v>1</v>
      </c>
      <c r="AC218" s="2">
        <f t="shared" si="25"/>
        <v>0</v>
      </c>
      <c r="AD218" s="5">
        <f t="shared" si="26"/>
        <v>360896.45899999986</v>
      </c>
      <c r="AE218" s="5">
        <f t="shared" si="27"/>
        <v>360896.45899999986</v>
      </c>
      <c r="AG218" s="2">
        <f t="shared" si="28"/>
        <v>7</v>
      </c>
      <c r="AH218" s="2">
        <f t="shared" si="29"/>
        <v>2024</v>
      </c>
      <c r="AJ218" s="5">
        <f t="shared" si="30"/>
        <v>20359.126</v>
      </c>
      <c r="AK218" s="2">
        <f t="shared" si="31"/>
        <v>16</v>
      </c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</row>
    <row r="219" spans="1:51" ht="15.75" x14ac:dyDescent="0.25">
      <c r="A219" s="18">
        <v>45502</v>
      </c>
      <c r="B219" s="19">
        <v>11975.875</v>
      </c>
      <c r="C219" s="19">
        <v>11947.101000000001</v>
      </c>
      <c r="D219" s="19">
        <v>12012.189</v>
      </c>
      <c r="E219" s="19">
        <v>11699.553</v>
      </c>
      <c r="F219" s="19">
        <v>11809.344999999999</v>
      </c>
      <c r="G219" s="19">
        <v>11982.075000000001</v>
      </c>
      <c r="H219" s="19">
        <v>12155.25</v>
      </c>
      <c r="I219" s="19">
        <v>14095.9</v>
      </c>
      <c r="J219" s="19">
        <v>17534.187999999998</v>
      </c>
      <c r="K219" s="19">
        <v>17157.82</v>
      </c>
      <c r="L219" s="19">
        <v>18611.886999999999</v>
      </c>
      <c r="M219" s="19">
        <v>18518.083999999999</v>
      </c>
      <c r="N219" s="19">
        <v>19767.968000000001</v>
      </c>
      <c r="O219" s="19">
        <v>20753.364000000001</v>
      </c>
      <c r="P219" s="19">
        <v>21313.748</v>
      </c>
      <c r="Q219" s="19">
        <v>20800.760999999999</v>
      </c>
      <c r="R219" s="19">
        <v>18554.052</v>
      </c>
      <c r="S219" s="19">
        <v>17196.991999999998</v>
      </c>
      <c r="T219" s="19">
        <v>16302.249</v>
      </c>
      <c r="U219" s="19">
        <v>15278.957</v>
      </c>
      <c r="V219" s="19">
        <v>14344.83</v>
      </c>
      <c r="W219" s="19">
        <v>13344.29</v>
      </c>
      <c r="X219" s="19">
        <v>12444.043</v>
      </c>
      <c r="Y219" s="19">
        <v>11937.405000000001</v>
      </c>
      <c r="AA219" s="2">
        <f>IFERROR(INDEX('Holiday Schedule'!$D$3:$D$24,MATCH(A219,'Holiday Schedule'!$C$3:$C$24,0)),0)</f>
        <v>0</v>
      </c>
      <c r="AB219" s="2">
        <f t="shared" si="24"/>
        <v>2</v>
      </c>
      <c r="AC219" s="2">
        <f t="shared" si="25"/>
        <v>276019.13299999997</v>
      </c>
      <c r="AD219" s="5">
        <f t="shared" si="26"/>
        <v>95518.793000000063</v>
      </c>
      <c r="AE219" s="5">
        <f t="shared" si="27"/>
        <v>371537.92600000004</v>
      </c>
      <c r="AG219" s="2">
        <f t="shared" si="28"/>
        <v>7</v>
      </c>
      <c r="AH219" s="2">
        <f t="shared" si="29"/>
        <v>2024</v>
      </c>
      <c r="AJ219" s="5">
        <f t="shared" si="30"/>
        <v>21313.748</v>
      </c>
      <c r="AK219" s="2">
        <f t="shared" si="31"/>
        <v>15</v>
      </c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</row>
    <row r="220" spans="1:51" ht="15.75" x14ac:dyDescent="0.25">
      <c r="A220" s="18">
        <v>45503</v>
      </c>
      <c r="B220" s="19">
        <v>11355.377</v>
      </c>
      <c r="C220" s="19">
        <v>11350.712</v>
      </c>
      <c r="D220" s="19">
        <v>11692.373</v>
      </c>
      <c r="E220" s="19">
        <v>11446.576999999999</v>
      </c>
      <c r="F220" s="19">
        <v>11567.741</v>
      </c>
      <c r="G220" s="19">
        <v>11928.987999999999</v>
      </c>
      <c r="H220" s="19">
        <v>12155.710999999999</v>
      </c>
      <c r="I220" s="19">
        <v>14171.632</v>
      </c>
      <c r="J220" s="19">
        <v>17844.687999999998</v>
      </c>
      <c r="K220" s="19">
        <v>17265.383999999998</v>
      </c>
      <c r="L220" s="19">
        <v>19005.733</v>
      </c>
      <c r="M220" s="19">
        <v>18838.485000000001</v>
      </c>
      <c r="N220" s="19">
        <v>19773.797999999999</v>
      </c>
      <c r="O220" s="19">
        <v>20594.699000000001</v>
      </c>
      <c r="P220" s="19">
        <v>21287.474999999999</v>
      </c>
      <c r="Q220" s="19">
        <v>21095.955000000002</v>
      </c>
      <c r="R220" s="19">
        <v>19633.940999999999</v>
      </c>
      <c r="S220" s="19">
        <v>18101.521000000001</v>
      </c>
      <c r="T220" s="19">
        <v>17559.704000000002</v>
      </c>
      <c r="U220" s="19">
        <v>16551.004000000001</v>
      </c>
      <c r="V220" s="19">
        <v>15621.466</v>
      </c>
      <c r="W220" s="19">
        <v>14800.315000000001</v>
      </c>
      <c r="X220" s="19">
        <v>13600.887000000001</v>
      </c>
      <c r="Y220" s="19">
        <v>13014.373</v>
      </c>
      <c r="AA220" s="2">
        <f>IFERROR(INDEX('Holiday Schedule'!$D$3:$D$24,MATCH(A220,'Holiday Schedule'!$C$3:$C$24,0)),0)</f>
        <v>0</v>
      </c>
      <c r="AB220" s="2">
        <f t="shared" si="24"/>
        <v>3</v>
      </c>
      <c r="AC220" s="2">
        <f t="shared" si="25"/>
        <v>285746.68699999998</v>
      </c>
      <c r="AD220" s="5">
        <f t="shared" si="26"/>
        <v>94511.85200000013</v>
      </c>
      <c r="AE220" s="5">
        <f t="shared" si="27"/>
        <v>380258.53900000011</v>
      </c>
      <c r="AG220" s="2">
        <f t="shared" si="28"/>
        <v>7</v>
      </c>
      <c r="AH220" s="2">
        <f t="shared" si="29"/>
        <v>2024</v>
      </c>
      <c r="AJ220" s="5">
        <f t="shared" si="30"/>
        <v>21287.474999999999</v>
      </c>
      <c r="AK220" s="2">
        <f t="shared" si="31"/>
        <v>15</v>
      </c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</row>
    <row r="221" spans="1:51" ht="15.75" x14ac:dyDescent="0.25">
      <c r="A221" s="18">
        <v>45504</v>
      </c>
      <c r="B221" s="19">
        <v>12332.641</v>
      </c>
      <c r="C221" s="19">
        <v>12424.828</v>
      </c>
      <c r="D221" s="19">
        <v>12514.736000000001</v>
      </c>
      <c r="E221" s="19">
        <v>12281.504999999999</v>
      </c>
      <c r="F221" s="19">
        <v>12280.689</v>
      </c>
      <c r="G221" s="19">
        <v>12676.57</v>
      </c>
      <c r="H221" s="19">
        <v>12691.954</v>
      </c>
      <c r="I221" s="19">
        <v>14766.333000000001</v>
      </c>
      <c r="J221" s="19">
        <v>18609.628000000001</v>
      </c>
      <c r="K221" s="19">
        <v>18196.374</v>
      </c>
      <c r="L221" s="19">
        <v>19998.061000000002</v>
      </c>
      <c r="M221" s="19">
        <v>20575.462</v>
      </c>
      <c r="N221" s="19">
        <v>21701.519</v>
      </c>
      <c r="O221" s="19">
        <v>23134.406999999999</v>
      </c>
      <c r="P221" s="19">
        <v>22812.35</v>
      </c>
      <c r="Q221" s="19">
        <v>22943.411</v>
      </c>
      <c r="R221" s="19">
        <v>21702.879000000001</v>
      </c>
      <c r="S221" s="19">
        <v>19569.423999999999</v>
      </c>
      <c r="T221" s="19">
        <v>18785.3</v>
      </c>
      <c r="U221" s="19">
        <v>17292.575000000001</v>
      </c>
      <c r="V221" s="19">
        <v>16357.66</v>
      </c>
      <c r="W221" s="19">
        <v>15621.346</v>
      </c>
      <c r="X221" s="19">
        <v>14335.913</v>
      </c>
      <c r="Y221" s="19">
        <v>13564.315000000001</v>
      </c>
      <c r="AA221" s="2">
        <f>IFERROR(INDEX('Holiday Schedule'!$D$3:$D$24,MATCH(A221,'Holiday Schedule'!$C$3:$C$24,0)),0)</f>
        <v>0</v>
      </c>
      <c r="AB221" s="2">
        <f t="shared" si="24"/>
        <v>4</v>
      </c>
      <c r="AC221" s="2">
        <f t="shared" si="25"/>
        <v>306402.64199999999</v>
      </c>
      <c r="AD221" s="5">
        <f t="shared" si="26"/>
        <v>100767.23800000007</v>
      </c>
      <c r="AE221" s="5">
        <f t="shared" si="27"/>
        <v>407169.88000000006</v>
      </c>
      <c r="AG221" s="2">
        <f t="shared" si="28"/>
        <v>7</v>
      </c>
      <c r="AH221" s="2">
        <f t="shared" si="29"/>
        <v>2024</v>
      </c>
      <c r="AJ221" s="5">
        <f t="shared" si="30"/>
        <v>23134.406999999999</v>
      </c>
      <c r="AK221" s="2">
        <f t="shared" si="31"/>
        <v>14</v>
      </c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</row>
    <row r="222" spans="1:51" ht="15.75" x14ac:dyDescent="0.25">
      <c r="A222" s="18">
        <v>45505</v>
      </c>
      <c r="B222" s="19">
        <v>12465.697</v>
      </c>
      <c r="C222" s="19">
        <v>12346.227999999999</v>
      </c>
      <c r="D222" s="19">
        <v>12242.466</v>
      </c>
      <c r="E222" s="19">
        <v>12218.589</v>
      </c>
      <c r="F222" s="19">
        <v>12214.504999999999</v>
      </c>
      <c r="G222" s="19">
        <v>12776.786</v>
      </c>
      <c r="H222" s="19">
        <v>13208.093000000001</v>
      </c>
      <c r="I222" s="19">
        <v>15080.737999999999</v>
      </c>
      <c r="J222" s="19">
        <v>17533.041000000001</v>
      </c>
      <c r="K222" s="19">
        <v>17513.786</v>
      </c>
      <c r="L222" s="19">
        <v>18465.455999999998</v>
      </c>
      <c r="M222" s="19">
        <v>19699.375</v>
      </c>
      <c r="N222" s="19">
        <v>20834.442999999999</v>
      </c>
      <c r="O222" s="19">
        <v>23278.803</v>
      </c>
      <c r="P222" s="19">
        <v>23600.067999999999</v>
      </c>
      <c r="Q222" s="19">
        <v>23969.055</v>
      </c>
      <c r="R222" s="19">
        <v>22111.148000000001</v>
      </c>
      <c r="S222" s="19">
        <v>20909.297999999999</v>
      </c>
      <c r="T222" s="19">
        <v>20387.594000000001</v>
      </c>
      <c r="U222" s="19">
        <v>18412.683000000001</v>
      </c>
      <c r="V222" s="19">
        <v>17352.058000000001</v>
      </c>
      <c r="W222" s="19">
        <v>16559.400000000001</v>
      </c>
      <c r="X222" s="19">
        <v>14866.72</v>
      </c>
      <c r="Y222" s="19">
        <v>13820.475</v>
      </c>
      <c r="AA222" s="2">
        <f>IFERROR(INDEX('Holiday Schedule'!$D$3:$D$24,MATCH(A222,'Holiday Schedule'!$C$3:$C$24,0)),0)</f>
        <v>0</v>
      </c>
      <c r="AB222" s="2">
        <f t="shared" si="24"/>
        <v>5</v>
      </c>
      <c r="AC222" s="2">
        <f t="shared" si="25"/>
        <v>310573.66600000003</v>
      </c>
      <c r="AD222" s="5">
        <f t="shared" si="26"/>
        <v>101292.83899999998</v>
      </c>
      <c r="AE222" s="5">
        <f t="shared" si="27"/>
        <v>411866.505</v>
      </c>
      <c r="AG222" s="2">
        <f t="shared" si="28"/>
        <v>8</v>
      </c>
      <c r="AH222" s="2">
        <f t="shared" si="29"/>
        <v>2024</v>
      </c>
      <c r="AJ222" s="5">
        <f t="shared" si="30"/>
        <v>23969.055</v>
      </c>
      <c r="AK222" s="2">
        <f t="shared" si="31"/>
        <v>16</v>
      </c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</row>
    <row r="223" spans="1:51" ht="15.75" x14ac:dyDescent="0.25">
      <c r="A223" s="18">
        <v>45506</v>
      </c>
      <c r="B223" s="19">
        <v>13738.977999999999</v>
      </c>
      <c r="C223" s="19">
        <v>13361.589</v>
      </c>
      <c r="D223" s="19">
        <v>13232.925999999999</v>
      </c>
      <c r="E223" s="19">
        <v>12899.263999999999</v>
      </c>
      <c r="F223" s="19">
        <v>12816.701999999999</v>
      </c>
      <c r="G223" s="19">
        <v>13111.038</v>
      </c>
      <c r="H223" s="19">
        <v>13627.040999999999</v>
      </c>
      <c r="I223" s="19">
        <v>15303.782999999999</v>
      </c>
      <c r="J223" s="19">
        <v>18483.425999999999</v>
      </c>
      <c r="K223" s="19">
        <v>18943.956999999999</v>
      </c>
      <c r="L223" s="19">
        <v>20742.706999999999</v>
      </c>
      <c r="M223" s="19">
        <v>22321.251</v>
      </c>
      <c r="N223" s="19">
        <v>23697.583999999999</v>
      </c>
      <c r="O223" s="19">
        <v>25495.272000000001</v>
      </c>
      <c r="P223" s="19">
        <v>27216.937999999998</v>
      </c>
      <c r="Q223" s="19">
        <v>26273.66</v>
      </c>
      <c r="R223" s="19">
        <v>25029.557000000001</v>
      </c>
      <c r="S223" s="19">
        <v>22204.103999999999</v>
      </c>
      <c r="T223" s="19">
        <v>21318.465</v>
      </c>
      <c r="U223" s="19">
        <v>18807.656999999999</v>
      </c>
      <c r="V223" s="19">
        <v>17726.074000000001</v>
      </c>
      <c r="W223" s="19">
        <v>16880.886999999999</v>
      </c>
      <c r="X223" s="19">
        <v>14980.647999999999</v>
      </c>
      <c r="Y223" s="19">
        <v>14367.933000000001</v>
      </c>
      <c r="AA223" s="2">
        <f>IFERROR(INDEX('Holiday Schedule'!$D$3:$D$24,MATCH(A223,'Holiday Schedule'!$C$3:$C$24,0)),0)</f>
        <v>0</v>
      </c>
      <c r="AB223" s="2">
        <f t="shared" si="24"/>
        <v>6</v>
      </c>
      <c r="AC223" s="2">
        <f t="shared" si="25"/>
        <v>335425.97000000003</v>
      </c>
      <c r="AD223" s="5">
        <f t="shared" si="26"/>
        <v>107155.47099999996</v>
      </c>
      <c r="AE223" s="5">
        <f t="shared" si="27"/>
        <v>442581.44099999999</v>
      </c>
      <c r="AG223" s="2">
        <f t="shared" si="28"/>
        <v>8</v>
      </c>
      <c r="AH223" s="2">
        <f t="shared" si="29"/>
        <v>2024</v>
      </c>
      <c r="AJ223" s="5">
        <f t="shared" si="30"/>
        <v>27216.937999999998</v>
      </c>
      <c r="AK223" s="2">
        <f t="shared" si="31"/>
        <v>15</v>
      </c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</row>
    <row r="224" spans="1:51" ht="15.75" x14ac:dyDescent="0.25">
      <c r="A224" s="18">
        <v>45507</v>
      </c>
      <c r="B224" s="19">
        <v>14118.716</v>
      </c>
      <c r="C224" s="19">
        <v>13841.683999999999</v>
      </c>
      <c r="D224" s="19">
        <v>13817.403</v>
      </c>
      <c r="E224" s="19">
        <v>13588.85</v>
      </c>
      <c r="F224" s="19">
        <v>13173.598</v>
      </c>
      <c r="G224" s="19">
        <v>13476.031000000001</v>
      </c>
      <c r="H224" s="19">
        <v>13415.245000000001</v>
      </c>
      <c r="I224" s="19">
        <v>14770.788</v>
      </c>
      <c r="J224" s="19">
        <v>17141.03</v>
      </c>
      <c r="K224" s="19">
        <v>17197.940999999999</v>
      </c>
      <c r="L224" s="19">
        <v>17902.886999999999</v>
      </c>
      <c r="M224" s="19">
        <v>20166.787</v>
      </c>
      <c r="N224" s="19">
        <v>20108.164000000001</v>
      </c>
      <c r="O224" s="19">
        <v>21623.406999999999</v>
      </c>
      <c r="P224" s="19">
        <v>22476.934000000001</v>
      </c>
      <c r="Q224" s="19">
        <v>21986.697</v>
      </c>
      <c r="R224" s="19">
        <v>21045.303</v>
      </c>
      <c r="S224" s="19">
        <v>19491.607</v>
      </c>
      <c r="T224" s="19">
        <v>18984.826000000001</v>
      </c>
      <c r="U224" s="19">
        <v>17107.922999999999</v>
      </c>
      <c r="V224" s="19">
        <v>16378.082</v>
      </c>
      <c r="W224" s="19">
        <v>15741.236000000001</v>
      </c>
      <c r="X224" s="19">
        <v>14376.476000000001</v>
      </c>
      <c r="Y224" s="19">
        <v>13744.877</v>
      </c>
      <c r="AA224" s="2">
        <f>IFERROR(INDEX('Holiday Schedule'!$D$3:$D$24,MATCH(A224,'Holiday Schedule'!$C$3:$C$24,0)),0)</f>
        <v>0</v>
      </c>
      <c r="AB224" s="2">
        <f t="shared" si="24"/>
        <v>7</v>
      </c>
      <c r="AC224" s="2">
        <f t="shared" si="25"/>
        <v>0</v>
      </c>
      <c r="AD224" s="5">
        <f t="shared" si="26"/>
        <v>405676.49200000003</v>
      </c>
      <c r="AE224" s="5">
        <f t="shared" si="27"/>
        <v>405676.49200000003</v>
      </c>
      <c r="AG224" s="2">
        <f t="shared" si="28"/>
        <v>8</v>
      </c>
      <c r="AH224" s="2">
        <f t="shared" si="29"/>
        <v>2024</v>
      </c>
      <c r="AJ224" s="5">
        <f t="shared" si="30"/>
        <v>22476.934000000001</v>
      </c>
      <c r="AK224" s="2">
        <f t="shared" si="31"/>
        <v>15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</row>
    <row r="225" spans="1:51" ht="15.75" x14ac:dyDescent="0.25">
      <c r="A225" s="18">
        <v>45508</v>
      </c>
      <c r="B225" s="19">
        <v>13636.838</v>
      </c>
      <c r="C225" s="19">
        <v>13417.304</v>
      </c>
      <c r="D225" s="19">
        <v>13589.406000000001</v>
      </c>
      <c r="E225" s="19">
        <v>13075.273999999999</v>
      </c>
      <c r="F225" s="19">
        <v>13051.704</v>
      </c>
      <c r="G225" s="19">
        <v>13035.745999999999</v>
      </c>
      <c r="H225" s="19">
        <v>12993.715</v>
      </c>
      <c r="I225" s="19">
        <v>14083.343999999999</v>
      </c>
      <c r="J225" s="19">
        <v>16725.259999999998</v>
      </c>
      <c r="K225" s="19">
        <v>17325.866000000002</v>
      </c>
      <c r="L225" s="19">
        <v>18930.205999999998</v>
      </c>
      <c r="M225" s="19">
        <v>20505.231</v>
      </c>
      <c r="N225" s="19">
        <v>20067.846000000001</v>
      </c>
      <c r="O225" s="19">
        <v>20546.172999999999</v>
      </c>
      <c r="P225" s="19">
        <v>22166.45</v>
      </c>
      <c r="Q225" s="19">
        <v>23093.245999999999</v>
      </c>
      <c r="R225" s="19">
        <v>22221.7</v>
      </c>
      <c r="S225" s="19">
        <v>20277.78</v>
      </c>
      <c r="T225" s="19">
        <v>18527.672999999999</v>
      </c>
      <c r="U225" s="19">
        <v>16272.911</v>
      </c>
      <c r="V225" s="19">
        <v>15557.626</v>
      </c>
      <c r="W225" s="19">
        <v>15004.495999999999</v>
      </c>
      <c r="X225" s="19">
        <v>13279.380999999999</v>
      </c>
      <c r="Y225" s="19">
        <v>12766.169</v>
      </c>
      <c r="AA225" s="2">
        <f>IFERROR(INDEX('Holiday Schedule'!$D$3:$D$24,MATCH(A225,'Holiday Schedule'!$C$3:$C$24,0)),0)</f>
        <v>0</v>
      </c>
      <c r="AB225" s="2">
        <f t="shared" si="24"/>
        <v>1</v>
      </c>
      <c r="AC225" s="2">
        <f t="shared" si="25"/>
        <v>0</v>
      </c>
      <c r="AD225" s="5">
        <f t="shared" si="26"/>
        <v>400151.34500000003</v>
      </c>
      <c r="AE225" s="5">
        <f t="shared" si="27"/>
        <v>400151.34500000003</v>
      </c>
      <c r="AG225" s="2">
        <f t="shared" si="28"/>
        <v>8</v>
      </c>
      <c r="AH225" s="2">
        <f t="shared" si="29"/>
        <v>2024</v>
      </c>
      <c r="AJ225" s="5">
        <f t="shared" si="30"/>
        <v>23093.245999999999</v>
      </c>
      <c r="AK225" s="2">
        <f t="shared" si="31"/>
        <v>16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</row>
    <row r="226" spans="1:51" ht="15.75" x14ac:dyDescent="0.25">
      <c r="A226" s="18">
        <v>45509</v>
      </c>
      <c r="B226" s="19">
        <v>12680.891</v>
      </c>
      <c r="C226" s="19">
        <v>12464.745000000001</v>
      </c>
      <c r="D226" s="19">
        <v>12315.707</v>
      </c>
      <c r="E226" s="19">
        <v>12179.98</v>
      </c>
      <c r="F226" s="19">
        <v>12276.617</v>
      </c>
      <c r="G226" s="19">
        <v>12497.457</v>
      </c>
      <c r="H226" s="19">
        <v>13152.445</v>
      </c>
      <c r="I226" s="19">
        <v>14514.871999999999</v>
      </c>
      <c r="J226" s="19">
        <v>16966.667000000001</v>
      </c>
      <c r="K226" s="19">
        <v>16897.266</v>
      </c>
      <c r="L226" s="19">
        <v>18669.477999999999</v>
      </c>
      <c r="M226" s="19">
        <v>19849.538</v>
      </c>
      <c r="N226" s="19">
        <v>20573.484</v>
      </c>
      <c r="O226" s="19">
        <v>21389.641</v>
      </c>
      <c r="P226" s="19">
        <v>23026.752</v>
      </c>
      <c r="Q226" s="19">
        <v>23509.868999999999</v>
      </c>
      <c r="R226" s="19">
        <v>22458.731</v>
      </c>
      <c r="S226" s="19">
        <v>19930.29</v>
      </c>
      <c r="T226" s="19">
        <v>18453.633000000002</v>
      </c>
      <c r="U226" s="19">
        <v>16804.087</v>
      </c>
      <c r="V226" s="19">
        <v>15351.552</v>
      </c>
      <c r="W226" s="19">
        <v>14439.046</v>
      </c>
      <c r="X226" s="19">
        <v>12474.156000000001</v>
      </c>
      <c r="Y226" s="19">
        <v>11939.025</v>
      </c>
      <c r="AA226" s="2">
        <f>IFERROR(INDEX('Holiday Schedule'!$D$3:$D$24,MATCH(A226,'Holiday Schedule'!$C$3:$C$24,0)),0)</f>
        <v>0</v>
      </c>
      <c r="AB226" s="2">
        <f t="shared" si="24"/>
        <v>2</v>
      </c>
      <c r="AC226" s="2">
        <f t="shared" si="25"/>
        <v>295309.06200000003</v>
      </c>
      <c r="AD226" s="5">
        <f t="shared" si="26"/>
        <v>99506.866999999969</v>
      </c>
      <c r="AE226" s="5">
        <f t="shared" si="27"/>
        <v>394815.929</v>
      </c>
      <c r="AG226" s="2">
        <f t="shared" si="28"/>
        <v>8</v>
      </c>
      <c r="AH226" s="2">
        <f t="shared" si="29"/>
        <v>2024</v>
      </c>
      <c r="AJ226" s="5">
        <f t="shared" si="30"/>
        <v>23509.868999999999</v>
      </c>
      <c r="AK226" s="2">
        <f t="shared" si="31"/>
        <v>16</v>
      </c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</row>
    <row r="227" spans="1:51" ht="15.75" x14ac:dyDescent="0.25">
      <c r="A227" s="18">
        <v>45510</v>
      </c>
      <c r="B227" s="19">
        <v>11759.058999999999</v>
      </c>
      <c r="C227" s="19">
        <v>11764.643</v>
      </c>
      <c r="D227" s="19">
        <v>11300.869000000001</v>
      </c>
      <c r="E227" s="19">
        <v>11463.745000000001</v>
      </c>
      <c r="F227" s="19">
        <v>11248.209000000001</v>
      </c>
      <c r="G227" s="19">
        <v>11874.022999999999</v>
      </c>
      <c r="H227" s="19">
        <v>12288.677</v>
      </c>
      <c r="I227" s="19">
        <v>13602.611999999999</v>
      </c>
      <c r="J227" s="19">
        <v>16156.741</v>
      </c>
      <c r="K227" s="19">
        <v>15611.829</v>
      </c>
      <c r="L227" s="19">
        <v>16705.106</v>
      </c>
      <c r="M227" s="19">
        <v>17587.13</v>
      </c>
      <c r="N227" s="19">
        <v>17071.035</v>
      </c>
      <c r="O227" s="19">
        <v>17668.572</v>
      </c>
      <c r="P227" s="19">
        <v>19427.817999999999</v>
      </c>
      <c r="Q227" s="19">
        <v>18552.723000000002</v>
      </c>
      <c r="R227" s="19">
        <v>17782.38</v>
      </c>
      <c r="S227" s="19">
        <v>16276.616</v>
      </c>
      <c r="T227" s="19">
        <v>15685.424999999999</v>
      </c>
      <c r="U227" s="19">
        <v>14459.718999999999</v>
      </c>
      <c r="V227" s="19">
        <v>13887.834000000001</v>
      </c>
      <c r="W227" s="19">
        <v>13073.834999999999</v>
      </c>
      <c r="X227" s="19">
        <v>11579.343999999999</v>
      </c>
      <c r="Y227" s="19">
        <v>11055.581</v>
      </c>
      <c r="AA227" s="2">
        <f>IFERROR(INDEX('Holiday Schedule'!$D$3:$D$24,MATCH(A227,'Holiday Schedule'!$C$3:$C$24,0)),0)</f>
        <v>0</v>
      </c>
      <c r="AB227" s="2">
        <f t="shared" si="24"/>
        <v>3</v>
      </c>
      <c r="AC227" s="2">
        <f t="shared" si="25"/>
        <v>255128.71900000001</v>
      </c>
      <c r="AD227" s="5">
        <f t="shared" si="26"/>
        <v>92754.805999999953</v>
      </c>
      <c r="AE227" s="5">
        <f t="shared" si="27"/>
        <v>347883.52499999997</v>
      </c>
      <c r="AG227" s="2">
        <f t="shared" si="28"/>
        <v>8</v>
      </c>
      <c r="AH227" s="2">
        <f t="shared" si="29"/>
        <v>2024</v>
      </c>
      <c r="AJ227" s="5">
        <f t="shared" si="30"/>
        <v>19427.817999999999</v>
      </c>
      <c r="AK227" s="2">
        <f t="shared" si="31"/>
        <v>15</v>
      </c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</row>
    <row r="228" spans="1:51" ht="15.75" x14ac:dyDescent="0.25">
      <c r="A228" s="18">
        <v>45511</v>
      </c>
      <c r="B228" s="19">
        <v>11061.133</v>
      </c>
      <c r="C228" s="19">
        <v>10751.826999999999</v>
      </c>
      <c r="D228" s="19">
        <v>10595.02</v>
      </c>
      <c r="E228" s="19">
        <v>10753.829</v>
      </c>
      <c r="F228" s="19">
        <v>10713.388999999999</v>
      </c>
      <c r="G228" s="19">
        <v>11341.656999999999</v>
      </c>
      <c r="H228" s="19">
        <v>11673.052</v>
      </c>
      <c r="I228" s="19">
        <v>13019.897999999999</v>
      </c>
      <c r="J228" s="19">
        <v>14676.468999999999</v>
      </c>
      <c r="K228" s="19">
        <v>13877.081</v>
      </c>
      <c r="L228" s="19">
        <v>14654.018</v>
      </c>
      <c r="M228" s="19">
        <v>16223.824000000001</v>
      </c>
      <c r="N228" s="19">
        <v>16602.186000000002</v>
      </c>
      <c r="O228" s="19">
        <v>17999.498</v>
      </c>
      <c r="P228" s="19">
        <v>19150.77</v>
      </c>
      <c r="Q228" s="19">
        <v>19331.027999999998</v>
      </c>
      <c r="R228" s="19">
        <v>18270.026999999998</v>
      </c>
      <c r="S228" s="19">
        <v>16951.368999999999</v>
      </c>
      <c r="T228" s="19">
        <v>16586.894</v>
      </c>
      <c r="U228" s="19">
        <v>15012.421</v>
      </c>
      <c r="V228" s="19">
        <v>14145.146000000001</v>
      </c>
      <c r="W228" s="19">
        <v>13330.710999999999</v>
      </c>
      <c r="X228" s="19">
        <v>11683.273999999999</v>
      </c>
      <c r="Y228" s="19">
        <v>10683.888000000001</v>
      </c>
      <c r="AA228" s="2">
        <f>IFERROR(INDEX('Holiday Schedule'!$D$3:$D$24,MATCH(A228,'Holiday Schedule'!$C$3:$C$24,0)),0)</f>
        <v>0</v>
      </c>
      <c r="AB228" s="2">
        <f t="shared" si="24"/>
        <v>4</v>
      </c>
      <c r="AC228" s="2">
        <f t="shared" si="25"/>
        <v>251514.61400000006</v>
      </c>
      <c r="AD228" s="5">
        <f t="shared" si="26"/>
        <v>87573.794999999925</v>
      </c>
      <c r="AE228" s="5">
        <f t="shared" si="27"/>
        <v>339088.40899999999</v>
      </c>
      <c r="AG228" s="2">
        <f t="shared" si="28"/>
        <v>8</v>
      </c>
      <c r="AH228" s="2">
        <f t="shared" si="29"/>
        <v>2024</v>
      </c>
      <c r="AJ228" s="5">
        <f t="shared" si="30"/>
        <v>19331.027999999998</v>
      </c>
      <c r="AK228" s="2">
        <f t="shared" si="31"/>
        <v>16</v>
      </c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</row>
    <row r="229" spans="1:51" ht="15.75" x14ac:dyDescent="0.25">
      <c r="A229" s="18">
        <v>45512</v>
      </c>
      <c r="B229" s="19">
        <v>11462.306</v>
      </c>
      <c r="C229" s="19">
        <v>10785.393</v>
      </c>
      <c r="D229" s="19">
        <v>10656.614</v>
      </c>
      <c r="E229" s="19">
        <v>10480.14</v>
      </c>
      <c r="F229" s="19">
        <v>10566.442999999999</v>
      </c>
      <c r="G229" s="19">
        <v>10947.409</v>
      </c>
      <c r="H229" s="19">
        <v>11259.4</v>
      </c>
      <c r="I229" s="19">
        <v>12405.921</v>
      </c>
      <c r="J229" s="19">
        <v>13873.847</v>
      </c>
      <c r="K229" s="19">
        <v>13365.86</v>
      </c>
      <c r="L229" s="19">
        <v>14146.939</v>
      </c>
      <c r="M229" s="19">
        <v>15389.473</v>
      </c>
      <c r="N229" s="19">
        <v>15825.421</v>
      </c>
      <c r="O229" s="19">
        <v>17154.401000000002</v>
      </c>
      <c r="P229" s="19">
        <v>19008.012999999999</v>
      </c>
      <c r="Q229" s="19">
        <v>18699.248</v>
      </c>
      <c r="R229" s="19">
        <v>17914.688999999998</v>
      </c>
      <c r="S229" s="19">
        <v>16576.2</v>
      </c>
      <c r="T229" s="19">
        <v>16101.62</v>
      </c>
      <c r="U229" s="19">
        <v>14592.242</v>
      </c>
      <c r="V229" s="19">
        <v>13808.752</v>
      </c>
      <c r="W229" s="19">
        <v>13127.816999999999</v>
      </c>
      <c r="X229" s="19">
        <v>11741.666999999999</v>
      </c>
      <c r="Y229" s="19">
        <v>11081.039000000001</v>
      </c>
      <c r="AA229" s="2">
        <f>IFERROR(INDEX('Holiday Schedule'!$D$3:$D$24,MATCH(A229,'Holiday Schedule'!$C$3:$C$24,0)),0)</f>
        <v>0</v>
      </c>
      <c r="AB229" s="2">
        <f t="shared" si="24"/>
        <v>5</v>
      </c>
      <c r="AC229" s="2">
        <f t="shared" si="25"/>
        <v>243732.11</v>
      </c>
      <c r="AD229" s="5">
        <f t="shared" si="26"/>
        <v>87238.744000000006</v>
      </c>
      <c r="AE229" s="5">
        <f t="shared" si="27"/>
        <v>330970.85399999999</v>
      </c>
      <c r="AG229" s="2">
        <f t="shared" si="28"/>
        <v>8</v>
      </c>
      <c r="AH229" s="2">
        <f t="shared" si="29"/>
        <v>2024</v>
      </c>
      <c r="AJ229" s="5">
        <f t="shared" si="30"/>
        <v>19008.012999999999</v>
      </c>
      <c r="AK229" s="2">
        <f t="shared" si="31"/>
        <v>15</v>
      </c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</row>
    <row r="230" spans="1:51" ht="15.75" x14ac:dyDescent="0.25">
      <c r="A230" s="18">
        <v>45513</v>
      </c>
      <c r="B230" s="19">
        <v>12979.939</v>
      </c>
      <c r="C230" s="19">
        <v>14641.948</v>
      </c>
      <c r="D230" s="19">
        <v>14354.602000000001</v>
      </c>
      <c r="E230" s="19">
        <v>12675.683999999999</v>
      </c>
      <c r="F230" s="19">
        <v>11078.121999999999</v>
      </c>
      <c r="G230" s="19">
        <v>12258.315000000001</v>
      </c>
      <c r="H230" s="19">
        <v>10909.227000000001</v>
      </c>
      <c r="I230" s="19">
        <v>12814.888999999999</v>
      </c>
      <c r="J230" s="19">
        <v>14764.998</v>
      </c>
      <c r="K230" s="19">
        <v>14291.114</v>
      </c>
      <c r="L230" s="19">
        <v>13929.163</v>
      </c>
      <c r="M230" s="19">
        <v>14728.34</v>
      </c>
      <c r="N230" s="19">
        <v>19149.968000000001</v>
      </c>
      <c r="O230" s="19">
        <v>19361.235000000001</v>
      </c>
      <c r="P230" s="19">
        <v>19940.552</v>
      </c>
      <c r="Q230" s="19">
        <v>19567.830999999998</v>
      </c>
      <c r="R230" s="19">
        <v>18117.284</v>
      </c>
      <c r="S230" s="19">
        <v>16119.083000000001</v>
      </c>
      <c r="T230" s="19">
        <v>15054.201999999999</v>
      </c>
      <c r="U230" s="19">
        <v>13730.222</v>
      </c>
      <c r="V230" s="19">
        <v>12889.460999999999</v>
      </c>
      <c r="W230" s="19">
        <v>12690.194</v>
      </c>
      <c r="X230" s="19">
        <v>11639.904</v>
      </c>
      <c r="Y230" s="19">
        <v>11477.333000000001</v>
      </c>
      <c r="AA230" s="2">
        <f>IFERROR(INDEX('Holiday Schedule'!$D$3:$D$24,MATCH(A230,'Holiday Schedule'!$C$3:$C$24,0)),0)</f>
        <v>0</v>
      </c>
      <c r="AB230" s="2">
        <f t="shared" si="24"/>
        <v>6</v>
      </c>
      <c r="AC230" s="2">
        <f t="shared" si="25"/>
        <v>248788.44000000003</v>
      </c>
      <c r="AD230" s="5">
        <f t="shared" si="26"/>
        <v>100375.16999999995</v>
      </c>
      <c r="AE230" s="5">
        <f t="shared" si="27"/>
        <v>349163.61</v>
      </c>
      <c r="AG230" s="2">
        <f t="shared" si="28"/>
        <v>8</v>
      </c>
      <c r="AH230" s="2">
        <f t="shared" si="29"/>
        <v>2024</v>
      </c>
      <c r="AJ230" s="5">
        <f t="shared" si="30"/>
        <v>19940.552</v>
      </c>
      <c r="AK230" s="2">
        <f t="shared" si="31"/>
        <v>15</v>
      </c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</row>
    <row r="231" spans="1:51" ht="15.75" x14ac:dyDescent="0.25">
      <c r="A231" s="18">
        <v>45514</v>
      </c>
      <c r="B231" s="19">
        <v>11360.460999999999</v>
      </c>
      <c r="C231" s="19">
        <v>11437.673000000001</v>
      </c>
      <c r="D231" s="19">
        <v>11377.629000000001</v>
      </c>
      <c r="E231" s="19">
        <v>11393.305</v>
      </c>
      <c r="F231" s="19">
        <v>11322.513999999999</v>
      </c>
      <c r="G231" s="19">
        <v>11797.083000000001</v>
      </c>
      <c r="H231" s="19">
        <v>11861.656999999999</v>
      </c>
      <c r="I231" s="19">
        <v>13096.097</v>
      </c>
      <c r="J231" s="19">
        <v>15414.127</v>
      </c>
      <c r="K231" s="19">
        <v>15524.378000000001</v>
      </c>
      <c r="L231" s="19">
        <v>17284.157999999999</v>
      </c>
      <c r="M231" s="19">
        <v>18873.706999999999</v>
      </c>
      <c r="N231" s="19">
        <v>19214.404999999999</v>
      </c>
      <c r="O231" s="19">
        <v>20518.295999999998</v>
      </c>
      <c r="P231" s="19">
        <v>21995.175999999999</v>
      </c>
      <c r="Q231" s="19">
        <v>21824.715</v>
      </c>
      <c r="R231" s="19">
        <v>21432.651999999998</v>
      </c>
      <c r="S231" s="19">
        <v>19430.007000000001</v>
      </c>
      <c r="T231" s="19">
        <v>18418.66</v>
      </c>
      <c r="U231" s="19">
        <v>16020.681</v>
      </c>
      <c r="V231" s="19">
        <v>15490.89</v>
      </c>
      <c r="W231" s="19">
        <v>14746.793</v>
      </c>
      <c r="X231" s="19">
        <v>13162.832</v>
      </c>
      <c r="Y231" s="19">
        <v>12500.555</v>
      </c>
      <c r="AA231" s="2">
        <f>IFERROR(INDEX('Holiday Schedule'!$D$3:$D$24,MATCH(A231,'Holiday Schedule'!$C$3:$C$24,0)),0)</f>
        <v>0</v>
      </c>
      <c r="AB231" s="2">
        <f t="shared" si="24"/>
        <v>7</v>
      </c>
      <c r="AC231" s="2">
        <f t="shared" si="25"/>
        <v>0</v>
      </c>
      <c r="AD231" s="5">
        <f t="shared" si="26"/>
        <v>375498.45099999988</v>
      </c>
      <c r="AE231" s="5">
        <f t="shared" si="27"/>
        <v>375498.45099999988</v>
      </c>
      <c r="AG231" s="2">
        <f t="shared" si="28"/>
        <v>8</v>
      </c>
      <c r="AH231" s="2">
        <f t="shared" si="29"/>
        <v>2024</v>
      </c>
      <c r="AJ231" s="5">
        <f t="shared" si="30"/>
        <v>21995.175999999999</v>
      </c>
      <c r="AK231" s="2">
        <f t="shared" si="31"/>
        <v>15</v>
      </c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</row>
    <row r="232" spans="1:51" ht="15.75" x14ac:dyDescent="0.25">
      <c r="A232" s="18">
        <v>45515</v>
      </c>
      <c r="B232" s="19">
        <v>12234.152</v>
      </c>
      <c r="C232" s="19">
        <v>11896.037</v>
      </c>
      <c r="D232" s="19">
        <v>11590.721</v>
      </c>
      <c r="E232" s="19">
        <v>11354.407999999999</v>
      </c>
      <c r="F232" s="19">
        <v>11088.7</v>
      </c>
      <c r="G232" s="19">
        <v>11140.054</v>
      </c>
      <c r="H232" s="19">
        <v>10951.904</v>
      </c>
      <c r="I232" s="19">
        <v>11760.772000000001</v>
      </c>
      <c r="J232" s="19">
        <v>13322.759</v>
      </c>
      <c r="K232" s="19">
        <v>13448.741</v>
      </c>
      <c r="L232" s="19">
        <v>14526.492</v>
      </c>
      <c r="M232" s="19">
        <v>15921.290999999999</v>
      </c>
      <c r="N232" s="19">
        <v>16649.706999999999</v>
      </c>
      <c r="O232" s="19">
        <v>17924.973999999998</v>
      </c>
      <c r="P232" s="19">
        <v>18853.8</v>
      </c>
      <c r="Q232" s="19">
        <v>19051.233</v>
      </c>
      <c r="R232" s="19">
        <v>18239.129000000001</v>
      </c>
      <c r="S232" s="19">
        <v>17522.655999999999</v>
      </c>
      <c r="T232" s="19">
        <v>16837.629000000001</v>
      </c>
      <c r="U232" s="19">
        <v>14848.653</v>
      </c>
      <c r="V232" s="19">
        <v>14290.71</v>
      </c>
      <c r="W232" s="19">
        <v>13406.895</v>
      </c>
      <c r="X232" s="19">
        <v>12143.615</v>
      </c>
      <c r="Y232" s="19">
        <v>11531.775</v>
      </c>
      <c r="AA232" s="2">
        <f>IFERROR(INDEX('Holiday Schedule'!$D$3:$D$24,MATCH(A232,'Holiday Schedule'!$C$3:$C$24,0)),0)</f>
        <v>0</v>
      </c>
      <c r="AB232" s="2">
        <f t="shared" si="24"/>
        <v>1</v>
      </c>
      <c r="AC232" s="2">
        <f t="shared" si="25"/>
        <v>0</v>
      </c>
      <c r="AD232" s="5">
        <f t="shared" si="26"/>
        <v>340536.80699999997</v>
      </c>
      <c r="AE232" s="5">
        <f t="shared" si="27"/>
        <v>340536.80699999997</v>
      </c>
      <c r="AG232" s="2">
        <f t="shared" si="28"/>
        <v>8</v>
      </c>
      <c r="AH232" s="2">
        <f t="shared" si="29"/>
        <v>2024</v>
      </c>
      <c r="AJ232" s="5">
        <f t="shared" si="30"/>
        <v>19051.233</v>
      </c>
      <c r="AK232" s="2">
        <f t="shared" si="31"/>
        <v>16</v>
      </c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</row>
    <row r="233" spans="1:51" ht="15.75" x14ac:dyDescent="0.25">
      <c r="A233" s="18">
        <v>45516</v>
      </c>
      <c r="B233" s="19">
        <v>11410.629000000001</v>
      </c>
      <c r="C233" s="19">
        <v>11226.437</v>
      </c>
      <c r="D233" s="19">
        <v>10994.624</v>
      </c>
      <c r="E233" s="19">
        <v>10885.376</v>
      </c>
      <c r="F233" s="19">
        <v>11016.491</v>
      </c>
      <c r="G233" s="19">
        <v>11522.906000000001</v>
      </c>
      <c r="H233" s="19">
        <v>11775.788</v>
      </c>
      <c r="I233" s="19">
        <v>13216.539000000001</v>
      </c>
      <c r="J233" s="19">
        <v>15079.195</v>
      </c>
      <c r="K233" s="19">
        <v>14691.317999999999</v>
      </c>
      <c r="L233" s="19">
        <v>16199.638000000001</v>
      </c>
      <c r="M233" s="19">
        <v>17684.207999999999</v>
      </c>
      <c r="N233" s="19">
        <v>17932.134999999998</v>
      </c>
      <c r="O233" s="19">
        <v>18697.924999999999</v>
      </c>
      <c r="P233" s="19">
        <v>19788.915000000001</v>
      </c>
      <c r="Q233" s="19">
        <v>19372.895</v>
      </c>
      <c r="R233" s="19">
        <v>18217.560000000001</v>
      </c>
      <c r="S233" s="19">
        <v>16912.812999999998</v>
      </c>
      <c r="T233" s="19">
        <v>16351.253000000001</v>
      </c>
      <c r="U233" s="19">
        <v>14860.188</v>
      </c>
      <c r="V233" s="19">
        <v>13976.74</v>
      </c>
      <c r="W233" s="19">
        <v>13154.243</v>
      </c>
      <c r="X233" s="19">
        <v>11516.694</v>
      </c>
      <c r="Y233" s="19">
        <v>10998.5</v>
      </c>
      <c r="AA233" s="2">
        <f>IFERROR(INDEX('Holiday Schedule'!$D$3:$D$24,MATCH(A233,'Holiday Schedule'!$C$3:$C$24,0)),0)</f>
        <v>0</v>
      </c>
      <c r="AB233" s="2">
        <f t="shared" si="24"/>
        <v>2</v>
      </c>
      <c r="AC233" s="2">
        <f t="shared" si="25"/>
        <v>257652.25899999993</v>
      </c>
      <c r="AD233" s="5">
        <f t="shared" si="26"/>
        <v>89830.751000000193</v>
      </c>
      <c r="AE233" s="5">
        <f t="shared" si="27"/>
        <v>347483.01000000013</v>
      </c>
      <c r="AG233" s="2">
        <f t="shared" si="28"/>
        <v>8</v>
      </c>
      <c r="AH233" s="2">
        <f t="shared" si="29"/>
        <v>2024</v>
      </c>
      <c r="AJ233" s="5">
        <f t="shared" si="30"/>
        <v>19788.915000000001</v>
      </c>
      <c r="AK233" s="2">
        <f t="shared" si="31"/>
        <v>15</v>
      </c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</row>
    <row r="234" spans="1:51" ht="15.75" x14ac:dyDescent="0.25">
      <c r="A234" s="18">
        <v>45517</v>
      </c>
      <c r="B234" s="19">
        <v>11142.665999999999</v>
      </c>
      <c r="C234" s="19">
        <v>10995.653</v>
      </c>
      <c r="D234" s="19">
        <v>10667.15</v>
      </c>
      <c r="E234" s="19">
        <v>10909.638000000001</v>
      </c>
      <c r="F234" s="19">
        <v>10859.398999999999</v>
      </c>
      <c r="G234" s="19">
        <v>11380.493</v>
      </c>
      <c r="H234" s="19">
        <v>11769.217000000001</v>
      </c>
      <c r="I234" s="19">
        <v>12983.236000000001</v>
      </c>
      <c r="J234" s="19">
        <v>14713.401</v>
      </c>
      <c r="K234" s="19">
        <v>14419.937</v>
      </c>
      <c r="L234" s="19">
        <v>15545.206</v>
      </c>
      <c r="M234" s="19">
        <v>16191.174999999999</v>
      </c>
      <c r="N234" s="19">
        <v>17044.557000000001</v>
      </c>
      <c r="O234" s="19">
        <v>17981.195</v>
      </c>
      <c r="P234" s="19">
        <v>19410.715</v>
      </c>
      <c r="Q234" s="19">
        <v>19665.473999999998</v>
      </c>
      <c r="R234" s="19">
        <v>19252.557000000001</v>
      </c>
      <c r="S234" s="19">
        <v>17770.204000000002</v>
      </c>
      <c r="T234" s="19">
        <v>17243.546999999999</v>
      </c>
      <c r="U234" s="19">
        <v>15567.013999999999</v>
      </c>
      <c r="V234" s="19">
        <v>14482.587</v>
      </c>
      <c r="W234" s="19">
        <v>13641.082</v>
      </c>
      <c r="X234" s="19">
        <v>12040.138000000001</v>
      </c>
      <c r="Y234" s="19">
        <v>11413.237999999999</v>
      </c>
      <c r="AA234" s="2">
        <f>IFERROR(INDEX('Holiday Schedule'!$D$3:$D$24,MATCH(A234,'Holiday Schedule'!$C$3:$C$24,0)),0)</f>
        <v>0</v>
      </c>
      <c r="AB234" s="2">
        <f t="shared" si="24"/>
        <v>3</v>
      </c>
      <c r="AC234" s="2">
        <f t="shared" si="25"/>
        <v>257952.02499999997</v>
      </c>
      <c r="AD234" s="5">
        <f t="shared" si="26"/>
        <v>89137.454000000085</v>
      </c>
      <c r="AE234" s="5">
        <f t="shared" si="27"/>
        <v>347089.47900000005</v>
      </c>
      <c r="AG234" s="2">
        <f t="shared" si="28"/>
        <v>8</v>
      </c>
      <c r="AH234" s="2">
        <f t="shared" si="29"/>
        <v>2024</v>
      </c>
      <c r="AJ234" s="5">
        <f t="shared" si="30"/>
        <v>19665.473999999998</v>
      </c>
      <c r="AK234" s="2">
        <f t="shared" si="31"/>
        <v>16</v>
      </c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</row>
    <row r="235" spans="1:51" ht="15.75" x14ac:dyDescent="0.25">
      <c r="A235" s="18">
        <v>45518</v>
      </c>
      <c r="B235" s="19">
        <v>11538.522000000001</v>
      </c>
      <c r="C235" s="19">
        <v>11196.085999999999</v>
      </c>
      <c r="D235" s="19">
        <v>11166.355</v>
      </c>
      <c r="E235" s="19">
        <v>10977.264999999999</v>
      </c>
      <c r="F235" s="19">
        <v>10936.716</v>
      </c>
      <c r="G235" s="19">
        <v>11433.137000000001</v>
      </c>
      <c r="H235" s="19">
        <v>11717.574000000001</v>
      </c>
      <c r="I235" s="19">
        <v>13199.460999999999</v>
      </c>
      <c r="J235" s="19">
        <v>15104.091</v>
      </c>
      <c r="K235" s="19">
        <v>14734.487999999999</v>
      </c>
      <c r="L235" s="19">
        <v>15577.382</v>
      </c>
      <c r="M235" s="19">
        <v>16737.151999999998</v>
      </c>
      <c r="N235" s="19">
        <v>17562.809000000001</v>
      </c>
      <c r="O235" s="19">
        <v>19401.322</v>
      </c>
      <c r="P235" s="19">
        <v>20478.337</v>
      </c>
      <c r="Q235" s="19">
        <v>21220.361000000001</v>
      </c>
      <c r="R235" s="19">
        <v>19302.325000000001</v>
      </c>
      <c r="S235" s="19">
        <v>17315.716</v>
      </c>
      <c r="T235" s="19">
        <v>16347.196</v>
      </c>
      <c r="U235" s="19">
        <v>15109.078</v>
      </c>
      <c r="V235" s="19">
        <v>14009.49</v>
      </c>
      <c r="W235" s="19">
        <v>13226.302</v>
      </c>
      <c r="X235" s="19">
        <v>11718.08</v>
      </c>
      <c r="Y235" s="19">
        <v>11184.455</v>
      </c>
      <c r="AA235" s="2">
        <f>IFERROR(INDEX('Holiday Schedule'!$D$3:$D$24,MATCH(A235,'Holiday Schedule'!$C$3:$C$24,0)),0)</f>
        <v>0</v>
      </c>
      <c r="AB235" s="2">
        <f t="shared" si="24"/>
        <v>4</v>
      </c>
      <c r="AC235" s="2">
        <f t="shared" si="25"/>
        <v>261043.59</v>
      </c>
      <c r="AD235" s="5">
        <f t="shared" si="26"/>
        <v>90150.110000000015</v>
      </c>
      <c r="AE235" s="5">
        <f t="shared" si="27"/>
        <v>351193.7</v>
      </c>
      <c r="AG235" s="2">
        <f t="shared" si="28"/>
        <v>8</v>
      </c>
      <c r="AH235" s="2">
        <f t="shared" si="29"/>
        <v>2024</v>
      </c>
      <c r="AJ235" s="5">
        <f t="shared" si="30"/>
        <v>21220.361000000001</v>
      </c>
      <c r="AK235" s="2">
        <f t="shared" si="31"/>
        <v>16</v>
      </c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</row>
    <row r="236" spans="1:51" ht="15.75" x14ac:dyDescent="0.25">
      <c r="A236" s="18">
        <v>45519</v>
      </c>
      <c r="B236" s="19">
        <v>11138.175999999999</v>
      </c>
      <c r="C236" s="19">
        <v>10929.909</v>
      </c>
      <c r="D236" s="19">
        <v>10840.897000000001</v>
      </c>
      <c r="E236" s="19">
        <v>10717.222</v>
      </c>
      <c r="F236" s="19">
        <v>10912.575000000001</v>
      </c>
      <c r="G236" s="19">
        <v>11214.67</v>
      </c>
      <c r="H236" s="19">
        <v>11716.422</v>
      </c>
      <c r="I236" s="19">
        <v>13231.611000000001</v>
      </c>
      <c r="J236" s="19">
        <v>15412.074000000001</v>
      </c>
      <c r="K236" s="19">
        <v>14756.608</v>
      </c>
      <c r="L236" s="19">
        <v>15861.442999999999</v>
      </c>
      <c r="M236" s="19">
        <v>16096.707</v>
      </c>
      <c r="N236" s="19">
        <v>16576.078000000001</v>
      </c>
      <c r="O236" s="19">
        <v>17706.072</v>
      </c>
      <c r="P236" s="19">
        <v>19247.400000000001</v>
      </c>
      <c r="Q236" s="19">
        <v>19192.385999999999</v>
      </c>
      <c r="R236" s="19">
        <v>18370.478999999999</v>
      </c>
      <c r="S236" s="19">
        <v>16798.755000000001</v>
      </c>
      <c r="T236" s="19">
        <v>15891.317999999999</v>
      </c>
      <c r="U236" s="19">
        <v>14582.205</v>
      </c>
      <c r="V236" s="19">
        <v>13722.285</v>
      </c>
      <c r="W236" s="19">
        <v>12954.569</v>
      </c>
      <c r="X236" s="19">
        <v>11342.208000000001</v>
      </c>
      <c r="Y236" s="19">
        <v>11058.23</v>
      </c>
      <c r="AA236" s="2">
        <f>IFERROR(INDEX('Holiday Schedule'!$D$3:$D$24,MATCH(A236,'Holiday Schedule'!$C$3:$C$24,0)),0)</f>
        <v>0</v>
      </c>
      <c r="AB236" s="2">
        <f t="shared" si="24"/>
        <v>5</v>
      </c>
      <c r="AC236" s="2">
        <f t="shared" si="25"/>
        <v>251742.198</v>
      </c>
      <c r="AD236" s="5">
        <f t="shared" si="26"/>
        <v>88528.100999999995</v>
      </c>
      <c r="AE236" s="5">
        <f t="shared" si="27"/>
        <v>340270.299</v>
      </c>
      <c r="AG236" s="2">
        <f t="shared" si="28"/>
        <v>8</v>
      </c>
      <c r="AH236" s="2">
        <f t="shared" si="29"/>
        <v>2024</v>
      </c>
      <c r="AJ236" s="5">
        <f t="shared" si="30"/>
        <v>19247.400000000001</v>
      </c>
      <c r="AK236" s="2">
        <f t="shared" si="31"/>
        <v>15</v>
      </c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</row>
    <row r="237" spans="1:51" ht="15.75" x14ac:dyDescent="0.25">
      <c r="A237" s="18">
        <v>45520</v>
      </c>
      <c r="B237" s="19">
        <v>10916.013000000001</v>
      </c>
      <c r="C237" s="19">
        <v>10793.732</v>
      </c>
      <c r="D237" s="19">
        <v>10576.721</v>
      </c>
      <c r="E237" s="19">
        <v>10683.12</v>
      </c>
      <c r="F237" s="19">
        <v>10665.934999999999</v>
      </c>
      <c r="G237" s="19">
        <v>11198.187</v>
      </c>
      <c r="H237" s="19">
        <v>11712.691000000001</v>
      </c>
      <c r="I237" s="19">
        <v>12887.022999999999</v>
      </c>
      <c r="J237" s="19">
        <v>15020.322</v>
      </c>
      <c r="K237" s="19">
        <v>14680.537</v>
      </c>
      <c r="L237" s="19">
        <v>15388.964</v>
      </c>
      <c r="M237" s="19">
        <v>15869.883</v>
      </c>
      <c r="N237" s="19">
        <v>16571.986000000001</v>
      </c>
      <c r="O237" s="19">
        <v>17726.868999999999</v>
      </c>
      <c r="P237" s="19">
        <v>18713.798999999999</v>
      </c>
      <c r="Q237" s="19">
        <v>18816.418000000001</v>
      </c>
      <c r="R237" s="19">
        <v>18285.692999999999</v>
      </c>
      <c r="S237" s="19">
        <v>16705.681</v>
      </c>
      <c r="T237" s="19">
        <v>15972.669</v>
      </c>
      <c r="U237" s="19">
        <v>14441.602000000001</v>
      </c>
      <c r="V237" s="19">
        <v>13609.535</v>
      </c>
      <c r="W237" s="19">
        <v>12864.308999999999</v>
      </c>
      <c r="X237" s="19">
        <v>11568.772999999999</v>
      </c>
      <c r="Y237" s="19">
        <v>10994.757</v>
      </c>
      <c r="AA237" s="2">
        <f>IFERROR(INDEX('Holiday Schedule'!$D$3:$D$24,MATCH(A237,'Holiday Schedule'!$C$3:$C$24,0)),0)</f>
        <v>0</v>
      </c>
      <c r="AB237" s="2">
        <f t="shared" si="24"/>
        <v>6</v>
      </c>
      <c r="AC237" s="2">
        <f t="shared" si="25"/>
        <v>249124.06300000002</v>
      </c>
      <c r="AD237" s="5">
        <f t="shared" si="26"/>
        <v>87541.155999999959</v>
      </c>
      <c r="AE237" s="5">
        <f t="shared" si="27"/>
        <v>336665.21899999998</v>
      </c>
      <c r="AG237" s="2">
        <f t="shared" si="28"/>
        <v>8</v>
      </c>
      <c r="AH237" s="2">
        <f t="shared" si="29"/>
        <v>2024</v>
      </c>
      <c r="AJ237" s="5">
        <f t="shared" si="30"/>
        <v>18816.418000000001</v>
      </c>
      <c r="AK237" s="2">
        <f t="shared" si="31"/>
        <v>16</v>
      </c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</row>
    <row r="238" spans="1:51" ht="15.75" x14ac:dyDescent="0.25">
      <c r="A238" s="18">
        <v>45521</v>
      </c>
      <c r="B238" s="19">
        <v>10777.585999999999</v>
      </c>
      <c r="C238" s="19">
        <v>10651.242</v>
      </c>
      <c r="D238" s="19">
        <v>10512.444</v>
      </c>
      <c r="E238" s="19">
        <v>10496.428</v>
      </c>
      <c r="F238" s="19">
        <v>10229.878000000001</v>
      </c>
      <c r="G238" s="19">
        <v>10604.627</v>
      </c>
      <c r="H238" s="19">
        <v>10602.75</v>
      </c>
      <c r="I238" s="19">
        <v>11555.037</v>
      </c>
      <c r="J238" s="19">
        <v>13039.451999999999</v>
      </c>
      <c r="K238" s="19">
        <v>12775.584000000001</v>
      </c>
      <c r="L238" s="19">
        <v>13353.228999999999</v>
      </c>
      <c r="M238" s="19">
        <v>14295</v>
      </c>
      <c r="N238" s="19">
        <v>14236.644</v>
      </c>
      <c r="O238" s="19">
        <v>15069.799000000001</v>
      </c>
      <c r="P238" s="19">
        <v>15837.558999999999</v>
      </c>
      <c r="Q238" s="19">
        <v>16337.682000000001</v>
      </c>
      <c r="R238" s="19">
        <v>16199.133</v>
      </c>
      <c r="S238" s="19">
        <v>15442.471</v>
      </c>
      <c r="T238" s="19">
        <v>14587.047</v>
      </c>
      <c r="U238" s="19">
        <v>13275.016</v>
      </c>
      <c r="V238" s="19">
        <v>12708.361999999999</v>
      </c>
      <c r="W238" s="19">
        <v>12371.055</v>
      </c>
      <c r="X238" s="19">
        <v>11246.305</v>
      </c>
      <c r="Y238" s="19">
        <v>10781.058000000001</v>
      </c>
      <c r="AA238" s="2">
        <f>IFERROR(INDEX('Holiday Schedule'!$D$3:$D$24,MATCH(A238,'Holiday Schedule'!$C$3:$C$24,0)),0)</f>
        <v>0</v>
      </c>
      <c r="AB238" s="2">
        <f t="shared" si="24"/>
        <v>7</v>
      </c>
      <c r="AC238" s="2">
        <f t="shared" si="25"/>
        <v>0</v>
      </c>
      <c r="AD238" s="5">
        <f t="shared" si="26"/>
        <v>306985.38799999998</v>
      </c>
      <c r="AE238" s="5">
        <f t="shared" si="27"/>
        <v>306985.38799999998</v>
      </c>
      <c r="AG238" s="2">
        <f t="shared" si="28"/>
        <v>8</v>
      </c>
      <c r="AH238" s="2">
        <f t="shared" si="29"/>
        <v>2024</v>
      </c>
      <c r="AJ238" s="5">
        <f t="shared" si="30"/>
        <v>16337.682000000001</v>
      </c>
      <c r="AK238" s="2">
        <f t="shared" si="31"/>
        <v>16</v>
      </c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</row>
    <row r="239" spans="1:51" ht="15.75" x14ac:dyDescent="0.25">
      <c r="A239" s="18">
        <v>45522</v>
      </c>
      <c r="B239" s="19">
        <v>10749.976000000001</v>
      </c>
      <c r="C239" s="19">
        <v>10495.286</v>
      </c>
      <c r="D239" s="19">
        <v>10566.739</v>
      </c>
      <c r="E239" s="19">
        <v>10463.819</v>
      </c>
      <c r="F239" s="19">
        <v>10321.437</v>
      </c>
      <c r="G239" s="19">
        <v>10563.776</v>
      </c>
      <c r="H239" s="19">
        <v>10626.130999999999</v>
      </c>
      <c r="I239" s="19">
        <v>11517.921</v>
      </c>
      <c r="J239" s="19">
        <v>13664.862999999999</v>
      </c>
      <c r="K239" s="19">
        <v>13998.409</v>
      </c>
      <c r="L239" s="19">
        <v>15170.901</v>
      </c>
      <c r="M239" s="19">
        <v>16667.451000000001</v>
      </c>
      <c r="N239" s="19">
        <v>16728.195</v>
      </c>
      <c r="O239" s="19">
        <v>17590.112000000001</v>
      </c>
      <c r="P239" s="19">
        <v>18524.651999999998</v>
      </c>
      <c r="Q239" s="19">
        <v>18013.169999999998</v>
      </c>
      <c r="R239" s="19">
        <v>16899.556</v>
      </c>
      <c r="S239" s="19">
        <v>16007.621999999999</v>
      </c>
      <c r="T239" s="19">
        <v>14867.739</v>
      </c>
      <c r="U239" s="19">
        <v>13630.849</v>
      </c>
      <c r="V239" s="19">
        <v>12760.43</v>
      </c>
      <c r="W239" s="19">
        <v>12298.832</v>
      </c>
      <c r="X239" s="19">
        <v>10925.241</v>
      </c>
      <c r="Y239" s="19">
        <v>10633.277</v>
      </c>
      <c r="AA239" s="2">
        <f>IFERROR(INDEX('Holiday Schedule'!$D$3:$D$24,MATCH(A239,'Holiday Schedule'!$C$3:$C$24,0)),0)</f>
        <v>0</v>
      </c>
      <c r="AB239" s="2">
        <f t="shared" si="24"/>
        <v>1</v>
      </c>
      <c r="AC239" s="2">
        <f t="shared" si="25"/>
        <v>0</v>
      </c>
      <c r="AD239" s="5">
        <f t="shared" si="26"/>
        <v>323686.38399999996</v>
      </c>
      <c r="AE239" s="5">
        <f t="shared" si="27"/>
        <v>323686.38399999996</v>
      </c>
      <c r="AG239" s="2">
        <f t="shared" si="28"/>
        <v>8</v>
      </c>
      <c r="AH239" s="2">
        <f t="shared" si="29"/>
        <v>2024</v>
      </c>
      <c r="AJ239" s="5">
        <f t="shared" si="30"/>
        <v>18524.651999999998</v>
      </c>
      <c r="AK239" s="2">
        <f t="shared" si="31"/>
        <v>15</v>
      </c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</row>
    <row r="240" spans="1:51" ht="15.75" x14ac:dyDescent="0.25">
      <c r="A240" s="18">
        <v>45523</v>
      </c>
      <c r="B240" s="19">
        <v>10705.994000000001</v>
      </c>
      <c r="C240" s="19">
        <v>10655.873</v>
      </c>
      <c r="D240" s="19">
        <v>10484.335999999999</v>
      </c>
      <c r="E240" s="19">
        <v>10706.741</v>
      </c>
      <c r="F240" s="19">
        <v>10711.848</v>
      </c>
      <c r="G240" s="19">
        <v>11381.642</v>
      </c>
      <c r="H240" s="19">
        <v>11971.439</v>
      </c>
      <c r="I240" s="19">
        <v>13506.584999999999</v>
      </c>
      <c r="J240" s="19">
        <v>16145.039000000001</v>
      </c>
      <c r="K240" s="19">
        <v>16030.742</v>
      </c>
      <c r="L240" s="19">
        <v>17409.216</v>
      </c>
      <c r="M240" s="19">
        <v>18729.393</v>
      </c>
      <c r="N240" s="19">
        <v>18838.670999999998</v>
      </c>
      <c r="O240" s="19">
        <v>20217.398000000001</v>
      </c>
      <c r="P240" s="19">
        <v>20617.226999999999</v>
      </c>
      <c r="Q240" s="19">
        <v>19805.674999999999</v>
      </c>
      <c r="R240" s="19">
        <v>19055.629000000001</v>
      </c>
      <c r="S240" s="19">
        <v>17211.412</v>
      </c>
      <c r="T240" s="19">
        <v>16424.579000000002</v>
      </c>
      <c r="U240" s="19">
        <v>14753.59</v>
      </c>
      <c r="V240" s="19">
        <v>13683.085999999999</v>
      </c>
      <c r="W240" s="19">
        <v>12832.723</v>
      </c>
      <c r="X240" s="19">
        <v>11435.697</v>
      </c>
      <c r="Y240" s="19">
        <v>11230.492</v>
      </c>
      <c r="AA240" s="2">
        <f>IFERROR(INDEX('Holiday Schedule'!$D$3:$D$24,MATCH(A240,'Holiday Schedule'!$C$3:$C$24,0)),0)</f>
        <v>0</v>
      </c>
      <c r="AB240" s="2">
        <f t="shared" si="24"/>
        <v>2</v>
      </c>
      <c r="AC240" s="2">
        <f t="shared" si="25"/>
        <v>266696.66200000001</v>
      </c>
      <c r="AD240" s="5">
        <f t="shared" si="26"/>
        <v>87848.365000000107</v>
      </c>
      <c r="AE240" s="5">
        <f t="shared" si="27"/>
        <v>354545.02700000012</v>
      </c>
      <c r="AG240" s="2">
        <f t="shared" si="28"/>
        <v>8</v>
      </c>
      <c r="AH240" s="2">
        <f t="shared" si="29"/>
        <v>2024</v>
      </c>
      <c r="AJ240" s="5">
        <f t="shared" si="30"/>
        <v>20617.226999999999</v>
      </c>
      <c r="AK240" s="2">
        <f t="shared" si="31"/>
        <v>15</v>
      </c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</row>
    <row r="241" spans="1:51" ht="15.75" x14ac:dyDescent="0.25">
      <c r="A241" s="18">
        <v>45524</v>
      </c>
      <c r="B241" s="19">
        <v>11236.511</v>
      </c>
      <c r="C241" s="19">
        <v>11205.897999999999</v>
      </c>
      <c r="D241" s="19">
        <v>10875.942999999999</v>
      </c>
      <c r="E241" s="19">
        <v>11095.239</v>
      </c>
      <c r="F241" s="19">
        <v>11066.249</v>
      </c>
      <c r="G241" s="19">
        <v>11703.977000000001</v>
      </c>
      <c r="H241" s="19">
        <v>12044.563</v>
      </c>
      <c r="I241" s="19">
        <v>13627.674999999999</v>
      </c>
      <c r="J241" s="19">
        <v>15825.921</v>
      </c>
      <c r="K241" s="19">
        <v>15843.08</v>
      </c>
      <c r="L241" s="19">
        <v>16929.124</v>
      </c>
      <c r="M241" s="19">
        <v>18001.848999999998</v>
      </c>
      <c r="N241" s="19">
        <v>18224.136999999999</v>
      </c>
      <c r="O241" s="19">
        <v>18794.123</v>
      </c>
      <c r="P241" s="19">
        <v>18801.321</v>
      </c>
      <c r="Q241" s="19">
        <v>18686.965</v>
      </c>
      <c r="R241" s="19">
        <v>17664.703000000001</v>
      </c>
      <c r="S241" s="19">
        <v>15813.154</v>
      </c>
      <c r="T241" s="19">
        <v>15148.620999999999</v>
      </c>
      <c r="U241" s="19">
        <v>13950.226000000001</v>
      </c>
      <c r="V241" s="19">
        <v>13024.797</v>
      </c>
      <c r="W241" s="19">
        <v>12178.843000000001</v>
      </c>
      <c r="X241" s="19">
        <v>10820.761</v>
      </c>
      <c r="Y241" s="19">
        <v>10359.384</v>
      </c>
      <c r="AA241" s="2">
        <f>IFERROR(INDEX('Holiday Schedule'!$D$3:$D$24,MATCH(A241,'Holiday Schedule'!$C$3:$C$24,0)),0)</f>
        <v>0</v>
      </c>
      <c r="AB241" s="2">
        <f t="shared" si="24"/>
        <v>3</v>
      </c>
      <c r="AC241" s="2">
        <f t="shared" si="25"/>
        <v>253335.3</v>
      </c>
      <c r="AD241" s="5">
        <f t="shared" si="26"/>
        <v>89587.764000000025</v>
      </c>
      <c r="AE241" s="5">
        <f t="shared" si="27"/>
        <v>342923.06400000001</v>
      </c>
      <c r="AG241" s="2">
        <f t="shared" si="28"/>
        <v>8</v>
      </c>
      <c r="AH241" s="2">
        <f t="shared" si="29"/>
        <v>2024</v>
      </c>
      <c r="AJ241" s="5">
        <f t="shared" si="30"/>
        <v>18801.321</v>
      </c>
      <c r="AK241" s="2">
        <f t="shared" si="31"/>
        <v>15</v>
      </c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</row>
    <row r="242" spans="1:51" ht="15.75" x14ac:dyDescent="0.25">
      <c r="A242" s="18">
        <v>45525</v>
      </c>
      <c r="B242" s="19">
        <v>10463.319</v>
      </c>
      <c r="C242" s="19">
        <v>10266.365</v>
      </c>
      <c r="D242" s="19">
        <v>10208.347</v>
      </c>
      <c r="E242" s="19">
        <v>10218.615</v>
      </c>
      <c r="F242" s="19">
        <v>10267.98</v>
      </c>
      <c r="G242" s="19">
        <v>11022.811</v>
      </c>
      <c r="H242" s="19">
        <v>11426.566999999999</v>
      </c>
      <c r="I242" s="19">
        <v>12648.334000000001</v>
      </c>
      <c r="J242" s="19">
        <v>14604.331</v>
      </c>
      <c r="K242" s="19">
        <v>14145.241</v>
      </c>
      <c r="L242" s="19">
        <v>14740.662</v>
      </c>
      <c r="M242" s="19">
        <v>15194.788</v>
      </c>
      <c r="N242" s="19">
        <v>15815.627</v>
      </c>
      <c r="O242" s="19">
        <v>17218.538</v>
      </c>
      <c r="P242" s="19">
        <v>18305.897000000001</v>
      </c>
      <c r="Q242" s="19">
        <v>18205.809000000001</v>
      </c>
      <c r="R242" s="19">
        <v>16762.851999999999</v>
      </c>
      <c r="S242" s="19">
        <v>15659.200999999999</v>
      </c>
      <c r="T242" s="19">
        <v>15190.785</v>
      </c>
      <c r="U242" s="19">
        <v>13944.81</v>
      </c>
      <c r="V242" s="19">
        <v>13056.811</v>
      </c>
      <c r="W242" s="19">
        <v>12190.65</v>
      </c>
      <c r="X242" s="19">
        <v>10834.614</v>
      </c>
      <c r="Y242" s="19">
        <v>10347.928</v>
      </c>
      <c r="AA242" s="2">
        <f>IFERROR(INDEX('Holiday Schedule'!$D$3:$D$24,MATCH(A242,'Holiday Schedule'!$C$3:$C$24,0)),0)</f>
        <v>0</v>
      </c>
      <c r="AB242" s="2">
        <f t="shared" si="24"/>
        <v>4</v>
      </c>
      <c r="AC242" s="2">
        <f t="shared" si="25"/>
        <v>238518.95</v>
      </c>
      <c r="AD242" s="5">
        <f t="shared" si="26"/>
        <v>84221.931999999972</v>
      </c>
      <c r="AE242" s="5">
        <f t="shared" si="27"/>
        <v>322740.88199999998</v>
      </c>
      <c r="AG242" s="2">
        <f t="shared" si="28"/>
        <v>8</v>
      </c>
      <c r="AH242" s="2">
        <f t="shared" si="29"/>
        <v>2024</v>
      </c>
      <c r="AJ242" s="5">
        <f t="shared" si="30"/>
        <v>18305.897000000001</v>
      </c>
      <c r="AK242" s="2">
        <f t="shared" si="31"/>
        <v>15</v>
      </c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</row>
    <row r="243" spans="1:51" ht="15.75" x14ac:dyDescent="0.25">
      <c r="A243" s="18">
        <v>45526</v>
      </c>
      <c r="B243" s="19">
        <v>10395.316000000001</v>
      </c>
      <c r="C243" s="19">
        <v>10243.184999999999</v>
      </c>
      <c r="D243" s="19">
        <v>10064.535</v>
      </c>
      <c r="E243" s="19">
        <v>10086.509</v>
      </c>
      <c r="F243" s="19">
        <v>10153.906999999999</v>
      </c>
      <c r="G243" s="19">
        <v>10887.528</v>
      </c>
      <c r="H243" s="19">
        <v>11241.349</v>
      </c>
      <c r="I243" s="19">
        <v>12441.601000000001</v>
      </c>
      <c r="J243" s="19">
        <v>14027.668</v>
      </c>
      <c r="K243" s="19">
        <v>13046.714</v>
      </c>
      <c r="L243" s="19">
        <v>13778.888000000001</v>
      </c>
      <c r="M243" s="19">
        <v>15495.008</v>
      </c>
      <c r="N243" s="19">
        <v>15774.066000000001</v>
      </c>
      <c r="O243" s="19">
        <v>16467.528999999999</v>
      </c>
      <c r="P243" s="19">
        <v>16908.797999999999</v>
      </c>
      <c r="Q243" s="19">
        <v>17286.422999999999</v>
      </c>
      <c r="R243" s="19">
        <v>16856.896000000001</v>
      </c>
      <c r="S243" s="19">
        <v>15371.393</v>
      </c>
      <c r="T243" s="19">
        <v>14733.243</v>
      </c>
      <c r="U243" s="19">
        <v>13525.379000000001</v>
      </c>
      <c r="V243" s="19">
        <v>12751.039000000001</v>
      </c>
      <c r="W243" s="19">
        <v>11999.087</v>
      </c>
      <c r="X243" s="19">
        <v>10593.28</v>
      </c>
      <c r="Y243" s="19">
        <v>10266.329</v>
      </c>
      <c r="AA243" s="2">
        <f>IFERROR(INDEX('Holiday Schedule'!$D$3:$D$24,MATCH(A243,'Holiday Schedule'!$C$3:$C$24,0)),0)</f>
        <v>0</v>
      </c>
      <c r="AB243" s="2">
        <f t="shared" si="24"/>
        <v>5</v>
      </c>
      <c r="AC243" s="2">
        <f t="shared" si="25"/>
        <v>231057.01200000002</v>
      </c>
      <c r="AD243" s="5">
        <f t="shared" si="26"/>
        <v>83338.658000000083</v>
      </c>
      <c r="AE243" s="5">
        <f t="shared" si="27"/>
        <v>314395.6700000001</v>
      </c>
      <c r="AG243" s="2">
        <f t="shared" si="28"/>
        <v>8</v>
      </c>
      <c r="AH243" s="2">
        <f t="shared" si="29"/>
        <v>2024</v>
      </c>
      <c r="AJ243" s="5">
        <f t="shared" si="30"/>
        <v>17286.422999999999</v>
      </c>
      <c r="AK243" s="2">
        <f t="shared" si="31"/>
        <v>16</v>
      </c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</row>
    <row r="244" spans="1:51" ht="15.75" x14ac:dyDescent="0.25">
      <c r="A244" s="18">
        <v>45527</v>
      </c>
      <c r="B244" s="19">
        <v>10325.781000000001</v>
      </c>
      <c r="C244" s="19">
        <v>10059.897999999999</v>
      </c>
      <c r="D244" s="19">
        <v>9979.3490000000002</v>
      </c>
      <c r="E244" s="19">
        <v>10143.35</v>
      </c>
      <c r="F244" s="19">
        <v>10074.839</v>
      </c>
      <c r="G244" s="19">
        <v>10473.261</v>
      </c>
      <c r="H244" s="19">
        <v>11133.41</v>
      </c>
      <c r="I244" s="19">
        <v>12008.514999999999</v>
      </c>
      <c r="J244" s="19">
        <v>13516.353999999999</v>
      </c>
      <c r="K244" s="19">
        <v>13300.878000000001</v>
      </c>
      <c r="L244" s="19">
        <v>14312.034</v>
      </c>
      <c r="M244" s="19">
        <v>15460.491</v>
      </c>
      <c r="N244" s="19">
        <v>15839.166999999999</v>
      </c>
      <c r="O244" s="19">
        <v>16308.887000000001</v>
      </c>
      <c r="P244" s="19">
        <v>17123.841</v>
      </c>
      <c r="Q244" s="19">
        <v>16743.876</v>
      </c>
      <c r="R244" s="19">
        <v>16021.323</v>
      </c>
      <c r="S244" s="19">
        <v>15208.245999999999</v>
      </c>
      <c r="T244" s="19">
        <v>14685.803</v>
      </c>
      <c r="U244" s="19">
        <v>13659.245999999999</v>
      </c>
      <c r="V244" s="19">
        <v>12710.834999999999</v>
      </c>
      <c r="W244" s="19">
        <v>12196.304</v>
      </c>
      <c r="X244" s="19">
        <v>10718.703</v>
      </c>
      <c r="Y244" s="19">
        <v>10296.183000000001</v>
      </c>
      <c r="AA244" s="2">
        <f>IFERROR(INDEX('Holiday Schedule'!$D$3:$D$24,MATCH(A244,'Holiday Schedule'!$C$3:$C$24,0)),0)</f>
        <v>0</v>
      </c>
      <c r="AB244" s="2">
        <f t="shared" si="24"/>
        <v>6</v>
      </c>
      <c r="AC244" s="2">
        <f t="shared" si="25"/>
        <v>229814.50300000003</v>
      </c>
      <c r="AD244" s="5">
        <f t="shared" si="26"/>
        <v>82486.070999999938</v>
      </c>
      <c r="AE244" s="5">
        <f t="shared" si="27"/>
        <v>312300.57399999996</v>
      </c>
      <c r="AG244" s="2">
        <f t="shared" si="28"/>
        <v>8</v>
      </c>
      <c r="AH244" s="2">
        <f t="shared" si="29"/>
        <v>2024</v>
      </c>
      <c r="AJ244" s="5">
        <f t="shared" si="30"/>
        <v>17123.841</v>
      </c>
      <c r="AK244" s="2">
        <f t="shared" si="31"/>
        <v>15</v>
      </c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</row>
    <row r="245" spans="1:51" ht="15.75" x14ac:dyDescent="0.25">
      <c r="A245" s="18">
        <v>45528</v>
      </c>
      <c r="B245" s="19">
        <v>10146.643</v>
      </c>
      <c r="C245" s="19">
        <v>10084.101000000001</v>
      </c>
      <c r="D245" s="19">
        <v>9886.3369999999995</v>
      </c>
      <c r="E245" s="19">
        <v>9895.3580000000002</v>
      </c>
      <c r="F245" s="19">
        <v>9783.7350000000006</v>
      </c>
      <c r="G245" s="19">
        <v>10130.333000000001</v>
      </c>
      <c r="H245" s="19">
        <v>10182.009</v>
      </c>
      <c r="I245" s="19">
        <v>10928.087</v>
      </c>
      <c r="J245" s="19">
        <v>12122.934999999999</v>
      </c>
      <c r="K245" s="19">
        <v>11670.277</v>
      </c>
      <c r="L245" s="19">
        <v>12548.513999999999</v>
      </c>
      <c r="M245" s="19">
        <v>13793.967000000001</v>
      </c>
      <c r="N245" s="19">
        <v>14187.75</v>
      </c>
      <c r="O245" s="19">
        <v>15217.555</v>
      </c>
      <c r="P245" s="19">
        <v>16579.462</v>
      </c>
      <c r="Q245" s="19">
        <v>16558.592000000001</v>
      </c>
      <c r="R245" s="19">
        <v>16556.903999999999</v>
      </c>
      <c r="S245" s="19">
        <v>16102.724</v>
      </c>
      <c r="T245" s="19">
        <v>15528.116</v>
      </c>
      <c r="U245" s="19">
        <v>13969.3</v>
      </c>
      <c r="V245" s="19">
        <v>13238.269</v>
      </c>
      <c r="W245" s="19">
        <v>12609.013999999999</v>
      </c>
      <c r="X245" s="19">
        <v>11468.165000000001</v>
      </c>
      <c r="Y245" s="19">
        <v>10838.532999999999</v>
      </c>
      <c r="AA245" s="2">
        <f>IFERROR(INDEX('Holiday Schedule'!$D$3:$D$24,MATCH(A245,'Holiday Schedule'!$C$3:$C$24,0)),0)</f>
        <v>0</v>
      </c>
      <c r="AB245" s="2">
        <f t="shared" si="24"/>
        <v>7</v>
      </c>
      <c r="AC245" s="2">
        <f t="shared" si="25"/>
        <v>0</v>
      </c>
      <c r="AD245" s="5">
        <f t="shared" si="26"/>
        <v>304026.68</v>
      </c>
      <c r="AE245" s="5">
        <f t="shared" si="27"/>
        <v>304026.68</v>
      </c>
      <c r="AG245" s="2">
        <f t="shared" si="28"/>
        <v>8</v>
      </c>
      <c r="AH245" s="2">
        <f t="shared" si="29"/>
        <v>2024</v>
      </c>
      <c r="AJ245" s="5">
        <f t="shared" si="30"/>
        <v>16579.462</v>
      </c>
      <c r="AK245" s="2">
        <f t="shared" si="31"/>
        <v>15</v>
      </c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</row>
    <row r="246" spans="1:51" ht="15.75" x14ac:dyDescent="0.25">
      <c r="A246" s="18">
        <v>45529</v>
      </c>
      <c r="B246" s="19">
        <v>10711.722</v>
      </c>
      <c r="C246" s="19">
        <v>10610.718000000001</v>
      </c>
      <c r="D246" s="19">
        <v>10527.869000000001</v>
      </c>
      <c r="E246" s="19">
        <v>10405.856</v>
      </c>
      <c r="F246" s="19">
        <v>10124.003000000001</v>
      </c>
      <c r="G246" s="19">
        <v>10279.522000000001</v>
      </c>
      <c r="H246" s="19">
        <v>10167.273999999999</v>
      </c>
      <c r="I246" s="19">
        <v>11097.17</v>
      </c>
      <c r="J246" s="19">
        <v>12317.344999999999</v>
      </c>
      <c r="K246" s="19">
        <v>12139.120999999999</v>
      </c>
      <c r="L246" s="19">
        <v>13105.695</v>
      </c>
      <c r="M246" s="19">
        <v>14519.308999999999</v>
      </c>
      <c r="N246" s="19">
        <v>15287.769</v>
      </c>
      <c r="O246" s="19">
        <v>16607.811000000002</v>
      </c>
      <c r="P246" s="19">
        <v>18209.397000000001</v>
      </c>
      <c r="Q246" s="19">
        <v>18607.837</v>
      </c>
      <c r="R246" s="19">
        <v>17980.79</v>
      </c>
      <c r="S246" s="19">
        <v>16981.170999999998</v>
      </c>
      <c r="T246" s="19">
        <v>16129.305</v>
      </c>
      <c r="U246" s="19">
        <v>14589.606</v>
      </c>
      <c r="V246" s="19">
        <v>13696.317999999999</v>
      </c>
      <c r="W246" s="19">
        <v>12859.582</v>
      </c>
      <c r="X246" s="19">
        <v>11521.829</v>
      </c>
      <c r="Y246" s="19">
        <v>10949.835999999999</v>
      </c>
      <c r="AA246" s="2">
        <f>IFERROR(INDEX('Holiday Schedule'!$D$3:$D$24,MATCH(A246,'Holiday Schedule'!$C$3:$C$24,0)),0)</f>
        <v>0</v>
      </c>
      <c r="AB246" s="2">
        <f t="shared" si="24"/>
        <v>1</v>
      </c>
      <c r="AC246" s="2">
        <f t="shared" si="25"/>
        <v>0</v>
      </c>
      <c r="AD246" s="5">
        <f t="shared" si="26"/>
        <v>319426.85500000004</v>
      </c>
      <c r="AE246" s="5">
        <f t="shared" si="27"/>
        <v>319426.85500000004</v>
      </c>
      <c r="AG246" s="2">
        <f t="shared" si="28"/>
        <v>8</v>
      </c>
      <c r="AH246" s="2">
        <f t="shared" si="29"/>
        <v>2024</v>
      </c>
      <c r="AJ246" s="5">
        <f t="shared" si="30"/>
        <v>18607.837</v>
      </c>
      <c r="AK246" s="2">
        <f t="shared" si="31"/>
        <v>16</v>
      </c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</row>
    <row r="247" spans="1:51" ht="15.75" x14ac:dyDescent="0.25">
      <c r="A247" s="18">
        <v>45530</v>
      </c>
      <c r="B247" s="19">
        <v>11058.758</v>
      </c>
      <c r="C247" s="19">
        <v>10897.735000000001</v>
      </c>
      <c r="D247" s="19">
        <v>10784.036</v>
      </c>
      <c r="E247" s="19">
        <v>10833.175999999999</v>
      </c>
      <c r="F247" s="19">
        <v>10843.981</v>
      </c>
      <c r="G247" s="19">
        <v>11467.321</v>
      </c>
      <c r="H247" s="19">
        <v>12001.032999999999</v>
      </c>
      <c r="I247" s="19">
        <v>13565.069</v>
      </c>
      <c r="J247" s="19">
        <v>15895.334999999999</v>
      </c>
      <c r="K247" s="19">
        <v>15847.403</v>
      </c>
      <c r="L247" s="19">
        <v>16454.508000000002</v>
      </c>
      <c r="M247" s="19">
        <v>16302.78</v>
      </c>
      <c r="N247" s="19">
        <v>16668.162</v>
      </c>
      <c r="O247" s="19">
        <v>18677.133000000002</v>
      </c>
      <c r="P247" s="19">
        <v>19359.212</v>
      </c>
      <c r="Q247" s="19">
        <v>19296.151999999998</v>
      </c>
      <c r="R247" s="19">
        <v>18723.414000000001</v>
      </c>
      <c r="S247" s="19">
        <v>17002.915000000001</v>
      </c>
      <c r="T247" s="19">
        <v>16442.644</v>
      </c>
      <c r="U247" s="19">
        <v>14915.191999999999</v>
      </c>
      <c r="V247" s="19">
        <v>13755.571</v>
      </c>
      <c r="W247" s="19">
        <v>12789.513000000001</v>
      </c>
      <c r="X247" s="19">
        <v>11209.028</v>
      </c>
      <c r="Y247" s="19">
        <v>10674.999</v>
      </c>
      <c r="AA247" s="2">
        <f>IFERROR(INDEX('Holiday Schedule'!$D$3:$D$24,MATCH(A247,'Holiday Schedule'!$C$3:$C$24,0)),0)</f>
        <v>0</v>
      </c>
      <c r="AB247" s="2">
        <f t="shared" si="24"/>
        <v>2</v>
      </c>
      <c r="AC247" s="2">
        <f t="shared" si="25"/>
        <v>256904.03100000002</v>
      </c>
      <c r="AD247" s="5">
        <f t="shared" si="26"/>
        <v>88561.038999999932</v>
      </c>
      <c r="AE247" s="5">
        <f t="shared" si="27"/>
        <v>345465.06999999995</v>
      </c>
      <c r="AG247" s="2">
        <f t="shared" si="28"/>
        <v>8</v>
      </c>
      <c r="AH247" s="2">
        <f t="shared" si="29"/>
        <v>2024</v>
      </c>
      <c r="AJ247" s="5">
        <f t="shared" si="30"/>
        <v>19359.212</v>
      </c>
      <c r="AK247" s="2">
        <f t="shared" si="31"/>
        <v>15</v>
      </c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</row>
    <row r="248" spans="1:51" ht="15.75" x14ac:dyDescent="0.25">
      <c r="A248" s="18">
        <v>45531</v>
      </c>
      <c r="B248" s="19">
        <v>10839.92</v>
      </c>
      <c r="C248" s="19">
        <v>10603.581</v>
      </c>
      <c r="D248" s="19">
        <v>10424.611000000001</v>
      </c>
      <c r="E248" s="19">
        <v>10454.066999999999</v>
      </c>
      <c r="F248" s="19">
        <v>10452.761</v>
      </c>
      <c r="G248" s="19">
        <v>11152.574000000001</v>
      </c>
      <c r="H248" s="19">
        <v>11558.967000000001</v>
      </c>
      <c r="I248" s="19">
        <v>12870.023999999999</v>
      </c>
      <c r="J248" s="19">
        <v>14586.203</v>
      </c>
      <c r="K248" s="19">
        <v>13886.574000000001</v>
      </c>
      <c r="L248" s="19">
        <v>14480.790999999999</v>
      </c>
      <c r="M248" s="19">
        <v>15731.143</v>
      </c>
      <c r="N248" s="19">
        <v>16350.632</v>
      </c>
      <c r="O248" s="19">
        <v>17915.096000000001</v>
      </c>
      <c r="P248" s="19">
        <v>19015.013999999999</v>
      </c>
      <c r="Q248" s="19">
        <v>19375.838</v>
      </c>
      <c r="R248" s="19">
        <v>18898.967000000001</v>
      </c>
      <c r="S248" s="19">
        <v>17059.848000000002</v>
      </c>
      <c r="T248" s="19">
        <v>16775.492999999999</v>
      </c>
      <c r="U248" s="19">
        <v>15397.33</v>
      </c>
      <c r="V248" s="19">
        <v>14093.574000000001</v>
      </c>
      <c r="W248" s="19">
        <v>13016.880999999999</v>
      </c>
      <c r="X248" s="19">
        <v>11499.108</v>
      </c>
      <c r="Y248" s="19">
        <v>10968.123</v>
      </c>
      <c r="AA248" s="2">
        <f>IFERROR(INDEX('Holiday Schedule'!$D$3:$D$24,MATCH(A248,'Holiday Schedule'!$C$3:$C$24,0)),0)</f>
        <v>0</v>
      </c>
      <c r="AB248" s="2">
        <f t="shared" si="24"/>
        <v>3</v>
      </c>
      <c r="AC248" s="2">
        <f t="shared" si="25"/>
        <v>250952.51599999997</v>
      </c>
      <c r="AD248" s="5">
        <f t="shared" si="26"/>
        <v>86454.604000000079</v>
      </c>
      <c r="AE248" s="5">
        <f t="shared" si="27"/>
        <v>337407.12000000005</v>
      </c>
      <c r="AG248" s="2">
        <f t="shared" si="28"/>
        <v>8</v>
      </c>
      <c r="AH248" s="2">
        <f t="shared" si="29"/>
        <v>2024</v>
      </c>
      <c r="AJ248" s="5">
        <f t="shared" si="30"/>
        <v>19375.838</v>
      </c>
      <c r="AK248" s="2">
        <f t="shared" si="31"/>
        <v>16</v>
      </c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</row>
    <row r="249" spans="1:51" ht="15.75" x14ac:dyDescent="0.25">
      <c r="A249" s="18">
        <v>45532</v>
      </c>
      <c r="B249" s="19">
        <v>11229.674000000001</v>
      </c>
      <c r="C249" s="19">
        <v>10972.085999999999</v>
      </c>
      <c r="D249" s="19">
        <v>10962.282999999999</v>
      </c>
      <c r="E249" s="19">
        <v>10864.673000000001</v>
      </c>
      <c r="F249" s="19">
        <v>11036.727000000001</v>
      </c>
      <c r="G249" s="19">
        <v>11757.437</v>
      </c>
      <c r="H249" s="19">
        <v>12611.723</v>
      </c>
      <c r="I249" s="19">
        <v>13875.053</v>
      </c>
      <c r="J249" s="19">
        <v>15975.014999999999</v>
      </c>
      <c r="K249" s="19">
        <v>16036.12</v>
      </c>
      <c r="L249" s="19">
        <v>17268.178</v>
      </c>
      <c r="M249" s="19">
        <v>17928.895</v>
      </c>
      <c r="N249" s="19">
        <v>17968.593000000001</v>
      </c>
      <c r="O249" s="19">
        <v>19325.633999999998</v>
      </c>
      <c r="P249" s="19">
        <v>19192.951000000001</v>
      </c>
      <c r="Q249" s="19">
        <v>18230.864000000001</v>
      </c>
      <c r="R249" s="19">
        <v>16438.493999999999</v>
      </c>
      <c r="S249" s="19">
        <v>15742.27</v>
      </c>
      <c r="T249" s="19">
        <v>15220.636</v>
      </c>
      <c r="U249" s="19">
        <v>14138.22</v>
      </c>
      <c r="V249" s="19">
        <v>13291.612999999999</v>
      </c>
      <c r="W249" s="19">
        <v>12164.526</v>
      </c>
      <c r="X249" s="19">
        <v>10683.288</v>
      </c>
      <c r="Y249" s="19">
        <v>10092.581</v>
      </c>
      <c r="AA249" s="2">
        <f>IFERROR(INDEX('Holiday Schedule'!$D$3:$D$24,MATCH(A249,'Holiday Schedule'!$C$3:$C$24,0)),0)</f>
        <v>0</v>
      </c>
      <c r="AB249" s="2">
        <f t="shared" si="24"/>
        <v>4</v>
      </c>
      <c r="AC249" s="2">
        <f t="shared" si="25"/>
        <v>253480.35</v>
      </c>
      <c r="AD249" s="5">
        <f t="shared" si="26"/>
        <v>89527.183999999979</v>
      </c>
      <c r="AE249" s="5">
        <f t="shared" si="27"/>
        <v>343007.53399999999</v>
      </c>
      <c r="AG249" s="2">
        <f t="shared" si="28"/>
        <v>8</v>
      </c>
      <c r="AH249" s="2">
        <f t="shared" si="29"/>
        <v>2024</v>
      </c>
      <c r="AJ249" s="5">
        <f t="shared" si="30"/>
        <v>19325.633999999998</v>
      </c>
      <c r="AK249" s="2">
        <f t="shared" si="31"/>
        <v>14</v>
      </c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</row>
    <row r="250" spans="1:51" ht="15.75" x14ac:dyDescent="0.25">
      <c r="A250" s="18">
        <v>45533</v>
      </c>
      <c r="B250" s="19">
        <v>9777.5239999999994</v>
      </c>
      <c r="C250" s="19">
        <v>10167.011</v>
      </c>
      <c r="D250" s="19">
        <v>9899.1219999999994</v>
      </c>
      <c r="E250" s="19">
        <v>9820.2929999999997</v>
      </c>
      <c r="F250" s="19">
        <v>9988.5329999999994</v>
      </c>
      <c r="G250" s="19">
        <v>10609.407999999999</v>
      </c>
      <c r="H250" s="19">
        <v>11419.458000000001</v>
      </c>
      <c r="I250" s="19">
        <v>12188.33</v>
      </c>
      <c r="J250" s="19">
        <v>13621.683000000001</v>
      </c>
      <c r="K250" s="19">
        <v>12806.522000000001</v>
      </c>
      <c r="L250" s="19">
        <v>13697.62</v>
      </c>
      <c r="M250" s="19">
        <v>14543.406000000001</v>
      </c>
      <c r="N250" s="19">
        <v>14927.34</v>
      </c>
      <c r="O250" s="19">
        <v>15645.778</v>
      </c>
      <c r="P250" s="19">
        <v>16836.261999999999</v>
      </c>
      <c r="Q250" s="19">
        <v>16975.883999999998</v>
      </c>
      <c r="R250" s="19">
        <v>16344.332</v>
      </c>
      <c r="S250" s="19">
        <v>15197.018</v>
      </c>
      <c r="T250" s="19">
        <v>14748.678</v>
      </c>
      <c r="U250" s="19">
        <v>13606.63</v>
      </c>
      <c r="V250" s="19">
        <v>12465.369000000001</v>
      </c>
      <c r="W250" s="19">
        <v>11673.444</v>
      </c>
      <c r="X250" s="19">
        <v>10265.212</v>
      </c>
      <c r="Y250" s="19">
        <v>9696.9419999999991</v>
      </c>
      <c r="AA250" s="2">
        <f>IFERROR(INDEX('Holiday Schedule'!$D$3:$D$24,MATCH(A250,'Holiday Schedule'!$C$3:$C$24,0)),0)</f>
        <v>0</v>
      </c>
      <c r="AB250" s="2">
        <f t="shared" si="24"/>
        <v>5</v>
      </c>
      <c r="AC250" s="2">
        <f t="shared" si="25"/>
        <v>225543.508</v>
      </c>
      <c r="AD250" s="5">
        <f t="shared" si="26"/>
        <v>81378.290999999939</v>
      </c>
      <c r="AE250" s="5">
        <f t="shared" si="27"/>
        <v>306921.79899999994</v>
      </c>
      <c r="AG250" s="2">
        <f t="shared" si="28"/>
        <v>8</v>
      </c>
      <c r="AH250" s="2">
        <f t="shared" si="29"/>
        <v>2024</v>
      </c>
      <c r="AJ250" s="5">
        <f t="shared" si="30"/>
        <v>16975.883999999998</v>
      </c>
      <c r="AK250" s="2">
        <f t="shared" si="31"/>
        <v>16</v>
      </c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</row>
    <row r="251" spans="1:51" ht="15.75" x14ac:dyDescent="0.25">
      <c r="A251" s="18">
        <v>45534</v>
      </c>
      <c r="B251" s="19">
        <v>9824.3140000000003</v>
      </c>
      <c r="C251" s="19">
        <v>9684.2900000000009</v>
      </c>
      <c r="D251" s="19">
        <v>9585.3469999999998</v>
      </c>
      <c r="E251" s="19">
        <v>9667.5390000000007</v>
      </c>
      <c r="F251" s="19">
        <v>9824.59</v>
      </c>
      <c r="G251" s="19">
        <v>10399.965</v>
      </c>
      <c r="H251" s="19">
        <v>11017.489</v>
      </c>
      <c r="I251" s="19">
        <v>12136.95</v>
      </c>
      <c r="J251" s="19">
        <v>13683.232</v>
      </c>
      <c r="K251" s="19">
        <v>13161.75</v>
      </c>
      <c r="L251" s="19">
        <v>14019.432000000001</v>
      </c>
      <c r="M251" s="19">
        <v>14762.563</v>
      </c>
      <c r="N251" s="19">
        <v>15185.804</v>
      </c>
      <c r="O251" s="19">
        <v>15600.067999999999</v>
      </c>
      <c r="P251" s="19">
        <v>16817.362000000001</v>
      </c>
      <c r="Q251" s="19">
        <v>16761.116999999998</v>
      </c>
      <c r="R251" s="19">
        <v>16129.032999999999</v>
      </c>
      <c r="S251" s="19">
        <v>14896.478999999999</v>
      </c>
      <c r="T251" s="19">
        <v>14141.505999999999</v>
      </c>
      <c r="U251" s="19">
        <v>12973.5</v>
      </c>
      <c r="V251" s="19">
        <v>12127.507</v>
      </c>
      <c r="W251" s="19">
        <v>11630.579</v>
      </c>
      <c r="X251" s="19">
        <v>10329.708000000001</v>
      </c>
      <c r="Y251" s="19">
        <v>9854.2479999999996</v>
      </c>
      <c r="AA251" s="2">
        <f>IFERROR(INDEX('Holiday Schedule'!$D$3:$D$24,MATCH(A251,'Holiday Schedule'!$C$3:$C$24,0)),0)</f>
        <v>0</v>
      </c>
      <c r="AB251" s="2">
        <f t="shared" si="24"/>
        <v>6</v>
      </c>
      <c r="AC251" s="2">
        <f t="shared" si="25"/>
        <v>224356.59</v>
      </c>
      <c r="AD251" s="5">
        <f t="shared" si="26"/>
        <v>79857.782000000036</v>
      </c>
      <c r="AE251" s="5">
        <f t="shared" si="27"/>
        <v>304214.37200000003</v>
      </c>
      <c r="AG251" s="2">
        <f t="shared" si="28"/>
        <v>8</v>
      </c>
      <c r="AH251" s="2">
        <f t="shared" si="29"/>
        <v>2024</v>
      </c>
      <c r="AJ251" s="5">
        <f t="shared" si="30"/>
        <v>16817.362000000001</v>
      </c>
      <c r="AK251" s="2">
        <f t="shared" si="31"/>
        <v>15</v>
      </c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</row>
    <row r="252" spans="1:51" ht="15.75" x14ac:dyDescent="0.25">
      <c r="A252" s="18">
        <v>45535</v>
      </c>
      <c r="B252" s="9">
        <v>9868.1460000000006</v>
      </c>
      <c r="C252" s="9">
        <v>9853.1759999999995</v>
      </c>
      <c r="D252" s="9">
        <v>9849.4480000000003</v>
      </c>
      <c r="E252" s="9">
        <v>9722.0869999999995</v>
      </c>
      <c r="F252" s="9">
        <v>9633.3410000000003</v>
      </c>
      <c r="G252" s="9">
        <v>10033.465</v>
      </c>
      <c r="H252" s="9">
        <v>10100.42</v>
      </c>
      <c r="I252" s="9">
        <v>11166.28</v>
      </c>
      <c r="J252" s="9">
        <v>12982.352000000001</v>
      </c>
      <c r="K252" s="9">
        <v>12986.829</v>
      </c>
      <c r="L252" s="9">
        <v>13711.834000000001</v>
      </c>
      <c r="M252" s="9">
        <v>15053.201999999999</v>
      </c>
      <c r="N252" s="9">
        <v>14992.171</v>
      </c>
      <c r="O252" s="9">
        <v>15558.352999999999</v>
      </c>
      <c r="P252" s="9">
        <v>17005.021000000001</v>
      </c>
      <c r="Q252" s="9">
        <v>16569.099999999999</v>
      </c>
      <c r="R252" s="9">
        <v>15794.287</v>
      </c>
      <c r="S252" s="9">
        <v>14744.299000000001</v>
      </c>
      <c r="T252" s="9">
        <v>13787.08</v>
      </c>
      <c r="U252" s="9">
        <v>12625.313</v>
      </c>
      <c r="V252" s="9">
        <v>12093.654</v>
      </c>
      <c r="W252" s="9">
        <v>11496.592000000001</v>
      </c>
      <c r="X252" s="9">
        <v>10570.317999999999</v>
      </c>
      <c r="Y252" s="9">
        <v>10215.602999999999</v>
      </c>
      <c r="AA252" s="2">
        <f>IFERROR(INDEX('Holiday Schedule'!$D$3:$D$24,MATCH(A252,'Holiday Schedule'!$C$3:$C$24,0)),0)</f>
        <v>0</v>
      </c>
      <c r="AB252" s="2">
        <f t="shared" si="24"/>
        <v>7</v>
      </c>
      <c r="AC252" s="2">
        <f t="shared" si="25"/>
        <v>0</v>
      </c>
      <c r="AD252" s="5">
        <f t="shared" si="26"/>
        <v>300412.37100000004</v>
      </c>
      <c r="AE252" s="5">
        <f t="shared" si="27"/>
        <v>300412.37100000004</v>
      </c>
      <c r="AG252" s="2">
        <f t="shared" si="28"/>
        <v>8</v>
      </c>
      <c r="AH252" s="2">
        <f t="shared" si="29"/>
        <v>2024</v>
      </c>
      <c r="AJ252" s="5">
        <f t="shared" si="30"/>
        <v>17005.021000000001</v>
      </c>
      <c r="AK252" s="2">
        <f t="shared" si="31"/>
        <v>15</v>
      </c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</row>
    <row r="253" spans="1:51" ht="15.75" x14ac:dyDescent="0.25">
      <c r="A253" s="18">
        <v>45536</v>
      </c>
      <c r="B253" s="9">
        <v>10611.915999999999</v>
      </c>
      <c r="C253" s="9">
        <v>10570.192999999999</v>
      </c>
      <c r="D253" s="9">
        <v>10668.691000000001</v>
      </c>
      <c r="E253" s="9">
        <v>10404.957</v>
      </c>
      <c r="F253" s="9">
        <v>10187.825000000001</v>
      </c>
      <c r="G253" s="9">
        <v>10324.507</v>
      </c>
      <c r="H253" s="9">
        <v>9368.3169999999991</v>
      </c>
      <c r="I253" s="9">
        <v>10710.351000000001</v>
      </c>
      <c r="J253" s="9">
        <v>13199.495000000001</v>
      </c>
      <c r="K253" s="9">
        <v>14502.581</v>
      </c>
      <c r="L253" s="9">
        <v>15783.428</v>
      </c>
      <c r="M253" s="9">
        <v>16309.794</v>
      </c>
      <c r="N253" s="9">
        <v>16151.112999999999</v>
      </c>
      <c r="O253" s="9">
        <v>16616.052</v>
      </c>
      <c r="P253" s="9">
        <v>17175.197</v>
      </c>
      <c r="Q253" s="9">
        <v>17137.237000000001</v>
      </c>
      <c r="R253" s="9">
        <v>16258.703</v>
      </c>
      <c r="S253" s="9">
        <v>15139.172</v>
      </c>
      <c r="T253" s="9">
        <v>14172.963</v>
      </c>
      <c r="U253" s="9">
        <v>13205.861999999999</v>
      </c>
      <c r="V253" s="9">
        <v>12748.332</v>
      </c>
      <c r="W253" s="9">
        <v>12980.907999999999</v>
      </c>
      <c r="X253" s="9">
        <v>12194.281000000001</v>
      </c>
      <c r="Y253" s="9">
        <v>11793.74</v>
      </c>
      <c r="AA253" s="2">
        <f>IFERROR(INDEX('Holiday Schedule'!$D$3:$D$24,MATCH(A253,'Holiday Schedule'!$C$3:$C$24,0)),0)</f>
        <v>0</v>
      </c>
      <c r="AB253" s="2">
        <f t="shared" si="24"/>
        <v>1</v>
      </c>
      <c r="AC253" s="2">
        <f t="shared" si="25"/>
        <v>0</v>
      </c>
      <c r="AD253" s="5">
        <f t="shared" si="26"/>
        <v>318215.61499999999</v>
      </c>
      <c r="AE253" s="5">
        <f t="shared" si="27"/>
        <v>318215.61499999999</v>
      </c>
      <c r="AG253" s="2">
        <f t="shared" si="28"/>
        <v>9</v>
      </c>
      <c r="AH253" s="2">
        <f t="shared" si="29"/>
        <v>2024</v>
      </c>
      <c r="AJ253" s="5">
        <f t="shared" si="30"/>
        <v>17175.197</v>
      </c>
      <c r="AK253" s="2">
        <f t="shared" si="31"/>
        <v>15</v>
      </c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</row>
    <row r="254" spans="1:51" ht="15.75" x14ac:dyDescent="0.25">
      <c r="A254" s="18">
        <v>45537</v>
      </c>
      <c r="B254" s="9">
        <v>11414.725</v>
      </c>
      <c r="C254" s="9">
        <v>11199.921</v>
      </c>
      <c r="D254" s="9">
        <v>11099.848</v>
      </c>
      <c r="E254" s="9">
        <v>10680.347</v>
      </c>
      <c r="F254" s="9">
        <v>10709.652</v>
      </c>
      <c r="G254" s="9">
        <v>10456.769</v>
      </c>
      <c r="H254" s="9">
        <v>9404.6270000000004</v>
      </c>
      <c r="I254" s="9">
        <v>10101.582</v>
      </c>
      <c r="J254" s="9">
        <v>11918.361999999999</v>
      </c>
      <c r="K254" s="9">
        <v>12515.102999999999</v>
      </c>
      <c r="L254" s="9">
        <v>13511.531999999999</v>
      </c>
      <c r="M254" s="9">
        <v>14146.814</v>
      </c>
      <c r="N254" s="9">
        <v>14190.7</v>
      </c>
      <c r="O254" s="9">
        <v>15228.121999999999</v>
      </c>
      <c r="P254" s="9">
        <v>15347.422</v>
      </c>
      <c r="Q254" s="9">
        <v>16074.07</v>
      </c>
      <c r="R254" s="9">
        <v>15253.975</v>
      </c>
      <c r="S254" s="9">
        <v>14210.311</v>
      </c>
      <c r="T254" s="9">
        <v>13430.635</v>
      </c>
      <c r="U254" s="9">
        <v>12648.041999999999</v>
      </c>
      <c r="V254" s="9">
        <v>12013.81</v>
      </c>
      <c r="W254" s="9">
        <v>11947.175999999999</v>
      </c>
      <c r="X254" s="9">
        <v>10574.002</v>
      </c>
      <c r="Y254" s="9">
        <v>10212.772999999999</v>
      </c>
      <c r="AA254" s="2">
        <f>IFERROR(INDEX('Holiday Schedule'!$D$3:$D$24,MATCH(A254,'Holiday Schedule'!$C$3:$C$24,0)),0)</f>
        <v>1</v>
      </c>
      <c r="AB254" s="2">
        <f t="shared" si="24"/>
        <v>2</v>
      </c>
      <c r="AC254" s="2">
        <f t="shared" si="25"/>
        <v>0</v>
      </c>
      <c r="AD254" s="5">
        <f t="shared" si="26"/>
        <v>298290.31999999995</v>
      </c>
      <c r="AE254" s="5">
        <f t="shared" si="27"/>
        <v>298290.31999999995</v>
      </c>
      <c r="AG254" s="2">
        <f t="shared" si="28"/>
        <v>9</v>
      </c>
      <c r="AH254" s="2">
        <f t="shared" si="29"/>
        <v>2024</v>
      </c>
      <c r="AJ254" s="5">
        <f t="shared" si="30"/>
        <v>16074.07</v>
      </c>
      <c r="AK254" s="2">
        <f t="shared" si="31"/>
        <v>16</v>
      </c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</row>
    <row r="255" spans="1:51" ht="15.75" x14ac:dyDescent="0.25">
      <c r="A255" s="18">
        <v>45538</v>
      </c>
      <c r="B255" s="9">
        <v>9989.1370000000006</v>
      </c>
      <c r="C255" s="9">
        <v>9961.7379999999994</v>
      </c>
      <c r="D255" s="9">
        <v>9919.0490000000009</v>
      </c>
      <c r="E255" s="9">
        <v>9729.2540000000008</v>
      </c>
      <c r="F255" s="9">
        <v>9857.2720000000008</v>
      </c>
      <c r="G255" s="9">
        <v>10593.739</v>
      </c>
      <c r="H255" s="9">
        <v>10159.01</v>
      </c>
      <c r="I255" s="9">
        <v>11021.499</v>
      </c>
      <c r="J255" s="9">
        <v>12954.632</v>
      </c>
      <c r="K255" s="9">
        <v>12857.824000000001</v>
      </c>
      <c r="L255" s="9">
        <v>13503.546</v>
      </c>
      <c r="M255" s="9">
        <v>13868.691999999999</v>
      </c>
      <c r="N255" s="9">
        <v>14320.59</v>
      </c>
      <c r="O255" s="9">
        <v>14599.21</v>
      </c>
      <c r="P255" s="9">
        <v>15350.093000000001</v>
      </c>
      <c r="Q255" s="9">
        <v>15346.409</v>
      </c>
      <c r="R255" s="9">
        <v>14785.718000000001</v>
      </c>
      <c r="S255" s="9">
        <v>13579.123</v>
      </c>
      <c r="T255" s="9">
        <v>13358.932000000001</v>
      </c>
      <c r="U255" s="9">
        <v>12486.815000000001</v>
      </c>
      <c r="V255" s="9">
        <v>12075.483</v>
      </c>
      <c r="W255" s="9">
        <v>11765.016</v>
      </c>
      <c r="X255" s="9">
        <v>10375.135</v>
      </c>
      <c r="Y255" s="9">
        <v>9997.0210000000006</v>
      </c>
      <c r="AA255" s="2">
        <f>IFERROR(INDEX('Holiday Schedule'!$D$3:$D$24,MATCH(A255,'Holiday Schedule'!$C$3:$C$24,0)),0)</f>
        <v>0</v>
      </c>
      <c r="AB255" s="2">
        <f t="shared" si="24"/>
        <v>3</v>
      </c>
      <c r="AC255" s="2">
        <f t="shared" si="25"/>
        <v>212248.717</v>
      </c>
      <c r="AD255" s="5">
        <f t="shared" si="26"/>
        <v>80206.219999999972</v>
      </c>
      <c r="AE255" s="5">
        <f t="shared" si="27"/>
        <v>292454.93699999998</v>
      </c>
      <c r="AG255" s="2">
        <f t="shared" si="28"/>
        <v>9</v>
      </c>
      <c r="AH255" s="2">
        <f t="shared" si="29"/>
        <v>2024</v>
      </c>
      <c r="AJ255" s="5">
        <f t="shared" si="30"/>
        <v>15350.093000000001</v>
      </c>
      <c r="AK255" s="2">
        <f t="shared" si="31"/>
        <v>15</v>
      </c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</row>
    <row r="256" spans="1:51" ht="15.75" x14ac:dyDescent="0.25">
      <c r="A256" s="18">
        <v>45539</v>
      </c>
      <c r="B256" s="9">
        <v>9760.9470000000001</v>
      </c>
      <c r="C256" s="9">
        <v>9819.2019999999993</v>
      </c>
      <c r="D256" s="9">
        <v>9791.2929999999997</v>
      </c>
      <c r="E256" s="9">
        <v>9609.4509999999991</v>
      </c>
      <c r="F256" s="9">
        <v>9785.5709999999999</v>
      </c>
      <c r="G256" s="9">
        <v>10591.701999999999</v>
      </c>
      <c r="H256" s="9">
        <v>10110.111999999999</v>
      </c>
      <c r="I256" s="9">
        <v>10903.43</v>
      </c>
      <c r="J256" s="9">
        <v>12960.816999999999</v>
      </c>
      <c r="K256" s="9">
        <v>13193.107</v>
      </c>
      <c r="L256" s="9">
        <v>13966.65</v>
      </c>
      <c r="M256" s="9">
        <v>14551.656999999999</v>
      </c>
      <c r="N256" s="9">
        <v>15173.981</v>
      </c>
      <c r="O256" s="9">
        <v>16046.656999999999</v>
      </c>
      <c r="P256" s="9">
        <v>17022.628000000001</v>
      </c>
      <c r="Q256" s="9">
        <v>17370.048999999999</v>
      </c>
      <c r="R256" s="9">
        <v>16501.848999999998</v>
      </c>
      <c r="S256" s="9">
        <v>14682.745999999999</v>
      </c>
      <c r="T256" s="9">
        <v>14318.195</v>
      </c>
      <c r="U256" s="9">
        <v>13234.672</v>
      </c>
      <c r="V256" s="9">
        <v>12897.294</v>
      </c>
      <c r="W256" s="9">
        <v>12517.368</v>
      </c>
      <c r="X256" s="9">
        <v>11203.837</v>
      </c>
      <c r="Y256" s="9">
        <v>10647.876</v>
      </c>
      <c r="AA256" s="2">
        <f>IFERROR(INDEX('Holiday Schedule'!$D$3:$D$24,MATCH(A256,'Holiday Schedule'!$C$3:$C$24,0)),0)</f>
        <v>0</v>
      </c>
      <c r="AB256" s="2">
        <f t="shared" si="24"/>
        <v>4</v>
      </c>
      <c r="AC256" s="2">
        <f t="shared" si="25"/>
        <v>226544.93699999998</v>
      </c>
      <c r="AD256" s="5">
        <f t="shared" si="26"/>
        <v>80116.154000000039</v>
      </c>
      <c r="AE256" s="5">
        <f t="shared" si="27"/>
        <v>306661.09100000001</v>
      </c>
      <c r="AG256" s="2">
        <f t="shared" si="28"/>
        <v>9</v>
      </c>
      <c r="AH256" s="2">
        <f t="shared" si="29"/>
        <v>2024</v>
      </c>
      <c r="AJ256" s="5">
        <f t="shared" si="30"/>
        <v>17370.048999999999</v>
      </c>
      <c r="AK256" s="2">
        <f t="shared" si="31"/>
        <v>16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</row>
    <row r="257" spans="1:51" ht="15.75" x14ac:dyDescent="0.25">
      <c r="A257" s="18">
        <v>45540</v>
      </c>
      <c r="B257" s="9">
        <v>10416.688</v>
      </c>
      <c r="C257" s="9">
        <v>10390.402</v>
      </c>
      <c r="D257" s="9">
        <v>10299.364</v>
      </c>
      <c r="E257" s="9">
        <v>10066.141</v>
      </c>
      <c r="F257" s="9">
        <v>10053.491</v>
      </c>
      <c r="G257" s="9">
        <v>10760.383</v>
      </c>
      <c r="H257" s="9">
        <v>10189.388999999999</v>
      </c>
      <c r="I257" s="9">
        <v>11130.569</v>
      </c>
      <c r="J257" s="9">
        <v>13409.427</v>
      </c>
      <c r="K257" s="9">
        <v>13700.13</v>
      </c>
      <c r="L257" s="9">
        <v>14656.999</v>
      </c>
      <c r="M257" s="9">
        <v>15511.648999999999</v>
      </c>
      <c r="N257" s="9">
        <v>16174.377</v>
      </c>
      <c r="O257" s="9">
        <v>17140.7</v>
      </c>
      <c r="P257" s="9">
        <v>17796.456999999999</v>
      </c>
      <c r="Q257" s="9">
        <v>17609.255000000001</v>
      </c>
      <c r="R257" s="9">
        <v>16520.794999999998</v>
      </c>
      <c r="S257" s="9">
        <v>14812.932000000001</v>
      </c>
      <c r="T257" s="9">
        <v>14099.08</v>
      </c>
      <c r="U257" s="9">
        <v>13109.893</v>
      </c>
      <c r="V257" s="9">
        <v>12613.222</v>
      </c>
      <c r="W257" s="9">
        <v>12171.226000000001</v>
      </c>
      <c r="X257" s="9">
        <v>11006.776</v>
      </c>
      <c r="Y257" s="9">
        <v>10497.187</v>
      </c>
      <c r="AA257" s="2">
        <f>IFERROR(INDEX('Holiday Schedule'!$D$3:$D$24,MATCH(A257,'Holiday Schedule'!$C$3:$C$24,0)),0)</f>
        <v>0</v>
      </c>
      <c r="AB257" s="2">
        <f t="shared" si="24"/>
        <v>5</v>
      </c>
      <c r="AC257" s="2">
        <f t="shared" si="25"/>
        <v>231463.48700000002</v>
      </c>
      <c r="AD257" s="5">
        <f t="shared" si="26"/>
        <v>82673.044999999984</v>
      </c>
      <c r="AE257" s="5">
        <f t="shared" si="27"/>
        <v>314136.53200000001</v>
      </c>
      <c r="AG257" s="2">
        <f t="shared" si="28"/>
        <v>9</v>
      </c>
      <c r="AH257" s="2">
        <f t="shared" si="29"/>
        <v>2024</v>
      </c>
      <c r="AJ257" s="5">
        <f t="shared" si="30"/>
        <v>17796.456999999999</v>
      </c>
      <c r="AK257" s="2">
        <f t="shared" si="31"/>
        <v>15</v>
      </c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</row>
    <row r="258" spans="1:51" ht="15.75" x14ac:dyDescent="0.25">
      <c r="A258" s="18">
        <v>45541</v>
      </c>
      <c r="B258" s="9">
        <v>10181.474</v>
      </c>
      <c r="C258" s="9">
        <v>10265.43</v>
      </c>
      <c r="D258" s="9">
        <v>10194.422</v>
      </c>
      <c r="E258" s="9">
        <v>9971.3829999999998</v>
      </c>
      <c r="F258" s="9">
        <v>9873.9830000000002</v>
      </c>
      <c r="G258" s="9">
        <v>10648.236999999999</v>
      </c>
      <c r="H258" s="9">
        <v>10104.216</v>
      </c>
      <c r="I258" s="9">
        <v>11180.189</v>
      </c>
      <c r="J258" s="9">
        <v>13498.259</v>
      </c>
      <c r="K258" s="9">
        <v>14079.53</v>
      </c>
      <c r="L258" s="9">
        <v>14924.179</v>
      </c>
      <c r="M258" s="9">
        <v>15393.921</v>
      </c>
      <c r="N258" s="9">
        <v>15622.15</v>
      </c>
      <c r="O258" s="9">
        <v>16803.828000000001</v>
      </c>
      <c r="P258" s="9">
        <v>17132.275000000001</v>
      </c>
      <c r="Q258" s="9">
        <v>17121.537</v>
      </c>
      <c r="R258" s="9">
        <v>15561.656999999999</v>
      </c>
      <c r="S258" s="9">
        <v>13426.385</v>
      </c>
      <c r="T258" s="9">
        <v>13110.611000000001</v>
      </c>
      <c r="U258" s="9">
        <v>12207.921</v>
      </c>
      <c r="V258" s="9">
        <v>12033.915999999999</v>
      </c>
      <c r="W258" s="9">
        <v>11853.44</v>
      </c>
      <c r="X258" s="9">
        <v>10802.307000000001</v>
      </c>
      <c r="Y258" s="9">
        <v>10488.487999999999</v>
      </c>
      <c r="AA258" s="2">
        <f>IFERROR(INDEX('Holiday Schedule'!$D$3:$D$24,MATCH(A258,'Holiday Schedule'!$C$3:$C$24,0)),0)</f>
        <v>0</v>
      </c>
      <c r="AB258" s="2">
        <f t="shared" si="24"/>
        <v>6</v>
      </c>
      <c r="AC258" s="2">
        <f t="shared" si="25"/>
        <v>224752.10500000004</v>
      </c>
      <c r="AD258" s="5">
        <f t="shared" si="26"/>
        <v>81727.632999999973</v>
      </c>
      <c r="AE258" s="5">
        <f t="shared" si="27"/>
        <v>306479.73800000001</v>
      </c>
      <c r="AG258" s="2">
        <f t="shared" si="28"/>
        <v>9</v>
      </c>
      <c r="AH258" s="2">
        <f t="shared" si="29"/>
        <v>2024</v>
      </c>
      <c r="AJ258" s="5">
        <f t="shared" si="30"/>
        <v>17132.275000000001</v>
      </c>
      <c r="AK258" s="2">
        <f t="shared" si="31"/>
        <v>15</v>
      </c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</row>
    <row r="259" spans="1:51" ht="15.75" x14ac:dyDescent="0.25">
      <c r="A259" s="18">
        <v>45542</v>
      </c>
      <c r="B259" s="9">
        <v>10205.286</v>
      </c>
      <c r="C259" s="9">
        <v>10186.06</v>
      </c>
      <c r="D259" s="9">
        <v>10108.514999999999</v>
      </c>
      <c r="E259" s="9">
        <v>9783.9449999999997</v>
      </c>
      <c r="F259" s="9">
        <v>10009.136</v>
      </c>
      <c r="G259" s="9">
        <v>9837.2950000000001</v>
      </c>
      <c r="H259" s="9">
        <v>9241.5329999999994</v>
      </c>
      <c r="I259" s="9">
        <v>10151.013999999999</v>
      </c>
      <c r="J259" s="9">
        <v>12691.491</v>
      </c>
      <c r="K259" s="9">
        <v>13646.778</v>
      </c>
      <c r="L259" s="9">
        <v>14775.769</v>
      </c>
      <c r="M259" s="9">
        <v>15525.752</v>
      </c>
      <c r="N259" s="9">
        <v>15304.177</v>
      </c>
      <c r="O259" s="9">
        <v>15964.546</v>
      </c>
      <c r="P259" s="9">
        <v>16536.546999999999</v>
      </c>
      <c r="Q259" s="9">
        <v>16144.49</v>
      </c>
      <c r="R259" s="9">
        <v>14792.838</v>
      </c>
      <c r="S259" s="9">
        <v>13452.041999999999</v>
      </c>
      <c r="T259" s="9">
        <v>12526.754000000001</v>
      </c>
      <c r="U259" s="9">
        <v>11862.174000000001</v>
      </c>
      <c r="V259" s="9">
        <v>11397.56</v>
      </c>
      <c r="W259" s="9">
        <v>11753.189</v>
      </c>
      <c r="X259" s="9">
        <v>10712.687</v>
      </c>
      <c r="Y259" s="9">
        <v>10757.210999999999</v>
      </c>
      <c r="AA259" s="2">
        <f>IFERROR(INDEX('Holiday Schedule'!$D$3:$D$24,MATCH(A259,'Holiday Schedule'!$C$3:$C$24,0)),0)</f>
        <v>0</v>
      </c>
      <c r="AB259" s="2">
        <f t="shared" si="24"/>
        <v>7</v>
      </c>
      <c r="AC259" s="2">
        <f t="shared" si="25"/>
        <v>0</v>
      </c>
      <c r="AD259" s="5">
        <f t="shared" si="26"/>
        <v>297366.78899999993</v>
      </c>
      <c r="AE259" s="5">
        <f t="shared" si="27"/>
        <v>297366.78899999993</v>
      </c>
      <c r="AG259" s="2">
        <f t="shared" si="28"/>
        <v>9</v>
      </c>
      <c r="AH259" s="2">
        <f t="shared" si="29"/>
        <v>2024</v>
      </c>
      <c r="AJ259" s="5">
        <f t="shared" si="30"/>
        <v>16536.546999999999</v>
      </c>
      <c r="AK259" s="2">
        <f t="shared" si="31"/>
        <v>15</v>
      </c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</row>
    <row r="260" spans="1:51" ht="15.75" x14ac:dyDescent="0.25">
      <c r="A260" s="18">
        <v>45543</v>
      </c>
      <c r="B260" s="9">
        <v>10171.962</v>
      </c>
      <c r="C260" s="9">
        <v>10391.333000000001</v>
      </c>
      <c r="D260" s="9">
        <v>10259.181</v>
      </c>
      <c r="E260" s="9">
        <v>10075.847</v>
      </c>
      <c r="F260" s="9">
        <v>9894.2819999999992</v>
      </c>
      <c r="G260" s="9">
        <v>9798.9459999999999</v>
      </c>
      <c r="H260" s="9">
        <v>8892.3439999999991</v>
      </c>
      <c r="I260" s="9">
        <v>9776.1020000000008</v>
      </c>
      <c r="J260" s="9">
        <v>11460.437</v>
      </c>
      <c r="K260" s="9">
        <v>12242.325000000001</v>
      </c>
      <c r="L260" s="9">
        <v>13107.603999999999</v>
      </c>
      <c r="M260" s="9">
        <v>13895.44</v>
      </c>
      <c r="N260" s="9">
        <v>13671.817999999999</v>
      </c>
      <c r="O260" s="9">
        <v>14262.875</v>
      </c>
      <c r="P260" s="9">
        <v>15045.321</v>
      </c>
      <c r="Q260" s="9">
        <v>14698.93</v>
      </c>
      <c r="R260" s="9">
        <v>14531.531999999999</v>
      </c>
      <c r="S260" s="9">
        <v>13613.460999999999</v>
      </c>
      <c r="T260" s="9">
        <v>12876.891</v>
      </c>
      <c r="U260" s="9">
        <v>12191.922</v>
      </c>
      <c r="V260" s="9">
        <v>11765.351000000001</v>
      </c>
      <c r="W260" s="9">
        <v>11525.57</v>
      </c>
      <c r="X260" s="9">
        <v>10414.199000000001</v>
      </c>
      <c r="Y260" s="9">
        <v>10002.630999999999</v>
      </c>
      <c r="AA260" s="2">
        <f>IFERROR(INDEX('Holiday Schedule'!$D$3:$D$24,MATCH(A260,'Holiday Schedule'!$C$3:$C$24,0)),0)</f>
        <v>0</v>
      </c>
      <c r="AB260" s="2">
        <f t="shared" si="24"/>
        <v>1</v>
      </c>
      <c r="AC260" s="2">
        <f t="shared" si="25"/>
        <v>0</v>
      </c>
      <c r="AD260" s="5">
        <f t="shared" si="26"/>
        <v>284566.304</v>
      </c>
      <c r="AE260" s="5">
        <f t="shared" si="27"/>
        <v>284566.304</v>
      </c>
      <c r="AG260" s="2">
        <f t="shared" si="28"/>
        <v>9</v>
      </c>
      <c r="AH260" s="2">
        <f t="shared" si="29"/>
        <v>2024</v>
      </c>
      <c r="AJ260" s="5">
        <f t="shared" si="30"/>
        <v>15045.321</v>
      </c>
      <c r="AK260" s="2">
        <f t="shared" si="31"/>
        <v>15</v>
      </c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</row>
    <row r="261" spans="1:51" ht="15.75" x14ac:dyDescent="0.25">
      <c r="A261" s="18">
        <v>45544</v>
      </c>
      <c r="B261" s="9">
        <v>9716.9490000000005</v>
      </c>
      <c r="C261" s="9">
        <v>9657.8119999999999</v>
      </c>
      <c r="D261" s="9">
        <v>9792.5149999999994</v>
      </c>
      <c r="E261" s="9">
        <v>9577.4930000000004</v>
      </c>
      <c r="F261" s="9">
        <v>9752.0460000000003</v>
      </c>
      <c r="G261" s="9">
        <v>10717.684999999999</v>
      </c>
      <c r="H261" s="9">
        <v>10186.152</v>
      </c>
      <c r="I261" s="9">
        <v>11198.992</v>
      </c>
      <c r="J261" s="9">
        <v>12824.071</v>
      </c>
      <c r="K261" s="9">
        <v>13014.823</v>
      </c>
      <c r="L261" s="9">
        <v>13636.893</v>
      </c>
      <c r="M261" s="9">
        <v>13882.195</v>
      </c>
      <c r="N261" s="9">
        <v>14083.342000000001</v>
      </c>
      <c r="O261" s="9">
        <v>14568.293</v>
      </c>
      <c r="P261" s="9">
        <v>15030.311</v>
      </c>
      <c r="Q261" s="9">
        <v>15266.195</v>
      </c>
      <c r="R261" s="9">
        <v>14228.418</v>
      </c>
      <c r="S261" s="9">
        <v>13441.788</v>
      </c>
      <c r="T261" s="9">
        <v>13166.932000000001</v>
      </c>
      <c r="U261" s="9">
        <v>12321.931</v>
      </c>
      <c r="V261" s="9">
        <v>11855.161</v>
      </c>
      <c r="W261" s="9">
        <v>11527.123</v>
      </c>
      <c r="X261" s="9">
        <v>10209.16</v>
      </c>
      <c r="Y261" s="9">
        <v>9891.5380000000005</v>
      </c>
      <c r="AA261" s="2">
        <f>IFERROR(INDEX('Holiday Schedule'!$D$3:$D$24,MATCH(A261,'Holiday Schedule'!$C$3:$C$24,0)),0)</f>
        <v>0</v>
      </c>
      <c r="AB261" s="2">
        <f t="shared" si="24"/>
        <v>2</v>
      </c>
      <c r="AC261" s="2">
        <f t="shared" si="25"/>
        <v>210255.628</v>
      </c>
      <c r="AD261" s="5">
        <f t="shared" si="26"/>
        <v>79292.189999999973</v>
      </c>
      <c r="AE261" s="5">
        <f t="shared" si="27"/>
        <v>289547.81799999997</v>
      </c>
      <c r="AG261" s="2">
        <f t="shared" si="28"/>
        <v>9</v>
      </c>
      <c r="AH261" s="2">
        <f t="shared" si="29"/>
        <v>2024</v>
      </c>
      <c r="AJ261" s="5">
        <f t="shared" si="30"/>
        <v>15266.195</v>
      </c>
      <c r="AK261" s="2">
        <f t="shared" si="31"/>
        <v>16</v>
      </c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</row>
    <row r="262" spans="1:51" ht="15.75" x14ac:dyDescent="0.25">
      <c r="A262" s="18">
        <v>45545</v>
      </c>
      <c r="B262" s="9">
        <v>9662.7970000000005</v>
      </c>
      <c r="C262" s="9">
        <v>9700.8050000000003</v>
      </c>
      <c r="D262" s="9">
        <v>9739.66</v>
      </c>
      <c r="E262" s="9">
        <v>9701.4959999999992</v>
      </c>
      <c r="F262" s="9">
        <v>9723.0630000000001</v>
      </c>
      <c r="G262" s="9">
        <v>10556.055</v>
      </c>
      <c r="H262" s="9">
        <v>10143.56</v>
      </c>
      <c r="I262" s="9">
        <v>11202.552</v>
      </c>
      <c r="J262" s="9">
        <v>12756.21</v>
      </c>
      <c r="K262" s="9">
        <v>12732.266</v>
      </c>
      <c r="L262" s="9">
        <v>13485.481</v>
      </c>
      <c r="M262" s="9">
        <v>14016.817999999999</v>
      </c>
      <c r="N262" s="9">
        <v>13899.165999999999</v>
      </c>
      <c r="O262" s="9">
        <v>13976.51</v>
      </c>
      <c r="P262" s="9">
        <v>14136.634</v>
      </c>
      <c r="Q262" s="9">
        <v>14547.127</v>
      </c>
      <c r="R262" s="9">
        <v>13759.858</v>
      </c>
      <c r="S262" s="9">
        <v>13017.071</v>
      </c>
      <c r="T262" s="9">
        <v>13176.085999999999</v>
      </c>
      <c r="U262" s="9">
        <v>12294.316999999999</v>
      </c>
      <c r="V262" s="9">
        <v>11934.337</v>
      </c>
      <c r="W262" s="9">
        <v>11251.421</v>
      </c>
      <c r="X262" s="9">
        <v>10284.395</v>
      </c>
      <c r="Y262" s="9">
        <v>10077.343999999999</v>
      </c>
      <c r="AA262" s="2">
        <f>IFERROR(INDEX('Holiday Schedule'!$D$3:$D$24,MATCH(A262,'Holiday Schedule'!$C$3:$C$24,0)),0)</f>
        <v>0</v>
      </c>
      <c r="AB262" s="2">
        <f t="shared" si="24"/>
        <v>3</v>
      </c>
      <c r="AC262" s="2">
        <f t="shared" si="25"/>
        <v>206470.24900000001</v>
      </c>
      <c r="AD262" s="5">
        <f t="shared" si="26"/>
        <v>79304.780000000028</v>
      </c>
      <c r="AE262" s="5">
        <f t="shared" si="27"/>
        <v>285775.02900000004</v>
      </c>
      <c r="AG262" s="2">
        <f t="shared" si="28"/>
        <v>9</v>
      </c>
      <c r="AH262" s="2">
        <f t="shared" si="29"/>
        <v>2024</v>
      </c>
      <c r="AJ262" s="5">
        <f t="shared" si="30"/>
        <v>14547.127</v>
      </c>
      <c r="AK262" s="2">
        <f t="shared" si="31"/>
        <v>16</v>
      </c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</row>
    <row r="263" spans="1:51" ht="15.75" x14ac:dyDescent="0.25">
      <c r="A263" s="18">
        <v>45546</v>
      </c>
      <c r="B263" s="9">
        <v>9721.5149999999994</v>
      </c>
      <c r="C263" s="9">
        <v>9778.27</v>
      </c>
      <c r="D263" s="9">
        <v>9833.4040000000005</v>
      </c>
      <c r="E263" s="9">
        <v>9588.2860000000001</v>
      </c>
      <c r="F263" s="9">
        <v>9823.5120000000006</v>
      </c>
      <c r="G263" s="9">
        <v>10667.112999999999</v>
      </c>
      <c r="H263" s="9">
        <v>10308.191000000001</v>
      </c>
      <c r="I263" s="9">
        <v>11092.669</v>
      </c>
      <c r="J263" s="9">
        <v>12358.216</v>
      </c>
      <c r="K263" s="9">
        <v>12379.25</v>
      </c>
      <c r="L263" s="9">
        <v>12666.442999999999</v>
      </c>
      <c r="M263" s="9">
        <v>13089.808000000001</v>
      </c>
      <c r="N263" s="9">
        <v>13052.647999999999</v>
      </c>
      <c r="O263" s="9">
        <v>14145.915999999999</v>
      </c>
      <c r="P263" s="9">
        <v>14893.467000000001</v>
      </c>
      <c r="Q263" s="9">
        <v>15520.09</v>
      </c>
      <c r="R263" s="9">
        <v>14498.300999999999</v>
      </c>
      <c r="S263" s="9">
        <v>13736.626</v>
      </c>
      <c r="T263" s="9">
        <v>13472.522999999999</v>
      </c>
      <c r="U263" s="9">
        <v>12458.683999999999</v>
      </c>
      <c r="V263" s="9">
        <v>12167.529</v>
      </c>
      <c r="W263" s="9">
        <v>11674.523999999999</v>
      </c>
      <c r="X263" s="9">
        <v>10645.463</v>
      </c>
      <c r="Y263" s="9">
        <v>10025.120000000001</v>
      </c>
      <c r="AA263" s="2">
        <f>IFERROR(INDEX('Holiday Schedule'!$D$3:$D$24,MATCH(A263,'Holiday Schedule'!$C$3:$C$24,0)),0)</f>
        <v>0</v>
      </c>
      <c r="AB263" s="2">
        <f t="shared" si="24"/>
        <v>4</v>
      </c>
      <c r="AC263" s="2">
        <f t="shared" si="25"/>
        <v>207852.15699999998</v>
      </c>
      <c r="AD263" s="5">
        <f t="shared" si="26"/>
        <v>79745.410999999993</v>
      </c>
      <c r="AE263" s="5">
        <f t="shared" si="27"/>
        <v>287597.56799999997</v>
      </c>
      <c r="AG263" s="2">
        <f t="shared" si="28"/>
        <v>9</v>
      </c>
      <c r="AH263" s="2">
        <f t="shared" si="29"/>
        <v>2024</v>
      </c>
      <c r="AJ263" s="5">
        <f t="shared" si="30"/>
        <v>15520.09</v>
      </c>
      <c r="AK263" s="2">
        <f t="shared" si="31"/>
        <v>16</v>
      </c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</row>
    <row r="264" spans="1:51" ht="15.75" x14ac:dyDescent="0.25">
      <c r="A264" s="18">
        <v>45547</v>
      </c>
      <c r="B264" s="9">
        <v>9995.2739999999994</v>
      </c>
      <c r="C264" s="9">
        <v>9867.8979999999992</v>
      </c>
      <c r="D264" s="9">
        <v>10026.391</v>
      </c>
      <c r="E264" s="9">
        <v>9629.18</v>
      </c>
      <c r="F264" s="9">
        <v>9883.768</v>
      </c>
      <c r="G264" s="9">
        <v>10453.338</v>
      </c>
      <c r="H264" s="9">
        <v>10310.985000000001</v>
      </c>
      <c r="I264" s="9">
        <v>11066.288</v>
      </c>
      <c r="J264" s="9">
        <v>13239.704</v>
      </c>
      <c r="K264" s="9">
        <v>13520.058000000001</v>
      </c>
      <c r="L264" s="9">
        <v>14452.814</v>
      </c>
      <c r="M264" s="9">
        <v>15345.519</v>
      </c>
      <c r="N264" s="9">
        <v>15475.842000000001</v>
      </c>
      <c r="O264" s="9">
        <v>16363.573</v>
      </c>
      <c r="P264" s="9">
        <v>17253.913</v>
      </c>
      <c r="Q264" s="9">
        <v>17399.968000000001</v>
      </c>
      <c r="R264" s="9">
        <v>15559.011</v>
      </c>
      <c r="S264" s="9">
        <v>13989.550999999999</v>
      </c>
      <c r="T264" s="9">
        <v>13436.57</v>
      </c>
      <c r="U264" s="9">
        <v>12703.034</v>
      </c>
      <c r="V264" s="9">
        <v>12211.767</v>
      </c>
      <c r="W264" s="9">
        <v>12061.831</v>
      </c>
      <c r="X264" s="9">
        <v>10718.919</v>
      </c>
      <c r="Y264" s="9">
        <v>10334.942999999999</v>
      </c>
      <c r="AA264" s="2">
        <f>IFERROR(INDEX('Holiday Schedule'!$D$3:$D$24,MATCH(A264,'Holiday Schedule'!$C$3:$C$24,0)),0)</f>
        <v>0</v>
      </c>
      <c r="AB264" s="2">
        <f t="shared" si="24"/>
        <v>5</v>
      </c>
      <c r="AC264" s="2">
        <f t="shared" si="25"/>
        <v>224798.36200000002</v>
      </c>
      <c r="AD264" s="5">
        <f t="shared" si="26"/>
        <v>80501.776999999944</v>
      </c>
      <c r="AE264" s="5">
        <f t="shared" si="27"/>
        <v>305300.13899999997</v>
      </c>
      <c r="AG264" s="2">
        <f t="shared" si="28"/>
        <v>9</v>
      </c>
      <c r="AH264" s="2">
        <f t="shared" si="29"/>
        <v>2024</v>
      </c>
      <c r="AJ264" s="5">
        <f t="shared" si="30"/>
        <v>17399.968000000001</v>
      </c>
      <c r="AK264" s="2">
        <f t="shared" si="31"/>
        <v>16</v>
      </c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</row>
    <row r="265" spans="1:51" ht="15.75" x14ac:dyDescent="0.25">
      <c r="A265" s="18">
        <v>45548</v>
      </c>
      <c r="B265" s="9">
        <v>10175.663</v>
      </c>
      <c r="C265" s="9">
        <v>10110.616</v>
      </c>
      <c r="D265" s="9">
        <v>10035.325000000001</v>
      </c>
      <c r="E265" s="9">
        <v>9838.0869999999995</v>
      </c>
      <c r="F265" s="9">
        <v>9863.4210000000003</v>
      </c>
      <c r="G265" s="9">
        <v>10482.74</v>
      </c>
      <c r="H265" s="9">
        <v>10110.869000000001</v>
      </c>
      <c r="I265" s="9">
        <v>11094.221</v>
      </c>
      <c r="J265" s="9">
        <v>13557.546</v>
      </c>
      <c r="K265" s="9">
        <v>13658.921</v>
      </c>
      <c r="L265" s="9">
        <v>14262.038</v>
      </c>
      <c r="M265" s="9">
        <v>14821.24</v>
      </c>
      <c r="N265" s="9">
        <v>15211.754000000001</v>
      </c>
      <c r="O265" s="9">
        <v>15912.96</v>
      </c>
      <c r="P265" s="9">
        <v>17078.955999999998</v>
      </c>
      <c r="Q265" s="9">
        <v>17392.725999999999</v>
      </c>
      <c r="R265" s="9">
        <v>16357.781999999999</v>
      </c>
      <c r="S265" s="9">
        <v>14622.64</v>
      </c>
      <c r="T265" s="9">
        <v>13829.878000000001</v>
      </c>
      <c r="U265" s="9">
        <v>12941.743</v>
      </c>
      <c r="V265" s="9">
        <v>12487.351000000001</v>
      </c>
      <c r="W265" s="9">
        <v>12311.569</v>
      </c>
      <c r="X265" s="9">
        <v>11161.735000000001</v>
      </c>
      <c r="Y265" s="9">
        <v>10818.841</v>
      </c>
      <c r="AA265" s="2">
        <f>IFERROR(INDEX('Holiday Schedule'!$D$3:$D$24,MATCH(A265,'Holiday Schedule'!$C$3:$C$24,0)),0)</f>
        <v>0</v>
      </c>
      <c r="AB265" s="2">
        <f t="shared" si="24"/>
        <v>6</v>
      </c>
      <c r="AC265" s="2">
        <f t="shared" si="25"/>
        <v>226703.05999999994</v>
      </c>
      <c r="AD265" s="5">
        <f t="shared" si="26"/>
        <v>81435.562000000093</v>
      </c>
      <c r="AE265" s="5">
        <f t="shared" si="27"/>
        <v>308138.62200000003</v>
      </c>
      <c r="AG265" s="2">
        <f t="shared" si="28"/>
        <v>9</v>
      </c>
      <c r="AH265" s="2">
        <f t="shared" si="29"/>
        <v>2024</v>
      </c>
      <c r="AJ265" s="5">
        <f t="shared" si="30"/>
        <v>17392.725999999999</v>
      </c>
      <c r="AK265" s="2">
        <f t="shared" si="31"/>
        <v>16</v>
      </c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</row>
    <row r="266" spans="1:51" ht="15.75" x14ac:dyDescent="0.25">
      <c r="A266" s="18">
        <v>45549</v>
      </c>
      <c r="B266" s="9">
        <v>10499.501</v>
      </c>
      <c r="C266" s="9">
        <v>10479.198</v>
      </c>
      <c r="D266" s="9">
        <v>10373.273999999999</v>
      </c>
      <c r="E266" s="9">
        <v>10172.712</v>
      </c>
      <c r="F266" s="9">
        <v>9974.4590000000007</v>
      </c>
      <c r="G266" s="9">
        <v>10068.645</v>
      </c>
      <c r="H266" s="9">
        <v>9174.2209999999995</v>
      </c>
      <c r="I266" s="9">
        <v>10177.903</v>
      </c>
      <c r="J266" s="9">
        <v>12007.811</v>
      </c>
      <c r="K266" s="9">
        <v>12340.449000000001</v>
      </c>
      <c r="L266" s="9">
        <v>13114.273999999999</v>
      </c>
      <c r="M266" s="9">
        <v>13460.706</v>
      </c>
      <c r="N266" s="9">
        <v>13530.66</v>
      </c>
      <c r="O266" s="9">
        <v>14060.398999999999</v>
      </c>
      <c r="P266" s="9">
        <v>14021.21</v>
      </c>
      <c r="Q266" s="9">
        <v>15117.386</v>
      </c>
      <c r="R266" s="9">
        <v>14720.209000000001</v>
      </c>
      <c r="S266" s="9">
        <v>13780.878000000001</v>
      </c>
      <c r="T266" s="9">
        <v>13036.277</v>
      </c>
      <c r="U266" s="9">
        <v>12008.529</v>
      </c>
      <c r="V266" s="9">
        <v>11533.659</v>
      </c>
      <c r="W266" s="9">
        <v>11738.235000000001</v>
      </c>
      <c r="X266" s="9">
        <v>10556.387000000001</v>
      </c>
      <c r="Y266" s="9">
        <v>10418.822</v>
      </c>
      <c r="AA266" s="2">
        <f>IFERROR(INDEX('Holiday Schedule'!$D$3:$D$24,MATCH(A266,'Holiday Schedule'!$C$3:$C$24,0)),0)</f>
        <v>0</v>
      </c>
      <c r="AB266" s="2">
        <f t="shared" ref="AB266:AB329" si="32">WEEKDAY(A266)</f>
        <v>7</v>
      </c>
      <c r="AC266" s="2">
        <f t="shared" ref="AC266:AC329" si="33">IF(AND(AB266&gt;1,AB266&lt;7,AA266&lt;1),SUM(I266:X266),0)</f>
        <v>0</v>
      </c>
      <c r="AD266" s="5">
        <f t="shared" ref="AD266:AD329" si="34">AE266-AC266</f>
        <v>286365.804</v>
      </c>
      <c r="AE266" s="5">
        <f t="shared" ref="AE266:AE329" si="35">SUM(B266:Y266)</f>
        <v>286365.804</v>
      </c>
      <c r="AG266" s="2">
        <f t="shared" ref="AG266:AG329" si="36">MONTH(A266)</f>
        <v>9</v>
      </c>
      <c r="AH266" s="2">
        <f t="shared" ref="AH266:AH329" si="37">YEAR(A266)</f>
        <v>2024</v>
      </c>
      <c r="AJ266" s="5">
        <f t="shared" ref="AJ266:AJ329" si="38">MAX(B266:Y266)</f>
        <v>15117.386</v>
      </c>
      <c r="AK266" s="2">
        <f t="shared" ref="AK266:AK329" si="39">IF(AE266&gt;0,INDEX(B$8:Y$8,MATCH(AJ266,B266:Y266,0)),"")</f>
        <v>16</v>
      </c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</row>
    <row r="267" spans="1:51" ht="15.75" x14ac:dyDescent="0.25">
      <c r="A267" s="18">
        <v>45550</v>
      </c>
      <c r="B267" s="9">
        <v>10084.32</v>
      </c>
      <c r="C267" s="9">
        <v>10039.960999999999</v>
      </c>
      <c r="D267" s="9">
        <v>9919.9940000000006</v>
      </c>
      <c r="E267" s="9">
        <v>9765.1029999999992</v>
      </c>
      <c r="F267" s="9">
        <v>9554.5949999999993</v>
      </c>
      <c r="G267" s="9">
        <v>9705.4740000000002</v>
      </c>
      <c r="H267" s="9">
        <v>8856.4879999999994</v>
      </c>
      <c r="I267" s="9">
        <v>9670.1640000000007</v>
      </c>
      <c r="J267" s="9">
        <v>11350.588</v>
      </c>
      <c r="K267" s="9">
        <v>11607.209000000001</v>
      </c>
      <c r="L267" s="9">
        <v>12402.966</v>
      </c>
      <c r="M267" s="9">
        <v>12920.218999999999</v>
      </c>
      <c r="N267" s="9">
        <v>13488.752</v>
      </c>
      <c r="O267" s="9">
        <v>14219.409</v>
      </c>
      <c r="P267" s="9">
        <v>15204.965</v>
      </c>
      <c r="Q267" s="9">
        <v>15560.759</v>
      </c>
      <c r="R267" s="9">
        <v>15458.803</v>
      </c>
      <c r="S267" s="9">
        <v>14517.147000000001</v>
      </c>
      <c r="T267" s="9">
        <v>13830.29</v>
      </c>
      <c r="U267" s="9">
        <v>12890.799000000001</v>
      </c>
      <c r="V267" s="9">
        <v>12328.664000000001</v>
      </c>
      <c r="W267" s="9">
        <v>12102.848</v>
      </c>
      <c r="X267" s="9">
        <v>10810.615</v>
      </c>
      <c r="Y267" s="9">
        <v>10438.225</v>
      </c>
      <c r="AA267" s="2">
        <f>IFERROR(INDEX('Holiday Schedule'!$D$3:$D$24,MATCH(A267,'Holiday Schedule'!$C$3:$C$24,0)),0)</f>
        <v>0</v>
      </c>
      <c r="AB267" s="2">
        <f t="shared" si="32"/>
        <v>1</v>
      </c>
      <c r="AC267" s="2">
        <f t="shared" si="33"/>
        <v>0</v>
      </c>
      <c r="AD267" s="5">
        <f t="shared" si="34"/>
        <v>286728.35700000002</v>
      </c>
      <c r="AE267" s="5">
        <f t="shared" si="35"/>
        <v>286728.35700000002</v>
      </c>
      <c r="AG267" s="2">
        <f t="shared" si="36"/>
        <v>9</v>
      </c>
      <c r="AH267" s="2">
        <f t="shared" si="37"/>
        <v>2024</v>
      </c>
      <c r="AJ267" s="5">
        <f t="shared" si="38"/>
        <v>15560.759</v>
      </c>
      <c r="AK267" s="2">
        <f t="shared" si="39"/>
        <v>16</v>
      </c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</row>
    <row r="268" spans="1:51" ht="15.75" x14ac:dyDescent="0.25">
      <c r="A268" s="18">
        <v>45551</v>
      </c>
      <c r="B268" s="9">
        <v>10168.594999999999</v>
      </c>
      <c r="C268" s="9">
        <v>10192.071</v>
      </c>
      <c r="D268" s="9">
        <v>10021.459999999999</v>
      </c>
      <c r="E268" s="9">
        <v>9963.1419999999998</v>
      </c>
      <c r="F268" s="9">
        <v>9934.7999999999993</v>
      </c>
      <c r="G268" s="9">
        <v>10668.912</v>
      </c>
      <c r="H268" s="9">
        <v>10253.427</v>
      </c>
      <c r="I268" s="9">
        <v>11331.513000000001</v>
      </c>
      <c r="J268" s="9">
        <v>13233.254999999999</v>
      </c>
      <c r="K268" s="9">
        <v>13543.876</v>
      </c>
      <c r="L268" s="9">
        <v>14472.163</v>
      </c>
      <c r="M268" s="9">
        <v>15242.538</v>
      </c>
      <c r="N268" s="9">
        <v>15884.227999999999</v>
      </c>
      <c r="O268" s="9">
        <v>16993.234</v>
      </c>
      <c r="P268" s="9">
        <v>17956.322</v>
      </c>
      <c r="Q268" s="9">
        <v>18163.917000000001</v>
      </c>
      <c r="R268" s="9">
        <v>16996.393</v>
      </c>
      <c r="S268" s="9">
        <v>15318.959000000001</v>
      </c>
      <c r="T268" s="9">
        <v>14730.842000000001</v>
      </c>
      <c r="U268" s="9">
        <v>13499.368</v>
      </c>
      <c r="V268" s="9">
        <v>12882.564</v>
      </c>
      <c r="W268" s="9">
        <v>12373.088</v>
      </c>
      <c r="X268" s="9">
        <v>11257.285</v>
      </c>
      <c r="Y268" s="9">
        <v>10735.976000000001</v>
      </c>
      <c r="AA268" s="2">
        <f>IFERROR(INDEX('Holiday Schedule'!$D$3:$D$24,MATCH(A268,'Holiday Schedule'!$C$3:$C$24,0)),0)</f>
        <v>0</v>
      </c>
      <c r="AB268" s="2">
        <f t="shared" si="32"/>
        <v>2</v>
      </c>
      <c r="AC268" s="2">
        <f t="shared" si="33"/>
        <v>233879.54500000001</v>
      </c>
      <c r="AD268" s="5">
        <f t="shared" si="34"/>
        <v>81938.38300000006</v>
      </c>
      <c r="AE268" s="5">
        <f t="shared" si="35"/>
        <v>315817.92800000007</v>
      </c>
      <c r="AG268" s="2">
        <f t="shared" si="36"/>
        <v>9</v>
      </c>
      <c r="AH268" s="2">
        <f t="shared" si="37"/>
        <v>2024</v>
      </c>
      <c r="AJ268" s="5">
        <f t="shared" si="38"/>
        <v>18163.917000000001</v>
      </c>
      <c r="AK268" s="2">
        <f t="shared" si="39"/>
        <v>16</v>
      </c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</row>
    <row r="269" spans="1:51" ht="15.75" x14ac:dyDescent="0.25">
      <c r="A269" s="18">
        <v>45552</v>
      </c>
      <c r="B269" s="9">
        <v>10525.004999999999</v>
      </c>
      <c r="C269" s="9">
        <v>10474.19</v>
      </c>
      <c r="D269" s="9">
        <v>10328.92</v>
      </c>
      <c r="E269" s="9">
        <v>10126.375</v>
      </c>
      <c r="F269" s="9">
        <v>10270.447</v>
      </c>
      <c r="G269" s="9">
        <v>10741.611000000001</v>
      </c>
      <c r="H269" s="9">
        <v>10396.356</v>
      </c>
      <c r="I269" s="9">
        <v>11188.01</v>
      </c>
      <c r="J269" s="9">
        <v>13254.662</v>
      </c>
      <c r="K269" s="9">
        <v>13585.091</v>
      </c>
      <c r="L269" s="9">
        <v>14603.817999999999</v>
      </c>
      <c r="M269" s="9">
        <v>15745.696</v>
      </c>
      <c r="N269" s="9">
        <v>16471.598999999998</v>
      </c>
      <c r="O269" s="9">
        <v>17704.474999999999</v>
      </c>
      <c r="P269" s="9">
        <v>18634.36</v>
      </c>
      <c r="Q269" s="9">
        <v>19574.401000000002</v>
      </c>
      <c r="R269" s="9">
        <v>17999.064999999999</v>
      </c>
      <c r="S269" s="9">
        <v>16416.532999999999</v>
      </c>
      <c r="T269" s="9">
        <v>15609.450999999999</v>
      </c>
      <c r="U269" s="9">
        <v>14239.722</v>
      </c>
      <c r="V269" s="9">
        <v>13448.927</v>
      </c>
      <c r="W269" s="9">
        <v>13022.346</v>
      </c>
      <c r="X269" s="9">
        <v>11613.412</v>
      </c>
      <c r="Y269" s="9">
        <v>11170.022000000001</v>
      </c>
      <c r="AA269" s="2">
        <f>IFERROR(INDEX('Holiday Schedule'!$D$3:$D$24,MATCH(A269,'Holiday Schedule'!$C$3:$C$24,0)),0)</f>
        <v>0</v>
      </c>
      <c r="AB269" s="2">
        <f t="shared" si="32"/>
        <v>3</v>
      </c>
      <c r="AC269" s="2">
        <f t="shared" si="33"/>
        <v>243111.568</v>
      </c>
      <c r="AD269" s="5">
        <f t="shared" si="34"/>
        <v>84032.926000000065</v>
      </c>
      <c r="AE269" s="5">
        <f t="shared" si="35"/>
        <v>327144.49400000006</v>
      </c>
      <c r="AG269" s="2">
        <f t="shared" si="36"/>
        <v>9</v>
      </c>
      <c r="AH269" s="2">
        <f t="shared" si="37"/>
        <v>2024</v>
      </c>
      <c r="AJ269" s="5">
        <f t="shared" si="38"/>
        <v>19574.401000000002</v>
      </c>
      <c r="AK269" s="2">
        <f t="shared" si="39"/>
        <v>16</v>
      </c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</row>
    <row r="270" spans="1:51" ht="15.75" x14ac:dyDescent="0.25">
      <c r="A270" s="18">
        <v>45553</v>
      </c>
      <c r="B270" s="9">
        <v>11012.432000000001</v>
      </c>
      <c r="C270" s="9">
        <v>10898.508</v>
      </c>
      <c r="D270" s="9">
        <v>10790.045</v>
      </c>
      <c r="E270" s="9">
        <v>10456.036</v>
      </c>
      <c r="F270" s="9">
        <v>10573.797</v>
      </c>
      <c r="G270" s="9">
        <v>11161.619000000001</v>
      </c>
      <c r="H270" s="9">
        <v>10566.688</v>
      </c>
      <c r="I270" s="9">
        <v>11470.035</v>
      </c>
      <c r="J270" s="9">
        <v>13623.088</v>
      </c>
      <c r="K270" s="9">
        <v>13795.522999999999</v>
      </c>
      <c r="L270" s="9">
        <v>15093.302</v>
      </c>
      <c r="M270" s="9">
        <v>15973.618</v>
      </c>
      <c r="N270" s="9">
        <v>16778.460999999999</v>
      </c>
      <c r="O270" s="9">
        <v>17542.703000000001</v>
      </c>
      <c r="P270" s="9">
        <v>18858.506000000001</v>
      </c>
      <c r="Q270" s="9">
        <v>19242.371999999999</v>
      </c>
      <c r="R270" s="9">
        <v>18065.562000000002</v>
      </c>
      <c r="S270" s="9">
        <v>16092.447</v>
      </c>
      <c r="T270" s="9">
        <v>15456.799000000001</v>
      </c>
      <c r="U270" s="9">
        <v>14053.111000000001</v>
      </c>
      <c r="V270" s="9">
        <v>13312.174000000001</v>
      </c>
      <c r="W270" s="9">
        <v>12944.759</v>
      </c>
      <c r="X270" s="9">
        <v>11573.784</v>
      </c>
      <c r="Y270" s="9">
        <v>11069.121999999999</v>
      </c>
      <c r="AA270" s="2">
        <f>IFERROR(INDEX('Holiday Schedule'!$D$3:$D$24,MATCH(A270,'Holiday Schedule'!$C$3:$C$24,0)),0)</f>
        <v>0</v>
      </c>
      <c r="AB270" s="2">
        <f t="shared" si="32"/>
        <v>4</v>
      </c>
      <c r="AC270" s="2">
        <f t="shared" si="33"/>
        <v>243876.24400000001</v>
      </c>
      <c r="AD270" s="5">
        <f t="shared" si="34"/>
        <v>86528.246999999974</v>
      </c>
      <c r="AE270" s="5">
        <f t="shared" si="35"/>
        <v>330404.49099999998</v>
      </c>
      <c r="AG270" s="2">
        <f t="shared" si="36"/>
        <v>9</v>
      </c>
      <c r="AH270" s="2">
        <f t="shared" si="37"/>
        <v>2024</v>
      </c>
      <c r="AJ270" s="5">
        <f t="shared" si="38"/>
        <v>19242.371999999999</v>
      </c>
      <c r="AK270" s="2">
        <f t="shared" si="39"/>
        <v>16</v>
      </c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</row>
    <row r="271" spans="1:51" ht="15.75" x14ac:dyDescent="0.25">
      <c r="A271" s="18">
        <v>45554</v>
      </c>
      <c r="B271" s="9">
        <v>10876.508</v>
      </c>
      <c r="C271" s="9">
        <v>10857.784</v>
      </c>
      <c r="D271" s="9">
        <v>10643.19</v>
      </c>
      <c r="E271" s="9">
        <v>10445.133</v>
      </c>
      <c r="F271" s="9">
        <v>10498.109</v>
      </c>
      <c r="G271" s="9">
        <v>11082.546</v>
      </c>
      <c r="H271" s="9">
        <v>10690.082</v>
      </c>
      <c r="I271" s="9">
        <v>11684.422</v>
      </c>
      <c r="J271" s="9">
        <v>13881.987999999999</v>
      </c>
      <c r="K271" s="9">
        <v>14680.088</v>
      </c>
      <c r="L271" s="9">
        <v>15213.728999999999</v>
      </c>
      <c r="M271" s="9">
        <v>16030.306</v>
      </c>
      <c r="N271" s="9">
        <v>16295.376</v>
      </c>
      <c r="O271" s="9">
        <v>17175.965</v>
      </c>
      <c r="P271" s="9">
        <v>18176.464</v>
      </c>
      <c r="Q271" s="9">
        <v>18218.535</v>
      </c>
      <c r="R271" s="9">
        <v>17138.749</v>
      </c>
      <c r="S271" s="9">
        <v>15222.145</v>
      </c>
      <c r="T271" s="9">
        <v>14684.062</v>
      </c>
      <c r="U271" s="9">
        <v>13640.775</v>
      </c>
      <c r="V271" s="9">
        <v>13039.088</v>
      </c>
      <c r="W271" s="9">
        <v>12877.246999999999</v>
      </c>
      <c r="X271" s="9">
        <v>11371.932000000001</v>
      </c>
      <c r="Y271" s="9">
        <v>11051.21</v>
      </c>
      <c r="AA271" s="2">
        <f>IFERROR(INDEX('Holiday Schedule'!$D$3:$D$24,MATCH(A271,'Holiday Schedule'!$C$3:$C$24,0)),0)</f>
        <v>0</v>
      </c>
      <c r="AB271" s="2">
        <f t="shared" si="32"/>
        <v>5</v>
      </c>
      <c r="AC271" s="2">
        <f t="shared" si="33"/>
        <v>239330.87099999998</v>
      </c>
      <c r="AD271" s="5">
        <f t="shared" si="34"/>
        <v>86144.562000000034</v>
      </c>
      <c r="AE271" s="5">
        <f t="shared" si="35"/>
        <v>325475.43300000002</v>
      </c>
      <c r="AG271" s="2">
        <f t="shared" si="36"/>
        <v>9</v>
      </c>
      <c r="AH271" s="2">
        <f t="shared" si="37"/>
        <v>2024</v>
      </c>
      <c r="AJ271" s="5">
        <f t="shared" si="38"/>
        <v>18218.535</v>
      </c>
      <c r="AK271" s="2">
        <f t="shared" si="39"/>
        <v>16</v>
      </c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</row>
    <row r="272" spans="1:51" ht="15.75" x14ac:dyDescent="0.25">
      <c r="A272" s="18">
        <v>45555</v>
      </c>
      <c r="B272" s="9">
        <v>11214.142</v>
      </c>
      <c r="C272" s="9">
        <v>11626.846</v>
      </c>
      <c r="D272" s="9">
        <v>11286.424999999999</v>
      </c>
      <c r="E272" s="9">
        <v>10898.563</v>
      </c>
      <c r="F272" s="9">
        <v>10966.653</v>
      </c>
      <c r="G272" s="9">
        <v>11513.77</v>
      </c>
      <c r="H272" s="9">
        <v>11055.188</v>
      </c>
      <c r="I272" s="9">
        <v>11945.112999999999</v>
      </c>
      <c r="J272" s="9">
        <v>14043.597</v>
      </c>
      <c r="K272" s="9">
        <v>14210.805</v>
      </c>
      <c r="L272" s="9">
        <v>15129.902</v>
      </c>
      <c r="M272" s="9">
        <v>15262.032999999999</v>
      </c>
      <c r="N272" s="9">
        <v>15075.05</v>
      </c>
      <c r="O272" s="9">
        <v>15525.92</v>
      </c>
      <c r="P272" s="9">
        <v>16402.965</v>
      </c>
      <c r="Q272" s="9">
        <v>16328.168</v>
      </c>
      <c r="R272" s="9">
        <v>15314.255999999999</v>
      </c>
      <c r="S272" s="9">
        <v>13440.634</v>
      </c>
      <c r="T272" s="9">
        <v>13335.126</v>
      </c>
      <c r="U272" s="9">
        <v>12163.776</v>
      </c>
      <c r="V272" s="9">
        <v>11950.043</v>
      </c>
      <c r="W272" s="9">
        <v>11791.502</v>
      </c>
      <c r="X272" s="9">
        <v>10758.290999999999</v>
      </c>
      <c r="Y272" s="9">
        <v>10417.495999999999</v>
      </c>
      <c r="AA272" s="2">
        <f>IFERROR(INDEX('Holiday Schedule'!$D$3:$D$24,MATCH(A272,'Holiday Schedule'!$C$3:$C$24,0)),0)</f>
        <v>0</v>
      </c>
      <c r="AB272" s="2">
        <f t="shared" si="32"/>
        <v>6</v>
      </c>
      <c r="AC272" s="2">
        <f t="shared" si="33"/>
        <v>222677.18099999998</v>
      </c>
      <c r="AD272" s="5">
        <f t="shared" si="34"/>
        <v>88979.082999999984</v>
      </c>
      <c r="AE272" s="5">
        <f t="shared" si="35"/>
        <v>311656.26399999997</v>
      </c>
      <c r="AG272" s="2">
        <f t="shared" si="36"/>
        <v>9</v>
      </c>
      <c r="AH272" s="2">
        <f t="shared" si="37"/>
        <v>2024</v>
      </c>
      <c r="AJ272" s="5">
        <f t="shared" si="38"/>
        <v>16402.965</v>
      </c>
      <c r="AK272" s="2">
        <f t="shared" si="39"/>
        <v>15</v>
      </c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</row>
    <row r="273" spans="1:51" ht="15.75" x14ac:dyDescent="0.25">
      <c r="A273" s="18">
        <v>45556</v>
      </c>
      <c r="B273" s="9">
        <v>9939.26</v>
      </c>
      <c r="C273" s="9">
        <v>9991.4220000000005</v>
      </c>
      <c r="D273" s="9">
        <v>9864.7150000000001</v>
      </c>
      <c r="E273" s="9">
        <v>9655.7540000000008</v>
      </c>
      <c r="F273" s="9">
        <v>9623.6470000000008</v>
      </c>
      <c r="G273" s="9">
        <v>9895.6059999999998</v>
      </c>
      <c r="H273" s="9">
        <v>9032.5560000000005</v>
      </c>
      <c r="I273" s="9">
        <v>10010.096</v>
      </c>
      <c r="J273" s="9">
        <v>11303.384</v>
      </c>
      <c r="K273" s="9">
        <v>11518.231</v>
      </c>
      <c r="L273" s="9">
        <v>12193.691000000001</v>
      </c>
      <c r="M273" s="9">
        <v>12737.124</v>
      </c>
      <c r="N273" s="9">
        <v>12514.282999999999</v>
      </c>
      <c r="O273" s="9">
        <v>12795.596</v>
      </c>
      <c r="P273" s="9">
        <v>13755.891</v>
      </c>
      <c r="Q273" s="9">
        <v>13661.028</v>
      </c>
      <c r="R273" s="9">
        <v>13596.654</v>
      </c>
      <c r="S273" s="9">
        <v>12618.087</v>
      </c>
      <c r="T273" s="9">
        <v>12445.404</v>
      </c>
      <c r="U273" s="9">
        <v>11398.799000000001</v>
      </c>
      <c r="V273" s="9">
        <v>11133.651</v>
      </c>
      <c r="W273" s="9">
        <v>11215.977000000001</v>
      </c>
      <c r="X273" s="9">
        <v>10383.394</v>
      </c>
      <c r="Y273" s="9">
        <v>10064.076999999999</v>
      </c>
      <c r="AA273" s="2">
        <f>IFERROR(INDEX('Holiday Schedule'!$D$3:$D$24,MATCH(A273,'Holiday Schedule'!$C$3:$C$24,0)),0)</f>
        <v>0</v>
      </c>
      <c r="AB273" s="2">
        <f t="shared" si="32"/>
        <v>7</v>
      </c>
      <c r="AC273" s="2">
        <f t="shared" si="33"/>
        <v>0</v>
      </c>
      <c r="AD273" s="5">
        <f t="shared" si="34"/>
        <v>271348.32700000005</v>
      </c>
      <c r="AE273" s="5">
        <f t="shared" si="35"/>
        <v>271348.32700000005</v>
      </c>
      <c r="AG273" s="2">
        <f t="shared" si="36"/>
        <v>9</v>
      </c>
      <c r="AH273" s="2">
        <f t="shared" si="37"/>
        <v>2024</v>
      </c>
      <c r="AJ273" s="5">
        <f t="shared" si="38"/>
        <v>13755.891</v>
      </c>
      <c r="AK273" s="2">
        <f t="shared" si="39"/>
        <v>15</v>
      </c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</row>
    <row r="274" spans="1:51" ht="15.75" x14ac:dyDescent="0.25">
      <c r="A274" s="18">
        <v>45557</v>
      </c>
      <c r="B274" s="9">
        <v>9768.1610000000001</v>
      </c>
      <c r="C274" s="9">
        <v>9754.91</v>
      </c>
      <c r="D274" s="9">
        <v>9743.9889999999996</v>
      </c>
      <c r="E274" s="9">
        <v>9665.3700000000008</v>
      </c>
      <c r="F274" s="9">
        <v>9338.2160000000003</v>
      </c>
      <c r="G274" s="9">
        <v>9599.2279999999992</v>
      </c>
      <c r="H274" s="9">
        <v>8734.777</v>
      </c>
      <c r="I274" s="9">
        <v>9612.4629999999997</v>
      </c>
      <c r="J274" s="9">
        <v>11249.269</v>
      </c>
      <c r="K274" s="9">
        <v>11534.956</v>
      </c>
      <c r="L274" s="9">
        <v>11839.203</v>
      </c>
      <c r="M274" s="9">
        <v>12142.93</v>
      </c>
      <c r="N274" s="9">
        <v>12148.799000000001</v>
      </c>
      <c r="O274" s="9">
        <v>12533.458000000001</v>
      </c>
      <c r="P274" s="9">
        <v>12958.546</v>
      </c>
      <c r="Q274" s="9">
        <v>13436.21</v>
      </c>
      <c r="R274" s="9">
        <v>13692.031000000001</v>
      </c>
      <c r="S274" s="9">
        <v>13216.701999999999</v>
      </c>
      <c r="T274" s="9">
        <v>12953.47</v>
      </c>
      <c r="U274" s="9">
        <v>12157.611000000001</v>
      </c>
      <c r="V274" s="9">
        <v>11604.574000000001</v>
      </c>
      <c r="W274" s="9">
        <v>11275.659</v>
      </c>
      <c r="X274" s="9">
        <v>10300.154</v>
      </c>
      <c r="Y274" s="9">
        <v>9819.0910000000003</v>
      </c>
      <c r="AA274" s="2">
        <f>IFERROR(INDEX('Holiday Schedule'!$D$3:$D$24,MATCH(A274,'Holiday Schedule'!$C$3:$C$24,0)),0)</f>
        <v>0</v>
      </c>
      <c r="AB274" s="2">
        <f t="shared" si="32"/>
        <v>1</v>
      </c>
      <c r="AC274" s="2">
        <f t="shared" si="33"/>
        <v>0</v>
      </c>
      <c r="AD274" s="5">
        <f t="shared" si="34"/>
        <v>269079.777</v>
      </c>
      <c r="AE274" s="5">
        <f t="shared" si="35"/>
        <v>269079.777</v>
      </c>
      <c r="AG274" s="2">
        <f t="shared" si="36"/>
        <v>9</v>
      </c>
      <c r="AH274" s="2">
        <f t="shared" si="37"/>
        <v>2024</v>
      </c>
      <c r="AJ274" s="5">
        <f t="shared" si="38"/>
        <v>13692.031000000001</v>
      </c>
      <c r="AK274" s="2">
        <f t="shared" si="39"/>
        <v>17</v>
      </c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</row>
    <row r="275" spans="1:51" ht="15.75" x14ac:dyDescent="0.25">
      <c r="A275" s="18">
        <v>45558</v>
      </c>
      <c r="B275" s="9">
        <v>9629.14</v>
      </c>
      <c r="C275" s="9">
        <v>9599.3690000000006</v>
      </c>
      <c r="D275" s="9">
        <v>9707.5300000000007</v>
      </c>
      <c r="E275" s="9">
        <v>9474.7800000000007</v>
      </c>
      <c r="F275" s="9">
        <v>9893.6679999999997</v>
      </c>
      <c r="G275" s="9">
        <v>10568.187</v>
      </c>
      <c r="H275" s="9">
        <v>10424.825999999999</v>
      </c>
      <c r="I275" s="9">
        <v>11444.864</v>
      </c>
      <c r="J275" s="9">
        <v>13804.299000000001</v>
      </c>
      <c r="K275" s="9">
        <v>14399.877</v>
      </c>
      <c r="L275" s="9">
        <v>15305.299000000001</v>
      </c>
      <c r="M275" s="9">
        <v>15097.867</v>
      </c>
      <c r="N275" s="9">
        <v>14780.816000000001</v>
      </c>
      <c r="O275" s="9">
        <v>15662.147999999999</v>
      </c>
      <c r="P275" s="9">
        <v>15796.074000000001</v>
      </c>
      <c r="Q275" s="9">
        <v>16122.004000000001</v>
      </c>
      <c r="R275" s="9">
        <v>15250.55</v>
      </c>
      <c r="S275" s="9">
        <v>13490.807000000001</v>
      </c>
      <c r="T275" s="9">
        <v>13715.562</v>
      </c>
      <c r="U275" s="9">
        <v>12398.712</v>
      </c>
      <c r="V275" s="9">
        <v>11804.201999999999</v>
      </c>
      <c r="W275" s="9">
        <v>11436.467000000001</v>
      </c>
      <c r="X275" s="9">
        <v>10126.305</v>
      </c>
      <c r="Y275" s="9">
        <v>9949.0190000000002</v>
      </c>
      <c r="AA275" s="2">
        <f>IFERROR(INDEX('Holiday Schedule'!$D$3:$D$24,MATCH(A275,'Holiday Schedule'!$C$3:$C$24,0)),0)</f>
        <v>0</v>
      </c>
      <c r="AB275" s="2">
        <f t="shared" si="32"/>
        <v>2</v>
      </c>
      <c r="AC275" s="2">
        <f t="shared" si="33"/>
        <v>220635.853</v>
      </c>
      <c r="AD275" s="5">
        <f t="shared" si="34"/>
        <v>79246.518999999971</v>
      </c>
      <c r="AE275" s="5">
        <f t="shared" si="35"/>
        <v>299882.37199999997</v>
      </c>
      <c r="AG275" s="2">
        <f t="shared" si="36"/>
        <v>9</v>
      </c>
      <c r="AH275" s="2">
        <f t="shared" si="37"/>
        <v>2024</v>
      </c>
      <c r="AJ275" s="5">
        <f t="shared" si="38"/>
        <v>16122.004000000001</v>
      </c>
      <c r="AK275" s="2">
        <f t="shared" si="39"/>
        <v>16</v>
      </c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</row>
    <row r="276" spans="1:51" ht="15.75" x14ac:dyDescent="0.25">
      <c r="A276" s="18">
        <v>45559</v>
      </c>
      <c r="B276" s="9">
        <v>9764.11</v>
      </c>
      <c r="C276" s="9">
        <v>9858.89</v>
      </c>
      <c r="D276" s="9">
        <v>9866.8119999999999</v>
      </c>
      <c r="E276" s="9">
        <v>9767.9189999999999</v>
      </c>
      <c r="F276" s="9">
        <v>9972.1669999999995</v>
      </c>
      <c r="G276" s="9">
        <v>10786.895</v>
      </c>
      <c r="H276" s="9">
        <v>10503.324000000001</v>
      </c>
      <c r="I276" s="9">
        <v>11320.035</v>
      </c>
      <c r="J276" s="9">
        <v>12077.388000000001</v>
      </c>
      <c r="K276" s="9">
        <v>11481.576999999999</v>
      </c>
      <c r="L276" s="9">
        <v>13118.911</v>
      </c>
      <c r="M276" s="9">
        <v>13503.628000000001</v>
      </c>
      <c r="N276" s="9">
        <v>13523.148999999999</v>
      </c>
      <c r="O276" s="9">
        <v>12932.324000000001</v>
      </c>
      <c r="P276" s="9">
        <v>13101.146000000001</v>
      </c>
      <c r="Q276" s="9">
        <v>12958.664000000001</v>
      </c>
      <c r="R276" s="9">
        <v>13486.742</v>
      </c>
      <c r="S276" s="9">
        <v>13441.17</v>
      </c>
      <c r="T276" s="9">
        <v>13484.777</v>
      </c>
      <c r="U276" s="9">
        <v>12493.793</v>
      </c>
      <c r="V276" s="9">
        <v>11816.815000000001</v>
      </c>
      <c r="W276" s="9">
        <v>11528.471</v>
      </c>
      <c r="X276" s="9">
        <v>10288.258</v>
      </c>
      <c r="Y276" s="9">
        <v>9925.0390000000007</v>
      </c>
      <c r="AA276" s="2">
        <f>IFERROR(INDEX('Holiday Schedule'!$D$3:$D$24,MATCH(A276,'Holiday Schedule'!$C$3:$C$24,0)),0)</f>
        <v>0</v>
      </c>
      <c r="AB276" s="2">
        <f t="shared" si="32"/>
        <v>3</v>
      </c>
      <c r="AC276" s="2">
        <f t="shared" si="33"/>
        <v>200556.84800000003</v>
      </c>
      <c r="AD276" s="5">
        <f t="shared" si="34"/>
        <v>80445.155999999988</v>
      </c>
      <c r="AE276" s="5">
        <f t="shared" si="35"/>
        <v>281002.00400000002</v>
      </c>
      <c r="AG276" s="2">
        <f t="shared" si="36"/>
        <v>9</v>
      </c>
      <c r="AH276" s="2">
        <f t="shared" si="37"/>
        <v>2024</v>
      </c>
      <c r="AJ276" s="5">
        <f t="shared" si="38"/>
        <v>13523.148999999999</v>
      </c>
      <c r="AK276" s="2">
        <f t="shared" si="39"/>
        <v>13</v>
      </c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</row>
    <row r="277" spans="1:51" ht="15.75" x14ac:dyDescent="0.25">
      <c r="A277" s="18">
        <v>45560</v>
      </c>
      <c r="B277" s="9">
        <v>9708.8880000000008</v>
      </c>
      <c r="C277" s="9">
        <v>9828.9</v>
      </c>
      <c r="D277" s="9">
        <v>9910.027</v>
      </c>
      <c r="E277" s="9">
        <v>9757.5229999999992</v>
      </c>
      <c r="F277" s="9">
        <v>10031.025</v>
      </c>
      <c r="G277" s="9">
        <v>10725.31</v>
      </c>
      <c r="H277" s="9">
        <v>10617.432000000001</v>
      </c>
      <c r="I277" s="9">
        <v>11566.46</v>
      </c>
      <c r="J277" s="9">
        <v>14097.084000000001</v>
      </c>
      <c r="K277" s="9">
        <v>14528.643</v>
      </c>
      <c r="L277" s="9">
        <v>14977.977000000001</v>
      </c>
      <c r="M277" s="9">
        <v>15351.566000000001</v>
      </c>
      <c r="N277" s="9">
        <v>15219.864</v>
      </c>
      <c r="O277" s="9">
        <v>15771.781000000001</v>
      </c>
      <c r="P277" s="9">
        <v>16706.103999999999</v>
      </c>
      <c r="Q277" s="9">
        <v>16609.084999999999</v>
      </c>
      <c r="R277" s="9">
        <v>15516.383</v>
      </c>
      <c r="S277" s="9">
        <v>13951.754999999999</v>
      </c>
      <c r="T277" s="9">
        <v>13742.574000000001</v>
      </c>
      <c r="U277" s="9">
        <v>12493.681</v>
      </c>
      <c r="V277" s="9">
        <v>11883.362999999999</v>
      </c>
      <c r="W277" s="9">
        <v>11451.588</v>
      </c>
      <c r="X277" s="9">
        <v>10316.308000000001</v>
      </c>
      <c r="Y277" s="9">
        <v>9879.9120000000003</v>
      </c>
      <c r="AA277" s="2">
        <f>IFERROR(INDEX('Holiday Schedule'!$D$3:$D$24,MATCH(A277,'Holiday Schedule'!$C$3:$C$24,0)),0)</f>
        <v>0</v>
      </c>
      <c r="AB277" s="2">
        <f t="shared" si="32"/>
        <v>4</v>
      </c>
      <c r="AC277" s="2">
        <f t="shared" si="33"/>
        <v>224184.21600000001</v>
      </c>
      <c r="AD277" s="5">
        <f t="shared" si="34"/>
        <v>80459.016999999993</v>
      </c>
      <c r="AE277" s="5">
        <f t="shared" si="35"/>
        <v>304643.23300000001</v>
      </c>
      <c r="AG277" s="2">
        <f t="shared" si="36"/>
        <v>9</v>
      </c>
      <c r="AH277" s="2">
        <f t="shared" si="37"/>
        <v>2024</v>
      </c>
      <c r="AJ277" s="5">
        <f t="shared" si="38"/>
        <v>16706.103999999999</v>
      </c>
      <c r="AK277" s="2">
        <f t="shared" si="39"/>
        <v>15</v>
      </c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</row>
    <row r="278" spans="1:51" ht="15.75" x14ac:dyDescent="0.25">
      <c r="A278" s="18">
        <v>45561</v>
      </c>
      <c r="B278" s="9">
        <v>9821.2489999999998</v>
      </c>
      <c r="C278" s="9">
        <v>9842.94</v>
      </c>
      <c r="D278" s="9">
        <v>9934.6460000000006</v>
      </c>
      <c r="E278" s="9">
        <v>9671.3349999999991</v>
      </c>
      <c r="F278" s="9">
        <v>9814.85</v>
      </c>
      <c r="G278" s="9">
        <v>10823.04</v>
      </c>
      <c r="H278" s="9">
        <v>10661.992</v>
      </c>
      <c r="I278" s="9">
        <v>11997.187</v>
      </c>
      <c r="J278" s="9">
        <v>14510.379000000001</v>
      </c>
      <c r="K278" s="9">
        <v>15515.216</v>
      </c>
      <c r="L278" s="9">
        <v>16505.417000000001</v>
      </c>
      <c r="M278" s="9">
        <v>16821.478999999999</v>
      </c>
      <c r="N278" s="9">
        <v>17346.452000000001</v>
      </c>
      <c r="O278" s="9">
        <v>17785.541000000001</v>
      </c>
      <c r="P278" s="9">
        <v>18102.332999999999</v>
      </c>
      <c r="Q278" s="9">
        <v>18330.682000000001</v>
      </c>
      <c r="R278" s="9">
        <v>16769.376</v>
      </c>
      <c r="S278" s="9">
        <v>14924.48</v>
      </c>
      <c r="T278" s="9">
        <v>14521.174000000001</v>
      </c>
      <c r="U278" s="9">
        <v>12967.143</v>
      </c>
      <c r="V278" s="9">
        <v>12256.099</v>
      </c>
      <c r="W278" s="9">
        <v>11748.329</v>
      </c>
      <c r="X278" s="9">
        <v>10617.441000000001</v>
      </c>
      <c r="Y278" s="9">
        <v>10112.191999999999</v>
      </c>
      <c r="AA278" s="2">
        <f>IFERROR(INDEX('Holiday Schedule'!$D$3:$D$24,MATCH(A278,'Holiday Schedule'!$C$3:$C$24,0)),0)</f>
        <v>0</v>
      </c>
      <c r="AB278" s="2">
        <f t="shared" si="32"/>
        <v>5</v>
      </c>
      <c r="AC278" s="2">
        <f t="shared" si="33"/>
        <v>240718.72799999997</v>
      </c>
      <c r="AD278" s="5">
        <f t="shared" si="34"/>
        <v>80682.243999999977</v>
      </c>
      <c r="AE278" s="5">
        <f t="shared" si="35"/>
        <v>321400.97199999995</v>
      </c>
      <c r="AG278" s="2">
        <f t="shared" si="36"/>
        <v>9</v>
      </c>
      <c r="AH278" s="2">
        <f t="shared" si="37"/>
        <v>2024</v>
      </c>
      <c r="AJ278" s="5">
        <f t="shared" si="38"/>
        <v>18330.682000000001</v>
      </c>
      <c r="AK278" s="2">
        <f t="shared" si="39"/>
        <v>16</v>
      </c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</row>
    <row r="279" spans="1:51" ht="15.75" x14ac:dyDescent="0.25">
      <c r="A279" s="18">
        <v>45562</v>
      </c>
      <c r="B279" s="9">
        <v>10137.112999999999</v>
      </c>
      <c r="C279" s="9">
        <v>10054.439</v>
      </c>
      <c r="D279" s="9">
        <v>10088.404</v>
      </c>
      <c r="E279" s="9">
        <v>9774.2199999999993</v>
      </c>
      <c r="F279" s="9">
        <v>10107.549999999999</v>
      </c>
      <c r="G279" s="9">
        <v>10714.665000000001</v>
      </c>
      <c r="H279" s="9">
        <v>10617.954</v>
      </c>
      <c r="I279" s="9">
        <v>11316.655000000001</v>
      </c>
      <c r="J279" s="9">
        <v>13446.620999999999</v>
      </c>
      <c r="K279" s="9">
        <v>13419.278</v>
      </c>
      <c r="L279" s="9">
        <v>13316.402</v>
      </c>
      <c r="M279" s="9">
        <v>14547.603999999999</v>
      </c>
      <c r="N279" s="9">
        <v>14837.966</v>
      </c>
      <c r="O279" s="9">
        <v>15220.088</v>
      </c>
      <c r="P279" s="9">
        <v>15772.09</v>
      </c>
      <c r="Q279" s="9">
        <v>15663.419</v>
      </c>
      <c r="R279" s="9">
        <v>14545.254999999999</v>
      </c>
      <c r="S279" s="9">
        <v>13237.293</v>
      </c>
      <c r="T279" s="9">
        <v>13027.942999999999</v>
      </c>
      <c r="U279" s="9">
        <v>12078.474</v>
      </c>
      <c r="V279" s="9">
        <v>11751.741</v>
      </c>
      <c r="W279" s="9">
        <v>11579.311</v>
      </c>
      <c r="X279" s="9">
        <v>10527.484</v>
      </c>
      <c r="Y279" s="9">
        <v>10144.053</v>
      </c>
      <c r="AA279" s="2">
        <f>IFERROR(INDEX('Holiday Schedule'!$D$3:$D$24,MATCH(A279,'Holiday Schedule'!$C$3:$C$24,0)),0)</f>
        <v>0</v>
      </c>
      <c r="AB279" s="2">
        <f t="shared" si="32"/>
        <v>6</v>
      </c>
      <c r="AC279" s="2">
        <f t="shared" si="33"/>
        <v>214287.62399999998</v>
      </c>
      <c r="AD279" s="5">
        <f t="shared" si="34"/>
        <v>81638.397999999957</v>
      </c>
      <c r="AE279" s="5">
        <f t="shared" si="35"/>
        <v>295926.02199999994</v>
      </c>
      <c r="AG279" s="2">
        <f t="shared" si="36"/>
        <v>9</v>
      </c>
      <c r="AH279" s="2">
        <f t="shared" si="37"/>
        <v>2024</v>
      </c>
      <c r="AJ279" s="5">
        <f t="shared" si="38"/>
        <v>15772.09</v>
      </c>
      <c r="AK279" s="2">
        <f t="shared" si="39"/>
        <v>15</v>
      </c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</row>
    <row r="280" spans="1:51" ht="15.75" x14ac:dyDescent="0.25">
      <c r="A280" s="18">
        <v>45563</v>
      </c>
      <c r="B280" s="9">
        <v>10040.280000000001</v>
      </c>
      <c r="C280" s="9">
        <v>9859.9609999999993</v>
      </c>
      <c r="D280" s="9">
        <v>9965.9410000000007</v>
      </c>
      <c r="E280" s="9">
        <v>9772.3420000000006</v>
      </c>
      <c r="F280" s="9">
        <v>9809.2440000000006</v>
      </c>
      <c r="G280" s="9">
        <v>9885.6479999999992</v>
      </c>
      <c r="H280" s="9">
        <v>9389.3259999999991</v>
      </c>
      <c r="I280" s="9">
        <v>10343.665000000001</v>
      </c>
      <c r="J280" s="9">
        <v>12597.85</v>
      </c>
      <c r="K280" s="9">
        <v>13189.255999999999</v>
      </c>
      <c r="L280" s="9">
        <v>14293.451999999999</v>
      </c>
      <c r="M280" s="9">
        <v>14676.916999999999</v>
      </c>
      <c r="N280" s="9">
        <v>13959.556</v>
      </c>
      <c r="O280" s="9">
        <v>13848.319</v>
      </c>
      <c r="P280" s="9">
        <v>13417.197</v>
      </c>
      <c r="Q280" s="9">
        <v>13276.396000000001</v>
      </c>
      <c r="R280" s="9">
        <v>13134.508</v>
      </c>
      <c r="S280" s="9">
        <v>12930.379000000001</v>
      </c>
      <c r="T280" s="9">
        <v>12603.548000000001</v>
      </c>
      <c r="U280" s="9">
        <v>11766.225</v>
      </c>
      <c r="V280" s="9">
        <v>11241.805</v>
      </c>
      <c r="W280" s="9">
        <v>11260.334999999999</v>
      </c>
      <c r="X280" s="9">
        <v>10488.295</v>
      </c>
      <c r="Y280" s="9">
        <v>10201.026</v>
      </c>
      <c r="AA280" s="2">
        <f>IFERROR(INDEX('Holiday Schedule'!$D$3:$D$24,MATCH(A280,'Holiday Schedule'!$C$3:$C$24,0)),0)</f>
        <v>0</v>
      </c>
      <c r="AB280" s="2">
        <f t="shared" si="32"/>
        <v>7</v>
      </c>
      <c r="AC280" s="2">
        <f t="shared" si="33"/>
        <v>0</v>
      </c>
      <c r="AD280" s="5">
        <f t="shared" si="34"/>
        <v>281951.47100000002</v>
      </c>
      <c r="AE280" s="5">
        <f t="shared" si="35"/>
        <v>281951.47100000002</v>
      </c>
      <c r="AG280" s="2">
        <f t="shared" si="36"/>
        <v>9</v>
      </c>
      <c r="AH280" s="2">
        <f t="shared" si="37"/>
        <v>2024</v>
      </c>
      <c r="AJ280" s="5">
        <f t="shared" si="38"/>
        <v>14676.916999999999</v>
      </c>
      <c r="AK280" s="2">
        <f t="shared" si="39"/>
        <v>12</v>
      </c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</row>
    <row r="281" spans="1:51" ht="15.75" x14ac:dyDescent="0.25">
      <c r="A281" s="18">
        <v>45564</v>
      </c>
      <c r="B281" s="9">
        <v>9978.8150000000005</v>
      </c>
      <c r="C281" s="9">
        <v>9941.5570000000007</v>
      </c>
      <c r="D281" s="9">
        <v>9875.3130000000001</v>
      </c>
      <c r="E281" s="9">
        <v>9779.6119999999992</v>
      </c>
      <c r="F281" s="9">
        <v>9618.2939999999999</v>
      </c>
      <c r="G281" s="9">
        <v>9735.0370000000003</v>
      </c>
      <c r="H281" s="9">
        <v>9186.7270000000008</v>
      </c>
      <c r="I281" s="9">
        <v>9905.3259999999991</v>
      </c>
      <c r="J281" s="9">
        <v>11105.773999999999</v>
      </c>
      <c r="K281" s="9">
        <v>11084.004000000001</v>
      </c>
      <c r="L281" s="9">
        <v>11654.276</v>
      </c>
      <c r="M281" s="9">
        <v>12182.405000000001</v>
      </c>
      <c r="N281" s="9">
        <v>12553.986000000001</v>
      </c>
      <c r="O281" s="9">
        <v>13294.332</v>
      </c>
      <c r="P281" s="9">
        <v>13688.206</v>
      </c>
      <c r="Q281" s="9">
        <v>15022.621999999999</v>
      </c>
      <c r="R281" s="9">
        <v>14895.892</v>
      </c>
      <c r="S281" s="9">
        <v>13961.812</v>
      </c>
      <c r="T281" s="9">
        <v>13499.191999999999</v>
      </c>
      <c r="U281" s="9">
        <v>12342.397000000001</v>
      </c>
      <c r="V281" s="9">
        <v>11672.019</v>
      </c>
      <c r="W281" s="9">
        <v>11697.064</v>
      </c>
      <c r="X281" s="9">
        <v>10301.402</v>
      </c>
      <c r="Y281" s="9">
        <v>10215.736999999999</v>
      </c>
      <c r="AA281" s="2">
        <f>IFERROR(INDEX('Holiday Schedule'!$D$3:$D$24,MATCH(A281,'Holiday Schedule'!$C$3:$C$24,0)),0)</f>
        <v>0</v>
      </c>
      <c r="AB281" s="2">
        <f t="shared" si="32"/>
        <v>1</v>
      </c>
      <c r="AC281" s="2">
        <f t="shared" si="33"/>
        <v>0</v>
      </c>
      <c r="AD281" s="5">
        <f t="shared" si="34"/>
        <v>277191.80100000004</v>
      </c>
      <c r="AE281" s="5">
        <f t="shared" si="35"/>
        <v>277191.80100000004</v>
      </c>
      <c r="AG281" s="2">
        <f t="shared" si="36"/>
        <v>9</v>
      </c>
      <c r="AH281" s="2">
        <f t="shared" si="37"/>
        <v>2024</v>
      </c>
      <c r="AJ281" s="5">
        <f t="shared" si="38"/>
        <v>15022.621999999999</v>
      </c>
      <c r="AK281" s="2">
        <f t="shared" si="39"/>
        <v>16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</row>
    <row r="282" spans="1:51" ht="15.75" x14ac:dyDescent="0.25">
      <c r="A282" s="18">
        <v>45565</v>
      </c>
      <c r="B282" s="9">
        <v>9718.44</v>
      </c>
      <c r="C282" s="9">
        <v>9937.3760000000002</v>
      </c>
      <c r="D282" s="9">
        <v>9848.5059999999994</v>
      </c>
      <c r="E282" s="9">
        <v>9850.5069999999996</v>
      </c>
      <c r="F282" s="9">
        <v>9802.6959999999999</v>
      </c>
      <c r="G282" s="9">
        <v>10739.194</v>
      </c>
      <c r="H282" s="9">
        <v>10561.861999999999</v>
      </c>
      <c r="I282" s="9">
        <v>11327.771000000001</v>
      </c>
      <c r="J282" s="9">
        <v>12868.36</v>
      </c>
      <c r="K282" s="9">
        <v>12056.775</v>
      </c>
      <c r="L282" s="9">
        <v>12439.934999999999</v>
      </c>
      <c r="M282" s="9">
        <v>12628.067999999999</v>
      </c>
      <c r="N282" s="9">
        <v>12776.815000000001</v>
      </c>
      <c r="O282" s="9">
        <v>13549.880999999999</v>
      </c>
      <c r="P282" s="9">
        <v>14748.69</v>
      </c>
      <c r="Q282" s="9">
        <v>14846.58</v>
      </c>
      <c r="R282" s="9">
        <v>14742.727000000001</v>
      </c>
      <c r="S282" s="9">
        <v>13910.106</v>
      </c>
      <c r="T282" s="9">
        <v>13982.216</v>
      </c>
      <c r="U282" s="9">
        <v>12694.824000000001</v>
      </c>
      <c r="V282" s="9">
        <v>12008.101000000001</v>
      </c>
      <c r="W282" s="9">
        <v>11434.513999999999</v>
      </c>
      <c r="X282" s="9">
        <v>10438.653</v>
      </c>
      <c r="Y282" s="9">
        <v>9899.2019999999993</v>
      </c>
      <c r="AA282" s="2">
        <f>IFERROR(INDEX('Holiday Schedule'!$D$3:$D$24,MATCH(A282,'Holiday Schedule'!$C$3:$C$24,0)),0)</f>
        <v>0</v>
      </c>
      <c r="AB282" s="2">
        <f t="shared" si="32"/>
        <v>2</v>
      </c>
      <c r="AC282" s="2">
        <f t="shared" si="33"/>
        <v>206454.01599999997</v>
      </c>
      <c r="AD282" s="5">
        <f t="shared" si="34"/>
        <v>80357.783000000025</v>
      </c>
      <c r="AE282" s="5">
        <f t="shared" si="35"/>
        <v>286811.799</v>
      </c>
      <c r="AG282" s="2">
        <f t="shared" si="36"/>
        <v>9</v>
      </c>
      <c r="AH282" s="2">
        <f t="shared" si="37"/>
        <v>2024</v>
      </c>
      <c r="AJ282" s="5">
        <f t="shared" si="38"/>
        <v>14846.58</v>
      </c>
      <c r="AK282" s="2">
        <f t="shared" si="39"/>
        <v>16</v>
      </c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</row>
    <row r="283" spans="1:51" ht="15.75" x14ac:dyDescent="0.25">
      <c r="A283" s="18">
        <v>45566</v>
      </c>
      <c r="B283">
        <v>9645</v>
      </c>
      <c r="C283">
        <v>9418</v>
      </c>
      <c r="D283">
        <v>9511</v>
      </c>
      <c r="E283">
        <v>9531</v>
      </c>
      <c r="F283">
        <v>9787</v>
      </c>
      <c r="G283">
        <v>10485</v>
      </c>
      <c r="H283">
        <v>11533</v>
      </c>
      <c r="I283">
        <v>13834</v>
      </c>
      <c r="J283">
        <v>15718</v>
      </c>
      <c r="K283">
        <v>16716</v>
      </c>
      <c r="L283">
        <v>17616</v>
      </c>
      <c r="M283">
        <v>17897</v>
      </c>
      <c r="N283">
        <v>17374</v>
      </c>
      <c r="O283">
        <v>17141</v>
      </c>
      <c r="P283">
        <v>16985</v>
      </c>
      <c r="Q283">
        <v>16803</v>
      </c>
      <c r="R283">
        <v>16248</v>
      </c>
      <c r="S283">
        <v>14431</v>
      </c>
      <c r="T283">
        <v>13787</v>
      </c>
      <c r="U283">
        <v>13411</v>
      </c>
      <c r="V283">
        <v>12975</v>
      </c>
      <c r="W283">
        <v>12332</v>
      </c>
      <c r="X283">
        <v>10826</v>
      </c>
      <c r="Y283">
        <v>10156</v>
      </c>
      <c r="AA283" s="2">
        <f>IFERROR(INDEX('Holiday Schedule'!$D$3:$D$24,MATCH(A283,'Holiday Schedule'!$C$3:$C$24,0)),0)</f>
        <v>0</v>
      </c>
      <c r="AB283" s="2">
        <f t="shared" si="32"/>
        <v>3</v>
      </c>
      <c r="AC283" s="2">
        <f t="shared" si="33"/>
        <v>244094</v>
      </c>
      <c r="AD283" s="5">
        <f t="shared" si="34"/>
        <v>80066</v>
      </c>
      <c r="AE283" s="5">
        <f t="shared" si="35"/>
        <v>324160</v>
      </c>
      <c r="AG283" s="2">
        <f t="shared" si="36"/>
        <v>10</v>
      </c>
      <c r="AH283" s="2">
        <f t="shared" si="37"/>
        <v>2024</v>
      </c>
      <c r="AJ283" s="5">
        <f t="shared" si="38"/>
        <v>17897</v>
      </c>
      <c r="AK283" s="2">
        <f t="shared" si="39"/>
        <v>12</v>
      </c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</row>
    <row r="284" spans="1:51" ht="15.75" x14ac:dyDescent="0.25">
      <c r="A284" s="18">
        <v>45567</v>
      </c>
      <c r="B284">
        <v>9655</v>
      </c>
      <c r="C284">
        <v>9421</v>
      </c>
      <c r="D284">
        <v>9518</v>
      </c>
      <c r="E284">
        <v>9553</v>
      </c>
      <c r="F284">
        <v>9814</v>
      </c>
      <c r="G284">
        <v>10504</v>
      </c>
      <c r="H284">
        <v>11540</v>
      </c>
      <c r="I284">
        <v>13847</v>
      </c>
      <c r="J284">
        <v>15726</v>
      </c>
      <c r="K284">
        <v>16733</v>
      </c>
      <c r="L284">
        <v>17638</v>
      </c>
      <c r="M284">
        <v>17920</v>
      </c>
      <c r="N284">
        <v>17400</v>
      </c>
      <c r="O284">
        <v>17174</v>
      </c>
      <c r="P284">
        <v>17017</v>
      </c>
      <c r="Q284">
        <v>16817</v>
      </c>
      <c r="R284">
        <v>16258</v>
      </c>
      <c r="S284">
        <v>14450</v>
      </c>
      <c r="T284">
        <v>13805</v>
      </c>
      <c r="U284">
        <v>13426</v>
      </c>
      <c r="V284">
        <v>12989</v>
      </c>
      <c r="W284">
        <v>12349</v>
      </c>
      <c r="X284">
        <v>10841</v>
      </c>
      <c r="Y284">
        <v>10163</v>
      </c>
      <c r="AA284" s="2">
        <f>IFERROR(INDEX('Holiday Schedule'!$D$3:$D$24,MATCH(A284,'Holiday Schedule'!$C$3:$C$24,0)),0)</f>
        <v>0</v>
      </c>
      <c r="AB284" s="2">
        <f t="shared" si="32"/>
        <v>4</v>
      </c>
      <c r="AC284" s="2">
        <f t="shared" si="33"/>
        <v>244390</v>
      </c>
      <c r="AD284" s="5">
        <f t="shared" si="34"/>
        <v>80168</v>
      </c>
      <c r="AE284" s="5">
        <f t="shared" si="35"/>
        <v>324558</v>
      </c>
      <c r="AG284" s="2">
        <f t="shared" si="36"/>
        <v>10</v>
      </c>
      <c r="AH284" s="2">
        <f t="shared" si="37"/>
        <v>2024</v>
      </c>
      <c r="AJ284" s="5">
        <f t="shared" si="38"/>
        <v>17920</v>
      </c>
      <c r="AK284" s="2">
        <f t="shared" si="39"/>
        <v>12</v>
      </c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</row>
    <row r="285" spans="1:51" ht="15.75" x14ac:dyDescent="0.25">
      <c r="A285" s="18">
        <v>45568</v>
      </c>
      <c r="B285">
        <v>9638</v>
      </c>
      <c r="C285">
        <v>9407</v>
      </c>
      <c r="D285">
        <v>9501</v>
      </c>
      <c r="E285">
        <v>9530</v>
      </c>
      <c r="F285">
        <v>9783</v>
      </c>
      <c r="G285">
        <v>10480</v>
      </c>
      <c r="H285">
        <v>11538</v>
      </c>
      <c r="I285">
        <v>13830</v>
      </c>
      <c r="J285">
        <v>15701</v>
      </c>
      <c r="K285">
        <v>16708</v>
      </c>
      <c r="L285">
        <v>17615</v>
      </c>
      <c r="M285">
        <v>17908</v>
      </c>
      <c r="N285">
        <v>17387</v>
      </c>
      <c r="O285">
        <v>17146</v>
      </c>
      <c r="P285">
        <v>16983</v>
      </c>
      <c r="Q285">
        <v>16793</v>
      </c>
      <c r="R285">
        <v>16234</v>
      </c>
      <c r="S285">
        <v>14429</v>
      </c>
      <c r="T285">
        <v>13798</v>
      </c>
      <c r="U285">
        <v>13408</v>
      </c>
      <c r="V285">
        <v>12972</v>
      </c>
      <c r="W285">
        <v>12329</v>
      </c>
      <c r="X285">
        <v>10821</v>
      </c>
      <c r="Y285">
        <v>10148</v>
      </c>
      <c r="AA285" s="2">
        <f>IFERROR(INDEX('Holiday Schedule'!$D$3:$D$24,MATCH(A285,'Holiday Schedule'!$C$3:$C$24,0)),0)</f>
        <v>0</v>
      </c>
      <c r="AB285" s="2">
        <f t="shared" si="32"/>
        <v>5</v>
      </c>
      <c r="AC285" s="2">
        <f t="shared" si="33"/>
        <v>244062</v>
      </c>
      <c r="AD285" s="5">
        <f t="shared" si="34"/>
        <v>80025</v>
      </c>
      <c r="AE285" s="5">
        <f t="shared" si="35"/>
        <v>324087</v>
      </c>
      <c r="AG285" s="2">
        <f t="shared" si="36"/>
        <v>10</v>
      </c>
      <c r="AH285" s="2">
        <f t="shared" si="37"/>
        <v>2024</v>
      </c>
      <c r="AJ285" s="5">
        <f t="shared" si="38"/>
        <v>17908</v>
      </c>
      <c r="AK285" s="2">
        <f t="shared" si="39"/>
        <v>12</v>
      </c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</row>
    <row r="286" spans="1:51" ht="15.75" x14ac:dyDescent="0.25">
      <c r="A286" s="18">
        <v>45569</v>
      </c>
      <c r="B286">
        <v>9674</v>
      </c>
      <c r="C286">
        <v>9437</v>
      </c>
      <c r="D286">
        <v>9537</v>
      </c>
      <c r="E286">
        <v>9565</v>
      </c>
      <c r="F286">
        <v>9819</v>
      </c>
      <c r="G286">
        <v>10518</v>
      </c>
      <c r="H286">
        <v>11589</v>
      </c>
      <c r="I286">
        <v>13876</v>
      </c>
      <c r="J286">
        <v>15758</v>
      </c>
      <c r="K286">
        <v>16769</v>
      </c>
      <c r="L286">
        <v>17675</v>
      </c>
      <c r="M286">
        <v>17956</v>
      </c>
      <c r="N286">
        <v>17434</v>
      </c>
      <c r="O286">
        <v>17198</v>
      </c>
      <c r="P286">
        <v>17042</v>
      </c>
      <c r="Q286">
        <v>16853</v>
      </c>
      <c r="R286">
        <v>16293</v>
      </c>
      <c r="S286">
        <v>14484</v>
      </c>
      <c r="T286">
        <v>13854</v>
      </c>
      <c r="U286">
        <v>13454</v>
      </c>
      <c r="V286">
        <v>13017</v>
      </c>
      <c r="W286">
        <v>12375</v>
      </c>
      <c r="X286">
        <v>10859</v>
      </c>
      <c r="Y286">
        <v>10183</v>
      </c>
      <c r="AA286" s="2">
        <f>IFERROR(INDEX('Holiday Schedule'!$D$3:$D$24,MATCH(A286,'Holiday Schedule'!$C$3:$C$24,0)),0)</f>
        <v>0</v>
      </c>
      <c r="AB286" s="2">
        <f t="shared" si="32"/>
        <v>6</v>
      </c>
      <c r="AC286" s="2">
        <f t="shared" si="33"/>
        <v>244897</v>
      </c>
      <c r="AD286" s="5">
        <f t="shared" si="34"/>
        <v>80322</v>
      </c>
      <c r="AE286" s="5">
        <f t="shared" si="35"/>
        <v>325219</v>
      </c>
      <c r="AG286" s="2">
        <f t="shared" si="36"/>
        <v>10</v>
      </c>
      <c r="AH286" s="2">
        <f t="shared" si="37"/>
        <v>2024</v>
      </c>
      <c r="AJ286" s="5">
        <f t="shared" si="38"/>
        <v>17956</v>
      </c>
      <c r="AK286" s="2">
        <f t="shared" si="39"/>
        <v>12</v>
      </c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</row>
    <row r="287" spans="1:51" ht="15.75" x14ac:dyDescent="0.25">
      <c r="A287" s="18">
        <v>45570</v>
      </c>
      <c r="B287">
        <v>9647</v>
      </c>
      <c r="C287">
        <v>10425</v>
      </c>
      <c r="D287">
        <v>9534</v>
      </c>
      <c r="E287">
        <v>9504</v>
      </c>
      <c r="F287">
        <v>9780</v>
      </c>
      <c r="G287">
        <v>10391</v>
      </c>
      <c r="H287">
        <v>11386</v>
      </c>
      <c r="I287">
        <v>13280</v>
      </c>
      <c r="J287">
        <v>15038</v>
      </c>
      <c r="K287">
        <v>16106</v>
      </c>
      <c r="L287">
        <v>16893</v>
      </c>
      <c r="M287">
        <v>17187</v>
      </c>
      <c r="N287">
        <v>16649</v>
      </c>
      <c r="O287">
        <v>16363</v>
      </c>
      <c r="P287">
        <v>16180</v>
      </c>
      <c r="Q287">
        <v>15957</v>
      </c>
      <c r="R287">
        <v>15494</v>
      </c>
      <c r="S287">
        <v>13970</v>
      </c>
      <c r="T287">
        <v>13642</v>
      </c>
      <c r="U287">
        <v>13170</v>
      </c>
      <c r="V287">
        <v>12754</v>
      </c>
      <c r="W287">
        <v>12119</v>
      </c>
      <c r="X287">
        <v>10725</v>
      </c>
      <c r="Y287">
        <v>10104</v>
      </c>
      <c r="AA287" s="2">
        <f>IFERROR(INDEX('Holiday Schedule'!$D$3:$D$24,MATCH(A287,'Holiday Schedule'!$C$3:$C$24,0)),0)</f>
        <v>0</v>
      </c>
      <c r="AB287" s="2">
        <f t="shared" si="32"/>
        <v>7</v>
      </c>
      <c r="AC287" s="2">
        <f t="shared" si="33"/>
        <v>0</v>
      </c>
      <c r="AD287" s="5">
        <f t="shared" si="34"/>
        <v>316298</v>
      </c>
      <c r="AE287" s="5">
        <f t="shared" si="35"/>
        <v>316298</v>
      </c>
      <c r="AG287" s="2">
        <f t="shared" si="36"/>
        <v>10</v>
      </c>
      <c r="AH287" s="2">
        <f t="shared" si="37"/>
        <v>2024</v>
      </c>
      <c r="AJ287" s="5">
        <f t="shared" si="38"/>
        <v>17187</v>
      </c>
      <c r="AK287" s="2">
        <f t="shared" si="39"/>
        <v>12</v>
      </c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</row>
    <row r="288" spans="1:51" ht="15.75" x14ac:dyDescent="0.25">
      <c r="A288" s="18">
        <v>45571</v>
      </c>
      <c r="B288">
        <v>9653</v>
      </c>
      <c r="C288">
        <v>10425</v>
      </c>
      <c r="D288">
        <v>9534</v>
      </c>
      <c r="E288">
        <v>9502</v>
      </c>
      <c r="F288">
        <v>9782</v>
      </c>
      <c r="G288">
        <v>10391</v>
      </c>
      <c r="H288">
        <v>11385</v>
      </c>
      <c r="I288">
        <v>13249</v>
      </c>
      <c r="J288">
        <v>15039</v>
      </c>
      <c r="K288">
        <v>16107</v>
      </c>
      <c r="L288">
        <v>16893</v>
      </c>
      <c r="M288">
        <v>17188</v>
      </c>
      <c r="N288">
        <v>16648</v>
      </c>
      <c r="O288">
        <v>16364</v>
      </c>
      <c r="P288">
        <v>16181</v>
      </c>
      <c r="Q288">
        <v>15959</v>
      </c>
      <c r="R288">
        <v>15494</v>
      </c>
      <c r="S288">
        <v>13976</v>
      </c>
      <c r="T288">
        <v>13654</v>
      </c>
      <c r="U288">
        <v>13174</v>
      </c>
      <c r="V288">
        <v>12757</v>
      </c>
      <c r="W288">
        <v>12121</v>
      </c>
      <c r="X288">
        <v>10726</v>
      </c>
      <c r="Y288">
        <v>10099</v>
      </c>
      <c r="AA288" s="2">
        <f>IFERROR(INDEX('Holiday Schedule'!$D$3:$D$24,MATCH(A288,'Holiday Schedule'!$C$3:$C$24,0)),0)</f>
        <v>0</v>
      </c>
      <c r="AB288" s="2">
        <f t="shared" si="32"/>
        <v>1</v>
      </c>
      <c r="AC288" s="2">
        <f t="shared" si="33"/>
        <v>0</v>
      </c>
      <c r="AD288" s="5">
        <f t="shared" si="34"/>
        <v>316301</v>
      </c>
      <c r="AE288" s="5">
        <f t="shared" si="35"/>
        <v>316301</v>
      </c>
      <c r="AG288" s="2">
        <f t="shared" si="36"/>
        <v>10</v>
      </c>
      <c r="AH288" s="2">
        <f t="shared" si="37"/>
        <v>2024</v>
      </c>
      <c r="AJ288" s="5">
        <f t="shared" si="38"/>
        <v>17188</v>
      </c>
      <c r="AK288" s="2">
        <f t="shared" si="39"/>
        <v>12</v>
      </c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</row>
    <row r="289" spans="1:51" ht="15.75" x14ac:dyDescent="0.25">
      <c r="A289" s="18">
        <v>45572</v>
      </c>
      <c r="B289">
        <v>9662</v>
      </c>
      <c r="C289">
        <v>9427</v>
      </c>
      <c r="D289">
        <v>9524</v>
      </c>
      <c r="E289">
        <v>9550</v>
      </c>
      <c r="F289">
        <v>9804</v>
      </c>
      <c r="G289">
        <v>10504</v>
      </c>
      <c r="H289">
        <v>11586</v>
      </c>
      <c r="I289">
        <v>13867</v>
      </c>
      <c r="J289">
        <v>15743</v>
      </c>
      <c r="K289">
        <v>16750</v>
      </c>
      <c r="L289">
        <v>17656</v>
      </c>
      <c r="M289">
        <v>17938</v>
      </c>
      <c r="N289">
        <v>17417</v>
      </c>
      <c r="O289">
        <v>17181</v>
      </c>
      <c r="P289">
        <v>17025</v>
      </c>
      <c r="Q289">
        <v>16835</v>
      </c>
      <c r="R289">
        <v>16276</v>
      </c>
      <c r="S289">
        <v>14499</v>
      </c>
      <c r="T289">
        <v>13845</v>
      </c>
      <c r="U289">
        <v>13439</v>
      </c>
      <c r="V289">
        <v>13003</v>
      </c>
      <c r="W289">
        <v>12360</v>
      </c>
      <c r="X289">
        <v>10848</v>
      </c>
      <c r="Y289">
        <v>10176</v>
      </c>
      <c r="AA289" s="2">
        <f>IFERROR(INDEX('Holiday Schedule'!$D$3:$D$24,MATCH(A289,'Holiday Schedule'!$C$3:$C$24,0)),0)</f>
        <v>0</v>
      </c>
      <c r="AB289" s="2">
        <f t="shared" si="32"/>
        <v>2</v>
      </c>
      <c r="AC289" s="2">
        <f t="shared" si="33"/>
        <v>244682</v>
      </c>
      <c r="AD289" s="5">
        <f t="shared" si="34"/>
        <v>80233</v>
      </c>
      <c r="AE289" s="5">
        <f t="shared" si="35"/>
        <v>324915</v>
      </c>
      <c r="AG289" s="2">
        <f t="shared" si="36"/>
        <v>10</v>
      </c>
      <c r="AH289" s="2">
        <f t="shared" si="37"/>
        <v>2024</v>
      </c>
      <c r="AJ289" s="5">
        <f t="shared" si="38"/>
        <v>17938</v>
      </c>
      <c r="AK289" s="2">
        <f t="shared" si="39"/>
        <v>12</v>
      </c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</row>
    <row r="290" spans="1:51" ht="15.75" x14ac:dyDescent="0.25">
      <c r="A290" s="18">
        <v>45573</v>
      </c>
      <c r="B290">
        <v>9674</v>
      </c>
      <c r="C290">
        <v>9441</v>
      </c>
      <c r="D290">
        <v>9540</v>
      </c>
      <c r="E290">
        <v>9566</v>
      </c>
      <c r="F290">
        <v>9821</v>
      </c>
      <c r="G290">
        <v>10520</v>
      </c>
      <c r="H290">
        <v>11612</v>
      </c>
      <c r="I290">
        <v>13888</v>
      </c>
      <c r="J290">
        <v>15765</v>
      </c>
      <c r="K290">
        <v>16776</v>
      </c>
      <c r="L290">
        <v>17683</v>
      </c>
      <c r="M290">
        <v>17966</v>
      </c>
      <c r="N290">
        <v>17444</v>
      </c>
      <c r="O290">
        <v>17207</v>
      </c>
      <c r="P290">
        <v>17052</v>
      </c>
      <c r="Q290">
        <v>16862</v>
      </c>
      <c r="R290">
        <v>16301</v>
      </c>
      <c r="S290">
        <v>14487</v>
      </c>
      <c r="T290">
        <v>13863</v>
      </c>
      <c r="U290">
        <v>13462</v>
      </c>
      <c r="V290">
        <v>13029</v>
      </c>
      <c r="W290">
        <v>12385</v>
      </c>
      <c r="X290">
        <v>10874</v>
      </c>
      <c r="Y290">
        <v>10196</v>
      </c>
      <c r="AA290" s="2">
        <f>IFERROR(INDEX('Holiday Schedule'!$D$3:$D$24,MATCH(A290,'Holiday Schedule'!$C$3:$C$24,0)),0)</f>
        <v>0</v>
      </c>
      <c r="AB290" s="2">
        <f t="shared" si="32"/>
        <v>3</v>
      </c>
      <c r="AC290" s="2">
        <f t="shared" si="33"/>
        <v>245044</v>
      </c>
      <c r="AD290" s="5">
        <f t="shared" si="34"/>
        <v>80370</v>
      </c>
      <c r="AE290" s="5">
        <f t="shared" si="35"/>
        <v>325414</v>
      </c>
      <c r="AG290" s="2">
        <f t="shared" si="36"/>
        <v>10</v>
      </c>
      <c r="AH290" s="2">
        <f t="shared" si="37"/>
        <v>2024</v>
      </c>
      <c r="AJ290" s="5">
        <f t="shared" si="38"/>
        <v>17966</v>
      </c>
      <c r="AK290" s="2">
        <f t="shared" si="39"/>
        <v>12</v>
      </c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</row>
    <row r="291" spans="1:51" ht="15.75" x14ac:dyDescent="0.25">
      <c r="A291" s="18">
        <v>45574</v>
      </c>
      <c r="B291">
        <v>9691</v>
      </c>
      <c r="C291">
        <v>9455</v>
      </c>
      <c r="D291">
        <v>9553</v>
      </c>
      <c r="E291">
        <v>9580</v>
      </c>
      <c r="F291">
        <v>9836</v>
      </c>
      <c r="G291">
        <v>10537</v>
      </c>
      <c r="H291">
        <v>11622</v>
      </c>
      <c r="I291">
        <v>13901</v>
      </c>
      <c r="J291">
        <v>15783</v>
      </c>
      <c r="K291">
        <v>16795</v>
      </c>
      <c r="L291">
        <v>17703</v>
      </c>
      <c r="M291">
        <v>17986</v>
      </c>
      <c r="N291">
        <v>17462</v>
      </c>
      <c r="O291">
        <v>17226</v>
      </c>
      <c r="P291">
        <v>17071</v>
      </c>
      <c r="Q291">
        <v>16879</v>
      </c>
      <c r="R291">
        <v>16319</v>
      </c>
      <c r="S291">
        <v>14508</v>
      </c>
      <c r="T291">
        <v>13877</v>
      </c>
      <c r="U291">
        <v>13468</v>
      </c>
      <c r="V291">
        <v>13030</v>
      </c>
      <c r="W291">
        <v>12386</v>
      </c>
      <c r="X291">
        <v>10871</v>
      </c>
      <c r="Y291">
        <v>10195</v>
      </c>
      <c r="AA291" s="2">
        <f>IFERROR(INDEX('Holiday Schedule'!$D$3:$D$24,MATCH(A291,'Holiday Schedule'!$C$3:$C$24,0)),0)</f>
        <v>0</v>
      </c>
      <c r="AB291" s="2">
        <f t="shared" si="32"/>
        <v>4</v>
      </c>
      <c r="AC291" s="2">
        <f t="shared" si="33"/>
        <v>245265</v>
      </c>
      <c r="AD291" s="5">
        <f t="shared" si="34"/>
        <v>80469</v>
      </c>
      <c r="AE291" s="5">
        <f t="shared" si="35"/>
        <v>325734</v>
      </c>
      <c r="AG291" s="2">
        <f t="shared" si="36"/>
        <v>10</v>
      </c>
      <c r="AH291" s="2">
        <f t="shared" si="37"/>
        <v>2024</v>
      </c>
      <c r="AJ291" s="5">
        <f t="shared" si="38"/>
        <v>17986</v>
      </c>
      <c r="AK291" s="2">
        <f t="shared" si="39"/>
        <v>12</v>
      </c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</row>
    <row r="292" spans="1:51" ht="15.75" x14ac:dyDescent="0.25">
      <c r="A292" s="18">
        <v>45575</v>
      </c>
      <c r="B292">
        <v>9687</v>
      </c>
      <c r="C292">
        <v>9448</v>
      </c>
      <c r="D292">
        <v>9545</v>
      </c>
      <c r="E292">
        <v>9570</v>
      </c>
      <c r="F292">
        <v>9826</v>
      </c>
      <c r="G292">
        <v>10530</v>
      </c>
      <c r="H292">
        <v>11607</v>
      </c>
      <c r="I292">
        <v>13907</v>
      </c>
      <c r="J292">
        <v>15794</v>
      </c>
      <c r="K292">
        <v>16806</v>
      </c>
      <c r="L292">
        <v>17713</v>
      </c>
      <c r="M292">
        <v>17996</v>
      </c>
      <c r="N292">
        <v>17472</v>
      </c>
      <c r="O292">
        <v>17237</v>
      </c>
      <c r="P292">
        <v>17080</v>
      </c>
      <c r="Q292">
        <v>16890</v>
      </c>
      <c r="R292">
        <v>16329</v>
      </c>
      <c r="S292">
        <v>14515</v>
      </c>
      <c r="T292">
        <v>13897</v>
      </c>
      <c r="U292">
        <v>13494</v>
      </c>
      <c r="V292">
        <v>13053</v>
      </c>
      <c r="W292">
        <v>12405</v>
      </c>
      <c r="X292">
        <v>10891</v>
      </c>
      <c r="Y292">
        <v>10212</v>
      </c>
      <c r="AA292" s="2">
        <f>IFERROR(INDEX('Holiday Schedule'!$D$3:$D$24,MATCH(A292,'Holiday Schedule'!$C$3:$C$24,0)),0)</f>
        <v>0</v>
      </c>
      <c r="AB292" s="2">
        <f t="shared" si="32"/>
        <v>5</v>
      </c>
      <c r="AC292" s="2">
        <f t="shared" si="33"/>
        <v>245479</v>
      </c>
      <c r="AD292" s="5">
        <f t="shared" si="34"/>
        <v>80425</v>
      </c>
      <c r="AE292" s="5">
        <f t="shared" si="35"/>
        <v>325904</v>
      </c>
      <c r="AG292" s="2">
        <f t="shared" si="36"/>
        <v>10</v>
      </c>
      <c r="AH292" s="2">
        <f t="shared" si="37"/>
        <v>2024</v>
      </c>
      <c r="AJ292" s="5">
        <f t="shared" si="38"/>
        <v>17996</v>
      </c>
      <c r="AK292" s="2">
        <f t="shared" si="39"/>
        <v>12</v>
      </c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</row>
    <row r="293" spans="1:51" ht="15.75" x14ac:dyDescent="0.25">
      <c r="A293" s="18">
        <v>45576</v>
      </c>
      <c r="B293">
        <v>9704</v>
      </c>
      <c r="C293">
        <v>9468</v>
      </c>
      <c r="D293">
        <v>9567</v>
      </c>
      <c r="E293">
        <v>9594</v>
      </c>
      <c r="F293">
        <v>9848</v>
      </c>
      <c r="G293">
        <v>10550</v>
      </c>
      <c r="H293">
        <v>11617</v>
      </c>
      <c r="I293">
        <v>13916</v>
      </c>
      <c r="J293">
        <v>15801</v>
      </c>
      <c r="K293">
        <v>16816</v>
      </c>
      <c r="L293">
        <v>17724</v>
      </c>
      <c r="M293">
        <v>18008</v>
      </c>
      <c r="N293">
        <v>17484</v>
      </c>
      <c r="O293">
        <v>17251</v>
      </c>
      <c r="P293">
        <v>17092</v>
      </c>
      <c r="Q293">
        <v>16901</v>
      </c>
      <c r="R293">
        <v>16339</v>
      </c>
      <c r="S293">
        <v>14527</v>
      </c>
      <c r="T293">
        <v>13906</v>
      </c>
      <c r="U293">
        <v>13495</v>
      </c>
      <c r="V293">
        <v>13056</v>
      </c>
      <c r="W293">
        <v>12410</v>
      </c>
      <c r="X293">
        <v>10896</v>
      </c>
      <c r="Y293">
        <v>10217</v>
      </c>
      <c r="AA293" s="2">
        <f>IFERROR(INDEX('Holiday Schedule'!$D$3:$D$24,MATCH(A293,'Holiday Schedule'!$C$3:$C$24,0)),0)</f>
        <v>0</v>
      </c>
      <c r="AB293" s="2">
        <f t="shared" si="32"/>
        <v>6</v>
      </c>
      <c r="AC293" s="2">
        <f t="shared" si="33"/>
        <v>245622</v>
      </c>
      <c r="AD293" s="5">
        <f t="shared" si="34"/>
        <v>80565</v>
      </c>
      <c r="AE293" s="5">
        <f t="shared" si="35"/>
        <v>326187</v>
      </c>
      <c r="AG293" s="2">
        <f t="shared" si="36"/>
        <v>10</v>
      </c>
      <c r="AH293" s="2">
        <f t="shared" si="37"/>
        <v>2024</v>
      </c>
      <c r="AJ293" s="5">
        <f t="shared" si="38"/>
        <v>18008</v>
      </c>
      <c r="AK293" s="2">
        <f t="shared" si="39"/>
        <v>12</v>
      </c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</row>
    <row r="294" spans="1:51" ht="15.75" x14ac:dyDescent="0.25">
      <c r="A294" s="18">
        <v>45577</v>
      </c>
      <c r="B294">
        <v>9677</v>
      </c>
      <c r="C294">
        <v>10456</v>
      </c>
      <c r="D294">
        <v>9565</v>
      </c>
      <c r="E294">
        <v>9532</v>
      </c>
      <c r="F294">
        <v>9810</v>
      </c>
      <c r="G294">
        <v>10421</v>
      </c>
      <c r="H294">
        <v>11401</v>
      </c>
      <c r="I294">
        <v>13285</v>
      </c>
      <c r="J294">
        <v>15081</v>
      </c>
      <c r="K294">
        <v>16149</v>
      </c>
      <c r="L294">
        <v>16938</v>
      </c>
      <c r="M294">
        <v>17235</v>
      </c>
      <c r="N294">
        <v>16694</v>
      </c>
      <c r="O294">
        <v>16410</v>
      </c>
      <c r="P294">
        <v>16228</v>
      </c>
      <c r="Q294">
        <v>16005</v>
      </c>
      <c r="R294">
        <v>15538</v>
      </c>
      <c r="S294">
        <v>14007</v>
      </c>
      <c r="T294">
        <v>13696</v>
      </c>
      <c r="U294">
        <v>13210</v>
      </c>
      <c r="V294">
        <v>12794</v>
      </c>
      <c r="W294">
        <v>12157</v>
      </c>
      <c r="X294">
        <v>10761</v>
      </c>
      <c r="Y294">
        <v>10135</v>
      </c>
      <c r="AA294" s="2">
        <f>IFERROR(INDEX('Holiday Schedule'!$D$3:$D$24,MATCH(A294,'Holiday Schedule'!$C$3:$C$24,0)),0)</f>
        <v>0</v>
      </c>
      <c r="AB294" s="2">
        <f t="shared" si="32"/>
        <v>7</v>
      </c>
      <c r="AC294" s="2">
        <f t="shared" si="33"/>
        <v>0</v>
      </c>
      <c r="AD294" s="5">
        <f t="shared" si="34"/>
        <v>317185</v>
      </c>
      <c r="AE294" s="5">
        <f t="shared" si="35"/>
        <v>317185</v>
      </c>
      <c r="AG294" s="2">
        <f t="shared" si="36"/>
        <v>10</v>
      </c>
      <c r="AH294" s="2">
        <f t="shared" si="37"/>
        <v>2024</v>
      </c>
      <c r="AJ294" s="5">
        <f t="shared" si="38"/>
        <v>17235</v>
      </c>
      <c r="AK294" s="2">
        <f t="shared" si="39"/>
        <v>12</v>
      </c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</row>
    <row r="295" spans="1:51" ht="15.75" x14ac:dyDescent="0.25">
      <c r="A295" s="18">
        <v>45578</v>
      </c>
      <c r="B295">
        <v>9682</v>
      </c>
      <c r="C295">
        <v>10463</v>
      </c>
      <c r="D295">
        <v>9569</v>
      </c>
      <c r="E295">
        <v>9536</v>
      </c>
      <c r="F295">
        <v>9816</v>
      </c>
      <c r="G295">
        <v>10426</v>
      </c>
      <c r="H295">
        <v>11401</v>
      </c>
      <c r="I295">
        <v>13285</v>
      </c>
      <c r="J295">
        <v>15084</v>
      </c>
      <c r="K295">
        <v>16154</v>
      </c>
      <c r="L295">
        <v>16943</v>
      </c>
      <c r="M295">
        <v>17238</v>
      </c>
      <c r="N295">
        <v>16697</v>
      </c>
      <c r="O295">
        <v>16412</v>
      </c>
      <c r="P295">
        <v>16230</v>
      </c>
      <c r="Q295">
        <v>16006</v>
      </c>
      <c r="R295">
        <v>15539</v>
      </c>
      <c r="S295">
        <v>14060</v>
      </c>
      <c r="T295">
        <v>13698</v>
      </c>
      <c r="U295">
        <v>13213</v>
      </c>
      <c r="V295">
        <v>12795</v>
      </c>
      <c r="W295">
        <v>12159</v>
      </c>
      <c r="X295">
        <v>10760</v>
      </c>
      <c r="Y295">
        <v>10135</v>
      </c>
      <c r="AA295" s="2">
        <f>IFERROR(INDEX('Holiday Schedule'!$D$3:$D$24,MATCH(A295,'Holiday Schedule'!$C$3:$C$24,0)),0)</f>
        <v>0</v>
      </c>
      <c r="AB295" s="2">
        <f t="shared" si="32"/>
        <v>1</v>
      </c>
      <c r="AC295" s="2">
        <f t="shared" si="33"/>
        <v>0</v>
      </c>
      <c r="AD295" s="5">
        <f t="shared" si="34"/>
        <v>317301</v>
      </c>
      <c r="AE295" s="5">
        <f t="shared" si="35"/>
        <v>317301</v>
      </c>
      <c r="AG295" s="2">
        <f t="shared" si="36"/>
        <v>10</v>
      </c>
      <c r="AH295" s="2">
        <f t="shared" si="37"/>
        <v>2024</v>
      </c>
      <c r="AJ295" s="5">
        <f t="shared" si="38"/>
        <v>17238</v>
      </c>
      <c r="AK295" s="2">
        <f t="shared" si="39"/>
        <v>12</v>
      </c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</row>
    <row r="296" spans="1:51" ht="15.75" x14ac:dyDescent="0.25">
      <c r="A296" s="18">
        <v>45579</v>
      </c>
      <c r="B296">
        <v>9686</v>
      </c>
      <c r="C296">
        <v>10468</v>
      </c>
      <c r="D296">
        <v>9574</v>
      </c>
      <c r="E296">
        <v>9540</v>
      </c>
      <c r="F296">
        <v>9819</v>
      </c>
      <c r="G296">
        <v>10430</v>
      </c>
      <c r="H296">
        <v>11426</v>
      </c>
      <c r="I296">
        <v>13328</v>
      </c>
      <c r="J296">
        <v>15087</v>
      </c>
      <c r="K296">
        <v>16157</v>
      </c>
      <c r="L296">
        <v>16948</v>
      </c>
      <c r="M296">
        <v>17243</v>
      </c>
      <c r="N296">
        <v>16703</v>
      </c>
      <c r="O296">
        <v>16416</v>
      </c>
      <c r="P296">
        <v>16233</v>
      </c>
      <c r="Q296">
        <v>16011</v>
      </c>
      <c r="R296">
        <v>15544</v>
      </c>
      <c r="S296">
        <v>14067</v>
      </c>
      <c r="T296">
        <v>13701</v>
      </c>
      <c r="U296">
        <v>13215</v>
      </c>
      <c r="V296">
        <v>12794</v>
      </c>
      <c r="W296">
        <v>12159</v>
      </c>
      <c r="X296">
        <v>10760</v>
      </c>
      <c r="Y296">
        <v>10134</v>
      </c>
      <c r="AA296" s="2">
        <f>IFERROR(INDEX('Holiday Schedule'!$D$3:$D$24,MATCH(A296,'Holiday Schedule'!$C$3:$C$24,0)),0)</f>
        <v>1</v>
      </c>
      <c r="AB296" s="2">
        <f t="shared" si="32"/>
        <v>2</v>
      </c>
      <c r="AC296" s="2">
        <f t="shared" si="33"/>
        <v>0</v>
      </c>
      <c r="AD296" s="5">
        <f t="shared" si="34"/>
        <v>317443</v>
      </c>
      <c r="AE296" s="5">
        <f t="shared" si="35"/>
        <v>317443</v>
      </c>
      <c r="AG296" s="2">
        <f t="shared" si="36"/>
        <v>10</v>
      </c>
      <c r="AH296" s="2">
        <f t="shared" si="37"/>
        <v>2024</v>
      </c>
      <c r="AJ296" s="5">
        <f t="shared" si="38"/>
        <v>17243</v>
      </c>
      <c r="AK296" s="2">
        <f t="shared" si="39"/>
        <v>12</v>
      </c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</row>
    <row r="297" spans="1:51" ht="15.75" x14ac:dyDescent="0.25">
      <c r="A297" s="18">
        <v>45580</v>
      </c>
      <c r="B297">
        <v>9714</v>
      </c>
      <c r="C297">
        <v>9480</v>
      </c>
      <c r="D297">
        <v>9576</v>
      </c>
      <c r="E297">
        <v>9602</v>
      </c>
      <c r="F297">
        <v>9861</v>
      </c>
      <c r="G297">
        <v>10564</v>
      </c>
      <c r="H297">
        <v>11641</v>
      </c>
      <c r="I297">
        <v>13936</v>
      </c>
      <c r="J297">
        <v>15826</v>
      </c>
      <c r="K297">
        <v>16841</v>
      </c>
      <c r="L297">
        <v>17754</v>
      </c>
      <c r="M297">
        <v>18040</v>
      </c>
      <c r="N297">
        <v>17515</v>
      </c>
      <c r="O297">
        <v>17277</v>
      </c>
      <c r="P297">
        <v>17121</v>
      </c>
      <c r="Q297">
        <v>16929</v>
      </c>
      <c r="R297">
        <v>16367</v>
      </c>
      <c r="S297">
        <v>14566</v>
      </c>
      <c r="T297">
        <v>13928</v>
      </c>
      <c r="U297">
        <v>13521</v>
      </c>
      <c r="V297">
        <v>13082</v>
      </c>
      <c r="W297">
        <v>12434</v>
      </c>
      <c r="X297">
        <v>10913</v>
      </c>
      <c r="Y297">
        <v>10234</v>
      </c>
      <c r="AA297" s="2">
        <f>IFERROR(INDEX('Holiday Schedule'!$D$3:$D$24,MATCH(A297,'Holiday Schedule'!$C$3:$C$24,0)),0)</f>
        <v>0</v>
      </c>
      <c r="AB297" s="2">
        <f t="shared" si="32"/>
        <v>3</v>
      </c>
      <c r="AC297" s="2">
        <f t="shared" si="33"/>
        <v>246050</v>
      </c>
      <c r="AD297" s="5">
        <f t="shared" si="34"/>
        <v>80672</v>
      </c>
      <c r="AE297" s="5">
        <f t="shared" si="35"/>
        <v>326722</v>
      </c>
      <c r="AG297" s="2">
        <f t="shared" si="36"/>
        <v>10</v>
      </c>
      <c r="AH297" s="2">
        <f t="shared" si="37"/>
        <v>2024</v>
      </c>
      <c r="AJ297" s="5">
        <f t="shared" si="38"/>
        <v>18040</v>
      </c>
      <c r="AK297" s="2">
        <f t="shared" si="39"/>
        <v>12</v>
      </c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</row>
    <row r="298" spans="1:51" ht="15.75" x14ac:dyDescent="0.25">
      <c r="A298" s="18">
        <v>45581</v>
      </c>
      <c r="B298">
        <v>9743</v>
      </c>
      <c r="C298">
        <v>9507</v>
      </c>
      <c r="D298">
        <v>9606</v>
      </c>
      <c r="E298">
        <v>9635</v>
      </c>
      <c r="F298">
        <v>9891</v>
      </c>
      <c r="G298">
        <v>10596</v>
      </c>
      <c r="H298">
        <v>11688</v>
      </c>
      <c r="I298">
        <v>13983</v>
      </c>
      <c r="J298">
        <v>15876</v>
      </c>
      <c r="K298">
        <v>16892</v>
      </c>
      <c r="L298">
        <v>17802</v>
      </c>
      <c r="M298">
        <v>18087</v>
      </c>
      <c r="N298">
        <v>17561</v>
      </c>
      <c r="O298">
        <v>17326</v>
      </c>
      <c r="P298">
        <v>17171</v>
      </c>
      <c r="Q298">
        <v>16980</v>
      </c>
      <c r="R298">
        <v>16414</v>
      </c>
      <c r="S298">
        <v>14605</v>
      </c>
      <c r="T298">
        <v>13972</v>
      </c>
      <c r="U298">
        <v>13557</v>
      </c>
      <c r="V298">
        <v>13116</v>
      </c>
      <c r="W298">
        <v>12472</v>
      </c>
      <c r="X298">
        <v>10949</v>
      </c>
      <c r="Y298">
        <v>10263</v>
      </c>
      <c r="AA298" s="2">
        <f>IFERROR(INDEX('Holiday Schedule'!$D$3:$D$24,MATCH(A298,'Holiday Schedule'!$C$3:$C$24,0)),0)</f>
        <v>0</v>
      </c>
      <c r="AB298" s="2">
        <f t="shared" si="32"/>
        <v>4</v>
      </c>
      <c r="AC298" s="2">
        <f t="shared" si="33"/>
        <v>246763</v>
      </c>
      <c r="AD298" s="5">
        <f t="shared" si="34"/>
        <v>80929</v>
      </c>
      <c r="AE298" s="5">
        <f t="shared" si="35"/>
        <v>327692</v>
      </c>
      <c r="AG298" s="2">
        <f t="shared" si="36"/>
        <v>10</v>
      </c>
      <c r="AH298" s="2">
        <f t="shared" si="37"/>
        <v>2024</v>
      </c>
      <c r="AJ298" s="5">
        <f t="shared" si="38"/>
        <v>18087</v>
      </c>
      <c r="AK298" s="2">
        <f t="shared" si="39"/>
        <v>12</v>
      </c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</row>
    <row r="299" spans="1:51" ht="15.75" x14ac:dyDescent="0.25">
      <c r="A299" s="18">
        <v>45582</v>
      </c>
      <c r="B299">
        <v>9743</v>
      </c>
      <c r="C299">
        <v>9509</v>
      </c>
      <c r="D299">
        <v>9607</v>
      </c>
      <c r="E299">
        <v>9637</v>
      </c>
      <c r="F299">
        <v>9891</v>
      </c>
      <c r="G299">
        <v>10596</v>
      </c>
      <c r="H299">
        <v>11675</v>
      </c>
      <c r="I299">
        <v>13982</v>
      </c>
      <c r="J299">
        <v>15877</v>
      </c>
      <c r="K299">
        <v>16896</v>
      </c>
      <c r="L299">
        <v>17808</v>
      </c>
      <c r="M299">
        <v>18093</v>
      </c>
      <c r="N299">
        <v>17566</v>
      </c>
      <c r="O299">
        <v>17328</v>
      </c>
      <c r="P299">
        <v>17171</v>
      </c>
      <c r="Q299">
        <v>16979</v>
      </c>
      <c r="R299">
        <v>16413</v>
      </c>
      <c r="S299">
        <v>14605</v>
      </c>
      <c r="T299">
        <v>13962</v>
      </c>
      <c r="U299">
        <v>13554</v>
      </c>
      <c r="V299">
        <v>13115</v>
      </c>
      <c r="W299">
        <v>12468</v>
      </c>
      <c r="X299">
        <v>10949</v>
      </c>
      <c r="Y299">
        <v>10267</v>
      </c>
      <c r="AA299" s="2">
        <f>IFERROR(INDEX('Holiday Schedule'!$D$3:$D$24,MATCH(A299,'Holiday Schedule'!$C$3:$C$24,0)),0)</f>
        <v>0</v>
      </c>
      <c r="AB299" s="2">
        <f t="shared" si="32"/>
        <v>5</v>
      </c>
      <c r="AC299" s="2">
        <f t="shared" si="33"/>
        <v>246766</v>
      </c>
      <c r="AD299" s="5">
        <f t="shared" si="34"/>
        <v>80925</v>
      </c>
      <c r="AE299" s="5">
        <f t="shared" si="35"/>
        <v>327691</v>
      </c>
      <c r="AG299" s="2">
        <f t="shared" si="36"/>
        <v>10</v>
      </c>
      <c r="AH299" s="2">
        <f t="shared" si="37"/>
        <v>2024</v>
      </c>
      <c r="AJ299" s="5">
        <f t="shared" si="38"/>
        <v>18093</v>
      </c>
      <c r="AK299" s="2">
        <f t="shared" si="39"/>
        <v>12</v>
      </c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</row>
    <row r="300" spans="1:51" ht="15.75" x14ac:dyDescent="0.25">
      <c r="A300" s="18">
        <v>45583</v>
      </c>
      <c r="B300">
        <v>9760</v>
      </c>
      <c r="C300">
        <v>9526</v>
      </c>
      <c r="D300">
        <v>9625</v>
      </c>
      <c r="E300">
        <v>9652</v>
      </c>
      <c r="F300">
        <v>9911</v>
      </c>
      <c r="G300">
        <v>10616</v>
      </c>
      <c r="H300">
        <v>11700</v>
      </c>
      <c r="I300">
        <v>14002</v>
      </c>
      <c r="J300">
        <v>15900</v>
      </c>
      <c r="K300">
        <v>16918</v>
      </c>
      <c r="L300">
        <v>17832</v>
      </c>
      <c r="M300">
        <v>18117</v>
      </c>
      <c r="N300">
        <v>17593</v>
      </c>
      <c r="O300">
        <v>17353</v>
      </c>
      <c r="P300">
        <v>17196</v>
      </c>
      <c r="Q300">
        <v>17006</v>
      </c>
      <c r="R300">
        <v>16441</v>
      </c>
      <c r="S300">
        <v>14634</v>
      </c>
      <c r="T300">
        <v>13989</v>
      </c>
      <c r="U300">
        <v>13578</v>
      </c>
      <c r="V300">
        <v>13139</v>
      </c>
      <c r="W300">
        <v>12490</v>
      </c>
      <c r="X300">
        <v>10964</v>
      </c>
      <c r="Y300">
        <v>10280</v>
      </c>
      <c r="AA300" s="2">
        <f>IFERROR(INDEX('Holiday Schedule'!$D$3:$D$24,MATCH(A300,'Holiday Schedule'!$C$3:$C$24,0)),0)</f>
        <v>0</v>
      </c>
      <c r="AB300" s="2">
        <f t="shared" si="32"/>
        <v>6</v>
      </c>
      <c r="AC300" s="2">
        <f t="shared" si="33"/>
        <v>247152</v>
      </c>
      <c r="AD300" s="5">
        <f t="shared" si="34"/>
        <v>81070</v>
      </c>
      <c r="AE300" s="5">
        <f t="shared" si="35"/>
        <v>328222</v>
      </c>
      <c r="AG300" s="2">
        <f t="shared" si="36"/>
        <v>10</v>
      </c>
      <c r="AH300" s="2">
        <f t="shared" si="37"/>
        <v>2024</v>
      </c>
      <c r="AJ300" s="5">
        <f t="shared" si="38"/>
        <v>18117</v>
      </c>
      <c r="AK300" s="2">
        <f t="shared" si="39"/>
        <v>12</v>
      </c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</row>
    <row r="301" spans="1:51" ht="15.75" x14ac:dyDescent="0.25">
      <c r="A301" s="18">
        <v>45584</v>
      </c>
      <c r="B301">
        <v>9740</v>
      </c>
      <c r="C301">
        <v>10528</v>
      </c>
      <c r="D301">
        <v>9624</v>
      </c>
      <c r="E301">
        <v>9595</v>
      </c>
      <c r="F301">
        <v>9874</v>
      </c>
      <c r="G301">
        <v>10489</v>
      </c>
      <c r="H301">
        <v>11486</v>
      </c>
      <c r="I301">
        <v>13369</v>
      </c>
      <c r="J301">
        <v>15178</v>
      </c>
      <c r="K301">
        <v>16254</v>
      </c>
      <c r="L301">
        <v>17048</v>
      </c>
      <c r="M301">
        <v>17344</v>
      </c>
      <c r="N301">
        <v>16800</v>
      </c>
      <c r="O301">
        <v>16512</v>
      </c>
      <c r="P301">
        <v>16327</v>
      </c>
      <c r="Q301">
        <v>16103</v>
      </c>
      <c r="R301">
        <v>15636</v>
      </c>
      <c r="S301">
        <v>14120</v>
      </c>
      <c r="T301">
        <v>13781</v>
      </c>
      <c r="U301">
        <v>13295</v>
      </c>
      <c r="V301">
        <v>12869</v>
      </c>
      <c r="W301">
        <v>12236</v>
      </c>
      <c r="X301">
        <v>10828</v>
      </c>
      <c r="Y301">
        <v>10199</v>
      </c>
      <c r="AA301" s="2">
        <f>IFERROR(INDEX('Holiday Schedule'!$D$3:$D$24,MATCH(A301,'Holiday Schedule'!$C$3:$C$24,0)),0)</f>
        <v>0</v>
      </c>
      <c r="AB301" s="2">
        <f t="shared" si="32"/>
        <v>7</v>
      </c>
      <c r="AC301" s="2">
        <f t="shared" si="33"/>
        <v>0</v>
      </c>
      <c r="AD301" s="5">
        <f t="shared" si="34"/>
        <v>319235</v>
      </c>
      <c r="AE301" s="5">
        <f t="shared" si="35"/>
        <v>319235</v>
      </c>
      <c r="AG301" s="2">
        <f t="shared" si="36"/>
        <v>10</v>
      </c>
      <c r="AH301" s="2">
        <f t="shared" si="37"/>
        <v>2024</v>
      </c>
      <c r="AJ301" s="5">
        <f t="shared" si="38"/>
        <v>17344</v>
      </c>
      <c r="AK301" s="2">
        <f t="shared" si="39"/>
        <v>12</v>
      </c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/>
    </row>
    <row r="302" spans="1:51" ht="15.75" x14ac:dyDescent="0.25">
      <c r="A302" s="18">
        <v>45585</v>
      </c>
      <c r="B302">
        <v>9746</v>
      </c>
      <c r="C302">
        <v>10533</v>
      </c>
      <c r="D302">
        <v>9632</v>
      </c>
      <c r="E302">
        <v>9600</v>
      </c>
      <c r="F302">
        <v>9882</v>
      </c>
      <c r="G302">
        <v>10499</v>
      </c>
      <c r="H302">
        <v>11497</v>
      </c>
      <c r="I302">
        <v>13376</v>
      </c>
      <c r="J302">
        <v>15187</v>
      </c>
      <c r="K302">
        <v>16264</v>
      </c>
      <c r="L302">
        <v>17057</v>
      </c>
      <c r="M302">
        <v>17355</v>
      </c>
      <c r="N302">
        <v>16811</v>
      </c>
      <c r="O302">
        <v>16523</v>
      </c>
      <c r="P302">
        <v>16338</v>
      </c>
      <c r="Q302">
        <v>16115</v>
      </c>
      <c r="R302">
        <v>15644</v>
      </c>
      <c r="S302">
        <v>14130</v>
      </c>
      <c r="T302">
        <v>13784</v>
      </c>
      <c r="U302">
        <v>13297</v>
      </c>
      <c r="V302">
        <v>12878</v>
      </c>
      <c r="W302">
        <v>12241</v>
      </c>
      <c r="X302">
        <v>10836</v>
      </c>
      <c r="Y302">
        <v>10203</v>
      </c>
      <c r="AA302" s="2">
        <f>IFERROR(INDEX('Holiday Schedule'!$D$3:$D$24,MATCH(A302,'Holiday Schedule'!$C$3:$C$24,0)),0)</f>
        <v>0</v>
      </c>
      <c r="AB302" s="2">
        <f t="shared" si="32"/>
        <v>1</v>
      </c>
      <c r="AC302" s="2">
        <f t="shared" si="33"/>
        <v>0</v>
      </c>
      <c r="AD302" s="5">
        <f t="shared" si="34"/>
        <v>319428</v>
      </c>
      <c r="AE302" s="5">
        <f t="shared" si="35"/>
        <v>319428</v>
      </c>
      <c r="AG302" s="2">
        <f t="shared" si="36"/>
        <v>10</v>
      </c>
      <c r="AH302" s="2">
        <f t="shared" si="37"/>
        <v>2024</v>
      </c>
      <c r="AJ302" s="5">
        <f t="shared" si="38"/>
        <v>17355</v>
      </c>
      <c r="AK302" s="2">
        <f t="shared" si="39"/>
        <v>12</v>
      </c>
      <c r="AL302" s="9"/>
      <c r="AM302" s="9"/>
      <c r="AN302" s="9"/>
      <c r="AO302" s="9"/>
      <c r="AP302" s="9"/>
      <c r="AQ302" s="9"/>
      <c r="AR302" s="9"/>
      <c r="AS302" s="9"/>
      <c r="AT302" s="9"/>
      <c r="AU302" s="9"/>
      <c r="AV302" s="9"/>
      <c r="AW302" s="9"/>
      <c r="AX302" s="9"/>
      <c r="AY302" s="9"/>
    </row>
    <row r="303" spans="1:51" ht="15.75" x14ac:dyDescent="0.25">
      <c r="A303" s="18">
        <v>45586</v>
      </c>
      <c r="B303">
        <v>9791</v>
      </c>
      <c r="C303">
        <v>9554</v>
      </c>
      <c r="D303">
        <v>9654</v>
      </c>
      <c r="E303">
        <v>9680</v>
      </c>
      <c r="F303">
        <v>9939</v>
      </c>
      <c r="G303">
        <v>10646</v>
      </c>
      <c r="H303">
        <v>11746</v>
      </c>
      <c r="I303">
        <v>14044</v>
      </c>
      <c r="J303">
        <v>15948</v>
      </c>
      <c r="K303">
        <v>16981</v>
      </c>
      <c r="L303">
        <v>17891</v>
      </c>
      <c r="M303">
        <v>18174</v>
      </c>
      <c r="N303">
        <v>17645</v>
      </c>
      <c r="O303">
        <v>17405</v>
      </c>
      <c r="P303">
        <v>17246</v>
      </c>
      <c r="Q303">
        <v>17052</v>
      </c>
      <c r="R303">
        <v>16485</v>
      </c>
      <c r="S303">
        <v>14681</v>
      </c>
      <c r="T303">
        <v>14023</v>
      </c>
      <c r="U303">
        <v>13613</v>
      </c>
      <c r="V303">
        <v>13169</v>
      </c>
      <c r="W303">
        <v>12519</v>
      </c>
      <c r="X303">
        <v>10991</v>
      </c>
      <c r="Y303">
        <v>10305</v>
      </c>
      <c r="AA303" s="2">
        <f>IFERROR(INDEX('Holiday Schedule'!$D$3:$D$24,MATCH(A303,'Holiday Schedule'!$C$3:$C$24,0)),0)</f>
        <v>0</v>
      </c>
      <c r="AB303" s="2">
        <f t="shared" si="32"/>
        <v>2</v>
      </c>
      <c r="AC303" s="2">
        <f t="shared" si="33"/>
        <v>247867</v>
      </c>
      <c r="AD303" s="5">
        <f t="shared" si="34"/>
        <v>81315</v>
      </c>
      <c r="AE303" s="5">
        <f t="shared" si="35"/>
        <v>329182</v>
      </c>
      <c r="AG303" s="2">
        <f t="shared" si="36"/>
        <v>10</v>
      </c>
      <c r="AH303" s="2">
        <f t="shared" si="37"/>
        <v>2024</v>
      </c>
      <c r="AJ303" s="5">
        <f t="shared" si="38"/>
        <v>18174</v>
      </c>
      <c r="AK303" s="2">
        <f t="shared" si="39"/>
        <v>12</v>
      </c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</row>
    <row r="304" spans="1:51" ht="15.75" x14ac:dyDescent="0.25">
      <c r="A304" s="18">
        <v>45587</v>
      </c>
      <c r="B304">
        <v>9781</v>
      </c>
      <c r="C304">
        <v>9543</v>
      </c>
      <c r="D304">
        <v>9642</v>
      </c>
      <c r="E304">
        <v>9671</v>
      </c>
      <c r="F304">
        <v>9929</v>
      </c>
      <c r="G304">
        <v>10638</v>
      </c>
      <c r="H304">
        <v>11741</v>
      </c>
      <c r="I304">
        <v>14036</v>
      </c>
      <c r="J304">
        <v>15941</v>
      </c>
      <c r="K304">
        <v>16964</v>
      </c>
      <c r="L304">
        <v>17880</v>
      </c>
      <c r="M304">
        <v>18165</v>
      </c>
      <c r="N304">
        <v>17637</v>
      </c>
      <c r="O304">
        <v>17397</v>
      </c>
      <c r="P304">
        <v>17235</v>
      </c>
      <c r="Q304">
        <v>17043</v>
      </c>
      <c r="R304">
        <v>16476</v>
      </c>
      <c r="S304">
        <v>14683</v>
      </c>
      <c r="T304">
        <v>14015</v>
      </c>
      <c r="U304">
        <v>13609</v>
      </c>
      <c r="V304">
        <v>13163</v>
      </c>
      <c r="W304">
        <v>12511</v>
      </c>
      <c r="X304">
        <v>10983</v>
      </c>
      <c r="Y304">
        <v>10298</v>
      </c>
      <c r="AA304" s="2">
        <f>IFERROR(INDEX('Holiday Schedule'!$D$3:$D$24,MATCH(A304,'Holiday Schedule'!$C$3:$C$24,0)),0)</f>
        <v>0</v>
      </c>
      <c r="AB304" s="2">
        <f t="shared" si="32"/>
        <v>3</v>
      </c>
      <c r="AC304" s="2">
        <f t="shared" si="33"/>
        <v>247738</v>
      </c>
      <c r="AD304" s="5">
        <f t="shared" si="34"/>
        <v>81243</v>
      </c>
      <c r="AE304" s="5">
        <f t="shared" si="35"/>
        <v>328981</v>
      </c>
      <c r="AG304" s="2">
        <f t="shared" si="36"/>
        <v>10</v>
      </c>
      <c r="AH304" s="2">
        <f t="shared" si="37"/>
        <v>2024</v>
      </c>
      <c r="AJ304" s="5">
        <f t="shared" si="38"/>
        <v>18165</v>
      </c>
      <c r="AK304" s="2">
        <f t="shared" si="39"/>
        <v>12</v>
      </c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</row>
    <row r="305" spans="1:51" ht="15.75" x14ac:dyDescent="0.25">
      <c r="A305" s="18">
        <v>45588</v>
      </c>
      <c r="B305">
        <v>9798</v>
      </c>
      <c r="C305">
        <v>9557</v>
      </c>
      <c r="D305">
        <v>9657</v>
      </c>
      <c r="E305">
        <v>9683</v>
      </c>
      <c r="F305">
        <v>9942</v>
      </c>
      <c r="G305">
        <v>10651</v>
      </c>
      <c r="H305">
        <v>11761</v>
      </c>
      <c r="I305">
        <v>14099</v>
      </c>
      <c r="J305">
        <v>15964</v>
      </c>
      <c r="K305">
        <v>16987</v>
      </c>
      <c r="L305">
        <v>17905</v>
      </c>
      <c r="M305">
        <v>18190</v>
      </c>
      <c r="N305">
        <v>17662</v>
      </c>
      <c r="O305">
        <v>17425</v>
      </c>
      <c r="P305">
        <v>17265</v>
      </c>
      <c r="Q305">
        <v>17073</v>
      </c>
      <c r="R305">
        <v>16504</v>
      </c>
      <c r="S305">
        <v>14717</v>
      </c>
      <c r="T305">
        <v>14035</v>
      </c>
      <c r="U305">
        <v>13626</v>
      </c>
      <c r="V305">
        <v>13182</v>
      </c>
      <c r="W305">
        <v>12530</v>
      </c>
      <c r="X305">
        <v>10999</v>
      </c>
      <c r="Y305">
        <v>10315</v>
      </c>
      <c r="AA305" s="2">
        <f>IFERROR(INDEX('Holiday Schedule'!$D$3:$D$24,MATCH(A305,'Holiday Schedule'!$C$3:$C$24,0)),0)</f>
        <v>0</v>
      </c>
      <c r="AB305" s="2">
        <f t="shared" si="32"/>
        <v>4</v>
      </c>
      <c r="AC305" s="2">
        <f t="shared" si="33"/>
        <v>248163</v>
      </c>
      <c r="AD305" s="5">
        <f t="shared" si="34"/>
        <v>81364</v>
      </c>
      <c r="AE305" s="5">
        <f t="shared" si="35"/>
        <v>329527</v>
      </c>
      <c r="AG305" s="2">
        <f t="shared" si="36"/>
        <v>10</v>
      </c>
      <c r="AH305" s="2">
        <f t="shared" si="37"/>
        <v>2024</v>
      </c>
      <c r="AJ305" s="5">
        <f t="shared" si="38"/>
        <v>18190</v>
      </c>
      <c r="AK305" s="2">
        <f t="shared" si="39"/>
        <v>12</v>
      </c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</row>
    <row r="306" spans="1:51" ht="15.75" x14ac:dyDescent="0.25">
      <c r="A306" s="18">
        <v>45589</v>
      </c>
      <c r="B306">
        <v>9811</v>
      </c>
      <c r="C306">
        <v>9572</v>
      </c>
      <c r="D306">
        <v>9670</v>
      </c>
      <c r="E306">
        <v>9698</v>
      </c>
      <c r="F306">
        <v>9959</v>
      </c>
      <c r="G306">
        <v>10668</v>
      </c>
      <c r="H306">
        <v>11782</v>
      </c>
      <c r="I306">
        <v>14126</v>
      </c>
      <c r="J306">
        <v>15994</v>
      </c>
      <c r="K306">
        <v>17020</v>
      </c>
      <c r="L306">
        <v>17940</v>
      </c>
      <c r="M306">
        <v>18225</v>
      </c>
      <c r="N306">
        <v>17695</v>
      </c>
      <c r="O306">
        <v>17457</v>
      </c>
      <c r="P306">
        <v>17299</v>
      </c>
      <c r="Q306">
        <v>17105</v>
      </c>
      <c r="R306">
        <v>16536</v>
      </c>
      <c r="S306">
        <v>14723</v>
      </c>
      <c r="T306">
        <v>14066</v>
      </c>
      <c r="U306">
        <v>13654</v>
      </c>
      <c r="V306">
        <v>13209</v>
      </c>
      <c r="W306">
        <v>12556</v>
      </c>
      <c r="X306">
        <v>11023</v>
      </c>
      <c r="Y306">
        <v>10333</v>
      </c>
      <c r="AA306" s="2">
        <f>IFERROR(INDEX('Holiday Schedule'!$D$3:$D$24,MATCH(A306,'Holiday Schedule'!$C$3:$C$24,0)),0)</f>
        <v>0</v>
      </c>
      <c r="AB306" s="2">
        <f t="shared" si="32"/>
        <v>5</v>
      </c>
      <c r="AC306" s="2">
        <f t="shared" si="33"/>
        <v>248628</v>
      </c>
      <c r="AD306" s="5">
        <f t="shared" si="34"/>
        <v>81493</v>
      </c>
      <c r="AE306" s="5">
        <f t="shared" si="35"/>
        <v>330121</v>
      </c>
      <c r="AG306" s="2">
        <f t="shared" si="36"/>
        <v>10</v>
      </c>
      <c r="AH306" s="2">
        <f t="shared" si="37"/>
        <v>2024</v>
      </c>
      <c r="AJ306" s="5">
        <f t="shared" si="38"/>
        <v>18225</v>
      </c>
      <c r="AK306" s="2">
        <f t="shared" si="39"/>
        <v>12</v>
      </c>
      <c r="AL306" s="9"/>
      <c r="AM306" s="9"/>
      <c r="AN306" s="9"/>
      <c r="AO306" s="9"/>
      <c r="AP306" s="9"/>
      <c r="AQ306" s="9"/>
      <c r="AR306" s="9"/>
      <c r="AS306" s="9"/>
      <c r="AT306" s="9"/>
      <c r="AU306" s="9"/>
      <c r="AV306" s="9"/>
      <c r="AW306" s="9"/>
      <c r="AX306" s="9"/>
      <c r="AY306" s="9"/>
    </row>
    <row r="307" spans="1:51" ht="15.75" x14ac:dyDescent="0.25">
      <c r="A307" s="18">
        <v>45590</v>
      </c>
      <c r="B307">
        <v>9813</v>
      </c>
      <c r="C307">
        <v>9575</v>
      </c>
      <c r="D307">
        <v>9676</v>
      </c>
      <c r="E307">
        <v>9702</v>
      </c>
      <c r="F307">
        <v>9963</v>
      </c>
      <c r="G307">
        <v>10673</v>
      </c>
      <c r="H307">
        <v>11783</v>
      </c>
      <c r="I307">
        <v>14094</v>
      </c>
      <c r="J307">
        <v>15994</v>
      </c>
      <c r="K307">
        <v>17022</v>
      </c>
      <c r="L307">
        <v>17941</v>
      </c>
      <c r="M307">
        <v>18227</v>
      </c>
      <c r="N307">
        <v>17697</v>
      </c>
      <c r="O307">
        <v>17457</v>
      </c>
      <c r="P307">
        <v>17299</v>
      </c>
      <c r="Q307">
        <v>17107</v>
      </c>
      <c r="R307">
        <v>16537</v>
      </c>
      <c r="S307">
        <v>14749</v>
      </c>
      <c r="T307">
        <v>14066</v>
      </c>
      <c r="U307">
        <v>13659</v>
      </c>
      <c r="V307">
        <v>13215</v>
      </c>
      <c r="W307">
        <v>12559</v>
      </c>
      <c r="X307">
        <v>11022</v>
      </c>
      <c r="Y307">
        <v>10337</v>
      </c>
      <c r="AA307" s="2">
        <f>IFERROR(INDEX('Holiday Schedule'!$D$3:$D$24,MATCH(A307,'Holiday Schedule'!$C$3:$C$24,0)),0)</f>
        <v>0</v>
      </c>
      <c r="AB307" s="2">
        <f t="shared" si="32"/>
        <v>6</v>
      </c>
      <c r="AC307" s="2">
        <f t="shared" si="33"/>
        <v>248645</v>
      </c>
      <c r="AD307" s="5">
        <f t="shared" si="34"/>
        <v>81522</v>
      </c>
      <c r="AE307" s="5">
        <f t="shared" si="35"/>
        <v>330167</v>
      </c>
      <c r="AG307" s="2">
        <f t="shared" si="36"/>
        <v>10</v>
      </c>
      <c r="AH307" s="2">
        <f t="shared" si="37"/>
        <v>2024</v>
      </c>
      <c r="AJ307" s="5">
        <f t="shared" si="38"/>
        <v>18227</v>
      </c>
      <c r="AK307" s="2">
        <f t="shared" si="39"/>
        <v>12</v>
      </c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/>
    </row>
    <row r="308" spans="1:51" ht="15.75" x14ac:dyDescent="0.25">
      <c r="A308" s="18">
        <v>45591</v>
      </c>
      <c r="B308">
        <v>9793</v>
      </c>
      <c r="C308">
        <v>10583</v>
      </c>
      <c r="D308">
        <v>9679</v>
      </c>
      <c r="E308">
        <v>9645</v>
      </c>
      <c r="F308">
        <v>9929</v>
      </c>
      <c r="G308">
        <v>10548</v>
      </c>
      <c r="H308">
        <v>11561</v>
      </c>
      <c r="I308">
        <v>13464</v>
      </c>
      <c r="J308">
        <v>15269</v>
      </c>
      <c r="K308">
        <v>16350</v>
      </c>
      <c r="L308">
        <v>17150</v>
      </c>
      <c r="M308">
        <v>17448</v>
      </c>
      <c r="N308">
        <v>16901</v>
      </c>
      <c r="O308">
        <v>16611</v>
      </c>
      <c r="P308">
        <v>16426</v>
      </c>
      <c r="Q308">
        <v>16201</v>
      </c>
      <c r="R308">
        <v>15729</v>
      </c>
      <c r="S308">
        <v>14223</v>
      </c>
      <c r="T308">
        <v>13855</v>
      </c>
      <c r="U308">
        <v>13369</v>
      </c>
      <c r="V308">
        <v>12946</v>
      </c>
      <c r="W308">
        <v>12302</v>
      </c>
      <c r="X308">
        <v>10888</v>
      </c>
      <c r="Y308">
        <v>10255</v>
      </c>
      <c r="AA308" s="2">
        <f>IFERROR(INDEX('Holiday Schedule'!$D$3:$D$24,MATCH(A308,'Holiday Schedule'!$C$3:$C$24,0)),0)</f>
        <v>0</v>
      </c>
      <c r="AB308" s="2">
        <f t="shared" si="32"/>
        <v>7</v>
      </c>
      <c r="AC308" s="2">
        <f t="shared" si="33"/>
        <v>0</v>
      </c>
      <c r="AD308" s="5">
        <f t="shared" si="34"/>
        <v>321125</v>
      </c>
      <c r="AE308" s="5">
        <f t="shared" si="35"/>
        <v>321125</v>
      </c>
      <c r="AG308" s="2">
        <f t="shared" si="36"/>
        <v>10</v>
      </c>
      <c r="AH308" s="2">
        <f t="shared" si="37"/>
        <v>2024</v>
      </c>
      <c r="AJ308" s="5">
        <f t="shared" si="38"/>
        <v>17448</v>
      </c>
      <c r="AK308" s="2">
        <f t="shared" si="39"/>
        <v>12</v>
      </c>
      <c r="AL308" s="9"/>
      <c r="AM308" s="9"/>
      <c r="AN308" s="9"/>
      <c r="AO308" s="9"/>
      <c r="AP308" s="9"/>
      <c r="AQ308" s="9"/>
      <c r="AR308" s="9"/>
      <c r="AS308" s="9"/>
      <c r="AT308" s="9"/>
      <c r="AU308" s="9"/>
      <c r="AV308" s="9"/>
      <c r="AW308" s="9"/>
      <c r="AX308" s="9"/>
      <c r="AY308" s="9"/>
    </row>
    <row r="309" spans="1:51" ht="15.75" x14ac:dyDescent="0.25">
      <c r="A309" s="18">
        <v>45592</v>
      </c>
      <c r="B309">
        <v>9795</v>
      </c>
      <c r="C309">
        <v>10587</v>
      </c>
      <c r="D309">
        <v>9682</v>
      </c>
      <c r="E309">
        <v>9649</v>
      </c>
      <c r="F309">
        <v>9932</v>
      </c>
      <c r="G309">
        <v>10552</v>
      </c>
      <c r="H309">
        <v>11565</v>
      </c>
      <c r="I309">
        <v>13456</v>
      </c>
      <c r="J309">
        <v>15275</v>
      </c>
      <c r="K309">
        <v>16357</v>
      </c>
      <c r="L309">
        <v>17157</v>
      </c>
      <c r="M309">
        <v>17456</v>
      </c>
      <c r="N309">
        <v>16909</v>
      </c>
      <c r="O309">
        <v>16619</v>
      </c>
      <c r="P309">
        <v>16432</v>
      </c>
      <c r="Q309">
        <v>16207</v>
      </c>
      <c r="R309">
        <v>15735</v>
      </c>
      <c r="S309">
        <v>14243</v>
      </c>
      <c r="T309">
        <v>13868</v>
      </c>
      <c r="U309">
        <v>13375</v>
      </c>
      <c r="V309">
        <v>12954</v>
      </c>
      <c r="W309">
        <v>12307</v>
      </c>
      <c r="X309">
        <v>10895</v>
      </c>
      <c r="Y309">
        <v>10257</v>
      </c>
      <c r="AA309" s="2">
        <f>IFERROR(INDEX('Holiday Schedule'!$D$3:$D$24,MATCH(A309,'Holiday Schedule'!$C$3:$C$24,0)),0)</f>
        <v>0</v>
      </c>
      <c r="AB309" s="2">
        <f t="shared" si="32"/>
        <v>1</v>
      </c>
      <c r="AC309" s="2">
        <f t="shared" si="33"/>
        <v>0</v>
      </c>
      <c r="AD309" s="5">
        <f t="shared" si="34"/>
        <v>321264</v>
      </c>
      <c r="AE309" s="5">
        <f t="shared" si="35"/>
        <v>321264</v>
      </c>
      <c r="AG309" s="2">
        <f t="shared" si="36"/>
        <v>10</v>
      </c>
      <c r="AH309" s="2">
        <f t="shared" si="37"/>
        <v>2024</v>
      </c>
      <c r="AJ309" s="5">
        <f t="shared" si="38"/>
        <v>17456</v>
      </c>
      <c r="AK309" s="2">
        <f t="shared" si="39"/>
        <v>12</v>
      </c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</row>
    <row r="310" spans="1:51" ht="15.75" x14ac:dyDescent="0.25">
      <c r="A310" s="18">
        <v>45593</v>
      </c>
      <c r="B310">
        <v>9841</v>
      </c>
      <c r="C310">
        <v>9605</v>
      </c>
      <c r="D310">
        <v>9704</v>
      </c>
      <c r="E310">
        <v>9732</v>
      </c>
      <c r="F310">
        <v>9989</v>
      </c>
      <c r="G310">
        <v>10703</v>
      </c>
      <c r="H310">
        <v>11816</v>
      </c>
      <c r="I310">
        <v>14130</v>
      </c>
      <c r="J310">
        <v>16040</v>
      </c>
      <c r="K310">
        <v>17071</v>
      </c>
      <c r="L310">
        <v>17994</v>
      </c>
      <c r="M310">
        <v>18279</v>
      </c>
      <c r="N310">
        <v>17749</v>
      </c>
      <c r="O310">
        <v>17508</v>
      </c>
      <c r="P310">
        <v>17348</v>
      </c>
      <c r="Q310">
        <v>17151</v>
      </c>
      <c r="R310">
        <v>16581</v>
      </c>
      <c r="S310">
        <v>14791</v>
      </c>
      <c r="T310">
        <v>14109</v>
      </c>
      <c r="U310">
        <v>13695</v>
      </c>
      <c r="V310">
        <v>13249</v>
      </c>
      <c r="W310">
        <v>12593</v>
      </c>
      <c r="X310">
        <v>11057</v>
      </c>
      <c r="Y310">
        <v>10366</v>
      </c>
      <c r="AA310" s="2">
        <f>IFERROR(INDEX('Holiday Schedule'!$D$3:$D$24,MATCH(A310,'Holiday Schedule'!$C$3:$C$24,0)),0)</f>
        <v>0</v>
      </c>
      <c r="AB310" s="2">
        <f t="shared" si="32"/>
        <v>2</v>
      </c>
      <c r="AC310" s="2">
        <f t="shared" si="33"/>
        <v>249345</v>
      </c>
      <c r="AD310" s="5">
        <f t="shared" si="34"/>
        <v>81756</v>
      </c>
      <c r="AE310" s="5">
        <f t="shared" si="35"/>
        <v>331101</v>
      </c>
      <c r="AG310" s="2">
        <f t="shared" si="36"/>
        <v>10</v>
      </c>
      <c r="AH310" s="2">
        <f t="shared" si="37"/>
        <v>2024</v>
      </c>
      <c r="AJ310" s="5">
        <f t="shared" si="38"/>
        <v>18279</v>
      </c>
      <c r="AK310" s="2">
        <f t="shared" si="39"/>
        <v>12</v>
      </c>
      <c r="AL310" s="9"/>
      <c r="AM310" s="9"/>
      <c r="AN310" s="9"/>
      <c r="AO310" s="9"/>
      <c r="AP310" s="9"/>
      <c r="AQ310" s="9"/>
      <c r="AR310" s="9"/>
      <c r="AS310" s="9"/>
      <c r="AT310" s="9"/>
      <c r="AU310" s="9"/>
      <c r="AV310" s="9"/>
      <c r="AW310" s="9"/>
      <c r="AX310" s="9"/>
      <c r="AY310" s="9"/>
    </row>
    <row r="311" spans="1:51" ht="15.75" x14ac:dyDescent="0.25">
      <c r="A311" s="18">
        <v>45594</v>
      </c>
      <c r="B311">
        <v>9721</v>
      </c>
      <c r="C311">
        <v>9483</v>
      </c>
      <c r="D311">
        <v>9583</v>
      </c>
      <c r="E311">
        <v>9609</v>
      </c>
      <c r="F311">
        <v>9870</v>
      </c>
      <c r="G311">
        <v>10581</v>
      </c>
      <c r="H311">
        <v>11692</v>
      </c>
      <c r="I311">
        <v>14081</v>
      </c>
      <c r="J311">
        <v>15990</v>
      </c>
      <c r="K311">
        <v>17016</v>
      </c>
      <c r="L311">
        <v>17936</v>
      </c>
      <c r="M311">
        <v>18222</v>
      </c>
      <c r="N311">
        <v>17694</v>
      </c>
      <c r="O311">
        <v>17454</v>
      </c>
      <c r="P311">
        <v>17293</v>
      </c>
      <c r="Q311">
        <v>17099</v>
      </c>
      <c r="R311">
        <v>16528</v>
      </c>
      <c r="S311">
        <v>14709</v>
      </c>
      <c r="T311">
        <v>13976</v>
      </c>
      <c r="U311">
        <v>13567</v>
      </c>
      <c r="V311">
        <v>13123</v>
      </c>
      <c r="W311">
        <v>12467</v>
      </c>
      <c r="X311">
        <v>10932</v>
      </c>
      <c r="Y311">
        <v>10248</v>
      </c>
      <c r="AA311" s="2">
        <f>IFERROR(INDEX('Holiday Schedule'!$D$3:$D$24,MATCH(A311,'Holiday Schedule'!$C$3:$C$24,0)),0)</f>
        <v>0</v>
      </c>
      <c r="AB311" s="2">
        <f t="shared" si="32"/>
        <v>3</v>
      </c>
      <c r="AC311" s="2">
        <f t="shared" si="33"/>
        <v>248087</v>
      </c>
      <c r="AD311" s="5">
        <f t="shared" si="34"/>
        <v>80787</v>
      </c>
      <c r="AE311" s="5">
        <f t="shared" si="35"/>
        <v>328874</v>
      </c>
      <c r="AG311" s="2">
        <f t="shared" si="36"/>
        <v>10</v>
      </c>
      <c r="AH311" s="2">
        <f t="shared" si="37"/>
        <v>2024</v>
      </c>
      <c r="AJ311" s="5">
        <f t="shared" si="38"/>
        <v>18222</v>
      </c>
      <c r="AK311" s="2">
        <f t="shared" si="39"/>
        <v>12</v>
      </c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</row>
    <row r="312" spans="1:51" ht="15.75" x14ac:dyDescent="0.25">
      <c r="A312" s="18">
        <v>45595</v>
      </c>
      <c r="B312">
        <v>9678</v>
      </c>
      <c r="C312">
        <v>9441</v>
      </c>
      <c r="D312">
        <v>9540</v>
      </c>
      <c r="E312">
        <v>9568</v>
      </c>
      <c r="F312">
        <v>9829</v>
      </c>
      <c r="G312">
        <v>10540</v>
      </c>
      <c r="H312">
        <v>11651</v>
      </c>
      <c r="I312">
        <v>14067</v>
      </c>
      <c r="J312">
        <v>15977</v>
      </c>
      <c r="K312">
        <v>17002</v>
      </c>
      <c r="L312">
        <v>17922</v>
      </c>
      <c r="M312">
        <v>18209</v>
      </c>
      <c r="N312">
        <v>17679</v>
      </c>
      <c r="O312">
        <v>17439</v>
      </c>
      <c r="P312">
        <v>17282</v>
      </c>
      <c r="Q312">
        <v>17088</v>
      </c>
      <c r="R312">
        <v>16520</v>
      </c>
      <c r="S312">
        <v>14680</v>
      </c>
      <c r="T312">
        <v>13933</v>
      </c>
      <c r="U312">
        <v>13522</v>
      </c>
      <c r="V312">
        <v>13077</v>
      </c>
      <c r="W312">
        <v>12423</v>
      </c>
      <c r="X312">
        <v>10887</v>
      </c>
      <c r="Y312">
        <v>10200</v>
      </c>
      <c r="AA312" s="2">
        <f>IFERROR(INDEX('Holiday Schedule'!$D$3:$D$24,MATCH(A312,'Holiday Schedule'!$C$3:$C$24,0)),0)</f>
        <v>0</v>
      </c>
      <c r="AB312" s="2">
        <f t="shared" si="32"/>
        <v>4</v>
      </c>
      <c r="AC312" s="2">
        <f t="shared" si="33"/>
        <v>247707</v>
      </c>
      <c r="AD312" s="5">
        <f t="shared" si="34"/>
        <v>80447</v>
      </c>
      <c r="AE312" s="5">
        <f t="shared" si="35"/>
        <v>328154</v>
      </c>
      <c r="AG312" s="2">
        <f t="shared" si="36"/>
        <v>10</v>
      </c>
      <c r="AH312" s="2">
        <f t="shared" si="37"/>
        <v>2024</v>
      </c>
      <c r="AJ312" s="5">
        <f t="shared" si="38"/>
        <v>18209</v>
      </c>
      <c r="AK312" s="2">
        <f t="shared" si="39"/>
        <v>12</v>
      </c>
      <c r="AL312" s="9"/>
      <c r="AM312" s="9"/>
      <c r="AN312" s="9"/>
      <c r="AO312" s="9"/>
      <c r="AP312" s="9"/>
      <c r="AQ312" s="9"/>
      <c r="AR312" s="9"/>
      <c r="AS312" s="9"/>
      <c r="AT312" s="9"/>
      <c r="AU312" s="9"/>
      <c r="AV312" s="9"/>
      <c r="AW312" s="9"/>
      <c r="AX312" s="9"/>
      <c r="AY312" s="9"/>
    </row>
    <row r="313" spans="1:51" ht="15.75" x14ac:dyDescent="0.25">
      <c r="A313" s="18">
        <v>45596</v>
      </c>
      <c r="B313" s="19">
        <v>9805</v>
      </c>
      <c r="C313" s="19">
        <v>9566</v>
      </c>
      <c r="D313" s="19">
        <v>9667</v>
      </c>
      <c r="E313" s="19">
        <v>9694</v>
      </c>
      <c r="F313" s="19">
        <v>9951</v>
      </c>
      <c r="G313" s="19">
        <v>10661</v>
      </c>
      <c r="H313" s="19">
        <v>11769</v>
      </c>
      <c r="I313" s="19">
        <v>14121</v>
      </c>
      <c r="J313" s="19">
        <v>15984</v>
      </c>
      <c r="K313" s="19">
        <v>17008</v>
      </c>
      <c r="L313" s="19">
        <v>17928</v>
      </c>
      <c r="M313" s="19">
        <v>18213</v>
      </c>
      <c r="N313" s="19">
        <v>17689</v>
      </c>
      <c r="O313" s="19">
        <v>17445</v>
      </c>
      <c r="P313" s="19">
        <v>17284</v>
      </c>
      <c r="Q313" s="19">
        <v>17087</v>
      </c>
      <c r="R313" s="19">
        <v>16520</v>
      </c>
      <c r="S313" s="19">
        <v>14753</v>
      </c>
      <c r="T313" s="19">
        <v>14054</v>
      </c>
      <c r="U313" s="19">
        <v>13646</v>
      </c>
      <c r="V313" s="19">
        <v>13201</v>
      </c>
      <c r="W313" s="19">
        <v>12542</v>
      </c>
      <c r="X313" s="19">
        <v>11012</v>
      </c>
      <c r="Y313" s="19">
        <v>10328</v>
      </c>
      <c r="AA313" s="2">
        <f>IFERROR(INDEX('Holiday Schedule'!$D$3:$D$24,MATCH(A313,'Holiday Schedule'!$C$3:$C$24,0)),0)</f>
        <v>0</v>
      </c>
      <c r="AB313" s="2">
        <f t="shared" si="32"/>
        <v>5</v>
      </c>
      <c r="AC313" s="2">
        <f t="shared" si="33"/>
        <v>248487</v>
      </c>
      <c r="AD313" s="5">
        <f t="shared" si="34"/>
        <v>81441</v>
      </c>
      <c r="AE313" s="5">
        <f t="shared" si="35"/>
        <v>329928</v>
      </c>
      <c r="AG313" s="2">
        <f t="shared" si="36"/>
        <v>10</v>
      </c>
      <c r="AH313" s="2">
        <f t="shared" si="37"/>
        <v>2024</v>
      </c>
      <c r="AJ313" s="5">
        <f t="shared" si="38"/>
        <v>18213</v>
      </c>
      <c r="AK313" s="2">
        <f t="shared" si="39"/>
        <v>12</v>
      </c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</row>
    <row r="314" spans="1:51" ht="15.75" x14ac:dyDescent="0.25">
      <c r="A314" s="18">
        <v>45597</v>
      </c>
      <c r="B314" s="19">
        <v>9827</v>
      </c>
      <c r="C314" s="19">
        <v>9909</v>
      </c>
      <c r="D314" s="19">
        <v>10011</v>
      </c>
      <c r="E314" s="19">
        <v>10045</v>
      </c>
      <c r="F314" s="19">
        <v>10452</v>
      </c>
      <c r="G314" s="19">
        <v>11251</v>
      </c>
      <c r="H314" s="19">
        <v>11981</v>
      </c>
      <c r="I314" s="19">
        <v>14231</v>
      </c>
      <c r="J314" s="19">
        <v>15916</v>
      </c>
      <c r="K314" s="19">
        <v>16596</v>
      </c>
      <c r="L314" s="19">
        <v>17470</v>
      </c>
      <c r="M314" s="19">
        <v>17697</v>
      </c>
      <c r="N314" s="19">
        <v>17150</v>
      </c>
      <c r="O314" s="19">
        <v>16934</v>
      </c>
      <c r="P314" s="19">
        <v>16623</v>
      </c>
      <c r="Q314" s="19">
        <v>17136</v>
      </c>
      <c r="R314" s="19">
        <v>16853</v>
      </c>
      <c r="S314" s="19">
        <v>15112</v>
      </c>
      <c r="T314" s="19">
        <v>14059</v>
      </c>
      <c r="U314" s="19">
        <v>13531</v>
      </c>
      <c r="V314" s="19">
        <v>13119</v>
      </c>
      <c r="W314" s="19">
        <v>12572</v>
      </c>
      <c r="X314" s="19">
        <v>10946</v>
      </c>
      <c r="Y314" s="19">
        <v>10288</v>
      </c>
      <c r="AA314" s="2">
        <f>IFERROR(INDEX('Holiday Schedule'!$D$3:$D$24,MATCH(A314,'Holiday Schedule'!$C$3:$C$24,0)),0)</f>
        <v>0</v>
      </c>
      <c r="AB314" s="2">
        <f t="shared" si="32"/>
        <v>6</v>
      </c>
      <c r="AC314" s="2">
        <f t="shared" si="33"/>
        <v>245945</v>
      </c>
      <c r="AD314" s="5">
        <f t="shared" si="34"/>
        <v>83764</v>
      </c>
      <c r="AE314" s="5">
        <f t="shared" si="35"/>
        <v>329709</v>
      </c>
      <c r="AG314" s="2">
        <f t="shared" si="36"/>
        <v>11</v>
      </c>
      <c r="AH314" s="2">
        <f t="shared" si="37"/>
        <v>2024</v>
      </c>
      <c r="AJ314" s="5">
        <f t="shared" si="38"/>
        <v>17697</v>
      </c>
      <c r="AK314" s="2">
        <f t="shared" si="39"/>
        <v>12</v>
      </c>
      <c r="AL314" s="9"/>
      <c r="AM314" s="9"/>
      <c r="AN314" s="9"/>
      <c r="AO314" s="9"/>
      <c r="AP314" s="9"/>
      <c r="AQ314" s="9"/>
      <c r="AR314" s="9"/>
      <c r="AS314" s="9"/>
      <c r="AT314" s="9"/>
      <c r="AU314" s="9"/>
      <c r="AV314" s="9"/>
      <c r="AW314" s="9"/>
      <c r="AX314" s="9"/>
      <c r="AY314" s="9"/>
    </row>
    <row r="315" spans="1:51" ht="15.75" x14ac:dyDescent="0.25">
      <c r="A315" s="18">
        <v>45598</v>
      </c>
      <c r="B315" s="19">
        <v>9854</v>
      </c>
      <c r="C315" s="19">
        <v>9863</v>
      </c>
      <c r="D315" s="19">
        <v>9948</v>
      </c>
      <c r="E315" s="19">
        <v>9933</v>
      </c>
      <c r="F315" s="19">
        <v>10387</v>
      </c>
      <c r="G315" s="19">
        <v>11007</v>
      </c>
      <c r="H315" s="19">
        <v>11882</v>
      </c>
      <c r="I315" s="19">
        <v>13306</v>
      </c>
      <c r="J315" s="19">
        <v>14687</v>
      </c>
      <c r="K315" s="19">
        <v>15832</v>
      </c>
      <c r="L315" s="19">
        <v>16405</v>
      </c>
      <c r="M315" s="19">
        <v>16606</v>
      </c>
      <c r="N315" s="19">
        <v>15952</v>
      </c>
      <c r="O315" s="19">
        <v>15639</v>
      </c>
      <c r="P315" s="19">
        <v>15358</v>
      </c>
      <c r="Q315" s="19">
        <v>15689</v>
      </c>
      <c r="R315" s="19">
        <v>15486</v>
      </c>
      <c r="S315" s="19">
        <v>14334</v>
      </c>
      <c r="T315" s="19">
        <v>13664</v>
      </c>
      <c r="U315" s="19">
        <v>13106</v>
      </c>
      <c r="V315" s="19">
        <v>12728</v>
      </c>
      <c r="W315" s="19">
        <v>12171</v>
      </c>
      <c r="X315" s="19">
        <v>10794</v>
      </c>
      <c r="Y315" s="19">
        <v>10019</v>
      </c>
      <c r="AA315" s="2">
        <f>IFERROR(INDEX('Holiday Schedule'!$D$3:$D$24,MATCH(A315,'Holiday Schedule'!$C$3:$C$24,0)),0)</f>
        <v>0</v>
      </c>
      <c r="AB315" s="2">
        <f t="shared" si="32"/>
        <v>7</v>
      </c>
      <c r="AC315" s="2">
        <f t="shared" si="33"/>
        <v>0</v>
      </c>
      <c r="AD315" s="5">
        <f t="shared" si="34"/>
        <v>314650</v>
      </c>
      <c r="AE315" s="5">
        <f t="shared" si="35"/>
        <v>314650</v>
      </c>
      <c r="AG315" s="2">
        <f t="shared" si="36"/>
        <v>11</v>
      </c>
      <c r="AH315" s="2">
        <f t="shared" si="37"/>
        <v>2024</v>
      </c>
      <c r="AJ315" s="5">
        <f t="shared" si="38"/>
        <v>16606</v>
      </c>
      <c r="AK315" s="2">
        <f t="shared" si="39"/>
        <v>12</v>
      </c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/>
    </row>
    <row r="316" spans="1:51" ht="15.75" x14ac:dyDescent="0.25">
      <c r="A316" s="18">
        <v>45599</v>
      </c>
      <c r="B316" s="19">
        <v>9856</v>
      </c>
      <c r="C316" s="19">
        <v>9867</v>
      </c>
      <c r="D316" s="19">
        <v>9953</v>
      </c>
      <c r="E316" s="19">
        <v>9938</v>
      </c>
      <c r="F316" s="19">
        <v>10392</v>
      </c>
      <c r="G316" s="19">
        <v>11010</v>
      </c>
      <c r="H316" s="19">
        <v>11793</v>
      </c>
      <c r="I316" s="19">
        <v>13265</v>
      </c>
      <c r="J316" s="19">
        <v>14690</v>
      </c>
      <c r="K316" s="19">
        <v>15833</v>
      </c>
      <c r="L316" s="19">
        <v>16407</v>
      </c>
      <c r="M316" s="19">
        <v>16608</v>
      </c>
      <c r="N316" s="19">
        <v>15956</v>
      </c>
      <c r="O316" s="19">
        <v>15639</v>
      </c>
      <c r="P316" s="19">
        <v>15353</v>
      </c>
      <c r="Q316" s="19">
        <v>15688</v>
      </c>
      <c r="R316" s="19">
        <v>15569</v>
      </c>
      <c r="S316" s="19">
        <v>14371</v>
      </c>
      <c r="T316" s="19">
        <v>13670</v>
      </c>
      <c r="U316" s="19">
        <v>13110</v>
      </c>
      <c r="V316" s="19">
        <v>12733</v>
      </c>
      <c r="W316" s="19">
        <v>12172</v>
      </c>
      <c r="X316" s="19">
        <v>10797</v>
      </c>
      <c r="Y316" s="19">
        <v>10017</v>
      </c>
      <c r="AA316" s="2">
        <f>IFERROR(INDEX('Holiday Schedule'!$D$3:$D$24,MATCH(A316,'Holiday Schedule'!$C$3:$C$24,0)),0)</f>
        <v>0</v>
      </c>
      <c r="AB316" s="2">
        <f t="shared" si="32"/>
        <v>1</v>
      </c>
      <c r="AC316" s="2">
        <f t="shared" si="33"/>
        <v>0</v>
      </c>
      <c r="AD316" s="5">
        <f t="shared" si="34"/>
        <v>314687</v>
      </c>
      <c r="AE316" s="5">
        <f t="shared" si="35"/>
        <v>314687</v>
      </c>
      <c r="AG316" s="2">
        <f t="shared" si="36"/>
        <v>11</v>
      </c>
      <c r="AH316" s="2">
        <f t="shared" si="37"/>
        <v>2024</v>
      </c>
      <c r="AJ316" s="5">
        <f t="shared" si="38"/>
        <v>16608</v>
      </c>
      <c r="AK316" s="2">
        <f t="shared" si="39"/>
        <v>12</v>
      </c>
      <c r="AL316" s="9"/>
      <c r="AM316" s="9"/>
      <c r="AN316" s="9"/>
      <c r="AO316" s="9"/>
      <c r="AP316" s="9"/>
      <c r="AQ316" s="9"/>
      <c r="AR316" s="9"/>
      <c r="AS316" s="9"/>
      <c r="AT316" s="9"/>
      <c r="AU316" s="9"/>
      <c r="AV316" s="9"/>
      <c r="AW316" s="9"/>
      <c r="AX316" s="9"/>
      <c r="AY316" s="9"/>
    </row>
    <row r="317" spans="1:51" ht="15.75" x14ac:dyDescent="0.25">
      <c r="A317" s="18">
        <v>45600</v>
      </c>
      <c r="B317" s="19">
        <v>9826</v>
      </c>
      <c r="C317" s="19">
        <v>9908</v>
      </c>
      <c r="D317" s="19">
        <v>10011</v>
      </c>
      <c r="E317" s="19">
        <v>10046</v>
      </c>
      <c r="F317" s="19">
        <v>10454</v>
      </c>
      <c r="G317" s="19">
        <v>11253</v>
      </c>
      <c r="H317" s="19">
        <v>11891</v>
      </c>
      <c r="I317" s="19">
        <v>14137</v>
      </c>
      <c r="J317" s="19">
        <v>15916</v>
      </c>
      <c r="K317" s="19">
        <v>16597</v>
      </c>
      <c r="L317" s="19">
        <v>17470</v>
      </c>
      <c r="M317" s="19">
        <v>17698</v>
      </c>
      <c r="N317" s="19">
        <v>17149</v>
      </c>
      <c r="O317" s="19">
        <v>16934</v>
      </c>
      <c r="P317" s="19">
        <v>16622</v>
      </c>
      <c r="Q317" s="19">
        <v>17132</v>
      </c>
      <c r="R317" s="19">
        <v>16950</v>
      </c>
      <c r="S317" s="19">
        <v>15151</v>
      </c>
      <c r="T317" s="19">
        <v>14056</v>
      </c>
      <c r="U317" s="19">
        <v>13529</v>
      </c>
      <c r="V317" s="19">
        <v>13119</v>
      </c>
      <c r="W317" s="19">
        <v>12573</v>
      </c>
      <c r="X317" s="19">
        <v>10942</v>
      </c>
      <c r="Y317" s="19">
        <v>10283</v>
      </c>
      <c r="AA317" s="2">
        <f>IFERROR(INDEX('Holiday Schedule'!$D$3:$D$24,MATCH(A317,'Holiday Schedule'!$C$3:$C$24,0)),0)</f>
        <v>0</v>
      </c>
      <c r="AB317" s="2">
        <f t="shared" si="32"/>
        <v>2</v>
      </c>
      <c r="AC317" s="2">
        <f t="shared" si="33"/>
        <v>245975</v>
      </c>
      <c r="AD317" s="5">
        <f t="shared" si="34"/>
        <v>83672</v>
      </c>
      <c r="AE317" s="5">
        <f t="shared" si="35"/>
        <v>329647</v>
      </c>
      <c r="AG317" s="2">
        <f t="shared" si="36"/>
        <v>11</v>
      </c>
      <c r="AH317" s="2">
        <f t="shared" si="37"/>
        <v>2024</v>
      </c>
      <c r="AJ317" s="5">
        <f t="shared" si="38"/>
        <v>17698</v>
      </c>
      <c r="AK317" s="2">
        <f t="shared" si="39"/>
        <v>12</v>
      </c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/>
    </row>
    <row r="318" spans="1:51" ht="15.75" x14ac:dyDescent="0.25">
      <c r="A318" s="18">
        <v>45601</v>
      </c>
      <c r="B318" s="19">
        <v>9819</v>
      </c>
      <c r="C318" s="19">
        <v>9898</v>
      </c>
      <c r="D318" s="19">
        <v>10004</v>
      </c>
      <c r="E318" s="19">
        <v>10038</v>
      </c>
      <c r="F318" s="19">
        <v>10443</v>
      </c>
      <c r="G318" s="19">
        <v>11243</v>
      </c>
      <c r="H318" s="19">
        <v>11957</v>
      </c>
      <c r="I318" s="19">
        <v>14130</v>
      </c>
      <c r="J318" s="19">
        <v>15904</v>
      </c>
      <c r="K318" s="19">
        <v>16584</v>
      </c>
      <c r="L318" s="19">
        <v>17457</v>
      </c>
      <c r="M318" s="19">
        <v>17684</v>
      </c>
      <c r="N318" s="19">
        <v>17136</v>
      </c>
      <c r="O318" s="19">
        <v>16920</v>
      </c>
      <c r="P318" s="19">
        <v>16611</v>
      </c>
      <c r="Q318" s="19">
        <v>17118</v>
      </c>
      <c r="R318" s="19">
        <v>16910</v>
      </c>
      <c r="S318" s="19">
        <v>15137</v>
      </c>
      <c r="T318" s="19">
        <v>14042</v>
      </c>
      <c r="U318" s="19">
        <v>13515</v>
      </c>
      <c r="V318" s="19">
        <v>13107</v>
      </c>
      <c r="W318" s="19">
        <v>12561</v>
      </c>
      <c r="X318" s="19">
        <v>10929</v>
      </c>
      <c r="Y318" s="19">
        <v>10272</v>
      </c>
      <c r="AA318" s="2">
        <f>IFERROR(INDEX('Holiday Schedule'!$D$3:$D$24,MATCH(A318,'Holiday Schedule'!$C$3:$C$24,0)),0)</f>
        <v>0</v>
      </c>
      <c r="AB318" s="2">
        <f t="shared" si="32"/>
        <v>3</v>
      </c>
      <c r="AC318" s="2">
        <f t="shared" si="33"/>
        <v>245745</v>
      </c>
      <c r="AD318" s="5">
        <f t="shared" si="34"/>
        <v>83674</v>
      </c>
      <c r="AE318" s="5">
        <f t="shared" si="35"/>
        <v>329419</v>
      </c>
      <c r="AG318" s="2">
        <f t="shared" si="36"/>
        <v>11</v>
      </c>
      <c r="AH318" s="2">
        <f t="shared" si="37"/>
        <v>2024</v>
      </c>
      <c r="AJ318" s="5">
        <f t="shared" si="38"/>
        <v>17684</v>
      </c>
      <c r="AK318" s="2">
        <f t="shared" si="39"/>
        <v>12</v>
      </c>
      <c r="AL318" s="9"/>
      <c r="AM318" s="9"/>
      <c r="AN318" s="9"/>
      <c r="AO318" s="9"/>
      <c r="AP318" s="9"/>
      <c r="AQ318" s="9"/>
      <c r="AR318" s="9"/>
      <c r="AS318" s="9"/>
      <c r="AT318" s="9"/>
      <c r="AU318" s="9"/>
      <c r="AV318" s="9"/>
      <c r="AW318" s="9"/>
      <c r="AX318" s="9"/>
      <c r="AY318" s="9"/>
    </row>
    <row r="319" spans="1:51" ht="15.75" x14ac:dyDescent="0.25">
      <c r="A319" s="18">
        <v>45602</v>
      </c>
      <c r="B319" s="19">
        <v>9860</v>
      </c>
      <c r="C319" s="19">
        <v>9941</v>
      </c>
      <c r="D319" s="19">
        <v>10045</v>
      </c>
      <c r="E319" s="19">
        <v>10079</v>
      </c>
      <c r="F319" s="19">
        <v>10483</v>
      </c>
      <c r="G319" s="19">
        <v>11280</v>
      </c>
      <c r="H319" s="19">
        <v>11955</v>
      </c>
      <c r="I319" s="19">
        <v>14187</v>
      </c>
      <c r="J319" s="19">
        <v>15971</v>
      </c>
      <c r="K319" s="19">
        <v>16656</v>
      </c>
      <c r="L319" s="19">
        <v>17535</v>
      </c>
      <c r="M319" s="19">
        <v>17758</v>
      </c>
      <c r="N319" s="19">
        <v>17209</v>
      </c>
      <c r="O319" s="19">
        <v>16992</v>
      </c>
      <c r="P319" s="19">
        <v>16681</v>
      </c>
      <c r="Q319" s="19">
        <v>17193</v>
      </c>
      <c r="R319" s="19">
        <v>17006</v>
      </c>
      <c r="S319" s="19">
        <v>15203</v>
      </c>
      <c r="T319" s="19">
        <v>14103</v>
      </c>
      <c r="U319" s="19">
        <v>13574</v>
      </c>
      <c r="V319" s="19">
        <v>13163</v>
      </c>
      <c r="W319" s="19">
        <v>12614</v>
      </c>
      <c r="X319" s="19">
        <v>10977</v>
      </c>
      <c r="Y319" s="19">
        <v>10316</v>
      </c>
      <c r="AA319" s="2">
        <f>IFERROR(INDEX('Holiday Schedule'!$D$3:$D$24,MATCH(A319,'Holiday Schedule'!$C$3:$C$24,0)),0)</f>
        <v>0</v>
      </c>
      <c r="AB319" s="2">
        <f t="shared" si="32"/>
        <v>4</v>
      </c>
      <c r="AC319" s="2">
        <f t="shared" si="33"/>
        <v>246822</v>
      </c>
      <c r="AD319" s="5">
        <f t="shared" si="34"/>
        <v>83959</v>
      </c>
      <c r="AE319" s="5">
        <f t="shared" si="35"/>
        <v>330781</v>
      </c>
      <c r="AG319" s="2">
        <f t="shared" si="36"/>
        <v>11</v>
      </c>
      <c r="AH319" s="2">
        <f t="shared" si="37"/>
        <v>2024</v>
      </c>
      <c r="AJ319" s="5">
        <f t="shared" si="38"/>
        <v>17758</v>
      </c>
      <c r="AK319" s="2">
        <f t="shared" si="39"/>
        <v>12</v>
      </c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/>
    </row>
    <row r="320" spans="1:51" ht="15.75" x14ac:dyDescent="0.25">
      <c r="A320" s="18">
        <v>45603</v>
      </c>
      <c r="B320" s="19">
        <v>9862</v>
      </c>
      <c r="C320" s="19">
        <v>9942</v>
      </c>
      <c r="D320" s="19">
        <v>10045</v>
      </c>
      <c r="E320" s="19">
        <v>10081</v>
      </c>
      <c r="F320" s="19">
        <v>10490</v>
      </c>
      <c r="G320" s="19">
        <v>11289</v>
      </c>
      <c r="H320" s="19">
        <v>11975</v>
      </c>
      <c r="I320" s="19">
        <v>14190</v>
      </c>
      <c r="J320" s="19">
        <v>15978</v>
      </c>
      <c r="K320" s="19">
        <v>16662</v>
      </c>
      <c r="L320" s="19">
        <v>17538</v>
      </c>
      <c r="M320" s="19">
        <v>17761</v>
      </c>
      <c r="N320" s="19">
        <v>17212</v>
      </c>
      <c r="O320" s="19">
        <v>16995</v>
      </c>
      <c r="P320" s="19">
        <v>16685</v>
      </c>
      <c r="Q320" s="19">
        <v>17198</v>
      </c>
      <c r="R320" s="19">
        <v>16994</v>
      </c>
      <c r="S320" s="19">
        <v>15212</v>
      </c>
      <c r="T320" s="19">
        <v>14109</v>
      </c>
      <c r="U320" s="19">
        <v>13580</v>
      </c>
      <c r="V320" s="19">
        <v>13171</v>
      </c>
      <c r="W320" s="19">
        <v>12623</v>
      </c>
      <c r="X320" s="19">
        <v>10981</v>
      </c>
      <c r="Y320" s="19">
        <v>10323</v>
      </c>
      <c r="AA320" s="2">
        <f>IFERROR(INDEX('Holiday Schedule'!$D$3:$D$24,MATCH(A320,'Holiday Schedule'!$C$3:$C$24,0)),0)</f>
        <v>0</v>
      </c>
      <c r="AB320" s="2">
        <f t="shared" si="32"/>
        <v>5</v>
      </c>
      <c r="AC320" s="2">
        <f t="shared" si="33"/>
        <v>246889</v>
      </c>
      <c r="AD320" s="5">
        <f t="shared" si="34"/>
        <v>84007</v>
      </c>
      <c r="AE320" s="5">
        <f t="shared" si="35"/>
        <v>330896</v>
      </c>
      <c r="AG320" s="2">
        <f t="shared" si="36"/>
        <v>11</v>
      </c>
      <c r="AH320" s="2">
        <f t="shared" si="37"/>
        <v>2024</v>
      </c>
      <c r="AJ320" s="5">
        <f t="shared" si="38"/>
        <v>17761</v>
      </c>
      <c r="AK320" s="2">
        <f t="shared" si="39"/>
        <v>12</v>
      </c>
      <c r="AL320" s="9"/>
      <c r="AM320" s="9"/>
      <c r="AN320" s="9"/>
      <c r="AO320" s="9"/>
      <c r="AP320" s="9"/>
      <c r="AQ320" s="9"/>
      <c r="AR320" s="9"/>
      <c r="AS320" s="9"/>
      <c r="AT320" s="9"/>
      <c r="AU320" s="9"/>
      <c r="AV320" s="9"/>
      <c r="AW320" s="9"/>
      <c r="AX320" s="9"/>
      <c r="AY320" s="9"/>
    </row>
    <row r="321" spans="1:51" ht="15.75" x14ac:dyDescent="0.25">
      <c r="A321" s="18">
        <v>45604</v>
      </c>
      <c r="B321" s="19">
        <v>9862</v>
      </c>
      <c r="C321" s="19">
        <v>9944</v>
      </c>
      <c r="D321" s="19">
        <v>10049</v>
      </c>
      <c r="E321" s="19">
        <v>10083</v>
      </c>
      <c r="F321" s="19">
        <v>10491</v>
      </c>
      <c r="G321" s="19">
        <v>11293</v>
      </c>
      <c r="H321" s="19">
        <v>11963</v>
      </c>
      <c r="I321" s="19">
        <v>14188</v>
      </c>
      <c r="J321" s="19">
        <v>15971</v>
      </c>
      <c r="K321" s="19">
        <v>16658</v>
      </c>
      <c r="L321" s="19">
        <v>17533</v>
      </c>
      <c r="M321" s="19">
        <v>17760</v>
      </c>
      <c r="N321" s="19">
        <v>17213</v>
      </c>
      <c r="O321" s="19">
        <v>16997</v>
      </c>
      <c r="P321" s="19">
        <v>16683</v>
      </c>
      <c r="Q321" s="19">
        <v>17198</v>
      </c>
      <c r="R321" s="19">
        <v>17006</v>
      </c>
      <c r="S321" s="19">
        <v>15211</v>
      </c>
      <c r="T321" s="19">
        <v>14108</v>
      </c>
      <c r="U321" s="19">
        <v>13580</v>
      </c>
      <c r="V321" s="19">
        <v>13171</v>
      </c>
      <c r="W321" s="19">
        <v>12623</v>
      </c>
      <c r="X321" s="19">
        <v>10988</v>
      </c>
      <c r="Y321" s="19">
        <v>10326</v>
      </c>
      <c r="AA321" s="2">
        <f>IFERROR(INDEX('Holiday Schedule'!$D$3:$D$24,MATCH(A321,'Holiday Schedule'!$C$3:$C$24,0)),0)</f>
        <v>0</v>
      </c>
      <c r="AB321" s="2">
        <f t="shared" si="32"/>
        <v>6</v>
      </c>
      <c r="AC321" s="2">
        <f t="shared" si="33"/>
        <v>246888</v>
      </c>
      <c r="AD321" s="5">
        <f t="shared" si="34"/>
        <v>84011</v>
      </c>
      <c r="AE321" s="5">
        <f t="shared" si="35"/>
        <v>330899</v>
      </c>
      <c r="AG321" s="2">
        <f t="shared" si="36"/>
        <v>11</v>
      </c>
      <c r="AH321" s="2">
        <f t="shared" si="37"/>
        <v>2024</v>
      </c>
      <c r="AJ321" s="5">
        <f t="shared" si="38"/>
        <v>17760</v>
      </c>
      <c r="AK321" s="2">
        <f t="shared" si="39"/>
        <v>12</v>
      </c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</row>
    <row r="322" spans="1:51" ht="15.75" x14ac:dyDescent="0.25">
      <c r="A322" s="18">
        <v>45605</v>
      </c>
      <c r="B322" s="19">
        <v>9890</v>
      </c>
      <c r="C322" s="19">
        <v>9900</v>
      </c>
      <c r="D322" s="19">
        <v>9987</v>
      </c>
      <c r="E322" s="19">
        <v>9970</v>
      </c>
      <c r="F322" s="19">
        <v>10425</v>
      </c>
      <c r="G322" s="19">
        <v>11048</v>
      </c>
      <c r="H322" s="19">
        <v>11845</v>
      </c>
      <c r="I322" s="19">
        <v>13310</v>
      </c>
      <c r="J322" s="19">
        <v>14741</v>
      </c>
      <c r="K322" s="19">
        <v>15886</v>
      </c>
      <c r="L322" s="19">
        <v>16461</v>
      </c>
      <c r="M322" s="19">
        <v>16663</v>
      </c>
      <c r="N322" s="19">
        <v>16008</v>
      </c>
      <c r="O322" s="19">
        <v>15692</v>
      </c>
      <c r="P322" s="19">
        <v>15404</v>
      </c>
      <c r="Q322" s="19">
        <v>15738</v>
      </c>
      <c r="R322" s="19">
        <v>15623</v>
      </c>
      <c r="S322" s="19">
        <v>14417</v>
      </c>
      <c r="T322" s="19">
        <v>13714</v>
      </c>
      <c r="U322" s="19">
        <v>13153</v>
      </c>
      <c r="V322" s="19">
        <v>12774</v>
      </c>
      <c r="W322" s="19">
        <v>12213</v>
      </c>
      <c r="X322" s="19">
        <v>10834</v>
      </c>
      <c r="Y322" s="19">
        <v>10054</v>
      </c>
      <c r="AA322" s="2">
        <f>IFERROR(INDEX('Holiday Schedule'!$D$3:$D$24,MATCH(A322,'Holiday Schedule'!$C$3:$C$24,0)),0)</f>
        <v>0</v>
      </c>
      <c r="AB322" s="2">
        <f t="shared" si="32"/>
        <v>7</v>
      </c>
      <c r="AC322" s="2">
        <f t="shared" si="33"/>
        <v>0</v>
      </c>
      <c r="AD322" s="5">
        <f t="shared" si="34"/>
        <v>315750</v>
      </c>
      <c r="AE322" s="5">
        <f t="shared" si="35"/>
        <v>315750</v>
      </c>
      <c r="AG322" s="2">
        <f t="shared" si="36"/>
        <v>11</v>
      </c>
      <c r="AH322" s="2">
        <f t="shared" si="37"/>
        <v>2024</v>
      </c>
      <c r="AJ322" s="5">
        <f t="shared" si="38"/>
        <v>16663</v>
      </c>
      <c r="AK322" s="2">
        <f t="shared" si="39"/>
        <v>12</v>
      </c>
      <c r="AL322" s="9"/>
      <c r="AM322" s="9"/>
      <c r="AN322" s="9"/>
      <c r="AO322" s="9"/>
      <c r="AP322" s="9"/>
      <c r="AQ322" s="9"/>
      <c r="AR322" s="9"/>
      <c r="AS322" s="9"/>
      <c r="AT322" s="9"/>
      <c r="AU322" s="9"/>
      <c r="AV322" s="9"/>
      <c r="AW322" s="9"/>
      <c r="AX322" s="9"/>
      <c r="AY322" s="9"/>
    </row>
    <row r="323" spans="1:51" ht="15.75" x14ac:dyDescent="0.25">
      <c r="A323" s="18">
        <v>45606</v>
      </c>
      <c r="B323" s="19">
        <v>9889</v>
      </c>
      <c r="C323" s="19">
        <v>9900</v>
      </c>
      <c r="D323" s="19">
        <v>9986</v>
      </c>
      <c r="E323" s="19">
        <v>9971</v>
      </c>
      <c r="F323" s="19">
        <v>10427</v>
      </c>
      <c r="G323" s="19">
        <v>11049</v>
      </c>
      <c r="H323" s="19">
        <v>11840</v>
      </c>
      <c r="I323" s="19">
        <v>13309</v>
      </c>
      <c r="J323" s="19">
        <v>14739</v>
      </c>
      <c r="K323" s="19">
        <v>15886</v>
      </c>
      <c r="L323" s="19">
        <v>16462</v>
      </c>
      <c r="M323" s="19">
        <v>16664</v>
      </c>
      <c r="N323" s="19">
        <v>16008</v>
      </c>
      <c r="O323" s="19">
        <v>15693</v>
      </c>
      <c r="P323" s="19">
        <v>15403</v>
      </c>
      <c r="Q323" s="19">
        <v>15740</v>
      </c>
      <c r="R323" s="19">
        <v>15640</v>
      </c>
      <c r="S323" s="19">
        <v>14414</v>
      </c>
      <c r="T323" s="19">
        <v>13713</v>
      </c>
      <c r="U323" s="19">
        <v>13152</v>
      </c>
      <c r="V323" s="19">
        <v>12773</v>
      </c>
      <c r="W323" s="19">
        <v>12210</v>
      </c>
      <c r="X323" s="19">
        <v>10830</v>
      </c>
      <c r="Y323" s="19">
        <v>10056</v>
      </c>
      <c r="AA323" s="2">
        <f>IFERROR(INDEX('Holiday Schedule'!$D$3:$D$24,MATCH(A323,'Holiday Schedule'!$C$3:$C$24,0)),0)</f>
        <v>0</v>
      </c>
      <c r="AB323" s="2">
        <f t="shared" si="32"/>
        <v>1</v>
      </c>
      <c r="AC323" s="2">
        <f t="shared" si="33"/>
        <v>0</v>
      </c>
      <c r="AD323" s="5">
        <f t="shared" si="34"/>
        <v>315754</v>
      </c>
      <c r="AE323" s="5">
        <f t="shared" si="35"/>
        <v>315754</v>
      </c>
      <c r="AG323" s="2">
        <f t="shared" si="36"/>
        <v>11</v>
      </c>
      <c r="AH323" s="2">
        <f t="shared" si="37"/>
        <v>2024</v>
      </c>
      <c r="AJ323" s="5">
        <f t="shared" si="38"/>
        <v>16664</v>
      </c>
      <c r="AK323" s="2">
        <f t="shared" si="39"/>
        <v>12</v>
      </c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</row>
    <row r="324" spans="1:51" ht="15.75" x14ac:dyDescent="0.25">
      <c r="A324" s="18">
        <v>45607</v>
      </c>
      <c r="B324" s="19">
        <v>9893</v>
      </c>
      <c r="C324" s="19">
        <v>9900</v>
      </c>
      <c r="D324" s="19">
        <v>9985</v>
      </c>
      <c r="E324" s="19">
        <v>9970</v>
      </c>
      <c r="F324" s="19">
        <v>10424</v>
      </c>
      <c r="G324" s="19">
        <v>11045</v>
      </c>
      <c r="H324" s="19">
        <v>11914</v>
      </c>
      <c r="I324" s="19">
        <v>13335</v>
      </c>
      <c r="J324" s="19">
        <v>14740</v>
      </c>
      <c r="K324" s="19">
        <v>15887</v>
      </c>
      <c r="L324" s="19">
        <v>16461</v>
      </c>
      <c r="M324" s="19">
        <v>16663</v>
      </c>
      <c r="N324" s="19">
        <v>16008</v>
      </c>
      <c r="O324" s="19">
        <v>15692</v>
      </c>
      <c r="P324" s="19">
        <v>15402</v>
      </c>
      <c r="Q324" s="19">
        <v>15738</v>
      </c>
      <c r="R324" s="19">
        <v>15640</v>
      </c>
      <c r="S324" s="19">
        <v>14410</v>
      </c>
      <c r="T324" s="19">
        <v>13708</v>
      </c>
      <c r="U324" s="19">
        <v>13151</v>
      </c>
      <c r="V324" s="19">
        <v>12771</v>
      </c>
      <c r="W324" s="19">
        <v>12209</v>
      </c>
      <c r="X324" s="19">
        <v>10831</v>
      </c>
      <c r="Y324" s="19">
        <v>10054</v>
      </c>
      <c r="AA324" s="2">
        <f>IFERROR(INDEX('Holiday Schedule'!$D$3:$D$24,MATCH(A324,'Holiday Schedule'!$C$3:$C$24,0)),0)</f>
        <v>1</v>
      </c>
      <c r="AB324" s="2">
        <f t="shared" si="32"/>
        <v>2</v>
      </c>
      <c r="AC324" s="2">
        <f t="shared" si="33"/>
        <v>0</v>
      </c>
      <c r="AD324" s="5">
        <f t="shared" si="34"/>
        <v>315831</v>
      </c>
      <c r="AE324" s="5">
        <f t="shared" si="35"/>
        <v>315831</v>
      </c>
      <c r="AG324" s="2">
        <f t="shared" si="36"/>
        <v>11</v>
      </c>
      <c r="AH324" s="2">
        <f t="shared" si="37"/>
        <v>2024</v>
      </c>
      <c r="AJ324" s="5">
        <f t="shared" si="38"/>
        <v>16663</v>
      </c>
      <c r="AK324" s="2">
        <f t="shared" si="39"/>
        <v>12</v>
      </c>
      <c r="AL324" s="9"/>
      <c r="AM324" s="9"/>
      <c r="AN324" s="9"/>
      <c r="AO324" s="9"/>
      <c r="AP324" s="9"/>
      <c r="AQ324" s="9"/>
      <c r="AR324" s="9"/>
      <c r="AS324" s="9"/>
      <c r="AT324" s="9"/>
      <c r="AU324" s="9"/>
      <c r="AV324" s="9"/>
      <c r="AW324" s="9"/>
      <c r="AX324" s="9"/>
      <c r="AY324" s="9"/>
    </row>
    <row r="325" spans="1:51" ht="15.75" x14ac:dyDescent="0.25">
      <c r="A325" s="18">
        <v>45608</v>
      </c>
      <c r="B325" s="19">
        <v>9864</v>
      </c>
      <c r="C325" s="19">
        <v>9949</v>
      </c>
      <c r="D325" s="19">
        <v>10050</v>
      </c>
      <c r="E325" s="19">
        <v>10087</v>
      </c>
      <c r="F325" s="19">
        <v>10493</v>
      </c>
      <c r="G325" s="19">
        <v>11295</v>
      </c>
      <c r="H325" s="19">
        <v>11993</v>
      </c>
      <c r="I325" s="19">
        <v>14191</v>
      </c>
      <c r="J325" s="19">
        <v>15984</v>
      </c>
      <c r="K325" s="19">
        <v>16662</v>
      </c>
      <c r="L325" s="19">
        <v>17522</v>
      </c>
      <c r="M325" s="19">
        <v>17748</v>
      </c>
      <c r="N325" s="19">
        <v>17201</v>
      </c>
      <c r="O325" s="19">
        <v>16984</v>
      </c>
      <c r="P325" s="19">
        <v>16689</v>
      </c>
      <c r="Q325" s="19">
        <v>17199</v>
      </c>
      <c r="R325" s="19">
        <v>17015</v>
      </c>
      <c r="S325" s="19">
        <v>15212</v>
      </c>
      <c r="T325" s="19">
        <v>14112</v>
      </c>
      <c r="U325" s="19">
        <v>13582</v>
      </c>
      <c r="V325" s="19">
        <v>13170</v>
      </c>
      <c r="W325" s="19">
        <v>12624</v>
      </c>
      <c r="X325" s="19">
        <v>10986</v>
      </c>
      <c r="Y325" s="19">
        <v>10324</v>
      </c>
      <c r="AA325" s="2">
        <f>IFERROR(INDEX('Holiday Schedule'!$D$3:$D$24,MATCH(A325,'Holiday Schedule'!$C$3:$C$24,0)),0)</f>
        <v>0</v>
      </c>
      <c r="AB325" s="2">
        <f t="shared" si="32"/>
        <v>3</v>
      </c>
      <c r="AC325" s="2">
        <f t="shared" si="33"/>
        <v>246881</v>
      </c>
      <c r="AD325" s="5">
        <f t="shared" si="34"/>
        <v>84055</v>
      </c>
      <c r="AE325" s="5">
        <f t="shared" si="35"/>
        <v>330936</v>
      </c>
      <c r="AG325" s="2">
        <f t="shared" si="36"/>
        <v>11</v>
      </c>
      <c r="AH325" s="2">
        <f t="shared" si="37"/>
        <v>2024</v>
      </c>
      <c r="AJ325" s="5">
        <f t="shared" si="38"/>
        <v>17748</v>
      </c>
      <c r="AK325" s="2">
        <f t="shared" si="39"/>
        <v>12</v>
      </c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/>
    </row>
    <row r="326" spans="1:51" ht="15.75" x14ac:dyDescent="0.25">
      <c r="A326" s="18">
        <v>45609</v>
      </c>
      <c r="B326" s="19">
        <v>9854</v>
      </c>
      <c r="C326" s="19">
        <v>9935</v>
      </c>
      <c r="D326" s="19">
        <v>10038</v>
      </c>
      <c r="E326" s="19">
        <v>10072</v>
      </c>
      <c r="F326" s="19">
        <v>10481</v>
      </c>
      <c r="G326" s="19">
        <v>11279</v>
      </c>
      <c r="H326" s="19">
        <v>11947</v>
      </c>
      <c r="I326" s="19">
        <v>14169</v>
      </c>
      <c r="J326" s="19">
        <v>15954</v>
      </c>
      <c r="K326" s="19">
        <v>16635</v>
      </c>
      <c r="L326" s="19">
        <v>17511</v>
      </c>
      <c r="M326" s="19">
        <v>17739</v>
      </c>
      <c r="N326" s="19">
        <v>17192</v>
      </c>
      <c r="O326" s="19">
        <v>16975</v>
      </c>
      <c r="P326" s="19">
        <v>16666</v>
      </c>
      <c r="Q326" s="19">
        <v>17173</v>
      </c>
      <c r="R326" s="19">
        <v>16983</v>
      </c>
      <c r="S326" s="19">
        <v>15194</v>
      </c>
      <c r="T326" s="19">
        <v>14093</v>
      </c>
      <c r="U326" s="19">
        <v>13562</v>
      </c>
      <c r="V326" s="19">
        <v>13153</v>
      </c>
      <c r="W326" s="19">
        <v>12605</v>
      </c>
      <c r="X326" s="19">
        <v>10968</v>
      </c>
      <c r="Y326" s="19">
        <v>10307</v>
      </c>
      <c r="AA326" s="2">
        <f>IFERROR(INDEX('Holiday Schedule'!$D$3:$D$24,MATCH(A326,'Holiday Schedule'!$C$3:$C$24,0)),0)</f>
        <v>0</v>
      </c>
      <c r="AB326" s="2">
        <f t="shared" si="32"/>
        <v>4</v>
      </c>
      <c r="AC326" s="2">
        <f t="shared" si="33"/>
        <v>246572</v>
      </c>
      <c r="AD326" s="5">
        <f t="shared" si="34"/>
        <v>83913</v>
      </c>
      <c r="AE326" s="5">
        <f t="shared" si="35"/>
        <v>330485</v>
      </c>
      <c r="AG326" s="2">
        <f t="shared" si="36"/>
        <v>11</v>
      </c>
      <c r="AH326" s="2">
        <f t="shared" si="37"/>
        <v>2024</v>
      </c>
      <c r="AJ326" s="5">
        <f t="shared" si="38"/>
        <v>17739</v>
      </c>
      <c r="AK326" s="2">
        <f t="shared" si="39"/>
        <v>12</v>
      </c>
      <c r="AL326" s="9"/>
      <c r="AM326" s="9"/>
      <c r="AN326" s="9"/>
      <c r="AO326" s="9"/>
      <c r="AP326" s="9"/>
      <c r="AQ326" s="9"/>
      <c r="AR326" s="9"/>
      <c r="AS326" s="9"/>
      <c r="AT326" s="9"/>
      <c r="AU326" s="9"/>
      <c r="AV326" s="9"/>
      <c r="AW326" s="9"/>
      <c r="AX326" s="9"/>
      <c r="AY326" s="9"/>
    </row>
    <row r="327" spans="1:51" ht="15.75" x14ac:dyDescent="0.25">
      <c r="A327" s="18">
        <v>45610</v>
      </c>
      <c r="B327" s="19">
        <v>9837</v>
      </c>
      <c r="C327" s="19">
        <v>9920</v>
      </c>
      <c r="D327" s="19">
        <v>10024</v>
      </c>
      <c r="E327" s="19">
        <v>10060</v>
      </c>
      <c r="F327" s="19">
        <v>10467</v>
      </c>
      <c r="G327" s="19">
        <v>11265</v>
      </c>
      <c r="H327" s="19">
        <v>11931</v>
      </c>
      <c r="I327" s="19">
        <v>14152</v>
      </c>
      <c r="J327" s="19">
        <v>15935</v>
      </c>
      <c r="K327" s="19">
        <v>16613</v>
      </c>
      <c r="L327" s="19">
        <v>17488</v>
      </c>
      <c r="M327" s="19">
        <v>17716</v>
      </c>
      <c r="N327" s="19">
        <v>17167</v>
      </c>
      <c r="O327" s="19">
        <v>16950</v>
      </c>
      <c r="P327" s="19">
        <v>16641</v>
      </c>
      <c r="Q327" s="19">
        <v>17152</v>
      </c>
      <c r="R327" s="19">
        <v>16971</v>
      </c>
      <c r="S327" s="19">
        <v>15169</v>
      </c>
      <c r="T327" s="19">
        <v>14074</v>
      </c>
      <c r="U327" s="19">
        <v>13545</v>
      </c>
      <c r="V327" s="19">
        <v>13134</v>
      </c>
      <c r="W327" s="19">
        <v>12589</v>
      </c>
      <c r="X327" s="19">
        <v>10954</v>
      </c>
      <c r="Y327" s="19">
        <v>10298</v>
      </c>
      <c r="AA327" s="2">
        <f>IFERROR(INDEX('Holiday Schedule'!$D$3:$D$24,MATCH(A327,'Holiday Schedule'!$C$3:$C$24,0)),0)</f>
        <v>0</v>
      </c>
      <c r="AB327" s="2">
        <f t="shared" si="32"/>
        <v>5</v>
      </c>
      <c r="AC327" s="2">
        <f t="shared" si="33"/>
        <v>246250</v>
      </c>
      <c r="AD327" s="5">
        <f t="shared" si="34"/>
        <v>83802</v>
      </c>
      <c r="AE327" s="5">
        <f t="shared" si="35"/>
        <v>330052</v>
      </c>
      <c r="AG327" s="2">
        <f t="shared" si="36"/>
        <v>11</v>
      </c>
      <c r="AH327" s="2">
        <f t="shared" si="37"/>
        <v>2024</v>
      </c>
      <c r="AJ327" s="5">
        <f t="shared" si="38"/>
        <v>17716</v>
      </c>
      <c r="AK327" s="2">
        <f t="shared" si="39"/>
        <v>12</v>
      </c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</row>
    <row r="328" spans="1:51" ht="15.75" x14ac:dyDescent="0.25">
      <c r="A328" s="18">
        <v>45611</v>
      </c>
      <c r="B328" s="19">
        <v>9802</v>
      </c>
      <c r="C328" s="19">
        <v>9885</v>
      </c>
      <c r="D328" s="19">
        <v>9985</v>
      </c>
      <c r="E328" s="19">
        <v>10021</v>
      </c>
      <c r="F328" s="19">
        <v>10427</v>
      </c>
      <c r="G328" s="19">
        <v>11221</v>
      </c>
      <c r="H328" s="19">
        <v>11896</v>
      </c>
      <c r="I328" s="19">
        <v>14095</v>
      </c>
      <c r="J328" s="19">
        <v>15867</v>
      </c>
      <c r="K328" s="19">
        <v>16544</v>
      </c>
      <c r="L328" s="19">
        <v>17417</v>
      </c>
      <c r="M328" s="19">
        <v>17641</v>
      </c>
      <c r="N328" s="19">
        <v>17095</v>
      </c>
      <c r="O328" s="19">
        <v>16881</v>
      </c>
      <c r="P328" s="19">
        <v>16571</v>
      </c>
      <c r="Q328" s="19">
        <v>17084</v>
      </c>
      <c r="R328" s="19">
        <v>16911</v>
      </c>
      <c r="S328" s="19">
        <v>15113</v>
      </c>
      <c r="T328" s="19">
        <v>14018</v>
      </c>
      <c r="U328" s="19">
        <v>13491</v>
      </c>
      <c r="V328" s="19">
        <v>13082</v>
      </c>
      <c r="W328" s="19">
        <v>12536</v>
      </c>
      <c r="X328" s="19">
        <v>10913</v>
      </c>
      <c r="Y328" s="19">
        <v>10254</v>
      </c>
      <c r="AA328" s="2">
        <f>IFERROR(INDEX('Holiday Schedule'!$D$3:$D$24,MATCH(A328,'Holiday Schedule'!$C$3:$C$24,0)),0)</f>
        <v>0</v>
      </c>
      <c r="AB328" s="2">
        <f t="shared" si="32"/>
        <v>6</v>
      </c>
      <c r="AC328" s="2">
        <f t="shared" si="33"/>
        <v>245259</v>
      </c>
      <c r="AD328" s="5">
        <f t="shared" si="34"/>
        <v>83491</v>
      </c>
      <c r="AE328" s="5">
        <f t="shared" si="35"/>
        <v>328750</v>
      </c>
      <c r="AG328" s="2">
        <f t="shared" si="36"/>
        <v>11</v>
      </c>
      <c r="AH328" s="2">
        <f t="shared" si="37"/>
        <v>2024</v>
      </c>
      <c r="AJ328" s="5">
        <f t="shared" si="38"/>
        <v>17641</v>
      </c>
      <c r="AK328" s="2">
        <f t="shared" si="39"/>
        <v>12</v>
      </c>
      <c r="AL328" s="9"/>
      <c r="AM328" s="9"/>
      <c r="AN328" s="9"/>
      <c r="AO328" s="9"/>
      <c r="AP328" s="9"/>
      <c r="AQ328" s="9"/>
      <c r="AR328" s="9"/>
      <c r="AS328" s="9"/>
      <c r="AT328" s="9"/>
      <c r="AU328" s="9"/>
      <c r="AV328" s="9"/>
      <c r="AW328" s="9"/>
      <c r="AX328" s="9"/>
      <c r="AY328" s="9"/>
    </row>
    <row r="329" spans="1:51" ht="15.75" x14ac:dyDescent="0.25">
      <c r="A329" s="18">
        <v>45612</v>
      </c>
      <c r="B329" s="19">
        <v>9824</v>
      </c>
      <c r="C329" s="19">
        <v>9835</v>
      </c>
      <c r="D329" s="19">
        <v>9922</v>
      </c>
      <c r="E329" s="19">
        <v>9906</v>
      </c>
      <c r="F329" s="19">
        <v>10358</v>
      </c>
      <c r="G329" s="19">
        <v>10977</v>
      </c>
      <c r="H329" s="19">
        <v>11815</v>
      </c>
      <c r="I329" s="19">
        <v>13222</v>
      </c>
      <c r="J329" s="19">
        <v>14643</v>
      </c>
      <c r="K329" s="19">
        <v>15782</v>
      </c>
      <c r="L329" s="19">
        <v>16354</v>
      </c>
      <c r="M329" s="19">
        <v>16552</v>
      </c>
      <c r="N329" s="19">
        <v>15902</v>
      </c>
      <c r="O329" s="19">
        <v>15590</v>
      </c>
      <c r="P329" s="19">
        <v>15301</v>
      </c>
      <c r="Q329" s="19">
        <v>15638</v>
      </c>
      <c r="R329" s="19">
        <v>15548</v>
      </c>
      <c r="S329" s="19">
        <v>14320</v>
      </c>
      <c r="T329" s="19">
        <v>13622</v>
      </c>
      <c r="U329" s="19">
        <v>13065</v>
      </c>
      <c r="V329" s="19">
        <v>12689</v>
      </c>
      <c r="W329" s="19">
        <v>12134</v>
      </c>
      <c r="X329" s="19">
        <v>10761</v>
      </c>
      <c r="Y329" s="19">
        <v>9988</v>
      </c>
      <c r="AA329" s="2">
        <f>IFERROR(INDEX('Holiday Schedule'!$D$3:$D$24,MATCH(A329,'Holiday Schedule'!$C$3:$C$24,0)),0)</f>
        <v>0</v>
      </c>
      <c r="AB329" s="2">
        <f t="shared" si="32"/>
        <v>7</v>
      </c>
      <c r="AC329" s="2">
        <f t="shared" si="33"/>
        <v>0</v>
      </c>
      <c r="AD329" s="5">
        <f t="shared" si="34"/>
        <v>313748</v>
      </c>
      <c r="AE329" s="5">
        <f t="shared" si="35"/>
        <v>313748</v>
      </c>
      <c r="AG329" s="2">
        <f t="shared" si="36"/>
        <v>11</v>
      </c>
      <c r="AH329" s="2">
        <f t="shared" si="37"/>
        <v>2024</v>
      </c>
      <c r="AJ329" s="5">
        <f t="shared" si="38"/>
        <v>16552</v>
      </c>
      <c r="AK329" s="2">
        <f t="shared" si="39"/>
        <v>12</v>
      </c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/>
    </row>
    <row r="330" spans="1:51" ht="15.75" x14ac:dyDescent="0.25">
      <c r="A330" s="18">
        <v>45613</v>
      </c>
      <c r="B330" s="19">
        <v>9818</v>
      </c>
      <c r="C330" s="19">
        <v>9826</v>
      </c>
      <c r="D330" s="19">
        <v>9912</v>
      </c>
      <c r="E330" s="19">
        <v>9897</v>
      </c>
      <c r="F330" s="19">
        <v>10349</v>
      </c>
      <c r="G330" s="19">
        <v>10966</v>
      </c>
      <c r="H330" s="19">
        <v>11781</v>
      </c>
      <c r="I330" s="19">
        <v>13213</v>
      </c>
      <c r="J330" s="19">
        <v>14631</v>
      </c>
      <c r="K330" s="19">
        <v>15772</v>
      </c>
      <c r="L330" s="19">
        <v>16341</v>
      </c>
      <c r="M330" s="19">
        <v>16542</v>
      </c>
      <c r="N330" s="19">
        <v>15892</v>
      </c>
      <c r="O330" s="19">
        <v>15579</v>
      </c>
      <c r="P330" s="19">
        <v>15291</v>
      </c>
      <c r="Q330" s="19">
        <v>15624</v>
      </c>
      <c r="R330" s="19">
        <v>15536</v>
      </c>
      <c r="S330" s="19">
        <v>14310</v>
      </c>
      <c r="T330" s="19">
        <v>13614</v>
      </c>
      <c r="U330" s="19">
        <v>13058</v>
      </c>
      <c r="V330" s="19">
        <v>12679</v>
      </c>
      <c r="W330" s="19">
        <v>12124</v>
      </c>
      <c r="X330" s="19">
        <v>10753</v>
      </c>
      <c r="Y330" s="19">
        <v>9981</v>
      </c>
      <c r="AA330" s="2">
        <f>IFERROR(INDEX('Holiday Schedule'!$D$3:$D$24,MATCH(A330,'Holiday Schedule'!$C$3:$C$24,0)),0)</f>
        <v>0</v>
      </c>
      <c r="AB330" s="2">
        <f t="shared" ref="AB330:AB393" si="40">WEEKDAY(A330)</f>
        <v>1</v>
      </c>
      <c r="AC330" s="2">
        <f t="shared" ref="AC330:AC393" si="41">IF(AND(AB330&gt;1,AB330&lt;7,AA330&lt;1),SUM(I330:X330),0)</f>
        <v>0</v>
      </c>
      <c r="AD330" s="5">
        <f t="shared" ref="AD330:AD393" si="42">AE330-AC330</f>
        <v>313489</v>
      </c>
      <c r="AE330" s="5">
        <f t="shared" ref="AE330:AE393" si="43">SUM(B330:Y330)</f>
        <v>313489</v>
      </c>
      <c r="AG330" s="2">
        <f t="shared" ref="AG330:AG393" si="44">MONTH(A330)</f>
        <v>11</v>
      </c>
      <c r="AH330" s="2">
        <f t="shared" ref="AH330:AH393" si="45">YEAR(A330)</f>
        <v>2024</v>
      </c>
      <c r="AJ330" s="5">
        <f t="shared" ref="AJ330:AJ393" si="46">MAX(B330:Y330)</f>
        <v>16542</v>
      </c>
      <c r="AK330" s="2">
        <f t="shared" ref="AK330:AK393" si="47">IF(AE330&gt;0,INDEX(B$8:Y$8,MATCH(AJ330,B330:Y330,0)),"")</f>
        <v>12</v>
      </c>
      <c r="AL330" s="9"/>
      <c r="AM330" s="9"/>
      <c r="AN330" s="9"/>
      <c r="AO330" s="9"/>
      <c r="AP330" s="9"/>
      <c r="AQ330" s="9"/>
      <c r="AR330" s="9"/>
      <c r="AS330" s="9"/>
      <c r="AT330" s="9"/>
      <c r="AU330" s="9"/>
      <c r="AV330" s="9"/>
      <c r="AW330" s="9"/>
      <c r="AX330" s="9"/>
      <c r="AY330" s="9"/>
    </row>
    <row r="331" spans="1:51" ht="15.75" x14ac:dyDescent="0.25">
      <c r="A331" s="18">
        <v>45614</v>
      </c>
      <c r="B331" s="19">
        <v>9835</v>
      </c>
      <c r="C331" s="19">
        <v>9918</v>
      </c>
      <c r="D331" s="19">
        <v>10021</v>
      </c>
      <c r="E331" s="19">
        <v>10056</v>
      </c>
      <c r="F331" s="19">
        <v>10463</v>
      </c>
      <c r="G331" s="19">
        <v>11263</v>
      </c>
      <c r="H331" s="19">
        <v>11988</v>
      </c>
      <c r="I331" s="19">
        <v>14159</v>
      </c>
      <c r="J331" s="19">
        <v>15928</v>
      </c>
      <c r="K331" s="19">
        <v>16610</v>
      </c>
      <c r="L331" s="19">
        <v>17483</v>
      </c>
      <c r="M331" s="19">
        <v>17710</v>
      </c>
      <c r="N331" s="19">
        <v>17162</v>
      </c>
      <c r="O331" s="19">
        <v>16947</v>
      </c>
      <c r="P331" s="19">
        <v>16637</v>
      </c>
      <c r="Q331" s="19">
        <v>17144</v>
      </c>
      <c r="R331" s="19">
        <v>16977</v>
      </c>
      <c r="S331" s="19">
        <v>15165</v>
      </c>
      <c r="T331" s="19">
        <v>14067</v>
      </c>
      <c r="U331" s="19">
        <v>13541</v>
      </c>
      <c r="V331" s="19">
        <v>13131</v>
      </c>
      <c r="W331" s="19">
        <v>12581</v>
      </c>
      <c r="X331" s="19">
        <v>10953</v>
      </c>
      <c r="Y331" s="19">
        <v>10292</v>
      </c>
      <c r="AA331" s="2">
        <f>IFERROR(INDEX('Holiday Schedule'!$D$3:$D$24,MATCH(A331,'Holiday Schedule'!$C$3:$C$24,0)),0)</f>
        <v>0</v>
      </c>
      <c r="AB331" s="2">
        <f t="shared" si="40"/>
        <v>2</v>
      </c>
      <c r="AC331" s="2">
        <f t="shared" si="41"/>
        <v>246195</v>
      </c>
      <c r="AD331" s="5">
        <f t="shared" si="42"/>
        <v>83836</v>
      </c>
      <c r="AE331" s="5">
        <f t="shared" si="43"/>
        <v>330031</v>
      </c>
      <c r="AG331" s="2">
        <f t="shared" si="44"/>
        <v>11</v>
      </c>
      <c r="AH331" s="2">
        <f t="shared" si="45"/>
        <v>2024</v>
      </c>
      <c r="AJ331" s="5">
        <f t="shared" si="46"/>
        <v>17710</v>
      </c>
      <c r="AK331" s="2">
        <f t="shared" si="47"/>
        <v>12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</row>
    <row r="332" spans="1:51" ht="15.75" x14ac:dyDescent="0.25">
      <c r="A332" s="18">
        <v>45615</v>
      </c>
      <c r="B332" s="19">
        <v>9833</v>
      </c>
      <c r="C332" s="19">
        <v>9913</v>
      </c>
      <c r="D332" s="19">
        <v>10015</v>
      </c>
      <c r="E332" s="19">
        <v>10051</v>
      </c>
      <c r="F332" s="19">
        <v>10458</v>
      </c>
      <c r="G332" s="19">
        <v>11257</v>
      </c>
      <c r="H332" s="19">
        <v>11940</v>
      </c>
      <c r="I332" s="19">
        <v>14141</v>
      </c>
      <c r="J332" s="19">
        <v>15921</v>
      </c>
      <c r="K332" s="19">
        <v>16603</v>
      </c>
      <c r="L332" s="19">
        <v>17477</v>
      </c>
      <c r="M332" s="19">
        <v>17704</v>
      </c>
      <c r="N332" s="19">
        <v>17156</v>
      </c>
      <c r="O332" s="19">
        <v>16934</v>
      </c>
      <c r="P332" s="19">
        <v>16627</v>
      </c>
      <c r="Q332" s="19">
        <v>17140</v>
      </c>
      <c r="R332" s="19">
        <v>16963</v>
      </c>
      <c r="S332" s="19">
        <v>15160</v>
      </c>
      <c r="T332" s="19">
        <v>14061</v>
      </c>
      <c r="U332" s="19">
        <v>13534</v>
      </c>
      <c r="V332" s="19">
        <v>13125</v>
      </c>
      <c r="W332" s="19">
        <v>12577</v>
      </c>
      <c r="X332" s="19">
        <v>10947</v>
      </c>
      <c r="Y332" s="19">
        <v>10289</v>
      </c>
      <c r="AA332" s="2">
        <f>IFERROR(INDEX('Holiday Schedule'!$D$3:$D$24,MATCH(A332,'Holiday Schedule'!$C$3:$C$24,0)),0)</f>
        <v>0</v>
      </c>
      <c r="AB332" s="2">
        <f t="shared" si="40"/>
        <v>3</v>
      </c>
      <c r="AC332" s="2">
        <f t="shared" si="41"/>
        <v>246070</v>
      </c>
      <c r="AD332" s="5">
        <f t="shared" si="42"/>
        <v>83756</v>
      </c>
      <c r="AE332" s="5">
        <f t="shared" si="43"/>
        <v>329826</v>
      </c>
      <c r="AG332" s="2">
        <f t="shared" si="44"/>
        <v>11</v>
      </c>
      <c r="AH332" s="2">
        <f t="shared" si="45"/>
        <v>2024</v>
      </c>
      <c r="AJ332" s="5">
        <f t="shared" si="46"/>
        <v>17704</v>
      </c>
      <c r="AK332" s="2">
        <f t="shared" si="47"/>
        <v>12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</row>
    <row r="333" spans="1:51" ht="15.75" x14ac:dyDescent="0.25">
      <c r="A333" s="18">
        <v>45616</v>
      </c>
      <c r="B333" s="19">
        <v>9798</v>
      </c>
      <c r="C333" s="19">
        <v>9881</v>
      </c>
      <c r="D333" s="19">
        <v>9985</v>
      </c>
      <c r="E333" s="19">
        <v>10022</v>
      </c>
      <c r="F333" s="19">
        <v>10426</v>
      </c>
      <c r="G333" s="19">
        <v>11225</v>
      </c>
      <c r="H333" s="19">
        <v>11927</v>
      </c>
      <c r="I333" s="19">
        <v>14098</v>
      </c>
      <c r="J333" s="19">
        <v>15870</v>
      </c>
      <c r="K333" s="19">
        <v>16552</v>
      </c>
      <c r="L333" s="19">
        <v>17423</v>
      </c>
      <c r="M333" s="19">
        <v>17649</v>
      </c>
      <c r="N333" s="19">
        <v>17103</v>
      </c>
      <c r="O333" s="19">
        <v>16887</v>
      </c>
      <c r="P333" s="19">
        <v>16578</v>
      </c>
      <c r="Q333" s="19">
        <v>17088</v>
      </c>
      <c r="R333" s="19">
        <v>16915</v>
      </c>
      <c r="S333" s="19">
        <v>15109</v>
      </c>
      <c r="T333" s="19">
        <v>14016</v>
      </c>
      <c r="U333" s="19">
        <v>13490</v>
      </c>
      <c r="V333" s="19">
        <v>13082</v>
      </c>
      <c r="W333" s="19">
        <v>12538</v>
      </c>
      <c r="X333" s="19">
        <v>10914</v>
      </c>
      <c r="Y333" s="19">
        <v>10257</v>
      </c>
      <c r="AA333" s="2">
        <f>IFERROR(INDEX('Holiday Schedule'!$D$3:$D$24,MATCH(A333,'Holiday Schedule'!$C$3:$C$24,0)),0)</f>
        <v>0</v>
      </c>
      <c r="AB333" s="2">
        <f t="shared" si="40"/>
        <v>4</v>
      </c>
      <c r="AC333" s="2">
        <f t="shared" si="41"/>
        <v>245312</v>
      </c>
      <c r="AD333" s="5">
        <f t="shared" si="42"/>
        <v>83521</v>
      </c>
      <c r="AE333" s="5">
        <f t="shared" si="43"/>
        <v>328833</v>
      </c>
      <c r="AG333" s="2">
        <f t="shared" si="44"/>
        <v>11</v>
      </c>
      <c r="AH333" s="2">
        <f t="shared" si="45"/>
        <v>2024</v>
      </c>
      <c r="AJ333" s="5">
        <f t="shared" si="46"/>
        <v>17649</v>
      </c>
      <c r="AK333" s="2">
        <f t="shared" si="47"/>
        <v>12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</row>
    <row r="334" spans="1:51" ht="15.75" x14ac:dyDescent="0.25">
      <c r="A334" s="18">
        <v>45617</v>
      </c>
      <c r="B334" s="19">
        <v>9797</v>
      </c>
      <c r="C334" s="19">
        <v>9878</v>
      </c>
      <c r="D334" s="19">
        <v>9983</v>
      </c>
      <c r="E334" s="19">
        <v>10016</v>
      </c>
      <c r="F334" s="19">
        <v>10422</v>
      </c>
      <c r="G334" s="19">
        <v>11220</v>
      </c>
      <c r="H334" s="19">
        <v>11917</v>
      </c>
      <c r="I334" s="19">
        <v>14093</v>
      </c>
      <c r="J334" s="19">
        <v>15868</v>
      </c>
      <c r="K334" s="19">
        <v>16548</v>
      </c>
      <c r="L334" s="19">
        <v>17420</v>
      </c>
      <c r="M334" s="19">
        <v>17645</v>
      </c>
      <c r="N334" s="19">
        <v>17101</v>
      </c>
      <c r="O334" s="19">
        <v>16883</v>
      </c>
      <c r="P334" s="19">
        <v>16574</v>
      </c>
      <c r="Q334" s="19">
        <v>17103</v>
      </c>
      <c r="R334" s="19">
        <v>16921</v>
      </c>
      <c r="S334" s="19">
        <v>15105</v>
      </c>
      <c r="T334" s="19">
        <v>14012</v>
      </c>
      <c r="U334" s="19">
        <v>13489</v>
      </c>
      <c r="V334" s="19">
        <v>13078</v>
      </c>
      <c r="W334" s="19">
        <v>12535</v>
      </c>
      <c r="X334" s="19">
        <v>10909</v>
      </c>
      <c r="Y334" s="19">
        <v>10254</v>
      </c>
      <c r="AA334" s="2">
        <f>IFERROR(INDEX('Holiday Schedule'!$D$3:$D$24,MATCH(A334,'Holiday Schedule'!$C$3:$C$24,0)),0)</f>
        <v>0</v>
      </c>
      <c r="AB334" s="2">
        <f t="shared" si="40"/>
        <v>5</v>
      </c>
      <c r="AC334" s="2">
        <f t="shared" si="41"/>
        <v>245284</v>
      </c>
      <c r="AD334" s="5">
        <f t="shared" si="42"/>
        <v>83487</v>
      </c>
      <c r="AE334" s="5">
        <f t="shared" si="43"/>
        <v>328771</v>
      </c>
      <c r="AG334" s="2">
        <f t="shared" si="44"/>
        <v>11</v>
      </c>
      <c r="AH334" s="2">
        <f t="shared" si="45"/>
        <v>2024</v>
      </c>
      <c r="AJ334" s="5">
        <f t="shared" si="46"/>
        <v>17645</v>
      </c>
      <c r="AK334" s="2">
        <f t="shared" si="47"/>
        <v>12</v>
      </c>
      <c r="AL334" s="9"/>
      <c r="AM334" s="9"/>
      <c r="AN334" s="9"/>
      <c r="AO334" s="9"/>
      <c r="AP334" s="9"/>
      <c r="AQ334" s="9"/>
      <c r="AR334" s="9"/>
      <c r="AS334" s="9"/>
      <c r="AT334" s="9"/>
      <c r="AU334" s="9"/>
      <c r="AV334" s="9"/>
      <c r="AW334" s="9"/>
      <c r="AX334" s="9"/>
      <c r="AY334" s="9"/>
    </row>
    <row r="335" spans="1:51" ht="15.75" x14ac:dyDescent="0.25">
      <c r="A335" s="18">
        <v>45618</v>
      </c>
      <c r="B335" s="19">
        <v>9884</v>
      </c>
      <c r="C335" s="19">
        <v>9895</v>
      </c>
      <c r="D335" s="19">
        <v>9981</v>
      </c>
      <c r="E335" s="19">
        <v>9965</v>
      </c>
      <c r="F335" s="19">
        <v>10420</v>
      </c>
      <c r="G335" s="19">
        <v>11039</v>
      </c>
      <c r="H335" s="19">
        <v>11915</v>
      </c>
      <c r="I335" s="19">
        <v>13335</v>
      </c>
      <c r="J335" s="19">
        <v>14736</v>
      </c>
      <c r="K335" s="19">
        <v>15885</v>
      </c>
      <c r="L335" s="19">
        <v>16459</v>
      </c>
      <c r="M335" s="19">
        <v>16660</v>
      </c>
      <c r="N335" s="19">
        <v>16006</v>
      </c>
      <c r="O335" s="19">
        <v>15691</v>
      </c>
      <c r="P335" s="19">
        <v>15399</v>
      </c>
      <c r="Q335" s="19">
        <v>15750</v>
      </c>
      <c r="R335" s="19">
        <v>15652</v>
      </c>
      <c r="S335" s="19">
        <v>14411</v>
      </c>
      <c r="T335" s="19">
        <v>13704</v>
      </c>
      <c r="U335" s="19">
        <v>13147</v>
      </c>
      <c r="V335" s="19">
        <v>12767</v>
      </c>
      <c r="W335" s="19">
        <v>12203</v>
      </c>
      <c r="X335" s="19">
        <v>10826</v>
      </c>
      <c r="Y335" s="19">
        <v>10052</v>
      </c>
      <c r="AA335" s="2">
        <f>IFERROR(INDEX('Holiday Schedule'!$D$3:$D$24,MATCH(A335,'Holiday Schedule'!$C$3:$C$24,0)),0)</f>
        <v>0</v>
      </c>
      <c r="AB335" s="2">
        <f t="shared" si="40"/>
        <v>6</v>
      </c>
      <c r="AC335" s="2">
        <f t="shared" si="41"/>
        <v>232631</v>
      </c>
      <c r="AD335" s="5">
        <f t="shared" si="42"/>
        <v>83151</v>
      </c>
      <c r="AE335" s="5">
        <f t="shared" si="43"/>
        <v>315782</v>
      </c>
      <c r="AG335" s="2">
        <f t="shared" si="44"/>
        <v>11</v>
      </c>
      <c r="AH335" s="2">
        <f t="shared" si="45"/>
        <v>2024</v>
      </c>
      <c r="AJ335" s="5">
        <f t="shared" si="46"/>
        <v>16660</v>
      </c>
      <c r="AK335" s="2">
        <f t="shared" si="47"/>
        <v>12</v>
      </c>
      <c r="AL335" s="9"/>
      <c r="AM335" s="9"/>
      <c r="AN335" s="9"/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/>
    </row>
    <row r="336" spans="1:51" ht="15.75" x14ac:dyDescent="0.25">
      <c r="A336" s="18">
        <v>45619</v>
      </c>
      <c r="B336" s="19">
        <v>9883</v>
      </c>
      <c r="C336" s="19">
        <v>9896</v>
      </c>
      <c r="D336" s="19">
        <v>9981</v>
      </c>
      <c r="E336" s="19">
        <v>9967</v>
      </c>
      <c r="F336" s="19">
        <v>10421</v>
      </c>
      <c r="G336" s="19">
        <v>11041</v>
      </c>
      <c r="H336" s="19">
        <v>11914</v>
      </c>
      <c r="I336" s="19">
        <v>13317</v>
      </c>
      <c r="J336" s="19">
        <v>14734</v>
      </c>
      <c r="K336" s="19">
        <v>15882</v>
      </c>
      <c r="L336" s="19">
        <v>16456</v>
      </c>
      <c r="M336" s="19">
        <v>16658</v>
      </c>
      <c r="N336" s="19">
        <v>16003</v>
      </c>
      <c r="O336" s="19">
        <v>15689</v>
      </c>
      <c r="P336" s="19">
        <v>15401</v>
      </c>
      <c r="Q336" s="19">
        <v>15770</v>
      </c>
      <c r="R336" s="19">
        <v>15657</v>
      </c>
      <c r="S336" s="19">
        <v>14413</v>
      </c>
      <c r="T336" s="19">
        <v>13707</v>
      </c>
      <c r="U336" s="19">
        <v>13149</v>
      </c>
      <c r="V336" s="19">
        <v>12768</v>
      </c>
      <c r="W336" s="19">
        <v>12207</v>
      </c>
      <c r="X336" s="19">
        <v>10828</v>
      </c>
      <c r="Y336" s="19">
        <v>10051</v>
      </c>
      <c r="AA336" s="2">
        <f>IFERROR(INDEX('Holiday Schedule'!$D$3:$D$24,MATCH(A336,'Holiday Schedule'!$C$3:$C$24,0)),0)</f>
        <v>0</v>
      </c>
      <c r="AB336" s="2">
        <f t="shared" si="40"/>
        <v>7</v>
      </c>
      <c r="AC336" s="2">
        <f t="shared" si="41"/>
        <v>0</v>
      </c>
      <c r="AD336" s="5">
        <f t="shared" si="42"/>
        <v>315793</v>
      </c>
      <c r="AE336" s="5">
        <f t="shared" si="43"/>
        <v>315793</v>
      </c>
      <c r="AG336" s="2">
        <f t="shared" si="44"/>
        <v>11</v>
      </c>
      <c r="AH336" s="2">
        <f t="shared" si="45"/>
        <v>2024</v>
      </c>
      <c r="AJ336" s="5">
        <f t="shared" si="46"/>
        <v>16658</v>
      </c>
      <c r="AK336" s="2">
        <f t="shared" si="47"/>
        <v>12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</row>
    <row r="337" spans="1:51" ht="15.75" x14ac:dyDescent="0.25">
      <c r="A337" s="18">
        <v>45620</v>
      </c>
      <c r="B337" s="19">
        <v>9883</v>
      </c>
      <c r="C337" s="19">
        <v>9893</v>
      </c>
      <c r="D337" s="19">
        <v>9979</v>
      </c>
      <c r="E337" s="19">
        <v>9965</v>
      </c>
      <c r="F337" s="19">
        <v>10420</v>
      </c>
      <c r="G337" s="19">
        <v>11042</v>
      </c>
      <c r="H337" s="19">
        <v>11915</v>
      </c>
      <c r="I337" s="19">
        <v>13307</v>
      </c>
      <c r="J337" s="19">
        <v>14731</v>
      </c>
      <c r="K337" s="19">
        <v>15878</v>
      </c>
      <c r="L337" s="19">
        <v>16449</v>
      </c>
      <c r="M337" s="19">
        <v>16651</v>
      </c>
      <c r="N337" s="19">
        <v>15996</v>
      </c>
      <c r="O337" s="19">
        <v>15680</v>
      </c>
      <c r="P337" s="19">
        <v>15394</v>
      </c>
      <c r="Q337" s="19">
        <v>15734</v>
      </c>
      <c r="R337" s="19">
        <v>15647</v>
      </c>
      <c r="S337" s="19">
        <v>14407</v>
      </c>
      <c r="T337" s="19">
        <v>13701</v>
      </c>
      <c r="U337" s="19">
        <v>13141</v>
      </c>
      <c r="V337" s="19">
        <v>12762</v>
      </c>
      <c r="W337" s="19">
        <v>12205</v>
      </c>
      <c r="X337" s="19">
        <v>10822</v>
      </c>
      <c r="Y337" s="19">
        <v>10046</v>
      </c>
      <c r="AA337" s="2">
        <f>IFERROR(INDEX('Holiday Schedule'!$D$3:$D$24,MATCH(A337,'Holiday Schedule'!$C$3:$C$24,0)),0)</f>
        <v>0</v>
      </c>
      <c r="AB337" s="2">
        <f t="shared" si="40"/>
        <v>1</v>
      </c>
      <c r="AC337" s="2">
        <f t="shared" si="41"/>
        <v>0</v>
      </c>
      <c r="AD337" s="5">
        <f t="shared" si="42"/>
        <v>315648</v>
      </c>
      <c r="AE337" s="5">
        <f t="shared" si="43"/>
        <v>315648</v>
      </c>
      <c r="AG337" s="2">
        <f t="shared" si="44"/>
        <v>11</v>
      </c>
      <c r="AH337" s="2">
        <f t="shared" si="45"/>
        <v>2024</v>
      </c>
      <c r="AJ337" s="5">
        <f t="shared" si="46"/>
        <v>16651</v>
      </c>
      <c r="AK337" s="2">
        <f t="shared" si="47"/>
        <v>12</v>
      </c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</row>
    <row r="338" spans="1:51" ht="15.75" x14ac:dyDescent="0.25">
      <c r="A338" s="18">
        <v>45621</v>
      </c>
      <c r="B338" s="19">
        <v>9869</v>
      </c>
      <c r="C338" s="19">
        <v>9952</v>
      </c>
      <c r="D338" s="19">
        <v>10054</v>
      </c>
      <c r="E338" s="19">
        <v>10090</v>
      </c>
      <c r="F338" s="19">
        <v>10500</v>
      </c>
      <c r="G338" s="19">
        <v>11300</v>
      </c>
      <c r="H338" s="19">
        <v>12005</v>
      </c>
      <c r="I338" s="19">
        <v>14195</v>
      </c>
      <c r="J338" s="19">
        <v>15984</v>
      </c>
      <c r="K338" s="19">
        <v>16667</v>
      </c>
      <c r="L338" s="19">
        <v>17541</v>
      </c>
      <c r="M338" s="19">
        <v>17771</v>
      </c>
      <c r="N338" s="19">
        <v>17221</v>
      </c>
      <c r="O338" s="19">
        <v>17007</v>
      </c>
      <c r="P338" s="19">
        <v>16692</v>
      </c>
      <c r="Q338" s="19">
        <v>17204</v>
      </c>
      <c r="R338" s="19">
        <v>17038</v>
      </c>
      <c r="S338" s="19">
        <v>15215</v>
      </c>
      <c r="T338" s="19">
        <v>14113</v>
      </c>
      <c r="U338" s="19">
        <v>13583</v>
      </c>
      <c r="V338" s="19">
        <v>13172</v>
      </c>
      <c r="W338" s="19">
        <v>12624</v>
      </c>
      <c r="X338" s="19">
        <v>10984</v>
      </c>
      <c r="Y338" s="19">
        <v>10327</v>
      </c>
      <c r="AA338" s="2">
        <f>IFERROR(INDEX('Holiday Schedule'!$D$3:$D$24,MATCH(A338,'Holiday Schedule'!$C$3:$C$24,0)),0)</f>
        <v>0</v>
      </c>
      <c r="AB338" s="2">
        <f t="shared" si="40"/>
        <v>2</v>
      </c>
      <c r="AC338" s="2">
        <f t="shared" si="41"/>
        <v>247011</v>
      </c>
      <c r="AD338" s="5">
        <f t="shared" si="42"/>
        <v>84097</v>
      </c>
      <c r="AE338" s="5">
        <f t="shared" si="43"/>
        <v>331108</v>
      </c>
      <c r="AG338" s="2">
        <f t="shared" si="44"/>
        <v>11</v>
      </c>
      <c r="AH338" s="2">
        <f t="shared" si="45"/>
        <v>2024</v>
      </c>
      <c r="AJ338" s="5">
        <f t="shared" si="46"/>
        <v>17771</v>
      </c>
      <c r="AK338" s="2">
        <f t="shared" si="47"/>
        <v>12</v>
      </c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</row>
    <row r="339" spans="1:51" ht="15.75" x14ac:dyDescent="0.25">
      <c r="A339" s="18">
        <v>45622</v>
      </c>
      <c r="B339" s="19">
        <v>9865</v>
      </c>
      <c r="C339" s="19">
        <v>9946</v>
      </c>
      <c r="D339" s="19">
        <v>10050</v>
      </c>
      <c r="E339" s="19">
        <v>10084</v>
      </c>
      <c r="F339" s="19">
        <v>10492</v>
      </c>
      <c r="G339" s="19">
        <v>11295</v>
      </c>
      <c r="H339" s="19">
        <v>11995</v>
      </c>
      <c r="I339" s="19">
        <v>14188</v>
      </c>
      <c r="J339" s="19">
        <v>15976</v>
      </c>
      <c r="K339" s="19">
        <v>16648</v>
      </c>
      <c r="L339" s="19">
        <v>17517</v>
      </c>
      <c r="M339" s="19">
        <v>17746</v>
      </c>
      <c r="N339" s="19">
        <v>17196</v>
      </c>
      <c r="O339" s="19">
        <v>16984</v>
      </c>
      <c r="P339" s="19">
        <v>16671</v>
      </c>
      <c r="Q339" s="19">
        <v>17262</v>
      </c>
      <c r="R339" s="19">
        <v>17015</v>
      </c>
      <c r="S339" s="19">
        <v>15194</v>
      </c>
      <c r="T339" s="19">
        <v>14097</v>
      </c>
      <c r="U339" s="19">
        <v>13571</v>
      </c>
      <c r="V339" s="19">
        <v>13161</v>
      </c>
      <c r="W339" s="19">
        <v>12616</v>
      </c>
      <c r="X339" s="19">
        <v>10981</v>
      </c>
      <c r="Y339" s="19">
        <v>10321</v>
      </c>
      <c r="AA339" s="2">
        <f>IFERROR(INDEX('Holiday Schedule'!$D$3:$D$24,MATCH(A339,'Holiday Schedule'!$C$3:$C$24,0)),0)</f>
        <v>0</v>
      </c>
      <c r="AB339" s="2">
        <f t="shared" si="40"/>
        <v>3</v>
      </c>
      <c r="AC339" s="2">
        <f t="shared" si="41"/>
        <v>246823</v>
      </c>
      <c r="AD339" s="5">
        <f t="shared" si="42"/>
        <v>84048</v>
      </c>
      <c r="AE339" s="5">
        <f t="shared" si="43"/>
        <v>330871</v>
      </c>
      <c r="AG339" s="2">
        <f t="shared" si="44"/>
        <v>11</v>
      </c>
      <c r="AH339" s="2">
        <f t="shared" si="45"/>
        <v>2024</v>
      </c>
      <c r="AJ339" s="5">
        <f t="shared" si="46"/>
        <v>17746</v>
      </c>
      <c r="AK339" s="2">
        <f t="shared" si="47"/>
        <v>12</v>
      </c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</row>
    <row r="340" spans="1:51" ht="15.75" x14ac:dyDescent="0.25">
      <c r="A340" s="18">
        <v>45623</v>
      </c>
      <c r="B340" s="19">
        <v>9881</v>
      </c>
      <c r="C340" s="19">
        <v>9964</v>
      </c>
      <c r="D340" s="19">
        <v>10068</v>
      </c>
      <c r="E340" s="19">
        <v>10103</v>
      </c>
      <c r="F340" s="19">
        <v>10513</v>
      </c>
      <c r="G340" s="19">
        <v>11316</v>
      </c>
      <c r="H340" s="19">
        <v>12032</v>
      </c>
      <c r="I340" s="19">
        <v>14217</v>
      </c>
      <c r="J340" s="19">
        <v>16008</v>
      </c>
      <c r="K340" s="19">
        <v>16676</v>
      </c>
      <c r="L340" s="19">
        <v>17553</v>
      </c>
      <c r="M340" s="19">
        <v>17781</v>
      </c>
      <c r="N340" s="19">
        <v>17231</v>
      </c>
      <c r="O340" s="19">
        <v>17013</v>
      </c>
      <c r="P340" s="19">
        <v>16702</v>
      </c>
      <c r="Q340" s="19">
        <v>17218</v>
      </c>
      <c r="R340" s="19">
        <v>17051</v>
      </c>
      <c r="S340" s="19">
        <v>15227</v>
      </c>
      <c r="T340" s="19">
        <v>14124</v>
      </c>
      <c r="U340" s="19">
        <v>13591</v>
      </c>
      <c r="V340" s="19">
        <v>13179</v>
      </c>
      <c r="W340" s="19">
        <v>12629</v>
      </c>
      <c r="X340" s="19">
        <v>10987</v>
      </c>
      <c r="Y340" s="19">
        <v>10329</v>
      </c>
      <c r="AA340" s="2">
        <f>IFERROR(INDEX('Holiday Schedule'!$D$3:$D$24,MATCH(A340,'Holiday Schedule'!$C$3:$C$24,0)),0)</f>
        <v>0</v>
      </c>
      <c r="AB340" s="2">
        <f t="shared" si="40"/>
        <v>4</v>
      </c>
      <c r="AC340" s="2">
        <f t="shared" si="41"/>
        <v>247187</v>
      </c>
      <c r="AD340" s="5">
        <f t="shared" si="42"/>
        <v>84206</v>
      </c>
      <c r="AE340" s="5">
        <f t="shared" si="43"/>
        <v>331393</v>
      </c>
      <c r="AG340" s="2">
        <f t="shared" si="44"/>
        <v>11</v>
      </c>
      <c r="AH340" s="2">
        <f t="shared" si="45"/>
        <v>2024</v>
      </c>
      <c r="AJ340" s="5">
        <f t="shared" si="46"/>
        <v>17781</v>
      </c>
      <c r="AK340" s="2">
        <f t="shared" si="47"/>
        <v>12</v>
      </c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</row>
    <row r="341" spans="1:51" ht="15.75" x14ac:dyDescent="0.25">
      <c r="A341" s="18">
        <v>45624</v>
      </c>
      <c r="B341" s="19">
        <v>9889</v>
      </c>
      <c r="C341" s="19">
        <v>9900</v>
      </c>
      <c r="D341" s="19">
        <v>9986</v>
      </c>
      <c r="E341" s="19">
        <v>9973</v>
      </c>
      <c r="F341" s="19">
        <v>10426</v>
      </c>
      <c r="G341" s="19">
        <v>11051</v>
      </c>
      <c r="H341" s="19">
        <v>11920</v>
      </c>
      <c r="I341" s="19">
        <v>13317</v>
      </c>
      <c r="J341" s="19">
        <v>14749</v>
      </c>
      <c r="K341" s="19">
        <v>15899</v>
      </c>
      <c r="L341" s="19">
        <v>16475</v>
      </c>
      <c r="M341" s="19">
        <v>16677</v>
      </c>
      <c r="N341" s="19">
        <v>16020</v>
      </c>
      <c r="O341" s="19">
        <v>15706</v>
      </c>
      <c r="P341" s="19">
        <v>15440</v>
      </c>
      <c r="Q341" s="19">
        <v>15873</v>
      </c>
      <c r="R341" s="19">
        <v>15669</v>
      </c>
      <c r="S341" s="19">
        <v>14424</v>
      </c>
      <c r="T341" s="19">
        <v>13694</v>
      </c>
      <c r="U341" s="19">
        <v>13132</v>
      </c>
      <c r="V341" s="19">
        <v>12750</v>
      </c>
      <c r="W341" s="19">
        <v>12172</v>
      </c>
      <c r="X341" s="19">
        <v>10791</v>
      </c>
      <c r="Y341" s="19">
        <v>10009</v>
      </c>
      <c r="AA341" s="2">
        <f>IFERROR(INDEX('Holiday Schedule'!$D$3:$D$24,MATCH(A341,'Holiday Schedule'!$C$3:$C$24,0)),0)</f>
        <v>1</v>
      </c>
      <c r="AB341" s="2">
        <f t="shared" si="40"/>
        <v>5</v>
      </c>
      <c r="AC341" s="2">
        <f t="shared" si="41"/>
        <v>0</v>
      </c>
      <c r="AD341" s="5">
        <f t="shared" si="42"/>
        <v>315942</v>
      </c>
      <c r="AE341" s="5">
        <f t="shared" si="43"/>
        <v>315942</v>
      </c>
      <c r="AG341" s="2">
        <f t="shared" si="44"/>
        <v>11</v>
      </c>
      <c r="AH341" s="2">
        <f t="shared" si="45"/>
        <v>2024</v>
      </c>
      <c r="AJ341" s="5">
        <f t="shared" si="46"/>
        <v>16677</v>
      </c>
      <c r="AK341" s="2">
        <f t="shared" si="47"/>
        <v>12</v>
      </c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</row>
    <row r="342" spans="1:51" ht="15.75" x14ac:dyDescent="0.25">
      <c r="A342" s="18">
        <v>45625</v>
      </c>
      <c r="B342" s="19">
        <v>9820</v>
      </c>
      <c r="C342" s="19">
        <v>9901</v>
      </c>
      <c r="D342" s="19">
        <v>10002</v>
      </c>
      <c r="E342" s="19">
        <v>10038</v>
      </c>
      <c r="F342" s="19">
        <v>10449</v>
      </c>
      <c r="G342" s="19">
        <v>11252</v>
      </c>
      <c r="H342" s="19">
        <v>11982</v>
      </c>
      <c r="I342" s="19">
        <v>14209</v>
      </c>
      <c r="J342" s="19">
        <v>15985</v>
      </c>
      <c r="K342" s="19">
        <v>16667</v>
      </c>
      <c r="L342" s="19">
        <v>17544</v>
      </c>
      <c r="M342" s="19">
        <v>17772</v>
      </c>
      <c r="N342" s="19">
        <v>17222</v>
      </c>
      <c r="O342" s="19">
        <v>17004</v>
      </c>
      <c r="P342" s="19">
        <v>16692</v>
      </c>
      <c r="Q342" s="19">
        <v>17213</v>
      </c>
      <c r="R342" s="19">
        <v>17013</v>
      </c>
      <c r="S342" s="19">
        <v>15192</v>
      </c>
      <c r="T342" s="19">
        <v>14090</v>
      </c>
      <c r="U342" s="19">
        <v>13561</v>
      </c>
      <c r="V342" s="19">
        <v>13148</v>
      </c>
      <c r="W342" s="19">
        <v>12598</v>
      </c>
      <c r="X342" s="19">
        <v>10957</v>
      </c>
      <c r="Y342" s="19">
        <v>10297</v>
      </c>
      <c r="AA342" s="2">
        <f>IFERROR(INDEX('Holiday Schedule'!$D$3:$D$24,MATCH(A342,'Holiday Schedule'!$C$3:$C$24,0)),0)</f>
        <v>1</v>
      </c>
      <c r="AB342" s="2">
        <f t="shared" si="40"/>
        <v>6</v>
      </c>
      <c r="AC342" s="2">
        <f t="shared" si="41"/>
        <v>0</v>
      </c>
      <c r="AD342" s="5">
        <f t="shared" si="42"/>
        <v>330608</v>
      </c>
      <c r="AE342" s="5">
        <f t="shared" si="43"/>
        <v>330608</v>
      </c>
      <c r="AG342" s="2">
        <f t="shared" si="44"/>
        <v>11</v>
      </c>
      <c r="AH342" s="2">
        <f t="shared" si="45"/>
        <v>2024</v>
      </c>
      <c r="AJ342" s="5">
        <f t="shared" si="46"/>
        <v>17772</v>
      </c>
      <c r="AK342" s="2">
        <f t="shared" si="47"/>
        <v>12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</row>
    <row r="343" spans="1:51" ht="15.75" x14ac:dyDescent="0.25">
      <c r="A343" s="18">
        <v>45626</v>
      </c>
      <c r="B343" s="19">
        <v>9865</v>
      </c>
      <c r="C343" s="19">
        <v>9876</v>
      </c>
      <c r="D343" s="19">
        <v>9962</v>
      </c>
      <c r="E343" s="19">
        <v>9948</v>
      </c>
      <c r="F343" s="19">
        <v>10403</v>
      </c>
      <c r="G343" s="19">
        <v>11026</v>
      </c>
      <c r="H343" s="19">
        <v>11887</v>
      </c>
      <c r="I343" s="19">
        <v>13322</v>
      </c>
      <c r="J343" s="19">
        <v>14756</v>
      </c>
      <c r="K343" s="19">
        <v>15906</v>
      </c>
      <c r="L343" s="19">
        <v>16478</v>
      </c>
      <c r="M343" s="19">
        <v>16683</v>
      </c>
      <c r="N343" s="19">
        <v>16028</v>
      </c>
      <c r="O343" s="19">
        <v>15709</v>
      </c>
      <c r="P343" s="19">
        <v>15422</v>
      </c>
      <c r="Q343" s="19">
        <v>15775</v>
      </c>
      <c r="R343" s="19">
        <v>15650</v>
      </c>
      <c r="S343" s="19">
        <v>14407</v>
      </c>
      <c r="T343" s="19">
        <v>13701</v>
      </c>
      <c r="U343" s="19">
        <v>13141</v>
      </c>
      <c r="V343" s="19">
        <v>12767</v>
      </c>
      <c r="W343" s="19">
        <v>12202</v>
      </c>
      <c r="X343" s="19">
        <v>10812</v>
      </c>
      <c r="Y343" s="19">
        <v>10034</v>
      </c>
      <c r="AA343" s="2">
        <f>IFERROR(INDEX('Holiday Schedule'!$D$3:$D$24,MATCH(A343,'Holiday Schedule'!$C$3:$C$24,0)),0)</f>
        <v>0</v>
      </c>
      <c r="AB343" s="2">
        <f t="shared" si="40"/>
        <v>7</v>
      </c>
      <c r="AC343" s="2">
        <f t="shared" si="41"/>
        <v>0</v>
      </c>
      <c r="AD343" s="5">
        <f t="shared" si="42"/>
        <v>315760</v>
      </c>
      <c r="AE343" s="5">
        <f t="shared" si="43"/>
        <v>315760</v>
      </c>
      <c r="AG343" s="2">
        <f t="shared" si="44"/>
        <v>11</v>
      </c>
      <c r="AH343" s="2">
        <f t="shared" si="45"/>
        <v>2024</v>
      </c>
      <c r="AJ343" s="5">
        <f t="shared" si="46"/>
        <v>16683</v>
      </c>
      <c r="AK343" s="2">
        <f t="shared" si="47"/>
        <v>12</v>
      </c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</row>
    <row r="344" spans="1:51" ht="15.75" x14ac:dyDescent="0.25">
      <c r="A344" s="18">
        <v>45627</v>
      </c>
      <c r="B344" s="19">
        <v>11743</v>
      </c>
      <c r="C344" s="19">
        <v>11506</v>
      </c>
      <c r="D344" s="19">
        <v>11546</v>
      </c>
      <c r="E344" s="19">
        <v>11611</v>
      </c>
      <c r="F344" s="19">
        <v>11894</v>
      </c>
      <c r="G344" s="19">
        <v>12736</v>
      </c>
      <c r="H344" s="19">
        <v>13311</v>
      </c>
      <c r="I344" s="19">
        <v>14920</v>
      </c>
      <c r="J344" s="19">
        <v>16677</v>
      </c>
      <c r="K344" s="19">
        <v>17830</v>
      </c>
      <c r="L344" s="19">
        <v>18624</v>
      </c>
      <c r="M344" s="19">
        <v>18293</v>
      </c>
      <c r="N344" s="19">
        <v>17714</v>
      </c>
      <c r="O344" s="19">
        <v>17639</v>
      </c>
      <c r="P344" s="19">
        <v>17237</v>
      </c>
      <c r="Q344" s="19">
        <v>17203</v>
      </c>
      <c r="R344" s="19">
        <v>17458</v>
      </c>
      <c r="S344" s="19">
        <v>16197</v>
      </c>
      <c r="T344" s="19">
        <v>15475</v>
      </c>
      <c r="U344" s="19">
        <v>14795</v>
      </c>
      <c r="V344" s="19">
        <v>14376</v>
      </c>
      <c r="W344" s="19">
        <v>14016</v>
      </c>
      <c r="X344" s="19">
        <v>12570</v>
      </c>
      <c r="Y344" s="19">
        <v>12243</v>
      </c>
      <c r="AA344" s="2">
        <f>IFERROR(INDEX('Holiday Schedule'!$D$3:$D$24,MATCH(A344,'Holiday Schedule'!$C$3:$C$24,0)),0)</f>
        <v>0</v>
      </c>
      <c r="AB344" s="2">
        <f t="shared" si="40"/>
        <v>1</v>
      </c>
      <c r="AC344" s="2">
        <f t="shared" si="41"/>
        <v>0</v>
      </c>
      <c r="AD344" s="5">
        <f t="shared" si="42"/>
        <v>357614</v>
      </c>
      <c r="AE344" s="5">
        <f t="shared" si="43"/>
        <v>357614</v>
      </c>
      <c r="AG344" s="2">
        <f t="shared" si="44"/>
        <v>12</v>
      </c>
      <c r="AH344" s="2">
        <f t="shared" si="45"/>
        <v>2024</v>
      </c>
      <c r="AJ344" s="5">
        <f t="shared" si="46"/>
        <v>18624</v>
      </c>
      <c r="AK344" s="2">
        <f t="shared" si="47"/>
        <v>11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</row>
    <row r="345" spans="1:51" ht="15.75" x14ac:dyDescent="0.25">
      <c r="A345" s="18">
        <v>45628</v>
      </c>
      <c r="B345" s="19">
        <v>11658</v>
      </c>
      <c r="C345" s="19">
        <v>11416</v>
      </c>
      <c r="D345" s="19">
        <v>11495</v>
      </c>
      <c r="E345" s="19">
        <v>11643</v>
      </c>
      <c r="F345" s="19">
        <v>11885</v>
      </c>
      <c r="G345" s="19">
        <v>12853</v>
      </c>
      <c r="H345" s="19">
        <v>13461</v>
      </c>
      <c r="I345" s="19">
        <v>15464</v>
      </c>
      <c r="J345" s="19">
        <v>17367</v>
      </c>
      <c r="K345" s="19">
        <v>18437</v>
      </c>
      <c r="L345" s="19">
        <v>19289</v>
      </c>
      <c r="M345" s="19">
        <v>18948</v>
      </c>
      <c r="N345" s="19">
        <v>18440</v>
      </c>
      <c r="O345" s="19">
        <v>18478</v>
      </c>
      <c r="P345" s="19">
        <v>18042</v>
      </c>
      <c r="Q345" s="19">
        <v>17944</v>
      </c>
      <c r="R345" s="19">
        <v>18040</v>
      </c>
      <c r="S345" s="19">
        <v>16555</v>
      </c>
      <c r="T345" s="19">
        <v>15568</v>
      </c>
      <c r="U345" s="19">
        <v>14990</v>
      </c>
      <c r="V345" s="19">
        <v>14562</v>
      </c>
      <c r="W345" s="19">
        <v>14175</v>
      </c>
      <c r="X345" s="19">
        <v>12622</v>
      </c>
      <c r="Y345" s="19">
        <v>12279</v>
      </c>
      <c r="AA345" s="2">
        <f>IFERROR(INDEX('Holiday Schedule'!$D$3:$D$24,MATCH(A345,'Holiday Schedule'!$C$3:$C$24,0)),0)</f>
        <v>0</v>
      </c>
      <c r="AB345" s="2">
        <f t="shared" si="40"/>
        <v>2</v>
      </c>
      <c r="AC345" s="2">
        <f t="shared" si="41"/>
        <v>268921</v>
      </c>
      <c r="AD345" s="5">
        <f t="shared" si="42"/>
        <v>96690</v>
      </c>
      <c r="AE345" s="5">
        <f t="shared" si="43"/>
        <v>365611</v>
      </c>
      <c r="AG345" s="2">
        <f t="shared" si="44"/>
        <v>12</v>
      </c>
      <c r="AH345" s="2">
        <f t="shared" si="45"/>
        <v>2024</v>
      </c>
      <c r="AJ345" s="5">
        <f t="shared" si="46"/>
        <v>19289</v>
      </c>
      <c r="AK345" s="2">
        <f t="shared" si="47"/>
        <v>11</v>
      </c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/>
    </row>
    <row r="346" spans="1:51" ht="15.75" x14ac:dyDescent="0.25">
      <c r="A346" s="18">
        <v>45629</v>
      </c>
      <c r="B346" s="19">
        <v>11718</v>
      </c>
      <c r="C346" s="19">
        <v>11474</v>
      </c>
      <c r="D346" s="19">
        <v>11554</v>
      </c>
      <c r="E346" s="19">
        <v>11702</v>
      </c>
      <c r="F346" s="19">
        <v>11945</v>
      </c>
      <c r="G346" s="19">
        <v>12913</v>
      </c>
      <c r="H346" s="19">
        <v>13535</v>
      </c>
      <c r="I346" s="19">
        <v>15511</v>
      </c>
      <c r="J346" s="19">
        <v>17417</v>
      </c>
      <c r="K346" s="19">
        <v>18489</v>
      </c>
      <c r="L346" s="19">
        <v>19341</v>
      </c>
      <c r="M346" s="19">
        <v>19001</v>
      </c>
      <c r="N346" s="19">
        <v>18492</v>
      </c>
      <c r="O346" s="19">
        <v>18529</v>
      </c>
      <c r="P346" s="19">
        <v>18090</v>
      </c>
      <c r="Q346" s="19">
        <v>17995</v>
      </c>
      <c r="R346" s="19">
        <v>18098</v>
      </c>
      <c r="S346" s="19">
        <v>16601</v>
      </c>
      <c r="T346" s="19">
        <v>15613</v>
      </c>
      <c r="U346" s="19">
        <v>15035</v>
      </c>
      <c r="V346" s="19">
        <v>14608</v>
      </c>
      <c r="W346" s="19">
        <v>14213</v>
      </c>
      <c r="X346" s="19">
        <v>12659</v>
      </c>
      <c r="Y346" s="19">
        <v>12319</v>
      </c>
      <c r="AA346" s="2">
        <f>IFERROR(INDEX('Holiday Schedule'!$D$3:$D$24,MATCH(A346,'Holiday Schedule'!$C$3:$C$24,0)),0)</f>
        <v>0</v>
      </c>
      <c r="AB346" s="2">
        <f t="shared" si="40"/>
        <v>3</v>
      </c>
      <c r="AC346" s="2">
        <f t="shared" si="41"/>
        <v>269692</v>
      </c>
      <c r="AD346" s="5">
        <f t="shared" si="42"/>
        <v>97160</v>
      </c>
      <c r="AE346" s="5">
        <f t="shared" si="43"/>
        <v>366852</v>
      </c>
      <c r="AG346" s="2">
        <f t="shared" si="44"/>
        <v>12</v>
      </c>
      <c r="AH346" s="2">
        <f t="shared" si="45"/>
        <v>2024</v>
      </c>
      <c r="AJ346" s="5">
        <f t="shared" si="46"/>
        <v>19341</v>
      </c>
      <c r="AK346" s="2">
        <f t="shared" si="47"/>
        <v>11</v>
      </c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</row>
    <row r="347" spans="1:51" ht="15.75" x14ac:dyDescent="0.25">
      <c r="A347" s="18">
        <v>45630</v>
      </c>
      <c r="B347" s="19">
        <v>11751</v>
      </c>
      <c r="C347" s="19">
        <v>11509</v>
      </c>
      <c r="D347" s="19">
        <v>11587</v>
      </c>
      <c r="E347" s="19">
        <v>11739</v>
      </c>
      <c r="F347" s="19">
        <v>11980</v>
      </c>
      <c r="G347" s="19">
        <v>12952</v>
      </c>
      <c r="H347" s="19">
        <v>13559</v>
      </c>
      <c r="I347" s="19">
        <v>15549</v>
      </c>
      <c r="J347" s="19">
        <v>17464</v>
      </c>
      <c r="K347" s="19">
        <v>18539</v>
      </c>
      <c r="L347" s="19">
        <v>19394</v>
      </c>
      <c r="M347" s="19">
        <v>19053</v>
      </c>
      <c r="N347" s="19">
        <v>18541</v>
      </c>
      <c r="O347" s="19">
        <v>18579</v>
      </c>
      <c r="P347" s="19">
        <v>18139</v>
      </c>
      <c r="Q347" s="19">
        <v>18044</v>
      </c>
      <c r="R347" s="19">
        <v>18145</v>
      </c>
      <c r="S347" s="19">
        <v>16645</v>
      </c>
      <c r="T347" s="19">
        <v>15651</v>
      </c>
      <c r="U347" s="19">
        <v>15070</v>
      </c>
      <c r="V347" s="19">
        <v>14642</v>
      </c>
      <c r="W347" s="19">
        <v>14253</v>
      </c>
      <c r="X347" s="19">
        <v>12692</v>
      </c>
      <c r="Y347" s="19">
        <v>12349</v>
      </c>
      <c r="AA347" s="2">
        <f>IFERROR(INDEX('Holiday Schedule'!$D$3:$D$24,MATCH(A347,'Holiday Schedule'!$C$3:$C$24,0)),0)</f>
        <v>0</v>
      </c>
      <c r="AB347" s="2">
        <f t="shared" si="40"/>
        <v>4</v>
      </c>
      <c r="AC347" s="2">
        <f t="shared" si="41"/>
        <v>270400</v>
      </c>
      <c r="AD347" s="5">
        <f t="shared" si="42"/>
        <v>97426</v>
      </c>
      <c r="AE347" s="5">
        <f t="shared" si="43"/>
        <v>367826</v>
      </c>
      <c r="AG347" s="2">
        <f t="shared" si="44"/>
        <v>12</v>
      </c>
      <c r="AH347" s="2">
        <f t="shared" si="45"/>
        <v>2024</v>
      </c>
      <c r="AJ347" s="5">
        <f t="shared" si="46"/>
        <v>19394</v>
      </c>
      <c r="AK347" s="2">
        <f t="shared" si="47"/>
        <v>11</v>
      </c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</row>
    <row r="348" spans="1:51" ht="15.75" x14ac:dyDescent="0.25">
      <c r="A348" s="18">
        <v>45631</v>
      </c>
      <c r="B348" s="19">
        <v>11775</v>
      </c>
      <c r="C348" s="19">
        <v>11532</v>
      </c>
      <c r="D348" s="19">
        <v>11611</v>
      </c>
      <c r="E348" s="19">
        <v>11763</v>
      </c>
      <c r="F348" s="19">
        <v>12005</v>
      </c>
      <c r="G348" s="19">
        <v>12979</v>
      </c>
      <c r="H348" s="19">
        <v>13610</v>
      </c>
      <c r="I348" s="19">
        <v>15664</v>
      </c>
      <c r="J348" s="19">
        <v>17510</v>
      </c>
      <c r="K348" s="19">
        <v>18590</v>
      </c>
      <c r="L348" s="19">
        <v>19447</v>
      </c>
      <c r="M348" s="19">
        <v>19097</v>
      </c>
      <c r="N348" s="19">
        <v>18584</v>
      </c>
      <c r="O348" s="19">
        <v>18623</v>
      </c>
      <c r="P348" s="19">
        <v>18181</v>
      </c>
      <c r="Q348" s="19">
        <v>18133</v>
      </c>
      <c r="R348" s="19">
        <v>18187</v>
      </c>
      <c r="S348" s="19">
        <v>16683</v>
      </c>
      <c r="T348" s="19">
        <v>15687</v>
      </c>
      <c r="U348" s="19">
        <v>15107</v>
      </c>
      <c r="V348" s="19">
        <v>14676</v>
      </c>
      <c r="W348" s="19">
        <v>14288</v>
      </c>
      <c r="X348" s="19">
        <v>12721</v>
      </c>
      <c r="Y348" s="19">
        <v>12377</v>
      </c>
      <c r="AA348" s="2">
        <f>IFERROR(INDEX('Holiday Schedule'!$D$3:$D$24,MATCH(A348,'Holiday Schedule'!$C$3:$C$24,0)),0)</f>
        <v>0</v>
      </c>
      <c r="AB348" s="2">
        <f t="shared" si="40"/>
        <v>5</v>
      </c>
      <c r="AC348" s="2">
        <f t="shared" si="41"/>
        <v>271178</v>
      </c>
      <c r="AD348" s="5">
        <f t="shared" si="42"/>
        <v>97652</v>
      </c>
      <c r="AE348" s="5">
        <f t="shared" si="43"/>
        <v>368830</v>
      </c>
      <c r="AG348" s="2">
        <f t="shared" si="44"/>
        <v>12</v>
      </c>
      <c r="AH348" s="2">
        <f t="shared" si="45"/>
        <v>2024</v>
      </c>
      <c r="AJ348" s="5">
        <f t="shared" si="46"/>
        <v>19447</v>
      </c>
      <c r="AK348" s="2">
        <f t="shared" si="47"/>
        <v>11</v>
      </c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</row>
    <row r="349" spans="1:51" ht="15.75" x14ac:dyDescent="0.25">
      <c r="A349" s="18">
        <v>45632</v>
      </c>
      <c r="B349" s="19">
        <v>11778</v>
      </c>
      <c r="C349" s="19">
        <v>11535</v>
      </c>
      <c r="D349" s="19">
        <v>11613</v>
      </c>
      <c r="E349" s="19">
        <v>11765</v>
      </c>
      <c r="F349" s="19">
        <v>12007</v>
      </c>
      <c r="G349" s="19">
        <v>12982</v>
      </c>
      <c r="H349" s="19">
        <v>13611</v>
      </c>
      <c r="I349" s="19">
        <v>15606</v>
      </c>
      <c r="J349" s="19">
        <v>17509</v>
      </c>
      <c r="K349" s="19">
        <v>18584</v>
      </c>
      <c r="L349" s="19">
        <v>19445</v>
      </c>
      <c r="M349" s="19">
        <v>19098</v>
      </c>
      <c r="N349" s="19">
        <v>18586</v>
      </c>
      <c r="O349" s="19">
        <v>18625</v>
      </c>
      <c r="P349" s="19">
        <v>18183</v>
      </c>
      <c r="Q349" s="19">
        <v>18084</v>
      </c>
      <c r="R349" s="19">
        <v>18190</v>
      </c>
      <c r="S349" s="19">
        <v>16692</v>
      </c>
      <c r="T349" s="19">
        <v>15695</v>
      </c>
      <c r="U349" s="19">
        <v>15116</v>
      </c>
      <c r="V349" s="19">
        <v>14685</v>
      </c>
      <c r="W349" s="19">
        <v>14294</v>
      </c>
      <c r="X349" s="19">
        <v>12729</v>
      </c>
      <c r="Y349" s="19">
        <v>12386</v>
      </c>
      <c r="AA349" s="2">
        <f>IFERROR(INDEX('Holiday Schedule'!$D$3:$D$24,MATCH(A349,'Holiday Schedule'!$C$3:$C$24,0)),0)</f>
        <v>0</v>
      </c>
      <c r="AB349" s="2">
        <f t="shared" si="40"/>
        <v>6</v>
      </c>
      <c r="AC349" s="2">
        <f t="shared" si="41"/>
        <v>271121</v>
      </c>
      <c r="AD349" s="5">
        <f t="shared" si="42"/>
        <v>97677</v>
      </c>
      <c r="AE349" s="5">
        <f t="shared" si="43"/>
        <v>368798</v>
      </c>
      <c r="AG349" s="2">
        <f t="shared" si="44"/>
        <v>12</v>
      </c>
      <c r="AH349" s="2">
        <f t="shared" si="45"/>
        <v>2024</v>
      </c>
      <c r="AJ349" s="5">
        <f t="shared" si="46"/>
        <v>19445</v>
      </c>
      <c r="AK349" s="2">
        <f t="shared" si="47"/>
        <v>11</v>
      </c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</row>
    <row r="350" spans="1:51" ht="15.75" x14ac:dyDescent="0.25">
      <c r="A350" s="18">
        <v>45633</v>
      </c>
      <c r="B350" s="19">
        <v>11847</v>
      </c>
      <c r="C350" s="19">
        <v>11613</v>
      </c>
      <c r="D350" s="19">
        <v>11652</v>
      </c>
      <c r="E350" s="19">
        <v>11717</v>
      </c>
      <c r="F350" s="19">
        <v>12001</v>
      </c>
      <c r="G350" s="19">
        <v>12847</v>
      </c>
      <c r="H350" s="19">
        <v>13423</v>
      </c>
      <c r="I350" s="19">
        <v>15013</v>
      </c>
      <c r="J350" s="19">
        <v>16779</v>
      </c>
      <c r="K350" s="19">
        <v>17939</v>
      </c>
      <c r="L350" s="19">
        <v>18741</v>
      </c>
      <c r="M350" s="19">
        <v>18409</v>
      </c>
      <c r="N350" s="19">
        <v>17825</v>
      </c>
      <c r="O350" s="19">
        <v>17750</v>
      </c>
      <c r="P350" s="19">
        <v>17344</v>
      </c>
      <c r="Q350" s="19">
        <v>17310</v>
      </c>
      <c r="R350" s="19">
        <v>17592</v>
      </c>
      <c r="S350" s="19">
        <v>16329</v>
      </c>
      <c r="T350" s="19">
        <v>15603</v>
      </c>
      <c r="U350" s="19">
        <v>14915</v>
      </c>
      <c r="V350" s="19">
        <v>14496</v>
      </c>
      <c r="W350" s="19">
        <v>14136</v>
      </c>
      <c r="X350" s="19">
        <v>12679</v>
      </c>
      <c r="Y350" s="19">
        <v>12351</v>
      </c>
      <c r="AA350" s="2">
        <f>IFERROR(INDEX('Holiday Schedule'!$D$3:$D$24,MATCH(A350,'Holiday Schedule'!$C$3:$C$24,0)),0)</f>
        <v>0</v>
      </c>
      <c r="AB350" s="2">
        <f t="shared" si="40"/>
        <v>7</v>
      </c>
      <c r="AC350" s="2">
        <f t="shared" si="41"/>
        <v>0</v>
      </c>
      <c r="AD350" s="5">
        <f t="shared" si="42"/>
        <v>360311</v>
      </c>
      <c r="AE350" s="5">
        <f t="shared" si="43"/>
        <v>360311</v>
      </c>
      <c r="AG350" s="2">
        <f t="shared" si="44"/>
        <v>12</v>
      </c>
      <c r="AH350" s="2">
        <f t="shared" si="45"/>
        <v>2024</v>
      </c>
      <c r="AJ350" s="5">
        <f t="shared" si="46"/>
        <v>18741</v>
      </c>
      <c r="AK350" s="2">
        <f t="shared" si="47"/>
        <v>11</v>
      </c>
      <c r="AL350" s="9"/>
      <c r="AM350" s="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</row>
    <row r="351" spans="1:51" ht="15.75" x14ac:dyDescent="0.25">
      <c r="A351" s="18">
        <v>45634</v>
      </c>
      <c r="B351" s="19">
        <v>11844</v>
      </c>
      <c r="C351" s="19">
        <v>11609</v>
      </c>
      <c r="D351" s="19">
        <v>11648</v>
      </c>
      <c r="E351" s="19">
        <v>11714</v>
      </c>
      <c r="F351" s="19">
        <v>11997</v>
      </c>
      <c r="G351" s="19">
        <v>12845</v>
      </c>
      <c r="H351" s="19">
        <v>13431</v>
      </c>
      <c r="I351" s="19">
        <v>15118</v>
      </c>
      <c r="J351" s="19">
        <v>16845</v>
      </c>
      <c r="K351" s="19">
        <v>17970</v>
      </c>
      <c r="L351" s="19">
        <v>18755</v>
      </c>
      <c r="M351" s="19">
        <v>18422</v>
      </c>
      <c r="N351" s="19">
        <v>17839</v>
      </c>
      <c r="O351" s="19">
        <v>17767</v>
      </c>
      <c r="P351" s="19">
        <v>17367</v>
      </c>
      <c r="Q351" s="19">
        <v>17352</v>
      </c>
      <c r="R351" s="19">
        <v>17597</v>
      </c>
      <c r="S351" s="19">
        <v>16328</v>
      </c>
      <c r="T351" s="19">
        <v>15603</v>
      </c>
      <c r="U351" s="19">
        <v>14916</v>
      </c>
      <c r="V351" s="19">
        <v>14496</v>
      </c>
      <c r="W351" s="19">
        <v>14136</v>
      </c>
      <c r="X351" s="19">
        <v>12681</v>
      </c>
      <c r="Y351" s="19">
        <v>12353</v>
      </c>
      <c r="AA351" s="2">
        <f>IFERROR(INDEX('Holiday Schedule'!$D$3:$D$24,MATCH(A351,'Holiday Schedule'!$C$3:$C$24,0)),0)</f>
        <v>0</v>
      </c>
      <c r="AB351" s="2">
        <f t="shared" si="40"/>
        <v>1</v>
      </c>
      <c r="AC351" s="2">
        <f t="shared" si="41"/>
        <v>0</v>
      </c>
      <c r="AD351" s="5">
        <f t="shared" si="42"/>
        <v>360633</v>
      </c>
      <c r="AE351" s="5">
        <f t="shared" si="43"/>
        <v>360633</v>
      </c>
      <c r="AG351" s="2">
        <f t="shared" si="44"/>
        <v>12</v>
      </c>
      <c r="AH351" s="2">
        <f t="shared" si="45"/>
        <v>2024</v>
      </c>
      <c r="AJ351" s="5">
        <f t="shared" si="46"/>
        <v>18755</v>
      </c>
      <c r="AK351" s="2">
        <f t="shared" si="47"/>
        <v>11</v>
      </c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</row>
    <row r="352" spans="1:51" ht="15.75" x14ac:dyDescent="0.25">
      <c r="A352" s="18">
        <v>45635</v>
      </c>
      <c r="B352" s="19">
        <v>11842</v>
      </c>
      <c r="C352" s="19">
        <v>11598</v>
      </c>
      <c r="D352" s="19">
        <v>11678</v>
      </c>
      <c r="E352" s="19">
        <v>11831</v>
      </c>
      <c r="F352" s="19">
        <v>12073</v>
      </c>
      <c r="G352" s="19">
        <v>13055</v>
      </c>
      <c r="H352" s="19">
        <v>13684</v>
      </c>
      <c r="I352" s="19">
        <v>15728</v>
      </c>
      <c r="J352" s="19">
        <v>17631</v>
      </c>
      <c r="K352" s="19">
        <v>18711</v>
      </c>
      <c r="L352" s="19">
        <v>19576</v>
      </c>
      <c r="M352" s="19">
        <v>19229</v>
      </c>
      <c r="N352" s="19">
        <v>18715</v>
      </c>
      <c r="O352" s="19">
        <v>18752</v>
      </c>
      <c r="P352" s="19">
        <v>18306</v>
      </c>
      <c r="Q352" s="19">
        <v>18215</v>
      </c>
      <c r="R352" s="19">
        <v>18271</v>
      </c>
      <c r="S352" s="19">
        <v>16765</v>
      </c>
      <c r="T352" s="19">
        <v>15777</v>
      </c>
      <c r="U352" s="19">
        <v>15189</v>
      </c>
      <c r="V352" s="19">
        <v>14757</v>
      </c>
      <c r="W352" s="19">
        <v>14364</v>
      </c>
      <c r="X352" s="19">
        <v>12789</v>
      </c>
      <c r="Y352" s="19">
        <v>12446</v>
      </c>
      <c r="AA352" s="2">
        <f>IFERROR(INDEX('Holiday Schedule'!$D$3:$D$24,MATCH(A352,'Holiday Schedule'!$C$3:$C$24,0)),0)</f>
        <v>0</v>
      </c>
      <c r="AB352" s="2">
        <f t="shared" si="40"/>
        <v>2</v>
      </c>
      <c r="AC352" s="2">
        <f t="shared" si="41"/>
        <v>272775</v>
      </c>
      <c r="AD352" s="5">
        <f t="shared" si="42"/>
        <v>98207</v>
      </c>
      <c r="AE352" s="5">
        <f t="shared" si="43"/>
        <v>370982</v>
      </c>
      <c r="AG352" s="2">
        <f t="shared" si="44"/>
        <v>12</v>
      </c>
      <c r="AH352" s="2">
        <f t="shared" si="45"/>
        <v>2024</v>
      </c>
      <c r="AJ352" s="5">
        <f t="shared" si="46"/>
        <v>19576</v>
      </c>
      <c r="AK352" s="2">
        <f t="shared" si="47"/>
        <v>11</v>
      </c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</row>
    <row r="353" spans="1:51" ht="15.75" x14ac:dyDescent="0.25">
      <c r="A353" s="18">
        <v>45636</v>
      </c>
      <c r="B353" s="19">
        <v>11898</v>
      </c>
      <c r="C353" s="19">
        <v>11653</v>
      </c>
      <c r="D353" s="19">
        <v>11733</v>
      </c>
      <c r="E353" s="19">
        <v>11884</v>
      </c>
      <c r="F353" s="19">
        <v>12129</v>
      </c>
      <c r="G353" s="19">
        <v>13114</v>
      </c>
      <c r="H353" s="19">
        <v>13750</v>
      </c>
      <c r="I353" s="19">
        <v>15832</v>
      </c>
      <c r="J353" s="19">
        <v>17715</v>
      </c>
      <c r="K353" s="19">
        <v>18786</v>
      </c>
      <c r="L353" s="19">
        <v>19654</v>
      </c>
      <c r="M353" s="19">
        <v>19308</v>
      </c>
      <c r="N353" s="19">
        <v>18791</v>
      </c>
      <c r="O353" s="19">
        <v>18832</v>
      </c>
      <c r="P353" s="19">
        <v>18401</v>
      </c>
      <c r="Q353" s="19">
        <v>18354</v>
      </c>
      <c r="R353" s="19">
        <v>18370</v>
      </c>
      <c r="S353" s="19">
        <v>16856</v>
      </c>
      <c r="T353" s="19">
        <v>15852</v>
      </c>
      <c r="U353" s="19">
        <v>15263</v>
      </c>
      <c r="V353" s="19">
        <v>14830</v>
      </c>
      <c r="W353" s="19">
        <v>14434</v>
      </c>
      <c r="X353" s="19">
        <v>12853</v>
      </c>
      <c r="Y353" s="19">
        <v>12506</v>
      </c>
      <c r="AA353" s="2">
        <f>IFERROR(INDEX('Holiday Schedule'!$D$3:$D$24,MATCH(A353,'Holiday Schedule'!$C$3:$C$24,0)),0)</f>
        <v>0</v>
      </c>
      <c r="AB353" s="2">
        <f t="shared" si="40"/>
        <v>3</v>
      </c>
      <c r="AC353" s="2">
        <f t="shared" si="41"/>
        <v>274131</v>
      </c>
      <c r="AD353" s="5">
        <f t="shared" si="42"/>
        <v>98667</v>
      </c>
      <c r="AE353" s="5">
        <f t="shared" si="43"/>
        <v>372798</v>
      </c>
      <c r="AG353" s="2">
        <f t="shared" si="44"/>
        <v>12</v>
      </c>
      <c r="AH353" s="2">
        <f t="shared" si="45"/>
        <v>2024</v>
      </c>
      <c r="AJ353" s="5">
        <f t="shared" si="46"/>
        <v>19654</v>
      </c>
      <c r="AK353" s="2">
        <f t="shared" si="47"/>
        <v>11</v>
      </c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</row>
    <row r="354" spans="1:51" ht="15.75" x14ac:dyDescent="0.25">
      <c r="A354" s="18">
        <v>45637</v>
      </c>
      <c r="B354" s="19">
        <v>11990</v>
      </c>
      <c r="C354" s="19">
        <v>11742</v>
      </c>
      <c r="D354" s="19">
        <v>11822</v>
      </c>
      <c r="E354" s="19">
        <v>11975</v>
      </c>
      <c r="F354" s="19">
        <v>12223</v>
      </c>
      <c r="G354" s="19">
        <v>13213</v>
      </c>
      <c r="H354" s="19">
        <v>13856</v>
      </c>
      <c r="I354" s="19">
        <v>15968</v>
      </c>
      <c r="J354" s="19">
        <v>17854</v>
      </c>
      <c r="K354" s="19">
        <v>18938</v>
      </c>
      <c r="L354" s="19">
        <v>19806</v>
      </c>
      <c r="M354" s="19">
        <v>19450</v>
      </c>
      <c r="N354" s="19">
        <v>18925</v>
      </c>
      <c r="O354" s="19">
        <v>18967</v>
      </c>
      <c r="P354" s="19">
        <v>18523</v>
      </c>
      <c r="Q354" s="19">
        <v>18511</v>
      </c>
      <c r="R354" s="19">
        <v>18512</v>
      </c>
      <c r="S354" s="19">
        <v>16985</v>
      </c>
      <c r="T354" s="19">
        <v>15974</v>
      </c>
      <c r="U354" s="19">
        <v>15379</v>
      </c>
      <c r="V354" s="19">
        <v>14941</v>
      </c>
      <c r="W354" s="19">
        <v>14529</v>
      </c>
      <c r="X354" s="19">
        <v>12897</v>
      </c>
      <c r="Y354" s="19">
        <v>12549</v>
      </c>
      <c r="AA354" s="2">
        <f>IFERROR(INDEX('Holiday Schedule'!$D$3:$D$24,MATCH(A354,'Holiday Schedule'!$C$3:$C$24,0)),0)</f>
        <v>0</v>
      </c>
      <c r="AB354" s="2">
        <f t="shared" si="40"/>
        <v>4</v>
      </c>
      <c r="AC354" s="2">
        <f t="shared" si="41"/>
        <v>276159</v>
      </c>
      <c r="AD354" s="5">
        <f t="shared" si="42"/>
        <v>99370</v>
      </c>
      <c r="AE354" s="5">
        <f t="shared" si="43"/>
        <v>375529</v>
      </c>
      <c r="AG354" s="2">
        <f t="shared" si="44"/>
        <v>12</v>
      </c>
      <c r="AH354" s="2">
        <f t="shared" si="45"/>
        <v>2024</v>
      </c>
      <c r="AJ354" s="5">
        <f t="shared" si="46"/>
        <v>19806</v>
      </c>
      <c r="AK354" s="2">
        <f t="shared" si="47"/>
        <v>11</v>
      </c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</row>
    <row r="355" spans="1:51" ht="15.75" x14ac:dyDescent="0.25">
      <c r="A355" s="18">
        <v>45638</v>
      </c>
      <c r="B355" s="19">
        <v>11980</v>
      </c>
      <c r="C355" s="19">
        <v>11729</v>
      </c>
      <c r="D355" s="19">
        <v>11809</v>
      </c>
      <c r="E355" s="19">
        <v>11962</v>
      </c>
      <c r="F355" s="19">
        <v>12213</v>
      </c>
      <c r="G355" s="19">
        <v>13215</v>
      </c>
      <c r="H355" s="19">
        <v>13864</v>
      </c>
      <c r="I355" s="19">
        <v>15953</v>
      </c>
      <c r="J355" s="19">
        <v>17897</v>
      </c>
      <c r="K355" s="19">
        <v>18996</v>
      </c>
      <c r="L355" s="19">
        <v>19874</v>
      </c>
      <c r="M355" s="19">
        <v>19533</v>
      </c>
      <c r="N355" s="19">
        <v>19010</v>
      </c>
      <c r="O355" s="19">
        <v>19052</v>
      </c>
      <c r="P355" s="19">
        <v>18586</v>
      </c>
      <c r="Q355" s="19">
        <v>18488</v>
      </c>
      <c r="R355" s="19">
        <v>18589</v>
      </c>
      <c r="S355" s="19">
        <v>17054</v>
      </c>
      <c r="T355" s="19">
        <v>16037</v>
      </c>
      <c r="U355" s="19">
        <v>15439</v>
      </c>
      <c r="V355" s="19">
        <v>15000</v>
      </c>
      <c r="W355" s="19">
        <v>14598</v>
      </c>
      <c r="X355" s="19">
        <v>13004</v>
      </c>
      <c r="Y355" s="19">
        <v>12653</v>
      </c>
      <c r="AA355" s="2">
        <f>IFERROR(INDEX('Holiday Schedule'!$D$3:$D$24,MATCH(A355,'Holiday Schedule'!$C$3:$C$24,0)),0)</f>
        <v>0</v>
      </c>
      <c r="AB355" s="2">
        <f t="shared" si="40"/>
        <v>5</v>
      </c>
      <c r="AC355" s="2">
        <f t="shared" si="41"/>
        <v>277110</v>
      </c>
      <c r="AD355" s="5">
        <f t="shared" si="42"/>
        <v>99425</v>
      </c>
      <c r="AE355" s="5">
        <f t="shared" si="43"/>
        <v>376535</v>
      </c>
      <c r="AG355" s="2">
        <f t="shared" si="44"/>
        <v>12</v>
      </c>
      <c r="AH355" s="2">
        <f t="shared" si="45"/>
        <v>2024</v>
      </c>
      <c r="AJ355" s="5">
        <f t="shared" si="46"/>
        <v>19874</v>
      </c>
      <c r="AK355" s="2">
        <f t="shared" si="47"/>
        <v>11</v>
      </c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</row>
    <row r="356" spans="1:51" ht="15.75" x14ac:dyDescent="0.25">
      <c r="A356" s="18">
        <v>45639</v>
      </c>
      <c r="B356" s="19">
        <v>12097</v>
      </c>
      <c r="C356" s="19">
        <v>11846</v>
      </c>
      <c r="D356" s="19">
        <v>11929</v>
      </c>
      <c r="E356" s="19">
        <v>12083</v>
      </c>
      <c r="F356" s="19">
        <v>12339</v>
      </c>
      <c r="G356" s="19">
        <v>13346</v>
      </c>
      <c r="H356" s="19">
        <v>13986</v>
      </c>
      <c r="I356" s="19">
        <v>16024</v>
      </c>
      <c r="J356" s="19">
        <v>17991</v>
      </c>
      <c r="K356" s="19">
        <v>19088</v>
      </c>
      <c r="L356" s="19">
        <v>19971</v>
      </c>
      <c r="M356" s="19">
        <v>19618</v>
      </c>
      <c r="N356" s="19">
        <v>19105</v>
      </c>
      <c r="O356" s="19">
        <v>19147</v>
      </c>
      <c r="P356" s="19">
        <v>18693</v>
      </c>
      <c r="Q356" s="19">
        <v>18589</v>
      </c>
      <c r="R356" s="19">
        <v>18691</v>
      </c>
      <c r="S356" s="19">
        <v>17156</v>
      </c>
      <c r="T356" s="19">
        <v>16135</v>
      </c>
      <c r="U356" s="19">
        <v>15533</v>
      </c>
      <c r="V356" s="19">
        <v>15089</v>
      </c>
      <c r="W356" s="19">
        <v>14689</v>
      </c>
      <c r="X356" s="19">
        <v>13078</v>
      </c>
      <c r="Y356" s="19">
        <v>12730</v>
      </c>
      <c r="AA356" s="2">
        <f>IFERROR(INDEX('Holiday Schedule'!$D$3:$D$24,MATCH(A356,'Holiday Schedule'!$C$3:$C$24,0)),0)</f>
        <v>0</v>
      </c>
      <c r="AB356" s="2">
        <f t="shared" si="40"/>
        <v>6</v>
      </c>
      <c r="AC356" s="2">
        <f t="shared" si="41"/>
        <v>278597</v>
      </c>
      <c r="AD356" s="5">
        <f t="shared" si="42"/>
        <v>100356</v>
      </c>
      <c r="AE356" s="5">
        <f t="shared" si="43"/>
        <v>378953</v>
      </c>
      <c r="AG356" s="2">
        <f t="shared" si="44"/>
        <v>12</v>
      </c>
      <c r="AH356" s="2">
        <f t="shared" si="45"/>
        <v>2024</v>
      </c>
      <c r="AJ356" s="5">
        <f t="shared" si="46"/>
        <v>19971</v>
      </c>
      <c r="AK356" s="2">
        <f t="shared" si="47"/>
        <v>11</v>
      </c>
      <c r="AL356" s="9"/>
      <c r="AM356" s="9"/>
      <c r="AN356" s="9"/>
      <c r="AO356" s="9"/>
      <c r="AP356" s="9"/>
      <c r="AQ356" s="9"/>
      <c r="AR356" s="9"/>
      <c r="AS356" s="9"/>
      <c r="AT356" s="9"/>
      <c r="AU356" s="9"/>
      <c r="AV356" s="9"/>
      <c r="AW356" s="9"/>
      <c r="AX356" s="9"/>
      <c r="AY356" s="9"/>
    </row>
    <row r="357" spans="1:51" ht="15.75" x14ac:dyDescent="0.25">
      <c r="A357" s="18">
        <v>45640</v>
      </c>
      <c r="B357" s="19">
        <v>12182</v>
      </c>
      <c r="C357" s="19">
        <v>11945</v>
      </c>
      <c r="D357" s="19">
        <v>11987</v>
      </c>
      <c r="E357" s="19">
        <v>12053</v>
      </c>
      <c r="F357" s="19">
        <v>12344</v>
      </c>
      <c r="G357" s="19">
        <v>13215</v>
      </c>
      <c r="H357" s="19">
        <v>13811</v>
      </c>
      <c r="I357" s="19">
        <v>15442</v>
      </c>
      <c r="J357" s="19">
        <v>17262</v>
      </c>
      <c r="K357" s="19">
        <v>18456</v>
      </c>
      <c r="L357" s="19">
        <v>19271</v>
      </c>
      <c r="M357" s="19">
        <v>18909</v>
      </c>
      <c r="N357" s="19">
        <v>18308</v>
      </c>
      <c r="O357" s="19">
        <v>18230</v>
      </c>
      <c r="P357" s="19">
        <v>17814</v>
      </c>
      <c r="Q357" s="19">
        <v>17773</v>
      </c>
      <c r="R357" s="19">
        <v>18059</v>
      </c>
      <c r="S357" s="19">
        <v>16768</v>
      </c>
      <c r="T357" s="19">
        <v>16022</v>
      </c>
      <c r="U357" s="19">
        <v>15322</v>
      </c>
      <c r="V357" s="19">
        <v>14898</v>
      </c>
      <c r="W357" s="19">
        <v>14528</v>
      </c>
      <c r="X357" s="19">
        <v>13030</v>
      </c>
      <c r="Y357" s="19">
        <v>12697</v>
      </c>
      <c r="AA357" s="2">
        <f>IFERROR(INDEX('Holiday Schedule'!$D$3:$D$24,MATCH(A357,'Holiday Schedule'!$C$3:$C$24,0)),0)</f>
        <v>0</v>
      </c>
      <c r="AB357" s="2">
        <f t="shared" si="40"/>
        <v>7</v>
      </c>
      <c r="AC357" s="2">
        <f t="shared" si="41"/>
        <v>0</v>
      </c>
      <c r="AD357" s="5">
        <f t="shared" si="42"/>
        <v>370326</v>
      </c>
      <c r="AE357" s="5">
        <f t="shared" si="43"/>
        <v>370326</v>
      </c>
      <c r="AG357" s="2">
        <f t="shared" si="44"/>
        <v>12</v>
      </c>
      <c r="AH357" s="2">
        <f t="shared" si="45"/>
        <v>2024</v>
      </c>
      <c r="AJ357" s="5">
        <f t="shared" si="46"/>
        <v>19271</v>
      </c>
      <c r="AK357" s="2">
        <f t="shared" si="47"/>
        <v>11</v>
      </c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</row>
    <row r="358" spans="1:51" ht="15.75" x14ac:dyDescent="0.25">
      <c r="A358" s="18">
        <v>45641</v>
      </c>
      <c r="B358" s="19">
        <v>12174</v>
      </c>
      <c r="C358" s="19">
        <v>11932</v>
      </c>
      <c r="D358" s="19">
        <v>11969</v>
      </c>
      <c r="E358" s="19">
        <v>12038</v>
      </c>
      <c r="F358" s="19">
        <v>12329</v>
      </c>
      <c r="G358" s="19">
        <v>13197</v>
      </c>
      <c r="H358" s="19">
        <v>13796</v>
      </c>
      <c r="I358" s="19">
        <v>15430</v>
      </c>
      <c r="J358" s="19">
        <v>17245</v>
      </c>
      <c r="K358" s="19">
        <v>18437</v>
      </c>
      <c r="L358" s="19">
        <v>19263</v>
      </c>
      <c r="M358" s="19">
        <v>18908</v>
      </c>
      <c r="N358" s="19">
        <v>18308</v>
      </c>
      <c r="O358" s="19">
        <v>18231</v>
      </c>
      <c r="P358" s="19">
        <v>17814</v>
      </c>
      <c r="Q358" s="19">
        <v>17779</v>
      </c>
      <c r="R358" s="19">
        <v>18064</v>
      </c>
      <c r="S358" s="19">
        <v>16767</v>
      </c>
      <c r="T358" s="19">
        <v>16022</v>
      </c>
      <c r="U358" s="19">
        <v>15315</v>
      </c>
      <c r="V358" s="19">
        <v>14884</v>
      </c>
      <c r="W358" s="19">
        <v>14515</v>
      </c>
      <c r="X358" s="19">
        <v>13018</v>
      </c>
      <c r="Y358" s="19">
        <v>12681</v>
      </c>
      <c r="AA358" s="2">
        <f>IFERROR(INDEX('Holiday Schedule'!$D$3:$D$24,MATCH(A358,'Holiday Schedule'!$C$3:$C$24,0)),0)</f>
        <v>0</v>
      </c>
      <c r="AB358" s="2">
        <f t="shared" si="40"/>
        <v>1</v>
      </c>
      <c r="AC358" s="2">
        <f t="shared" si="41"/>
        <v>0</v>
      </c>
      <c r="AD358" s="5">
        <f t="shared" si="42"/>
        <v>370116</v>
      </c>
      <c r="AE358" s="5">
        <f t="shared" si="43"/>
        <v>370116</v>
      </c>
      <c r="AG358" s="2">
        <f t="shared" si="44"/>
        <v>12</v>
      </c>
      <c r="AH358" s="2">
        <f t="shared" si="45"/>
        <v>2024</v>
      </c>
      <c r="AJ358" s="5">
        <f t="shared" si="46"/>
        <v>19263</v>
      </c>
      <c r="AK358" s="2">
        <f t="shared" si="47"/>
        <v>11</v>
      </c>
      <c r="AL358" s="9"/>
      <c r="AM358" s="9"/>
      <c r="AN358" s="9"/>
      <c r="AO358" s="9"/>
      <c r="AP358" s="9"/>
      <c r="AQ358" s="9"/>
      <c r="AR358" s="9"/>
      <c r="AS358" s="9"/>
      <c r="AT358" s="9"/>
      <c r="AU358" s="9"/>
      <c r="AV358" s="9"/>
      <c r="AW358" s="9"/>
      <c r="AX358" s="9"/>
      <c r="AY358" s="9"/>
    </row>
    <row r="359" spans="1:51" ht="15.75" x14ac:dyDescent="0.25">
      <c r="A359" s="18">
        <v>45642</v>
      </c>
      <c r="B359" s="19">
        <v>12096</v>
      </c>
      <c r="C359" s="19">
        <v>11846</v>
      </c>
      <c r="D359" s="19">
        <v>11927</v>
      </c>
      <c r="E359" s="19">
        <v>12080</v>
      </c>
      <c r="F359" s="19">
        <v>12328</v>
      </c>
      <c r="G359" s="19">
        <v>13332</v>
      </c>
      <c r="H359" s="19">
        <v>13978</v>
      </c>
      <c r="I359" s="19">
        <v>16020</v>
      </c>
      <c r="J359" s="19">
        <v>17982</v>
      </c>
      <c r="K359" s="19">
        <v>19089</v>
      </c>
      <c r="L359" s="19">
        <v>19970</v>
      </c>
      <c r="M359" s="19">
        <v>19617</v>
      </c>
      <c r="N359" s="19">
        <v>19092</v>
      </c>
      <c r="O359" s="19">
        <v>19131</v>
      </c>
      <c r="P359" s="19">
        <v>18677</v>
      </c>
      <c r="Q359" s="19">
        <v>18584</v>
      </c>
      <c r="R359" s="19">
        <v>18682</v>
      </c>
      <c r="S359" s="19">
        <v>17136</v>
      </c>
      <c r="T359" s="19">
        <v>16113</v>
      </c>
      <c r="U359" s="19">
        <v>15517</v>
      </c>
      <c r="V359" s="19">
        <v>15073</v>
      </c>
      <c r="W359" s="19">
        <v>14672</v>
      </c>
      <c r="X359" s="19">
        <v>13063</v>
      </c>
      <c r="Y359" s="19">
        <v>12711</v>
      </c>
      <c r="AA359" s="2">
        <f>IFERROR(INDEX('Holiday Schedule'!$D$3:$D$24,MATCH(A359,'Holiday Schedule'!$C$3:$C$24,0)),0)</f>
        <v>0</v>
      </c>
      <c r="AB359" s="2">
        <f t="shared" si="40"/>
        <v>2</v>
      </c>
      <c r="AC359" s="2">
        <f t="shared" si="41"/>
        <v>278418</v>
      </c>
      <c r="AD359" s="5">
        <f t="shared" si="42"/>
        <v>100298</v>
      </c>
      <c r="AE359" s="5">
        <f t="shared" si="43"/>
        <v>378716</v>
      </c>
      <c r="AG359" s="2">
        <f t="shared" si="44"/>
        <v>12</v>
      </c>
      <c r="AH359" s="2">
        <f t="shared" si="45"/>
        <v>2024</v>
      </c>
      <c r="AJ359" s="5">
        <f t="shared" si="46"/>
        <v>19970</v>
      </c>
      <c r="AK359" s="2">
        <f t="shared" si="47"/>
        <v>11</v>
      </c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/>
    </row>
    <row r="360" spans="1:51" ht="15.75" x14ac:dyDescent="0.25">
      <c r="A360" s="18">
        <v>45643</v>
      </c>
      <c r="B360" s="19">
        <v>12112</v>
      </c>
      <c r="C360" s="19">
        <v>11856</v>
      </c>
      <c r="D360" s="19">
        <v>11931</v>
      </c>
      <c r="E360" s="19">
        <v>12085</v>
      </c>
      <c r="F360" s="19">
        <v>12335</v>
      </c>
      <c r="G360" s="19">
        <v>13337</v>
      </c>
      <c r="H360" s="19">
        <v>13984</v>
      </c>
      <c r="I360" s="19">
        <v>16091</v>
      </c>
      <c r="J360" s="19">
        <v>17990</v>
      </c>
      <c r="K360" s="19">
        <v>19096</v>
      </c>
      <c r="L360" s="19">
        <v>19979</v>
      </c>
      <c r="M360" s="19">
        <v>19626</v>
      </c>
      <c r="N360" s="19">
        <v>19100</v>
      </c>
      <c r="O360" s="19">
        <v>19139</v>
      </c>
      <c r="P360" s="19">
        <v>18685</v>
      </c>
      <c r="Q360" s="19">
        <v>18586</v>
      </c>
      <c r="R360" s="19">
        <v>18679</v>
      </c>
      <c r="S360" s="19">
        <v>17142</v>
      </c>
      <c r="T360" s="19">
        <v>16116</v>
      </c>
      <c r="U360" s="19">
        <v>15521</v>
      </c>
      <c r="V360" s="19">
        <v>15079</v>
      </c>
      <c r="W360" s="19">
        <v>14678</v>
      </c>
      <c r="X360" s="19">
        <v>13069</v>
      </c>
      <c r="Y360" s="19">
        <v>12715</v>
      </c>
      <c r="AA360" s="2">
        <f>IFERROR(INDEX('Holiday Schedule'!$D$3:$D$24,MATCH(A360,'Holiday Schedule'!$C$3:$C$24,0)),0)</f>
        <v>0</v>
      </c>
      <c r="AB360" s="2">
        <f t="shared" si="40"/>
        <v>3</v>
      </c>
      <c r="AC360" s="2">
        <f t="shared" si="41"/>
        <v>278576</v>
      </c>
      <c r="AD360" s="5">
        <f t="shared" si="42"/>
        <v>100355</v>
      </c>
      <c r="AE360" s="5">
        <f t="shared" si="43"/>
        <v>378931</v>
      </c>
      <c r="AG360" s="2">
        <f t="shared" si="44"/>
        <v>12</v>
      </c>
      <c r="AH360" s="2">
        <f t="shared" si="45"/>
        <v>2024</v>
      </c>
      <c r="AJ360" s="5">
        <f t="shared" si="46"/>
        <v>19979</v>
      </c>
      <c r="AK360" s="2">
        <f t="shared" si="47"/>
        <v>11</v>
      </c>
      <c r="AL360" s="9"/>
      <c r="AM360" s="9"/>
      <c r="AN360" s="9"/>
      <c r="AO360" s="9"/>
      <c r="AP360" s="9"/>
      <c r="AQ360" s="9"/>
      <c r="AR360" s="9"/>
      <c r="AS360" s="9"/>
      <c r="AT360" s="9"/>
      <c r="AU360" s="9"/>
      <c r="AV360" s="9"/>
      <c r="AW360" s="9"/>
      <c r="AX360" s="9"/>
      <c r="AY360" s="9"/>
    </row>
    <row r="361" spans="1:51" ht="15.75" x14ac:dyDescent="0.25">
      <c r="A361" s="18">
        <v>45644</v>
      </c>
      <c r="B361" s="19">
        <v>12206</v>
      </c>
      <c r="C361" s="19">
        <v>11956</v>
      </c>
      <c r="D361" s="19">
        <v>12039</v>
      </c>
      <c r="E361" s="19">
        <v>12193</v>
      </c>
      <c r="F361" s="19">
        <v>12446</v>
      </c>
      <c r="G361" s="19">
        <v>13456</v>
      </c>
      <c r="H361" s="19">
        <v>14107</v>
      </c>
      <c r="I361" s="19">
        <v>16170</v>
      </c>
      <c r="J361" s="19">
        <v>18153</v>
      </c>
      <c r="K361" s="19">
        <v>19271</v>
      </c>
      <c r="L361" s="19">
        <v>20161</v>
      </c>
      <c r="M361" s="19">
        <v>19804</v>
      </c>
      <c r="N361" s="19">
        <v>19274</v>
      </c>
      <c r="O361" s="19">
        <v>19313</v>
      </c>
      <c r="P361" s="19">
        <v>18855</v>
      </c>
      <c r="Q361" s="19">
        <v>18769</v>
      </c>
      <c r="R361" s="19">
        <v>18828</v>
      </c>
      <c r="S361" s="19">
        <v>17280</v>
      </c>
      <c r="T361" s="19">
        <v>16262</v>
      </c>
      <c r="U361" s="19">
        <v>15657</v>
      </c>
      <c r="V361" s="19">
        <v>15212</v>
      </c>
      <c r="W361" s="19">
        <v>14810</v>
      </c>
      <c r="X361" s="19">
        <v>13185</v>
      </c>
      <c r="Y361" s="19">
        <v>12828</v>
      </c>
      <c r="AA361" s="2">
        <f>IFERROR(INDEX('Holiday Schedule'!$D$3:$D$24,MATCH(A361,'Holiday Schedule'!$C$3:$C$24,0)),0)</f>
        <v>0</v>
      </c>
      <c r="AB361" s="2">
        <f t="shared" si="40"/>
        <v>4</v>
      </c>
      <c r="AC361" s="2">
        <f t="shared" si="41"/>
        <v>281004</v>
      </c>
      <c r="AD361" s="5">
        <f t="shared" si="42"/>
        <v>101231</v>
      </c>
      <c r="AE361" s="5">
        <f t="shared" si="43"/>
        <v>382235</v>
      </c>
      <c r="AG361" s="2">
        <f t="shared" si="44"/>
        <v>12</v>
      </c>
      <c r="AH361" s="2">
        <f t="shared" si="45"/>
        <v>2024</v>
      </c>
      <c r="AJ361" s="5">
        <f t="shared" si="46"/>
        <v>20161</v>
      </c>
      <c r="AK361" s="2">
        <f t="shared" si="47"/>
        <v>11</v>
      </c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</row>
    <row r="362" spans="1:51" ht="15.75" x14ac:dyDescent="0.25">
      <c r="A362" s="18">
        <v>45645</v>
      </c>
      <c r="B362" s="19">
        <v>12305</v>
      </c>
      <c r="C362" s="19">
        <v>12050</v>
      </c>
      <c r="D362" s="19">
        <v>12138</v>
      </c>
      <c r="E362" s="19">
        <v>12296</v>
      </c>
      <c r="F362" s="19">
        <v>12548</v>
      </c>
      <c r="G362" s="19">
        <v>13566</v>
      </c>
      <c r="H362" s="19">
        <v>14225</v>
      </c>
      <c r="I362" s="19">
        <v>16366</v>
      </c>
      <c r="J362" s="19">
        <v>18309</v>
      </c>
      <c r="K362" s="19">
        <v>19445</v>
      </c>
      <c r="L362" s="19">
        <v>20343</v>
      </c>
      <c r="M362" s="19">
        <v>19971</v>
      </c>
      <c r="N362" s="19">
        <v>19434</v>
      </c>
      <c r="O362" s="19">
        <v>19475</v>
      </c>
      <c r="P362" s="19">
        <v>19014</v>
      </c>
      <c r="Q362" s="19">
        <v>18911</v>
      </c>
      <c r="R362" s="19">
        <v>18998</v>
      </c>
      <c r="S362" s="19">
        <v>17412</v>
      </c>
      <c r="T362" s="19">
        <v>16369</v>
      </c>
      <c r="U362" s="19">
        <v>15770</v>
      </c>
      <c r="V362" s="19">
        <v>15339</v>
      </c>
      <c r="W362" s="19">
        <v>14934</v>
      </c>
      <c r="X362" s="19">
        <v>13295</v>
      </c>
      <c r="Y362" s="19">
        <v>12939</v>
      </c>
      <c r="AA362" s="2">
        <f>IFERROR(INDEX('Holiday Schedule'!$D$3:$D$24,MATCH(A362,'Holiday Schedule'!$C$3:$C$24,0)),0)</f>
        <v>0</v>
      </c>
      <c r="AB362" s="2">
        <f t="shared" si="40"/>
        <v>5</v>
      </c>
      <c r="AC362" s="2">
        <f t="shared" si="41"/>
        <v>283385</v>
      </c>
      <c r="AD362" s="5">
        <f t="shared" si="42"/>
        <v>102067</v>
      </c>
      <c r="AE362" s="5">
        <f t="shared" si="43"/>
        <v>385452</v>
      </c>
      <c r="AG362" s="2">
        <f t="shared" si="44"/>
        <v>12</v>
      </c>
      <c r="AH362" s="2">
        <f t="shared" si="45"/>
        <v>2024</v>
      </c>
      <c r="AJ362" s="5">
        <f t="shared" si="46"/>
        <v>20343</v>
      </c>
      <c r="AK362" s="2">
        <f t="shared" si="47"/>
        <v>11</v>
      </c>
      <c r="AL362" s="9"/>
      <c r="AM362" s="9"/>
      <c r="AN362" s="9"/>
      <c r="AO362" s="9"/>
      <c r="AP362" s="9"/>
      <c r="AQ362" s="9"/>
      <c r="AR362" s="9"/>
      <c r="AS362" s="9"/>
      <c r="AT362" s="9"/>
      <c r="AU362" s="9"/>
      <c r="AV362" s="9"/>
      <c r="AW362" s="9"/>
      <c r="AX362" s="9"/>
      <c r="AY362" s="9"/>
    </row>
    <row r="363" spans="1:51" ht="15.75" x14ac:dyDescent="0.25">
      <c r="A363" s="18">
        <v>45646</v>
      </c>
      <c r="B363" s="19">
        <v>12314</v>
      </c>
      <c r="C363" s="19">
        <v>12059</v>
      </c>
      <c r="D363" s="19">
        <v>12143</v>
      </c>
      <c r="E363" s="19">
        <v>12301</v>
      </c>
      <c r="F363" s="19">
        <v>12555</v>
      </c>
      <c r="G363" s="19">
        <v>13575</v>
      </c>
      <c r="H363" s="19">
        <v>14233</v>
      </c>
      <c r="I363" s="19">
        <v>16322</v>
      </c>
      <c r="J363" s="19">
        <v>18311</v>
      </c>
      <c r="K363" s="19">
        <v>19437</v>
      </c>
      <c r="L363" s="19">
        <v>20335</v>
      </c>
      <c r="M363" s="19">
        <v>19976</v>
      </c>
      <c r="N363" s="19">
        <v>19441</v>
      </c>
      <c r="O363" s="19">
        <v>19481</v>
      </c>
      <c r="P363" s="19">
        <v>19019</v>
      </c>
      <c r="Q363" s="19">
        <v>18939</v>
      </c>
      <c r="R363" s="19">
        <v>18988</v>
      </c>
      <c r="S363" s="19">
        <v>17421</v>
      </c>
      <c r="T363" s="19">
        <v>16380</v>
      </c>
      <c r="U363" s="19">
        <v>15769</v>
      </c>
      <c r="V363" s="19">
        <v>15321</v>
      </c>
      <c r="W363" s="19">
        <v>14910</v>
      </c>
      <c r="X363" s="19">
        <v>13272</v>
      </c>
      <c r="Y363" s="19">
        <v>12933</v>
      </c>
      <c r="AA363" s="2">
        <f>IFERROR(INDEX('Holiday Schedule'!$D$3:$D$24,MATCH(A363,'Holiday Schedule'!$C$3:$C$24,0)),0)</f>
        <v>0</v>
      </c>
      <c r="AB363" s="2">
        <f t="shared" si="40"/>
        <v>6</v>
      </c>
      <c r="AC363" s="2">
        <f t="shared" si="41"/>
        <v>283322</v>
      </c>
      <c r="AD363" s="5">
        <f t="shared" si="42"/>
        <v>102113</v>
      </c>
      <c r="AE363" s="5">
        <f t="shared" si="43"/>
        <v>385435</v>
      </c>
      <c r="AG363" s="2">
        <f t="shared" si="44"/>
        <v>12</v>
      </c>
      <c r="AH363" s="2">
        <f t="shared" si="45"/>
        <v>2024</v>
      </c>
      <c r="AJ363" s="5">
        <f t="shared" si="46"/>
        <v>20335</v>
      </c>
      <c r="AK363" s="2">
        <f t="shared" si="47"/>
        <v>11</v>
      </c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/>
    </row>
    <row r="364" spans="1:51" ht="15.75" x14ac:dyDescent="0.25">
      <c r="A364" s="18">
        <v>45647</v>
      </c>
      <c r="B364" s="19">
        <v>12381</v>
      </c>
      <c r="C364" s="19">
        <v>12135</v>
      </c>
      <c r="D364" s="19">
        <v>12176</v>
      </c>
      <c r="E364" s="19">
        <v>12244</v>
      </c>
      <c r="F364" s="19">
        <v>12539</v>
      </c>
      <c r="G364" s="19">
        <v>13425</v>
      </c>
      <c r="H364" s="19">
        <v>14040</v>
      </c>
      <c r="I364" s="19">
        <v>15753</v>
      </c>
      <c r="J364" s="19">
        <v>17552</v>
      </c>
      <c r="K364" s="19">
        <v>18761</v>
      </c>
      <c r="L364" s="19">
        <v>19601</v>
      </c>
      <c r="M364" s="19">
        <v>19254</v>
      </c>
      <c r="N364" s="19">
        <v>18643</v>
      </c>
      <c r="O364" s="19">
        <v>18565</v>
      </c>
      <c r="P364" s="19">
        <v>18141</v>
      </c>
      <c r="Q364" s="19">
        <v>18134</v>
      </c>
      <c r="R364" s="19">
        <v>18397</v>
      </c>
      <c r="S364" s="19">
        <v>17070</v>
      </c>
      <c r="T364" s="19">
        <v>16309</v>
      </c>
      <c r="U364" s="19">
        <v>15591</v>
      </c>
      <c r="V364" s="19">
        <v>15154</v>
      </c>
      <c r="W364" s="19">
        <v>14777</v>
      </c>
      <c r="X364" s="19">
        <v>13252</v>
      </c>
      <c r="Y364" s="19">
        <v>12911</v>
      </c>
      <c r="AA364" s="2">
        <f>IFERROR(INDEX('Holiday Schedule'!$D$3:$D$24,MATCH(A364,'Holiday Schedule'!$C$3:$C$24,0)),0)</f>
        <v>0</v>
      </c>
      <c r="AB364" s="2">
        <f t="shared" si="40"/>
        <v>7</v>
      </c>
      <c r="AC364" s="2">
        <f t="shared" si="41"/>
        <v>0</v>
      </c>
      <c r="AD364" s="5">
        <f t="shared" si="42"/>
        <v>376805</v>
      </c>
      <c r="AE364" s="5">
        <f t="shared" si="43"/>
        <v>376805</v>
      </c>
      <c r="AG364" s="2">
        <f t="shared" si="44"/>
        <v>12</v>
      </c>
      <c r="AH364" s="2">
        <f t="shared" si="45"/>
        <v>2024</v>
      </c>
      <c r="AJ364" s="5">
        <f t="shared" si="46"/>
        <v>19601</v>
      </c>
      <c r="AK364" s="2">
        <f t="shared" si="47"/>
        <v>11</v>
      </c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</row>
    <row r="365" spans="1:51" ht="15.75" x14ac:dyDescent="0.25">
      <c r="A365" s="18">
        <v>45648</v>
      </c>
      <c r="B365" s="19">
        <v>12399</v>
      </c>
      <c r="C365" s="19">
        <v>12159</v>
      </c>
      <c r="D365" s="19">
        <v>12201</v>
      </c>
      <c r="E365" s="19">
        <v>12286</v>
      </c>
      <c r="F365" s="19">
        <v>12580</v>
      </c>
      <c r="G365" s="19">
        <v>13463</v>
      </c>
      <c r="H365" s="19">
        <v>14077</v>
      </c>
      <c r="I365" s="19">
        <v>15767</v>
      </c>
      <c r="J365" s="19">
        <v>17587</v>
      </c>
      <c r="K365" s="19">
        <v>18794</v>
      </c>
      <c r="L365" s="19">
        <v>19625</v>
      </c>
      <c r="M365" s="19">
        <v>19261</v>
      </c>
      <c r="N365" s="19">
        <v>18643</v>
      </c>
      <c r="O365" s="19">
        <v>18565</v>
      </c>
      <c r="P365" s="19">
        <v>18141</v>
      </c>
      <c r="Q365" s="19">
        <v>18108</v>
      </c>
      <c r="R365" s="19">
        <v>18389</v>
      </c>
      <c r="S365" s="19">
        <v>17070</v>
      </c>
      <c r="T365" s="19">
        <v>16310</v>
      </c>
      <c r="U365" s="19">
        <v>15591</v>
      </c>
      <c r="V365" s="19">
        <v>15155</v>
      </c>
      <c r="W365" s="19">
        <v>14777</v>
      </c>
      <c r="X365" s="19">
        <v>13253</v>
      </c>
      <c r="Y365" s="19">
        <v>12911</v>
      </c>
      <c r="AA365" s="2">
        <f>IFERROR(INDEX('Holiday Schedule'!$D$3:$D$24,MATCH(A365,'Holiday Schedule'!$C$3:$C$24,0)),0)</f>
        <v>0</v>
      </c>
      <c r="AB365" s="2">
        <f t="shared" si="40"/>
        <v>1</v>
      </c>
      <c r="AC365" s="2">
        <f t="shared" si="41"/>
        <v>0</v>
      </c>
      <c r="AD365" s="5">
        <f t="shared" si="42"/>
        <v>377112</v>
      </c>
      <c r="AE365" s="5">
        <f t="shared" si="43"/>
        <v>377112</v>
      </c>
      <c r="AG365" s="2">
        <f t="shared" si="44"/>
        <v>12</v>
      </c>
      <c r="AH365" s="2">
        <f t="shared" si="45"/>
        <v>2024</v>
      </c>
      <c r="AJ365" s="5">
        <f t="shared" si="46"/>
        <v>19625</v>
      </c>
      <c r="AK365" s="2">
        <f t="shared" si="47"/>
        <v>11</v>
      </c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</row>
    <row r="366" spans="1:51" ht="15.75" x14ac:dyDescent="0.25">
      <c r="A366" s="18">
        <v>45649</v>
      </c>
      <c r="B366" s="19">
        <v>12379</v>
      </c>
      <c r="C366" s="19">
        <v>12123</v>
      </c>
      <c r="D366" s="19">
        <v>12206</v>
      </c>
      <c r="E366" s="19">
        <v>12364</v>
      </c>
      <c r="F366" s="19">
        <v>12620</v>
      </c>
      <c r="G366" s="19">
        <v>13644</v>
      </c>
      <c r="H366" s="19">
        <v>14305</v>
      </c>
      <c r="I366" s="19">
        <v>16412</v>
      </c>
      <c r="J366" s="19">
        <v>18407</v>
      </c>
      <c r="K366" s="19">
        <v>19539</v>
      </c>
      <c r="L366" s="19">
        <v>20441</v>
      </c>
      <c r="M366" s="19">
        <v>20081</v>
      </c>
      <c r="N366" s="19">
        <v>19548</v>
      </c>
      <c r="O366" s="19">
        <v>19583</v>
      </c>
      <c r="P366" s="19">
        <v>19119</v>
      </c>
      <c r="Q366" s="19">
        <v>19026</v>
      </c>
      <c r="R366" s="19">
        <v>19119</v>
      </c>
      <c r="S366" s="19">
        <v>17539</v>
      </c>
      <c r="T366" s="19">
        <v>16492</v>
      </c>
      <c r="U366" s="19">
        <v>15880</v>
      </c>
      <c r="V366" s="19">
        <v>15426</v>
      </c>
      <c r="W366" s="19">
        <v>15018</v>
      </c>
      <c r="X366" s="19">
        <v>13371</v>
      </c>
      <c r="Y366" s="19">
        <v>13011</v>
      </c>
      <c r="AA366" s="2">
        <f>IFERROR(INDEX('Holiday Schedule'!$D$3:$D$24,MATCH(A366,'Holiday Schedule'!$C$3:$C$24,0)),0)</f>
        <v>0</v>
      </c>
      <c r="AB366" s="2">
        <f t="shared" si="40"/>
        <v>2</v>
      </c>
      <c r="AC366" s="2">
        <f t="shared" si="41"/>
        <v>285001</v>
      </c>
      <c r="AD366" s="5">
        <f t="shared" si="42"/>
        <v>102652</v>
      </c>
      <c r="AE366" s="5">
        <f t="shared" si="43"/>
        <v>387653</v>
      </c>
      <c r="AG366" s="2">
        <f t="shared" si="44"/>
        <v>12</v>
      </c>
      <c r="AH366" s="2">
        <f t="shared" si="45"/>
        <v>2024</v>
      </c>
      <c r="AJ366" s="5">
        <f t="shared" si="46"/>
        <v>20441</v>
      </c>
      <c r="AK366" s="2">
        <f t="shared" si="47"/>
        <v>11</v>
      </c>
      <c r="AL366" s="9"/>
      <c r="AM366" s="9"/>
      <c r="AN366" s="9"/>
      <c r="AO366" s="9"/>
      <c r="AP366" s="9"/>
      <c r="AQ366" s="9"/>
      <c r="AR366" s="9"/>
      <c r="AS366" s="9"/>
      <c r="AT366" s="9"/>
      <c r="AU366" s="9"/>
      <c r="AV366" s="9"/>
      <c r="AW366" s="9"/>
      <c r="AX366" s="9"/>
      <c r="AY366" s="9"/>
    </row>
    <row r="367" spans="1:51" ht="15.75" x14ac:dyDescent="0.25">
      <c r="A367" s="18">
        <v>45650</v>
      </c>
      <c r="B367" s="19">
        <v>12438</v>
      </c>
      <c r="C367" s="19">
        <v>12180</v>
      </c>
      <c r="D367" s="19">
        <v>12264</v>
      </c>
      <c r="E367" s="19">
        <v>12423</v>
      </c>
      <c r="F367" s="19">
        <v>12678</v>
      </c>
      <c r="G367" s="19">
        <v>13706</v>
      </c>
      <c r="H367" s="19">
        <v>14375</v>
      </c>
      <c r="I367" s="19">
        <v>16574</v>
      </c>
      <c r="J367" s="19">
        <v>18534</v>
      </c>
      <c r="K367" s="19">
        <v>19653</v>
      </c>
      <c r="L367" s="19">
        <v>20557</v>
      </c>
      <c r="M367" s="19">
        <v>20192</v>
      </c>
      <c r="N367" s="19">
        <v>19651</v>
      </c>
      <c r="O367" s="19">
        <v>19693</v>
      </c>
      <c r="P367" s="19">
        <v>19226</v>
      </c>
      <c r="Q367" s="19">
        <v>19177</v>
      </c>
      <c r="R367" s="19">
        <v>19204</v>
      </c>
      <c r="S367" s="19">
        <v>17621</v>
      </c>
      <c r="T367" s="19">
        <v>16569</v>
      </c>
      <c r="U367" s="19">
        <v>15954</v>
      </c>
      <c r="V367" s="19">
        <v>15498</v>
      </c>
      <c r="W367" s="19">
        <v>15087</v>
      </c>
      <c r="X367" s="19">
        <v>13432</v>
      </c>
      <c r="Y367" s="19">
        <v>13072</v>
      </c>
      <c r="AA367" s="2">
        <f>IFERROR(INDEX('Holiday Schedule'!$D$3:$D$24,MATCH(A367,'Holiday Schedule'!$C$3:$C$24,0)),0)</f>
        <v>0</v>
      </c>
      <c r="AB367" s="2">
        <f t="shared" si="40"/>
        <v>3</v>
      </c>
      <c r="AC367" s="2">
        <f t="shared" si="41"/>
        <v>286622</v>
      </c>
      <c r="AD367" s="5">
        <f t="shared" si="42"/>
        <v>103136</v>
      </c>
      <c r="AE367" s="5">
        <f t="shared" si="43"/>
        <v>389758</v>
      </c>
      <c r="AG367" s="2">
        <f t="shared" si="44"/>
        <v>12</v>
      </c>
      <c r="AH367" s="2">
        <f t="shared" si="45"/>
        <v>2024</v>
      </c>
      <c r="AJ367" s="5">
        <f t="shared" si="46"/>
        <v>20557</v>
      </c>
      <c r="AK367" s="2">
        <f t="shared" si="47"/>
        <v>11</v>
      </c>
      <c r="AL367" s="9"/>
      <c r="AM367" s="9"/>
      <c r="AN367" s="9"/>
      <c r="AO367" s="9"/>
      <c r="AP367" s="9"/>
      <c r="AQ367" s="9"/>
      <c r="AR367" s="9"/>
      <c r="AS367" s="9"/>
      <c r="AT367" s="9"/>
      <c r="AU367" s="9"/>
      <c r="AV367" s="9"/>
      <c r="AW367" s="9"/>
      <c r="AX367" s="9"/>
      <c r="AY367" s="9"/>
    </row>
    <row r="368" spans="1:51" ht="15.75" x14ac:dyDescent="0.25">
      <c r="A368" s="18">
        <v>45651</v>
      </c>
      <c r="B368" s="19">
        <v>12502</v>
      </c>
      <c r="C368" s="19">
        <v>12254</v>
      </c>
      <c r="D368" s="19">
        <v>12295</v>
      </c>
      <c r="E368" s="19">
        <v>12365</v>
      </c>
      <c r="F368" s="19">
        <v>12665</v>
      </c>
      <c r="G368" s="19">
        <v>13560</v>
      </c>
      <c r="H368" s="19">
        <v>14179</v>
      </c>
      <c r="I368" s="19">
        <v>15946</v>
      </c>
      <c r="J368" s="19">
        <v>17747</v>
      </c>
      <c r="K368" s="19">
        <v>18963</v>
      </c>
      <c r="L368" s="19">
        <v>19809</v>
      </c>
      <c r="M368" s="19">
        <v>19456</v>
      </c>
      <c r="N368" s="19">
        <v>18841</v>
      </c>
      <c r="O368" s="19">
        <v>18763</v>
      </c>
      <c r="P368" s="19">
        <v>18337</v>
      </c>
      <c r="Q368" s="19">
        <v>18331</v>
      </c>
      <c r="R368" s="19">
        <v>18575</v>
      </c>
      <c r="S368" s="19">
        <v>17239</v>
      </c>
      <c r="T368" s="19">
        <v>16472</v>
      </c>
      <c r="U368" s="19">
        <v>15746</v>
      </c>
      <c r="V368" s="19">
        <v>15304</v>
      </c>
      <c r="W368" s="19">
        <v>14921</v>
      </c>
      <c r="X368" s="19">
        <v>13384</v>
      </c>
      <c r="Y368" s="19">
        <v>13038</v>
      </c>
      <c r="AA368" s="2">
        <f>IFERROR(INDEX('Holiday Schedule'!$D$3:$D$24,MATCH(A368,'Holiday Schedule'!$C$3:$C$24,0)),0)</f>
        <v>1</v>
      </c>
      <c r="AB368" s="2">
        <f t="shared" si="40"/>
        <v>4</v>
      </c>
      <c r="AC368" s="2">
        <f t="shared" si="41"/>
        <v>0</v>
      </c>
      <c r="AD368" s="5">
        <f t="shared" si="42"/>
        <v>380692</v>
      </c>
      <c r="AE368" s="5">
        <f t="shared" si="43"/>
        <v>380692</v>
      </c>
      <c r="AG368" s="2">
        <f t="shared" si="44"/>
        <v>12</v>
      </c>
      <c r="AH368" s="2">
        <f t="shared" si="45"/>
        <v>2024</v>
      </c>
      <c r="AJ368" s="5">
        <f t="shared" si="46"/>
        <v>19809</v>
      </c>
      <c r="AK368" s="2">
        <f t="shared" si="47"/>
        <v>11</v>
      </c>
      <c r="AL368" s="9"/>
      <c r="AM368" s="9"/>
      <c r="AN368" s="9"/>
      <c r="AO368" s="9"/>
      <c r="AP368" s="9"/>
      <c r="AQ368" s="9"/>
      <c r="AR368" s="9"/>
      <c r="AS368" s="9"/>
      <c r="AT368" s="9"/>
      <c r="AU368" s="9"/>
      <c r="AV368" s="9"/>
      <c r="AW368" s="9"/>
      <c r="AX368" s="9"/>
      <c r="AY368" s="9"/>
    </row>
    <row r="369" spans="1:51" ht="15.75" x14ac:dyDescent="0.25">
      <c r="A369" s="18">
        <v>45652</v>
      </c>
      <c r="B369" s="19">
        <v>12539</v>
      </c>
      <c r="C369" s="19">
        <v>12291</v>
      </c>
      <c r="D369" s="19">
        <v>12333</v>
      </c>
      <c r="E369" s="19">
        <v>12398</v>
      </c>
      <c r="F369" s="19">
        <v>12700</v>
      </c>
      <c r="G369" s="19">
        <v>13599</v>
      </c>
      <c r="H369" s="19">
        <v>14220</v>
      </c>
      <c r="I369" s="19">
        <v>15961</v>
      </c>
      <c r="J369" s="19">
        <v>17788</v>
      </c>
      <c r="K369" s="19">
        <v>19009</v>
      </c>
      <c r="L369" s="19">
        <v>19859</v>
      </c>
      <c r="M369" s="19">
        <v>19506</v>
      </c>
      <c r="N369" s="19">
        <v>18888</v>
      </c>
      <c r="O369" s="19">
        <v>18809</v>
      </c>
      <c r="P369" s="19">
        <v>18385</v>
      </c>
      <c r="Q369" s="19">
        <v>18362</v>
      </c>
      <c r="R369" s="19">
        <v>18626</v>
      </c>
      <c r="S369" s="19">
        <v>17292</v>
      </c>
      <c r="T369" s="19">
        <v>16524</v>
      </c>
      <c r="U369" s="19">
        <v>15795</v>
      </c>
      <c r="V369" s="19">
        <v>15352</v>
      </c>
      <c r="W369" s="19">
        <v>14970</v>
      </c>
      <c r="X369" s="19">
        <v>13426</v>
      </c>
      <c r="Y369" s="19">
        <v>13076</v>
      </c>
      <c r="AA369" s="2">
        <f>IFERROR(INDEX('Holiday Schedule'!$D$3:$D$24,MATCH(A369,'Holiday Schedule'!$C$3:$C$24,0)),0)</f>
        <v>0</v>
      </c>
      <c r="AB369" s="2">
        <f t="shared" si="40"/>
        <v>5</v>
      </c>
      <c r="AC369" s="2">
        <f t="shared" si="41"/>
        <v>278552</v>
      </c>
      <c r="AD369" s="5">
        <f t="shared" si="42"/>
        <v>103156</v>
      </c>
      <c r="AE369" s="5">
        <f t="shared" si="43"/>
        <v>381708</v>
      </c>
      <c r="AG369" s="2">
        <f t="shared" si="44"/>
        <v>12</v>
      </c>
      <c r="AH369" s="2">
        <f t="shared" si="45"/>
        <v>2024</v>
      </c>
      <c r="AJ369" s="5">
        <f t="shared" si="46"/>
        <v>19859</v>
      </c>
      <c r="AK369" s="2">
        <f t="shared" si="47"/>
        <v>11</v>
      </c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</row>
    <row r="370" spans="1:51" ht="15.75" x14ac:dyDescent="0.25">
      <c r="A370" s="18">
        <v>45653</v>
      </c>
      <c r="B370" s="19">
        <v>12579</v>
      </c>
      <c r="C370" s="19">
        <v>12319</v>
      </c>
      <c r="D370" s="19">
        <v>12404</v>
      </c>
      <c r="E370" s="19">
        <v>12566</v>
      </c>
      <c r="F370" s="19">
        <v>12825</v>
      </c>
      <c r="G370" s="19">
        <v>13867</v>
      </c>
      <c r="H370" s="19">
        <v>14539</v>
      </c>
      <c r="I370" s="19">
        <v>16699</v>
      </c>
      <c r="J370" s="19">
        <v>18714</v>
      </c>
      <c r="K370" s="19">
        <v>19860</v>
      </c>
      <c r="L370" s="19">
        <v>20777</v>
      </c>
      <c r="M370" s="19">
        <v>20410</v>
      </c>
      <c r="N370" s="19">
        <v>19862</v>
      </c>
      <c r="O370" s="19">
        <v>19904</v>
      </c>
      <c r="P370" s="19">
        <v>19436</v>
      </c>
      <c r="Q370" s="19">
        <v>19340</v>
      </c>
      <c r="R370" s="19">
        <v>19424</v>
      </c>
      <c r="S370" s="19">
        <v>17825</v>
      </c>
      <c r="T370" s="19">
        <v>16759</v>
      </c>
      <c r="U370" s="19">
        <v>16139</v>
      </c>
      <c r="V370" s="19">
        <v>15679</v>
      </c>
      <c r="W370" s="19">
        <v>15261</v>
      </c>
      <c r="X370" s="19">
        <v>13588</v>
      </c>
      <c r="Y370" s="19">
        <v>13223</v>
      </c>
      <c r="AA370" s="2">
        <f>IFERROR(INDEX('Holiday Schedule'!$D$3:$D$24,MATCH(A370,'Holiday Schedule'!$C$3:$C$24,0)),0)</f>
        <v>0</v>
      </c>
      <c r="AB370" s="2">
        <f t="shared" si="40"/>
        <v>6</v>
      </c>
      <c r="AC370" s="2">
        <f t="shared" si="41"/>
        <v>289677</v>
      </c>
      <c r="AD370" s="5">
        <f t="shared" si="42"/>
        <v>104322</v>
      </c>
      <c r="AE370" s="5">
        <f t="shared" si="43"/>
        <v>393999</v>
      </c>
      <c r="AG370" s="2">
        <f t="shared" si="44"/>
        <v>12</v>
      </c>
      <c r="AH370" s="2">
        <f t="shared" si="45"/>
        <v>2024</v>
      </c>
      <c r="AJ370" s="5">
        <f t="shared" si="46"/>
        <v>20777</v>
      </c>
      <c r="AK370" s="2">
        <f t="shared" si="47"/>
        <v>11</v>
      </c>
      <c r="AL370" s="9"/>
      <c r="AM370" s="9"/>
      <c r="AN370" s="9"/>
      <c r="AO370" s="9"/>
      <c r="AP370" s="9"/>
      <c r="AQ370" s="9"/>
      <c r="AR370" s="9"/>
      <c r="AS370" s="9"/>
      <c r="AT370" s="9"/>
      <c r="AU370" s="9"/>
      <c r="AV370" s="9"/>
      <c r="AW370" s="9"/>
      <c r="AX370" s="9"/>
      <c r="AY370" s="9"/>
    </row>
    <row r="371" spans="1:51" ht="15.75" x14ac:dyDescent="0.25">
      <c r="A371" s="18">
        <v>45654</v>
      </c>
      <c r="B371" s="19">
        <v>12649</v>
      </c>
      <c r="C371" s="19">
        <v>12398</v>
      </c>
      <c r="D371" s="19">
        <v>12440</v>
      </c>
      <c r="E371" s="19">
        <v>12510</v>
      </c>
      <c r="F371" s="19">
        <v>12814</v>
      </c>
      <c r="G371" s="19">
        <v>13719</v>
      </c>
      <c r="H371" s="19">
        <v>14346</v>
      </c>
      <c r="I371" s="19">
        <v>16075</v>
      </c>
      <c r="J371" s="19">
        <v>17935</v>
      </c>
      <c r="K371" s="19">
        <v>19173</v>
      </c>
      <c r="L371" s="19">
        <v>20033</v>
      </c>
      <c r="M371" s="19">
        <v>19676</v>
      </c>
      <c r="N371" s="19">
        <v>19052</v>
      </c>
      <c r="O371" s="19">
        <v>18972</v>
      </c>
      <c r="P371" s="19">
        <v>18540</v>
      </c>
      <c r="Q371" s="19">
        <v>18515</v>
      </c>
      <c r="R371" s="19">
        <v>18796</v>
      </c>
      <c r="S371" s="19">
        <v>17441</v>
      </c>
      <c r="T371" s="19">
        <v>16664</v>
      </c>
      <c r="U371" s="19">
        <v>15929</v>
      </c>
      <c r="V371" s="19">
        <v>15483</v>
      </c>
      <c r="W371" s="19">
        <v>15097</v>
      </c>
      <c r="X371" s="19">
        <v>13540</v>
      </c>
      <c r="Y371" s="19">
        <v>13188</v>
      </c>
      <c r="AA371" s="2">
        <f>IFERROR(INDEX('Holiday Schedule'!$D$3:$D$24,MATCH(A371,'Holiday Schedule'!$C$3:$C$24,0)),0)</f>
        <v>0</v>
      </c>
      <c r="AB371" s="2">
        <f t="shared" si="40"/>
        <v>7</v>
      </c>
      <c r="AC371" s="2">
        <f t="shared" si="41"/>
        <v>0</v>
      </c>
      <c r="AD371" s="5">
        <f t="shared" si="42"/>
        <v>384985</v>
      </c>
      <c r="AE371" s="5">
        <f t="shared" si="43"/>
        <v>384985</v>
      </c>
      <c r="AG371" s="2">
        <f t="shared" si="44"/>
        <v>12</v>
      </c>
      <c r="AH371" s="2">
        <f t="shared" si="45"/>
        <v>2024</v>
      </c>
      <c r="AJ371" s="5">
        <f t="shared" si="46"/>
        <v>20033</v>
      </c>
      <c r="AK371" s="2">
        <f t="shared" si="47"/>
        <v>11</v>
      </c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</row>
    <row r="372" spans="1:51" ht="15.75" x14ac:dyDescent="0.25">
      <c r="A372" s="18">
        <v>45655</v>
      </c>
      <c r="B372" s="19">
        <v>12648</v>
      </c>
      <c r="C372" s="19">
        <v>12396</v>
      </c>
      <c r="D372" s="19">
        <v>12437</v>
      </c>
      <c r="E372" s="19">
        <v>12510</v>
      </c>
      <c r="F372" s="19">
        <v>12812</v>
      </c>
      <c r="G372" s="19">
        <v>13719</v>
      </c>
      <c r="H372" s="19">
        <v>14347</v>
      </c>
      <c r="I372" s="19">
        <v>16088</v>
      </c>
      <c r="J372" s="19">
        <v>17937</v>
      </c>
      <c r="K372" s="19">
        <v>19173</v>
      </c>
      <c r="L372" s="19">
        <v>20031</v>
      </c>
      <c r="M372" s="19">
        <v>19676</v>
      </c>
      <c r="N372" s="19">
        <v>19053</v>
      </c>
      <c r="O372" s="19">
        <v>18973</v>
      </c>
      <c r="P372" s="19">
        <v>18540</v>
      </c>
      <c r="Q372" s="19">
        <v>18513</v>
      </c>
      <c r="R372" s="19">
        <v>18795</v>
      </c>
      <c r="S372" s="19">
        <v>17443</v>
      </c>
      <c r="T372" s="19">
        <v>16669</v>
      </c>
      <c r="U372" s="19">
        <v>15934</v>
      </c>
      <c r="V372" s="19">
        <v>15484</v>
      </c>
      <c r="W372" s="19">
        <v>15096</v>
      </c>
      <c r="X372" s="19">
        <v>13539</v>
      </c>
      <c r="Y372" s="19">
        <v>13188</v>
      </c>
      <c r="AA372" s="2">
        <f>IFERROR(INDEX('Holiday Schedule'!$D$3:$D$24,MATCH(A372,'Holiday Schedule'!$C$3:$C$24,0)),0)</f>
        <v>0</v>
      </c>
      <c r="AB372" s="2">
        <f t="shared" si="40"/>
        <v>1</v>
      </c>
      <c r="AC372" s="2">
        <f t="shared" si="41"/>
        <v>0</v>
      </c>
      <c r="AD372" s="5">
        <f t="shared" si="42"/>
        <v>385001</v>
      </c>
      <c r="AE372" s="5">
        <f t="shared" si="43"/>
        <v>385001</v>
      </c>
      <c r="AG372" s="2">
        <f t="shared" si="44"/>
        <v>12</v>
      </c>
      <c r="AH372" s="2">
        <f t="shared" si="45"/>
        <v>2024</v>
      </c>
      <c r="AJ372" s="5">
        <f t="shared" si="46"/>
        <v>20031</v>
      </c>
      <c r="AK372" s="2">
        <f t="shared" si="47"/>
        <v>11</v>
      </c>
      <c r="AL372" s="9"/>
      <c r="AM372" s="9"/>
      <c r="AN372" s="9"/>
      <c r="AO372" s="9"/>
      <c r="AP372" s="9"/>
      <c r="AQ372" s="9"/>
      <c r="AR372" s="9"/>
      <c r="AS372" s="9"/>
      <c r="AT372" s="9"/>
      <c r="AU372" s="9"/>
      <c r="AV372" s="9"/>
      <c r="AW372" s="9"/>
      <c r="AX372" s="9"/>
      <c r="AY372" s="9"/>
    </row>
    <row r="373" spans="1:51" ht="15.75" x14ac:dyDescent="0.25">
      <c r="A373" s="18">
        <v>45656</v>
      </c>
      <c r="B373" s="19">
        <v>12620</v>
      </c>
      <c r="C373" s="19">
        <v>12360</v>
      </c>
      <c r="D373" s="19">
        <v>12445</v>
      </c>
      <c r="E373" s="19">
        <v>12606</v>
      </c>
      <c r="F373" s="19">
        <v>12867</v>
      </c>
      <c r="G373" s="19">
        <v>13913</v>
      </c>
      <c r="H373" s="19">
        <v>14590</v>
      </c>
      <c r="I373" s="19">
        <v>16785</v>
      </c>
      <c r="J373" s="19">
        <v>18775</v>
      </c>
      <c r="K373" s="19">
        <v>19930</v>
      </c>
      <c r="L373" s="19">
        <v>20851</v>
      </c>
      <c r="M373" s="19">
        <v>20485</v>
      </c>
      <c r="N373" s="19">
        <v>19934</v>
      </c>
      <c r="O373" s="19">
        <v>19975</v>
      </c>
      <c r="P373" s="19">
        <v>19504</v>
      </c>
      <c r="Q373" s="19">
        <v>19412</v>
      </c>
      <c r="R373" s="19">
        <v>19497</v>
      </c>
      <c r="S373" s="19">
        <v>17888</v>
      </c>
      <c r="T373" s="19">
        <v>16819</v>
      </c>
      <c r="U373" s="19">
        <v>16193</v>
      </c>
      <c r="V373" s="19">
        <v>15731</v>
      </c>
      <c r="W373" s="19">
        <v>15314</v>
      </c>
      <c r="X373" s="19">
        <v>13633</v>
      </c>
      <c r="Y373" s="19">
        <v>13266</v>
      </c>
      <c r="AA373" s="2">
        <f>IFERROR(INDEX('Holiday Schedule'!$D$3:$D$24,MATCH(A373,'Holiday Schedule'!$C$3:$C$24,0)),0)</f>
        <v>0</v>
      </c>
      <c r="AB373" s="2">
        <f t="shared" si="40"/>
        <v>2</v>
      </c>
      <c r="AC373" s="2">
        <f t="shared" si="41"/>
        <v>290726</v>
      </c>
      <c r="AD373" s="5">
        <f t="shared" si="42"/>
        <v>104667</v>
      </c>
      <c r="AE373" s="5">
        <f t="shared" si="43"/>
        <v>395393</v>
      </c>
      <c r="AG373" s="2">
        <f t="shared" si="44"/>
        <v>12</v>
      </c>
      <c r="AH373" s="2">
        <f t="shared" si="45"/>
        <v>2024</v>
      </c>
      <c r="AJ373" s="5">
        <f t="shared" si="46"/>
        <v>20851</v>
      </c>
      <c r="AK373" s="2">
        <f t="shared" si="47"/>
        <v>11</v>
      </c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</row>
    <row r="374" spans="1:51" ht="15.75" x14ac:dyDescent="0.25">
      <c r="A374" s="18">
        <v>45657</v>
      </c>
      <c r="B374" s="19">
        <v>12717</v>
      </c>
      <c r="C374" s="19">
        <v>12453</v>
      </c>
      <c r="D374" s="19">
        <v>12537</v>
      </c>
      <c r="E374" s="19">
        <v>12701</v>
      </c>
      <c r="F374" s="19">
        <v>12963</v>
      </c>
      <c r="G374" s="19">
        <v>14017</v>
      </c>
      <c r="H374" s="19">
        <v>14700</v>
      </c>
      <c r="I374" s="19">
        <v>16858</v>
      </c>
      <c r="J374" s="19">
        <v>18917</v>
      </c>
      <c r="K374" s="19">
        <v>20081</v>
      </c>
      <c r="L374" s="19">
        <v>21021</v>
      </c>
      <c r="M374" s="19">
        <v>20649</v>
      </c>
      <c r="N374" s="19">
        <v>20087</v>
      </c>
      <c r="O374" s="19">
        <v>20126</v>
      </c>
      <c r="P374" s="19">
        <v>19649</v>
      </c>
      <c r="Q374" s="19">
        <v>19539</v>
      </c>
      <c r="R374" s="19">
        <v>19626</v>
      </c>
      <c r="S374" s="19">
        <v>18023</v>
      </c>
      <c r="T374" s="19">
        <v>16945</v>
      </c>
      <c r="U374" s="19">
        <v>16317</v>
      </c>
      <c r="V374" s="19">
        <v>15851</v>
      </c>
      <c r="W374" s="19">
        <v>15430</v>
      </c>
      <c r="X374" s="19">
        <v>13737</v>
      </c>
      <c r="Y374" s="19">
        <v>13366</v>
      </c>
      <c r="AA374" s="2">
        <f>IFERROR(INDEX('Holiday Schedule'!$D$3:$D$24,MATCH(A374,'Holiday Schedule'!$C$3:$C$24,0)),0)</f>
        <v>0</v>
      </c>
      <c r="AB374" s="2">
        <f t="shared" si="40"/>
        <v>3</v>
      </c>
      <c r="AC374" s="2">
        <f t="shared" si="41"/>
        <v>292856</v>
      </c>
      <c r="AD374" s="5">
        <f t="shared" si="42"/>
        <v>105454</v>
      </c>
      <c r="AE374" s="5">
        <f t="shared" si="43"/>
        <v>398310</v>
      </c>
      <c r="AG374" s="2">
        <f t="shared" si="44"/>
        <v>12</v>
      </c>
      <c r="AH374" s="2">
        <f t="shared" si="45"/>
        <v>2024</v>
      </c>
      <c r="AJ374" s="5">
        <f t="shared" si="46"/>
        <v>21021</v>
      </c>
      <c r="AK374" s="2">
        <f t="shared" si="47"/>
        <v>11</v>
      </c>
      <c r="AL374" s="9"/>
      <c r="AM374" s="9"/>
      <c r="AN374" s="9"/>
      <c r="AO374" s="9"/>
      <c r="AP374" s="9"/>
      <c r="AQ374" s="9"/>
      <c r="AR374" s="9"/>
      <c r="AS374" s="9"/>
      <c r="AT374" s="9"/>
      <c r="AU374" s="9"/>
      <c r="AV374" s="9"/>
      <c r="AW374" s="9"/>
      <c r="AX374" s="9"/>
      <c r="AY374" s="9"/>
    </row>
    <row r="375" spans="1:51" ht="15.75" x14ac:dyDescent="0.25">
      <c r="A375" s="18">
        <v>45658</v>
      </c>
      <c r="B375" s="19">
        <v>13682</v>
      </c>
      <c r="C375" s="19">
        <v>13552</v>
      </c>
      <c r="D375" s="19">
        <v>13521</v>
      </c>
      <c r="E375" s="19">
        <v>13670</v>
      </c>
      <c r="F375" s="19">
        <v>14163</v>
      </c>
      <c r="G375" s="19">
        <v>14837</v>
      </c>
      <c r="H375" s="19">
        <v>15531</v>
      </c>
      <c r="I375" s="19">
        <v>18580</v>
      </c>
      <c r="J375" s="19">
        <v>19550</v>
      </c>
      <c r="K375" s="19">
        <v>20799</v>
      </c>
      <c r="L375" s="19">
        <v>21818</v>
      </c>
      <c r="M375" s="19">
        <v>21426</v>
      </c>
      <c r="N375" s="19">
        <v>20990</v>
      </c>
      <c r="O375" s="19">
        <v>20754</v>
      </c>
      <c r="P375" s="19">
        <v>20416</v>
      </c>
      <c r="Q375" s="19">
        <v>20411</v>
      </c>
      <c r="R375" s="19">
        <v>20294</v>
      </c>
      <c r="S375" s="19">
        <v>18733</v>
      </c>
      <c r="T375" s="19">
        <v>17802</v>
      </c>
      <c r="U375" s="19">
        <v>17226</v>
      </c>
      <c r="V375" s="19">
        <v>16477</v>
      </c>
      <c r="W375" s="19">
        <v>16130</v>
      </c>
      <c r="X375" s="19">
        <v>14672</v>
      </c>
      <c r="Y375" s="19">
        <v>14054</v>
      </c>
      <c r="AA375" s="2">
        <f>IFERROR(INDEX('Holiday Schedule'!$D$3:$D$24,MATCH(A375,'Holiday Schedule'!$C$3:$C$24,0)),0)</f>
        <v>1</v>
      </c>
      <c r="AB375" s="2">
        <f t="shared" si="40"/>
        <v>4</v>
      </c>
      <c r="AC375" s="2">
        <f t="shared" si="41"/>
        <v>0</v>
      </c>
      <c r="AD375" s="5">
        <f t="shared" si="42"/>
        <v>419088</v>
      </c>
      <c r="AE375" s="5">
        <f t="shared" si="43"/>
        <v>419088</v>
      </c>
      <c r="AG375" s="2">
        <f t="shared" si="44"/>
        <v>1</v>
      </c>
      <c r="AH375" s="2">
        <f t="shared" si="45"/>
        <v>2025</v>
      </c>
      <c r="AJ375" s="5">
        <f t="shared" si="46"/>
        <v>21818</v>
      </c>
      <c r="AK375" s="2">
        <f t="shared" si="47"/>
        <v>11</v>
      </c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</row>
    <row r="376" spans="1:51" ht="15.75" x14ac:dyDescent="0.25">
      <c r="A376" s="18">
        <v>45659</v>
      </c>
      <c r="B376" s="19">
        <v>13804</v>
      </c>
      <c r="C376" s="19">
        <v>13667</v>
      </c>
      <c r="D376" s="19">
        <v>13557</v>
      </c>
      <c r="E376" s="19">
        <v>13886</v>
      </c>
      <c r="F376" s="19">
        <v>14383</v>
      </c>
      <c r="G376" s="19">
        <v>15148</v>
      </c>
      <c r="H376" s="19">
        <v>15796</v>
      </c>
      <c r="I376" s="19">
        <v>19507</v>
      </c>
      <c r="J376" s="19">
        <v>20629</v>
      </c>
      <c r="K376" s="19">
        <v>21679</v>
      </c>
      <c r="L376" s="19">
        <v>22751</v>
      </c>
      <c r="M376" s="19">
        <v>22400</v>
      </c>
      <c r="N376" s="19">
        <v>22060</v>
      </c>
      <c r="O376" s="19">
        <v>21836</v>
      </c>
      <c r="P376" s="19">
        <v>21424</v>
      </c>
      <c r="Q376" s="19">
        <v>21566</v>
      </c>
      <c r="R376" s="19">
        <v>21269</v>
      </c>
      <c r="S376" s="19">
        <v>19223</v>
      </c>
      <c r="T376" s="19">
        <v>18128</v>
      </c>
      <c r="U376" s="19">
        <v>17559</v>
      </c>
      <c r="V376" s="19">
        <v>16829</v>
      </c>
      <c r="W376" s="19">
        <v>16443</v>
      </c>
      <c r="X376" s="19">
        <v>14821</v>
      </c>
      <c r="Y376" s="19">
        <v>14190</v>
      </c>
      <c r="AA376" s="2">
        <f>IFERROR(INDEX('Holiday Schedule'!$D$3:$D$24,MATCH(A376,'Holiday Schedule'!$C$3:$C$24,0)),0)</f>
        <v>0</v>
      </c>
      <c r="AB376" s="2">
        <f t="shared" si="40"/>
        <v>5</v>
      </c>
      <c r="AC376" s="2">
        <f t="shared" si="41"/>
        <v>318124</v>
      </c>
      <c r="AD376" s="5">
        <f t="shared" si="42"/>
        <v>114431</v>
      </c>
      <c r="AE376" s="5">
        <f t="shared" si="43"/>
        <v>432555</v>
      </c>
      <c r="AG376" s="2">
        <f t="shared" si="44"/>
        <v>1</v>
      </c>
      <c r="AH376" s="2">
        <f t="shared" si="45"/>
        <v>2025</v>
      </c>
      <c r="AJ376" s="5">
        <f t="shared" si="46"/>
        <v>22751</v>
      </c>
      <c r="AK376" s="2">
        <f t="shared" si="47"/>
        <v>11</v>
      </c>
      <c r="AL376" s="9"/>
      <c r="AM376" s="9"/>
      <c r="AN376" s="9"/>
      <c r="AO376" s="9"/>
      <c r="AP376" s="9"/>
      <c r="AQ376" s="9"/>
      <c r="AR376" s="9"/>
      <c r="AS376" s="9"/>
      <c r="AT376" s="9"/>
      <c r="AU376" s="9"/>
      <c r="AV376" s="9"/>
      <c r="AW376" s="9"/>
      <c r="AX376" s="9"/>
      <c r="AY376" s="9"/>
    </row>
    <row r="377" spans="1:51" ht="15.75" x14ac:dyDescent="0.25">
      <c r="A377" s="18">
        <v>45660</v>
      </c>
      <c r="B377" s="19">
        <v>13848</v>
      </c>
      <c r="C377" s="19">
        <v>13699</v>
      </c>
      <c r="D377" s="19">
        <v>13587</v>
      </c>
      <c r="E377" s="19">
        <v>13918</v>
      </c>
      <c r="F377" s="19">
        <v>14416</v>
      </c>
      <c r="G377" s="19">
        <v>15182</v>
      </c>
      <c r="H377" s="19">
        <v>15832</v>
      </c>
      <c r="I377" s="19">
        <v>19539</v>
      </c>
      <c r="J377" s="19">
        <v>20682</v>
      </c>
      <c r="K377" s="19">
        <v>21744</v>
      </c>
      <c r="L377" s="19">
        <v>22813</v>
      </c>
      <c r="M377" s="19">
        <v>22461</v>
      </c>
      <c r="N377" s="19">
        <v>22116</v>
      </c>
      <c r="O377" s="19">
        <v>21896</v>
      </c>
      <c r="P377" s="19">
        <v>21482</v>
      </c>
      <c r="Q377" s="19">
        <v>21626</v>
      </c>
      <c r="R377" s="19">
        <v>21319</v>
      </c>
      <c r="S377" s="19">
        <v>19277</v>
      </c>
      <c r="T377" s="19">
        <v>18181</v>
      </c>
      <c r="U377" s="19">
        <v>17609</v>
      </c>
      <c r="V377" s="19">
        <v>16878</v>
      </c>
      <c r="W377" s="19">
        <v>16497</v>
      </c>
      <c r="X377" s="19">
        <v>14844</v>
      </c>
      <c r="Y377" s="19">
        <v>14221</v>
      </c>
      <c r="AA377" s="2">
        <f>IFERROR(INDEX('Holiday Schedule'!$D$3:$D$24,MATCH(A377,'Holiday Schedule'!$C$3:$C$24,0)),0)</f>
        <v>0</v>
      </c>
      <c r="AB377" s="2">
        <f t="shared" si="40"/>
        <v>6</v>
      </c>
      <c r="AC377" s="2">
        <f t="shared" si="41"/>
        <v>318964</v>
      </c>
      <c r="AD377" s="5">
        <f t="shared" si="42"/>
        <v>114703</v>
      </c>
      <c r="AE377" s="5">
        <f t="shared" si="43"/>
        <v>433667</v>
      </c>
      <c r="AG377" s="2">
        <f t="shared" si="44"/>
        <v>1</v>
      </c>
      <c r="AH377" s="2">
        <f t="shared" si="45"/>
        <v>2025</v>
      </c>
      <c r="AJ377" s="5">
        <f t="shared" si="46"/>
        <v>22813</v>
      </c>
      <c r="AK377" s="2">
        <f t="shared" si="47"/>
        <v>11</v>
      </c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</row>
    <row r="378" spans="1:51" ht="15.75" x14ac:dyDescent="0.25">
      <c r="A378" s="18">
        <v>45661</v>
      </c>
      <c r="B378" s="19">
        <v>13830</v>
      </c>
      <c r="C378" s="19">
        <v>13697</v>
      </c>
      <c r="D378" s="19">
        <v>13668</v>
      </c>
      <c r="E378" s="19">
        <v>13816</v>
      </c>
      <c r="F378" s="19">
        <v>14316</v>
      </c>
      <c r="G378" s="19">
        <v>15012</v>
      </c>
      <c r="H378" s="19">
        <v>15712</v>
      </c>
      <c r="I378" s="19">
        <v>18701</v>
      </c>
      <c r="J378" s="19">
        <v>19774</v>
      </c>
      <c r="K378" s="19">
        <v>21056</v>
      </c>
      <c r="L378" s="19">
        <v>22054</v>
      </c>
      <c r="M378" s="19">
        <v>21656</v>
      </c>
      <c r="N378" s="19">
        <v>21221</v>
      </c>
      <c r="O378" s="19">
        <v>20985</v>
      </c>
      <c r="P378" s="19">
        <v>20635</v>
      </c>
      <c r="Q378" s="19">
        <v>20590</v>
      </c>
      <c r="R378" s="19">
        <v>20485</v>
      </c>
      <c r="S378" s="19">
        <v>18936</v>
      </c>
      <c r="T378" s="19">
        <v>17993</v>
      </c>
      <c r="U378" s="19">
        <v>17411</v>
      </c>
      <c r="V378" s="19">
        <v>16651</v>
      </c>
      <c r="W378" s="19">
        <v>16303</v>
      </c>
      <c r="X378" s="19">
        <v>14827</v>
      </c>
      <c r="Y378" s="19">
        <v>14206</v>
      </c>
      <c r="AA378" s="2">
        <f>IFERROR(INDEX('Holiday Schedule'!$D$3:$D$24,MATCH(A378,'Holiday Schedule'!$C$3:$C$24,0)),0)</f>
        <v>0</v>
      </c>
      <c r="AB378" s="2">
        <f t="shared" si="40"/>
        <v>7</v>
      </c>
      <c r="AC378" s="2">
        <f t="shared" si="41"/>
        <v>0</v>
      </c>
      <c r="AD378" s="5">
        <f t="shared" si="42"/>
        <v>423535</v>
      </c>
      <c r="AE378" s="5">
        <f t="shared" si="43"/>
        <v>423535</v>
      </c>
      <c r="AG378" s="2">
        <f t="shared" si="44"/>
        <v>1</v>
      </c>
      <c r="AH378" s="2">
        <f t="shared" si="45"/>
        <v>2025</v>
      </c>
      <c r="AJ378" s="5">
        <f t="shared" si="46"/>
        <v>22054</v>
      </c>
      <c r="AK378" s="2">
        <f t="shared" si="47"/>
        <v>11</v>
      </c>
      <c r="AL378" s="9"/>
      <c r="AM378" s="9"/>
      <c r="AN378" s="9"/>
      <c r="AO378" s="9"/>
      <c r="AP378" s="9"/>
      <c r="AQ378" s="9"/>
      <c r="AR378" s="9"/>
      <c r="AS378" s="9"/>
      <c r="AT378" s="9"/>
      <c r="AU378" s="9"/>
      <c r="AV378" s="9"/>
      <c r="AW378" s="9"/>
      <c r="AX378" s="9"/>
      <c r="AY378" s="9"/>
    </row>
    <row r="379" spans="1:51" ht="15.75" x14ac:dyDescent="0.25">
      <c r="A379" s="18">
        <v>45662</v>
      </c>
      <c r="B379" s="19">
        <v>13830</v>
      </c>
      <c r="C379" s="19">
        <v>13700</v>
      </c>
      <c r="D379" s="19">
        <v>13686</v>
      </c>
      <c r="E379" s="19">
        <v>13847</v>
      </c>
      <c r="F379" s="19">
        <v>14346</v>
      </c>
      <c r="G379" s="19">
        <v>15027</v>
      </c>
      <c r="H379" s="19">
        <v>15731</v>
      </c>
      <c r="I379" s="19">
        <v>18725</v>
      </c>
      <c r="J379" s="19">
        <v>19780</v>
      </c>
      <c r="K379" s="19">
        <v>21055</v>
      </c>
      <c r="L379" s="19">
        <v>22059</v>
      </c>
      <c r="M379" s="19">
        <v>21656</v>
      </c>
      <c r="N379" s="19">
        <v>21216</v>
      </c>
      <c r="O379" s="19">
        <v>20977</v>
      </c>
      <c r="P379" s="19">
        <v>20635</v>
      </c>
      <c r="Q379" s="19">
        <v>20591</v>
      </c>
      <c r="R379" s="19">
        <v>20477</v>
      </c>
      <c r="S379" s="19">
        <v>18934</v>
      </c>
      <c r="T379" s="19">
        <v>17992</v>
      </c>
      <c r="U379" s="19">
        <v>17420</v>
      </c>
      <c r="V379" s="19">
        <v>16669</v>
      </c>
      <c r="W379" s="19">
        <v>16319</v>
      </c>
      <c r="X379" s="19">
        <v>14847</v>
      </c>
      <c r="Y379" s="19">
        <v>14224</v>
      </c>
      <c r="AA379" s="2">
        <f>IFERROR(INDEX('Holiday Schedule'!$D$3:$D$24,MATCH(A379,'Holiday Schedule'!$C$3:$C$24,0)),0)</f>
        <v>0</v>
      </c>
      <c r="AB379" s="2">
        <f t="shared" si="40"/>
        <v>1</v>
      </c>
      <c r="AC379" s="2">
        <f t="shared" si="41"/>
        <v>0</v>
      </c>
      <c r="AD379" s="5">
        <f t="shared" si="42"/>
        <v>423743</v>
      </c>
      <c r="AE379" s="5">
        <f t="shared" si="43"/>
        <v>423743</v>
      </c>
      <c r="AG379" s="2">
        <f t="shared" si="44"/>
        <v>1</v>
      </c>
      <c r="AH379" s="2">
        <f t="shared" si="45"/>
        <v>2025</v>
      </c>
      <c r="AJ379" s="5">
        <f t="shared" si="46"/>
        <v>22059</v>
      </c>
      <c r="AK379" s="2">
        <f t="shared" si="47"/>
        <v>11</v>
      </c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</row>
    <row r="380" spans="1:51" ht="15.75" x14ac:dyDescent="0.25">
      <c r="A380" s="18">
        <v>45663</v>
      </c>
      <c r="B380" s="19">
        <v>13886</v>
      </c>
      <c r="C380" s="19">
        <v>13749</v>
      </c>
      <c r="D380" s="19">
        <v>13644</v>
      </c>
      <c r="E380" s="19">
        <v>13979</v>
      </c>
      <c r="F380" s="19">
        <v>14476</v>
      </c>
      <c r="G380" s="19">
        <v>15248</v>
      </c>
      <c r="H380" s="19">
        <v>15891</v>
      </c>
      <c r="I380" s="19">
        <v>19577</v>
      </c>
      <c r="J380" s="19">
        <v>20727</v>
      </c>
      <c r="K380" s="19">
        <v>21788</v>
      </c>
      <c r="L380" s="19">
        <v>22858</v>
      </c>
      <c r="M380" s="19">
        <v>22478</v>
      </c>
      <c r="N380" s="19">
        <v>22131</v>
      </c>
      <c r="O380" s="19">
        <v>21915</v>
      </c>
      <c r="P380" s="19">
        <v>21496</v>
      </c>
      <c r="Q380" s="19">
        <v>21638</v>
      </c>
      <c r="R380" s="19">
        <v>21333</v>
      </c>
      <c r="S380" s="19">
        <v>19289</v>
      </c>
      <c r="T380" s="19">
        <v>18191</v>
      </c>
      <c r="U380" s="19">
        <v>17619</v>
      </c>
      <c r="V380" s="19">
        <v>16887</v>
      </c>
      <c r="W380" s="19">
        <v>16507</v>
      </c>
      <c r="X380" s="19">
        <v>14851</v>
      </c>
      <c r="Y380" s="19">
        <v>14229</v>
      </c>
      <c r="AA380" s="2">
        <f>IFERROR(INDEX('Holiday Schedule'!$D$3:$D$24,MATCH(A380,'Holiday Schedule'!$C$3:$C$24,0)),0)</f>
        <v>0</v>
      </c>
      <c r="AB380" s="2">
        <f t="shared" si="40"/>
        <v>2</v>
      </c>
      <c r="AC380" s="2">
        <f t="shared" si="41"/>
        <v>319285</v>
      </c>
      <c r="AD380" s="5">
        <f t="shared" si="42"/>
        <v>115102</v>
      </c>
      <c r="AE380" s="5">
        <f t="shared" si="43"/>
        <v>434387</v>
      </c>
      <c r="AG380" s="2">
        <f t="shared" si="44"/>
        <v>1</v>
      </c>
      <c r="AH380" s="2">
        <f t="shared" si="45"/>
        <v>2025</v>
      </c>
      <c r="AJ380" s="5">
        <f t="shared" si="46"/>
        <v>22858</v>
      </c>
      <c r="AK380" s="2">
        <f t="shared" si="47"/>
        <v>11</v>
      </c>
      <c r="AL380" s="9"/>
      <c r="AM380" s="9"/>
      <c r="AN380" s="9"/>
      <c r="AO380" s="9"/>
      <c r="AP380" s="9"/>
      <c r="AQ380" s="9"/>
      <c r="AR380" s="9"/>
      <c r="AS380" s="9"/>
      <c r="AT380" s="9"/>
      <c r="AU380" s="9"/>
      <c r="AV380" s="9"/>
      <c r="AW380" s="9"/>
      <c r="AX380" s="9"/>
      <c r="AY380" s="9"/>
    </row>
    <row r="381" spans="1:51" ht="15.75" x14ac:dyDescent="0.25">
      <c r="A381" s="18">
        <v>45664</v>
      </c>
      <c r="B381" s="19">
        <v>13931</v>
      </c>
      <c r="C381" s="19">
        <v>13792</v>
      </c>
      <c r="D381" s="19">
        <v>13683</v>
      </c>
      <c r="E381" s="19">
        <v>14016</v>
      </c>
      <c r="F381" s="19">
        <v>14514</v>
      </c>
      <c r="G381" s="19">
        <v>15294</v>
      </c>
      <c r="H381" s="19">
        <v>15959</v>
      </c>
      <c r="I381" s="19">
        <v>19677</v>
      </c>
      <c r="J381" s="19">
        <v>20819</v>
      </c>
      <c r="K381" s="19">
        <v>21890</v>
      </c>
      <c r="L381" s="19">
        <v>22955</v>
      </c>
      <c r="M381" s="19">
        <v>22600</v>
      </c>
      <c r="N381" s="19">
        <v>22253</v>
      </c>
      <c r="O381" s="19">
        <v>22031</v>
      </c>
      <c r="P381" s="19">
        <v>21616</v>
      </c>
      <c r="Q381" s="19">
        <v>21759</v>
      </c>
      <c r="R381" s="19">
        <v>21453</v>
      </c>
      <c r="S381" s="19">
        <v>19393</v>
      </c>
      <c r="T381" s="19">
        <v>18290</v>
      </c>
      <c r="U381" s="19">
        <v>17718</v>
      </c>
      <c r="V381" s="19">
        <v>16979</v>
      </c>
      <c r="W381" s="19">
        <v>16596</v>
      </c>
      <c r="X381" s="19">
        <v>14935</v>
      </c>
      <c r="Y381" s="19">
        <v>14307</v>
      </c>
      <c r="AA381" s="2">
        <f>IFERROR(INDEX('Holiday Schedule'!$D$3:$D$24,MATCH(A381,'Holiday Schedule'!$C$3:$C$24,0)),0)</f>
        <v>0</v>
      </c>
      <c r="AB381" s="2">
        <f t="shared" si="40"/>
        <v>3</v>
      </c>
      <c r="AC381" s="2">
        <f t="shared" si="41"/>
        <v>320964</v>
      </c>
      <c r="AD381" s="5">
        <f t="shared" si="42"/>
        <v>115496</v>
      </c>
      <c r="AE381" s="5">
        <f t="shared" si="43"/>
        <v>436460</v>
      </c>
      <c r="AG381" s="2">
        <f t="shared" si="44"/>
        <v>1</v>
      </c>
      <c r="AH381" s="2">
        <f t="shared" si="45"/>
        <v>2025</v>
      </c>
      <c r="AJ381" s="5">
        <f t="shared" si="46"/>
        <v>22955</v>
      </c>
      <c r="AK381" s="2">
        <f t="shared" si="47"/>
        <v>11</v>
      </c>
      <c r="AL381" s="9"/>
      <c r="AM381" s="9"/>
      <c r="AN381" s="9"/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/>
    </row>
    <row r="382" spans="1:51" ht="15.75" x14ac:dyDescent="0.25">
      <c r="A382" s="18">
        <v>45665</v>
      </c>
      <c r="B382" s="19">
        <v>13956</v>
      </c>
      <c r="C382" s="19">
        <v>13821</v>
      </c>
      <c r="D382" s="19">
        <v>13711</v>
      </c>
      <c r="E382" s="19">
        <v>14042</v>
      </c>
      <c r="F382" s="19">
        <v>14545</v>
      </c>
      <c r="G382" s="19">
        <v>15317</v>
      </c>
      <c r="H382" s="19">
        <v>15973</v>
      </c>
      <c r="I382" s="19">
        <v>19691</v>
      </c>
      <c r="J382" s="19">
        <v>20856</v>
      </c>
      <c r="K382" s="19">
        <v>21933</v>
      </c>
      <c r="L382" s="19">
        <v>23010</v>
      </c>
      <c r="M382" s="19">
        <v>22644</v>
      </c>
      <c r="N382" s="19">
        <v>22296</v>
      </c>
      <c r="O382" s="19">
        <v>22074</v>
      </c>
      <c r="P382" s="19">
        <v>21657</v>
      </c>
      <c r="Q382" s="19">
        <v>21801</v>
      </c>
      <c r="R382" s="19">
        <v>21495</v>
      </c>
      <c r="S382" s="19">
        <v>19432</v>
      </c>
      <c r="T382" s="19">
        <v>18328</v>
      </c>
      <c r="U382" s="19">
        <v>17752</v>
      </c>
      <c r="V382" s="19">
        <v>17011</v>
      </c>
      <c r="W382" s="19">
        <v>16627</v>
      </c>
      <c r="X382" s="19">
        <v>14962</v>
      </c>
      <c r="Y382" s="19">
        <v>14335</v>
      </c>
      <c r="AA382" s="2">
        <f>IFERROR(INDEX('Holiday Schedule'!$D$3:$D$24,MATCH(A382,'Holiday Schedule'!$C$3:$C$24,0)),0)</f>
        <v>0</v>
      </c>
      <c r="AB382" s="2">
        <f t="shared" si="40"/>
        <v>4</v>
      </c>
      <c r="AC382" s="2">
        <f t="shared" si="41"/>
        <v>321569</v>
      </c>
      <c r="AD382" s="5">
        <f t="shared" si="42"/>
        <v>115700</v>
      </c>
      <c r="AE382" s="5">
        <f t="shared" si="43"/>
        <v>437269</v>
      </c>
      <c r="AG382" s="2">
        <f t="shared" si="44"/>
        <v>1</v>
      </c>
      <c r="AH382" s="2">
        <f t="shared" si="45"/>
        <v>2025</v>
      </c>
      <c r="AJ382" s="5">
        <f t="shared" si="46"/>
        <v>23010</v>
      </c>
      <c r="AK382" s="2">
        <f t="shared" si="47"/>
        <v>11</v>
      </c>
      <c r="AL382" s="9"/>
      <c r="AM382" s="9"/>
      <c r="AN382" s="9"/>
      <c r="AO382" s="9"/>
      <c r="AP382" s="9"/>
      <c r="AQ382" s="9"/>
      <c r="AR382" s="9"/>
      <c r="AS382" s="9"/>
      <c r="AT382" s="9"/>
      <c r="AU382" s="9"/>
      <c r="AV382" s="9"/>
      <c r="AW382" s="9"/>
      <c r="AX382" s="9"/>
      <c r="AY382" s="9"/>
    </row>
    <row r="383" spans="1:51" ht="15.75" x14ac:dyDescent="0.25">
      <c r="A383" s="18">
        <v>45666</v>
      </c>
      <c r="B383" s="19">
        <v>13975</v>
      </c>
      <c r="C383" s="19">
        <v>13837</v>
      </c>
      <c r="D383" s="19">
        <v>13728</v>
      </c>
      <c r="E383" s="19">
        <v>14062</v>
      </c>
      <c r="F383" s="19">
        <v>14564</v>
      </c>
      <c r="G383" s="19">
        <v>15336</v>
      </c>
      <c r="H383" s="19">
        <v>15992</v>
      </c>
      <c r="I383" s="19">
        <v>19719</v>
      </c>
      <c r="J383" s="19">
        <v>20869</v>
      </c>
      <c r="K383" s="19">
        <v>21944</v>
      </c>
      <c r="L383" s="19">
        <v>23029</v>
      </c>
      <c r="M383" s="19">
        <v>22674</v>
      </c>
      <c r="N383" s="19">
        <v>22325</v>
      </c>
      <c r="O383" s="19">
        <v>22103</v>
      </c>
      <c r="P383" s="19">
        <v>21685</v>
      </c>
      <c r="Q383" s="19">
        <v>21829</v>
      </c>
      <c r="R383" s="19">
        <v>21512</v>
      </c>
      <c r="S383" s="19">
        <v>19456</v>
      </c>
      <c r="T383" s="19">
        <v>18348</v>
      </c>
      <c r="U383" s="19">
        <v>17773</v>
      </c>
      <c r="V383" s="19">
        <v>17033</v>
      </c>
      <c r="W383" s="19">
        <v>16650</v>
      </c>
      <c r="X383" s="19">
        <v>14982</v>
      </c>
      <c r="Y383" s="19">
        <v>14354</v>
      </c>
      <c r="AA383" s="2">
        <f>IFERROR(INDEX('Holiday Schedule'!$D$3:$D$24,MATCH(A383,'Holiday Schedule'!$C$3:$C$24,0)),0)</f>
        <v>0</v>
      </c>
      <c r="AB383" s="2">
        <f t="shared" si="40"/>
        <v>5</v>
      </c>
      <c r="AC383" s="2">
        <f t="shared" si="41"/>
        <v>321931</v>
      </c>
      <c r="AD383" s="5">
        <f t="shared" si="42"/>
        <v>115848</v>
      </c>
      <c r="AE383" s="5">
        <f t="shared" si="43"/>
        <v>437779</v>
      </c>
      <c r="AG383" s="2">
        <f t="shared" si="44"/>
        <v>1</v>
      </c>
      <c r="AH383" s="2">
        <f t="shared" si="45"/>
        <v>2025</v>
      </c>
      <c r="AJ383" s="5">
        <f t="shared" si="46"/>
        <v>23029</v>
      </c>
      <c r="AK383" s="2">
        <f t="shared" si="47"/>
        <v>11</v>
      </c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</row>
    <row r="384" spans="1:51" ht="15.75" x14ac:dyDescent="0.25">
      <c r="A384" s="18">
        <v>45667</v>
      </c>
      <c r="B384" s="19">
        <v>14016</v>
      </c>
      <c r="C384" s="19">
        <v>13877</v>
      </c>
      <c r="D384" s="19">
        <v>13768</v>
      </c>
      <c r="E384" s="19">
        <v>14104</v>
      </c>
      <c r="F384" s="19">
        <v>14607</v>
      </c>
      <c r="G384" s="19">
        <v>15382</v>
      </c>
      <c r="H384" s="19">
        <v>16041</v>
      </c>
      <c r="I384" s="19">
        <v>19772</v>
      </c>
      <c r="J384" s="19">
        <v>20932</v>
      </c>
      <c r="K384" s="19">
        <v>22010</v>
      </c>
      <c r="L384" s="19">
        <v>23099</v>
      </c>
      <c r="M384" s="19">
        <v>22743</v>
      </c>
      <c r="N384" s="19">
        <v>22393</v>
      </c>
      <c r="O384" s="19">
        <v>22170</v>
      </c>
      <c r="P384" s="19">
        <v>21750</v>
      </c>
      <c r="Q384" s="19">
        <v>21896</v>
      </c>
      <c r="R384" s="19">
        <v>21560</v>
      </c>
      <c r="S384" s="19">
        <v>19515</v>
      </c>
      <c r="T384" s="19">
        <v>18404</v>
      </c>
      <c r="U384" s="19">
        <v>17827</v>
      </c>
      <c r="V384" s="19">
        <v>17085</v>
      </c>
      <c r="W384" s="19">
        <v>16701</v>
      </c>
      <c r="X384" s="19">
        <v>15029</v>
      </c>
      <c r="Y384" s="19">
        <v>14397</v>
      </c>
      <c r="AA384" s="2">
        <f>IFERROR(INDEX('Holiday Schedule'!$D$3:$D$24,MATCH(A384,'Holiday Schedule'!$C$3:$C$24,0)),0)</f>
        <v>0</v>
      </c>
      <c r="AB384" s="2">
        <f t="shared" si="40"/>
        <v>6</v>
      </c>
      <c r="AC384" s="2">
        <f t="shared" si="41"/>
        <v>322886</v>
      </c>
      <c r="AD384" s="5">
        <f t="shared" si="42"/>
        <v>116192</v>
      </c>
      <c r="AE384" s="5">
        <f t="shared" si="43"/>
        <v>439078</v>
      </c>
      <c r="AG384" s="2">
        <f t="shared" si="44"/>
        <v>1</v>
      </c>
      <c r="AH384" s="2">
        <f t="shared" si="45"/>
        <v>2025</v>
      </c>
      <c r="AJ384" s="5">
        <f t="shared" si="46"/>
        <v>23099</v>
      </c>
      <c r="AK384" s="2">
        <f t="shared" si="47"/>
        <v>11</v>
      </c>
      <c r="AL384" s="9"/>
      <c r="AM384" s="9"/>
      <c r="AN384" s="9"/>
      <c r="AO384" s="9"/>
      <c r="AP384" s="9"/>
      <c r="AQ384" s="9"/>
      <c r="AR384" s="9"/>
      <c r="AS384" s="9"/>
      <c r="AT384" s="9"/>
      <c r="AU384" s="9"/>
      <c r="AV384" s="9"/>
      <c r="AW384" s="9"/>
      <c r="AX384" s="9"/>
      <c r="AY384" s="9"/>
    </row>
    <row r="385" spans="1:51" ht="15.75" x14ac:dyDescent="0.25">
      <c r="A385" s="18">
        <v>45668</v>
      </c>
      <c r="B385" s="19">
        <v>13996</v>
      </c>
      <c r="C385" s="19">
        <v>13863</v>
      </c>
      <c r="D385" s="19">
        <v>13832</v>
      </c>
      <c r="E385" s="19">
        <v>13983</v>
      </c>
      <c r="F385" s="19">
        <v>14489</v>
      </c>
      <c r="G385" s="19">
        <v>15176</v>
      </c>
      <c r="H385" s="19">
        <v>15888</v>
      </c>
      <c r="I385" s="19">
        <v>18939</v>
      </c>
      <c r="J385" s="19">
        <v>19983</v>
      </c>
      <c r="K385" s="19">
        <v>21277</v>
      </c>
      <c r="L385" s="19">
        <v>22319</v>
      </c>
      <c r="M385" s="19">
        <v>21917</v>
      </c>
      <c r="N385" s="19">
        <v>21472</v>
      </c>
      <c r="O385" s="19">
        <v>21230</v>
      </c>
      <c r="P385" s="19">
        <v>20884</v>
      </c>
      <c r="Q385" s="19">
        <v>20876</v>
      </c>
      <c r="R385" s="19">
        <v>20760</v>
      </c>
      <c r="S385" s="19">
        <v>19159</v>
      </c>
      <c r="T385" s="19">
        <v>18209</v>
      </c>
      <c r="U385" s="19">
        <v>17620</v>
      </c>
      <c r="V385" s="19">
        <v>16852</v>
      </c>
      <c r="W385" s="19">
        <v>16496</v>
      </c>
      <c r="X385" s="19">
        <v>15007</v>
      </c>
      <c r="Y385" s="19">
        <v>14378</v>
      </c>
      <c r="AA385" s="2">
        <f>IFERROR(INDEX('Holiday Schedule'!$D$3:$D$24,MATCH(A385,'Holiday Schedule'!$C$3:$C$24,0)),0)</f>
        <v>0</v>
      </c>
      <c r="AB385" s="2">
        <f t="shared" si="40"/>
        <v>7</v>
      </c>
      <c r="AC385" s="2">
        <f t="shared" si="41"/>
        <v>0</v>
      </c>
      <c r="AD385" s="5">
        <f t="shared" si="42"/>
        <v>428605</v>
      </c>
      <c r="AE385" s="5">
        <f t="shared" si="43"/>
        <v>428605</v>
      </c>
      <c r="AG385" s="2">
        <f t="shared" si="44"/>
        <v>1</v>
      </c>
      <c r="AH385" s="2">
        <f t="shared" si="45"/>
        <v>2025</v>
      </c>
      <c r="AJ385" s="5">
        <f t="shared" si="46"/>
        <v>22319</v>
      </c>
      <c r="AK385" s="2">
        <f t="shared" si="47"/>
        <v>11</v>
      </c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</row>
    <row r="386" spans="1:51" ht="15.75" x14ac:dyDescent="0.25">
      <c r="A386" s="18">
        <v>45669</v>
      </c>
      <c r="B386" s="19">
        <v>13996</v>
      </c>
      <c r="C386" s="19">
        <v>13862</v>
      </c>
      <c r="D386" s="19">
        <v>13830</v>
      </c>
      <c r="E386" s="19">
        <v>13983</v>
      </c>
      <c r="F386" s="19">
        <v>14486</v>
      </c>
      <c r="G386" s="19">
        <v>15177</v>
      </c>
      <c r="H386" s="19">
        <v>15885</v>
      </c>
      <c r="I386" s="19">
        <v>18973</v>
      </c>
      <c r="J386" s="19">
        <v>20006</v>
      </c>
      <c r="K386" s="19">
        <v>21285</v>
      </c>
      <c r="L386" s="19">
        <v>22326</v>
      </c>
      <c r="M386" s="19">
        <v>21923</v>
      </c>
      <c r="N386" s="19">
        <v>21479</v>
      </c>
      <c r="O386" s="19">
        <v>21236</v>
      </c>
      <c r="P386" s="19">
        <v>20890</v>
      </c>
      <c r="Q386" s="19">
        <v>20852</v>
      </c>
      <c r="R386" s="19">
        <v>20737</v>
      </c>
      <c r="S386" s="19">
        <v>19161</v>
      </c>
      <c r="T386" s="19">
        <v>18208</v>
      </c>
      <c r="U386" s="19">
        <v>17617</v>
      </c>
      <c r="V386" s="19">
        <v>16851</v>
      </c>
      <c r="W386" s="19">
        <v>16497</v>
      </c>
      <c r="X386" s="19">
        <v>15006</v>
      </c>
      <c r="Y386" s="19">
        <v>14375</v>
      </c>
      <c r="AA386" s="2">
        <f>IFERROR(INDEX('Holiday Schedule'!$D$3:$D$24,MATCH(A386,'Holiday Schedule'!$C$3:$C$24,0)),0)</f>
        <v>0</v>
      </c>
      <c r="AB386" s="2">
        <f t="shared" si="40"/>
        <v>1</v>
      </c>
      <c r="AC386" s="2">
        <f t="shared" si="41"/>
        <v>0</v>
      </c>
      <c r="AD386" s="5">
        <f t="shared" si="42"/>
        <v>428641</v>
      </c>
      <c r="AE386" s="5">
        <f t="shared" si="43"/>
        <v>428641</v>
      </c>
      <c r="AG386" s="2">
        <f t="shared" si="44"/>
        <v>1</v>
      </c>
      <c r="AH386" s="2">
        <f t="shared" si="45"/>
        <v>2025</v>
      </c>
      <c r="AJ386" s="5">
        <f t="shared" si="46"/>
        <v>22326</v>
      </c>
      <c r="AK386" s="2">
        <f t="shared" si="47"/>
        <v>11</v>
      </c>
      <c r="AL386" s="9"/>
      <c r="AM386" s="9"/>
      <c r="AN386" s="9"/>
      <c r="AO386" s="9"/>
      <c r="AP386" s="9"/>
      <c r="AQ386" s="9"/>
      <c r="AR386" s="9"/>
      <c r="AS386" s="9"/>
      <c r="AT386" s="9"/>
      <c r="AU386" s="9"/>
      <c r="AV386" s="9"/>
      <c r="AW386" s="9"/>
      <c r="AX386" s="9"/>
      <c r="AY386" s="9"/>
    </row>
    <row r="387" spans="1:51" ht="15.75" x14ac:dyDescent="0.25">
      <c r="A387" s="18">
        <v>45670</v>
      </c>
      <c r="B387" s="19">
        <v>14025</v>
      </c>
      <c r="C387" s="19">
        <v>13885</v>
      </c>
      <c r="D387" s="19">
        <v>13776</v>
      </c>
      <c r="E387" s="19">
        <v>14110</v>
      </c>
      <c r="F387" s="19">
        <v>14616</v>
      </c>
      <c r="G387" s="19">
        <v>15392</v>
      </c>
      <c r="H387" s="19">
        <v>16050</v>
      </c>
      <c r="I387" s="19">
        <v>19836</v>
      </c>
      <c r="J387" s="19">
        <v>20956</v>
      </c>
      <c r="K387" s="19">
        <v>22023</v>
      </c>
      <c r="L387" s="19">
        <v>23111</v>
      </c>
      <c r="M387" s="19">
        <v>22755</v>
      </c>
      <c r="N387" s="19">
        <v>22405</v>
      </c>
      <c r="O387" s="19">
        <v>22182</v>
      </c>
      <c r="P387" s="19">
        <v>21761</v>
      </c>
      <c r="Q387" s="19">
        <v>21909</v>
      </c>
      <c r="R387" s="19">
        <v>21583</v>
      </c>
      <c r="S387" s="19">
        <v>19527</v>
      </c>
      <c r="T387" s="19">
        <v>18416</v>
      </c>
      <c r="U387" s="19">
        <v>17835</v>
      </c>
      <c r="V387" s="19">
        <v>17095</v>
      </c>
      <c r="W387" s="19">
        <v>16710</v>
      </c>
      <c r="X387" s="19">
        <v>15036</v>
      </c>
      <c r="Y387" s="19">
        <v>14406</v>
      </c>
      <c r="AA387" s="2">
        <f>IFERROR(INDEX('Holiday Schedule'!$D$3:$D$24,MATCH(A387,'Holiday Schedule'!$C$3:$C$24,0)),0)</f>
        <v>0</v>
      </c>
      <c r="AB387" s="2">
        <f t="shared" si="40"/>
        <v>2</v>
      </c>
      <c r="AC387" s="2">
        <f t="shared" si="41"/>
        <v>323140</v>
      </c>
      <c r="AD387" s="5">
        <f t="shared" si="42"/>
        <v>116260</v>
      </c>
      <c r="AE387" s="5">
        <f t="shared" si="43"/>
        <v>439400</v>
      </c>
      <c r="AG387" s="2">
        <f t="shared" si="44"/>
        <v>1</v>
      </c>
      <c r="AH387" s="2">
        <f t="shared" si="45"/>
        <v>2025</v>
      </c>
      <c r="AJ387" s="5">
        <f t="shared" si="46"/>
        <v>23111</v>
      </c>
      <c r="AK387" s="2">
        <f t="shared" si="47"/>
        <v>11</v>
      </c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</row>
    <row r="388" spans="1:51" ht="15.75" x14ac:dyDescent="0.25">
      <c r="A388" s="18">
        <v>45671</v>
      </c>
      <c r="B388" s="19">
        <v>14014</v>
      </c>
      <c r="C388" s="19">
        <v>13877</v>
      </c>
      <c r="D388" s="19">
        <v>13766</v>
      </c>
      <c r="E388" s="19">
        <v>14100</v>
      </c>
      <c r="F388" s="19">
        <v>14604</v>
      </c>
      <c r="G388" s="19">
        <v>15380</v>
      </c>
      <c r="H388" s="19">
        <v>16038</v>
      </c>
      <c r="I388" s="19">
        <v>19810</v>
      </c>
      <c r="J388" s="19">
        <v>20932</v>
      </c>
      <c r="K388" s="19">
        <v>22006</v>
      </c>
      <c r="L388" s="19">
        <v>23095</v>
      </c>
      <c r="M388" s="19">
        <v>22739</v>
      </c>
      <c r="N388" s="19">
        <v>22388</v>
      </c>
      <c r="O388" s="19">
        <v>22166</v>
      </c>
      <c r="P388" s="19">
        <v>21746</v>
      </c>
      <c r="Q388" s="19">
        <v>21897</v>
      </c>
      <c r="R388" s="19">
        <v>21572</v>
      </c>
      <c r="S388" s="19">
        <v>19513</v>
      </c>
      <c r="T388" s="19">
        <v>18404</v>
      </c>
      <c r="U388" s="19">
        <v>17826</v>
      </c>
      <c r="V388" s="19">
        <v>17083</v>
      </c>
      <c r="W388" s="19">
        <v>16697</v>
      </c>
      <c r="X388" s="19">
        <v>15025</v>
      </c>
      <c r="Y388" s="19">
        <v>14394</v>
      </c>
      <c r="AA388" s="2">
        <f>IFERROR(INDEX('Holiday Schedule'!$D$3:$D$24,MATCH(A388,'Holiday Schedule'!$C$3:$C$24,0)),0)</f>
        <v>0</v>
      </c>
      <c r="AB388" s="2">
        <f t="shared" si="40"/>
        <v>3</v>
      </c>
      <c r="AC388" s="2">
        <f t="shared" si="41"/>
        <v>322899</v>
      </c>
      <c r="AD388" s="5">
        <f t="shared" si="42"/>
        <v>116173</v>
      </c>
      <c r="AE388" s="5">
        <f t="shared" si="43"/>
        <v>439072</v>
      </c>
      <c r="AG388" s="2">
        <f t="shared" si="44"/>
        <v>1</v>
      </c>
      <c r="AH388" s="2">
        <f t="shared" si="45"/>
        <v>2025</v>
      </c>
      <c r="AJ388" s="5">
        <f t="shared" si="46"/>
        <v>23095</v>
      </c>
      <c r="AK388" s="2">
        <f t="shared" si="47"/>
        <v>11</v>
      </c>
      <c r="AL388" s="9"/>
      <c r="AM388" s="9"/>
      <c r="AN388" s="9"/>
      <c r="AO388" s="9"/>
      <c r="AP388" s="9"/>
      <c r="AQ388" s="9"/>
      <c r="AR388" s="9"/>
      <c r="AS388" s="9"/>
      <c r="AT388" s="9"/>
      <c r="AU388" s="9"/>
      <c r="AV388" s="9"/>
      <c r="AW388" s="9"/>
      <c r="AX388" s="9"/>
      <c r="AY388" s="9"/>
    </row>
    <row r="389" spans="1:51" ht="15.75" x14ac:dyDescent="0.25">
      <c r="A389" s="18">
        <v>45672</v>
      </c>
      <c r="B389" s="19">
        <v>14101</v>
      </c>
      <c r="C389" s="19">
        <v>13964</v>
      </c>
      <c r="D389" s="19">
        <v>13852</v>
      </c>
      <c r="E389" s="19">
        <v>14189</v>
      </c>
      <c r="F389" s="19">
        <v>14697</v>
      </c>
      <c r="G389" s="19">
        <v>15479</v>
      </c>
      <c r="H389" s="19">
        <v>16140</v>
      </c>
      <c r="I389" s="19">
        <v>19904</v>
      </c>
      <c r="J389" s="19">
        <v>21063</v>
      </c>
      <c r="K389" s="19">
        <v>22146</v>
      </c>
      <c r="L389" s="19">
        <v>23242</v>
      </c>
      <c r="M389" s="19">
        <v>22883</v>
      </c>
      <c r="N389" s="19">
        <v>22531</v>
      </c>
      <c r="O389" s="19">
        <v>22307</v>
      </c>
      <c r="P389" s="19">
        <v>21885</v>
      </c>
      <c r="Q389" s="19">
        <v>22032</v>
      </c>
      <c r="R389" s="19">
        <v>21696</v>
      </c>
      <c r="S389" s="19">
        <v>19635</v>
      </c>
      <c r="T389" s="19">
        <v>18518</v>
      </c>
      <c r="U389" s="19">
        <v>17936</v>
      </c>
      <c r="V389" s="19">
        <v>17191</v>
      </c>
      <c r="W389" s="19">
        <v>16804</v>
      </c>
      <c r="X389" s="19">
        <v>15119</v>
      </c>
      <c r="Y389" s="19">
        <v>14486</v>
      </c>
      <c r="AA389" s="2">
        <f>IFERROR(INDEX('Holiday Schedule'!$D$3:$D$24,MATCH(A389,'Holiday Schedule'!$C$3:$C$24,0)),0)</f>
        <v>0</v>
      </c>
      <c r="AB389" s="2">
        <f t="shared" si="40"/>
        <v>4</v>
      </c>
      <c r="AC389" s="2">
        <f t="shared" si="41"/>
        <v>324892</v>
      </c>
      <c r="AD389" s="5">
        <f t="shared" si="42"/>
        <v>116908</v>
      </c>
      <c r="AE389" s="5">
        <f t="shared" si="43"/>
        <v>441800</v>
      </c>
      <c r="AG389" s="2">
        <f t="shared" si="44"/>
        <v>1</v>
      </c>
      <c r="AH389" s="2">
        <f t="shared" si="45"/>
        <v>2025</v>
      </c>
      <c r="AJ389" s="5">
        <f t="shared" si="46"/>
        <v>23242</v>
      </c>
      <c r="AK389" s="2">
        <f t="shared" si="47"/>
        <v>11</v>
      </c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/>
    </row>
    <row r="390" spans="1:51" ht="15.75" x14ac:dyDescent="0.25">
      <c r="A390" s="18">
        <v>45673</v>
      </c>
      <c r="B390" s="19">
        <v>14096</v>
      </c>
      <c r="C390" s="19">
        <v>13958</v>
      </c>
      <c r="D390" s="19">
        <v>13847</v>
      </c>
      <c r="E390" s="19">
        <v>14184</v>
      </c>
      <c r="F390" s="19">
        <v>14691</v>
      </c>
      <c r="G390" s="19">
        <v>15472</v>
      </c>
      <c r="H390" s="19">
        <v>16132</v>
      </c>
      <c r="I390" s="19">
        <v>19881</v>
      </c>
      <c r="J390" s="19">
        <v>21052</v>
      </c>
      <c r="K390" s="19">
        <v>22136</v>
      </c>
      <c r="L390" s="19">
        <v>23231</v>
      </c>
      <c r="M390" s="19">
        <v>22873</v>
      </c>
      <c r="N390" s="19">
        <v>22521</v>
      </c>
      <c r="O390" s="19">
        <v>22297</v>
      </c>
      <c r="P390" s="19">
        <v>21875</v>
      </c>
      <c r="Q390" s="19">
        <v>22021</v>
      </c>
      <c r="R390" s="19">
        <v>21684</v>
      </c>
      <c r="S390" s="19">
        <v>19628</v>
      </c>
      <c r="T390" s="19">
        <v>18509</v>
      </c>
      <c r="U390" s="19">
        <v>17929</v>
      </c>
      <c r="V390" s="19">
        <v>17183</v>
      </c>
      <c r="W390" s="19">
        <v>16796</v>
      </c>
      <c r="X390" s="19">
        <v>15113</v>
      </c>
      <c r="Y390" s="19">
        <v>14477</v>
      </c>
      <c r="AA390" s="2">
        <f>IFERROR(INDEX('Holiday Schedule'!$D$3:$D$24,MATCH(A390,'Holiday Schedule'!$C$3:$C$24,0)),0)</f>
        <v>0</v>
      </c>
      <c r="AB390" s="2">
        <f t="shared" si="40"/>
        <v>5</v>
      </c>
      <c r="AC390" s="2">
        <f t="shared" si="41"/>
        <v>324729</v>
      </c>
      <c r="AD390" s="5">
        <f t="shared" si="42"/>
        <v>116857</v>
      </c>
      <c r="AE390" s="5">
        <f t="shared" si="43"/>
        <v>441586</v>
      </c>
      <c r="AG390" s="2">
        <f t="shared" si="44"/>
        <v>1</v>
      </c>
      <c r="AH390" s="2">
        <f t="shared" si="45"/>
        <v>2025</v>
      </c>
      <c r="AJ390" s="5">
        <f t="shared" si="46"/>
        <v>23231</v>
      </c>
      <c r="AK390" s="2">
        <f t="shared" si="47"/>
        <v>11</v>
      </c>
      <c r="AL390" s="9"/>
      <c r="AM390" s="9"/>
      <c r="AN390" s="9"/>
      <c r="AO390" s="9"/>
      <c r="AP390" s="9"/>
      <c r="AQ390" s="9"/>
      <c r="AR390" s="9"/>
      <c r="AS390" s="9"/>
      <c r="AT390" s="9"/>
      <c r="AU390" s="9"/>
      <c r="AV390" s="9"/>
      <c r="AW390" s="9"/>
      <c r="AX390" s="9"/>
      <c r="AY390" s="9"/>
    </row>
    <row r="391" spans="1:51" ht="15.75" x14ac:dyDescent="0.25">
      <c r="A391" s="18">
        <v>45674</v>
      </c>
      <c r="B391" s="19">
        <v>14105</v>
      </c>
      <c r="C391" s="19">
        <v>13966</v>
      </c>
      <c r="D391" s="19">
        <v>13856</v>
      </c>
      <c r="E391" s="19">
        <v>14193</v>
      </c>
      <c r="F391" s="19">
        <v>14698</v>
      </c>
      <c r="G391" s="19">
        <v>15481</v>
      </c>
      <c r="H391" s="19">
        <v>16142</v>
      </c>
      <c r="I391" s="19">
        <v>19908</v>
      </c>
      <c r="J391" s="19">
        <v>21065</v>
      </c>
      <c r="K391" s="19">
        <v>22158</v>
      </c>
      <c r="L391" s="19">
        <v>23261</v>
      </c>
      <c r="M391" s="19">
        <v>22898</v>
      </c>
      <c r="N391" s="19">
        <v>22536</v>
      </c>
      <c r="O391" s="19">
        <v>22312</v>
      </c>
      <c r="P391" s="19">
        <v>21901</v>
      </c>
      <c r="Q391" s="19">
        <v>22053</v>
      </c>
      <c r="R391" s="19">
        <v>21705</v>
      </c>
      <c r="S391" s="19">
        <v>19659</v>
      </c>
      <c r="T391" s="19">
        <v>18540</v>
      </c>
      <c r="U391" s="19">
        <v>17956</v>
      </c>
      <c r="V391" s="19">
        <v>17196</v>
      </c>
      <c r="W391" s="19">
        <v>16806</v>
      </c>
      <c r="X391" s="19">
        <v>15125</v>
      </c>
      <c r="Y391" s="19">
        <v>14488</v>
      </c>
      <c r="AA391" s="2">
        <f>IFERROR(INDEX('Holiday Schedule'!$D$3:$D$24,MATCH(A391,'Holiday Schedule'!$C$3:$C$24,0)),0)</f>
        <v>0</v>
      </c>
      <c r="AB391" s="2">
        <f t="shared" si="40"/>
        <v>6</v>
      </c>
      <c r="AC391" s="2">
        <f t="shared" si="41"/>
        <v>325079</v>
      </c>
      <c r="AD391" s="5">
        <f t="shared" si="42"/>
        <v>116929</v>
      </c>
      <c r="AE391" s="5">
        <f t="shared" si="43"/>
        <v>442008</v>
      </c>
      <c r="AG391" s="2">
        <f t="shared" si="44"/>
        <v>1</v>
      </c>
      <c r="AH391" s="2">
        <f t="shared" si="45"/>
        <v>2025</v>
      </c>
      <c r="AJ391" s="5">
        <f t="shared" si="46"/>
        <v>23261</v>
      </c>
      <c r="AK391" s="2">
        <f t="shared" si="47"/>
        <v>11</v>
      </c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</row>
    <row r="392" spans="1:51" ht="15.75" x14ac:dyDescent="0.25">
      <c r="A392" s="18">
        <v>45675</v>
      </c>
      <c r="B392" s="19">
        <v>14084</v>
      </c>
      <c r="C392" s="19">
        <v>13951</v>
      </c>
      <c r="D392" s="19">
        <v>13919</v>
      </c>
      <c r="E392" s="19">
        <v>14069</v>
      </c>
      <c r="F392" s="19">
        <v>14580</v>
      </c>
      <c r="G392" s="19">
        <v>15272</v>
      </c>
      <c r="H392" s="19">
        <v>15986</v>
      </c>
      <c r="I392" s="19">
        <v>19025</v>
      </c>
      <c r="J392" s="19">
        <v>20114</v>
      </c>
      <c r="K392" s="19">
        <v>21416</v>
      </c>
      <c r="L392" s="19">
        <v>22463</v>
      </c>
      <c r="M392" s="19">
        <v>22058</v>
      </c>
      <c r="N392" s="19">
        <v>21611</v>
      </c>
      <c r="O392" s="19">
        <v>21367</v>
      </c>
      <c r="P392" s="19">
        <v>21018</v>
      </c>
      <c r="Q392" s="19">
        <v>20976</v>
      </c>
      <c r="R392" s="19">
        <v>20876</v>
      </c>
      <c r="S392" s="19">
        <v>19283</v>
      </c>
      <c r="T392" s="19">
        <v>18324</v>
      </c>
      <c r="U392" s="19">
        <v>17730</v>
      </c>
      <c r="V392" s="19">
        <v>16958</v>
      </c>
      <c r="W392" s="19">
        <v>16602</v>
      </c>
      <c r="X392" s="19">
        <v>15102</v>
      </c>
      <c r="Y392" s="19">
        <v>14466</v>
      </c>
      <c r="AA392" s="2">
        <f>IFERROR(INDEX('Holiday Schedule'!$D$3:$D$24,MATCH(A392,'Holiday Schedule'!$C$3:$C$24,0)),0)</f>
        <v>0</v>
      </c>
      <c r="AB392" s="2">
        <f t="shared" si="40"/>
        <v>7</v>
      </c>
      <c r="AC392" s="2">
        <f t="shared" si="41"/>
        <v>0</v>
      </c>
      <c r="AD392" s="5">
        <f t="shared" si="42"/>
        <v>431250</v>
      </c>
      <c r="AE392" s="5">
        <f t="shared" si="43"/>
        <v>431250</v>
      </c>
      <c r="AG392" s="2">
        <f t="shared" si="44"/>
        <v>1</v>
      </c>
      <c r="AH392" s="2">
        <f t="shared" si="45"/>
        <v>2025</v>
      </c>
      <c r="AJ392" s="5">
        <f t="shared" si="46"/>
        <v>22463</v>
      </c>
      <c r="AK392" s="2">
        <f t="shared" si="47"/>
        <v>11</v>
      </c>
      <c r="AL392" s="9"/>
      <c r="AM392" s="9"/>
      <c r="AN392" s="9"/>
      <c r="AO392" s="9"/>
      <c r="AP392" s="9"/>
      <c r="AQ392" s="9"/>
      <c r="AR392" s="9"/>
      <c r="AS392" s="9"/>
      <c r="AT392" s="9"/>
      <c r="AU392" s="9"/>
      <c r="AV392" s="9"/>
      <c r="AW392" s="9"/>
      <c r="AX392" s="9"/>
      <c r="AY392" s="9"/>
    </row>
    <row r="393" spans="1:51" ht="15.75" x14ac:dyDescent="0.25">
      <c r="A393" s="18">
        <v>45676</v>
      </c>
      <c r="B393" s="19">
        <v>14087</v>
      </c>
      <c r="C393" s="19">
        <v>13953</v>
      </c>
      <c r="D393" s="19">
        <v>13922</v>
      </c>
      <c r="E393" s="19">
        <v>14074</v>
      </c>
      <c r="F393" s="19">
        <v>14585</v>
      </c>
      <c r="G393" s="19">
        <v>15277</v>
      </c>
      <c r="H393" s="19">
        <v>15992</v>
      </c>
      <c r="I393" s="19">
        <v>19039</v>
      </c>
      <c r="J393" s="19">
        <v>20118</v>
      </c>
      <c r="K393" s="19">
        <v>21420</v>
      </c>
      <c r="L393" s="19">
        <v>22473</v>
      </c>
      <c r="M393" s="19">
        <v>22071</v>
      </c>
      <c r="N393" s="19">
        <v>21616</v>
      </c>
      <c r="O393" s="19">
        <v>21374</v>
      </c>
      <c r="P393" s="19">
        <v>21025</v>
      </c>
      <c r="Q393" s="19">
        <v>20978</v>
      </c>
      <c r="R393" s="19">
        <v>20854</v>
      </c>
      <c r="S393" s="19">
        <v>19289</v>
      </c>
      <c r="T393" s="19">
        <v>18328</v>
      </c>
      <c r="U393" s="19">
        <v>17734</v>
      </c>
      <c r="V393" s="19">
        <v>16963</v>
      </c>
      <c r="W393" s="19">
        <v>16606</v>
      </c>
      <c r="X393" s="19">
        <v>15107</v>
      </c>
      <c r="Y393" s="19">
        <v>14471</v>
      </c>
      <c r="AA393" s="2">
        <f>IFERROR(INDEX('Holiday Schedule'!$D$3:$D$24,MATCH(A393,'Holiday Schedule'!$C$3:$C$24,0)),0)</f>
        <v>0</v>
      </c>
      <c r="AB393" s="2">
        <f t="shared" si="40"/>
        <v>1</v>
      </c>
      <c r="AC393" s="2">
        <f t="shared" si="41"/>
        <v>0</v>
      </c>
      <c r="AD393" s="5">
        <f t="shared" si="42"/>
        <v>431356</v>
      </c>
      <c r="AE393" s="5">
        <f t="shared" si="43"/>
        <v>431356</v>
      </c>
      <c r="AG393" s="2">
        <f t="shared" si="44"/>
        <v>1</v>
      </c>
      <c r="AH393" s="2">
        <f t="shared" si="45"/>
        <v>2025</v>
      </c>
      <c r="AJ393" s="5">
        <f t="shared" si="46"/>
        <v>22473</v>
      </c>
      <c r="AK393" s="2">
        <f t="shared" si="47"/>
        <v>11</v>
      </c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</row>
    <row r="394" spans="1:51" ht="15.75" x14ac:dyDescent="0.25">
      <c r="A394" s="18">
        <v>45677</v>
      </c>
      <c r="B394" s="19">
        <v>14082</v>
      </c>
      <c r="C394" s="19">
        <v>13949</v>
      </c>
      <c r="D394" s="19">
        <v>13917</v>
      </c>
      <c r="E394" s="19">
        <v>14070</v>
      </c>
      <c r="F394" s="19">
        <v>14577</v>
      </c>
      <c r="G394" s="19">
        <v>15271</v>
      </c>
      <c r="H394" s="19">
        <v>15997</v>
      </c>
      <c r="I394" s="19">
        <v>19067</v>
      </c>
      <c r="J394" s="19">
        <v>20129</v>
      </c>
      <c r="K394" s="19">
        <v>21421</v>
      </c>
      <c r="L394" s="19">
        <v>22470</v>
      </c>
      <c r="M394" s="19">
        <v>22059</v>
      </c>
      <c r="N394" s="19">
        <v>21606</v>
      </c>
      <c r="O394" s="19">
        <v>21363</v>
      </c>
      <c r="P394" s="19">
        <v>21015</v>
      </c>
      <c r="Q394" s="19">
        <v>20968</v>
      </c>
      <c r="R394" s="19">
        <v>20826</v>
      </c>
      <c r="S394" s="19">
        <v>19282</v>
      </c>
      <c r="T394" s="19">
        <v>18323</v>
      </c>
      <c r="U394" s="19">
        <v>17727</v>
      </c>
      <c r="V394" s="19">
        <v>16957</v>
      </c>
      <c r="W394" s="19">
        <v>16602</v>
      </c>
      <c r="X394" s="19">
        <v>15101</v>
      </c>
      <c r="Y394" s="19">
        <v>14468</v>
      </c>
      <c r="AA394" s="2">
        <f>IFERROR(INDEX('Holiday Schedule'!$D$3:$D$24,MATCH(A394,'Holiday Schedule'!$C$3:$C$24,0)),0)</f>
        <v>0</v>
      </c>
      <c r="AB394" s="2">
        <f t="shared" ref="AB394:AB457" si="48">WEEKDAY(A394)</f>
        <v>2</v>
      </c>
      <c r="AC394" s="2">
        <f t="shared" ref="AC394:AC457" si="49">IF(AND(AB394&gt;1,AB394&lt;7,AA394&lt;1),SUM(I394:X394),0)</f>
        <v>314916</v>
      </c>
      <c r="AD394" s="5">
        <f t="shared" ref="AD394:AD457" si="50">AE394-AC394</f>
        <v>116331</v>
      </c>
      <c r="AE394" s="5">
        <f t="shared" ref="AE394:AE457" si="51">SUM(B394:Y394)</f>
        <v>431247</v>
      </c>
      <c r="AG394" s="2">
        <f t="shared" ref="AG394:AG457" si="52">MONTH(A394)</f>
        <v>1</v>
      </c>
      <c r="AH394" s="2">
        <f t="shared" ref="AH394:AH457" si="53">YEAR(A394)</f>
        <v>2025</v>
      </c>
      <c r="AJ394" s="5">
        <f t="shared" ref="AJ394:AJ457" si="54">MAX(B394:Y394)</f>
        <v>22470</v>
      </c>
      <c r="AK394" s="2">
        <f t="shared" ref="AK394:AK457" si="55">IF(AE394&gt;0,INDEX(B$8:Y$8,MATCH(AJ394,B394:Y394,0)),"")</f>
        <v>11</v>
      </c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</row>
    <row r="395" spans="1:51" ht="15.75" x14ac:dyDescent="0.25">
      <c r="A395" s="18">
        <v>45678</v>
      </c>
      <c r="B395" s="19">
        <v>14138</v>
      </c>
      <c r="C395" s="19">
        <v>13998</v>
      </c>
      <c r="D395" s="19">
        <v>13884</v>
      </c>
      <c r="E395" s="19">
        <v>14222</v>
      </c>
      <c r="F395" s="19">
        <v>14731</v>
      </c>
      <c r="G395" s="19">
        <v>15513</v>
      </c>
      <c r="H395" s="19">
        <v>16168</v>
      </c>
      <c r="I395" s="19">
        <v>19935</v>
      </c>
      <c r="J395" s="19">
        <v>21112</v>
      </c>
      <c r="K395" s="19">
        <v>22197</v>
      </c>
      <c r="L395" s="19">
        <v>23296</v>
      </c>
      <c r="M395" s="19">
        <v>22936</v>
      </c>
      <c r="N395" s="19">
        <v>22601</v>
      </c>
      <c r="O395" s="19">
        <v>22378</v>
      </c>
      <c r="P395" s="19">
        <v>21944</v>
      </c>
      <c r="Q395" s="19">
        <v>22081</v>
      </c>
      <c r="R395" s="19">
        <v>21727</v>
      </c>
      <c r="S395" s="19">
        <v>19682</v>
      </c>
      <c r="T395" s="19">
        <v>18562</v>
      </c>
      <c r="U395" s="19">
        <v>17980</v>
      </c>
      <c r="V395" s="19">
        <v>17232</v>
      </c>
      <c r="W395" s="19">
        <v>16842</v>
      </c>
      <c r="X395" s="19">
        <v>15154</v>
      </c>
      <c r="Y395" s="19">
        <v>14520</v>
      </c>
      <c r="AA395" s="2">
        <f>IFERROR(INDEX('Holiday Schedule'!$D$3:$D$24,MATCH(A395,'Holiday Schedule'!$C$3:$C$24,0)),0)</f>
        <v>0</v>
      </c>
      <c r="AB395" s="2">
        <f t="shared" si="48"/>
        <v>3</v>
      </c>
      <c r="AC395" s="2">
        <f t="shared" si="49"/>
        <v>325659</v>
      </c>
      <c r="AD395" s="5">
        <f t="shared" si="50"/>
        <v>117174</v>
      </c>
      <c r="AE395" s="5">
        <f t="shared" si="51"/>
        <v>442833</v>
      </c>
      <c r="AG395" s="2">
        <f t="shared" si="52"/>
        <v>1</v>
      </c>
      <c r="AH395" s="2">
        <f t="shared" si="53"/>
        <v>2025</v>
      </c>
      <c r="AJ395" s="5">
        <f t="shared" si="54"/>
        <v>23296</v>
      </c>
      <c r="AK395" s="2">
        <f t="shared" si="55"/>
        <v>11</v>
      </c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</row>
    <row r="396" spans="1:51" ht="15.75" x14ac:dyDescent="0.25">
      <c r="A396" s="18">
        <v>45679</v>
      </c>
      <c r="B396" s="19">
        <v>14060</v>
      </c>
      <c r="C396" s="19">
        <v>13921</v>
      </c>
      <c r="D396" s="19">
        <v>13812</v>
      </c>
      <c r="E396" s="19">
        <v>14144</v>
      </c>
      <c r="F396" s="19">
        <v>14654</v>
      </c>
      <c r="G396" s="19">
        <v>15429</v>
      </c>
      <c r="H396" s="19">
        <v>16086</v>
      </c>
      <c r="I396" s="19">
        <v>19824</v>
      </c>
      <c r="J396" s="19">
        <v>21004</v>
      </c>
      <c r="K396" s="19">
        <v>22080</v>
      </c>
      <c r="L396" s="19">
        <v>23168</v>
      </c>
      <c r="M396" s="19">
        <v>22810</v>
      </c>
      <c r="N396" s="19">
        <v>22460</v>
      </c>
      <c r="O396" s="19">
        <v>22236</v>
      </c>
      <c r="P396" s="19">
        <v>21814</v>
      </c>
      <c r="Q396" s="19">
        <v>21960</v>
      </c>
      <c r="R396" s="19">
        <v>21603</v>
      </c>
      <c r="S396" s="19">
        <v>19575</v>
      </c>
      <c r="T396" s="19">
        <v>18460</v>
      </c>
      <c r="U396" s="19">
        <v>17879</v>
      </c>
      <c r="V396" s="19">
        <v>17136</v>
      </c>
      <c r="W396" s="19">
        <v>16751</v>
      </c>
      <c r="X396" s="19">
        <v>15073</v>
      </c>
      <c r="Y396" s="19">
        <v>14440</v>
      </c>
      <c r="AA396" s="2">
        <f>IFERROR(INDEX('Holiday Schedule'!$D$3:$D$24,MATCH(A396,'Holiday Schedule'!$C$3:$C$24,0)),0)</f>
        <v>0</v>
      </c>
      <c r="AB396" s="2">
        <f t="shared" si="48"/>
        <v>4</v>
      </c>
      <c r="AC396" s="2">
        <f t="shared" si="49"/>
        <v>323833</v>
      </c>
      <c r="AD396" s="5">
        <f t="shared" si="50"/>
        <v>116546</v>
      </c>
      <c r="AE396" s="5">
        <f t="shared" si="51"/>
        <v>440379</v>
      </c>
      <c r="AG396" s="2">
        <f t="shared" si="52"/>
        <v>1</v>
      </c>
      <c r="AH396" s="2">
        <f t="shared" si="53"/>
        <v>2025</v>
      </c>
      <c r="AJ396" s="5">
        <f t="shared" si="54"/>
        <v>23168</v>
      </c>
      <c r="AK396" s="2">
        <f t="shared" si="55"/>
        <v>11</v>
      </c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</row>
    <row r="397" spans="1:51" ht="15.75" x14ac:dyDescent="0.25">
      <c r="A397" s="18">
        <v>45680</v>
      </c>
      <c r="B397" s="19">
        <v>14065</v>
      </c>
      <c r="C397" s="19">
        <v>13927</v>
      </c>
      <c r="D397" s="19">
        <v>13816</v>
      </c>
      <c r="E397" s="19">
        <v>14152</v>
      </c>
      <c r="F397" s="19">
        <v>14658</v>
      </c>
      <c r="G397" s="19">
        <v>15437</v>
      </c>
      <c r="H397" s="19">
        <v>16091</v>
      </c>
      <c r="I397" s="19">
        <v>19832</v>
      </c>
      <c r="J397" s="19">
        <v>21006</v>
      </c>
      <c r="K397" s="19">
        <v>22087</v>
      </c>
      <c r="L397" s="19">
        <v>23180</v>
      </c>
      <c r="M397" s="19">
        <v>22822</v>
      </c>
      <c r="N397" s="19">
        <v>22470</v>
      </c>
      <c r="O397" s="19">
        <v>22247</v>
      </c>
      <c r="P397" s="19">
        <v>21825</v>
      </c>
      <c r="Q397" s="19">
        <v>21971</v>
      </c>
      <c r="R397" s="19">
        <v>21614</v>
      </c>
      <c r="S397" s="19">
        <v>19585</v>
      </c>
      <c r="T397" s="19">
        <v>18468</v>
      </c>
      <c r="U397" s="19">
        <v>17889</v>
      </c>
      <c r="V397" s="19">
        <v>17145</v>
      </c>
      <c r="W397" s="19">
        <v>16759</v>
      </c>
      <c r="X397" s="19">
        <v>15079</v>
      </c>
      <c r="Y397" s="19">
        <v>14448</v>
      </c>
      <c r="AA397" s="2">
        <f>IFERROR(INDEX('Holiday Schedule'!$D$3:$D$24,MATCH(A397,'Holiday Schedule'!$C$3:$C$24,0)),0)</f>
        <v>0</v>
      </c>
      <c r="AB397" s="2">
        <f t="shared" si="48"/>
        <v>5</v>
      </c>
      <c r="AC397" s="2">
        <f t="shared" si="49"/>
        <v>323979</v>
      </c>
      <c r="AD397" s="5">
        <f t="shared" si="50"/>
        <v>116594</v>
      </c>
      <c r="AE397" s="5">
        <f t="shared" si="51"/>
        <v>440573</v>
      </c>
      <c r="AG397" s="2">
        <f t="shared" si="52"/>
        <v>1</v>
      </c>
      <c r="AH397" s="2">
        <f t="shared" si="53"/>
        <v>2025</v>
      </c>
      <c r="AJ397" s="5">
        <f t="shared" si="54"/>
        <v>23180</v>
      </c>
      <c r="AK397" s="2">
        <f t="shared" si="55"/>
        <v>11</v>
      </c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/>
    </row>
    <row r="398" spans="1:51" ht="15.75" x14ac:dyDescent="0.25">
      <c r="A398" s="18">
        <v>45681</v>
      </c>
      <c r="B398" s="19">
        <v>14102</v>
      </c>
      <c r="C398" s="19">
        <v>13964</v>
      </c>
      <c r="D398" s="19">
        <v>13852</v>
      </c>
      <c r="E398" s="19">
        <v>14189</v>
      </c>
      <c r="F398" s="19">
        <v>14696</v>
      </c>
      <c r="G398" s="19">
        <v>15477</v>
      </c>
      <c r="H398" s="19">
        <v>16134</v>
      </c>
      <c r="I398" s="19">
        <v>19884</v>
      </c>
      <c r="J398" s="19">
        <v>21060</v>
      </c>
      <c r="K398" s="19">
        <v>22145</v>
      </c>
      <c r="L398" s="19">
        <v>23241</v>
      </c>
      <c r="M398" s="19">
        <v>22882</v>
      </c>
      <c r="N398" s="19">
        <v>22529</v>
      </c>
      <c r="O398" s="19">
        <v>22305</v>
      </c>
      <c r="P398" s="19">
        <v>21883</v>
      </c>
      <c r="Q398" s="19">
        <v>22029</v>
      </c>
      <c r="R398" s="19">
        <v>21656</v>
      </c>
      <c r="S398" s="19">
        <v>19634</v>
      </c>
      <c r="T398" s="19">
        <v>18515</v>
      </c>
      <c r="U398" s="19">
        <v>17933</v>
      </c>
      <c r="V398" s="19">
        <v>17189</v>
      </c>
      <c r="W398" s="19">
        <v>16803</v>
      </c>
      <c r="X398" s="19">
        <v>15118</v>
      </c>
      <c r="Y398" s="19">
        <v>14486</v>
      </c>
      <c r="AA398" s="2">
        <f>IFERROR(INDEX('Holiday Schedule'!$D$3:$D$24,MATCH(A398,'Holiday Schedule'!$C$3:$C$24,0)),0)</f>
        <v>0</v>
      </c>
      <c r="AB398" s="2">
        <f t="shared" si="48"/>
        <v>6</v>
      </c>
      <c r="AC398" s="2">
        <f t="shared" si="49"/>
        <v>324806</v>
      </c>
      <c r="AD398" s="5">
        <f t="shared" si="50"/>
        <v>116900</v>
      </c>
      <c r="AE398" s="5">
        <f t="shared" si="51"/>
        <v>441706</v>
      </c>
      <c r="AG398" s="2">
        <f t="shared" si="52"/>
        <v>1</v>
      </c>
      <c r="AH398" s="2">
        <f t="shared" si="53"/>
        <v>2025</v>
      </c>
      <c r="AJ398" s="5">
        <f t="shared" si="54"/>
        <v>23241</v>
      </c>
      <c r="AK398" s="2">
        <f t="shared" si="55"/>
        <v>11</v>
      </c>
      <c r="AL398" s="9"/>
      <c r="AM398" s="9"/>
      <c r="AN398" s="9"/>
      <c r="AO398" s="9"/>
      <c r="AP398" s="9"/>
      <c r="AQ398" s="9"/>
      <c r="AR398" s="9"/>
      <c r="AS398" s="9"/>
      <c r="AT398" s="9"/>
      <c r="AU398" s="9"/>
      <c r="AV398" s="9"/>
      <c r="AW398" s="9"/>
      <c r="AX398" s="9"/>
      <c r="AY398" s="9"/>
    </row>
    <row r="399" spans="1:51" ht="15.75" x14ac:dyDescent="0.25">
      <c r="A399" s="18">
        <v>45682</v>
      </c>
      <c r="B399" s="19">
        <v>14080</v>
      </c>
      <c r="C399" s="19">
        <v>13947</v>
      </c>
      <c r="D399" s="19">
        <v>13914</v>
      </c>
      <c r="E399" s="19">
        <v>14066</v>
      </c>
      <c r="F399" s="19">
        <v>14574</v>
      </c>
      <c r="G399" s="19">
        <v>15269</v>
      </c>
      <c r="H399" s="19">
        <v>15969</v>
      </c>
      <c r="I399" s="19">
        <v>19004</v>
      </c>
      <c r="J399" s="19">
        <v>20105</v>
      </c>
      <c r="K399" s="19">
        <v>21407</v>
      </c>
      <c r="L399" s="19">
        <v>22454</v>
      </c>
      <c r="M399" s="19">
        <v>22051</v>
      </c>
      <c r="N399" s="19">
        <v>21602</v>
      </c>
      <c r="O399" s="19">
        <v>21359</v>
      </c>
      <c r="P399" s="19">
        <v>21011</v>
      </c>
      <c r="Q399" s="19">
        <v>20964</v>
      </c>
      <c r="R399" s="19">
        <v>20809</v>
      </c>
      <c r="S399" s="19">
        <v>19290</v>
      </c>
      <c r="T399" s="19">
        <v>18327</v>
      </c>
      <c r="U399" s="19">
        <v>17733</v>
      </c>
      <c r="V399" s="19">
        <v>16961</v>
      </c>
      <c r="W399" s="19">
        <v>16604</v>
      </c>
      <c r="X399" s="19">
        <v>15107</v>
      </c>
      <c r="Y399" s="19">
        <v>14471</v>
      </c>
      <c r="AA399" s="2">
        <f>IFERROR(INDEX('Holiday Schedule'!$D$3:$D$24,MATCH(A399,'Holiday Schedule'!$C$3:$C$24,0)),0)</f>
        <v>0</v>
      </c>
      <c r="AB399" s="2">
        <f t="shared" si="48"/>
        <v>7</v>
      </c>
      <c r="AC399" s="2">
        <f t="shared" si="49"/>
        <v>0</v>
      </c>
      <c r="AD399" s="5">
        <f t="shared" si="50"/>
        <v>431078</v>
      </c>
      <c r="AE399" s="5">
        <f t="shared" si="51"/>
        <v>431078</v>
      </c>
      <c r="AG399" s="2">
        <f t="shared" si="52"/>
        <v>1</v>
      </c>
      <c r="AH399" s="2">
        <f t="shared" si="53"/>
        <v>2025</v>
      </c>
      <c r="AJ399" s="5">
        <f t="shared" si="54"/>
        <v>22454</v>
      </c>
      <c r="AK399" s="2">
        <f t="shared" si="55"/>
        <v>11</v>
      </c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/>
    </row>
    <row r="400" spans="1:51" ht="15.75" x14ac:dyDescent="0.25">
      <c r="A400" s="18">
        <v>45683</v>
      </c>
      <c r="B400" s="19">
        <v>14083</v>
      </c>
      <c r="C400" s="19">
        <v>13948</v>
      </c>
      <c r="D400" s="19">
        <v>13919</v>
      </c>
      <c r="E400" s="19">
        <v>14072</v>
      </c>
      <c r="F400" s="19">
        <v>14581</v>
      </c>
      <c r="G400" s="19">
        <v>15275</v>
      </c>
      <c r="H400" s="19">
        <v>15986</v>
      </c>
      <c r="I400" s="19">
        <v>19019</v>
      </c>
      <c r="J400" s="19">
        <v>20109</v>
      </c>
      <c r="K400" s="19">
        <v>21410</v>
      </c>
      <c r="L400" s="19">
        <v>22458</v>
      </c>
      <c r="M400" s="19">
        <v>22044</v>
      </c>
      <c r="N400" s="19">
        <v>21594</v>
      </c>
      <c r="O400" s="19">
        <v>21351</v>
      </c>
      <c r="P400" s="19">
        <v>21003</v>
      </c>
      <c r="Q400" s="19">
        <v>20957</v>
      </c>
      <c r="R400" s="19">
        <v>20794</v>
      </c>
      <c r="S400" s="19">
        <v>19286</v>
      </c>
      <c r="T400" s="19">
        <v>18330</v>
      </c>
      <c r="U400" s="19">
        <v>17736</v>
      </c>
      <c r="V400" s="19">
        <v>16965</v>
      </c>
      <c r="W400" s="19">
        <v>16612</v>
      </c>
      <c r="X400" s="19">
        <v>15112</v>
      </c>
      <c r="Y400" s="19">
        <v>14478</v>
      </c>
      <c r="AA400" s="2">
        <f>IFERROR(INDEX('Holiday Schedule'!$D$3:$D$24,MATCH(A400,'Holiday Schedule'!$C$3:$C$24,0)),0)</f>
        <v>0</v>
      </c>
      <c r="AB400" s="2">
        <f t="shared" si="48"/>
        <v>1</v>
      </c>
      <c r="AC400" s="2">
        <f t="shared" si="49"/>
        <v>0</v>
      </c>
      <c r="AD400" s="5">
        <f t="shared" si="50"/>
        <v>431122</v>
      </c>
      <c r="AE400" s="5">
        <f t="shared" si="51"/>
        <v>431122</v>
      </c>
      <c r="AG400" s="2">
        <f t="shared" si="52"/>
        <v>1</v>
      </c>
      <c r="AH400" s="2">
        <f t="shared" si="53"/>
        <v>2025</v>
      </c>
      <c r="AJ400" s="5">
        <f t="shared" si="54"/>
        <v>22458</v>
      </c>
      <c r="AK400" s="2">
        <f t="shared" si="55"/>
        <v>11</v>
      </c>
      <c r="AL400" s="9"/>
      <c r="AM400" s="9"/>
      <c r="AN400" s="9"/>
      <c r="AO400" s="9"/>
      <c r="AP400" s="9"/>
      <c r="AQ400" s="9"/>
      <c r="AR400" s="9"/>
      <c r="AS400" s="9"/>
      <c r="AT400" s="9"/>
      <c r="AU400" s="9"/>
      <c r="AV400" s="9"/>
      <c r="AW400" s="9"/>
      <c r="AX400" s="9"/>
      <c r="AY400" s="9"/>
    </row>
    <row r="401" spans="1:51" ht="15.75" x14ac:dyDescent="0.25">
      <c r="A401" s="18">
        <v>45684</v>
      </c>
      <c r="B401" s="19">
        <v>14167</v>
      </c>
      <c r="C401" s="19">
        <v>14029</v>
      </c>
      <c r="D401" s="19">
        <v>13918</v>
      </c>
      <c r="E401" s="19">
        <v>14256</v>
      </c>
      <c r="F401" s="19">
        <v>14764</v>
      </c>
      <c r="G401" s="19">
        <v>15546</v>
      </c>
      <c r="H401" s="19">
        <v>16211</v>
      </c>
      <c r="I401" s="19">
        <v>19972</v>
      </c>
      <c r="J401" s="19">
        <v>21129</v>
      </c>
      <c r="K401" s="19">
        <v>22216</v>
      </c>
      <c r="L401" s="19">
        <v>23316</v>
      </c>
      <c r="M401" s="19">
        <v>22956</v>
      </c>
      <c r="N401" s="19">
        <v>22603</v>
      </c>
      <c r="O401" s="19">
        <v>22378</v>
      </c>
      <c r="P401" s="19">
        <v>21956</v>
      </c>
      <c r="Q401" s="19">
        <v>22100</v>
      </c>
      <c r="R401" s="19">
        <v>21727</v>
      </c>
      <c r="S401" s="19">
        <v>19699</v>
      </c>
      <c r="T401" s="19">
        <v>18576</v>
      </c>
      <c r="U401" s="19">
        <v>17994</v>
      </c>
      <c r="V401" s="19">
        <v>17245</v>
      </c>
      <c r="W401" s="19">
        <v>16858</v>
      </c>
      <c r="X401" s="19">
        <v>15165</v>
      </c>
      <c r="Y401" s="19">
        <v>14528</v>
      </c>
      <c r="AA401" s="2">
        <f>IFERROR(INDEX('Holiday Schedule'!$D$3:$D$24,MATCH(A401,'Holiday Schedule'!$C$3:$C$24,0)),0)</f>
        <v>0</v>
      </c>
      <c r="AB401" s="2">
        <f t="shared" si="48"/>
        <v>2</v>
      </c>
      <c r="AC401" s="2">
        <f t="shared" si="49"/>
        <v>325890</v>
      </c>
      <c r="AD401" s="5">
        <f t="shared" si="50"/>
        <v>117419</v>
      </c>
      <c r="AE401" s="5">
        <f t="shared" si="51"/>
        <v>443309</v>
      </c>
      <c r="AG401" s="2">
        <f t="shared" si="52"/>
        <v>1</v>
      </c>
      <c r="AH401" s="2">
        <f t="shared" si="53"/>
        <v>2025</v>
      </c>
      <c r="AJ401" s="5">
        <f t="shared" si="54"/>
        <v>23316</v>
      </c>
      <c r="AK401" s="2">
        <f t="shared" si="55"/>
        <v>11</v>
      </c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</row>
    <row r="402" spans="1:51" ht="15.75" x14ac:dyDescent="0.25">
      <c r="A402" s="18">
        <v>45685</v>
      </c>
      <c r="B402" s="19">
        <v>14140</v>
      </c>
      <c r="C402" s="19">
        <v>14003</v>
      </c>
      <c r="D402" s="19">
        <v>13888</v>
      </c>
      <c r="E402" s="19">
        <v>14226</v>
      </c>
      <c r="F402" s="19">
        <v>14734</v>
      </c>
      <c r="G402" s="19">
        <v>15517</v>
      </c>
      <c r="H402" s="19">
        <v>16183</v>
      </c>
      <c r="I402" s="19">
        <v>19957</v>
      </c>
      <c r="J402" s="19">
        <v>21119</v>
      </c>
      <c r="K402" s="19">
        <v>22207</v>
      </c>
      <c r="L402" s="19">
        <v>23306</v>
      </c>
      <c r="M402" s="19">
        <v>22946</v>
      </c>
      <c r="N402" s="19">
        <v>22594</v>
      </c>
      <c r="O402" s="19">
        <v>22369</v>
      </c>
      <c r="P402" s="19">
        <v>21945</v>
      </c>
      <c r="Q402" s="19">
        <v>22092</v>
      </c>
      <c r="R402" s="19">
        <v>21707</v>
      </c>
      <c r="S402" s="19">
        <v>19693</v>
      </c>
      <c r="T402" s="19">
        <v>18569</v>
      </c>
      <c r="U402" s="19">
        <v>17986</v>
      </c>
      <c r="V402" s="19">
        <v>17239</v>
      </c>
      <c r="W402" s="19">
        <v>16851</v>
      </c>
      <c r="X402" s="19">
        <v>15162</v>
      </c>
      <c r="Y402" s="19">
        <v>14527</v>
      </c>
      <c r="AA402" s="2">
        <f>IFERROR(INDEX('Holiday Schedule'!$D$3:$D$24,MATCH(A402,'Holiday Schedule'!$C$3:$C$24,0)),0)</f>
        <v>0</v>
      </c>
      <c r="AB402" s="2">
        <f t="shared" si="48"/>
        <v>3</v>
      </c>
      <c r="AC402" s="2">
        <f t="shared" si="49"/>
        <v>325742</v>
      </c>
      <c r="AD402" s="5">
        <f t="shared" si="50"/>
        <v>117218</v>
      </c>
      <c r="AE402" s="5">
        <f t="shared" si="51"/>
        <v>442960</v>
      </c>
      <c r="AG402" s="2">
        <f t="shared" si="52"/>
        <v>1</v>
      </c>
      <c r="AH402" s="2">
        <f t="shared" si="53"/>
        <v>2025</v>
      </c>
      <c r="AJ402" s="5">
        <f t="shared" si="54"/>
        <v>23306</v>
      </c>
      <c r="AK402" s="2">
        <f t="shared" si="55"/>
        <v>11</v>
      </c>
      <c r="AL402" s="9"/>
      <c r="AM402" s="9"/>
      <c r="AN402" s="9"/>
      <c r="AO402" s="9"/>
      <c r="AP402" s="9"/>
      <c r="AQ402" s="9"/>
      <c r="AR402" s="9"/>
      <c r="AS402" s="9"/>
      <c r="AT402" s="9"/>
      <c r="AU402" s="9"/>
      <c r="AV402" s="9"/>
      <c r="AW402" s="9"/>
      <c r="AX402" s="9"/>
      <c r="AY402" s="9"/>
    </row>
    <row r="403" spans="1:51" ht="15.75" x14ac:dyDescent="0.25">
      <c r="A403" s="18">
        <v>45686</v>
      </c>
      <c r="B403" s="19">
        <v>14160</v>
      </c>
      <c r="C403" s="19">
        <v>14019</v>
      </c>
      <c r="D403" s="19">
        <v>13909</v>
      </c>
      <c r="E403" s="19">
        <v>14246</v>
      </c>
      <c r="F403" s="19">
        <v>14758</v>
      </c>
      <c r="G403" s="19">
        <v>15550</v>
      </c>
      <c r="H403" s="19">
        <v>16218</v>
      </c>
      <c r="I403" s="19">
        <v>20017</v>
      </c>
      <c r="J403" s="19">
        <v>21171</v>
      </c>
      <c r="K403" s="19">
        <v>22250</v>
      </c>
      <c r="L403" s="19">
        <v>23341</v>
      </c>
      <c r="M403" s="19">
        <v>22975</v>
      </c>
      <c r="N403" s="19">
        <v>22622</v>
      </c>
      <c r="O403" s="19">
        <v>22395</v>
      </c>
      <c r="P403" s="19">
        <v>21974</v>
      </c>
      <c r="Q403" s="19">
        <v>22139</v>
      </c>
      <c r="R403" s="19">
        <v>21783</v>
      </c>
      <c r="S403" s="19">
        <v>19724</v>
      </c>
      <c r="T403" s="19">
        <v>18601</v>
      </c>
      <c r="U403" s="19">
        <v>18020</v>
      </c>
      <c r="V403" s="19">
        <v>17264</v>
      </c>
      <c r="W403" s="19">
        <v>16871</v>
      </c>
      <c r="X403" s="19">
        <v>15183</v>
      </c>
      <c r="Y403" s="19">
        <v>14557</v>
      </c>
      <c r="AA403" s="2">
        <f>IFERROR(INDEX('Holiday Schedule'!$D$3:$D$24,MATCH(A403,'Holiday Schedule'!$C$3:$C$24,0)),0)</f>
        <v>0</v>
      </c>
      <c r="AB403" s="2">
        <f t="shared" si="48"/>
        <v>4</v>
      </c>
      <c r="AC403" s="2">
        <f t="shared" si="49"/>
        <v>326330</v>
      </c>
      <c r="AD403" s="5">
        <f t="shared" si="50"/>
        <v>117417</v>
      </c>
      <c r="AE403" s="5">
        <f t="shared" si="51"/>
        <v>443747</v>
      </c>
      <c r="AG403" s="2">
        <f t="shared" si="52"/>
        <v>1</v>
      </c>
      <c r="AH403" s="2">
        <f t="shared" si="53"/>
        <v>2025</v>
      </c>
      <c r="AJ403" s="5">
        <f t="shared" si="54"/>
        <v>23341</v>
      </c>
      <c r="AK403" s="2">
        <f t="shared" si="55"/>
        <v>11</v>
      </c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</row>
    <row r="404" spans="1:51" ht="15.75" x14ac:dyDescent="0.25">
      <c r="A404" s="18">
        <v>45687</v>
      </c>
      <c r="B404" s="19">
        <v>14187</v>
      </c>
      <c r="C404" s="19">
        <v>14049</v>
      </c>
      <c r="D404" s="19">
        <v>13936</v>
      </c>
      <c r="E404" s="19">
        <v>14265</v>
      </c>
      <c r="F404" s="19">
        <v>14772</v>
      </c>
      <c r="G404" s="19">
        <v>15557</v>
      </c>
      <c r="H404" s="19">
        <v>16221</v>
      </c>
      <c r="I404" s="19">
        <v>20019</v>
      </c>
      <c r="J404" s="19">
        <v>21183</v>
      </c>
      <c r="K404" s="19">
        <v>22274</v>
      </c>
      <c r="L404" s="19">
        <v>23370</v>
      </c>
      <c r="M404" s="19">
        <v>23002</v>
      </c>
      <c r="N404" s="19">
        <v>22648</v>
      </c>
      <c r="O404" s="19">
        <v>22423</v>
      </c>
      <c r="P404" s="19">
        <v>21998</v>
      </c>
      <c r="Q404" s="19">
        <v>22144</v>
      </c>
      <c r="R404" s="19">
        <v>21765</v>
      </c>
      <c r="S404" s="19">
        <v>19737</v>
      </c>
      <c r="T404" s="19">
        <v>18613</v>
      </c>
      <c r="U404" s="19">
        <v>18027</v>
      </c>
      <c r="V404" s="19">
        <v>17278</v>
      </c>
      <c r="W404" s="19">
        <v>16890</v>
      </c>
      <c r="X404" s="19">
        <v>15196</v>
      </c>
      <c r="Y404" s="19">
        <v>14560</v>
      </c>
      <c r="AA404" s="2">
        <f>IFERROR(INDEX('Holiday Schedule'!$D$3:$D$24,MATCH(A404,'Holiday Schedule'!$C$3:$C$24,0)),0)</f>
        <v>0</v>
      </c>
      <c r="AB404" s="2">
        <f t="shared" si="48"/>
        <v>5</v>
      </c>
      <c r="AC404" s="2">
        <f t="shared" si="49"/>
        <v>326567</v>
      </c>
      <c r="AD404" s="5">
        <f t="shared" si="50"/>
        <v>117547</v>
      </c>
      <c r="AE404" s="5">
        <f t="shared" si="51"/>
        <v>444114</v>
      </c>
      <c r="AG404" s="2">
        <f t="shared" si="52"/>
        <v>1</v>
      </c>
      <c r="AH404" s="2">
        <f t="shared" si="53"/>
        <v>2025</v>
      </c>
      <c r="AJ404" s="5">
        <f t="shared" si="54"/>
        <v>23370</v>
      </c>
      <c r="AK404" s="2">
        <f t="shared" si="55"/>
        <v>11</v>
      </c>
      <c r="AL404" s="9"/>
      <c r="AM404" s="9"/>
      <c r="AN404" s="9"/>
      <c r="AO404" s="9"/>
      <c r="AP404" s="9"/>
      <c r="AQ404" s="9"/>
      <c r="AR404" s="9"/>
      <c r="AS404" s="9"/>
      <c r="AT404" s="9"/>
      <c r="AU404" s="9"/>
      <c r="AV404" s="9"/>
      <c r="AW404" s="9"/>
      <c r="AX404" s="9"/>
      <c r="AY404" s="9"/>
    </row>
    <row r="405" spans="1:51" ht="15.75" x14ac:dyDescent="0.25">
      <c r="A405" s="18">
        <v>45688</v>
      </c>
      <c r="B405" s="19">
        <v>14176</v>
      </c>
      <c r="C405" s="19">
        <v>14037</v>
      </c>
      <c r="D405" s="19">
        <v>13926</v>
      </c>
      <c r="E405" s="19">
        <v>14265</v>
      </c>
      <c r="F405" s="19">
        <v>14775</v>
      </c>
      <c r="G405" s="19">
        <v>15557</v>
      </c>
      <c r="H405" s="19">
        <v>16223</v>
      </c>
      <c r="I405" s="19">
        <v>20041</v>
      </c>
      <c r="J405" s="19">
        <v>21172</v>
      </c>
      <c r="K405" s="19">
        <v>22262</v>
      </c>
      <c r="L405" s="19">
        <v>23368</v>
      </c>
      <c r="M405" s="19">
        <v>23014</v>
      </c>
      <c r="N405" s="19">
        <v>22655</v>
      </c>
      <c r="O405" s="19">
        <v>22424</v>
      </c>
      <c r="P405" s="19">
        <v>22009</v>
      </c>
      <c r="Q405" s="19">
        <v>22157</v>
      </c>
      <c r="R405" s="19">
        <v>21794</v>
      </c>
      <c r="S405" s="19">
        <v>19753</v>
      </c>
      <c r="T405" s="19">
        <v>18627</v>
      </c>
      <c r="U405" s="19">
        <v>18044</v>
      </c>
      <c r="V405" s="19">
        <v>17283</v>
      </c>
      <c r="W405" s="19">
        <v>16892</v>
      </c>
      <c r="X405" s="19">
        <v>15198</v>
      </c>
      <c r="Y405" s="19">
        <v>14575</v>
      </c>
      <c r="AA405" s="2">
        <f>IFERROR(INDEX('Holiday Schedule'!$D$3:$D$24,MATCH(A405,'Holiday Schedule'!$C$3:$C$24,0)),0)</f>
        <v>0</v>
      </c>
      <c r="AB405" s="2">
        <f t="shared" si="48"/>
        <v>6</v>
      </c>
      <c r="AC405" s="2">
        <f t="shared" si="49"/>
        <v>326693</v>
      </c>
      <c r="AD405" s="5">
        <f t="shared" si="50"/>
        <v>117534</v>
      </c>
      <c r="AE405" s="5">
        <f t="shared" si="51"/>
        <v>444227</v>
      </c>
      <c r="AG405" s="2">
        <f t="shared" si="52"/>
        <v>1</v>
      </c>
      <c r="AH405" s="2">
        <f t="shared" si="53"/>
        <v>2025</v>
      </c>
      <c r="AJ405" s="5">
        <f t="shared" si="54"/>
        <v>23368</v>
      </c>
      <c r="AK405" s="2">
        <f t="shared" si="55"/>
        <v>11</v>
      </c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</row>
    <row r="406" spans="1:51" ht="15.75" x14ac:dyDescent="0.25">
      <c r="A406" s="18">
        <v>45689</v>
      </c>
      <c r="B406" s="19">
        <v>12818</v>
      </c>
      <c r="C406" s="19">
        <v>12821</v>
      </c>
      <c r="D406" s="19">
        <v>13078</v>
      </c>
      <c r="E406" s="19">
        <v>12865</v>
      </c>
      <c r="F406" s="19">
        <v>13507</v>
      </c>
      <c r="G406" s="19">
        <v>14157</v>
      </c>
      <c r="H406" s="19">
        <v>15043</v>
      </c>
      <c r="I406" s="19">
        <v>17350</v>
      </c>
      <c r="J406" s="19">
        <v>18830</v>
      </c>
      <c r="K406" s="19">
        <v>19836</v>
      </c>
      <c r="L406" s="19">
        <v>20341</v>
      </c>
      <c r="M406" s="19">
        <v>20398</v>
      </c>
      <c r="N406" s="19">
        <v>19566</v>
      </c>
      <c r="O406" s="19">
        <v>19665</v>
      </c>
      <c r="P406" s="19">
        <v>19268</v>
      </c>
      <c r="Q406" s="19">
        <v>18946</v>
      </c>
      <c r="R406" s="19">
        <v>18466</v>
      </c>
      <c r="S406" s="19">
        <v>17656</v>
      </c>
      <c r="T406" s="19">
        <v>16874</v>
      </c>
      <c r="U406" s="19">
        <v>16379</v>
      </c>
      <c r="V406" s="19">
        <v>15724</v>
      </c>
      <c r="W406" s="19">
        <v>14952</v>
      </c>
      <c r="X406" s="19">
        <v>13737</v>
      </c>
      <c r="Y406" s="19">
        <v>13351</v>
      </c>
      <c r="AA406" s="2">
        <f>IFERROR(INDEX('Holiday Schedule'!$D$3:$D$24,MATCH(A406,'Holiday Schedule'!$C$3:$C$24,0)),0)</f>
        <v>0</v>
      </c>
      <c r="AB406" s="2">
        <f t="shared" si="48"/>
        <v>7</v>
      </c>
      <c r="AC406" s="2">
        <f t="shared" si="49"/>
        <v>0</v>
      </c>
      <c r="AD406" s="5">
        <f t="shared" si="50"/>
        <v>395628</v>
      </c>
      <c r="AE406" s="5">
        <f t="shared" si="51"/>
        <v>395628</v>
      </c>
      <c r="AG406" s="2">
        <f t="shared" si="52"/>
        <v>2</v>
      </c>
      <c r="AH406" s="2">
        <f t="shared" si="53"/>
        <v>2025</v>
      </c>
      <c r="AJ406" s="5">
        <f t="shared" si="54"/>
        <v>20398</v>
      </c>
      <c r="AK406" s="2">
        <f t="shared" si="55"/>
        <v>12</v>
      </c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 s="9"/>
    </row>
    <row r="407" spans="1:51" ht="15.75" x14ac:dyDescent="0.25">
      <c r="A407" s="18">
        <v>45690</v>
      </c>
      <c r="B407" s="19">
        <v>12796</v>
      </c>
      <c r="C407" s="19">
        <v>12806</v>
      </c>
      <c r="D407" s="19">
        <v>13074</v>
      </c>
      <c r="E407" s="19">
        <v>12859</v>
      </c>
      <c r="F407" s="19">
        <v>13500</v>
      </c>
      <c r="G407" s="19">
        <v>14151</v>
      </c>
      <c r="H407" s="19">
        <v>15015</v>
      </c>
      <c r="I407" s="19">
        <v>17291</v>
      </c>
      <c r="J407" s="19">
        <v>18823</v>
      </c>
      <c r="K407" s="19">
        <v>19832</v>
      </c>
      <c r="L407" s="19">
        <v>20336</v>
      </c>
      <c r="M407" s="19">
        <v>20394</v>
      </c>
      <c r="N407" s="19">
        <v>19560</v>
      </c>
      <c r="O407" s="19">
        <v>19661</v>
      </c>
      <c r="P407" s="19">
        <v>19263</v>
      </c>
      <c r="Q407" s="19">
        <v>18940</v>
      </c>
      <c r="R407" s="19">
        <v>18479</v>
      </c>
      <c r="S407" s="19">
        <v>17658</v>
      </c>
      <c r="T407" s="19">
        <v>16875</v>
      </c>
      <c r="U407" s="19">
        <v>16379</v>
      </c>
      <c r="V407" s="19">
        <v>15727</v>
      </c>
      <c r="W407" s="19">
        <v>14964</v>
      </c>
      <c r="X407" s="19">
        <v>13748</v>
      </c>
      <c r="Y407" s="19">
        <v>13363</v>
      </c>
      <c r="AA407" s="2">
        <f>IFERROR(INDEX('Holiday Schedule'!$D$3:$D$24,MATCH(A407,'Holiday Schedule'!$C$3:$C$24,0)),0)</f>
        <v>0</v>
      </c>
      <c r="AB407" s="2">
        <f t="shared" si="48"/>
        <v>1</v>
      </c>
      <c r="AC407" s="2">
        <f t="shared" si="49"/>
        <v>0</v>
      </c>
      <c r="AD407" s="5">
        <f t="shared" si="50"/>
        <v>395494</v>
      </c>
      <c r="AE407" s="5">
        <f t="shared" si="51"/>
        <v>395494</v>
      </c>
      <c r="AG407" s="2">
        <f t="shared" si="52"/>
        <v>2</v>
      </c>
      <c r="AH407" s="2">
        <f t="shared" si="53"/>
        <v>2025</v>
      </c>
      <c r="AJ407" s="5">
        <f t="shared" si="54"/>
        <v>20394</v>
      </c>
      <c r="AK407" s="2">
        <f t="shared" si="55"/>
        <v>12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</row>
    <row r="408" spans="1:51" ht="15.75" x14ac:dyDescent="0.25">
      <c r="A408" s="18">
        <v>45691</v>
      </c>
      <c r="B408" s="19">
        <v>12814</v>
      </c>
      <c r="C408" s="19">
        <v>12917</v>
      </c>
      <c r="D408" s="19">
        <v>13140</v>
      </c>
      <c r="E408" s="19">
        <v>13109</v>
      </c>
      <c r="F408" s="19">
        <v>13705</v>
      </c>
      <c r="G408" s="19">
        <v>14391</v>
      </c>
      <c r="H408" s="19">
        <v>15450</v>
      </c>
      <c r="I408" s="19">
        <v>18300</v>
      </c>
      <c r="J408" s="19">
        <v>19835</v>
      </c>
      <c r="K408" s="19">
        <v>20736</v>
      </c>
      <c r="L408" s="19">
        <v>21281</v>
      </c>
      <c r="M408" s="19">
        <v>21156</v>
      </c>
      <c r="N408" s="19">
        <v>20487</v>
      </c>
      <c r="O408" s="19">
        <v>20726</v>
      </c>
      <c r="P408" s="19">
        <v>20265</v>
      </c>
      <c r="Q408" s="19">
        <v>20035</v>
      </c>
      <c r="R408" s="19">
        <v>19429</v>
      </c>
      <c r="S408" s="19">
        <v>18021</v>
      </c>
      <c r="T408" s="19">
        <v>17222</v>
      </c>
      <c r="U408" s="19">
        <v>16690</v>
      </c>
      <c r="V408" s="19">
        <v>16069</v>
      </c>
      <c r="W408" s="19">
        <v>15102</v>
      </c>
      <c r="X408" s="19">
        <v>13924</v>
      </c>
      <c r="Y408" s="19">
        <v>13425</v>
      </c>
      <c r="AA408" s="2">
        <f>IFERROR(INDEX('Holiday Schedule'!$D$3:$D$24,MATCH(A408,'Holiday Schedule'!$C$3:$C$24,0)),0)</f>
        <v>0</v>
      </c>
      <c r="AB408" s="2">
        <f t="shared" si="48"/>
        <v>2</v>
      </c>
      <c r="AC408" s="2">
        <f t="shared" si="49"/>
        <v>299278</v>
      </c>
      <c r="AD408" s="5">
        <f t="shared" si="50"/>
        <v>108951</v>
      </c>
      <c r="AE408" s="5">
        <f t="shared" si="51"/>
        <v>408229</v>
      </c>
      <c r="AG408" s="2">
        <f t="shared" si="52"/>
        <v>2</v>
      </c>
      <c r="AH408" s="2">
        <f t="shared" si="53"/>
        <v>2025</v>
      </c>
      <c r="AJ408" s="5">
        <f t="shared" si="54"/>
        <v>21281</v>
      </c>
      <c r="AK408" s="2">
        <f t="shared" si="55"/>
        <v>11</v>
      </c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</row>
    <row r="409" spans="1:51" ht="15.75" x14ac:dyDescent="0.25">
      <c r="A409" s="18">
        <v>45692</v>
      </c>
      <c r="B409" s="19">
        <v>12800</v>
      </c>
      <c r="C409" s="19">
        <v>12902</v>
      </c>
      <c r="D409" s="19">
        <v>13126</v>
      </c>
      <c r="E409" s="19">
        <v>13095</v>
      </c>
      <c r="F409" s="19">
        <v>13696</v>
      </c>
      <c r="G409" s="19">
        <v>14384</v>
      </c>
      <c r="H409" s="19">
        <v>15439</v>
      </c>
      <c r="I409" s="19">
        <v>18237</v>
      </c>
      <c r="J409" s="19">
        <v>19820</v>
      </c>
      <c r="K409" s="19">
        <v>20725</v>
      </c>
      <c r="L409" s="19">
        <v>21291</v>
      </c>
      <c r="M409" s="19">
        <v>21171</v>
      </c>
      <c r="N409" s="19">
        <v>20500</v>
      </c>
      <c r="O409" s="19">
        <v>20741</v>
      </c>
      <c r="P409" s="19">
        <v>20279</v>
      </c>
      <c r="Q409" s="19">
        <v>20049</v>
      </c>
      <c r="R409" s="19">
        <v>19420</v>
      </c>
      <c r="S409" s="19">
        <v>18037</v>
      </c>
      <c r="T409" s="19">
        <v>17236</v>
      </c>
      <c r="U409" s="19">
        <v>16702</v>
      </c>
      <c r="V409" s="19">
        <v>16074</v>
      </c>
      <c r="W409" s="19">
        <v>15105</v>
      </c>
      <c r="X409" s="19">
        <v>13927</v>
      </c>
      <c r="Y409" s="19">
        <v>13426</v>
      </c>
      <c r="AA409" s="2">
        <f>IFERROR(INDEX('Holiday Schedule'!$D$3:$D$24,MATCH(A409,'Holiday Schedule'!$C$3:$C$24,0)),0)</f>
        <v>0</v>
      </c>
      <c r="AB409" s="2">
        <f t="shared" si="48"/>
        <v>3</v>
      </c>
      <c r="AC409" s="2">
        <f t="shared" si="49"/>
        <v>299314</v>
      </c>
      <c r="AD409" s="5">
        <f t="shared" si="50"/>
        <v>108868</v>
      </c>
      <c r="AE409" s="5">
        <f t="shared" si="51"/>
        <v>408182</v>
      </c>
      <c r="AG409" s="2">
        <f t="shared" si="52"/>
        <v>2</v>
      </c>
      <c r="AH409" s="2">
        <f t="shared" si="53"/>
        <v>2025</v>
      </c>
      <c r="AJ409" s="5">
        <f t="shared" si="54"/>
        <v>21291</v>
      </c>
      <c r="AK409" s="2">
        <f t="shared" si="55"/>
        <v>11</v>
      </c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</row>
    <row r="410" spans="1:51" ht="15.75" x14ac:dyDescent="0.25">
      <c r="A410" s="18">
        <v>45693</v>
      </c>
      <c r="B410" s="19">
        <v>12806</v>
      </c>
      <c r="C410" s="19">
        <v>12909</v>
      </c>
      <c r="D410" s="19">
        <v>13133</v>
      </c>
      <c r="E410" s="19">
        <v>13101</v>
      </c>
      <c r="F410" s="19">
        <v>13700</v>
      </c>
      <c r="G410" s="19">
        <v>14390</v>
      </c>
      <c r="H410" s="19">
        <v>15420</v>
      </c>
      <c r="I410" s="19">
        <v>18229</v>
      </c>
      <c r="J410" s="19">
        <v>19823</v>
      </c>
      <c r="K410" s="19">
        <v>20728</v>
      </c>
      <c r="L410" s="19">
        <v>21294</v>
      </c>
      <c r="M410" s="19">
        <v>21176</v>
      </c>
      <c r="N410" s="19">
        <v>20505</v>
      </c>
      <c r="O410" s="19">
        <v>20746</v>
      </c>
      <c r="P410" s="19">
        <v>20283</v>
      </c>
      <c r="Q410" s="19">
        <v>20053</v>
      </c>
      <c r="R410" s="19">
        <v>19412</v>
      </c>
      <c r="S410" s="19">
        <v>18041</v>
      </c>
      <c r="T410" s="19">
        <v>17239</v>
      </c>
      <c r="U410" s="19">
        <v>16706</v>
      </c>
      <c r="V410" s="19">
        <v>16082</v>
      </c>
      <c r="W410" s="19">
        <v>15113</v>
      </c>
      <c r="X410" s="19">
        <v>13929</v>
      </c>
      <c r="Y410" s="19">
        <v>13430</v>
      </c>
      <c r="AA410" s="2">
        <f>IFERROR(INDEX('Holiday Schedule'!$D$3:$D$24,MATCH(A410,'Holiday Schedule'!$C$3:$C$24,0)),0)</f>
        <v>0</v>
      </c>
      <c r="AB410" s="2">
        <f t="shared" si="48"/>
        <v>4</v>
      </c>
      <c r="AC410" s="2">
        <f t="shared" si="49"/>
        <v>299359</v>
      </c>
      <c r="AD410" s="5">
        <f t="shared" si="50"/>
        <v>108889</v>
      </c>
      <c r="AE410" s="5">
        <f t="shared" si="51"/>
        <v>408248</v>
      </c>
      <c r="AG410" s="2">
        <f t="shared" si="52"/>
        <v>2</v>
      </c>
      <c r="AH410" s="2">
        <f t="shared" si="53"/>
        <v>2025</v>
      </c>
      <c r="AJ410" s="5">
        <f t="shared" si="54"/>
        <v>21294</v>
      </c>
      <c r="AK410" s="2">
        <f t="shared" si="55"/>
        <v>11</v>
      </c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</row>
    <row r="411" spans="1:51" ht="15.75" x14ac:dyDescent="0.25">
      <c r="A411" s="18">
        <v>45694</v>
      </c>
      <c r="B411" s="19">
        <v>12890</v>
      </c>
      <c r="C411" s="19">
        <v>12991</v>
      </c>
      <c r="D411" s="19">
        <v>13217</v>
      </c>
      <c r="E411" s="19">
        <v>13189</v>
      </c>
      <c r="F411" s="19">
        <v>13791</v>
      </c>
      <c r="G411" s="19">
        <v>14485</v>
      </c>
      <c r="H411" s="19">
        <v>15512</v>
      </c>
      <c r="I411" s="19">
        <v>18349</v>
      </c>
      <c r="J411" s="19">
        <v>19953</v>
      </c>
      <c r="K411" s="19">
        <v>20865</v>
      </c>
      <c r="L411" s="19">
        <v>21432</v>
      </c>
      <c r="M411" s="19">
        <v>21316</v>
      </c>
      <c r="N411" s="19">
        <v>20638</v>
      </c>
      <c r="O411" s="19">
        <v>20883</v>
      </c>
      <c r="P411" s="19">
        <v>20431</v>
      </c>
      <c r="Q411" s="19">
        <v>20221</v>
      </c>
      <c r="R411" s="19">
        <v>19628</v>
      </c>
      <c r="S411" s="19">
        <v>18154</v>
      </c>
      <c r="T411" s="19">
        <v>17348</v>
      </c>
      <c r="U411" s="19">
        <v>16812</v>
      </c>
      <c r="V411" s="19">
        <v>16184</v>
      </c>
      <c r="W411" s="19">
        <v>15208</v>
      </c>
      <c r="X411" s="19">
        <v>14020</v>
      </c>
      <c r="Y411" s="19">
        <v>13519</v>
      </c>
      <c r="AA411" s="2">
        <f>IFERROR(INDEX('Holiday Schedule'!$D$3:$D$24,MATCH(A411,'Holiday Schedule'!$C$3:$C$24,0)),0)</f>
        <v>0</v>
      </c>
      <c r="AB411" s="2">
        <f t="shared" si="48"/>
        <v>5</v>
      </c>
      <c r="AC411" s="2">
        <f t="shared" si="49"/>
        <v>301442</v>
      </c>
      <c r="AD411" s="5">
        <f t="shared" si="50"/>
        <v>109594</v>
      </c>
      <c r="AE411" s="5">
        <f t="shared" si="51"/>
        <v>411036</v>
      </c>
      <c r="AG411" s="2">
        <f t="shared" si="52"/>
        <v>2</v>
      </c>
      <c r="AH411" s="2">
        <f t="shared" si="53"/>
        <v>2025</v>
      </c>
      <c r="AJ411" s="5">
        <f t="shared" si="54"/>
        <v>21432</v>
      </c>
      <c r="AK411" s="2">
        <f t="shared" si="55"/>
        <v>11</v>
      </c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</row>
    <row r="412" spans="1:51" ht="15.75" x14ac:dyDescent="0.25">
      <c r="A412" s="18">
        <v>45695</v>
      </c>
      <c r="B412" s="19">
        <v>12891</v>
      </c>
      <c r="C412" s="19">
        <v>12992</v>
      </c>
      <c r="D412" s="19">
        <v>13218</v>
      </c>
      <c r="E412" s="19">
        <v>13189</v>
      </c>
      <c r="F412" s="19">
        <v>13791</v>
      </c>
      <c r="G412" s="19">
        <v>14485</v>
      </c>
      <c r="H412" s="19">
        <v>15552</v>
      </c>
      <c r="I412" s="19">
        <v>18389</v>
      </c>
      <c r="J412" s="19">
        <v>19962</v>
      </c>
      <c r="K412" s="19">
        <v>20872</v>
      </c>
      <c r="L412" s="19">
        <v>21439</v>
      </c>
      <c r="M412" s="19">
        <v>21318</v>
      </c>
      <c r="N412" s="19">
        <v>20642</v>
      </c>
      <c r="O412" s="19">
        <v>20885</v>
      </c>
      <c r="P412" s="19">
        <v>20420</v>
      </c>
      <c r="Q412" s="19">
        <v>20187</v>
      </c>
      <c r="R412" s="19">
        <v>19544</v>
      </c>
      <c r="S412" s="19">
        <v>18159</v>
      </c>
      <c r="T412" s="19">
        <v>17351</v>
      </c>
      <c r="U412" s="19">
        <v>16816</v>
      </c>
      <c r="V412" s="19">
        <v>16189</v>
      </c>
      <c r="W412" s="19">
        <v>15211</v>
      </c>
      <c r="X412" s="19">
        <v>14025</v>
      </c>
      <c r="Y412" s="19">
        <v>13523</v>
      </c>
      <c r="AA412" s="2">
        <f>IFERROR(INDEX('Holiday Schedule'!$D$3:$D$24,MATCH(A412,'Holiday Schedule'!$C$3:$C$24,0)),0)</f>
        <v>0</v>
      </c>
      <c r="AB412" s="2">
        <f t="shared" si="48"/>
        <v>6</v>
      </c>
      <c r="AC412" s="2">
        <f t="shared" si="49"/>
        <v>301409</v>
      </c>
      <c r="AD412" s="5">
        <f t="shared" si="50"/>
        <v>109641</v>
      </c>
      <c r="AE412" s="5">
        <f t="shared" si="51"/>
        <v>411050</v>
      </c>
      <c r="AG412" s="2">
        <f t="shared" si="52"/>
        <v>2</v>
      </c>
      <c r="AH412" s="2">
        <f t="shared" si="53"/>
        <v>2025</v>
      </c>
      <c r="AJ412" s="5">
        <f t="shared" si="54"/>
        <v>21439</v>
      </c>
      <c r="AK412" s="2">
        <f t="shared" si="55"/>
        <v>11</v>
      </c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</row>
    <row r="413" spans="1:51" ht="15.75" x14ac:dyDescent="0.25">
      <c r="A413" s="18">
        <v>45696</v>
      </c>
      <c r="B413" s="19">
        <v>12902</v>
      </c>
      <c r="C413" s="19">
        <v>12911</v>
      </c>
      <c r="D413" s="19">
        <v>13181</v>
      </c>
      <c r="E413" s="19">
        <v>12967</v>
      </c>
      <c r="F413" s="19">
        <v>13614</v>
      </c>
      <c r="G413" s="19">
        <v>14266</v>
      </c>
      <c r="H413" s="19">
        <v>15119</v>
      </c>
      <c r="I413" s="19">
        <v>17430</v>
      </c>
      <c r="J413" s="19">
        <v>18977</v>
      </c>
      <c r="K413" s="19">
        <v>19994</v>
      </c>
      <c r="L413" s="19">
        <v>20503</v>
      </c>
      <c r="M413" s="19">
        <v>20560</v>
      </c>
      <c r="N413" s="19">
        <v>19722</v>
      </c>
      <c r="O413" s="19">
        <v>19818</v>
      </c>
      <c r="P413" s="19">
        <v>19417</v>
      </c>
      <c r="Q413" s="19">
        <v>19093</v>
      </c>
      <c r="R413" s="19">
        <v>18594</v>
      </c>
      <c r="S413" s="19">
        <v>17796</v>
      </c>
      <c r="T413" s="19">
        <v>17006</v>
      </c>
      <c r="U413" s="19">
        <v>16507</v>
      </c>
      <c r="V413" s="19">
        <v>15849</v>
      </c>
      <c r="W413" s="19">
        <v>15074</v>
      </c>
      <c r="X413" s="19">
        <v>13845</v>
      </c>
      <c r="Y413" s="19">
        <v>13456</v>
      </c>
      <c r="AA413" s="2">
        <f>IFERROR(INDEX('Holiday Schedule'!$D$3:$D$24,MATCH(A413,'Holiday Schedule'!$C$3:$C$24,0)),0)</f>
        <v>0</v>
      </c>
      <c r="AB413" s="2">
        <f t="shared" si="48"/>
        <v>7</v>
      </c>
      <c r="AC413" s="2">
        <f t="shared" si="49"/>
        <v>0</v>
      </c>
      <c r="AD413" s="5">
        <f t="shared" si="50"/>
        <v>398601</v>
      </c>
      <c r="AE413" s="5">
        <f t="shared" si="51"/>
        <v>398601</v>
      </c>
      <c r="AG413" s="2">
        <f t="shared" si="52"/>
        <v>2</v>
      </c>
      <c r="AH413" s="2">
        <f t="shared" si="53"/>
        <v>2025</v>
      </c>
      <c r="AJ413" s="5">
        <f t="shared" si="54"/>
        <v>20560</v>
      </c>
      <c r="AK413" s="2">
        <f t="shared" si="55"/>
        <v>12</v>
      </c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</row>
    <row r="414" spans="1:51" ht="15.75" x14ac:dyDescent="0.25">
      <c r="A414" s="18">
        <v>45697</v>
      </c>
      <c r="B414" s="19">
        <v>12905</v>
      </c>
      <c r="C414" s="19">
        <v>12915</v>
      </c>
      <c r="D414" s="19">
        <v>13185</v>
      </c>
      <c r="E414" s="19">
        <v>12973</v>
      </c>
      <c r="F414" s="19">
        <v>13621</v>
      </c>
      <c r="G414" s="19">
        <v>14271</v>
      </c>
      <c r="H414" s="19">
        <v>15158</v>
      </c>
      <c r="I414" s="19">
        <v>17462</v>
      </c>
      <c r="J414" s="19">
        <v>18984</v>
      </c>
      <c r="K414" s="19">
        <v>19999</v>
      </c>
      <c r="L414" s="19">
        <v>20507</v>
      </c>
      <c r="M414" s="19">
        <v>20565</v>
      </c>
      <c r="N414" s="19">
        <v>19727</v>
      </c>
      <c r="O414" s="19">
        <v>19824</v>
      </c>
      <c r="P414" s="19">
        <v>19423</v>
      </c>
      <c r="Q414" s="19">
        <v>19097</v>
      </c>
      <c r="R414" s="19">
        <v>18612</v>
      </c>
      <c r="S414" s="19">
        <v>17800</v>
      </c>
      <c r="T414" s="19">
        <v>17008</v>
      </c>
      <c r="U414" s="19">
        <v>16511</v>
      </c>
      <c r="V414" s="19">
        <v>15852</v>
      </c>
      <c r="W414" s="19">
        <v>15073</v>
      </c>
      <c r="X414" s="19">
        <v>13847</v>
      </c>
      <c r="Y414" s="19">
        <v>13460</v>
      </c>
      <c r="AA414" s="2">
        <f>IFERROR(INDEX('Holiday Schedule'!$D$3:$D$24,MATCH(A414,'Holiday Schedule'!$C$3:$C$24,0)),0)</f>
        <v>0</v>
      </c>
      <c r="AB414" s="2">
        <f t="shared" si="48"/>
        <v>1</v>
      </c>
      <c r="AC414" s="2">
        <f t="shared" si="49"/>
        <v>0</v>
      </c>
      <c r="AD414" s="5">
        <f t="shared" si="50"/>
        <v>398779</v>
      </c>
      <c r="AE414" s="5">
        <f t="shared" si="51"/>
        <v>398779</v>
      </c>
      <c r="AG414" s="2">
        <f t="shared" si="52"/>
        <v>2</v>
      </c>
      <c r="AH414" s="2">
        <f t="shared" si="53"/>
        <v>2025</v>
      </c>
      <c r="AJ414" s="5">
        <f t="shared" si="54"/>
        <v>20565</v>
      </c>
      <c r="AK414" s="2">
        <f t="shared" si="55"/>
        <v>12</v>
      </c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</row>
    <row r="415" spans="1:51" ht="15.75" x14ac:dyDescent="0.25">
      <c r="A415" s="18">
        <v>45698</v>
      </c>
      <c r="B415" s="19">
        <v>12939</v>
      </c>
      <c r="C415" s="19">
        <v>13043</v>
      </c>
      <c r="D415" s="19">
        <v>13268</v>
      </c>
      <c r="E415" s="19">
        <v>13238</v>
      </c>
      <c r="F415" s="19">
        <v>13844</v>
      </c>
      <c r="G415" s="19">
        <v>14536</v>
      </c>
      <c r="H415" s="19">
        <v>15584</v>
      </c>
      <c r="I415" s="19">
        <v>18427</v>
      </c>
      <c r="J415" s="19">
        <v>20029</v>
      </c>
      <c r="K415" s="19">
        <v>20943</v>
      </c>
      <c r="L415" s="19">
        <v>21510</v>
      </c>
      <c r="M415" s="19">
        <v>21388</v>
      </c>
      <c r="N415" s="19">
        <v>20712</v>
      </c>
      <c r="O415" s="19">
        <v>20959</v>
      </c>
      <c r="P415" s="19">
        <v>20489</v>
      </c>
      <c r="Q415" s="19">
        <v>20256</v>
      </c>
      <c r="R415" s="19">
        <v>19605</v>
      </c>
      <c r="S415" s="19">
        <v>18217</v>
      </c>
      <c r="T415" s="19">
        <v>17408</v>
      </c>
      <c r="U415" s="19">
        <v>16871</v>
      </c>
      <c r="V415" s="19">
        <v>16238</v>
      </c>
      <c r="W415" s="19">
        <v>15260</v>
      </c>
      <c r="X415" s="19">
        <v>14068</v>
      </c>
      <c r="Y415" s="19">
        <v>13570</v>
      </c>
      <c r="AA415" s="2">
        <f>IFERROR(INDEX('Holiday Schedule'!$D$3:$D$24,MATCH(A415,'Holiday Schedule'!$C$3:$C$24,0)),0)</f>
        <v>0</v>
      </c>
      <c r="AB415" s="2">
        <f t="shared" si="48"/>
        <v>2</v>
      </c>
      <c r="AC415" s="2">
        <f t="shared" si="49"/>
        <v>302380</v>
      </c>
      <c r="AD415" s="5">
        <f t="shared" si="50"/>
        <v>110022</v>
      </c>
      <c r="AE415" s="5">
        <f t="shared" si="51"/>
        <v>412402</v>
      </c>
      <c r="AG415" s="2">
        <f t="shared" si="52"/>
        <v>2</v>
      </c>
      <c r="AH415" s="2">
        <f t="shared" si="53"/>
        <v>2025</v>
      </c>
      <c r="AJ415" s="5">
        <f t="shared" si="54"/>
        <v>21510</v>
      </c>
      <c r="AK415" s="2">
        <f t="shared" si="55"/>
        <v>11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</row>
    <row r="416" spans="1:51" ht="15.75" x14ac:dyDescent="0.25">
      <c r="A416" s="18">
        <v>45699</v>
      </c>
      <c r="B416" s="19">
        <v>12946</v>
      </c>
      <c r="C416" s="19">
        <v>13047</v>
      </c>
      <c r="D416" s="19">
        <v>13274</v>
      </c>
      <c r="E416" s="19">
        <v>13243</v>
      </c>
      <c r="F416" s="19">
        <v>13849</v>
      </c>
      <c r="G416" s="19">
        <v>14543</v>
      </c>
      <c r="H416" s="19">
        <v>15574</v>
      </c>
      <c r="I416" s="19">
        <v>18432</v>
      </c>
      <c r="J416" s="19">
        <v>20039</v>
      </c>
      <c r="K416" s="19">
        <v>20956</v>
      </c>
      <c r="L416" s="19">
        <v>21524</v>
      </c>
      <c r="M416" s="19">
        <v>21407</v>
      </c>
      <c r="N416" s="19">
        <v>20726</v>
      </c>
      <c r="O416" s="19">
        <v>20970</v>
      </c>
      <c r="P416" s="19">
        <v>20500</v>
      </c>
      <c r="Q416" s="19">
        <v>20267</v>
      </c>
      <c r="R416" s="19">
        <v>19613</v>
      </c>
      <c r="S416" s="19">
        <v>18230</v>
      </c>
      <c r="T416" s="19">
        <v>17420</v>
      </c>
      <c r="U416" s="19">
        <v>16881</v>
      </c>
      <c r="V416" s="19">
        <v>16248</v>
      </c>
      <c r="W416" s="19">
        <v>15268</v>
      </c>
      <c r="X416" s="19">
        <v>14077</v>
      </c>
      <c r="Y416" s="19">
        <v>13572</v>
      </c>
      <c r="AA416" s="2">
        <f>IFERROR(INDEX('Holiday Schedule'!$D$3:$D$24,MATCH(A416,'Holiday Schedule'!$C$3:$C$24,0)),0)</f>
        <v>0</v>
      </c>
      <c r="AB416" s="2">
        <f t="shared" si="48"/>
        <v>3</v>
      </c>
      <c r="AC416" s="2">
        <f t="shared" si="49"/>
        <v>302558</v>
      </c>
      <c r="AD416" s="5">
        <f t="shared" si="50"/>
        <v>110048</v>
      </c>
      <c r="AE416" s="5">
        <f t="shared" si="51"/>
        <v>412606</v>
      </c>
      <c r="AG416" s="2">
        <f t="shared" si="52"/>
        <v>2</v>
      </c>
      <c r="AH416" s="2">
        <f t="shared" si="53"/>
        <v>2025</v>
      </c>
      <c r="AJ416" s="5">
        <f t="shared" si="54"/>
        <v>21524</v>
      </c>
      <c r="AK416" s="2">
        <f t="shared" si="55"/>
        <v>11</v>
      </c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</row>
    <row r="417" spans="1:51" ht="15.75" x14ac:dyDescent="0.25">
      <c r="A417" s="18">
        <v>45700</v>
      </c>
      <c r="B417" s="19">
        <v>13005</v>
      </c>
      <c r="C417" s="19">
        <v>13108</v>
      </c>
      <c r="D417" s="19">
        <v>13333</v>
      </c>
      <c r="E417" s="19">
        <v>13302</v>
      </c>
      <c r="F417" s="19">
        <v>13912</v>
      </c>
      <c r="G417" s="19">
        <v>14612</v>
      </c>
      <c r="H417" s="19">
        <v>15641</v>
      </c>
      <c r="I417" s="19">
        <v>18511</v>
      </c>
      <c r="J417" s="19">
        <v>20131</v>
      </c>
      <c r="K417" s="19">
        <v>21049</v>
      </c>
      <c r="L417" s="19">
        <v>21641</v>
      </c>
      <c r="M417" s="19">
        <v>21507</v>
      </c>
      <c r="N417" s="19">
        <v>20821</v>
      </c>
      <c r="O417" s="19">
        <v>21065</v>
      </c>
      <c r="P417" s="19">
        <v>20596</v>
      </c>
      <c r="Q417" s="19">
        <v>20362</v>
      </c>
      <c r="R417" s="19">
        <v>19704</v>
      </c>
      <c r="S417" s="19">
        <v>18315</v>
      </c>
      <c r="T417" s="19">
        <v>17501</v>
      </c>
      <c r="U417" s="19">
        <v>16958</v>
      </c>
      <c r="V417" s="19">
        <v>16325</v>
      </c>
      <c r="W417" s="19">
        <v>15341</v>
      </c>
      <c r="X417" s="19">
        <v>14141</v>
      </c>
      <c r="Y417" s="19">
        <v>13639</v>
      </c>
      <c r="AA417" s="2">
        <f>IFERROR(INDEX('Holiday Schedule'!$D$3:$D$24,MATCH(A417,'Holiday Schedule'!$C$3:$C$24,0)),0)</f>
        <v>0</v>
      </c>
      <c r="AB417" s="2">
        <f t="shared" si="48"/>
        <v>4</v>
      </c>
      <c r="AC417" s="2">
        <f t="shared" si="49"/>
        <v>303968</v>
      </c>
      <c r="AD417" s="5">
        <f t="shared" si="50"/>
        <v>110552</v>
      </c>
      <c r="AE417" s="5">
        <f t="shared" si="51"/>
        <v>414520</v>
      </c>
      <c r="AG417" s="2">
        <f t="shared" si="52"/>
        <v>2</v>
      </c>
      <c r="AH417" s="2">
        <f t="shared" si="53"/>
        <v>2025</v>
      </c>
      <c r="AJ417" s="5">
        <f t="shared" si="54"/>
        <v>21641</v>
      </c>
      <c r="AK417" s="2">
        <f t="shared" si="55"/>
        <v>11</v>
      </c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</row>
    <row r="418" spans="1:51" ht="15.75" x14ac:dyDescent="0.25">
      <c r="A418" s="18">
        <v>45701</v>
      </c>
      <c r="B418" s="19">
        <v>13160</v>
      </c>
      <c r="C418" s="19">
        <v>13263</v>
      </c>
      <c r="D418" s="19">
        <v>13494</v>
      </c>
      <c r="E418" s="19">
        <v>13463</v>
      </c>
      <c r="F418" s="19">
        <v>14077</v>
      </c>
      <c r="G418" s="19">
        <v>14789</v>
      </c>
      <c r="H418" s="19">
        <v>15865</v>
      </c>
      <c r="I418" s="19">
        <v>18740</v>
      </c>
      <c r="J418" s="19">
        <v>20377</v>
      </c>
      <c r="K418" s="19">
        <v>21304</v>
      </c>
      <c r="L418" s="19">
        <v>21887</v>
      </c>
      <c r="M418" s="19">
        <v>21770</v>
      </c>
      <c r="N418" s="19">
        <v>21074</v>
      </c>
      <c r="O418" s="19">
        <v>21320</v>
      </c>
      <c r="P418" s="19">
        <v>20846</v>
      </c>
      <c r="Q418" s="19">
        <v>20621</v>
      </c>
      <c r="R418" s="19">
        <v>19985</v>
      </c>
      <c r="S418" s="19">
        <v>18542</v>
      </c>
      <c r="T418" s="19">
        <v>17712</v>
      </c>
      <c r="U418" s="19">
        <v>17163</v>
      </c>
      <c r="V418" s="19">
        <v>16520</v>
      </c>
      <c r="W418" s="19">
        <v>15526</v>
      </c>
      <c r="X418" s="19">
        <v>14314</v>
      </c>
      <c r="Y418" s="19">
        <v>13800</v>
      </c>
      <c r="AA418" s="2">
        <f>IFERROR(INDEX('Holiday Schedule'!$D$3:$D$24,MATCH(A418,'Holiday Schedule'!$C$3:$C$24,0)),0)</f>
        <v>0</v>
      </c>
      <c r="AB418" s="2">
        <f t="shared" si="48"/>
        <v>5</v>
      </c>
      <c r="AC418" s="2">
        <f t="shared" si="49"/>
        <v>307701</v>
      </c>
      <c r="AD418" s="5">
        <f t="shared" si="50"/>
        <v>111911</v>
      </c>
      <c r="AE418" s="5">
        <f t="shared" si="51"/>
        <v>419612</v>
      </c>
      <c r="AG418" s="2">
        <f t="shared" si="52"/>
        <v>2</v>
      </c>
      <c r="AH418" s="2">
        <f t="shared" si="53"/>
        <v>2025</v>
      </c>
      <c r="AJ418" s="5">
        <f t="shared" si="54"/>
        <v>21887</v>
      </c>
      <c r="AK418" s="2">
        <f t="shared" si="55"/>
        <v>11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</row>
    <row r="419" spans="1:51" ht="15.75" x14ac:dyDescent="0.25">
      <c r="A419" s="18">
        <v>45702</v>
      </c>
      <c r="B419" s="19">
        <v>13157</v>
      </c>
      <c r="C419" s="19">
        <v>13261</v>
      </c>
      <c r="D419" s="19">
        <v>13494</v>
      </c>
      <c r="E419" s="19">
        <v>13461</v>
      </c>
      <c r="F419" s="19">
        <v>14077</v>
      </c>
      <c r="G419" s="19">
        <v>14784</v>
      </c>
      <c r="H419" s="19">
        <v>15837</v>
      </c>
      <c r="I419" s="19">
        <v>18736</v>
      </c>
      <c r="J419" s="19">
        <v>20371</v>
      </c>
      <c r="K419" s="19">
        <v>21302</v>
      </c>
      <c r="L419" s="19">
        <v>21882</v>
      </c>
      <c r="M419" s="19">
        <v>21761</v>
      </c>
      <c r="N419" s="19">
        <v>21072</v>
      </c>
      <c r="O419" s="19">
        <v>21318</v>
      </c>
      <c r="P419" s="19">
        <v>20845</v>
      </c>
      <c r="Q419" s="19">
        <v>20607</v>
      </c>
      <c r="R419" s="19">
        <v>19944</v>
      </c>
      <c r="S419" s="19">
        <v>18520</v>
      </c>
      <c r="T419" s="19">
        <v>17710</v>
      </c>
      <c r="U419" s="19">
        <v>17160</v>
      </c>
      <c r="V419" s="19">
        <v>16517</v>
      </c>
      <c r="W419" s="19">
        <v>15522</v>
      </c>
      <c r="X419" s="19">
        <v>14310</v>
      </c>
      <c r="Y419" s="19">
        <v>13799</v>
      </c>
      <c r="AA419" s="2">
        <f>IFERROR(INDEX('Holiday Schedule'!$D$3:$D$24,MATCH(A419,'Holiday Schedule'!$C$3:$C$24,0)),0)</f>
        <v>0</v>
      </c>
      <c r="AB419" s="2">
        <f t="shared" si="48"/>
        <v>6</v>
      </c>
      <c r="AC419" s="2">
        <f t="shared" si="49"/>
        <v>307577</v>
      </c>
      <c r="AD419" s="5">
        <f t="shared" si="50"/>
        <v>111870</v>
      </c>
      <c r="AE419" s="5">
        <f t="shared" si="51"/>
        <v>419447</v>
      </c>
      <c r="AG419" s="2">
        <f t="shared" si="52"/>
        <v>2</v>
      </c>
      <c r="AH419" s="2">
        <f t="shared" si="53"/>
        <v>2025</v>
      </c>
      <c r="AJ419" s="5">
        <f t="shared" si="54"/>
        <v>21882</v>
      </c>
      <c r="AK419" s="2">
        <f t="shared" si="55"/>
        <v>11</v>
      </c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</row>
    <row r="420" spans="1:51" ht="15.75" x14ac:dyDescent="0.25">
      <c r="A420" s="18">
        <v>45703</v>
      </c>
      <c r="B420" s="19">
        <v>13164</v>
      </c>
      <c r="C420" s="19">
        <v>13177</v>
      </c>
      <c r="D420" s="19">
        <v>13451</v>
      </c>
      <c r="E420" s="19">
        <v>13234</v>
      </c>
      <c r="F420" s="19">
        <v>13894</v>
      </c>
      <c r="G420" s="19">
        <v>14563</v>
      </c>
      <c r="H420" s="19">
        <v>15421</v>
      </c>
      <c r="I420" s="19">
        <v>17795</v>
      </c>
      <c r="J420" s="19">
        <v>19375</v>
      </c>
      <c r="K420" s="19">
        <v>20412</v>
      </c>
      <c r="L420" s="19">
        <v>20930</v>
      </c>
      <c r="M420" s="19">
        <v>20989</v>
      </c>
      <c r="N420" s="19">
        <v>20134</v>
      </c>
      <c r="O420" s="19">
        <v>20235</v>
      </c>
      <c r="P420" s="19">
        <v>19825</v>
      </c>
      <c r="Q420" s="19">
        <v>19493</v>
      </c>
      <c r="R420" s="19">
        <v>18967</v>
      </c>
      <c r="S420" s="19">
        <v>18163</v>
      </c>
      <c r="T420" s="19">
        <v>17355</v>
      </c>
      <c r="U420" s="19">
        <v>16848</v>
      </c>
      <c r="V420" s="19">
        <v>16175</v>
      </c>
      <c r="W420" s="19">
        <v>15381</v>
      </c>
      <c r="X420" s="19">
        <v>14130</v>
      </c>
      <c r="Y420" s="19">
        <v>13732</v>
      </c>
      <c r="AA420" s="2">
        <f>IFERROR(INDEX('Holiday Schedule'!$D$3:$D$24,MATCH(A420,'Holiday Schedule'!$C$3:$C$24,0)),0)</f>
        <v>0</v>
      </c>
      <c r="AB420" s="2">
        <f t="shared" si="48"/>
        <v>7</v>
      </c>
      <c r="AC420" s="2">
        <f t="shared" si="49"/>
        <v>0</v>
      </c>
      <c r="AD420" s="5">
        <f t="shared" si="50"/>
        <v>406843</v>
      </c>
      <c r="AE420" s="5">
        <f t="shared" si="51"/>
        <v>406843</v>
      </c>
      <c r="AG420" s="2">
        <f t="shared" si="52"/>
        <v>2</v>
      </c>
      <c r="AH420" s="2">
        <f t="shared" si="53"/>
        <v>2025</v>
      </c>
      <c r="AJ420" s="5">
        <f t="shared" si="54"/>
        <v>20989</v>
      </c>
      <c r="AK420" s="2">
        <f t="shared" si="55"/>
        <v>12</v>
      </c>
      <c r="AL420" s="9"/>
      <c r="AM420" s="9"/>
      <c r="AN420" s="9"/>
      <c r="AO420" s="9"/>
      <c r="AP420" s="9"/>
      <c r="AQ420" s="9"/>
      <c r="AR420" s="9"/>
      <c r="AS420" s="9"/>
      <c r="AT420" s="9"/>
      <c r="AU420" s="9"/>
      <c r="AV420" s="9"/>
      <c r="AW420" s="9"/>
      <c r="AX420" s="9"/>
      <c r="AY420" s="9"/>
    </row>
    <row r="421" spans="1:51" ht="15.75" x14ac:dyDescent="0.25">
      <c r="A421" s="18">
        <v>45704</v>
      </c>
      <c r="B421" s="19">
        <v>13168</v>
      </c>
      <c r="C421" s="19">
        <v>13178</v>
      </c>
      <c r="D421" s="19">
        <v>13452</v>
      </c>
      <c r="E421" s="19">
        <v>13236</v>
      </c>
      <c r="F421" s="19">
        <v>13896</v>
      </c>
      <c r="G421" s="19">
        <v>14564</v>
      </c>
      <c r="H421" s="19">
        <v>15448</v>
      </c>
      <c r="I421" s="19">
        <v>17796</v>
      </c>
      <c r="J421" s="19">
        <v>19377</v>
      </c>
      <c r="K421" s="19">
        <v>20415</v>
      </c>
      <c r="L421" s="19">
        <v>20935</v>
      </c>
      <c r="M421" s="19">
        <v>20996</v>
      </c>
      <c r="N421" s="19">
        <v>20142</v>
      </c>
      <c r="O421" s="19">
        <v>20245</v>
      </c>
      <c r="P421" s="19">
        <v>19843</v>
      </c>
      <c r="Q421" s="19">
        <v>19527</v>
      </c>
      <c r="R421" s="19">
        <v>19060</v>
      </c>
      <c r="S421" s="19">
        <v>18163</v>
      </c>
      <c r="T421" s="19">
        <v>17359</v>
      </c>
      <c r="U421" s="19">
        <v>16849</v>
      </c>
      <c r="V421" s="19">
        <v>16176</v>
      </c>
      <c r="W421" s="19">
        <v>15381</v>
      </c>
      <c r="X421" s="19">
        <v>14130</v>
      </c>
      <c r="Y421" s="19">
        <v>13734</v>
      </c>
      <c r="AA421" s="2">
        <f>IFERROR(INDEX('Holiday Schedule'!$D$3:$D$24,MATCH(A421,'Holiday Schedule'!$C$3:$C$24,0)),0)</f>
        <v>0</v>
      </c>
      <c r="AB421" s="2">
        <f t="shared" si="48"/>
        <v>1</v>
      </c>
      <c r="AC421" s="2">
        <f t="shared" si="49"/>
        <v>0</v>
      </c>
      <c r="AD421" s="5">
        <f t="shared" si="50"/>
        <v>407070</v>
      </c>
      <c r="AE421" s="5">
        <f t="shared" si="51"/>
        <v>407070</v>
      </c>
      <c r="AG421" s="2">
        <f t="shared" si="52"/>
        <v>2</v>
      </c>
      <c r="AH421" s="2">
        <f t="shared" si="53"/>
        <v>2025</v>
      </c>
      <c r="AJ421" s="5">
        <f t="shared" si="54"/>
        <v>20996</v>
      </c>
      <c r="AK421" s="2">
        <f t="shared" si="55"/>
        <v>12</v>
      </c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</row>
    <row r="422" spans="1:51" ht="15.75" x14ac:dyDescent="0.25">
      <c r="A422" s="18">
        <v>45705</v>
      </c>
      <c r="B422" s="19">
        <v>13166</v>
      </c>
      <c r="C422" s="19">
        <v>13176</v>
      </c>
      <c r="D422" s="19">
        <v>13452</v>
      </c>
      <c r="E422" s="19">
        <v>13234</v>
      </c>
      <c r="F422" s="19">
        <v>13895</v>
      </c>
      <c r="G422" s="19">
        <v>14562</v>
      </c>
      <c r="H422" s="19">
        <v>15439</v>
      </c>
      <c r="I422" s="19">
        <v>17805</v>
      </c>
      <c r="J422" s="19">
        <v>19376</v>
      </c>
      <c r="K422" s="19">
        <v>20413</v>
      </c>
      <c r="L422" s="19">
        <v>20932</v>
      </c>
      <c r="M422" s="19">
        <v>20990</v>
      </c>
      <c r="N422" s="19">
        <v>20135</v>
      </c>
      <c r="O422" s="19">
        <v>20236</v>
      </c>
      <c r="P422" s="19">
        <v>19826</v>
      </c>
      <c r="Q422" s="19">
        <v>19493</v>
      </c>
      <c r="R422" s="19">
        <v>18972</v>
      </c>
      <c r="S422" s="19">
        <v>18153</v>
      </c>
      <c r="T422" s="19">
        <v>17358</v>
      </c>
      <c r="U422" s="19">
        <v>16850</v>
      </c>
      <c r="V422" s="19">
        <v>16173</v>
      </c>
      <c r="W422" s="19">
        <v>15380</v>
      </c>
      <c r="X422" s="19">
        <v>14128</v>
      </c>
      <c r="Y422" s="19">
        <v>13742</v>
      </c>
      <c r="AA422" s="2">
        <f>IFERROR(INDEX('Holiday Schedule'!$D$3:$D$24,MATCH(A422,'Holiday Schedule'!$C$3:$C$24,0)),0)</f>
        <v>1</v>
      </c>
      <c r="AB422" s="2">
        <f t="shared" si="48"/>
        <v>2</v>
      </c>
      <c r="AC422" s="2">
        <f t="shared" si="49"/>
        <v>0</v>
      </c>
      <c r="AD422" s="5">
        <f t="shared" si="50"/>
        <v>406886</v>
      </c>
      <c r="AE422" s="5">
        <f t="shared" si="51"/>
        <v>406886</v>
      </c>
      <c r="AG422" s="2">
        <f t="shared" si="52"/>
        <v>2</v>
      </c>
      <c r="AH422" s="2">
        <f t="shared" si="53"/>
        <v>2025</v>
      </c>
      <c r="AJ422" s="5">
        <f t="shared" si="54"/>
        <v>20990</v>
      </c>
      <c r="AK422" s="2">
        <f t="shared" si="55"/>
        <v>12</v>
      </c>
      <c r="AL422" s="9"/>
      <c r="AM422" s="9"/>
      <c r="AN422" s="9"/>
      <c r="AO422" s="9"/>
      <c r="AP422" s="9"/>
      <c r="AQ422" s="9"/>
      <c r="AR422" s="9"/>
      <c r="AS422" s="9"/>
      <c r="AT422" s="9"/>
      <c r="AU422" s="9"/>
      <c r="AV422" s="9"/>
      <c r="AW422" s="9"/>
      <c r="AX422" s="9"/>
      <c r="AY422" s="9"/>
    </row>
    <row r="423" spans="1:51" ht="15.75" x14ac:dyDescent="0.25">
      <c r="A423" s="18">
        <v>45706</v>
      </c>
      <c r="B423" s="19">
        <v>13224</v>
      </c>
      <c r="C423" s="19">
        <v>13321</v>
      </c>
      <c r="D423" s="19">
        <v>13554</v>
      </c>
      <c r="E423" s="19">
        <v>13521</v>
      </c>
      <c r="F423" s="19">
        <v>14141</v>
      </c>
      <c r="G423" s="19">
        <v>14852</v>
      </c>
      <c r="H423" s="19">
        <v>15900</v>
      </c>
      <c r="I423" s="19">
        <v>18823</v>
      </c>
      <c r="J423" s="19">
        <v>20468</v>
      </c>
      <c r="K423" s="19">
        <v>21403</v>
      </c>
      <c r="L423" s="19">
        <v>21988</v>
      </c>
      <c r="M423" s="19">
        <v>21861</v>
      </c>
      <c r="N423" s="19">
        <v>21172</v>
      </c>
      <c r="O423" s="19">
        <v>21426</v>
      </c>
      <c r="P423" s="19">
        <v>20943</v>
      </c>
      <c r="Q423" s="19">
        <v>20702</v>
      </c>
      <c r="R423" s="19">
        <v>20034</v>
      </c>
      <c r="S423" s="19">
        <v>18605</v>
      </c>
      <c r="T423" s="19">
        <v>17792</v>
      </c>
      <c r="U423" s="19">
        <v>17241</v>
      </c>
      <c r="V423" s="19">
        <v>16594</v>
      </c>
      <c r="W423" s="19">
        <v>15593</v>
      </c>
      <c r="X423" s="19">
        <v>14375</v>
      </c>
      <c r="Y423" s="19">
        <v>13865</v>
      </c>
      <c r="AA423" s="2">
        <f>IFERROR(INDEX('Holiday Schedule'!$D$3:$D$24,MATCH(A423,'Holiday Schedule'!$C$3:$C$24,0)),0)</f>
        <v>0</v>
      </c>
      <c r="AB423" s="2">
        <f t="shared" si="48"/>
        <v>3</v>
      </c>
      <c r="AC423" s="2">
        <f t="shared" si="49"/>
        <v>309020</v>
      </c>
      <c r="AD423" s="5">
        <f t="shared" si="50"/>
        <v>112378</v>
      </c>
      <c r="AE423" s="5">
        <f t="shared" si="51"/>
        <v>421398</v>
      </c>
      <c r="AG423" s="2">
        <f t="shared" si="52"/>
        <v>2</v>
      </c>
      <c r="AH423" s="2">
        <f t="shared" si="53"/>
        <v>2025</v>
      </c>
      <c r="AJ423" s="5">
        <f t="shared" si="54"/>
        <v>21988</v>
      </c>
      <c r="AK423" s="2">
        <f t="shared" si="55"/>
        <v>11</v>
      </c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</row>
    <row r="424" spans="1:51" ht="15.75" x14ac:dyDescent="0.25">
      <c r="A424" s="18">
        <v>45707</v>
      </c>
      <c r="B424" s="19">
        <v>13328</v>
      </c>
      <c r="C424" s="19">
        <v>13433</v>
      </c>
      <c r="D424" s="19">
        <v>13667</v>
      </c>
      <c r="E424" s="19">
        <v>13637</v>
      </c>
      <c r="F424" s="19">
        <v>14260</v>
      </c>
      <c r="G424" s="19">
        <v>14977</v>
      </c>
      <c r="H424" s="19">
        <v>16022</v>
      </c>
      <c r="I424" s="19">
        <v>18978</v>
      </c>
      <c r="J424" s="19">
        <v>20638</v>
      </c>
      <c r="K424" s="19">
        <v>21578</v>
      </c>
      <c r="L424" s="19">
        <v>22168</v>
      </c>
      <c r="M424" s="19">
        <v>22043</v>
      </c>
      <c r="N424" s="19">
        <v>21346</v>
      </c>
      <c r="O424" s="19">
        <v>21598</v>
      </c>
      <c r="P424" s="19">
        <v>21116</v>
      </c>
      <c r="Q424" s="19">
        <v>20876</v>
      </c>
      <c r="R424" s="19">
        <v>20200</v>
      </c>
      <c r="S424" s="19">
        <v>18749</v>
      </c>
      <c r="T424" s="19">
        <v>17941</v>
      </c>
      <c r="U424" s="19">
        <v>17384</v>
      </c>
      <c r="V424" s="19">
        <v>16735</v>
      </c>
      <c r="W424" s="19">
        <v>15726</v>
      </c>
      <c r="X424" s="19">
        <v>14496</v>
      </c>
      <c r="Y424" s="19">
        <v>13978</v>
      </c>
      <c r="AA424" s="2">
        <f>IFERROR(INDEX('Holiday Schedule'!$D$3:$D$24,MATCH(A424,'Holiday Schedule'!$C$3:$C$24,0)),0)</f>
        <v>0</v>
      </c>
      <c r="AB424" s="2">
        <f t="shared" si="48"/>
        <v>4</v>
      </c>
      <c r="AC424" s="2">
        <f t="shared" si="49"/>
        <v>311572</v>
      </c>
      <c r="AD424" s="5">
        <f t="shared" si="50"/>
        <v>113302</v>
      </c>
      <c r="AE424" s="5">
        <f t="shared" si="51"/>
        <v>424874</v>
      </c>
      <c r="AG424" s="2">
        <f t="shared" si="52"/>
        <v>2</v>
      </c>
      <c r="AH424" s="2">
        <f t="shared" si="53"/>
        <v>2025</v>
      </c>
      <c r="AJ424" s="5">
        <f t="shared" si="54"/>
        <v>22168</v>
      </c>
      <c r="AK424" s="2">
        <f t="shared" si="55"/>
        <v>11</v>
      </c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</row>
    <row r="425" spans="1:51" ht="15.75" x14ac:dyDescent="0.25">
      <c r="A425" s="18">
        <v>45708</v>
      </c>
      <c r="B425" s="19">
        <v>13323</v>
      </c>
      <c r="C425" s="19">
        <v>13428</v>
      </c>
      <c r="D425" s="19">
        <v>13659</v>
      </c>
      <c r="E425" s="19">
        <v>13627</v>
      </c>
      <c r="F425" s="19">
        <v>14251</v>
      </c>
      <c r="G425" s="19">
        <v>14968</v>
      </c>
      <c r="H425" s="19">
        <v>16004</v>
      </c>
      <c r="I425" s="19">
        <v>18968</v>
      </c>
      <c r="J425" s="19">
        <v>20629</v>
      </c>
      <c r="K425" s="19">
        <v>21571</v>
      </c>
      <c r="L425" s="19">
        <v>22159</v>
      </c>
      <c r="M425" s="19">
        <v>22036</v>
      </c>
      <c r="N425" s="19">
        <v>21338</v>
      </c>
      <c r="O425" s="19">
        <v>21589</v>
      </c>
      <c r="P425" s="19">
        <v>21107</v>
      </c>
      <c r="Q425" s="19">
        <v>20868</v>
      </c>
      <c r="R425" s="19">
        <v>20192</v>
      </c>
      <c r="S425" s="19">
        <v>18742</v>
      </c>
      <c r="T425" s="19">
        <v>17932</v>
      </c>
      <c r="U425" s="19">
        <v>17380</v>
      </c>
      <c r="V425" s="19">
        <v>16724</v>
      </c>
      <c r="W425" s="19">
        <v>15716</v>
      </c>
      <c r="X425" s="19">
        <v>14488</v>
      </c>
      <c r="Y425" s="19">
        <v>13969</v>
      </c>
      <c r="AA425" s="2">
        <f>IFERROR(INDEX('Holiday Schedule'!$D$3:$D$24,MATCH(A425,'Holiday Schedule'!$C$3:$C$24,0)),0)</f>
        <v>0</v>
      </c>
      <c r="AB425" s="2">
        <f t="shared" si="48"/>
        <v>5</v>
      </c>
      <c r="AC425" s="2">
        <f t="shared" si="49"/>
        <v>311439</v>
      </c>
      <c r="AD425" s="5">
        <f t="shared" si="50"/>
        <v>113229</v>
      </c>
      <c r="AE425" s="5">
        <f t="shared" si="51"/>
        <v>424668</v>
      </c>
      <c r="AG425" s="2">
        <f t="shared" si="52"/>
        <v>2</v>
      </c>
      <c r="AH425" s="2">
        <f t="shared" si="53"/>
        <v>2025</v>
      </c>
      <c r="AJ425" s="5">
        <f t="shared" si="54"/>
        <v>22159</v>
      </c>
      <c r="AK425" s="2">
        <f t="shared" si="55"/>
        <v>11</v>
      </c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</row>
    <row r="426" spans="1:51" ht="15.75" x14ac:dyDescent="0.25">
      <c r="A426" s="18">
        <v>45709</v>
      </c>
      <c r="B426" s="19">
        <v>13396</v>
      </c>
      <c r="C426" s="19">
        <v>13501</v>
      </c>
      <c r="D426" s="19">
        <v>13737</v>
      </c>
      <c r="E426" s="19">
        <v>13704</v>
      </c>
      <c r="F426" s="19">
        <v>14332</v>
      </c>
      <c r="G426" s="19">
        <v>15051</v>
      </c>
      <c r="H426" s="19">
        <v>16108</v>
      </c>
      <c r="I426" s="19">
        <v>19074</v>
      </c>
      <c r="J426" s="19">
        <v>20743</v>
      </c>
      <c r="K426" s="19">
        <v>21690</v>
      </c>
      <c r="L426" s="19">
        <v>22282</v>
      </c>
      <c r="M426" s="19">
        <v>22159</v>
      </c>
      <c r="N426" s="19">
        <v>21457</v>
      </c>
      <c r="O426" s="19">
        <v>21710</v>
      </c>
      <c r="P426" s="19">
        <v>21224</v>
      </c>
      <c r="Q426" s="19">
        <v>20984</v>
      </c>
      <c r="R426" s="19">
        <v>20304</v>
      </c>
      <c r="S426" s="19">
        <v>18834</v>
      </c>
      <c r="T426" s="19">
        <v>18037</v>
      </c>
      <c r="U426" s="19">
        <v>17474</v>
      </c>
      <c r="V426" s="19">
        <v>16818</v>
      </c>
      <c r="W426" s="19">
        <v>15805</v>
      </c>
      <c r="X426" s="19">
        <v>14567</v>
      </c>
      <c r="Y426" s="19">
        <v>14048</v>
      </c>
      <c r="AA426" s="2">
        <f>IFERROR(INDEX('Holiday Schedule'!$D$3:$D$24,MATCH(A426,'Holiday Schedule'!$C$3:$C$24,0)),0)</f>
        <v>0</v>
      </c>
      <c r="AB426" s="2">
        <f t="shared" si="48"/>
        <v>6</v>
      </c>
      <c r="AC426" s="2">
        <f t="shared" si="49"/>
        <v>313162</v>
      </c>
      <c r="AD426" s="5">
        <f t="shared" si="50"/>
        <v>113877</v>
      </c>
      <c r="AE426" s="5">
        <f t="shared" si="51"/>
        <v>427039</v>
      </c>
      <c r="AG426" s="2">
        <f t="shared" si="52"/>
        <v>2</v>
      </c>
      <c r="AH426" s="2">
        <f t="shared" si="53"/>
        <v>2025</v>
      </c>
      <c r="AJ426" s="5">
        <f t="shared" si="54"/>
        <v>22282</v>
      </c>
      <c r="AK426" s="2">
        <f t="shared" si="55"/>
        <v>11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</row>
    <row r="427" spans="1:51" ht="15.75" x14ac:dyDescent="0.25">
      <c r="A427" s="18">
        <v>45710</v>
      </c>
      <c r="B427" s="19">
        <v>13407</v>
      </c>
      <c r="C427" s="19">
        <v>13417</v>
      </c>
      <c r="D427" s="19">
        <v>13697</v>
      </c>
      <c r="E427" s="19">
        <v>13476</v>
      </c>
      <c r="F427" s="19">
        <v>14150</v>
      </c>
      <c r="G427" s="19">
        <v>14830</v>
      </c>
      <c r="H427" s="19">
        <v>15673</v>
      </c>
      <c r="I427" s="19">
        <v>18123</v>
      </c>
      <c r="J427" s="19">
        <v>19732</v>
      </c>
      <c r="K427" s="19">
        <v>20791</v>
      </c>
      <c r="L427" s="19">
        <v>21320</v>
      </c>
      <c r="M427" s="19">
        <v>21379</v>
      </c>
      <c r="N427" s="19">
        <v>20507</v>
      </c>
      <c r="O427" s="19">
        <v>20611</v>
      </c>
      <c r="P427" s="19">
        <v>20194</v>
      </c>
      <c r="Q427" s="19">
        <v>19856</v>
      </c>
      <c r="R427" s="19">
        <v>19315</v>
      </c>
      <c r="S427" s="19">
        <v>18458</v>
      </c>
      <c r="T427" s="19">
        <v>17678</v>
      </c>
      <c r="U427" s="19">
        <v>17158</v>
      </c>
      <c r="V427" s="19">
        <v>16471</v>
      </c>
      <c r="W427" s="19">
        <v>15668</v>
      </c>
      <c r="X427" s="19">
        <v>14390</v>
      </c>
      <c r="Y427" s="19">
        <v>13987</v>
      </c>
      <c r="AA427" s="2">
        <f>IFERROR(INDEX('Holiday Schedule'!$D$3:$D$24,MATCH(A427,'Holiday Schedule'!$C$3:$C$24,0)),0)</f>
        <v>0</v>
      </c>
      <c r="AB427" s="2">
        <f t="shared" si="48"/>
        <v>7</v>
      </c>
      <c r="AC427" s="2">
        <f t="shared" si="49"/>
        <v>0</v>
      </c>
      <c r="AD427" s="5">
        <f t="shared" si="50"/>
        <v>414288</v>
      </c>
      <c r="AE427" s="5">
        <f t="shared" si="51"/>
        <v>414288</v>
      </c>
      <c r="AG427" s="2">
        <f t="shared" si="52"/>
        <v>2</v>
      </c>
      <c r="AH427" s="2">
        <f t="shared" si="53"/>
        <v>2025</v>
      </c>
      <c r="AJ427" s="5">
        <f t="shared" si="54"/>
        <v>21379</v>
      </c>
      <c r="AK427" s="2">
        <f t="shared" si="55"/>
        <v>12</v>
      </c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</row>
    <row r="428" spans="1:51" ht="15.75" x14ac:dyDescent="0.25">
      <c r="A428" s="18">
        <v>45711</v>
      </c>
      <c r="B428" s="19">
        <v>13412</v>
      </c>
      <c r="C428" s="19">
        <v>13418</v>
      </c>
      <c r="D428" s="19">
        <v>13699</v>
      </c>
      <c r="E428" s="19">
        <v>13479</v>
      </c>
      <c r="F428" s="19">
        <v>14152</v>
      </c>
      <c r="G428" s="19">
        <v>14832</v>
      </c>
      <c r="H428" s="19">
        <v>15686</v>
      </c>
      <c r="I428" s="19">
        <v>18124</v>
      </c>
      <c r="J428" s="19">
        <v>19734</v>
      </c>
      <c r="K428" s="19">
        <v>20792</v>
      </c>
      <c r="L428" s="19">
        <v>21322</v>
      </c>
      <c r="M428" s="19">
        <v>21381</v>
      </c>
      <c r="N428" s="19">
        <v>20509</v>
      </c>
      <c r="O428" s="19">
        <v>20611</v>
      </c>
      <c r="P428" s="19">
        <v>20195</v>
      </c>
      <c r="Q428" s="19">
        <v>19859</v>
      </c>
      <c r="R428" s="19">
        <v>19318</v>
      </c>
      <c r="S428" s="19">
        <v>18465</v>
      </c>
      <c r="T428" s="19">
        <v>17676</v>
      </c>
      <c r="U428" s="19">
        <v>17159</v>
      </c>
      <c r="V428" s="19">
        <v>16471</v>
      </c>
      <c r="W428" s="19">
        <v>15666</v>
      </c>
      <c r="X428" s="19">
        <v>14393</v>
      </c>
      <c r="Y428" s="19">
        <v>13987</v>
      </c>
      <c r="AA428" s="2">
        <f>IFERROR(INDEX('Holiday Schedule'!$D$3:$D$24,MATCH(A428,'Holiday Schedule'!$C$3:$C$24,0)),0)</f>
        <v>0</v>
      </c>
      <c r="AB428" s="2">
        <f t="shared" si="48"/>
        <v>1</v>
      </c>
      <c r="AC428" s="2">
        <f t="shared" si="49"/>
        <v>0</v>
      </c>
      <c r="AD428" s="5">
        <f t="shared" si="50"/>
        <v>414340</v>
      </c>
      <c r="AE428" s="5">
        <f t="shared" si="51"/>
        <v>414340</v>
      </c>
      <c r="AG428" s="2">
        <f t="shared" si="52"/>
        <v>2</v>
      </c>
      <c r="AH428" s="2">
        <f t="shared" si="53"/>
        <v>2025</v>
      </c>
      <c r="AJ428" s="5">
        <f t="shared" si="54"/>
        <v>21381</v>
      </c>
      <c r="AK428" s="2">
        <f t="shared" si="55"/>
        <v>12</v>
      </c>
      <c r="AL428" s="9"/>
      <c r="AM428" s="9"/>
      <c r="AN428" s="9"/>
      <c r="AO428" s="9"/>
      <c r="AP428" s="9"/>
      <c r="AQ428" s="9"/>
      <c r="AR428" s="9"/>
      <c r="AS428" s="9"/>
      <c r="AT428" s="9"/>
      <c r="AU428" s="9"/>
      <c r="AV428" s="9"/>
      <c r="AW428" s="9"/>
      <c r="AX428" s="9"/>
      <c r="AY428" s="9"/>
    </row>
    <row r="429" spans="1:51" ht="15.75" x14ac:dyDescent="0.25">
      <c r="A429" s="18">
        <v>45712</v>
      </c>
      <c r="B429" s="19">
        <v>13499</v>
      </c>
      <c r="C429" s="19">
        <v>13605</v>
      </c>
      <c r="D429" s="19">
        <v>13840</v>
      </c>
      <c r="E429" s="19">
        <v>13807</v>
      </c>
      <c r="F429" s="19">
        <v>14440</v>
      </c>
      <c r="G429" s="19">
        <v>15165</v>
      </c>
      <c r="H429" s="19">
        <v>16197</v>
      </c>
      <c r="I429" s="19">
        <v>19221</v>
      </c>
      <c r="J429" s="19">
        <v>20901</v>
      </c>
      <c r="K429" s="19">
        <v>21856</v>
      </c>
      <c r="L429" s="19">
        <v>22453</v>
      </c>
      <c r="M429" s="19">
        <v>22326</v>
      </c>
      <c r="N429" s="19">
        <v>21620</v>
      </c>
      <c r="O429" s="19">
        <v>21872</v>
      </c>
      <c r="P429" s="19">
        <v>21385</v>
      </c>
      <c r="Q429" s="19">
        <v>21143</v>
      </c>
      <c r="R429" s="19">
        <v>20473</v>
      </c>
      <c r="S429" s="19">
        <v>19020</v>
      </c>
      <c r="T429" s="19">
        <v>18186</v>
      </c>
      <c r="U429" s="19">
        <v>17625</v>
      </c>
      <c r="V429" s="19">
        <v>16959</v>
      </c>
      <c r="W429" s="19">
        <v>15940</v>
      </c>
      <c r="X429" s="19">
        <v>14692</v>
      </c>
      <c r="Y429" s="19">
        <v>14168</v>
      </c>
      <c r="AA429" s="2">
        <f>IFERROR(INDEX('Holiday Schedule'!$D$3:$D$24,MATCH(A429,'Holiday Schedule'!$C$3:$C$24,0)),0)</f>
        <v>0</v>
      </c>
      <c r="AB429" s="2">
        <f t="shared" si="48"/>
        <v>2</v>
      </c>
      <c r="AC429" s="2">
        <f t="shared" si="49"/>
        <v>315672</v>
      </c>
      <c r="AD429" s="5">
        <f t="shared" si="50"/>
        <v>114721</v>
      </c>
      <c r="AE429" s="5">
        <f t="shared" si="51"/>
        <v>430393</v>
      </c>
      <c r="AG429" s="2">
        <f t="shared" si="52"/>
        <v>2</v>
      </c>
      <c r="AH429" s="2">
        <f t="shared" si="53"/>
        <v>2025</v>
      </c>
      <c r="AJ429" s="5">
        <f t="shared" si="54"/>
        <v>22453</v>
      </c>
      <c r="AK429" s="2">
        <f t="shared" si="55"/>
        <v>11</v>
      </c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</row>
    <row r="430" spans="1:51" ht="15.75" x14ac:dyDescent="0.25">
      <c r="A430" s="18">
        <v>45713</v>
      </c>
      <c r="B430" s="19">
        <v>13595</v>
      </c>
      <c r="C430" s="19">
        <v>13703</v>
      </c>
      <c r="D430" s="19">
        <v>13942</v>
      </c>
      <c r="E430" s="19">
        <v>13909</v>
      </c>
      <c r="F430" s="19">
        <v>14544</v>
      </c>
      <c r="G430" s="19">
        <v>15275</v>
      </c>
      <c r="H430" s="19">
        <v>16321</v>
      </c>
      <c r="I430" s="19">
        <v>19358</v>
      </c>
      <c r="J430" s="19">
        <v>21050</v>
      </c>
      <c r="K430" s="19">
        <v>22012</v>
      </c>
      <c r="L430" s="19">
        <v>22609</v>
      </c>
      <c r="M430" s="19">
        <v>22485</v>
      </c>
      <c r="N430" s="19">
        <v>21773</v>
      </c>
      <c r="O430" s="19">
        <v>22030</v>
      </c>
      <c r="P430" s="19">
        <v>21539</v>
      </c>
      <c r="Q430" s="19">
        <v>21295</v>
      </c>
      <c r="R430" s="19">
        <v>20607</v>
      </c>
      <c r="S430" s="19">
        <v>19129</v>
      </c>
      <c r="T430" s="19">
        <v>18301</v>
      </c>
      <c r="U430" s="19">
        <v>17728</v>
      </c>
      <c r="V430" s="19">
        <v>17067</v>
      </c>
      <c r="W430" s="19">
        <v>16043</v>
      </c>
      <c r="X430" s="19">
        <v>14785</v>
      </c>
      <c r="Y430" s="19">
        <v>14257</v>
      </c>
      <c r="AA430" s="2">
        <f>IFERROR(INDEX('Holiday Schedule'!$D$3:$D$24,MATCH(A430,'Holiday Schedule'!$C$3:$C$24,0)),0)</f>
        <v>0</v>
      </c>
      <c r="AB430" s="2">
        <f t="shared" si="48"/>
        <v>3</v>
      </c>
      <c r="AC430" s="2">
        <f t="shared" si="49"/>
        <v>317811</v>
      </c>
      <c r="AD430" s="5">
        <f t="shared" si="50"/>
        <v>115546</v>
      </c>
      <c r="AE430" s="5">
        <f t="shared" si="51"/>
        <v>433357</v>
      </c>
      <c r="AG430" s="2">
        <f t="shared" si="52"/>
        <v>2</v>
      </c>
      <c r="AH430" s="2">
        <f t="shared" si="53"/>
        <v>2025</v>
      </c>
      <c r="AJ430" s="5">
        <f t="shared" si="54"/>
        <v>22609</v>
      </c>
      <c r="AK430" s="2">
        <f t="shared" si="55"/>
        <v>11</v>
      </c>
      <c r="AL430" s="9"/>
      <c r="AM430" s="9"/>
      <c r="AN430" s="9"/>
      <c r="AO430" s="9"/>
      <c r="AP430" s="9"/>
      <c r="AQ430" s="9"/>
      <c r="AR430" s="9"/>
      <c r="AS430" s="9"/>
      <c r="AT430" s="9"/>
      <c r="AU430" s="9"/>
      <c r="AV430" s="9"/>
      <c r="AW430" s="9"/>
      <c r="AX430" s="9"/>
      <c r="AY430" s="9"/>
    </row>
    <row r="431" spans="1:51" ht="15.75" x14ac:dyDescent="0.25">
      <c r="A431" s="18">
        <v>45714</v>
      </c>
      <c r="B431" s="19">
        <v>13623</v>
      </c>
      <c r="C431" s="19">
        <v>13730</v>
      </c>
      <c r="D431" s="19">
        <v>13971</v>
      </c>
      <c r="E431" s="19">
        <v>13938</v>
      </c>
      <c r="F431" s="19">
        <v>14578</v>
      </c>
      <c r="G431" s="19">
        <v>15307</v>
      </c>
      <c r="H431" s="19">
        <v>16359</v>
      </c>
      <c r="I431" s="19">
        <v>19402</v>
      </c>
      <c r="J431" s="19">
        <v>21097</v>
      </c>
      <c r="K431" s="19">
        <v>22059</v>
      </c>
      <c r="L431" s="19">
        <v>22662</v>
      </c>
      <c r="M431" s="19">
        <v>22534</v>
      </c>
      <c r="N431" s="19">
        <v>21821</v>
      </c>
      <c r="O431" s="19">
        <v>22077</v>
      </c>
      <c r="P431" s="19">
        <v>21583</v>
      </c>
      <c r="Q431" s="19">
        <v>21340</v>
      </c>
      <c r="R431" s="19">
        <v>20650</v>
      </c>
      <c r="S431" s="19">
        <v>19147</v>
      </c>
      <c r="T431" s="19">
        <v>18342</v>
      </c>
      <c r="U431" s="19">
        <v>17773</v>
      </c>
      <c r="V431" s="19">
        <v>17105</v>
      </c>
      <c r="W431" s="19">
        <v>16077</v>
      </c>
      <c r="X431" s="19">
        <v>14820</v>
      </c>
      <c r="Y431" s="19">
        <v>14291</v>
      </c>
      <c r="AA431" s="2">
        <f>IFERROR(INDEX('Holiday Schedule'!$D$3:$D$24,MATCH(A431,'Holiday Schedule'!$C$3:$C$24,0)),0)</f>
        <v>0</v>
      </c>
      <c r="AB431" s="2">
        <f t="shared" si="48"/>
        <v>4</v>
      </c>
      <c r="AC431" s="2">
        <f t="shared" si="49"/>
        <v>318489</v>
      </c>
      <c r="AD431" s="5">
        <f t="shared" si="50"/>
        <v>115797</v>
      </c>
      <c r="AE431" s="5">
        <f t="shared" si="51"/>
        <v>434286</v>
      </c>
      <c r="AG431" s="2">
        <f t="shared" si="52"/>
        <v>2</v>
      </c>
      <c r="AH431" s="2">
        <f t="shared" si="53"/>
        <v>2025</v>
      </c>
      <c r="AJ431" s="5">
        <f t="shared" si="54"/>
        <v>22662</v>
      </c>
      <c r="AK431" s="2">
        <f t="shared" si="55"/>
        <v>11</v>
      </c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</row>
    <row r="432" spans="1:51" ht="15.75" x14ac:dyDescent="0.25">
      <c r="A432" s="18">
        <v>45715</v>
      </c>
      <c r="B432" s="19">
        <v>13735</v>
      </c>
      <c r="C432" s="19">
        <v>13844</v>
      </c>
      <c r="D432" s="19">
        <v>14085</v>
      </c>
      <c r="E432" s="19">
        <v>14051</v>
      </c>
      <c r="F432" s="19">
        <v>14695</v>
      </c>
      <c r="G432" s="19">
        <v>15431</v>
      </c>
      <c r="H432" s="19">
        <v>16464</v>
      </c>
      <c r="I432" s="19">
        <v>19558</v>
      </c>
      <c r="J432" s="19">
        <v>21266</v>
      </c>
      <c r="K432" s="19">
        <v>22238</v>
      </c>
      <c r="L432" s="19">
        <v>22844</v>
      </c>
      <c r="M432" s="19">
        <v>22719</v>
      </c>
      <c r="N432" s="19">
        <v>21984</v>
      </c>
      <c r="O432" s="19">
        <v>22241</v>
      </c>
      <c r="P432" s="19">
        <v>21757</v>
      </c>
      <c r="Q432" s="19">
        <v>21516</v>
      </c>
      <c r="R432" s="19">
        <v>20861</v>
      </c>
      <c r="S432" s="19">
        <v>19336</v>
      </c>
      <c r="T432" s="19">
        <v>18482</v>
      </c>
      <c r="U432" s="19">
        <v>17910</v>
      </c>
      <c r="V432" s="19">
        <v>17240</v>
      </c>
      <c r="W432" s="19">
        <v>16200</v>
      </c>
      <c r="X432" s="19">
        <v>14938</v>
      </c>
      <c r="Y432" s="19">
        <v>14399</v>
      </c>
      <c r="AA432" s="2">
        <f>IFERROR(INDEX('Holiday Schedule'!$D$3:$D$24,MATCH(A432,'Holiday Schedule'!$C$3:$C$24,0)),0)</f>
        <v>0</v>
      </c>
      <c r="AB432" s="2">
        <f t="shared" si="48"/>
        <v>5</v>
      </c>
      <c r="AC432" s="2">
        <f t="shared" si="49"/>
        <v>321090</v>
      </c>
      <c r="AD432" s="5">
        <f t="shared" si="50"/>
        <v>116704</v>
      </c>
      <c r="AE432" s="5">
        <f t="shared" si="51"/>
        <v>437794</v>
      </c>
      <c r="AG432" s="2">
        <f t="shared" si="52"/>
        <v>2</v>
      </c>
      <c r="AH432" s="2">
        <f t="shared" si="53"/>
        <v>2025</v>
      </c>
      <c r="AJ432" s="5">
        <f t="shared" si="54"/>
        <v>22844</v>
      </c>
      <c r="AK432" s="2">
        <f t="shared" si="55"/>
        <v>11</v>
      </c>
      <c r="AL432" s="9"/>
      <c r="AM432" s="9"/>
      <c r="AN432" s="9"/>
      <c r="AO432" s="9"/>
      <c r="AP432" s="9"/>
      <c r="AQ432" s="9"/>
      <c r="AR432" s="9"/>
      <c r="AS432" s="9"/>
      <c r="AT432" s="9"/>
      <c r="AU432" s="9"/>
      <c r="AV432" s="9"/>
      <c r="AW432" s="9"/>
      <c r="AX432" s="9"/>
      <c r="AY432" s="9"/>
    </row>
    <row r="433" spans="1:51" ht="15.75" x14ac:dyDescent="0.25">
      <c r="A433" s="18">
        <v>45716</v>
      </c>
      <c r="B433" s="19">
        <v>13832</v>
      </c>
      <c r="C433" s="19">
        <v>13945</v>
      </c>
      <c r="D433" s="19">
        <v>14185</v>
      </c>
      <c r="E433" s="19">
        <v>14154</v>
      </c>
      <c r="F433" s="19">
        <v>14801</v>
      </c>
      <c r="G433" s="19">
        <v>15545</v>
      </c>
      <c r="H433" s="19">
        <v>16620</v>
      </c>
      <c r="I433" s="19">
        <v>19705</v>
      </c>
      <c r="J433" s="19">
        <v>21427</v>
      </c>
      <c r="K433" s="19">
        <v>22387</v>
      </c>
      <c r="L433" s="19">
        <v>22998</v>
      </c>
      <c r="M433" s="19">
        <v>22870</v>
      </c>
      <c r="N433" s="19">
        <v>22144</v>
      </c>
      <c r="O433" s="19">
        <v>22406</v>
      </c>
      <c r="P433" s="19">
        <v>21919</v>
      </c>
      <c r="Q433" s="19">
        <v>21669</v>
      </c>
      <c r="R433" s="19">
        <v>20970</v>
      </c>
      <c r="S433" s="19">
        <v>19445</v>
      </c>
      <c r="T433" s="19">
        <v>18625</v>
      </c>
      <c r="U433" s="19">
        <v>18048</v>
      </c>
      <c r="V433" s="19">
        <v>17372</v>
      </c>
      <c r="W433" s="19">
        <v>16322</v>
      </c>
      <c r="X433" s="19">
        <v>15050</v>
      </c>
      <c r="Y433" s="19">
        <v>14509</v>
      </c>
      <c r="AA433" s="2">
        <f>IFERROR(INDEX('Holiday Schedule'!$D$3:$D$24,MATCH(A433,'Holiday Schedule'!$C$3:$C$24,0)),0)</f>
        <v>0</v>
      </c>
      <c r="AB433" s="2">
        <f t="shared" si="48"/>
        <v>6</v>
      </c>
      <c r="AC433" s="2">
        <f t="shared" si="49"/>
        <v>323357</v>
      </c>
      <c r="AD433" s="5">
        <f t="shared" si="50"/>
        <v>117591</v>
      </c>
      <c r="AE433" s="5">
        <f t="shared" si="51"/>
        <v>440948</v>
      </c>
      <c r="AG433" s="2">
        <f t="shared" si="52"/>
        <v>2</v>
      </c>
      <c r="AH433" s="2">
        <f t="shared" si="53"/>
        <v>2025</v>
      </c>
      <c r="AJ433" s="5">
        <f t="shared" si="54"/>
        <v>22998</v>
      </c>
      <c r="AK433" s="2">
        <f t="shared" si="55"/>
        <v>11</v>
      </c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</row>
    <row r="434" spans="1:51" ht="15.75" x14ac:dyDescent="0.25">
      <c r="A434" s="18">
        <v>45717</v>
      </c>
      <c r="B434" s="19">
        <v>13486</v>
      </c>
      <c r="C434" s="19">
        <v>13230</v>
      </c>
      <c r="D434" s="19">
        <v>13226</v>
      </c>
      <c r="E434" s="19">
        <v>13315</v>
      </c>
      <c r="F434" s="19">
        <v>13553</v>
      </c>
      <c r="G434" s="19">
        <v>14491</v>
      </c>
      <c r="H434" s="19">
        <v>15230</v>
      </c>
      <c r="I434" s="19">
        <v>17230</v>
      </c>
      <c r="J434" s="19">
        <v>19296</v>
      </c>
      <c r="K434" s="19">
        <v>20686</v>
      </c>
      <c r="L434" s="19">
        <v>21087</v>
      </c>
      <c r="M434" s="19">
        <v>21203</v>
      </c>
      <c r="N434" s="19">
        <v>20281</v>
      </c>
      <c r="O434" s="19">
        <v>20047</v>
      </c>
      <c r="P434" s="19">
        <v>19807</v>
      </c>
      <c r="Q434" s="19">
        <v>19533</v>
      </c>
      <c r="R434" s="19">
        <v>18745</v>
      </c>
      <c r="S434" s="19">
        <v>17350</v>
      </c>
      <c r="T434" s="19">
        <v>16667</v>
      </c>
      <c r="U434" s="19">
        <v>16681</v>
      </c>
      <c r="V434" s="19">
        <v>16056</v>
      </c>
      <c r="W434" s="19">
        <v>15212</v>
      </c>
      <c r="X434" s="19">
        <v>14093</v>
      </c>
      <c r="Y434" s="19">
        <v>13854</v>
      </c>
      <c r="AA434" s="2">
        <f>IFERROR(INDEX('Holiday Schedule'!$D$3:$D$24,MATCH(A434,'Holiday Schedule'!$C$3:$C$24,0)),0)</f>
        <v>0</v>
      </c>
      <c r="AB434" s="2">
        <f t="shared" si="48"/>
        <v>7</v>
      </c>
      <c r="AC434" s="2">
        <f t="shared" si="49"/>
        <v>0</v>
      </c>
      <c r="AD434" s="5">
        <f t="shared" si="50"/>
        <v>404359</v>
      </c>
      <c r="AE434" s="5">
        <f t="shared" si="51"/>
        <v>404359</v>
      </c>
      <c r="AG434" s="2">
        <f t="shared" si="52"/>
        <v>3</v>
      </c>
      <c r="AH434" s="2">
        <f t="shared" si="53"/>
        <v>2025</v>
      </c>
      <c r="AJ434" s="5">
        <f t="shared" si="54"/>
        <v>21203</v>
      </c>
      <c r="AK434" s="2">
        <f t="shared" si="55"/>
        <v>12</v>
      </c>
      <c r="AL434" s="9"/>
      <c r="AM434" s="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</row>
    <row r="435" spans="1:51" ht="15.75" x14ac:dyDescent="0.25">
      <c r="A435" s="18">
        <v>45718</v>
      </c>
      <c r="B435" s="19">
        <v>14042</v>
      </c>
      <c r="C435" s="19">
        <v>13780</v>
      </c>
      <c r="D435" s="19">
        <v>13770</v>
      </c>
      <c r="E435" s="19">
        <v>13866</v>
      </c>
      <c r="F435" s="19">
        <v>14113</v>
      </c>
      <c r="G435" s="19">
        <v>15093</v>
      </c>
      <c r="H435" s="19">
        <v>15837</v>
      </c>
      <c r="I435" s="19">
        <v>17951</v>
      </c>
      <c r="J435" s="19">
        <v>20104</v>
      </c>
      <c r="K435" s="19">
        <v>21550</v>
      </c>
      <c r="L435" s="19">
        <v>21972</v>
      </c>
      <c r="M435" s="19">
        <v>22090</v>
      </c>
      <c r="N435" s="19">
        <v>21131</v>
      </c>
      <c r="O435" s="19">
        <v>20891</v>
      </c>
      <c r="P435" s="19">
        <v>20639</v>
      </c>
      <c r="Q435" s="19">
        <v>20351</v>
      </c>
      <c r="R435" s="19">
        <v>19523</v>
      </c>
      <c r="S435" s="19">
        <v>18016</v>
      </c>
      <c r="T435" s="19">
        <v>17364</v>
      </c>
      <c r="U435" s="19">
        <v>17376</v>
      </c>
      <c r="V435" s="19">
        <v>16728</v>
      </c>
      <c r="W435" s="19">
        <v>15850</v>
      </c>
      <c r="X435" s="19">
        <v>14682</v>
      </c>
      <c r="Y435" s="19">
        <v>14430</v>
      </c>
      <c r="AA435" s="2">
        <f>IFERROR(INDEX('Holiday Schedule'!$D$3:$D$24,MATCH(A435,'Holiday Schedule'!$C$3:$C$24,0)),0)</f>
        <v>0</v>
      </c>
      <c r="AB435" s="2">
        <f t="shared" si="48"/>
        <v>1</v>
      </c>
      <c r="AC435" s="2">
        <f t="shared" si="49"/>
        <v>0</v>
      </c>
      <c r="AD435" s="5">
        <f t="shared" si="50"/>
        <v>421149</v>
      </c>
      <c r="AE435" s="5">
        <f t="shared" si="51"/>
        <v>421149</v>
      </c>
      <c r="AG435" s="2">
        <f t="shared" si="52"/>
        <v>3</v>
      </c>
      <c r="AH435" s="2">
        <f t="shared" si="53"/>
        <v>2025</v>
      </c>
      <c r="AJ435" s="5">
        <f t="shared" si="54"/>
        <v>22090</v>
      </c>
      <c r="AK435" s="2">
        <f t="shared" si="55"/>
        <v>12</v>
      </c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</row>
    <row r="436" spans="1:51" ht="15.75" x14ac:dyDescent="0.25">
      <c r="A436" s="18">
        <v>45719</v>
      </c>
      <c r="B436" s="19">
        <v>13638</v>
      </c>
      <c r="C436" s="19">
        <v>13354</v>
      </c>
      <c r="D436" s="19">
        <v>13455</v>
      </c>
      <c r="E436" s="19">
        <v>13641</v>
      </c>
      <c r="F436" s="19">
        <v>13812</v>
      </c>
      <c r="G436" s="19">
        <v>14873</v>
      </c>
      <c r="H436" s="19">
        <v>15842</v>
      </c>
      <c r="I436" s="19">
        <v>18824</v>
      </c>
      <c r="J436" s="19">
        <v>20990</v>
      </c>
      <c r="K436" s="19">
        <v>22228</v>
      </c>
      <c r="L436" s="19">
        <v>22678</v>
      </c>
      <c r="M436" s="19">
        <v>22578</v>
      </c>
      <c r="N436" s="19">
        <v>21939</v>
      </c>
      <c r="O436" s="19">
        <v>21730</v>
      </c>
      <c r="P436" s="19">
        <v>21520</v>
      </c>
      <c r="Q436" s="19">
        <v>21259</v>
      </c>
      <c r="R436" s="19">
        <v>20325</v>
      </c>
      <c r="S436" s="19">
        <v>18111</v>
      </c>
      <c r="T436" s="19">
        <v>17464</v>
      </c>
      <c r="U436" s="19">
        <v>17233</v>
      </c>
      <c r="V436" s="19">
        <v>16665</v>
      </c>
      <c r="W436" s="19">
        <v>15589</v>
      </c>
      <c r="X436" s="19">
        <v>14440</v>
      </c>
      <c r="Y436" s="19">
        <v>14141</v>
      </c>
      <c r="AA436" s="2">
        <f>IFERROR(INDEX('Holiday Schedule'!$D$3:$D$24,MATCH(A436,'Holiday Schedule'!$C$3:$C$24,0)),0)</f>
        <v>0</v>
      </c>
      <c r="AB436" s="2">
        <f t="shared" si="48"/>
        <v>2</v>
      </c>
      <c r="AC436" s="2">
        <f t="shared" si="49"/>
        <v>313573</v>
      </c>
      <c r="AD436" s="5">
        <f t="shared" si="50"/>
        <v>112756</v>
      </c>
      <c r="AE436" s="5">
        <f t="shared" si="51"/>
        <v>426329</v>
      </c>
      <c r="AG436" s="2">
        <f t="shared" si="52"/>
        <v>3</v>
      </c>
      <c r="AH436" s="2">
        <f t="shared" si="53"/>
        <v>2025</v>
      </c>
      <c r="AJ436" s="5">
        <f t="shared" si="54"/>
        <v>22678</v>
      </c>
      <c r="AK436" s="2">
        <f t="shared" si="55"/>
        <v>11</v>
      </c>
      <c r="AL436" s="9"/>
      <c r="AM436" s="9"/>
      <c r="AN436" s="9"/>
      <c r="AO436" s="9"/>
      <c r="AP436" s="9"/>
      <c r="AQ436" s="9"/>
      <c r="AR436" s="9"/>
      <c r="AS436" s="9"/>
      <c r="AT436" s="9"/>
      <c r="AU436" s="9"/>
      <c r="AV436" s="9"/>
      <c r="AW436" s="9"/>
      <c r="AX436" s="9"/>
      <c r="AY436" s="9"/>
    </row>
    <row r="437" spans="1:51" ht="15.75" x14ac:dyDescent="0.25">
      <c r="A437" s="18">
        <v>45720</v>
      </c>
      <c r="B437" s="19">
        <v>13699</v>
      </c>
      <c r="C437" s="19">
        <v>13414</v>
      </c>
      <c r="D437" s="19">
        <v>13516</v>
      </c>
      <c r="E437" s="19">
        <v>13702</v>
      </c>
      <c r="F437" s="19">
        <v>13874</v>
      </c>
      <c r="G437" s="19">
        <v>14937</v>
      </c>
      <c r="H437" s="19">
        <v>15910</v>
      </c>
      <c r="I437" s="19">
        <v>18909</v>
      </c>
      <c r="J437" s="19">
        <v>21070</v>
      </c>
      <c r="K437" s="19">
        <v>22313</v>
      </c>
      <c r="L437" s="19">
        <v>22766</v>
      </c>
      <c r="M437" s="19">
        <v>22669</v>
      </c>
      <c r="N437" s="19">
        <v>22041</v>
      </c>
      <c r="O437" s="19">
        <v>21830</v>
      </c>
      <c r="P437" s="19">
        <v>21618</v>
      </c>
      <c r="Q437" s="19">
        <v>21359</v>
      </c>
      <c r="R437" s="19">
        <v>20421</v>
      </c>
      <c r="S437" s="19">
        <v>18206</v>
      </c>
      <c r="T437" s="19">
        <v>17543</v>
      </c>
      <c r="U437" s="19">
        <v>17310</v>
      </c>
      <c r="V437" s="19">
        <v>16739</v>
      </c>
      <c r="W437" s="19">
        <v>15656</v>
      </c>
      <c r="X437" s="19">
        <v>14503</v>
      </c>
      <c r="Y437" s="19">
        <v>14203</v>
      </c>
      <c r="AA437" s="2">
        <f>IFERROR(INDEX('Holiday Schedule'!$D$3:$D$24,MATCH(A437,'Holiday Schedule'!$C$3:$C$24,0)),0)</f>
        <v>0</v>
      </c>
      <c r="AB437" s="2">
        <f t="shared" si="48"/>
        <v>3</v>
      </c>
      <c r="AC437" s="2">
        <f t="shared" si="49"/>
        <v>314953</v>
      </c>
      <c r="AD437" s="5">
        <f t="shared" si="50"/>
        <v>113255</v>
      </c>
      <c r="AE437" s="5">
        <f t="shared" si="51"/>
        <v>428208</v>
      </c>
      <c r="AG437" s="2">
        <f t="shared" si="52"/>
        <v>3</v>
      </c>
      <c r="AH437" s="2">
        <f t="shared" si="53"/>
        <v>2025</v>
      </c>
      <c r="AJ437" s="5">
        <f t="shared" si="54"/>
        <v>22766</v>
      </c>
      <c r="AK437" s="2">
        <f t="shared" si="55"/>
        <v>11</v>
      </c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</row>
    <row r="438" spans="1:51" ht="15.75" x14ac:dyDescent="0.25">
      <c r="A438" s="18">
        <v>45721</v>
      </c>
      <c r="B438" s="19">
        <v>13692</v>
      </c>
      <c r="C438" s="19">
        <v>13409</v>
      </c>
      <c r="D438" s="19">
        <v>13509</v>
      </c>
      <c r="E438" s="19">
        <v>13698</v>
      </c>
      <c r="F438" s="19">
        <v>13870</v>
      </c>
      <c r="G438" s="19">
        <v>14940</v>
      </c>
      <c r="H438" s="19">
        <v>15926</v>
      </c>
      <c r="I438" s="19">
        <v>18907</v>
      </c>
      <c r="J438" s="19">
        <v>21081</v>
      </c>
      <c r="K438" s="19">
        <v>22324</v>
      </c>
      <c r="L438" s="19">
        <v>22777</v>
      </c>
      <c r="M438" s="19">
        <v>22681</v>
      </c>
      <c r="N438" s="19">
        <v>22054</v>
      </c>
      <c r="O438" s="19">
        <v>21841</v>
      </c>
      <c r="P438" s="19">
        <v>21630</v>
      </c>
      <c r="Q438" s="19">
        <v>21360</v>
      </c>
      <c r="R438" s="19">
        <v>20416</v>
      </c>
      <c r="S438" s="19">
        <v>18227</v>
      </c>
      <c r="T438" s="19">
        <v>17536</v>
      </c>
      <c r="U438" s="19">
        <v>17306</v>
      </c>
      <c r="V438" s="19">
        <v>16735</v>
      </c>
      <c r="W438" s="19">
        <v>15653</v>
      </c>
      <c r="X438" s="19">
        <v>14499</v>
      </c>
      <c r="Y438" s="19">
        <v>14199</v>
      </c>
      <c r="AA438" s="2">
        <f>IFERROR(INDEX('Holiday Schedule'!$D$3:$D$24,MATCH(A438,'Holiday Schedule'!$C$3:$C$24,0)),0)</f>
        <v>0</v>
      </c>
      <c r="AB438" s="2">
        <f t="shared" si="48"/>
        <v>4</v>
      </c>
      <c r="AC438" s="2">
        <f t="shared" si="49"/>
        <v>315027</v>
      </c>
      <c r="AD438" s="5">
        <f t="shared" si="50"/>
        <v>113243</v>
      </c>
      <c r="AE438" s="5">
        <f t="shared" si="51"/>
        <v>428270</v>
      </c>
      <c r="AG438" s="2">
        <f t="shared" si="52"/>
        <v>3</v>
      </c>
      <c r="AH438" s="2">
        <f t="shared" si="53"/>
        <v>2025</v>
      </c>
      <c r="AJ438" s="5">
        <f t="shared" si="54"/>
        <v>22777</v>
      </c>
      <c r="AK438" s="2">
        <f t="shared" si="55"/>
        <v>11</v>
      </c>
      <c r="AL438" s="9"/>
      <c r="AM438" s="9"/>
      <c r="AN438" s="9"/>
      <c r="AO438" s="9"/>
      <c r="AP438" s="9"/>
      <c r="AQ438" s="9"/>
      <c r="AR438" s="9"/>
      <c r="AS438" s="9"/>
      <c r="AT438" s="9"/>
      <c r="AU438" s="9"/>
      <c r="AV438" s="9"/>
      <c r="AW438" s="9"/>
      <c r="AX438" s="9"/>
      <c r="AY438" s="9"/>
    </row>
    <row r="439" spans="1:51" ht="15.75" x14ac:dyDescent="0.25">
      <c r="A439" s="18">
        <v>45722</v>
      </c>
      <c r="B439" s="19">
        <v>13770</v>
      </c>
      <c r="C439" s="19">
        <v>13484</v>
      </c>
      <c r="D439" s="19">
        <v>13587</v>
      </c>
      <c r="E439" s="19">
        <v>13777</v>
      </c>
      <c r="F439" s="19">
        <v>13948</v>
      </c>
      <c r="G439" s="19">
        <v>15026</v>
      </c>
      <c r="H439" s="19">
        <v>16071</v>
      </c>
      <c r="I439" s="19">
        <v>19020</v>
      </c>
      <c r="J439" s="19">
        <v>21206</v>
      </c>
      <c r="K439" s="19">
        <v>22456</v>
      </c>
      <c r="L439" s="19">
        <v>22914</v>
      </c>
      <c r="M439" s="19">
        <v>22813</v>
      </c>
      <c r="N439" s="19">
        <v>22181</v>
      </c>
      <c r="O439" s="19">
        <v>21967</v>
      </c>
      <c r="P439" s="19">
        <v>21746</v>
      </c>
      <c r="Q439" s="19">
        <v>21471</v>
      </c>
      <c r="R439" s="19">
        <v>20520</v>
      </c>
      <c r="S439" s="19">
        <v>18306</v>
      </c>
      <c r="T439" s="19">
        <v>17625</v>
      </c>
      <c r="U439" s="19">
        <v>17392</v>
      </c>
      <c r="V439" s="19">
        <v>16824</v>
      </c>
      <c r="W439" s="19">
        <v>15733</v>
      </c>
      <c r="X439" s="19">
        <v>14569</v>
      </c>
      <c r="Y439" s="19">
        <v>14265</v>
      </c>
      <c r="AA439" s="2">
        <f>IFERROR(INDEX('Holiday Schedule'!$D$3:$D$24,MATCH(A439,'Holiday Schedule'!$C$3:$C$24,0)),0)</f>
        <v>0</v>
      </c>
      <c r="AB439" s="2">
        <f t="shared" si="48"/>
        <v>5</v>
      </c>
      <c r="AC439" s="2">
        <f t="shared" si="49"/>
        <v>316743</v>
      </c>
      <c r="AD439" s="5">
        <f t="shared" si="50"/>
        <v>113928</v>
      </c>
      <c r="AE439" s="5">
        <f t="shared" si="51"/>
        <v>430671</v>
      </c>
      <c r="AG439" s="2">
        <f t="shared" si="52"/>
        <v>3</v>
      </c>
      <c r="AH439" s="2">
        <f t="shared" si="53"/>
        <v>2025</v>
      </c>
      <c r="AJ439" s="5">
        <f t="shared" si="54"/>
        <v>22914</v>
      </c>
      <c r="AK439" s="2">
        <f t="shared" si="55"/>
        <v>11</v>
      </c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</row>
    <row r="440" spans="1:51" ht="15.75" x14ac:dyDescent="0.25">
      <c r="A440" s="18">
        <v>45723</v>
      </c>
      <c r="B440" s="19">
        <v>13753</v>
      </c>
      <c r="C440" s="19">
        <v>13465</v>
      </c>
      <c r="D440" s="19">
        <v>13569</v>
      </c>
      <c r="E440" s="19">
        <v>13758</v>
      </c>
      <c r="F440" s="19">
        <v>13931</v>
      </c>
      <c r="G440" s="19">
        <v>15008</v>
      </c>
      <c r="H440" s="19">
        <v>16036</v>
      </c>
      <c r="I440" s="19">
        <v>19004</v>
      </c>
      <c r="J440" s="19">
        <v>21187</v>
      </c>
      <c r="K440" s="19">
        <v>22436</v>
      </c>
      <c r="L440" s="19">
        <v>22893</v>
      </c>
      <c r="M440" s="19">
        <v>22795</v>
      </c>
      <c r="N440" s="19">
        <v>22163</v>
      </c>
      <c r="O440" s="19">
        <v>21952</v>
      </c>
      <c r="P440" s="19">
        <v>21741</v>
      </c>
      <c r="Q440" s="19">
        <v>21471</v>
      </c>
      <c r="R440" s="19">
        <v>20519</v>
      </c>
      <c r="S440" s="19">
        <v>18275</v>
      </c>
      <c r="T440" s="19">
        <v>17628</v>
      </c>
      <c r="U440" s="19">
        <v>17391</v>
      </c>
      <c r="V440" s="19">
        <v>16819</v>
      </c>
      <c r="W440" s="19">
        <v>15732</v>
      </c>
      <c r="X440" s="19">
        <v>14567</v>
      </c>
      <c r="Y440" s="19">
        <v>14265</v>
      </c>
      <c r="AA440" s="2">
        <f>IFERROR(INDEX('Holiday Schedule'!$D$3:$D$24,MATCH(A440,'Holiday Schedule'!$C$3:$C$24,0)),0)</f>
        <v>0</v>
      </c>
      <c r="AB440" s="2">
        <f t="shared" si="48"/>
        <v>6</v>
      </c>
      <c r="AC440" s="2">
        <f t="shared" si="49"/>
        <v>316573</v>
      </c>
      <c r="AD440" s="5">
        <f t="shared" si="50"/>
        <v>113785</v>
      </c>
      <c r="AE440" s="5">
        <f t="shared" si="51"/>
        <v>430358</v>
      </c>
      <c r="AG440" s="2">
        <f t="shared" si="52"/>
        <v>3</v>
      </c>
      <c r="AH440" s="2">
        <f t="shared" si="53"/>
        <v>2025</v>
      </c>
      <c r="AJ440" s="5">
        <f t="shared" si="54"/>
        <v>22893</v>
      </c>
      <c r="AK440" s="2">
        <f t="shared" si="55"/>
        <v>11</v>
      </c>
      <c r="AL440" s="9"/>
      <c r="AM440" s="9"/>
      <c r="AN440" s="9"/>
      <c r="AO440" s="9"/>
      <c r="AP440" s="9"/>
      <c r="AQ440" s="9"/>
      <c r="AR440" s="9"/>
      <c r="AS440" s="9"/>
      <c r="AT440" s="9"/>
      <c r="AU440" s="9"/>
      <c r="AV440" s="9"/>
      <c r="AW440" s="9"/>
      <c r="AX440" s="9"/>
      <c r="AY440" s="9"/>
    </row>
    <row r="441" spans="1:51" ht="15.75" x14ac:dyDescent="0.25">
      <c r="A441" s="18">
        <v>45724</v>
      </c>
      <c r="B441" s="19">
        <v>13647</v>
      </c>
      <c r="C441" s="19">
        <v>13388</v>
      </c>
      <c r="D441" s="19">
        <v>13384</v>
      </c>
      <c r="E441" s="19">
        <v>13475</v>
      </c>
      <c r="F441" s="19">
        <v>13714</v>
      </c>
      <c r="G441" s="19">
        <v>14656</v>
      </c>
      <c r="H441" s="19">
        <v>15367</v>
      </c>
      <c r="I441" s="19">
        <v>17445</v>
      </c>
      <c r="J441" s="19">
        <v>19539</v>
      </c>
      <c r="K441" s="19">
        <v>20947</v>
      </c>
      <c r="L441" s="19">
        <v>21356</v>
      </c>
      <c r="M441" s="19">
        <v>21471</v>
      </c>
      <c r="N441" s="19">
        <v>20538</v>
      </c>
      <c r="O441" s="19">
        <v>20304</v>
      </c>
      <c r="P441" s="19">
        <v>20061</v>
      </c>
      <c r="Q441" s="19">
        <v>19782</v>
      </c>
      <c r="R441" s="19">
        <v>18976</v>
      </c>
      <c r="S441" s="19">
        <v>17510</v>
      </c>
      <c r="T441" s="19">
        <v>16870</v>
      </c>
      <c r="U441" s="19">
        <v>16882</v>
      </c>
      <c r="V441" s="19">
        <v>16253</v>
      </c>
      <c r="W441" s="19">
        <v>15398</v>
      </c>
      <c r="X441" s="19">
        <v>14255</v>
      </c>
      <c r="Y441" s="19">
        <v>14011</v>
      </c>
      <c r="AA441" s="2">
        <f>IFERROR(INDEX('Holiday Schedule'!$D$3:$D$24,MATCH(A441,'Holiday Schedule'!$C$3:$C$24,0)),0)</f>
        <v>0</v>
      </c>
      <c r="AB441" s="2">
        <f t="shared" si="48"/>
        <v>7</v>
      </c>
      <c r="AC441" s="2">
        <f t="shared" si="49"/>
        <v>0</v>
      </c>
      <c r="AD441" s="5">
        <f t="shared" si="50"/>
        <v>409229</v>
      </c>
      <c r="AE441" s="5">
        <f t="shared" si="51"/>
        <v>409229</v>
      </c>
      <c r="AG441" s="2">
        <f t="shared" si="52"/>
        <v>3</v>
      </c>
      <c r="AH441" s="2">
        <f t="shared" si="53"/>
        <v>2025</v>
      </c>
      <c r="AJ441" s="5">
        <f t="shared" si="54"/>
        <v>21471</v>
      </c>
      <c r="AK441" s="2">
        <f t="shared" si="55"/>
        <v>12</v>
      </c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</row>
    <row r="442" spans="1:51" ht="15.75" x14ac:dyDescent="0.25">
      <c r="A442" s="18">
        <v>45725</v>
      </c>
      <c r="B442" s="19">
        <v>12604</v>
      </c>
      <c r="C442" s="19">
        <v>0</v>
      </c>
      <c r="D442" s="19">
        <v>12370</v>
      </c>
      <c r="E442" s="19">
        <v>12449</v>
      </c>
      <c r="F442" s="19">
        <v>12671</v>
      </c>
      <c r="G442" s="19">
        <v>13555</v>
      </c>
      <c r="H442" s="19">
        <v>14297</v>
      </c>
      <c r="I442" s="19">
        <v>16119</v>
      </c>
      <c r="J442" s="19">
        <v>18054</v>
      </c>
      <c r="K442" s="19">
        <v>19353</v>
      </c>
      <c r="L442" s="19">
        <v>19730</v>
      </c>
      <c r="M442" s="19">
        <v>19836</v>
      </c>
      <c r="N442" s="19">
        <v>18972</v>
      </c>
      <c r="O442" s="19">
        <v>18754</v>
      </c>
      <c r="P442" s="19">
        <v>18529</v>
      </c>
      <c r="Q442" s="19">
        <v>18272</v>
      </c>
      <c r="R442" s="19">
        <v>17528</v>
      </c>
      <c r="S442" s="19">
        <v>16120</v>
      </c>
      <c r="T442" s="19">
        <v>15531</v>
      </c>
      <c r="U442" s="19">
        <v>15601</v>
      </c>
      <c r="V442" s="19">
        <v>15019</v>
      </c>
      <c r="W442" s="19">
        <v>14228</v>
      </c>
      <c r="X442" s="19">
        <v>13178</v>
      </c>
      <c r="Y442" s="19">
        <v>12951</v>
      </c>
      <c r="AA442" s="2">
        <f>IFERROR(INDEX('Holiday Schedule'!$D$3:$D$24,MATCH(A442,'Holiday Schedule'!$C$3:$C$24,0)),0)</f>
        <v>0</v>
      </c>
      <c r="AB442" s="2">
        <f t="shared" si="48"/>
        <v>1</v>
      </c>
      <c r="AC442" s="2">
        <f t="shared" si="49"/>
        <v>0</v>
      </c>
      <c r="AD442" s="5">
        <f t="shared" si="50"/>
        <v>365721</v>
      </c>
      <c r="AE442" s="5">
        <f t="shared" si="51"/>
        <v>365721</v>
      </c>
      <c r="AG442" s="2">
        <f t="shared" si="52"/>
        <v>3</v>
      </c>
      <c r="AH442" s="2">
        <f t="shared" si="53"/>
        <v>2025</v>
      </c>
      <c r="AJ442" s="5">
        <f t="shared" si="54"/>
        <v>19836</v>
      </c>
      <c r="AK442" s="2">
        <f t="shared" si="55"/>
        <v>12</v>
      </c>
      <c r="AL442" s="9"/>
      <c r="AM442" s="9"/>
      <c r="AN442" s="9"/>
      <c r="AO442" s="9"/>
      <c r="AP442" s="9"/>
      <c r="AQ442" s="9"/>
      <c r="AR442" s="9"/>
      <c r="AS442" s="9"/>
      <c r="AT442" s="9"/>
      <c r="AU442" s="9"/>
      <c r="AV442" s="9"/>
      <c r="AW442" s="9"/>
      <c r="AX442" s="9"/>
      <c r="AY442" s="9"/>
    </row>
    <row r="443" spans="1:51" ht="15.75" x14ac:dyDescent="0.25">
      <c r="A443" s="18">
        <v>45726</v>
      </c>
      <c r="B443" s="19">
        <v>13858</v>
      </c>
      <c r="C443" s="19">
        <v>13566</v>
      </c>
      <c r="D443" s="19">
        <v>13671</v>
      </c>
      <c r="E443" s="19">
        <v>13860</v>
      </c>
      <c r="F443" s="19">
        <v>14035</v>
      </c>
      <c r="G443" s="19">
        <v>15117</v>
      </c>
      <c r="H443" s="19">
        <v>16215</v>
      </c>
      <c r="I443" s="19">
        <v>19184</v>
      </c>
      <c r="J443" s="19">
        <v>21365</v>
      </c>
      <c r="K443" s="19">
        <v>22616</v>
      </c>
      <c r="L443" s="19">
        <v>23074</v>
      </c>
      <c r="M443" s="19">
        <v>22975</v>
      </c>
      <c r="N443" s="19">
        <v>22339</v>
      </c>
      <c r="O443" s="19">
        <v>22125</v>
      </c>
      <c r="P443" s="19">
        <v>21913</v>
      </c>
      <c r="Q443" s="19">
        <v>21640</v>
      </c>
      <c r="R443" s="19">
        <v>20681</v>
      </c>
      <c r="S443" s="19">
        <v>18362</v>
      </c>
      <c r="T443" s="19">
        <v>17699</v>
      </c>
      <c r="U443" s="19">
        <v>17533</v>
      </c>
      <c r="V443" s="19">
        <v>16953</v>
      </c>
      <c r="W443" s="19">
        <v>15855</v>
      </c>
      <c r="X443" s="19">
        <v>14682</v>
      </c>
      <c r="Y443" s="19">
        <v>14377</v>
      </c>
      <c r="AA443" s="2">
        <f>IFERROR(INDEX('Holiday Schedule'!$D$3:$D$24,MATCH(A443,'Holiday Schedule'!$C$3:$C$24,0)),0)</f>
        <v>0</v>
      </c>
      <c r="AB443" s="2">
        <f t="shared" si="48"/>
        <v>2</v>
      </c>
      <c r="AC443" s="2">
        <f t="shared" si="49"/>
        <v>318996</v>
      </c>
      <c r="AD443" s="5">
        <f t="shared" si="50"/>
        <v>114699</v>
      </c>
      <c r="AE443" s="5">
        <f t="shared" si="51"/>
        <v>433695</v>
      </c>
      <c r="AG443" s="2">
        <f t="shared" si="52"/>
        <v>3</v>
      </c>
      <c r="AH443" s="2">
        <f t="shared" si="53"/>
        <v>2025</v>
      </c>
      <c r="AJ443" s="5">
        <f t="shared" si="54"/>
        <v>23074</v>
      </c>
      <c r="AK443" s="2">
        <f t="shared" si="55"/>
        <v>11</v>
      </c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</row>
    <row r="444" spans="1:51" ht="15.75" x14ac:dyDescent="0.25">
      <c r="A444" s="18">
        <v>45727</v>
      </c>
      <c r="B444" s="19">
        <v>13886</v>
      </c>
      <c r="C444" s="19">
        <v>13597</v>
      </c>
      <c r="D444" s="19">
        <v>13701</v>
      </c>
      <c r="E444" s="19">
        <v>13890</v>
      </c>
      <c r="F444" s="19">
        <v>14067</v>
      </c>
      <c r="G444" s="19">
        <v>15151</v>
      </c>
      <c r="H444" s="19">
        <v>16233</v>
      </c>
      <c r="I444" s="19">
        <v>19186</v>
      </c>
      <c r="J444" s="19">
        <v>21393</v>
      </c>
      <c r="K444" s="19">
        <v>22655</v>
      </c>
      <c r="L444" s="19">
        <v>23116</v>
      </c>
      <c r="M444" s="19">
        <v>23017</v>
      </c>
      <c r="N444" s="19">
        <v>22379</v>
      </c>
      <c r="O444" s="19">
        <v>22165</v>
      </c>
      <c r="P444" s="19">
        <v>21953</v>
      </c>
      <c r="Q444" s="19">
        <v>21680</v>
      </c>
      <c r="R444" s="19">
        <v>20719</v>
      </c>
      <c r="S444" s="19">
        <v>18395</v>
      </c>
      <c r="T444" s="19">
        <v>17726</v>
      </c>
      <c r="U444" s="19">
        <v>17559</v>
      </c>
      <c r="V444" s="19">
        <v>16982</v>
      </c>
      <c r="W444" s="19">
        <v>15882</v>
      </c>
      <c r="X444" s="19">
        <v>14708</v>
      </c>
      <c r="Y444" s="19">
        <v>14404</v>
      </c>
      <c r="AA444" s="2">
        <f>IFERROR(INDEX('Holiday Schedule'!$D$3:$D$24,MATCH(A444,'Holiday Schedule'!$C$3:$C$24,0)),0)</f>
        <v>0</v>
      </c>
      <c r="AB444" s="2">
        <f t="shared" si="48"/>
        <v>3</v>
      </c>
      <c r="AC444" s="2">
        <f t="shared" si="49"/>
        <v>319515</v>
      </c>
      <c r="AD444" s="5">
        <f t="shared" si="50"/>
        <v>114929</v>
      </c>
      <c r="AE444" s="5">
        <f t="shared" si="51"/>
        <v>434444</v>
      </c>
      <c r="AG444" s="2">
        <f t="shared" si="52"/>
        <v>3</v>
      </c>
      <c r="AH444" s="2">
        <f t="shared" si="53"/>
        <v>2025</v>
      </c>
      <c r="AJ444" s="5">
        <f t="shared" si="54"/>
        <v>23116</v>
      </c>
      <c r="AK444" s="2">
        <f t="shared" si="55"/>
        <v>11</v>
      </c>
      <c r="AL444" s="9"/>
      <c r="AM444" s="9"/>
      <c r="AN444" s="9"/>
      <c r="AO444" s="9"/>
      <c r="AP444" s="9"/>
      <c r="AQ444" s="9"/>
      <c r="AR444" s="9"/>
      <c r="AS444" s="9"/>
      <c r="AT444" s="9"/>
      <c r="AU444" s="9"/>
      <c r="AV444" s="9"/>
      <c r="AW444" s="9"/>
      <c r="AX444" s="9"/>
      <c r="AY444" s="9"/>
    </row>
    <row r="445" spans="1:51" ht="15.75" x14ac:dyDescent="0.25">
      <c r="A445" s="18">
        <v>45728</v>
      </c>
      <c r="B445" s="19">
        <v>13889</v>
      </c>
      <c r="C445" s="19">
        <v>13595</v>
      </c>
      <c r="D445" s="19">
        <v>13701</v>
      </c>
      <c r="E445" s="19">
        <v>13891</v>
      </c>
      <c r="F445" s="19">
        <v>14067</v>
      </c>
      <c r="G445" s="19">
        <v>15153</v>
      </c>
      <c r="H445" s="19">
        <v>16231</v>
      </c>
      <c r="I445" s="19">
        <v>19187</v>
      </c>
      <c r="J445" s="19">
        <v>21394</v>
      </c>
      <c r="K445" s="19">
        <v>22656</v>
      </c>
      <c r="L445" s="19">
        <v>23117</v>
      </c>
      <c r="M445" s="19">
        <v>23018</v>
      </c>
      <c r="N445" s="19">
        <v>22380</v>
      </c>
      <c r="O445" s="19">
        <v>22166</v>
      </c>
      <c r="P445" s="19">
        <v>21954</v>
      </c>
      <c r="Q445" s="19">
        <v>21681</v>
      </c>
      <c r="R445" s="19">
        <v>20720</v>
      </c>
      <c r="S445" s="19">
        <v>18396</v>
      </c>
      <c r="T445" s="19">
        <v>17733</v>
      </c>
      <c r="U445" s="19">
        <v>17562</v>
      </c>
      <c r="V445" s="19">
        <v>16983</v>
      </c>
      <c r="W445" s="19">
        <v>15883</v>
      </c>
      <c r="X445" s="19">
        <v>14710</v>
      </c>
      <c r="Y445" s="19">
        <v>14404</v>
      </c>
      <c r="AA445" s="2">
        <f>IFERROR(INDEX('Holiday Schedule'!$D$3:$D$24,MATCH(A445,'Holiday Schedule'!$C$3:$C$24,0)),0)</f>
        <v>0</v>
      </c>
      <c r="AB445" s="2">
        <f t="shared" si="48"/>
        <v>4</v>
      </c>
      <c r="AC445" s="2">
        <f t="shared" si="49"/>
        <v>319540</v>
      </c>
      <c r="AD445" s="5">
        <f t="shared" si="50"/>
        <v>114931</v>
      </c>
      <c r="AE445" s="5">
        <f t="shared" si="51"/>
        <v>434471</v>
      </c>
      <c r="AG445" s="2">
        <f t="shared" si="52"/>
        <v>3</v>
      </c>
      <c r="AH445" s="2">
        <f t="shared" si="53"/>
        <v>2025</v>
      </c>
      <c r="AJ445" s="5">
        <f t="shared" si="54"/>
        <v>23117</v>
      </c>
      <c r="AK445" s="2">
        <f t="shared" si="55"/>
        <v>11</v>
      </c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/>
    </row>
    <row r="446" spans="1:51" ht="15.75" x14ac:dyDescent="0.25">
      <c r="A446" s="18">
        <v>45729</v>
      </c>
      <c r="B446" s="19">
        <v>13913</v>
      </c>
      <c r="C446" s="19">
        <v>13623</v>
      </c>
      <c r="D446" s="19">
        <v>13726</v>
      </c>
      <c r="E446" s="19">
        <v>13915</v>
      </c>
      <c r="F446" s="19">
        <v>14092</v>
      </c>
      <c r="G446" s="19">
        <v>15178</v>
      </c>
      <c r="H446" s="19">
        <v>16256</v>
      </c>
      <c r="I446" s="19">
        <v>19218</v>
      </c>
      <c r="J446" s="19">
        <v>21429</v>
      </c>
      <c r="K446" s="19">
        <v>22692</v>
      </c>
      <c r="L446" s="19">
        <v>23154</v>
      </c>
      <c r="M446" s="19">
        <v>23055</v>
      </c>
      <c r="N446" s="19">
        <v>22416</v>
      </c>
      <c r="O446" s="19">
        <v>22202</v>
      </c>
      <c r="P446" s="19">
        <v>21989</v>
      </c>
      <c r="Q446" s="19">
        <v>21716</v>
      </c>
      <c r="R446" s="19">
        <v>20753</v>
      </c>
      <c r="S446" s="19">
        <v>18425</v>
      </c>
      <c r="T446" s="19">
        <v>17758</v>
      </c>
      <c r="U446" s="19">
        <v>17593</v>
      </c>
      <c r="V446" s="19">
        <v>17011</v>
      </c>
      <c r="W446" s="19">
        <v>15909</v>
      </c>
      <c r="X446" s="19">
        <v>14734</v>
      </c>
      <c r="Y446" s="19">
        <v>14429</v>
      </c>
      <c r="AA446" s="2">
        <f>IFERROR(INDEX('Holiday Schedule'!$D$3:$D$24,MATCH(A446,'Holiday Schedule'!$C$3:$C$24,0)),0)</f>
        <v>0</v>
      </c>
      <c r="AB446" s="2">
        <f t="shared" si="48"/>
        <v>5</v>
      </c>
      <c r="AC446" s="2">
        <f t="shared" si="49"/>
        <v>320054</v>
      </c>
      <c r="AD446" s="5">
        <f t="shared" si="50"/>
        <v>115132</v>
      </c>
      <c r="AE446" s="5">
        <f t="shared" si="51"/>
        <v>435186</v>
      </c>
      <c r="AG446" s="2">
        <f t="shared" si="52"/>
        <v>3</v>
      </c>
      <c r="AH446" s="2">
        <f t="shared" si="53"/>
        <v>2025</v>
      </c>
      <c r="AJ446" s="5">
        <f t="shared" si="54"/>
        <v>23154</v>
      </c>
      <c r="AK446" s="2">
        <f t="shared" si="55"/>
        <v>11</v>
      </c>
      <c r="AL446" s="9"/>
      <c r="AM446" s="9"/>
      <c r="AN446" s="9"/>
      <c r="AO446" s="9"/>
      <c r="AP446" s="9"/>
      <c r="AQ446" s="9"/>
      <c r="AR446" s="9"/>
      <c r="AS446" s="9"/>
      <c r="AT446" s="9"/>
      <c r="AU446" s="9"/>
      <c r="AV446" s="9"/>
      <c r="AW446" s="9"/>
      <c r="AX446" s="9"/>
      <c r="AY446" s="9"/>
    </row>
    <row r="447" spans="1:51" ht="15.75" x14ac:dyDescent="0.25">
      <c r="A447" s="18">
        <v>45730</v>
      </c>
      <c r="B447" s="19">
        <v>13912</v>
      </c>
      <c r="C447" s="19">
        <v>13621</v>
      </c>
      <c r="D447" s="19">
        <v>13726</v>
      </c>
      <c r="E447" s="19">
        <v>13916</v>
      </c>
      <c r="F447" s="19">
        <v>14091</v>
      </c>
      <c r="G447" s="19">
        <v>15178</v>
      </c>
      <c r="H447" s="19">
        <v>16249</v>
      </c>
      <c r="I447" s="19">
        <v>19217</v>
      </c>
      <c r="J447" s="19">
        <v>21428</v>
      </c>
      <c r="K447" s="19">
        <v>22692</v>
      </c>
      <c r="L447" s="19">
        <v>23153</v>
      </c>
      <c r="M447" s="19">
        <v>23054</v>
      </c>
      <c r="N447" s="19">
        <v>22415</v>
      </c>
      <c r="O447" s="19">
        <v>22201</v>
      </c>
      <c r="P447" s="19">
        <v>21988</v>
      </c>
      <c r="Q447" s="19">
        <v>21715</v>
      </c>
      <c r="R447" s="19">
        <v>20752</v>
      </c>
      <c r="S447" s="19">
        <v>18425</v>
      </c>
      <c r="T447" s="19">
        <v>17745</v>
      </c>
      <c r="U447" s="19">
        <v>17591</v>
      </c>
      <c r="V447" s="19">
        <v>17006</v>
      </c>
      <c r="W447" s="19">
        <v>15906</v>
      </c>
      <c r="X447" s="19">
        <v>14731</v>
      </c>
      <c r="Y447" s="19">
        <v>14427</v>
      </c>
      <c r="AA447" s="2">
        <f>IFERROR(INDEX('Holiday Schedule'!$D$3:$D$24,MATCH(A447,'Holiday Schedule'!$C$3:$C$24,0)),0)</f>
        <v>0</v>
      </c>
      <c r="AB447" s="2">
        <f t="shared" si="48"/>
        <v>6</v>
      </c>
      <c r="AC447" s="2">
        <f t="shared" si="49"/>
        <v>320019</v>
      </c>
      <c r="AD447" s="5">
        <f t="shared" si="50"/>
        <v>115120</v>
      </c>
      <c r="AE447" s="5">
        <f t="shared" si="51"/>
        <v>435139</v>
      </c>
      <c r="AG447" s="2">
        <f t="shared" si="52"/>
        <v>3</v>
      </c>
      <c r="AH447" s="2">
        <f t="shared" si="53"/>
        <v>2025</v>
      </c>
      <c r="AJ447" s="5">
        <f t="shared" si="54"/>
        <v>23153</v>
      </c>
      <c r="AK447" s="2">
        <f t="shared" si="55"/>
        <v>11</v>
      </c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/>
    </row>
    <row r="448" spans="1:51" ht="15.75" x14ac:dyDescent="0.25">
      <c r="A448" s="18">
        <v>45731</v>
      </c>
      <c r="B448" s="19">
        <v>13798</v>
      </c>
      <c r="C448" s="19">
        <v>13538</v>
      </c>
      <c r="D448" s="19">
        <v>13534</v>
      </c>
      <c r="E448" s="19">
        <v>13625</v>
      </c>
      <c r="F448" s="19">
        <v>13868</v>
      </c>
      <c r="G448" s="19">
        <v>14833</v>
      </c>
      <c r="H448" s="19">
        <v>15644</v>
      </c>
      <c r="I448" s="19">
        <v>17643</v>
      </c>
      <c r="J448" s="19">
        <v>19761</v>
      </c>
      <c r="K448" s="19">
        <v>21185</v>
      </c>
      <c r="L448" s="19">
        <v>21598</v>
      </c>
      <c r="M448" s="19">
        <v>21715</v>
      </c>
      <c r="N448" s="19">
        <v>20772</v>
      </c>
      <c r="O448" s="19">
        <v>20535</v>
      </c>
      <c r="P448" s="19">
        <v>20289</v>
      </c>
      <c r="Q448" s="19">
        <v>20007</v>
      </c>
      <c r="R448" s="19">
        <v>19192</v>
      </c>
      <c r="S448" s="19">
        <v>17651</v>
      </c>
      <c r="T448" s="19">
        <v>17004</v>
      </c>
      <c r="U448" s="19">
        <v>17078</v>
      </c>
      <c r="V448" s="19">
        <v>16441</v>
      </c>
      <c r="W448" s="19">
        <v>15576</v>
      </c>
      <c r="X448" s="19">
        <v>14426</v>
      </c>
      <c r="Y448" s="19">
        <v>14178</v>
      </c>
      <c r="AA448" s="2">
        <f>IFERROR(INDEX('Holiday Schedule'!$D$3:$D$24,MATCH(A448,'Holiday Schedule'!$C$3:$C$24,0)),0)</f>
        <v>0</v>
      </c>
      <c r="AB448" s="2">
        <f t="shared" si="48"/>
        <v>7</v>
      </c>
      <c r="AC448" s="2">
        <f t="shared" si="49"/>
        <v>0</v>
      </c>
      <c r="AD448" s="5">
        <f t="shared" si="50"/>
        <v>413891</v>
      </c>
      <c r="AE448" s="5">
        <f t="shared" si="51"/>
        <v>413891</v>
      </c>
      <c r="AG448" s="2">
        <f t="shared" si="52"/>
        <v>3</v>
      </c>
      <c r="AH448" s="2">
        <f t="shared" si="53"/>
        <v>2025</v>
      </c>
      <c r="AJ448" s="5">
        <f t="shared" si="54"/>
        <v>21715</v>
      </c>
      <c r="AK448" s="2">
        <f t="shared" si="55"/>
        <v>12</v>
      </c>
      <c r="AL448" s="9"/>
      <c r="AM448" s="9"/>
      <c r="AN448" s="9"/>
      <c r="AO448" s="9"/>
      <c r="AP448" s="9"/>
      <c r="AQ448" s="9"/>
      <c r="AR448" s="9"/>
      <c r="AS448" s="9"/>
      <c r="AT448" s="9"/>
      <c r="AU448" s="9"/>
      <c r="AV448" s="9"/>
      <c r="AW448" s="9"/>
      <c r="AX448" s="9"/>
      <c r="AY448" s="9"/>
    </row>
    <row r="449" spans="1:51" ht="15.75" x14ac:dyDescent="0.25">
      <c r="A449" s="18">
        <v>45732</v>
      </c>
      <c r="B449" s="19">
        <v>13802</v>
      </c>
      <c r="C449" s="19">
        <v>13541</v>
      </c>
      <c r="D449" s="19">
        <v>13536</v>
      </c>
      <c r="E449" s="19">
        <v>13627</v>
      </c>
      <c r="F449" s="19">
        <v>13870</v>
      </c>
      <c r="G449" s="19">
        <v>14835</v>
      </c>
      <c r="H449" s="19">
        <v>15664</v>
      </c>
      <c r="I449" s="19">
        <v>17662</v>
      </c>
      <c r="J449" s="19">
        <v>19764</v>
      </c>
      <c r="K449" s="19">
        <v>21187</v>
      </c>
      <c r="L449" s="19">
        <v>21601</v>
      </c>
      <c r="M449" s="19">
        <v>21718</v>
      </c>
      <c r="N449" s="19">
        <v>20774</v>
      </c>
      <c r="O449" s="19">
        <v>20537</v>
      </c>
      <c r="P449" s="19">
        <v>20291</v>
      </c>
      <c r="Q449" s="19">
        <v>20010</v>
      </c>
      <c r="R449" s="19">
        <v>19194</v>
      </c>
      <c r="S449" s="19">
        <v>17653</v>
      </c>
      <c r="T449" s="19">
        <v>17011</v>
      </c>
      <c r="U449" s="19">
        <v>17080</v>
      </c>
      <c r="V449" s="19">
        <v>16439</v>
      </c>
      <c r="W449" s="19">
        <v>15576</v>
      </c>
      <c r="X449" s="19">
        <v>14425</v>
      </c>
      <c r="Y449" s="19">
        <v>14177</v>
      </c>
      <c r="AA449" s="2">
        <f>IFERROR(INDEX('Holiday Schedule'!$D$3:$D$24,MATCH(A449,'Holiday Schedule'!$C$3:$C$24,0)),0)</f>
        <v>0</v>
      </c>
      <c r="AB449" s="2">
        <f t="shared" si="48"/>
        <v>1</v>
      </c>
      <c r="AC449" s="2">
        <f t="shared" si="49"/>
        <v>0</v>
      </c>
      <c r="AD449" s="5">
        <f t="shared" si="50"/>
        <v>413974</v>
      </c>
      <c r="AE449" s="5">
        <f t="shared" si="51"/>
        <v>413974</v>
      </c>
      <c r="AG449" s="2">
        <f t="shared" si="52"/>
        <v>3</v>
      </c>
      <c r="AH449" s="2">
        <f t="shared" si="53"/>
        <v>2025</v>
      </c>
      <c r="AJ449" s="5">
        <f t="shared" si="54"/>
        <v>21718</v>
      </c>
      <c r="AK449" s="2">
        <f t="shared" si="55"/>
        <v>12</v>
      </c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</row>
    <row r="450" spans="1:51" ht="15.75" x14ac:dyDescent="0.25">
      <c r="A450" s="18">
        <v>45733</v>
      </c>
      <c r="B450" s="19">
        <v>13936</v>
      </c>
      <c r="C450" s="19">
        <v>13647</v>
      </c>
      <c r="D450" s="19">
        <v>13751</v>
      </c>
      <c r="E450" s="19">
        <v>13941</v>
      </c>
      <c r="F450" s="19">
        <v>14116</v>
      </c>
      <c r="G450" s="19">
        <v>15205</v>
      </c>
      <c r="H450" s="19">
        <v>16311</v>
      </c>
      <c r="I450" s="19">
        <v>19280</v>
      </c>
      <c r="J450" s="19">
        <v>21470</v>
      </c>
      <c r="K450" s="19">
        <v>22736</v>
      </c>
      <c r="L450" s="19">
        <v>23199</v>
      </c>
      <c r="M450" s="19">
        <v>23099</v>
      </c>
      <c r="N450" s="19">
        <v>22459</v>
      </c>
      <c r="O450" s="19">
        <v>22245</v>
      </c>
      <c r="P450" s="19">
        <v>22031</v>
      </c>
      <c r="Q450" s="19">
        <v>21757</v>
      </c>
      <c r="R450" s="19">
        <v>20793</v>
      </c>
      <c r="S450" s="19">
        <v>18462</v>
      </c>
      <c r="T450" s="19">
        <v>17832</v>
      </c>
      <c r="U450" s="19">
        <v>17613</v>
      </c>
      <c r="V450" s="19">
        <v>17032</v>
      </c>
      <c r="W450" s="19">
        <v>15930</v>
      </c>
      <c r="X450" s="19">
        <v>14750</v>
      </c>
      <c r="Y450" s="19">
        <v>14446</v>
      </c>
      <c r="AA450" s="2">
        <f>IFERROR(INDEX('Holiday Schedule'!$D$3:$D$24,MATCH(A450,'Holiday Schedule'!$C$3:$C$24,0)),0)</f>
        <v>0</v>
      </c>
      <c r="AB450" s="2">
        <f t="shared" si="48"/>
        <v>2</v>
      </c>
      <c r="AC450" s="2">
        <f t="shared" si="49"/>
        <v>320688</v>
      </c>
      <c r="AD450" s="5">
        <f t="shared" si="50"/>
        <v>115353</v>
      </c>
      <c r="AE450" s="5">
        <f t="shared" si="51"/>
        <v>436041</v>
      </c>
      <c r="AG450" s="2">
        <f t="shared" si="52"/>
        <v>3</v>
      </c>
      <c r="AH450" s="2">
        <f t="shared" si="53"/>
        <v>2025</v>
      </c>
      <c r="AJ450" s="5">
        <f t="shared" si="54"/>
        <v>23199</v>
      </c>
      <c r="AK450" s="2">
        <f t="shared" si="55"/>
        <v>11</v>
      </c>
      <c r="AL450" s="9"/>
      <c r="AM450" s="9"/>
      <c r="AN450" s="9"/>
      <c r="AO450" s="9"/>
      <c r="AP450" s="9"/>
      <c r="AQ450" s="9"/>
      <c r="AR450" s="9"/>
      <c r="AS450" s="9"/>
      <c r="AT450" s="9"/>
      <c r="AU450" s="9"/>
      <c r="AV450" s="9"/>
      <c r="AW450" s="9"/>
      <c r="AX450" s="9"/>
      <c r="AY450" s="9"/>
    </row>
    <row r="451" spans="1:51" ht="15.75" x14ac:dyDescent="0.25">
      <c r="A451" s="18">
        <v>45734</v>
      </c>
      <c r="B451" s="19">
        <v>13936</v>
      </c>
      <c r="C451" s="19">
        <v>13645</v>
      </c>
      <c r="D451" s="19">
        <v>13749</v>
      </c>
      <c r="E451" s="19">
        <v>13940</v>
      </c>
      <c r="F451" s="19">
        <v>14116</v>
      </c>
      <c r="G451" s="19">
        <v>15207</v>
      </c>
      <c r="H451" s="19">
        <v>16294</v>
      </c>
      <c r="I451" s="19">
        <v>19265</v>
      </c>
      <c r="J451" s="19">
        <v>21482</v>
      </c>
      <c r="K451" s="19">
        <v>22748</v>
      </c>
      <c r="L451" s="19">
        <v>23211</v>
      </c>
      <c r="M451" s="19">
        <v>23113</v>
      </c>
      <c r="N451" s="19">
        <v>22471</v>
      </c>
      <c r="O451" s="19">
        <v>22257</v>
      </c>
      <c r="P451" s="19">
        <v>22043</v>
      </c>
      <c r="Q451" s="19">
        <v>21769</v>
      </c>
      <c r="R451" s="19">
        <v>20804</v>
      </c>
      <c r="S451" s="19">
        <v>18485</v>
      </c>
      <c r="T451" s="19">
        <v>17774</v>
      </c>
      <c r="U451" s="19">
        <v>17643</v>
      </c>
      <c r="V451" s="19">
        <v>17051</v>
      </c>
      <c r="W451" s="19">
        <v>15950</v>
      </c>
      <c r="X451" s="19">
        <v>14769</v>
      </c>
      <c r="Y451" s="19">
        <v>14463</v>
      </c>
      <c r="AA451" s="2">
        <f>IFERROR(INDEX('Holiday Schedule'!$D$3:$D$24,MATCH(A451,'Holiday Schedule'!$C$3:$C$24,0)),0)</f>
        <v>0</v>
      </c>
      <c r="AB451" s="2">
        <f t="shared" si="48"/>
        <v>3</v>
      </c>
      <c r="AC451" s="2">
        <f t="shared" si="49"/>
        <v>320835</v>
      </c>
      <c r="AD451" s="5">
        <f t="shared" si="50"/>
        <v>115350</v>
      </c>
      <c r="AE451" s="5">
        <f t="shared" si="51"/>
        <v>436185</v>
      </c>
      <c r="AG451" s="2">
        <f t="shared" si="52"/>
        <v>3</v>
      </c>
      <c r="AH451" s="2">
        <f t="shared" si="53"/>
        <v>2025</v>
      </c>
      <c r="AJ451" s="5">
        <f t="shared" si="54"/>
        <v>23211</v>
      </c>
      <c r="AK451" s="2">
        <f t="shared" si="55"/>
        <v>11</v>
      </c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</row>
    <row r="452" spans="1:51" ht="15.75" x14ac:dyDescent="0.25">
      <c r="A452" s="18">
        <v>45735</v>
      </c>
      <c r="B452" s="19">
        <v>13928</v>
      </c>
      <c r="C452" s="19">
        <v>13635</v>
      </c>
      <c r="D452" s="19">
        <v>13739</v>
      </c>
      <c r="E452" s="19">
        <v>13931</v>
      </c>
      <c r="F452" s="19">
        <v>14107</v>
      </c>
      <c r="G452" s="19">
        <v>15196</v>
      </c>
      <c r="H452" s="19">
        <v>16266</v>
      </c>
      <c r="I452" s="19">
        <v>19240</v>
      </c>
      <c r="J452" s="19">
        <v>21454</v>
      </c>
      <c r="K452" s="19">
        <v>22720</v>
      </c>
      <c r="L452" s="19">
        <v>23181</v>
      </c>
      <c r="M452" s="19">
        <v>23086</v>
      </c>
      <c r="N452" s="19">
        <v>22449</v>
      </c>
      <c r="O452" s="19">
        <v>22240</v>
      </c>
      <c r="P452" s="19">
        <v>22026</v>
      </c>
      <c r="Q452" s="19">
        <v>21742</v>
      </c>
      <c r="R452" s="19">
        <v>20777</v>
      </c>
      <c r="S452" s="19">
        <v>18447</v>
      </c>
      <c r="T452" s="19">
        <v>17757</v>
      </c>
      <c r="U452" s="19">
        <v>17619</v>
      </c>
      <c r="V452" s="19">
        <v>17030</v>
      </c>
      <c r="W452" s="19">
        <v>15927</v>
      </c>
      <c r="X452" s="19">
        <v>14750</v>
      </c>
      <c r="Y452" s="19">
        <v>14465</v>
      </c>
      <c r="AA452" s="2">
        <f>IFERROR(INDEX('Holiday Schedule'!$D$3:$D$24,MATCH(A452,'Holiday Schedule'!$C$3:$C$24,0)),0)</f>
        <v>0</v>
      </c>
      <c r="AB452" s="2">
        <f t="shared" si="48"/>
        <v>4</v>
      </c>
      <c r="AC452" s="2">
        <f t="shared" si="49"/>
        <v>320445</v>
      </c>
      <c r="AD452" s="5">
        <f t="shared" si="50"/>
        <v>115267</v>
      </c>
      <c r="AE452" s="5">
        <f t="shared" si="51"/>
        <v>435712</v>
      </c>
      <c r="AG452" s="2">
        <f t="shared" si="52"/>
        <v>3</v>
      </c>
      <c r="AH452" s="2">
        <f t="shared" si="53"/>
        <v>2025</v>
      </c>
      <c r="AJ452" s="5">
        <f t="shared" si="54"/>
        <v>23181</v>
      </c>
      <c r="AK452" s="2">
        <f t="shared" si="55"/>
        <v>11</v>
      </c>
      <c r="AL452" s="9"/>
      <c r="AM452" s="9"/>
      <c r="AN452" s="9"/>
      <c r="AO452" s="9"/>
      <c r="AP452" s="9"/>
      <c r="AQ452" s="9"/>
      <c r="AR452" s="9"/>
      <c r="AS452" s="9"/>
      <c r="AT452" s="9"/>
      <c r="AU452" s="9"/>
      <c r="AV452" s="9"/>
      <c r="AW452" s="9"/>
      <c r="AX452" s="9"/>
      <c r="AY452" s="9"/>
    </row>
    <row r="453" spans="1:51" ht="15.75" x14ac:dyDescent="0.25">
      <c r="A453" s="18">
        <v>45736</v>
      </c>
      <c r="B453" s="19">
        <v>13921</v>
      </c>
      <c r="C453" s="19">
        <v>13630</v>
      </c>
      <c r="D453" s="19">
        <v>13738</v>
      </c>
      <c r="E453" s="19">
        <v>13938</v>
      </c>
      <c r="F453" s="19">
        <v>14112</v>
      </c>
      <c r="G453" s="19">
        <v>15199</v>
      </c>
      <c r="H453" s="19">
        <v>16283</v>
      </c>
      <c r="I453" s="19">
        <v>19242</v>
      </c>
      <c r="J453" s="19">
        <v>21451</v>
      </c>
      <c r="K453" s="19">
        <v>22701</v>
      </c>
      <c r="L453" s="19">
        <v>23151</v>
      </c>
      <c r="M453" s="19">
        <v>23052</v>
      </c>
      <c r="N453" s="19">
        <v>22413</v>
      </c>
      <c r="O453" s="19">
        <v>22199</v>
      </c>
      <c r="P453" s="19">
        <v>21986</v>
      </c>
      <c r="Q453" s="19">
        <v>21713</v>
      </c>
      <c r="R453" s="19">
        <v>20751</v>
      </c>
      <c r="S453" s="19">
        <v>18423</v>
      </c>
      <c r="T453" s="19">
        <v>17753</v>
      </c>
      <c r="U453" s="19">
        <v>17589</v>
      </c>
      <c r="V453" s="19">
        <v>17009</v>
      </c>
      <c r="W453" s="19">
        <v>15909</v>
      </c>
      <c r="X453" s="19">
        <v>14731</v>
      </c>
      <c r="Y453" s="19">
        <v>14425</v>
      </c>
      <c r="AA453" s="2">
        <f>IFERROR(INDEX('Holiday Schedule'!$D$3:$D$24,MATCH(A453,'Holiday Schedule'!$C$3:$C$24,0)),0)</f>
        <v>0</v>
      </c>
      <c r="AB453" s="2">
        <f t="shared" si="48"/>
        <v>5</v>
      </c>
      <c r="AC453" s="2">
        <f t="shared" si="49"/>
        <v>320073</v>
      </c>
      <c r="AD453" s="5">
        <f t="shared" si="50"/>
        <v>115246</v>
      </c>
      <c r="AE453" s="5">
        <f t="shared" si="51"/>
        <v>435319</v>
      </c>
      <c r="AG453" s="2">
        <f t="shared" si="52"/>
        <v>3</v>
      </c>
      <c r="AH453" s="2">
        <f t="shared" si="53"/>
        <v>2025</v>
      </c>
      <c r="AJ453" s="5">
        <f t="shared" si="54"/>
        <v>23151</v>
      </c>
      <c r="AK453" s="2">
        <f t="shared" si="55"/>
        <v>11</v>
      </c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</row>
    <row r="454" spans="1:51" ht="15.75" x14ac:dyDescent="0.25">
      <c r="A454" s="18">
        <v>45737</v>
      </c>
      <c r="B454" s="19">
        <v>13909</v>
      </c>
      <c r="C454" s="19">
        <v>13621</v>
      </c>
      <c r="D454" s="19">
        <v>13732</v>
      </c>
      <c r="E454" s="19">
        <v>13936</v>
      </c>
      <c r="F454" s="19">
        <v>14102</v>
      </c>
      <c r="G454" s="19">
        <v>15190</v>
      </c>
      <c r="H454" s="19">
        <v>16287</v>
      </c>
      <c r="I454" s="19">
        <v>19235</v>
      </c>
      <c r="J454" s="19">
        <v>21441</v>
      </c>
      <c r="K454" s="19">
        <v>22701</v>
      </c>
      <c r="L454" s="19">
        <v>23153</v>
      </c>
      <c r="M454" s="19">
        <v>23054</v>
      </c>
      <c r="N454" s="19">
        <v>22415</v>
      </c>
      <c r="O454" s="19">
        <v>22201</v>
      </c>
      <c r="P454" s="19">
        <v>21988</v>
      </c>
      <c r="Q454" s="19">
        <v>21719</v>
      </c>
      <c r="R454" s="19">
        <v>20764</v>
      </c>
      <c r="S454" s="19">
        <v>18437</v>
      </c>
      <c r="T454" s="19">
        <v>17761</v>
      </c>
      <c r="U454" s="19">
        <v>17593</v>
      </c>
      <c r="V454" s="19">
        <v>17015</v>
      </c>
      <c r="W454" s="19">
        <v>15912</v>
      </c>
      <c r="X454" s="19">
        <v>14736</v>
      </c>
      <c r="Y454" s="19">
        <v>14430</v>
      </c>
      <c r="AA454" s="2">
        <f>IFERROR(INDEX('Holiday Schedule'!$D$3:$D$24,MATCH(A454,'Holiday Schedule'!$C$3:$C$24,0)),0)</f>
        <v>0</v>
      </c>
      <c r="AB454" s="2">
        <f t="shared" si="48"/>
        <v>6</v>
      </c>
      <c r="AC454" s="2">
        <f t="shared" si="49"/>
        <v>320125</v>
      </c>
      <c r="AD454" s="5">
        <f t="shared" si="50"/>
        <v>115207</v>
      </c>
      <c r="AE454" s="5">
        <f t="shared" si="51"/>
        <v>435332</v>
      </c>
      <c r="AG454" s="2">
        <f t="shared" si="52"/>
        <v>3</v>
      </c>
      <c r="AH454" s="2">
        <f t="shared" si="53"/>
        <v>2025</v>
      </c>
      <c r="AJ454" s="5">
        <f t="shared" si="54"/>
        <v>23153</v>
      </c>
      <c r="AK454" s="2">
        <f t="shared" si="55"/>
        <v>11</v>
      </c>
      <c r="AL454" s="9"/>
      <c r="AM454" s="9"/>
      <c r="AN454" s="9"/>
      <c r="AO454" s="9"/>
      <c r="AP454" s="9"/>
      <c r="AQ454" s="9"/>
      <c r="AR454" s="9"/>
      <c r="AS454" s="9"/>
      <c r="AT454" s="9"/>
      <c r="AU454" s="9"/>
      <c r="AV454" s="9"/>
      <c r="AW454" s="9"/>
      <c r="AX454" s="9"/>
      <c r="AY454" s="9"/>
    </row>
    <row r="455" spans="1:51" ht="15.75" x14ac:dyDescent="0.25">
      <c r="A455" s="18">
        <v>45738</v>
      </c>
      <c r="B455" s="19">
        <v>13805</v>
      </c>
      <c r="C455" s="19">
        <v>13542</v>
      </c>
      <c r="D455" s="19">
        <v>13537</v>
      </c>
      <c r="E455" s="19">
        <v>13629</v>
      </c>
      <c r="F455" s="19">
        <v>13873</v>
      </c>
      <c r="G455" s="19">
        <v>14837</v>
      </c>
      <c r="H455" s="19">
        <v>15615</v>
      </c>
      <c r="I455" s="19">
        <v>17656</v>
      </c>
      <c r="J455" s="19">
        <v>19774</v>
      </c>
      <c r="K455" s="19">
        <v>21198</v>
      </c>
      <c r="L455" s="19">
        <v>21610</v>
      </c>
      <c r="M455" s="19">
        <v>21720</v>
      </c>
      <c r="N455" s="19">
        <v>20772</v>
      </c>
      <c r="O455" s="19">
        <v>20534</v>
      </c>
      <c r="P455" s="19">
        <v>20290</v>
      </c>
      <c r="Q455" s="19">
        <v>20007</v>
      </c>
      <c r="R455" s="19">
        <v>19192</v>
      </c>
      <c r="S455" s="19">
        <v>17651</v>
      </c>
      <c r="T455" s="19">
        <v>16981</v>
      </c>
      <c r="U455" s="19">
        <v>17069</v>
      </c>
      <c r="V455" s="19">
        <v>16433</v>
      </c>
      <c r="W455" s="19">
        <v>15566</v>
      </c>
      <c r="X455" s="19">
        <v>14416</v>
      </c>
      <c r="Y455" s="19">
        <v>14168</v>
      </c>
      <c r="AA455" s="2">
        <f>IFERROR(INDEX('Holiday Schedule'!$D$3:$D$24,MATCH(A455,'Holiday Schedule'!$C$3:$C$24,0)),0)</f>
        <v>0</v>
      </c>
      <c r="AB455" s="2">
        <f t="shared" si="48"/>
        <v>7</v>
      </c>
      <c r="AC455" s="2">
        <f t="shared" si="49"/>
        <v>0</v>
      </c>
      <c r="AD455" s="5">
        <f t="shared" si="50"/>
        <v>413875</v>
      </c>
      <c r="AE455" s="5">
        <f t="shared" si="51"/>
        <v>413875</v>
      </c>
      <c r="AG455" s="2">
        <f t="shared" si="52"/>
        <v>3</v>
      </c>
      <c r="AH455" s="2">
        <f t="shared" si="53"/>
        <v>2025</v>
      </c>
      <c r="AJ455" s="5">
        <f t="shared" si="54"/>
        <v>21720</v>
      </c>
      <c r="AK455" s="2">
        <f t="shared" si="55"/>
        <v>12</v>
      </c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</row>
    <row r="456" spans="1:51" ht="15.75" x14ac:dyDescent="0.25">
      <c r="A456" s="18">
        <v>45739</v>
      </c>
      <c r="B456" s="19">
        <v>13790</v>
      </c>
      <c r="C456" s="19">
        <v>13527</v>
      </c>
      <c r="D456" s="19">
        <v>13523</v>
      </c>
      <c r="E456" s="19">
        <v>13616</v>
      </c>
      <c r="F456" s="19">
        <v>13860</v>
      </c>
      <c r="G456" s="19">
        <v>14826</v>
      </c>
      <c r="H456" s="19">
        <v>15598</v>
      </c>
      <c r="I456" s="19">
        <v>17643</v>
      </c>
      <c r="J456" s="19">
        <v>19762</v>
      </c>
      <c r="K456" s="19">
        <v>21197</v>
      </c>
      <c r="L456" s="19">
        <v>21610</v>
      </c>
      <c r="M456" s="19">
        <v>21727</v>
      </c>
      <c r="N456" s="19">
        <v>20784</v>
      </c>
      <c r="O456" s="19">
        <v>20548</v>
      </c>
      <c r="P456" s="19">
        <v>20301</v>
      </c>
      <c r="Q456" s="19">
        <v>20019</v>
      </c>
      <c r="R456" s="19">
        <v>19204</v>
      </c>
      <c r="S456" s="19">
        <v>17663</v>
      </c>
      <c r="T456" s="19">
        <v>16968</v>
      </c>
      <c r="U456" s="19">
        <v>17092</v>
      </c>
      <c r="V456" s="19">
        <v>16446</v>
      </c>
      <c r="W456" s="19">
        <v>15582</v>
      </c>
      <c r="X456" s="19">
        <v>14432</v>
      </c>
      <c r="Y456" s="19">
        <v>14184</v>
      </c>
      <c r="AA456" s="2">
        <f>IFERROR(INDEX('Holiday Schedule'!$D$3:$D$24,MATCH(A456,'Holiday Schedule'!$C$3:$C$24,0)),0)</f>
        <v>0</v>
      </c>
      <c r="AB456" s="2">
        <f t="shared" si="48"/>
        <v>1</v>
      </c>
      <c r="AC456" s="2">
        <f t="shared" si="49"/>
        <v>0</v>
      </c>
      <c r="AD456" s="5">
        <f t="shared" si="50"/>
        <v>413902</v>
      </c>
      <c r="AE456" s="5">
        <f t="shared" si="51"/>
        <v>413902</v>
      </c>
      <c r="AG456" s="2">
        <f t="shared" si="52"/>
        <v>3</v>
      </c>
      <c r="AH456" s="2">
        <f t="shared" si="53"/>
        <v>2025</v>
      </c>
      <c r="AJ456" s="5">
        <f t="shared" si="54"/>
        <v>21727</v>
      </c>
      <c r="AK456" s="2">
        <f t="shared" si="55"/>
        <v>12</v>
      </c>
      <c r="AL456" s="9"/>
      <c r="AM456" s="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</row>
    <row r="457" spans="1:51" ht="15.75" x14ac:dyDescent="0.25">
      <c r="A457" s="18">
        <v>45740</v>
      </c>
      <c r="B457" s="19">
        <v>13881</v>
      </c>
      <c r="C457" s="19">
        <v>13593</v>
      </c>
      <c r="D457" s="19">
        <v>13698</v>
      </c>
      <c r="E457" s="19">
        <v>13885</v>
      </c>
      <c r="F457" s="19">
        <v>14061</v>
      </c>
      <c r="G457" s="19">
        <v>15148</v>
      </c>
      <c r="H457" s="19">
        <v>16179</v>
      </c>
      <c r="I457" s="19">
        <v>19182</v>
      </c>
      <c r="J457" s="19">
        <v>21388</v>
      </c>
      <c r="K457" s="19">
        <v>22650</v>
      </c>
      <c r="L457" s="19">
        <v>23101</v>
      </c>
      <c r="M457" s="19">
        <v>22998</v>
      </c>
      <c r="N457" s="19">
        <v>22361</v>
      </c>
      <c r="O457" s="19">
        <v>22159</v>
      </c>
      <c r="P457" s="19">
        <v>21945</v>
      </c>
      <c r="Q457" s="19">
        <v>21662</v>
      </c>
      <c r="R457" s="19">
        <v>20712</v>
      </c>
      <c r="S457" s="19">
        <v>18445</v>
      </c>
      <c r="T457" s="19">
        <v>17787</v>
      </c>
      <c r="U457" s="19">
        <v>17547</v>
      </c>
      <c r="V457" s="19">
        <v>16967</v>
      </c>
      <c r="W457" s="19">
        <v>15873</v>
      </c>
      <c r="X457" s="19">
        <v>14699</v>
      </c>
      <c r="Y457" s="19">
        <v>14392</v>
      </c>
      <c r="AA457" s="2">
        <f>IFERROR(INDEX('Holiday Schedule'!$D$3:$D$24,MATCH(A457,'Holiday Schedule'!$C$3:$C$24,0)),0)</f>
        <v>0</v>
      </c>
      <c r="AB457" s="2">
        <f t="shared" si="48"/>
        <v>2</v>
      </c>
      <c r="AC457" s="2">
        <f t="shared" si="49"/>
        <v>319476</v>
      </c>
      <c r="AD457" s="5">
        <f t="shared" si="50"/>
        <v>114837</v>
      </c>
      <c r="AE457" s="5">
        <f t="shared" si="51"/>
        <v>434313</v>
      </c>
      <c r="AG457" s="2">
        <f t="shared" si="52"/>
        <v>3</v>
      </c>
      <c r="AH457" s="2">
        <f t="shared" si="53"/>
        <v>2025</v>
      </c>
      <c r="AJ457" s="5">
        <f t="shared" si="54"/>
        <v>23101</v>
      </c>
      <c r="AK457" s="2">
        <f t="shared" si="55"/>
        <v>11</v>
      </c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</row>
    <row r="458" spans="1:51" ht="15.75" x14ac:dyDescent="0.25">
      <c r="A458" s="18">
        <v>45741</v>
      </c>
      <c r="B458" s="19">
        <v>13760</v>
      </c>
      <c r="C458" s="19">
        <v>13472</v>
      </c>
      <c r="D458" s="19">
        <v>13574</v>
      </c>
      <c r="E458" s="19">
        <v>13763</v>
      </c>
      <c r="F458" s="19">
        <v>13936</v>
      </c>
      <c r="G458" s="19">
        <v>15012</v>
      </c>
      <c r="H458" s="19">
        <v>16090</v>
      </c>
      <c r="I458" s="19">
        <v>19022</v>
      </c>
      <c r="J458" s="19">
        <v>21205</v>
      </c>
      <c r="K458" s="19">
        <v>22444</v>
      </c>
      <c r="L458" s="19">
        <v>22900</v>
      </c>
      <c r="M458" s="19">
        <v>22802</v>
      </c>
      <c r="N458" s="19">
        <v>22170</v>
      </c>
      <c r="O458" s="19">
        <v>21959</v>
      </c>
      <c r="P458" s="19">
        <v>21748</v>
      </c>
      <c r="Q458" s="19">
        <v>21477</v>
      </c>
      <c r="R458" s="19">
        <v>20526</v>
      </c>
      <c r="S458" s="19">
        <v>18223</v>
      </c>
      <c r="T458" s="19">
        <v>17524</v>
      </c>
      <c r="U458" s="19">
        <v>17404</v>
      </c>
      <c r="V458" s="19">
        <v>16825</v>
      </c>
      <c r="W458" s="19">
        <v>15735</v>
      </c>
      <c r="X458" s="19">
        <v>14574</v>
      </c>
      <c r="Y458" s="19">
        <v>14269</v>
      </c>
      <c r="AA458" s="2">
        <f>IFERROR(INDEX('Holiday Schedule'!$D$3:$D$24,MATCH(A458,'Holiday Schedule'!$C$3:$C$24,0)),0)</f>
        <v>0</v>
      </c>
      <c r="AB458" s="2">
        <f t="shared" ref="AB458:AB521" si="56">WEEKDAY(A458)</f>
        <v>3</v>
      </c>
      <c r="AC458" s="2">
        <f t="shared" ref="AC458:AC521" si="57">IF(AND(AB458&gt;1,AB458&lt;7,AA458&lt;1),SUM(I458:X458),0)</f>
        <v>316538</v>
      </c>
      <c r="AD458" s="5">
        <f t="shared" ref="AD458:AD521" si="58">AE458-AC458</f>
        <v>113876</v>
      </c>
      <c r="AE458" s="5">
        <f t="shared" ref="AE458:AE521" si="59">SUM(B458:Y458)</f>
        <v>430414</v>
      </c>
      <c r="AG458" s="2">
        <f t="shared" ref="AG458:AG521" si="60">MONTH(A458)</f>
        <v>3</v>
      </c>
      <c r="AH458" s="2">
        <f t="shared" ref="AH458:AH521" si="61">YEAR(A458)</f>
        <v>2025</v>
      </c>
      <c r="AJ458" s="5">
        <f t="shared" ref="AJ458:AJ521" si="62">MAX(B458:Y458)</f>
        <v>22900</v>
      </c>
      <c r="AK458" s="2">
        <f t="shared" ref="AK458:AK521" si="63">IF(AE458&gt;0,INDEX(B$8:Y$8,MATCH(AJ458,B458:Y458,0)),"")</f>
        <v>11</v>
      </c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</row>
    <row r="459" spans="1:51" ht="15.75" x14ac:dyDescent="0.25">
      <c r="A459" s="18">
        <v>45742</v>
      </c>
      <c r="B459" s="19">
        <v>13688</v>
      </c>
      <c r="C459" s="19">
        <v>13403</v>
      </c>
      <c r="D459" s="19">
        <v>13504</v>
      </c>
      <c r="E459" s="19">
        <v>13692</v>
      </c>
      <c r="F459" s="19">
        <v>13866</v>
      </c>
      <c r="G459" s="19">
        <v>14936</v>
      </c>
      <c r="H459" s="19">
        <v>15953</v>
      </c>
      <c r="I459" s="19">
        <v>18909</v>
      </c>
      <c r="J459" s="19">
        <v>21085</v>
      </c>
      <c r="K459" s="19">
        <v>22327</v>
      </c>
      <c r="L459" s="19">
        <v>22782</v>
      </c>
      <c r="M459" s="19">
        <v>22684</v>
      </c>
      <c r="N459" s="19">
        <v>22056</v>
      </c>
      <c r="O459" s="19">
        <v>21845</v>
      </c>
      <c r="P459" s="19">
        <v>21635</v>
      </c>
      <c r="Q459" s="19">
        <v>21366</v>
      </c>
      <c r="R459" s="19">
        <v>20419</v>
      </c>
      <c r="S459" s="19">
        <v>18129</v>
      </c>
      <c r="T459" s="19">
        <v>17438</v>
      </c>
      <c r="U459" s="19">
        <v>17315</v>
      </c>
      <c r="V459" s="19">
        <v>16738</v>
      </c>
      <c r="W459" s="19">
        <v>15656</v>
      </c>
      <c r="X459" s="19">
        <v>14499</v>
      </c>
      <c r="Y459" s="19">
        <v>14196</v>
      </c>
      <c r="AA459" s="2">
        <f>IFERROR(INDEX('Holiday Schedule'!$D$3:$D$24,MATCH(A459,'Holiday Schedule'!$C$3:$C$24,0)),0)</f>
        <v>0</v>
      </c>
      <c r="AB459" s="2">
        <f t="shared" si="56"/>
        <v>4</v>
      </c>
      <c r="AC459" s="2">
        <f t="shared" si="57"/>
        <v>314883</v>
      </c>
      <c r="AD459" s="5">
        <f t="shared" si="58"/>
        <v>113238</v>
      </c>
      <c r="AE459" s="5">
        <f t="shared" si="59"/>
        <v>428121</v>
      </c>
      <c r="AG459" s="2">
        <f t="shared" si="60"/>
        <v>3</v>
      </c>
      <c r="AH459" s="2">
        <f t="shared" si="61"/>
        <v>2025</v>
      </c>
      <c r="AJ459" s="5">
        <f t="shared" si="62"/>
        <v>22782</v>
      </c>
      <c r="AK459" s="2">
        <f t="shared" si="63"/>
        <v>11</v>
      </c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</row>
    <row r="460" spans="1:51" ht="15.75" x14ac:dyDescent="0.25">
      <c r="A460" s="18">
        <v>45743</v>
      </c>
      <c r="B460" s="19">
        <v>13619</v>
      </c>
      <c r="C460" s="19">
        <v>13335</v>
      </c>
      <c r="D460" s="19">
        <v>13434</v>
      </c>
      <c r="E460" s="19">
        <v>13621</v>
      </c>
      <c r="F460" s="19">
        <v>13794</v>
      </c>
      <c r="G460" s="19">
        <v>14860</v>
      </c>
      <c r="H460" s="19">
        <v>15875</v>
      </c>
      <c r="I460" s="19">
        <v>18813</v>
      </c>
      <c r="J460" s="19">
        <v>20978</v>
      </c>
      <c r="K460" s="19">
        <v>22215</v>
      </c>
      <c r="L460" s="19">
        <v>22667</v>
      </c>
      <c r="M460" s="19">
        <v>22570</v>
      </c>
      <c r="N460" s="19">
        <v>21944</v>
      </c>
      <c r="O460" s="19">
        <v>21735</v>
      </c>
      <c r="P460" s="19">
        <v>21526</v>
      </c>
      <c r="Q460" s="19">
        <v>21258</v>
      </c>
      <c r="R460" s="19">
        <v>20316</v>
      </c>
      <c r="S460" s="19">
        <v>18037</v>
      </c>
      <c r="T460" s="19">
        <v>17334</v>
      </c>
      <c r="U460" s="19">
        <v>17227</v>
      </c>
      <c r="V460" s="19">
        <v>16653</v>
      </c>
      <c r="W460" s="19">
        <v>15576</v>
      </c>
      <c r="X460" s="19">
        <v>14424</v>
      </c>
      <c r="Y460" s="19">
        <v>14127</v>
      </c>
      <c r="AA460" s="2">
        <f>IFERROR(INDEX('Holiday Schedule'!$D$3:$D$24,MATCH(A460,'Holiday Schedule'!$C$3:$C$24,0)),0)</f>
        <v>0</v>
      </c>
      <c r="AB460" s="2">
        <f t="shared" si="56"/>
        <v>5</v>
      </c>
      <c r="AC460" s="2">
        <f t="shared" si="57"/>
        <v>313273</v>
      </c>
      <c r="AD460" s="5">
        <f t="shared" si="58"/>
        <v>112665</v>
      </c>
      <c r="AE460" s="5">
        <f t="shared" si="59"/>
        <v>425938</v>
      </c>
      <c r="AG460" s="2">
        <f t="shared" si="60"/>
        <v>3</v>
      </c>
      <c r="AH460" s="2">
        <f t="shared" si="61"/>
        <v>2025</v>
      </c>
      <c r="AJ460" s="5">
        <f t="shared" si="62"/>
        <v>22667</v>
      </c>
      <c r="AK460" s="2">
        <f t="shared" si="63"/>
        <v>11</v>
      </c>
      <c r="AL460" s="9"/>
      <c r="AM460" s="9"/>
      <c r="AN460" s="9"/>
      <c r="AO460" s="9"/>
      <c r="AP460" s="9"/>
      <c r="AQ460" s="9"/>
      <c r="AR460" s="9"/>
      <c r="AS460" s="9"/>
      <c r="AT460" s="9"/>
      <c r="AU460" s="9"/>
      <c r="AV460" s="9"/>
      <c r="AW460" s="9"/>
      <c r="AX460" s="9"/>
      <c r="AY460" s="9"/>
    </row>
    <row r="461" spans="1:51" ht="15.75" x14ac:dyDescent="0.25">
      <c r="A461" s="18">
        <v>45744</v>
      </c>
      <c r="B461" s="19">
        <v>13568</v>
      </c>
      <c r="C461" s="19">
        <v>13283</v>
      </c>
      <c r="D461" s="19">
        <v>13385</v>
      </c>
      <c r="E461" s="19">
        <v>13571</v>
      </c>
      <c r="F461" s="19">
        <v>13742</v>
      </c>
      <c r="G461" s="19">
        <v>14803</v>
      </c>
      <c r="H461" s="19">
        <v>15820</v>
      </c>
      <c r="I461" s="19">
        <v>18739</v>
      </c>
      <c r="J461" s="19">
        <v>20894</v>
      </c>
      <c r="K461" s="19">
        <v>22126</v>
      </c>
      <c r="L461" s="19">
        <v>22577</v>
      </c>
      <c r="M461" s="19">
        <v>22480</v>
      </c>
      <c r="N461" s="19">
        <v>21857</v>
      </c>
      <c r="O461" s="19">
        <v>21648</v>
      </c>
      <c r="P461" s="19">
        <v>21441</v>
      </c>
      <c r="Q461" s="19">
        <v>21174</v>
      </c>
      <c r="R461" s="19">
        <v>20236</v>
      </c>
      <c r="S461" s="19">
        <v>17966</v>
      </c>
      <c r="T461" s="19">
        <v>17266</v>
      </c>
      <c r="U461" s="19">
        <v>17160</v>
      </c>
      <c r="V461" s="19">
        <v>16589</v>
      </c>
      <c r="W461" s="19">
        <v>15516</v>
      </c>
      <c r="X461" s="19">
        <v>14368</v>
      </c>
      <c r="Y461" s="19">
        <v>14073</v>
      </c>
      <c r="AA461" s="2">
        <f>IFERROR(INDEX('Holiday Schedule'!$D$3:$D$24,MATCH(A461,'Holiday Schedule'!$C$3:$C$24,0)),0)</f>
        <v>0</v>
      </c>
      <c r="AB461" s="2">
        <f t="shared" si="56"/>
        <v>6</v>
      </c>
      <c r="AC461" s="2">
        <f t="shared" si="57"/>
        <v>312037</v>
      </c>
      <c r="AD461" s="5">
        <f t="shared" si="58"/>
        <v>112245</v>
      </c>
      <c r="AE461" s="5">
        <f t="shared" si="59"/>
        <v>424282</v>
      </c>
      <c r="AG461" s="2">
        <f t="shared" si="60"/>
        <v>3</v>
      </c>
      <c r="AH461" s="2">
        <f t="shared" si="61"/>
        <v>2025</v>
      </c>
      <c r="AJ461" s="5">
        <f t="shared" si="62"/>
        <v>22577</v>
      </c>
      <c r="AK461" s="2">
        <f t="shared" si="63"/>
        <v>11</v>
      </c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</row>
    <row r="462" spans="1:51" ht="15.75" x14ac:dyDescent="0.25">
      <c r="A462" s="18">
        <v>45745</v>
      </c>
      <c r="B462" s="19">
        <v>13460</v>
      </c>
      <c r="C462" s="19">
        <v>13204</v>
      </c>
      <c r="D462" s="19">
        <v>13202</v>
      </c>
      <c r="E462" s="19">
        <v>13290</v>
      </c>
      <c r="F462" s="19">
        <v>13527</v>
      </c>
      <c r="G462" s="19">
        <v>14468</v>
      </c>
      <c r="H462" s="19">
        <v>15249</v>
      </c>
      <c r="I462" s="19">
        <v>17211</v>
      </c>
      <c r="J462" s="19">
        <v>19269</v>
      </c>
      <c r="K462" s="19">
        <v>20657</v>
      </c>
      <c r="L462" s="19">
        <v>21060</v>
      </c>
      <c r="M462" s="19">
        <v>21174</v>
      </c>
      <c r="N462" s="19">
        <v>20254</v>
      </c>
      <c r="O462" s="19">
        <v>20022</v>
      </c>
      <c r="P462" s="19">
        <v>19783</v>
      </c>
      <c r="Q462" s="19">
        <v>19508</v>
      </c>
      <c r="R462" s="19">
        <v>18713</v>
      </c>
      <c r="S462" s="19">
        <v>17211</v>
      </c>
      <c r="T462" s="19">
        <v>16530</v>
      </c>
      <c r="U462" s="19">
        <v>16667</v>
      </c>
      <c r="V462" s="19">
        <v>16036</v>
      </c>
      <c r="W462" s="19">
        <v>15193</v>
      </c>
      <c r="X462" s="19">
        <v>14069</v>
      </c>
      <c r="Y462" s="19">
        <v>13830</v>
      </c>
      <c r="AA462" s="2">
        <f>IFERROR(INDEX('Holiday Schedule'!$D$3:$D$24,MATCH(A462,'Holiday Schedule'!$C$3:$C$24,0)),0)</f>
        <v>0</v>
      </c>
      <c r="AB462" s="2">
        <f t="shared" si="56"/>
        <v>7</v>
      </c>
      <c r="AC462" s="2">
        <f t="shared" si="57"/>
        <v>0</v>
      </c>
      <c r="AD462" s="5">
        <f t="shared" si="58"/>
        <v>403587</v>
      </c>
      <c r="AE462" s="5">
        <f t="shared" si="59"/>
        <v>403587</v>
      </c>
      <c r="AG462" s="2">
        <f t="shared" si="60"/>
        <v>3</v>
      </c>
      <c r="AH462" s="2">
        <f t="shared" si="61"/>
        <v>2025</v>
      </c>
      <c r="AJ462" s="5">
        <f t="shared" si="62"/>
        <v>21174</v>
      </c>
      <c r="AK462" s="2">
        <f t="shared" si="63"/>
        <v>12</v>
      </c>
      <c r="AL462" s="9"/>
      <c r="AM462" s="9"/>
      <c r="AN462" s="9"/>
      <c r="AO462" s="9"/>
      <c r="AP462" s="9"/>
      <c r="AQ462" s="9"/>
      <c r="AR462" s="9"/>
      <c r="AS462" s="9"/>
      <c r="AT462" s="9"/>
      <c r="AU462" s="9"/>
      <c r="AV462" s="9"/>
      <c r="AW462" s="9"/>
      <c r="AX462" s="9"/>
      <c r="AY462" s="9"/>
    </row>
    <row r="463" spans="1:51" ht="15.75" x14ac:dyDescent="0.25">
      <c r="A463" s="18">
        <v>45746</v>
      </c>
      <c r="B463" s="19">
        <v>13460</v>
      </c>
      <c r="C463" s="19">
        <v>13205</v>
      </c>
      <c r="D463" s="19">
        <v>13201</v>
      </c>
      <c r="E463" s="19">
        <v>13289</v>
      </c>
      <c r="F463" s="19">
        <v>13528</v>
      </c>
      <c r="G463" s="19">
        <v>14470</v>
      </c>
      <c r="H463" s="19">
        <v>15193</v>
      </c>
      <c r="I463" s="19">
        <v>17205</v>
      </c>
      <c r="J463" s="19">
        <v>19270</v>
      </c>
      <c r="K463" s="19">
        <v>20658</v>
      </c>
      <c r="L463" s="19">
        <v>21060</v>
      </c>
      <c r="M463" s="19">
        <v>21174</v>
      </c>
      <c r="N463" s="19">
        <v>20255</v>
      </c>
      <c r="O463" s="19">
        <v>20024</v>
      </c>
      <c r="P463" s="19">
        <v>19784</v>
      </c>
      <c r="Q463" s="19">
        <v>19511</v>
      </c>
      <c r="R463" s="19">
        <v>18713</v>
      </c>
      <c r="S463" s="19">
        <v>17211</v>
      </c>
      <c r="T463" s="19">
        <v>16599</v>
      </c>
      <c r="U463" s="19">
        <v>16662</v>
      </c>
      <c r="V463" s="19">
        <v>16039</v>
      </c>
      <c r="W463" s="19">
        <v>15191</v>
      </c>
      <c r="X463" s="19">
        <v>14070</v>
      </c>
      <c r="Y463" s="19">
        <v>13828</v>
      </c>
      <c r="AA463" s="2">
        <f>IFERROR(INDEX('Holiday Schedule'!$D$3:$D$24,MATCH(A463,'Holiday Schedule'!$C$3:$C$24,0)),0)</f>
        <v>0</v>
      </c>
      <c r="AB463" s="2">
        <f t="shared" si="56"/>
        <v>1</v>
      </c>
      <c r="AC463" s="2">
        <f t="shared" si="57"/>
        <v>0</v>
      </c>
      <c r="AD463" s="5">
        <f t="shared" si="58"/>
        <v>403600</v>
      </c>
      <c r="AE463" s="5">
        <f t="shared" si="59"/>
        <v>403600</v>
      </c>
      <c r="AG463" s="2">
        <f t="shared" si="60"/>
        <v>3</v>
      </c>
      <c r="AH463" s="2">
        <f t="shared" si="61"/>
        <v>2025</v>
      </c>
      <c r="AJ463" s="5">
        <f t="shared" si="62"/>
        <v>21174</v>
      </c>
      <c r="AK463" s="2">
        <f t="shared" si="63"/>
        <v>12</v>
      </c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</row>
    <row r="464" spans="1:51" ht="15.75" x14ac:dyDescent="0.25">
      <c r="A464" s="18">
        <v>45747</v>
      </c>
      <c r="B464" s="19">
        <v>13407</v>
      </c>
      <c r="C464" s="19">
        <v>13126</v>
      </c>
      <c r="D464" s="19">
        <v>13226</v>
      </c>
      <c r="E464" s="19">
        <v>13409</v>
      </c>
      <c r="F464" s="19">
        <v>13578</v>
      </c>
      <c r="G464" s="19">
        <v>14625</v>
      </c>
      <c r="H464" s="19">
        <v>15673</v>
      </c>
      <c r="I464" s="19">
        <v>18522</v>
      </c>
      <c r="J464" s="19">
        <v>20643</v>
      </c>
      <c r="K464" s="19">
        <v>21860</v>
      </c>
      <c r="L464" s="19">
        <v>22305</v>
      </c>
      <c r="M464" s="19">
        <v>22209</v>
      </c>
      <c r="N464" s="19">
        <v>21594</v>
      </c>
      <c r="O464" s="19">
        <v>21387</v>
      </c>
      <c r="P464" s="19">
        <v>21183</v>
      </c>
      <c r="Q464" s="19">
        <v>20920</v>
      </c>
      <c r="R464" s="19">
        <v>19992</v>
      </c>
      <c r="S464" s="19">
        <v>17749</v>
      </c>
      <c r="T464" s="19">
        <v>17079</v>
      </c>
      <c r="U464" s="19">
        <v>16949</v>
      </c>
      <c r="V464" s="19">
        <v>16388</v>
      </c>
      <c r="W464" s="19">
        <v>15328</v>
      </c>
      <c r="X464" s="19">
        <v>14195</v>
      </c>
      <c r="Y464" s="19">
        <v>13902</v>
      </c>
      <c r="AA464" s="2">
        <f>IFERROR(INDEX('Holiday Schedule'!$D$3:$D$24,MATCH(A464,'Holiday Schedule'!$C$3:$C$24,0)),0)</f>
        <v>0</v>
      </c>
      <c r="AB464" s="2">
        <f t="shared" si="56"/>
        <v>2</v>
      </c>
      <c r="AC464" s="2">
        <f t="shared" si="57"/>
        <v>308303</v>
      </c>
      <c r="AD464" s="5">
        <f t="shared" si="58"/>
        <v>110946</v>
      </c>
      <c r="AE464" s="5">
        <f t="shared" si="59"/>
        <v>419249</v>
      </c>
      <c r="AG464" s="2">
        <f t="shared" si="60"/>
        <v>3</v>
      </c>
      <c r="AH464" s="2">
        <f t="shared" si="61"/>
        <v>2025</v>
      </c>
      <c r="AJ464" s="5">
        <f t="shared" si="62"/>
        <v>22305</v>
      </c>
      <c r="AK464" s="2">
        <f t="shared" si="63"/>
        <v>11</v>
      </c>
      <c r="AL464" s="9"/>
      <c r="AM464" s="9"/>
      <c r="AN464" s="9"/>
      <c r="AO464" s="9"/>
      <c r="AP464" s="9"/>
      <c r="AQ464" s="9"/>
      <c r="AR464" s="9"/>
      <c r="AS464" s="9"/>
      <c r="AT464" s="9"/>
      <c r="AU464" s="9"/>
      <c r="AV464" s="9"/>
      <c r="AW464" s="9"/>
      <c r="AX464" s="9"/>
      <c r="AY464" s="9"/>
    </row>
    <row r="465" spans="1:51" ht="15.75" x14ac:dyDescent="0.25">
      <c r="A465" s="18">
        <v>45748</v>
      </c>
      <c r="B465" s="19">
        <v>11803</v>
      </c>
      <c r="C465" s="19">
        <v>11743</v>
      </c>
      <c r="D465" s="19">
        <v>11886</v>
      </c>
      <c r="E465" s="19">
        <v>11579</v>
      </c>
      <c r="F465" s="19">
        <v>12043</v>
      </c>
      <c r="G465" s="19">
        <v>12952</v>
      </c>
      <c r="H465" s="19">
        <v>13977</v>
      </c>
      <c r="I465" s="19">
        <v>17044</v>
      </c>
      <c r="J465" s="19">
        <v>19633</v>
      </c>
      <c r="K465" s="19">
        <v>20583</v>
      </c>
      <c r="L465" s="19">
        <v>21585</v>
      </c>
      <c r="M465" s="19">
        <v>21449</v>
      </c>
      <c r="N465" s="19">
        <v>20836</v>
      </c>
      <c r="O465" s="19">
        <v>20959</v>
      </c>
      <c r="P465" s="19">
        <v>20581</v>
      </c>
      <c r="Q465" s="19">
        <v>20117</v>
      </c>
      <c r="R465" s="19">
        <v>18937</v>
      </c>
      <c r="S465" s="19">
        <v>16193</v>
      </c>
      <c r="T465" s="19">
        <v>14776</v>
      </c>
      <c r="U465" s="19">
        <v>15294</v>
      </c>
      <c r="V465" s="19">
        <v>14614</v>
      </c>
      <c r="W465" s="19">
        <v>13688</v>
      </c>
      <c r="X465" s="19">
        <v>12512</v>
      </c>
      <c r="Y465" s="19">
        <v>12246</v>
      </c>
      <c r="AA465" s="2">
        <f>IFERROR(INDEX('Holiday Schedule'!$D$3:$D$24,MATCH(A465,'Holiday Schedule'!$C$3:$C$24,0)),0)</f>
        <v>0</v>
      </c>
      <c r="AB465" s="2">
        <f t="shared" si="56"/>
        <v>3</v>
      </c>
      <c r="AC465" s="2">
        <f t="shared" si="57"/>
        <v>288801</v>
      </c>
      <c r="AD465" s="5">
        <f t="shared" si="58"/>
        <v>98229</v>
      </c>
      <c r="AE465" s="5">
        <f t="shared" si="59"/>
        <v>387030</v>
      </c>
      <c r="AG465" s="2">
        <f t="shared" si="60"/>
        <v>4</v>
      </c>
      <c r="AH465" s="2">
        <f t="shared" si="61"/>
        <v>2025</v>
      </c>
      <c r="AJ465" s="5">
        <f t="shared" si="62"/>
        <v>21585</v>
      </c>
      <c r="AK465" s="2">
        <f t="shared" si="63"/>
        <v>11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</row>
    <row r="466" spans="1:51" ht="15.75" x14ac:dyDescent="0.25">
      <c r="A466" s="18">
        <v>45749</v>
      </c>
      <c r="B466" s="19">
        <v>11696</v>
      </c>
      <c r="C466" s="19">
        <v>11634</v>
      </c>
      <c r="D466" s="19">
        <v>11777</v>
      </c>
      <c r="E466" s="19">
        <v>11474</v>
      </c>
      <c r="F466" s="19">
        <v>11933</v>
      </c>
      <c r="G466" s="19">
        <v>12832</v>
      </c>
      <c r="H466" s="19">
        <v>13768</v>
      </c>
      <c r="I466" s="19">
        <v>16881</v>
      </c>
      <c r="J466" s="19">
        <v>19446</v>
      </c>
      <c r="K466" s="19">
        <v>20387</v>
      </c>
      <c r="L466" s="19">
        <v>21379</v>
      </c>
      <c r="M466" s="19">
        <v>21244</v>
      </c>
      <c r="N466" s="19">
        <v>20636</v>
      </c>
      <c r="O466" s="19">
        <v>20759</v>
      </c>
      <c r="P466" s="19">
        <v>20384</v>
      </c>
      <c r="Q466" s="19">
        <v>19925</v>
      </c>
      <c r="R466" s="19">
        <v>18756</v>
      </c>
      <c r="S466" s="19">
        <v>16038</v>
      </c>
      <c r="T466" s="19">
        <v>14635</v>
      </c>
      <c r="U466" s="19">
        <v>15154</v>
      </c>
      <c r="V466" s="19">
        <v>14478</v>
      </c>
      <c r="W466" s="19">
        <v>13560</v>
      </c>
      <c r="X466" s="19">
        <v>12393</v>
      </c>
      <c r="Y466" s="19">
        <v>12130</v>
      </c>
      <c r="AA466" s="2">
        <f>IFERROR(INDEX('Holiday Schedule'!$D$3:$D$24,MATCH(A466,'Holiday Schedule'!$C$3:$C$24,0)),0)</f>
        <v>0</v>
      </c>
      <c r="AB466" s="2">
        <f t="shared" si="56"/>
        <v>4</v>
      </c>
      <c r="AC466" s="2">
        <f t="shared" si="57"/>
        <v>286055</v>
      </c>
      <c r="AD466" s="5">
        <f t="shared" si="58"/>
        <v>97244</v>
      </c>
      <c r="AE466" s="5">
        <f t="shared" si="59"/>
        <v>383299</v>
      </c>
      <c r="AG466" s="2">
        <f t="shared" si="60"/>
        <v>4</v>
      </c>
      <c r="AH466" s="2">
        <f t="shared" si="61"/>
        <v>2025</v>
      </c>
      <c r="AJ466" s="5">
        <f t="shared" si="62"/>
        <v>21379</v>
      </c>
      <c r="AK466" s="2">
        <f t="shared" si="63"/>
        <v>11</v>
      </c>
      <c r="AL466" s="9"/>
      <c r="AM466" s="9"/>
      <c r="AN466" s="9"/>
      <c r="AO466" s="9"/>
      <c r="AP466" s="9"/>
      <c r="AQ466" s="9"/>
      <c r="AR466" s="9"/>
      <c r="AS466" s="9"/>
      <c r="AT466" s="9"/>
      <c r="AU466" s="9"/>
      <c r="AV466" s="9"/>
      <c r="AW466" s="9"/>
      <c r="AX466" s="9"/>
      <c r="AY466" s="9"/>
    </row>
    <row r="467" spans="1:51" ht="15.75" x14ac:dyDescent="0.25">
      <c r="A467" s="18">
        <v>45750</v>
      </c>
      <c r="B467" s="19">
        <v>11613</v>
      </c>
      <c r="C467" s="19">
        <v>11552</v>
      </c>
      <c r="D467" s="19">
        <v>11694</v>
      </c>
      <c r="E467" s="19">
        <v>11394</v>
      </c>
      <c r="F467" s="19">
        <v>11850</v>
      </c>
      <c r="G467" s="19">
        <v>12741</v>
      </c>
      <c r="H467" s="19">
        <v>13744</v>
      </c>
      <c r="I467" s="19">
        <v>16768</v>
      </c>
      <c r="J467" s="19">
        <v>19309</v>
      </c>
      <c r="K467" s="19">
        <v>20244</v>
      </c>
      <c r="L467" s="19">
        <v>21229</v>
      </c>
      <c r="M467" s="19">
        <v>21095</v>
      </c>
      <c r="N467" s="19">
        <v>20491</v>
      </c>
      <c r="O467" s="19">
        <v>20613</v>
      </c>
      <c r="P467" s="19">
        <v>20241</v>
      </c>
      <c r="Q467" s="19">
        <v>19785</v>
      </c>
      <c r="R467" s="19">
        <v>18624</v>
      </c>
      <c r="S467" s="19">
        <v>15926</v>
      </c>
      <c r="T467" s="19">
        <v>14542</v>
      </c>
      <c r="U467" s="19">
        <v>15051</v>
      </c>
      <c r="V467" s="19">
        <v>14377</v>
      </c>
      <c r="W467" s="19">
        <v>13466</v>
      </c>
      <c r="X467" s="19">
        <v>12307</v>
      </c>
      <c r="Y467" s="19">
        <v>12048</v>
      </c>
      <c r="AA467" s="2">
        <f>IFERROR(INDEX('Holiday Schedule'!$D$3:$D$24,MATCH(A467,'Holiday Schedule'!$C$3:$C$24,0)),0)</f>
        <v>0</v>
      </c>
      <c r="AB467" s="2">
        <f t="shared" si="56"/>
        <v>5</v>
      </c>
      <c r="AC467" s="2">
        <f t="shared" si="57"/>
        <v>284068</v>
      </c>
      <c r="AD467" s="5">
        <f t="shared" si="58"/>
        <v>96636</v>
      </c>
      <c r="AE467" s="5">
        <f t="shared" si="59"/>
        <v>380704</v>
      </c>
      <c r="AG467" s="2">
        <f t="shared" si="60"/>
        <v>4</v>
      </c>
      <c r="AH467" s="2">
        <f t="shared" si="61"/>
        <v>2025</v>
      </c>
      <c r="AJ467" s="5">
        <f t="shared" si="62"/>
        <v>21229</v>
      </c>
      <c r="AK467" s="2">
        <f t="shared" si="63"/>
        <v>11</v>
      </c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</row>
    <row r="468" spans="1:51" ht="15.75" x14ac:dyDescent="0.25">
      <c r="A468" s="18">
        <v>45751</v>
      </c>
      <c r="B468" s="19">
        <v>11501</v>
      </c>
      <c r="C468" s="19">
        <v>11440</v>
      </c>
      <c r="D468" s="19">
        <v>11581</v>
      </c>
      <c r="E468" s="19">
        <v>11282</v>
      </c>
      <c r="F468" s="19">
        <v>11735</v>
      </c>
      <c r="G468" s="19">
        <v>12618</v>
      </c>
      <c r="H468" s="19">
        <v>13538</v>
      </c>
      <c r="I468" s="19">
        <v>16599</v>
      </c>
      <c r="J468" s="19">
        <v>19121</v>
      </c>
      <c r="K468" s="19">
        <v>20047</v>
      </c>
      <c r="L468" s="19">
        <v>21022</v>
      </c>
      <c r="M468" s="19">
        <v>20890</v>
      </c>
      <c r="N468" s="19">
        <v>20292</v>
      </c>
      <c r="O468" s="19">
        <v>20413</v>
      </c>
      <c r="P468" s="19">
        <v>20044</v>
      </c>
      <c r="Q468" s="19">
        <v>19593</v>
      </c>
      <c r="R468" s="19">
        <v>18445</v>
      </c>
      <c r="S468" s="19">
        <v>15773</v>
      </c>
      <c r="T468" s="19">
        <v>14391</v>
      </c>
      <c r="U468" s="19">
        <v>14890</v>
      </c>
      <c r="V468" s="19">
        <v>14236</v>
      </c>
      <c r="W468" s="19">
        <v>13332</v>
      </c>
      <c r="X468" s="19">
        <v>12189</v>
      </c>
      <c r="Y468" s="19">
        <v>11927</v>
      </c>
      <c r="AA468" s="2">
        <f>IFERROR(INDEX('Holiday Schedule'!$D$3:$D$24,MATCH(A468,'Holiday Schedule'!$C$3:$C$24,0)),0)</f>
        <v>0</v>
      </c>
      <c r="AB468" s="2">
        <f t="shared" si="56"/>
        <v>6</v>
      </c>
      <c r="AC468" s="2">
        <f t="shared" si="57"/>
        <v>281277</v>
      </c>
      <c r="AD468" s="5">
        <f t="shared" si="58"/>
        <v>95622</v>
      </c>
      <c r="AE468" s="5">
        <f t="shared" si="59"/>
        <v>376899</v>
      </c>
      <c r="AG468" s="2">
        <f t="shared" si="60"/>
        <v>4</v>
      </c>
      <c r="AH468" s="2">
        <f t="shared" si="61"/>
        <v>2025</v>
      </c>
      <c r="AJ468" s="5">
        <f t="shared" si="62"/>
        <v>21022</v>
      </c>
      <c r="AK468" s="2">
        <f t="shared" si="63"/>
        <v>11</v>
      </c>
      <c r="AL468" s="9"/>
      <c r="AM468" s="9"/>
      <c r="AN468" s="9"/>
      <c r="AO468" s="9"/>
      <c r="AP468" s="9"/>
      <c r="AQ468" s="9"/>
      <c r="AR468" s="9"/>
      <c r="AS468" s="9"/>
      <c r="AT468" s="9"/>
      <c r="AU468" s="9"/>
      <c r="AV468" s="9"/>
      <c r="AW468" s="9"/>
      <c r="AX468" s="9"/>
      <c r="AY468" s="9"/>
    </row>
    <row r="469" spans="1:51" ht="15.75" x14ac:dyDescent="0.25">
      <c r="A469" s="18">
        <v>45752</v>
      </c>
      <c r="B469" s="19">
        <v>11410</v>
      </c>
      <c r="C469" s="19">
        <v>11392</v>
      </c>
      <c r="D469" s="19">
        <v>10403</v>
      </c>
      <c r="E469" s="19">
        <v>11189</v>
      </c>
      <c r="F469" s="19">
        <v>11622</v>
      </c>
      <c r="G469" s="19">
        <v>12389</v>
      </c>
      <c r="H469" s="19">
        <v>13105</v>
      </c>
      <c r="I469" s="19">
        <v>15674</v>
      </c>
      <c r="J469" s="19">
        <v>18030</v>
      </c>
      <c r="K469" s="19">
        <v>19102</v>
      </c>
      <c r="L469" s="19">
        <v>19894</v>
      </c>
      <c r="M469" s="19">
        <v>19912</v>
      </c>
      <c r="N469" s="19">
        <v>19166</v>
      </c>
      <c r="O469" s="19">
        <v>19196</v>
      </c>
      <c r="P469" s="19">
        <v>18861</v>
      </c>
      <c r="Q469" s="19">
        <v>18444</v>
      </c>
      <c r="R469" s="19">
        <v>17390</v>
      </c>
      <c r="S469" s="19">
        <v>15347</v>
      </c>
      <c r="T469" s="19">
        <v>14022</v>
      </c>
      <c r="U469" s="19">
        <v>14604</v>
      </c>
      <c r="V469" s="19">
        <v>13880</v>
      </c>
      <c r="W469" s="19">
        <v>13115</v>
      </c>
      <c r="X469" s="19">
        <v>12028</v>
      </c>
      <c r="Y469" s="19">
        <v>11798</v>
      </c>
      <c r="AA469" s="2">
        <f>IFERROR(INDEX('Holiday Schedule'!$D$3:$D$24,MATCH(A469,'Holiday Schedule'!$C$3:$C$24,0)),0)</f>
        <v>0</v>
      </c>
      <c r="AB469" s="2">
        <f t="shared" si="56"/>
        <v>7</v>
      </c>
      <c r="AC469" s="2">
        <f t="shared" si="57"/>
        <v>0</v>
      </c>
      <c r="AD469" s="5">
        <f t="shared" si="58"/>
        <v>361973</v>
      </c>
      <c r="AE469" s="5">
        <f t="shared" si="59"/>
        <v>361973</v>
      </c>
      <c r="AG469" s="2">
        <f t="shared" si="60"/>
        <v>4</v>
      </c>
      <c r="AH469" s="2">
        <f t="shared" si="61"/>
        <v>2025</v>
      </c>
      <c r="AJ469" s="5">
        <f t="shared" si="62"/>
        <v>19912</v>
      </c>
      <c r="AK469" s="2">
        <f t="shared" si="63"/>
        <v>12</v>
      </c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</row>
    <row r="470" spans="1:51" ht="15.75" x14ac:dyDescent="0.25">
      <c r="A470" s="18">
        <v>45753</v>
      </c>
      <c r="B470" s="19">
        <v>11407</v>
      </c>
      <c r="C470" s="19">
        <v>11389</v>
      </c>
      <c r="D470" s="19">
        <v>10399</v>
      </c>
      <c r="E470" s="19">
        <v>11185</v>
      </c>
      <c r="F470" s="19">
        <v>11618</v>
      </c>
      <c r="G470" s="19">
        <v>12389</v>
      </c>
      <c r="H470" s="19">
        <v>13161</v>
      </c>
      <c r="I470" s="19">
        <v>15669</v>
      </c>
      <c r="J470" s="19">
        <v>18024</v>
      </c>
      <c r="K470" s="19">
        <v>19094</v>
      </c>
      <c r="L470" s="19">
        <v>19887</v>
      </c>
      <c r="M470" s="19">
        <v>19905</v>
      </c>
      <c r="N470" s="19">
        <v>19159</v>
      </c>
      <c r="O470" s="19">
        <v>19190</v>
      </c>
      <c r="P470" s="19">
        <v>18854</v>
      </c>
      <c r="Q470" s="19">
        <v>18437</v>
      </c>
      <c r="R470" s="19">
        <v>17384</v>
      </c>
      <c r="S470" s="19">
        <v>15341</v>
      </c>
      <c r="T470" s="19">
        <v>14003</v>
      </c>
      <c r="U470" s="19">
        <v>14571</v>
      </c>
      <c r="V470" s="19">
        <v>13874</v>
      </c>
      <c r="W470" s="19">
        <v>13106</v>
      </c>
      <c r="X470" s="19">
        <v>12024</v>
      </c>
      <c r="Y470" s="19">
        <v>11794</v>
      </c>
      <c r="AA470" s="2">
        <f>IFERROR(INDEX('Holiday Schedule'!$D$3:$D$24,MATCH(A470,'Holiday Schedule'!$C$3:$C$24,0)),0)</f>
        <v>0</v>
      </c>
      <c r="AB470" s="2">
        <f t="shared" si="56"/>
        <v>1</v>
      </c>
      <c r="AC470" s="2">
        <f t="shared" si="57"/>
        <v>0</v>
      </c>
      <c r="AD470" s="5">
        <f t="shared" si="58"/>
        <v>361864</v>
      </c>
      <c r="AE470" s="5">
        <f t="shared" si="59"/>
        <v>361864</v>
      </c>
      <c r="AG470" s="2">
        <f t="shared" si="60"/>
        <v>4</v>
      </c>
      <c r="AH470" s="2">
        <f t="shared" si="61"/>
        <v>2025</v>
      </c>
      <c r="AJ470" s="5">
        <f t="shared" si="62"/>
        <v>19905</v>
      </c>
      <c r="AK470" s="2">
        <f t="shared" si="63"/>
        <v>12</v>
      </c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</row>
    <row r="471" spans="1:51" ht="15.75" x14ac:dyDescent="0.25">
      <c r="A471" s="18">
        <v>45754</v>
      </c>
      <c r="B471" s="19">
        <v>11424</v>
      </c>
      <c r="C471" s="19">
        <v>11365</v>
      </c>
      <c r="D471" s="19">
        <v>11505</v>
      </c>
      <c r="E471" s="19">
        <v>11208</v>
      </c>
      <c r="F471" s="19">
        <v>11659</v>
      </c>
      <c r="G471" s="19">
        <v>12536</v>
      </c>
      <c r="H471" s="19">
        <v>13465</v>
      </c>
      <c r="I471" s="19">
        <v>16492</v>
      </c>
      <c r="J471" s="19">
        <v>18998</v>
      </c>
      <c r="K471" s="19">
        <v>19918</v>
      </c>
      <c r="L471" s="19">
        <v>20887</v>
      </c>
      <c r="M471" s="19">
        <v>20755</v>
      </c>
      <c r="N471" s="19">
        <v>20161</v>
      </c>
      <c r="O471" s="19">
        <v>20281</v>
      </c>
      <c r="P471" s="19">
        <v>19915</v>
      </c>
      <c r="Q471" s="19">
        <v>19467</v>
      </c>
      <c r="R471" s="19">
        <v>18324</v>
      </c>
      <c r="S471" s="19">
        <v>15669</v>
      </c>
      <c r="T471" s="19">
        <v>14298</v>
      </c>
      <c r="U471" s="19">
        <v>14789</v>
      </c>
      <c r="V471" s="19">
        <v>14149</v>
      </c>
      <c r="W471" s="19">
        <v>13250</v>
      </c>
      <c r="X471" s="19">
        <v>12111</v>
      </c>
      <c r="Y471" s="19">
        <v>11853</v>
      </c>
      <c r="AA471" s="2">
        <f>IFERROR(INDEX('Holiday Schedule'!$D$3:$D$24,MATCH(A471,'Holiday Schedule'!$C$3:$C$24,0)),0)</f>
        <v>0</v>
      </c>
      <c r="AB471" s="2">
        <f t="shared" si="56"/>
        <v>2</v>
      </c>
      <c r="AC471" s="2">
        <f t="shared" si="57"/>
        <v>279464</v>
      </c>
      <c r="AD471" s="5">
        <f t="shared" si="58"/>
        <v>95015</v>
      </c>
      <c r="AE471" s="5">
        <f t="shared" si="59"/>
        <v>374479</v>
      </c>
      <c r="AG471" s="2">
        <f t="shared" si="60"/>
        <v>4</v>
      </c>
      <c r="AH471" s="2">
        <f t="shared" si="61"/>
        <v>2025</v>
      </c>
      <c r="AJ471" s="5">
        <f t="shared" si="62"/>
        <v>20887</v>
      </c>
      <c r="AK471" s="2">
        <f t="shared" si="63"/>
        <v>11</v>
      </c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</row>
    <row r="472" spans="1:51" ht="15.75" x14ac:dyDescent="0.25">
      <c r="A472" s="18">
        <v>45755</v>
      </c>
      <c r="B472" s="19">
        <v>11347</v>
      </c>
      <c r="C472" s="19">
        <v>11288</v>
      </c>
      <c r="D472" s="19">
        <v>11427</v>
      </c>
      <c r="E472" s="19">
        <v>11132</v>
      </c>
      <c r="F472" s="19">
        <v>11577</v>
      </c>
      <c r="G472" s="19">
        <v>12451</v>
      </c>
      <c r="H472" s="19">
        <v>13355</v>
      </c>
      <c r="I472" s="19">
        <v>16376</v>
      </c>
      <c r="J472" s="19">
        <v>18865</v>
      </c>
      <c r="K472" s="19">
        <v>19778</v>
      </c>
      <c r="L472" s="19">
        <v>20740</v>
      </c>
      <c r="M472" s="19">
        <v>20609</v>
      </c>
      <c r="N472" s="19">
        <v>20020</v>
      </c>
      <c r="O472" s="19">
        <v>20139</v>
      </c>
      <c r="P472" s="19">
        <v>19775</v>
      </c>
      <c r="Q472" s="19">
        <v>19330</v>
      </c>
      <c r="R472" s="19">
        <v>18196</v>
      </c>
      <c r="S472" s="19">
        <v>15559</v>
      </c>
      <c r="T472" s="19">
        <v>14203</v>
      </c>
      <c r="U472" s="19">
        <v>14694</v>
      </c>
      <c r="V472" s="19">
        <v>14037</v>
      </c>
      <c r="W472" s="19">
        <v>13146</v>
      </c>
      <c r="X472" s="19">
        <v>12016</v>
      </c>
      <c r="Y472" s="19">
        <v>11759</v>
      </c>
      <c r="AA472" s="2">
        <f>IFERROR(INDEX('Holiday Schedule'!$D$3:$D$24,MATCH(A472,'Holiday Schedule'!$C$3:$C$24,0)),0)</f>
        <v>0</v>
      </c>
      <c r="AB472" s="2">
        <f t="shared" si="56"/>
        <v>3</v>
      </c>
      <c r="AC472" s="2">
        <f t="shared" si="57"/>
        <v>277483</v>
      </c>
      <c r="AD472" s="5">
        <f t="shared" si="58"/>
        <v>94336</v>
      </c>
      <c r="AE472" s="5">
        <f t="shared" si="59"/>
        <v>371819</v>
      </c>
      <c r="AG472" s="2">
        <f t="shared" si="60"/>
        <v>4</v>
      </c>
      <c r="AH472" s="2">
        <f t="shared" si="61"/>
        <v>2025</v>
      </c>
      <c r="AJ472" s="5">
        <f t="shared" si="62"/>
        <v>20740</v>
      </c>
      <c r="AK472" s="2">
        <f t="shared" si="63"/>
        <v>11</v>
      </c>
      <c r="AL472" s="9"/>
      <c r="AM472" s="9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</row>
    <row r="473" spans="1:51" ht="15.75" x14ac:dyDescent="0.25">
      <c r="A473" s="18">
        <v>45756</v>
      </c>
      <c r="B473" s="19">
        <v>11263</v>
      </c>
      <c r="C473" s="19">
        <v>11204</v>
      </c>
      <c r="D473" s="19">
        <v>11344</v>
      </c>
      <c r="E473" s="19">
        <v>11051</v>
      </c>
      <c r="F473" s="19">
        <v>11495</v>
      </c>
      <c r="G473" s="19">
        <v>12360</v>
      </c>
      <c r="H473" s="19">
        <v>13311</v>
      </c>
      <c r="I473" s="19">
        <v>16279</v>
      </c>
      <c r="J473" s="19">
        <v>18742</v>
      </c>
      <c r="K473" s="19">
        <v>19648</v>
      </c>
      <c r="L473" s="19">
        <v>20604</v>
      </c>
      <c r="M473" s="19">
        <v>20474</v>
      </c>
      <c r="N473" s="19">
        <v>19888</v>
      </c>
      <c r="O473" s="19">
        <v>20007</v>
      </c>
      <c r="P473" s="19">
        <v>19646</v>
      </c>
      <c r="Q473" s="19">
        <v>19203</v>
      </c>
      <c r="R473" s="19">
        <v>18076</v>
      </c>
      <c r="S473" s="19">
        <v>15457</v>
      </c>
      <c r="T473" s="19">
        <v>14105</v>
      </c>
      <c r="U473" s="19">
        <v>14575</v>
      </c>
      <c r="V473" s="19">
        <v>13950</v>
      </c>
      <c r="W473" s="19">
        <v>13064</v>
      </c>
      <c r="X473" s="19">
        <v>11942</v>
      </c>
      <c r="Y473" s="19">
        <v>11687</v>
      </c>
      <c r="AA473" s="2">
        <f>IFERROR(INDEX('Holiday Schedule'!$D$3:$D$24,MATCH(A473,'Holiday Schedule'!$C$3:$C$24,0)),0)</f>
        <v>0</v>
      </c>
      <c r="AB473" s="2">
        <f t="shared" si="56"/>
        <v>4</v>
      </c>
      <c r="AC473" s="2">
        <f t="shared" si="57"/>
        <v>275660</v>
      </c>
      <c r="AD473" s="5">
        <f t="shared" si="58"/>
        <v>93715</v>
      </c>
      <c r="AE473" s="5">
        <f t="shared" si="59"/>
        <v>369375</v>
      </c>
      <c r="AG473" s="2">
        <f t="shared" si="60"/>
        <v>4</v>
      </c>
      <c r="AH473" s="2">
        <f t="shared" si="61"/>
        <v>2025</v>
      </c>
      <c r="AJ473" s="5">
        <f t="shared" si="62"/>
        <v>20604</v>
      </c>
      <c r="AK473" s="2">
        <f t="shared" si="63"/>
        <v>11</v>
      </c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</row>
    <row r="474" spans="1:51" ht="15.75" x14ac:dyDescent="0.25">
      <c r="A474" s="18">
        <v>45757</v>
      </c>
      <c r="B474" s="19">
        <v>11207</v>
      </c>
      <c r="C474" s="19">
        <v>11149</v>
      </c>
      <c r="D474" s="19">
        <v>11286</v>
      </c>
      <c r="E474" s="19">
        <v>10995</v>
      </c>
      <c r="F474" s="19">
        <v>11438</v>
      </c>
      <c r="G474" s="19">
        <v>12289</v>
      </c>
      <c r="H474" s="19">
        <v>13181</v>
      </c>
      <c r="I474" s="19">
        <v>16183</v>
      </c>
      <c r="J474" s="19">
        <v>18642</v>
      </c>
      <c r="K474" s="19">
        <v>19544</v>
      </c>
      <c r="L474" s="19">
        <v>20495</v>
      </c>
      <c r="M474" s="19">
        <v>20366</v>
      </c>
      <c r="N474" s="19">
        <v>19783</v>
      </c>
      <c r="O474" s="19">
        <v>19901</v>
      </c>
      <c r="P474" s="19">
        <v>19542</v>
      </c>
      <c r="Q474" s="19">
        <v>19102</v>
      </c>
      <c r="R474" s="19">
        <v>17981</v>
      </c>
      <c r="S474" s="19">
        <v>15377</v>
      </c>
      <c r="T474" s="19">
        <v>14030</v>
      </c>
      <c r="U474" s="19">
        <v>14497</v>
      </c>
      <c r="V474" s="19">
        <v>13874</v>
      </c>
      <c r="W474" s="19">
        <v>12993</v>
      </c>
      <c r="X474" s="19">
        <v>11877</v>
      </c>
      <c r="Y474" s="19">
        <v>11623</v>
      </c>
      <c r="AA474" s="2">
        <f>IFERROR(INDEX('Holiday Schedule'!$D$3:$D$24,MATCH(A474,'Holiday Schedule'!$C$3:$C$24,0)),0)</f>
        <v>0</v>
      </c>
      <c r="AB474" s="2">
        <f t="shared" si="56"/>
        <v>5</v>
      </c>
      <c r="AC474" s="2">
        <f t="shared" si="57"/>
        <v>274187</v>
      </c>
      <c r="AD474" s="5">
        <f t="shared" si="58"/>
        <v>93168</v>
      </c>
      <c r="AE474" s="5">
        <f t="shared" si="59"/>
        <v>367355</v>
      </c>
      <c r="AG474" s="2">
        <f t="shared" si="60"/>
        <v>4</v>
      </c>
      <c r="AH474" s="2">
        <f t="shared" si="61"/>
        <v>2025</v>
      </c>
      <c r="AJ474" s="5">
        <f t="shared" si="62"/>
        <v>20495</v>
      </c>
      <c r="AK474" s="2">
        <f t="shared" si="63"/>
        <v>11</v>
      </c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</row>
    <row r="475" spans="1:51" ht="15.75" x14ac:dyDescent="0.25">
      <c r="A475" s="18">
        <v>45758</v>
      </c>
      <c r="B475" s="19">
        <v>11205</v>
      </c>
      <c r="C475" s="19">
        <v>11148</v>
      </c>
      <c r="D475" s="19">
        <v>11284</v>
      </c>
      <c r="E475" s="19">
        <v>10992</v>
      </c>
      <c r="F475" s="19">
        <v>11435</v>
      </c>
      <c r="G475" s="19">
        <v>12294</v>
      </c>
      <c r="H475" s="19">
        <v>13192</v>
      </c>
      <c r="I475" s="19">
        <v>16183</v>
      </c>
      <c r="J475" s="19">
        <v>18642</v>
      </c>
      <c r="K475" s="19">
        <v>19545</v>
      </c>
      <c r="L475" s="19">
        <v>20496</v>
      </c>
      <c r="M475" s="19">
        <v>20366</v>
      </c>
      <c r="N475" s="19">
        <v>19783</v>
      </c>
      <c r="O475" s="19">
        <v>19902</v>
      </c>
      <c r="P475" s="19">
        <v>19542</v>
      </c>
      <c r="Q475" s="19">
        <v>19102</v>
      </c>
      <c r="R475" s="19">
        <v>17981</v>
      </c>
      <c r="S475" s="19">
        <v>15376</v>
      </c>
      <c r="T475" s="19">
        <v>14030</v>
      </c>
      <c r="U475" s="19">
        <v>14511</v>
      </c>
      <c r="V475" s="19">
        <v>13875</v>
      </c>
      <c r="W475" s="19">
        <v>12993</v>
      </c>
      <c r="X475" s="19">
        <v>11876</v>
      </c>
      <c r="Y475" s="19">
        <v>11623</v>
      </c>
      <c r="AA475" s="2">
        <f>IFERROR(INDEX('Holiday Schedule'!$D$3:$D$24,MATCH(A475,'Holiday Schedule'!$C$3:$C$24,0)),0)</f>
        <v>0</v>
      </c>
      <c r="AB475" s="2">
        <f t="shared" si="56"/>
        <v>6</v>
      </c>
      <c r="AC475" s="2">
        <f t="shared" si="57"/>
        <v>274203</v>
      </c>
      <c r="AD475" s="5">
        <f t="shared" si="58"/>
        <v>93173</v>
      </c>
      <c r="AE475" s="5">
        <f t="shared" si="59"/>
        <v>367376</v>
      </c>
      <c r="AG475" s="2">
        <f t="shared" si="60"/>
        <v>4</v>
      </c>
      <c r="AH475" s="2">
        <f t="shared" si="61"/>
        <v>2025</v>
      </c>
      <c r="AJ475" s="5">
        <f t="shared" si="62"/>
        <v>20496</v>
      </c>
      <c r="AK475" s="2">
        <f t="shared" si="63"/>
        <v>11</v>
      </c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</row>
    <row r="476" spans="1:51" ht="15.75" x14ac:dyDescent="0.25">
      <c r="A476" s="18">
        <v>45759</v>
      </c>
      <c r="B476" s="19">
        <v>11119</v>
      </c>
      <c r="C476" s="19">
        <v>11100</v>
      </c>
      <c r="D476" s="19">
        <v>10136</v>
      </c>
      <c r="E476" s="19">
        <v>10902</v>
      </c>
      <c r="F476" s="19">
        <v>11324</v>
      </c>
      <c r="G476" s="19">
        <v>12074</v>
      </c>
      <c r="H476" s="19">
        <v>12794</v>
      </c>
      <c r="I476" s="19">
        <v>15281</v>
      </c>
      <c r="J476" s="19">
        <v>17577</v>
      </c>
      <c r="K476" s="19">
        <v>18622</v>
      </c>
      <c r="L476" s="19">
        <v>19394</v>
      </c>
      <c r="M476" s="19">
        <v>19412</v>
      </c>
      <c r="N476" s="19">
        <v>18684</v>
      </c>
      <c r="O476" s="19">
        <v>18714</v>
      </c>
      <c r="P476" s="19">
        <v>18387</v>
      </c>
      <c r="Q476" s="19">
        <v>17980</v>
      </c>
      <c r="R476" s="19">
        <v>16954</v>
      </c>
      <c r="S476" s="19">
        <v>14961</v>
      </c>
      <c r="T476" s="19">
        <v>13661</v>
      </c>
      <c r="U476" s="19">
        <v>14220</v>
      </c>
      <c r="V476" s="19">
        <v>13523</v>
      </c>
      <c r="W476" s="19">
        <v>12777</v>
      </c>
      <c r="X476" s="19">
        <v>11718</v>
      </c>
      <c r="Y476" s="19">
        <v>11494</v>
      </c>
      <c r="AA476" s="2">
        <f>IFERROR(INDEX('Holiday Schedule'!$D$3:$D$24,MATCH(A476,'Holiday Schedule'!$C$3:$C$24,0)),0)</f>
        <v>0</v>
      </c>
      <c r="AB476" s="2">
        <f t="shared" si="56"/>
        <v>7</v>
      </c>
      <c r="AC476" s="2">
        <f t="shared" si="57"/>
        <v>0</v>
      </c>
      <c r="AD476" s="5">
        <f t="shared" si="58"/>
        <v>352808</v>
      </c>
      <c r="AE476" s="5">
        <f t="shared" si="59"/>
        <v>352808</v>
      </c>
      <c r="AG476" s="2">
        <f t="shared" si="60"/>
        <v>4</v>
      </c>
      <c r="AH476" s="2">
        <f t="shared" si="61"/>
        <v>2025</v>
      </c>
      <c r="AJ476" s="5">
        <f t="shared" si="62"/>
        <v>19412</v>
      </c>
      <c r="AK476" s="2">
        <f t="shared" si="63"/>
        <v>12</v>
      </c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</row>
    <row r="477" spans="1:51" ht="15.75" x14ac:dyDescent="0.25">
      <c r="A477" s="18">
        <v>45760</v>
      </c>
      <c r="B477" s="19">
        <v>11119</v>
      </c>
      <c r="C477" s="19">
        <v>11101</v>
      </c>
      <c r="D477" s="19">
        <v>10138</v>
      </c>
      <c r="E477" s="19">
        <v>10903</v>
      </c>
      <c r="F477" s="19">
        <v>11324</v>
      </c>
      <c r="G477" s="19">
        <v>12075</v>
      </c>
      <c r="H477" s="19">
        <v>12809</v>
      </c>
      <c r="I477" s="19">
        <v>15283</v>
      </c>
      <c r="J477" s="19">
        <v>17580</v>
      </c>
      <c r="K477" s="19">
        <v>18625</v>
      </c>
      <c r="L477" s="19">
        <v>19397</v>
      </c>
      <c r="M477" s="19">
        <v>19415</v>
      </c>
      <c r="N477" s="19">
        <v>18687</v>
      </c>
      <c r="O477" s="19">
        <v>18717</v>
      </c>
      <c r="P477" s="19">
        <v>18391</v>
      </c>
      <c r="Q477" s="19">
        <v>17983</v>
      </c>
      <c r="R477" s="19">
        <v>16956</v>
      </c>
      <c r="S477" s="19">
        <v>14964</v>
      </c>
      <c r="T477" s="19">
        <v>13659</v>
      </c>
      <c r="U477" s="19">
        <v>14214</v>
      </c>
      <c r="V477" s="19">
        <v>13526</v>
      </c>
      <c r="W477" s="19">
        <v>12779</v>
      </c>
      <c r="X477" s="19">
        <v>11719</v>
      </c>
      <c r="Y477" s="19">
        <v>11496</v>
      </c>
      <c r="AA477" s="2">
        <f>IFERROR(INDEX('Holiday Schedule'!$D$3:$D$24,MATCH(A477,'Holiday Schedule'!$C$3:$C$24,0)),0)</f>
        <v>0</v>
      </c>
      <c r="AB477" s="2">
        <f t="shared" si="56"/>
        <v>1</v>
      </c>
      <c r="AC477" s="2">
        <f t="shared" si="57"/>
        <v>0</v>
      </c>
      <c r="AD477" s="5">
        <f t="shared" si="58"/>
        <v>352860</v>
      </c>
      <c r="AE477" s="5">
        <f t="shared" si="59"/>
        <v>352860</v>
      </c>
      <c r="AG477" s="2">
        <f t="shared" si="60"/>
        <v>4</v>
      </c>
      <c r="AH477" s="2">
        <f t="shared" si="61"/>
        <v>2025</v>
      </c>
      <c r="AJ477" s="5">
        <f t="shared" si="62"/>
        <v>19415</v>
      </c>
      <c r="AK477" s="2">
        <f t="shared" si="63"/>
        <v>12</v>
      </c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</row>
    <row r="478" spans="1:51" ht="15.75" x14ac:dyDescent="0.25">
      <c r="A478" s="18">
        <v>45761</v>
      </c>
      <c r="B478" s="19">
        <v>11229</v>
      </c>
      <c r="C478" s="19">
        <v>11172</v>
      </c>
      <c r="D478" s="19">
        <v>11309</v>
      </c>
      <c r="E478" s="19">
        <v>11017</v>
      </c>
      <c r="F478" s="19">
        <v>11460</v>
      </c>
      <c r="G478" s="19">
        <v>12317</v>
      </c>
      <c r="H478" s="19">
        <v>13224</v>
      </c>
      <c r="I478" s="19">
        <v>16219</v>
      </c>
      <c r="J478" s="19">
        <v>18684</v>
      </c>
      <c r="K478" s="19">
        <v>19588</v>
      </c>
      <c r="L478" s="19">
        <v>20541</v>
      </c>
      <c r="M478" s="19">
        <v>20412</v>
      </c>
      <c r="N478" s="19">
        <v>19828</v>
      </c>
      <c r="O478" s="19">
        <v>19946</v>
      </c>
      <c r="P478" s="19">
        <v>19586</v>
      </c>
      <c r="Q478" s="19">
        <v>19145</v>
      </c>
      <c r="R478" s="19">
        <v>18021</v>
      </c>
      <c r="S478" s="19">
        <v>15410</v>
      </c>
      <c r="T478" s="19">
        <v>14062</v>
      </c>
      <c r="U478" s="19">
        <v>14516</v>
      </c>
      <c r="V478" s="19">
        <v>13891</v>
      </c>
      <c r="W478" s="19">
        <v>13011</v>
      </c>
      <c r="X478" s="19">
        <v>11891</v>
      </c>
      <c r="Y478" s="19">
        <v>11637</v>
      </c>
      <c r="AA478" s="2">
        <f>IFERROR(INDEX('Holiday Schedule'!$D$3:$D$24,MATCH(A478,'Holiday Schedule'!$C$3:$C$24,0)),0)</f>
        <v>0</v>
      </c>
      <c r="AB478" s="2">
        <f t="shared" si="56"/>
        <v>2</v>
      </c>
      <c r="AC478" s="2">
        <f t="shared" si="57"/>
        <v>274751</v>
      </c>
      <c r="AD478" s="5">
        <f t="shared" si="58"/>
        <v>93365</v>
      </c>
      <c r="AE478" s="5">
        <f t="shared" si="59"/>
        <v>368116</v>
      </c>
      <c r="AG478" s="2">
        <f t="shared" si="60"/>
        <v>4</v>
      </c>
      <c r="AH478" s="2">
        <f t="shared" si="61"/>
        <v>2025</v>
      </c>
      <c r="AJ478" s="5">
        <f t="shared" si="62"/>
        <v>20541</v>
      </c>
      <c r="AK478" s="2">
        <f t="shared" si="63"/>
        <v>11</v>
      </c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</row>
    <row r="479" spans="1:51" ht="15.75" x14ac:dyDescent="0.25">
      <c r="A479" s="18">
        <v>45762</v>
      </c>
      <c r="B479" s="19">
        <v>11031</v>
      </c>
      <c r="C479" s="19">
        <v>10974</v>
      </c>
      <c r="D479" s="19">
        <v>11108</v>
      </c>
      <c r="E479" s="19">
        <v>10821</v>
      </c>
      <c r="F479" s="19">
        <v>11258</v>
      </c>
      <c r="G479" s="19">
        <v>12105</v>
      </c>
      <c r="H479" s="19">
        <v>13000</v>
      </c>
      <c r="I479" s="19">
        <v>15947</v>
      </c>
      <c r="J479" s="19">
        <v>18370</v>
      </c>
      <c r="K479" s="19">
        <v>19259</v>
      </c>
      <c r="L479" s="19">
        <v>20196</v>
      </c>
      <c r="M479" s="19">
        <v>20069</v>
      </c>
      <c r="N479" s="19">
        <v>19504</v>
      </c>
      <c r="O479" s="19">
        <v>19626</v>
      </c>
      <c r="P479" s="19">
        <v>19270</v>
      </c>
      <c r="Q479" s="19">
        <v>18823</v>
      </c>
      <c r="R479" s="19">
        <v>17718</v>
      </c>
      <c r="S479" s="19">
        <v>15151</v>
      </c>
      <c r="T479" s="19">
        <v>13890</v>
      </c>
      <c r="U479" s="19">
        <v>14314</v>
      </c>
      <c r="V479" s="19">
        <v>13675</v>
      </c>
      <c r="W479" s="19">
        <v>12807</v>
      </c>
      <c r="X479" s="19">
        <v>11704</v>
      </c>
      <c r="Y479" s="19">
        <v>11456</v>
      </c>
      <c r="AA479" s="2">
        <f>IFERROR(INDEX('Holiday Schedule'!$D$3:$D$24,MATCH(A479,'Holiday Schedule'!$C$3:$C$24,0)),0)</f>
        <v>0</v>
      </c>
      <c r="AB479" s="2">
        <f t="shared" si="56"/>
        <v>3</v>
      </c>
      <c r="AC479" s="2">
        <f t="shared" si="57"/>
        <v>270323</v>
      </c>
      <c r="AD479" s="5">
        <f t="shared" si="58"/>
        <v>91753</v>
      </c>
      <c r="AE479" s="5">
        <f t="shared" si="59"/>
        <v>362076</v>
      </c>
      <c r="AG479" s="2">
        <f t="shared" si="60"/>
        <v>4</v>
      </c>
      <c r="AH479" s="2">
        <f t="shared" si="61"/>
        <v>2025</v>
      </c>
      <c r="AJ479" s="5">
        <f t="shared" si="62"/>
        <v>20196</v>
      </c>
      <c r="AK479" s="2">
        <f t="shared" si="63"/>
        <v>11</v>
      </c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</row>
    <row r="480" spans="1:51" ht="15.75" x14ac:dyDescent="0.25">
      <c r="A480" s="18">
        <v>45763</v>
      </c>
      <c r="B480" s="19">
        <v>10912</v>
      </c>
      <c r="C480" s="19">
        <v>10855</v>
      </c>
      <c r="D480" s="19">
        <v>10989</v>
      </c>
      <c r="E480" s="19">
        <v>10706</v>
      </c>
      <c r="F480" s="19">
        <v>11135</v>
      </c>
      <c r="G480" s="19">
        <v>11948</v>
      </c>
      <c r="H480" s="19">
        <v>12833</v>
      </c>
      <c r="I480" s="19">
        <v>15756</v>
      </c>
      <c r="J480" s="19">
        <v>18150</v>
      </c>
      <c r="K480" s="19">
        <v>19028</v>
      </c>
      <c r="L480" s="19">
        <v>19954</v>
      </c>
      <c r="M480" s="19">
        <v>19828</v>
      </c>
      <c r="N480" s="19">
        <v>19261</v>
      </c>
      <c r="O480" s="19">
        <v>19375</v>
      </c>
      <c r="P480" s="19">
        <v>19026</v>
      </c>
      <c r="Q480" s="19">
        <v>18597</v>
      </c>
      <c r="R480" s="19">
        <v>17506</v>
      </c>
      <c r="S480" s="19">
        <v>14969</v>
      </c>
      <c r="T480" s="19">
        <v>13660</v>
      </c>
      <c r="U480" s="19">
        <v>14116</v>
      </c>
      <c r="V480" s="19">
        <v>13514</v>
      </c>
      <c r="W480" s="19">
        <v>12654</v>
      </c>
      <c r="X480" s="19">
        <v>11566</v>
      </c>
      <c r="Y480" s="19">
        <v>11320</v>
      </c>
      <c r="AA480" s="2">
        <f>IFERROR(INDEX('Holiday Schedule'!$D$3:$D$24,MATCH(A480,'Holiday Schedule'!$C$3:$C$24,0)),0)</f>
        <v>0</v>
      </c>
      <c r="AB480" s="2">
        <f t="shared" si="56"/>
        <v>4</v>
      </c>
      <c r="AC480" s="2">
        <f t="shared" si="57"/>
        <v>266960</v>
      </c>
      <c r="AD480" s="5">
        <f t="shared" si="58"/>
        <v>90698</v>
      </c>
      <c r="AE480" s="5">
        <f t="shared" si="59"/>
        <v>357658</v>
      </c>
      <c r="AG480" s="2">
        <f t="shared" si="60"/>
        <v>4</v>
      </c>
      <c r="AH480" s="2">
        <f t="shared" si="61"/>
        <v>2025</v>
      </c>
      <c r="AJ480" s="5">
        <f t="shared" si="62"/>
        <v>19954</v>
      </c>
      <c r="AK480" s="2">
        <f t="shared" si="63"/>
        <v>11</v>
      </c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</row>
    <row r="481" spans="1:51" ht="15.75" x14ac:dyDescent="0.25">
      <c r="A481" s="18">
        <v>45764</v>
      </c>
      <c r="B481" s="19">
        <v>10914</v>
      </c>
      <c r="C481" s="19">
        <v>10858</v>
      </c>
      <c r="D481" s="19">
        <v>10991</v>
      </c>
      <c r="E481" s="19">
        <v>10707</v>
      </c>
      <c r="F481" s="19">
        <v>11138</v>
      </c>
      <c r="G481" s="19">
        <v>11958</v>
      </c>
      <c r="H481" s="19">
        <v>12835</v>
      </c>
      <c r="I481" s="19">
        <v>15758</v>
      </c>
      <c r="J481" s="19">
        <v>18154</v>
      </c>
      <c r="K481" s="19">
        <v>19031</v>
      </c>
      <c r="L481" s="19">
        <v>19957</v>
      </c>
      <c r="M481" s="19">
        <v>19831</v>
      </c>
      <c r="N481" s="19">
        <v>19264</v>
      </c>
      <c r="O481" s="19">
        <v>19378</v>
      </c>
      <c r="P481" s="19">
        <v>19029</v>
      </c>
      <c r="Q481" s="19">
        <v>18600</v>
      </c>
      <c r="R481" s="19">
        <v>17509</v>
      </c>
      <c r="S481" s="19">
        <v>14972</v>
      </c>
      <c r="T481" s="19">
        <v>13662</v>
      </c>
      <c r="U481" s="19">
        <v>14101</v>
      </c>
      <c r="V481" s="19">
        <v>13512</v>
      </c>
      <c r="W481" s="19">
        <v>12655</v>
      </c>
      <c r="X481" s="19">
        <v>11567</v>
      </c>
      <c r="Y481" s="19">
        <v>11322</v>
      </c>
      <c r="AA481" s="2">
        <f>IFERROR(INDEX('Holiday Schedule'!$D$3:$D$24,MATCH(A481,'Holiday Schedule'!$C$3:$C$24,0)),0)</f>
        <v>0</v>
      </c>
      <c r="AB481" s="2">
        <f t="shared" si="56"/>
        <v>5</v>
      </c>
      <c r="AC481" s="2">
        <f t="shared" si="57"/>
        <v>266980</v>
      </c>
      <c r="AD481" s="5">
        <f t="shared" si="58"/>
        <v>90723</v>
      </c>
      <c r="AE481" s="5">
        <f t="shared" si="59"/>
        <v>357703</v>
      </c>
      <c r="AG481" s="2">
        <f t="shared" si="60"/>
        <v>4</v>
      </c>
      <c r="AH481" s="2">
        <f t="shared" si="61"/>
        <v>2025</v>
      </c>
      <c r="AJ481" s="5">
        <f t="shared" si="62"/>
        <v>19957</v>
      </c>
      <c r="AK481" s="2">
        <f t="shared" si="63"/>
        <v>11</v>
      </c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</row>
    <row r="482" spans="1:51" ht="15.75" x14ac:dyDescent="0.25">
      <c r="A482" s="18">
        <v>45765</v>
      </c>
      <c r="B482" s="19">
        <v>10857</v>
      </c>
      <c r="C482" s="19">
        <v>10799</v>
      </c>
      <c r="D482" s="19">
        <v>10933</v>
      </c>
      <c r="E482" s="19">
        <v>10651</v>
      </c>
      <c r="F482" s="19">
        <v>11079</v>
      </c>
      <c r="G482" s="19">
        <v>11875</v>
      </c>
      <c r="H482" s="19">
        <v>12765</v>
      </c>
      <c r="I482" s="19">
        <v>15673</v>
      </c>
      <c r="J482" s="19">
        <v>18054</v>
      </c>
      <c r="K482" s="19">
        <v>18928</v>
      </c>
      <c r="L482" s="19">
        <v>19849</v>
      </c>
      <c r="M482" s="19">
        <v>19724</v>
      </c>
      <c r="N482" s="19">
        <v>19159</v>
      </c>
      <c r="O482" s="19">
        <v>19273</v>
      </c>
      <c r="P482" s="19">
        <v>18925</v>
      </c>
      <c r="Q482" s="19">
        <v>18499</v>
      </c>
      <c r="R482" s="19">
        <v>17414</v>
      </c>
      <c r="S482" s="19">
        <v>14890</v>
      </c>
      <c r="T482" s="19">
        <v>13600</v>
      </c>
      <c r="U482" s="19">
        <v>14070</v>
      </c>
      <c r="V482" s="19">
        <v>13441</v>
      </c>
      <c r="W482" s="19">
        <v>12588</v>
      </c>
      <c r="X482" s="19">
        <v>11505</v>
      </c>
      <c r="Y482" s="19">
        <v>11260</v>
      </c>
      <c r="AA482" s="2">
        <f>IFERROR(INDEX('Holiday Schedule'!$D$3:$D$24,MATCH(A482,'Holiday Schedule'!$C$3:$C$24,0)),0)</f>
        <v>0</v>
      </c>
      <c r="AB482" s="2">
        <f t="shared" si="56"/>
        <v>6</v>
      </c>
      <c r="AC482" s="2">
        <f t="shared" si="57"/>
        <v>265592</v>
      </c>
      <c r="AD482" s="5">
        <f t="shared" si="58"/>
        <v>90219</v>
      </c>
      <c r="AE482" s="5">
        <f t="shared" si="59"/>
        <v>355811</v>
      </c>
      <c r="AG482" s="2">
        <f t="shared" si="60"/>
        <v>4</v>
      </c>
      <c r="AH482" s="2">
        <f t="shared" si="61"/>
        <v>2025</v>
      </c>
      <c r="AJ482" s="5">
        <f t="shared" si="62"/>
        <v>19849</v>
      </c>
      <c r="AK482" s="2">
        <f t="shared" si="63"/>
        <v>11</v>
      </c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</row>
    <row r="483" spans="1:51" ht="15.75" x14ac:dyDescent="0.25">
      <c r="A483" s="18">
        <v>45766</v>
      </c>
      <c r="B483" s="19">
        <v>10771</v>
      </c>
      <c r="C483" s="19">
        <v>10753</v>
      </c>
      <c r="D483" s="19">
        <v>9819</v>
      </c>
      <c r="E483" s="19">
        <v>10561</v>
      </c>
      <c r="F483" s="19">
        <v>10970</v>
      </c>
      <c r="G483" s="19">
        <v>11697</v>
      </c>
      <c r="H483" s="19">
        <v>12413</v>
      </c>
      <c r="I483" s="19">
        <v>14804</v>
      </c>
      <c r="J483" s="19">
        <v>17021</v>
      </c>
      <c r="K483" s="19">
        <v>18032</v>
      </c>
      <c r="L483" s="19">
        <v>18780</v>
      </c>
      <c r="M483" s="19">
        <v>18797</v>
      </c>
      <c r="N483" s="19">
        <v>18092</v>
      </c>
      <c r="O483" s="19">
        <v>18121</v>
      </c>
      <c r="P483" s="19">
        <v>17805</v>
      </c>
      <c r="Q483" s="19">
        <v>17411</v>
      </c>
      <c r="R483" s="19">
        <v>16417</v>
      </c>
      <c r="S483" s="19">
        <v>14488</v>
      </c>
      <c r="T483" s="19">
        <v>13224</v>
      </c>
      <c r="U483" s="19">
        <v>13744</v>
      </c>
      <c r="V483" s="19">
        <v>13097</v>
      </c>
      <c r="W483" s="19">
        <v>12374</v>
      </c>
      <c r="X483" s="19">
        <v>11348</v>
      </c>
      <c r="Y483" s="19">
        <v>11133</v>
      </c>
      <c r="AA483" s="2">
        <f>IFERROR(INDEX('Holiday Schedule'!$D$3:$D$24,MATCH(A483,'Holiday Schedule'!$C$3:$C$24,0)),0)</f>
        <v>0</v>
      </c>
      <c r="AB483" s="2">
        <f t="shared" si="56"/>
        <v>7</v>
      </c>
      <c r="AC483" s="2">
        <f t="shared" si="57"/>
        <v>0</v>
      </c>
      <c r="AD483" s="5">
        <f t="shared" si="58"/>
        <v>341672</v>
      </c>
      <c r="AE483" s="5">
        <f t="shared" si="59"/>
        <v>341672</v>
      </c>
      <c r="AG483" s="2">
        <f t="shared" si="60"/>
        <v>4</v>
      </c>
      <c r="AH483" s="2">
        <f t="shared" si="61"/>
        <v>2025</v>
      </c>
      <c r="AJ483" s="5">
        <f t="shared" si="62"/>
        <v>18797</v>
      </c>
      <c r="AK483" s="2">
        <f t="shared" si="63"/>
        <v>12</v>
      </c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/>
    </row>
    <row r="484" spans="1:51" ht="15.75" x14ac:dyDescent="0.25">
      <c r="A484" s="18">
        <v>45767</v>
      </c>
      <c r="B484" s="19">
        <v>10769</v>
      </c>
      <c r="C484" s="19">
        <v>10750</v>
      </c>
      <c r="D484" s="19">
        <v>9816</v>
      </c>
      <c r="E484" s="19">
        <v>10559</v>
      </c>
      <c r="F484" s="19">
        <v>10969</v>
      </c>
      <c r="G484" s="19">
        <v>11677</v>
      </c>
      <c r="H484" s="19">
        <v>12365</v>
      </c>
      <c r="I484" s="19">
        <v>14798</v>
      </c>
      <c r="J484" s="19">
        <v>17024</v>
      </c>
      <c r="K484" s="19">
        <v>18036</v>
      </c>
      <c r="L484" s="19">
        <v>18784</v>
      </c>
      <c r="M484" s="19">
        <v>18801</v>
      </c>
      <c r="N484" s="19">
        <v>18097</v>
      </c>
      <c r="O484" s="19">
        <v>18127</v>
      </c>
      <c r="P484" s="19">
        <v>17809</v>
      </c>
      <c r="Q484" s="19">
        <v>17413</v>
      </c>
      <c r="R484" s="19">
        <v>16419</v>
      </c>
      <c r="S484" s="19">
        <v>14490</v>
      </c>
      <c r="T484" s="19">
        <v>13225</v>
      </c>
      <c r="U484" s="19">
        <v>13717</v>
      </c>
      <c r="V484" s="19">
        <v>13088</v>
      </c>
      <c r="W484" s="19">
        <v>12365</v>
      </c>
      <c r="X484" s="19">
        <v>11336</v>
      </c>
      <c r="Y484" s="19">
        <v>11118</v>
      </c>
      <c r="AA484" s="2">
        <f>IFERROR(INDEX('Holiday Schedule'!$D$3:$D$24,MATCH(A484,'Holiday Schedule'!$C$3:$C$24,0)),0)</f>
        <v>0</v>
      </c>
      <c r="AB484" s="2">
        <f t="shared" si="56"/>
        <v>1</v>
      </c>
      <c r="AC484" s="2">
        <f t="shared" si="57"/>
        <v>0</v>
      </c>
      <c r="AD484" s="5">
        <f t="shared" si="58"/>
        <v>341552</v>
      </c>
      <c r="AE484" s="5">
        <f t="shared" si="59"/>
        <v>341552</v>
      </c>
      <c r="AG484" s="2">
        <f t="shared" si="60"/>
        <v>4</v>
      </c>
      <c r="AH484" s="2">
        <f t="shared" si="61"/>
        <v>2025</v>
      </c>
      <c r="AJ484" s="5">
        <f t="shared" si="62"/>
        <v>18801</v>
      </c>
      <c r="AK484" s="2">
        <f t="shared" si="63"/>
        <v>12</v>
      </c>
      <c r="AL484" s="9"/>
      <c r="AM484" s="9"/>
      <c r="AN484" s="9"/>
      <c r="AO484" s="9"/>
      <c r="AP484" s="9"/>
      <c r="AQ484" s="9"/>
      <c r="AR484" s="9"/>
      <c r="AS484" s="9"/>
      <c r="AT484" s="9"/>
      <c r="AU484" s="9"/>
      <c r="AV484" s="9"/>
      <c r="AW484" s="9"/>
      <c r="AX484" s="9"/>
      <c r="AY484" s="9"/>
    </row>
    <row r="485" spans="1:51" ht="15.75" x14ac:dyDescent="0.25">
      <c r="A485" s="18">
        <v>45768</v>
      </c>
      <c r="B485" s="19">
        <v>10755</v>
      </c>
      <c r="C485" s="19">
        <v>10737</v>
      </c>
      <c r="D485" s="19">
        <v>9804</v>
      </c>
      <c r="E485" s="19">
        <v>10546</v>
      </c>
      <c r="F485" s="19">
        <v>10953</v>
      </c>
      <c r="G485" s="19">
        <v>11641</v>
      </c>
      <c r="H485" s="19">
        <v>12365</v>
      </c>
      <c r="I485" s="19">
        <v>14800</v>
      </c>
      <c r="J485" s="19">
        <v>17024</v>
      </c>
      <c r="K485" s="19">
        <v>18035</v>
      </c>
      <c r="L485" s="19">
        <v>18784</v>
      </c>
      <c r="M485" s="19">
        <v>18801</v>
      </c>
      <c r="N485" s="19">
        <v>18096</v>
      </c>
      <c r="O485" s="19">
        <v>18125</v>
      </c>
      <c r="P485" s="19">
        <v>17809</v>
      </c>
      <c r="Q485" s="19">
        <v>17414</v>
      </c>
      <c r="R485" s="19">
        <v>16420</v>
      </c>
      <c r="S485" s="19">
        <v>14490</v>
      </c>
      <c r="T485" s="19">
        <v>13227</v>
      </c>
      <c r="U485" s="19">
        <v>13741</v>
      </c>
      <c r="V485" s="19">
        <v>13101</v>
      </c>
      <c r="W485" s="19">
        <v>12378</v>
      </c>
      <c r="X485" s="19">
        <v>11354</v>
      </c>
      <c r="Y485" s="19">
        <v>11139</v>
      </c>
      <c r="AA485" s="2">
        <f>IFERROR(INDEX('Holiday Schedule'!$D$3:$D$24,MATCH(A485,'Holiday Schedule'!$C$3:$C$24,0)),0)</f>
        <v>1</v>
      </c>
      <c r="AB485" s="2">
        <f t="shared" si="56"/>
        <v>2</v>
      </c>
      <c r="AC485" s="2">
        <f t="shared" si="57"/>
        <v>0</v>
      </c>
      <c r="AD485" s="5">
        <f t="shared" si="58"/>
        <v>341539</v>
      </c>
      <c r="AE485" s="5">
        <f t="shared" si="59"/>
        <v>341539</v>
      </c>
      <c r="AG485" s="2">
        <f t="shared" si="60"/>
        <v>4</v>
      </c>
      <c r="AH485" s="2">
        <f t="shared" si="61"/>
        <v>2025</v>
      </c>
      <c r="AJ485" s="5">
        <f t="shared" si="62"/>
        <v>18801</v>
      </c>
      <c r="AK485" s="2">
        <f t="shared" si="63"/>
        <v>12</v>
      </c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</row>
    <row r="486" spans="1:51" ht="15.75" x14ac:dyDescent="0.25">
      <c r="A486" s="18">
        <v>45769</v>
      </c>
      <c r="B486" s="19">
        <v>10796</v>
      </c>
      <c r="C486" s="19">
        <v>10740</v>
      </c>
      <c r="D486" s="19">
        <v>10872</v>
      </c>
      <c r="E486" s="19">
        <v>10591</v>
      </c>
      <c r="F486" s="19">
        <v>11016</v>
      </c>
      <c r="G486" s="19">
        <v>11847</v>
      </c>
      <c r="H486" s="19">
        <v>12711</v>
      </c>
      <c r="I486" s="19">
        <v>15585</v>
      </c>
      <c r="J486" s="19">
        <v>17954</v>
      </c>
      <c r="K486" s="19">
        <v>18822</v>
      </c>
      <c r="L486" s="19">
        <v>19746</v>
      </c>
      <c r="M486" s="19">
        <v>19622</v>
      </c>
      <c r="N486" s="19">
        <v>19052</v>
      </c>
      <c r="O486" s="19">
        <v>19166</v>
      </c>
      <c r="P486" s="19">
        <v>18820</v>
      </c>
      <c r="Q486" s="19">
        <v>18396</v>
      </c>
      <c r="R486" s="19">
        <v>17317</v>
      </c>
      <c r="S486" s="19">
        <v>14808</v>
      </c>
      <c r="T486" s="19">
        <v>13516</v>
      </c>
      <c r="U486" s="19">
        <v>13972</v>
      </c>
      <c r="V486" s="19">
        <v>13369</v>
      </c>
      <c r="W486" s="19">
        <v>12520</v>
      </c>
      <c r="X486" s="19">
        <v>11443</v>
      </c>
      <c r="Y486" s="19">
        <v>11200</v>
      </c>
      <c r="AA486" s="2">
        <f>IFERROR(INDEX('Holiday Schedule'!$D$3:$D$24,MATCH(A486,'Holiday Schedule'!$C$3:$C$24,0)),0)</f>
        <v>0</v>
      </c>
      <c r="AB486" s="2">
        <f t="shared" si="56"/>
        <v>3</v>
      </c>
      <c r="AC486" s="2">
        <f t="shared" si="57"/>
        <v>264108</v>
      </c>
      <c r="AD486" s="5">
        <f t="shared" si="58"/>
        <v>89773</v>
      </c>
      <c r="AE486" s="5">
        <f t="shared" si="59"/>
        <v>353881</v>
      </c>
      <c r="AG486" s="2">
        <f t="shared" si="60"/>
        <v>4</v>
      </c>
      <c r="AH486" s="2">
        <f t="shared" si="61"/>
        <v>2025</v>
      </c>
      <c r="AJ486" s="5">
        <f t="shared" si="62"/>
        <v>19746</v>
      </c>
      <c r="AK486" s="2">
        <f t="shared" si="63"/>
        <v>11</v>
      </c>
      <c r="AL486" s="9"/>
      <c r="AM486" s="9"/>
      <c r="AN486" s="9"/>
      <c r="AO486" s="9"/>
      <c r="AP486" s="9"/>
      <c r="AQ486" s="9"/>
      <c r="AR486" s="9"/>
      <c r="AS486" s="9"/>
      <c r="AT486" s="9"/>
      <c r="AU486" s="9"/>
      <c r="AV486" s="9"/>
      <c r="AW486" s="9"/>
      <c r="AX486" s="9"/>
      <c r="AY486" s="9"/>
    </row>
    <row r="487" spans="1:51" ht="15.75" x14ac:dyDescent="0.25">
      <c r="A487" s="18">
        <v>45770</v>
      </c>
      <c r="B487" s="19">
        <v>10779</v>
      </c>
      <c r="C487" s="19">
        <v>10723</v>
      </c>
      <c r="D487" s="19">
        <v>10855</v>
      </c>
      <c r="E487" s="19">
        <v>10575</v>
      </c>
      <c r="F487" s="19">
        <v>11000</v>
      </c>
      <c r="G487" s="19">
        <v>11799</v>
      </c>
      <c r="H487" s="19">
        <v>12675</v>
      </c>
      <c r="I487" s="19">
        <v>15562</v>
      </c>
      <c r="J487" s="19">
        <v>17926</v>
      </c>
      <c r="K487" s="19">
        <v>18794</v>
      </c>
      <c r="L487" s="19">
        <v>19708</v>
      </c>
      <c r="M487" s="19">
        <v>19584</v>
      </c>
      <c r="N487" s="19">
        <v>19024</v>
      </c>
      <c r="O487" s="19">
        <v>19137</v>
      </c>
      <c r="P487" s="19">
        <v>18792</v>
      </c>
      <c r="Q487" s="19">
        <v>18368</v>
      </c>
      <c r="R487" s="19">
        <v>17290</v>
      </c>
      <c r="S487" s="19">
        <v>14785</v>
      </c>
      <c r="T487" s="19">
        <v>13491</v>
      </c>
      <c r="U487" s="19">
        <v>13913</v>
      </c>
      <c r="V487" s="19">
        <v>13344</v>
      </c>
      <c r="W487" s="19">
        <v>12500</v>
      </c>
      <c r="X487" s="19">
        <v>11426</v>
      </c>
      <c r="Y487" s="19">
        <v>11184</v>
      </c>
      <c r="AA487" s="2">
        <f>IFERROR(INDEX('Holiday Schedule'!$D$3:$D$24,MATCH(A487,'Holiday Schedule'!$C$3:$C$24,0)),0)</f>
        <v>0</v>
      </c>
      <c r="AB487" s="2">
        <f t="shared" si="56"/>
        <v>4</v>
      </c>
      <c r="AC487" s="2">
        <f t="shared" si="57"/>
        <v>263644</v>
      </c>
      <c r="AD487" s="5">
        <f t="shared" si="58"/>
        <v>89590</v>
      </c>
      <c r="AE487" s="5">
        <f t="shared" si="59"/>
        <v>353234</v>
      </c>
      <c r="AG487" s="2">
        <f t="shared" si="60"/>
        <v>4</v>
      </c>
      <c r="AH487" s="2">
        <f t="shared" si="61"/>
        <v>2025</v>
      </c>
      <c r="AJ487" s="5">
        <f t="shared" si="62"/>
        <v>19708</v>
      </c>
      <c r="AK487" s="2">
        <f t="shared" si="63"/>
        <v>11</v>
      </c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</row>
    <row r="488" spans="1:51" ht="15.75" x14ac:dyDescent="0.25">
      <c r="A488" s="18">
        <v>45771</v>
      </c>
      <c r="B488" s="19">
        <v>10747</v>
      </c>
      <c r="C488" s="19">
        <v>10693</v>
      </c>
      <c r="D488" s="19">
        <v>10823</v>
      </c>
      <c r="E488" s="19">
        <v>10544</v>
      </c>
      <c r="F488" s="19">
        <v>10968</v>
      </c>
      <c r="G488" s="19">
        <v>11740</v>
      </c>
      <c r="H488" s="19">
        <v>12636</v>
      </c>
      <c r="I488" s="19">
        <v>15514</v>
      </c>
      <c r="J488" s="19">
        <v>17871</v>
      </c>
      <c r="K488" s="19">
        <v>18736</v>
      </c>
      <c r="L488" s="19">
        <v>19648</v>
      </c>
      <c r="M488" s="19">
        <v>19524</v>
      </c>
      <c r="N488" s="19">
        <v>18965</v>
      </c>
      <c r="O488" s="19">
        <v>19078</v>
      </c>
      <c r="P488" s="19">
        <v>18734</v>
      </c>
      <c r="Q488" s="19">
        <v>18312</v>
      </c>
      <c r="R488" s="19">
        <v>17237</v>
      </c>
      <c r="S488" s="19">
        <v>14740</v>
      </c>
      <c r="T488" s="19">
        <v>13450</v>
      </c>
      <c r="U488" s="19">
        <v>13869</v>
      </c>
      <c r="V488" s="19">
        <v>13303</v>
      </c>
      <c r="W488" s="19">
        <v>12458</v>
      </c>
      <c r="X488" s="19">
        <v>11389</v>
      </c>
      <c r="Y488" s="19">
        <v>11147</v>
      </c>
      <c r="AA488" s="2">
        <f>IFERROR(INDEX('Holiday Schedule'!$D$3:$D$24,MATCH(A488,'Holiday Schedule'!$C$3:$C$24,0)),0)</f>
        <v>0</v>
      </c>
      <c r="AB488" s="2">
        <f t="shared" si="56"/>
        <v>5</v>
      </c>
      <c r="AC488" s="2">
        <f t="shared" si="57"/>
        <v>262828</v>
      </c>
      <c r="AD488" s="5">
        <f t="shared" si="58"/>
        <v>89298</v>
      </c>
      <c r="AE488" s="5">
        <f t="shared" si="59"/>
        <v>352126</v>
      </c>
      <c r="AG488" s="2">
        <f t="shared" si="60"/>
        <v>4</v>
      </c>
      <c r="AH488" s="2">
        <f t="shared" si="61"/>
        <v>2025</v>
      </c>
      <c r="AJ488" s="5">
        <f t="shared" si="62"/>
        <v>19648</v>
      </c>
      <c r="AK488" s="2">
        <f t="shared" si="63"/>
        <v>11</v>
      </c>
      <c r="AL488" s="9"/>
      <c r="AM488" s="9"/>
      <c r="AN488" s="9"/>
      <c r="AO488" s="9"/>
      <c r="AP488" s="9"/>
      <c r="AQ488" s="9"/>
      <c r="AR488" s="9"/>
      <c r="AS488" s="9"/>
      <c r="AT488" s="9"/>
      <c r="AU488" s="9"/>
      <c r="AV488" s="9"/>
      <c r="AW488" s="9"/>
      <c r="AX488" s="9"/>
      <c r="AY488" s="9"/>
    </row>
    <row r="489" spans="1:51" ht="15.75" x14ac:dyDescent="0.25">
      <c r="A489" s="18">
        <v>45772</v>
      </c>
      <c r="B489" s="19">
        <v>10722</v>
      </c>
      <c r="C489" s="19">
        <v>10666</v>
      </c>
      <c r="D489" s="19">
        <v>10798</v>
      </c>
      <c r="E489" s="19">
        <v>10519</v>
      </c>
      <c r="F489" s="19">
        <v>10943</v>
      </c>
      <c r="G489" s="19">
        <v>11717</v>
      </c>
      <c r="H489" s="19">
        <v>12605</v>
      </c>
      <c r="I489" s="19">
        <v>15477</v>
      </c>
      <c r="J489" s="19">
        <v>17828</v>
      </c>
      <c r="K489" s="19">
        <v>18691</v>
      </c>
      <c r="L489" s="19">
        <v>19600</v>
      </c>
      <c r="M489" s="19">
        <v>19477</v>
      </c>
      <c r="N489" s="19">
        <v>18919</v>
      </c>
      <c r="O489" s="19">
        <v>19032</v>
      </c>
      <c r="P489" s="19">
        <v>18689</v>
      </c>
      <c r="Q489" s="19">
        <v>18268</v>
      </c>
      <c r="R489" s="19">
        <v>17196</v>
      </c>
      <c r="S489" s="19">
        <v>14704</v>
      </c>
      <c r="T489" s="19">
        <v>13417</v>
      </c>
      <c r="U489" s="19">
        <v>13843</v>
      </c>
      <c r="V489" s="19">
        <v>13273</v>
      </c>
      <c r="W489" s="19">
        <v>12428</v>
      </c>
      <c r="X489" s="19">
        <v>11360</v>
      </c>
      <c r="Y489" s="19">
        <v>11117</v>
      </c>
      <c r="AA489" s="2">
        <f>IFERROR(INDEX('Holiday Schedule'!$D$3:$D$24,MATCH(A489,'Holiday Schedule'!$C$3:$C$24,0)),0)</f>
        <v>0</v>
      </c>
      <c r="AB489" s="2">
        <f t="shared" si="56"/>
        <v>6</v>
      </c>
      <c r="AC489" s="2">
        <f t="shared" si="57"/>
        <v>262202</v>
      </c>
      <c r="AD489" s="5">
        <f t="shared" si="58"/>
        <v>89087</v>
      </c>
      <c r="AE489" s="5">
        <f t="shared" si="59"/>
        <v>351289</v>
      </c>
      <c r="AG489" s="2">
        <f t="shared" si="60"/>
        <v>4</v>
      </c>
      <c r="AH489" s="2">
        <f t="shared" si="61"/>
        <v>2025</v>
      </c>
      <c r="AJ489" s="5">
        <f t="shared" si="62"/>
        <v>19600</v>
      </c>
      <c r="AK489" s="2">
        <f t="shared" si="63"/>
        <v>11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</row>
    <row r="490" spans="1:51" ht="15.75" x14ac:dyDescent="0.25">
      <c r="A490" s="18">
        <v>45773</v>
      </c>
      <c r="B490" s="19">
        <v>10635</v>
      </c>
      <c r="C490" s="19">
        <v>10617</v>
      </c>
      <c r="D490" s="19">
        <v>9697</v>
      </c>
      <c r="E490" s="19">
        <v>10432</v>
      </c>
      <c r="F490" s="19">
        <v>10833</v>
      </c>
      <c r="G490" s="19">
        <v>11540</v>
      </c>
      <c r="H490" s="19">
        <v>12209</v>
      </c>
      <c r="I490" s="19">
        <v>14613</v>
      </c>
      <c r="J490" s="19">
        <v>16809</v>
      </c>
      <c r="K490" s="19">
        <v>17808</v>
      </c>
      <c r="L490" s="19">
        <v>18546</v>
      </c>
      <c r="M490" s="19">
        <v>18563</v>
      </c>
      <c r="N490" s="19">
        <v>17867</v>
      </c>
      <c r="O490" s="19">
        <v>17896</v>
      </c>
      <c r="P490" s="19">
        <v>17584</v>
      </c>
      <c r="Q490" s="19">
        <v>17194</v>
      </c>
      <c r="R490" s="19">
        <v>16212</v>
      </c>
      <c r="S490" s="19">
        <v>14307</v>
      </c>
      <c r="T490" s="19">
        <v>13063</v>
      </c>
      <c r="U490" s="19">
        <v>13594</v>
      </c>
      <c r="V490" s="19">
        <v>12937</v>
      </c>
      <c r="W490" s="19">
        <v>12222</v>
      </c>
      <c r="X490" s="19">
        <v>11208</v>
      </c>
      <c r="Y490" s="19">
        <v>10995</v>
      </c>
      <c r="AA490" s="2">
        <f>IFERROR(INDEX('Holiday Schedule'!$D$3:$D$24,MATCH(A490,'Holiday Schedule'!$C$3:$C$24,0)),0)</f>
        <v>0</v>
      </c>
      <c r="AB490" s="2">
        <f t="shared" si="56"/>
        <v>7</v>
      </c>
      <c r="AC490" s="2">
        <f t="shared" si="57"/>
        <v>0</v>
      </c>
      <c r="AD490" s="5">
        <f t="shared" si="58"/>
        <v>337381</v>
      </c>
      <c r="AE490" s="5">
        <f t="shared" si="59"/>
        <v>337381</v>
      </c>
      <c r="AG490" s="2">
        <f t="shared" si="60"/>
        <v>4</v>
      </c>
      <c r="AH490" s="2">
        <f t="shared" si="61"/>
        <v>2025</v>
      </c>
      <c r="AJ490" s="5">
        <f t="shared" si="62"/>
        <v>18563</v>
      </c>
      <c r="AK490" s="2">
        <f t="shared" si="63"/>
        <v>12</v>
      </c>
      <c r="AL490" s="9"/>
      <c r="AM490" s="9"/>
      <c r="AN490" s="9"/>
      <c r="AO490" s="9"/>
      <c r="AP490" s="9"/>
      <c r="AQ490" s="9"/>
      <c r="AR490" s="9"/>
      <c r="AS490" s="9"/>
      <c r="AT490" s="9"/>
      <c r="AU490" s="9"/>
      <c r="AV490" s="9"/>
      <c r="AW490" s="9"/>
      <c r="AX490" s="9"/>
      <c r="AY490" s="9"/>
    </row>
    <row r="491" spans="1:51" ht="15.75" x14ac:dyDescent="0.25">
      <c r="A491" s="18">
        <v>45774</v>
      </c>
      <c r="B491" s="19">
        <v>10635</v>
      </c>
      <c r="C491" s="19">
        <v>10618</v>
      </c>
      <c r="D491" s="19">
        <v>9695</v>
      </c>
      <c r="E491" s="19">
        <v>10430</v>
      </c>
      <c r="F491" s="19">
        <v>10835</v>
      </c>
      <c r="G491" s="19">
        <v>11548</v>
      </c>
      <c r="H491" s="19">
        <v>12215</v>
      </c>
      <c r="I491" s="19">
        <v>14613</v>
      </c>
      <c r="J491" s="19">
        <v>16810</v>
      </c>
      <c r="K491" s="19">
        <v>17809</v>
      </c>
      <c r="L491" s="19">
        <v>18548</v>
      </c>
      <c r="M491" s="19">
        <v>18564</v>
      </c>
      <c r="N491" s="19">
        <v>17868</v>
      </c>
      <c r="O491" s="19">
        <v>17897</v>
      </c>
      <c r="P491" s="19">
        <v>17585</v>
      </c>
      <c r="Q491" s="19">
        <v>17195</v>
      </c>
      <c r="R491" s="19">
        <v>16213</v>
      </c>
      <c r="S491" s="19">
        <v>14308</v>
      </c>
      <c r="T491" s="19">
        <v>13061</v>
      </c>
      <c r="U491" s="19">
        <v>13593</v>
      </c>
      <c r="V491" s="19">
        <v>12939</v>
      </c>
      <c r="W491" s="19">
        <v>12226</v>
      </c>
      <c r="X491" s="19">
        <v>11211</v>
      </c>
      <c r="Y491" s="19">
        <v>10999</v>
      </c>
      <c r="AA491" s="2">
        <f>IFERROR(INDEX('Holiday Schedule'!$D$3:$D$24,MATCH(A491,'Holiday Schedule'!$C$3:$C$24,0)),0)</f>
        <v>0</v>
      </c>
      <c r="AB491" s="2">
        <f t="shared" si="56"/>
        <v>1</v>
      </c>
      <c r="AC491" s="2">
        <f t="shared" si="57"/>
        <v>0</v>
      </c>
      <c r="AD491" s="5">
        <f t="shared" si="58"/>
        <v>337415</v>
      </c>
      <c r="AE491" s="5">
        <f t="shared" si="59"/>
        <v>337415</v>
      </c>
      <c r="AG491" s="2">
        <f t="shared" si="60"/>
        <v>4</v>
      </c>
      <c r="AH491" s="2">
        <f t="shared" si="61"/>
        <v>2025</v>
      </c>
      <c r="AJ491" s="5">
        <f t="shared" si="62"/>
        <v>18564</v>
      </c>
      <c r="AK491" s="2">
        <f t="shared" si="63"/>
        <v>12</v>
      </c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</row>
    <row r="492" spans="1:51" ht="15.75" x14ac:dyDescent="0.25">
      <c r="A492" s="18">
        <v>45775</v>
      </c>
      <c r="B492" s="19">
        <v>10712</v>
      </c>
      <c r="C492" s="19">
        <v>10656</v>
      </c>
      <c r="D492" s="19">
        <v>10787</v>
      </c>
      <c r="E492" s="19">
        <v>10508</v>
      </c>
      <c r="F492" s="19">
        <v>10931</v>
      </c>
      <c r="G492" s="19">
        <v>11705</v>
      </c>
      <c r="H492" s="19">
        <v>12596</v>
      </c>
      <c r="I492" s="19">
        <v>15465</v>
      </c>
      <c r="J492" s="19">
        <v>17815</v>
      </c>
      <c r="K492" s="19">
        <v>18677</v>
      </c>
      <c r="L492" s="19">
        <v>19586</v>
      </c>
      <c r="M492" s="19">
        <v>19462</v>
      </c>
      <c r="N492" s="19">
        <v>18906</v>
      </c>
      <c r="O492" s="19">
        <v>19018</v>
      </c>
      <c r="P492" s="19">
        <v>18675</v>
      </c>
      <c r="Q492" s="19">
        <v>18254</v>
      </c>
      <c r="R492" s="19">
        <v>17183</v>
      </c>
      <c r="S492" s="19">
        <v>14693</v>
      </c>
      <c r="T492" s="19">
        <v>13408</v>
      </c>
      <c r="U492" s="19">
        <v>13817</v>
      </c>
      <c r="V492" s="19">
        <v>13259</v>
      </c>
      <c r="W492" s="19">
        <v>12418</v>
      </c>
      <c r="X492" s="19">
        <v>11352</v>
      </c>
      <c r="Y492" s="19">
        <v>11106</v>
      </c>
      <c r="AA492" s="2">
        <f>IFERROR(INDEX('Holiday Schedule'!$D$3:$D$24,MATCH(A492,'Holiday Schedule'!$C$3:$C$24,0)),0)</f>
        <v>0</v>
      </c>
      <c r="AB492" s="2">
        <f t="shared" si="56"/>
        <v>2</v>
      </c>
      <c r="AC492" s="2">
        <f t="shared" si="57"/>
        <v>261988</v>
      </c>
      <c r="AD492" s="5">
        <f t="shared" si="58"/>
        <v>89001</v>
      </c>
      <c r="AE492" s="5">
        <f t="shared" si="59"/>
        <v>350989</v>
      </c>
      <c r="AG492" s="2">
        <f t="shared" si="60"/>
        <v>4</v>
      </c>
      <c r="AH492" s="2">
        <f t="shared" si="61"/>
        <v>2025</v>
      </c>
      <c r="AJ492" s="5">
        <f t="shared" si="62"/>
        <v>19586</v>
      </c>
      <c r="AK492" s="2">
        <f t="shared" si="63"/>
        <v>11</v>
      </c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</row>
    <row r="493" spans="1:51" ht="15.75" x14ac:dyDescent="0.25">
      <c r="A493" s="18">
        <v>45776</v>
      </c>
      <c r="B493" s="19">
        <v>10707</v>
      </c>
      <c r="C493" s="19">
        <v>10652</v>
      </c>
      <c r="D493" s="19">
        <v>10785</v>
      </c>
      <c r="E493" s="19">
        <v>10504</v>
      </c>
      <c r="F493" s="19">
        <v>10928</v>
      </c>
      <c r="G493" s="19">
        <v>11700</v>
      </c>
      <c r="H493" s="19">
        <v>12610</v>
      </c>
      <c r="I493" s="19">
        <v>15482</v>
      </c>
      <c r="J493" s="19">
        <v>17834</v>
      </c>
      <c r="K493" s="19">
        <v>18698</v>
      </c>
      <c r="L493" s="19">
        <v>19607</v>
      </c>
      <c r="M493" s="19">
        <v>19483</v>
      </c>
      <c r="N493" s="19">
        <v>18925</v>
      </c>
      <c r="O493" s="19">
        <v>19038</v>
      </c>
      <c r="P493" s="19">
        <v>18699</v>
      </c>
      <c r="Q493" s="19">
        <v>18274</v>
      </c>
      <c r="R493" s="19">
        <v>17201</v>
      </c>
      <c r="S493" s="19">
        <v>14709</v>
      </c>
      <c r="T493" s="19">
        <v>13422</v>
      </c>
      <c r="U493" s="19">
        <v>13844</v>
      </c>
      <c r="V493" s="19">
        <v>13271</v>
      </c>
      <c r="W493" s="19">
        <v>12428</v>
      </c>
      <c r="X493" s="19">
        <v>11359</v>
      </c>
      <c r="Y493" s="19">
        <v>11116</v>
      </c>
      <c r="AA493" s="2">
        <f>IFERROR(INDEX('Holiday Schedule'!$D$3:$D$24,MATCH(A493,'Holiday Schedule'!$C$3:$C$24,0)),0)</f>
        <v>0</v>
      </c>
      <c r="AB493" s="2">
        <f t="shared" si="56"/>
        <v>3</v>
      </c>
      <c r="AC493" s="2">
        <f t="shared" si="57"/>
        <v>262274</v>
      </c>
      <c r="AD493" s="5">
        <f t="shared" si="58"/>
        <v>89002</v>
      </c>
      <c r="AE493" s="5">
        <f t="shared" si="59"/>
        <v>351276</v>
      </c>
      <c r="AG493" s="2">
        <f t="shared" si="60"/>
        <v>4</v>
      </c>
      <c r="AH493" s="2">
        <f t="shared" si="61"/>
        <v>2025</v>
      </c>
      <c r="AJ493" s="5">
        <f t="shared" si="62"/>
        <v>19607</v>
      </c>
      <c r="AK493" s="2">
        <f t="shared" si="63"/>
        <v>11</v>
      </c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</row>
    <row r="494" spans="1:51" ht="15.75" x14ac:dyDescent="0.25">
      <c r="A494" s="18">
        <v>45777</v>
      </c>
      <c r="B494" s="19">
        <v>10711</v>
      </c>
      <c r="C494" s="19">
        <v>10655</v>
      </c>
      <c r="D494" s="19">
        <v>10786</v>
      </c>
      <c r="E494" s="19">
        <v>10508</v>
      </c>
      <c r="F494" s="19">
        <v>10930</v>
      </c>
      <c r="G494" s="19">
        <v>11706</v>
      </c>
      <c r="H494" s="19">
        <v>12603</v>
      </c>
      <c r="I494" s="19">
        <v>15473</v>
      </c>
      <c r="J494" s="19">
        <v>17825</v>
      </c>
      <c r="K494" s="19">
        <v>18687</v>
      </c>
      <c r="L494" s="19">
        <v>19596</v>
      </c>
      <c r="M494" s="19">
        <v>19472</v>
      </c>
      <c r="N494" s="19">
        <v>18915</v>
      </c>
      <c r="O494" s="19">
        <v>19028</v>
      </c>
      <c r="P494" s="19">
        <v>18685</v>
      </c>
      <c r="Q494" s="19">
        <v>18264</v>
      </c>
      <c r="R494" s="19">
        <v>17192</v>
      </c>
      <c r="S494" s="19">
        <v>14701</v>
      </c>
      <c r="T494" s="19">
        <v>13414</v>
      </c>
      <c r="U494" s="19">
        <v>13819</v>
      </c>
      <c r="V494" s="19">
        <v>13264</v>
      </c>
      <c r="W494" s="19">
        <v>12424</v>
      </c>
      <c r="X494" s="19">
        <v>11357</v>
      </c>
      <c r="Y494" s="19">
        <v>11116</v>
      </c>
      <c r="AA494" s="2">
        <f>IFERROR(INDEX('Holiday Schedule'!$D$3:$D$24,MATCH(A494,'Holiday Schedule'!$C$3:$C$24,0)),0)</f>
        <v>0</v>
      </c>
      <c r="AB494" s="2">
        <f t="shared" si="56"/>
        <v>4</v>
      </c>
      <c r="AC494" s="2">
        <f t="shared" si="57"/>
        <v>262116</v>
      </c>
      <c r="AD494" s="5">
        <f t="shared" si="58"/>
        <v>89015</v>
      </c>
      <c r="AE494" s="5">
        <f t="shared" si="59"/>
        <v>351131</v>
      </c>
      <c r="AG494" s="2">
        <f t="shared" si="60"/>
        <v>4</v>
      </c>
      <c r="AH494" s="2">
        <f t="shared" si="61"/>
        <v>2025</v>
      </c>
      <c r="AJ494" s="5">
        <f t="shared" si="62"/>
        <v>19596</v>
      </c>
      <c r="AK494" s="2">
        <f t="shared" si="63"/>
        <v>11</v>
      </c>
      <c r="AL494" s="9"/>
      <c r="AM494" s="9"/>
      <c r="AN494" s="9"/>
      <c r="AO494" s="9"/>
      <c r="AP494" s="9"/>
      <c r="AQ494" s="9"/>
      <c r="AR494" s="9"/>
      <c r="AS494" s="9"/>
      <c r="AT494" s="9"/>
      <c r="AU494" s="9"/>
      <c r="AV494" s="9"/>
      <c r="AW494" s="9"/>
      <c r="AX494" s="9"/>
      <c r="AY494" s="9"/>
    </row>
    <row r="495" spans="1:51" ht="15.75" x14ac:dyDescent="0.25">
      <c r="A495" s="18">
        <v>45778</v>
      </c>
      <c r="B495" s="19">
        <v>10059</v>
      </c>
      <c r="C495" s="19">
        <v>9860</v>
      </c>
      <c r="D495" s="19">
        <v>9776</v>
      </c>
      <c r="E495" s="19">
        <v>9892</v>
      </c>
      <c r="F495" s="19">
        <v>10131</v>
      </c>
      <c r="G495" s="19">
        <v>10553</v>
      </c>
      <c r="H495" s="19">
        <v>11501</v>
      </c>
      <c r="I495" s="19">
        <v>14284</v>
      </c>
      <c r="J495" s="19">
        <v>16949</v>
      </c>
      <c r="K495" s="19">
        <v>18280</v>
      </c>
      <c r="L495" s="19">
        <v>18862</v>
      </c>
      <c r="M495" s="19">
        <v>19505</v>
      </c>
      <c r="N495" s="19">
        <v>19207</v>
      </c>
      <c r="O495" s="19">
        <v>19684</v>
      </c>
      <c r="P495" s="19">
        <v>19426</v>
      </c>
      <c r="Q495" s="19">
        <v>18893</v>
      </c>
      <c r="R495" s="19">
        <v>17742</v>
      </c>
      <c r="S495" s="19">
        <v>15408</v>
      </c>
      <c r="T495" s="19">
        <v>13728</v>
      </c>
      <c r="U495" s="19">
        <v>13182</v>
      </c>
      <c r="V495" s="19">
        <v>13552</v>
      </c>
      <c r="W495" s="19">
        <v>12693</v>
      </c>
      <c r="X495" s="19">
        <v>11184</v>
      </c>
      <c r="Y495" s="19">
        <v>10417</v>
      </c>
      <c r="AA495" s="2">
        <f>IFERROR(INDEX('Holiday Schedule'!$D$3:$D$24,MATCH(A495,'Holiday Schedule'!$C$3:$C$24,0)),0)</f>
        <v>0</v>
      </c>
      <c r="AB495" s="2">
        <f t="shared" si="56"/>
        <v>5</v>
      </c>
      <c r="AC495" s="2">
        <f t="shared" si="57"/>
        <v>262579</v>
      </c>
      <c r="AD495" s="5">
        <f t="shared" si="58"/>
        <v>82189</v>
      </c>
      <c r="AE495" s="5">
        <f t="shared" si="59"/>
        <v>344768</v>
      </c>
      <c r="AG495" s="2">
        <f t="shared" si="60"/>
        <v>5</v>
      </c>
      <c r="AH495" s="2">
        <f t="shared" si="61"/>
        <v>2025</v>
      </c>
      <c r="AJ495" s="5">
        <f t="shared" si="62"/>
        <v>19684</v>
      </c>
      <c r="AK495" s="2">
        <f t="shared" si="63"/>
        <v>14</v>
      </c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</row>
    <row r="496" spans="1:51" ht="15.75" x14ac:dyDescent="0.25">
      <c r="A496" s="18">
        <v>45779</v>
      </c>
      <c r="B496" s="19">
        <v>10071</v>
      </c>
      <c r="C496" s="19">
        <v>9868</v>
      </c>
      <c r="D496" s="19">
        <v>9785</v>
      </c>
      <c r="E496" s="19">
        <v>9902</v>
      </c>
      <c r="F496" s="19">
        <v>10145</v>
      </c>
      <c r="G496" s="19">
        <v>10599</v>
      </c>
      <c r="H496" s="19">
        <v>11505</v>
      </c>
      <c r="I496" s="19">
        <v>14287</v>
      </c>
      <c r="J496" s="19">
        <v>16953</v>
      </c>
      <c r="K496" s="19">
        <v>18285</v>
      </c>
      <c r="L496" s="19">
        <v>18869</v>
      </c>
      <c r="M496" s="19">
        <v>19513</v>
      </c>
      <c r="N496" s="19">
        <v>19215</v>
      </c>
      <c r="O496" s="19">
        <v>19687</v>
      </c>
      <c r="P496" s="19">
        <v>19428</v>
      </c>
      <c r="Q496" s="19">
        <v>18894</v>
      </c>
      <c r="R496" s="19">
        <v>17744</v>
      </c>
      <c r="S496" s="19">
        <v>15412</v>
      </c>
      <c r="T496" s="19">
        <v>13731</v>
      </c>
      <c r="U496" s="19">
        <v>13213</v>
      </c>
      <c r="V496" s="19">
        <v>13560</v>
      </c>
      <c r="W496" s="19">
        <v>12702</v>
      </c>
      <c r="X496" s="19">
        <v>11190</v>
      </c>
      <c r="Y496" s="19">
        <v>10427</v>
      </c>
      <c r="AA496" s="2">
        <f>IFERROR(INDEX('Holiday Schedule'!$D$3:$D$24,MATCH(A496,'Holiday Schedule'!$C$3:$C$24,0)),0)</f>
        <v>0</v>
      </c>
      <c r="AB496" s="2">
        <f t="shared" si="56"/>
        <v>6</v>
      </c>
      <c r="AC496" s="2">
        <f t="shared" si="57"/>
        <v>262683</v>
      </c>
      <c r="AD496" s="5">
        <f t="shared" si="58"/>
        <v>82302</v>
      </c>
      <c r="AE496" s="5">
        <f t="shared" si="59"/>
        <v>344985</v>
      </c>
      <c r="AG496" s="2">
        <f t="shared" si="60"/>
        <v>5</v>
      </c>
      <c r="AH496" s="2">
        <f t="shared" si="61"/>
        <v>2025</v>
      </c>
      <c r="AJ496" s="5">
        <f t="shared" si="62"/>
        <v>19687</v>
      </c>
      <c r="AK496" s="2">
        <f t="shared" si="63"/>
        <v>14</v>
      </c>
      <c r="AL496" s="9"/>
      <c r="AM496" s="9"/>
      <c r="AN496" s="9"/>
      <c r="AO496" s="9"/>
      <c r="AP496" s="9"/>
      <c r="AQ496" s="9"/>
      <c r="AR496" s="9"/>
      <c r="AS496" s="9"/>
      <c r="AT496" s="9"/>
      <c r="AU496" s="9"/>
      <c r="AV496" s="9"/>
      <c r="AW496" s="9"/>
      <c r="AX496" s="9"/>
      <c r="AY496" s="9"/>
    </row>
    <row r="497" spans="1:51" ht="15.75" x14ac:dyDescent="0.25">
      <c r="A497" s="18">
        <v>45780</v>
      </c>
      <c r="B497" s="19">
        <v>10059</v>
      </c>
      <c r="C497" s="19">
        <v>9842</v>
      </c>
      <c r="D497" s="19">
        <v>9759</v>
      </c>
      <c r="E497" s="19">
        <v>9810</v>
      </c>
      <c r="F497" s="19">
        <v>10046</v>
      </c>
      <c r="G497" s="19">
        <v>10353</v>
      </c>
      <c r="H497" s="19">
        <v>11105</v>
      </c>
      <c r="I497" s="19">
        <v>13385</v>
      </c>
      <c r="J497" s="19">
        <v>15761</v>
      </c>
      <c r="K497" s="19">
        <v>17110</v>
      </c>
      <c r="L497" s="19">
        <v>17933</v>
      </c>
      <c r="M497" s="19">
        <v>18515</v>
      </c>
      <c r="N497" s="19">
        <v>18080</v>
      </c>
      <c r="O497" s="19">
        <v>18302</v>
      </c>
      <c r="P497" s="19">
        <v>18041</v>
      </c>
      <c r="Q497" s="19">
        <v>17616</v>
      </c>
      <c r="R497" s="19">
        <v>16610</v>
      </c>
      <c r="S497" s="19">
        <v>14865</v>
      </c>
      <c r="T497" s="19">
        <v>13433</v>
      </c>
      <c r="U497" s="19">
        <v>12944</v>
      </c>
      <c r="V497" s="19">
        <v>13225</v>
      </c>
      <c r="W497" s="19">
        <v>12493</v>
      </c>
      <c r="X497" s="19">
        <v>11064</v>
      </c>
      <c r="Y497" s="19">
        <v>10335</v>
      </c>
      <c r="AA497" s="2">
        <f>IFERROR(INDEX('Holiday Schedule'!$D$3:$D$24,MATCH(A497,'Holiday Schedule'!$C$3:$C$24,0)),0)</f>
        <v>0</v>
      </c>
      <c r="AB497" s="2">
        <f t="shared" si="56"/>
        <v>7</v>
      </c>
      <c r="AC497" s="2">
        <f t="shared" si="57"/>
        <v>0</v>
      </c>
      <c r="AD497" s="5">
        <f t="shared" si="58"/>
        <v>330686</v>
      </c>
      <c r="AE497" s="5">
        <f t="shared" si="59"/>
        <v>330686</v>
      </c>
      <c r="AG497" s="2">
        <f t="shared" si="60"/>
        <v>5</v>
      </c>
      <c r="AH497" s="2">
        <f t="shared" si="61"/>
        <v>2025</v>
      </c>
      <c r="AJ497" s="5">
        <f t="shared" si="62"/>
        <v>18515</v>
      </c>
      <c r="AK497" s="2">
        <f t="shared" si="63"/>
        <v>12</v>
      </c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</row>
    <row r="498" spans="1:51" ht="15.75" x14ac:dyDescent="0.25">
      <c r="A498" s="18">
        <v>45781</v>
      </c>
      <c r="B498" s="19">
        <v>10057</v>
      </c>
      <c r="C498" s="19">
        <v>9841</v>
      </c>
      <c r="D498" s="19">
        <v>9757</v>
      </c>
      <c r="E498" s="19">
        <v>9806</v>
      </c>
      <c r="F498" s="19">
        <v>10042</v>
      </c>
      <c r="G498" s="19">
        <v>10393</v>
      </c>
      <c r="H498" s="19">
        <v>11112</v>
      </c>
      <c r="I498" s="19">
        <v>13387</v>
      </c>
      <c r="J498" s="19">
        <v>15764</v>
      </c>
      <c r="K498" s="19">
        <v>17113</v>
      </c>
      <c r="L498" s="19">
        <v>17936</v>
      </c>
      <c r="M498" s="19">
        <v>18518</v>
      </c>
      <c r="N498" s="19">
        <v>18083</v>
      </c>
      <c r="O498" s="19">
        <v>18305</v>
      </c>
      <c r="P498" s="19">
        <v>18045</v>
      </c>
      <c r="Q498" s="19">
        <v>17619</v>
      </c>
      <c r="R498" s="19">
        <v>16613</v>
      </c>
      <c r="S498" s="19">
        <v>14867</v>
      </c>
      <c r="T498" s="19">
        <v>13420</v>
      </c>
      <c r="U498" s="19">
        <v>12895</v>
      </c>
      <c r="V498" s="19">
        <v>13230</v>
      </c>
      <c r="W498" s="19">
        <v>12497</v>
      </c>
      <c r="X498" s="19">
        <v>11070</v>
      </c>
      <c r="Y498" s="19">
        <v>10339</v>
      </c>
      <c r="AA498" s="2">
        <f>IFERROR(INDEX('Holiday Schedule'!$D$3:$D$24,MATCH(A498,'Holiday Schedule'!$C$3:$C$24,0)),0)</f>
        <v>0</v>
      </c>
      <c r="AB498" s="2">
        <f t="shared" si="56"/>
        <v>1</v>
      </c>
      <c r="AC498" s="2">
        <f t="shared" si="57"/>
        <v>0</v>
      </c>
      <c r="AD498" s="5">
        <f t="shared" si="58"/>
        <v>330709</v>
      </c>
      <c r="AE498" s="5">
        <f t="shared" si="59"/>
        <v>330709</v>
      </c>
      <c r="AG498" s="2">
        <f t="shared" si="60"/>
        <v>5</v>
      </c>
      <c r="AH498" s="2">
        <f t="shared" si="61"/>
        <v>2025</v>
      </c>
      <c r="AJ498" s="5">
        <f t="shared" si="62"/>
        <v>18518</v>
      </c>
      <c r="AK498" s="2">
        <f t="shared" si="63"/>
        <v>12</v>
      </c>
      <c r="AL498" s="9"/>
      <c r="AM498" s="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</row>
    <row r="499" spans="1:51" ht="15.75" x14ac:dyDescent="0.25">
      <c r="A499" s="18">
        <v>45782</v>
      </c>
      <c r="B499" s="19">
        <v>10041</v>
      </c>
      <c r="C499" s="19">
        <v>9841</v>
      </c>
      <c r="D499" s="19">
        <v>9757</v>
      </c>
      <c r="E499" s="19">
        <v>9872</v>
      </c>
      <c r="F499" s="19">
        <v>10115</v>
      </c>
      <c r="G499" s="19">
        <v>10533</v>
      </c>
      <c r="H499" s="19">
        <v>11467</v>
      </c>
      <c r="I499" s="19">
        <v>14242</v>
      </c>
      <c r="J499" s="19">
        <v>16899</v>
      </c>
      <c r="K499" s="19">
        <v>18226</v>
      </c>
      <c r="L499" s="19">
        <v>18808</v>
      </c>
      <c r="M499" s="19">
        <v>19449</v>
      </c>
      <c r="N499" s="19">
        <v>19151</v>
      </c>
      <c r="O499" s="19">
        <v>19625</v>
      </c>
      <c r="P499" s="19">
        <v>19367</v>
      </c>
      <c r="Q499" s="19">
        <v>18835</v>
      </c>
      <c r="R499" s="19">
        <v>17688</v>
      </c>
      <c r="S499" s="19">
        <v>15364</v>
      </c>
      <c r="T499" s="19">
        <v>13688</v>
      </c>
      <c r="U499" s="19">
        <v>13137</v>
      </c>
      <c r="V499" s="19">
        <v>13513</v>
      </c>
      <c r="W499" s="19">
        <v>12656</v>
      </c>
      <c r="X499" s="19">
        <v>11152</v>
      </c>
      <c r="Y499" s="19">
        <v>10389</v>
      </c>
      <c r="AA499" s="2">
        <f>IFERROR(INDEX('Holiday Schedule'!$D$3:$D$24,MATCH(A499,'Holiday Schedule'!$C$3:$C$24,0)),0)</f>
        <v>0</v>
      </c>
      <c r="AB499" s="2">
        <f t="shared" si="56"/>
        <v>2</v>
      </c>
      <c r="AC499" s="2">
        <f t="shared" si="57"/>
        <v>261800</v>
      </c>
      <c r="AD499" s="5">
        <f t="shared" si="58"/>
        <v>82015</v>
      </c>
      <c r="AE499" s="5">
        <f t="shared" si="59"/>
        <v>343815</v>
      </c>
      <c r="AG499" s="2">
        <f t="shared" si="60"/>
        <v>5</v>
      </c>
      <c r="AH499" s="2">
        <f t="shared" si="61"/>
        <v>2025</v>
      </c>
      <c r="AJ499" s="5">
        <f t="shared" si="62"/>
        <v>19625</v>
      </c>
      <c r="AK499" s="2">
        <f t="shared" si="63"/>
        <v>14</v>
      </c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</row>
    <row r="500" spans="1:51" ht="15.75" x14ac:dyDescent="0.25">
      <c r="A500" s="18">
        <v>45783</v>
      </c>
      <c r="B500" s="19">
        <v>10021</v>
      </c>
      <c r="C500" s="19">
        <v>9822</v>
      </c>
      <c r="D500" s="19">
        <v>9739</v>
      </c>
      <c r="E500" s="19">
        <v>9853</v>
      </c>
      <c r="F500" s="19">
        <v>10095</v>
      </c>
      <c r="G500" s="19">
        <v>10555</v>
      </c>
      <c r="H500" s="19">
        <v>11445</v>
      </c>
      <c r="I500" s="19">
        <v>14215</v>
      </c>
      <c r="J500" s="19">
        <v>16867</v>
      </c>
      <c r="K500" s="19">
        <v>18192</v>
      </c>
      <c r="L500" s="19">
        <v>18774</v>
      </c>
      <c r="M500" s="19">
        <v>19412</v>
      </c>
      <c r="N500" s="19">
        <v>19114</v>
      </c>
      <c r="O500" s="19">
        <v>19588</v>
      </c>
      <c r="P500" s="19">
        <v>19330</v>
      </c>
      <c r="Q500" s="19">
        <v>18800</v>
      </c>
      <c r="R500" s="19">
        <v>17655</v>
      </c>
      <c r="S500" s="19">
        <v>15334</v>
      </c>
      <c r="T500" s="19">
        <v>13664</v>
      </c>
      <c r="U500" s="19">
        <v>13172</v>
      </c>
      <c r="V500" s="19">
        <v>13489</v>
      </c>
      <c r="W500" s="19">
        <v>12633</v>
      </c>
      <c r="X500" s="19">
        <v>11132</v>
      </c>
      <c r="Y500" s="19">
        <v>10369</v>
      </c>
      <c r="AA500" s="2">
        <f>IFERROR(INDEX('Holiday Schedule'!$D$3:$D$24,MATCH(A500,'Holiday Schedule'!$C$3:$C$24,0)),0)</f>
        <v>0</v>
      </c>
      <c r="AB500" s="2">
        <f t="shared" si="56"/>
        <v>3</v>
      </c>
      <c r="AC500" s="2">
        <f t="shared" si="57"/>
        <v>261371</v>
      </c>
      <c r="AD500" s="5">
        <f t="shared" si="58"/>
        <v>81899</v>
      </c>
      <c r="AE500" s="5">
        <f t="shared" si="59"/>
        <v>343270</v>
      </c>
      <c r="AG500" s="2">
        <f t="shared" si="60"/>
        <v>5</v>
      </c>
      <c r="AH500" s="2">
        <f t="shared" si="61"/>
        <v>2025</v>
      </c>
      <c r="AJ500" s="5">
        <f t="shared" si="62"/>
        <v>19588</v>
      </c>
      <c r="AK500" s="2">
        <f t="shared" si="63"/>
        <v>14</v>
      </c>
      <c r="AL500" s="9"/>
      <c r="AM500" s="9"/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</row>
    <row r="501" spans="1:51" ht="15.75" x14ac:dyDescent="0.25">
      <c r="A501" s="18">
        <v>45784</v>
      </c>
      <c r="B501" s="19">
        <v>9970</v>
      </c>
      <c r="C501" s="19">
        <v>9773</v>
      </c>
      <c r="D501" s="19">
        <v>9690</v>
      </c>
      <c r="E501" s="19">
        <v>9805</v>
      </c>
      <c r="F501" s="19">
        <v>10044</v>
      </c>
      <c r="G501" s="19">
        <v>10475</v>
      </c>
      <c r="H501" s="19">
        <v>11385</v>
      </c>
      <c r="I501" s="19">
        <v>14141</v>
      </c>
      <c r="J501" s="19">
        <v>16783</v>
      </c>
      <c r="K501" s="19">
        <v>18096</v>
      </c>
      <c r="L501" s="19">
        <v>18673</v>
      </c>
      <c r="M501" s="19">
        <v>19310</v>
      </c>
      <c r="N501" s="19">
        <v>19014</v>
      </c>
      <c r="O501" s="19">
        <v>19485</v>
      </c>
      <c r="P501" s="19">
        <v>19229</v>
      </c>
      <c r="Q501" s="19">
        <v>18700</v>
      </c>
      <c r="R501" s="19">
        <v>17562</v>
      </c>
      <c r="S501" s="19">
        <v>15254</v>
      </c>
      <c r="T501" s="19">
        <v>13590</v>
      </c>
      <c r="U501" s="19">
        <v>13064</v>
      </c>
      <c r="V501" s="19">
        <v>13417</v>
      </c>
      <c r="W501" s="19">
        <v>12566</v>
      </c>
      <c r="X501" s="19">
        <v>11071</v>
      </c>
      <c r="Y501" s="19">
        <v>10312</v>
      </c>
      <c r="AA501" s="2">
        <f>IFERROR(INDEX('Holiday Schedule'!$D$3:$D$24,MATCH(A501,'Holiday Schedule'!$C$3:$C$24,0)),0)</f>
        <v>0</v>
      </c>
      <c r="AB501" s="2">
        <f t="shared" si="56"/>
        <v>4</v>
      </c>
      <c r="AC501" s="2">
        <f t="shared" si="57"/>
        <v>259955</v>
      </c>
      <c r="AD501" s="5">
        <f t="shared" si="58"/>
        <v>81454</v>
      </c>
      <c r="AE501" s="5">
        <f t="shared" si="59"/>
        <v>341409</v>
      </c>
      <c r="AG501" s="2">
        <f t="shared" si="60"/>
        <v>5</v>
      </c>
      <c r="AH501" s="2">
        <f t="shared" si="61"/>
        <v>2025</v>
      </c>
      <c r="AJ501" s="5">
        <f t="shared" si="62"/>
        <v>19485</v>
      </c>
      <c r="AK501" s="2">
        <f t="shared" si="63"/>
        <v>14</v>
      </c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</row>
    <row r="502" spans="1:51" ht="15.75" x14ac:dyDescent="0.25">
      <c r="A502" s="18">
        <v>45785</v>
      </c>
      <c r="B502" s="19">
        <v>9935</v>
      </c>
      <c r="C502" s="19">
        <v>9737</v>
      </c>
      <c r="D502" s="19">
        <v>9656</v>
      </c>
      <c r="E502" s="19">
        <v>9770</v>
      </c>
      <c r="F502" s="19">
        <v>10008</v>
      </c>
      <c r="G502" s="19">
        <v>10430</v>
      </c>
      <c r="H502" s="19">
        <v>11348</v>
      </c>
      <c r="I502" s="19">
        <v>14094</v>
      </c>
      <c r="J502" s="19">
        <v>16724</v>
      </c>
      <c r="K502" s="19">
        <v>18037</v>
      </c>
      <c r="L502" s="19">
        <v>18612</v>
      </c>
      <c r="M502" s="19">
        <v>19247</v>
      </c>
      <c r="N502" s="19">
        <v>18952</v>
      </c>
      <c r="O502" s="19">
        <v>19421</v>
      </c>
      <c r="P502" s="19">
        <v>19166</v>
      </c>
      <c r="Q502" s="19">
        <v>18639</v>
      </c>
      <c r="R502" s="19">
        <v>17505</v>
      </c>
      <c r="S502" s="19">
        <v>15204</v>
      </c>
      <c r="T502" s="19">
        <v>13546</v>
      </c>
      <c r="U502" s="19">
        <v>13006</v>
      </c>
      <c r="V502" s="19">
        <v>13376</v>
      </c>
      <c r="W502" s="19">
        <v>12527</v>
      </c>
      <c r="X502" s="19">
        <v>11038</v>
      </c>
      <c r="Y502" s="19">
        <v>10281</v>
      </c>
      <c r="AA502" s="2">
        <f>IFERROR(INDEX('Holiday Schedule'!$D$3:$D$24,MATCH(A502,'Holiday Schedule'!$C$3:$C$24,0)),0)</f>
        <v>0</v>
      </c>
      <c r="AB502" s="2">
        <f t="shared" si="56"/>
        <v>5</v>
      </c>
      <c r="AC502" s="2">
        <f t="shared" si="57"/>
        <v>259094</v>
      </c>
      <c r="AD502" s="5">
        <f t="shared" si="58"/>
        <v>81165</v>
      </c>
      <c r="AE502" s="5">
        <f t="shared" si="59"/>
        <v>340259</v>
      </c>
      <c r="AG502" s="2">
        <f t="shared" si="60"/>
        <v>5</v>
      </c>
      <c r="AH502" s="2">
        <f t="shared" si="61"/>
        <v>2025</v>
      </c>
      <c r="AJ502" s="5">
        <f t="shared" si="62"/>
        <v>19421</v>
      </c>
      <c r="AK502" s="2">
        <f t="shared" si="63"/>
        <v>14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</row>
    <row r="503" spans="1:51" ht="15.75" x14ac:dyDescent="0.25">
      <c r="A503" s="18">
        <v>45786</v>
      </c>
      <c r="B503" s="19">
        <v>9904</v>
      </c>
      <c r="C503" s="19">
        <v>9708</v>
      </c>
      <c r="D503" s="19">
        <v>9626</v>
      </c>
      <c r="E503" s="19">
        <v>9740</v>
      </c>
      <c r="F503" s="19">
        <v>9977</v>
      </c>
      <c r="G503" s="19">
        <v>10412</v>
      </c>
      <c r="H503" s="19">
        <v>11309</v>
      </c>
      <c r="I503" s="19">
        <v>14045</v>
      </c>
      <c r="J503" s="19">
        <v>16666</v>
      </c>
      <c r="K503" s="19">
        <v>17974</v>
      </c>
      <c r="L503" s="19">
        <v>18547</v>
      </c>
      <c r="M503" s="19">
        <v>19179</v>
      </c>
      <c r="N503" s="19">
        <v>18886</v>
      </c>
      <c r="O503" s="19">
        <v>19354</v>
      </c>
      <c r="P503" s="19">
        <v>19099</v>
      </c>
      <c r="Q503" s="19">
        <v>18574</v>
      </c>
      <c r="R503" s="19">
        <v>17444</v>
      </c>
      <c r="S503" s="19">
        <v>15151</v>
      </c>
      <c r="T503" s="19">
        <v>13498</v>
      </c>
      <c r="U503" s="19">
        <v>12983</v>
      </c>
      <c r="V503" s="19">
        <v>13340</v>
      </c>
      <c r="W503" s="19">
        <v>12488</v>
      </c>
      <c r="X503" s="19">
        <v>11000</v>
      </c>
      <c r="Y503" s="19">
        <v>10252</v>
      </c>
      <c r="AA503" s="2">
        <f>IFERROR(INDEX('Holiday Schedule'!$D$3:$D$24,MATCH(A503,'Holiday Schedule'!$C$3:$C$24,0)),0)</f>
        <v>0</v>
      </c>
      <c r="AB503" s="2">
        <f t="shared" si="56"/>
        <v>6</v>
      </c>
      <c r="AC503" s="2">
        <f t="shared" si="57"/>
        <v>258228</v>
      </c>
      <c r="AD503" s="5">
        <f t="shared" si="58"/>
        <v>80928</v>
      </c>
      <c r="AE503" s="5">
        <f t="shared" si="59"/>
        <v>339156</v>
      </c>
      <c r="AG503" s="2">
        <f t="shared" si="60"/>
        <v>5</v>
      </c>
      <c r="AH503" s="2">
        <f t="shared" si="61"/>
        <v>2025</v>
      </c>
      <c r="AJ503" s="5">
        <f t="shared" si="62"/>
        <v>19354</v>
      </c>
      <c r="AK503" s="2">
        <f t="shared" si="63"/>
        <v>14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</row>
    <row r="504" spans="1:51" ht="15.75" x14ac:dyDescent="0.25">
      <c r="A504" s="18">
        <v>45787</v>
      </c>
      <c r="B504" s="19">
        <v>9893</v>
      </c>
      <c r="C504" s="19">
        <v>9683</v>
      </c>
      <c r="D504" s="19">
        <v>9601</v>
      </c>
      <c r="E504" s="19">
        <v>9651</v>
      </c>
      <c r="F504" s="19">
        <v>9882</v>
      </c>
      <c r="G504" s="19">
        <v>10225</v>
      </c>
      <c r="H504" s="19">
        <v>10930</v>
      </c>
      <c r="I504" s="19">
        <v>13159</v>
      </c>
      <c r="J504" s="19">
        <v>15495</v>
      </c>
      <c r="K504" s="19">
        <v>16821</v>
      </c>
      <c r="L504" s="19">
        <v>17631</v>
      </c>
      <c r="M504" s="19">
        <v>18202</v>
      </c>
      <c r="N504" s="19">
        <v>17775</v>
      </c>
      <c r="O504" s="19">
        <v>17993</v>
      </c>
      <c r="P504" s="19">
        <v>17737</v>
      </c>
      <c r="Q504" s="19">
        <v>17319</v>
      </c>
      <c r="R504" s="19">
        <v>16330</v>
      </c>
      <c r="S504" s="19">
        <v>14614</v>
      </c>
      <c r="T504" s="19">
        <v>13192</v>
      </c>
      <c r="U504" s="19">
        <v>12638</v>
      </c>
      <c r="V504" s="19">
        <v>13014</v>
      </c>
      <c r="W504" s="19">
        <v>12290</v>
      </c>
      <c r="X504" s="19">
        <v>10883</v>
      </c>
      <c r="Y504" s="19">
        <v>10168</v>
      </c>
      <c r="AA504" s="2">
        <f>IFERROR(INDEX('Holiday Schedule'!$D$3:$D$24,MATCH(A504,'Holiday Schedule'!$C$3:$C$24,0)),0)</f>
        <v>0</v>
      </c>
      <c r="AB504" s="2">
        <f t="shared" si="56"/>
        <v>7</v>
      </c>
      <c r="AC504" s="2">
        <f t="shared" si="57"/>
        <v>0</v>
      </c>
      <c r="AD504" s="5">
        <f t="shared" si="58"/>
        <v>325126</v>
      </c>
      <c r="AE504" s="5">
        <f t="shared" si="59"/>
        <v>325126</v>
      </c>
      <c r="AG504" s="2">
        <f t="shared" si="60"/>
        <v>5</v>
      </c>
      <c r="AH504" s="2">
        <f t="shared" si="61"/>
        <v>2025</v>
      </c>
      <c r="AJ504" s="5">
        <f t="shared" si="62"/>
        <v>18202</v>
      </c>
      <c r="AK504" s="2">
        <f t="shared" si="63"/>
        <v>12</v>
      </c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</row>
    <row r="505" spans="1:51" ht="15.75" x14ac:dyDescent="0.25">
      <c r="A505" s="18">
        <v>45788</v>
      </c>
      <c r="B505" s="19">
        <v>9891</v>
      </c>
      <c r="C505" s="19">
        <v>9679</v>
      </c>
      <c r="D505" s="19">
        <v>9597</v>
      </c>
      <c r="E505" s="19">
        <v>9649</v>
      </c>
      <c r="F505" s="19">
        <v>9880</v>
      </c>
      <c r="G505" s="19">
        <v>10136</v>
      </c>
      <c r="H505" s="19">
        <v>10918</v>
      </c>
      <c r="I505" s="19">
        <v>13159</v>
      </c>
      <c r="J505" s="19">
        <v>15495</v>
      </c>
      <c r="K505" s="19">
        <v>16821</v>
      </c>
      <c r="L505" s="19">
        <v>17631</v>
      </c>
      <c r="M505" s="19">
        <v>18202</v>
      </c>
      <c r="N505" s="19">
        <v>17775</v>
      </c>
      <c r="O505" s="19">
        <v>17993</v>
      </c>
      <c r="P505" s="19">
        <v>17737</v>
      </c>
      <c r="Q505" s="19">
        <v>17319</v>
      </c>
      <c r="R505" s="19">
        <v>16330</v>
      </c>
      <c r="S505" s="19">
        <v>14616</v>
      </c>
      <c r="T505" s="19">
        <v>13192</v>
      </c>
      <c r="U505" s="19">
        <v>12632</v>
      </c>
      <c r="V505" s="19">
        <v>13010</v>
      </c>
      <c r="W505" s="19">
        <v>12287</v>
      </c>
      <c r="X505" s="19">
        <v>10883</v>
      </c>
      <c r="Y505" s="19">
        <v>10167</v>
      </c>
      <c r="AA505" s="2">
        <f>IFERROR(INDEX('Holiday Schedule'!$D$3:$D$24,MATCH(A505,'Holiday Schedule'!$C$3:$C$24,0)),0)</f>
        <v>0</v>
      </c>
      <c r="AB505" s="2">
        <f t="shared" si="56"/>
        <v>1</v>
      </c>
      <c r="AC505" s="2">
        <f t="shared" si="57"/>
        <v>0</v>
      </c>
      <c r="AD505" s="5">
        <f t="shared" si="58"/>
        <v>324999</v>
      </c>
      <c r="AE505" s="5">
        <f t="shared" si="59"/>
        <v>324999</v>
      </c>
      <c r="AG505" s="2">
        <f t="shared" si="60"/>
        <v>5</v>
      </c>
      <c r="AH505" s="2">
        <f t="shared" si="61"/>
        <v>2025</v>
      </c>
      <c r="AJ505" s="5">
        <f t="shared" si="62"/>
        <v>18202</v>
      </c>
      <c r="AK505" s="2">
        <f t="shared" si="63"/>
        <v>12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</row>
    <row r="506" spans="1:51" ht="15.75" x14ac:dyDescent="0.25">
      <c r="A506" s="18">
        <v>45789</v>
      </c>
      <c r="B506" s="19">
        <v>9903</v>
      </c>
      <c r="C506" s="19">
        <v>9706</v>
      </c>
      <c r="D506" s="19">
        <v>9625</v>
      </c>
      <c r="E506" s="19">
        <v>9738</v>
      </c>
      <c r="F506" s="19">
        <v>9974</v>
      </c>
      <c r="G506" s="19">
        <v>10375</v>
      </c>
      <c r="H506" s="19">
        <v>11301</v>
      </c>
      <c r="I506" s="19">
        <v>14036</v>
      </c>
      <c r="J506" s="19">
        <v>16655</v>
      </c>
      <c r="K506" s="19">
        <v>17962</v>
      </c>
      <c r="L506" s="19">
        <v>18535</v>
      </c>
      <c r="M506" s="19">
        <v>19167</v>
      </c>
      <c r="N506" s="19">
        <v>18873</v>
      </c>
      <c r="O506" s="19">
        <v>19341</v>
      </c>
      <c r="P506" s="19">
        <v>19086</v>
      </c>
      <c r="Q506" s="19">
        <v>18562</v>
      </c>
      <c r="R506" s="19">
        <v>17432</v>
      </c>
      <c r="S506" s="19">
        <v>15141</v>
      </c>
      <c r="T506" s="19">
        <v>13490</v>
      </c>
      <c r="U506" s="19">
        <v>12919</v>
      </c>
      <c r="V506" s="19">
        <v>13327</v>
      </c>
      <c r="W506" s="19">
        <v>12477</v>
      </c>
      <c r="X506" s="19">
        <v>10992</v>
      </c>
      <c r="Y506" s="19">
        <v>10243</v>
      </c>
      <c r="AA506" s="2">
        <f>IFERROR(INDEX('Holiday Schedule'!$D$3:$D$24,MATCH(A506,'Holiday Schedule'!$C$3:$C$24,0)),0)</f>
        <v>0</v>
      </c>
      <c r="AB506" s="2">
        <f t="shared" si="56"/>
        <v>2</v>
      </c>
      <c r="AC506" s="2">
        <f t="shared" si="57"/>
        <v>257995</v>
      </c>
      <c r="AD506" s="5">
        <f t="shared" si="58"/>
        <v>80865</v>
      </c>
      <c r="AE506" s="5">
        <f t="shared" si="59"/>
        <v>338860</v>
      </c>
      <c r="AG506" s="2">
        <f t="shared" si="60"/>
        <v>5</v>
      </c>
      <c r="AH506" s="2">
        <f t="shared" si="61"/>
        <v>2025</v>
      </c>
      <c r="AJ506" s="5">
        <f t="shared" si="62"/>
        <v>19341</v>
      </c>
      <c r="AK506" s="2">
        <f t="shared" si="63"/>
        <v>14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</row>
    <row r="507" spans="1:51" ht="15.75" x14ac:dyDescent="0.25">
      <c r="A507" s="18">
        <v>45790</v>
      </c>
      <c r="B507" s="19">
        <v>9858</v>
      </c>
      <c r="C507" s="19">
        <v>9662</v>
      </c>
      <c r="D507" s="19">
        <v>9580</v>
      </c>
      <c r="E507" s="19">
        <v>9694</v>
      </c>
      <c r="F507" s="19">
        <v>9928</v>
      </c>
      <c r="G507" s="19">
        <v>10303</v>
      </c>
      <c r="H507" s="19">
        <v>11251</v>
      </c>
      <c r="I507" s="19">
        <v>13974</v>
      </c>
      <c r="J507" s="19">
        <v>16581</v>
      </c>
      <c r="K507" s="19">
        <v>17883</v>
      </c>
      <c r="L507" s="19">
        <v>18453</v>
      </c>
      <c r="M507" s="19">
        <v>19082</v>
      </c>
      <c r="N507" s="19">
        <v>18790</v>
      </c>
      <c r="O507" s="19">
        <v>19255</v>
      </c>
      <c r="P507" s="19">
        <v>19002</v>
      </c>
      <c r="Q507" s="19">
        <v>18480</v>
      </c>
      <c r="R507" s="19">
        <v>17355</v>
      </c>
      <c r="S507" s="19">
        <v>15074</v>
      </c>
      <c r="T507" s="19">
        <v>13430</v>
      </c>
      <c r="U507" s="19">
        <v>12873</v>
      </c>
      <c r="V507" s="19">
        <v>13266</v>
      </c>
      <c r="W507" s="19">
        <v>12421</v>
      </c>
      <c r="X507" s="19">
        <v>10944</v>
      </c>
      <c r="Y507" s="19">
        <v>10196</v>
      </c>
      <c r="AA507" s="2">
        <f>IFERROR(INDEX('Holiday Schedule'!$D$3:$D$24,MATCH(A507,'Holiday Schedule'!$C$3:$C$24,0)),0)</f>
        <v>0</v>
      </c>
      <c r="AB507" s="2">
        <f t="shared" si="56"/>
        <v>3</v>
      </c>
      <c r="AC507" s="2">
        <f t="shared" si="57"/>
        <v>256863</v>
      </c>
      <c r="AD507" s="5">
        <f t="shared" si="58"/>
        <v>80472</v>
      </c>
      <c r="AE507" s="5">
        <f t="shared" si="59"/>
        <v>337335</v>
      </c>
      <c r="AG507" s="2">
        <f t="shared" si="60"/>
        <v>5</v>
      </c>
      <c r="AH507" s="2">
        <f t="shared" si="61"/>
        <v>2025</v>
      </c>
      <c r="AJ507" s="5">
        <f t="shared" si="62"/>
        <v>19255</v>
      </c>
      <c r="AK507" s="2">
        <f t="shared" si="63"/>
        <v>14</v>
      </c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</row>
    <row r="508" spans="1:51" ht="15.75" x14ac:dyDescent="0.25">
      <c r="A508" s="18">
        <v>45791</v>
      </c>
      <c r="B508" s="19">
        <v>9808</v>
      </c>
      <c r="C508" s="19">
        <v>9613</v>
      </c>
      <c r="D508" s="19">
        <v>9535</v>
      </c>
      <c r="E508" s="19">
        <v>9648</v>
      </c>
      <c r="F508" s="19">
        <v>9883</v>
      </c>
      <c r="G508" s="19">
        <v>10259</v>
      </c>
      <c r="H508" s="19">
        <v>11198</v>
      </c>
      <c r="I508" s="19">
        <v>13908</v>
      </c>
      <c r="J508" s="19">
        <v>16503</v>
      </c>
      <c r="K508" s="19">
        <v>17799</v>
      </c>
      <c r="L508" s="19">
        <v>18366</v>
      </c>
      <c r="M508" s="19">
        <v>18993</v>
      </c>
      <c r="N508" s="19">
        <v>18702</v>
      </c>
      <c r="O508" s="19">
        <v>19165</v>
      </c>
      <c r="P508" s="19">
        <v>18913</v>
      </c>
      <c r="Q508" s="19">
        <v>18393</v>
      </c>
      <c r="R508" s="19">
        <v>17273</v>
      </c>
      <c r="S508" s="19">
        <v>15003</v>
      </c>
      <c r="T508" s="19">
        <v>13367</v>
      </c>
      <c r="U508" s="19">
        <v>12801</v>
      </c>
      <c r="V508" s="19">
        <v>13204</v>
      </c>
      <c r="W508" s="19">
        <v>12362</v>
      </c>
      <c r="X508" s="19">
        <v>10895</v>
      </c>
      <c r="Y508" s="19">
        <v>10147</v>
      </c>
      <c r="AA508" s="2">
        <f>IFERROR(INDEX('Holiday Schedule'!$D$3:$D$24,MATCH(A508,'Holiday Schedule'!$C$3:$C$24,0)),0)</f>
        <v>0</v>
      </c>
      <c r="AB508" s="2">
        <f t="shared" si="56"/>
        <v>4</v>
      </c>
      <c r="AC508" s="2">
        <f t="shared" si="57"/>
        <v>255647</v>
      </c>
      <c r="AD508" s="5">
        <f t="shared" si="58"/>
        <v>80091</v>
      </c>
      <c r="AE508" s="5">
        <f t="shared" si="59"/>
        <v>335738</v>
      </c>
      <c r="AG508" s="2">
        <f t="shared" si="60"/>
        <v>5</v>
      </c>
      <c r="AH508" s="2">
        <f t="shared" si="61"/>
        <v>2025</v>
      </c>
      <c r="AJ508" s="5">
        <f t="shared" si="62"/>
        <v>19165</v>
      </c>
      <c r="AK508" s="2">
        <f t="shared" si="63"/>
        <v>14</v>
      </c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</row>
    <row r="509" spans="1:51" ht="15.75" x14ac:dyDescent="0.25">
      <c r="A509" s="18">
        <v>45792</v>
      </c>
      <c r="B509" s="19">
        <v>9779</v>
      </c>
      <c r="C509" s="19">
        <v>9586</v>
      </c>
      <c r="D509" s="19">
        <v>9501</v>
      </c>
      <c r="E509" s="19">
        <v>9613</v>
      </c>
      <c r="F509" s="19">
        <v>9846</v>
      </c>
      <c r="G509" s="19">
        <v>10236</v>
      </c>
      <c r="H509" s="19">
        <v>11162</v>
      </c>
      <c r="I509" s="19">
        <v>13864</v>
      </c>
      <c r="J509" s="19">
        <v>16450</v>
      </c>
      <c r="K509" s="19">
        <v>17742</v>
      </c>
      <c r="L509" s="19">
        <v>18307</v>
      </c>
      <c r="M509" s="19">
        <v>18931</v>
      </c>
      <c r="N509" s="19">
        <v>18642</v>
      </c>
      <c r="O509" s="19">
        <v>19103</v>
      </c>
      <c r="P509" s="19">
        <v>18852</v>
      </c>
      <c r="Q509" s="19">
        <v>18334</v>
      </c>
      <c r="R509" s="19">
        <v>17218</v>
      </c>
      <c r="S509" s="19">
        <v>14955</v>
      </c>
      <c r="T509" s="19">
        <v>13324</v>
      </c>
      <c r="U509" s="19">
        <v>12761</v>
      </c>
      <c r="V509" s="19">
        <v>13161</v>
      </c>
      <c r="W509" s="19">
        <v>12321</v>
      </c>
      <c r="X509" s="19">
        <v>10856</v>
      </c>
      <c r="Y509" s="19">
        <v>10115</v>
      </c>
      <c r="AA509" s="2">
        <f>IFERROR(INDEX('Holiday Schedule'!$D$3:$D$24,MATCH(A509,'Holiday Schedule'!$C$3:$C$24,0)),0)</f>
        <v>0</v>
      </c>
      <c r="AB509" s="2">
        <f t="shared" si="56"/>
        <v>5</v>
      </c>
      <c r="AC509" s="2">
        <f t="shared" si="57"/>
        <v>254821</v>
      </c>
      <c r="AD509" s="5">
        <f t="shared" si="58"/>
        <v>79838</v>
      </c>
      <c r="AE509" s="5">
        <f t="shared" si="59"/>
        <v>334659</v>
      </c>
      <c r="AG509" s="2">
        <f t="shared" si="60"/>
        <v>5</v>
      </c>
      <c r="AH509" s="2">
        <f t="shared" si="61"/>
        <v>2025</v>
      </c>
      <c r="AJ509" s="5">
        <f t="shared" si="62"/>
        <v>19103</v>
      </c>
      <c r="AK509" s="2">
        <f t="shared" si="63"/>
        <v>14</v>
      </c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</row>
    <row r="510" spans="1:51" ht="15.75" x14ac:dyDescent="0.25">
      <c r="A510" s="18">
        <v>45793</v>
      </c>
      <c r="B510" s="19">
        <v>9779</v>
      </c>
      <c r="C510" s="19">
        <v>9587</v>
      </c>
      <c r="D510" s="19">
        <v>9505</v>
      </c>
      <c r="E510" s="19">
        <v>9617</v>
      </c>
      <c r="F510" s="19">
        <v>9849</v>
      </c>
      <c r="G510" s="19">
        <v>10258</v>
      </c>
      <c r="H510" s="19">
        <v>11165</v>
      </c>
      <c r="I510" s="19">
        <v>13867</v>
      </c>
      <c r="J510" s="19">
        <v>16455</v>
      </c>
      <c r="K510" s="19">
        <v>17747</v>
      </c>
      <c r="L510" s="19">
        <v>18313</v>
      </c>
      <c r="M510" s="19">
        <v>18937</v>
      </c>
      <c r="N510" s="19">
        <v>18647</v>
      </c>
      <c r="O510" s="19">
        <v>19109</v>
      </c>
      <c r="P510" s="19">
        <v>18857</v>
      </c>
      <c r="Q510" s="19">
        <v>18339</v>
      </c>
      <c r="R510" s="19">
        <v>17223</v>
      </c>
      <c r="S510" s="19">
        <v>14959</v>
      </c>
      <c r="T510" s="19">
        <v>13328</v>
      </c>
      <c r="U510" s="19">
        <v>12777</v>
      </c>
      <c r="V510" s="19">
        <v>13164</v>
      </c>
      <c r="W510" s="19">
        <v>12324</v>
      </c>
      <c r="X510" s="19">
        <v>10862</v>
      </c>
      <c r="Y510" s="19">
        <v>10119</v>
      </c>
      <c r="AA510" s="2">
        <f>IFERROR(INDEX('Holiday Schedule'!$D$3:$D$24,MATCH(A510,'Holiday Schedule'!$C$3:$C$24,0)),0)</f>
        <v>0</v>
      </c>
      <c r="AB510" s="2">
        <f t="shared" si="56"/>
        <v>6</v>
      </c>
      <c r="AC510" s="2">
        <f t="shared" si="57"/>
        <v>254908</v>
      </c>
      <c r="AD510" s="5">
        <f t="shared" si="58"/>
        <v>79879</v>
      </c>
      <c r="AE510" s="5">
        <f t="shared" si="59"/>
        <v>334787</v>
      </c>
      <c r="AG510" s="2">
        <f t="shared" si="60"/>
        <v>5</v>
      </c>
      <c r="AH510" s="2">
        <f t="shared" si="61"/>
        <v>2025</v>
      </c>
      <c r="AJ510" s="5">
        <f t="shared" si="62"/>
        <v>19109</v>
      </c>
      <c r="AK510" s="2">
        <f t="shared" si="63"/>
        <v>14</v>
      </c>
      <c r="AL510" s="9"/>
      <c r="AM510" s="9"/>
      <c r="AN510" s="9"/>
      <c r="AO510" s="9"/>
      <c r="AP510" s="9"/>
      <c r="AQ510" s="9"/>
      <c r="AR510" s="9"/>
      <c r="AS510" s="9"/>
      <c r="AT510" s="9"/>
      <c r="AU510" s="9"/>
      <c r="AV510" s="9"/>
      <c r="AW510" s="9"/>
      <c r="AX510" s="9"/>
      <c r="AY510" s="9"/>
    </row>
    <row r="511" spans="1:51" ht="15.75" x14ac:dyDescent="0.25">
      <c r="A511" s="18">
        <v>45794</v>
      </c>
      <c r="B511" s="19">
        <v>9767</v>
      </c>
      <c r="C511" s="19">
        <v>9557</v>
      </c>
      <c r="D511" s="19">
        <v>9477</v>
      </c>
      <c r="E511" s="19">
        <v>9525</v>
      </c>
      <c r="F511" s="19">
        <v>9752</v>
      </c>
      <c r="G511" s="19">
        <v>10047</v>
      </c>
      <c r="H511" s="19">
        <v>10780</v>
      </c>
      <c r="I511" s="19">
        <v>12994</v>
      </c>
      <c r="J511" s="19">
        <v>15300</v>
      </c>
      <c r="K511" s="19">
        <v>16609</v>
      </c>
      <c r="L511" s="19">
        <v>17408</v>
      </c>
      <c r="M511" s="19">
        <v>17973</v>
      </c>
      <c r="N511" s="19">
        <v>17551</v>
      </c>
      <c r="O511" s="19">
        <v>17766</v>
      </c>
      <c r="P511" s="19">
        <v>17514</v>
      </c>
      <c r="Q511" s="19">
        <v>17101</v>
      </c>
      <c r="R511" s="19">
        <v>16124</v>
      </c>
      <c r="S511" s="19">
        <v>14430</v>
      </c>
      <c r="T511" s="19">
        <v>13027</v>
      </c>
      <c r="U511" s="19">
        <v>12536</v>
      </c>
      <c r="V511" s="19">
        <v>12845</v>
      </c>
      <c r="W511" s="19">
        <v>12131</v>
      </c>
      <c r="X511" s="19">
        <v>10747</v>
      </c>
      <c r="Y511" s="19">
        <v>10039</v>
      </c>
      <c r="AA511" s="2">
        <f>IFERROR(INDEX('Holiday Schedule'!$D$3:$D$24,MATCH(A511,'Holiday Schedule'!$C$3:$C$24,0)),0)</f>
        <v>0</v>
      </c>
      <c r="AB511" s="2">
        <f t="shared" si="56"/>
        <v>7</v>
      </c>
      <c r="AC511" s="2">
        <f t="shared" si="57"/>
        <v>0</v>
      </c>
      <c r="AD511" s="5">
        <f t="shared" si="58"/>
        <v>321000</v>
      </c>
      <c r="AE511" s="5">
        <f t="shared" si="59"/>
        <v>321000</v>
      </c>
      <c r="AG511" s="2">
        <f t="shared" si="60"/>
        <v>5</v>
      </c>
      <c r="AH511" s="2">
        <f t="shared" si="61"/>
        <v>2025</v>
      </c>
      <c r="AJ511" s="5">
        <f t="shared" si="62"/>
        <v>17973</v>
      </c>
      <c r="AK511" s="2">
        <f t="shared" si="63"/>
        <v>12</v>
      </c>
      <c r="AL511" s="9"/>
      <c r="AM511" s="9"/>
      <c r="AN511" s="9"/>
      <c r="AO511" s="9"/>
      <c r="AP511" s="9"/>
      <c r="AQ511" s="9"/>
      <c r="AR511" s="9"/>
      <c r="AS511" s="9"/>
      <c r="AT511" s="9"/>
      <c r="AU511" s="9"/>
      <c r="AV511" s="9"/>
      <c r="AW511" s="9"/>
      <c r="AX511" s="9"/>
      <c r="AY511" s="9"/>
    </row>
    <row r="512" spans="1:51" ht="15.75" x14ac:dyDescent="0.25">
      <c r="A512" s="18">
        <v>45795</v>
      </c>
      <c r="B512" s="19">
        <v>9765</v>
      </c>
      <c r="C512" s="19">
        <v>9559</v>
      </c>
      <c r="D512" s="19">
        <v>9476</v>
      </c>
      <c r="E512" s="19">
        <v>9526</v>
      </c>
      <c r="F512" s="19">
        <v>9755</v>
      </c>
      <c r="G512" s="19">
        <v>10066</v>
      </c>
      <c r="H512" s="19">
        <v>10783</v>
      </c>
      <c r="I512" s="19">
        <v>12994</v>
      </c>
      <c r="J512" s="19">
        <v>15300</v>
      </c>
      <c r="K512" s="19">
        <v>16609</v>
      </c>
      <c r="L512" s="19">
        <v>17408</v>
      </c>
      <c r="M512" s="19">
        <v>17973</v>
      </c>
      <c r="N512" s="19">
        <v>17551</v>
      </c>
      <c r="O512" s="19">
        <v>17766</v>
      </c>
      <c r="P512" s="19">
        <v>17514</v>
      </c>
      <c r="Q512" s="19">
        <v>17101</v>
      </c>
      <c r="R512" s="19">
        <v>16124</v>
      </c>
      <c r="S512" s="19">
        <v>14430</v>
      </c>
      <c r="T512" s="19">
        <v>13026</v>
      </c>
      <c r="U512" s="19">
        <v>12479</v>
      </c>
      <c r="V512" s="19">
        <v>12845</v>
      </c>
      <c r="W512" s="19">
        <v>12129</v>
      </c>
      <c r="X512" s="19">
        <v>10744</v>
      </c>
      <c r="Y512" s="19">
        <v>10038</v>
      </c>
      <c r="AA512" s="2">
        <f>IFERROR(INDEX('Holiday Schedule'!$D$3:$D$24,MATCH(A512,'Holiday Schedule'!$C$3:$C$24,0)),0)</f>
        <v>0</v>
      </c>
      <c r="AB512" s="2">
        <f t="shared" si="56"/>
        <v>1</v>
      </c>
      <c r="AC512" s="2">
        <f t="shared" si="57"/>
        <v>0</v>
      </c>
      <c r="AD512" s="5">
        <f t="shared" si="58"/>
        <v>320961</v>
      </c>
      <c r="AE512" s="5">
        <f t="shared" si="59"/>
        <v>320961</v>
      </c>
      <c r="AG512" s="2">
        <f t="shared" si="60"/>
        <v>5</v>
      </c>
      <c r="AH512" s="2">
        <f t="shared" si="61"/>
        <v>2025</v>
      </c>
      <c r="AJ512" s="5">
        <f t="shared" si="62"/>
        <v>17973</v>
      </c>
      <c r="AK512" s="2">
        <f t="shared" si="63"/>
        <v>12</v>
      </c>
      <c r="AL512" s="9"/>
      <c r="AM512" s="9"/>
      <c r="AN512" s="9"/>
      <c r="AO512" s="9"/>
      <c r="AP512" s="9"/>
      <c r="AQ512" s="9"/>
      <c r="AR512" s="9"/>
      <c r="AS512" s="9"/>
      <c r="AT512" s="9"/>
      <c r="AU512" s="9"/>
      <c r="AV512" s="9"/>
      <c r="AW512" s="9"/>
      <c r="AX512" s="9"/>
      <c r="AY512" s="9"/>
    </row>
    <row r="513" spans="1:51" ht="15.75" x14ac:dyDescent="0.25">
      <c r="A513" s="18">
        <v>45796</v>
      </c>
      <c r="B513" s="19">
        <v>9665</v>
      </c>
      <c r="C513" s="19">
        <v>9470</v>
      </c>
      <c r="D513" s="19">
        <v>9391</v>
      </c>
      <c r="E513" s="19">
        <v>9503</v>
      </c>
      <c r="F513" s="19">
        <v>9731</v>
      </c>
      <c r="G513" s="19">
        <v>10138</v>
      </c>
      <c r="H513" s="19">
        <v>11029</v>
      </c>
      <c r="I513" s="19">
        <v>13698</v>
      </c>
      <c r="J513" s="19">
        <v>16255</v>
      </c>
      <c r="K513" s="19">
        <v>17531</v>
      </c>
      <c r="L513" s="19">
        <v>18090</v>
      </c>
      <c r="M513" s="19">
        <v>18706</v>
      </c>
      <c r="N513" s="19">
        <v>18418</v>
      </c>
      <c r="O513" s="19">
        <v>18874</v>
      </c>
      <c r="P513" s="19">
        <v>18626</v>
      </c>
      <c r="Q513" s="19">
        <v>18114</v>
      </c>
      <c r="R513" s="19">
        <v>17012</v>
      </c>
      <c r="S513" s="19">
        <v>14776</v>
      </c>
      <c r="T513" s="19">
        <v>13164</v>
      </c>
      <c r="U513" s="19">
        <v>12634</v>
      </c>
      <c r="V513" s="19">
        <v>13013</v>
      </c>
      <c r="W513" s="19">
        <v>12181</v>
      </c>
      <c r="X513" s="19">
        <v>10736</v>
      </c>
      <c r="Y513" s="19">
        <v>10000</v>
      </c>
      <c r="AA513" s="2">
        <f>IFERROR(INDEX('Holiday Schedule'!$D$3:$D$24,MATCH(A513,'Holiday Schedule'!$C$3:$C$24,0)),0)</f>
        <v>0</v>
      </c>
      <c r="AB513" s="2">
        <f t="shared" si="56"/>
        <v>2</v>
      </c>
      <c r="AC513" s="2">
        <f t="shared" si="57"/>
        <v>251828</v>
      </c>
      <c r="AD513" s="5">
        <f t="shared" si="58"/>
        <v>78927</v>
      </c>
      <c r="AE513" s="5">
        <f t="shared" si="59"/>
        <v>330755</v>
      </c>
      <c r="AG513" s="2">
        <f t="shared" si="60"/>
        <v>5</v>
      </c>
      <c r="AH513" s="2">
        <f t="shared" si="61"/>
        <v>2025</v>
      </c>
      <c r="AJ513" s="5">
        <f t="shared" si="62"/>
        <v>18874</v>
      </c>
      <c r="AK513" s="2">
        <f t="shared" si="63"/>
        <v>14</v>
      </c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</row>
    <row r="514" spans="1:51" ht="15.75" x14ac:dyDescent="0.25">
      <c r="A514" s="18">
        <v>45797</v>
      </c>
      <c r="B514" s="19">
        <v>9595</v>
      </c>
      <c r="C514" s="19">
        <v>9404</v>
      </c>
      <c r="D514" s="19">
        <v>9326</v>
      </c>
      <c r="E514" s="19">
        <v>9434</v>
      </c>
      <c r="F514" s="19">
        <v>9664</v>
      </c>
      <c r="G514" s="19">
        <v>10072</v>
      </c>
      <c r="H514" s="19">
        <v>10944</v>
      </c>
      <c r="I514" s="19">
        <v>13592</v>
      </c>
      <c r="J514" s="19">
        <v>16128</v>
      </c>
      <c r="K514" s="19">
        <v>17395</v>
      </c>
      <c r="L514" s="19">
        <v>17949</v>
      </c>
      <c r="M514" s="19">
        <v>18561</v>
      </c>
      <c r="N514" s="19">
        <v>18277</v>
      </c>
      <c r="O514" s="19">
        <v>18729</v>
      </c>
      <c r="P514" s="19">
        <v>18483</v>
      </c>
      <c r="Q514" s="19">
        <v>17977</v>
      </c>
      <c r="R514" s="19">
        <v>16881</v>
      </c>
      <c r="S514" s="19">
        <v>14662</v>
      </c>
      <c r="T514" s="19">
        <v>13066</v>
      </c>
      <c r="U514" s="19">
        <v>12506</v>
      </c>
      <c r="V514" s="19">
        <v>12906</v>
      </c>
      <c r="W514" s="19">
        <v>12091</v>
      </c>
      <c r="X514" s="19">
        <v>10655</v>
      </c>
      <c r="Y514" s="19">
        <v>9924</v>
      </c>
      <c r="AA514" s="2">
        <f>IFERROR(INDEX('Holiday Schedule'!$D$3:$D$24,MATCH(A514,'Holiday Schedule'!$C$3:$C$24,0)),0)</f>
        <v>0</v>
      </c>
      <c r="AB514" s="2">
        <f t="shared" si="56"/>
        <v>3</v>
      </c>
      <c r="AC514" s="2">
        <f t="shared" si="57"/>
        <v>249858</v>
      </c>
      <c r="AD514" s="5">
        <f t="shared" si="58"/>
        <v>78363</v>
      </c>
      <c r="AE514" s="5">
        <f t="shared" si="59"/>
        <v>328221</v>
      </c>
      <c r="AG514" s="2">
        <f t="shared" si="60"/>
        <v>5</v>
      </c>
      <c r="AH514" s="2">
        <f t="shared" si="61"/>
        <v>2025</v>
      </c>
      <c r="AJ514" s="5">
        <f t="shared" si="62"/>
        <v>18729</v>
      </c>
      <c r="AK514" s="2">
        <f t="shared" si="63"/>
        <v>14</v>
      </c>
      <c r="AL514" s="9"/>
      <c r="AM514" s="9"/>
      <c r="AN514" s="9"/>
      <c r="AO514" s="9"/>
      <c r="AP514" s="9"/>
      <c r="AQ514" s="9"/>
      <c r="AR514" s="9"/>
      <c r="AS514" s="9"/>
      <c r="AT514" s="9"/>
      <c r="AU514" s="9"/>
      <c r="AV514" s="9"/>
      <c r="AW514" s="9"/>
      <c r="AX514" s="9"/>
      <c r="AY514" s="9"/>
    </row>
    <row r="515" spans="1:51" ht="15.75" x14ac:dyDescent="0.25">
      <c r="A515" s="18">
        <v>45798</v>
      </c>
      <c r="B515" s="19">
        <v>9584</v>
      </c>
      <c r="C515" s="19">
        <v>9392</v>
      </c>
      <c r="D515" s="19">
        <v>9314</v>
      </c>
      <c r="E515" s="19">
        <v>9424</v>
      </c>
      <c r="F515" s="19">
        <v>9652</v>
      </c>
      <c r="G515" s="19">
        <v>10006</v>
      </c>
      <c r="H515" s="19">
        <v>10931</v>
      </c>
      <c r="I515" s="19">
        <v>13576</v>
      </c>
      <c r="J515" s="19">
        <v>16109</v>
      </c>
      <c r="K515" s="19">
        <v>17374</v>
      </c>
      <c r="L515" s="19">
        <v>17928</v>
      </c>
      <c r="M515" s="19">
        <v>18539</v>
      </c>
      <c r="N515" s="19">
        <v>18255</v>
      </c>
      <c r="O515" s="19">
        <v>18707</v>
      </c>
      <c r="P515" s="19">
        <v>18461</v>
      </c>
      <c r="Q515" s="19">
        <v>17954</v>
      </c>
      <c r="R515" s="19">
        <v>16861</v>
      </c>
      <c r="S515" s="19">
        <v>14645</v>
      </c>
      <c r="T515" s="19">
        <v>13048</v>
      </c>
      <c r="U515" s="19">
        <v>12502</v>
      </c>
      <c r="V515" s="19">
        <v>12890</v>
      </c>
      <c r="W515" s="19">
        <v>12075</v>
      </c>
      <c r="X515" s="19">
        <v>10639</v>
      </c>
      <c r="Y515" s="19">
        <v>9913</v>
      </c>
      <c r="AA515" s="2">
        <f>IFERROR(INDEX('Holiday Schedule'!$D$3:$D$24,MATCH(A515,'Holiday Schedule'!$C$3:$C$24,0)),0)</f>
        <v>0</v>
      </c>
      <c r="AB515" s="2">
        <f t="shared" si="56"/>
        <v>4</v>
      </c>
      <c r="AC515" s="2">
        <f t="shared" si="57"/>
        <v>249563</v>
      </c>
      <c r="AD515" s="5">
        <f t="shared" si="58"/>
        <v>78216</v>
      </c>
      <c r="AE515" s="5">
        <f t="shared" si="59"/>
        <v>327779</v>
      </c>
      <c r="AG515" s="2">
        <f t="shared" si="60"/>
        <v>5</v>
      </c>
      <c r="AH515" s="2">
        <f t="shared" si="61"/>
        <v>2025</v>
      </c>
      <c r="AJ515" s="5">
        <f t="shared" si="62"/>
        <v>18707</v>
      </c>
      <c r="AK515" s="2">
        <f t="shared" si="63"/>
        <v>14</v>
      </c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/>
    </row>
    <row r="516" spans="1:51" ht="15.75" x14ac:dyDescent="0.25">
      <c r="A516" s="18">
        <v>45799</v>
      </c>
      <c r="B516" s="19">
        <v>9590</v>
      </c>
      <c r="C516" s="19">
        <v>9400</v>
      </c>
      <c r="D516" s="19">
        <v>9321</v>
      </c>
      <c r="E516" s="19">
        <v>9429</v>
      </c>
      <c r="F516" s="19">
        <v>9646</v>
      </c>
      <c r="G516" s="19">
        <v>10009</v>
      </c>
      <c r="H516" s="19">
        <v>10940</v>
      </c>
      <c r="I516" s="19">
        <v>13587</v>
      </c>
      <c r="J516" s="19">
        <v>16122</v>
      </c>
      <c r="K516" s="19">
        <v>17387</v>
      </c>
      <c r="L516" s="19">
        <v>17942</v>
      </c>
      <c r="M516" s="19">
        <v>18553</v>
      </c>
      <c r="N516" s="19">
        <v>18269</v>
      </c>
      <c r="O516" s="19">
        <v>18722</v>
      </c>
      <c r="P516" s="19">
        <v>18475</v>
      </c>
      <c r="Q516" s="19">
        <v>17968</v>
      </c>
      <c r="R516" s="19">
        <v>16874</v>
      </c>
      <c r="S516" s="19">
        <v>14657</v>
      </c>
      <c r="T516" s="19">
        <v>13058</v>
      </c>
      <c r="U516" s="19">
        <v>12503</v>
      </c>
      <c r="V516" s="19">
        <v>12904</v>
      </c>
      <c r="W516" s="19">
        <v>12084</v>
      </c>
      <c r="X516" s="19">
        <v>10648</v>
      </c>
      <c r="Y516" s="19">
        <v>9924</v>
      </c>
      <c r="AA516" s="2">
        <f>IFERROR(INDEX('Holiday Schedule'!$D$3:$D$24,MATCH(A516,'Holiday Schedule'!$C$3:$C$24,0)),0)</f>
        <v>0</v>
      </c>
      <c r="AB516" s="2">
        <f t="shared" si="56"/>
        <v>5</v>
      </c>
      <c r="AC516" s="2">
        <f t="shared" si="57"/>
        <v>249753</v>
      </c>
      <c r="AD516" s="5">
        <f t="shared" si="58"/>
        <v>78259</v>
      </c>
      <c r="AE516" s="5">
        <f t="shared" si="59"/>
        <v>328012</v>
      </c>
      <c r="AG516" s="2">
        <f t="shared" si="60"/>
        <v>5</v>
      </c>
      <c r="AH516" s="2">
        <f t="shared" si="61"/>
        <v>2025</v>
      </c>
      <c r="AJ516" s="5">
        <f t="shared" si="62"/>
        <v>18722</v>
      </c>
      <c r="AK516" s="2">
        <f t="shared" si="63"/>
        <v>14</v>
      </c>
      <c r="AL516" s="9"/>
      <c r="AM516" s="9"/>
      <c r="AN516" s="9"/>
      <c r="AO516" s="9"/>
      <c r="AP516" s="9"/>
      <c r="AQ516" s="9"/>
      <c r="AR516" s="9"/>
      <c r="AS516" s="9"/>
      <c r="AT516" s="9"/>
      <c r="AU516" s="9"/>
      <c r="AV516" s="9"/>
      <c r="AW516" s="9"/>
      <c r="AX516" s="9"/>
      <c r="AY516" s="9"/>
    </row>
    <row r="517" spans="1:51" ht="15.75" x14ac:dyDescent="0.25">
      <c r="A517" s="18">
        <v>45800</v>
      </c>
      <c r="B517" s="19">
        <v>9598</v>
      </c>
      <c r="C517" s="19">
        <v>9407</v>
      </c>
      <c r="D517" s="19">
        <v>9330</v>
      </c>
      <c r="E517" s="19">
        <v>9440</v>
      </c>
      <c r="F517" s="19">
        <v>9670</v>
      </c>
      <c r="G517" s="19">
        <v>10102</v>
      </c>
      <c r="H517" s="19">
        <v>10954</v>
      </c>
      <c r="I517" s="19">
        <v>13596</v>
      </c>
      <c r="J517" s="19">
        <v>16134</v>
      </c>
      <c r="K517" s="19">
        <v>17410</v>
      </c>
      <c r="L517" s="19">
        <v>17968</v>
      </c>
      <c r="M517" s="19">
        <v>18572</v>
      </c>
      <c r="N517" s="19">
        <v>18288</v>
      </c>
      <c r="O517" s="19">
        <v>18735</v>
      </c>
      <c r="P517" s="19">
        <v>18489</v>
      </c>
      <c r="Q517" s="19">
        <v>17981</v>
      </c>
      <c r="R517" s="19">
        <v>16886</v>
      </c>
      <c r="S517" s="19">
        <v>14667</v>
      </c>
      <c r="T517" s="19">
        <v>13067</v>
      </c>
      <c r="U517" s="19">
        <v>12510</v>
      </c>
      <c r="V517" s="19">
        <v>12911</v>
      </c>
      <c r="W517" s="19">
        <v>12096</v>
      </c>
      <c r="X517" s="19">
        <v>10659</v>
      </c>
      <c r="Y517" s="19">
        <v>9928</v>
      </c>
      <c r="AA517" s="2">
        <f>IFERROR(INDEX('Holiday Schedule'!$D$3:$D$24,MATCH(A517,'Holiday Schedule'!$C$3:$C$24,0)),0)</f>
        <v>0</v>
      </c>
      <c r="AB517" s="2">
        <f t="shared" si="56"/>
        <v>6</v>
      </c>
      <c r="AC517" s="2">
        <f t="shared" si="57"/>
        <v>249969</v>
      </c>
      <c r="AD517" s="5">
        <f t="shared" si="58"/>
        <v>78429</v>
      </c>
      <c r="AE517" s="5">
        <f t="shared" si="59"/>
        <v>328398</v>
      </c>
      <c r="AG517" s="2">
        <f t="shared" si="60"/>
        <v>5</v>
      </c>
      <c r="AH517" s="2">
        <f t="shared" si="61"/>
        <v>2025</v>
      </c>
      <c r="AJ517" s="5">
        <f t="shared" si="62"/>
        <v>18735</v>
      </c>
      <c r="AK517" s="2">
        <f t="shared" si="63"/>
        <v>14</v>
      </c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/>
    </row>
    <row r="518" spans="1:51" ht="15.75" x14ac:dyDescent="0.25">
      <c r="A518" s="18">
        <v>45801</v>
      </c>
      <c r="B518" s="19">
        <v>9580</v>
      </c>
      <c r="C518" s="19">
        <v>9375</v>
      </c>
      <c r="D518" s="19">
        <v>9296</v>
      </c>
      <c r="E518" s="19">
        <v>9345</v>
      </c>
      <c r="F518" s="19">
        <v>9569</v>
      </c>
      <c r="G518" s="19">
        <v>9810</v>
      </c>
      <c r="H518" s="19">
        <v>10569</v>
      </c>
      <c r="I518" s="19">
        <v>12739</v>
      </c>
      <c r="J518" s="19">
        <v>15000</v>
      </c>
      <c r="K518" s="19">
        <v>16284</v>
      </c>
      <c r="L518" s="19">
        <v>17067</v>
      </c>
      <c r="M518" s="19">
        <v>17621</v>
      </c>
      <c r="N518" s="19">
        <v>17207</v>
      </c>
      <c r="O518" s="19">
        <v>17418</v>
      </c>
      <c r="P518" s="19">
        <v>17170</v>
      </c>
      <c r="Q518" s="19">
        <v>16765</v>
      </c>
      <c r="R518" s="19">
        <v>15808</v>
      </c>
      <c r="S518" s="19">
        <v>14147</v>
      </c>
      <c r="T518" s="19">
        <v>12770</v>
      </c>
      <c r="U518" s="19">
        <v>12223</v>
      </c>
      <c r="V518" s="19">
        <v>12598</v>
      </c>
      <c r="W518" s="19">
        <v>11901</v>
      </c>
      <c r="X518" s="19">
        <v>10540</v>
      </c>
      <c r="Y518" s="19">
        <v>9848</v>
      </c>
      <c r="AA518" s="2">
        <f>IFERROR(INDEX('Holiday Schedule'!$D$3:$D$24,MATCH(A518,'Holiday Schedule'!$C$3:$C$24,0)),0)</f>
        <v>0</v>
      </c>
      <c r="AB518" s="2">
        <f t="shared" si="56"/>
        <v>7</v>
      </c>
      <c r="AC518" s="2">
        <f t="shared" si="57"/>
        <v>0</v>
      </c>
      <c r="AD518" s="5">
        <f t="shared" si="58"/>
        <v>314650</v>
      </c>
      <c r="AE518" s="5">
        <f t="shared" si="59"/>
        <v>314650</v>
      </c>
      <c r="AG518" s="2">
        <f t="shared" si="60"/>
        <v>5</v>
      </c>
      <c r="AH518" s="2">
        <f t="shared" si="61"/>
        <v>2025</v>
      </c>
      <c r="AJ518" s="5">
        <f t="shared" si="62"/>
        <v>17621</v>
      </c>
      <c r="AK518" s="2">
        <f t="shared" si="63"/>
        <v>12</v>
      </c>
      <c r="AL518" s="9"/>
      <c r="AM518" s="9"/>
      <c r="AN518" s="9"/>
      <c r="AO518" s="9"/>
      <c r="AP518" s="9"/>
      <c r="AQ518" s="9"/>
      <c r="AR518" s="9"/>
      <c r="AS518" s="9"/>
      <c r="AT518" s="9"/>
      <c r="AU518" s="9"/>
      <c r="AV518" s="9"/>
      <c r="AW518" s="9"/>
      <c r="AX518" s="9"/>
      <c r="AY518" s="9"/>
    </row>
    <row r="519" spans="1:51" ht="15.75" x14ac:dyDescent="0.25">
      <c r="A519" s="18">
        <v>45802</v>
      </c>
      <c r="B519" s="19">
        <v>9582</v>
      </c>
      <c r="C519" s="19">
        <v>9375</v>
      </c>
      <c r="D519" s="19">
        <v>9298</v>
      </c>
      <c r="E519" s="19">
        <v>9346</v>
      </c>
      <c r="F519" s="19">
        <v>9570</v>
      </c>
      <c r="G519" s="19">
        <v>9830</v>
      </c>
      <c r="H519" s="19">
        <v>10569</v>
      </c>
      <c r="I519" s="19">
        <v>12739</v>
      </c>
      <c r="J519" s="19">
        <v>15000</v>
      </c>
      <c r="K519" s="19">
        <v>16284</v>
      </c>
      <c r="L519" s="19">
        <v>17067</v>
      </c>
      <c r="M519" s="19">
        <v>17621</v>
      </c>
      <c r="N519" s="19">
        <v>17207</v>
      </c>
      <c r="O519" s="19">
        <v>17418</v>
      </c>
      <c r="P519" s="19">
        <v>17170</v>
      </c>
      <c r="Q519" s="19">
        <v>16765</v>
      </c>
      <c r="R519" s="19">
        <v>15808</v>
      </c>
      <c r="S519" s="19">
        <v>14147</v>
      </c>
      <c r="T519" s="19">
        <v>12770</v>
      </c>
      <c r="U519" s="19">
        <v>12220</v>
      </c>
      <c r="V519" s="19">
        <v>12590</v>
      </c>
      <c r="W519" s="19">
        <v>11901</v>
      </c>
      <c r="X519" s="19">
        <v>10541</v>
      </c>
      <c r="Y519" s="19">
        <v>9848</v>
      </c>
      <c r="AA519" s="2">
        <f>IFERROR(INDEX('Holiday Schedule'!$D$3:$D$24,MATCH(A519,'Holiday Schedule'!$C$3:$C$24,0)),0)</f>
        <v>0</v>
      </c>
      <c r="AB519" s="2">
        <f t="shared" si="56"/>
        <v>1</v>
      </c>
      <c r="AC519" s="2">
        <f t="shared" si="57"/>
        <v>0</v>
      </c>
      <c r="AD519" s="5">
        <f t="shared" si="58"/>
        <v>314666</v>
      </c>
      <c r="AE519" s="5">
        <f t="shared" si="59"/>
        <v>314666</v>
      </c>
      <c r="AG519" s="2">
        <f t="shared" si="60"/>
        <v>5</v>
      </c>
      <c r="AH519" s="2">
        <f t="shared" si="61"/>
        <v>2025</v>
      </c>
      <c r="AJ519" s="5">
        <f t="shared" si="62"/>
        <v>17621</v>
      </c>
      <c r="AK519" s="2">
        <f t="shared" si="63"/>
        <v>12</v>
      </c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</row>
    <row r="520" spans="1:51" ht="15.75" x14ac:dyDescent="0.25">
      <c r="A520" s="18">
        <v>45803</v>
      </c>
      <c r="B520" s="19">
        <v>9581</v>
      </c>
      <c r="C520" s="19">
        <v>9377</v>
      </c>
      <c r="D520" s="19">
        <v>9297</v>
      </c>
      <c r="E520" s="19">
        <v>9345</v>
      </c>
      <c r="F520" s="19">
        <v>9564</v>
      </c>
      <c r="G520" s="19">
        <v>9792</v>
      </c>
      <c r="H520" s="19">
        <v>10569</v>
      </c>
      <c r="I520" s="19">
        <v>12739</v>
      </c>
      <c r="J520" s="19">
        <v>15000</v>
      </c>
      <c r="K520" s="19">
        <v>16284</v>
      </c>
      <c r="L520" s="19">
        <v>17067</v>
      </c>
      <c r="M520" s="19">
        <v>17621</v>
      </c>
      <c r="N520" s="19">
        <v>17207</v>
      </c>
      <c r="O520" s="19">
        <v>17418</v>
      </c>
      <c r="P520" s="19">
        <v>17170</v>
      </c>
      <c r="Q520" s="19">
        <v>16765</v>
      </c>
      <c r="R520" s="19">
        <v>15808</v>
      </c>
      <c r="S520" s="19">
        <v>14147</v>
      </c>
      <c r="T520" s="19">
        <v>12770</v>
      </c>
      <c r="U520" s="19">
        <v>12220</v>
      </c>
      <c r="V520" s="19">
        <v>12577</v>
      </c>
      <c r="W520" s="19">
        <v>11894</v>
      </c>
      <c r="X520" s="19">
        <v>10537</v>
      </c>
      <c r="Y520" s="19">
        <v>9843</v>
      </c>
      <c r="AA520" s="2">
        <f>IFERROR(INDEX('Holiday Schedule'!$D$3:$D$24,MATCH(A520,'Holiday Schedule'!$C$3:$C$24,0)),0)</f>
        <v>1</v>
      </c>
      <c r="AB520" s="2">
        <f t="shared" si="56"/>
        <v>2</v>
      </c>
      <c r="AC520" s="2">
        <f t="shared" si="57"/>
        <v>0</v>
      </c>
      <c r="AD520" s="5">
        <f t="shared" si="58"/>
        <v>314592</v>
      </c>
      <c r="AE520" s="5">
        <f t="shared" si="59"/>
        <v>314592</v>
      </c>
      <c r="AG520" s="2">
        <f t="shared" si="60"/>
        <v>5</v>
      </c>
      <c r="AH520" s="2">
        <f t="shared" si="61"/>
        <v>2025</v>
      </c>
      <c r="AJ520" s="5">
        <f t="shared" si="62"/>
        <v>17621</v>
      </c>
      <c r="AK520" s="2">
        <f t="shared" si="63"/>
        <v>12</v>
      </c>
      <c r="AL520" s="9"/>
      <c r="AM520" s="9"/>
      <c r="AN520" s="9"/>
      <c r="AO520" s="9"/>
      <c r="AP520" s="9"/>
      <c r="AQ520" s="9"/>
      <c r="AR520" s="9"/>
      <c r="AS520" s="9"/>
      <c r="AT520" s="9"/>
      <c r="AU520" s="9"/>
      <c r="AV520" s="9"/>
      <c r="AW520" s="9"/>
      <c r="AX520" s="9"/>
      <c r="AY520" s="9"/>
    </row>
    <row r="521" spans="1:51" ht="15.75" x14ac:dyDescent="0.25">
      <c r="A521" s="18">
        <v>45804</v>
      </c>
      <c r="B521" s="19">
        <v>9568</v>
      </c>
      <c r="C521" s="19">
        <v>9379</v>
      </c>
      <c r="D521" s="19">
        <v>9301</v>
      </c>
      <c r="E521" s="19">
        <v>9411</v>
      </c>
      <c r="F521" s="19">
        <v>9631</v>
      </c>
      <c r="G521" s="19">
        <v>9988</v>
      </c>
      <c r="H521" s="19">
        <v>10916</v>
      </c>
      <c r="I521" s="19">
        <v>13558</v>
      </c>
      <c r="J521" s="19">
        <v>16088</v>
      </c>
      <c r="K521" s="19">
        <v>17351</v>
      </c>
      <c r="L521" s="19">
        <v>17904</v>
      </c>
      <c r="M521" s="19">
        <v>18514</v>
      </c>
      <c r="N521" s="19">
        <v>18231</v>
      </c>
      <c r="O521" s="19">
        <v>18682</v>
      </c>
      <c r="P521" s="19">
        <v>18437</v>
      </c>
      <c r="Q521" s="19">
        <v>17930</v>
      </c>
      <c r="R521" s="19">
        <v>16839</v>
      </c>
      <c r="S521" s="19">
        <v>14626</v>
      </c>
      <c r="T521" s="19">
        <v>13030</v>
      </c>
      <c r="U521" s="19">
        <v>12473</v>
      </c>
      <c r="V521" s="19">
        <v>12855</v>
      </c>
      <c r="W521" s="19">
        <v>12055</v>
      </c>
      <c r="X521" s="19">
        <v>10620</v>
      </c>
      <c r="Y521" s="19">
        <v>9894</v>
      </c>
      <c r="AA521" s="2">
        <f>IFERROR(INDEX('Holiday Schedule'!$D$3:$D$24,MATCH(A521,'Holiday Schedule'!$C$3:$C$24,0)),0)</f>
        <v>0</v>
      </c>
      <c r="AB521" s="2">
        <f t="shared" si="56"/>
        <v>3</v>
      </c>
      <c r="AC521" s="2">
        <f t="shared" si="57"/>
        <v>249193</v>
      </c>
      <c r="AD521" s="5">
        <f t="shared" si="58"/>
        <v>78088</v>
      </c>
      <c r="AE521" s="5">
        <f t="shared" si="59"/>
        <v>327281</v>
      </c>
      <c r="AG521" s="2">
        <f t="shared" si="60"/>
        <v>5</v>
      </c>
      <c r="AH521" s="2">
        <f t="shared" si="61"/>
        <v>2025</v>
      </c>
      <c r="AJ521" s="5">
        <f t="shared" si="62"/>
        <v>18682</v>
      </c>
      <c r="AK521" s="2">
        <f t="shared" si="63"/>
        <v>14</v>
      </c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</row>
    <row r="522" spans="1:51" ht="15.75" x14ac:dyDescent="0.25">
      <c r="A522" s="18">
        <v>45805</v>
      </c>
      <c r="B522" s="19">
        <v>9545</v>
      </c>
      <c r="C522" s="19">
        <v>9359</v>
      </c>
      <c r="D522" s="19">
        <v>9281</v>
      </c>
      <c r="E522" s="19">
        <v>9389</v>
      </c>
      <c r="F522" s="19">
        <v>9609</v>
      </c>
      <c r="G522" s="19">
        <v>9967</v>
      </c>
      <c r="H522" s="19">
        <v>10894</v>
      </c>
      <c r="I522" s="19">
        <v>13530</v>
      </c>
      <c r="J522" s="19">
        <v>16054</v>
      </c>
      <c r="K522" s="19">
        <v>17315</v>
      </c>
      <c r="L522" s="19">
        <v>17867</v>
      </c>
      <c r="M522" s="19">
        <v>18476</v>
      </c>
      <c r="N522" s="19">
        <v>18197</v>
      </c>
      <c r="O522" s="19">
        <v>18646</v>
      </c>
      <c r="P522" s="19">
        <v>18399</v>
      </c>
      <c r="Q522" s="19">
        <v>17893</v>
      </c>
      <c r="R522" s="19">
        <v>16804</v>
      </c>
      <c r="S522" s="19">
        <v>14595</v>
      </c>
      <c r="T522" s="19">
        <v>13004</v>
      </c>
      <c r="U522" s="19">
        <v>12447</v>
      </c>
      <c r="V522" s="19">
        <v>12827</v>
      </c>
      <c r="W522" s="19">
        <v>12027</v>
      </c>
      <c r="X522" s="19">
        <v>10597</v>
      </c>
      <c r="Y522" s="19">
        <v>9874</v>
      </c>
      <c r="AA522" s="2">
        <f>IFERROR(INDEX('Holiday Schedule'!$D$3:$D$24,MATCH(A522,'Holiday Schedule'!$C$3:$C$24,0)),0)</f>
        <v>0</v>
      </c>
      <c r="AB522" s="2">
        <f t="shared" ref="AB522:AB585" si="64">WEEKDAY(A522)</f>
        <v>4</v>
      </c>
      <c r="AC522" s="2">
        <f t="shared" ref="AC522:AC585" si="65">IF(AND(AB522&gt;1,AB522&lt;7,AA522&lt;1),SUM(I522:X522),0)</f>
        <v>248678</v>
      </c>
      <c r="AD522" s="5">
        <f t="shared" ref="AD522:AD585" si="66">AE522-AC522</f>
        <v>77918</v>
      </c>
      <c r="AE522" s="5">
        <f t="shared" ref="AE522:AE585" si="67">SUM(B522:Y522)</f>
        <v>326596</v>
      </c>
      <c r="AG522" s="2">
        <f t="shared" ref="AG522:AG585" si="68">MONTH(A522)</f>
        <v>5</v>
      </c>
      <c r="AH522" s="2">
        <f t="shared" ref="AH522:AH585" si="69">YEAR(A522)</f>
        <v>2025</v>
      </c>
      <c r="AJ522" s="5">
        <f t="shared" ref="AJ522:AJ585" si="70">MAX(B522:Y522)</f>
        <v>18646</v>
      </c>
      <c r="AK522" s="2">
        <f t="shared" ref="AK522:AK585" si="71">IF(AE522&gt;0,INDEX(B$8:Y$8,MATCH(AJ522,B522:Y522,0)),"")</f>
        <v>14</v>
      </c>
      <c r="AL522" s="9"/>
      <c r="AM522" s="9"/>
      <c r="AN522" s="9"/>
      <c r="AO522" s="9"/>
      <c r="AP522" s="9"/>
      <c r="AQ522" s="9"/>
      <c r="AR522" s="9"/>
      <c r="AS522" s="9"/>
      <c r="AT522" s="9"/>
      <c r="AU522" s="9"/>
      <c r="AV522" s="9"/>
      <c r="AW522" s="9"/>
      <c r="AX522" s="9"/>
      <c r="AY522" s="9"/>
    </row>
    <row r="523" spans="1:51" ht="15.75" x14ac:dyDescent="0.25">
      <c r="A523" s="18">
        <v>45806</v>
      </c>
      <c r="B523" s="19">
        <v>9512</v>
      </c>
      <c r="C523" s="19">
        <v>9322</v>
      </c>
      <c r="D523" s="19">
        <v>9245</v>
      </c>
      <c r="E523" s="19">
        <v>9352</v>
      </c>
      <c r="F523" s="19">
        <v>9557</v>
      </c>
      <c r="G523" s="19">
        <v>9932</v>
      </c>
      <c r="H523" s="19">
        <v>10856</v>
      </c>
      <c r="I523" s="19">
        <v>13483</v>
      </c>
      <c r="J523" s="19">
        <v>15999</v>
      </c>
      <c r="K523" s="19">
        <v>17255</v>
      </c>
      <c r="L523" s="19">
        <v>17805</v>
      </c>
      <c r="M523" s="19">
        <v>18412</v>
      </c>
      <c r="N523" s="19">
        <v>18130</v>
      </c>
      <c r="O523" s="19">
        <v>18579</v>
      </c>
      <c r="P523" s="19">
        <v>18335</v>
      </c>
      <c r="Q523" s="19">
        <v>17831</v>
      </c>
      <c r="R523" s="19">
        <v>16746</v>
      </c>
      <c r="S523" s="19">
        <v>14545</v>
      </c>
      <c r="T523" s="19">
        <v>12958</v>
      </c>
      <c r="U523" s="19">
        <v>12404</v>
      </c>
      <c r="V523" s="19">
        <v>12785</v>
      </c>
      <c r="W523" s="19">
        <v>11984</v>
      </c>
      <c r="X523" s="19">
        <v>10561</v>
      </c>
      <c r="Y523" s="19">
        <v>9839</v>
      </c>
      <c r="AA523" s="2">
        <f>IFERROR(INDEX('Holiday Schedule'!$D$3:$D$24,MATCH(A523,'Holiday Schedule'!$C$3:$C$24,0)),0)</f>
        <v>0</v>
      </c>
      <c r="AB523" s="2">
        <f t="shared" si="64"/>
        <v>5</v>
      </c>
      <c r="AC523" s="2">
        <f t="shared" si="65"/>
        <v>247812</v>
      </c>
      <c r="AD523" s="5">
        <f t="shared" si="66"/>
        <v>77615</v>
      </c>
      <c r="AE523" s="5">
        <f t="shared" si="67"/>
        <v>325427</v>
      </c>
      <c r="AG523" s="2">
        <f t="shared" si="68"/>
        <v>5</v>
      </c>
      <c r="AH523" s="2">
        <f t="shared" si="69"/>
        <v>2025</v>
      </c>
      <c r="AJ523" s="5">
        <f t="shared" si="70"/>
        <v>18579</v>
      </c>
      <c r="AK523" s="2">
        <f t="shared" si="71"/>
        <v>14</v>
      </c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/>
    </row>
    <row r="524" spans="1:51" ht="15.75" x14ac:dyDescent="0.25">
      <c r="A524" s="18">
        <v>45807</v>
      </c>
      <c r="B524" s="19">
        <v>9490</v>
      </c>
      <c r="C524" s="19">
        <v>9299</v>
      </c>
      <c r="D524" s="19">
        <v>9223</v>
      </c>
      <c r="E524" s="19">
        <v>9330</v>
      </c>
      <c r="F524" s="19">
        <v>9557</v>
      </c>
      <c r="G524" s="19">
        <v>9927</v>
      </c>
      <c r="H524" s="19">
        <v>10831</v>
      </c>
      <c r="I524" s="19">
        <v>13452</v>
      </c>
      <c r="J524" s="19">
        <v>15962</v>
      </c>
      <c r="K524" s="19">
        <v>17216</v>
      </c>
      <c r="L524" s="19">
        <v>17764</v>
      </c>
      <c r="M524" s="19">
        <v>18370</v>
      </c>
      <c r="N524" s="19">
        <v>18089</v>
      </c>
      <c r="O524" s="19">
        <v>18537</v>
      </c>
      <c r="P524" s="19">
        <v>18293</v>
      </c>
      <c r="Q524" s="19">
        <v>17790</v>
      </c>
      <c r="R524" s="19">
        <v>16707</v>
      </c>
      <c r="S524" s="19">
        <v>14512</v>
      </c>
      <c r="T524" s="19">
        <v>12929</v>
      </c>
      <c r="U524" s="19">
        <v>12381</v>
      </c>
      <c r="V524" s="19">
        <v>12761</v>
      </c>
      <c r="W524" s="19">
        <v>11959</v>
      </c>
      <c r="X524" s="19">
        <v>10538</v>
      </c>
      <c r="Y524" s="19">
        <v>9817</v>
      </c>
      <c r="AA524" s="2">
        <f>IFERROR(INDEX('Holiday Schedule'!$D$3:$D$24,MATCH(A524,'Holiday Schedule'!$C$3:$C$24,0)),0)</f>
        <v>0</v>
      </c>
      <c r="AB524" s="2">
        <f t="shared" si="64"/>
        <v>6</v>
      </c>
      <c r="AC524" s="2">
        <f t="shared" si="65"/>
        <v>247260</v>
      </c>
      <c r="AD524" s="5">
        <f t="shared" si="66"/>
        <v>77474</v>
      </c>
      <c r="AE524" s="5">
        <f t="shared" si="67"/>
        <v>324734</v>
      </c>
      <c r="AG524" s="2">
        <f t="shared" si="68"/>
        <v>5</v>
      </c>
      <c r="AH524" s="2">
        <f t="shared" si="69"/>
        <v>2025</v>
      </c>
      <c r="AJ524" s="5">
        <f t="shared" si="70"/>
        <v>18537</v>
      </c>
      <c r="AK524" s="2">
        <f t="shared" si="71"/>
        <v>14</v>
      </c>
      <c r="AL524" s="9"/>
      <c r="AM524" s="9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</row>
    <row r="525" spans="1:51" ht="15.75" x14ac:dyDescent="0.25">
      <c r="A525" s="18">
        <v>45808</v>
      </c>
      <c r="B525" s="19">
        <v>9472</v>
      </c>
      <c r="C525" s="19">
        <v>9269</v>
      </c>
      <c r="D525" s="19">
        <v>9191</v>
      </c>
      <c r="E525" s="19">
        <v>9239</v>
      </c>
      <c r="F525" s="19">
        <v>9461</v>
      </c>
      <c r="G525" s="19">
        <v>9748</v>
      </c>
      <c r="H525" s="19">
        <v>10457</v>
      </c>
      <c r="I525" s="19">
        <v>12604</v>
      </c>
      <c r="J525" s="19">
        <v>14841</v>
      </c>
      <c r="K525" s="19">
        <v>16111</v>
      </c>
      <c r="L525" s="19">
        <v>16886</v>
      </c>
      <c r="M525" s="19">
        <v>17434</v>
      </c>
      <c r="N525" s="19">
        <v>17025</v>
      </c>
      <c r="O525" s="19">
        <v>17233</v>
      </c>
      <c r="P525" s="19">
        <v>16988</v>
      </c>
      <c r="Q525" s="19">
        <v>16588</v>
      </c>
      <c r="R525" s="19">
        <v>15641</v>
      </c>
      <c r="S525" s="19">
        <v>13997</v>
      </c>
      <c r="T525" s="19">
        <v>12635</v>
      </c>
      <c r="U525" s="19">
        <v>12126</v>
      </c>
      <c r="V525" s="19">
        <v>12464</v>
      </c>
      <c r="W525" s="19">
        <v>11769</v>
      </c>
      <c r="X525" s="19">
        <v>10425</v>
      </c>
      <c r="Y525" s="19">
        <v>9738</v>
      </c>
      <c r="AA525" s="2">
        <f>IFERROR(INDEX('Holiday Schedule'!$D$3:$D$24,MATCH(A525,'Holiday Schedule'!$C$3:$C$24,0)),0)</f>
        <v>0</v>
      </c>
      <c r="AB525" s="2">
        <f t="shared" si="64"/>
        <v>7</v>
      </c>
      <c r="AC525" s="2">
        <f t="shared" si="65"/>
        <v>0</v>
      </c>
      <c r="AD525" s="5">
        <f t="shared" si="66"/>
        <v>311342</v>
      </c>
      <c r="AE525" s="5">
        <f t="shared" si="67"/>
        <v>311342</v>
      </c>
      <c r="AG525" s="2">
        <f t="shared" si="68"/>
        <v>5</v>
      </c>
      <c r="AH525" s="2">
        <f t="shared" si="69"/>
        <v>2025</v>
      </c>
      <c r="AJ525" s="5">
        <f t="shared" si="70"/>
        <v>17434</v>
      </c>
      <c r="AK525" s="2">
        <f t="shared" si="71"/>
        <v>12</v>
      </c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</row>
    <row r="526" spans="1:51" ht="15.75" x14ac:dyDescent="0.25">
      <c r="A526" s="18">
        <v>45809</v>
      </c>
      <c r="B526" s="19">
        <v>9640</v>
      </c>
      <c r="C526" s="19">
        <v>9484</v>
      </c>
      <c r="D526" s="19">
        <v>9287</v>
      </c>
      <c r="E526" s="19">
        <v>9270</v>
      </c>
      <c r="F526" s="19">
        <v>9444</v>
      </c>
      <c r="G526" s="19">
        <v>9776</v>
      </c>
      <c r="H526" s="19">
        <v>10571</v>
      </c>
      <c r="I526" s="19">
        <v>12966</v>
      </c>
      <c r="J526" s="19">
        <v>15486</v>
      </c>
      <c r="K526" s="19">
        <v>16808</v>
      </c>
      <c r="L526" s="19">
        <v>18170</v>
      </c>
      <c r="M526" s="19">
        <v>18782</v>
      </c>
      <c r="N526" s="19">
        <v>18713</v>
      </c>
      <c r="O526" s="19">
        <v>18664</v>
      </c>
      <c r="P526" s="19">
        <v>18709</v>
      </c>
      <c r="Q526" s="19">
        <v>18363</v>
      </c>
      <c r="R526" s="19">
        <v>17408</v>
      </c>
      <c r="S526" s="19">
        <v>15454</v>
      </c>
      <c r="T526" s="19">
        <v>14596</v>
      </c>
      <c r="U526" s="19">
        <v>13496</v>
      </c>
      <c r="V526" s="19">
        <v>13245</v>
      </c>
      <c r="W526" s="19">
        <v>12702</v>
      </c>
      <c r="X526" s="19">
        <v>10881</v>
      </c>
      <c r="Y526" s="19">
        <v>10158</v>
      </c>
      <c r="AA526" s="2">
        <f>IFERROR(INDEX('Holiday Schedule'!$D$3:$D$24,MATCH(A526,'Holiday Schedule'!$C$3:$C$24,0)),0)</f>
        <v>0</v>
      </c>
      <c r="AB526" s="2">
        <f t="shared" si="64"/>
        <v>1</v>
      </c>
      <c r="AC526" s="2">
        <f t="shared" si="65"/>
        <v>0</v>
      </c>
      <c r="AD526" s="5">
        <f t="shared" si="66"/>
        <v>332073</v>
      </c>
      <c r="AE526" s="5">
        <f t="shared" si="67"/>
        <v>332073</v>
      </c>
      <c r="AG526" s="2">
        <f t="shared" si="68"/>
        <v>6</v>
      </c>
      <c r="AH526" s="2">
        <f t="shared" si="69"/>
        <v>2025</v>
      </c>
      <c r="AJ526" s="5">
        <f t="shared" si="70"/>
        <v>18782</v>
      </c>
      <c r="AK526" s="2">
        <f t="shared" si="71"/>
        <v>12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</row>
    <row r="527" spans="1:51" ht="15.75" x14ac:dyDescent="0.25">
      <c r="A527" s="18">
        <v>45810</v>
      </c>
      <c r="B527" s="19">
        <v>9655</v>
      </c>
      <c r="C527" s="19">
        <v>9471</v>
      </c>
      <c r="D527" s="19">
        <v>9299</v>
      </c>
      <c r="E527" s="19">
        <v>9341</v>
      </c>
      <c r="F527" s="19">
        <v>9502</v>
      </c>
      <c r="G527" s="19">
        <v>10063</v>
      </c>
      <c r="H527" s="19">
        <v>11121</v>
      </c>
      <c r="I527" s="19">
        <v>13890</v>
      </c>
      <c r="J527" s="19">
        <v>16848</v>
      </c>
      <c r="K527" s="19">
        <v>17935</v>
      </c>
      <c r="L527" s="19">
        <v>19394</v>
      </c>
      <c r="M527" s="19">
        <v>19847</v>
      </c>
      <c r="N527" s="19">
        <v>19984</v>
      </c>
      <c r="O527" s="19">
        <v>20076</v>
      </c>
      <c r="P527" s="19">
        <v>20427</v>
      </c>
      <c r="Q527" s="19">
        <v>20072</v>
      </c>
      <c r="R527" s="19">
        <v>18678</v>
      </c>
      <c r="S527" s="19">
        <v>16091</v>
      </c>
      <c r="T527" s="19">
        <v>14982</v>
      </c>
      <c r="U527" s="19">
        <v>13892</v>
      </c>
      <c r="V527" s="19">
        <v>13636</v>
      </c>
      <c r="W527" s="19">
        <v>12999</v>
      </c>
      <c r="X527" s="19">
        <v>10987</v>
      </c>
      <c r="Y527" s="19">
        <v>10142</v>
      </c>
      <c r="AA527" s="2">
        <f>IFERROR(INDEX('Holiday Schedule'!$D$3:$D$24,MATCH(A527,'Holiday Schedule'!$C$3:$C$24,0)),0)</f>
        <v>0</v>
      </c>
      <c r="AB527" s="2">
        <f t="shared" si="64"/>
        <v>2</v>
      </c>
      <c r="AC527" s="2">
        <f t="shared" si="65"/>
        <v>269738</v>
      </c>
      <c r="AD527" s="5">
        <f t="shared" si="66"/>
        <v>78594</v>
      </c>
      <c r="AE527" s="5">
        <f t="shared" si="67"/>
        <v>348332</v>
      </c>
      <c r="AG527" s="2">
        <f t="shared" si="68"/>
        <v>6</v>
      </c>
      <c r="AH527" s="2">
        <f t="shared" si="69"/>
        <v>2025</v>
      </c>
      <c r="AJ527" s="5">
        <f t="shared" si="70"/>
        <v>20427</v>
      </c>
      <c r="AK527" s="2">
        <f t="shared" si="71"/>
        <v>15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</row>
    <row r="528" spans="1:51" ht="15.75" x14ac:dyDescent="0.25">
      <c r="A528" s="18">
        <v>45811</v>
      </c>
      <c r="B528" s="19">
        <v>9589</v>
      </c>
      <c r="C528" s="19">
        <v>9409</v>
      </c>
      <c r="D528" s="19">
        <v>9235</v>
      </c>
      <c r="E528" s="19">
        <v>9276</v>
      </c>
      <c r="F528" s="19">
        <v>9428</v>
      </c>
      <c r="G528" s="19">
        <v>9994</v>
      </c>
      <c r="H528" s="19">
        <v>11044</v>
      </c>
      <c r="I528" s="19">
        <v>13795</v>
      </c>
      <c r="J528" s="19">
        <v>16732</v>
      </c>
      <c r="K528" s="19">
        <v>17812</v>
      </c>
      <c r="L528" s="19">
        <v>19260</v>
      </c>
      <c r="M528" s="19">
        <v>19711</v>
      </c>
      <c r="N528" s="19">
        <v>19846</v>
      </c>
      <c r="O528" s="19">
        <v>19938</v>
      </c>
      <c r="P528" s="19">
        <v>20286</v>
      </c>
      <c r="Q528" s="19">
        <v>19934</v>
      </c>
      <c r="R528" s="19">
        <v>18549</v>
      </c>
      <c r="S528" s="19">
        <v>15981</v>
      </c>
      <c r="T528" s="19">
        <v>14879</v>
      </c>
      <c r="U528" s="19">
        <v>13797</v>
      </c>
      <c r="V528" s="19">
        <v>13549</v>
      </c>
      <c r="W528" s="19">
        <v>12910</v>
      </c>
      <c r="X528" s="19">
        <v>10913</v>
      </c>
      <c r="Y528" s="19">
        <v>10071</v>
      </c>
      <c r="AA528" s="2">
        <f>IFERROR(INDEX('Holiday Schedule'!$D$3:$D$24,MATCH(A528,'Holiday Schedule'!$C$3:$C$24,0)),0)</f>
        <v>0</v>
      </c>
      <c r="AB528" s="2">
        <f t="shared" si="64"/>
        <v>3</v>
      </c>
      <c r="AC528" s="2">
        <f t="shared" si="65"/>
        <v>267892</v>
      </c>
      <c r="AD528" s="5">
        <f t="shared" si="66"/>
        <v>78046</v>
      </c>
      <c r="AE528" s="5">
        <f t="shared" si="67"/>
        <v>345938</v>
      </c>
      <c r="AG528" s="2">
        <f t="shared" si="68"/>
        <v>6</v>
      </c>
      <c r="AH528" s="2">
        <f t="shared" si="69"/>
        <v>2025</v>
      </c>
      <c r="AJ528" s="5">
        <f t="shared" si="70"/>
        <v>20286</v>
      </c>
      <c r="AK528" s="2">
        <f t="shared" si="71"/>
        <v>15</v>
      </c>
      <c r="AL528" s="9"/>
      <c r="AM528" s="9"/>
      <c r="AN528" s="9"/>
      <c r="AO528" s="9"/>
      <c r="AP528" s="9"/>
      <c r="AQ528" s="9"/>
      <c r="AR528" s="9"/>
      <c r="AS528" s="9"/>
      <c r="AT528" s="9"/>
      <c r="AU528" s="9"/>
      <c r="AV528" s="9"/>
      <c r="AW528" s="9"/>
      <c r="AX528" s="9"/>
      <c r="AY528" s="9"/>
    </row>
    <row r="529" spans="1:51" ht="15.75" x14ac:dyDescent="0.25">
      <c r="A529" s="18">
        <v>45812</v>
      </c>
      <c r="B529" s="19">
        <v>9544</v>
      </c>
      <c r="C529" s="19">
        <v>9365</v>
      </c>
      <c r="D529" s="19">
        <v>9187</v>
      </c>
      <c r="E529" s="19">
        <v>9231</v>
      </c>
      <c r="F529" s="19">
        <v>9377</v>
      </c>
      <c r="G529" s="19">
        <v>9949</v>
      </c>
      <c r="H529" s="19">
        <v>10995</v>
      </c>
      <c r="I529" s="19">
        <v>13734</v>
      </c>
      <c r="J529" s="19">
        <v>16659</v>
      </c>
      <c r="K529" s="19">
        <v>17733</v>
      </c>
      <c r="L529" s="19">
        <v>19175</v>
      </c>
      <c r="M529" s="19">
        <v>19624</v>
      </c>
      <c r="N529" s="19">
        <v>19758</v>
      </c>
      <c r="O529" s="19">
        <v>19850</v>
      </c>
      <c r="P529" s="19">
        <v>20197</v>
      </c>
      <c r="Q529" s="19">
        <v>19846</v>
      </c>
      <c r="R529" s="19">
        <v>18467</v>
      </c>
      <c r="S529" s="19">
        <v>15910</v>
      </c>
      <c r="T529" s="19">
        <v>14813</v>
      </c>
      <c r="U529" s="19">
        <v>13736</v>
      </c>
      <c r="V529" s="19">
        <v>13469</v>
      </c>
      <c r="W529" s="19">
        <v>12854</v>
      </c>
      <c r="X529" s="19">
        <v>10866</v>
      </c>
      <c r="Y529" s="19">
        <v>10025</v>
      </c>
      <c r="AA529" s="2">
        <f>IFERROR(INDEX('Holiday Schedule'!$D$3:$D$24,MATCH(A529,'Holiday Schedule'!$C$3:$C$24,0)),0)</f>
        <v>0</v>
      </c>
      <c r="AB529" s="2">
        <f t="shared" si="64"/>
        <v>4</v>
      </c>
      <c r="AC529" s="2">
        <f t="shared" si="65"/>
        <v>266691</v>
      </c>
      <c r="AD529" s="5">
        <f t="shared" si="66"/>
        <v>77673</v>
      </c>
      <c r="AE529" s="5">
        <f t="shared" si="67"/>
        <v>344364</v>
      </c>
      <c r="AG529" s="2">
        <f t="shared" si="68"/>
        <v>6</v>
      </c>
      <c r="AH529" s="2">
        <f t="shared" si="69"/>
        <v>2025</v>
      </c>
      <c r="AJ529" s="5">
        <f t="shared" si="70"/>
        <v>20197</v>
      </c>
      <c r="AK529" s="2">
        <f t="shared" si="71"/>
        <v>15</v>
      </c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</row>
    <row r="530" spans="1:51" ht="15.75" x14ac:dyDescent="0.25">
      <c r="A530" s="18">
        <v>45813</v>
      </c>
      <c r="B530" s="19">
        <v>9543</v>
      </c>
      <c r="C530" s="19">
        <v>9362</v>
      </c>
      <c r="D530" s="19">
        <v>9189</v>
      </c>
      <c r="E530" s="19">
        <v>9230</v>
      </c>
      <c r="F530" s="19">
        <v>9385</v>
      </c>
      <c r="G530" s="19">
        <v>9952</v>
      </c>
      <c r="H530" s="19">
        <v>10996</v>
      </c>
      <c r="I530" s="19">
        <v>13736</v>
      </c>
      <c r="J530" s="19">
        <v>16661</v>
      </c>
      <c r="K530" s="19">
        <v>17735</v>
      </c>
      <c r="L530" s="19">
        <v>19177</v>
      </c>
      <c r="M530" s="19">
        <v>19626</v>
      </c>
      <c r="N530" s="19">
        <v>19761</v>
      </c>
      <c r="O530" s="19">
        <v>19852</v>
      </c>
      <c r="P530" s="19">
        <v>20200</v>
      </c>
      <c r="Q530" s="19">
        <v>19851</v>
      </c>
      <c r="R530" s="19">
        <v>18469</v>
      </c>
      <c r="S530" s="19">
        <v>15912</v>
      </c>
      <c r="T530" s="19">
        <v>14815</v>
      </c>
      <c r="U530" s="19">
        <v>13740</v>
      </c>
      <c r="V530" s="19">
        <v>13495</v>
      </c>
      <c r="W530" s="19">
        <v>12851</v>
      </c>
      <c r="X530" s="19">
        <v>10862</v>
      </c>
      <c r="Y530" s="19">
        <v>10024</v>
      </c>
      <c r="AA530" s="2">
        <f>IFERROR(INDEX('Holiday Schedule'!$D$3:$D$24,MATCH(A530,'Holiday Schedule'!$C$3:$C$24,0)),0)</f>
        <v>0</v>
      </c>
      <c r="AB530" s="2">
        <f t="shared" si="64"/>
        <v>5</v>
      </c>
      <c r="AC530" s="2">
        <f t="shared" si="65"/>
        <v>266743</v>
      </c>
      <c r="AD530" s="5">
        <f t="shared" si="66"/>
        <v>77681</v>
      </c>
      <c r="AE530" s="5">
        <f t="shared" si="67"/>
        <v>344424</v>
      </c>
      <c r="AG530" s="2">
        <f t="shared" si="68"/>
        <v>6</v>
      </c>
      <c r="AH530" s="2">
        <f t="shared" si="69"/>
        <v>2025</v>
      </c>
      <c r="AJ530" s="5">
        <f t="shared" si="70"/>
        <v>20200</v>
      </c>
      <c r="AK530" s="2">
        <f t="shared" si="71"/>
        <v>15</v>
      </c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</row>
    <row r="531" spans="1:51" ht="15.75" x14ac:dyDescent="0.25">
      <c r="A531" s="18">
        <v>45814</v>
      </c>
      <c r="B531" s="19">
        <v>9513</v>
      </c>
      <c r="C531" s="19">
        <v>9331</v>
      </c>
      <c r="D531" s="19">
        <v>9159</v>
      </c>
      <c r="E531" s="19">
        <v>9200</v>
      </c>
      <c r="F531" s="19">
        <v>9357</v>
      </c>
      <c r="G531" s="19">
        <v>9924</v>
      </c>
      <c r="H531" s="19">
        <v>10962</v>
      </c>
      <c r="I531" s="19">
        <v>13693</v>
      </c>
      <c r="J531" s="19">
        <v>16609</v>
      </c>
      <c r="K531" s="19">
        <v>17680</v>
      </c>
      <c r="L531" s="19">
        <v>19118</v>
      </c>
      <c r="M531" s="19">
        <v>19565</v>
      </c>
      <c r="N531" s="19">
        <v>19699</v>
      </c>
      <c r="O531" s="19">
        <v>19791</v>
      </c>
      <c r="P531" s="19">
        <v>20136</v>
      </c>
      <c r="Q531" s="19">
        <v>19787</v>
      </c>
      <c r="R531" s="19">
        <v>18412</v>
      </c>
      <c r="S531" s="19">
        <v>15863</v>
      </c>
      <c r="T531" s="19">
        <v>14769</v>
      </c>
      <c r="U531" s="19">
        <v>13740</v>
      </c>
      <c r="V531" s="19">
        <v>13458</v>
      </c>
      <c r="W531" s="19">
        <v>12805</v>
      </c>
      <c r="X531" s="19">
        <v>10822</v>
      </c>
      <c r="Y531" s="19">
        <v>9985</v>
      </c>
      <c r="AA531" s="2">
        <f>IFERROR(INDEX('Holiday Schedule'!$D$3:$D$24,MATCH(A531,'Holiday Schedule'!$C$3:$C$24,0)),0)</f>
        <v>0</v>
      </c>
      <c r="AB531" s="2">
        <f t="shared" si="64"/>
        <v>6</v>
      </c>
      <c r="AC531" s="2">
        <f t="shared" si="65"/>
        <v>265947</v>
      </c>
      <c r="AD531" s="5">
        <f t="shared" si="66"/>
        <v>77431</v>
      </c>
      <c r="AE531" s="5">
        <f t="shared" si="67"/>
        <v>343378</v>
      </c>
      <c r="AG531" s="2">
        <f t="shared" si="68"/>
        <v>6</v>
      </c>
      <c r="AH531" s="2">
        <f t="shared" si="69"/>
        <v>2025</v>
      </c>
      <c r="AJ531" s="5">
        <f t="shared" si="70"/>
        <v>20136</v>
      </c>
      <c r="AK531" s="2">
        <f t="shared" si="71"/>
        <v>15</v>
      </c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</row>
    <row r="532" spans="1:51" ht="15.75" x14ac:dyDescent="0.25">
      <c r="A532" s="18">
        <v>45815</v>
      </c>
      <c r="B532" s="19">
        <v>9480</v>
      </c>
      <c r="C532" s="19">
        <v>9321</v>
      </c>
      <c r="D532" s="19">
        <v>9124</v>
      </c>
      <c r="E532" s="19">
        <v>9109</v>
      </c>
      <c r="F532" s="19">
        <v>9279</v>
      </c>
      <c r="G532" s="19">
        <v>9640</v>
      </c>
      <c r="H532" s="19">
        <v>10403</v>
      </c>
      <c r="I532" s="19">
        <v>12760</v>
      </c>
      <c r="J532" s="19">
        <v>15240</v>
      </c>
      <c r="K532" s="19">
        <v>16540</v>
      </c>
      <c r="L532" s="19">
        <v>17880</v>
      </c>
      <c r="M532" s="19">
        <v>18482</v>
      </c>
      <c r="N532" s="19">
        <v>18415</v>
      </c>
      <c r="O532" s="19">
        <v>18366</v>
      </c>
      <c r="P532" s="19">
        <v>18411</v>
      </c>
      <c r="Q532" s="19">
        <v>18070</v>
      </c>
      <c r="R532" s="19">
        <v>17130</v>
      </c>
      <c r="S532" s="19">
        <v>15207</v>
      </c>
      <c r="T532" s="19">
        <v>14363</v>
      </c>
      <c r="U532" s="19">
        <v>13295</v>
      </c>
      <c r="V532" s="19">
        <v>13039</v>
      </c>
      <c r="W532" s="19">
        <v>12499</v>
      </c>
      <c r="X532" s="19">
        <v>10707</v>
      </c>
      <c r="Y532" s="19">
        <v>9993</v>
      </c>
      <c r="AA532" s="2">
        <f>IFERROR(INDEX('Holiday Schedule'!$D$3:$D$24,MATCH(A532,'Holiday Schedule'!$C$3:$C$24,0)),0)</f>
        <v>0</v>
      </c>
      <c r="AB532" s="2">
        <f t="shared" si="64"/>
        <v>7</v>
      </c>
      <c r="AC532" s="2">
        <f t="shared" si="65"/>
        <v>0</v>
      </c>
      <c r="AD532" s="5">
        <f t="shared" si="66"/>
        <v>326753</v>
      </c>
      <c r="AE532" s="5">
        <f t="shared" si="67"/>
        <v>326753</v>
      </c>
      <c r="AG532" s="2">
        <f t="shared" si="68"/>
        <v>6</v>
      </c>
      <c r="AH532" s="2">
        <f t="shared" si="69"/>
        <v>2025</v>
      </c>
      <c r="AJ532" s="5">
        <f t="shared" si="70"/>
        <v>18482</v>
      </c>
      <c r="AK532" s="2">
        <f t="shared" si="71"/>
        <v>12</v>
      </c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</row>
    <row r="533" spans="1:51" ht="15.75" x14ac:dyDescent="0.25">
      <c r="A533" s="18">
        <v>45816</v>
      </c>
      <c r="B533" s="19">
        <v>9487</v>
      </c>
      <c r="C533" s="19">
        <v>9331</v>
      </c>
      <c r="D533" s="19">
        <v>9134</v>
      </c>
      <c r="E533" s="19">
        <v>9119</v>
      </c>
      <c r="F533" s="19">
        <v>9287</v>
      </c>
      <c r="G533" s="19">
        <v>9619</v>
      </c>
      <c r="H533" s="19">
        <v>10403</v>
      </c>
      <c r="I533" s="19">
        <v>12759</v>
      </c>
      <c r="J533" s="19">
        <v>15239</v>
      </c>
      <c r="K533" s="19">
        <v>16540</v>
      </c>
      <c r="L533" s="19">
        <v>17880</v>
      </c>
      <c r="M533" s="19">
        <v>18482</v>
      </c>
      <c r="N533" s="19">
        <v>18415</v>
      </c>
      <c r="O533" s="19">
        <v>18366</v>
      </c>
      <c r="P533" s="19">
        <v>18411</v>
      </c>
      <c r="Q533" s="19">
        <v>18070</v>
      </c>
      <c r="R533" s="19">
        <v>17130</v>
      </c>
      <c r="S533" s="19">
        <v>15207</v>
      </c>
      <c r="T533" s="19">
        <v>14363</v>
      </c>
      <c r="U533" s="19">
        <v>13280</v>
      </c>
      <c r="V533" s="19">
        <v>13015</v>
      </c>
      <c r="W533" s="19">
        <v>12499</v>
      </c>
      <c r="X533" s="19">
        <v>10708</v>
      </c>
      <c r="Y533" s="19">
        <v>9993</v>
      </c>
      <c r="AA533" s="2">
        <f>IFERROR(INDEX('Holiday Schedule'!$D$3:$D$24,MATCH(A533,'Holiday Schedule'!$C$3:$C$24,0)),0)</f>
        <v>0</v>
      </c>
      <c r="AB533" s="2">
        <f t="shared" si="64"/>
        <v>1</v>
      </c>
      <c r="AC533" s="2">
        <f t="shared" si="65"/>
        <v>0</v>
      </c>
      <c r="AD533" s="5">
        <f t="shared" si="66"/>
        <v>326737</v>
      </c>
      <c r="AE533" s="5">
        <f t="shared" si="67"/>
        <v>326737</v>
      </c>
      <c r="AG533" s="2">
        <f t="shared" si="68"/>
        <v>6</v>
      </c>
      <c r="AH533" s="2">
        <f t="shared" si="69"/>
        <v>2025</v>
      </c>
      <c r="AJ533" s="5">
        <f t="shared" si="70"/>
        <v>18482</v>
      </c>
      <c r="AK533" s="2">
        <f t="shared" si="71"/>
        <v>12</v>
      </c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</row>
    <row r="534" spans="1:51" ht="15.75" x14ac:dyDescent="0.25">
      <c r="A534" s="18">
        <v>45817</v>
      </c>
      <c r="B534" s="19">
        <v>9491</v>
      </c>
      <c r="C534" s="19">
        <v>9312</v>
      </c>
      <c r="D534" s="19">
        <v>9137</v>
      </c>
      <c r="E534" s="19">
        <v>9172</v>
      </c>
      <c r="F534" s="19">
        <v>9329</v>
      </c>
      <c r="G534" s="19">
        <v>9900</v>
      </c>
      <c r="H534" s="19">
        <v>10934</v>
      </c>
      <c r="I534" s="19">
        <v>13658</v>
      </c>
      <c r="J534" s="19">
        <v>16566</v>
      </c>
      <c r="K534" s="19">
        <v>17634</v>
      </c>
      <c r="L534" s="19">
        <v>19068</v>
      </c>
      <c r="M534" s="19">
        <v>19514</v>
      </c>
      <c r="N534" s="19">
        <v>19648</v>
      </c>
      <c r="O534" s="19">
        <v>19739</v>
      </c>
      <c r="P534" s="19">
        <v>20084</v>
      </c>
      <c r="Q534" s="19">
        <v>19735</v>
      </c>
      <c r="R534" s="19">
        <v>18364</v>
      </c>
      <c r="S534" s="19">
        <v>15821</v>
      </c>
      <c r="T534" s="19">
        <v>14731</v>
      </c>
      <c r="U534" s="19">
        <v>13659</v>
      </c>
      <c r="V534" s="19">
        <v>13413</v>
      </c>
      <c r="W534" s="19">
        <v>12782</v>
      </c>
      <c r="X534" s="19">
        <v>10805</v>
      </c>
      <c r="Y534" s="19">
        <v>9970</v>
      </c>
      <c r="AA534" s="2">
        <f>IFERROR(INDEX('Holiday Schedule'!$D$3:$D$24,MATCH(A534,'Holiday Schedule'!$C$3:$C$24,0)),0)</f>
        <v>0</v>
      </c>
      <c r="AB534" s="2">
        <f t="shared" si="64"/>
        <v>2</v>
      </c>
      <c r="AC534" s="2">
        <f t="shared" si="65"/>
        <v>265221</v>
      </c>
      <c r="AD534" s="5">
        <f t="shared" si="66"/>
        <v>77245</v>
      </c>
      <c r="AE534" s="5">
        <f t="shared" si="67"/>
        <v>342466</v>
      </c>
      <c r="AG534" s="2">
        <f t="shared" si="68"/>
        <v>6</v>
      </c>
      <c r="AH534" s="2">
        <f t="shared" si="69"/>
        <v>2025</v>
      </c>
      <c r="AJ534" s="5">
        <f t="shared" si="70"/>
        <v>20084</v>
      </c>
      <c r="AK534" s="2">
        <f t="shared" si="71"/>
        <v>15</v>
      </c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</row>
    <row r="535" spans="1:51" ht="15.75" x14ac:dyDescent="0.25">
      <c r="A535" s="18">
        <v>45818</v>
      </c>
      <c r="B535" s="19">
        <v>9461</v>
      </c>
      <c r="C535" s="19">
        <v>9281</v>
      </c>
      <c r="D535" s="19">
        <v>9111</v>
      </c>
      <c r="E535" s="19">
        <v>9154</v>
      </c>
      <c r="F535" s="19">
        <v>9308</v>
      </c>
      <c r="G535" s="19">
        <v>9871</v>
      </c>
      <c r="H535" s="19">
        <v>10899</v>
      </c>
      <c r="I535" s="19">
        <v>13614</v>
      </c>
      <c r="J535" s="19">
        <v>16514</v>
      </c>
      <c r="K535" s="19">
        <v>17579</v>
      </c>
      <c r="L535" s="19">
        <v>19008</v>
      </c>
      <c r="M535" s="19">
        <v>19453</v>
      </c>
      <c r="N535" s="19">
        <v>19586</v>
      </c>
      <c r="O535" s="19">
        <v>19677</v>
      </c>
      <c r="P535" s="19">
        <v>20021</v>
      </c>
      <c r="Q535" s="19">
        <v>19674</v>
      </c>
      <c r="R535" s="19">
        <v>18308</v>
      </c>
      <c r="S535" s="19">
        <v>15772</v>
      </c>
      <c r="T535" s="19">
        <v>14685</v>
      </c>
      <c r="U535" s="19">
        <v>13618</v>
      </c>
      <c r="V535" s="19">
        <v>13386</v>
      </c>
      <c r="W535" s="19">
        <v>12744</v>
      </c>
      <c r="X535" s="19">
        <v>10772</v>
      </c>
      <c r="Y535" s="19">
        <v>9940</v>
      </c>
      <c r="AA535" s="2">
        <f>IFERROR(INDEX('Holiday Schedule'!$D$3:$D$24,MATCH(A535,'Holiday Schedule'!$C$3:$C$24,0)),0)</f>
        <v>0</v>
      </c>
      <c r="AB535" s="2">
        <f t="shared" si="64"/>
        <v>3</v>
      </c>
      <c r="AC535" s="2">
        <f t="shared" si="65"/>
        <v>264411</v>
      </c>
      <c r="AD535" s="5">
        <f t="shared" si="66"/>
        <v>77025</v>
      </c>
      <c r="AE535" s="5">
        <f t="shared" si="67"/>
        <v>341436</v>
      </c>
      <c r="AG535" s="2">
        <f t="shared" si="68"/>
        <v>6</v>
      </c>
      <c r="AH535" s="2">
        <f t="shared" si="69"/>
        <v>2025</v>
      </c>
      <c r="AJ535" s="5">
        <f t="shared" si="70"/>
        <v>20021</v>
      </c>
      <c r="AK535" s="2">
        <f t="shared" si="71"/>
        <v>15</v>
      </c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</row>
    <row r="536" spans="1:51" ht="15.75" x14ac:dyDescent="0.25">
      <c r="A536" s="18">
        <v>45819</v>
      </c>
      <c r="B536" s="19">
        <v>9463</v>
      </c>
      <c r="C536" s="19">
        <v>9281</v>
      </c>
      <c r="D536" s="19">
        <v>9109</v>
      </c>
      <c r="E536" s="19">
        <v>9150</v>
      </c>
      <c r="F536" s="19">
        <v>9304</v>
      </c>
      <c r="G536" s="19">
        <v>9871</v>
      </c>
      <c r="H536" s="19">
        <v>10903</v>
      </c>
      <c r="I536" s="19">
        <v>13617</v>
      </c>
      <c r="J536" s="19">
        <v>16517</v>
      </c>
      <c r="K536" s="19">
        <v>17582</v>
      </c>
      <c r="L536" s="19">
        <v>19012</v>
      </c>
      <c r="M536" s="19">
        <v>19457</v>
      </c>
      <c r="N536" s="19">
        <v>19590</v>
      </c>
      <c r="O536" s="19">
        <v>19681</v>
      </c>
      <c r="P536" s="19">
        <v>20025</v>
      </c>
      <c r="Q536" s="19">
        <v>19677</v>
      </c>
      <c r="R536" s="19">
        <v>18310</v>
      </c>
      <c r="S536" s="19">
        <v>15775</v>
      </c>
      <c r="T536" s="19">
        <v>14687</v>
      </c>
      <c r="U536" s="19">
        <v>13619</v>
      </c>
      <c r="V536" s="19">
        <v>13359</v>
      </c>
      <c r="W536" s="19">
        <v>12747</v>
      </c>
      <c r="X536" s="19">
        <v>10772</v>
      </c>
      <c r="Y536" s="19">
        <v>9940</v>
      </c>
      <c r="AA536" s="2">
        <f>IFERROR(INDEX('Holiday Schedule'!$D$3:$D$24,MATCH(A536,'Holiday Schedule'!$C$3:$C$24,0)),0)</f>
        <v>0</v>
      </c>
      <c r="AB536" s="2">
        <f t="shared" si="64"/>
        <v>4</v>
      </c>
      <c r="AC536" s="2">
        <f t="shared" si="65"/>
        <v>264427</v>
      </c>
      <c r="AD536" s="5">
        <f t="shared" si="66"/>
        <v>77021</v>
      </c>
      <c r="AE536" s="5">
        <f t="shared" si="67"/>
        <v>341448</v>
      </c>
      <c r="AG536" s="2">
        <f t="shared" si="68"/>
        <v>6</v>
      </c>
      <c r="AH536" s="2">
        <f t="shared" si="69"/>
        <v>2025</v>
      </c>
      <c r="AJ536" s="5">
        <f t="shared" si="70"/>
        <v>20025</v>
      </c>
      <c r="AK536" s="2">
        <f t="shared" si="71"/>
        <v>15</v>
      </c>
      <c r="AL536" s="9"/>
      <c r="AM536" s="9"/>
      <c r="AN536" s="9"/>
      <c r="AO536" s="9"/>
      <c r="AP536" s="9"/>
      <c r="AQ536" s="9"/>
      <c r="AR536" s="9"/>
      <c r="AS536" s="9"/>
      <c r="AT536" s="9"/>
      <c r="AU536" s="9"/>
      <c r="AV536" s="9"/>
      <c r="AW536" s="9"/>
      <c r="AX536" s="9"/>
      <c r="AY536" s="9"/>
    </row>
    <row r="537" spans="1:51" ht="15.75" x14ac:dyDescent="0.25">
      <c r="A537" s="18">
        <v>45820</v>
      </c>
      <c r="B537" s="19">
        <v>9465</v>
      </c>
      <c r="C537" s="19">
        <v>9284</v>
      </c>
      <c r="D537" s="19">
        <v>9113</v>
      </c>
      <c r="E537" s="19">
        <v>9153</v>
      </c>
      <c r="F537" s="19">
        <v>9310</v>
      </c>
      <c r="G537" s="19">
        <v>9902</v>
      </c>
      <c r="H537" s="19">
        <v>10906</v>
      </c>
      <c r="I537" s="19">
        <v>13622</v>
      </c>
      <c r="J537" s="19">
        <v>16523</v>
      </c>
      <c r="K537" s="19">
        <v>17589</v>
      </c>
      <c r="L537" s="19">
        <v>19020</v>
      </c>
      <c r="M537" s="19">
        <v>19465</v>
      </c>
      <c r="N537" s="19">
        <v>19598</v>
      </c>
      <c r="O537" s="19">
        <v>19689</v>
      </c>
      <c r="P537" s="19">
        <v>20033</v>
      </c>
      <c r="Q537" s="19">
        <v>19685</v>
      </c>
      <c r="R537" s="19">
        <v>18317</v>
      </c>
      <c r="S537" s="19">
        <v>15781</v>
      </c>
      <c r="T537" s="19">
        <v>14693</v>
      </c>
      <c r="U537" s="19">
        <v>13624</v>
      </c>
      <c r="V537" s="19">
        <v>13376</v>
      </c>
      <c r="W537" s="19">
        <v>12749</v>
      </c>
      <c r="X537" s="19">
        <v>10777</v>
      </c>
      <c r="Y537" s="19">
        <v>9946</v>
      </c>
      <c r="AA537" s="2">
        <f>IFERROR(INDEX('Holiday Schedule'!$D$3:$D$24,MATCH(A537,'Holiday Schedule'!$C$3:$C$24,0)),0)</f>
        <v>0</v>
      </c>
      <c r="AB537" s="2">
        <f t="shared" si="64"/>
        <v>5</v>
      </c>
      <c r="AC537" s="2">
        <f t="shared" si="65"/>
        <v>264541</v>
      </c>
      <c r="AD537" s="5">
        <f t="shared" si="66"/>
        <v>77079</v>
      </c>
      <c r="AE537" s="5">
        <f t="shared" si="67"/>
        <v>341620</v>
      </c>
      <c r="AG537" s="2">
        <f t="shared" si="68"/>
        <v>6</v>
      </c>
      <c r="AH537" s="2">
        <f t="shared" si="69"/>
        <v>2025</v>
      </c>
      <c r="AJ537" s="5">
        <f t="shared" si="70"/>
        <v>20033</v>
      </c>
      <c r="AK537" s="2">
        <f t="shared" si="71"/>
        <v>15</v>
      </c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</row>
    <row r="538" spans="1:51" ht="15.75" x14ac:dyDescent="0.25">
      <c r="A538" s="18">
        <v>45821</v>
      </c>
      <c r="B538" s="19">
        <v>9447</v>
      </c>
      <c r="C538" s="19">
        <v>9268</v>
      </c>
      <c r="D538" s="19">
        <v>9094</v>
      </c>
      <c r="E538" s="19">
        <v>9138</v>
      </c>
      <c r="F538" s="19">
        <v>9284</v>
      </c>
      <c r="G538" s="19">
        <v>9850</v>
      </c>
      <c r="H538" s="19">
        <v>10886</v>
      </c>
      <c r="I538" s="19">
        <v>13598</v>
      </c>
      <c r="J538" s="19">
        <v>16493</v>
      </c>
      <c r="K538" s="19">
        <v>17557</v>
      </c>
      <c r="L538" s="19">
        <v>18985</v>
      </c>
      <c r="M538" s="19">
        <v>19429</v>
      </c>
      <c r="N538" s="19">
        <v>19562</v>
      </c>
      <c r="O538" s="19">
        <v>19653</v>
      </c>
      <c r="P538" s="19">
        <v>19997</v>
      </c>
      <c r="Q538" s="19">
        <v>19649</v>
      </c>
      <c r="R538" s="19">
        <v>18284</v>
      </c>
      <c r="S538" s="19">
        <v>15752</v>
      </c>
      <c r="T538" s="19">
        <v>14667</v>
      </c>
      <c r="U538" s="19">
        <v>13599</v>
      </c>
      <c r="V538" s="19">
        <v>13344</v>
      </c>
      <c r="W538" s="19">
        <v>12729</v>
      </c>
      <c r="X538" s="19">
        <v>10760</v>
      </c>
      <c r="Y538" s="19">
        <v>9928</v>
      </c>
      <c r="AA538" s="2">
        <f>IFERROR(INDEX('Holiday Schedule'!$D$3:$D$24,MATCH(A538,'Holiday Schedule'!$C$3:$C$24,0)),0)</f>
        <v>0</v>
      </c>
      <c r="AB538" s="2">
        <f t="shared" si="64"/>
        <v>6</v>
      </c>
      <c r="AC538" s="2">
        <f t="shared" si="65"/>
        <v>264058</v>
      </c>
      <c r="AD538" s="5">
        <f t="shared" si="66"/>
        <v>76895</v>
      </c>
      <c r="AE538" s="5">
        <f t="shared" si="67"/>
        <v>340953</v>
      </c>
      <c r="AG538" s="2">
        <f t="shared" si="68"/>
        <v>6</v>
      </c>
      <c r="AH538" s="2">
        <f t="shared" si="69"/>
        <v>2025</v>
      </c>
      <c r="AJ538" s="5">
        <f t="shared" si="70"/>
        <v>19997</v>
      </c>
      <c r="AK538" s="2">
        <f t="shared" si="71"/>
        <v>15</v>
      </c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 s="9"/>
    </row>
    <row r="539" spans="1:51" ht="15.75" x14ac:dyDescent="0.25">
      <c r="A539" s="18">
        <v>45822</v>
      </c>
      <c r="B539" s="19">
        <v>9427</v>
      </c>
      <c r="C539" s="19">
        <v>9275</v>
      </c>
      <c r="D539" s="19">
        <v>9077</v>
      </c>
      <c r="E539" s="19">
        <v>9062</v>
      </c>
      <c r="F539" s="19">
        <v>9218</v>
      </c>
      <c r="G539" s="19">
        <v>9554</v>
      </c>
      <c r="H539" s="19">
        <v>10332</v>
      </c>
      <c r="I539" s="19">
        <v>12672</v>
      </c>
      <c r="J539" s="19">
        <v>15136</v>
      </c>
      <c r="K539" s="19">
        <v>16428</v>
      </c>
      <c r="L539" s="19">
        <v>17758</v>
      </c>
      <c r="M539" s="19">
        <v>18357</v>
      </c>
      <c r="N539" s="19">
        <v>18289</v>
      </c>
      <c r="O539" s="19">
        <v>18241</v>
      </c>
      <c r="P539" s="19">
        <v>18286</v>
      </c>
      <c r="Q539" s="19">
        <v>17947</v>
      </c>
      <c r="R539" s="19">
        <v>17014</v>
      </c>
      <c r="S539" s="19">
        <v>15104</v>
      </c>
      <c r="T539" s="19">
        <v>14266</v>
      </c>
      <c r="U539" s="19">
        <v>13190</v>
      </c>
      <c r="V539" s="19">
        <v>12914</v>
      </c>
      <c r="W539" s="19">
        <v>12415</v>
      </c>
      <c r="X539" s="19">
        <v>10638</v>
      </c>
      <c r="Y539" s="19">
        <v>9929</v>
      </c>
      <c r="AA539" s="2">
        <f>IFERROR(INDEX('Holiday Schedule'!$D$3:$D$24,MATCH(A539,'Holiday Schedule'!$C$3:$C$24,0)),0)</f>
        <v>0</v>
      </c>
      <c r="AB539" s="2">
        <f t="shared" si="64"/>
        <v>7</v>
      </c>
      <c r="AC539" s="2">
        <f t="shared" si="65"/>
        <v>0</v>
      </c>
      <c r="AD539" s="5">
        <f t="shared" si="66"/>
        <v>324529</v>
      </c>
      <c r="AE539" s="5">
        <f t="shared" si="67"/>
        <v>324529</v>
      </c>
      <c r="AG539" s="2">
        <f t="shared" si="68"/>
        <v>6</v>
      </c>
      <c r="AH539" s="2">
        <f t="shared" si="69"/>
        <v>2025</v>
      </c>
      <c r="AJ539" s="5">
        <f t="shared" si="70"/>
        <v>18357</v>
      </c>
      <c r="AK539" s="2">
        <f t="shared" si="71"/>
        <v>12</v>
      </c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</row>
    <row r="540" spans="1:51" ht="15.75" x14ac:dyDescent="0.25">
      <c r="A540" s="18">
        <v>45823</v>
      </c>
      <c r="B540" s="19">
        <v>9429</v>
      </c>
      <c r="C540" s="19">
        <v>9274</v>
      </c>
      <c r="D540" s="19">
        <v>9079</v>
      </c>
      <c r="E540" s="19">
        <v>9069</v>
      </c>
      <c r="F540" s="19">
        <v>9227</v>
      </c>
      <c r="G540" s="19">
        <v>9547</v>
      </c>
      <c r="H540" s="19">
        <v>10334</v>
      </c>
      <c r="I540" s="19">
        <v>12675</v>
      </c>
      <c r="J540" s="19">
        <v>15139</v>
      </c>
      <c r="K540" s="19">
        <v>16432</v>
      </c>
      <c r="L540" s="19">
        <v>17762</v>
      </c>
      <c r="M540" s="19">
        <v>18361</v>
      </c>
      <c r="N540" s="19">
        <v>18294</v>
      </c>
      <c r="O540" s="19">
        <v>18246</v>
      </c>
      <c r="P540" s="19">
        <v>18290</v>
      </c>
      <c r="Q540" s="19">
        <v>17951</v>
      </c>
      <c r="R540" s="19">
        <v>17018</v>
      </c>
      <c r="S540" s="19">
        <v>15108</v>
      </c>
      <c r="T540" s="19">
        <v>14269</v>
      </c>
      <c r="U540" s="19">
        <v>13193</v>
      </c>
      <c r="V540" s="19">
        <v>12921</v>
      </c>
      <c r="W540" s="19">
        <v>12417</v>
      </c>
      <c r="X540" s="19">
        <v>10639</v>
      </c>
      <c r="Y540" s="19">
        <v>9931</v>
      </c>
      <c r="AA540" s="2">
        <f>IFERROR(INDEX('Holiday Schedule'!$D$3:$D$24,MATCH(A540,'Holiday Schedule'!$C$3:$C$24,0)),0)</f>
        <v>0</v>
      </c>
      <c r="AB540" s="2">
        <f t="shared" si="64"/>
        <v>1</v>
      </c>
      <c r="AC540" s="2">
        <f t="shared" si="65"/>
        <v>0</v>
      </c>
      <c r="AD540" s="5">
        <f t="shared" si="66"/>
        <v>324605</v>
      </c>
      <c r="AE540" s="5">
        <f t="shared" si="67"/>
        <v>324605</v>
      </c>
      <c r="AG540" s="2">
        <f t="shared" si="68"/>
        <v>6</v>
      </c>
      <c r="AH540" s="2">
        <f t="shared" si="69"/>
        <v>2025</v>
      </c>
      <c r="AJ540" s="5">
        <f t="shared" si="70"/>
        <v>18361</v>
      </c>
      <c r="AK540" s="2">
        <f t="shared" si="71"/>
        <v>12</v>
      </c>
      <c r="AL540" s="9"/>
      <c r="AM540" s="9"/>
      <c r="AN540" s="9"/>
      <c r="AO540" s="9"/>
      <c r="AP540" s="9"/>
      <c r="AQ540" s="9"/>
      <c r="AR540" s="9"/>
      <c r="AS540" s="9"/>
      <c r="AT540" s="9"/>
      <c r="AU540" s="9"/>
      <c r="AV540" s="9"/>
      <c r="AW540" s="9"/>
      <c r="AX540" s="9"/>
      <c r="AY540" s="9"/>
    </row>
    <row r="541" spans="1:51" ht="15.75" x14ac:dyDescent="0.25">
      <c r="A541" s="18">
        <v>45824</v>
      </c>
      <c r="B541" s="19">
        <v>9503</v>
      </c>
      <c r="C541" s="19">
        <v>9320</v>
      </c>
      <c r="D541" s="19">
        <v>9150</v>
      </c>
      <c r="E541" s="19">
        <v>9192</v>
      </c>
      <c r="F541" s="19">
        <v>9347</v>
      </c>
      <c r="G541" s="19">
        <v>9910</v>
      </c>
      <c r="H541" s="19">
        <v>10946</v>
      </c>
      <c r="I541" s="19">
        <v>13673</v>
      </c>
      <c r="J541" s="19">
        <v>16585</v>
      </c>
      <c r="K541" s="19">
        <v>17654</v>
      </c>
      <c r="L541" s="19">
        <v>19090</v>
      </c>
      <c r="M541" s="19">
        <v>19536</v>
      </c>
      <c r="N541" s="19">
        <v>19671</v>
      </c>
      <c r="O541" s="19">
        <v>19762</v>
      </c>
      <c r="P541" s="19">
        <v>20107</v>
      </c>
      <c r="Q541" s="19">
        <v>19758</v>
      </c>
      <c r="R541" s="19">
        <v>18385</v>
      </c>
      <c r="S541" s="19">
        <v>15839</v>
      </c>
      <c r="T541" s="19">
        <v>14748</v>
      </c>
      <c r="U541" s="19">
        <v>13675</v>
      </c>
      <c r="V541" s="19">
        <v>13402</v>
      </c>
      <c r="W541" s="19">
        <v>12786</v>
      </c>
      <c r="X541" s="19">
        <v>10803</v>
      </c>
      <c r="Y541" s="19">
        <v>9969</v>
      </c>
      <c r="AA541" s="2">
        <f>IFERROR(INDEX('Holiday Schedule'!$D$3:$D$24,MATCH(A541,'Holiday Schedule'!$C$3:$C$24,0)),0)</f>
        <v>0</v>
      </c>
      <c r="AB541" s="2">
        <f t="shared" si="64"/>
        <v>2</v>
      </c>
      <c r="AC541" s="2">
        <f t="shared" si="65"/>
        <v>265474</v>
      </c>
      <c r="AD541" s="5">
        <f t="shared" si="66"/>
        <v>77337</v>
      </c>
      <c r="AE541" s="5">
        <f t="shared" si="67"/>
        <v>342811</v>
      </c>
      <c r="AG541" s="2">
        <f t="shared" si="68"/>
        <v>6</v>
      </c>
      <c r="AH541" s="2">
        <f t="shared" si="69"/>
        <v>2025</v>
      </c>
      <c r="AJ541" s="5">
        <f t="shared" si="70"/>
        <v>20107</v>
      </c>
      <c r="AK541" s="2">
        <f t="shared" si="71"/>
        <v>15</v>
      </c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</row>
    <row r="542" spans="1:51" ht="15.75" x14ac:dyDescent="0.25">
      <c r="A542" s="18">
        <v>45825</v>
      </c>
      <c r="B542" s="19">
        <v>9471</v>
      </c>
      <c r="C542" s="19">
        <v>9289</v>
      </c>
      <c r="D542" s="19">
        <v>9117</v>
      </c>
      <c r="E542" s="19">
        <v>9158</v>
      </c>
      <c r="F542" s="19">
        <v>9314</v>
      </c>
      <c r="G542" s="19">
        <v>9888</v>
      </c>
      <c r="H542" s="19">
        <v>10923</v>
      </c>
      <c r="I542" s="19">
        <v>13644</v>
      </c>
      <c r="J542" s="19">
        <v>16549</v>
      </c>
      <c r="K542" s="19">
        <v>17617</v>
      </c>
      <c r="L542" s="19">
        <v>19049</v>
      </c>
      <c r="M542" s="19">
        <v>19518</v>
      </c>
      <c r="N542" s="19">
        <v>19638</v>
      </c>
      <c r="O542" s="19">
        <v>19720</v>
      </c>
      <c r="P542" s="19">
        <v>20064</v>
      </c>
      <c r="Q542" s="19">
        <v>19716</v>
      </c>
      <c r="R542" s="19">
        <v>18354</v>
      </c>
      <c r="S542" s="19">
        <v>15815</v>
      </c>
      <c r="T542" s="19">
        <v>14719</v>
      </c>
      <c r="U542" s="19">
        <v>13645</v>
      </c>
      <c r="V542" s="19">
        <v>13395</v>
      </c>
      <c r="W542" s="19">
        <v>12768</v>
      </c>
      <c r="X542" s="19">
        <v>10790</v>
      </c>
      <c r="Y542" s="19">
        <v>9960</v>
      </c>
      <c r="AA542" s="2">
        <f>IFERROR(INDEX('Holiday Schedule'!$D$3:$D$24,MATCH(A542,'Holiday Schedule'!$C$3:$C$24,0)),0)</f>
        <v>0</v>
      </c>
      <c r="AB542" s="2">
        <f t="shared" si="64"/>
        <v>3</v>
      </c>
      <c r="AC542" s="2">
        <f t="shared" si="65"/>
        <v>265001</v>
      </c>
      <c r="AD542" s="5">
        <f t="shared" si="66"/>
        <v>77120</v>
      </c>
      <c r="AE542" s="5">
        <f t="shared" si="67"/>
        <v>342121</v>
      </c>
      <c r="AG542" s="2">
        <f t="shared" si="68"/>
        <v>6</v>
      </c>
      <c r="AH542" s="2">
        <f t="shared" si="69"/>
        <v>2025</v>
      </c>
      <c r="AJ542" s="5">
        <f t="shared" si="70"/>
        <v>20064</v>
      </c>
      <c r="AK542" s="2">
        <f t="shared" si="71"/>
        <v>15</v>
      </c>
      <c r="AL542" s="9"/>
      <c r="AM542" s="9"/>
      <c r="AN542" s="9"/>
      <c r="AO542" s="9"/>
      <c r="AP542" s="9"/>
      <c r="AQ542" s="9"/>
      <c r="AR542" s="9"/>
      <c r="AS542" s="9"/>
      <c r="AT542" s="9"/>
      <c r="AU542" s="9"/>
      <c r="AV542" s="9"/>
      <c r="AW542" s="9"/>
      <c r="AX542" s="9"/>
      <c r="AY542" s="9"/>
    </row>
    <row r="543" spans="1:51" ht="15.75" x14ac:dyDescent="0.25">
      <c r="A543" s="18">
        <v>45826</v>
      </c>
      <c r="B543" s="19">
        <v>9489</v>
      </c>
      <c r="C543" s="19">
        <v>9307</v>
      </c>
      <c r="D543" s="19">
        <v>9133</v>
      </c>
      <c r="E543" s="19">
        <v>9175</v>
      </c>
      <c r="F543" s="19">
        <v>9335</v>
      </c>
      <c r="G543" s="19">
        <v>9932</v>
      </c>
      <c r="H543" s="19">
        <v>10932</v>
      </c>
      <c r="I543" s="19">
        <v>13655</v>
      </c>
      <c r="J543" s="19">
        <v>16563</v>
      </c>
      <c r="K543" s="19">
        <v>17632</v>
      </c>
      <c r="L543" s="19">
        <v>19065</v>
      </c>
      <c r="M543" s="19">
        <v>19511</v>
      </c>
      <c r="N543" s="19">
        <v>19645</v>
      </c>
      <c r="O543" s="19">
        <v>19738</v>
      </c>
      <c r="P543" s="19">
        <v>20103</v>
      </c>
      <c r="Q543" s="19">
        <v>19743</v>
      </c>
      <c r="R543" s="19">
        <v>18373</v>
      </c>
      <c r="S543" s="19">
        <v>15831</v>
      </c>
      <c r="T543" s="19">
        <v>14741</v>
      </c>
      <c r="U543" s="19">
        <v>13665</v>
      </c>
      <c r="V543" s="19">
        <v>13406</v>
      </c>
      <c r="W543" s="19">
        <v>12778</v>
      </c>
      <c r="X543" s="19">
        <v>10799</v>
      </c>
      <c r="Y543" s="19">
        <v>9966</v>
      </c>
      <c r="AA543" s="2">
        <f>IFERROR(INDEX('Holiday Schedule'!$D$3:$D$24,MATCH(A543,'Holiday Schedule'!$C$3:$C$24,0)),0)</f>
        <v>0</v>
      </c>
      <c r="AB543" s="2">
        <f t="shared" si="64"/>
        <v>4</v>
      </c>
      <c r="AC543" s="2">
        <f t="shared" si="65"/>
        <v>265248</v>
      </c>
      <c r="AD543" s="5">
        <f t="shared" si="66"/>
        <v>77269</v>
      </c>
      <c r="AE543" s="5">
        <f t="shared" si="67"/>
        <v>342517</v>
      </c>
      <c r="AG543" s="2">
        <f t="shared" si="68"/>
        <v>6</v>
      </c>
      <c r="AH543" s="2">
        <f t="shared" si="69"/>
        <v>2025</v>
      </c>
      <c r="AJ543" s="5">
        <f t="shared" si="70"/>
        <v>20103</v>
      </c>
      <c r="AK543" s="2">
        <f t="shared" si="71"/>
        <v>15</v>
      </c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</row>
    <row r="544" spans="1:51" ht="15.75" x14ac:dyDescent="0.25">
      <c r="A544" s="18">
        <v>45827</v>
      </c>
      <c r="B544" s="19">
        <v>9507</v>
      </c>
      <c r="C544" s="19">
        <v>9325</v>
      </c>
      <c r="D544" s="19">
        <v>9153</v>
      </c>
      <c r="E544" s="19">
        <v>9196</v>
      </c>
      <c r="F544" s="19">
        <v>9356</v>
      </c>
      <c r="G544" s="19">
        <v>9928</v>
      </c>
      <c r="H544" s="19">
        <v>10957</v>
      </c>
      <c r="I544" s="19">
        <v>13686</v>
      </c>
      <c r="J544" s="19">
        <v>16600</v>
      </c>
      <c r="K544" s="19">
        <v>17671</v>
      </c>
      <c r="L544" s="19">
        <v>19108</v>
      </c>
      <c r="M544" s="19">
        <v>19555</v>
      </c>
      <c r="N544" s="19">
        <v>19689</v>
      </c>
      <c r="O544" s="19">
        <v>19780</v>
      </c>
      <c r="P544" s="19">
        <v>20126</v>
      </c>
      <c r="Q544" s="19">
        <v>19776</v>
      </c>
      <c r="R544" s="19">
        <v>18402</v>
      </c>
      <c r="S544" s="19">
        <v>15854</v>
      </c>
      <c r="T544" s="19">
        <v>14761</v>
      </c>
      <c r="U544" s="19">
        <v>13694</v>
      </c>
      <c r="V544" s="19">
        <v>13463</v>
      </c>
      <c r="W544" s="19">
        <v>12805</v>
      </c>
      <c r="X544" s="19">
        <v>10825</v>
      </c>
      <c r="Y544" s="19">
        <v>9990</v>
      </c>
      <c r="AA544" s="2">
        <f>IFERROR(INDEX('Holiday Schedule'!$D$3:$D$24,MATCH(A544,'Holiday Schedule'!$C$3:$C$24,0)),0)</f>
        <v>0</v>
      </c>
      <c r="AB544" s="2">
        <f t="shared" si="64"/>
        <v>5</v>
      </c>
      <c r="AC544" s="2">
        <f t="shared" si="65"/>
        <v>265795</v>
      </c>
      <c r="AD544" s="5">
        <f t="shared" si="66"/>
        <v>77412</v>
      </c>
      <c r="AE544" s="5">
        <f t="shared" si="67"/>
        <v>343207</v>
      </c>
      <c r="AG544" s="2">
        <f t="shared" si="68"/>
        <v>6</v>
      </c>
      <c r="AH544" s="2">
        <f t="shared" si="69"/>
        <v>2025</v>
      </c>
      <c r="AJ544" s="5">
        <f t="shared" si="70"/>
        <v>20126</v>
      </c>
      <c r="AK544" s="2">
        <f t="shared" si="71"/>
        <v>15</v>
      </c>
      <c r="AL544" s="9"/>
      <c r="AM544" s="9"/>
      <c r="AN544" s="9"/>
      <c r="AO544" s="9"/>
      <c r="AP544" s="9"/>
      <c r="AQ544" s="9"/>
      <c r="AR544" s="9"/>
      <c r="AS544" s="9"/>
      <c r="AT544" s="9"/>
      <c r="AU544" s="9"/>
      <c r="AV544" s="9"/>
      <c r="AW544" s="9"/>
      <c r="AX544" s="9"/>
      <c r="AY544" s="9"/>
    </row>
    <row r="545" spans="1:51" ht="15.75" x14ac:dyDescent="0.25">
      <c r="A545" s="18">
        <v>45828</v>
      </c>
      <c r="B545" s="19">
        <v>9515</v>
      </c>
      <c r="C545" s="19">
        <v>9331</v>
      </c>
      <c r="D545" s="19">
        <v>9157</v>
      </c>
      <c r="E545" s="19">
        <v>9198</v>
      </c>
      <c r="F545" s="19">
        <v>9363</v>
      </c>
      <c r="G545" s="19">
        <v>9951</v>
      </c>
      <c r="H545" s="19">
        <v>10962</v>
      </c>
      <c r="I545" s="19">
        <v>13692</v>
      </c>
      <c r="J545" s="19">
        <v>16608</v>
      </c>
      <c r="K545" s="19">
        <v>17679</v>
      </c>
      <c r="L545" s="19">
        <v>19117</v>
      </c>
      <c r="M545" s="19">
        <v>19564</v>
      </c>
      <c r="N545" s="19">
        <v>19698</v>
      </c>
      <c r="O545" s="19">
        <v>19790</v>
      </c>
      <c r="P545" s="19">
        <v>20135</v>
      </c>
      <c r="Q545" s="19">
        <v>19785</v>
      </c>
      <c r="R545" s="19">
        <v>18411</v>
      </c>
      <c r="S545" s="19">
        <v>15861</v>
      </c>
      <c r="T545" s="19">
        <v>14768</v>
      </c>
      <c r="U545" s="19">
        <v>13695</v>
      </c>
      <c r="V545" s="19">
        <v>13441</v>
      </c>
      <c r="W545" s="19">
        <v>12817</v>
      </c>
      <c r="X545" s="19">
        <v>10829</v>
      </c>
      <c r="Y545" s="19">
        <v>9999</v>
      </c>
      <c r="AA545" s="2">
        <f>IFERROR(INDEX('Holiday Schedule'!$D$3:$D$24,MATCH(A545,'Holiday Schedule'!$C$3:$C$24,0)),0)</f>
        <v>0</v>
      </c>
      <c r="AB545" s="2">
        <f t="shared" si="64"/>
        <v>6</v>
      </c>
      <c r="AC545" s="2">
        <f t="shared" si="65"/>
        <v>265890</v>
      </c>
      <c r="AD545" s="5">
        <f t="shared" si="66"/>
        <v>77476</v>
      </c>
      <c r="AE545" s="5">
        <f t="shared" si="67"/>
        <v>343366</v>
      </c>
      <c r="AG545" s="2">
        <f t="shared" si="68"/>
        <v>6</v>
      </c>
      <c r="AH545" s="2">
        <f t="shared" si="69"/>
        <v>2025</v>
      </c>
      <c r="AJ545" s="5">
        <f t="shared" si="70"/>
        <v>20135</v>
      </c>
      <c r="AK545" s="2">
        <f t="shared" si="71"/>
        <v>15</v>
      </c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</row>
    <row r="546" spans="1:51" ht="15.75" x14ac:dyDescent="0.25">
      <c r="A546" s="18">
        <v>45829</v>
      </c>
      <c r="B546" s="19">
        <v>9491</v>
      </c>
      <c r="C546" s="19">
        <v>9340</v>
      </c>
      <c r="D546" s="19">
        <v>9144</v>
      </c>
      <c r="E546" s="19">
        <v>9128</v>
      </c>
      <c r="F546" s="19">
        <v>9282</v>
      </c>
      <c r="G546" s="19">
        <v>9618</v>
      </c>
      <c r="H546" s="19">
        <v>10411</v>
      </c>
      <c r="I546" s="19">
        <v>12766</v>
      </c>
      <c r="J546" s="19">
        <v>15247</v>
      </c>
      <c r="K546" s="19">
        <v>16539</v>
      </c>
      <c r="L546" s="19">
        <v>17878</v>
      </c>
      <c r="M546" s="19">
        <v>18481</v>
      </c>
      <c r="N546" s="19">
        <v>18413</v>
      </c>
      <c r="O546" s="19">
        <v>18365</v>
      </c>
      <c r="P546" s="19">
        <v>18410</v>
      </c>
      <c r="Q546" s="19">
        <v>18068</v>
      </c>
      <c r="R546" s="19">
        <v>17129</v>
      </c>
      <c r="S546" s="19">
        <v>15206</v>
      </c>
      <c r="T546" s="19">
        <v>14362</v>
      </c>
      <c r="U546" s="19">
        <v>13280</v>
      </c>
      <c r="V546" s="19">
        <v>13000</v>
      </c>
      <c r="W546" s="19">
        <v>12496</v>
      </c>
      <c r="X546" s="19">
        <v>10702</v>
      </c>
      <c r="Y546" s="19">
        <v>9990</v>
      </c>
      <c r="AA546" s="2">
        <f>IFERROR(INDEX('Holiday Schedule'!$D$3:$D$24,MATCH(A546,'Holiday Schedule'!$C$3:$C$24,0)),0)</f>
        <v>0</v>
      </c>
      <c r="AB546" s="2">
        <f t="shared" si="64"/>
        <v>7</v>
      </c>
      <c r="AC546" s="2">
        <f t="shared" si="65"/>
        <v>0</v>
      </c>
      <c r="AD546" s="5">
        <f t="shared" si="66"/>
        <v>326746</v>
      </c>
      <c r="AE546" s="5">
        <f t="shared" si="67"/>
        <v>326746</v>
      </c>
      <c r="AG546" s="2">
        <f t="shared" si="68"/>
        <v>6</v>
      </c>
      <c r="AH546" s="2">
        <f t="shared" si="69"/>
        <v>2025</v>
      </c>
      <c r="AJ546" s="5">
        <f t="shared" si="70"/>
        <v>18481</v>
      </c>
      <c r="AK546" s="2">
        <f t="shared" si="71"/>
        <v>12</v>
      </c>
      <c r="AL546" s="9"/>
      <c r="AM546" s="9"/>
      <c r="AN546" s="9"/>
      <c r="AO546" s="9"/>
      <c r="AP546" s="9"/>
      <c r="AQ546" s="9"/>
      <c r="AR546" s="9"/>
      <c r="AS546" s="9"/>
      <c r="AT546" s="9"/>
      <c r="AU546" s="9"/>
      <c r="AV546" s="9"/>
      <c r="AW546" s="9"/>
      <c r="AX546" s="9"/>
      <c r="AY546" s="9"/>
    </row>
    <row r="547" spans="1:51" ht="15.75" x14ac:dyDescent="0.25">
      <c r="A547" s="18">
        <v>45830</v>
      </c>
      <c r="B547" s="19">
        <v>9482</v>
      </c>
      <c r="C547" s="19">
        <v>9326</v>
      </c>
      <c r="D547" s="19">
        <v>9129</v>
      </c>
      <c r="E547" s="19">
        <v>9115</v>
      </c>
      <c r="F547" s="19">
        <v>9283</v>
      </c>
      <c r="G547" s="19">
        <v>9659</v>
      </c>
      <c r="H547" s="19">
        <v>10428</v>
      </c>
      <c r="I547" s="19">
        <v>12772</v>
      </c>
      <c r="J547" s="19">
        <v>15248</v>
      </c>
      <c r="K547" s="19">
        <v>16549</v>
      </c>
      <c r="L547" s="19">
        <v>17888</v>
      </c>
      <c r="M547" s="19">
        <v>18491</v>
      </c>
      <c r="N547" s="19">
        <v>18423</v>
      </c>
      <c r="O547" s="19">
        <v>18376</v>
      </c>
      <c r="P547" s="19">
        <v>18421</v>
      </c>
      <c r="Q547" s="19">
        <v>18082</v>
      </c>
      <c r="R547" s="19">
        <v>17150</v>
      </c>
      <c r="S547" s="19">
        <v>15230</v>
      </c>
      <c r="T547" s="19">
        <v>14391</v>
      </c>
      <c r="U547" s="19">
        <v>13321</v>
      </c>
      <c r="V547" s="19">
        <v>13022</v>
      </c>
      <c r="W547" s="19">
        <v>12493</v>
      </c>
      <c r="X547" s="19">
        <v>10702</v>
      </c>
      <c r="Y547" s="19">
        <v>9988</v>
      </c>
      <c r="AA547" s="2">
        <f>IFERROR(INDEX('Holiday Schedule'!$D$3:$D$24,MATCH(A547,'Holiday Schedule'!$C$3:$C$24,0)),0)</f>
        <v>0</v>
      </c>
      <c r="AB547" s="2">
        <f t="shared" si="64"/>
        <v>1</v>
      </c>
      <c r="AC547" s="2">
        <f t="shared" si="65"/>
        <v>0</v>
      </c>
      <c r="AD547" s="5">
        <f t="shared" si="66"/>
        <v>326969</v>
      </c>
      <c r="AE547" s="5">
        <f t="shared" si="67"/>
        <v>326969</v>
      </c>
      <c r="AG547" s="2">
        <f t="shared" si="68"/>
        <v>6</v>
      </c>
      <c r="AH547" s="2">
        <f t="shared" si="69"/>
        <v>2025</v>
      </c>
      <c r="AJ547" s="5">
        <f t="shared" si="70"/>
        <v>18491</v>
      </c>
      <c r="AK547" s="2">
        <f t="shared" si="71"/>
        <v>12</v>
      </c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</row>
    <row r="548" spans="1:51" ht="15.75" x14ac:dyDescent="0.25">
      <c r="A548" s="18">
        <v>45831</v>
      </c>
      <c r="B548" s="19">
        <v>9891</v>
      </c>
      <c r="C548" s="19">
        <v>9702</v>
      </c>
      <c r="D548" s="19">
        <v>9523</v>
      </c>
      <c r="E548" s="19">
        <v>9567</v>
      </c>
      <c r="F548" s="19">
        <v>9727</v>
      </c>
      <c r="G548" s="19">
        <v>10321</v>
      </c>
      <c r="H548" s="19">
        <v>11405</v>
      </c>
      <c r="I548" s="19">
        <v>14246</v>
      </c>
      <c r="J548" s="19">
        <v>17279</v>
      </c>
      <c r="K548" s="19">
        <v>18394</v>
      </c>
      <c r="L548" s="19">
        <v>19890</v>
      </c>
      <c r="M548" s="19">
        <v>20356</v>
      </c>
      <c r="N548" s="19">
        <v>20496</v>
      </c>
      <c r="O548" s="19">
        <v>20594</v>
      </c>
      <c r="P548" s="19">
        <v>20949</v>
      </c>
      <c r="Q548" s="19">
        <v>20585</v>
      </c>
      <c r="R548" s="19">
        <v>19155</v>
      </c>
      <c r="S548" s="19">
        <v>16503</v>
      </c>
      <c r="T548" s="19">
        <v>15365</v>
      </c>
      <c r="U548" s="19">
        <v>14247</v>
      </c>
      <c r="V548" s="19">
        <v>13971</v>
      </c>
      <c r="W548" s="19">
        <v>13323</v>
      </c>
      <c r="X548" s="19">
        <v>11260</v>
      </c>
      <c r="Y548" s="19">
        <v>10391</v>
      </c>
      <c r="AA548" s="2">
        <f>IFERROR(INDEX('Holiday Schedule'!$D$3:$D$24,MATCH(A548,'Holiday Schedule'!$C$3:$C$24,0)),0)</f>
        <v>0</v>
      </c>
      <c r="AB548" s="2">
        <f t="shared" si="64"/>
        <v>2</v>
      </c>
      <c r="AC548" s="2">
        <f t="shared" si="65"/>
        <v>276613</v>
      </c>
      <c r="AD548" s="5">
        <f t="shared" si="66"/>
        <v>80527</v>
      </c>
      <c r="AE548" s="5">
        <f t="shared" si="67"/>
        <v>357140</v>
      </c>
      <c r="AG548" s="2">
        <f t="shared" si="68"/>
        <v>6</v>
      </c>
      <c r="AH548" s="2">
        <f t="shared" si="69"/>
        <v>2025</v>
      </c>
      <c r="AJ548" s="5">
        <f t="shared" si="70"/>
        <v>20949</v>
      </c>
      <c r="AK548" s="2">
        <f t="shared" si="71"/>
        <v>15</v>
      </c>
      <c r="AL548" s="9"/>
      <c r="AM548" s="9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</row>
    <row r="549" spans="1:51" ht="15.75" x14ac:dyDescent="0.25">
      <c r="A549" s="18">
        <v>45832</v>
      </c>
      <c r="B549" s="19">
        <v>9892</v>
      </c>
      <c r="C549" s="19">
        <v>9705</v>
      </c>
      <c r="D549" s="19">
        <v>9524</v>
      </c>
      <c r="E549" s="19">
        <v>9565</v>
      </c>
      <c r="F549" s="19">
        <v>9728</v>
      </c>
      <c r="G549" s="19">
        <v>10327</v>
      </c>
      <c r="H549" s="19">
        <v>11408</v>
      </c>
      <c r="I549" s="19">
        <v>14249</v>
      </c>
      <c r="J549" s="19">
        <v>17284</v>
      </c>
      <c r="K549" s="19">
        <v>18398</v>
      </c>
      <c r="L549" s="19">
        <v>19896</v>
      </c>
      <c r="M549" s="19">
        <v>20360</v>
      </c>
      <c r="N549" s="19">
        <v>20500</v>
      </c>
      <c r="O549" s="19">
        <v>20595</v>
      </c>
      <c r="P549" s="19">
        <v>20955</v>
      </c>
      <c r="Q549" s="19">
        <v>20591</v>
      </c>
      <c r="R549" s="19">
        <v>19160</v>
      </c>
      <c r="S549" s="19">
        <v>16507</v>
      </c>
      <c r="T549" s="19">
        <v>15369</v>
      </c>
      <c r="U549" s="19">
        <v>14251</v>
      </c>
      <c r="V549" s="19">
        <v>13972</v>
      </c>
      <c r="W549" s="19">
        <v>13323</v>
      </c>
      <c r="X549" s="19">
        <v>11259</v>
      </c>
      <c r="Y549" s="19">
        <v>10389</v>
      </c>
      <c r="AA549" s="2">
        <f>IFERROR(INDEX('Holiday Schedule'!$D$3:$D$24,MATCH(A549,'Holiday Schedule'!$C$3:$C$24,0)),0)</f>
        <v>0</v>
      </c>
      <c r="AB549" s="2">
        <f t="shared" si="64"/>
        <v>3</v>
      </c>
      <c r="AC549" s="2">
        <f t="shared" si="65"/>
        <v>276669</v>
      </c>
      <c r="AD549" s="5">
        <f t="shared" si="66"/>
        <v>80538</v>
      </c>
      <c r="AE549" s="5">
        <f t="shared" si="67"/>
        <v>357207</v>
      </c>
      <c r="AG549" s="2">
        <f t="shared" si="68"/>
        <v>6</v>
      </c>
      <c r="AH549" s="2">
        <f t="shared" si="69"/>
        <v>2025</v>
      </c>
      <c r="AJ549" s="5">
        <f t="shared" si="70"/>
        <v>20955</v>
      </c>
      <c r="AK549" s="2">
        <f t="shared" si="71"/>
        <v>15</v>
      </c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</row>
    <row r="550" spans="1:51" ht="15.75" x14ac:dyDescent="0.25">
      <c r="A550" s="18">
        <v>45833</v>
      </c>
      <c r="B550" s="19">
        <v>9892</v>
      </c>
      <c r="C550" s="19">
        <v>9704</v>
      </c>
      <c r="D550" s="19">
        <v>9525</v>
      </c>
      <c r="E550" s="19">
        <v>9569</v>
      </c>
      <c r="F550" s="19">
        <v>9733</v>
      </c>
      <c r="G550" s="19">
        <v>10334</v>
      </c>
      <c r="H550" s="19">
        <v>11413</v>
      </c>
      <c r="I550" s="19">
        <v>14256</v>
      </c>
      <c r="J550" s="19">
        <v>17291</v>
      </c>
      <c r="K550" s="19">
        <v>18407</v>
      </c>
      <c r="L550" s="19">
        <v>19904</v>
      </c>
      <c r="M550" s="19">
        <v>20369</v>
      </c>
      <c r="N550" s="19">
        <v>20512</v>
      </c>
      <c r="O550" s="19">
        <v>20607</v>
      </c>
      <c r="P550" s="19">
        <v>20967</v>
      </c>
      <c r="Q550" s="19">
        <v>20603</v>
      </c>
      <c r="R550" s="19">
        <v>19172</v>
      </c>
      <c r="S550" s="19">
        <v>16517</v>
      </c>
      <c r="T550" s="19">
        <v>15381</v>
      </c>
      <c r="U550" s="19">
        <v>14260</v>
      </c>
      <c r="V550" s="19">
        <v>13975</v>
      </c>
      <c r="W550" s="19">
        <v>13333</v>
      </c>
      <c r="X550" s="19">
        <v>11271</v>
      </c>
      <c r="Y550" s="19">
        <v>10402</v>
      </c>
      <c r="AA550" s="2">
        <f>IFERROR(INDEX('Holiday Schedule'!$D$3:$D$24,MATCH(A550,'Holiday Schedule'!$C$3:$C$24,0)),0)</f>
        <v>0</v>
      </c>
      <c r="AB550" s="2">
        <f t="shared" si="64"/>
        <v>4</v>
      </c>
      <c r="AC550" s="2">
        <f t="shared" si="65"/>
        <v>276825</v>
      </c>
      <c r="AD550" s="5">
        <f t="shared" si="66"/>
        <v>80572</v>
      </c>
      <c r="AE550" s="5">
        <f t="shared" si="67"/>
        <v>357397</v>
      </c>
      <c r="AG550" s="2">
        <f t="shared" si="68"/>
        <v>6</v>
      </c>
      <c r="AH550" s="2">
        <f t="shared" si="69"/>
        <v>2025</v>
      </c>
      <c r="AJ550" s="5">
        <f t="shared" si="70"/>
        <v>20967</v>
      </c>
      <c r="AK550" s="2">
        <f t="shared" si="71"/>
        <v>15</v>
      </c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</row>
    <row r="551" spans="1:51" ht="15.75" x14ac:dyDescent="0.25">
      <c r="A551" s="18">
        <v>45834</v>
      </c>
      <c r="B551" s="19">
        <v>9905</v>
      </c>
      <c r="C551" s="19">
        <v>9715</v>
      </c>
      <c r="D551" s="19">
        <v>9535</v>
      </c>
      <c r="E551" s="19">
        <v>9581</v>
      </c>
      <c r="F551" s="19">
        <v>9744</v>
      </c>
      <c r="G551" s="19">
        <v>10333</v>
      </c>
      <c r="H551" s="19">
        <v>11418</v>
      </c>
      <c r="I551" s="19">
        <v>14262</v>
      </c>
      <c r="J551" s="19">
        <v>17299</v>
      </c>
      <c r="K551" s="19">
        <v>18415</v>
      </c>
      <c r="L551" s="19">
        <v>19911</v>
      </c>
      <c r="M551" s="19">
        <v>20378</v>
      </c>
      <c r="N551" s="19">
        <v>20520</v>
      </c>
      <c r="O551" s="19">
        <v>20613</v>
      </c>
      <c r="P551" s="19">
        <v>20973</v>
      </c>
      <c r="Q551" s="19">
        <v>20609</v>
      </c>
      <c r="R551" s="19">
        <v>19178</v>
      </c>
      <c r="S551" s="19">
        <v>16522</v>
      </c>
      <c r="T551" s="19">
        <v>15382</v>
      </c>
      <c r="U551" s="19">
        <v>14264</v>
      </c>
      <c r="V551" s="19">
        <v>13972</v>
      </c>
      <c r="W551" s="19">
        <v>13345</v>
      </c>
      <c r="X551" s="19">
        <v>11280</v>
      </c>
      <c r="Y551" s="19">
        <v>10408</v>
      </c>
      <c r="AA551" s="2">
        <f>IFERROR(INDEX('Holiday Schedule'!$D$3:$D$24,MATCH(A551,'Holiday Schedule'!$C$3:$C$24,0)),0)</f>
        <v>0</v>
      </c>
      <c r="AB551" s="2">
        <f t="shared" si="64"/>
        <v>5</v>
      </c>
      <c r="AC551" s="2">
        <f t="shared" si="65"/>
        <v>276923</v>
      </c>
      <c r="AD551" s="5">
        <f t="shared" si="66"/>
        <v>80639</v>
      </c>
      <c r="AE551" s="5">
        <f t="shared" si="67"/>
        <v>357562</v>
      </c>
      <c r="AG551" s="2">
        <f t="shared" si="68"/>
        <v>6</v>
      </c>
      <c r="AH551" s="2">
        <f t="shared" si="69"/>
        <v>2025</v>
      </c>
      <c r="AJ551" s="5">
        <f t="shared" si="70"/>
        <v>20973</v>
      </c>
      <c r="AK551" s="2">
        <f t="shared" si="71"/>
        <v>15</v>
      </c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</row>
    <row r="552" spans="1:51" ht="15.75" x14ac:dyDescent="0.25">
      <c r="A552" s="18">
        <v>45835</v>
      </c>
      <c r="B552" s="19">
        <v>10211</v>
      </c>
      <c r="C552" s="19">
        <v>10016</v>
      </c>
      <c r="D552" s="19">
        <v>9830</v>
      </c>
      <c r="E552" s="19">
        <v>9875</v>
      </c>
      <c r="F552" s="19">
        <v>10048</v>
      </c>
      <c r="G552" s="19">
        <v>10708</v>
      </c>
      <c r="H552" s="19">
        <v>11808</v>
      </c>
      <c r="I552" s="19">
        <v>14727</v>
      </c>
      <c r="J552" s="19">
        <v>17860</v>
      </c>
      <c r="K552" s="19">
        <v>19011</v>
      </c>
      <c r="L552" s="19">
        <v>20557</v>
      </c>
      <c r="M552" s="19">
        <v>21037</v>
      </c>
      <c r="N552" s="19">
        <v>21182</v>
      </c>
      <c r="O552" s="19">
        <v>21281</v>
      </c>
      <c r="P552" s="19">
        <v>21651</v>
      </c>
      <c r="Q552" s="19">
        <v>21275</v>
      </c>
      <c r="R552" s="19">
        <v>19809</v>
      </c>
      <c r="S552" s="19">
        <v>17072</v>
      </c>
      <c r="T552" s="19">
        <v>15903</v>
      </c>
      <c r="U552" s="19">
        <v>14756</v>
      </c>
      <c r="V552" s="19">
        <v>14450</v>
      </c>
      <c r="W552" s="19">
        <v>13762</v>
      </c>
      <c r="X552" s="19">
        <v>11629</v>
      </c>
      <c r="Y552" s="19">
        <v>10731</v>
      </c>
      <c r="AA552" s="2">
        <f>IFERROR(INDEX('Holiday Schedule'!$D$3:$D$24,MATCH(A552,'Holiday Schedule'!$C$3:$C$24,0)),0)</f>
        <v>0</v>
      </c>
      <c r="AB552" s="2">
        <f t="shared" si="64"/>
        <v>6</v>
      </c>
      <c r="AC552" s="2">
        <f t="shared" si="65"/>
        <v>285962</v>
      </c>
      <c r="AD552" s="5">
        <f t="shared" si="66"/>
        <v>83227</v>
      </c>
      <c r="AE552" s="5">
        <f t="shared" si="67"/>
        <v>369189</v>
      </c>
      <c r="AG552" s="2">
        <f t="shared" si="68"/>
        <v>6</v>
      </c>
      <c r="AH552" s="2">
        <f t="shared" si="69"/>
        <v>2025</v>
      </c>
      <c r="AJ552" s="5">
        <f t="shared" si="70"/>
        <v>21651</v>
      </c>
      <c r="AK552" s="2">
        <f t="shared" si="71"/>
        <v>15</v>
      </c>
      <c r="AL552" s="9"/>
      <c r="AM552" s="9"/>
      <c r="AN552" s="9"/>
      <c r="AO552" s="9"/>
      <c r="AP552" s="9"/>
      <c r="AQ552" s="9"/>
      <c r="AR552" s="9"/>
      <c r="AS552" s="9"/>
      <c r="AT552" s="9"/>
      <c r="AU552" s="9"/>
      <c r="AV552" s="9"/>
      <c r="AW552" s="9"/>
      <c r="AX552" s="9"/>
      <c r="AY552" s="9"/>
    </row>
    <row r="553" spans="1:51" ht="15.75" x14ac:dyDescent="0.25">
      <c r="A553" s="18">
        <v>45836</v>
      </c>
      <c r="B553" s="19">
        <v>10235</v>
      </c>
      <c r="C553" s="19">
        <v>10066</v>
      </c>
      <c r="D553" s="19">
        <v>9853</v>
      </c>
      <c r="E553" s="19">
        <v>9838</v>
      </c>
      <c r="F553" s="19">
        <v>10020</v>
      </c>
      <c r="G553" s="19">
        <v>10430</v>
      </c>
      <c r="H553" s="19">
        <v>11266</v>
      </c>
      <c r="I553" s="19">
        <v>13796</v>
      </c>
      <c r="J553" s="19">
        <v>16472</v>
      </c>
      <c r="K553" s="19">
        <v>17878</v>
      </c>
      <c r="L553" s="19">
        <v>19324</v>
      </c>
      <c r="M553" s="19">
        <v>19975</v>
      </c>
      <c r="N553" s="19">
        <v>19902</v>
      </c>
      <c r="O553" s="19">
        <v>19851</v>
      </c>
      <c r="P553" s="19">
        <v>19899</v>
      </c>
      <c r="Q553" s="19">
        <v>19532</v>
      </c>
      <c r="R553" s="19">
        <v>18526</v>
      </c>
      <c r="S553" s="19">
        <v>16453</v>
      </c>
      <c r="T553" s="19">
        <v>15556</v>
      </c>
      <c r="U553" s="19">
        <v>14388</v>
      </c>
      <c r="V553" s="19">
        <v>14060</v>
      </c>
      <c r="W553" s="19">
        <v>13488</v>
      </c>
      <c r="X553" s="19">
        <v>11553</v>
      </c>
      <c r="Y553" s="19">
        <v>10782</v>
      </c>
      <c r="AA553" s="2">
        <f>IFERROR(INDEX('Holiday Schedule'!$D$3:$D$24,MATCH(A553,'Holiday Schedule'!$C$3:$C$24,0)),0)</f>
        <v>0</v>
      </c>
      <c r="AB553" s="2">
        <f t="shared" si="64"/>
        <v>7</v>
      </c>
      <c r="AC553" s="2">
        <f t="shared" si="65"/>
        <v>0</v>
      </c>
      <c r="AD553" s="5">
        <f t="shared" si="66"/>
        <v>353143</v>
      </c>
      <c r="AE553" s="5">
        <f t="shared" si="67"/>
        <v>353143</v>
      </c>
      <c r="AG553" s="2">
        <f t="shared" si="68"/>
        <v>6</v>
      </c>
      <c r="AH553" s="2">
        <f t="shared" si="69"/>
        <v>2025</v>
      </c>
      <c r="AJ553" s="5">
        <f t="shared" si="70"/>
        <v>19975</v>
      </c>
      <c r="AK553" s="2">
        <f t="shared" si="71"/>
        <v>12</v>
      </c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</row>
    <row r="554" spans="1:51" ht="15.75" x14ac:dyDescent="0.25">
      <c r="A554" s="18">
        <v>45837</v>
      </c>
      <c r="B554" s="19">
        <v>10235</v>
      </c>
      <c r="C554" s="19">
        <v>10066</v>
      </c>
      <c r="D554" s="19">
        <v>9853</v>
      </c>
      <c r="E554" s="19">
        <v>9838</v>
      </c>
      <c r="F554" s="19">
        <v>10020</v>
      </c>
      <c r="G554" s="19">
        <v>10430</v>
      </c>
      <c r="H554" s="19">
        <v>11263</v>
      </c>
      <c r="I554" s="19">
        <v>13796</v>
      </c>
      <c r="J554" s="19">
        <v>16472</v>
      </c>
      <c r="K554" s="19">
        <v>17877</v>
      </c>
      <c r="L554" s="19">
        <v>19324</v>
      </c>
      <c r="M554" s="19">
        <v>19975</v>
      </c>
      <c r="N554" s="19">
        <v>19902</v>
      </c>
      <c r="O554" s="19">
        <v>19851</v>
      </c>
      <c r="P554" s="19">
        <v>19899</v>
      </c>
      <c r="Q554" s="19">
        <v>19533</v>
      </c>
      <c r="R554" s="19">
        <v>18525</v>
      </c>
      <c r="S554" s="19">
        <v>16451</v>
      </c>
      <c r="T554" s="19">
        <v>15545</v>
      </c>
      <c r="U554" s="19">
        <v>14387</v>
      </c>
      <c r="V554" s="19">
        <v>14059</v>
      </c>
      <c r="W554" s="19">
        <v>13487</v>
      </c>
      <c r="X554" s="19">
        <v>11553</v>
      </c>
      <c r="Y554" s="19">
        <v>10781</v>
      </c>
      <c r="AA554" s="2">
        <f>IFERROR(INDEX('Holiday Schedule'!$D$3:$D$24,MATCH(A554,'Holiday Schedule'!$C$3:$C$24,0)),0)</f>
        <v>0</v>
      </c>
      <c r="AB554" s="2">
        <f t="shared" si="64"/>
        <v>1</v>
      </c>
      <c r="AC554" s="2">
        <f t="shared" si="65"/>
        <v>0</v>
      </c>
      <c r="AD554" s="5">
        <f t="shared" si="66"/>
        <v>353122</v>
      </c>
      <c r="AE554" s="5">
        <f t="shared" si="67"/>
        <v>353122</v>
      </c>
      <c r="AG554" s="2">
        <f t="shared" si="68"/>
        <v>6</v>
      </c>
      <c r="AH554" s="2">
        <f t="shared" si="69"/>
        <v>2025</v>
      </c>
      <c r="AJ554" s="5">
        <f t="shared" si="70"/>
        <v>19975</v>
      </c>
      <c r="AK554" s="2">
        <f t="shared" si="71"/>
        <v>12</v>
      </c>
      <c r="AL554" s="9"/>
      <c r="AM554" s="9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</row>
    <row r="555" spans="1:51" ht="15.75" x14ac:dyDescent="0.25">
      <c r="A555" s="18">
        <v>45838</v>
      </c>
      <c r="B555" s="19">
        <v>9959</v>
      </c>
      <c r="C555" s="19">
        <v>9769</v>
      </c>
      <c r="D555" s="19">
        <v>9588</v>
      </c>
      <c r="E555" s="19">
        <v>9631</v>
      </c>
      <c r="F555" s="19">
        <v>9792</v>
      </c>
      <c r="G555" s="19">
        <v>10398</v>
      </c>
      <c r="H555" s="19">
        <v>11486</v>
      </c>
      <c r="I555" s="19">
        <v>14346</v>
      </c>
      <c r="J555" s="19">
        <v>17399</v>
      </c>
      <c r="K555" s="19">
        <v>18524</v>
      </c>
      <c r="L555" s="19">
        <v>20029</v>
      </c>
      <c r="M555" s="19">
        <v>20499</v>
      </c>
      <c r="N555" s="19">
        <v>20641</v>
      </c>
      <c r="O555" s="19">
        <v>20733</v>
      </c>
      <c r="P555" s="19">
        <v>21097</v>
      </c>
      <c r="Q555" s="19">
        <v>20730</v>
      </c>
      <c r="R555" s="19">
        <v>19289</v>
      </c>
      <c r="S555" s="19">
        <v>16620</v>
      </c>
      <c r="T555" s="19">
        <v>15472</v>
      </c>
      <c r="U555" s="19">
        <v>14348</v>
      </c>
      <c r="V555" s="19">
        <v>14062</v>
      </c>
      <c r="W555" s="19">
        <v>13414</v>
      </c>
      <c r="X555" s="19">
        <v>11335</v>
      </c>
      <c r="Y555" s="19">
        <v>10459</v>
      </c>
      <c r="AA555" s="2">
        <f>IFERROR(INDEX('Holiday Schedule'!$D$3:$D$24,MATCH(A555,'Holiday Schedule'!$C$3:$C$24,0)),0)</f>
        <v>0</v>
      </c>
      <c r="AB555" s="2">
        <f t="shared" si="64"/>
        <v>2</v>
      </c>
      <c r="AC555" s="2">
        <f t="shared" si="65"/>
        <v>278538</v>
      </c>
      <c r="AD555" s="5">
        <f t="shared" si="66"/>
        <v>81082</v>
      </c>
      <c r="AE555" s="5">
        <f t="shared" si="67"/>
        <v>359620</v>
      </c>
      <c r="AG555" s="2">
        <f t="shared" si="68"/>
        <v>6</v>
      </c>
      <c r="AH555" s="2">
        <f t="shared" si="69"/>
        <v>2025</v>
      </c>
      <c r="AJ555" s="5">
        <f t="shared" si="70"/>
        <v>21097</v>
      </c>
      <c r="AK555" s="2">
        <f t="shared" si="71"/>
        <v>15</v>
      </c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</row>
    <row r="556" spans="1:51" ht="15.75" x14ac:dyDescent="0.25">
      <c r="A556" s="18">
        <v>45839</v>
      </c>
      <c r="B556" s="19">
        <v>12122.98</v>
      </c>
      <c r="C556" s="19">
        <v>11873.470000000001</v>
      </c>
      <c r="D556" s="19">
        <v>11897</v>
      </c>
      <c r="E556" s="19">
        <v>12243.64</v>
      </c>
      <c r="F556" s="19">
        <v>12626.580000000002</v>
      </c>
      <c r="G556" s="19">
        <v>13066.34</v>
      </c>
      <c r="H556" s="19">
        <v>12285.73</v>
      </c>
      <c r="I556" s="19">
        <v>12738.95</v>
      </c>
      <c r="J556" s="19">
        <v>14443.23</v>
      </c>
      <c r="K556" s="19">
        <v>17820.240000000002</v>
      </c>
      <c r="L556" s="19">
        <v>15834.95</v>
      </c>
      <c r="M556" s="19">
        <v>17290.259999999998</v>
      </c>
      <c r="N556" s="19">
        <v>17971.52</v>
      </c>
      <c r="O556" s="19">
        <v>20338.59</v>
      </c>
      <c r="P556" s="19">
        <v>19751.93</v>
      </c>
      <c r="Q556" s="19">
        <v>19068.759999999998</v>
      </c>
      <c r="R556" s="19">
        <v>22942.07</v>
      </c>
      <c r="S556" s="19">
        <v>20534.57</v>
      </c>
      <c r="T556" s="19">
        <v>20347.66</v>
      </c>
      <c r="U556" s="19">
        <v>20212.22</v>
      </c>
      <c r="V556" s="19">
        <v>20137.73</v>
      </c>
      <c r="W556" s="19">
        <v>17163.82</v>
      </c>
      <c r="X556" s="19">
        <v>14921.02</v>
      </c>
      <c r="Y556" s="19">
        <v>13930.720000000001</v>
      </c>
      <c r="AA556" s="2">
        <f>IFERROR(INDEX('Holiday Schedule'!$D$3:$D$24,MATCH(A556,'Holiday Schedule'!$C$3:$C$24,0)),0)</f>
        <v>0</v>
      </c>
      <c r="AB556" s="2">
        <f t="shared" si="64"/>
        <v>3</v>
      </c>
      <c r="AC556" s="2">
        <f t="shared" si="65"/>
        <v>291517.52</v>
      </c>
      <c r="AD556" s="5">
        <f t="shared" si="66"/>
        <v>100046.45999999996</v>
      </c>
      <c r="AE556" s="5">
        <f t="shared" si="67"/>
        <v>391563.98</v>
      </c>
      <c r="AG556" s="2">
        <f t="shared" si="68"/>
        <v>7</v>
      </c>
      <c r="AH556" s="2">
        <f t="shared" si="69"/>
        <v>2025</v>
      </c>
      <c r="AJ556" s="5">
        <f t="shared" si="70"/>
        <v>22942.07</v>
      </c>
      <c r="AK556" s="2">
        <f t="shared" si="71"/>
        <v>17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</row>
    <row r="557" spans="1:51" ht="15.75" x14ac:dyDescent="0.25">
      <c r="A557" s="18">
        <v>45840</v>
      </c>
      <c r="B557" s="19">
        <v>12721.63</v>
      </c>
      <c r="C557" s="19">
        <v>12693.029999999999</v>
      </c>
      <c r="D557" s="19">
        <v>12815.61</v>
      </c>
      <c r="E557" s="19">
        <v>13722.84</v>
      </c>
      <c r="F557" s="19">
        <v>14082.71</v>
      </c>
      <c r="G557" s="19">
        <v>14063.18</v>
      </c>
      <c r="H557" s="19">
        <v>13680.02</v>
      </c>
      <c r="I557" s="19">
        <v>11330.77</v>
      </c>
      <c r="J557" s="19">
        <v>12025.29</v>
      </c>
      <c r="K557" s="19">
        <v>16148.369999999999</v>
      </c>
      <c r="L557" s="19">
        <v>16032.05</v>
      </c>
      <c r="M557" s="19">
        <v>16803.88</v>
      </c>
      <c r="N557" s="19">
        <v>18199.82</v>
      </c>
      <c r="O557" s="19">
        <v>20375.099999999999</v>
      </c>
      <c r="P557" s="19">
        <v>21527.19</v>
      </c>
      <c r="Q557" s="19">
        <v>23206.71</v>
      </c>
      <c r="R557" s="19">
        <v>27504.9</v>
      </c>
      <c r="S557" s="19">
        <v>26700.52</v>
      </c>
      <c r="T557" s="19">
        <v>24516.65</v>
      </c>
      <c r="U557" s="19">
        <v>23569.360000000001</v>
      </c>
      <c r="V557" s="19">
        <v>22573.16</v>
      </c>
      <c r="W557" s="19">
        <v>19924.59</v>
      </c>
      <c r="X557" s="19">
        <v>17574.36</v>
      </c>
      <c r="Y557" s="19">
        <v>15420.849999999999</v>
      </c>
      <c r="AA557" s="2">
        <f>IFERROR(INDEX('Holiday Schedule'!$D$3:$D$24,MATCH(A557,'Holiday Schedule'!$C$3:$C$24,0)),0)</f>
        <v>0</v>
      </c>
      <c r="AB557" s="2">
        <f t="shared" si="64"/>
        <v>4</v>
      </c>
      <c r="AC557" s="2">
        <f t="shared" si="65"/>
        <v>318012.71999999997</v>
      </c>
      <c r="AD557" s="5">
        <f t="shared" si="66"/>
        <v>109199.87000000005</v>
      </c>
      <c r="AE557" s="5">
        <f t="shared" si="67"/>
        <v>427212.59</v>
      </c>
      <c r="AG557" s="2">
        <f t="shared" si="68"/>
        <v>7</v>
      </c>
      <c r="AH557" s="2">
        <f t="shared" si="69"/>
        <v>2025</v>
      </c>
      <c r="AJ557" s="5">
        <f t="shared" si="70"/>
        <v>27504.9</v>
      </c>
      <c r="AK557" s="2">
        <f t="shared" si="71"/>
        <v>17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</row>
    <row r="558" spans="1:51" ht="15.75" x14ac:dyDescent="0.25">
      <c r="A558" s="18">
        <v>45841</v>
      </c>
      <c r="B558" s="19">
        <v>11125.94</v>
      </c>
      <c r="C558" s="19">
        <v>14227.490000000002</v>
      </c>
      <c r="D558" s="19">
        <v>14281.779999999999</v>
      </c>
      <c r="E558" s="19">
        <v>14545.04</v>
      </c>
      <c r="F558" s="19">
        <v>14994.32</v>
      </c>
      <c r="G558" s="19">
        <v>14128.130000000001</v>
      </c>
      <c r="H558" s="19">
        <v>13945.009999999998</v>
      </c>
      <c r="I558" s="19">
        <v>11924.919999999998</v>
      </c>
      <c r="J558" s="19">
        <v>12046.490000000002</v>
      </c>
      <c r="K558" s="19">
        <v>14722.7</v>
      </c>
      <c r="L558" s="19">
        <v>14013.82</v>
      </c>
      <c r="M558" s="19">
        <v>16460.13</v>
      </c>
      <c r="N558" s="19">
        <v>18692.259999999998</v>
      </c>
      <c r="O558" s="19">
        <v>21840.959999999999</v>
      </c>
      <c r="P558" s="19">
        <v>28121.61</v>
      </c>
      <c r="Q558" s="19">
        <v>30034.050000000003</v>
      </c>
      <c r="R558" s="19">
        <v>29912.04</v>
      </c>
      <c r="S558" s="19">
        <v>26726.91</v>
      </c>
      <c r="T558" s="19">
        <v>22767.38</v>
      </c>
      <c r="U558" s="19">
        <v>20958.7</v>
      </c>
      <c r="V558" s="19">
        <v>19668.52</v>
      </c>
      <c r="W558" s="19">
        <v>17679.11</v>
      </c>
      <c r="X558" s="19">
        <v>15399.59</v>
      </c>
      <c r="Y558" s="19">
        <v>13939.68</v>
      </c>
      <c r="AA558" s="2">
        <f>IFERROR(INDEX('Holiday Schedule'!$D$3:$D$24,MATCH(A558,'Holiday Schedule'!$C$3:$C$24,0)),0)</f>
        <v>0</v>
      </c>
      <c r="AB558" s="2">
        <f t="shared" si="64"/>
        <v>5</v>
      </c>
      <c r="AC558" s="2">
        <f t="shared" si="65"/>
        <v>320969.19000000006</v>
      </c>
      <c r="AD558" s="5">
        <f t="shared" si="66"/>
        <v>111187.38999999996</v>
      </c>
      <c r="AE558" s="5">
        <f t="shared" si="67"/>
        <v>432156.58</v>
      </c>
      <c r="AG558" s="2">
        <f t="shared" si="68"/>
        <v>7</v>
      </c>
      <c r="AH558" s="2">
        <f t="shared" si="69"/>
        <v>2025</v>
      </c>
      <c r="AJ558" s="5">
        <f t="shared" si="70"/>
        <v>30034.050000000003</v>
      </c>
      <c r="AK558" s="2">
        <f t="shared" si="71"/>
        <v>16</v>
      </c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</row>
    <row r="559" spans="1:51" ht="15.75" x14ac:dyDescent="0.25">
      <c r="A559" s="18">
        <v>45842</v>
      </c>
      <c r="B559" s="19">
        <v>13344.36</v>
      </c>
      <c r="C559" s="19">
        <v>12708.98</v>
      </c>
      <c r="D559" s="19">
        <v>12759.64</v>
      </c>
      <c r="E559" s="19">
        <v>13160.39</v>
      </c>
      <c r="F559" s="19">
        <v>13042.8</v>
      </c>
      <c r="G559" s="19">
        <v>11964.96</v>
      </c>
      <c r="H559" s="19">
        <v>11402.169999999998</v>
      </c>
      <c r="I559" s="19">
        <v>9242.2999999999993</v>
      </c>
      <c r="J559" s="19">
        <v>8272.5</v>
      </c>
      <c r="K559" s="19">
        <v>9409.3700000000008</v>
      </c>
      <c r="L559" s="19">
        <v>9147.92</v>
      </c>
      <c r="M559" s="19">
        <v>10300.23</v>
      </c>
      <c r="N559" s="19">
        <v>10414.82</v>
      </c>
      <c r="O559" s="19">
        <v>13274.18</v>
      </c>
      <c r="P559" s="19">
        <v>12532.029999999999</v>
      </c>
      <c r="Q559" s="19">
        <v>14846.869999999999</v>
      </c>
      <c r="R559" s="19">
        <v>15198.560000000001</v>
      </c>
      <c r="S559" s="19">
        <v>16019.919999999998</v>
      </c>
      <c r="T559" s="19">
        <v>16574.97</v>
      </c>
      <c r="U559" s="19">
        <v>16463.68</v>
      </c>
      <c r="V559" s="19">
        <v>15661.66</v>
      </c>
      <c r="W559" s="19">
        <v>14011.68</v>
      </c>
      <c r="X559" s="19">
        <v>12873.64</v>
      </c>
      <c r="Y559" s="19">
        <v>12439.55</v>
      </c>
      <c r="AA559" s="2">
        <f>IFERROR(INDEX('Holiday Schedule'!$D$3:$D$24,MATCH(A559,'Holiday Schedule'!$C$3:$C$24,0)),0)</f>
        <v>1</v>
      </c>
      <c r="AB559" s="2">
        <f t="shared" si="64"/>
        <v>6</v>
      </c>
      <c r="AC559" s="2">
        <f t="shared" si="65"/>
        <v>0</v>
      </c>
      <c r="AD559" s="5">
        <f t="shared" si="66"/>
        <v>305067.18</v>
      </c>
      <c r="AE559" s="5">
        <f t="shared" si="67"/>
        <v>305067.18</v>
      </c>
      <c r="AG559" s="2">
        <f t="shared" si="68"/>
        <v>7</v>
      </c>
      <c r="AH559" s="2">
        <f t="shared" si="69"/>
        <v>2025</v>
      </c>
      <c r="AJ559" s="5">
        <f t="shared" si="70"/>
        <v>16574.97</v>
      </c>
      <c r="AK559" s="2">
        <f t="shared" si="71"/>
        <v>19</v>
      </c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</row>
    <row r="560" spans="1:51" ht="15.75" x14ac:dyDescent="0.25">
      <c r="A560" s="18">
        <v>45843</v>
      </c>
      <c r="B560" s="19">
        <v>11741.5</v>
      </c>
      <c r="C560" s="19">
        <v>11175.85</v>
      </c>
      <c r="D560" s="19">
        <v>11515.310000000001</v>
      </c>
      <c r="E560" s="19">
        <v>11825.220000000001</v>
      </c>
      <c r="F560" s="19">
        <v>11554.68</v>
      </c>
      <c r="G560" s="19">
        <v>10433.83</v>
      </c>
      <c r="H560" s="19">
        <v>9677.11</v>
      </c>
      <c r="I560" s="19">
        <v>7369.24</v>
      </c>
      <c r="J560" s="19">
        <v>7121.92</v>
      </c>
      <c r="K560" s="19">
        <v>8699.09</v>
      </c>
      <c r="L560" s="19">
        <v>7935.23</v>
      </c>
      <c r="M560" s="19">
        <v>10225.91</v>
      </c>
      <c r="N560" s="19">
        <v>10937.53</v>
      </c>
      <c r="O560" s="19">
        <v>12192.009999999998</v>
      </c>
      <c r="P560" s="19">
        <v>14957.73</v>
      </c>
      <c r="Q560" s="19">
        <v>18488.72</v>
      </c>
      <c r="R560" s="19">
        <v>21718.32</v>
      </c>
      <c r="S560" s="19">
        <v>22093.73</v>
      </c>
      <c r="T560" s="19">
        <v>19960.14</v>
      </c>
      <c r="U560" s="19">
        <v>19943.66</v>
      </c>
      <c r="V560" s="19">
        <v>18907.78</v>
      </c>
      <c r="W560" s="19">
        <v>17251.150000000001</v>
      </c>
      <c r="X560" s="19">
        <v>15039.36</v>
      </c>
      <c r="Y560" s="19">
        <v>13626.16</v>
      </c>
      <c r="AA560" s="2">
        <f>IFERROR(INDEX('Holiday Schedule'!$D$3:$D$24,MATCH(A560,'Holiday Schedule'!$C$3:$C$24,0)),0)</f>
        <v>0</v>
      </c>
      <c r="AB560" s="2">
        <f t="shared" si="64"/>
        <v>7</v>
      </c>
      <c r="AC560" s="2">
        <f t="shared" si="65"/>
        <v>0</v>
      </c>
      <c r="AD560" s="5">
        <f t="shared" si="66"/>
        <v>324391.18</v>
      </c>
      <c r="AE560" s="5">
        <f t="shared" si="67"/>
        <v>324391.18</v>
      </c>
      <c r="AG560" s="2">
        <f t="shared" si="68"/>
        <v>7</v>
      </c>
      <c r="AH560" s="2">
        <f t="shared" si="69"/>
        <v>2025</v>
      </c>
      <c r="AJ560" s="5">
        <f t="shared" si="70"/>
        <v>22093.73</v>
      </c>
      <c r="AK560" s="2">
        <f t="shared" si="71"/>
        <v>18</v>
      </c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</row>
    <row r="561" spans="1:51" ht="15.75" x14ac:dyDescent="0.25">
      <c r="A561" s="18">
        <v>45844</v>
      </c>
      <c r="B561" s="19">
        <v>13186.55</v>
      </c>
      <c r="C561" s="19">
        <v>12333.400000000001</v>
      </c>
      <c r="D561" s="19">
        <v>12668.52</v>
      </c>
      <c r="E561" s="19">
        <v>12935.400000000001</v>
      </c>
      <c r="F561" s="19">
        <v>12626.48</v>
      </c>
      <c r="G561" s="19">
        <v>11551.89</v>
      </c>
      <c r="H561" s="19">
        <v>11224.72</v>
      </c>
      <c r="I561" s="19">
        <v>9465.49</v>
      </c>
      <c r="J561" s="19">
        <v>10302.98</v>
      </c>
      <c r="K561" s="19">
        <v>11904.279999999999</v>
      </c>
      <c r="L561" s="19">
        <v>12251.02</v>
      </c>
      <c r="M561" s="19">
        <v>14268.529999999999</v>
      </c>
      <c r="N561" s="19">
        <v>17452.72</v>
      </c>
      <c r="O561" s="19">
        <v>20256.560000000001</v>
      </c>
      <c r="P561" s="19">
        <v>21568.02</v>
      </c>
      <c r="Q561" s="19">
        <v>24374.03</v>
      </c>
      <c r="R561" s="19">
        <v>25588.38</v>
      </c>
      <c r="S561" s="19">
        <v>26361.21</v>
      </c>
      <c r="T561" s="19">
        <v>26583.279999999999</v>
      </c>
      <c r="U561" s="19">
        <v>25181.81</v>
      </c>
      <c r="V561" s="19">
        <v>22088.74</v>
      </c>
      <c r="W561" s="19">
        <v>19363.47</v>
      </c>
      <c r="X561" s="19">
        <v>17598.689999999999</v>
      </c>
      <c r="Y561" s="19">
        <v>16031.71</v>
      </c>
      <c r="AA561" s="2">
        <f>IFERROR(INDEX('Holiday Schedule'!$D$3:$D$24,MATCH(A561,'Holiday Schedule'!$C$3:$C$24,0)),0)</f>
        <v>0</v>
      </c>
      <c r="AB561" s="2">
        <f t="shared" si="64"/>
        <v>1</v>
      </c>
      <c r="AC561" s="2">
        <f t="shared" si="65"/>
        <v>0</v>
      </c>
      <c r="AD561" s="5">
        <f t="shared" si="66"/>
        <v>407167.88</v>
      </c>
      <c r="AE561" s="5">
        <f t="shared" si="67"/>
        <v>407167.88</v>
      </c>
      <c r="AG561" s="2">
        <f t="shared" si="68"/>
        <v>7</v>
      </c>
      <c r="AH561" s="2">
        <f t="shared" si="69"/>
        <v>2025</v>
      </c>
      <c r="AJ561" s="5">
        <f t="shared" si="70"/>
        <v>26583.279999999999</v>
      </c>
      <c r="AK561" s="2">
        <f t="shared" si="71"/>
        <v>19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</row>
    <row r="562" spans="1:51" ht="15.75" x14ac:dyDescent="0.25">
      <c r="A562" s="18">
        <v>45845</v>
      </c>
      <c r="B562" s="19">
        <v>15300.23</v>
      </c>
      <c r="C562" s="19">
        <v>14709.75</v>
      </c>
      <c r="D562" s="19">
        <v>14873.59</v>
      </c>
      <c r="E562" s="19">
        <v>15351.830000000002</v>
      </c>
      <c r="F562" s="19">
        <v>15421.84</v>
      </c>
      <c r="G562" s="19">
        <v>15392.52</v>
      </c>
      <c r="H562" s="19">
        <v>15156.830000000002</v>
      </c>
      <c r="I562" s="19">
        <v>13279.29</v>
      </c>
      <c r="J562" s="19">
        <v>13896.650000000001</v>
      </c>
      <c r="K562" s="19">
        <v>17104.189999999999</v>
      </c>
      <c r="L562" s="19">
        <v>16974.599999999999</v>
      </c>
      <c r="M562" s="19">
        <v>19127.91</v>
      </c>
      <c r="N562" s="19">
        <v>20439.3</v>
      </c>
      <c r="O562" s="19">
        <v>22666.94</v>
      </c>
      <c r="P562" s="19">
        <v>24792.82</v>
      </c>
      <c r="Q562" s="19">
        <v>26731.84</v>
      </c>
      <c r="R562" s="19">
        <v>28795.85</v>
      </c>
      <c r="S562" s="19">
        <v>27319.52</v>
      </c>
      <c r="T562" s="19">
        <v>25432.799999999999</v>
      </c>
      <c r="U562" s="19">
        <v>25088.2</v>
      </c>
      <c r="V562" s="19">
        <v>23326.11</v>
      </c>
      <c r="W562" s="19">
        <v>20088.580000000002</v>
      </c>
      <c r="X562" s="19">
        <v>17298.64</v>
      </c>
      <c r="Y562" s="19">
        <v>15834.619999999999</v>
      </c>
      <c r="AA562" s="2">
        <f>IFERROR(INDEX('Holiday Schedule'!$D$3:$D$24,MATCH(A562,'Holiday Schedule'!$C$3:$C$24,0)),0)</f>
        <v>0</v>
      </c>
      <c r="AB562" s="2">
        <f t="shared" si="64"/>
        <v>2</v>
      </c>
      <c r="AC562" s="2">
        <f t="shared" si="65"/>
        <v>342363.24</v>
      </c>
      <c r="AD562" s="5">
        <f t="shared" si="66"/>
        <v>122041.21000000002</v>
      </c>
      <c r="AE562" s="5">
        <f t="shared" si="67"/>
        <v>464404.45</v>
      </c>
      <c r="AG562" s="2">
        <f t="shared" si="68"/>
        <v>7</v>
      </c>
      <c r="AH562" s="2">
        <f t="shared" si="69"/>
        <v>2025</v>
      </c>
      <c r="AJ562" s="5">
        <f t="shared" si="70"/>
        <v>28795.85</v>
      </c>
      <c r="AK562" s="2">
        <f t="shared" si="71"/>
        <v>17</v>
      </c>
      <c r="AL562" s="9"/>
      <c r="AM562" s="9"/>
      <c r="AN562" s="9"/>
      <c r="AO562" s="9"/>
      <c r="AP562" s="9"/>
      <c r="AQ562" s="9"/>
      <c r="AR562" s="9"/>
      <c r="AS562" s="9"/>
      <c r="AT562" s="9"/>
      <c r="AU562" s="9"/>
      <c r="AV562" s="9"/>
      <c r="AW562" s="9"/>
      <c r="AX562" s="9"/>
      <c r="AY562" s="9"/>
    </row>
    <row r="563" spans="1:51" ht="15.75" x14ac:dyDescent="0.25">
      <c r="A563" s="18">
        <v>45846</v>
      </c>
      <c r="B563" s="19">
        <v>15292.41</v>
      </c>
      <c r="C563" s="19">
        <v>14978.57</v>
      </c>
      <c r="D563" s="19">
        <v>15046.029999999999</v>
      </c>
      <c r="E563" s="19">
        <v>15209.470000000001</v>
      </c>
      <c r="F563" s="19">
        <v>15869.46</v>
      </c>
      <c r="G563" s="19">
        <v>15386.98</v>
      </c>
      <c r="H563" s="19">
        <v>16629.939999999999</v>
      </c>
      <c r="I563" s="19">
        <v>15765.21</v>
      </c>
      <c r="J563" s="19">
        <v>17634.21</v>
      </c>
      <c r="K563" s="19">
        <v>20420.240000000002</v>
      </c>
      <c r="L563" s="19">
        <v>19339.97</v>
      </c>
      <c r="M563" s="19">
        <v>20635.5</v>
      </c>
      <c r="N563" s="19">
        <v>21365.26</v>
      </c>
      <c r="O563" s="19">
        <v>20578.830000000002</v>
      </c>
      <c r="P563" s="19">
        <v>20925.419999999998</v>
      </c>
      <c r="Q563" s="19">
        <v>21028.9</v>
      </c>
      <c r="R563" s="19">
        <v>22992.82</v>
      </c>
      <c r="S563" s="19">
        <v>21349.79</v>
      </c>
      <c r="T563" s="19">
        <v>21028.33</v>
      </c>
      <c r="U563" s="19">
        <v>20267.669999999998</v>
      </c>
      <c r="V563" s="19">
        <v>18870.849999999999</v>
      </c>
      <c r="W563" s="19">
        <v>17466.36</v>
      </c>
      <c r="X563" s="19">
        <v>14947.830000000002</v>
      </c>
      <c r="Y563" s="19">
        <v>13304.939999999999</v>
      </c>
      <c r="AA563" s="2">
        <f>IFERROR(INDEX('Holiday Schedule'!$D$3:$D$24,MATCH(A563,'Holiday Schedule'!$C$3:$C$24,0)),0)</f>
        <v>0</v>
      </c>
      <c r="AB563" s="2">
        <f t="shared" si="64"/>
        <v>3</v>
      </c>
      <c r="AC563" s="2">
        <f t="shared" si="65"/>
        <v>314617.19</v>
      </c>
      <c r="AD563" s="5">
        <f t="shared" si="66"/>
        <v>121717.79999999999</v>
      </c>
      <c r="AE563" s="5">
        <f t="shared" si="67"/>
        <v>436334.99</v>
      </c>
      <c r="AG563" s="2">
        <f t="shared" si="68"/>
        <v>7</v>
      </c>
      <c r="AH563" s="2">
        <f t="shared" si="69"/>
        <v>2025</v>
      </c>
      <c r="AJ563" s="5">
        <f t="shared" si="70"/>
        <v>22992.82</v>
      </c>
      <c r="AK563" s="2">
        <f t="shared" si="71"/>
        <v>17</v>
      </c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</row>
    <row r="564" spans="1:51" ht="15.75" x14ac:dyDescent="0.25">
      <c r="A564" s="18">
        <v>45847</v>
      </c>
      <c r="B564" s="19">
        <v>12981.21</v>
      </c>
      <c r="C564" s="19">
        <v>11896.419999999998</v>
      </c>
      <c r="D564" s="19">
        <v>12341.71</v>
      </c>
      <c r="E564" s="19">
        <v>12727.009999999998</v>
      </c>
      <c r="F564" s="19">
        <v>13470.099999999999</v>
      </c>
      <c r="G564" s="19">
        <v>12966.669999999998</v>
      </c>
      <c r="H564" s="19">
        <v>13506.02</v>
      </c>
      <c r="I564" s="19">
        <v>11558.82</v>
      </c>
      <c r="J564" s="19">
        <v>11582.349999999999</v>
      </c>
      <c r="K564" s="19">
        <v>13766.830000000002</v>
      </c>
      <c r="L564" s="19">
        <v>12765.7</v>
      </c>
      <c r="M564" s="19">
        <v>14763.91</v>
      </c>
      <c r="N564" s="19">
        <v>16073.849999999999</v>
      </c>
      <c r="O564" s="19">
        <v>16381.25</v>
      </c>
      <c r="P564" s="19">
        <v>19983.919999999998</v>
      </c>
      <c r="Q564" s="19">
        <v>21203.16</v>
      </c>
      <c r="R564" s="19">
        <v>23824.84</v>
      </c>
      <c r="S564" s="19">
        <v>24133.29</v>
      </c>
      <c r="T564" s="19">
        <v>22668.29</v>
      </c>
      <c r="U564" s="19">
        <v>21688.27</v>
      </c>
      <c r="V564" s="19">
        <v>20126.78</v>
      </c>
      <c r="W564" s="19">
        <v>17734.29</v>
      </c>
      <c r="X564" s="19">
        <v>15290.77</v>
      </c>
      <c r="Y564" s="19">
        <v>13923.869999999999</v>
      </c>
      <c r="AA564" s="2">
        <f>IFERROR(INDEX('Holiday Schedule'!$D$3:$D$24,MATCH(A564,'Holiday Schedule'!$C$3:$C$24,0)),0)</f>
        <v>0</v>
      </c>
      <c r="AB564" s="2">
        <f t="shared" si="64"/>
        <v>4</v>
      </c>
      <c r="AC564" s="2">
        <f t="shared" si="65"/>
        <v>283546.32</v>
      </c>
      <c r="AD564" s="5">
        <f t="shared" si="66"/>
        <v>103813.01000000001</v>
      </c>
      <c r="AE564" s="5">
        <f t="shared" si="67"/>
        <v>387359.33</v>
      </c>
      <c r="AG564" s="2">
        <f t="shared" si="68"/>
        <v>7</v>
      </c>
      <c r="AH564" s="2">
        <f t="shared" si="69"/>
        <v>2025</v>
      </c>
      <c r="AJ564" s="5">
        <f t="shared" si="70"/>
        <v>24133.29</v>
      </c>
      <c r="AK564" s="2">
        <f t="shared" si="71"/>
        <v>18</v>
      </c>
      <c r="AL564" s="9"/>
      <c r="AM564" s="9"/>
      <c r="AN564" s="9"/>
      <c r="AO564" s="9"/>
      <c r="AP564" s="9"/>
      <c r="AQ564" s="9"/>
      <c r="AR564" s="9"/>
      <c r="AS564" s="9"/>
      <c r="AT564" s="9"/>
      <c r="AU564" s="9"/>
      <c r="AV564" s="9"/>
      <c r="AW564" s="9"/>
      <c r="AX564" s="9"/>
      <c r="AY564" s="9"/>
    </row>
    <row r="565" spans="1:51" ht="15.75" x14ac:dyDescent="0.25">
      <c r="A565" s="18">
        <v>45848</v>
      </c>
      <c r="B565" s="19">
        <v>12892.34</v>
      </c>
      <c r="C565" s="19">
        <v>12990.119999999999</v>
      </c>
      <c r="D565" s="19">
        <v>13236.009999999998</v>
      </c>
      <c r="E565" s="19">
        <v>13681.8</v>
      </c>
      <c r="F565" s="19">
        <v>13967.59</v>
      </c>
      <c r="G565" s="19">
        <v>14492.46</v>
      </c>
      <c r="H565" s="19">
        <v>15243.619999999999</v>
      </c>
      <c r="I565" s="19">
        <v>14546.330000000002</v>
      </c>
      <c r="J565" s="19">
        <v>15661.16</v>
      </c>
      <c r="K565" s="19">
        <v>18389.78</v>
      </c>
      <c r="L565" s="19">
        <v>16148.39</v>
      </c>
      <c r="M565" s="19">
        <v>17499.14</v>
      </c>
      <c r="N565" s="19">
        <v>19038.939999999999</v>
      </c>
      <c r="O565" s="19">
        <v>19231.87</v>
      </c>
      <c r="P565" s="19">
        <v>19784.57</v>
      </c>
      <c r="Q565" s="19">
        <v>20856.849999999999</v>
      </c>
      <c r="R565" s="19">
        <v>20271.669999999998</v>
      </c>
      <c r="S565" s="19">
        <v>20655.55</v>
      </c>
      <c r="T565" s="19">
        <v>20410.98</v>
      </c>
      <c r="U565" s="19">
        <v>20081.32</v>
      </c>
      <c r="V565" s="19">
        <v>18700.25</v>
      </c>
      <c r="W565" s="19">
        <v>16854.46</v>
      </c>
      <c r="X565" s="19">
        <v>14270.849999999999</v>
      </c>
      <c r="Y565" s="19">
        <v>13162.75</v>
      </c>
      <c r="AA565" s="2">
        <f>IFERROR(INDEX('Holiday Schedule'!$D$3:$D$24,MATCH(A565,'Holiday Schedule'!$C$3:$C$24,0)),0)</f>
        <v>0</v>
      </c>
      <c r="AB565" s="2">
        <f t="shared" si="64"/>
        <v>5</v>
      </c>
      <c r="AC565" s="2">
        <f t="shared" si="65"/>
        <v>292402.11</v>
      </c>
      <c r="AD565" s="5">
        <f t="shared" si="66"/>
        <v>109666.69000000006</v>
      </c>
      <c r="AE565" s="5">
        <f t="shared" si="67"/>
        <v>402068.80000000005</v>
      </c>
      <c r="AG565" s="2">
        <f t="shared" si="68"/>
        <v>7</v>
      </c>
      <c r="AH565" s="2">
        <f t="shared" si="69"/>
        <v>2025</v>
      </c>
      <c r="AJ565" s="5">
        <f t="shared" si="70"/>
        <v>20856.849999999999</v>
      </c>
      <c r="AK565" s="2">
        <f t="shared" si="71"/>
        <v>16</v>
      </c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</row>
    <row r="566" spans="1:51" ht="15.75" x14ac:dyDescent="0.25">
      <c r="A566" s="18">
        <v>45849</v>
      </c>
      <c r="B566" s="19">
        <v>12703.240000000002</v>
      </c>
      <c r="C566" s="19">
        <v>11232.36</v>
      </c>
      <c r="D566" s="19">
        <v>11723.720000000001</v>
      </c>
      <c r="E566" s="19">
        <v>12216.439999999999</v>
      </c>
      <c r="F566" s="19">
        <v>12803.95</v>
      </c>
      <c r="G566" s="19">
        <v>12730</v>
      </c>
      <c r="H566" s="19">
        <v>13421.27</v>
      </c>
      <c r="I566" s="19">
        <v>13015.34</v>
      </c>
      <c r="J566" s="19">
        <v>14340.57</v>
      </c>
      <c r="K566" s="19">
        <v>16895.55</v>
      </c>
      <c r="L566" s="19">
        <v>15236.720000000001</v>
      </c>
      <c r="M566" s="19">
        <v>15429.82</v>
      </c>
      <c r="N566" s="19">
        <v>15245.400000000001</v>
      </c>
      <c r="O566" s="19">
        <v>14453.220000000001</v>
      </c>
      <c r="P566" s="19">
        <v>16139.099999999999</v>
      </c>
      <c r="Q566" s="19">
        <v>16234.919999999998</v>
      </c>
      <c r="R566" s="19">
        <v>18749.150000000001</v>
      </c>
      <c r="S566" s="19">
        <v>19200.05</v>
      </c>
      <c r="T566" s="19">
        <v>19250.89</v>
      </c>
      <c r="U566" s="19">
        <v>19320.849999999999</v>
      </c>
      <c r="V566" s="19">
        <v>18216.009999999998</v>
      </c>
      <c r="W566" s="19">
        <v>16143.349999999999</v>
      </c>
      <c r="X566" s="19">
        <v>14460.5</v>
      </c>
      <c r="Y566" s="19">
        <v>12984.73</v>
      </c>
      <c r="AA566" s="2">
        <f>IFERROR(INDEX('Holiday Schedule'!$D$3:$D$24,MATCH(A566,'Holiday Schedule'!$C$3:$C$24,0)),0)</f>
        <v>0</v>
      </c>
      <c r="AB566" s="2">
        <f t="shared" si="64"/>
        <v>6</v>
      </c>
      <c r="AC566" s="2">
        <f t="shared" si="65"/>
        <v>262331.44</v>
      </c>
      <c r="AD566" s="5">
        <f t="shared" si="66"/>
        <v>99815.709999999905</v>
      </c>
      <c r="AE566" s="5">
        <f t="shared" si="67"/>
        <v>362147.14999999991</v>
      </c>
      <c r="AG566" s="2">
        <f t="shared" si="68"/>
        <v>7</v>
      </c>
      <c r="AH566" s="2">
        <f t="shared" si="69"/>
        <v>2025</v>
      </c>
      <c r="AJ566" s="5">
        <f t="shared" si="70"/>
        <v>19320.849999999999</v>
      </c>
      <c r="AK566" s="2">
        <f t="shared" si="71"/>
        <v>20</v>
      </c>
      <c r="AL566" s="9"/>
      <c r="AM566" s="9"/>
      <c r="AN566" s="9"/>
      <c r="AO566" s="9"/>
      <c r="AP566" s="9"/>
      <c r="AQ566" s="9"/>
      <c r="AR566" s="9"/>
      <c r="AS566" s="9"/>
      <c r="AT566" s="9"/>
      <c r="AU566" s="9"/>
      <c r="AV566" s="9"/>
      <c r="AW566" s="9"/>
      <c r="AX566" s="9"/>
      <c r="AY566" s="9"/>
    </row>
    <row r="567" spans="1:51" ht="15.75" x14ac:dyDescent="0.25">
      <c r="A567" s="18">
        <v>45850</v>
      </c>
      <c r="B567" s="19">
        <v>12754.560000000001</v>
      </c>
      <c r="C567" s="19">
        <v>11734.5</v>
      </c>
      <c r="D567" s="19">
        <v>11946.849999999999</v>
      </c>
      <c r="E567" s="19">
        <v>12183.900000000001</v>
      </c>
      <c r="F567" s="19">
        <v>12086.220000000001</v>
      </c>
      <c r="G567" s="19">
        <v>11481.02</v>
      </c>
      <c r="H567" s="19">
        <v>11835.91</v>
      </c>
      <c r="I567" s="19">
        <v>10996.39</v>
      </c>
      <c r="J567" s="19">
        <v>12411.099999999999</v>
      </c>
      <c r="K567" s="19">
        <v>14741.400000000001</v>
      </c>
      <c r="L567" s="19">
        <v>12923.39</v>
      </c>
      <c r="M567" s="19">
        <v>15258.349999999999</v>
      </c>
      <c r="N567" s="19">
        <v>15949.57</v>
      </c>
      <c r="O567" s="19">
        <v>14719.369999999999</v>
      </c>
      <c r="P567" s="19">
        <v>16337.16</v>
      </c>
      <c r="Q567" s="19">
        <v>19359.39</v>
      </c>
      <c r="R567" s="19">
        <v>20582.509999999998</v>
      </c>
      <c r="S567" s="19">
        <v>21020.81</v>
      </c>
      <c r="T567" s="19">
        <v>19309.82</v>
      </c>
      <c r="U567" s="19">
        <v>17889.169999999998</v>
      </c>
      <c r="V567" s="19">
        <v>16910.59</v>
      </c>
      <c r="W567" s="19">
        <v>14611.779999999999</v>
      </c>
      <c r="X567" s="19">
        <v>13163.619999999999</v>
      </c>
      <c r="Y567" s="19">
        <v>11959.630000000001</v>
      </c>
      <c r="AA567" s="2">
        <f>IFERROR(INDEX('Holiday Schedule'!$D$3:$D$24,MATCH(A567,'Holiday Schedule'!$C$3:$C$24,0)),0)</f>
        <v>0</v>
      </c>
      <c r="AB567" s="2">
        <f t="shared" si="64"/>
        <v>7</v>
      </c>
      <c r="AC567" s="2">
        <f t="shared" si="65"/>
        <v>0</v>
      </c>
      <c r="AD567" s="5">
        <f t="shared" si="66"/>
        <v>352167.01</v>
      </c>
      <c r="AE567" s="5">
        <f t="shared" si="67"/>
        <v>352167.01</v>
      </c>
      <c r="AG567" s="2">
        <f t="shared" si="68"/>
        <v>7</v>
      </c>
      <c r="AH567" s="2">
        <f t="shared" si="69"/>
        <v>2025</v>
      </c>
      <c r="AJ567" s="5">
        <f t="shared" si="70"/>
        <v>21020.81</v>
      </c>
      <c r="AK567" s="2">
        <f t="shared" si="71"/>
        <v>18</v>
      </c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/>
    </row>
    <row r="568" spans="1:51" ht="15.75" x14ac:dyDescent="0.25">
      <c r="A568" s="18">
        <v>45851</v>
      </c>
      <c r="B568" s="19">
        <v>11854.220000000001</v>
      </c>
      <c r="C568" s="19">
        <v>10626.08</v>
      </c>
      <c r="D568" s="19">
        <v>11085.15</v>
      </c>
      <c r="E568" s="19">
        <v>11022.59</v>
      </c>
      <c r="F568" s="19">
        <v>10993.1</v>
      </c>
      <c r="G568" s="19">
        <v>10876.24</v>
      </c>
      <c r="H568" s="19">
        <v>10579.95</v>
      </c>
      <c r="I568" s="19">
        <v>10225.24</v>
      </c>
      <c r="J568" s="19">
        <v>11794.39</v>
      </c>
      <c r="K568" s="19">
        <v>12446.11</v>
      </c>
      <c r="L568" s="19">
        <v>11180.27</v>
      </c>
      <c r="M568" s="19">
        <v>10607.99</v>
      </c>
      <c r="N568" s="19">
        <v>10425.370000000001</v>
      </c>
      <c r="O568" s="19">
        <v>10075.719999999999</v>
      </c>
      <c r="P568" s="19">
        <v>10868.14</v>
      </c>
      <c r="Q568" s="19">
        <v>13459.759999999998</v>
      </c>
      <c r="R568" s="19">
        <v>15624.23</v>
      </c>
      <c r="S568" s="19">
        <v>16910.79</v>
      </c>
      <c r="T568" s="19">
        <v>17679.23</v>
      </c>
      <c r="U568" s="19">
        <v>18135.63</v>
      </c>
      <c r="V568" s="19">
        <v>16408.98</v>
      </c>
      <c r="W568" s="19">
        <v>14449.39</v>
      </c>
      <c r="X568" s="19">
        <v>12396.77</v>
      </c>
      <c r="Y568" s="19">
        <v>11075.39</v>
      </c>
      <c r="AA568" s="2">
        <f>IFERROR(INDEX('Holiday Schedule'!$D$3:$D$24,MATCH(A568,'Holiday Schedule'!$C$3:$C$24,0)),0)</f>
        <v>0</v>
      </c>
      <c r="AB568" s="2">
        <f t="shared" si="64"/>
        <v>1</v>
      </c>
      <c r="AC568" s="2">
        <f t="shared" si="65"/>
        <v>0</v>
      </c>
      <c r="AD568" s="5">
        <f t="shared" si="66"/>
        <v>300800.7300000001</v>
      </c>
      <c r="AE568" s="5">
        <f t="shared" si="67"/>
        <v>300800.7300000001</v>
      </c>
      <c r="AG568" s="2">
        <f t="shared" si="68"/>
        <v>7</v>
      </c>
      <c r="AH568" s="2">
        <f t="shared" si="69"/>
        <v>2025</v>
      </c>
      <c r="AJ568" s="5">
        <f t="shared" si="70"/>
        <v>18135.63</v>
      </c>
      <c r="AK568" s="2">
        <f t="shared" si="71"/>
        <v>20</v>
      </c>
      <c r="AL568" s="9"/>
      <c r="AM568" s="9"/>
      <c r="AN568" s="9"/>
      <c r="AO568" s="9"/>
      <c r="AP568" s="9"/>
      <c r="AQ568" s="9"/>
      <c r="AR568" s="9"/>
      <c r="AS568" s="9"/>
      <c r="AT568" s="9"/>
      <c r="AU568" s="9"/>
      <c r="AV568" s="9"/>
      <c r="AW568" s="9"/>
      <c r="AX568" s="9"/>
      <c r="AY568" s="9"/>
    </row>
    <row r="569" spans="1:51" ht="15.75" x14ac:dyDescent="0.25">
      <c r="A569" s="18">
        <v>45852</v>
      </c>
      <c r="B569" s="19">
        <v>10779.31</v>
      </c>
      <c r="C569" s="19">
        <v>10382.870000000001</v>
      </c>
      <c r="D569" s="19">
        <v>10829.75</v>
      </c>
      <c r="E569" s="19">
        <v>11588.220000000001</v>
      </c>
      <c r="F569" s="19">
        <v>12143.720000000001</v>
      </c>
      <c r="G569" s="19">
        <v>12559.59</v>
      </c>
      <c r="H569" s="19">
        <v>13136.59</v>
      </c>
      <c r="I569" s="19">
        <v>12638.23</v>
      </c>
      <c r="J569" s="19">
        <v>14334.25</v>
      </c>
      <c r="K569" s="19">
        <v>17381.93</v>
      </c>
      <c r="L569" s="19">
        <v>16309.119999999999</v>
      </c>
      <c r="M569" s="19">
        <v>18122.759999999998</v>
      </c>
      <c r="N569" s="19">
        <v>18730.38</v>
      </c>
      <c r="O569" s="19">
        <v>20470.11</v>
      </c>
      <c r="P569" s="19">
        <v>21623.02</v>
      </c>
      <c r="Q569" s="19">
        <v>22419.16</v>
      </c>
      <c r="R569" s="19">
        <v>23713.78</v>
      </c>
      <c r="S569" s="19">
        <v>21953.06</v>
      </c>
      <c r="T569" s="19">
        <v>20195.189999999999</v>
      </c>
      <c r="U569" s="19">
        <v>19206.310000000001</v>
      </c>
      <c r="V569" s="19">
        <v>17524.04</v>
      </c>
      <c r="W569" s="19">
        <v>15232.189999999999</v>
      </c>
      <c r="X569" s="19">
        <v>13266.810000000001</v>
      </c>
      <c r="Y569" s="19">
        <v>12149.150000000001</v>
      </c>
      <c r="AA569" s="2">
        <f>IFERROR(INDEX('Holiday Schedule'!$D$3:$D$24,MATCH(A569,'Holiday Schedule'!$C$3:$C$24,0)),0)</f>
        <v>0</v>
      </c>
      <c r="AB569" s="2">
        <f t="shared" si="64"/>
        <v>2</v>
      </c>
      <c r="AC569" s="2">
        <f t="shared" si="65"/>
        <v>293120.33999999997</v>
      </c>
      <c r="AD569" s="5">
        <f t="shared" si="66"/>
        <v>93569.20000000007</v>
      </c>
      <c r="AE569" s="5">
        <f t="shared" si="67"/>
        <v>386689.54000000004</v>
      </c>
      <c r="AG569" s="2">
        <f t="shared" si="68"/>
        <v>7</v>
      </c>
      <c r="AH569" s="2">
        <f t="shared" si="69"/>
        <v>2025</v>
      </c>
      <c r="AJ569" s="5">
        <f t="shared" si="70"/>
        <v>23713.78</v>
      </c>
      <c r="AK569" s="2">
        <f t="shared" si="71"/>
        <v>17</v>
      </c>
      <c r="AL569" s="9"/>
      <c r="AM569" s="9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</row>
    <row r="570" spans="1:51" ht="15.75" x14ac:dyDescent="0.25">
      <c r="A570" s="18">
        <v>45853</v>
      </c>
      <c r="B570" s="19">
        <v>11846.240000000002</v>
      </c>
      <c r="C570" s="19">
        <v>11657.849999999999</v>
      </c>
      <c r="D570" s="19">
        <v>12010.84</v>
      </c>
      <c r="E570" s="19">
        <v>12627.580000000002</v>
      </c>
      <c r="F570" s="19">
        <v>13385.77</v>
      </c>
      <c r="G570" s="19">
        <v>13568.57</v>
      </c>
      <c r="H570" s="19">
        <v>14418.240000000002</v>
      </c>
      <c r="I570" s="19">
        <v>13113.2</v>
      </c>
      <c r="J570" s="19">
        <v>11823.02</v>
      </c>
      <c r="K570" s="19">
        <v>13226.21</v>
      </c>
      <c r="L570" s="19">
        <v>12258.91</v>
      </c>
      <c r="M570" s="19">
        <v>14287.52</v>
      </c>
      <c r="N570" s="19">
        <v>15773.71</v>
      </c>
      <c r="O570" s="19">
        <v>17907.52</v>
      </c>
      <c r="P570" s="19">
        <v>20153.86</v>
      </c>
      <c r="Q570" s="19">
        <v>22584.14</v>
      </c>
      <c r="R570" s="19">
        <v>26463.89</v>
      </c>
      <c r="S570" s="19">
        <v>25410.48</v>
      </c>
      <c r="T570" s="19">
        <v>25704.36</v>
      </c>
      <c r="U570" s="19">
        <v>25113.93</v>
      </c>
      <c r="V570" s="19">
        <v>23613.32</v>
      </c>
      <c r="W570" s="19">
        <v>21017.02</v>
      </c>
      <c r="X570" s="19">
        <v>17386.84</v>
      </c>
      <c r="Y570" s="19">
        <v>16221.349999999999</v>
      </c>
      <c r="AA570" s="2">
        <f>IFERROR(INDEX('Holiday Schedule'!$D$3:$D$24,MATCH(A570,'Holiday Schedule'!$C$3:$C$24,0)),0)</f>
        <v>0</v>
      </c>
      <c r="AB570" s="2">
        <f t="shared" si="64"/>
        <v>3</v>
      </c>
      <c r="AC570" s="2">
        <f t="shared" si="65"/>
        <v>305837.93000000011</v>
      </c>
      <c r="AD570" s="5">
        <f t="shared" si="66"/>
        <v>105736.43999999989</v>
      </c>
      <c r="AE570" s="5">
        <f t="shared" si="67"/>
        <v>411574.37</v>
      </c>
      <c r="AG570" s="2">
        <f t="shared" si="68"/>
        <v>7</v>
      </c>
      <c r="AH570" s="2">
        <f t="shared" si="69"/>
        <v>2025</v>
      </c>
      <c r="AJ570" s="5">
        <f t="shared" si="70"/>
        <v>26463.89</v>
      </c>
      <c r="AK570" s="2">
        <f t="shared" si="71"/>
        <v>17</v>
      </c>
      <c r="AL570" s="9"/>
      <c r="AM570" s="9"/>
      <c r="AN570" s="9"/>
      <c r="AO570" s="9"/>
      <c r="AP570" s="9"/>
      <c r="AQ570" s="9"/>
      <c r="AR570" s="9"/>
      <c r="AS570" s="9"/>
      <c r="AT570" s="9"/>
      <c r="AU570" s="9"/>
      <c r="AV570" s="9"/>
      <c r="AW570" s="9"/>
      <c r="AX570" s="9"/>
      <c r="AY570" s="9"/>
    </row>
    <row r="571" spans="1:51" ht="15.75" x14ac:dyDescent="0.25">
      <c r="A571" s="18">
        <v>45854</v>
      </c>
      <c r="B571" s="19">
        <v>15173.59</v>
      </c>
      <c r="C571" s="19">
        <v>14881.970000000001</v>
      </c>
      <c r="D571" s="19">
        <v>15065.75</v>
      </c>
      <c r="E571" s="19">
        <v>15498.64</v>
      </c>
      <c r="F571" s="19">
        <v>15783.32</v>
      </c>
      <c r="G571" s="19">
        <v>15442.57</v>
      </c>
      <c r="H571" s="19">
        <v>15426.89</v>
      </c>
      <c r="I571" s="19">
        <v>13414.48</v>
      </c>
      <c r="J571" s="19">
        <v>13747.2</v>
      </c>
      <c r="K571" s="19">
        <v>17660.689999999999</v>
      </c>
      <c r="L571" s="19">
        <v>16538.91</v>
      </c>
      <c r="M571" s="19">
        <v>19033.419999999998</v>
      </c>
      <c r="N571" s="19">
        <v>21323.96</v>
      </c>
      <c r="O571" s="19">
        <v>23520.85</v>
      </c>
      <c r="P571" s="19">
        <v>25506.62</v>
      </c>
      <c r="Q571" s="19">
        <v>26713.34</v>
      </c>
      <c r="R571" s="19">
        <v>29485.65</v>
      </c>
      <c r="S571" s="19">
        <v>29160.22</v>
      </c>
      <c r="T571" s="19">
        <v>27693.94</v>
      </c>
      <c r="U571" s="19">
        <v>26949.79</v>
      </c>
      <c r="V571" s="19">
        <v>24875.52</v>
      </c>
      <c r="W571" s="19">
        <v>21705.72</v>
      </c>
      <c r="X571" s="19">
        <v>18581.419999999998</v>
      </c>
      <c r="Y571" s="19">
        <v>16941.740000000002</v>
      </c>
      <c r="AA571" s="2">
        <f>IFERROR(INDEX('Holiday Schedule'!$D$3:$D$24,MATCH(A571,'Holiday Schedule'!$C$3:$C$24,0)),0)</f>
        <v>0</v>
      </c>
      <c r="AB571" s="2">
        <f t="shared" si="64"/>
        <v>4</v>
      </c>
      <c r="AC571" s="2">
        <f t="shared" si="65"/>
        <v>355911.72999999992</v>
      </c>
      <c r="AD571" s="5">
        <f t="shared" si="66"/>
        <v>124214.47000000009</v>
      </c>
      <c r="AE571" s="5">
        <f t="shared" si="67"/>
        <v>480126.2</v>
      </c>
      <c r="AG571" s="2">
        <f t="shared" si="68"/>
        <v>7</v>
      </c>
      <c r="AH571" s="2">
        <f t="shared" si="69"/>
        <v>2025</v>
      </c>
      <c r="AJ571" s="5">
        <f t="shared" si="70"/>
        <v>29485.65</v>
      </c>
      <c r="AK571" s="2">
        <f t="shared" si="71"/>
        <v>17</v>
      </c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</row>
    <row r="572" spans="1:51" ht="15.75" x14ac:dyDescent="0.25">
      <c r="A572" s="18">
        <v>45855</v>
      </c>
      <c r="B572" s="19">
        <v>15833.009999999998</v>
      </c>
      <c r="C572" s="19">
        <v>14882.84</v>
      </c>
      <c r="D572" s="19">
        <v>14889.830000000002</v>
      </c>
      <c r="E572" s="19">
        <v>15608.98</v>
      </c>
      <c r="F572" s="19">
        <v>15707.470000000001</v>
      </c>
      <c r="G572" s="19">
        <v>15968.580000000002</v>
      </c>
      <c r="H572" s="19">
        <v>16433.810000000001</v>
      </c>
      <c r="I572" s="19">
        <v>15567.68</v>
      </c>
      <c r="J572" s="19">
        <v>16731.32</v>
      </c>
      <c r="K572" s="19">
        <v>20233.48</v>
      </c>
      <c r="L572" s="19">
        <v>18388.96</v>
      </c>
      <c r="M572" s="19">
        <v>19185.400000000001</v>
      </c>
      <c r="N572" s="19">
        <v>19734.87</v>
      </c>
      <c r="O572" s="19">
        <v>21626.97</v>
      </c>
      <c r="P572" s="19">
        <v>24350.43</v>
      </c>
      <c r="Q572" s="19">
        <v>26283.75</v>
      </c>
      <c r="R572" s="19">
        <v>27301.21</v>
      </c>
      <c r="S572" s="19">
        <v>27112.15</v>
      </c>
      <c r="T572" s="19">
        <v>23850.720000000001</v>
      </c>
      <c r="U572" s="19">
        <v>22357.52</v>
      </c>
      <c r="V572" s="19">
        <v>21386.04</v>
      </c>
      <c r="W572" s="19">
        <v>18536.990000000002</v>
      </c>
      <c r="X572" s="19">
        <v>16043.8</v>
      </c>
      <c r="Y572" s="19">
        <v>14536.55</v>
      </c>
      <c r="AA572" s="2">
        <f>IFERROR(INDEX('Holiday Schedule'!$D$3:$D$24,MATCH(A572,'Holiday Schedule'!$C$3:$C$24,0)),0)</f>
        <v>0</v>
      </c>
      <c r="AB572" s="2">
        <f t="shared" si="64"/>
        <v>5</v>
      </c>
      <c r="AC572" s="2">
        <f t="shared" si="65"/>
        <v>338691.28999999992</v>
      </c>
      <c r="AD572" s="5">
        <f t="shared" si="66"/>
        <v>123861.07000000012</v>
      </c>
      <c r="AE572" s="5">
        <f t="shared" si="67"/>
        <v>462552.36000000004</v>
      </c>
      <c r="AG572" s="2">
        <f t="shared" si="68"/>
        <v>7</v>
      </c>
      <c r="AH572" s="2">
        <f t="shared" si="69"/>
        <v>2025</v>
      </c>
      <c r="AJ572" s="5">
        <f t="shared" si="70"/>
        <v>27301.21</v>
      </c>
      <c r="AK572" s="2">
        <f t="shared" si="71"/>
        <v>17</v>
      </c>
      <c r="AL572" s="9"/>
      <c r="AM572" s="9"/>
      <c r="AN572" s="9"/>
      <c r="AO572" s="9"/>
      <c r="AP572" s="9"/>
      <c r="AQ572" s="9"/>
      <c r="AR572" s="9"/>
      <c r="AS572" s="9"/>
      <c r="AT572" s="9"/>
      <c r="AU572" s="9"/>
      <c r="AV572" s="9"/>
      <c r="AW572" s="9"/>
      <c r="AX572" s="9"/>
      <c r="AY572" s="9"/>
    </row>
    <row r="573" spans="1:51" ht="15.75" x14ac:dyDescent="0.25">
      <c r="A573" s="18">
        <v>45856</v>
      </c>
      <c r="B573" s="19">
        <v>14410.07</v>
      </c>
      <c r="C573" s="19">
        <v>14120.61</v>
      </c>
      <c r="D573" s="19">
        <v>14810.169999999998</v>
      </c>
      <c r="E573" s="19">
        <v>15470.939999999999</v>
      </c>
      <c r="F573" s="19">
        <v>15620.43</v>
      </c>
      <c r="G573" s="19">
        <v>14701.89</v>
      </c>
      <c r="H573" s="19">
        <v>14416.669999999998</v>
      </c>
      <c r="I573" s="19">
        <v>11608.52</v>
      </c>
      <c r="J573" s="19">
        <v>11527.720000000001</v>
      </c>
      <c r="K573" s="19">
        <v>14220.130000000001</v>
      </c>
      <c r="L573" s="19">
        <v>11141.38</v>
      </c>
      <c r="M573" s="19">
        <v>11934.029999999999</v>
      </c>
      <c r="N573" s="19">
        <v>12313.400000000001</v>
      </c>
      <c r="O573" s="19">
        <v>12680.900000000001</v>
      </c>
      <c r="P573" s="19">
        <v>14278.630000000001</v>
      </c>
      <c r="Q573" s="19">
        <v>13782.59</v>
      </c>
      <c r="R573" s="19">
        <v>16824.96</v>
      </c>
      <c r="S573" s="19">
        <v>18840.189999999999</v>
      </c>
      <c r="T573" s="19">
        <v>19600.650000000001</v>
      </c>
      <c r="U573" s="19">
        <v>20113.900000000001</v>
      </c>
      <c r="V573" s="19">
        <v>18640.77</v>
      </c>
      <c r="W573" s="19">
        <v>16431.97</v>
      </c>
      <c r="X573" s="19">
        <v>14382.740000000002</v>
      </c>
      <c r="Y573" s="19">
        <v>12995.79</v>
      </c>
      <c r="AA573" s="2">
        <f>IFERROR(INDEX('Holiday Schedule'!$D$3:$D$24,MATCH(A573,'Holiday Schedule'!$C$3:$C$24,0)),0)</f>
        <v>0</v>
      </c>
      <c r="AB573" s="2">
        <f t="shared" si="64"/>
        <v>6</v>
      </c>
      <c r="AC573" s="2">
        <f t="shared" si="65"/>
        <v>238322.47999999995</v>
      </c>
      <c r="AD573" s="5">
        <f t="shared" si="66"/>
        <v>116546.57000000004</v>
      </c>
      <c r="AE573" s="5">
        <f t="shared" si="67"/>
        <v>354869.05</v>
      </c>
      <c r="AG573" s="2">
        <f t="shared" si="68"/>
        <v>7</v>
      </c>
      <c r="AH573" s="2">
        <f t="shared" si="69"/>
        <v>2025</v>
      </c>
      <c r="AJ573" s="5">
        <f t="shared" si="70"/>
        <v>20113.900000000001</v>
      </c>
      <c r="AK573" s="2">
        <f t="shared" si="71"/>
        <v>20</v>
      </c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</row>
    <row r="574" spans="1:51" ht="15.75" x14ac:dyDescent="0.25">
      <c r="A574" s="18">
        <v>45857</v>
      </c>
      <c r="B574" s="19">
        <v>12290.86</v>
      </c>
      <c r="C574" s="19">
        <v>11486.080000000002</v>
      </c>
      <c r="D574" s="19">
        <v>11922.59</v>
      </c>
      <c r="E574" s="19">
        <v>12069.189999999999</v>
      </c>
      <c r="F574" s="19">
        <v>12030.419999999998</v>
      </c>
      <c r="G574" s="19">
        <v>11264.48</v>
      </c>
      <c r="H574" s="19">
        <v>10437.67</v>
      </c>
      <c r="I574" s="19">
        <v>7756.74</v>
      </c>
      <c r="J574" s="19">
        <v>7015.66</v>
      </c>
      <c r="K574" s="19">
        <v>8810.48</v>
      </c>
      <c r="L574" s="19">
        <v>7192.7999999999993</v>
      </c>
      <c r="M574" s="19">
        <v>10632.64</v>
      </c>
      <c r="N574" s="19">
        <v>11317.96</v>
      </c>
      <c r="O574" s="19">
        <v>11917.27</v>
      </c>
      <c r="P574" s="19">
        <v>13840.830000000002</v>
      </c>
      <c r="Q574" s="19">
        <v>15806.099999999999</v>
      </c>
      <c r="R574" s="19">
        <v>16747.18</v>
      </c>
      <c r="S574" s="19">
        <v>18179.89</v>
      </c>
      <c r="T574" s="19">
        <v>18228.54</v>
      </c>
      <c r="U574" s="19">
        <v>18367.02</v>
      </c>
      <c r="V574" s="19">
        <v>17533.89</v>
      </c>
      <c r="W574" s="19">
        <v>15904.580000000002</v>
      </c>
      <c r="X574" s="19">
        <v>14230.060000000001</v>
      </c>
      <c r="Y574" s="19">
        <v>12867.32</v>
      </c>
      <c r="AA574" s="2">
        <f>IFERROR(INDEX('Holiday Schedule'!$D$3:$D$24,MATCH(A574,'Holiday Schedule'!$C$3:$C$24,0)),0)</f>
        <v>0</v>
      </c>
      <c r="AB574" s="2">
        <f t="shared" si="64"/>
        <v>7</v>
      </c>
      <c r="AC574" s="2">
        <f t="shared" si="65"/>
        <v>0</v>
      </c>
      <c r="AD574" s="5">
        <f t="shared" si="66"/>
        <v>307850.25</v>
      </c>
      <c r="AE574" s="5">
        <f t="shared" si="67"/>
        <v>307850.25</v>
      </c>
      <c r="AG574" s="2">
        <f t="shared" si="68"/>
        <v>7</v>
      </c>
      <c r="AH574" s="2">
        <f t="shared" si="69"/>
        <v>2025</v>
      </c>
      <c r="AJ574" s="5">
        <f t="shared" si="70"/>
        <v>18367.02</v>
      </c>
      <c r="AK574" s="2">
        <f t="shared" si="71"/>
        <v>20</v>
      </c>
      <c r="AL574" s="9"/>
      <c r="AM574" s="9"/>
      <c r="AN574" s="9"/>
      <c r="AO574" s="9"/>
      <c r="AP574" s="9"/>
      <c r="AQ574" s="9"/>
      <c r="AR574" s="9"/>
      <c r="AS574" s="9"/>
      <c r="AT574" s="9"/>
      <c r="AU574" s="9"/>
      <c r="AV574" s="9"/>
      <c r="AW574" s="9"/>
      <c r="AX574" s="9"/>
      <c r="AY574" s="9"/>
    </row>
    <row r="575" spans="1:51" ht="15.75" x14ac:dyDescent="0.25">
      <c r="A575" s="18">
        <v>45858</v>
      </c>
      <c r="B575" s="19">
        <v>12402.5</v>
      </c>
      <c r="C575" s="19">
        <v>11668.599999999999</v>
      </c>
      <c r="D575" s="19">
        <v>11877.419999999998</v>
      </c>
      <c r="E575" s="19">
        <v>12354.61</v>
      </c>
      <c r="F575" s="19">
        <v>12186.05</v>
      </c>
      <c r="G575" s="19">
        <v>12062.529999999999</v>
      </c>
      <c r="H575" s="19">
        <v>11935.21</v>
      </c>
      <c r="I575" s="19">
        <v>11824.93</v>
      </c>
      <c r="J575" s="19">
        <v>14432.2</v>
      </c>
      <c r="K575" s="19">
        <v>17332.189999999999</v>
      </c>
      <c r="L575" s="19">
        <v>17234.580000000002</v>
      </c>
      <c r="M575" s="19">
        <v>19350.439999999999</v>
      </c>
      <c r="N575" s="19">
        <v>20402.55</v>
      </c>
      <c r="O575" s="19">
        <v>22720.86</v>
      </c>
      <c r="P575" s="19">
        <v>24202.31</v>
      </c>
      <c r="Q575" s="19">
        <v>23119.21</v>
      </c>
      <c r="R575" s="19">
        <v>24035.26</v>
      </c>
      <c r="S575" s="19">
        <v>22506.28</v>
      </c>
      <c r="T575" s="19">
        <v>19514.560000000001</v>
      </c>
      <c r="U575" s="19">
        <v>18351.009999999998</v>
      </c>
      <c r="V575" s="19">
        <v>16475.93</v>
      </c>
      <c r="W575" s="19">
        <v>14470.009999999998</v>
      </c>
      <c r="X575" s="19">
        <v>12636.91</v>
      </c>
      <c r="Y575" s="19">
        <v>11556.810000000001</v>
      </c>
      <c r="AA575" s="2">
        <f>IFERROR(INDEX('Holiday Schedule'!$D$3:$D$24,MATCH(A575,'Holiday Schedule'!$C$3:$C$24,0)),0)</f>
        <v>0</v>
      </c>
      <c r="AB575" s="2">
        <f t="shared" si="64"/>
        <v>1</v>
      </c>
      <c r="AC575" s="2">
        <f t="shared" si="65"/>
        <v>0</v>
      </c>
      <c r="AD575" s="5">
        <f t="shared" si="66"/>
        <v>394652.95999999996</v>
      </c>
      <c r="AE575" s="5">
        <f t="shared" si="67"/>
        <v>394652.95999999996</v>
      </c>
      <c r="AG575" s="2">
        <f t="shared" si="68"/>
        <v>7</v>
      </c>
      <c r="AH575" s="2">
        <f t="shared" si="69"/>
        <v>2025</v>
      </c>
      <c r="AJ575" s="5">
        <f t="shared" si="70"/>
        <v>24202.31</v>
      </c>
      <c r="AK575" s="2">
        <f t="shared" si="71"/>
        <v>15</v>
      </c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</row>
    <row r="576" spans="1:51" ht="15.75" x14ac:dyDescent="0.25">
      <c r="A576" s="18">
        <v>45859</v>
      </c>
      <c r="B576" s="19">
        <v>11507.66</v>
      </c>
      <c r="C576" s="19">
        <v>10290.36</v>
      </c>
      <c r="D576" s="19">
        <v>10599.32</v>
      </c>
      <c r="E576" s="19">
        <v>11064.34</v>
      </c>
      <c r="F576" s="19">
        <v>11805.59</v>
      </c>
      <c r="G576" s="19">
        <v>11640.150000000001</v>
      </c>
      <c r="H576" s="19">
        <v>11440.619999999999</v>
      </c>
      <c r="I576" s="19">
        <v>9295.3799999999992</v>
      </c>
      <c r="J576" s="19">
        <v>8635.25</v>
      </c>
      <c r="K576" s="19">
        <v>11329.53</v>
      </c>
      <c r="L576" s="19">
        <v>9703.26</v>
      </c>
      <c r="M576" s="19">
        <v>11762.39</v>
      </c>
      <c r="N576" s="19">
        <v>11591.36</v>
      </c>
      <c r="O576" s="19">
        <v>11044.86</v>
      </c>
      <c r="P576" s="19">
        <v>12277.880000000001</v>
      </c>
      <c r="Q576" s="19">
        <v>14859.369999999999</v>
      </c>
      <c r="R576" s="19">
        <v>14111.169999999998</v>
      </c>
      <c r="S576" s="19">
        <v>14350.939999999999</v>
      </c>
      <c r="T576" s="19">
        <v>15254.77</v>
      </c>
      <c r="U576" s="19">
        <v>15827.470000000001</v>
      </c>
      <c r="V576" s="19">
        <v>15040.11</v>
      </c>
      <c r="W576" s="19">
        <v>13307.740000000002</v>
      </c>
      <c r="X576" s="19">
        <v>11376.68</v>
      </c>
      <c r="Y576" s="19">
        <v>10006.41</v>
      </c>
      <c r="AA576" s="2">
        <f>IFERROR(INDEX('Holiday Schedule'!$D$3:$D$24,MATCH(A576,'Holiday Schedule'!$C$3:$C$24,0)),0)</f>
        <v>0</v>
      </c>
      <c r="AB576" s="2">
        <f t="shared" si="64"/>
        <v>2</v>
      </c>
      <c r="AC576" s="2">
        <f t="shared" si="65"/>
        <v>199768.15999999997</v>
      </c>
      <c r="AD576" s="5">
        <f t="shared" si="66"/>
        <v>88354.449999999953</v>
      </c>
      <c r="AE576" s="5">
        <f t="shared" si="67"/>
        <v>288122.60999999993</v>
      </c>
      <c r="AG576" s="2">
        <f t="shared" si="68"/>
        <v>7</v>
      </c>
      <c r="AH576" s="2">
        <f t="shared" si="69"/>
        <v>2025</v>
      </c>
      <c r="AJ576" s="5">
        <f t="shared" si="70"/>
        <v>15827.470000000001</v>
      </c>
      <c r="AK576" s="2">
        <f t="shared" si="71"/>
        <v>20</v>
      </c>
      <c r="AL576" s="9"/>
      <c r="AM576" s="9"/>
      <c r="AN576" s="9"/>
      <c r="AO576" s="9"/>
      <c r="AP576" s="9"/>
      <c r="AQ576" s="9"/>
      <c r="AR576" s="9"/>
      <c r="AS576" s="9"/>
      <c r="AT576" s="9"/>
      <c r="AU576" s="9"/>
      <c r="AV576" s="9"/>
      <c r="AW576" s="9"/>
      <c r="AX576" s="9"/>
      <c r="AY576" s="9"/>
    </row>
    <row r="577" spans="1:51" ht="15.75" x14ac:dyDescent="0.25">
      <c r="A577" s="18">
        <v>45860</v>
      </c>
      <c r="B577" s="19">
        <v>9582.24</v>
      </c>
      <c r="C577" s="19">
        <v>9608.41</v>
      </c>
      <c r="D577" s="19">
        <v>9815.81</v>
      </c>
      <c r="E577" s="19">
        <v>10460.030000000001</v>
      </c>
      <c r="F577" s="19">
        <v>10868.06</v>
      </c>
      <c r="G577" s="19">
        <v>10980.22</v>
      </c>
      <c r="H577" s="19">
        <v>11121.91</v>
      </c>
      <c r="I577" s="19">
        <v>8159.51</v>
      </c>
      <c r="J577" s="19">
        <v>6918.0499999999993</v>
      </c>
      <c r="K577" s="19">
        <v>7906.27</v>
      </c>
      <c r="L577" s="19">
        <v>8415.2000000000007</v>
      </c>
      <c r="M577" s="19">
        <v>9017.2900000000009</v>
      </c>
      <c r="N577" s="19">
        <v>8591.77</v>
      </c>
      <c r="O577" s="19">
        <v>8976.65</v>
      </c>
      <c r="P577" s="19">
        <v>10481.219999999999</v>
      </c>
      <c r="Q577" s="19">
        <v>12380.369999999999</v>
      </c>
      <c r="R577" s="19">
        <v>15395.61</v>
      </c>
      <c r="S577" s="19">
        <v>15846.45</v>
      </c>
      <c r="T577" s="19">
        <v>17184.13</v>
      </c>
      <c r="U577" s="19">
        <v>17349.7</v>
      </c>
      <c r="V577" s="19">
        <v>16436.27</v>
      </c>
      <c r="W577" s="19">
        <v>14356.580000000002</v>
      </c>
      <c r="X577" s="19">
        <v>11965.380000000001</v>
      </c>
      <c r="Y577" s="19">
        <v>10949.94</v>
      </c>
      <c r="AA577" s="2">
        <f>IFERROR(INDEX('Holiday Schedule'!$D$3:$D$24,MATCH(A577,'Holiday Schedule'!$C$3:$C$24,0)),0)</f>
        <v>0</v>
      </c>
      <c r="AB577" s="2">
        <f t="shared" si="64"/>
        <v>3</v>
      </c>
      <c r="AC577" s="2">
        <f t="shared" si="65"/>
        <v>189380.45</v>
      </c>
      <c r="AD577" s="5">
        <f t="shared" si="66"/>
        <v>83386.62</v>
      </c>
      <c r="AE577" s="5">
        <f t="shared" si="67"/>
        <v>272767.07</v>
      </c>
      <c r="AG577" s="2">
        <f t="shared" si="68"/>
        <v>7</v>
      </c>
      <c r="AH577" s="2">
        <f t="shared" si="69"/>
        <v>2025</v>
      </c>
      <c r="AJ577" s="5">
        <f t="shared" si="70"/>
        <v>17349.7</v>
      </c>
      <c r="AK577" s="2">
        <f t="shared" si="71"/>
        <v>20</v>
      </c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/>
    </row>
    <row r="578" spans="1:51" ht="15.75" x14ac:dyDescent="0.25">
      <c r="A578" s="18">
        <v>45861</v>
      </c>
      <c r="B578" s="19">
        <v>10433.18</v>
      </c>
      <c r="C578" s="19">
        <v>10238.959999999999</v>
      </c>
      <c r="D578" s="19">
        <v>10338.01</v>
      </c>
      <c r="E578" s="19">
        <v>11211.59</v>
      </c>
      <c r="F578" s="19">
        <v>11490.380000000001</v>
      </c>
      <c r="G578" s="19">
        <v>11451.77</v>
      </c>
      <c r="H578" s="19">
        <v>11090</v>
      </c>
      <c r="I578" s="19">
        <v>8875.86</v>
      </c>
      <c r="J578" s="19">
        <v>8113.8700000000008</v>
      </c>
      <c r="K578" s="19">
        <v>9119.32</v>
      </c>
      <c r="L578" s="19">
        <v>8721.6299999999992</v>
      </c>
      <c r="M578" s="19">
        <v>9877.9500000000007</v>
      </c>
      <c r="N578" s="19">
        <v>11686.5</v>
      </c>
      <c r="O578" s="19">
        <v>12701.849999999999</v>
      </c>
      <c r="P578" s="19">
        <v>14050.990000000002</v>
      </c>
      <c r="Q578" s="19">
        <v>15920.970000000001</v>
      </c>
      <c r="R578" s="19">
        <v>17431.54</v>
      </c>
      <c r="S578" s="19">
        <v>18506.689999999999</v>
      </c>
      <c r="T578" s="19">
        <v>18705.59</v>
      </c>
      <c r="U578" s="19">
        <v>19365.27</v>
      </c>
      <c r="V578" s="19">
        <v>18257.46</v>
      </c>
      <c r="W578" s="19">
        <v>16131.919999999998</v>
      </c>
      <c r="X578" s="19">
        <v>13694.02</v>
      </c>
      <c r="Y578" s="19">
        <v>12243.060000000001</v>
      </c>
      <c r="AA578" s="2">
        <f>IFERROR(INDEX('Holiday Schedule'!$D$3:$D$24,MATCH(A578,'Holiday Schedule'!$C$3:$C$24,0)),0)</f>
        <v>0</v>
      </c>
      <c r="AB578" s="2">
        <f t="shared" si="64"/>
        <v>4</v>
      </c>
      <c r="AC578" s="2">
        <f t="shared" si="65"/>
        <v>221161.42999999996</v>
      </c>
      <c r="AD578" s="5">
        <f t="shared" si="66"/>
        <v>88496.950000000041</v>
      </c>
      <c r="AE578" s="5">
        <f t="shared" si="67"/>
        <v>309658.38</v>
      </c>
      <c r="AG578" s="2">
        <f t="shared" si="68"/>
        <v>7</v>
      </c>
      <c r="AH578" s="2">
        <f t="shared" si="69"/>
        <v>2025</v>
      </c>
      <c r="AJ578" s="5">
        <f t="shared" si="70"/>
        <v>19365.27</v>
      </c>
      <c r="AK578" s="2">
        <f t="shared" si="71"/>
        <v>20</v>
      </c>
      <c r="AL578" s="9"/>
      <c r="AM578" s="9"/>
      <c r="AN578" s="9"/>
      <c r="AO578" s="9"/>
      <c r="AP578" s="9"/>
      <c r="AQ578" s="9"/>
      <c r="AR578" s="9"/>
      <c r="AS578" s="9"/>
      <c r="AT578" s="9"/>
      <c r="AU578" s="9"/>
      <c r="AV578" s="9"/>
      <c r="AW578" s="9"/>
      <c r="AX578" s="9"/>
      <c r="AY578" s="9"/>
    </row>
    <row r="579" spans="1:51" ht="15.75" x14ac:dyDescent="0.25">
      <c r="A579" s="18">
        <v>45862</v>
      </c>
      <c r="B579" s="19">
        <v>11951.380000000001</v>
      </c>
      <c r="C579" s="19">
        <v>11614.240000000002</v>
      </c>
      <c r="D579" s="19">
        <v>11864.7</v>
      </c>
      <c r="E579" s="19">
        <v>12708.130000000001</v>
      </c>
      <c r="F579" s="19">
        <v>12769.59</v>
      </c>
      <c r="G579" s="19">
        <v>12974.240000000002</v>
      </c>
      <c r="H579" s="19">
        <v>13537.759999999998</v>
      </c>
      <c r="I579" s="19">
        <v>11616.98</v>
      </c>
      <c r="J579" s="19">
        <v>10718.42</v>
      </c>
      <c r="K579" s="19">
        <v>12097.43</v>
      </c>
      <c r="L579" s="19">
        <v>11125.94</v>
      </c>
      <c r="M579" s="19">
        <v>13074.07</v>
      </c>
      <c r="N579" s="19">
        <v>14529.82</v>
      </c>
      <c r="O579" s="19">
        <v>16260.55</v>
      </c>
      <c r="P579" s="19">
        <v>17943.169999999998</v>
      </c>
      <c r="Q579" s="19">
        <v>24370</v>
      </c>
      <c r="R579" s="19">
        <v>25656.28</v>
      </c>
      <c r="S579" s="19">
        <v>22876.58</v>
      </c>
      <c r="T579" s="19">
        <v>21537.05</v>
      </c>
      <c r="U579" s="19">
        <v>21545.19</v>
      </c>
      <c r="V579" s="19">
        <v>20386.54</v>
      </c>
      <c r="W579" s="19">
        <v>17724.82</v>
      </c>
      <c r="X579" s="19">
        <v>15478.060000000001</v>
      </c>
      <c r="Y579" s="19">
        <v>14261.68</v>
      </c>
      <c r="AA579" s="2">
        <f>IFERROR(INDEX('Holiday Schedule'!$D$3:$D$24,MATCH(A579,'Holiday Schedule'!$C$3:$C$24,0)),0)</f>
        <v>0</v>
      </c>
      <c r="AB579" s="2">
        <f t="shared" si="64"/>
        <v>5</v>
      </c>
      <c r="AC579" s="2">
        <f t="shared" si="65"/>
        <v>276940.90000000002</v>
      </c>
      <c r="AD579" s="5">
        <f t="shared" si="66"/>
        <v>101681.71999999991</v>
      </c>
      <c r="AE579" s="5">
        <f t="shared" si="67"/>
        <v>378622.61999999994</v>
      </c>
      <c r="AG579" s="2">
        <f t="shared" si="68"/>
        <v>7</v>
      </c>
      <c r="AH579" s="2">
        <f t="shared" si="69"/>
        <v>2025</v>
      </c>
      <c r="AJ579" s="5">
        <f t="shared" si="70"/>
        <v>25656.28</v>
      </c>
      <c r="AK579" s="2">
        <f t="shared" si="71"/>
        <v>17</v>
      </c>
      <c r="AL579" s="9"/>
      <c r="AM579" s="9"/>
      <c r="AN579" s="9"/>
      <c r="AO579" s="9"/>
      <c r="AP579" s="9"/>
      <c r="AQ579" s="9"/>
      <c r="AR579" s="9"/>
      <c r="AS579" s="9"/>
      <c r="AT579" s="9"/>
      <c r="AU579" s="9"/>
      <c r="AV579" s="9"/>
      <c r="AW579" s="9"/>
      <c r="AX579" s="9"/>
      <c r="AY579" s="9"/>
    </row>
    <row r="580" spans="1:51" ht="15.75" x14ac:dyDescent="0.25">
      <c r="A580" s="18">
        <v>45863</v>
      </c>
      <c r="B580" s="19">
        <v>13253</v>
      </c>
      <c r="C580" s="19">
        <v>12982</v>
      </c>
      <c r="D580" s="19">
        <v>13068</v>
      </c>
      <c r="E580" s="19">
        <v>12552</v>
      </c>
      <c r="F580" s="19">
        <v>12828</v>
      </c>
      <c r="G580" s="19">
        <v>13489</v>
      </c>
      <c r="H580" s="19">
        <v>14918</v>
      </c>
      <c r="I580" s="19">
        <v>18660</v>
      </c>
      <c r="J580" s="19">
        <v>23155</v>
      </c>
      <c r="K580" s="19">
        <v>24979</v>
      </c>
      <c r="L580" s="19">
        <v>27058</v>
      </c>
      <c r="M580" s="19">
        <v>27766</v>
      </c>
      <c r="N580" s="19">
        <v>27963</v>
      </c>
      <c r="O580" s="19">
        <v>28869</v>
      </c>
      <c r="P580" s="19">
        <v>28160</v>
      </c>
      <c r="Q580" s="19">
        <v>28288</v>
      </c>
      <c r="R580" s="19">
        <v>26266</v>
      </c>
      <c r="S580" s="19">
        <v>22552</v>
      </c>
      <c r="T580" s="19">
        <v>20771</v>
      </c>
      <c r="U580" s="19">
        <v>19648</v>
      </c>
      <c r="V580" s="19">
        <v>19510</v>
      </c>
      <c r="W580" s="19">
        <v>18330</v>
      </c>
      <c r="X580" s="19">
        <v>16035</v>
      </c>
      <c r="Y580" s="19">
        <v>14398</v>
      </c>
      <c r="AA580" s="2">
        <f>IFERROR(INDEX('Holiday Schedule'!$D$3:$D$24,MATCH(A580,'Holiday Schedule'!$C$3:$C$24,0)),0)</f>
        <v>0</v>
      </c>
      <c r="AB580" s="2">
        <f t="shared" si="64"/>
        <v>6</v>
      </c>
      <c r="AC580" s="2">
        <f t="shared" si="65"/>
        <v>378010</v>
      </c>
      <c r="AD580" s="5">
        <f t="shared" si="66"/>
        <v>107488</v>
      </c>
      <c r="AE580" s="5">
        <f t="shared" si="67"/>
        <v>485498</v>
      </c>
      <c r="AG580" s="2">
        <f t="shared" si="68"/>
        <v>7</v>
      </c>
      <c r="AH580" s="2">
        <f t="shared" si="69"/>
        <v>2025</v>
      </c>
      <c r="AJ580" s="5">
        <f t="shared" si="70"/>
        <v>28869</v>
      </c>
      <c r="AK580" s="2">
        <f t="shared" si="71"/>
        <v>14</v>
      </c>
      <c r="AL580" s="9"/>
      <c r="AM580" s="9"/>
      <c r="AN580" s="9"/>
      <c r="AO580" s="9"/>
      <c r="AP580" s="9"/>
      <c r="AQ580" s="9"/>
      <c r="AR580" s="9"/>
      <c r="AS580" s="9"/>
      <c r="AT580" s="9"/>
      <c r="AU580" s="9"/>
      <c r="AV580" s="9"/>
      <c r="AW580" s="9"/>
      <c r="AX580" s="9"/>
      <c r="AY580" s="9"/>
    </row>
    <row r="581" spans="1:51" ht="15.75" x14ac:dyDescent="0.25">
      <c r="A581" s="18">
        <v>45864</v>
      </c>
      <c r="B581" s="19">
        <v>13124</v>
      </c>
      <c r="C581" s="19">
        <v>12879</v>
      </c>
      <c r="D581" s="19">
        <v>12918</v>
      </c>
      <c r="E581" s="19">
        <v>12409</v>
      </c>
      <c r="F581" s="19">
        <v>12710</v>
      </c>
      <c r="G581" s="19">
        <v>13126</v>
      </c>
      <c r="H581" s="19">
        <v>14390</v>
      </c>
      <c r="I581" s="19">
        <v>17686</v>
      </c>
      <c r="J581" s="19">
        <v>21618</v>
      </c>
      <c r="K581" s="19">
        <v>23613</v>
      </c>
      <c r="L581" s="19">
        <v>25564</v>
      </c>
      <c r="M581" s="19">
        <v>26508</v>
      </c>
      <c r="N581" s="19">
        <v>26406</v>
      </c>
      <c r="O581" s="19">
        <v>27163</v>
      </c>
      <c r="P581" s="19">
        <v>26440</v>
      </c>
      <c r="Q581" s="19">
        <v>26328</v>
      </c>
      <c r="R581" s="19">
        <v>24769</v>
      </c>
      <c r="S581" s="19">
        <v>21745</v>
      </c>
      <c r="T581" s="19">
        <v>20238</v>
      </c>
      <c r="U581" s="19">
        <v>18841</v>
      </c>
      <c r="V581" s="19">
        <v>18926</v>
      </c>
      <c r="W581" s="19">
        <v>17822</v>
      </c>
      <c r="X581" s="19">
        <v>15580</v>
      </c>
      <c r="Y581" s="19">
        <v>14214</v>
      </c>
      <c r="AA581" s="2">
        <f>IFERROR(INDEX('Holiday Schedule'!$D$3:$D$24,MATCH(A581,'Holiday Schedule'!$C$3:$C$24,0)),0)</f>
        <v>0</v>
      </c>
      <c r="AB581" s="2">
        <f t="shared" si="64"/>
        <v>7</v>
      </c>
      <c r="AC581" s="2">
        <f t="shared" si="65"/>
        <v>0</v>
      </c>
      <c r="AD581" s="5">
        <f t="shared" si="66"/>
        <v>465017</v>
      </c>
      <c r="AE581" s="5">
        <f t="shared" si="67"/>
        <v>465017</v>
      </c>
      <c r="AG581" s="2">
        <f t="shared" si="68"/>
        <v>7</v>
      </c>
      <c r="AH581" s="2">
        <f t="shared" si="69"/>
        <v>2025</v>
      </c>
      <c r="AJ581" s="5">
        <f t="shared" si="70"/>
        <v>27163</v>
      </c>
      <c r="AK581" s="2">
        <f t="shared" si="71"/>
        <v>14</v>
      </c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</row>
    <row r="582" spans="1:51" ht="15.75" x14ac:dyDescent="0.25">
      <c r="A582" s="18">
        <v>45865</v>
      </c>
      <c r="B582" s="19">
        <v>13127</v>
      </c>
      <c r="C582" s="19">
        <v>12883</v>
      </c>
      <c r="D582" s="19">
        <v>12921</v>
      </c>
      <c r="E582" s="19">
        <v>12411</v>
      </c>
      <c r="F582" s="19">
        <v>12713</v>
      </c>
      <c r="G582" s="19">
        <v>13133</v>
      </c>
      <c r="H582" s="19">
        <v>14390</v>
      </c>
      <c r="I582" s="19">
        <v>17686</v>
      </c>
      <c r="J582" s="19">
        <v>21617</v>
      </c>
      <c r="K582" s="19">
        <v>23612</v>
      </c>
      <c r="L582" s="19">
        <v>25564</v>
      </c>
      <c r="M582" s="19">
        <v>26510</v>
      </c>
      <c r="N582" s="19">
        <v>26409</v>
      </c>
      <c r="O582" s="19">
        <v>27166</v>
      </c>
      <c r="P582" s="19">
        <v>26444</v>
      </c>
      <c r="Q582" s="19">
        <v>26328</v>
      </c>
      <c r="R582" s="19">
        <v>24767</v>
      </c>
      <c r="S582" s="19">
        <v>21745</v>
      </c>
      <c r="T582" s="19">
        <v>20238</v>
      </c>
      <c r="U582" s="19">
        <v>18846</v>
      </c>
      <c r="V582" s="19">
        <v>18937</v>
      </c>
      <c r="W582" s="19">
        <v>17822</v>
      </c>
      <c r="X582" s="19">
        <v>15579</v>
      </c>
      <c r="Y582" s="19">
        <v>14215</v>
      </c>
      <c r="AA582" s="2">
        <f>IFERROR(INDEX('Holiday Schedule'!$D$3:$D$24,MATCH(A582,'Holiday Schedule'!$C$3:$C$24,0)),0)</f>
        <v>0</v>
      </c>
      <c r="AB582" s="2">
        <f t="shared" si="64"/>
        <v>1</v>
      </c>
      <c r="AC582" s="2">
        <f t="shared" si="65"/>
        <v>0</v>
      </c>
      <c r="AD582" s="5">
        <f t="shared" si="66"/>
        <v>465063</v>
      </c>
      <c r="AE582" s="5">
        <f t="shared" si="67"/>
        <v>465063</v>
      </c>
      <c r="AG582" s="2">
        <f t="shared" si="68"/>
        <v>7</v>
      </c>
      <c r="AH582" s="2">
        <f t="shared" si="69"/>
        <v>2025</v>
      </c>
      <c r="AJ582" s="5">
        <f t="shared" si="70"/>
        <v>27166</v>
      </c>
      <c r="AK582" s="2">
        <f t="shared" si="71"/>
        <v>14</v>
      </c>
      <c r="AL582" s="9"/>
      <c r="AM582" s="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</row>
    <row r="583" spans="1:51" ht="15.75" x14ac:dyDescent="0.25">
      <c r="A583" s="18">
        <v>45866</v>
      </c>
      <c r="B583" s="19">
        <v>12298.843999999999</v>
      </c>
      <c r="C583" s="19">
        <v>12028.444</v>
      </c>
      <c r="D583" s="19">
        <v>12017.688</v>
      </c>
      <c r="E583" s="19">
        <v>11572.661</v>
      </c>
      <c r="F583" s="19">
        <v>11382.746999999999</v>
      </c>
      <c r="G583" s="19">
        <v>10921.368</v>
      </c>
      <c r="H583" s="19">
        <v>10416.846</v>
      </c>
      <c r="I583" s="19">
        <v>11814.138999999999</v>
      </c>
      <c r="J583" s="19">
        <v>14232.848</v>
      </c>
      <c r="K583" s="19">
        <v>14111.12</v>
      </c>
      <c r="L583" s="19">
        <v>15749.19</v>
      </c>
      <c r="M583" s="19">
        <v>16928.439999999999</v>
      </c>
      <c r="N583" s="19">
        <v>18374.232</v>
      </c>
      <c r="O583" s="19">
        <v>19354.032999999999</v>
      </c>
      <c r="P583" s="19">
        <v>20207.740000000002</v>
      </c>
      <c r="Q583" s="19">
        <v>20359.126</v>
      </c>
      <c r="R583" s="19">
        <v>19468.797999999999</v>
      </c>
      <c r="S583" s="19">
        <v>18717.095000000001</v>
      </c>
      <c r="T583" s="19">
        <v>18043.121999999999</v>
      </c>
      <c r="U583" s="19">
        <v>16431.603999999999</v>
      </c>
      <c r="V583" s="19">
        <v>15697.275</v>
      </c>
      <c r="W583" s="19">
        <v>14636.296</v>
      </c>
      <c r="X583" s="19">
        <v>13439.486000000001</v>
      </c>
      <c r="Y583" s="19">
        <v>12693.316999999999</v>
      </c>
      <c r="AA583" s="2">
        <f>IFERROR(INDEX('Holiday Schedule'!$D$3:$D$24,MATCH(A583,'Holiday Schedule'!$C$3:$C$24,0)),0)</f>
        <v>0</v>
      </c>
      <c r="AB583" s="2">
        <f t="shared" si="64"/>
        <v>2</v>
      </c>
      <c r="AC583" s="2">
        <f t="shared" si="65"/>
        <v>267564.54399999999</v>
      </c>
      <c r="AD583" s="5">
        <f t="shared" si="66"/>
        <v>93331.914999999863</v>
      </c>
      <c r="AE583" s="5">
        <f t="shared" si="67"/>
        <v>360896.45899999986</v>
      </c>
      <c r="AG583" s="2">
        <f t="shared" si="68"/>
        <v>7</v>
      </c>
      <c r="AH583" s="2">
        <f t="shared" si="69"/>
        <v>2025</v>
      </c>
      <c r="AJ583" s="5">
        <f t="shared" si="70"/>
        <v>20359.126</v>
      </c>
      <c r="AK583" s="2">
        <f t="shared" si="71"/>
        <v>16</v>
      </c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</row>
    <row r="584" spans="1:51" ht="15.75" x14ac:dyDescent="0.25">
      <c r="A584" s="18">
        <v>45867</v>
      </c>
      <c r="B584" s="19">
        <v>11975.875</v>
      </c>
      <c r="C584" s="19">
        <v>11947.101000000001</v>
      </c>
      <c r="D584" s="19">
        <v>12012.189</v>
      </c>
      <c r="E584" s="19">
        <v>11699.553</v>
      </c>
      <c r="F584" s="19">
        <v>11809.344999999999</v>
      </c>
      <c r="G584" s="19">
        <v>11982.075000000001</v>
      </c>
      <c r="H584" s="19">
        <v>12155.25</v>
      </c>
      <c r="I584" s="19">
        <v>14095.9</v>
      </c>
      <c r="J584" s="19">
        <v>17534.187999999998</v>
      </c>
      <c r="K584" s="19">
        <v>17157.82</v>
      </c>
      <c r="L584" s="19">
        <v>18611.886999999999</v>
      </c>
      <c r="M584" s="19">
        <v>18518.083999999999</v>
      </c>
      <c r="N584" s="19">
        <v>19767.968000000001</v>
      </c>
      <c r="O584" s="19">
        <v>20753.364000000001</v>
      </c>
      <c r="P584" s="19">
        <v>21313.748</v>
      </c>
      <c r="Q584" s="19">
        <v>20800.760999999999</v>
      </c>
      <c r="R584" s="19">
        <v>18554.052</v>
      </c>
      <c r="S584" s="19">
        <v>17196.991999999998</v>
      </c>
      <c r="T584" s="19">
        <v>16302.249</v>
      </c>
      <c r="U584" s="19">
        <v>15278.957</v>
      </c>
      <c r="V584" s="19">
        <v>14344.83</v>
      </c>
      <c r="W584" s="19">
        <v>13344.29</v>
      </c>
      <c r="X584" s="19">
        <v>12444.043</v>
      </c>
      <c r="Y584" s="19">
        <v>11937.405000000001</v>
      </c>
      <c r="AA584" s="2">
        <f>IFERROR(INDEX('Holiday Schedule'!$D$3:$D$24,MATCH(A584,'Holiday Schedule'!$C$3:$C$24,0)),0)</f>
        <v>0</v>
      </c>
      <c r="AB584" s="2">
        <f t="shared" si="64"/>
        <v>3</v>
      </c>
      <c r="AC584" s="2">
        <f t="shared" si="65"/>
        <v>276019.13299999997</v>
      </c>
      <c r="AD584" s="5">
        <f t="shared" si="66"/>
        <v>95518.793000000063</v>
      </c>
      <c r="AE584" s="5">
        <f t="shared" si="67"/>
        <v>371537.92600000004</v>
      </c>
      <c r="AG584" s="2">
        <f t="shared" si="68"/>
        <v>7</v>
      </c>
      <c r="AH584" s="2">
        <f t="shared" si="69"/>
        <v>2025</v>
      </c>
      <c r="AJ584" s="5">
        <f t="shared" si="70"/>
        <v>21313.748</v>
      </c>
      <c r="AK584" s="2">
        <f t="shared" si="71"/>
        <v>15</v>
      </c>
      <c r="AL584" s="9"/>
      <c r="AM584" s="9"/>
      <c r="AN584" s="9"/>
      <c r="AO584" s="9"/>
      <c r="AP584" s="9"/>
      <c r="AQ584" s="9"/>
      <c r="AR584" s="9"/>
      <c r="AS584" s="9"/>
      <c r="AT584" s="9"/>
      <c r="AU584" s="9"/>
      <c r="AV584" s="9"/>
      <c r="AW584" s="9"/>
      <c r="AX584" s="9"/>
      <c r="AY584" s="9"/>
    </row>
    <row r="585" spans="1:51" ht="15.75" x14ac:dyDescent="0.25">
      <c r="A585" s="18">
        <v>45868</v>
      </c>
      <c r="B585" s="19">
        <v>11355.377</v>
      </c>
      <c r="C585" s="19">
        <v>11350.712</v>
      </c>
      <c r="D585" s="19">
        <v>11692.373</v>
      </c>
      <c r="E585" s="19">
        <v>11446.576999999999</v>
      </c>
      <c r="F585" s="19">
        <v>11567.741</v>
      </c>
      <c r="G585" s="19">
        <v>11928.987999999999</v>
      </c>
      <c r="H585" s="19">
        <v>12155.710999999999</v>
      </c>
      <c r="I585" s="19">
        <v>14171.632</v>
      </c>
      <c r="J585" s="19">
        <v>17844.687999999998</v>
      </c>
      <c r="K585" s="19">
        <v>17265.383999999998</v>
      </c>
      <c r="L585" s="19">
        <v>19005.733</v>
      </c>
      <c r="M585" s="19">
        <v>18838.485000000001</v>
      </c>
      <c r="N585" s="19">
        <v>19773.797999999999</v>
      </c>
      <c r="O585" s="19">
        <v>20594.699000000001</v>
      </c>
      <c r="P585" s="19">
        <v>21287.474999999999</v>
      </c>
      <c r="Q585" s="19">
        <v>21095.955000000002</v>
      </c>
      <c r="R585" s="19">
        <v>19633.940999999999</v>
      </c>
      <c r="S585" s="19">
        <v>18101.521000000001</v>
      </c>
      <c r="T585" s="19">
        <v>17559.704000000002</v>
      </c>
      <c r="U585" s="19">
        <v>16551.004000000001</v>
      </c>
      <c r="V585" s="19">
        <v>15621.466</v>
      </c>
      <c r="W585" s="19">
        <v>14800.315000000001</v>
      </c>
      <c r="X585" s="19">
        <v>13600.887000000001</v>
      </c>
      <c r="Y585" s="19">
        <v>13014.373</v>
      </c>
      <c r="AA585" s="2">
        <f>IFERROR(INDEX('Holiday Schedule'!$D$3:$D$24,MATCH(A585,'Holiday Schedule'!$C$3:$C$24,0)),0)</f>
        <v>0</v>
      </c>
      <c r="AB585" s="2">
        <f t="shared" si="64"/>
        <v>4</v>
      </c>
      <c r="AC585" s="2">
        <f t="shared" si="65"/>
        <v>285746.68699999998</v>
      </c>
      <c r="AD585" s="5">
        <f t="shared" si="66"/>
        <v>94511.85200000013</v>
      </c>
      <c r="AE585" s="5">
        <f t="shared" si="67"/>
        <v>380258.53900000011</v>
      </c>
      <c r="AG585" s="2">
        <f t="shared" si="68"/>
        <v>7</v>
      </c>
      <c r="AH585" s="2">
        <f t="shared" si="69"/>
        <v>2025</v>
      </c>
      <c r="AJ585" s="5">
        <f t="shared" si="70"/>
        <v>21287.474999999999</v>
      </c>
      <c r="AK585" s="2">
        <f t="shared" si="71"/>
        <v>15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</row>
    <row r="586" spans="1:51" ht="15.75" x14ac:dyDescent="0.25">
      <c r="A586" s="18">
        <v>45869</v>
      </c>
      <c r="B586" s="19">
        <v>12332.641</v>
      </c>
      <c r="C586" s="19">
        <v>12424.828</v>
      </c>
      <c r="D586" s="19">
        <v>12514.736000000001</v>
      </c>
      <c r="E586" s="19">
        <v>12281.504999999999</v>
      </c>
      <c r="F586" s="19">
        <v>12280.689</v>
      </c>
      <c r="G586" s="19">
        <v>12676.57</v>
      </c>
      <c r="H586" s="19">
        <v>12691.954</v>
      </c>
      <c r="I586" s="19">
        <v>14766.333000000001</v>
      </c>
      <c r="J586" s="19">
        <v>18609.628000000001</v>
      </c>
      <c r="K586" s="19">
        <v>18196.374</v>
      </c>
      <c r="L586" s="19">
        <v>19998.061000000002</v>
      </c>
      <c r="M586" s="19">
        <v>20575.462</v>
      </c>
      <c r="N586" s="19">
        <v>21701.519</v>
      </c>
      <c r="O586" s="19">
        <v>23134.406999999999</v>
      </c>
      <c r="P586" s="19">
        <v>22812.35</v>
      </c>
      <c r="Q586" s="19">
        <v>22943.411</v>
      </c>
      <c r="R586" s="19">
        <v>21702.879000000001</v>
      </c>
      <c r="S586" s="19">
        <v>19569.423999999999</v>
      </c>
      <c r="T586" s="19">
        <v>18785.3</v>
      </c>
      <c r="U586" s="19">
        <v>17292.575000000001</v>
      </c>
      <c r="V586" s="19">
        <v>16357.66</v>
      </c>
      <c r="W586" s="19">
        <v>15621.346</v>
      </c>
      <c r="X586" s="19">
        <v>14335.913</v>
      </c>
      <c r="Y586" s="19">
        <v>13564.315000000001</v>
      </c>
      <c r="AA586" s="2">
        <f>IFERROR(INDEX('Holiday Schedule'!$D$3:$D$24,MATCH(A586,'Holiday Schedule'!$C$3:$C$24,0)),0)</f>
        <v>0</v>
      </c>
      <c r="AB586" s="2">
        <f t="shared" ref="AB586:AB649" si="72">WEEKDAY(A586)</f>
        <v>5</v>
      </c>
      <c r="AC586" s="2">
        <f t="shared" ref="AC586:AC649" si="73">IF(AND(AB586&gt;1,AB586&lt;7,AA586&lt;1),SUM(I586:X586),0)</f>
        <v>306402.64199999999</v>
      </c>
      <c r="AD586" s="5">
        <f t="shared" ref="AD586:AD649" si="74">AE586-AC586</f>
        <v>100767.23800000007</v>
      </c>
      <c r="AE586" s="5">
        <f t="shared" ref="AE586:AE649" si="75">SUM(B586:Y586)</f>
        <v>407169.88000000006</v>
      </c>
      <c r="AG586" s="2">
        <f t="shared" ref="AG586:AG649" si="76">MONTH(A586)</f>
        <v>7</v>
      </c>
      <c r="AH586" s="2">
        <f t="shared" ref="AH586:AH649" si="77">YEAR(A586)</f>
        <v>2025</v>
      </c>
      <c r="AJ586" s="5">
        <f t="shared" ref="AJ586:AJ649" si="78">MAX(B586:Y586)</f>
        <v>23134.406999999999</v>
      </c>
      <c r="AK586" s="2">
        <f t="shared" ref="AK586:AK649" si="79">IF(AE586&gt;0,INDEX(B$8:Y$8,MATCH(AJ586,B586:Y586,0)),"")</f>
        <v>14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</row>
    <row r="587" spans="1:51" x14ac:dyDescent="0.25">
      <c r="A587" s="18">
        <v>45870</v>
      </c>
      <c r="B587" s="19">
        <v>0</v>
      </c>
      <c r="C587" s="19">
        <v>0</v>
      </c>
      <c r="D587" s="19">
        <v>0</v>
      </c>
      <c r="E587" s="19">
        <v>0</v>
      </c>
      <c r="F587" s="19">
        <v>0</v>
      </c>
      <c r="G587" s="19">
        <v>0</v>
      </c>
      <c r="H587" s="19">
        <v>0</v>
      </c>
      <c r="I587" s="19">
        <v>0</v>
      </c>
      <c r="J587" s="19">
        <v>0</v>
      </c>
      <c r="K587" s="19">
        <v>0</v>
      </c>
      <c r="L587" s="19">
        <v>0</v>
      </c>
      <c r="M587" s="19">
        <v>0</v>
      </c>
      <c r="N587" s="19">
        <v>0</v>
      </c>
      <c r="O587" s="19">
        <v>0</v>
      </c>
      <c r="P587" s="19">
        <v>0</v>
      </c>
      <c r="Q587" s="19">
        <v>0</v>
      </c>
      <c r="R587" s="19">
        <v>0</v>
      </c>
      <c r="S587" s="19">
        <v>0</v>
      </c>
      <c r="T587" s="19">
        <v>0</v>
      </c>
      <c r="U587" s="19">
        <v>0</v>
      </c>
      <c r="V587" s="19">
        <v>0</v>
      </c>
      <c r="W587" s="19">
        <v>0</v>
      </c>
      <c r="X587" s="19">
        <v>0</v>
      </c>
      <c r="Y587" s="19">
        <v>0</v>
      </c>
      <c r="AA587" s="2">
        <f>IFERROR(INDEX('Holiday Schedule'!$D$3:$D$24,MATCH(A587,'Holiday Schedule'!$C$3:$C$24,0)),0)</f>
        <v>0</v>
      </c>
      <c r="AB587" s="2">
        <f t="shared" si="72"/>
        <v>6</v>
      </c>
      <c r="AC587" s="2">
        <f t="shared" si="73"/>
        <v>0</v>
      </c>
      <c r="AD587" s="5">
        <f t="shared" si="74"/>
        <v>0</v>
      </c>
      <c r="AE587" s="5">
        <f t="shared" si="75"/>
        <v>0</v>
      </c>
      <c r="AG587" s="2">
        <f t="shared" si="76"/>
        <v>8</v>
      </c>
      <c r="AH587" s="2">
        <f t="shared" si="77"/>
        <v>2025</v>
      </c>
      <c r="AJ587" s="5">
        <f t="shared" si="78"/>
        <v>0</v>
      </c>
      <c r="AK587" s="2" t="str">
        <f t="shared" si="79"/>
        <v/>
      </c>
    </row>
    <row r="588" spans="1:51" x14ac:dyDescent="0.25">
      <c r="A588" s="18">
        <v>45871</v>
      </c>
      <c r="B588" s="19">
        <v>0</v>
      </c>
      <c r="C588" s="19">
        <v>0</v>
      </c>
      <c r="D588" s="19">
        <v>0</v>
      </c>
      <c r="E588" s="19">
        <v>0</v>
      </c>
      <c r="F588" s="19">
        <v>0</v>
      </c>
      <c r="G588" s="19">
        <v>0</v>
      </c>
      <c r="H588" s="19">
        <v>0</v>
      </c>
      <c r="I588" s="19">
        <v>0</v>
      </c>
      <c r="J588" s="19">
        <v>0</v>
      </c>
      <c r="K588" s="19">
        <v>0</v>
      </c>
      <c r="L588" s="19">
        <v>0</v>
      </c>
      <c r="M588" s="19">
        <v>0</v>
      </c>
      <c r="N588" s="19">
        <v>0</v>
      </c>
      <c r="O588" s="19">
        <v>0</v>
      </c>
      <c r="P588" s="19">
        <v>0</v>
      </c>
      <c r="Q588" s="19">
        <v>0</v>
      </c>
      <c r="R588" s="19">
        <v>0</v>
      </c>
      <c r="S588" s="19">
        <v>0</v>
      </c>
      <c r="T588" s="19">
        <v>0</v>
      </c>
      <c r="U588" s="19">
        <v>0</v>
      </c>
      <c r="V588" s="19">
        <v>0</v>
      </c>
      <c r="W588" s="19">
        <v>0</v>
      </c>
      <c r="X588" s="19">
        <v>0</v>
      </c>
      <c r="Y588" s="19">
        <v>0</v>
      </c>
      <c r="AA588" s="2">
        <f>IFERROR(INDEX('Holiday Schedule'!$D$3:$D$24,MATCH(A588,'Holiday Schedule'!$C$3:$C$24,0)),0)</f>
        <v>0</v>
      </c>
      <c r="AB588" s="2">
        <f t="shared" si="72"/>
        <v>7</v>
      </c>
      <c r="AC588" s="2">
        <f t="shared" si="73"/>
        <v>0</v>
      </c>
      <c r="AD588" s="5">
        <f t="shared" si="74"/>
        <v>0</v>
      </c>
      <c r="AE588" s="5">
        <f t="shared" si="75"/>
        <v>0</v>
      </c>
      <c r="AG588" s="2">
        <f t="shared" si="76"/>
        <v>8</v>
      </c>
      <c r="AH588" s="2">
        <f t="shared" si="77"/>
        <v>2025</v>
      </c>
      <c r="AJ588" s="5">
        <f t="shared" si="78"/>
        <v>0</v>
      </c>
      <c r="AK588" s="2" t="str">
        <f t="shared" si="79"/>
        <v/>
      </c>
    </row>
    <row r="589" spans="1:51" x14ac:dyDescent="0.25">
      <c r="A589" s="18">
        <v>45872</v>
      </c>
      <c r="B589" s="19">
        <v>0</v>
      </c>
      <c r="C589" s="19">
        <v>0</v>
      </c>
      <c r="D589" s="19">
        <v>0</v>
      </c>
      <c r="E589" s="19">
        <v>0</v>
      </c>
      <c r="F589" s="19">
        <v>0</v>
      </c>
      <c r="G589" s="19">
        <v>0</v>
      </c>
      <c r="H589" s="19">
        <v>0</v>
      </c>
      <c r="I589" s="19">
        <v>0</v>
      </c>
      <c r="J589" s="19">
        <v>0</v>
      </c>
      <c r="K589" s="19">
        <v>0</v>
      </c>
      <c r="L589" s="19">
        <v>0</v>
      </c>
      <c r="M589" s="19">
        <v>0</v>
      </c>
      <c r="N589" s="19">
        <v>0</v>
      </c>
      <c r="O589" s="19">
        <v>0</v>
      </c>
      <c r="P589" s="19">
        <v>0</v>
      </c>
      <c r="Q589" s="19">
        <v>0</v>
      </c>
      <c r="R589" s="19">
        <v>0</v>
      </c>
      <c r="S589" s="19">
        <v>0</v>
      </c>
      <c r="T589" s="19">
        <v>0</v>
      </c>
      <c r="U589" s="19">
        <v>0</v>
      </c>
      <c r="V589" s="19">
        <v>0</v>
      </c>
      <c r="W589" s="19">
        <v>0</v>
      </c>
      <c r="X589" s="19">
        <v>0</v>
      </c>
      <c r="Y589" s="19">
        <v>0</v>
      </c>
      <c r="AA589" s="2">
        <f>IFERROR(INDEX('Holiday Schedule'!$D$3:$D$24,MATCH(A589,'Holiday Schedule'!$C$3:$C$24,0)),0)</f>
        <v>0</v>
      </c>
      <c r="AB589" s="2">
        <f t="shared" si="72"/>
        <v>1</v>
      </c>
      <c r="AC589" s="2">
        <f t="shared" si="73"/>
        <v>0</v>
      </c>
      <c r="AD589" s="5">
        <f t="shared" si="74"/>
        <v>0</v>
      </c>
      <c r="AE589" s="5">
        <f t="shared" si="75"/>
        <v>0</v>
      </c>
      <c r="AG589" s="2">
        <f t="shared" si="76"/>
        <v>8</v>
      </c>
      <c r="AH589" s="2">
        <f t="shared" si="77"/>
        <v>2025</v>
      </c>
      <c r="AJ589" s="5">
        <f t="shared" si="78"/>
        <v>0</v>
      </c>
      <c r="AK589" s="2" t="str">
        <f t="shared" si="79"/>
        <v/>
      </c>
    </row>
    <row r="590" spans="1:51" x14ac:dyDescent="0.25">
      <c r="A590" s="18">
        <v>45873</v>
      </c>
      <c r="B590" s="19">
        <v>0</v>
      </c>
      <c r="C590" s="19">
        <v>0</v>
      </c>
      <c r="D590" s="19">
        <v>0</v>
      </c>
      <c r="E590" s="19">
        <v>0</v>
      </c>
      <c r="F590" s="19">
        <v>0</v>
      </c>
      <c r="G590" s="19">
        <v>0</v>
      </c>
      <c r="H590" s="19">
        <v>0</v>
      </c>
      <c r="I590" s="19">
        <v>0</v>
      </c>
      <c r="J590" s="19">
        <v>0</v>
      </c>
      <c r="K590" s="19">
        <v>0</v>
      </c>
      <c r="L590" s="19">
        <v>0</v>
      </c>
      <c r="M590" s="19">
        <v>0</v>
      </c>
      <c r="N590" s="19">
        <v>0</v>
      </c>
      <c r="O590" s="19">
        <v>0</v>
      </c>
      <c r="P590" s="19">
        <v>0</v>
      </c>
      <c r="Q590" s="19">
        <v>0</v>
      </c>
      <c r="R590" s="19">
        <v>0</v>
      </c>
      <c r="S590" s="19">
        <v>0</v>
      </c>
      <c r="T590" s="19">
        <v>0</v>
      </c>
      <c r="U590" s="19">
        <v>0</v>
      </c>
      <c r="V590" s="19">
        <v>0</v>
      </c>
      <c r="W590" s="19">
        <v>0</v>
      </c>
      <c r="X590" s="19">
        <v>0</v>
      </c>
      <c r="Y590" s="19">
        <v>0</v>
      </c>
      <c r="AA590" s="2">
        <f>IFERROR(INDEX('Holiday Schedule'!$D$3:$D$24,MATCH(A590,'Holiday Schedule'!$C$3:$C$24,0)),0)</f>
        <v>0</v>
      </c>
      <c r="AB590" s="2">
        <f t="shared" si="72"/>
        <v>2</v>
      </c>
      <c r="AC590" s="2">
        <f t="shared" si="73"/>
        <v>0</v>
      </c>
      <c r="AD590" s="5">
        <f t="shared" si="74"/>
        <v>0</v>
      </c>
      <c r="AE590" s="5">
        <f t="shared" si="75"/>
        <v>0</v>
      </c>
      <c r="AG590" s="2">
        <f t="shared" si="76"/>
        <v>8</v>
      </c>
      <c r="AH590" s="2">
        <f t="shared" si="77"/>
        <v>2025</v>
      </c>
      <c r="AJ590" s="5">
        <f t="shared" si="78"/>
        <v>0</v>
      </c>
      <c r="AK590" s="2" t="str">
        <f t="shared" si="79"/>
        <v/>
      </c>
    </row>
    <row r="591" spans="1:51" x14ac:dyDescent="0.25">
      <c r="A591" s="18">
        <v>45874</v>
      </c>
      <c r="B591" s="19">
        <v>0</v>
      </c>
      <c r="C591" s="19">
        <v>0</v>
      </c>
      <c r="D591" s="19">
        <v>0</v>
      </c>
      <c r="E591" s="19">
        <v>0</v>
      </c>
      <c r="F591" s="19">
        <v>0</v>
      </c>
      <c r="G591" s="19">
        <v>0</v>
      </c>
      <c r="H591" s="19">
        <v>0</v>
      </c>
      <c r="I591" s="19">
        <v>0</v>
      </c>
      <c r="J591" s="19">
        <v>0</v>
      </c>
      <c r="K591" s="19">
        <v>0</v>
      </c>
      <c r="L591" s="19">
        <v>0</v>
      </c>
      <c r="M591" s="19">
        <v>0</v>
      </c>
      <c r="N591" s="19">
        <v>0</v>
      </c>
      <c r="O591" s="19">
        <v>0</v>
      </c>
      <c r="P591" s="19">
        <v>0</v>
      </c>
      <c r="Q591" s="19">
        <v>0</v>
      </c>
      <c r="R591" s="19">
        <v>0</v>
      </c>
      <c r="S591" s="19">
        <v>0</v>
      </c>
      <c r="T591" s="19">
        <v>0</v>
      </c>
      <c r="U591" s="19">
        <v>0</v>
      </c>
      <c r="V591" s="19">
        <v>0</v>
      </c>
      <c r="W591" s="19">
        <v>0</v>
      </c>
      <c r="X591" s="19">
        <v>0</v>
      </c>
      <c r="Y591" s="19">
        <v>0</v>
      </c>
      <c r="AA591" s="2">
        <f>IFERROR(INDEX('Holiday Schedule'!$D$3:$D$24,MATCH(A591,'Holiday Schedule'!$C$3:$C$24,0)),0)</f>
        <v>0</v>
      </c>
      <c r="AB591" s="2">
        <f t="shared" si="72"/>
        <v>3</v>
      </c>
      <c r="AC591" s="2">
        <f t="shared" si="73"/>
        <v>0</v>
      </c>
      <c r="AD591" s="5">
        <f t="shared" si="74"/>
        <v>0</v>
      </c>
      <c r="AE591" s="5">
        <f t="shared" si="75"/>
        <v>0</v>
      </c>
      <c r="AG591" s="2">
        <f t="shared" si="76"/>
        <v>8</v>
      </c>
      <c r="AH591" s="2">
        <f t="shared" si="77"/>
        <v>2025</v>
      </c>
      <c r="AJ591" s="5">
        <f t="shared" si="78"/>
        <v>0</v>
      </c>
      <c r="AK591" s="2" t="str">
        <f t="shared" si="79"/>
        <v/>
      </c>
    </row>
    <row r="592" spans="1:51" x14ac:dyDescent="0.25">
      <c r="A592" s="18">
        <v>45875</v>
      </c>
      <c r="B592" s="19">
        <v>0</v>
      </c>
      <c r="C592" s="19">
        <v>0</v>
      </c>
      <c r="D592" s="19">
        <v>0</v>
      </c>
      <c r="E592" s="19">
        <v>0</v>
      </c>
      <c r="F592" s="19">
        <v>0</v>
      </c>
      <c r="G592" s="19">
        <v>0</v>
      </c>
      <c r="H592" s="19">
        <v>0</v>
      </c>
      <c r="I592" s="19">
        <v>0</v>
      </c>
      <c r="J592" s="19">
        <v>0</v>
      </c>
      <c r="K592" s="19">
        <v>0</v>
      </c>
      <c r="L592" s="19">
        <v>0</v>
      </c>
      <c r="M592" s="19">
        <v>0</v>
      </c>
      <c r="N592" s="19">
        <v>0</v>
      </c>
      <c r="O592" s="19">
        <v>0</v>
      </c>
      <c r="P592" s="19">
        <v>0</v>
      </c>
      <c r="Q592" s="19">
        <v>0</v>
      </c>
      <c r="R592" s="19">
        <v>0</v>
      </c>
      <c r="S592" s="19">
        <v>0</v>
      </c>
      <c r="T592" s="19">
        <v>0</v>
      </c>
      <c r="U592" s="19">
        <v>0</v>
      </c>
      <c r="V592" s="19">
        <v>0</v>
      </c>
      <c r="W592" s="19">
        <v>0</v>
      </c>
      <c r="X592" s="19">
        <v>0</v>
      </c>
      <c r="Y592" s="19">
        <v>0</v>
      </c>
      <c r="AA592" s="2">
        <f>IFERROR(INDEX('Holiday Schedule'!$D$3:$D$24,MATCH(A592,'Holiday Schedule'!$C$3:$C$24,0)),0)</f>
        <v>0</v>
      </c>
      <c r="AB592" s="2">
        <f t="shared" si="72"/>
        <v>4</v>
      </c>
      <c r="AC592" s="2">
        <f t="shared" si="73"/>
        <v>0</v>
      </c>
      <c r="AD592" s="5">
        <f t="shared" si="74"/>
        <v>0</v>
      </c>
      <c r="AE592" s="5">
        <f t="shared" si="75"/>
        <v>0</v>
      </c>
      <c r="AG592" s="2">
        <f t="shared" si="76"/>
        <v>8</v>
      </c>
      <c r="AH592" s="2">
        <f t="shared" si="77"/>
        <v>2025</v>
      </c>
      <c r="AJ592" s="5">
        <f t="shared" si="78"/>
        <v>0</v>
      </c>
      <c r="AK592" s="2" t="str">
        <f t="shared" si="79"/>
        <v/>
      </c>
    </row>
    <row r="593" spans="1:37" x14ac:dyDescent="0.25">
      <c r="A593" s="18">
        <v>45876</v>
      </c>
      <c r="B593" s="19">
        <v>0</v>
      </c>
      <c r="C593" s="19">
        <v>0</v>
      </c>
      <c r="D593" s="19">
        <v>0</v>
      </c>
      <c r="E593" s="19">
        <v>0</v>
      </c>
      <c r="F593" s="19">
        <v>0</v>
      </c>
      <c r="G593" s="19">
        <v>0</v>
      </c>
      <c r="H593" s="19">
        <v>0</v>
      </c>
      <c r="I593" s="19">
        <v>0</v>
      </c>
      <c r="J593" s="19">
        <v>0</v>
      </c>
      <c r="K593" s="19">
        <v>0</v>
      </c>
      <c r="L593" s="19">
        <v>0</v>
      </c>
      <c r="M593" s="19">
        <v>0</v>
      </c>
      <c r="N593" s="19">
        <v>0</v>
      </c>
      <c r="O593" s="19">
        <v>0</v>
      </c>
      <c r="P593" s="19">
        <v>0</v>
      </c>
      <c r="Q593" s="19">
        <v>0</v>
      </c>
      <c r="R593" s="19">
        <v>0</v>
      </c>
      <c r="S593" s="19">
        <v>0</v>
      </c>
      <c r="T593" s="19">
        <v>0</v>
      </c>
      <c r="U593" s="19">
        <v>0</v>
      </c>
      <c r="V593" s="19">
        <v>0</v>
      </c>
      <c r="W593" s="19">
        <v>0</v>
      </c>
      <c r="X593" s="19">
        <v>0</v>
      </c>
      <c r="Y593" s="19">
        <v>0</v>
      </c>
      <c r="AA593" s="2">
        <f>IFERROR(INDEX('Holiday Schedule'!$D$3:$D$24,MATCH(A593,'Holiday Schedule'!$C$3:$C$24,0)),0)</f>
        <v>0</v>
      </c>
      <c r="AB593" s="2">
        <f t="shared" si="72"/>
        <v>5</v>
      </c>
      <c r="AC593" s="2">
        <f t="shared" si="73"/>
        <v>0</v>
      </c>
      <c r="AD593" s="5">
        <f t="shared" si="74"/>
        <v>0</v>
      </c>
      <c r="AE593" s="5">
        <f t="shared" si="75"/>
        <v>0</v>
      </c>
      <c r="AG593" s="2">
        <f t="shared" si="76"/>
        <v>8</v>
      </c>
      <c r="AH593" s="2">
        <f t="shared" si="77"/>
        <v>2025</v>
      </c>
      <c r="AJ593" s="5">
        <f t="shared" si="78"/>
        <v>0</v>
      </c>
      <c r="AK593" s="2" t="str">
        <f t="shared" si="79"/>
        <v/>
      </c>
    </row>
    <row r="594" spans="1:37" x14ac:dyDescent="0.25">
      <c r="A594" s="18">
        <v>45877</v>
      </c>
      <c r="B594" s="19">
        <v>0</v>
      </c>
      <c r="C594" s="19">
        <v>0</v>
      </c>
      <c r="D594" s="19">
        <v>0</v>
      </c>
      <c r="E594" s="19">
        <v>0</v>
      </c>
      <c r="F594" s="19">
        <v>0</v>
      </c>
      <c r="G594" s="19">
        <v>0</v>
      </c>
      <c r="H594" s="19">
        <v>0</v>
      </c>
      <c r="I594" s="19">
        <v>0</v>
      </c>
      <c r="J594" s="19">
        <v>0</v>
      </c>
      <c r="K594" s="19">
        <v>0</v>
      </c>
      <c r="L594" s="19">
        <v>0</v>
      </c>
      <c r="M594" s="19">
        <v>0</v>
      </c>
      <c r="N594" s="19">
        <v>0</v>
      </c>
      <c r="O594" s="19">
        <v>0</v>
      </c>
      <c r="P594" s="19">
        <v>0</v>
      </c>
      <c r="Q594" s="19">
        <v>0</v>
      </c>
      <c r="R594" s="19">
        <v>0</v>
      </c>
      <c r="S594" s="19">
        <v>0</v>
      </c>
      <c r="T594" s="19">
        <v>0</v>
      </c>
      <c r="U594" s="19">
        <v>0</v>
      </c>
      <c r="V594" s="19">
        <v>0</v>
      </c>
      <c r="W594" s="19">
        <v>0</v>
      </c>
      <c r="X594" s="19">
        <v>0</v>
      </c>
      <c r="Y594" s="19">
        <v>0</v>
      </c>
      <c r="AA594" s="2">
        <f>IFERROR(INDEX('Holiday Schedule'!$D$3:$D$24,MATCH(A594,'Holiday Schedule'!$C$3:$C$24,0)),0)</f>
        <v>0</v>
      </c>
      <c r="AB594" s="2">
        <f t="shared" si="72"/>
        <v>6</v>
      </c>
      <c r="AC594" s="2">
        <f t="shared" si="73"/>
        <v>0</v>
      </c>
      <c r="AD594" s="5">
        <f t="shared" si="74"/>
        <v>0</v>
      </c>
      <c r="AE594" s="5">
        <f t="shared" si="75"/>
        <v>0</v>
      </c>
      <c r="AG594" s="2">
        <f t="shared" si="76"/>
        <v>8</v>
      </c>
      <c r="AH594" s="2">
        <f t="shared" si="77"/>
        <v>2025</v>
      </c>
      <c r="AJ594" s="5">
        <f t="shared" si="78"/>
        <v>0</v>
      </c>
      <c r="AK594" s="2" t="str">
        <f t="shared" si="79"/>
        <v/>
      </c>
    </row>
    <row r="595" spans="1:37" x14ac:dyDescent="0.25">
      <c r="A595" s="18">
        <v>45878</v>
      </c>
      <c r="B595" s="19">
        <v>0</v>
      </c>
      <c r="C595" s="19">
        <v>0</v>
      </c>
      <c r="D595" s="19">
        <v>0</v>
      </c>
      <c r="E595" s="19">
        <v>0</v>
      </c>
      <c r="F595" s="19">
        <v>0</v>
      </c>
      <c r="G595" s="19">
        <v>0</v>
      </c>
      <c r="H595" s="19">
        <v>0</v>
      </c>
      <c r="I595" s="19">
        <v>0</v>
      </c>
      <c r="J595" s="19">
        <v>0</v>
      </c>
      <c r="K595" s="19">
        <v>0</v>
      </c>
      <c r="L595" s="19">
        <v>0</v>
      </c>
      <c r="M595" s="19">
        <v>0</v>
      </c>
      <c r="N595" s="19">
        <v>0</v>
      </c>
      <c r="O595" s="19">
        <v>0</v>
      </c>
      <c r="P595" s="19">
        <v>0</v>
      </c>
      <c r="Q595" s="19">
        <v>0</v>
      </c>
      <c r="R595" s="19">
        <v>0</v>
      </c>
      <c r="S595" s="19">
        <v>0</v>
      </c>
      <c r="T595" s="19">
        <v>0</v>
      </c>
      <c r="U595" s="19">
        <v>0</v>
      </c>
      <c r="V595" s="19">
        <v>0</v>
      </c>
      <c r="W595" s="19">
        <v>0</v>
      </c>
      <c r="X595" s="19">
        <v>0</v>
      </c>
      <c r="Y595" s="19">
        <v>0</v>
      </c>
      <c r="AA595" s="2">
        <f>IFERROR(INDEX('Holiday Schedule'!$D$3:$D$24,MATCH(A595,'Holiday Schedule'!$C$3:$C$24,0)),0)</f>
        <v>0</v>
      </c>
      <c r="AB595" s="2">
        <f t="shared" si="72"/>
        <v>7</v>
      </c>
      <c r="AC595" s="2">
        <f t="shared" si="73"/>
        <v>0</v>
      </c>
      <c r="AD595" s="5">
        <f t="shared" si="74"/>
        <v>0</v>
      </c>
      <c r="AE595" s="5">
        <f t="shared" si="75"/>
        <v>0</v>
      </c>
      <c r="AG595" s="2">
        <f t="shared" si="76"/>
        <v>8</v>
      </c>
      <c r="AH595" s="2">
        <f t="shared" si="77"/>
        <v>2025</v>
      </c>
      <c r="AJ595" s="5">
        <f t="shared" si="78"/>
        <v>0</v>
      </c>
      <c r="AK595" s="2" t="str">
        <f t="shared" si="79"/>
        <v/>
      </c>
    </row>
    <row r="596" spans="1:37" x14ac:dyDescent="0.25">
      <c r="A596" s="18">
        <v>45879</v>
      </c>
      <c r="B596" s="19">
        <v>0</v>
      </c>
      <c r="C596" s="19">
        <v>0</v>
      </c>
      <c r="D596" s="19">
        <v>0</v>
      </c>
      <c r="E596" s="19">
        <v>0</v>
      </c>
      <c r="F596" s="19">
        <v>0</v>
      </c>
      <c r="G596" s="19">
        <v>0</v>
      </c>
      <c r="H596" s="19">
        <v>0</v>
      </c>
      <c r="I596" s="19">
        <v>0</v>
      </c>
      <c r="J596" s="19">
        <v>0</v>
      </c>
      <c r="K596" s="19">
        <v>0</v>
      </c>
      <c r="L596" s="19">
        <v>0</v>
      </c>
      <c r="M596" s="19">
        <v>0</v>
      </c>
      <c r="N596" s="19">
        <v>0</v>
      </c>
      <c r="O596" s="19">
        <v>0</v>
      </c>
      <c r="P596" s="19">
        <v>0</v>
      </c>
      <c r="Q596" s="19">
        <v>0</v>
      </c>
      <c r="R596" s="19">
        <v>0</v>
      </c>
      <c r="S596" s="19">
        <v>0</v>
      </c>
      <c r="T596" s="19">
        <v>0</v>
      </c>
      <c r="U596" s="19">
        <v>0</v>
      </c>
      <c r="V596" s="19">
        <v>0</v>
      </c>
      <c r="W596" s="19">
        <v>0</v>
      </c>
      <c r="X596" s="19">
        <v>0</v>
      </c>
      <c r="Y596" s="19">
        <v>0</v>
      </c>
      <c r="AA596" s="2">
        <f>IFERROR(INDEX('Holiday Schedule'!$D$3:$D$24,MATCH(A596,'Holiday Schedule'!$C$3:$C$24,0)),0)</f>
        <v>0</v>
      </c>
      <c r="AB596" s="2">
        <f t="shared" si="72"/>
        <v>1</v>
      </c>
      <c r="AC596" s="2">
        <f t="shared" si="73"/>
        <v>0</v>
      </c>
      <c r="AD596" s="5">
        <f t="shared" si="74"/>
        <v>0</v>
      </c>
      <c r="AE596" s="5">
        <f t="shared" si="75"/>
        <v>0</v>
      </c>
      <c r="AG596" s="2">
        <f t="shared" si="76"/>
        <v>8</v>
      </c>
      <c r="AH596" s="2">
        <f t="shared" si="77"/>
        <v>2025</v>
      </c>
      <c r="AJ596" s="5">
        <f t="shared" si="78"/>
        <v>0</v>
      </c>
      <c r="AK596" s="2" t="str">
        <f t="shared" si="79"/>
        <v/>
      </c>
    </row>
    <row r="597" spans="1:37" x14ac:dyDescent="0.25">
      <c r="A597" s="18">
        <v>45880</v>
      </c>
      <c r="B597" s="19">
        <v>0</v>
      </c>
      <c r="C597" s="19">
        <v>0</v>
      </c>
      <c r="D597" s="19">
        <v>0</v>
      </c>
      <c r="E597" s="19">
        <v>0</v>
      </c>
      <c r="F597" s="19">
        <v>0</v>
      </c>
      <c r="G597" s="19">
        <v>0</v>
      </c>
      <c r="H597" s="19">
        <v>0</v>
      </c>
      <c r="I597" s="19">
        <v>0</v>
      </c>
      <c r="J597" s="19">
        <v>0</v>
      </c>
      <c r="K597" s="19">
        <v>0</v>
      </c>
      <c r="L597" s="19">
        <v>0</v>
      </c>
      <c r="M597" s="19">
        <v>0</v>
      </c>
      <c r="N597" s="19">
        <v>0</v>
      </c>
      <c r="O597" s="19">
        <v>0</v>
      </c>
      <c r="P597" s="19">
        <v>0</v>
      </c>
      <c r="Q597" s="19">
        <v>0</v>
      </c>
      <c r="R597" s="19">
        <v>0</v>
      </c>
      <c r="S597" s="19">
        <v>0</v>
      </c>
      <c r="T597" s="19">
        <v>0</v>
      </c>
      <c r="U597" s="19">
        <v>0</v>
      </c>
      <c r="V597" s="19">
        <v>0</v>
      </c>
      <c r="W597" s="19">
        <v>0</v>
      </c>
      <c r="X597" s="19">
        <v>0</v>
      </c>
      <c r="Y597" s="19">
        <v>0</v>
      </c>
      <c r="AA597" s="2">
        <f>IFERROR(INDEX('Holiday Schedule'!$D$3:$D$24,MATCH(A597,'Holiday Schedule'!$C$3:$C$24,0)),0)</f>
        <v>0</v>
      </c>
      <c r="AB597" s="2">
        <f t="shared" si="72"/>
        <v>2</v>
      </c>
      <c r="AC597" s="2">
        <f t="shared" si="73"/>
        <v>0</v>
      </c>
      <c r="AD597" s="5">
        <f t="shared" si="74"/>
        <v>0</v>
      </c>
      <c r="AE597" s="5">
        <f t="shared" si="75"/>
        <v>0</v>
      </c>
      <c r="AG597" s="2">
        <f t="shared" si="76"/>
        <v>8</v>
      </c>
      <c r="AH597" s="2">
        <f t="shared" si="77"/>
        <v>2025</v>
      </c>
      <c r="AJ597" s="5">
        <f t="shared" si="78"/>
        <v>0</v>
      </c>
      <c r="AK597" s="2" t="str">
        <f t="shared" si="79"/>
        <v/>
      </c>
    </row>
    <row r="598" spans="1:37" x14ac:dyDescent="0.25">
      <c r="A598" s="18">
        <v>45881</v>
      </c>
      <c r="B598" s="19">
        <v>0</v>
      </c>
      <c r="C598" s="19">
        <v>0</v>
      </c>
      <c r="D598" s="19">
        <v>0</v>
      </c>
      <c r="E598" s="19">
        <v>0</v>
      </c>
      <c r="F598" s="19">
        <v>0</v>
      </c>
      <c r="G598" s="19">
        <v>0</v>
      </c>
      <c r="H598" s="19">
        <v>0</v>
      </c>
      <c r="I598" s="19">
        <v>0</v>
      </c>
      <c r="J598" s="19">
        <v>0</v>
      </c>
      <c r="K598" s="19">
        <v>0</v>
      </c>
      <c r="L598" s="19">
        <v>0</v>
      </c>
      <c r="M598" s="19">
        <v>0</v>
      </c>
      <c r="N598" s="19">
        <v>0</v>
      </c>
      <c r="O598" s="19">
        <v>0</v>
      </c>
      <c r="P598" s="19">
        <v>0</v>
      </c>
      <c r="Q598" s="19">
        <v>0</v>
      </c>
      <c r="R598" s="19">
        <v>0</v>
      </c>
      <c r="S598" s="19">
        <v>0</v>
      </c>
      <c r="T598" s="19">
        <v>0</v>
      </c>
      <c r="U598" s="19">
        <v>0</v>
      </c>
      <c r="V598" s="19">
        <v>0</v>
      </c>
      <c r="W598" s="19">
        <v>0</v>
      </c>
      <c r="X598" s="19">
        <v>0</v>
      </c>
      <c r="Y598" s="19">
        <v>0</v>
      </c>
      <c r="AA598" s="2">
        <f>IFERROR(INDEX('Holiday Schedule'!$D$3:$D$24,MATCH(A598,'Holiday Schedule'!$C$3:$C$24,0)),0)</f>
        <v>0</v>
      </c>
      <c r="AB598" s="2">
        <f t="shared" si="72"/>
        <v>3</v>
      </c>
      <c r="AC598" s="2">
        <f t="shared" si="73"/>
        <v>0</v>
      </c>
      <c r="AD598" s="5">
        <f t="shared" si="74"/>
        <v>0</v>
      </c>
      <c r="AE598" s="5">
        <f t="shared" si="75"/>
        <v>0</v>
      </c>
      <c r="AG598" s="2">
        <f t="shared" si="76"/>
        <v>8</v>
      </c>
      <c r="AH598" s="2">
        <f t="shared" si="77"/>
        <v>2025</v>
      </c>
      <c r="AJ598" s="5">
        <f t="shared" si="78"/>
        <v>0</v>
      </c>
      <c r="AK598" s="2" t="str">
        <f t="shared" si="79"/>
        <v/>
      </c>
    </row>
    <row r="599" spans="1:37" x14ac:dyDescent="0.25">
      <c r="A599" s="18">
        <v>45882</v>
      </c>
      <c r="B599" s="19">
        <v>0</v>
      </c>
      <c r="C599" s="19">
        <v>0</v>
      </c>
      <c r="D599" s="19">
        <v>0</v>
      </c>
      <c r="E599" s="19">
        <v>0</v>
      </c>
      <c r="F599" s="19">
        <v>0</v>
      </c>
      <c r="G599" s="19">
        <v>0</v>
      </c>
      <c r="H599" s="19">
        <v>0</v>
      </c>
      <c r="I599" s="19">
        <v>0</v>
      </c>
      <c r="J599" s="19">
        <v>0</v>
      </c>
      <c r="K599" s="19">
        <v>0</v>
      </c>
      <c r="L599" s="19">
        <v>0</v>
      </c>
      <c r="M599" s="19">
        <v>0</v>
      </c>
      <c r="N599" s="19">
        <v>0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  <c r="T599" s="19">
        <v>0</v>
      </c>
      <c r="U599" s="19">
        <v>0</v>
      </c>
      <c r="V599" s="19">
        <v>0</v>
      </c>
      <c r="W599" s="19">
        <v>0</v>
      </c>
      <c r="X599" s="19">
        <v>0</v>
      </c>
      <c r="Y599" s="19">
        <v>0</v>
      </c>
      <c r="AA599" s="2">
        <f>IFERROR(INDEX('Holiday Schedule'!$D$3:$D$24,MATCH(A599,'Holiday Schedule'!$C$3:$C$24,0)),0)</f>
        <v>0</v>
      </c>
      <c r="AB599" s="2">
        <f t="shared" si="72"/>
        <v>4</v>
      </c>
      <c r="AC599" s="2">
        <f t="shared" si="73"/>
        <v>0</v>
      </c>
      <c r="AD599" s="5">
        <f t="shared" si="74"/>
        <v>0</v>
      </c>
      <c r="AE599" s="5">
        <f t="shared" si="75"/>
        <v>0</v>
      </c>
      <c r="AG599" s="2">
        <f t="shared" si="76"/>
        <v>8</v>
      </c>
      <c r="AH599" s="2">
        <f t="shared" si="77"/>
        <v>2025</v>
      </c>
      <c r="AJ599" s="5">
        <f t="shared" si="78"/>
        <v>0</v>
      </c>
      <c r="AK599" s="2" t="str">
        <f t="shared" si="79"/>
        <v/>
      </c>
    </row>
    <row r="600" spans="1:37" x14ac:dyDescent="0.25">
      <c r="A600" s="18">
        <v>45883</v>
      </c>
      <c r="B600" s="19">
        <v>0</v>
      </c>
      <c r="C600" s="19">
        <v>0</v>
      </c>
      <c r="D600" s="19">
        <v>0</v>
      </c>
      <c r="E600" s="19">
        <v>0</v>
      </c>
      <c r="F600" s="19">
        <v>0</v>
      </c>
      <c r="G600" s="19">
        <v>0</v>
      </c>
      <c r="H600" s="19">
        <v>0</v>
      </c>
      <c r="I600" s="19">
        <v>0</v>
      </c>
      <c r="J600" s="19">
        <v>0</v>
      </c>
      <c r="K600" s="19">
        <v>0</v>
      </c>
      <c r="L600" s="19">
        <v>0</v>
      </c>
      <c r="M600" s="19">
        <v>0</v>
      </c>
      <c r="N600" s="19">
        <v>0</v>
      </c>
      <c r="O600" s="19">
        <v>0</v>
      </c>
      <c r="P600" s="19">
        <v>0</v>
      </c>
      <c r="Q600" s="19">
        <v>0</v>
      </c>
      <c r="R600" s="19">
        <v>0</v>
      </c>
      <c r="S600" s="19">
        <v>0</v>
      </c>
      <c r="T600" s="19">
        <v>0</v>
      </c>
      <c r="U600" s="19">
        <v>0</v>
      </c>
      <c r="V600" s="19">
        <v>0</v>
      </c>
      <c r="W600" s="19">
        <v>0</v>
      </c>
      <c r="X600" s="19">
        <v>0</v>
      </c>
      <c r="Y600" s="19">
        <v>0</v>
      </c>
      <c r="AA600" s="2">
        <f>IFERROR(INDEX('Holiday Schedule'!$D$3:$D$24,MATCH(A600,'Holiday Schedule'!$C$3:$C$24,0)),0)</f>
        <v>0</v>
      </c>
      <c r="AB600" s="2">
        <f t="shared" si="72"/>
        <v>5</v>
      </c>
      <c r="AC600" s="2">
        <f t="shared" si="73"/>
        <v>0</v>
      </c>
      <c r="AD600" s="5">
        <f t="shared" si="74"/>
        <v>0</v>
      </c>
      <c r="AE600" s="5">
        <f t="shared" si="75"/>
        <v>0</v>
      </c>
      <c r="AG600" s="2">
        <f t="shared" si="76"/>
        <v>8</v>
      </c>
      <c r="AH600" s="2">
        <f t="shared" si="77"/>
        <v>2025</v>
      </c>
      <c r="AJ600" s="5">
        <f t="shared" si="78"/>
        <v>0</v>
      </c>
      <c r="AK600" s="2" t="str">
        <f t="shared" si="79"/>
        <v/>
      </c>
    </row>
    <row r="601" spans="1:37" x14ac:dyDescent="0.25">
      <c r="A601" s="18">
        <v>45884</v>
      </c>
      <c r="B601" s="19">
        <v>0</v>
      </c>
      <c r="C601" s="19">
        <v>0</v>
      </c>
      <c r="D601" s="19">
        <v>0</v>
      </c>
      <c r="E601" s="19">
        <v>0</v>
      </c>
      <c r="F601" s="19">
        <v>0</v>
      </c>
      <c r="G601" s="19">
        <v>0</v>
      </c>
      <c r="H601" s="19">
        <v>0</v>
      </c>
      <c r="I601" s="19">
        <v>0</v>
      </c>
      <c r="J601" s="19">
        <v>0</v>
      </c>
      <c r="K601" s="19">
        <v>0</v>
      </c>
      <c r="L601" s="19">
        <v>0</v>
      </c>
      <c r="M601" s="19">
        <v>0</v>
      </c>
      <c r="N601" s="19">
        <v>0</v>
      </c>
      <c r="O601" s="19">
        <v>0</v>
      </c>
      <c r="P601" s="19">
        <v>0</v>
      </c>
      <c r="Q601" s="19">
        <v>0</v>
      </c>
      <c r="R601" s="19">
        <v>0</v>
      </c>
      <c r="S601" s="19">
        <v>0</v>
      </c>
      <c r="T601" s="19">
        <v>0</v>
      </c>
      <c r="U601" s="19">
        <v>0</v>
      </c>
      <c r="V601" s="19">
        <v>0</v>
      </c>
      <c r="W601" s="19">
        <v>0</v>
      </c>
      <c r="X601" s="19">
        <v>0</v>
      </c>
      <c r="Y601" s="19">
        <v>0</v>
      </c>
      <c r="AA601" s="2">
        <f>IFERROR(INDEX('Holiday Schedule'!$D$3:$D$24,MATCH(A601,'Holiday Schedule'!$C$3:$C$24,0)),0)</f>
        <v>0</v>
      </c>
      <c r="AB601" s="2">
        <f t="shared" si="72"/>
        <v>6</v>
      </c>
      <c r="AC601" s="2">
        <f t="shared" si="73"/>
        <v>0</v>
      </c>
      <c r="AD601" s="5">
        <f t="shared" si="74"/>
        <v>0</v>
      </c>
      <c r="AE601" s="5">
        <f t="shared" si="75"/>
        <v>0</v>
      </c>
      <c r="AG601" s="2">
        <f t="shared" si="76"/>
        <v>8</v>
      </c>
      <c r="AH601" s="2">
        <f t="shared" si="77"/>
        <v>2025</v>
      </c>
      <c r="AJ601" s="5">
        <f t="shared" si="78"/>
        <v>0</v>
      </c>
      <c r="AK601" s="2" t="str">
        <f t="shared" si="79"/>
        <v/>
      </c>
    </row>
    <row r="602" spans="1:37" x14ac:dyDescent="0.25">
      <c r="A602" s="18">
        <v>45885</v>
      </c>
      <c r="B602" s="19">
        <v>0</v>
      </c>
      <c r="C602" s="19">
        <v>0</v>
      </c>
      <c r="D602" s="19">
        <v>0</v>
      </c>
      <c r="E602" s="19">
        <v>0</v>
      </c>
      <c r="F602" s="19">
        <v>0</v>
      </c>
      <c r="G602" s="19">
        <v>0</v>
      </c>
      <c r="H602" s="19">
        <v>0</v>
      </c>
      <c r="I602" s="19">
        <v>0</v>
      </c>
      <c r="J602" s="19">
        <v>0</v>
      </c>
      <c r="K602" s="19">
        <v>0</v>
      </c>
      <c r="L602" s="19">
        <v>0</v>
      </c>
      <c r="M602" s="19">
        <v>0</v>
      </c>
      <c r="N602" s="19">
        <v>0</v>
      </c>
      <c r="O602" s="19">
        <v>0</v>
      </c>
      <c r="P602" s="19">
        <v>0</v>
      </c>
      <c r="Q602" s="19">
        <v>0</v>
      </c>
      <c r="R602" s="19">
        <v>0</v>
      </c>
      <c r="S602" s="19">
        <v>0</v>
      </c>
      <c r="T602" s="19">
        <v>0</v>
      </c>
      <c r="U602" s="19">
        <v>0</v>
      </c>
      <c r="V602" s="19">
        <v>0</v>
      </c>
      <c r="W602" s="19">
        <v>0</v>
      </c>
      <c r="X602" s="19">
        <v>0</v>
      </c>
      <c r="Y602" s="19">
        <v>0</v>
      </c>
      <c r="AA602" s="2">
        <f>IFERROR(INDEX('Holiday Schedule'!$D$3:$D$24,MATCH(A602,'Holiday Schedule'!$C$3:$C$24,0)),0)</f>
        <v>0</v>
      </c>
      <c r="AB602" s="2">
        <f t="shared" si="72"/>
        <v>7</v>
      </c>
      <c r="AC602" s="2">
        <f t="shared" si="73"/>
        <v>0</v>
      </c>
      <c r="AD602" s="5">
        <f t="shared" si="74"/>
        <v>0</v>
      </c>
      <c r="AE602" s="5">
        <f t="shared" si="75"/>
        <v>0</v>
      </c>
      <c r="AG602" s="2">
        <f t="shared" si="76"/>
        <v>8</v>
      </c>
      <c r="AH602" s="2">
        <f t="shared" si="77"/>
        <v>2025</v>
      </c>
      <c r="AJ602" s="5">
        <f t="shared" si="78"/>
        <v>0</v>
      </c>
      <c r="AK602" s="2" t="str">
        <f t="shared" si="79"/>
        <v/>
      </c>
    </row>
    <row r="603" spans="1:37" x14ac:dyDescent="0.25">
      <c r="A603" s="18">
        <v>45886</v>
      </c>
      <c r="B603" s="19">
        <v>0</v>
      </c>
      <c r="C603" s="19">
        <v>0</v>
      </c>
      <c r="D603" s="19">
        <v>0</v>
      </c>
      <c r="E603" s="19">
        <v>0</v>
      </c>
      <c r="F603" s="19">
        <v>0</v>
      </c>
      <c r="G603" s="19">
        <v>0</v>
      </c>
      <c r="H603" s="19">
        <v>0</v>
      </c>
      <c r="I603" s="19">
        <v>0</v>
      </c>
      <c r="J603" s="19">
        <v>0</v>
      </c>
      <c r="K603" s="19">
        <v>0</v>
      </c>
      <c r="L603" s="19">
        <v>0</v>
      </c>
      <c r="M603" s="19">
        <v>0</v>
      </c>
      <c r="N603" s="19">
        <v>0</v>
      </c>
      <c r="O603" s="19">
        <v>0</v>
      </c>
      <c r="P603" s="19">
        <v>0</v>
      </c>
      <c r="Q603" s="19">
        <v>0</v>
      </c>
      <c r="R603" s="19">
        <v>0</v>
      </c>
      <c r="S603" s="19">
        <v>0</v>
      </c>
      <c r="T603" s="19">
        <v>0</v>
      </c>
      <c r="U603" s="19">
        <v>0</v>
      </c>
      <c r="V603" s="19">
        <v>0</v>
      </c>
      <c r="W603" s="19">
        <v>0</v>
      </c>
      <c r="X603" s="19">
        <v>0</v>
      </c>
      <c r="Y603" s="19">
        <v>0</v>
      </c>
      <c r="AA603" s="2">
        <f>IFERROR(INDEX('Holiday Schedule'!$D$3:$D$24,MATCH(A603,'Holiday Schedule'!$C$3:$C$24,0)),0)</f>
        <v>0</v>
      </c>
      <c r="AB603" s="2">
        <f t="shared" si="72"/>
        <v>1</v>
      </c>
      <c r="AC603" s="2">
        <f t="shared" si="73"/>
        <v>0</v>
      </c>
      <c r="AD603" s="5">
        <f t="shared" si="74"/>
        <v>0</v>
      </c>
      <c r="AE603" s="5">
        <f t="shared" si="75"/>
        <v>0</v>
      </c>
      <c r="AG603" s="2">
        <f t="shared" si="76"/>
        <v>8</v>
      </c>
      <c r="AH603" s="2">
        <f t="shared" si="77"/>
        <v>2025</v>
      </c>
      <c r="AJ603" s="5">
        <f t="shared" si="78"/>
        <v>0</v>
      </c>
      <c r="AK603" s="2" t="str">
        <f t="shared" si="79"/>
        <v/>
      </c>
    </row>
    <row r="604" spans="1:37" x14ac:dyDescent="0.25">
      <c r="A604" s="18">
        <v>45887</v>
      </c>
      <c r="B604" s="19">
        <v>0</v>
      </c>
      <c r="C604" s="19">
        <v>0</v>
      </c>
      <c r="D604" s="19">
        <v>0</v>
      </c>
      <c r="E604" s="19">
        <v>0</v>
      </c>
      <c r="F604" s="19">
        <v>0</v>
      </c>
      <c r="G604" s="19">
        <v>0</v>
      </c>
      <c r="H604" s="19">
        <v>0</v>
      </c>
      <c r="I604" s="19">
        <v>0</v>
      </c>
      <c r="J604" s="19">
        <v>0</v>
      </c>
      <c r="K604" s="19">
        <v>0</v>
      </c>
      <c r="L604" s="19">
        <v>0</v>
      </c>
      <c r="M604" s="19">
        <v>0</v>
      </c>
      <c r="N604" s="19">
        <v>0</v>
      </c>
      <c r="O604" s="19">
        <v>0</v>
      </c>
      <c r="P604" s="19">
        <v>0</v>
      </c>
      <c r="Q604" s="19">
        <v>0</v>
      </c>
      <c r="R604" s="19">
        <v>0</v>
      </c>
      <c r="S604" s="19">
        <v>0</v>
      </c>
      <c r="T604" s="19">
        <v>0</v>
      </c>
      <c r="U604" s="19">
        <v>0</v>
      </c>
      <c r="V604" s="19">
        <v>0</v>
      </c>
      <c r="W604" s="19">
        <v>0</v>
      </c>
      <c r="X604" s="19">
        <v>0</v>
      </c>
      <c r="Y604" s="19">
        <v>0</v>
      </c>
      <c r="AA604" s="2">
        <f>IFERROR(INDEX('Holiday Schedule'!$D$3:$D$24,MATCH(A604,'Holiday Schedule'!$C$3:$C$24,0)),0)</f>
        <v>0</v>
      </c>
      <c r="AB604" s="2">
        <f t="shared" si="72"/>
        <v>2</v>
      </c>
      <c r="AC604" s="2">
        <f t="shared" si="73"/>
        <v>0</v>
      </c>
      <c r="AD604" s="5">
        <f t="shared" si="74"/>
        <v>0</v>
      </c>
      <c r="AE604" s="5">
        <f t="shared" si="75"/>
        <v>0</v>
      </c>
      <c r="AG604" s="2">
        <f t="shared" si="76"/>
        <v>8</v>
      </c>
      <c r="AH604" s="2">
        <f t="shared" si="77"/>
        <v>2025</v>
      </c>
      <c r="AJ604" s="5">
        <f t="shared" si="78"/>
        <v>0</v>
      </c>
      <c r="AK604" s="2" t="str">
        <f t="shared" si="79"/>
        <v/>
      </c>
    </row>
    <row r="605" spans="1:37" x14ac:dyDescent="0.25">
      <c r="A605" s="18">
        <v>45888</v>
      </c>
      <c r="B605" s="19">
        <v>0</v>
      </c>
      <c r="C605" s="19">
        <v>0</v>
      </c>
      <c r="D605" s="19">
        <v>0</v>
      </c>
      <c r="E605" s="19">
        <v>0</v>
      </c>
      <c r="F605" s="19">
        <v>0</v>
      </c>
      <c r="G605" s="19">
        <v>0</v>
      </c>
      <c r="H605" s="19">
        <v>0</v>
      </c>
      <c r="I605" s="19">
        <v>0</v>
      </c>
      <c r="J605" s="19">
        <v>0</v>
      </c>
      <c r="K605" s="19">
        <v>0</v>
      </c>
      <c r="L605" s="19">
        <v>0</v>
      </c>
      <c r="M605" s="19">
        <v>0</v>
      </c>
      <c r="N605" s="19">
        <v>0</v>
      </c>
      <c r="O605" s="19">
        <v>0</v>
      </c>
      <c r="P605" s="19">
        <v>0</v>
      </c>
      <c r="Q605" s="19">
        <v>0</v>
      </c>
      <c r="R605" s="19">
        <v>0</v>
      </c>
      <c r="S605" s="19">
        <v>0</v>
      </c>
      <c r="T605" s="19">
        <v>0</v>
      </c>
      <c r="U605" s="19">
        <v>0</v>
      </c>
      <c r="V605" s="19">
        <v>0</v>
      </c>
      <c r="W605" s="19">
        <v>0</v>
      </c>
      <c r="X605" s="19">
        <v>0</v>
      </c>
      <c r="Y605" s="19">
        <v>0</v>
      </c>
      <c r="AA605" s="2">
        <f>IFERROR(INDEX('Holiday Schedule'!$D$3:$D$24,MATCH(A605,'Holiday Schedule'!$C$3:$C$24,0)),0)</f>
        <v>0</v>
      </c>
      <c r="AB605" s="2">
        <f t="shared" si="72"/>
        <v>3</v>
      </c>
      <c r="AC605" s="2">
        <f t="shared" si="73"/>
        <v>0</v>
      </c>
      <c r="AD605" s="5">
        <f t="shared" si="74"/>
        <v>0</v>
      </c>
      <c r="AE605" s="5">
        <f t="shared" si="75"/>
        <v>0</v>
      </c>
      <c r="AG605" s="2">
        <f t="shared" si="76"/>
        <v>8</v>
      </c>
      <c r="AH605" s="2">
        <f t="shared" si="77"/>
        <v>2025</v>
      </c>
      <c r="AJ605" s="5">
        <f t="shared" si="78"/>
        <v>0</v>
      </c>
      <c r="AK605" s="2" t="str">
        <f t="shared" si="79"/>
        <v/>
      </c>
    </row>
    <row r="606" spans="1:37" x14ac:dyDescent="0.25">
      <c r="A606" s="18">
        <v>45889</v>
      </c>
      <c r="B606" s="19">
        <v>0</v>
      </c>
      <c r="C606" s="19">
        <v>0</v>
      </c>
      <c r="D606" s="19">
        <v>0</v>
      </c>
      <c r="E606" s="19">
        <v>0</v>
      </c>
      <c r="F606" s="19">
        <v>0</v>
      </c>
      <c r="G606" s="19">
        <v>0</v>
      </c>
      <c r="H606" s="19">
        <v>0</v>
      </c>
      <c r="I606" s="19">
        <v>0</v>
      </c>
      <c r="J606" s="19">
        <v>0</v>
      </c>
      <c r="K606" s="19">
        <v>0</v>
      </c>
      <c r="L606" s="19">
        <v>0</v>
      </c>
      <c r="M606" s="19">
        <v>0</v>
      </c>
      <c r="N606" s="19">
        <v>0</v>
      </c>
      <c r="O606" s="19">
        <v>0</v>
      </c>
      <c r="P606" s="19">
        <v>0</v>
      </c>
      <c r="Q606" s="19">
        <v>0</v>
      </c>
      <c r="R606" s="19">
        <v>0</v>
      </c>
      <c r="S606" s="19">
        <v>0</v>
      </c>
      <c r="T606" s="19">
        <v>0</v>
      </c>
      <c r="U606" s="19">
        <v>0</v>
      </c>
      <c r="V606" s="19">
        <v>0</v>
      </c>
      <c r="W606" s="19">
        <v>0</v>
      </c>
      <c r="X606" s="19">
        <v>0</v>
      </c>
      <c r="Y606" s="19">
        <v>0</v>
      </c>
      <c r="AA606" s="2">
        <f>IFERROR(INDEX('Holiday Schedule'!$D$3:$D$24,MATCH(A606,'Holiday Schedule'!$C$3:$C$24,0)),0)</f>
        <v>0</v>
      </c>
      <c r="AB606" s="2">
        <f t="shared" si="72"/>
        <v>4</v>
      </c>
      <c r="AC606" s="2">
        <f t="shared" si="73"/>
        <v>0</v>
      </c>
      <c r="AD606" s="5">
        <f t="shared" si="74"/>
        <v>0</v>
      </c>
      <c r="AE606" s="5">
        <f t="shared" si="75"/>
        <v>0</v>
      </c>
      <c r="AG606" s="2">
        <f t="shared" si="76"/>
        <v>8</v>
      </c>
      <c r="AH606" s="2">
        <f t="shared" si="77"/>
        <v>2025</v>
      </c>
      <c r="AJ606" s="5">
        <f t="shared" si="78"/>
        <v>0</v>
      </c>
      <c r="AK606" s="2" t="str">
        <f t="shared" si="79"/>
        <v/>
      </c>
    </row>
    <row r="607" spans="1:37" x14ac:dyDescent="0.25">
      <c r="A607" s="18">
        <v>45890</v>
      </c>
      <c r="B607" s="19">
        <v>0</v>
      </c>
      <c r="C607" s="19">
        <v>0</v>
      </c>
      <c r="D607" s="19">
        <v>0</v>
      </c>
      <c r="E607" s="19">
        <v>0</v>
      </c>
      <c r="F607" s="19">
        <v>0</v>
      </c>
      <c r="G607" s="19">
        <v>0</v>
      </c>
      <c r="H607" s="19">
        <v>0</v>
      </c>
      <c r="I607" s="19">
        <v>0</v>
      </c>
      <c r="J607" s="19">
        <v>0</v>
      </c>
      <c r="K607" s="19">
        <v>0</v>
      </c>
      <c r="L607" s="19">
        <v>0</v>
      </c>
      <c r="M607" s="19">
        <v>0</v>
      </c>
      <c r="N607" s="19">
        <v>0</v>
      </c>
      <c r="O607" s="19">
        <v>0</v>
      </c>
      <c r="P607" s="19">
        <v>0</v>
      </c>
      <c r="Q607" s="19">
        <v>0</v>
      </c>
      <c r="R607" s="19">
        <v>0</v>
      </c>
      <c r="S607" s="19">
        <v>0</v>
      </c>
      <c r="T607" s="19">
        <v>0</v>
      </c>
      <c r="U607" s="19">
        <v>0</v>
      </c>
      <c r="V607" s="19">
        <v>0</v>
      </c>
      <c r="W607" s="19">
        <v>0</v>
      </c>
      <c r="X607" s="19">
        <v>0</v>
      </c>
      <c r="Y607" s="19">
        <v>0</v>
      </c>
      <c r="AA607" s="2">
        <f>IFERROR(INDEX('Holiday Schedule'!$D$3:$D$24,MATCH(A607,'Holiday Schedule'!$C$3:$C$24,0)),0)</f>
        <v>0</v>
      </c>
      <c r="AB607" s="2">
        <f t="shared" si="72"/>
        <v>5</v>
      </c>
      <c r="AC607" s="2">
        <f t="shared" si="73"/>
        <v>0</v>
      </c>
      <c r="AD607" s="5">
        <f t="shared" si="74"/>
        <v>0</v>
      </c>
      <c r="AE607" s="5">
        <f t="shared" si="75"/>
        <v>0</v>
      </c>
      <c r="AG607" s="2">
        <f t="shared" si="76"/>
        <v>8</v>
      </c>
      <c r="AH607" s="2">
        <f t="shared" si="77"/>
        <v>2025</v>
      </c>
      <c r="AJ607" s="5">
        <f t="shared" si="78"/>
        <v>0</v>
      </c>
      <c r="AK607" s="2" t="str">
        <f t="shared" si="79"/>
        <v/>
      </c>
    </row>
    <row r="608" spans="1:37" x14ac:dyDescent="0.25">
      <c r="A608" s="18">
        <v>45891</v>
      </c>
      <c r="B608" s="19">
        <v>0</v>
      </c>
      <c r="C608" s="19">
        <v>0</v>
      </c>
      <c r="D608" s="19">
        <v>0</v>
      </c>
      <c r="E608" s="19">
        <v>0</v>
      </c>
      <c r="F608" s="19">
        <v>0</v>
      </c>
      <c r="G608" s="19">
        <v>0</v>
      </c>
      <c r="H608" s="19">
        <v>0</v>
      </c>
      <c r="I608" s="19">
        <v>0</v>
      </c>
      <c r="J608" s="19">
        <v>0</v>
      </c>
      <c r="K608" s="19">
        <v>0</v>
      </c>
      <c r="L608" s="19">
        <v>0</v>
      </c>
      <c r="M608" s="19">
        <v>0</v>
      </c>
      <c r="N608" s="19">
        <v>0</v>
      </c>
      <c r="O608" s="19">
        <v>0</v>
      </c>
      <c r="P608" s="19">
        <v>0</v>
      </c>
      <c r="Q608" s="19">
        <v>0</v>
      </c>
      <c r="R608" s="19">
        <v>0</v>
      </c>
      <c r="S608" s="19">
        <v>0</v>
      </c>
      <c r="T608" s="19">
        <v>0</v>
      </c>
      <c r="U608" s="19">
        <v>0</v>
      </c>
      <c r="V608" s="19">
        <v>0</v>
      </c>
      <c r="W608" s="19">
        <v>0</v>
      </c>
      <c r="X608" s="19">
        <v>0</v>
      </c>
      <c r="Y608" s="19">
        <v>0</v>
      </c>
      <c r="AA608" s="2">
        <f>IFERROR(INDEX('Holiday Schedule'!$D$3:$D$24,MATCH(A608,'Holiday Schedule'!$C$3:$C$24,0)),0)</f>
        <v>0</v>
      </c>
      <c r="AB608" s="2">
        <f t="shared" si="72"/>
        <v>6</v>
      </c>
      <c r="AC608" s="2">
        <f t="shared" si="73"/>
        <v>0</v>
      </c>
      <c r="AD608" s="5">
        <f t="shared" si="74"/>
        <v>0</v>
      </c>
      <c r="AE608" s="5">
        <f t="shared" si="75"/>
        <v>0</v>
      </c>
      <c r="AG608" s="2">
        <f t="shared" si="76"/>
        <v>8</v>
      </c>
      <c r="AH608" s="2">
        <f t="shared" si="77"/>
        <v>2025</v>
      </c>
      <c r="AJ608" s="5">
        <f t="shared" si="78"/>
        <v>0</v>
      </c>
      <c r="AK608" s="2" t="str">
        <f t="shared" si="79"/>
        <v/>
      </c>
    </row>
    <row r="609" spans="1:37" x14ac:dyDescent="0.25">
      <c r="A609" s="18">
        <v>45892</v>
      </c>
      <c r="B609" s="19">
        <v>0</v>
      </c>
      <c r="C609" s="19">
        <v>0</v>
      </c>
      <c r="D609" s="19">
        <v>0</v>
      </c>
      <c r="E609" s="19">
        <v>0</v>
      </c>
      <c r="F609" s="19">
        <v>0</v>
      </c>
      <c r="G609" s="19">
        <v>0</v>
      </c>
      <c r="H609" s="19">
        <v>0</v>
      </c>
      <c r="I609" s="19">
        <v>0</v>
      </c>
      <c r="J609" s="19">
        <v>0</v>
      </c>
      <c r="K609" s="19">
        <v>0</v>
      </c>
      <c r="L609" s="19">
        <v>0</v>
      </c>
      <c r="M609" s="19">
        <v>0</v>
      </c>
      <c r="N609" s="19">
        <v>0</v>
      </c>
      <c r="O609" s="19">
        <v>0</v>
      </c>
      <c r="P609" s="19">
        <v>0</v>
      </c>
      <c r="Q609" s="19">
        <v>0</v>
      </c>
      <c r="R609" s="19">
        <v>0</v>
      </c>
      <c r="S609" s="19">
        <v>0</v>
      </c>
      <c r="T609" s="19">
        <v>0</v>
      </c>
      <c r="U609" s="19">
        <v>0</v>
      </c>
      <c r="V609" s="19">
        <v>0</v>
      </c>
      <c r="W609" s="19">
        <v>0</v>
      </c>
      <c r="X609" s="19">
        <v>0</v>
      </c>
      <c r="Y609" s="19">
        <v>0</v>
      </c>
      <c r="AA609" s="2">
        <f>IFERROR(INDEX('Holiday Schedule'!$D$3:$D$24,MATCH(A609,'Holiday Schedule'!$C$3:$C$24,0)),0)</f>
        <v>0</v>
      </c>
      <c r="AB609" s="2">
        <f t="shared" si="72"/>
        <v>7</v>
      </c>
      <c r="AC609" s="2">
        <f t="shared" si="73"/>
        <v>0</v>
      </c>
      <c r="AD609" s="5">
        <f t="shared" si="74"/>
        <v>0</v>
      </c>
      <c r="AE609" s="5">
        <f t="shared" si="75"/>
        <v>0</v>
      </c>
      <c r="AG609" s="2">
        <f t="shared" si="76"/>
        <v>8</v>
      </c>
      <c r="AH609" s="2">
        <f t="shared" si="77"/>
        <v>2025</v>
      </c>
      <c r="AJ609" s="5">
        <f t="shared" si="78"/>
        <v>0</v>
      </c>
      <c r="AK609" s="2" t="str">
        <f t="shared" si="79"/>
        <v/>
      </c>
    </row>
    <row r="610" spans="1:37" x14ac:dyDescent="0.25">
      <c r="A610" s="18">
        <v>45893</v>
      </c>
      <c r="B610" s="19">
        <v>0</v>
      </c>
      <c r="C610" s="19">
        <v>0</v>
      </c>
      <c r="D610" s="19">
        <v>0</v>
      </c>
      <c r="E610" s="19">
        <v>0</v>
      </c>
      <c r="F610" s="19">
        <v>0</v>
      </c>
      <c r="G610" s="19">
        <v>0</v>
      </c>
      <c r="H610" s="19">
        <v>0</v>
      </c>
      <c r="I610" s="19">
        <v>0</v>
      </c>
      <c r="J610" s="19">
        <v>0</v>
      </c>
      <c r="K610" s="19">
        <v>0</v>
      </c>
      <c r="L610" s="19">
        <v>0</v>
      </c>
      <c r="M610" s="19">
        <v>0</v>
      </c>
      <c r="N610" s="19">
        <v>0</v>
      </c>
      <c r="O610" s="19">
        <v>0</v>
      </c>
      <c r="P610" s="19">
        <v>0</v>
      </c>
      <c r="Q610" s="19">
        <v>0</v>
      </c>
      <c r="R610" s="19">
        <v>0</v>
      </c>
      <c r="S610" s="19">
        <v>0</v>
      </c>
      <c r="T610" s="19">
        <v>0</v>
      </c>
      <c r="U610" s="19">
        <v>0</v>
      </c>
      <c r="V610" s="19">
        <v>0</v>
      </c>
      <c r="W610" s="19">
        <v>0</v>
      </c>
      <c r="X610" s="19">
        <v>0</v>
      </c>
      <c r="Y610" s="19">
        <v>0</v>
      </c>
      <c r="AA610" s="2">
        <f>IFERROR(INDEX('Holiday Schedule'!$D$3:$D$24,MATCH(A610,'Holiday Schedule'!$C$3:$C$24,0)),0)</f>
        <v>0</v>
      </c>
      <c r="AB610" s="2">
        <f t="shared" si="72"/>
        <v>1</v>
      </c>
      <c r="AC610" s="2">
        <f t="shared" si="73"/>
        <v>0</v>
      </c>
      <c r="AD610" s="5">
        <f t="shared" si="74"/>
        <v>0</v>
      </c>
      <c r="AE610" s="5">
        <f t="shared" si="75"/>
        <v>0</v>
      </c>
      <c r="AG610" s="2">
        <f t="shared" si="76"/>
        <v>8</v>
      </c>
      <c r="AH610" s="2">
        <f t="shared" si="77"/>
        <v>2025</v>
      </c>
      <c r="AJ610" s="5">
        <f t="shared" si="78"/>
        <v>0</v>
      </c>
      <c r="AK610" s="2" t="str">
        <f t="shared" si="79"/>
        <v/>
      </c>
    </row>
    <row r="611" spans="1:37" x14ac:dyDescent="0.25">
      <c r="A611" s="18">
        <v>45894</v>
      </c>
      <c r="B611" s="19">
        <v>0</v>
      </c>
      <c r="C611" s="19">
        <v>0</v>
      </c>
      <c r="D611" s="19">
        <v>0</v>
      </c>
      <c r="E611" s="19">
        <v>0</v>
      </c>
      <c r="F611" s="19">
        <v>0</v>
      </c>
      <c r="G611" s="19">
        <v>0</v>
      </c>
      <c r="H611" s="19">
        <v>0</v>
      </c>
      <c r="I611" s="19">
        <v>0</v>
      </c>
      <c r="J611" s="19">
        <v>0</v>
      </c>
      <c r="K611" s="19">
        <v>0</v>
      </c>
      <c r="L611" s="19">
        <v>0</v>
      </c>
      <c r="M611" s="19">
        <v>0</v>
      </c>
      <c r="N611" s="19">
        <v>0</v>
      </c>
      <c r="O611" s="19">
        <v>0</v>
      </c>
      <c r="P611" s="19">
        <v>0</v>
      </c>
      <c r="Q611" s="19">
        <v>0</v>
      </c>
      <c r="R611" s="19">
        <v>0</v>
      </c>
      <c r="S611" s="19">
        <v>0</v>
      </c>
      <c r="T611" s="19">
        <v>0</v>
      </c>
      <c r="U611" s="19">
        <v>0</v>
      </c>
      <c r="V611" s="19">
        <v>0</v>
      </c>
      <c r="W611" s="19">
        <v>0</v>
      </c>
      <c r="X611" s="19">
        <v>0</v>
      </c>
      <c r="Y611" s="19">
        <v>0</v>
      </c>
      <c r="AA611" s="2">
        <f>IFERROR(INDEX('Holiday Schedule'!$D$3:$D$24,MATCH(A611,'Holiday Schedule'!$C$3:$C$24,0)),0)</f>
        <v>0</v>
      </c>
      <c r="AB611" s="2">
        <f t="shared" si="72"/>
        <v>2</v>
      </c>
      <c r="AC611" s="2">
        <f t="shared" si="73"/>
        <v>0</v>
      </c>
      <c r="AD611" s="5">
        <f t="shared" si="74"/>
        <v>0</v>
      </c>
      <c r="AE611" s="5">
        <f t="shared" si="75"/>
        <v>0</v>
      </c>
      <c r="AG611" s="2">
        <f t="shared" si="76"/>
        <v>8</v>
      </c>
      <c r="AH611" s="2">
        <f t="shared" si="77"/>
        <v>2025</v>
      </c>
      <c r="AJ611" s="5">
        <f t="shared" si="78"/>
        <v>0</v>
      </c>
      <c r="AK611" s="2" t="str">
        <f t="shared" si="79"/>
        <v/>
      </c>
    </row>
    <row r="612" spans="1:37" x14ac:dyDescent="0.25">
      <c r="A612" s="18">
        <v>45895</v>
      </c>
      <c r="B612" s="19">
        <v>0</v>
      </c>
      <c r="C612" s="19">
        <v>0</v>
      </c>
      <c r="D612" s="19">
        <v>0</v>
      </c>
      <c r="E612" s="19">
        <v>0</v>
      </c>
      <c r="F612" s="19">
        <v>0</v>
      </c>
      <c r="G612" s="19">
        <v>0</v>
      </c>
      <c r="H612" s="19">
        <v>0</v>
      </c>
      <c r="I612" s="19">
        <v>0</v>
      </c>
      <c r="J612" s="19">
        <v>0</v>
      </c>
      <c r="K612" s="19">
        <v>0</v>
      </c>
      <c r="L612" s="19">
        <v>0</v>
      </c>
      <c r="M612" s="19">
        <v>0</v>
      </c>
      <c r="N612" s="19">
        <v>0</v>
      </c>
      <c r="O612" s="19">
        <v>0</v>
      </c>
      <c r="P612" s="19">
        <v>0</v>
      </c>
      <c r="Q612" s="19">
        <v>0</v>
      </c>
      <c r="R612" s="19">
        <v>0</v>
      </c>
      <c r="S612" s="19">
        <v>0</v>
      </c>
      <c r="T612" s="19">
        <v>0</v>
      </c>
      <c r="U612" s="19">
        <v>0</v>
      </c>
      <c r="V612" s="19">
        <v>0</v>
      </c>
      <c r="W612" s="19">
        <v>0</v>
      </c>
      <c r="X612" s="19">
        <v>0</v>
      </c>
      <c r="Y612" s="19">
        <v>0</v>
      </c>
      <c r="AA612" s="2">
        <f>IFERROR(INDEX('Holiday Schedule'!$D$3:$D$24,MATCH(A612,'Holiday Schedule'!$C$3:$C$24,0)),0)</f>
        <v>0</v>
      </c>
      <c r="AB612" s="2">
        <f t="shared" si="72"/>
        <v>3</v>
      </c>
      <c r="AC612" s="2">
        <f t="shared" si="73"/>
        <v>0</v>
      </c>
      <c r="AD612" s="5">
        <f t="shared" si="74"/>
        <v>0</v>
      </c>
      <c r="AE612" s="5">
        <f t="shared" si="75"/>
        <v>0</v>
      </c>
      <c r="AG612" s="2">
        <f t="shared" si="76"/>
        <v>8</v>
      </c>
      <c r="AH612" s="2">
        <f t="shared" si="77"/>
        <v>2025</v>
      </c>
      <c r="AJ612" s="5">
        <f t="shared" si="78"/>
        <v>0</v>
      </c>
      <c r="AK612" s="2" t="str">
        <f t="shared" si="79"/>
        <v/>
      </c>
    </row>
    <row r="613" spans="1:37" x14ac:dyDescent="0.25">
      <c r="A613" s="18">
        <v>45896</v>
      </c>
      <c r="B613" s="19">
        <v>0</v>
      </c>
      <c r="C613" s="19">
        <v>0</v>
      </c>
      <c r="D613" s="19">
        <v>0</v>
      </c>
      <c r="E613" s="19">
        <v>0</v>
      </c>
      <c r="F613" s="19">
        <v>0</v>
      </c>
      <c r="G613" s="19">
        <v>0</v>
      </c>
      <c r="H613" s="19">
        <v>0</v>
      </c>
      <c r="I613" s="19">
        <v>0</v>
      </c>
      <c r="J613" s="19">
        <v>0</v>
      </c>
      <c r="K613" s="19">
        <v>0</v>
      </c>
      <c r="L613" s="19">
        <v>0</v>
      </c>
      <c r="M613" s="19">
        <v>0</v>
      </c>
      <c r="N613" s="19">
        <v>0</v>
      </c>
      <c r="O613" s="19">
        <v>0</v>
      </c>
      <c r="P613" s="19">
        <v>0</v>
      </c>
      <c r="Q613" s="19">
        <v>0</v>
      </c>
      <c r="R613" s="19">
        <v>0</v>
      </c>
      <c r="S613" s="19">
        <v>0</v>
      </c>
      <c r="T613" s="19">
        <v>0</v>
      </c>
      <c r="U613" s="19">
        <v>0</v>
      </c>
      <c r="V613" s="19">
        <v>0</v>
      </c>
      <c r="W613" s="19">
        <v>0</v>
      </c>
      <c r="X613" s="19">
        <v>0</v>
      </c>
      <c r="Y613" s="19">
        <v>0</v>
      </c>
      <c r="AA613" s="2">
        <f>IFERROR(INDEX('Holiday Schedule'!$D$3:$D$24,MATCH(A613,'Holiday Schedule'!$C$3:$C$24,0)),0)</f>
        <v>0</v>
      </c>
      <c r="AB613" s="2">
        <f t="shared" si="72"/>
        <v>4</v>
      </c>
      <c r="AC613" s="2">
        <f t="shared" si="73"/>
        <v>0</v>
      </c>
      <c r="AD613" s="5">
        <f t="shared" si="74"/>
        <v>0</v>
      </c>
      <c r="AE613" s="5">
        <f t="shared" si="75"/>
        <v>0</v>
      </c>
      <c r="AG613" s="2">
        <f t="shared" si="76"/>
        <v>8</v>
      </c>
      <c r="AH613" s="2">
        <f t="shared" si="77"/>
        <v>2025</v>
      </c>
      <c r="AJ613" s="5">
        <f t="shared" si="78"/>
        <v>0</v>
      </c>
      <c r="AK613" s="2" t="str">
        <f t="shared" si="79"/>
        <v/>
      </c>
    </row>
    <row r="614" spans="1:37" x14ac:dyDescent="0.25">
      <c r="A614" s="18">
        <v>45897</v>
      </c>
      <c r="B614" s="19">
        <v>0</v>
      </c>
      <c r="C614" s="19">
        <v>0</v>
      </c>
      <c r="D614" s="19">
        <v>0</v>
      </c>
      <c r="E614" s="19">
        <v>0</v>
      </c>
      <c r="F614" s="19">
        <v>0</v>
      </c>
      <c r="G614" s="19">
        <v>0</v>
      </c>
      <c r="H614" s="19">
        <v>0</v>
      </c>
      <c r="I614" s="19">
        <v>0</v>
      </c>
      <c r="J614" s="19">
        <v>0</v>
      </c>
      <c r="K614" s="19">
        <v>0</v>
      </c>
      <c r="L614" s="19">
        <v>0</v>
      </c>
      <c r="M614" s="19">
        <v>0</v>
      </c>
      <c r="N614" s="19">
        <v>0</v>
      </c>
      <c r="O614" s="19">
        <v>0</v>
      </c>
      <c r="P614" s="19">
        <v>0</v>
      </c>
      <c r="Q614" s="19">
        <v>0</v>
      </c>
      <c r="R614" s="19">
        <v>0</v>
      </c>
      <c r="S614" s="19">
        <v>0</v>
      </c>
      <c r="T614" s="19">
        <v>0</v>
      </c>
      <c r="U614" s="19">
        <v>0</v>
      </c>
      <c r="V614" s="19">
        <v>0</v>
      </c>
      <c r="W614" s="19">
        <v>0</v>
      </c>
      <c r="X614" s="19">
        <v>0</v>
      </c>
      <c r="Y614" s="19">
        <v>0</v>
      </c>
      <c r="AA614" s="2">
        <f>IFERROR(INDEX('Holiday Schedule'!$D$3:$D$24,MATCH(A614,'Holiday Schedule'!$C$3:$C$24,0)),0)</f>
        <v>0</v>
      </c>
      <c r="AB614" s="2">
        <f t="shared" si="72"/>
        <v>5</v>
      </c>
      <c r="AC614" s="2">
        <f t="shared" si="73"/>
        <v>0</v>
      </c>
      <c r="AD614" s="5">
        <f t="shared" si="74"/>
        <v>0</v>
      </c>
      <c r="AE614" s="5">
        <f t="shared" si="75"/>
        <v>0</v>
      </c>
      <c r="AG614" s="2">
        <f t="shared" si="76"/>
        <v>8</v>
      </c>
      <c r="AH614" s="2">
        <f t="shared" si="77"/>
        <v>2025</v>
      </c>
      <c r="AJ614" s="5">
        <f t="shared" si="78"/>
        <v>0</v>
      </c>
      <c r="AK614" s="2" t="str">
        <f t="shared" si="79"/>
        <v/>
      </c>
    </row>
    <row r="615" spans="1:37" x14ac:dyDescent="0.25">
      <c r="A615" s="18">
        <v>45898</v>
      </c>
      <c r="B615" s="19">
        <v>0</v>
      </c>
      <c r="C615" s="19">
        <v>0</v>
      </c>
      <c r="D615" s="19">
        <v>0</v>
      </c>
      <c r="E615" s="19">
        <v>0</v>
      </c>
      <c r="F615" s="19">
        <v>0</v>
      </c>
      <c r="G615" s="19">
        <v>0</v>
      </c>
      <c r="H615" s="19">
        <v>0</v>
      </c>
      <c r="I615" s="19">
        <v>0</v>
      </c>
      <c r="J615" s="19">
        <v>0</v>
      </c>
      <c r="K615" s="19">
        <v>0</v>
      </c>
      <c r="L615" s="19">
        <v>0</v>
      </c>
      <c r="M615" s="19">
        <v>0</v>
      </c>
      <c r="N615" s="19">
        <v>0</v>
      </c>
      <c r="O615" s="19">
        <v>0</v>
      </c>
      <c r="P615" s="19">
        <v>0</v>
      </c>
      <c r="Q615" s="19">
        <v>0</v>
      </c>
      <c r="R615" s="19">
        <v>0</v>
      </c>
      <c r="S615" s="19">
        <v>0</v>
      </c>
      <c r="T615" s="19">
        <v>0</v>
      </c>
      <c r="U615" s="19">
        <v>0</v>
      </c>
      <c r="V615" s="19">
        <v>0</v>
      </c>
      <c r="W615" s="19">
        <v>0</v>
      </c>
      <c r="X615" s="19">
        <v>0</v>
      </c>
      <c r="Y615" s="19">
        <v>0</v>
      </c>
      <c r="AA615" s="2">
        <f>IFERROR(INDEX('Holiday Schedule'!$D$3:$D$24,MATCH(A615,'Holiday Schedule'!$C$3:$C$24,0)),0)</f>
        <v>0</v>
      </c>
      <c r="AB615" s="2">
        <f t="shared" si="72"/>
        <v>6</v>
      </c>
      <c r="AC615" s="2">
        <f t="shared" si="73"/>
        <v>0</v>
      </c>
      <c r="AD615" s="5">
        <f t="shared" si="74"/>
        <v>0</v>
      </c>
      <c r="AE615" s="5">
        <f t="shared" si="75"/>
        <v>0</v>
      </c>
      <c r="AG615" s="2">
        <f t="shared" si="76"/>
        <v>8</v>
      </c>
      <c r="AH615" s="2">
        <f t="shared" si="77"/>
        <v>2025</v>
      </c>
      <c r="AJ615" s="5">
        <f t="shared" si="78"/>
        <v>0</v>
      </c>
      <c r="AK615" s="2" t="str">
        <f t="shared" si="79"/>
        <v/>
      </c>
    </row>
    <row r="616" spans="1:37" x14ac:dyDescent="0.25">
      <c r="A616" s="18">
        <v>45899</v>
      </c>
      <c r="B616" s="19">
        <v>0</v>
      </c>
      <c r="C616" s="19">
        <v>0</v>
      </c>
      <c r="D616" s="19">
        <v>0</v>
      </c>
      <c r="E616" s="19">
        <v>0</v>
      </c>
      <c r="F616" s="19">
        <v>0</v>
      </c>
      <c r="G616" s="19">
        <v>0</v>
      </c>
      <c r="H616" s="19">
        <v>0</v>
      </c>
      <c r="I616" s="19">
        <v>0</v>
      </c>
      <c r="J616" s="19">
        <v>0</v>
      </c>
      <c r="K616" s="19">
        <v>0</v>
      </c>
      <c r="L616" s="19">
        <v>0</v>
      </c>
      <c r="M616" s="19">
        <v>0</v>
      </c>
      <c r="N616" s="19">
        <v>0</v>
      </c>
      <c r="O616" s="19">
        <v>0</v>
      </c>
      <c r="P616" s="19">
        <v>0</v>
      </c>
      <c r="Q616" s="19">
        <v>0</v>
      </c>
      <c r="R616" s="19">
        <v>0</v>
      </c>
      <c r="S616" s="19">
        <v>0</v>
      </c>
      <c r="T616" s="19">
        <v>0</v>
      </c>
      <c r="U616" s="19">
        <v>0</v>
      </c>
      <c r="V616" s="19">
        <v>0</v>
      </c>
      <c r="W616" s="19">
        <v>0</v>
      </c>
      <c r="X616" s="19">
        <v>0</v>
      </c>
      <c r="Y616" s="19">
        <v>0</v>
      </c>
      <c r="AA616" s="2">
        <f>IFERROR(INDEX('Holiday Schedule'!$D$3:$D$24,MATCH(A616,'Holiday Schedule'!$C$3:$C$24,0)),0)</f>
        <v>0</v>
      </c>
      <c r="AB616" s="2">
        <f t="shared" si="72"/>
        <v>7</v>
      </c>
      <c r="AC616" s="2">
        <f t="shared" si="73"/>
        <v>0</v>
      </c>
      <c r="AD616" s="5">
        <f t="shared" si="74"/>
        <v>0</v>
      </c>
      <c r="AE616" s="5">
        <f t="shared" si="75"/>
        <v>0</v>
      </c>
      <c r="AG616" s="2">
        <f t="shared" si="76"/>
        <v>8</v>
      </c>
      <c r="AH616" s="2">
        <f t="shared" si="77"/>
        <v>2025</v>
      </c>
      <c r="AJ616" s="5">
        <f t="shared" si="78"/>
        <v>0</v>
      </c>
      <c r="AK616" s="2" t="str">
        <f t="shared" si="79"/>
        <v/>
      </c>
    </row>
    <row r="617" spans="1:37" x14ac:dyDescent="0.25">
      <c r="A617" s="18">
        <v>45900</v>
      </c>
      <c r="B617" s="19">
        <v>0</v>
      </c>
      <c r="C617" s="19">
        <v>0</v>
      </c>
      <c r="D617" s="19">
        <v>0</v>
      </c>
      <c r="E617" s="19">
        <v>0</v>
      </c>
      <c r="F617" s="19">
        <v>0</v>
      </c>
      <c r="G617" s="19">
        <v>0</v>
      </c>
      <c r="H617" s="19">
        <v>0</v>
      </c>
      <c r="I617" s="19">
        <v>0</v>
      </c>
      <c r="J617" s="19">
        <v>0</v>
      </c>
      <c r="K617" s="19">
        <v>0</v>
      </c>
      <c r="L617" s="19">
        <v>0</v>
      </c>
      <c r="M617" s="19">
        <v>0</v>
      </c>
      <c r="N617" s="19">
        <v>0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  <c r="T617" s="19">
        <v>0</v>
      </c>
      <c r="U617" s="19">
        <v>0</v>
      </c>
      <c r="V617" s="19">
        <v>0</v>
      </c>
      <c r="W617" s="19">
        <v>0</v>
      </c>
      <c r="X617" s="19">
        <v>0</v>
      </c>
      <c r="Y617" s="19">
        <v>0</v>
      </c>
      <c r="AA617" s="2">
        <f>IFERROR(INDEX('Holiday Schedule'!$D$3:$D$24,MATCH(A617,'Holiday Schedule'!$C$3:$C$24,0)),0)</f>
        <v>0</v>
      </c>
      <c r="AB617" s="2">
        <f t="shared" si="72"/>
        <v>1</v>
      </c>
      <c r="AC617" s="2">
        <f t="shared" si="73"/>
        <v>0</v>
      </c>
      <c r="AD617" s="5">
        <f t="shared" si="74"/>
        <v>0</v>
      </c>
      <c r="AE617" s="5">
        <f t="shared" si="75"/>
        <v>0</v>
      </c>
      <c r="AG617" s="2">
        <f t="shared" si="76"/>
        <v>8</v>
      </c>
      <c r="AH617" s="2">
        <f t="shared" si="77"/>
        <v>2025</v>
      </c>
      <c r="AJ617" s="5">
        <f t="shared" si="78"/>
        <v>0</v>
      </c>
      <c r="AK617" s="2" t="str">
        <f t="shared" si="79"/>
        <v/>
      </c>
    </row>
    <row r="618" spans="1:37" x14ac:dyDescent="0.25">
      <c r="A618" s="18">
        <v>45901</v>
      </c>
      <c r="B618" s="19">
        <v>0</v>
      </c>
      <c r="C618" s="19">
        <v>0</v>
      </c>
      <c r="D618" s="19">
        <v>0</v>
      </c>
      <c r="E618" s="19">
        <v>0</v>
      </c>
      <c r="F618" s="19">
        <v>0</v>
      </c>
      <c r="G618" s="19">
        <v>0</v>
      </c>
      <c r="H618" s="19">
        <v>0</v>
      </c>
      <c r="I618" s="19">
        <v>0</v>
      </c>
      <c r="J618" s="19">
        <v>0</v>
      </c>
      <c r="K618" s="19">
        <v>0</v>
      </c>
      <c r="L618" s="19">
        <v>0</v>
      </c>
      <c r="M618" s="19">
        <v>0</v>
      </c>
      <c r="N618" s="19">
        <v>0</v>
      </c>
      <c r="O618" s="19">
        <v>0</v>
      </c>
      <c r="P618" s="19">
        <v>0</v>
      </c>
      <c r="Q618" s="19">
        <v>0</v>
      </c>
      <c r="R618" s="19">
        <v>0</v>
      </c>
      <c r="S618" s="19">
        <v>0</v>
      </c>
      <c r="T618" s="19">
        <v>0</v>
      </c>
      <c r="U618" s="19">
        <v>0</v>
      </c>
      <c r="V618" s="19">
        <v>0</v>
      </c>
      <c r="W618" s="19">
        <v>0</v>
      </c>
      <c r="X618" s="19">
        <v>0</v>
      </c>
      <c r="Y618" s="19">
        <v>0</v>
      </c>
      <c r="AA618" s="2">
        <f>IFERROR(INDEX('Holiday Schedule'!$D$3:$D$24,MATCH(A618,'Holiday Schedule'!$C$3:$C$24,0)),0)</f>
        <v>1</v>
      </c>
      <c r="AB618" s="2">
        <f t="shared" si="72"/>
        <v>2</v>
      </c>
      <c r="AC618" s="2">
        <f t="shared" si="73"/>
        <v>0</v>
      </c>
      <c r="AD618" s="5">
        <f t="shared" si="74"/>
        <v>0</v>
      </c>
      <c r="AE618" s="5">
        <f t="shared" si="75"/>
        <v>0</v>
      </c>
      <c r="AG618" s="2">
        <f t="shared" si="76"/>
        <v>9</v>
      </c>
      <c r="AH618" s="2">
        <f t="shared" si="77"/>
        <v>2025</v>
      </c>
      <c r="AJ618" s="5">
        <f t="shared" si="78"/>
        <v>0</v>
      </c>
      <c r="AK618" s="2" t="str">
        <f t="shared" si="79"/>
        <v/>
      </c>
    </row>
    <row r="619" spans="1:37" x14ac:dyDescent="0.25">
      <c r="A619" s="18">
        <v>45902</v>
      </c>
      <c r="B619" s="19">
        <v>0</v>
      </c>
      <c r="C619" s="19">
        <v>0</v>
      </c>
      <c r="D619" s="19">
        <v>0</v>
      </c>
      <c r="E619" s="19">
        <v>0</v>
      </c>
      <c r="F619" s="19">
        <v>0</v>
      </c>
      <c r="G619" s="19">
        <v>0</v>
      </c>
      <c r="H619" s="19">
        <v>0</v>
      </c>
      <c r="I619" s="19">
        <v>0</v>
      </c>
      <c r="J619" s="19">
        <v>0</v>
      </c>
      <c r="K619" s="19">
        <v>0</v>
      </c>
      <c r="L619" s="19">
        <v>0</v>
      </c>
      <c r="M619" s="19">
        <v>0</v>
      </c>
      <c r="N619" s="19">
        <v>0</v>
      </c>
      <c r="O619" s="19">
        <v>0</v>
      </c>
      <c r="P619" s="19">
        <v>0</v>
      </c>
      <c r="Q619" s="19">
        <v>0</v>
      </c>
      <c r="R619" s="19">
        <v>0</v>
      </c>
      <c r="S619" s="19">
        <v>0</v>
      </c>
      <c r="T619" s="19">
        <v>0</v>
      </c>
      <c r="U619" s="19">
        <v>0</v>
      </c>
      <c r="V619" s="19">
        <v>0</v>
      </c>
      <c r="W619" s="19">
        <v>0</v>
      </c>
      <c r="X619" s="19">
        <v>0</v>
      </c>
      <c r="Y619" s="19">
        <v>0</v>
      </c>
      <c r="AA619" s="2">
        <f>IFERROR(INDEX('Holiday Schedule'!$D$3:$D$24,MATCH(A619,'Holiday Schedule'!$C$3:$C$24,0)),0)</f>
        <v>0</v>
      </c>
      <c r="AB619" s="2">
        <f t="shared" si="72"/>
        <v>3</v>
      </c>
      <c r="AC619" s="2">
        <f t="shared" si="73"/>
        <v>0</v>
      </c>
      <c r="AD619" s="5">
        <f t="shared" si="74"/>
        <v>0</v>
      </c>
      <c r="AE619" s="5">
        <f t="shared" si="75"/>
        <v>0</v>
      </c>
      <c r="AG619" s="2">
        <f t="shared" si="76"/>
        <v>9</v>
      </c>
      <c r="AH619" s="2">
        <f t="shared" si="77"/>
        <v>2025</v>
      </c>
      <c r="AJ619" s="5">
        <f t="shared" si="78"/>
        <v>0</v>
      </c>
      <c r="AK619" s="2" t="str">
        <f t="shared" si="79"/>
        <v/>
      </c>
    </row>
    <row r="620" spans="1:37" x14ac:dyDescent="0.25">
      <c r="A620" s="18">
        <v>45903</v>
      </c>
      <c r="B620" s="19">
        <v>0</v>
      </c>
      <c r="C620" s="19">
        <v>0</v>
      </c>
      <c r="D620" s="19">
        <v>0</v>
      </c>
      <c r="E620" s="19">
        <v>0</v>
      </c>
      <c r="F620" s="19">
        <v>0</v>
      </c>
      <c r="G620" s="19">
        <v>0</v>
      </c>
      <c r="H620" s="19">
        <v>0</v>
      </c>
      <c r="I620" s="19">
        <v>0</v>
      </c>
      <c r="J620" s="19">
        <v>0</v>
      </c>
      <c r="K620" s="19">
        <v>0</v>
      </c>
      <c r="L620" s="19">
        <v>0</v>
      </c>
      <c r="M620" s="19">
        <v>0</v>
      </c>
      <c r="N620" s="19">
        <v>0</v>
      </c>
      <c r="O620" s="19">
        <v>0</v>
      </c>
      <c r="P620" s="19">
        <v>0</v>
      </c>
      <c r="Q620" s="19">
        <v>0</v>
      </c>
      <c r="R620" s="19">
        <v>0</v>
      </c>
      <c r="S620" s="19">
        <v>0</v>
      </c>
      <c r="T620" s="19">
        <v>0</v>
      </c>
      <c r="U620" s="19">
        <v>0</v>
      </c>
      <c r="V620" s="19">
        <v>0</v>
      </c>
      <c r="W620" s="19">
        <v>0</v>
      </c>
      <c r="X620" s="19">
        <v>0</v>
      </c>
      <c r="Y620" s="19">
        <v>0</v>
      </c>
      <c r="AA620" s="2">
        <f>IFERROR(INDEX('Holiday Schedule'!$D$3:$D$24,MATCH(A620,'Holiday Schedule'!$C$3:$C$24,0)),0)</f>
        <v>0</v>
      </c>
      <c r="AB620" s="2">
        <f t="shared" si="72"/>
        <v>4</v>
      </c>
      <c r="AC620" s="2">
        <f t="shared" si="73"/>
        <v>0</v>
      </c>
      <c r="AD620" s="5">
        <f t="shared" si="74"/>
        <v>0</v>
      </c>
      <c r="AE620" s="5">
        <f t="shared" si="75"/>
        <v>0</v>
      </c>
      <c r="AG620" s="2">
        <f t="shared" si="76"/>
        <v>9</v>
      </c>
      <c r="AH620" s="2">
        <f t="shared" si="77"/>
        <v>2025</v>
      </c>
      <c r="AJ620" s="5">
        <f t="shared" si="78"/>
        <v>0</v>
      </c>
      <c r="AK620" s="2" t="str">
        <f t="shared" si="79"/>
        <v/>
      </c>
    </row>
    <row r="621" spans="1:37" x14ac:dyDescent="0.25">
      <c r="A621" s="18">
        <v>45904</v>
      </c>
      <c r="B621" s="19">
        <v>0</v>
      </c>
      <c r="C621" s="19">
        <v>0</v>
      </c>
      <c r="D621" s="19">
        <v>0</v>
      </c>
      <c r="E621" s="19">
        <v>0</v>
      </c>
      <c r="F621" s="19">
        <v>0</v>
      </c>
      <c r="G621" s="19">
        <v>0</v>
      </c>
      <c r="H621" s="19">
        <v>0</v>
      </c>
      <c r="I621" s="19">
        <v>0</v>
      </c>
      <c r="J621" s="19">
        <v>0</v>
      </c>
      <c r="K621" s="19">
        <v>0</v>
      </c>
      <c r="L621" s="19">
        <v>0</v>
      </c>
      <c r="M621" s="19">
        <v>0</v>
      </c>
      <c r="N621" s="19">
        <v>0</v>
      </c>
      <c r="O621" s="19">
        <v>0</v>
      </c>
      <c r="P621" s="19">
        <v>0</v>
      </c>
      <c r="Q621" s="19">
        <v>0</v>
      </c>
      <c r="R621" s="19">
        <v>0</v>
      </c>
      <c r="S621" s="19">
        <v>0</v>
      </c>
      <c r="T621" s="19">
        <v>0</v>
      </c>
      <c r="U621" s="19">
        <v>0</v>
      </c>
      <c r="V621" s="19">
        <v>0</v>
      </c>
      <c r="W621" s="19">
        <v>0</v>
      </c>
      <c r="X621" s="19">
        <v>0</v>
      </c>
      <c r="Y621" s="19">
        <v>0</v>
      </c>
      <c r="AA621" s="2">
        <f>IFERROR(INDEX('Holiday Schedule'!$D$3:$D$24,MATCH(A621,'Holiday Schedule'!$C$3:$C$24,0)),0)</f>
        <v>0</v>
      </c>
      <c r="AB621" s="2">
        <f t="shared" si="72"/>
        <v>5</v>
      </c>
      <c r="AC621" s="2">
        <f t="shared" si="73"/>
        <v>0</v>
      </c>
      <c r="AD621" s="5">
        <f t="shared" si="74"/>
        <v>0</v>
      </c>
      <c r="AE621" s="5">
        <f t="shared" si="75"/>
        <v>0</v>
      </c>
      <c r="AG621" s="2">
        <f t="shared" si="76"/>
        <v>9</v>
      </c>
      <c r="AH621" s="2">
        <f t="shared" si="77"/>
        <v>2025</v>
      </c>
      <c r="AJ621" s="5">
        <f t="shared" si="78"/>
        <v>0</v>
      </c>
      <c r="AK621" s="2" t="str">
        <f t="shared" si="79"/>
        <v/>
      </c>
    </row>
    <row r="622" spans="1:37" x14ac:dyDescent="0.25">
      <c r="A622" s="18">
        <v>45905</v>
      </c>
      <c r="B622" s="19">
        <v>0</v>
      </c>
      <c r="C622" s="19">
        <v>0</v>
      </c>
      <c r="D622" s="19">
        <v>0</v>
      </c>
      <c r="E622" s="19">
        <v>0</v>
      </c>
      <c r="F622" s="19">
        <v>0</v>
      </c>
      <c r="G622" s="19">
        <v>0</v>
      </c>
      <c r="H622" s="19">
        <v>0</v>
      </c>
      <c r="I622" s="19">
        <v>0</v>
      </c>
      <c r="J622" s="19">
        <v>0</v>
      </c>
      <c r="K622" s="19">
        <v>0</v>
      </c>
      <c r="L622" s="19">
        <v>0</v>
      </c>
      <c r="M622" s="19">
        <v>0</v>
      </c>
      <c r="N622" s="19">
        <v>0</v>
      </c>
      <c r="O622" s="19">
        <v>0</v>
      </c>
      <c r="P622" s="19">
        <v>0</v>
      </c>
      <c r="Q622" s="19">
        <v>0</v>
      </c>
      <c r="R622" s="19">
        <v>0</v>
      </c>
      <c r="S622" s="19">
        <v>0</v>
      </c>
      <c r="T622" s="19">
        <v>0</v>
      </c>
      <c r="U622" s="19">
        <v>0</v>
      </c>
      <c r="V622" s="19">
        <v>0</v>
      </c>
      <c r="W622" s="19">
        <v>0</v>
      </c>
      <c r="X622" s="19">
        <v>0</v>
      </c>
      <c r="Y622" s="19">
        <v>0</v>
      </c>
      <c r="AA622" s="2">
        <f>IFERROR(INDEX('Holiday Schedule'!$D$3:$D$24,MATCH(A622,'Holiday Schedule'!$C$3:$C$24,0)),0)</f>
        <v>0</v>
      </c>
      <c r="AB622" s="2">
        <f t="shared" si="72"/>
        <v>6</v>
      </c>
      <c r="AC622" s="2">
        <f t="shared" si="73"/>
        <v>0</v>
      </c>
      <c r="AD622" s="5">
        <f t="shared" si="74"/>
        <v>0</v>
      </c>
      <c r="AE622" s="5">
        <f t="shared" si="75"/>
        <v>0</v>
      </c>
      <c r="AG622" s="2">
        <f t="shared" si="76"/>
        <v>9</v>
      </c>
      <c r="AH622" s="2">
        <f t="shared" si="77"/>
        <v>2025</v>
      </c>
      <c r="AJ622" s="5">
        <f t="shared" si="78"/>
        <v>0</v>
      </c>
      <c r="AK622" s="2" t="str">
        <f t="shared" si="79"/>
        <v/>
      </c>
    </row>
    <row r="623" spans="1:37" x14ac:dyDescent="0.25">
      <c r="A623" s="18">
        <v>45906</v>
      </c>
      <c r="B623" s="19">
        <v>0</v>
      </c>
      <c r="C623" s="19">
        <v>0</v>
      </c>
      <c r="D623" s="19">
        <v>0</v>
      </c>
      <c r="E623" s="19">
        <v>0</v>
      </c>
      <c r="F623" s="19">
        <v>0</v>
      </c>
      <c r="G623" s="19">
        <v>0</v>
      </c>
      <c r="H623" s="19">
        <v>0</v>
      </c>
      <c r="I623" s="19">
        <v>0</v>
      </c>
      <c r="J623" s="19">
        <v>0</v>
      </c>
      <c r="K623" s="19">
        <v>0</v>
      </c>
      <c r="L623" s="19">
        <v>0</v>
      </c>
      <c r="M623" s="19">
        <v>0</v>
      </c>
      <c r="N623" s="19">
        <v>0</v>
      </c>
      <c r="O623" s="19">
        <v>0</v>
      </c>
      <c r="P623" s="19">
        <v>0</v>
      </c>
      <c r="Q623" s="19">
        <v>0</v>
      </c>
      <c r="R623" s="19">
        <v>0</v>
      </c>
      <c r="S623" s="19">
        <v>0</v>
      </c>
      <c r="T623" s="19">
        <v>0</v>
      </c>
      <c r="U623" s="19">
        <v>0</v>
      </c>
      <c r="V623" s="19">
        <v>0</v>
      </c>
      <c r="W623" s="19">
        <v>0</v>
      </c>
      <c r="X623" s="19">
        <v>0</v>
      </c>
      <c r="Y623" s="19">
        <v>0</v>
      </c>
      <c r="AA623" s="2">
        <f>IFERROR(INDEX('Holiday Schedule'!$D$3:$D$24,MATCH(A623,'Holiday Schedule'!$C$3:$C$24,0)),0)</f>
        <v>0</v>
      </c>
      <c r="AB623" s="2">
        <f t="shared" si="72"/>
        <v>7</v>
      </c>
      <c r="AC623" s="2">
        <f t="shared" si="73"/>
        <v>0</v>
      </c>
      <c r="AD623" s="5">
        <f t="shared" si="74"/>
        <v>0</v>
      </c>
      <c r="AE623" s="5">
        <f t="shared" si="75"/>
        <v>0</v>
      </c>
      <c r="AG623" s="2">
        <f t="shared" si="76"/>
        <v>9</v>
      </c>
      <c r="AH623" s="2">
        <f t="shared" si="77"/>
        <v>2025</v>
      </c>
      <c r="AJ623" s="5">
        <f t="shared" si="78"/>
        <v>0</v>
      </c>
      <c r="AK623" s="2" t="str">
        <f t="shared" si="79"/>
        <v/>
      </c>
    </row>
    <row r="624" spans="1:37" x14ac:dyDescent="0.25">
      <c r="A624" s="18">
        <v>45907</v>
      </c>
      <c r="B624" s="19">
        <v>0</v>
      </c>
      <c r="C624" s="19">
        <v>0</v>
      </c>
      <c r="D624" s="19">
        <v>0</v>
      </c>
      <c r="E624" s="19">
        <v>0</v>
      </c>
      <c r="F624" s="19">
        <v>0</v>
      </c>
      <c r="G624" s="19">
        <v>0</v>
      </c>
      <c r="H624" s="19">
        <v>0</v>
      </c>
      <c r="I624" s="19">
        <v>0</v>
      </c>
      <c r="J624" s="19">
        <v>0</v>
      </c>
      <c r="K624" s="19">
        <v>0</v>
      </c>
      <c r="L624" s="19">
        <v>0</v>
      </c>
      <c r="M624" s="19">
        <v>0</v>
      </c>
      <c r="N624" s="19">
        <v>0</v>
      </c>
      <c r="O624" s="19">
        <v>0</v>
      </c>
      <c r="P624" s="19">
        <v>0</v>
      </c>
      <c r="Q624" s="19">
        <v>0</v>
      </c>
      <c r="R624" s="19">
        <v>0</v>
      </c>
      <c r="S624" s="19">
        <v>0</v>
      </c>
      <c r="T624" s="19">
        <v>0</v>
      </c>
      <c r="U624" s="19">
        <v>0</v>
      </c>
      <c r="V624" s="19">
        <v>0</v>
      </c>
      <c r="W624" s="19">
        <v>0</v>
      </c>
      <c r="X624" s="19">
        <v>0</v>
      </c>
      <c r="Y624" s="19">
        <v>0</v>
      </c>
      <c r="AA624" s="2">
        <f>IFERROR(INDEX('Holiday Schedule'!$D$3:$D$24,MATCH(A624,'Holiday Schedule'!$C$3:$C$24,0)),0)</f>
        <v>0</v>
      </c>
      <c r="AB624" s="2">
        <f t="shared" si="72"/>
        <v>1</v>
      </c>
      <c r="AC624" s="2">
        <f t="shared" si="73"/>
        <v>0</v>
      </c>
      <c r="AD624" s="5">
        <f t="shared" si="74"/>
        <v>0</v>
      </c>
      <c r="AE624" s="5">
        <f t="shared" si="75"/>
        <v>0</v>
      </c>
      <c r="AG624" s="2">
        <f t="shared" si="76"/>
        <v>9</v>
      </c>
      <c r="AH624" s="2">
        <f t="shared" si="77"/>
        <v>2025</v>
      </c>
      <c r="AJ624" s="5">
        <f t="shared" si="78"/>
        <v>0</v>
      </c>
      <c r="AK624" s="2" t="str">
        <f t="shared" si="79"/>
        <v/>
      </c>
    </row>
    <row r="625" spans="1:37" x14ac:dyDescent="0.25">
      <c r="A625" s="18">
        <v>45908</v>
      </c>
      <c r="B625" s="19">
        <v>0</v>
      </c>
      <c r="C625" s="19">
        <v>0</v>
      </c>
      <c r="D625" s="19">
        <v>0</v>
      </c>
      <c r="E625" s="19">
        <v>0</v>
      </c>
      <c r="F625" s="19">
        <v>0</v>
      </c>
      <c r="G625" s="19">
        <v>0</v>
      </c>
      <c r="H625" s="19">
        <v>0</v>
      </c>
      <c r="I625" s="19">
        <v>0</v>
      </c>
      <c r="J625" s="19">
        <v>0</v>
      </c>
      <c r="K625" s="19">
        <v>0</v>
      </c>
      <c r="L625" s="19">
        <v>0</v>
      </c>
      <c r="M625" s="19">
        <v>0</v>
      </c>
      <c r="N625" s="19">
        <v>0</v>
      </c>
      <c r="O625" s="19">
        <v>0</v>
      </c>
      <c r="P625" s="19">
        <v>0</v>
      </c>
      <c r="Q625" s="19">
        <v>0</v>
      </c>
      <c r="R625" s="19">
        <v>0</v>
      </c>
      <c r="S625" s="19">
        <v>0</v>
      </c>
      <c r="T625" s="19">
        <v>0</v>
      </c>
      <c r="U625" s="19">
        <v>0</v>
      </c>
      <c r="V625" s="19">
        <v>0</v>
      </c>
      <c r="W625" s="19">
        <v>0</v>
      </c>
      <c r="X625" s="19">
        <v>0</v>
      </c>
      <c r="Y625" s="19">
        <v>0</v>
      </c>
      <c r="AA625" s="2">
        <f>IFERROR(INDEX('Holiday Schedule'!$D$3:$D$24,MATCH(A625,'Holiday Schedule'!$C$3:$C$24,0)),0)</f>
        <v>0</v>
      </c>
      <c r="AB625" s="2">
        <f t="shared" si="72"/>
        <v>2</v>
      </c>
      <c r="AC625" s="2">
        <f t="shared" si="73"/>
        <v>0</v>
      </c>
      <c r="AD625" s="5">
        <f t="shared" si="74"/>
        <v>0</v>
      </c>
      <c r="AE625" s="5">
        <f t="shared" si="75"/>
        <v>0</v>
      </c>
      <c r="AG625" s="2">
        <f t="shared" si="76"/>
        <v>9</v>
      </c>
      <c r="AH625" s="2">
        <f t="shared" si="77"/>
        <v>2025</v>
      </c>
      <c r="AJ625" s="5">
        <f t="shared" si="78"/>
        <v>0</v>
      </c>
      <c r="AK625" s="2" t="str">
        <f t="shared" si="79"/>
        <v/>
      </c>
    </row>
    <row r="626" spans="1:37" x14ac:dyDescent="0.25">
      <c r="A626" s="18">
        <v>45909</v>
      </c>
      <c r="B626" s="19">
        <v>0</v>
      </c>
      <c r="C626" s="19">
        <v>0</v>
      </c>
      <c r="D626" s="19">
        <v>0</v>
      </c>
      <c r="E626" s="19">
        <v>0</v>
      </c>
      <c r="F626" s="19">
        <v>0</v>
      </c>
      <c r="G626" s="19">
        <v>0</v>
      </c>
      <c r="H626" s="19">
        <v>0</v>
      </c>
      <c r="I626" s="19">
        <v>0</v>
      </c>
      <c r="J626" s="19">
        <v>0</v>
      </c>
      <c r="K626" s="19">
        <v>0</v>
      </c>
      <c r="L626" s="19">
        <v>0</v>
      </c>
      <c r="M626" s="19">
        <v>0</v>
      </c>
      <c r="N626" s="19">
        <v>0</v>
      </c>
      <c r="O626" s="19">
        <v>0</v>
      </c>
      <c r="P626" s="19">
        <v>0</v>
      </c>
      <c r="Q626" s="19">
        <v>0</v>
      </c>
      <c r="R626" s="19">
        <v>0</v>
      </c>
      <c r="S626" s="19">
        <v>0</v>
      </c>
      <c r="T626" s="19">
        <v>0</v>
      </c>
      <c r="U626" s="19">
        <v>0</v>
      </c>
      <c r="V626" s="19">
        <v>0</v>
      </c>
      <c r="W626" s="19">
        <v>0</v>
      </c>
      <c r="X626" s="19">
        <v>0</v>
      </c>
      <c r="Y626" s="19">
        <v>0</v>
      </c>
      <c r="AA626" s="2">
        <f>IFERROR(INDEX('Holiday Schedule'!$D$3:$D$24,MATCH(A626,'Holiday Schedule'!$C$3:$C$24,0)),0)</f>
        <v>0</v>
      </c>
      <c r="AB626" s="2">
        <f t="shared" si="72"/>
        <v>3</v>
      </c>
      <c r="AC626" s="2">
        <f t="shared" si="73"/>
        <v>0</v>
      </c>
      <c r="AD626" s="5">
        <f t="shared" si="74"/>
        <v>0</v>
      </c>
      <c r="AE626" s="5">
        <f t="shared" si="75"/>
        <v>0</v>
      </c>
      <c r="AG626" s="2">
        <f t="shared" si="76"/>
        <v>9</v>
      </c>
      <c r="AH626" s="2">
        <f t="shared" si="77"/>
        <v>2025</v>
      </c>
      <c r="AJ626" s="5">
        <f t="shared" si="78"/>
        <v>0</v>
      </c>
      <c r="AK626" s="2" t="str">
        <f t="shared" si="79"/>
        <v/>
      </c>
    </row>
    <row r="627" spans="1:37" x14ac:dyDescent="0.25">
      <c r="A627" s="18">
        <v>45910</v>
      </c>
      <c r="B627" s="19">
        <v>0</v>
      </c>
      <c r="C627" s="19">
        <v>0</v>
      </c>
      <c r="D627" s="19">
        <v>0</v>
      </c>
      <c r="E627" s="19">
        <v>0</v>
      </c>
      <c r="F627" s="19">
        <v>0</v>
      </c>
      <c r="G627" s="19">
        <v>0</v>
      </c>
      <c r="H627" s="19">
        <v>0</v>
      </c>
      <c r="I627" s="19">
        <v>0</v>
      </c>
      <c r="J627" s="19">
        <v>0</v>
      </c>
      <c r="K627" s="19">
        <v>0</v>
      </c>
      <c r="L627" s="19">
        <v>0</v>
      </c>
      <c r="M627" s="19">
        <v>0</v>
      </c>
      <c r="N627" s="19">
        <v>0</v>
      </c>
      <c r="O627" s="19">
        <v>0</v>
      </c>
      <c r="P627" s="19">
        <v>0</v>
      </c>
      <c r="Q627" s="19">
        <v>0</v>
      </c>
      <c r="R627" s="19">
        <v>0</v>
      </c>
      <c r="S627" s="19">
        <v>0</v>
      </c>
      <c r="T627" s="19">
        <v>0</v>
      </c>
      <c r="U627" s="19">
        <v>0</v>
      </c>
      <c r="V627" s="19">
        <v>0</v>
      </c>
      <c r="W627" s="19">
        <v>0</v>
      </c>
      <c r="X627" s="19">
        <v>0</v>
      </c>
      <c r="Y627" s="19">
        <v>0</v>
      </c>
      <c r="AA627" s="2">
        <f>IFERROR(INDEX('Holiday Schedule'!$D$3:$D$24,MATCH(A627,'Holiday Schedule'!$C$3:$C$24,0)),0)</f>
        <v>0</v>
      </c>
      <c r="AB627" s="2">
        <f t="shared" si="72"/>
        <v>4</v>
      </c>
      <c r="AC627" s="2">
        <f t="shared" si="73"/>
        <v>0</v>
      </c>
      <c r="AD627" s="5">
        <f t="shared" si="74"/>
        <v>0</v>
      </c>
      <c r="AE627" s="5">
        <f t="shared" si="75"/>
        <v>0</v>
      </c>
      <c r="AG627" s="2">
        <f t="shared" si="76"/>
        <v>9</v>
      </c>
      <c r="AH627" s="2">
        <f t="shared" si="77"/>
        <v>2025</v>
      </c>
      <c r="AJ627" s="5">
        <f t="shared" si="78"/>
        <v>0</v>
      </c>
      <c r="AK627" s="2" t="str">
        <f t="shared" si="79"/>
        <v/>
      </c>
    </row>
    <row r="628" spans="1:37" x14ac:dyDescent="0.25">
      <c r="A628" s="18">
        <v>45911</v>
      </c>
      <c r="B628" s="19">
        <v>0</v>
      </c>
      <c r="C628" s="19">
        <v>0</v>
      </c>
      <c r="D628" s="19">
        <v>0</v>
      </c>
      <c r="E628" s="19">
        <v>0</v>
      </c>
      <c r="F628" s="19">
        <v>0</v>
      </c>
      <c r="G628" s="19">
        <v>0</v>
      </c>
      <c r="H628" s="19">
        <v>0</v>
      </c>
      <c r="I628" s="19">
        <v>0</v>
      </c>
      <c r="J628" s="19">
        <v>0</v>
      </c>
      <c r="K628" s="19">
        <v>0</v>
      </c>
      <c r="L628" s="19">
        <v>0</v>
      </c>
      <c r="M628" s="19">
        <v>0</v>
      </c>
      <c r="N628" s="19">
        <v>0</v>
      </c>
      <c r="O628" s="19">
        <v>0</v>
      </c>
      <c r="P628" s="19">
        <v>0</v>
      </c>
      <c r="Q628" s="19">
        <v>0</v>
      </c>
      <c r="R628" s="19">
        <v>0</v>
      </c>
      <c r="S628" s="19">
        <v>0</v>
      </c>
      <c r="T628" s="19">
        <v>0</v>
      </c>
      <c r="U628" s="19">
        <v>0</v>
      </c>
      <c r="V628" s="19">
        <v>0</v>
      </c>
      <c r="W628" s="19">
        <v>0</v>
      </c>
      <c r="X628" s="19">
        <v>0</v>
      </c>
      <c r="Y628" s="19">
        <v>0</v>
      </c>
      <c r="AA628" s="2">
        <f>IFERROR(INDEX('Holiday Schedule'!$D$3:$D$24,MATCH(A628,'Holiday Schedule'!$C$3:$C$24,0)),0)</f>
        <v>0</v>
      </c>
      <c r="AB628" s="2">
        <f t="shared" si="72"/>
        <v>5</v>
      </c>
      <c r="AC628" s="2">
        <f t="shared" si="73"/>
        <v>0</v>
      </c>
      <c r="AD628" s="5">
        <f t="shared" si="74"/>
        <v>0</v>
      </c>
      <c r="AE628" s="5">
        <f t="shared" si="75"/>
        <v>0</v>
      </c>
      <c r="AG628" s="2">
        <f t="shared" si="76"/>
        <v>9</v>
      </c>
      <c r="AH628" s="2">
        <f t="shared" si="77"/>
        <v>2025</v>
      </c>
      <c r="AJ628" s="5">
        <f t="shared" si="78"/>
        <v>0</v>
      </c>
      <c r="AK628" s="2" t="str">
        <f t="shared" si="79"/>
        <v/>
      </c>
    </row>
    <row r="629" spans="1:37" x14ac:dyDescent="0.25">
      <c r="A629" s="18">
        <v>45912</v>
      </c>
      <c r="B629" s="19">
        <v>0</v>
      </c>
      <c r="C629" s="19">
        <v>0</v>
      </c>
      <c r="D629" s="19">
        <v>0</v>
      </c>
      <c r="E629" s="19">
        <v>0</v>
      </c>
      <c r="F629" s="19">
        <v>0</v>
      </c>
      <c r="G629" s="19">
        <v>0</v>
      </c>
      <c r="H629" s="19">
        <v>0</v>
      </c>
      <c r="I629" s="19">
        <v>0</v>
      </c>
      <c r="J629" s="19">
        <v>0</v>
      </c>
      <c r="K629" s="19">
        <v>0</v>
      </c>
      <c r="L629" s="19">
        <v>0</v>
      </c>
      <c r="M629" s="19">
        <v>0</v>
      </c>
      <c r="N629" s="19">
        <v>0</v>
      </c>
      <c r="O629" s="19">
        <v>0</v>
      </c>
      <c r="P629" s="19">
        <v>0</v>
      </c>
      <c r="Q629" s="19">
        <v>0</v>
      </c>
      <c r="R629" s="19">
        <v>0</v>
      </c>
      <c r="S629" s="19">
        <v>0</v>
      </c>
      <c r="T629" s="19">
        <v>0</v>
      </c>
      <c r="U629" s="19">
        <v>0</v>
      </c>
      <c r="V629" s="19">
        <v>0</v>
      </c>
      <c r="W629" s="19">
        <v>0</v>
      </c>
      <c r="X629" s="19">
        <v>0</v>
      </c>
      <c r="Y629" s="19">
        <v>0</v>
      </c>
      <c r="AA629" s="2">
        <f>IFERROR(INDEX('Holiday Schedule'!$D$3:$D$24,MATCH(A629,'Holiday Schedule'!$C$3:$C$24,0)),0)</f>
        <v>0</v>
      </c>
      <c r="AB629" s="2">
        <f t="shared" si="72"/>
        <v>6</v>
      </c>
      <c r="AC629" s="2">
        <f t="shared" si="73"/>
        <v>0</v>
      </c>
      <c r="AD629" s="5">
        <f t="shared" si="74"/>
        <v>0</v>
      </c>
      <c r="AE629" s="5">
        <f t="shared" si="75"/>
        <v>0</v>
      </c>
      <c r="AG629" s="2">
        <f t="shared" si="76"/>
        <v>9</v>
      </c>
      <c r="AH629" s="2">
        <f t="shared" si="77"/>
        <v>2025</v>
      </c>
      <c r="AJ629" s="5">
        <f t="shared" si="78"/>
        <v>0</v>
      </c>
      <c r="AK629" s="2" t="str">
        <f t="shared" si="79"/>
        <v/>
      </c>
    </row>
    <row r="630" spans="1:37" x14ac:dyDescent="0.25">
      <c r="A630" s="18">
        <v>45913</v>
      </c>
      <c r="B630" s="19">
        <v>0</v>
      </c>
      <c r="C630" s="19">
        <v>0</v>
      </c>
      <c r="D630" s="19">
        <v>0</v>
      </c>
      <c r="E630" s="19">
        <v>0</v>
      </c>
      <c r="F630" s="19">
        <v>0</v>
      </c>
      <c r="G630" s="19">
        <v>0</v>
      </c>
      <c r="H630" s="19">
        <v>0</v>
      </c>
      <c r="I630" s="19">
        <v>0</v>
      </c>
      <c r="J630" s="19">
        <v>0</v>
      </c>
      <c r="K630" s="19">
        <v>0</v>
      </c>
      <c r="L630" s="19">
        <v>0</v>
      </c>
      <c r="M630" s="19">
        <v>0</v>
      </c>
      <c r="N630" s="19">
        <v>0</v>
      </c>
      <c r="O630" s="19">
        <v>0</v>
      </c>
      <c r="P630" s="19">
        <v>0</v>
      </c>
      <c r="Q630" s="19">
        <v>0</v>
      </c>
      <c r="R630" s="19">
        <v>0</v>
      </c>
      <c r="S630" s="19">
        <v>0</v>
      </c>
      <c r="T630" s="19">
        <v>0</v>
      </c>
      <c r="U630" s="19">
        <v>0</v>
      </c>
      <c r="V630" s="19">
        <v>0</v>
      </c>
      <c r="W630" s="19">
        <v>0</v>
      </c>
      <c r="X630" s="19">
        <v>0</v>
      </c>
      <c r="Y630" s="19">
        <v>0</v>
      </c>
      <c r="AA630" s="2">
        <f>IFERROR(INDEX('Holiday Schedule'!$D$3:$D$24,MATCH(A630,'Holiday Schedule'!$C$3:$C$24,0)),0)</f>
        <v>0</v>
      </c>
      <c r="AB630" s="2">
        <f t="shared" si="72"/>
        <v>7</v>
      </c>
      <c r="AC630" s="2">
        <f t="shared" si="73"/>
        <v>0</v>
      </c>
      <c r="AD630" s="5">
        <f t="shared" si="74"/>
        <v>0</v>
      </c>
      <c r="AE630" s="5">
        <f t="shared" si="75"/>
        <v>0</v>
      </c>
      <c r="AG630" s="2">
        <f t="shared" si="76"/>
        <v>9</v>
      </c>
      <c r="AH630" s="2">
        <f t="shared" si="77"/>
        <v>2025</v>
      </c>
      <c r="AJ630" s="5">
        <f t="shared" si="78"/>
        <v>0</v>
      </c>
      <c r="AK630" s="2" t="str">
        <f t="shared" si="79"/>
        <v/>
      </c>
    </row>
    <row r="631" spans="1:37" x14ac:dyDescent="0.25">
      <c r="A631" s="18">
        <v>45914</v>
      </c>
      <c r="B631" s="19">
        <v>0</v>
      </c>
      <c r="C631" s="19">
        <v>0</v>
      </c>
      <c r="D631" s="19">
        <v>0</v>
      </c>
      <c r="E631" s="19">
        <v>0</v>
      </c>
      <c r="F631" s="19">
        <v>0</v>
      </c>
      <c r="G631" s="19">
        <v>0</v>
      </c>
      <c r="H631" s="19">
        <v>0</v>
      </c>
      <c r="I631" s="19">
        <v>0</v>
      </c>
      <c r="J631" s="19">
        <v>0</v>
      </c>
      <c r="K631" s="19">
        <v>0</v>
      </c>
      <c r="L631" s="19">
        <v>0</v>
      </c>
      <c r="M631" s="19">
        <v>0</v>
      </c>
      <c r="N631" s="19">
        <v>0</v>
      </c>
      <c r="O631" s="19">
        <v>0</v>
      </c>
      <c r="P631" s="19">
        <v>0</v>
      </c>
      <c r="Q631" s="19">
        <v>0</v>
      </c>
      <c r="R631" s="19">
        <v>0</v>
      </c>
      <c r="S631" s="19">
        <v>0</v>
      </c>
      <c r="T631" s="19">
        <v>0</v>
      </c>
      <c r="U631" s="19">
        <v>0</v>
      </c>
      <c r="V631" s="19">
        <v>0</v>
      </c>
      <c r="W631" s="19">
        <v>0</v>
      </c>
      <c r="X631" s="19">
        <v>0</v>
      </c>
      <c r="Y631" s="19">
        <v>0</v>
      </c>
      <c r="AA631" s="2">
        <f>IFERROR(INDEX('Holiday Schedule'!$D$3:$D$24,MATCH(A631,'Holiday Schedule'!$C$3:$C$24,0)),0)</f>
        <v>0</v>
      </c>
      <c r="AB631" s="2">
        <f t="shared" si="72"/>
        <v>1</v>
      </c>
      <c r="AC631" s="2">
        <f t="shared" si="73"/>
        <v>0</v>
      </c>
      <c r="AD631" s="5">
        <f t="shared" si="74"/>
        <v>0</v>
      </c>
      <c r="AE631" s="5">
        <f t="shared" si="75"/>
        <v>0</v>
      </c>
      <c r="AG631" s="2">
        <f t="shared" si="76"/>
        <v>9</v>
      </c>
      <c r="AH631" s="2">
        <f t="shared" si="77"/>
        <v>2025</v>
      </c>
      <c r="AJ631" s="5">
        <f t="shared" si="78"/>
        <v>0</v>
      </c>
      <c r="AK631" s="2" t="str">
        <f t="shared" si="79"/>
        <v/>
      </c>
    </row>
    <row r="632" spans="1:37" x14ac:dyDescent="0.25">
      <c r="A632" s="18">
        <v>45915</v>
      </c>
      <c r="B632" s="19">
        <v>0</v>
      </c>
      <c r="C632" s="19">
        <v>0</v>
      </c>
      <c r="D632" s="19">
        <v>0</v>
      </c>
      <c r="E632" s="19">
        <v>0</v>
      </c>
      <c r="F632" s="19">
        <v>0</v>
      </c>
      <c r="G632" s="19">
        <v>0</v>
      </c>
      <c r="H632" s="19">
        <v>0</v>
      </c>
      <c r="I632" s="19">
        <v>0</v>
      </c>
      <c r="J632" s="19">
        <v>0</v>
      </c>
      <c r="K632" s="19">
        <v>0</v>
      </c>
      <c r="L632" s="19">
        <v>0</v>
      </c>
      <c r="M632" s="19">
        <v>0</v>
      </c>
      <c r="N632" s="19">
        <v>0</v>
      </c>
      <c r="O632" s="19">
        <v>0</v>
      </c>
      <c r="P632" s="19">
        <v>0</v>
      </c>
      <c r="Q632" s="19">
        <v>0</v>
      </c>
      <c r="R632" s="19">
        <v>0</v>
      </c>
      <c r="S632" s="19">
        <v>0</v>
      </c>
      <c r="T632" s="19">
        <v>0</v>
      </c>
      <c r="U632" s="19">
        <v>0</v>
      </c>
      <c r="V632" s="19">
        <v>0</v>
      </c>
      <c r="W632" s="19">
        <v>0</v>
      </c>
      <c r="X632" s="19">
        <v>0</v>
      </c>
      <c r="Y632" s="19">
        <v>0</v>
      </c>
      <c r="AA632" s="2">
        <f>IFERROR(INDEX('Holiday Schedule'!$D$3:$D$24,MATCH(A632,'Holiday Schedule'!$C$3:$C$24,0)),0)</f>
        <v>0</v>
      </c>
      <c r="AB632" s="2">
        <f t="shared" si="72"/>
        <v>2</v>
      </c>
      <c r="AC632" s="2">
        <f t="shared" si="73"/>
        <v>0</v>
      </c>
      <c r="AD632" s="5">
        <f t="shared" si="74"/>
        <v>0</v>
      </c>
      <c r="AE632" s="5">
        <f t="shared" si="75"/>
        <v>0</v>
      </c>
      <c r="AG632" s="2">
        <f t="shared" si="76"/>
        <v>9</v>
      </c>
      <c r="AH632" s="2">
        <f t="shared" si="77"/>
        <v>2025</v>
      </c>
      <c r="AJ632" s="5">
        <f t="shared" si="78"/>
        <v>0</v>
      </c>
      <c r="AK632" s="2" t="str">
        <f t="shared" si="79"/>
        <v/>
      </c>
    </row>
    <row r="633" spans="1:37" x14ac:dyDescent="0.25">
      <c r="A633" s="18">
        <v>45916</v>
      </c>
      <c r="B633" s="19">
        <v>0</v>
      </c>
      <c r="C633" s="19">
        <v>0</v>
      </c>
      <c r="D633" s="19">
        <v>0</v>
      </c>
      <c r="E633" s="19">
        <v>0</v>
      </c>
      <c r="F633" s="19">
        <v>0</v>
      </c>
      <c r="G633" s="19">
        <v>0</v>
      </c>
      <c r="H633" s="19">
        <v>0</v>
      </c>
      <c r="I633" s="19">
        <v>0</v>
      </c>
      <c r="J633" s="19">
        <v>0</v>
      </c>
      <c r="K633" s="19">
        <v>0</v>
      </c>
      <c r="L633" s="19">
        <v>0</v>
      </c>
      <c r="M633" s="19">
        <v>0</v>
      </c>
      <c r="N633" s="19">
        <v>0</v>
      </c>
      <c r="O633" s="19">
        <v>0</v>
      </c>
      <c r="P633" s="19">
        <v>0</v>
      </c>
      <c r="Q633" s="19">
        <v>0</v>
      </c>
      <c r="R633" s="19">
        <v>0</v>
      </c>
      <c r="S633" s="19">
        <v>0</v>
      </c>
      <c r="T633" s="19">
        <v>0</v>
      </c>
      <c r="U633" s="19">
        <v>0</v>
      </c>
      <c r="V633" s="19">
        <v>0</v>
      </c>
      <c r="W633" s="19">
        <v>0</v>
      </c>
      <c r="X633" s="19">
        <v>0</v>
      </c>
      <c r="Y633" s="19">
        <v>0</v>
      </c>
      <c r="AA633" s="2">
        <f>IFERROR(INDEX('Holiday Schedule'!$D$3:$D$24,MATCH(A633,'Holiday Schedule'!$C$3:$C$24,0)),0)</f>
        <v>0</v>
      </c>
      <c r="AB633" s="2">
        <f t="shared" si="72"/>
        <v>3</v>
      </c>
      <c r="AC633" s="2">
        <f t="shared" si="73"/>
        <v>0</v>
      </c>
      <c r="AD633" s="5">
        <f t="shared" si="74"/>
        <v>0</v>
      </c>
      <c r="AE633" s="5">
        <f t="shared" si="75"/>
        <v>0</v>
      </c>
      <c r="AG633" s="2">
        <f t="shared" si="76"/>
        <v>9</v>
      </c>
      <c r="AH633" s="2">
        <f t="shared" si="77"/>
        <v>2025</v>
      </c>
      <c r="AJ633" s="5">
        <f t="shared" si="78"/>
        <v>0</v>
      </c>
      <c r="AK633" s="2" t="str">
        <f t="shared" si="79"/>
        <v/>
      </c>
    </row>
    <row r="634" spans="1:37" x14ac:dyDescent="0.25">
      <c r="A634" s="18">
        <v>45917</v>
      </c>
      <c r="B634" s="19">
        <v>0</v>
      </c>
      <c r="C634" s="19">
        <v>0</v>
      </c>
      <c r="D634" s="19">
        <v>0</v>
      </c>
      <c r="E634" s="19">
        <v>0</v>
      </c>
      <c r="F634" s="19">
        <v>0</v>
      </c>
      <c r="G634" s="19">
        <v>0</v>
      </c>
      <c r="H634" s="19">
        <v>0</v>
      </c>
      <c r="I634" s="19">
        <v>0</v>
      </c>
      <c r="J634" s="19">
        <v>0</v>
      </c>
      <c r="K634" s="19">
        <v>0</v>
      </c>
      <c r="L634" s="19">
        <v>0</v>
      </c>
      <c r="M634" s="19">
        <v>0</v>
      </c>
      <c r="N634" s="19">
        <v>0</v>
      </c>
      <c r="O634" s="19">
        <v>0</v>
      </c>
      <c r="P634" s="19">
        <v>0</v>
      </c>
      <c r="Q634" s="19">
        <v>0</v>
      </c>
      <c r="R634" s="19">
        <v>0</v>
      </c>
      <c r="S634" s="19">
        <v>0</v>
      </c>
      <c r="T634" s="19">
        <v>0</v>
      </c>
      <c r="U634" s="19">
        <v>0</v>
      </c>
      <c r="V634" s="19">
        <v>0</v>
      </c>
      <c r="W634" s="19">
        <v>0</v>
      </c>
      <c r="X634" s="19">
        <v>0</v>
      </c>
      <c r="Y634" s="19">
        <v>0</v>
      </c>
      <c r="AA634" s="2">
        <f>IFERROR(INDEX('Holiday Schedule'!$D$3:$D$24,MATCH(A634,'Holiday Schedule'!$C$3:$C$24,0)),0)</f>
        <v>0</v>
      </c>
      <c r="AB634" s="2">
        <f t="shared" si="72"/>
        <v>4</v>
      </c>
      <c r="AC634" s="2">
        <f t="shared" si="73"/>
        <v>0</v>
      </c>
      <c r="AD634" s="5">
        <f t="shared" si="74"/>
        <v>0</v>
      </c>
      <c r="AE634" s="5">
        <f t="shared" si="75"/>
        <v>0</v>
      </c>
      <c r="AG634" s="2">
        <f t="shared" si="76"/>
        <v>9</v>
      </c>
      <c r="AH634" s="2">
        <f t="shared" si="77"/>
        <v>2025</v>
      </c>
      <c r="AJ634" s="5">
        <f t="shared" si="78"/>
        <v>0</v>
      </c>
      <c r="AK634" s="2" t="str">
        <f t="shared" si="79"/>
        <v/>
      </c>
    </row>
    <row r="635" spans="1:37" x14ac:dyDescent="0.25">
      <c r="A635" s="18">
        <v>45918</v>
      </c>
      <c r="B635" s="19">
        <v>0</v>
      </c>
      <c r="C635" s="19">
        <v>0</v>
      </c>
      <c r="D635" s="19">
        <v>0</v>
      </c>
      <c r="E635" s="19">
        <v>0</v>
      </c>
      <c r="F635" s="19">
        <v>0</v>
      </c>
      <c r="G635" s="19">
        <v>0</v>
      </c>
      <c r="H635" s="19">
        <v>0</v>
      </c>
      <c r="I635" s="19">
        <v>0</v>
      </c>
      <c r="J635" s="19">
        <v>0</v>
      </c>
      <c r="K635" s="19">
        <v>0</v>
      </c>
      <c r="L635" s="19">
        <v>0</v>
      </c>
      <c r="M635" s="19">
        <v>0</v>
      </c>
      <c r="N635" s="19">
        <v>0</v>
      </c>
      <c r="O635" s="19">
        <v>0</v>
      </c>
      <c r="P635" s="19">
        <v>0</v>
      </c>
      <c r="Q635" s="19">
        <v>0</v>
      </c>
      <c r="R635" s="19">
        <v>0</v>
      </c>
      <c r="S635" s="19">
        <v>0</v>
      </c>
      <c r="T635" s="19">
        <v>0</v>
      </c>
      <c r="U635" s="19">
        <v>0</v>
      </c>
      <c r="V635" s="19">
        <v>0</v>
      </c>
      <c r="W635" s="19">
        <v>0</v>
      </c>
      <c r="X635" s="19">
        <v>0</v>
      </c>
      <c r="Y635" s="19">
        <v>0</v>
      </c>
      <c r="AA635" s="2">
        <f>IFERROR(INDEX('Holiday Schedule'!$D$3:$D$24,MATCH(A635,'Holiday Schedule'!$C$3:$C$24,0)),0)</f>
        <v>0</v>
      </c>
      <c r="AB635" s="2">
        <f t="shared" si="72"/>
        <v>5</v>
      </c>
      <c r="AC635" s="2">
        <f t="shared" si="73"/>
        <v>0</v>
      </c>
      <c r="AD635" s="5">
        <f t="shared" si="74"/>
        <v>0</v>
      </c>
      <c r="AE635" s="5">
        <f t="shared" si="75"/>
        <v>0</v>
      </c>
      <c r="AG635" s="2">
        <f t="shared" si="76"/>
        <v>9</v>
      </c>
      <c r="AH635" s="2">
        <f t="shared" si="77"/>
        <v>2025</v>
      </c>
      <c r="AJ635" s="5">
        <f t="shared" si="78"/>
        <v>0</v>
      </c>
      <c r="AK635" s="2" t="str">
        <f t="shared" si="79"/>
        <v/>
      </c>
    </row>
    <row r="636" spans="1:37" x14ac:dyDescent="0.25">
      <c r="A636" s="18">
        <v>45919</v>
      </c>
      <c r="B636" s="19">
        <v>0</v>
      </c>
      <c r="C636" s="19">
        <v>0</v>
      </c>
      <c r="D636" s="19">
        <v>0</v>
      </c>
      <c r="E636" s="19">
        <v>0</v>
      </c>
      <c r="F636" s="19">
        <v>0</v>
      </c>
      <c r="G636" s="19">
        <v>0</v>
      </c>
      <c r="H636" s="19">
        <v>0</v>
      </c>
      <c r="I636" s="19">
        <v>0</v>
      </c>
      <c r="J636" s="19">
        <v>0</v>
      </c>
      <c r="K636" s="19">
        <v>0</v>
      </c>
      <c r="L636" s="19">
        <v>0</v>
      </c>
      <c r="M636" s="19">
        <v>0</v>
      </c>
      <c r="N636" s="19">
        <v>0</v>
      </c>
      <c r="O636" s="19">
        <v>0</v>
      </c>
      <c r="P636" s="19">
        <v>0</v>
      </c>
      <c r="Q636" s="19">
        <v>0</v>
      </c>
      <c r="R636" s="19">
        <v>0</v>
      </c>
      <c r="S636" s="19">
        <v>0</v>
      </c>
      <c r="T636" s="19">
        <v>0</v>
      </c>
      <c r="U636" s="19">
        <v>0</v>
      </c>
      <c r="V636" s="19">
        <v>0</v>
      </c>
      <c r="W636" s="19">
        <v>0</v>
      </c>
      <c r="X636" s="19">
        <v>0</v>
      </c>
      <c r="Y636" s="19">
        <v>0</v>
      </c>
      <c r="AA636" s="2">
        <f>IFERROR(INDEX('Holiday Schedule'!$D$3:$D$24,MATCH(A636,'Holiday Schedule'!$C$3:$C$24,0)),0)</f>
        <v>0</v>
      </c>
      <c r="AB636" s="2">
        <f t="shared" si="72"/>
        <v>6</v>
      </c>
      <c r="AC636" s="2">
        <f t="shared" si="73"/>
        <v>0</v>
      </c>
      <c r="AD636" s="5">
        <f t="shared" si="74"/>
        <v>0</v>
      </c>
      <c r="AE636" s="5">
        <f t="shared" si="75"/>
        <v>0</v>
      </c>
      <c r="AG636" s="2">
        <f t="shared" si="76"/>
        <v>9</v>
      </c>
      <c r="AH636" s="2">
        <f t="shared" si="77"/>
        <v>2025</v>
      </c>
      <c r="AJ636" s="5">
        <f t="shared" si="78"/>
        <v>0</v>
      </c>
      <c r="AK636" s="2" t="str">
        <f t="shared" si="79"/>
        <v/>
      </c>
    </row>
    <row r="637" spans="1:37" x14ac:dyDescent="0.25">
      <c r="A637" s="18">
        <v>45920</v>
      </c>
      <c r="B637" s="19">
        <v>0</v>
      </c>
      <c r="C637" s="19">
        <v>0</v>
      </c>
      <c r="D637" s="19">
        <v>0</v>
      </c>
      <c r="E637" s="19">
        <v>0</v>
      </c>
      <c r="F637" s="19">
        <v>0</v>
      </c>
      <c r="G637" s="19">
        <v>0</v>
      </c>
      <c r="H637" s="19">
        <v>0</v>
      </c>
      <c r="I637" s="19">
        <v>0</v>
      </c>
      <c r="J637" s="19">
        <v>0</v>
      </c>
      <c r="K637" s="19">
        <v>0</v>
      </c>
      <c r="L637" s="19">
        <v>0</v>
      </c>
      <c r="M637" s="19">
        <v>0</v>
      </c>
      <c r="N637" s="19">
        <v>0</v>
      </c>
      <c r="O637" s="19">
        <v>0</v>
      </c>
      <c r="P637" s="19">
        <v>0</v>
      </c>
      <c r="Q637" s="19">
        <v>0</v>
      </c>
      <c r="R637" s="19">
        <v>0</v>
      </c>
      <c r="S637" s="19">
        <v>0</v>
      </c>
      <c r="T637" s="19">
        <v>0</v>
      </c>
      <c r="U637" s="19">
        <v>0</v>
      </c>
      <c r="V637" s="19">
        <v>0</v>
      </c>
      <c r="W637" s="19">
        <v>0</v>
      </c>
      <c r="X637" s="19">
        <v>0</v>
      </c>
      <c r="Y637" s="19">
        <v>0</v>
      </c>
      <c r="AA637" s="2">
        <f>IFERROR(INDEX('Holiday Schedule'!$D$3:$D$24,MATCH(A637,'Holiday Schedule'!$C$3:$C$24,0)),0)</f>
        <v>0</v>
      </c>
      <c r="AB637" s="2">
        <f t="shared" si="72"/>
        <v>7</v>
      </c>
      <c r="AC637" s="2">
        <f t="shared" si="73"/>
        <v>0</v>
      </c>
      <c r="AD637" s="5">
        <f t="shared" si="74"/>
        <v>0</v>
      </c>
      <c r="AE637" s="5">
        <f t="shared" si="75"/>
        <v>0</v>
      </c>
      <c r="AG637" s="2">
        <f t="shared" si="76"/>
        <v>9</v>
      </c>
      <c r="AH637" s="2">
        <f t="shared" si="77"/>
        <v>2025</v>
      </c>
      <c r="AJ637" s="5">
        <f t="shared" si="78"/>
        <v>0</v>
      </c>
      <c r="AK637" s="2" t="str">
        <f t="shared" si="79"/>
        <v/>
      </c>
    </row>
    <row r="638" spans="1:37" x14ac:dyDescent="0.25">
      <c r="A638" s="18">
        <v>45921</v>
      </c>
      <c r="B638" s="19">
        <v>0</v>
      </c>
      <c r="C638" s="19">
        <v>0</v>
      </c>
      <c r="D638" s="19">
        <v>0</v>
      </c>
      <c r="E638" s="19">
        <v>0</v>
      </c>
      <c r="F638" s="19">
        <v>0</v>
      </c>
      <c r="G638" s="19">
        <v>0</v>
      </c>
      <c r="H638" s="19">
        <v>0</v>
      </c>
      <c r="I638" s="19">
        <v>0</v>
      </c>
      <c r="J638" s="19">
        <v>0</v>
      </c>
      <c r="K638" s="19">
        <v>0</v>
      </c>
      <c r="L638" s="19">
        <v>0</v>
      </c>
      <c r="M638" s="19">
        <v>0</v>
      </c>
      <c r="N638" s="19">
        <v>0</v>
      </c>
      <c r="O638" s="19">
        <v>0</v>
      </c>
      <c r="P638" s="19">
        <v>0</v>
      </c>
      <c r="Q638" s="19">
        <v>0</v>
      </c>
      <c r="R638" s="19">
        <v>0</v>
      </c>
      <c r="S638" s="19">
        <v>0</v>
      </c>
      <c r="T638" s="19">
        <v>0</v>
      </c>
      <c r="U638" s="19">
        <v>0</v>
      </c>
      <c r="V638" s="19">
        <v>0</v>
      </c>
      <c r="W638" s="19">
        <v>0</v>
      </c>
      <c r="X638" s="19">
        <v>0</v>
      </c>
      <c r="Y638" s="19">
        <v>0</v>
      </c>
      <c r="AA638" s="2">
        <f>IFERROR(INDEX('Holiday Schedule'!$D$3:$D$24,MATCH(A638,'Holiday Schedule'!$C$3:$C$24,0)),0)</f>
        <v>0</v>
      </c>
      <c r="AB638" s="2">
        <f t="shared" si="72"/>
        <v>1</v>
      </c>
      <c r="AC638" s="2">
        <f t="shared" si="73"/>
        <v>0</v>
      </c>
      <c r="AD638" s="5">
        <f t="shared" si="74"/>
        <v>0</v>
      </c>
      <c r="AE638" s="5">
        <f t="shared" si="75"/>
        <v>0</v>
      </c>
      <c r="AG638" s="2">
        <f t="shared" si="76"/>
        <v>9</v>
      </c>
      <c r="AH638" s="2">
        <f t="shared" si="77"/>
        <v>2025</v>
      </c>
      <c r="AJ638" s="5">
        <f t="shared" si="78"/>
        <v>0</v>
      </c>
      <c r="AK638" s="2" t="str">
        <f t="shared" si="79"/>
        <v/>
      </c>
    </row>
    <row r="639" spans="1:37" x14ac:dyDescent="0.25">
      <c r="A639" s="18">
        <v>45922</v>
      </c>
      <c r="B639" s="19">
        <v>0</v>
      </c>
      <c r="C639" s="19">
        <v>0</v>
      </c>
      <c r="D639" s="19">
        <v>0</v>
      </c>
      <c r="E639" s="19">
        <v>0</v>
      </c>
      <c r="F639" s="19">
        <v>0</v>
      </c>
      <c r="G639" s="19">
        <v>0</v>
      </c>
      <c r="H639" s="19">
        <v>0</v>
      </c>
      <c r="I639" s="19">
        <v>0</v>
      </c>
      <c r="J639" s="19">
        <v>0</v>
      </c>
      <c r="K639" s="19">
        <v>0</v>
      </c>
      <c r="L639" s="19">
        <v>0</v>
      </c>
      <c r="M639" s="19">
        <v>0</v>
      </c>
      <c r="N639" s="19">
        <v>0</v>
      </c>
      <c r="O639" s="19">
        <v>0</v>
      </c>
      <c r="P639" s="19">
        <v>0</v>
      </c>
      <c r="Q639" s="19">
        <v>0</v>
      </c>
      <c r="R639" s="19">
        <v>0</v>
      </c>
      <c r="S639" s="19">
        <v>0</v>
      </c>
      <c r="T639" s="19">
        <v>0</v>
      </c>
      <c r="U639" s="19">
        <v>0</v>
      </c>
      <c r="V639" s="19">
        <v>0</v>
      </c>
      <c r="W639" s="19">
        <v>0</v>
      </c>
      <c r="X639" s="19">
        <v>0</v>
      </c>
      <c r="Y639" s="19">
        <v>0</v>
      </c>
      <c r="AA639" s="2">
        <f>IFERROR(INDEX('Holiday Schedule'!$D$3:$D$24,MATCH(A639,'Holiday Schedule'!$C$3:$C$24,0)),0)</f>
        <v>0</v>
      </c>
      <c r="AB639" s="2">
        <f t="shared" si="72"/>
        <v>2</v>
      </c>
      <c r="AC639" s="2">
        <f t="shared" si="73"/>
        <v>0</v>
      </c>
      <c r="AD639" s="5">
        <f t="shared" si="74"/>
        <v>0</v>
      </c>
      <c r="AE639" s="5">
        <f t="shared" si="75"/>
        <v>0</v>
      </c>
      <c r="AG639" s="2">
        <f t="shared" si="76"/>
        <v>9</v>
      </c>
      <c r="AH639" s="2">
        <f t="shared" si="77"/>
        <v>2025</v>
      </c>
      <c r="AJ639" s="5">
        <f t="shared" si="78"/>
        <v>0</v>
      </c>
      <c r="AK639" s="2" t="str">
        <f t="shared" si="79"/>
        <v/>
      </c>
    </row>
    <row r="640" spans="1:37" x14ac:dyDescent="0.25">
      <c r="A640" s="18">
        <v>45923</v>
      </c>
      <c r="B640" s="19">
        <v>0</v>
      </c>
      <c r="C640" s="19">
        <v>0</v>
      </c>
      <c r="D640" s="19">
        <v>0</v>
      </c>
      <c r="E640" s="19">
        <v>0</v>
      </c>
      <c r="F640" s="19">
        <v>0</v>
      </c>
      <c r="G640" s="19">
        <v>0</v>
      </c>
      <c r="H640" s="19">
        <v>0</v>
      </c>
      <c r="I640" s="19">
        <v>0</v>
      </c>
      <c r="J640" s="19">
        <v>0</v>
      </c>
      <c r="K640" s="19">
        <v>0</v>
      </c>
      <c r="L640" s="19">
        <v>0</v>
      </c>
      <c r="M640" s="19">
        <v>0</v>
      </c>
      <c r="N640" s="19">
        <v>0</v>
      </c>
      <c r="O640" s="19">
        <v>0</v>
      </c>
      <c r="P640" s="19">
        <v>0</v>
      </c>
      <c r="Q640" s="19">
        <v>0</v>
      </c>
      <c r="R640" s="19">
        <v>0</v>
      </c>
      <c r="S640" s="19">
        <v>0</v>
      </c>
      <c r="T640" s="19">
        <v>0</v>
      </c>
      <c r="U640" s="19">
        <v>0</v>
      </c>
      <c r="V640" s="19">
        <v>0</v>
      </c>
      <c r="W640" s="19">
        <v>0</v>
      </c>
      <c r="X640" s="19">
        <v>0</v>
      </c>
      <c r="Y640" s="19">
        <v>0</v>
      </c>
      <c r="AA640" s="2">
        <f>IFERROR(INDEX('Holiday Schedule'!$D$3:$D$24,MATCH(A640,'Holiday Schedule'!$C$3:$C$24,0)),0)</f>
        <v>0</v>
      </c>
      <c r="AB640" s="2">
        <f t="shared" si="72"/>
        <v>3</v>
      </c>
      <c r="AC640" s="2">
        <f t="shared" si="73"/>
        <v>0</v>
      </c>
      <c r="AD640" s="5">
        <f t="shared" si="74"/>
        <v>0</v>
      </c>
      <c r="AE640" s="5">
        <f t="shared" si="75"/>
        <v>0</v>
      </c>
      <c r="AG640" s="2">
        <f t="shared" si="76"/>
        <v>9</v>
      </c>
      <c r="AH640" s="2">
        <f t="shared" si="77"/>
        <v>2025</v>
      </c>
      <c r="AJ640" s="5">
        <f t="shared" si="78"/>
        <v>0</v>
      </c>
      <c r="AK640" s="2" t="str">
        <f t="shared" si="79"/>
        <v/>
      </c>
    </row>
    <row r="641" spans="1:37" x14ac:dyDescent="0.25">
      <c r="A641" s="18">
        <v>45924</v>
      </c>
      <c r="B641" s="19">
        <v>0</v>
      </c>
      <c r="C641" s="19">
        <v>0</v>
      </c>
      <c r="D641" s="19">
        <v>0</v>
      </c>
      <c r="E641" s="19">
        <v>0</v>
      </c>
      <c r="F641" s="19">
        <v>0</v>
      </c>
      <c r="G641" s="19">
        <v>0</v>
      </c>
      <c r="H641" s="19">
        <v>0</v>
      </c>
      <c r="I641" s="19">
        <v>0</v>
      </c>
      <c r="J641" s="19">
        <v>0</v>
      </c>
      <c r="K641" s="19">
        <v>0</v>
      </c>
      <c r="L641" s="19">
        <v>0</v>
      </c>
      <c r="M641" s="19">
        <v>0</v>
      </c>
      <c r="N641" s="19">
        <v>0</v>
      </c>
      <c r="O641" s="19">
        <v>0</v>
      </c>
      <c r="P641" s="19">
        <v>0</v>
      </c>
      <c r="Q641" s="19">
        <v>0</v>
      </c>
      <c r="R641" s="19">
        <v>0</v>
      </c>
      <c r="S641" s="19">
        <v>0</v>
      </c>
      <c r="T641" s="19">
        <v>0</v>
      </c>
      <c r="U641" s="19">
        <v>0</v>
      </c>
      <c r="V641" s="19">
        <v>0</v>
      </c>
      <c r="W641" s="19">
        <v>0</v>
      </c>
      <c r="X641" s="19">
        <v>0</v>
      </c>
      <c r="Y641" s="19">
        <v>0</v>
      </c>
      <c r="AA641" s="2">
        <f>IFERROR(INDEX('Holiday Schedule'!$D$3:$D$24,MATCH(A641,'Holiday Schedule'!$C$3:$C$24,0)),0)</f>
        <v>0</v>
      </c>
      <c r="AB641" s="2">
        <f t="shared" si="72"/>
        <v>4</v>
      </c>
      <c r="AC641" s="2">
        <f t="shared" si="73"/>
        <v>0</v>
      </c>
      <c r="AD641" s="5">
        <f t="shared" si="74"/>
        <v>0</v>
      </c>
      <c r="AE641" s="5">
        <f t="shared" si="75"/>
        <v>0</v>
      </c>
      <c r="AG641" s="2">
        <f t="shared" si="76"/>
        <v>9</v>
      </c>
      <c r="AH641" s="2">
        <f t="shared" si="77"/>
        <v>2025</v>
      </c>
      <c r="AJ641" s="5">
        <f t="shared" si="78"/>
        <v>0</v>
      </c>
      <c r="AK641" s="2" t="str">
        <f t="shared" si="79"/>
        <v/>
      </c>
    </row>
    <row r="642" spans="1:37" x14ac:dyDescent="0.25">
      <c r="A642" s="18">
        <v>45925</v>
      </c>
      <c r="B642" s="19">
        <v>0</v>
      </c>
      <c r="C642" s="19">
        <v>0</v>
      </c>
      <c r="D642" s="19">
        <v>0</v>
      </c>
      <c r="E642" s="19">
        <v>0</v>
      </c>
      <c r="F642" s="19">
        <v>0</v>
      </c>
      <c r="G642" s="19">
        <v>0</v>
      </c>
      <c r="H642" s="19">
        <v>0</v>
      </c>
      <c r="I642" s="19">
        <v>0</v>
      </c>
      <c r="J642" s="19">
        <v>0</v>
      </c>
      <c r="K642" s="19">
        <v>0</v>
      </c>
      <c r="L642" s="19">
        <v>0</v>
      </c>
      <c r="M642" s="19">
        <v>0</v>
      </c>
      <c r="N642" s="19">
        <v>0</v>
      </c>
      <c r="O642" s="19">
        <v>0</v>
      </c>
      <c r="P642" s="19">
        <v>0</v>
      </c>
      <c r="Q642" s="19">
        <v>0</v>
      </c>
      <c r="R642" s="19">
        <v>0</v>
      </c>
      <c r="S642" s="19">
        <v>0</v>
      </c>
      <c r="T642" s="19">
        <v>0</v>
      </c>
      <c r="U642" s="19">
        <v>0</v>
      </c>
      <c r="V642" s="19">
        <v>0</v>
      </c>
      <c r="W642" s="19">
        <v>0</v>
      </c>
      <c r="X642" s="19">
        <v>0</v>
      </c>
      <c r="Y642" s="19">
        <v>0</v>
      </c>
      <c r="AA642" s="2">
        <f>IFERROR(INDEX('Holiday Schedule'!$D$3:$D$24,MATCH(A642,'Holiday Schedule'!$C$3:$C$24,0)),0)</f>
        <v>0</v>
      </c>
      <c r="AB642" s="2">
        <f t="shared" si="72"/>
        <v>5</v>
      </c>
      <c r="AC642" s="2">
        <f t="shared" si="73"/>
        <v>0</v>
      </c>
      <c r="AD642" s="5">
        <f t="shared" si="74"/>
        <v>0</v>
      </c>
      <c r="AE642" s="5">
        <f t="shared" si="75"/>
        <v>0</v>
      </c>
      <c r="AG642" s="2">
        <f t="shared" si="76"/>
        <v>9</v>
      </c>
      <c r="AH642" s="2">
        <f t="shared" si="77"/>
        <v>2025</v>
      </c>
      <c r="AJ642" s="5">
        <f t="shared" si="78"/>
        <v>0</v>
      </c>
      <c r="AK642" s="2" t="str">
        <f t="shared" si="79"/>
        <v/>
      </c>
    </row>
    <row r="643" spans="1:37" x14ac:dyDescent="0.25">
      <c r="A643" s="18">
        <v>45926</v>
      </c>
      <c r="B643" s="19">
        <v>0</v>
      </c>
      <c r="C643" s="19">
        <v>0</v>
      </c>
      <c r="D643" s="19">
        <v>0</v>
      </c>
      <c r="E643" s="19">
        <v>0</v>
      </c>
      <c r="F643" s="19">
        <v>0</v>
      </c>
      <c r="G643" s="19">
        <v>0</v>
      </c>
      <c r="H643" s="19">
        <v>0</v>
      </c>
      <c r="I643" s="19">
        <v>0</v>
      </c>
      <c r="J643" s="19">
        <v>0</v>
      </c>
      <c r="K643" s="19">
        <v>0</v>
      </c>
      <c r="L643" s="19">
        <v>0</v>
      </c>
      <c r="M643" s="19">
        <v>0</v>
      </c>
      <c r="N643" s="19">
        <v>0</v>
      </c>
      <c r="O643" s="19">
        <v>0</v>
      </c>
      <c r="P643" s="19">
        <v>0</v>
      </c>
      <c r="Q643" s="19">
        <v>0</v>
      </c>
      <c r="R643" s="19">
        <v>0</v>
      </c>
      <c r="S643" s="19">
        <v>0</v>
      </c>
      <c r="T643" s="19">
        <v>0</v>
      </c>
      <c r="U643" s="19">
        <v>0</v>
      </c>
      <c r="V643" s="19">
        <v>0</v>
      </c>
      <c r="W643" s="19">
        <v>0</v>
      </c>
      <c r="X643" s="19">
        <v>0</v>
      </c>
      <c r="Y643" s="19">
        <v>0</v>
      </c>
      <c r="AA643" s="2">
        <f>IFERROR(INDEX('Holiday Schedule'!$D$3:$D$24,MATCH(A643,'Holiday Schedule'!$C$3:$C$24,0)),0)</f>
        <v>0</v>
      </c>
      <c r="AB643" s="2">
        <f t="shared" si="72"/>
        <v>6</v>
      </c>
      <c r="AC643" s="2">
        <f t="shared" si="73"/>
        <v>0</v>
      </c>
      <c r="AD643" s="5">
        <f t="shared" si="74"/>
        <v>0</v>
      </c>
      <c r="AE643" s="5">
        <f t="shared" si="75"/>
        <v>0</v>
      </c>
      <c r="AG643" s="2">
        <f t="shared" si="76"/>
        <v>9</v>
      </c>
      <c r="AH643" s="2">
        <f t="shared" si="77"/>
        <v>2025</v>
      </c>
      <c r="AJ643" s="5">
        <f t="shared" si="78"/>
        <v>0</v>
      </c>
      <c r="AK643" s="2" t="str">
        <f t="shared" si="79"/>
        <v/>
      </c>
    </row>
    <row r="644" spans="1:37" x14ac:dyDescent="0.25">
      <c r="A644" s="18">
        <v>45927</v>
      </c>
      <c r="B644" s="19">
        <v>0</v>
      </c>
      <c r="C644" s="19">
        <v>0</v>
      </c>
      <c r="D644" s="19">
        <v>0</v>
      </c>
      <c r="E644" s="19">
        <v>0</v>
      </c>
      <c r="F644" s="19">
        <v>0</v>
      </c>
      <c r="G644" s="19">
        <v>0</v>
      </c>
      <c r="H644" s="19">
        <v>0</v>
      </c>
      <c r="I644" s="19">
        <v>0</v>
      </c>
      <c r="J644" s="19">
        <v>0</v>
      </c>
      <c r="K644" s="19">
        <v>0</v>
      </c>
      <c r="L644" s="19">
        <v>0</v>
      </c>
      <c r="M644" s="19">
        <v>0</v>
      </c>
      <c r="N644" s="19">
        <v>0</v>
      </c>
      <c r="O644" s="19">
        <v>0</v>
      </c>
      <c r="P644" s="19">
        <v>0</v>
      </c>
      <c r="Q644" s="19">
        <v>0</v>
      </c>
      <c r="R644" s="19">
        <v>0</v>
      </c>
      <c r="S644" s="19">
        <v>0</v>
      </c>
      <c r="T644" s="19">
        <v>0</v>
      </c>
      <c r="U644" s="19">
        <v>0</v>
      </c>
      <c r="V644" s="19">
        <v>0</v>
      </c>
      <c r="W644" s="19">
        <v>0</v>
      </c>
      <c r="X644" s="19">
        <v>0</v>
      </c>
      <c r="Y644" s="19">
        <v>0</v>
      </c>
      <c r="AA644" s="2">
        <f>IFERROR(INDEX('Holiday Schedule'!$D$3:$D$24,MATCH(A644,'Holiday Schedule'!$C$3:$C$24,0)),0)</f>
        <v>0</v>
      </c>
      <c r="AB644" s="2">
        <f t="shared" si="72"/>
        <v>7</v>
      </c>
      <c r="AC644" s="2">
        <f t="shared" si="73"/>
        <v>0</v>
      </c>
      <c r="AD644" s="5">
        <f t="shared" si="74"/>
        <v>0</v>
      </c>
      <c r="AE644" s="5">
        <f t="shared" si="75"/>
        <v>0</v>
      </c>
      <c r="AG644" s="2">
        <f t="shared" si="76"/>
        <v>9</v>
      </c>
      <c r="AH644" s="2">
        <f t="shared" si="77"/>
        <v>2025</v>
      </c>
      <c r="AJ644" s="5">
        <f t="shared" si="78"/>
        <v>0</v>
      </c>
      <c r="AK644" s="2" t="str">
        <f t="shared" si="79"/>
        <v/>
      </c>
    </row>
    <row r="645" spans="1:37" x14ac:dyDescent="0.25">
      <c r="A645" s="18">
        <v>45928</v>
      </c>
      <c r="B645" s="19">
        <v>0</v>
      </c>
      <c r="C645" s="19">
        <v>0</v>
      </c>
      <c r="D645" s="19">
        <v>0</v>
      </c>
      <c r="E645" s="19">
        <v>0</v>
      </c>
      <c r="F645" s="19">
        <v>0</v>
      </c>
      <c r="G645" s="19">
        <v>0</v>
      </c>
      <c r="H645" s="19">
        <v>0</v>
      </c>
      <c r="I645" s="19">
        <v>0</v>
      </c>
      <c r="J645" s="19">
        <v>0</v>
      </c>
      <c r="K645" s="19">
        <v>0</v>
      </c>
      <c r="L645" s="19">
        <v>0</v>
      </c>
      <c r="M645" s="19">
        <v>0</v>
      </c>
      <c r="N645" s="19">
        <v>0</v>
      </c>
      <c r="O645" s="19">
        <v>0</v>
      </c>
      <c r="P645" s="19">
        <v>0</v>
      </c>
      <c r="Q645" s="19">
        <v>0</v>
      </c>
      <c r="R645" s="19">
        <v>0</v>
      </c>
      <c r="S645" s="19">
        <v>0</v>
      </c>
      <c r="T645" s="19">
        <v>0</v>
      </c>
      <c r="U645" s="19">
        <v>0</v>
      </c>
      <c r="V645" s="19">
        <v>0</v>
      </c>
      <c r="W645" s="19">
        <v>0</v>
      </c>
      <c r="X645" s="19">
        <v>0</v>
      </c>
      <c r="Y645" s="19">
        <v>0</v>
      </c>
      <c r="AA645" s="2">
        <f>IFERROR(INDEX('Holiday Schedule'!$D$3:$D$24,MATCH(A645,'Holiday Schedule'!$C$3:$C$24,0)),0)</f>
        <v>0</v>
      </c>
      <c r="AB645" s="2">
        <f t="shared" si="72"/>
        <v>1</v>
      </c>
      <c r="AC645" s="2">
        <f t="shared" si="73"/>
        <v>0</v>
      </c>
      <c r="AD645" s="5">
        <f t="shared" si="74"/>
        <v>0</v>
      </c>
      <c r="AE645" s="5">
        <f t="shared" si="75"/>
        <v>0</v>
      </c>
      <c r="AG645" s="2">
        <f t="shared" si="76"/>
        <v>9</v>
      </c>
      <c r="AH645" s="2">
        <f t="shared" si="77"/>
        <v>2025</v>
      </c>
      <c r="AJ645" s="5">
        <f t="shared" si="78"/>
        <v>0</v>
      </c>
      <c r="AK645" s="2" t="str">
        <f t="shared" si="79"/>
        <v/>
      </c>
    </row>
    <row r="646" spans="1:37" x14ac:dyDescent="0.25">
      <c r="A646" s="18">
        <v>45929</v>
      </c>
      <c r="B646" s="19">
        <v>0</v>
      </c>
      <c r="C646" s="19">
        <v>0</v>
      </c>
      <c r="D646" s="19">
        <v>0</v>
      </c>
      <c r="E646" s="19">
        <v>0</v>
      </c>
      <c r="F646" s="19">
        <v>0</v>
      </c>
      <c r="G646" s="19">
        <v>0</v>
      </c>
      <c r="H646" s="19">
        <v>0</v>
      </c>
      <c r="I646" s="19">
        <v>0</v>
      </c>
      <c r="J646" s="19">
        <v>0</v>
      </c>
      <c r="K646" s="19">
        <v>0</v>
      </c>
      <c r="L646" s="19">
        <v>0</v>
      </c>
      <c r="M646" s="19">
        <v>0</v>
      </c>
      <c r="N646" s="19">
        <v>0</v>
      </c>
      <c r="O646" s="19">
        <v>0</v>
      </c>
      <c r="P646" s="19">
        <v>0</v>
      </c>
      <c r="Q646" s="19">
        <v>0</v>
      </c>
      <c r="R646" s="19">
        <v>0</v>
      </c>
      <c r="S646" s="19">
        <v>0</v>
      </c>
      <c r="T646" s="19">
        <v>0</v>
      </c>
      <c r="U646" s="19">
        <v>0</v>
      </c>
      <c r="V646" s="19">
        <v>0</v>
      </c>
      <c r="W646" s="19">
        <v>0</v>
      </c>
      <c r="X646" s="19">
        <v>0</v>
      </c>
      <c r="Y646" s="19">
        <v>0</v>
      </c>
      <c r="AA646" s="2">
        <f>IFERROR(INDEX('Holiday Schedule'!$D$3:$D$24,MATCH(A646,'Holiday Schedule'!$C$3:$C$24,0)),0)</f>
        <v>0</v>
      </c>
      <c r="AB646" s="2">
        <f t="shared" si="72"/>
        <v>2</v>
      </c>
      <c r="AC646" s="2">
        <f t="shared" si="73"/>
        <v>0</v>
      </c>
      <c r="AD646" s="5">
        <f t="shared" si="74"/>
        <v>0</v>
      </c>
      <c r="AE646" s="5">
        <f t="shared" si="75"/>
        <v>0</v>
      </c>
      <c r="AG646" s="2">
        <f t="shared" si="76"/>
        <v>9</v>
      </c>
      <c r="AH646" s="2">
        <f t="shared" si="77"/>
        <v>2025</v>
      </c>
      <c r="AJ646" s="5">
        <f t="shared" si="78"/>
        <v>0</v>
      </c>
      <c r="AK646" s="2" t="str">
        <f t="shared" si="79"/>
        <v/>
      </c>
    </row>
    <row r="647" spans="1:37" x14ac:dyDescent="0.25">
      <c r="A647" s="18">
        <v>45930</v>
      </c>
      <c r="B647" s="19">
        <v>0</v>
      </c>
      <c r="C647" s="19">
        <v>0</v>
      </c>
      <c r="D647" s="19">
        <v>0</v>
      </c>
      <c r="E647" s="19">
        <v>0</v>
      </c>
      <c r="F647" s="19">
        <v>0</v>
      </c>
      <c r="G647" s="19">
        <v>0</v>
      </c>
      <c r="H647" s="19">
        <v>0</v>
      </c>
      <c r="I647" s="19">
        <v>0</v>
      </c>
      <c r="J647" s="19">
        <v>0</v>
      </c>
      <c r="K647" s="19">
        <v>0</v>
      </c>
      <c r="L647" s="19">
        <v>0</v>
      </c>
      <c r="M647" s="19">
        <v>0</v>
      </c>
      <c r="N647" s="19">
        <v>0</v>
      </c>
      <c r="O647" s="19">
        <v>0</v>
      </c>
      <c r="P647" s="19">
        <v>0</v>
      </c>
      <c r="Q647" s="19">
        <v>0</v>
      </c>
      <c r="R647" s="19">
        <v>0</v>
      </c>
      <c r="S647" s="19">
        <v>0</v>
      </c>
      <c r="T647" s="19">
        <v>0</v>
      </c>
      <c r="U647" s="19">
        <v>0</v>
      </c>
      <c r="V647" s="19">
        <v>0</v>
      </c>
      <c r="W647" s="19">
        <v>0</v>
      </c>
      <c r="X647" s="19">
        <v>0</v>
      </c>
      <c r="Y647" s="19">
        <v>0</v>
      </c>
      <c r="AA647" s="2">
        <f>IFERROR(INDEX('Holiday Schedule'!$D$3:$D$24,MATCH(A647,'Holiday Schedule'!$C$3:$C$24,0)),0)</f>
        <v>0</v>
      </c>
      <c r="AB647" s="2">
        <f t="shared" si="72"/>
        <v>3</v>
      </c>
      <c r="AC647" s="2">
        <f t="shared" si="73"/>
        <v>0</v>
      </c>
      <c r="AD647" s="5">
        <f t="shared" si="74"/>
        <v>0</v>
      </c>
      <c r="AE647" s="5">
        <f t="shared" si="75"/>
        <v>0</v>
      </c>
      <c r="AG647" s="2">
        <f t="shared" si="76"/>
        <v>9</v>
      </c>
      <c r="AH647" s="2">
        <f t="shared" si="77"/>
        <v>2025</v>
      </c>
      <c r="AJ647" s="5">
        <f t="shared" si="78"/>
        <v>0</v>
      </c>
      <c r="AK647" s="2" t="str">
        <f t="shared" si="79"/>
        <v/>
      </c>
    </row>
    <row r="648" spans="1:37" x14ac:dyDescent="0.25">
      <c r="A648" s="18">
        <v>45931</v>
      </c>
      <c r="B648" s="19">
        <v>0</v>
      </c>
      <c r="C648" s="19">
        <v>0</v>
      </c>
      <c r="D648" s="19">
        <v>0</v>
      </c>
      <c r="E648" s="19">
        <v>0</v>
      </c>
      <c r="F648" s="19">
        <v>0</v>
      </c>
      <c r="G648" s="19">
        <v>0</v>
      </c>
      <c r="H648" s="19">
        <v>0</v>
      </c>
      <c r="I648" s="19">
        <v>0</v>
      </c>
      <c r="J648" s="19">
        <v>0</v>
      </c>
      <c r="K648" s="19">
        <v>0</v>
      </c>
      <c r="L648" s="19">
        <v>0</v>
      </c>
      <c r="M648" s="19">
        <v>0</v>
      </c>
      <c r="N648" s="19">
        <v>0</v>
      </c>
      <c r="O648" s="19">
        <v>0</v>
      </c>
      <c r="P648" s="19">
        <v>0</v>
      </c>
      <c r="Q648" s="19">
        <v>0</v>
      </c>
      <c r="R648" s="19">
        <v>0</v>
      </c>
      <c r="S648" s="19">
        <v>0</v>
      </c>
      <c r="T648" s="19">
        <v>0</v>
      </c>
      <c r="U648" s="19">
        <v>0</v>
      </c>
      <c r="V648" s="19">
        <v>0</v>
      </c>
      <c r="W648" s="19">
        <v>0</v>
      </c>
      <c r="X648" s="19">
        <v>0</v>
      </c>
      <c r="Y648" s="19">
        <v>0</v>
      </c>
      <c r="AA648" s="2">
        <f>IFERROR(INDEX('Holiday Schedule'!$D$3:$D$24,MATCH(A648,'Holiday Schedule'!$C$3:$C$24,0)),0)</f>
        <v>0</v>
      </c>
      <c r="AB648" s="2">
        <f t="shared" si="72"/>
        <v>4</v>
      </c>
      <c r="AC648" s="2">
        <f t="shared" si="73"/>
        <v>0</v>
      </c>
      <c r="AD648" s="5">
        <f t="shared" si="74"/>
        <v>0</v>
      </c>
      <c r="AE648" s="5">
        <f t="shared" si="75"/>
        <v>0</v>
      </c>
      <c r="AG648" s="2">
        <f t="shared" si="76"/>
        <v>10</v>
      </c>
      <c r="AH648" s="2">
        <f t="shared" si="77"/>
        <v>2025</v>
      </c>
      <c r="AJ648" s="5">
        <f t="shared" si="78"/>
        <v>0</v>
      </c>
      <c r="AK648" s="2" t="str">
        <f t="shared" si="79"/>
        <v/>
      </c>
    </row>
    <row r="649" spans="1:37" x14ac:dyDescent="0.25">
      <c r="A649" s="18">
        <v>45932</v>
      </c>
      <c r="B649" s="19">
        <v>0</v>
      </c>
      <c r="C649" s="19">
        <v>0</v>
      </c>
      <c r="D649" s="19">
        <v>0</v>
      </c>
      <c r="E649" s="19">
        <v>0</v>
      </c>
      <c r="F649" s="19">
        <v>0</v>
      </c>
      <c r="G649" s="19">
        <v>0</v>
      </c>
      <c r="H649" s="19">
        <v>0</v>
      </c>
      <c r="I649" s="19">
        <v>0</v>
      </c>
      <c r="J649" s="19">
        <v>0</v>
      </c>
      <c r="K649" s="19">
        <v>0</v>
      </c>
      <c r="L649" s="19">
        <v>0</v>
      </c>
      <c r="M649" s="19">
        <v>0</v>
      </c>
      <c r="N649" s="19">
        <v>0</v>
      </c>
      <c r="O649" s="19">
        <v>0</v>
      </c>
      <c r="P649" s="19">
        <v>0</v>
      </c>
      <c r="Q649" s="19">
        <v>0</v>
      </c>
      <c r="R649" s="19">
        <v>0</v>
      </c>
      <c r="S649" s="19">
        <v>0</v>
      </c>
      <c r="T649" s="19">
        <v>0</v>
      </c>
      <c r="U649" s="19">
        <v>0</v>
      </c>
      <c r="V649" s="19">
        <v>0</v>
      </c>
      <c r="W649" s="19">
        <v>0</v>
      </c>
      <c r="X649" s="19">
        <v>0</v>
      </c>
      <c r="Y649" s="19">
        <v>0</v>
      </c>
      <c r="AA649" s="2">
        <f>IFERROR(INDEX('Holiday Schedule'!$D$3:$D$24,MATCH(A649,'Holiday Schedule'!$C$3:$C$24,0)),0)</f>
        <v>0</v>
      </c>
      <c r="AB649" s="2">
        <f t="shared" si="72"/>
        <v>5</v>
      </c>
      <c r="AC649" s="2">
        <f t="shared" si="73"/>
        <v>0</v>
      </c>
      <c r="AD649" s="5">
        <f t="shared" si="74"/>
        <v>0</v>
      </c>
      <c r="AE649" s="5">
        <f t="shared" si="75"/>
        <v>0</v>
      </c>
      <c r="AG649" s="2">
        <f t="shared" si="76"/>
        <v>10</v>
      </c>
      <c r="AH649" s="2">
        <f t="shared" si="77"/>
        <v>2025</v>
      </c>
      <c r="AJ649" s="5">
        <f t="shared" si="78"/>
        <v>0</v>
      </c>
      <c r="AK649" s="2" t="str">
        <f t="shared" si="79"/>
        <v/>
      </c>
    </row>
    <row r="650" spans="1:37" x14ac:dyDescent="0.25">
      <c r="A650" s="18">
        <v>45933</v>
      </c>
      <c r="B650" s="19">
        <v>0</v>
      </c>
      <c r="C650" s="19">
        <v>0</v>
      </c>
      <c r="D650" s="19">
        <v>0</v>
      </c>
      <c r="E650" s="19">
        <v>0</v>
      </c>
      <c r="F650" s="19">
        <v>0</v>
      </c>
      <c r="G650" s="19">
        <v>0</v>
      </c>
      <c r="H650" s="19">
        <v>0</v>
      </c>
      <c r="I650" s="19">
        <v>0</v>
      </c>
      <c r="J650" s="19">
        <v>0</v>
      </c>
      <c r="K650" s="19">
        <v>0</v>
      </c>
      <c r="L650" s="19">
        <v>0</v>
      </c>
      <c r="M650" s="19">
        <v>0</v>
      </c>
      <c r="N650" s="19">
        <v>0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0</v>
      </c>
      <c r="U650" s="19">
        <v>0</v>
      </c>
      <c r="V650" s="19">
        <v>0</v>
      </c>
      <c r="W650" s="19">
        <v>0</v>
      </c>
      <c r="X650" s="19">
        <v>0</v>
      </c>
      <c r="Y650" s="19">
        <v>0</v>
      </c>
      <c r="AA650" s="2">
        <f>IFERROR(INDEX('Holiday Schedule'!$D$3:$D$24,MATCH(A650,'Holiday Schedule'!$C$3:$C$24,0)),0)</f>
        <v>0</v>
      </c>
      <c r="AB650" s="2">
        <f t="shared" ref="AB650:AB713" si="80">WEEKDAY(A650)</f>
        <v>6</v>
      </c>
      <c r="AC650" s="2">
        <f t="shared" ref="AC650:AC713" si="81">IF(AND(AB650&gt;1,AB650&lt;7,AA650&lt;1),SUM(I650:X650),0)</f>
        <v>0</v>
      </c>
      <c r="AD650" s="5">
        <f t="shared" ref="AD650:AD713" si="82">AE650-AC650</f>
        <v>0</v>
      </c>
      <c r="AE650" s="5">
        <f t="shared" ref="AE650:AE713" si="83">SUM(B650:Y650)</f>
        <v>0</v>
      </c>
      <c r="AG650" s="2">
        <f t="shared" ref="AG650:AG713" si="84">MONTH(A650)</f>
        <v>10</v>
      </c>
      <c r="AH650" s="2">
        <f t="shared" ref="AH650:AH713" si="85">YEAR(A650)</f>
        <v>2025</v>
      </c>
      <c r="AJ650" s="5">
        <f t="shared" ref="AJ650:AJ713" si="86">MAX(B650:Y650)</f>
        <v>0</v>
      </c>
      <c r="AK650" s="2" t="str">
        <f t="shared" ref="AK650:AK713" si="87">IF(AE650&gt;0,INDEX(B$8:Y$8,MATCH(AJ650,B650:Y650,0)),"")</f>
        <v/>
      </c>
    </row>
    <row r="651" spans="1:37" x14ac:dyDescent="0.25">
      <c r="A651" s="18">
        <v>45934</v>
      </c>
      <c r="B651" s="19">
        <v>0</v>
      </c>
      <c r="C651" s="19">
        <v>0</v>
      </c>
      <c r="D651" s="19">
        <v>0</v>
      </c>
      <c r="E651" s="19">
        <v>0</v>
      </c>
      <c r="F651" s="19">
        <v>0</v>
      </c>
      <c r="G651" s="19">
        <v>0</v>
      </c>
      <c r="H651" s="19">
        <v>0</v>
      </c>
      <c r="I651" s="19">
        <v>0</v>
      </c>
      <c r="J651" s="19">
        <v>0</v>
      </c>
      <c r="K651" s="19">
        <v>0</v>
      </c>
      <c r="L651" s="19">
        <v>0</v>
      </c>
      <c r="M651" s="19">
        <v>0</v>
      </c>
      <c r="N651" s="19">
        <v>0</v>
      </c>
      <c r="O651" s="19">
        <v>0</v>
      </c>
      <c r="P651" s="19">
        <v>0</v>
      </c>
      <c r="Q651" s="19">
        <v>0</v>
      </c>
      <c r="R651" s="19">
        <v>0</v>
      </c>
      <c r="S651" s="19">
        <v>0</v>
      </c>
      <c r="T651" s="19">
        <v>0</v>
      </c>
      <c r="U651" s="19">
        <v>0</v>
      </c>
      <c r="V651" s="19">
        <v>0</v>
      </c>
      <c r="W651" s="19">
        <v>0</v>
      </c>
      <c r="X651" s="19">
        <v>0</v>
      </c>
      <c r="Y651" s="19">
        <v>0</v>
      </c>
      <c r="AA651" s="2">
        <f>IFERROR(INDEX('Holiday Schedule'!$D$3:$D$24,MATCH(A651,'Holiday Schedule'!$C$3:$C$24,0)),0)</f>
        <v>0</v>
      </c>
      <c r="AB651" s="2">
        <f t="shared" si="80"/>
        <v>7</v>
      </c>
      <c r="AC651" s="2">
        <f t="shared" si="81"/>
        <v>0</v>
      </c>
      <c r="AD651" s="5">
        <f t="shared" si="82"/>
        <v>0</v>
      </c>
      <c r="AE651" s="5">
        <f t="shared" si="83"/>
        <v>0</v>
      </c>
      <c r="AG651" s="2">
        <f t="shared" si="84"/>
        <v>10</v>
      </c>
      <c r="AH651" s="2">
        <f t="shared" si="85"/>
        <v>2025</v>
      </c>
      <c r="AJ651" s="5">
        <f t="shared" si="86"/>
        <v>0</v>
      </c>
      <c r="AK651" s="2" t="str">
        <f t="shared" si="87"/>
        <v/>
      </c>
    </row>
    <row r="652" spans="1:37" x14ac:dyDescent="0.25">
      <c r="A652" s="18">
        <v>45935</v>
      </c>
      <c r="B652" s="19">
        <v>0</v>
      </c>
      <c r="C652" s="19">
        <v>0</v>
      </c>
      <c r="D652" s="19">
        <v>0</v>
      </c>
      <c r="E652" s="19">
        <v>0</v>
      </c>
      <c r="F652" s="19">
        <v>0</v>
      </c>
      <c r="G652" s="19">
        <v>0</v>
      </c>
      <c r="H652" s="19">
        <v>0</v>
      </c>
      <c r="I652" s="19">
        <v>0</v>
      </c>
      <c r="J652" s="19">
        <v>0</v>
      </c>
      <c r="K652" s="19">
        <v>0</v>
      </c>
      <c r="L652" s="19">
        <v>0</v>
      </c>
      <c r="M652" s="19">
        <v>0</v>
      </c>
      <c r="N652" s="19">
        <v>0</v>
      </c>
      <c r="O652" s="19">
        <v>0</v>
      </c>
      <c r="P652" s="19">
        <v>0</v>
      </c>
      <c r="Q652" s="19">
        <v>0</v>
      </c>
      <c r="R652" s="19">
        <v>0</v>
      </c>
      <c r="S652" s="19">
        <v>0</v>
      </c>
      <c r="T652" s="19">
        <v>0</v>
      </c>
      <c r="U652" s="19">
        <v>0</v>
      </c>
      <c r="V652" s="19">
        <v>0</v>
      </c>
      <c r="W652" s="19">
        <v>0</v>
      </c>
      <c r="X652" s="19">
        <v>0</v>
      </c>
      <c r="Y652" s="19">
        <v>0</v>
      </c>
      <c r="AA652" s="2">
        <f>IFERROR(INDEX('Holiday Schedule'!$D$3:$D$24,MATCH(A652,'Holiday Schedule'!$C$3:$C$24,0)),0)</f>
        <v>0</v>
      </c>
      <c r="AB652" s="2">
        <f t="shared" si="80"/>
        <v>1</v>
      </c>
      <c r="AC652" s="2">
        <f t="shared" si="81"/>
        <v>0</v>
      </c>
      <c r="AD652" s="5">
        <f t="shared" si="82"/>
        <v>0</v>
      </c>
      <c r="AE652" s="5">
        <f t="shared" si="83"/>
        <v>0</v>
      </c>
      <c r="AG652" s="2">
        <f t="shared" si="84"/>
        <v>10</v>
      </c>
      <c r="AH652" s="2">
        <f t="shared" si="85"/>
        <v>2025</v>
      </c>
      <c r="AJ652" s="5">
        <f t="shared" si="86"/>
        <v>0</v>
      </c>
      <c r="AK652" s="2" t="str">
        <f t="shared" si="87"/>
        <v/>
      </c>
    </row>
    <row r="653" spans="1:37" x14ac:dyDescent="0.25">
      <c r="A653" s="18">
        <v>45936</v>
      </c>
      <c r="B653" s="19">
        <v>0</v>
      </c>
      <c r="C653" s="19">
        <v>0</v>
      </c>
      <c r="D653" s="19">
        <v>0</v>
      </c>
      <c r="E653" s="19">
        <v>0</v>
      </c>
      <c r="F653" s="19">
        <v>0</v>
      </c>
      <c r="G653" s="19">
        <v>0</v>
      </c>
      <c r="H653" s="19">
        <v>0</v>
      </c>
      <c r="I653" s="19">
        <v>0</v>
      </c>
      <c r="J653" s="19">
        <v>0</v>
      </c>
      <c r="K653" s="19">
        <v>0</v>
      </c>
      <c r="L653" s="19">
        <v>0</v>
      </c>
      <c r="M653" s="19">
        <v>0</v>
      </c>
      <c r="N653" s="19">
        <v>0</v>
      </c>
      <c r="O653" s="19">
        <v>0</v>
      </c>
      <c r="P653" s="19">
        <v>0</v>
      </c>
      <c r="Q653" s="19">
        <v>0</v>
      </c>
      <c r="R653" s="19">
        <v>0</v>
      </c>
      <c r="S653" s="19">
        <v>0</v>
      </c>
      <c r="T653" s="19">
        <v>0</v>
      </c>
      <c r="U653" s="19">
        <v>0</v>
      </c>
      <c r="V653" s="19">
        <v>0</v>
      </c>
      <c r="W653" s="19">
        <v>0</v>
      </c>
      <c r="X653" s="19">
        <v>0</v>
      </c>
      <c r="Y653" s="19">
        <v>0</v>
      </c>
      <c r="AA653" s="2">
        <f>IFERROR(INDEX('Holiday Schedule'!$D$3:$D$24,MATCH(A653,'Holiday Schedule'!$C$3:$C$24,0)),0)</f>
        <v>0</v>
      </c>
      <c r="AB653" s="2">
        <f t="shared" si="80"/>
        <v>2</v>
      </c>
      <c r="AC653" s="2">
        <f t="shared" si="81"/>
        <v>0</v>
      </c>
      <c r="AD653" s="5">
        <f t="shared" si="82"/>
        <v>0</v>
      </c>
      <c r="AE653" s="5">
        <f t="shared" si="83"/>
        <v>0</v>
      </c>
      <c r="AG653" s="2">
        <f t="shared" si="84"/>
        <v>10</v>
      </c>
      <c r="AH653" s="2">
        <f t="shared" si="85"/>
        <v>2025</v>
      </c>
      <c r="AJ653" s="5">
        <f t="shared" si="86"/>
        <v>0</v>
      </c>
      <c r="AK653" s="2" t="str">
        <f t="shared" si="87"/>
        <v/>
      </c>
    </row>
    <row r="654" spans="1:37" x14ac:dyDescent="0.25">
      <c r="A654" s="18">
        <v>45937</v>
      </c>
      <c r="B654" s="19">
        <v>0</v>
      </c>
      <c r="C654" s="19">
        <v>0</v>
      </c>
      <c r="D654" s="19">
        <v>0</v>
      </c>
      <c r="E654" s="19">
        <v>0</v>
      </c>
      <c r="F654" s="19">
        <v>0</v>
      </c>
      <c r="G654" s="19">
        <v>0</v>
      </c>
      <c r="H654" s="19">
        <v>0</v>
      </c>
      <c r="I654" s="19">
        <v>0</v>
      </c>
      <c r="J654" s="19">
        <v>0</v>
      </c>
      <c r="K654" s="19">
        <v>0</v>
      </c>
      <c r="L654" s="19">
        <v>0</v>
      </c>
      <c r="M654" s="19">
        <v>0</v>
      </c>
      <c r="N654" s="19">
        <v>0</v>
      </c>
      <c r="O654" s="19">
        <v>0</v>
      </c>
      <c r="P654" s="19">
        <v>0</v>
      </c>
      <c r="Q654" s="19">
        <v>0</v>
      </c>
      <c r="R654" s="19">
        <v>0</v>
      </c>
      <c r="S654" s="19">
        <v>0</v>
      </c>
      <c r="T654" s="19">
        <v>0</v>
      </c>
      <c r="U654" s="19">
        <v>0</v>
      </c>
      <c r="V654" s="19">
        <v>0</v>
      </c>
      <c r="W654" s="19">
        <v>0</v>
      </c>
      <c r="X654" s="19">
        <v>0</v>
      </c>
      <c r="Y654" s="19">
        <v>0</v>
      </c>
      <c r="AA654" s="2">
        <f>IFERROR(INDEX('Holiday Schedule'!$D$3:$D$24,MATCH(A654,'Holiday Schedule'!$C$3:$C$24,0)),0)</f>
        <v>0</v>
      </c>
      <c r="AB654" s="2">
        <f t="shared" si="80"/>
        <v>3</v>
      </c>
      <c r="AC654" s="2">
        <f t="shared" si="81"/>
        <v>0</v>
      </c>
      <c r="AD654" s="5">
        <f t="shared" si="82"/>
        <v>0</v>
      </c>
      <c r="AE654" s="5">
        <f t="shared" si="83"/>
        <v>0</v>
      </c>
      <c r="AG654" s="2">
        <f t="shared" si="84"/>
        <v>10</v>
      </c>
      <c r="AH654" s="2">
        <f t="shared" si="85"/>
        <v>2025</v>
      </c>
      <c r="AJ654" s="5">
        <f t="shared" si="86"/>
        <v>0</v>
      </c>
      <c r="AK654" s="2" t="str">
        <f t="shared" si="87"/>
        <v/>
      </c>
    </row>
    <row r="655" spans="1:37" x14ac:dyDescent="0.25">
      <c r="A655" s="18">
        <v>45938</v>
      </c>
      <c r="B655" s="19">
        <v>0</v>
      </c>
      <c r="C655" s="19">
        <v>0</v>
      </c>
      <c r="D655" s="19">
        <v>0</v>
      </c>
      <c r="E655" s="19">
        <v>0</v>
      </c>
      <c r="F655" s="19">
        <v>0</v>
      </c>
      <c r="G655" s="19">
        <v>0</v>
      </c>
      <c r="H655" s="19">
        <v>0</v>
      </c>
      <c r="I655" s="19">
        <v>0</v>
      </c>
      <c r="J655" s="19">
        <v>0</v>
      </c>
      <c r="K655" s="19">
        <v>0</v>
      </c>
      <c r="L655" s="19">
        <v>0</v>
      </c>
      <c r="M655" s="19">
        <v>0</v>
      </c>
      <c r="N655" s="19">
        <v>0</v>
      </c>
      <c r="O655" s="19">
        <v>0</v>
      </c>
      <c r="P655" s="19">
        <v>0</v>
      </c>
      <c r="Q655" s="19">
        <v>0</v>
      </c>
      <c r="R655" s="19">
        <v>0</v>
      </c>
      <c r="S655" s="19">
        <v>0</v>
      </c>
      <c r="T655" s="19">
        <v>0</v>
      </c>
      <c r="U655" s="19">
        <v>0</v>
      </c>
      <c r="V655" s="19">
        <v>0</v>
      </c>
      <c r="W655" s="19">
        <v>0</v>
      </c>
      <c r="X655" s="19">
        <v>0</v>
      </c>
      <c r="Y655" s="19">
        <v>0</v>
      </c>
      <c r="AA655" s="2">
        <f>IFERROR(INDEX('Holiday Schedule'!$D$3:$D$24,MATCH(A655,'Holiday Schedule'!$C$3:$C$24,0)),0)</f>
        <v>0</v>
      </c>
      <c r="AB655" s="2">
        <f t="shared" si="80"/>
        <v>4</v>
      </c>
      <c r="AC655" s="2">
        <f t="shared" si="81"/>
        <v>0</v>
      </c>
      <c r="AD655" s="5">
        <f t="shared" si="82"/>
        <v>0</v>
      </c>
      <c r="AE655" s="5">
        <f t="shared" si="83"/>
        <v>0</v>
      </c>
      <c r="AG655" s="2">
        <f t="shared" si="84"/>
        <v>10</v>
      </c>
      <c r="AH655" s="2">
        <f t="shared" si="85"/>
        <v>2025</v>
      </c>
      <c r="AJ655" s="5">
        <f t="shared" si="86"/>
        <v>0</v>
      </c>
      <c r="AK655" s="2" t="str">
        <f t="shared" si="87"/>
        <v/>
      </c>
    </row>
    <row r="656" spans="1:37" x14ac:dyDescent="0.25">
      <c r="A656" s="18">
        <v>45939</v>
      </c>
      <c r="B656" s="19">
        <v>0</v>
      </c>
      <c r="C656" s="19">
        <v>0</v>
      </c>
      <c r="D656" s="19">
        <v>0</v>
      </c>
      <c r="E656" s="19">
        <v>0</v>
      </c>
      <c r="F656" s="19">
        <v>0</v>
      </c>
      <c r="G656" s="19">
        <v>0</v>
      </c>
      <c r="H656" s="19">
        <v>0</v>
      </c>
      <c r="I656" s="19">
        <v>0</v>
      </c>
      <c r="J656" s="19">
        <v>0</v>
      </c>
      <c r="K656" s="19">
        <v>0</v>
      </c>
      <c r="L656" s="19">
        <v>0</v>
      </c>
      <c r="M656" s="19">
        <v>0</v>
      </c>
      <c r="N656" s="19">
        <v>0</v>
      </c>
      <c r="O656" s="19">
        <v>0</v>
      </c>
      <c r="P656" s="19">
        <v>0</v>
      </c>
      <c r="Q656" s="19">
        <v>0</v>
      </c>
      <c r="R656" s="19">
        <v>0</v>
      </c>
      <c r="S656" s="19">
        <v>0</v>
      </c>
      <c r="T656" s="19">
        <v>0</v>
      </c>
      <c r="U656" s="19">
        <v>0</v>
      </c>
      <c r="V656" s="19">
        <v>0</v>
      </c>
      <c r="W656" s="19">
        <v>0</v>
      </c>
      <c r="X656" s="19">
        <v>0</v>
      </c>
      <c r="Y656" s="19">
        <v>0</v>
      </c>
      <c r="AA656" s="2">
        <f>IFERROR(INDEX('Holiday Schedule'!$D$3:$D$24,MATCH(A656,'Holiday Schedule'!$C$3:$C$24,0)),0)</f>
        <v>0</v>
      </c>
      <c r="AB656" s="2">
        <f t="shared" si="80"/>
        <v>5</v>
      </c>
      <c r="AC656" s="2">
        <f t="shared" si="81"/>
        <v>0</v>
      </c>
      <c r="AD656" s="5">
        <f t="shared" si="82"/>
        <v>0</v>
      </c>
      <c r="AE656" s="5">
        <f t="shared" si="83"/>
        <v>0</v>
      </c>
      <c r="AG656" s="2">
        <f t="shared" si="84"/>
        <v>10</v>
      </c>
      <c r="AH656" s="2">
        <f t="shared" si="85"/>
        <v>2025</v>
      </c>
      <c r="AJ656" s="5">
        <f t="shared" si="86"/>
        <v>0</v>
      </c>
      <c r="AK656" s="2" t="str">
        <f t="shared" si="87"/>
        <v/>
      </c>
    </row>
    <row r="657" spans="1:37" x14ac:dyDescent="0.25">
      <c r="A657" s="18">
        <v>45940</v>
      </c>
      <c r="B657" s="19">
        <v>0</v>
      </c>
      <c r="C657" s="19">
        <v>0</v>
      </c>
      <c r="D657" s="19">
        <v>0</v>
      </c>
      <c r="E657" s="19">
        <v>0</v>
      </c>
      <c r="F657" s="19">
        <v>0</v>
      </c>
      <c r="G657" s="19">
        <v>0</v>
      </c>
      <c r="H657" s="19">
        <v>0</v>
      </c>
      <c r="I657" s="19">
        <v>0</v>
      </c>
      <c r="J657" s="19">
        <v>0</v>
      </c>
      <c r="K657" s="19">
        <v>0</v>
      </c>
      <c r="L657" s="19">
        <v>0</v>
      </c>
      <c r="M657" s="19">
        <v>0</v>
      </c>
      <c r="N657" s="19">
        <v>0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  <c r="T657" s="19">
        <v>0</v>
      </c>
      <c r="U657" s="19">
        <v>0</v>
      </c>
      <c r="V657" s="19">
        <v>0</v>
      </c>
      <c r="W657" s="19">
        <v>0</v>
      </c>
      <c r="X657" s="19">
        <v>0</v>
      </c>
      <c r="Y657" s="19">
        <v>0</v>
      </c>
      <c r="AA657" s="2">
        <f>IFERROR(INDEX('Holiday Schedule'!$D$3:$D$24,MATCH(A657,'Holiday Schedule'!$C$3:$C$24,0)),0)</f>
        <v>0</v>
      </c>
      <c r="AB657" s="2">
        <f t="shared" si="80"/>
        <v>6</v>
      </c>
      <c r="AC657" s="2">
        <f t="shared" si="81"/>
        <v>0</v>
      </c>
      <c r="AD657" s="5">
        <f t="shared" si="82"/>
        <v>0</v>
      </c>
      <c r="AE657" s="5">
        <f t="shared" si="83"/>
        <v>0</v>
      </c>
      <c r="AG657" s="2">
        <f t="shared" si="84"/>
        <v>10</v>
      </c>
      <c r="AH657" s="2">
        <f t="shared" si="85"/>
        <v>2025</v>
      </c>
      <c r="AJ657" s="5">
        <f t="shared" si="86"/>
        <v>0</v>
      </c>
      <c r="AK657" s="2" t="str">
        <f t="shared" si="87"/>
        <v/>
      </c>
    </row>
    <row r="658" spans="1:37" x14ac:dyDescent="0.25">
      <c r="A658" s="18">
        <v>45941</v>
      </c>
      <c r="B658" s="19">
        <v>0</v>
      </c>
      <c r="C658" s="19">
        <v>0</v>
      </c>
      <c r="D658" s="19">
        <v>0</v>
      </c>
      <c r="E658" s="19">
        <v>0</v>
      </c>
      <c r="F658" s="19">
        <v>0</v>
      </c>
      <c r="G658" s="19">
        <v>0</v>
      </c>
      <c r="H658" s="19">
        <v>0</v>
      </c>
      <c r="I658" s="19">
        <v>0</v>
      </c>
      <c r="J658" s="19">
        <v>0</v>
      </c>
      <c r="K658" s="19">
        <v>0</v>
      </c>
      <c r="L658" s="19">
        <v>0</v>
      </c>
      <c r="M658" s="19">
        <v>0</v>
      </c>
      <c r="N658" s="19">
        <v>0</v>
      </c>
      <c r="O658" s="19">
        <v>0</v>
      </c>
      <c r="P658" s="19">
        <v>0</v>
      </c>
      <c r="Q658" s="19">
        <v>0</v>
      </c>
      <c r="R658" s="19">
        <v>0</v>
      </c>
      <c r="S658" s="19">
        <v>0</v>
      </c>
      <c r="T658" s="19">
        <v>0</v>
      </c>
      <c r="U658" s="19">
        <v>0</v>
      </c>
      <c r="V658" s="19">
        <v>0</v>
      </c>
      <c r="W658" s="19">
        <v>0</v>
      </c>
      <c r="X658" s="19">
        <v>0</v>
      </c>
      <c r="Y658" s="19">
        <v>0</v>
      </c>
      <c r="AA658" s="2">
        <f>IFERROR(INDEX('Holiday Schedule'!$D$3:$D$24,MATCH(A658,'Holiday Schedule'!$C$3:$C$24,0)),0)</f>
        <v>0</v>
      </c>
      <c r="AB658" s="2">
        <f t="shared" si="80"/>
        <v>7</v>
      </c>
      <c r="AC658" s="2">
        <f t="shared" si="81"/>
        <v>0</v>
      </c>
      <c r="AD658" s="5">
        <f t="shared" si="82"/>
        <v>0</v>
      </c>
      <c r="AE658" s="5">
        <f t="shared" si="83"/>
        <v>0</v>
      </c>
      <c r="AG658" s="2">
        <f t="shared" si="84"/>
        <v>10</v>
      </c>
      <c r="AH658" s="2">
        <f t="shared" si="85"/>
        <v>2025</v>
      </c>
      <c r="AJ658" s="5">
        <f t="shared" si="86"/>
        <v>0</v>
      </c>
      <c r="AK658" s="2" t="str">
        <f t="shared" si="87"/>
        <v/>
      </c>
    </row>
    <row r="659" spans="1:37" x14ac:dyDescent="0.25">
      <c r="A659" s="18">
        <v>45942</v>
      </c>
      <c r="B659" s="19">
        <v>0</v>
      </c>
      <c r="C659" s="19">
        <v>0</v>
      </c>
      <c r="D659" s="19">
        <v>0</v>
      </c>
      <c r="E659" s="19">
        <v>0</v>
      </c>
      <c r="F659" s="19">
        <v>0</v>
      </c>
      <c r="G659" s="19">
        <v>0</v>
      </c>
      <c r="H659" s="19">
        <v>0</v>
      </c>
      <c r="I659" s="19">
        <v>0</v>
      </c>
      <c r="J659" s="19">
        <v>0</v>
      </c>
      <c r="K659" s="19">
        <v>0</v>
      </c>
      <c r="L659" s="19">
        <v>0</v>
      </c>
      <c r="M659" s="19">
        <v>0</v>
      </c>
      <c r="N659" s="19">
        <v>0</v>
      </c>
      <c r="O659" s="19">
        <v>0</v>
      </c>
      <c r="P659" s="19">
        <v>0</v>
      </c>
      <c r="Q659" s="19">
        <v>0</v>
      </c>
      <c r="R659" s="19">
        <v>0</v>
      </c>
      <c r="S659" s="19">
        <v>0</v>
      </c>
      <c r="T659" s="19">
        <v>0</v>
      </c>
      <c r="U659" s="19">
        <v>0</v>
      </c>
      <c r="V659" s="19">
        <v>0</v>
      </c>
      <c r="W659" s="19">
        <v>0</v>
      </c>
      <c r="X659" s="19">
        <v>0</v>
      </c>
      <c r="Y659" s="19">
        <v>0</v>
      </c>
      <c r="AA659" s="2">
        <f>IFERROR(INDEX('Holiday Schedule'!$D$3:$D$24,MATCH(A659,'Holiday Schedule'!$C$3:$C$24,0)),0)</f>
        <v>0</v>
      </c>
      <c r="AB659" s="2">
        <f t="shared" si="80"/>
        <v>1</v>
      </c>
      <c r="AC659" s="2">
        <f t="shared" si="81"/>
        <v>0</v>
      </c>
      <c r="AD659" s="5">
        <f t="shared" si="82"/>
        <v>0</v>
      </c>
      <c r="AE659" s="5">
        <f t="shared" si="83"/>
        <v>0</v>
      </c>
      <c r="AG659" s="2">
        <f t="shared" si="84"/>
        <v>10</v>
      </c>
      <c r="AH659" s="2">
        <f t="shared" si="85"/>
        <v>2025</v>
      </c>
      <c r="AJ659" s="5">
        <f t="shared" si="86"/>
        <v>0</v>
      </c>
      <c r="AK659" s="2" t="str">
        <f t="shared" si="87"/>
        <v/>
      </c>
    </row>
    <row r="660" spans="1:37" x14ac:dyDescent="0.25">
      <c r="A660" s="18">
        <v>45943</v>
      </c>
      <c r="B660" s="19">
        <v>0</v>
      </c>
      <c r="C660" s="19">
        <v>0</v>
      </c>
      <c r="D660" s="19">
        <v>0</v>
      </c>
      <c r="E660" s="19">
        <v>0</v>
      </c>
      <c r="F660" s="19">
        <v>0</v>
      </c>
      <c r="G660" s="19">
        <v>0</v>
      </c>
      <c r="H660" s="19">
        <v>0</v>
      </c>
      <c r="I660" s="19">
        <v>0</v>
      </c>
      <c r="J660" s="19">
        <v>0</v>
      </c>
      <c r="K660" s="19">
        <v>0</v>
      </c>
      <c r="L660" s="19">
        <v>0</v>
      </c>
      <c r="M660" s="19">
        <v>0</v>
      </c>
      <c r="N660" s="19">
        <v>0</v>
      </c>
      <c r="O660" s="19">
        <v>0</v>
      </c>
      <c r="P660" s="19">
        <v>0</v>
      </c>
      <c r="Q660" s="19">
        <v>0</v>
      </c>
      <c r="R660" s="19">
        <v>0</v>
      </c>
      <c r="S660" s="19">
        <v>0</v>
      </c>
      <c r="T660" s="19">
        <v>0</v>
      </c>
      <c r="U660" s="19">
        <v>0</v>
      </c>
      <c r="V660" s="19">
        <v>0</v>
      </c>
      <c r="W660" s="19">
        <v>0</v>
      </c>
      <c r="X660" s="19">
        <v>0</v>
      </c>
      <c r="Y660" s="19">
        <v>0</v>
      </c>
      <c r="AA660" s="2">
        <f>IFERROR(INDEX('Holiday Schedule'!$D$3:$D$24,MATCH(A660,'Holiday Schedule'!$C$3:$C$24,0)),0)</f>
        <v>1</v>
      </c>
      <c r="AB660" s="2">
        <f t="shared" si="80"/>
        <v>2</v>
      </c>
      <c r="AC660" s="2">
        <f t="shared" si="81"/>
        <v>0</v>
      </c>
      <c r="AD660" s="5">
        <f t="shared" si="82"/>
        <v>0</v>
      </c>
      <c r="AE660" s="5">
        <f t="shared" si="83"/>
        <v>0</v>
      </c>
      <c r="AG660" s="2">
        <f t="shared" si="84"/>
        <v>10</v>
      </c>
      <c r="AH660" s="2">
        <f t="shared" si="85"/>
        <v>2025</v>
      </c>
      <c r="AJ660" s="5">
        <f t="shared" si="86"/>
        <v>0</v>
      </c>
      <c r="AK660" s="2" t="str">
        <f t="shared" si="87"/>
        <v/>
      </c>
    </row>
    <row r="661" spans="1:37" x14ac:dyDescent="0.25">
      <c r="A661" s="18">
        <v>45944</v>
      </c>
      <c r="B661" s="19">
        <v>0</v>
      </c>
      <c r="C661" s="19">
        <v>0</v>
      </c>
      <c r="D661" s="19">
        <v>0</v>
      </c>
      <c r="E661" s="19">
        <v>0</v>
      </c>
      <c r="F661" s="19">
        <v>0</v>
      </c>
      <c r="G661" s="19">
        <v>0</v>
      </c>
      <c r="H661" s="19">
        <v>0</v>
      </c>
      <c r="I661" s="19">
        <v>0</v>
      </c>
      <c r="J661" s="19">
        <v>0</v>
      </c>
      <c r="K661" s="19">
        <v>0</v>
      </c>
      <c r="L661" s="19">
        <v>0</v>
      </c>
      <c r="M661" s="19">
        <v>0</v>
      </c>
      <c r="N661" s="19">
        <v>0</v>
      </c>
      <c r="O661" s="19">
        <v>0</v>
      </c>
      <c r="P661" s="19">
        <v>0</v>
      </c>
      <c r="Q661" s="19">
        <v>0</v>
      </c>
      <c r="R661" s="19">
        <v>0</v>
      </c>
      <c r="S661" s="19">
        <v>0</v>
      </c>
      <c r="T661" s="19">
        <v>0</v>
      </c>
      <c r="U661" s="19">
        <v>0</v>
      </c>
      <c r="V661" s="19">
        <v>0</v>
      </c>
      <c r="W661" s="19">
        <v>0</v>
      </c>
      <c r="X661" s="19">
        <v>0</v>
      </c>
      <c r="Y661" s="19">
        <v>0</v>
      </c>
      <c r="AA661" s="2">
        <f>IFERROR(INDEX('Holiday Schedule'!$D$3:$D$24,MATCH(A661,'Holiday Schedule'!$C$3:$C$24,0)),0)</f>
        <v>0</v>
      </c>
      <c r="AB661" s="2">
        <f t="shared" si="80"/>
        <v>3</v>
      </c>
      <c r="AC661" s="2">
        <f t="shared" si="81"/>
        <v>0</v>
      </c>
      <c r="AD661" s="5">
        <f t="shared" si="82"/>
        <v>0</v>
      </c>
      <c r="AE661" s="5">
        <f t="shared" si="83"/>
        <v>0</v>
      </c>
      <c r="AG661" s="2">
        <f t="shared" si="84"/>
        <v>10</v>
      </c>
      <c r="AH661" s="2">
        <f t="shared" si="85"/>
        <v>2025</v>
      </c>
      <c r="AJ661" s="5">
        <f t="shared" si="86"/>
        <v>0</v>
      </c>
      <c r="AK661" s="2" t="str">
        <f t="shared" si="87"/>
        <v/>
      </c>
    </row>
    <row r="662" spans="1:37" x14ac:dyDescent="0.25">
      <c r="A662" s="18">
        <v>45945</v>
      </c>
      <c r="B662" s="19">
        <v>0</v>
      </c>
      <c r="C662" s="19">
        <v>0</v>
      </c>
      <c r="D662" s="19">
        <v>0</v>
      </c>
      <c r="E662" s="19">
        <v>0</v>
      </c>
      <c r="F662" s="19">
        <v>0</v>
      </c>
      <c r="G662" s="19">
        <v>0</v>
      </c>
      <c r="H662" s="19">
        <v>0</v>
      </c>
      <c r="I662" s="19">
        <v>0</v>
      </c>
      <c r="J662" s="19">
        <v>0</v>
      </c>
      <c r="K662" s="19">
        <v>0</v>
      </c>
      <c r="L662" s="19">
        <v>0</v>
      </c>
      <c r="M662" s="19">
        <v>0</v>
      </c>
      <c r="N662" s="19">
        <v>0</v>
      </c>
      <c r="O662" s="19">
        <v>0</v>
      </c>
      <c r="P662" s="19">
        <v>0</v>
      </c>
      <c r="Q662" s="19">
        <v>0</v>
      </c>
      <c r="R662" s="19">
        <v>0</v>
      </c>
      <c r="S662" s="19">
        <v>0</v>
      </c>
      <c r="T662" s="19">
        <v>0</v>
      </c>
      <c r="U662" s="19">
        <v>0</v>
      </c>
      <c r="V662" s="19">
        <v>0</v>
      </c>
      <c r="W662" s="19">
        <v>0</v>
      </c>
      <c r="X662" s="19">
        <v>0</v>
      </c>
      <c r="Y662" s="19">
        <v>0</v>
      </c>
      <c r="AA662" s="2">
        <f>IFERROR(INDEX('Holiday Schedule'!$D$3:$D$24,MATCH(A662,'Holiday Schedule'!$C$3:$C$24,0)),0)</f>
        <v>0</v>
      </c>
      <c r="AB662" s="2">
        <f t="shared" si="80"/>
        <v>4</v>
      </c>
      <c r="AC662" s="2">
        <f t="shared" si="81"/>
        <v>0</v>
      </c>
      <c r="AD662" s="5">
        <f t="shared" si="82"/>
        <v>0</v>
      </c>
      <c r="AE662" s="5">
        <f t="shared" si="83"/>
        <v>0</v>
      </c>
      <c r="AG662" s="2">
        <f t="shared" si="84"/>
        <v>10</v>
      </c>
      <c r="AH662" s="2">
        <f t="shared" si="85"/>
        <v>2025</v>
      </c>
      <c r="AJ662" s="5">
        <f t="shared" si="86"/>
        <v>0</v>
      </c>
      <c r="AK662" s="2" t="str">
        <f t="shared" si="87"/>
        <v/>
      </c>
    </row>
    <row r="663" spans="1:37" x14ac:dyDescent="0.25">
      <c r="A663" s="18">
        <v>45946</v>
      </c>
      <c r="B663" s="19">
        <v>0</v>
      </c>
      <c r="C663" s="19">
        <v>0</v>
      </c>
      <c r="D663" s="19">
        <v>0</v>
      </c>
      <c r="E663" s="19">
        <v>0</v>
      </c>
      <c r="F663" s="19">
        <v>0</v>
      </c>
      <c r="G663" s="19">
        <v>0</v>
      </c>
      <c r="H663" s="19">
        <v>0</v>
      </c>
      <c r="I663" s="19">
        <v>0</v>
      </c>
      <c r="J663" s="19">
        <v>0</v>
      </c>
      <c r="K663" s="19">
        <v>0</v>
      </c>
      <c r="L663" s="19">
        <v>0</v>
      </c>
      <c r="M663" s="19">
        <v>0</v>
      </c>
      <c r="N663" s="19">
        <v>0</v>
      </c>
      <c r="O663" s="19">
        <v>0</v>
      </c>
      <c r="P663" s="19">
        <v>0</v>
      </c>
      <c r="Q663" s="19">
        <v>0</v>
      </c>
      <c r="R663" s="19">
        <v>0</v>
      </c>
      <c r="S663" s="19">
        <v>0</v>
      </c>
      <c r="T663" s="19">
        <v>0</v>
      </c>
      <c r="U663" s="19">
        <v>0</v>
      </c>
      <c r="V663" s="19">
        <v>0</v>
      </c>
      <c r="W663" s="19">
        <v>0</v>
      </c>
      <c r="X663" s="19">
        <v>0</v>
      </c>
      <c r="Y663" s="19">
        <v>0</v>
      </c>
      <c r="AA663" s="2">
        <f>IFERROR(INDEX('Holiday Schedule'!$D$3:$D$24,MATCH(A663,'Holiday Schedule'!$C$3:$C$24,0)),0)</f>
        <v>0</v>
      </c>
      <c r="AB663" s="2">
        <f t="shared" si="80"/>
        <v>5</v>
      </c>
      <c r="AC663" s="2">
        <f t="shared" si="81"/>
        <v>0</v>
      </c>
      <c r="AD663" s="5">
        <f t="shared" si="82"/>
        <v>0</v>
      </c>
      <c r="AE663" s="5">
        <f t="shared" si="83"/>
        <v>0</v>
      </c>
      <c r="AG663" s="2">
        <f t="shared" si="84"/>
        <v>10</v>
      </c>
      <c r="AH663" s="2">
        <f t="shared" si="85"/>
        <v>2025</v>
      </c>
      <c r="AJ663" s="5">
        <f t="shared" si="86"/>
        <v>0</v>
      </c>
      <c r="AK663" s="2" t="str">
        <f t="shared" si="87"/>
        <v/>
      </c>
    </row>
    <row r="664" spans="1:37" x14ac:dyDescent="0.25">
      <c r="A664" s="18">
        <v>45947</v>
      </c>
      <c r="B664" s="19">
        <v>0</v>
      </c>
      <c r="C664" s="19">
        <v>0</v>
      </c>
      <c r="D664" s="19">
        <v>0</v>
      </c>
      <c r="E664" s="19">
        <v>0</v>
      </c>
      <c r="F664" s="19">
        <v>0</v>
      </c>
      <c r="G664" s="19">
        <v>0</v>
      </c>
      <c r="H664" s="19">
        <v>0</v>
      </c>
      <c r="I664" s="19">
        <v>0</v>
      </c>
      <c r="J664" s="19">
        <v>0</v>
      </c>
      <c r="K664" s="19">
        <v>0</v>
      </c>
      <c r="L664" s="19">
        <v>0</v>
      </c>
      <c r="M664" s="19">
        <v>0</v>
      </c>
      <c r="N664" s="19">
        <v>0</v>
      </c>
      <c r="O664" s="19">
        <v>0</v>
      </c>
      <c r="P664" s="19">
        <v>0</v>
      </c>
      <c r="Q664" s="19">
        <v>0</v>
      </c>
      <c r="R664" s="19">
        <v>0</v>
      </c>
      <c r="S664" s="19">
        <v>0</v>
      </c>
      <c r="T664" s="19">
        <v>0</v>
      </c>
      <c r="U664" s="19">
        <v>0</v>
      </c>
      <c r="V664" s="19">
        <v>0</v>
      </c>
      <c r="W664" s="19">
        <v>0</v>
      </c>
      <c r="X664" s="19">
        <v>0</v>
      </c>
      <c r="Y664" s="19">
        <v>0</v>
      </c>
      <c r="AA664" s="2">
        <f>IFERROR(INDEX('Holiday Schedule'!$D$3:$D$24,MATCH(A664,'Holiday Schedule'!$C$3:$C$24,0)),0)</f>
        <v>0</v>
      </c>
      <c r="AB664" s="2">
        <f t="shared" si="80"/>
        <v>6</v>
      </c>
      <c r="AC664" s="2">
        <f t="shared" si="81"/>
        <v>0</v>
      </c>
      <c r="AD664" s="5">
        <f t="shared" si="82"/>
        <v>0</v>
      </c>
      <c r="AE664" s="5">
        <f t="shared" si="83"/>
        <v>0</v>
      </c>
      <c r="AG664" s="2">
        <f t="shared" si="84"/>
        <v>10</v>
      </c>
      <c r="AH664" s="2">
        <f t="shared" si="85"/>
        <v>2025</v>
      </c>
      <c r="AJ664" s="5">
        <f t="shared" si="86"/>
        <v>0</v>
      </c>
      <c r="AK664" s="2" t="str">
        <f t="shared" si="87"/>
        <v/>
      </c>
    </row>
    <row r="665" spans="1:37" x14ac:dyDescent="0.25">
      <c r="A665" s="18">
        <v>45948</v>
      </c>
      <c r="B665" s="19">
        <v>0</v>
      </c>
      <c r="C665" s="19">
        <v>0</v>
      </c>
      <c r="D665" s="19">
        <v>0</v>
      </c>
      <c r="E665" s="19">
        <v>0</v>
      </c>
      <c r="F665" s="19">
        <v>0</v>
      </c>
      <c r="G665" s="19">
        <v>0</v>
      </c>
      <c r="H665" s="19">
        <v>0</v>
      </c>
      <c r="I665" s="19">
        <v>0</v>
      </c>
      <c r="J665" s="19">
        <v>0</v>
      </c>
      <c r="K665" s="19">
        <v>0</v>
      </c>
      <c r="L665" s="19">
        <v>0</v>
      </c>
      <c r="M665" s="19">
        <v>0</v>
      </c>
      <c r="N665" s="19">
        <v>0</v>
      </c>
      <c r="O665" s="19">
        <v>0</v>
      </c>
      <c r="P665" s="19">
        <v>0</v>
      </c>
      <c r="Q665" s="19">
        <v>0</v>
      </c>
      <c r="R665" s="19">
        <v>0</v>
      </c>
      <c r="S665" s="19">
        <v>0</v>
      </c>
      <c r="T665" s="19">
        <v>0</v>
      </c>
      <c r="U665" s="19">
        <v>0</v>
      </c>
      <c r="V665" s="19">
        <v>0</v>
      </c>
      <c r="W665" s="19">
        <v>0</v>
      </c>
      <c r="X665" s="19">
        <v>0</v>
      </c>
      <c r="Y665" s="19">
        <v>0</v>
      </c>
      <c r="AA665" s="2">
        <f>IFERROR(INDEX('Holiday Schedule'!$D$3:$D$24,MATCH(A665,'Holiday Schedule'!$C$3:$C$24,0)),0)</f>
        <v>0</v>
      </c>
      <c r="AB665" s="2">
        <f t="shared" si="80"/>
        <v>7</v>
      </c>
      <c r="AC665" s="2">
        <f t="shared" si="81"/>
        <v>0</v>
      </c>
      <c r="AD665" s="5">
        <f t="shared" si="82"/>
        <v>0</v>
      </c>
      <c r="AE665" s="5">
        <f t="shared" si="83"/>
        <v>0</v>
      </c>
      <c r="AG665" s="2">
        <f t="shared" si="84"/>
        <v>10</v>
      </c>
      <c r="AH665" s="2">
        <f t="shared" si="85"/>
        <v>2025</v>
      </c>
      <c r="AJ665" s="5">
        <f t="shared" si="86"/>
        <v>0</v>
      </c>
      <c r="AK665" s="2" t="str">
        <f t="shared" si="87"/>
        <v/>
      </c>
    </row>
    <row r="666" spans="1:37" x14ac:dyDescent="0.25">
      <c r="A666" s="18">
        <v>45949</v>
      </c>
      <c r="B666" s="19">
        <v>0</v>
      </c>
      <c r="C666" s="19">
        <v>0</v>
      </c>
      <c r="D666" s="19">
        <v>0</v>
      </c>
      <c r="E666" s="19">
        <v>0</v>
      </c>
      <c r="F666" s="19">
        <v>0</v>
      </c>
      <c r="G666" s="19">
        <v>0</v>
      </c>
      <c r="H666" s="19">
        <v>0</v>
      </c>
      <c r="I666" s="19">
        <v>0</v>
      </c>
      <c r="J666" s="19">
        <v>0</v>
      </c>
      <c r="K666" s="19">
        <v>0</v>
      </c>
      <c r="L666" s="19">
        <v>0</v>
      </c>
      <c r="M666" s="19">
        <v>0</v>
      </c>
      <c r="N666" s="19">
        <v>0</v>
      </c>
      <c r="O666" s="19">
        <v>0</v>
      </c>
      <c r="P666" s="19">
        <v>0</v>
      </c>
      <c r="Q666" s="19">
        <v>0</v>
      </c>
      <c r="R666" s="19">
        <v>0</v>
      </c>
      <c r="S666" s="19">
        <v>0</v>
      </c>
      <c r="T666" s="19">
        <v>0</v>
      </c>
      <c r="U666" s="19">
        <v>0</v>
      </c>
      <c r="V666" s="19">
        <v>0</v>
      </c>
      <c r="W666" s="19">
        <v>0</v>
      </c>
      <c r="X666" s="19">
        <v>0</v>
      </c>
      <c r="Y666" s="19">
        <v>0</v>
      </c>
      <c r="AA666" s="2">
        <f>IFERROR(INDEX('Holiday Schedule'!$D$3:$D$24,MATCH(A666,'Holiday Schedule'!$C$3:$C$24,0)),0)</f>
        <v>0</v>
      </c>
      <c r="AB666" s="2">
        <f t="shared" si="80"/>
        <v>1</v>
      </c>
      <c r="AC666" s="2">
        <f t="shared" si="81"/>
        <v>0</v>
      </c>
      <c r="AD666" s="5">
        <f t="shared" si="82"/>
        <v>0</v>
      </c>
      <c r="AE666" s="5">
        <f t="shared" si="83"/>
        <v>0</v>
      </c>
      <c r="AG666" s="2">
        <f t="shared" si="84"/>
        <v>10</v>
      </c>
      <c r="AH666" s="2">
        <f t="shared" si="85"/>
        <v>2025</v>
      </c>
      <c r="AJ666" s="5">
        <f t="shared" si="86"/>
        <v>0</v>
      </c>
      <c r="AK666" s="2" t="str">
        <f t="shared" si="87"/>
        <v/>
      </c>
    </row>
    <row r="667" spans="1:37" x14ac:dyDescent="0.25">
      <c r="A667" s="18">
        <v>45950</v>
      </c>
      <c r="B667" s="19">
        <v>0</v>
      </c>
      <c r="C667" s="19">
        <v>0</v>
      </c>
      <c r="D667" s="19">
        <v>0</v>
      </c>
      <c r="E667" s="19">
        <v>0</v>
      </c>
      <c r="F667" s="19">
        <v>0</v>
      </c>
      <c r="G667" s="19">
        <v>0</v>
      </c>
      <c r="H667" s="19">
        <v>0</v>
      </c>
      <c r="I667" s="19">
        <v>0</v>
      </c>
      <c r="J667" s="19">
        <v>0</v>
      </c>
      <c r="K667" s="19">
        <v>0</v>
      </c>
      <c r="L667" s="19">
        <v>0</v>
      </c>
      <c r="M667" s="19">
        <v>0</v>
      </c>
      <c r="N667" s="19">
        <v>0</v>
      </c>
      <c r="O667" s="19">
        <v>0</v>
      </c>
      <c r="P667" s="19">
        <v>0</v>
      </c>
      <c r="Q667" s="19">
        <v>0</v>
      </c>
      <c r="R667" s="19">
        <v>0</v>
      </c>
      <c r="S667" s="19">
        <v>0</v>
      </c>
      <c r="T667" s="19">
        <v>0</v>
      </c>
      <c r="U667" s="19">
        <v>0</v>
      </c>
      <c r="V667" s="19">
        <v>0</v>
      </c>
      <c r="W667" s="19">
        <v>0</v>
      </c>
      <c r="X667" s="19">
        <v>0</v>
      </c>
      <c r="Y667" s="19">
        <v>0</v>
      </c>
      <c r="AA667" s="2">
        <f>IFERROR(INDEX('Holiday Schedule'!$D$3:$D$24,MATCH(A667,'Holiday Schedule'!$C$3:$C$24,0)),0)</f>
        <v>0</v>
      </c>
      <c r="AB667" s="2">
        <f t="shared" si="80"/>
        <v>2</v>
      </c>
      <c r="AC667" s="2">
        <f t="shared" si="81"/>
        <v>0</v>
      </c>
      <c r="AD667" s="5">
        <f t="shared" si="82"/>
        <v>0</v>
      </c>
      <c r="AE667" s="5">
        <f t="shared" si="83"/>
        <v>0</v>
      </c>
      <c r="AG667" s="2">
        <f t="shared" si="84"/>
        <v>10</v>
      </c>
      <c r="AH667" s="2">
        <f t="shared" si="85"/>
        <v>2025</v>
      </c>
      <c r="AJ667" s="5">
        <f t="shared" si="86"/>
        <v>0</v>
      </c>
      <c r="AK667" s="2" t="str">
        <f t="shared" si="87"/>
        <v/>
      </c>
    </row>
    <row r="668" spans="1:37" x14ac:dyDescent="0.25">
      <c r="A668" s="18">
        <v>45951</v>
      </c>
      <c r="B668" s="19">
        <v>0</v>
      </c>
      <c r="C668" s="19">
        <v>0</v>
      </c>
      <c r="D668" s="19">
        <v>0</v>
      </c>
      <c r="E668" s="19">
        <v>0</v>
      </c>
      <c r="F668" s="19">
        <v>0</v>
      </c>
      <c r="G668" s="19">
        <v>0</v>
      </c>
      <c r="H668" s="19">
        <v>0</v>
      </c>
      <c r="I668" s="19">
        <v>0</v>
      </c>
      <c r="J668" s="19">
        <v>0</v>
      </c>
      <c r="K668" s="19">
        <v>0</v>
      </c>
      <c r="L668" s="19">
        <v>0</v>
      </c>
      <c r="M668" s="19">
        <v>0</v>
      </c>
      <c r="N668" s="19">
        <v>0</v>
      </c>
      <c r="O668" s="19">
        <v>0</v>
      </c>
      <c r="P668" s="19">
        <v>0</v>
      </c>
      <c r="Q668" s="19">
        <v>0</v>
      </c>
      <c r="R668" s="19">
        <v>0</v>
      </c>
      <c r="S668" s="19">
        <v>0</v>
      </c>
      <c r="T668" s="19">
        <v>0</v>
      </c>
      <c r="U668" s="19">
        <v>0</v>
      </c>
      <c r="V668" s="19">
        <v>0</v>
      </c>
      <c r="W668" s="19">
        <v>0</v>
      </c>
      <c r="X668" s="19">
        <v>0</v>
      </c>
      <c r="Y668" s="19">
        <v>0</v>
      </c>
      <c r="AA668" s="2">
        <f>IFERROR(INDEX('Holiday Schedule'!$D$3:$D$24,MATCH(A668,'Holiday Schedule'!$C$3:$C$24,0)),0)</f>
        <v>0</v>
      </c>
      <c r="AB668" s="2">
        <f t="shared" si="80"/>
        <v>3</v>
      </c>
      <c r="AC668" s="2">
        <f t="shared" si="81"/>
        <v>0</v>
      </c>
      <c r="AD668" s="5">
        <f t="shared" si="82"/>
        <v>0</v>
      </c>
      <c r="AE668" s="5">
        <f t="shared" si="83"/>
        <v>0</v>
      </c>
      <c r="AG668" s="2">
        <f t="shared" si="84"/>
        <v>10</v>
      </c>
      <c r="AH668" s="2">
        <f t="shared" si="85"/>
        <v>2025</v>
      </c>
      <c r="AJ668" s="5">
        <f t="shared" si="86"/>
        <v>0</v>
      </c>
      <c r="AK668" s="2" t="str">
        <f t="shared" si="87"/>
        <v/>
      </c>
    </row>
    <row r="669" spans="1:37" x14ac:dyDescent="0.25">
      <c r="A669" s="18">
        <v>45952</v>
      </c>
      <c r="B669" s="19">
        <v>0</v>
      </c>
      <c r="C669" s="19">
        <v>0</v>
      </c>
      <c r="D669" s="19">
        <v>0</v>
      </c>
      <c r="E669" s="19">
        <v>0</v>
      </c>
      <c r="F669" s="19">
        <v>0</v>
      </c>
      <c r="G669" s="19">
        <v>0</v>
      </c>
      <c r="H669" s="19">
        <v>0</v>
      </c>
      <c r="I669" s="19">
        <v>0</v>
      </c>
      <c r="J669" s="19">
        <v>0</v>
      </c>
      <c r="K669" s="19">
        <v>0</v>
      </c>
      <c r="L669" s="19">
        <v>0</v>
      </c>
      <c r="M669" s="19">
        <v>0</v>
      </c>
      <c r="N669" s="19">
        <v>0</v>
      </c>
      <c r="O669" s="19">
        <v>0</v>
      </c>
      <c r="P669" s="19">
        <v>0</v>
      </c>
      <c r="Q669" s="19">
        <v>0</v>
      </c>
      <c r="R669" s="19">
        <v>0</v>
      </c>
      <c r="S669" s="19">
        <v>0</v>
      </c>
      <c r="T669" s="19">
        <v>0</v>
      </c>
      <c r="U669" s="19">
        <v>0</v>
      </c>
      <c r="V669" s="19">
        <v>0</v>
      </c>
      <c r="W669" s="19">
        <v>0</v>
      </c>
      <c r="X669" s="19">
        <v>0</v>
      </c>
      <c r="Y669" s="19">
        <v>0</v>
      </c>
      <c r="AA669" s="2">
        <f>IFERROR(INDEX('Holiday Schedule'!$D$3:$D$24,MATCH(A669,'Holiday Schedule'!$C$3:$C$24,0)),0)</f>
        <v>0</v>
      </c>
      <c r="AB669" s="2">
        <f t="shared" si="80"/>
        <v>4</v>
      </c>
      <c r="AC669" s="2">
        <f t="shared" si="81"/>
        <v>0</v>
      </c>
      <c r="AD669" s="5">
        <f t="shared" si="82"/>
        <v>0</v>
      </c>
      <c r="AE669" s="5">
        <f t="shared" si="83"/>
        <v>0</v>
      </c>
      <c r="AG669" s="2">
        <f t="shared" si="84"/>
        <v>10</v>
      </c>
      <c r="AH669" s="2">
        <f t="shared" si="85"/>
        <v>2025</v>
      </c>
      <c r="AJ669" s="5">
        <f t="shared" si="86"/>
        <v>0</v>
      </c>
      <c r="AK669" s="2" t="str">
        <f t="shared" si="87"/>
        <v/>
      </c>
    </row>
    <row r="670" spans="1:37" x14ac:dyDescent="0.25">
      <c r="A670" s="18">
        <v>45953</v>
      </c>
      <c r="B670" s="19">
        <v>0</v>
      </c>
      <c r="C670" s="19">
        <v>0</v>
      </c>
      <c r="D670" s="19">
        <v>0</v>
      </c>
      <c r="E670" s="19">
        <v>0</v>
      </c>
      <c r="F670" s="19">
        <v>0</v>
      </c>
      <c r="G670" s="19">
        <v>0</v>
      </c>
      <c r="H670" s="19">
        <v>0</v>
      </c>
      <c r="I670" s="19">
        <v>0</v>
      </c>
      <c r="J670" s="19">
        <v>0</v>
      </c>
      <c r="K670" s="19">
        <v>0</v>
      </c>
      <c r="L670" s="19">
        <v>0</v>
      </c>
      <c r="M670" s="19">
        <v>0</v>
      </c>
      <c r="N670" s="19">
        <v>0</v>
      </c>
      <c r="O670" s="19">
        <v>0</v>
      </c>
      <c r="P670" s="19">
        <v>0</v>
      </c>
      <c r="Q670" s="19">
        <v>0</v>
      </c>
      <c r="R670" s="19">
        <v>0</v>
      </c>
      <c r="S670" s="19">
        <v>0</v>
      </c>
      <c r="T670" s="19">
        <v>0</v>
      </c>
      <c r="U670" s="19">
        <v>0</v>
      </c>
      <c r="V670" s="19">
        <v>0</v>
      </c>
      <c r="W670" s="19">
        <v>0</v>
      </c>
      <c r="X670" s="19">
        <v>0</v>
      </c>
      <c r="Y670" s="19">
        <v>0</v>
      </c>
      <c r="AA670" s="2">
        <f>IFERROR(INDEX('Holiday Schedule'!$D$3:$D$24,MATCH(A670,'Holiday Schedule'!$C$3:$C$24,0)),0)</f>
        <v>0</v>
      </c>
      <c r="AB670" s="2">
        <f t="shared" si="80"/>
        <v>5</v>
      </c>
      <c r="AC670" s="2">
        <f t="shared" si="81"/>
        <v>0</v>
      </c>
      <c r="AD670" s="5">
        <f t="shared" si="82"/>
        <v>0</v>
      </c>
      <c r="AE670" s="5">
        <f t="shared" si="83"/>
        <v>0</v>
      </c>
      <c r="AG670" s="2">
        <f t="shared" si="84"/>
        <v>10</v>
      </c>
      <c r="AH670" s="2">
        <f t="shared" si="85"/>
        <v>2025</v>
      </c>
      <c r="AJ670" s="5">
        <f t="shared" si="86"/>
        <v>0</v>
      </c>
      <c r="AK670" s="2" t="str">
        <f t="shared" si="87"/>
        <v/>
      </c>
    </row>
    <row r="671" spans="1:37" x14ac:dyDescent="0.25">
      <c r="A671" s="18">
        <v>45954</v>
      </c>
      <c r="B671" s="19">
        <v>0</v>
      </c>
      <c r="C671" s="19">
        <v>0</v>
      </c>
      <c r="D671" s="19">
        <v>0</v>
      </c>
      <c r="E671" s="19">
        <v>0</v>
      </c>
      <c r="F671" s="19">
        <v>0</v>
      </c>
      <c r="G671" s="19">
        <v>0</v>
      </c>
      <c r="H671" s="19">
        <v>0</v>
      </c>
      <c r="I671" s="19">
        <v>0</v>
      </c>
      <c r="J671" s="19">
        <v>0</v>
      </c>
      <c r="K671" s="19">
        <v>0</v>
      </c>
      <c r="L671" s="19">
        <v>0</v>
      </c>
      <c r="M671" s="19">
        <v>0</v>
      </c>
      <c r="N671" s="19">
        <v>0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0</v>
      </c>
      <c r="U671" s="19">
        <v>0</v>
      </c>
      <c r="V671" s="19">
        <v>0</v>
      </c>
      <c r="W671" s="19">
        <v>0</v>
      </c>
      <c r="X671" s="19">
        <v>0</v>
      </c>
      <c r="Y671" s="19">
        <v>0</v>
      </c>
      <c r="AA671" s="2">
        <f>IFERROR(INDEX('Holiday Schedule'!$D$3:$D$24,MATCH(A671,'Holiday Schedule'!$C$3:$C$24,0)),0)</f>
        <v>0</v>
      </c>
      <c r="AB671" s="2">
        <f t="shared" si="80"/>
        <v>6</v>
      </c>
      <c r="AC671" s="2">
        <f t="shared" si="81"/>
        <v>0</v>
      </c>
      <c r="AD671" s="5">
        <f t="shared" si="82"/>
        <v>0</v>
      </c>
      <c r="AE671" s="5">
        <f t="shared" si="83"/>
        <v>0</v>
      </c>
      <c r="AG671" s="2">
        <f t="shared" si="84"/>
        <v>10</v>
      </c>
      <c r="AH671" s="2">
        <f t="shared" si="85"/>
        <v>2025</v>
      </c>
      <c r="AJ671" s="5">
        <f t="shared" si="86"/>
        <v>0</v>
      </c>
      <c r="AK671" s="2" t="str">
        <f t="shared" si="87"/>
        <v/>
      </c>
    </row>
    <row r="672" spans="1:37" x14ac:dyDescent="0.25">
      <c r="A672" s="18">
        <v>45955</v>
      </c>
      <c r="B672" s="19">
        <v>0</v>
      </c>
      <c r="C672" s="19">
        <v>0</v>
      </c>
      <c r="D672" s="19">
        <v>0</v>
      </c>
      <c r="E672" s="19">
        <v>0</v>
      </c>
      <c r="F672" s="19">
        <v>0</v>
      </c>
      <c r="G672" s="19">
        <v>0</v>
      </c>
      <c r="H672" s="19">
        <v>0</v>
      </c>
      <c r="I672" s="19">
        <v>0</v>
      </c>
      <c r="J672" s="19">
        <v>0</v>
      </c>
      <c r="K672" s="19">
        <v>0</v>
      </c>
      <c r="L672" s="19">
        <v>0</v>
      </c>
      <c r="M672" s="19">
        <v>0</v>
      </c>
      <c r="N672" s="19">
        <v>0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0</v>
      </c>
      <c r="U672" s="19">
        <v>0</v>
      </c>
      <c r="V672" s="19">
        <v>0</v>
      </c>
      <c r="W672" s="19">
        <v>0</v>
      </c>
      <c r="X672" s="19">
        <v>0</v>
      </c>
      <c r="Y672" s="19">
        <v>0</v>
      </c>
      <c r="AA672" s="2">
        <f>IFERROR(INDEX('Holiday Schedule'!$D$3:$D$24,MATCH(A672,'Holiday Schedule'!$C$3:$C$24,0)),0)</f>
        <v>0</v>
      </c>
      <c r="AB672" s="2">
        <f t="shared" si="80"/>
        <v>7</v>
      </c>
      <c r="AC672" s="2">
        <f t="shared" si="81"/>
        <v>0</v>
      </c>
      <c r="AD672" s="5">
        <f t="shared" si="82"/>
        <v>0</v>
      </c>
      <c r="AE672" s="5">
        <f t="shared" si="83"/>
        <v>0</v>
      </c>
      <c r="AG672" s="2">
        <f t="shared" si="84"/>
        <v>10</v>
      </c>
      <c r="AH672" s="2">
        <f t="shared" si="85"/>
        <v>2025</v>
      </c>
      <c r="AJ672" s="5">
        <f t="shared" si="86"/>
        <v>0</v>
      </c>
      <c r="AK672" s="2" t="str">
        <f t="shared" si="87"/>
        <v/>
      </c>
    </row>
    <row r="673" spans="1:37" x14ac:dyDescent="0.25">
      <c r="A673" s="18">
        <v>45956</v>
      </c>
      <c r="B673" s="19">
        <v>0</v>
      </c>
      <c r="C673" s="19">
        <v>0</v>
      </c>
      <c r="D673" s="19">
        <v>0</v>
      </c>
      <c r="E673" s="19">
        <v>0</v>
      </c>
      <c r="F673" s="19">
        <v>0</v>
      </c>
      <c r="G673" s="19">
        <v>0</v>
      </c>
      <c r="H673" s="19">
        <v>0</v>
      </c>
      <c r="I673" s="19">
        <v>0</v>
      </c>
      <c r="J673" s="19">
        <v>0</v>
      </c>
      <c r="K673" s="19">
        <v>0</v>
      </c>
      <c r="L673" s="19">
        <v>0</v>
      </c>
      <c r="M673" s="19">
        <v>0</v>
      </c>
      <c r="N673" s="19">
        <v>0</v>
      </c>
      <c r="O673" s="19">
        <v>0</v>
      </c>
      <c r="P673" s="19">
        <v>0</v>
      </c>
      <c r="Q673" s="19">
        <v>0</v>
      </c>
      <c r="R673" s="19">
        <v>0</v>
      </c>
      <c r="S673" s="19">
        <v>0</v>
      </c>
      <c r="T673" s="19">
        <v>0</v>
      </c>
      <c r="U673" s="19">
        <v>0</v>
      </c>
      <c r="V673" s="19">
        <v>0</v>
      </c>
      <c r="W673" s="19">
        <v>0</v>
      </c>
      <c r="X673" s="19">
        <v>0</v>
      </c>
      <c r="Y673" s="19">
        <v>0</v>
      </c>
      <c r="AA673" s="2">
        <f>IFERROR(INDEX('Holiday Schedule'!$D$3:$D$24,MATCH(A673,'Holiday Schedule'!$C$3:$C$24,0)),0)</f>
        <v>0</v>
      </c>
      <c r="AB673" s="2">
        <f t="shared" si="80"/>
        <v>1</v>
      </c>
      <c r="AC673" s="2">
        <f t="shared" si="81"/>
        <v>0</v>
      </c>
      <c r="AD673" s="5">
        <f t="shared" si="82"/>
        <v>0</v>
      </c>
      <c r="AE673" s="5">
        <f t="shared" si="83"/>
        <v>0</v>
      </c>
      <c r="AG673" s="2">
        <f t="shared" si="84"/>
        <v>10</v>
      </c>
      <c r="AH673" s="2">
        <f t="shared" si="85"/>
        <v>2025</v>
      </c>
      <c r="AJ673" s="5">
        <f t="shared" si="86"/>
        <v>0</v>
      </c>
      <c r="AK673" s="2" t="str">
        <f t="shared" si="87"/>
        <v/>
      </c>
    </row>
    <row r="674" spans="1:37" x14ac:dyDescent="0.25">
      <c r="A674" s="18">
        <v>45957</v>
      </c>
      <c r="B674" s="19">
        <v>0</v>
      </c>
      <c r="C674" s="19">
        <v>0</v>
      </c>
      <c r="D674" s="19">
        <v>0</v>
      </c>
      <c r="E674" s="19">
        <v>0</v>
      </c>
      <c r="F674" s="19">
        <v>0</v>
      </c>
      <c r="G674" s="19">
        <v>0</v>
      </c>
      <c r="H674" s="19">
        <v>0</v>
      </c>
      <c r="I674" s="19">
        <v>0</v>
      </c>
      <c r="J674" s="19">
        <v>0</v>
      </c>
      <c r="K674" s="19">
        <v>0</v>
      </c>
      <c r="L674" s="19">
        <v>0</v>
      </c>
      <c r="M674" s="19">
        <v>0</v>
      </c>
      <c r="N674" s="19">
        <v>0</v>
      </c>
      <c r="O674" s="19">
        <v>0</v>
      </c>
      <c r="P674" s="19">
        <v>0</v>
      </c>
      <c r="Q674" s="19">
        <v>0</v>
      </c>
      <c r="R674" s="19">
        <v>0</v>
      </c>
      <c r="S674" s="19">
        <v>0</v>
      </c>
      <c r="T674" s="19">
        <v>0</v>
      </c>
      <c r="U674" s="19">
        <v>0</v>
      </c>
      <c r="V674" s="19">
        <v>0</v>
      </c>
      <c r="W674" s="19">
        <v>0</v>
      </c>
      <c r="X674" s="19">
        <v>0</v>
      </c>
      <c r="Y674" s="19">
        <v>0</v>
      </c>
      <c r="AA674" s="2">
        <f>IFERROR(INDEX('Holiday Schedule'!$D$3:$D$24,MATCH(A674,'Holiday Schedule'!$C$3:$C$24,0)),0)</f>
        <v>0</v>
      </c>
      <c r="AB674" s="2">
        <f t="shared" si="80"/>
        <v>2</v>
      </c>
      <c r="AC674" s="2">
        <f t="shared" si="81"/>
        <v>0</v>
      </c>
      <c r="AD674" s="5">
        <f t="shared" si="82"/>
        <v>0</v>
      </c>
      <c r="AE674" s="5">
        <f t="shared" si="83"/>
        <v>0</v>
      </c>
      <c r="AG674" s="2">
        <f t="shared" si="84"/>
        <v>10</v>
      </c>
      <c r="AH674" s="2">
        <f t="shared" si="85"/>
        <v>2025</v>
      </c>
      <c r="AJ674" s="5">
        <f t="shared" si="86"/>
        <v>0</v>
      </c>
      <c r="AK674" s="2" t="str">
        <f t="shared" si="87"/>
        <v/>
      </c>
    </row>
    <row r="675" spans="1:37" x14ac:dyDescent="0.25">
      <c r="A675" s="18">
        <v>45958</v>
      </c>
      <c r="B675" s="19">
        <v>0</v>
      </c>
      <c r="C675" s="19">
        <v>0</v>
      </c>
      <c r="D675" s="19">
        <v>0</v>
      </c>
      <c r="E675" s="19">
        <v>0</v>
      </c>
      <c r="F675" s="19">
        <v>0</v>
      </c>
      <c r="G675" s="19">
        <v>0</v>
      </c>
      <c r="H675" s="19">
        <v>0</v>
      </c>
      <c r="I675" s="19">
        <v>0</v>
      </c>
      <c r="J675" s="19">
        <v>0</v>
      </c>
      <c r="K675" s="19">
        <v>0</v>
      </c>
      <c r="L675" s="19">
        <v>0</v>
      </c>
      <c r="M675" s="19">
        <v>0</v>
      </c>
      <c r="N675" s="19">
        <v>0</v>
      </c>
      <c r="O675" s="19">
        <v>0</v>
      </c>
      <c r="P675" s="19">
        <v>0</v>
      </c>
      <c r="Q675" s="19">
        <v>0</v>
      </c>
      <c r="R675" s="19">
        <v>0</v>
      </c>
      <c r="S675" s="19">
        <v>0</v>
      </c>
      <c r="T675" s="19">
        <v>0</v>
      </c>
      <c r="U675" s="19">
        <v>0</v>
      </c>
      <c r="V675" s="19">
        <v>0</v>
      </c>
      <c r="W675" s="19">
        <v>0</v>
      </c>
      <c r="X675" s="19">
        <v>0</v>
      </c>
      <c r="Y675" s="19">
        <v>0</v>
      </c>
      <c r="AA675" s="2">
        <f>IFERROR(INDEX('Holiday Schedule'!$D$3:$D$24,MATCH(A675,'Holiday Schedule'!$C$3:$C$24,0)),0)</f>
        <v>0</v>
      </c>
      <c r="AB675" s="2">
        <f t="shared" si="80"/>
        <v>3</v>
      </c>
      <c r="AC675" s="2">
        <f t="shared" si="81"/>
        <v>0</v>
      </c>
      <c r="AD675" s="5">
        <f t="shared" si="82"/>
        <v>0</v>
      </c>
      <c r="AE675" s="5">
        <f t="shared" si="83"/>
        <v>0</v>
      </c>
      <c r="AG675" s="2">
        <f t="shared" si="84"/>
        <v>10</v>
      </c>
      <c r="AH675" s="2">
        <f t="shared" si="85"/>
        <v>2025</v>
      </c>
      <c r="AJ675" s="5">
        <f t="shared" si="86"/>
        <v>0</v>
      </c>
      <c r="AK675" s="2" t="str">
        <f t="shared" si="87"/>
        <v/>
      </c>
    </row>
    <row r="676" spans="1:37" x14ac:dyDescent="0.25">
      <c r="A676" s="18">
        <v>45959</v>
      </c>
      <c r="B676" s="19">
        <v>0</v>
      </c>
      <c r="C676" s="19">
        <v>0</v>
      </c>
      <c r="D676" s="19">
        <v>0</v>
      </c>
      <c r="E676" s="19">
        <v>0</v>
      </c>
      <c r="F676" s="19">
        <v>0</v>
      </c>
      <c r="G676" s="19">
        <v>0</v>
      </c>
      <c r="H676" s="19">
        <v>0</v>
      </c>
      <c r="I676" s="19">
        <v>0</v>
      </c>
      <c r="J676" s="19">
        <v>0</v>
      </c>
      <c r="K676" s="19">
        <v>0</v>
      </c>
      <c r="L676" s="19">
        <v>0</v>
      </c>
      <c r="M676" s="19">
        <v>0</v>
      </c>
      <c r="N676" s="19">
        <v>0</v>
      </c>
      <c r="O676" s="19">
        <v>0</v>
      </c>
      <c r="P676" s="19">
        <v>0</v>
      </c>
      <c r="Q676" s="19">
        <v>0</v>
      </c>
      <c r="R676" s="19">
        <v>0</v>
      </c>
      <c r="S676" s="19">
        <v>0</v>
      </c>
      <c r="T676" s="19">
        <v>0</v>
      </c>
      <c r="U676" s="19">
        <v>0</v>
      </c>
      <c r="V676" s="19">
        <v>0</v>
      </c>
      <c r="W676" s="19">
        <v>0</v>
      </c>
      <c r="X676" s="19">
        <v>0</v>
      </c>
      <c r="Y676" s="19">
        <v>0</v>
      </c>
      <c r="AA676" s="2">
        <f>IFERROR(INDEX('Holiday Schedule'!$D$3:$D$24,MATCH(A676,'Holiday Schedule'!$C$3:$C$24,0)),0)</f>
        <v>0</v>
      </c>
      <c r="AB676" s="2">
        <f t="shared" si="80"/>
        <v>4</v>
      </c>
      <c r="AC676" s="2">
        <f t="shared" si="81"/>
        <v>0</v>
      </c>
      <c r="AD676" s="5">
        <f t="shared" si="82"/>
        <v>0</v>
      </c>
      <c r="AE676" s="5">
        <f t="shared" si="83"/>
        <v>0</v>
      </c>
      <c r="AG676" s="2">
        <f t="shared" si="84"/>
        <v>10</v>
      </c>
      <c r="AH676" s="2">
        <f t="shared" si="85"/>
        <v>2025</v>
      </c>
      <c r="AJ676" s="5">
        <f t="shared" si="86"/>
        <v>0</v>
      </c>
      <c r="AK676" s="2" t="str">
        <f t="shared" si="87"/>
        <v/>
      </c>
    </row>
    <row r="677" spans="1:37" x14ac:dyDescent="0.25">
      <c r="A677" s="18">
        <v>45960</v>
      </c>
      <c r="B677" s="19">
        <v>0</v>
      </c>
      <c r="C677" s="19">
        <v>0</v>
      </c>
      <c r="D677" s="19">
        <v>0</v>
      </c>
      <c r="E677" s="19">
        <v>0</v>
      </c>
      <c r="F677" s="19">
        <v>0</v>
      </c>
      <c r="G677" s="19">
        <v>0</v>
      </c>
      <c r="H677" s="19">
        <v>0</v>
      </c>
      <c r="I677" s="19">
        <v>0</v>
      </c>
      <c r="J677" s="19">
        <v>0</v>
      </c>
      <c r="K677" s="19">
        <v>0</v>
      </c>
      <c r="L677" s="19">
        <v>0</v>
      </c>
      <c r="M677" s="19">
        <v>0</v>
      </c>
      <c r="N677" s="19">
        <v>0</v>
      </c>
      <c r="O677" s="19">
        <v>0</v>
      </c>
      <c r="P677" s="19">
        <v>0</v>
      </c>
      <c r="Q677" s="19">
        <v>0</v>
      </c>
      <c r="R677" s="19">
        <v>0</v>
      </c>
      <c r="S677" s="19">
        <v>0</v>
      </c>
      <c r="T677" s="19">
        <v>0</v>
      </c>
      <c r="U677" s="19">
        <v>0</v>
      </c>
      <c r="V677" s="19">
        <v>0</v>
      </c>
      <c r="W677" s="19">
        <v>0</v>
      </c>
      <c r="X677" s="19">
        <v>0</v>
      </c>
      <c r="Y677" s="19">
        <v>0</v>
      </c>
      <c r="AA677" s="2">
        <f>IFERROR(INDEX('Holiday Schedule'!$D$3:$D$24,MATCH(A677,'Holiday Schedule'!$C$3:$C$24,0)),0)</f>
        <v>0</v>
      </c>
      <c r="AB677" s="2">
        <f t="shared" si="80"/>
        <v>5</v>
      </c>
      <c r="AC677" s="2">
        <f t="shared" si="81"/>
        <v>0</v>
      </c>
      <c r="AD677" s="5">
        <f t="shared" si="82"/>
        <v>0</v>
      </c>
      <c r="AE677" s="5">
        <f t="shared" si="83"/>
        <v>0</v>
      </c>
      <c r="AG677" s="2">
        <f t="shared" si="84"/>
        <v>10</v>
      </c>
      <c r="AH677" s="2">
        <f t="shared" si="85"/>
        <v>2025</v>
      </c>
      <c r="AJ677" s="5">
        <f t="shared" si="86"/>
        <v>0</v>
      </c>
      <c r="AK677" s="2" t="str">
        <f t="shared" si="87"/>
        <v/>
      </c>
    </row>
    <row r="678" spans="1:37" x14ac:dyDescent="0.25">
      <c r="A678" s="18">
        <v>45961</v>
      </c>
      <c r="AA678" s="2">
        <f>IFERROR(INDEX('Holiday Schedule'!$D$3:$D$24,MATCH(A678,'Holiday Schedule'!$C$3:$C$24,0)),0)</f>
        <v>0</v>
      </c>
      <c r="AB678" s="2">
        <f t="shared" si="80"/>
        <v>6</v>
      </c>
      <c r="AC678" s="2">
        <f t="shared" si="81"/>
        <v>0</v>
      </c>
      <c r="AD678" s="5">
        <f t="shared" si="82"/>
        <v>0</v>
      </c>
      <c r="AE678" s="5">
        <f t="shared" si="83"/>
        <v>0</v>
      </c>
      <c r="AG678" s="2">
        <f t="shared" si="84"/>
        <v>10</v>
      </c>
      <c r="AH678" s="2">
        <f t="shared" si="85"/>
        <v>2025</v>
      </c>
      <c r="AJ678" s="5">
        <f t="shared" si="86"/>
        <v>0</v>
      </c>
      <c r="AK678" s="2" t="str">
        <f t="shared" si="87"/>
        <v/>
      </c>
    </row>
    <row r="679" spans="1:37" x14ac:dyDescent="0.25">
      <c r="A679" s="18">
        <v>45962</v>
      </c>
      <c r="AA679" s="2">
        <f>IFERROR(INDEX('Holiday Schedule'!$D$3:$D$24,MATCH(A679,'Holiday Schedule'!$C$3:$C$24,0)),0)</f>
        <v>0</v>
      </c>
      <c r="AB679" s="2">
        <f t="shared" si="80"/>
        <v>7</v>
      </c>
      <c r="AC679" s="2">
        <f t="shared" si="81"/>
        <v>0</v>
      </c>
      <c r="AD679" s="5">
        <f t="shared" si="82"/>
        <v>0</v>
      </c>
      <c r="AE679" s="5">
        <f t="shared" si="83"/>
        <v>0</v>
      </c>
      <c r="AG679" s="2">
        <f t="shared" si="84"/>
        <v>11</v>
      </c>
      <c r="AH679" s="2">
        <f t="shared" si="85"/>
        <v>2025</v>
      </c>
      <c r="AJ679" s="5">
        <f t="shared" si="86"/>
        <v>0</v>
      </c>
      <c r="AK679" s="2" t="str">
        <f t="shared" si="87"/>
        <v/>
      </c>
    </row>
    <row r="680" spans="1:37" x14ac:dyDescent="0.25">
      <c r="A680" s="18">
        <v>45963</v>
      </c>
      <c r="AA680" s="2">
        <f>IFERROR(INDEX('Holiday Schedule'!$D$3:$D$24,MATCH(A680,'Holiday Schedule'!$C$3:$C$24,0)),0)</f>
        <v>0</v>
      </c>
      <c r="AB680" s="2">
        <f t="shared" si="80"/>
        <v>1</v>
      </c>
      <c r="AC680" s="2">
        <f t="shared" si="81"/>
        <v>0</v>
      </c>
      <c r="AD680" s="5">
        <f t="shared" si="82"/>
        <v>0</v>
      </c>
      <c r="AE680" s="5">
        <f t="shared" si="83"/>
        <v>0</v>
      </c>
      <c r="AG680" s="2">
        <f t="shared" si="84"/>
        <v>11</v>
      </c>
      <c r="AH680" s="2">
        <f t="shared" si="85"/>
        <v>2025</v>
      </c>
      <c r="AJ680" s="5">
        <f t="shared" si="86"/>
        <v>0</v>
      </c>
      <c r="AK680" s="2" t="str">
        <f t="shared" si="87"/>
        <v/>
      </c>
    </row>
    <row r="681" spans="1:37" x14ac:dyDescent="0.25">
      <c r="A681" s="18">
        <v>45964</v>
      </c>
      <c r="AA681" s="2">
        <f>IFERROR(INDEX('Holiday Schedule'!$D$3:$D$24,MATCH(A681,'Holiday Schedule'!$C$3:$C$24,0)),0)</f>
        <v>0</v>
      </c>
      <c r="AB681" s="2">
        <f t="shared" si="80"/>
        <v>2</v>
      </c>
      <c r="AC681" s="2">
        <f t="shared" si="81"/>
        <v>0</v>
      </c>
      <c r="AD681" s="5">
        <f t="shared" si="82"/>
        <v>0</v>
      </c>
      <c r="AE681" s="5">
        <f t="shared" si="83"/>
        <v>0</v>
      </c>
      <c r="AG681" s="2">
        <f t="shared" si="84"/>
        <v>11</v>
      </c>
      <c r="AH681" s="2">
        <f t="shared" si="85"/>
        <v>2025</v>
      </c>
      <c r="AJ681" s="5">
        <f t="shared" si="86"/>
        <v>0</v>
      </c>
      <c r="AK681" s="2" t="str">
        <f t="shared" si="87"/>
        <v/>
      </c>
    </row>
    <row r="682" spans="1:37" x14ac:dyDescent="0.25">
      <c r="A682" s="18">
        <v>45965</v>
      </c>
      <c r="AA682" s="2">
        <f>IFERROR(INDEX('Holiday Schedule'!$D$3:$D$24,MATCH(A682,'Holiday Schedule'!$C$3:$C$24,0)),0)</f>
        <v>0</v>
      </c>
      <c r="AB682" s="2">
        <f t="shared" si="80"/>
        <v>3</v>
      </c>
      <c r="AC682" s="2">
        <f t="shared" si="81"/>
        <v>0</v>
      </c>
      <c r="AD682" s="5">
        <f t="shared" si="82"/>
        <v>0</v>
      </c>
      <c r="AE682" s="5">
        <f t="shared" si="83"/>
        <v>0</v>
      </c>
      <c r="AG682" s="2">
        <f t="shared" si="84"/>
        <v>11</v>
      </c>
      <c r="AH682" s="2">
        <f t="shared" si="85"/>
        <v>2025</v>
      </c>
      <c r="AJ682" s="5">
        <f t="shared" si="86"/>
        <v>0</v>
      </c>
      <c r="AK682" s="2" t="str">
        <f t="shared" si="87"/>
        <v/>
      </c>
    </row>
    <row r="683" spans="1:37" x14ac:dyDescent="0.25">
      <c r="A683" s="18">
        <v>45966</v>
      </c>
      <c r="AA683" s="2">
        <f>IFERROR(INDEX('Holiday Schedule'!$D$3:$D$24,MATCH(A683,'Holiday Schedule'!$C$3:$C$24,0)),0)</f>
        <v>0</v>
      </c>
      <c r="AB683" s="2">
        <f t="shared" si="80"/>
        <v>4</v>
      </c>
      <c r="AC683" s="2">
        <f t="shared" si="81"/>
        <v>0</v>
      </c>
      <c r="AD683" s="5">
        <f t="shared" si="82"/>
        <v>0</v>
      </c>
      <c r="AE683" s="5">
        <f t="shared" si="83"/>
        <v>0</v>
      </c>
      <c r="AG683" s="2">
        <f t="shared" si="84"/>
        <v>11</v>
      </c>
      <c r="AH683" s="2">
        <f t="shared" si="85"/>
        <v>2025</v>
      </c>
      <c r="AJ683" s="5">
        <f t="shared" si="86"/>
        <v>0</v>
      </c>
      <c r="AK683" s="2" t="str">
        <f t="shared" si="87"/>
        <v/>
      </c>
    </row>
    <row r="684" spans="1:37" x14ac:dyDescent="0.25">
      <c r="A684" s="18">
        <v>45967</v>
      </c>
      <c r="AA684" s="2">
        <f>IFERROR(INDEX('Holiday Schedule'!$D$3:$D$24,MATCH(A684,'Holiday Schedule'!$C$3:$C$24,0)),0)</f>
        <v>0</v>
      </c>
      <c r="AB684" s="2">
        <f t="shared" si="80"/>
        <v>5</v>
      </c>
      <c r="AC684" s="2">
        <f t="shared" si="81"/>
        <v>0</v>
      </c>
      <c r="AD684" s="5">
        <f t="shared" si="82"/>
        <v>0</v>
      </c>
      <c r="AE684" s="5">
        <f t="shared" si="83"/>
        <v>0</v>
      </c>
      <c r="AG684" s="2">
        <f t="shared" si="84"/>
        <v>11</v>
      </c>
      <c r="AH684" s="2">
        <f t="shared" si="85"/>
        <v>2025</v>
      </c>
      <c r="AJ684" s="5">
        <f t="shared" si="86"/>
        <v>0</v>
      </c>
      <c r="AK684" s="2" t="str">
        <f t="shared" si="87"/>
        <v/>
      </c>
    </row>
    <row r="685" spans="1:37" x14ac:dyDescent="0.25">
      <c r="A685" s="18">
        <v>45968</v>
      </c>
      <c r="AA685" s="2">
        <f>IFERROR(INDEX('Holiday Schedule'!$D$3:$D$24,MATCH(A685,'Holiday Schedule'!$C$3:$C$24,0)),0)</f>
        <v>0</v>
      </c>
      <c r="AB685" s="2">
        <f t="shared" si="80"/>
        <v>6</v>
      </c>
      <c r="AC685" s="2">
        <f t="shared" si="81"/>
        <v>0</v>
      </c>
      <c r="AD685" s="5">
        <f t="shared" si="82"/>
        <v>0</v>
      </c>
      <c r="AE685" s="5">
        <f t="shared" si="83"/>
        <v>0</v>
      </c>
      <c r="AG685" s="2">
        <f t="shared" si="84"/>
        <v>11</v>
      </c>
      <c r="AH685" s="2">
        <f t="shared" si="85"/>
        <v>2025</v>
      </c>
      <c r="AJ685" s="5">
        <f t="shared" si="86"/>
        <v>0</v>
      </c>
      <c r="AK685" s="2" t="str">
        <f t="shared" si="87"/>
        <v/>
      </c>
    </row>
    <row r="686" spans="1:37" x14ac:dyDescent="0.25">
      <c r="A686" s="18">
        <v>45969</v>
      </c>
      <c r="AA686" s="2">
        <f>IFERROR(INDEX('Holiday Schedule'!$D$3:$D$24,MATCH(A686,'Holiday Schedule'!$C$3:$C$24,0)),0)</f>
        <v>0</v>
      </c>
      <c r="AB686" s="2">
        <f t="shared" si="80"/>
        <v>7</v>
      </c>
      <c r="AC686" s="2">
        <f t="shared" si="81"/>
        <v>0</v>
      </c>
      <c r="AD686" s="5">
        <f t="shared" si="82"/>
        <v>0</v>
      </c>
      <c r="AE686" s="5">
        <f t="shared" si="83"/>
        <v>0</v>
      </c>
      <c r="AG686" s="2">
        <f t="shared" si="84"/>
        <v>11</v>
      </c>
      <c r="AH686" s="2">
        <f t="shared" si="85"/>
        <v>2025</v>
      </c>
      <c r="AJ686" s="5">
        <f t="shared" si="86"/>
        <v>0</v>
      </c>
      <c r="AK686" s="2" t="str">
        <f t="shared" si="87"/>
        <v/>
      </c>
    </row>
    <row r="687" spans="1:37" x14ac:dyDescent="0.25">
      <c r="A687" s="18">
        <v>45970</v>
      </c>
      <c r="AA687" s="2">
        <f>IFERROR(INDEX('Holiday Schedule'!$D$3:$D$24,MATCH(A687,'Holiday Schedule'!$C$3:$C$24,0)),0)</f>
        <v>0</v>
      </c>
      <c r="AB687" s="2">
        <f t="shared" si="80"/>
        <v>1</v>
      </c>
      <c r="AC687" s="2">
        <f t="shared" si="81"/>
        <v>0</v>
      </c>
      <c r="AD687" s="5">
        <f t="shared" si="82"/>
        <v>0</v>
      </c>
      <c r="AE687" s="5">
        <f t="shared" si="83"/>
        <v>0</v>
      </c>
      <c r="AG687" s="2">
        <f t="shared" si="84"/>
        <v>11</v>
      </c>
      <c r="AH687" s="2">
        <f t="shared" si="85"/>
        <v>2025</v>
      </c>
      <c r="AJ687" s="5">
        <f t="shared" si="86"/>
        <v>0</v>
      </c>
      <c r="AK687" s="2" t="str">
        <f t="shared" si="87"/>
        <v/>
      </c>
    </row>
    <row r="688" spans="1:37" x14ac:dyDescent="0.25">
      <c r="A688" s="18">
        <v>45971</v>
      </c>
      <c r="AA688" s="2">
        <f>IFERROR(INDEX('Holiday Schedule'!$D$3:$D$24,MATCH(A688,'Holiday Schedule'!$C$3:$C$24,0)),0)</f>
        <v>0</v>
      </c>
      <c r="AB688" s="2">
        <f t="shared" si="80"/>
        <v>2</v>
      </c>
      <c r="AC688" s="2">
        <f t="shared" si="81"/>
        <v>0</v>
      </c>
      <c r="AD688" s="5">
        <f t="shared" si="82"/>
        <v>0</v>
      </c>
      <c r="AE688" s="5">
        <f t="shared" si="83"/>
        <v>0</v>
      </c>
      <c r="AG688" s="2">
        <f t="shared" si="84"/>
        <v>11</v>
      </c>
      <c r="AH688" s="2">
        <f t="shared" si="85"/>
        <v>2025</v>
      </c>
      <c r="AJ688" s="5">
        <f t="shared" si="86"/>
        <v>0</v>
      </c>
      <c r="AK688" s="2" t="str">
        <f t="shared" si="87"/>
        <v/>
      </c>
    </row>
    <row r="689" spans="1:37" x14ac:dyDescent="0.25">
      <c r="A689" s="18">
        <v>45972</v>
      </c>
      <c r="AA689" s="2">
        <f>IFERROR(INDEX('Holiday Schedule'!$D$3:$D$24,MATCH(A689,'Holiday Schedule'!$C$3:$C$24,0)),0)</f>
        <v>0</v>
      </c>
      <c r="AB689" s="2">
        <f t="shared" si="80"/>
        <v>3</v>
      </c>
      <c r="AC689" s="2">
        <f t="shared" si="81"/>
        <v>0</v>
      </c>
      <c r="AD689" s="5">
        <f t="shared" si="82"/>
        <v>0</v>
      </c>
      <c r="AE689" s="5">
        <f t="shared" si="83"/>
        <v>0</v>
      </c>
      <c r="AG689" s="2">
        <f t="shared" si="84"/>
        <v>11</v>
      </c>
      <c r="AH689" s="2">
        <f t="shared" si="85"/>
        <v>2025</v>
      </c>
      <c r="AJ689" s="5">
        <f t="shared" si="86"/>
        <v>0</v>
      </c>
      <c r="AK689" s="2" t="str">
        <f t="shared" si="87"/>
        <v/>
      </c>
    </row>
    <row r="690" spans="1:37" x14ac:dyDescent="0.25">
      <c r="A690" s="18">
        <v>45973</v>
      </c>
      <c r="AA690" s="2">
        <f>IFERROR(INDEX('Holiday Schedule'!$D$3:$D$24,MATCH(A690,'Holiday Schedule'!$C$3:$C$24,0)),0)</f>
        <v>0</v>
      </c>
      <c r="AB690" s="2">
        <f t="shared" si="80"/>
        <v>4</v>
      </c>
      <c r="AC690" s="2">
        <f t="shared" si="81"/>
        <v>0</v>
      </c>
      <c r="AD690" s="5">
        <f t="shared" si="82"/>
        <v>0</v>
      </c>
      <c r="AE690" s="5">
        <f t="shared" si="83"/>
        <v>0</v>
      </c>
      <c r="AG690" s="2">
        <f t="shared" si="84"/>
        <v>11</v>
      </c>
      <c r="AH690" s="2">
        <f t="shared" si="85"/>
        <v>2025</v>
      </c>
      <c r="AJ690" s="5">
        <f t="shared" si="86"/>
        <v>0</v>
      </c>
      <c r="AK690" s="2" t="str">
        <f t="shared" si="87"/>
        <v/>
      </c>
    </row>
    <row r="691" spans="1:37" x14ac:dyDescent="0.25">
      <c r="A691" s="18">
        <v>45974</v>
      </c>
      <c r="AA691" s="2">
        <f>IFERROR(INDEX('Holiday Schedule'!$D$3:$D$24,MATCH(A691,'Holiday Schedule'!$C$3:$C$24,0)),0)</f>
        <v>0</v>
      </c>
      <c r="AB691" s="2">
        <f t="shared" si="80"/>
        <v>5</v>
      </c>
      <c r="AC691" s="2">
        <f t="shared" si="81"/>
        <v>0</v>
      </c>
      <c r="AD691" s="5">
        <f t="shared" si="82"/>
        <v>0</v>
      </c>
      <c r="AE691" s="5">
        <f t="shared" si="83"/>
        <v>0</v>
      </c>
      <c r="AG691" s="2">
        <f t="shared" si="84"/>
        <v>11</v>
      </c>
      <c r="AH691" s="2">
        <f t="shared" si="85"/>
        <v>2025</v>
      </c>
      <c r="AJ691" s="5">
        <f t="shared" si="86"/>
        <v>0</v>
      </c>
      <c r="AK691" s="2" t="str">
        <f t="shared" si="87"/>
        <v/>
      </c>
    </row>
    <row r="692" spans="1:37" x14ac:dyDescent="0.25">
      <c r="A692" s="18">
        <v>45975</v>
      </c>
      <c r="AA692" s="2">
        <f>IFERROR(INDEX('Holiday Schedule'!$D$3:$D$24,MATCH(A692,'Holiday Schedule'!$C$3:$C$24,0)),0)</f>
        <v>0</v>
      </c>
      <c r="AB692" s="2">
        <f t="shared" si="80"/>
        <v>6</v>
      </c>
      <c r="AC692" s="2">
        <f t="shared" si="81"/>
        <v>0</v>
      </c>
      <c r="AD692" s="5">
        <f t="shared" si="82"/>
        <v>0</v>
      </c>
      <c r="AE692" s="5">
        <f t="shared" si="83"/>
        <v>0</v>
      </c>
      <c r="AG692" s="2">
        <f t="shared" si="84"/>
        <v>11</v>
      </c>
      <c r="AH692" s="2">
        <f t="shared" si="85"/>
        <v>2025</v>
      </c>
      <c r="AJ692" s="5">
        <f t="shared" si="86"/>
        <v>0</v>
      </c>
      <c r="AK692" s="2" t="str">
        <f t="shared" si="87"/>
        <v/>
      </c>
    </row>
    <row r="693" spans="1:37" x14ac:dyDescent="0.25">
      <c r="A693" s="18">
        <v>45976</v>
      </c>
      <c r="AA693" s="2">
        <f>IFERROR(INDEX('Holiday Schedule'!$D$3:$D$24,MATCH(A693,'Holiday Schedule'!$C$3:$C$24,0)),0)</f>
        <v>0</v>
      </c>
      <c r="AB693" s="2">
        <f t="shared" si="80"/>
        <v>7</v>
      </c>
      <c r="AC693" s="2">
        <f t="shared" si="81"/>
        <v>0</v>
      </c>
      <c r="AD693" s="5">
        <f t="shared" si="82"/>
        <v>0</v>
      </c>
      <c r="AE693" s="5">
        <f t="shared" si="83"/>
        <v>0</v>
      </c>
      <c r="AG693" s="2">
        <f t="shared" si="84"/>
        <v>11</v>
      </c>
      <c r="AH693" s="2">
        <f t="shared" si="85"/>
        <v>2025</v>
      </c>
      <c r="AJ693" s="5">
        <f t="shared" si="86"/>
        <v>0</v>
      </c>
      <c r="AK693" s="2" t="str">
        <f t="shared" si="87"/>
        <v/>
      </c>
    </row>
    <row r="694" spans="1:37" x14ac:dyDescent="0.25">
      <c r="A694" s="18">
        <v>45977</v>
      </c>
      <c r="AA694" s="2">
        <f>IFERROR(INDEX('Holiday Schedule'!$D$3:$D$24,MATCH(A694,'Holiday Schedule'!$C$3:$C$24,0)),0)</f>
        <v>0</v>
      </c>
      <c r="AB694" s="2">
        <f t="shared" si="80"/>
        <v>1</v>
      </c>
      <c r="AC694" s="2">
        <f t="shared" si="81"/>
        <v>0</v>
      </c>
      <c r="AD694" s="5">
        <f t="shared" si="82"/>
        <v>0</v>
      </c>
      <c r="AE694" s="5">
        <f t="shared" si="83"/>
        <v>0</v>
      </c>
      <c r="AG694" s="2">
        <f t="shared" si="84"/>
        <v>11</v>
      </c>
      <c r="AH694" s="2">
        <f t="shared" si="85"/>
        <v>2025</v>
      </c>
      <c r="AJ694" s="5">
        <f t="shared" si="86"/>
        <v>0</v>
      </c>
      <c r="AK694" s="2" t="str">
        <f t="shared" si="87"/>
        <v/>
      </c>
    </row>
    <row r="695" spans="1:37" x14ac:dyDescent="0.25">
      <c r="A695" s="18">
        <v>45978</v>
      </c>
      <c r="AA695" s="2">
        <f>IFERROR(INDEX('Holiday Schedule'!$D$3:$D$24,MATCH(A695,'Holiday Schedule'!$C$3:$C$24,0)),0)</f>
        <v>0</v>
      </c>
      <c r="AB695" s="2">
        <f t="shared" si="80"/>
        <v>2</v>
      </c>
      <c r="AC695" s="2">
        <f t="shared" si="81"/>
        <v>0</v>
      </c>
      <c r="AD695" s="5">
        <f t="shared" si="82"/>
        <v>0</v>
      </c>
      <c r="AE695" s="5">
        <f t="shared" si="83"/>
        <v>0</v>
      </c>
      <c r="AG695" s="2">
        <f t="shared" si="84"/>
        <v>11</v>
      </c>
      <c r="AH695" s="2">
        <f t="shared" si="85"/>
        <v>2025</v>
      </c>
      <c r="AJ695" s="5">
        <f t="shared" si="86"/>
        <v>0</v>
      </c>
      <c r="AK695" s="2" t="str">
        <f t="shared" si="87"/>
        <v/>
      </c>
    </row>
    <row r="696" spans="1:37" x14ac:dyDescent="0.25">
      <c r="A696" s="18">
        <v>45979</v>
      </c>
      <c r="AA696" s="2">
        <f>IFERROR(INDEX('Holiday Schedule'!$D$3:$D$24,MATCH(A696,'Holiday Schedule'!$C$3:$C$24,0)),0)</f>
        <v>0</v>
      </c>
      <c r="AB696" s="2">
        <f t="shared" si="80"/>
        <v>3</v>
      </c>
      <c r="AC696" s="2">
        <f t="shared" si="81"/>
        <v>0</v>
      </c>
      <c r="AD696" s="5">
        <f t="shared" si="82"/>
        <v>0</v>
      </c>
      <c r="AE696" s="5">
        <f t="shared" si="83"/>
        <v>0</v>
      </c>
      <c r="AG696" s="2">
        <f t="shared" si="84"/>
        <v>11</v>
      </c>
      <c r="AH696" s="2">
        <f t="shared" si="85"/>
        <v>2025</v>
      </c>
      <c r="AJ696" s="5">
        <f t="shared" si="86"/>
        <v>0</v>
      </c>
      <c r="AK696" s="2" t="str">
        <f t="shared" si="87"/>
        <v/>
      </c>
    </row>
    <row r="697" spans="1:37" x14ac:dyDescent="0.25">
      <c r="A697" s="18">
        <v>45980</v>
      </c>
      <c r="AA697" s="2">
        <f>IFERROR(INDEX('Holiday Schedule'!$D$3:$D$24,MATCH(A697,'Holiday Schedule'!$C$3:$C$24,0)),0)</f>
        <v>0</v>
      </c>
      <c r="AB697" s="2">
        <f t="shared" si="80"/>
        <v>4</v>
      </c>
      <c r="AC697" s="2">
        <f t="shared" si="81"/>
        <v>0</v>
      </c>
      <c r="AD697" s="5">
        <f t="shared" si="82"/>
        <v>0</v>
      </c>
      <c r="AE697" s="5">
        <f t="shared" si="83"/>
        <v>0</v>
      </c>
      <c r="AG697" s="2">
        <f t="shared" si="84"/>
        <v>11</v>
      </c>
      <c r="AH697" s="2">
        <f t="shared" si="85"/>
        <v>2025</v>
      </c>
      <c r="AJ697" s="5">
        <f t="shared" si="86"/>
        <v>0</v>
      </c>
      <c r="AK697" s="2" t="str">
        <f t="shared" si="87"/>
        <v/>
      </c>
    </row>
    <row r="698" spans="1:37" x14ac:dyDescent="0.25">
      <c r="A698" s="18">
        <v>45981</v>
      </c>
      <c r="AA698" s="2">
        <f>IFERROR(INDEX('Holiday Schedule'!$D$3:$D$24,MATCH(A698,'Holiday Schedule'!$C$3:$C$24,0)),0)</f>
        <v>0</v>
      </c>
      <c r="AB698" s="2">
        <f t="shared" si="80"/>
        <v>5</v>
      </c>
      <c r="AC698" s="2">
        <f t="shared" si="81"/>
        <v>0</v>
      </c>
      <c r="AD698" s="5">
        <f t="shared" si="82"/>
        <v>0</v>
      </c>
      <c r="AE698" s="5">
        <f t="shared" si="83"/>
        <v>0</v>
      </c>
      <c r="AG698" s="2">
        <f t="shared" si="84"/>
        <v>11</v>
      </c>
      <c r="AH698" s="2">
        <f t="shared" si="85"/>
        <v>2025</v>
      </c>
      <c r="AJ698" s="5">
        <f t="shared" si="86"/>
        <v>0</v>
      </c>
      <c r="AK698" s="2" t="str">
        <f t="shared" si="87"/>
        <v/>
      </c>
    </row>
    <row r="699" spans="1:37" x14ac:dyDescent="0.25">
      <c r="A699" s="18">
        <v>45982</v>
      </c>
      <c r="AA699" s="2">
        <f>IFERROR(INDEX('Holiday Schedule'!$D$3:$D$24,MATCH(A699,'Holiday Schedule'!$C$3:$C$24,0)),0)</f>
        <v>0</v>
      </c>
      <c r="AB699" s="2">
        <f t="shared" si="80"/>
        <v>6</v>
      </c>
      <c r="AC699" s="2">
        <f t="shared" si="81"/>
        <v>0</v>
      </c>
      <c r="AD699" s="5">
        <f t="shared" si="82"/>
        <v>0</v>
      </c>
      <c r="AE699" s="5">
        <f t="shared" si="83"/>
        <v>0</v>
      </c>
      <c r="AG699" s="2">
        <f t="shared" si="84"/>
        <v>11</v>
      </c>
      <c r="AH699" s="2">
        <f t="shared" si="85"/>
        <v>2025</v>
      </c>
      <c r="AJ699" s="5">
        <f t="shared" si="86"/>
        <v>0</v>
      </c>
      <c r="AK699" s="2" t="str">
        <f t="shared" si="87"/>
        <v/>
      </c>
    </row>
    <row r="700" spans="1:37" x14ac:dyDescent="0.25">
      <c r="A700" s="18">
        <v>45983</v>
      </c>
      <c r="AA700" s="2">
        <f>IFERROR(INDEX('Holiday Schedule'!$D$3:$D$24,MATCH(A700,'Holiday Schedule'!$C$3:$C$24,0)),0)</f>
        <v>0</v>
      </c>
      <c r="AB700" s="2">
        <f t="shared" si="80"/>
        <v>7</v>
      </c>
      <c r="AC700" s="2">
        <f t="shared" si="81"/>
        <v>0</v>
      </c>
      <c r="AD700" s="5">
        <f t="shared" si="82"/>
        <v>0</v>
      </c>
      <c r="AE700" s="5">
        <f t="shared" si="83"/>
        <v>0</v>
      </c>
      <c r="AG700" s="2">
        <f t="shared" si="84"/>
        <v>11</v>
      </c>
      <c r="AH700" s="2">
        <f t="shared" si="85"/>
        <v>2025</v>
      </c>
      <c r="AJ700" s="5">
        <f t="shared" si="86"/>
        <v>0</v>
      </c>
      <c r="AK700" s="2" t="str">
        <f t="shared" si="87"/>
        <v/>
      </c>
    </row>
    <row r="701" spans="1:37" x14ac:dyDescent="0.25">
      <c r="A701" s="18">
        <v>45984</v>
      </c>
      <c r="AA701" s="2">
        <f>IFERROR(INDEX('Holiday Schedule'!$D$3:$D$24,MATCH(A701,'Holiday Schedule'!$C$3:$C$24,0)),0)</f>
        <v>0</v>
      </c>
      <c r="AB701" s="2">
        <f t="shared" si="80"/>
        <v>1</v>
      </c>
      <c r="AC701" s="2">
        <f t="shared" si="81"/>
        <v>0</v>
      </c>
      <c r="AD701" s="5">
        <f t="shared" si="82"/>
        <v>0</v>
      </c>
      <c r="AE701" s="5">
        <f t="shared" si="83"/>
        <v>0</v>
      </c>
      <c r="AG701" s="2">
        <f t="shared" si="84"/>
        <v>11</v>
      </c>
      <c r="AH701" s="2">
        <f t="shared" si="85"/>
        <v>2025</v>
      </c>
      <c r="AJ701" s="5">
        <f t="shared" si="86"/>
        <v>0</v>
      </c>
      <c r="AK701" s="2" t="str">
        <f t="shared" si="87"/>
        <v/>
      </c>
    </row>
    <row r="702" spans="1:37" x14ac:dyDescent="0.25">
      <c r="A702" s="18">
        <v>45985</v>
      </c>
      <c r="AA702" s="2">
        <f>IFERROR(INDEX('Holiday Schedule'!$D$3:$D$24,MATCH(A702,'Holiday Schedule'!$C$3:$C$24,0)),0)</f>
        <v>0</v>
      </c>
      <c r="AB702" s="2">
        <f t="shared" si="80"/>
        <v>2</v>
      </c>
      <c r="AC702" s="2">
        <f t="shared" si="81"/>
        <v>0</v>
      </c>
      <c r="AD702" s="5">
        <f t="shared" si="82"/>
        <v>0</v>
      </c>
      <c r="AE702" s="5">
        <f t="shared" si="83"/>
        <v>0</v>
      </c>
      <c r="AG702" s="2">
        <f t="shared" si="84"/>
        <v>11</v>
      </c>
      <c r="AH702" s="2">
        <f t="shared" si="85"/>
        <v>2025</v>
      </c>
      <c r="AJ702" s="5">
        <f t="shared" si="86"/>
        <v>0</v>
      </c>
      <c r="AK702" s="2" t="str">
        <f t="shared" si="87"/>
        <v/>
      </c>
    </row>
    <row r="703" spans="1:37" x14ac:dyDescent="0.25">
      <c r="A703" s="18">
        <v>45986</v>
      </c>
      <c r="AA703" s="2">
        <f>IFERROR(INDEX('Holiday Schedule'!$D$3:$D$24,MATCH(A703,'Holiday Schedule'!$C$3:$C$24,0)),0)</f>
        <v>0</v>
      </c>
      <c r="AB703" s="2">
        <f t="shared" si="80"/>
        <v>3</v>
      </c>
      <c r="AC703" s="2">
        <f t="shared" si="81"/>
        <v>0</v>
      </c>
      <c r="AD703" s="5">
        <f t="shared" si="82"/>
        <v>0</v>
      </c>
      <c r="AE703" s="5">
        <f t="shared" si="83"/>
        <v>0</v>
      </c>
      <c r="AG703" s="2">
        <f t="shared" si="84"/>
        <v>11</v>
      </c>
      <c r="AH703" s="2">
        <f t="shared" si="85"/>
        <v>2025</v>
      </c>
      <c r="AJ703" s="5">
        <f t="shared" si="86"/>
        <v>0</v>
      </c>
      <c r="AK703" s="2" t="str">
        <f t="shared" si="87"/>
        <v/>
      </c>
    </row>
    <row r="704" spans="1:37" x14ac:dyDescent="0.25">
      <c r="A704" s="18">
        <v>45987</v>
      </c>
      <c r="AA704" s="2">
        <f>IFERROR(INDEX('Holiday Schedule'!$D$3:$D$24,MATCH(A704,'Holiday Schedule'!$C$3:$C$24,0)),0)</f>
        <v>0</v>
      </c>
      <c r="AB704" s="2">
        <f t="shared" si="80"/>
        <v>4</v>
      </c>
      <c r="AC704" s="2">
        <f t="shared" si="81"/>
        <v>0</v>
      </c>
      <c r="AD704" s="5">
        <f t="shared" si="82"/>
        <v>0</v>
      </c>
      <c r="AE704" s="5">
        <f t="shared" si="83"/>
        <v>0</v>
      </c>
      <c r="AG704" s="2">
        <f t="shared" si="84"/>
        <v>11</v>
      </c>
      <c r="AH704" s="2">
        <f t="shared" si="85"/>
        <v>2025</v>
      </c>
      <c r="AJ704" s="5">
        <f t="shared" si="86"/>
        <v>0</v>
      </c>
      <c r="AK704" s="2" t="str">
        <f t="shared" si="87"/>
        <v/>
      </c>
    </row>
    <row r="705" spans="1:37" x14ac:dyDescent="0.25">
      <c r="A705" s="18">
        <v>45988</v>
      </c>
      <c r="AA705" s="2">
        <f>IFERROR(INDEX('Holiday Schedule'!$D$3:$D$24,MATCH(A705,'Holiday Schedule'!$C$3:$C$24,0)),0)</f>
        <v>1</v>
      </c>
      <c r="AB705" s="2">
        <f t="shared" si="80"/>
        <v>5</v>
      </c>
      <c r="AC705" s="2">
        <f t="shared" si="81"/>
        <v>0</v>
      </c>
      <c r="AD705" s="5">
        <f t="shared" si="82"/>
        <v>0</v>
      </c>
      <c r="AE705" s="5">
        <f t="shared" si="83"/>
        <v>0</v>
      </c>
      <c r="AG705" s="2">
        <f t="shared" si="84"/>
        <v>11</v>
      </c>
      <c r="AH705" s="2">
        <f t="shared" si="85"/>
        <v>2025</v>
      </c>
      <c r="AJ705" s="5">
        <f t="shared" si="86"/>
        <v>0</v>
      </c>
      <c r="AK705" s="2" t="str">
        <f t="shared" si="87"/>
        <v/>
      </c>
    </row>
    <row r="706" spans="1:37" x14ac:dyDescent="0.25">
      <c r="A706" s="18">
        <v>45989</v>
      </c>
      <c r="AA706" s="2">
        <f>IFERROR(INDEX('Holiday Schedule'!$D$3:$D$24,MATCH(A706,'Holiday Schedule'!$C$3:$C$24,0)),0)</f>
        <v>1</v>
      </c>
      <c r="AB706" s="2">
        <f t="shared" si="80"/>
        <v>6</v>
      </c>
      <c r="AC706" s="2">
        <f t="shared" si="81"/>
        <v>0</v>
      </c>
      <c r="AD706" s="5">
        <f t="shared" si="82"/>
        <v>0</v>
      </c>
      <c r="AE706" s="5">
        <f t="shared" si="83"/>
        <v>0</v>
      </c>
      <c r="AG706" s="2">
        <f t="shared" si="84"/>
        <v>11</v>
      </c>
      <c r="AH706" s="2">
        <f t="shared" si="85"/>
        <v>2025</v>
      </c>
      <c r="AJ706" s="5">
        <f t="shared" si="86"/>
        <v>0</v>
      </c>
      <c r="AK706" s="2" t="str">
        <f t="shared" si="87"/>
        <v/>
      </c>
    </row>
    <row r="707" spans="1:37" x14ac:dyDescent="0.25">
      <c r="A707" s="18">
        <v>45990</v>
      </c>
      <c r="AA707" s="2">
        <f>IFERROR(INDEX('Holiday Schedule'!$D$3:$D$24,MATCH(A707,'Holiday Schedule'!$C$3:$C$24,0)),0)</f>
        <v>0</v>
      </c>
      <c r="AB707" s="2">
        <f t="shared" si="80"/>
        <v>7</v>
      </c>
      <c r="AC707" s="2">
        <f t="shared" si="81"/>
        <v>0</v>
      </c>
      <c r="AD707" s="5">
        <f t="shared" si="82"/>
        <v>0</v>
      </c>
      <c r="AE707" s="5">
        <f t="shared" si="83"/>
        <v>0</v>
      </c>
      <c r="AG707" s="2">
        <f t="shared" si="84"/>
        <v>11</v>
      </c>
      <c r="AH707" s="2">
        <f t="shared" si="85"/>
        <v>2025</v>
      </c>
      <c r="AJ707" s="5">
        <f t="shared" si="86"/>
        <v>0</v>
      </c>
      <c r="AK707" s="2" t="str">
        <f t="shared" si="87"/>
        <v/>
      </c>
    </row>
    <row r="708" spans="1:37" x14ac:dyDescent="0.25">
      <c r="A708" s="18">
        <v>45991</v>
      </c>
      <c r="AA708" s="2">
        <f>IFERROR(INDEX('Holiday Schedule'!$D$3:$D$24,MATCH(A708,'Holiday Schedule'!$C$3:$C$24,0)),0)</f>
        <v>0</v>
      </c>
      <c r="AB708" s="2">
        <f t="shared" si="80"/>
        <v>1</v>
      </c>
      <c r="AC708" s="2">
        <f t="shared" si="81"/>
        <v>0</v>
      </c>
      <c r="AD708" s="5">
        <f t="shared" si="82"/>
        <v>0</v>
      </c>
      <c r="AE708" s="5">
        <f t="shared" si="83"/>
        <v>0</v>
      </c>
      <c r="AG708" s="2">
        <f t="shared" si="84"/>
        <v>11</v>
      </c>
      <c r="AH708" s="2">
        <f t="shared" si="85"/>
        <v>2025</v>
      </c>
      <c r="AJ708" s="5">
        <f t="shared" si="86"/>
        <v>0</v>
      </c>
      <c r="AK708" s="2" t="str">
        <f t="shared" si="87"/>
        <v/>
      </c>
    </row>
    <row r="709" spans="1:37" x14ac:dyDescent="0.25">
      <c r="A709" s="18">
        <v>45992</v>
      </c>
      <c r="AA709" s="2">
        <f>IFERROR(INDEX('Holiday Schedule'!$D$3:$D$24,MATCH(A709,'Holiday Schedule'!$C$3:$C$24,0)),0)</f>
        <v>0</v>
      </c>
      <c r="AB709" s="2">
        <f t="shared" si="80"/>
        <v>2</v>
      </c>
      <c r="AC709" s="2">
        <f t="shared" si="81"/>
        <v>0</v>
      </c>
      <c r="AD709" s="5">
        <f t="shared" si="82"/>
        <v>0</v>
      </c>
      <c r="AE709" s="5">
        <f t="shared" si="83"/>
        <v>0</v>
      </c>
      <c r="AG709" s="2">
        <f t="shared" si="84"/>
        <v>12</v>
      </c>
      <c r="AH709" s="2">
        <f t="shared" si="85"/>
        <v>2025</v>
      </c>
      <c r="AJ709" s="5">
        <f t="shared" si="86"/>
        <v>0</v>
      </c>
      <c r="AK709" s="2" t="str">
        <f t="shared" si="87"/>
        <v/>
      </c>
    </row>
    <row r="710" spans="1:37" x14ac:dyDescent="0.25">
      <c r="A710" s="18">
        <v>45993</v>
      </c>
      <c r="AA710" s="2">
        <f>IFERROR(INDEX('Holiday Schedule'!$D$3:$D$24,MATCH(A710,'Holiday Schedule'!$C$3:$C$24,0)),0)</f>
        <v>0</v>
      </c>
      <c r="AB710" s="2">
        <f t="shared" si="80"/>
        <v>3</v>
      </c>
      <c r="AC710" s="2">
        <f t="shared" si="81"/>
        <v>0</v>
      </c>
      <c r="AD710" s="5">
        <f t="shared" si="82"/>
        <v>0</v>
      </c>
      <c r="AE710" s="5">
        <f t="shared" si="83"/>
        <v>0</v>
      </c>
      <c r="AG710" s="2">
        <f t="shared" si="84"/>
        <v>12</v>
      </c>
      <c r="AH710" s="2">
        <f t="shared" si="85"/>
        <v>2025</v>
      </c>
      <c r="AJ710" s="5">
        <f t="shared" si="86"/>
        <v>0</v>
      </c>
      <c r="AK710" s="2" t="str">
        <f t="shared" si="87"/>
        <v/>
      </c>
    </row>
    <row r="711" spans="1:37" x14ac:dyDescent="0.25">
      <c r="A711" s="18">
        <v>45994</v>
      </c>
      <c r="AA711" s="2">
        <f>IFERROR(INDEX('Holiday Schedule'!$D$3:$D$24,MATCH(A711,'Holiday Schedule'!$C$3:$C$24,0)),0)</f>
        <v>0</v>
      </c>
      <c r="AB711" s="2">
        <f t="shared" si="80"/>
        <v>4</v>
      </c>
      <c r="AC711" s="2">
        <f t="shared" si="81"/>
        <v>0</v>
      </c>
      <c r="AD711" s="5">
        <f t="shared" si="82"/>
        <v>0</v>
      </c>
      <c r="AE711" s="5">
        <f t="shared" si="83"/>
        <v>0</v>
      </c>
      <c r="AG711" s="2">
        <f t="shared" si="84"/>
        <v>12</v>
      </c>
      <c r="AH711" s="2">
        <f t="shared" si="85"/>
        <v>2025</v>
      </c>
      <c r="AJ711" s="5">
        <f t="shared" si="86"/>
        <v>0</v>
      </c>
      <c r="AK711" s="2" t="str">
        <f t="shared" si="87"/>
        <v/>
      </c>
    </row>
    <row r="712" spans="1:37" x14ac:dyDescent="0.25">
      <c r="A712" s="18">
        <v>45995</v>
      </c>
      <c r="AA712" s="2">
        <f>IFERROR(INDEX('Holiday Schedule'!$D$3:$D$24,MATCH(A712,'Holiday Schedule'!$C$3:$C$24,0)),0)</f>
        <v>0</v>
      </c>
      <c r="AB712" s="2">
        <f t="shared" si="80"/>
        <v>5</v>
      </c>
      <c r="AC712" s="2">
        <f t="shared" si="81"/>
        <v>0</v>
      </c>
      <c r="AD712" s="5">
        <f t="shared" si="82"/>
        <v>0</v>
      </c>
      <c r="AE712" s="5">
        <f t="shared" si="83"/>
        <v>0</v>
      </c>
      <c r="AG712" s="2">
        <f t="shared" si="84"/>
        <v>12</v>
      </c>
      <c r="AH712" s="2">
        <f t="shared" si="85"/>
        <v>2025</v>
      </c>
      <c r="AJ712" s="5">
        <f t="shared" si="86"/>
        <v>0</v>
      </c>
      <c r="AK712" s="2" t="str">
        <f t="shared" si="87"/>
        <v/>
      </c>
    </row>
    <row r="713" spans="1:37" x14ac:dyDescent="0.25">
      <c r="A713" s="18">
        <v>45996</v>
      </c>
      <c r="AA713" s="2">
        <f>IFERROR(INDEX('Holiday Schedule'!$D$3:$D$24,MATCH(A713,'Holiday Schedule'!$C$3:$C$24,0)),0)</f>
        <v>0</v>
      </c>
      <c r="AB713" s="2">
        <f t="shared" si="80"/>
        <v>6</v>
      </c>
      <c r="AC713" s="2">
        <f t="shared" si="81"/>
        <v>0</v>
      </c>
      <c r="AD713" s="5">
        <f t="shared" si="82"/>
        <v>0</v>
      </c>
      <c r="AE713" s="5">
        <f t="shared" si="83"/>
        <v>0</v>
      </c>
      <c r="AG713" s="2">
        <f t="shared" si="84"/>
        <v>12</v>
      </c>
      <c r="AH713" s="2">
        <f t="shared" si="85"/>
        <v>2025</v>
      </c>
      <c r="AJ713" s="5">
        <f t="shared" si="86"/>
        <v>0</v>
      </c>
      <c r="AK713" s="2" t="str">
        <f t="shared" si="87"/>
        <v/>
      </c>
    </row>
    <row r="714" spans="1:37" x14ac:dyDescent="0.25">
      <c r="A714" s="18">
        <v>45997</v>
      </c>
      <c r="AA714" s="2">
        <f>IFERROR(INDEX('Holiday Schedule'!$D$3:$D$24,MATCH(A714,'Holiday Schedule'!$C$3:$C$24,0)),0)</f>
        <v>0</v>
      </c>
      <c r="AB714" s="2">
        <f t="shared" ref="AB714:AB739" si="88">WEEKDAY(A714)</f>
        <v>7</v>
      </c>
      <c r="AC714" s="2">
        <f t="shared" ref="AC714:AC739" si="89">IF(AND(AB714&gt;1,AB714&lt;7,AA714&lt;1),SUM(I714:X714),0)</f>
        <v>0</v>
      </c>
      <c r="AD714" s="5">
        <f t="shared" ref="AD714:AD739" si="90">AE714-AC714</f>
        <v>0</v>
      </c>
      <c r="AE714" s="5">
        <f t="shared" ref="AE714:AE739" si="91">SUM(B714:Y714)</f>
        <v>0</v>
      </c>
      <c r="AG714" s="2">
        <f t="shared" ref="AG714:AG739" si="92">MONTH(A714)</f>
        <v>12</v>
      </c>
      <c r="AH714" s="2">
        <f t="shared" ref="AH714:AH739" si="93">YEAR(A714)</f>
        <v>2025</v>
      </c>
      <c r="AJ714" s="5">
        <f t="shared" ref="AJ714:AJ739" si="94">MAX(B714:Y714)</f>
        <v>0</v>
      </c>
      <c r="AK714" s="2" t="str">
        <f t="shared" ref="AK714:AK739" si="95">IF(AE714&gt;0,INDEX(B$8:Y$8,MATCH(AJ714,B714:Y714,0)),"")</f>
        <v/>
      </c>
    </row>
    <row r="715" spans="1:37" x14ac:dyDescent="0.25">
      <c r="A715" s="18">
        <v>45998</v>
      </c>
      <c r="AA715" s="2">
        <f>IFERROR(INDEX('Holiday Schedule'!$D$3:$D$24,MATCH(A715,'Holiday Schedule'!$C$3:$C$24,0)),0)</f>
        <v>0</v>
      </c>
      <c r="AB715" s="2">
        <f t="shared" si="88"/>
        <v>1</v>
      </c>
      <c r="AC715" s="2">
        <f t="shared" si="89"/>
        <v>0</v>
      </c>
      <c r="AD715" s="5">
        <f t="shared" si="90"/>
        <v>0</v>
      </c>
      <c r="AE715" s="5">
        <f t="shared" si="91"/>
        <v>0</v>
      </c>
      <c r="AG715" s="2">
        <f t="shared" si="92"/>
        <v>12</v>
      </c>
      <c r="AH715" s="2">
        <f t="shared" si="93"/>
        <v>2025</v>
      </c>
      <c r="AJ715" s="5">
        <f t="shared" si="94"/>
        <v>0</v>
      </c>
      <c r="AK715" s="2" t="str">
        <f t="shared" si="95"/>
        <v/>
      </c>
    </row>
    <row r="716" spans="1:37" x14ac:dyDescent="0.25">
      <c r="A716" s="18">
        <v>45999</v>
      </c>
      <c r="AA716" s="2">
        <f>IFERROR(INDEX('Holiday Schedule'!$D$3:$D$24,MATCH(A716,'Holiday Schedule'!$C$3:$C$24,0)),0)</f>
        <v>0</v>
      </c>
      <c r="AB716" s="2">
        <f t="shared" si="88"/>
        <v>2</v>
      </c>
      <c r="AC716" s="2">
        <f t="shared" si="89"/>
        <v>0</v>
      </c>
      <c r="AD716" s="5">
        <f t="shared" si="90"/>
        <v>0</v>
      </c>
      <c r="AE716" s="5">
        <f t="shared" si="91"/>
        <v>0</v>
      </c>
      <c r="AG716" s="2">
        <f t="shared" si="92"/>
        <v>12</v>
      </c>
      <c r="AH716" s="2">
        <f t="shared" si="93"/>
        <v>2025</v>
      </c>
      <c r="AJ716" s="5">
        <f t="shared" si="94"/>
        <v>0</v>
      </c>
      <c r="AK716" s="2" t="str">
        <f t="shared" si="95"/>
        <v/>
      </c>
    </row>
    <row r="717" spans="1:37" x14ac:dyDescent="0.25">
      <c r="A717" s="18">
        <v>46000</v>
      </c>
      <c r="AA717" s="2">
        <f>IFERROR(INDEX('Holiday Schedule'!$D$3:$D$24,MATCH(A717,'Holiday Schedule'!$C$3:$C$24,0)),0)</f>
        <v>0</v>
      </c>
      <c r="AB717" s="2">
        <f t="shared" si="88"/>
        <v>3</v>
      </c>
      <c r="AC717" s="2">
        <f t="shared" si="89"/>
        <v>0</v>
      </c>
      <c r="AD717" s="5">
        <f t="shared" si="90"/>
        <v>0</v>
      </c>
      <c r="AE717" s="5">
        <f t="shared" si="91"/>
        <v>0</v>
      </c>
      <c r="AG717" s="2">
        <f t="shared" si="92"/>
        <v>12</v>
      </c>
      <c r="AH717" s="2">
        <f t="shared" si="93"/>
        <v>2025</v>
      </c>
      <c r="AJ717" s="5">
        <f t="shared" si="94"/>
        <v>0</v>
      </c>
      <c r="AK717" s="2" t="str">
        <f t="shared" si="95"/>
        <v/>
      </c>
    </row>
    <row r="718" spans="1:37" x14ac:dyDescent="0.25">
      <c r="A718" s="18">
        <v>46001</v>
      </c>
      <c r="AA718" s="2">
        <f>IFERROR(INDEX('Holiday Schedule'!$D$3:$D$24,MATCH(A718,'Holiday Schedule'!$C$3:$C$24,0)),0)</f>
        <v>0</v>
      </c>
      <c r="AB718" s="2">
        <f t="shared" si="88"/>
        <v>4</v>
      </c>
      <c r="AC718" s="2">
        <f t="shared" si="89"/>
        <v>0</v>
      </c>
      <c r="AD718" s="5">
        <f t="shared" si="90"/>
        <v>0</v>
      </c>
      <c r="AE718" s="5">
        <f t="shared" si="91"/>
        <v>0</v>
      </c>
      <c r="AG718" s="2">
        <f t="shared" si="92"/>
        <v>12</v>
      </c>
      <c r="AH718" s="2">
        <f t="shared" si="93"/>
        <v>2025</v>
      </c>
      <c r="AJ718" s="5">
        <f t="shared" si="94"/>
        <v>0</v>
      </c>
      <c r="AK718" s="2" t="str">
        <f t="shared" si="95"/>
        <v/>
      </c>
    </row>
    <row r="719" spans="1:37" x14ac:dyDescent="0.25">
      <c r="A719" s="18">
        <v>46002</v>
      </c>
      <c r="AA719" s="2">
        <f>IFERROR(INDEX('Holiday Schedule'!$D$3:$D$24,MATCH(A719,'Holiday Schedule'!$C$3:$C$24,0)),0)</f>
        <v>1</v>
      </c>
      <c r="AB719" s="2">
        <f t="shared" si="88"/>
        <v>5</v>
      </c>
      <c r="AC719" s="2">
        <f t="shared" si="89"/>
        <v>0</v>
      </c>
      <c r="AD719" s="5">
        <f t="shared" si="90"/>
        <v>0</v>
      </c>
      <c r="AE719" s="5">
        <f t="shared" si="91"/>
        <v>0</v>
      </c>
      <c r="AG719" s="2">
        <f t="shared" si="92"/>
        <v>12</v>
      </c>
      <c r="AH719" s="2">
        <f t="shared" si="93"/>
        <v>2025</v>
      </c>
      <c r="AJ719" s="5">
        <f t="shared" si="94"/>
        <v>0</v>
      </c>
      <c r="AK719" s="2" t="str">
        <f t="shared" si="95"/>
        <v/>
      </c>
    </row>
    <row r="720" spans="1:37" x14ac:dyDescent="0.25">
      <c r="A720" s="18">
        <v>46003</v>
      </c>
      <c r="AA720" s="2">
        <f>IFERROR(INDEX('Holiday Schedule'!$D$3:$D$24,MATCH(A720,'Holiday Schedule'!$C$3:$C$24,0)),0)</f>
        <v>0</v>
      </c>
      <c r="AB720" s="2">
        <f t="shared" si="88"/>
        <v>6</v>
      </c>
      <c r="AC720" s="2">
        <f t="shared" si="89"/>
        <v>0</v>
      </c>
      <c r="AD720" s="5">
        <f t="shared" si="90"/>
        <v>0</v>
      </c>
      <c r="AE720" s="5">
        <f t="shared" si="91"/>
        <v>0</v>
      </c>
      <c r="AG720" s="2">
        <f t="shared" si="92"/>
        <v>12</v>
      </c>
      <c r="AH720" s="2">
        <f t="shared" si="93"/>
        <v>2025</v>
      </c>
      <c r="AJ720" s="5">
        <f t="shared" si="94"/>
        <v>0</v>
      </c>
      <c r="AK720" s="2" t="str">
        <f t="shared" si="95"/>
        <v/>
      </c>
    </row>
    <row r="721" spans="1:37" x14ac:dyDescent="0.25">
      <c r="A721" s="18">
        <v>46004</v>
      </c>
      <c r="AA721" s="2">
        <f>IFERROR(INDEX('Holiday Schedule'!$D$3:$D$24,MATCH(A721,'Holiday Schedule'!$C$3:$C$24,0)),0)</f>
        <v>0</v>
      </c>
      <c r="AB721" s="2">
        <f t="shared" si="88"/>
        <v>7</v>
      </c>
      <c r="AC721" s="2">
        <f t="shared" si="89"/>
        <v>0</v>
      </c>
      <c r="AD721" s="5">
        <f t="shared" si="90"/>
        <v>0</v>
      </c>
      <c r="AE721" s="5">
        <f t="shared" si="91"/>
        <v>0</v>
      </c>
      <c r="AG721" s="2">
        <f t="shared" si="92"/>
        <v>12</v>
      </c>
      <c r="AH721" s="2">
        <f t="shared" si="93"/>
        <v>2025</v>
      </c>
      <c r="AJ721" s="5">
        <f t="shared" si="94"/>
        <v>0</v>
      </c>
      <c r="AK721" s="2" t="str">
        <f t="shared" si="95"/>
        <v/>
      </c>
    </row>
    <row r="722" spans="1:37" x14ac:dyDescent="0.25">
      <c r="A722" s="18">
        <v>46005</v>
      </c>
      <c r="AA722" s="2">
        <f>IFERROR(INDEX('Holiday Schedule'!$D$3:$D$24,MATCH(A722,'Holiday Schedule'!$C$3:$C$24,0)),0)</f>
        <v>0</v>
      </c>
      <c r="AB722" s="2">
        <f t="shared" si="88"/>
        <v>1</v>
      </c>
      <c r="AC722" s="2">
        <f t="shared" si="89"/>
        <v>0</v>
      </c>
      <c r="AD722" s="5">
        <f t="shared" si="90"/>
        <v>0</v>
      </c>
      <c r="AE722" s="5">
        <f t="shared" si="91"/>
        <v>0</v>
      </c>
      <c r="AG722" s="2">
        <f t="shared" si="92"/>
        <v>12</v>
      </c>
      <c r="AH722" s="2">
        <f t="shared" si="93"/>
        <v>2025</v>
      </c>
      <c r="AJ722" s="5">
        <f t="shared" si="94"/>
        <v>0</v>
      </c>
      <c r="AK722" s="2" t="str">
        <f t="shared" si="95"/>
        <v/>
      </c>
    </row>
    <row r="723" spans="1:37" x14ac:dyDescent="0.25">
      <c r="A723" s="18">
        <v>46006</v>
      </c>
      <c r="AA723" s="2">
        <f>IFERROR(INDEX('Holiday Schedule'!$D$3:$D$24,MATCH(A723,'Holiday Schedule'!$C$3:$C$24,0)),0)</f>
        <v>0</v>
      </c>
      <c r="AB723" s="2">
        <f t="shared" si="88"/>
        <v>2</v>
      </c>
      <c r="AC723" s="2">
        <f t="shared" si="89"/>
        <v>0</v>
      </c>
      <c r="AD723" s="5">
        <f t="shared" si="90"/>
        <v>0</v>
      </c>
      <c r="AE723" s="5">
        <f t="shared" si="91"/>
        <v>0</v>
      </c>
      <c r="AG723" s="2">
        <f t="shared" si="92"/>
        <v>12</v>
      </c>
      <c r="AH723" s="2">
        <f t="shared" si="93"/>
        <v>2025</v>
      </c>
      <c r="AJ723" s="5">
        <f t="shared" si="94"/>
        <v>0</v>
      </c>
      <c r="AK723" s="2" t="str">
        <f t="shared" si="95"/>
        <v/>
      </c>
    </row>
    <row r="724" spans="1:37" x14ac:dyDescent="0.25">
      <c r="A724" s="18">
        <v>46007</v>
      </c>
      <c r="AA724" s="2">
        <f>IFERROR(INDEX('Holiday Schedule'!$D$3:$D$24,MATCH(A724,'Holiday Schedule'!$C$3:$C$24,0)),0)</f>
        <v>0</v>
      </c>
      <c r="AB724" s="2">
        <f t="shared" si="88"/>
        <v>3</v>
      </c>
      <c r="AC724" s="2">
        <f t="shared" si="89"/>
        <v>0</v>
      </c>
      <c r="AD724" s="5">
        <f t="shared" si="90"/>
        <v>0</v>
      </c>
      <c r="AE724" s="5">
        <f t="shared" si="91"/>
        <v>0</v>
      </c>
      <c r="AG724" s="2">
        <f t="shared" si="92"/>
        <v>12</v>
      </c>
      <c r="AH724" s="2">
        <f t="shared" si="93"/>
        <v>2025</v>
      </c>
      <c r="AJ724" s="5">
        <f t="shared" si="94"/>
        <v>0</v>
      </c>
      <c r="AK724" s="2" t="str">
        <f t="shared" si="95"/>
        <v/>
      </c>
    </row>
    <row r="725" spans="1:37" x14ac:dyDescent="0.25">
      <c r="A725" s="18">
        <v>46008</v>
      </c>
      <c r="AA725" s="2">
        <f>IFERROR(INDEX('Holiday Schedule'!$D$3:$D$24,MATCH(A725,'Holiday Schedule'!$C$3:$C$24,0)),0)</f>
        <v>0</v>
      </c>
      <c r="AB725" s="2">
        <f t="shared" si="88"/>
        <v>4</v>
      </c>
      <c r="AC725" s="2">
        <f t="shared" si="89"/>
        <v>0</v>
      </c>
      <c r="AD725" s="5">
        <f t="shared" si="90"/>
        <v>0</v>
      </c>
      <c r="AE725" s="5">
        <f t="shared" si="91"/>
        <v>0</v>
      </c>
      <c r="AG725" s="2">
        <f t="shared" si="92"/>
        <v>12</v>
      </c>
      <c r="AH725" s="2">
        <f t="shared" si="93"/>
        <v>2025</v>
      </c>
      <c r="AJ725" s="5">
        <f t="shared" si="94"/>
        <v>0</v>
      </c>
      <c r="AK725" s="2" t="str">
        <f t="shared" si="95"/>
        <v/>
      </c>
    </row>
    <row r="726" spans="1:37" x14ac:dyDescent="0.25">
      <c r="A726" s="18">
        <v>46009</v>
      </c>
      <c r="AA726" s="2">
        <f>IFERROR(INDEX('Holiday Schedule'!$D$3:$D$24,MATCH(A726,'Holiday Schedule'!$C$3:$C$24,0)),0)</f>
        <v>0</v>
      </c>
      <c r="AB726" s="2">
        <f t="shared" si="88"/>
        <v>5</v>
      </c>
      <c r="AC726" s="2">
        <f t="shared" si="89"/>
        <v>0</v>
      </c>
      <c r="AD726" s="5">
        <f t="shared" si="90"/>
        <v>0</v>
      </c>
      <c r="AE726" s="5">
        <f t="shared" si="91"/>
        <v>0</v>
      </c>
      <c r="AG726" s="2">
        <f t="shared" si="92"/>
        <v>12</v>
      </c>
      <c r="AH726" s="2">
        <f t="shared" si="93"/>
        <v>2025</v>
      </c>
      <c r="AJ726" s="5">
        <f t="shared" si="94"/>
        <v>0</v>
      </c>
      <c r="AK726" s="2" t="str">
        <f t="shared" si="95"/>
        <v/>
      </c>
    </row>
    <row r="727" spans="1:37" x14ac:dyDescent="0.25">
      <c r="A727" s="18">
        <v>46010</v>
      </c>
      <c r="AA727" s="2">
        <f>IFERROR(INDEX('Holiday Schedule'!$D$3:$D$24,MATCH(A727,'Holiday Schedule'!$C$3:$C$24,0)),0)</f>
        <v>0</v>
      </c>
      <c r="AB727" s="2">
        <f t="shared" si="88"/>
        <v>6</v>
      </c>
      <c r="AC727" s="2">
        <f t="shared" si="89"/>
        <v>0</v>
      </c>
      <c r="AD727" s="5">
        <f t="shared" si="90"/>
        <v>0</v>
      </c>
      <c r="AE727" s="5">
        <f t="shared" si="91"/>
        <v>0</v>
      </c>
      <c r="AG727" s="2">
        <f t="shared" si="92"/>
        <v>12</v>
      </c>
      <c r="AH727" s="2">
        <f t="shared" si="93"/>
        <v>2025</v>
      </c>
      <c r="AJ727" s="5">
        <f t="shared" si="94"/>
        <v>0</v>
      </c>
      <c r="AK727" s="2" t="str">
        <f t="shared" si="95"/>
        <v/>
      </c>
    </row>
    <row r="728" spans="1:37" x14ac:dyDescent="0.25">
      <c r="A728" s="18">
        <v>46011</v>
      </c>
      <c r="AA728" s="2">
        <f>IFERROR(INDEX('Holiday Schedule'!$D$3:$D$24,MATCH(A728,'Holiday Schedule'!$C$3:$C$24,0)),0)</f>
        <v>0</v>
      </c>
      <c r="AB728" s="2">
        <f t="shared" si="88"/>
        <v>7</v>
      </c>
      <c r="AC728" s="2">
        <f t="shared" si="89"/>
        <v>0</v>
      </c>
      <c r="AD728" s="5">
        <f t="shared" si="90"/>
        <v>0</v>
      </c>
      <c r="AE728" s="5">
        <f t="shared" si="91"/>
        <v>0</v>
      </c>
      <c r="AG728" s="2">
        <f t="shared" si="92"/>
        <v>12</v>
      </c>
      <c r="AH728" s="2">
        <f t="shared" si="93"/>
        <v>2025</v>
      </c>
      <c r="AJ728" s="5">
        <f t="shared" si="94"/>
        <v>0</v>
      </c>
      <c r="AK728" s="2" t="str">
        <f t="shared" si="95"/>
        <v/>
      </c>
    </row>
    <row r="729" spans="1:37" x14ac:dyDescent="0.25">
      <c r="A729" s="18">
        <v>46012</v>
      </c>
      <c r="AA729" s="2">
        <f>IFERROR(INDEX('Holiday Schedule'!$D$3:$D$24,MATCH(A729,'Holiday Schedule'!$C$3:$C$24,0)),0)</f>
        <v>0</v>
      </c>
      <c r="AB729" s="2">
        <f t="shared" si="88"/>
        <v>1</v>
      </c>
      <c r="AC729" s="2">
        <f t="shared" si="89"/>
        <v>0</v>
      </c>
      <c r="AD729" s="5">
        <f t="shared" si="90"/>
        <v>0</v>
      </c>
      <c r="AE729" s="5">
        <f t="shared" si="91"/>
        <v>0</v>
      </c>
      <c r="AG729" s="2">
        <f t="shared" si="92"/>
        <v>12</v>
      </c>
      <c r="AH729" s="2">
        <f t="shared" si="93"/>
        <v>2025</v>
      </c>
      <c r="AJ729" s="5">
        <f t="shared" si="94"/>
        <v>0</v>
      </c>
      <c r="AK729" s="2" t="str">
        <f t="shared" si="95"/>
        <v/>
      </c>
    </row>
    <row r="730" spans="1:37" x14ac:dyDescent="0.25">
      <c r="A730" s="18">
        <v>46013</v>
      </c>
      <c r="AA730" s="2">
        <f>IFERROR(INDEX('Holiday Schedule'!$D$3:$D$24,MATCH(A730,'Holiday Schedule'!$C$3:$C$24,0)),0)</f>
        <v>0</v>
      </c>
      <c r="AB730" s="2">
        <f t="shared" si="88"/>
        <v>2</v>
      </c>
      <c r="AC730" s="2">
        <f t="shared" si="89"/>
        <v>0</v>
      </c>
      <c r="AD730" s="5">
        <f t="shared" si="90"/>
        <v>0</v>
      </c>
      <c r="AE730" s="5">
        <f t="shared" si="91"/>
        <v>0</v>
      </c>
      <c r="AG730" s="2">
        <f t="shared" si="92"/>
        <v>12</v>
      </c>
      <c r="AH730" s="2">
        <f t="shared" si="93"/>
        <v>2025</v>
      </c>
      <c r="AJ730" s="5">
        <f t="shared" si="94"/>
        <v>0</v>
      </c>
      <c r="AK730" s="2" t="str">
        <f t="shared" si="95"/>
        <v/>
      </c>
    </row>
    <row r="731" spans="1:37" x14ac:dyDescent="0.25">
      <c r="A731" s="18">
        <v>46014</v>
      </c>
      <c r="AA731" s="2">
        <f>IFERROR(INDEX('Holiday Schedule'!$D$3:$D$24,MATCH(A731,'Holiday Schedule'!$C$3:$C$24,0)),0)</f>
        <v>0</v>
      </c>
      <c r="AB731" s="2">
        <f t="shared" si="88"/>
        <v>3</v>
      </c>
      <c r="AC731" s="2">
        <f t="shared" si="89"/>
        <v>0</v>
      </c>
      <c r="AD731" s="5">
        <f t="shared" si="90"/>
        <v>0</v>
      </c>
      <c r="AE731" s="5">
        <f t="shared" si="91"/>
        <v>0</v>
      </c>
      <c r="AG731" s="2">
        <f t="shared" si="92"/>
        <v>12</v>
      </c>
      <c r="AH731" s="2">
        <f t="shared" si="93"/>
        <v>2025</v>
      </c>
      <c r="AJ731" s="5">
        <f t="shared" si="94"/>
        <v>0</v>
      </c>
      <c r="AK731" s="2" t="str">
        <f t="shared" si="95"/>
        <v/>
      </c>
    </row>
    <row r="732" spans="1:37" x14ac:dyDescent="0.25">
      <c r="A732" s="18">
        <v>46015</v>
      </c>
      <c r="AA732" s="2">
        <f>IFERROR(INDEX('Holiday Schedule'!$D$3:$D$24,MATCH(A732,'Holiday Schedule'!$C$3:$C$24,0)),0)</f>
        <v>0</v>
      </c>
      <c r="AB732" s="2">
        <f t="shared" si="88"/>
        <v>4</v>
      </c>
      <c r="AC732" s="2">
        <f t="shared" si="89"/>
        <v>0</v>
      </c>
      <c r="AD732" s="5">
        <f t="shared" si="90"/>
        <v>0</v>
      </c>
      <c r="AE732" s="5">
        <f t="shared" si="91"/>
        <v>0</v>
      </c>
      <c r="AG732" s="2">
        <f t="shared" si="92"/>
        <v>12</v>
      </c>
      <c r="AH732" s="2">
        <f t="shared" si="93"/>
        <v>2025</v>
      </c>
      <c r="AJ732" s="5">
        <f t="shared" si="94"/>
        <v>0</v>
      </c>
      <c r="AK732" s="2" t="str">
        <f t="shared" si="95"/>
        <v/>
      </c>
    </row>
    <row r="733" spans="1:37" x14ac:dyDescent="0.25">
      <c r="A733" s="18">
        <v>46016</v>
      </c>
      <c r="AA733" s="2">
        <f>IFERROR(INDEX('Holiday Schedule'!$D$3:$D$24,MATCH(A733,'Holiday Schedule'!$C$3:$C$24,0)),0)</f>
        <v>1</v>
      </c>
      <c r="AB733" s="2">
        <f t="shared" si="88"/>
        <v>5</v>
      </c>
      <c r="AC733" s="2">
        <f t="shared" si="89"/>
        <v>0</v>
      </c>
      <c r="AD733" s="5">
        <f t="shared" si="90"/>
        <v>0</v>
      </c>
      <c r="AE733" s="5">
        <f t="shared" si="91"/>
        <v>0</v>
      </c>
      <c r="AG733" s="2">
        <f t="shared" si="92"/>
        <v>12</v>
      </c>
      <c r="AH733" s="2">
        <f t="shared" si="93"/>
        <v>2025</v>
      </c>
      <c r="AJ733" s="5">
        <f t="shared" si="94"/>
        <v>0</v>
      </c>
      <c r="AK733" s="2" t="str">
        <f t="shared" si="95"/>
        <v/>
      </c>
    </row>
    <row r="734" spans="1:37" x14ac:dyDescent="0.25">
      <c r="A734" s="18">
        <v>46017</v>
      </c>
      <c r="AA734" s="2">
        <f>IFERROR(INDEX('Holiday Schedule'!$D$3:$D$24,MATCH(A734,'Holiday Schedule'!$C$3:$C$24,0)),0)</f>
        <v>0</v>
      </c>
      <c r="AB734" s="2">
        <f t="shared" si="88"/>
        <v>6</v>
      </c>
      <c r="AC734" s="2">
        <f t="shared" si="89"/>
        <v>0</v>
      </c>
      <c r="AD734" s="5">
        <f t="shared" si="90"/>
        <v>0</v>
      </c>
      <c r="AE734" s="5">
        <f t="shared" si="91"/>
        <v>0</v>
      </c>
      <c r="AG734" s="2">
        <f t="shared" si="92"/>
        <v>12</v>
      </c>
      <c r="AH734" s="2">
        <f t="shared" si="93"/>
        <v>2025</v>
      </c>
      <c r="AJ734" s="5">
        <f t="shared" si="94"/>
        <v>0</v>
      </c>
      <c r="AK734" s="2" t="str">
        <f t="shared" si="95"/>
        <v/>
      </c>
    </row>
    <row r="735" spans="1:37" x14ac:dyDescent="0.25">
      <c r="A735" s="18">
        <v>46018</v>
      </c>
      <c r="AA735" s="2">
        <f>IFERROR(INDEX('Holiday Schedule'!$D$3:$D$24,MATCH(A735,'Holiday Schedule'!$C$3:$C$24,0)),0)</f>
        <v>0</v>
      </c>
      <c r="AB735" s="2">
        <f t="shared" si="88"/>
        <v>7</v>
      </c>
      <c r="AC735" s="2">
        <f t="shared" si="89"/>
        <v>0</v>
      </c>
      <c r="AD735" s="5">
        <f t="shared" si="90"/>
        <v>0</v>
      </c>
      <c r="AE735" s="5">
        <f t="shared" si="91"/>
        <v>0</v>
      </c>
      <c r="AG735" s="2">
        <f t="shared" si="92"/>
        <v>12</v>
      </c>
      <c r="AH735" s="2">
        <f t="shared" si="93"/>
        <v>2025</v>
      </c>
      <c r="AJ735" s="5">
        <f t="shared" si="94"/>
        <v>0</v>
      </c>
      <c r="AK735" s="2" t="str">
        <f t="shared" si="95"/>
        <v/>
      </c>
    </row>
    <row r="736" spans="1:37" x14ac:dyDescent="0.25">
      <c r="A736" s="18">
        <v>46019</v>
      </c>
      <c r="AA736" s="2">
        <f>IFERROR(INDEX('Holiday Schedule'!$D$3:$D$24,MATCH(A736,'Holiday Schedule'!$C$3:$C$24,0)),0)</f>
        <v>0</v>
      </c>
      <c r="AB736" s="2">
        <f t="shared" si="88"/>
        <v>1</v>
      </c>
      <c r="AC736" s="2">
        <f t="shared" si="89"/>
        <v>0</v>
      </c>
      <c r="AD736" s="5">
        <f t="shared" si="90"/>
        <v>0</v>
      </c>
      <c r="AE736" s="5">
        <f t="shared" si="91"/>
        <v>0</v>
      </c>
      <c r="AG736" s="2">
        <f t="shared" si="92"/>
        <v>12</v>
      </c>
      <c r="AH736" s="2">
        <f t="shared" si="93"/>
        <v>2025</v>
      </c>
      <c r="AJ736" s="5">
        <f t="shared" si="94"/>
        <v>0</v>
      </c>
      <c r="AK736" s="2" t="str">
        <f t="shared" si="95"/>
        <v/>
      </c>
    </row>
    <row r="737" spans="1:37" x14ac:dyDescent="0.25">
      <c r="A737" s="18">
        <v>46020</v>
      </c>
      <c r="AA737" s="2">
        <f>IFERROR(INDEX('Holiday Schedule'!$D$3:$D$24,MATCH(A737,'Holiday Schedule'!$C$3:$C$24,0)),0)</f>
        <v>0</v>
      </c>
      <c r="AB737" s="2">
        <f t="shared" si="88"/>
        <v>2</v>
      </c>
      <c r="AC737" s="2">
        <f t="shared" si="89"/>
        <v>0</v>
      </c>
      <c r="AD737" s="5">
        <f t="shared" si="90"/>
        <v>0</v>
      </c>
      <c r="AE737" s="5">
        <f t="shared" si="91"/>
        <v>0</v>
      </c>
      <c r="AG737" s="2">
        <f t="shared" si="92"/>
        <v>12</v>
      </c>
      <c r="AH737" s="2">
        <f t="shared" si="93"/>
        <v>2025</v>
      </c>
      <c r="AJ737" s="5">
        <f t="shared" si="94"/>
        <v>0</v>
      </c>
      <c r="AK737" s="2" t="str">
        <f t="shared" si="95"/>
        <v/>
      </c>
    </row>
    <row r="738" spans="1:37" x14ac:dyDescent="0.25">
      <c r="A738" s="18">
        <v>46021</v>
      </c>
      <c r="AA738" s="2">
        <f>IFERROR(INDEX('Holiday Schedule'!$D$3:$D$24,MATCH(A738,'Holiday Schedule'!$C$3:$C$24,0)),0)</f>
        <v>0</v>
      </c>
      <c r="AB738" s="2">
        <f t="shared" si="88"/>
        <v>3</v>
      </c>
      <c r="AC738" s="2">
        <f t="shared" si="89"/>
        <v>0</v>
      </c>
      <c r="AD738" s="5">
        <f t="shared" si="90"/>
        <v>0</v>
      </c>
      <c r="AE738" s="5">
        <f t="shared" si="91"/>
        <v>0</v>
      </c>
      <c r="AG738" s="2">
        <f t="shared" si="92"/>
        <v>12</v>
      </c>
      <c r="AH738" s="2">
        <f t="shared" si="93"/>
        <v>2025</v>
      </c>
      <c r="AJ738" s="5">
        <f t="shared" si="94"/>
        <v>0</v>
      </c>
      <c r="AK738" s="2" t="str">
        <f t="shared" si="95"/>
        <v/>
      </c>
    </row>
    <row r="739" spans="1:37" x14ac:dyDescent="0.25">
      <c r="A739" s="18">
        <v>46022</v>
      </c>
      <c r="AA739" s="2">
        <f>IFERROR(INDEX('Holiday Schedule'!$D$3:$D$24,MATCH(A739,'Holiday Schedule'!$C$3:$C$24,0)),0)</f>
        <v>0</v>
      </c>
      <c r="AB739" s="2">
        <f t="shared" si="88"/>
        <v>4</v>
      </c>
      <c r="AC739" s="2">
        <f t="shared" si="89"/>
        <v>0</v>
      </c>
      <c r="AD739" s="5">
        <f t="shared" si="90"/>
        <v>0</v>
      </c>
      <c r="AE739" s="5">
        <f t="shared" si="91"/>
        <v>0</v>
      </c>
      <c r="AG739" s="2">
        <f t="shared" si="92"/>
        <v>12</v>
      </c>
      <c r="AH739" s="2">
        <f t="shared" si="93"/>
        <v>2025</v>
      </c>
      <c r="AJ739" s="5">
        <f t="shared" si="94"/>
        <v>0</v>
      </c>
      <c r="AK739" s="2" t="str">
        <f t="shared" si="95"/>
        <v/>
      </c>
    </row>
    <row r="740" spans="1:37" x14ac:dyDescent="0.25">
      <c r="AB740" s="2"/>
      <c r="AD740" s="5"/>
      <c r="AE740" s="5"/>
      <c r="AJ740" s="5"/>
    </row>
    <row r="741" spans="1:37" x14ac:dyDescent="0.25">
      <c r="AB741" s="2"/>
      <c r="AD741" s="5"/>
      <c r="AE741" s="5"/>
      <c r="AJ741" s="5"/>
    </row>
    <row r="742" spans="1:37" x14ac:dyDescent="0.25">
      <c r="AB742" s="2"/>
      <c r="AD742" s="5"/>
      <c r="AE742" s="5"/>
      <c r="AJ742" s="5"/>
    </row>
    <row r="743" spans="1:37" x14ac:dyDescent="0.25">
      <c r="AB743" s="2"/>
      <c r="AD743" s="5"/>
      <c r="AE743" s="5"/>
      <c r="AJ743" s="5"/>
    </row>
    <row r="744" spans="1:37" x14ac:dyDescent="0.25">
      <c r="AB744" s="2"/>
      <c r="AD744" s="5"/>
      <c r="AE744" s="5"/>
      <c r="AJ744" s="5"/>
    </row>
    <row r="745" spans="1:37" x14ac:dyDescent="0.25">
      <c r="AB745" s="2"/>
      <c r="AD745" s="5"/>
      <c r="AE745" s="5"/>
      <c r="AJ745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39997558519241921"/>
  </sheetPr>
  <dimension ref="A1:AK739"/>
  <sheetViews>
    <sheetView zoomScale="57" zoomScaleNormal="57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Q27" sqref="AQ27"/>
    </sheetView>
  </sheetViews>
  <sheetFormatPr defaultColWidth="9.28515625" defaultRowHeight="15" x14ac:dyDescent="0.25"/>
  <cols>
    <col min="1" max="1" width="18" customWidth="1"/>
    <col min="2" max="25" width="9.140625"/>
    <col min="26" max="26" width="3.7109375" style="2" customWidth="1"/>
    <col min="27" max="27" width="2.42578125" style="2" hidden="1" customWidth="1"/>
    <col min="28" max="28" width="2.42578125" hidden="1" customWidth="1"/>
    <col min="29" max="31" width="0" style="2" hidden="1" customWidth="1"/>
    <col min="32" max="32" width="5.28515625" style="2" hidden="1" customWidth="1"/>
    <col min="33" max="33" width="6.85546875" style="2" hidden="1" customWidth="1"/>
    <col min="34" max="34" width="0" style="2" hidden="1" customWidth="1"/>
    <col min="35" max="35" width="3.7109375" style="2" hidden="1" customWidth="1"/>
    <col min="36" max="36" width="0" style="2" hidden="1" customWidth="1"/>
    <col min="37" max="37" width="3.7109375" style="2" hidden="1" customWidth="1"/>
    <col min="38" max="16384" width="9.28515625" style="2"/>
  </cols>
  <sheetData>
    <row r="1" spans="1:37" x14ac:dyDescent="0.25">
      <c r="A1" s="14" t="s">
        <v>45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</row>
    <row r="2" spans="1:37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</row>
    <row r="3" spans="1:37" x14ac:dyDescent="0.25">
      <c r="A3" s="14" t="s">
        <v>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37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37" x14ac:dyDescent="0.25">
      <c r="A5" s="14" t="s">
        <v>1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</row>
    <row r="6" spans="1:37" x14ac:dyDescent="0.25">
      <c r="A6" s="14" t="s">
        <v>2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</row>
    <row r="7" spans="1:37" x14ac:dyDescent="0.25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</row>
    <row r="8" spans="1:37" ht="15.75" thickBot="1" x14ac:dyDescent="0.3">
      <c r="A8" s="17" t="s">
        <v>3</v>
      </c>
      <c r="B8" s="17">
        <v>1</v>
      </c>
      <c r="C8" s="17">
        <v>2</v>
      </c>
      <c r="D8" s="17">
        <v>3</v>
      </c>
      <c r="E8" s="17">
        <v>4</v>
      </c>
      <c r="F8" s="17">
        <v>5</v>
      </c>
      <c r="G8" s="17">
        <v>6</v>
      </c>
      <c r="H8" s="17">
        <v>7</v>
      </c>
      <c r="I8" s="17">
        <v>8</v>
      </c>
      <c r="J8" s="17">
        <v>9</v>
      </c>
      <c r="K8" s="17">
        <v>10</v>
      </c>
      <c r="L8" s="17">
        <v>11</v>
      </c>
      <c r="M8" s="17">
        <v>12</v>
      </c>
      <c r="N8" s="17">
        <v>13</v>
      </c>
      <c r="O8" s="17">
        <v>14</v>
      </c>
      <c r="P8" s="17">
        <v>15</v>
      </c>
      <c r="Q8" s="17">
        <v>16</v>
      </c>
      <c r="R8" s="17">
        <v>17</v>
      </c>
      <c r="S8" s="17">
        <v>18</v>
      </c>
      <c r="T8" s="17">
        <v>19</v>
      </c>
      <c r="U8" s="17">
        <v>20</v>
      </c>
      <c r="V8" s="17">
        <v>21</v>
      </c>
      <c r="W8" s="17">
        <v>22</v>
      </c>
      <c r="X8" s="17">
        <v>23</v>
      </c>
      <c r="Y8" s="17">
        <v>24</v>
      </c>
      <c r="AC8" s="2" t="s">
        <v>11</v>
      </c>
      <c r="AD8" s="2" t="s">
        <v>12</v>
      </c>
      <c r="AE8" s="2" t="s">
        <v>13</v>
      </c>
      <c r="AG8" s="2" t="s">
        <v>14</v>
      </c>
      <c r="AH8" s="2" t="s">
        <v>15</v>
      </c>
      <c r="AJ8" s="2" t="s">
        <v>16</v>
      </c>
      <c r="AK8" s="2" t="s">
        <v>17</v>
      </c>
    </row>
    <row r="9" spans="1:37" ht="15.75" thickTop="1" x14ac:dyDescent="0.25">
      <c r="A9" s="18">
        <v>45292</v>
      </c>
      <c r="B9" s="20">
        <v>687</v>
      </c>
      <c r="C9" s="20">
        <v>687</v>
      </c>
      <c r="D9" s="20">
        <v>687</v>
      </c>
      <c r="E9" s="20">
        <v>687</v>
      </c>
      <c r="F9" s="20">
        <v>687</v>
      </c>
      <c r="G9" s="20">
        <v>687</v>
      </c>
      <c r="H9" s="20">
        <v>687</v>
      </c>
      <c r="I9" s="20">
        <v>553</v>
      </c>
      <c r="J9" s="20">
        <v>0</v>
      </c>
      <c r="K9" s="20">
        <v>0</v>
      </c>
      <c r="L9" s="20">
        <v>0</v>
      </c>
      <c r="M9" s="20">
        <v>0</v>
      </c>
      <c r="N9" s="20">
        <v>0</v>
      </c>
      <c r="O9" s="20">
        <v>0</v>
      </c>
      <c r="P9" s="20">
        <v>0</v>
      </c>
      <c r="Q9" s="20">
        <v>0</v>
      </c>
      <c r="R9" s="20">
        <v>687</v>
      </c>
      <c r="S9" s="20">
        <v>687</v>
      </c>
      <c r="T9" s="20">
        <v>687</v>
      </c>
      <c r="U9" s="20">
        <v>687</v>
      </c>
      <c r="V9" s="20">
        <v>687</v>
      </c>
      <c r="W9" s="20">
        <v>687</v>
      </c>
      <c r="X9" s="20">
        <v>687</v>
      </c>
      <c r="Y9" s="20">
        <v>687</v>
      </c>
      <c r="AA9" s="2">
        <f>IFERROR(INDEX('Holiday Schedule'!$D$3:$D$24,MATCH(A9,'Holiday Schedule'!$C$3:$C$24,0)),0)</f>
        <v>1</v>
      </c>
      <c r="AB9" s="2">
        <f>WEEKDAY(A9)</f>
        <v>2</v>
      </c>
      <c r="AC9" s="2">
        <f>IF(AND(AB9&gt;1,AB9&lt;7,AA9&lt;1),SUM(I9:X9),0)</f>
        <v>0</v>
      </c>
      <c r="AD9" s="5">
        <f>AE9-AC9</f>
        <v>10858</v>
      </c>
      <c r="AE9" s="5">
        <f>SUM(B9:Y9)</f>
        <v>10858</v>
      </c>
      <c r="AG9" s="2">
        <f>MONTH(A9)</f>
        <v>1</v>
      </c>
      <c r="AH9" s="2">
        <f>YEAR(A9)</f>
        <v>2024</v>
      </c>
      <c r="AJ9" s="5">
        <f>MAX(B9:Y9)</f>
        <v>687</v>
      </c>
      <c r="AK9" s="2">
        <f>IF(AE9&gt;0,INDEX(B$8:Y$8,MATCH(AJ9,B9:Y9,0)),"")</f>
        <v>1</v>
      </c>
    </row>
    <row r="10" spans="1:37" x14ac:dyDescent="0.25">
      <c r="A10" s="18">
        <v>45293</v>
      </c>
      <c r="B10" s="20">
        <v>687</v>
      </c>
      <c r="C10" s="20">
        <v>687</v>
      </c>
      <c r="D10" s="20">
        <v>687</v>
      </c>
      <c r="E10" s="20">
        <v>687</v>
      </c>
      <c r="F10" s="20">
        <v>687</v>
      </c>
      <c r="G10" s="20">
        <v>687</v>
      </c>
      <c r="H10" s="20">
        <v>687</v>
      </c>
      <c r="I10" s="20">
        <v>516</v>
      </c>
      <c r="J10" s="20">
        <v>0</v>
      </c>
      <c r="K10" s="20">
        <v>0</v>
      </c>
      <c r="L10" s="20">
        <v>0</v>
      </c>
      <c r="M10" s="20">
        <v>0</v>
      </c>
      <c r="N10" s="20">
        <v>0</v>
      </c>
      <c r="O10" s="20">
        <v>0</v>
      </c>
      <c r="P10" s="20">
        <v>0</v>
      </c>
      <c r="Q10" s="20">
        <v>0</v>
      </c>
      <c r="R10" s="20">
        <v>687</v>
      </c>
      <c r="S10" s="20">
        <v>687</v>
      </c>
      <c r="T10" s="20">
        <v>687</v>
      </c>
      <c r="U10" s="20">
        <v>687</v>
      </c>
      <c r="V10" s="20">
        <v>687</v>
      </c>
      <c r="W10" s="20">
        <v>687</v>
      </c>
      <c r="X10" s="20">
        <v>687</v>
      </c>
      <c r="Y10" s="20">
        <v>687</v>
      </c>
      <c r="AA10" s="2">
        <f>IFERROR(INDEX('Holiday Schedule'!$D$3:$D$24,MATCH(A10,'Holiday Schedule'!$C$3:$C$24,0)),0)</f>
        <v>0</v>
      </c>
      <c r="AB10" s="2">
        <f t="shared" ref="AB10:AB73" si="0">WEEKDAY(A10)</f>
        <v>3</v>
      </c>
      <c r="AC10" s="2">
        <f t="shared" ref="AC10:AC73" si="1">IF(AND(AB10&gt;1,AB10&lt;7,AA10&lt;1),SUM(I10:X10),0)</f>
        <v>5325</v>
      </c>
      <c r="AD10" s="5">
        <f t="shared" ref="AD10:AD73" si="2">AE10-AC10</f>
        <v>5496</v>
      </c>
      <c r="AE10" s="5">
        <f t="shared" ref="AE10:AE73" si="3">SUM(B10:Y10)</f>
        <v>10821</v>
      </c>
      <c r="AG10" s="2">
        <f t="shared" ref="AG10:AG73" si="4">MONTH(A10)</f>
        <v>1</v>
      </c>
      <c r="AH10" s="2">
        <f t="shared" ref="AH10:AH73" si="5">YEAR(A10)</f>
        <v>2024</v>
      </c>
      <c r="AJ10" s="5">
        <f t="shared" ref="AJ10:AJ73" si="6">MAX(B10:Y10)</f>
        <v>687</v>
      </c>
      <c r="AK10" s="2">
        <f t="shared" ref="AK10:AK73" si="7">IF(AE10&gt;0,INDEX(B$8:Y$8,MATCH(AJ10,B10:Y10,0)),"")</f>
        <v>1</v>
      </c>
    </row>
    <row r="11" spans="1:37" x14ac:dyDescent="0.25">
      <c r="A11" s="18">
        <v>45294</v>
      </c>
      <c r="B11" s="20">
        <v>690</v>
      </c>
      <c r="C11" s="20">
        <v>690</v>
      </c>
      <c r="D11" s="20">
        <v>690</v>
      </c>
      <c r="E11" s="20">
        <v>690</v>
      </c>
      <c r="F11" s="20">
        <v>690</v>
      </c>
      <c r="G11" s="20">
        <v>690</v>
      </c>
      <c r="H11" s="20">
        <v>690</v>
      </c>
      <c r="I11" s="20">
        <v>517</v>
      </c>
      <c r="J11" s="20">
        <v>0</v>
      </c>
      <c r="K11" s="20">
        <v>0</v>
      </c>
      <c r="L11" s="20">
        <v>0</v>
      </c>
      <c r="M11" s="20">
        <v>0</v>
      </c>
      <c r="N11" s="20">
        <v>0</v>
      </c>
      <c r="O11" s="20">
        <v>0</v>
      </c>
      <c r="P11" s="20">
        <v>0</v>
      </c>
      <c r="Q11" s="20">
        <v>0</v>
      </c>
      <c r="R11" s="20">
        <v>690</v>
      </c>
      <c r="S11" s="20">
        <v>690</v>
      </c>
      <c r="T11" s="20">
        <v>690</v>
      </c>
      <c r="U11" s="20">
        <v>690</v>
      </c>
      <c r="V11" s="20">
        <v>690</v>
      </c>
      <c r="W11" s="20">
        <v>690</v>
      </c>
      <c r="X11" s="20">
        <v>690</v>
      </c>
      <c r="Y11" s="20">
        <v>690</v>
      </c>
      <c r="AA11" s="2">
        <f>IFERROR(INDEX('Holiday Schedule'!$D$3:$D$24,MATCH(A11,'Holiday Schedule'!$C$3:$C$24,0)),0)</f>
        <v>0</v>
      </c>
      <c r="AB11" s="2">
        <f t="shared" si="0"/>
        <v>4</v>
      </c>
      <c r="AC11" s="2">
        <f t="shared" si="1"/>
        <v>5347</v>
      </c>
      <c r="AD11" s="5">
        <f t="shared" si="2"/>
        <v>5520</v>
      </c>
      <c r="AE11" s="5">
        <f t="shared" si="3"/>
        <v>10867</v>
      </c>
      <c r="AG11" s="2">
        <f t="shared" si="4"/>
        <v>1</v>
      </c>
      <c r="AH11" s="2">
        <f t="shared" si="5"/>
        <v>2024</v>
      </c>
      <c r="AJ11" s="5">
        <f t="shared" si="6"/>
        <v>690</v>
      </c>
      <c r="AK11" s="2">
        <f t="shared" si="7"/>
        <v>1</v>
      </c>
    </row>
    <row r="12" spans="1:37" x14ac:dyDescent="0.25">
      <c r="A12" s="18">
        <v>45295</v>
      </c>
      <c r="B12" s="20">
        <v>689</v>
      </c>
      <c r="C12" s="20">
        <v>689</v>
      </c>
      <c r="D12" s="20">
        <v>689</v>
      </c>
      <c r="E12" s="20">
        <v>689</v>
      </c>
      <c r="F12" s="20">
        <v>689</v>
      </c>
      <c r="G12" s="20">
        <v>689</v>
      </c>
      <c r="H12" s="20">
        <v>689</v>
      </c>
      <c r="I12" s="20">
        <v>517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20">
        <v>689</v>
      </c>
      <c r="S12" s="20">
        <v>689</v>
      </c>
      <c r="T12" s="20">
        <v>689</v>
      </c>
      <c r="U12" s="20">
        <v>689</v>
      </c>
      <c r="V12" s="20">
        <v>689</v>
      </c>
      <c r="W12" s="20">
        <v>689</v>
      </c>
      <c r="X12" s="20">
        <v>689</v>
      </c>
      <c r="Y12" s="20">
        <v>689</v>
      </c>
      <c r="AA12" s="2">
        <f>IFERROR(INDEX('Holiday Schedule'!$D$3:$D$24,MATCH(A12,'Holiday Schedule'!$C$3:$C$24,0)),0)</f>
        <v>0</v>
      </c>
      <c r="AB12" s="2">
        <f t="shared" si="0"/>
        <v>5</v>
      </c>
      <c r="AC12" s="2">
        <f t="shared" si="1"/>
        <v>5340</v>
      </c>
      <c r="AD12" s="5">
        <f t="shared" si="2"/>
        <v>5512</v>
      </c>
      <c r="AE12" s="5">
        <f t="shared" si="3"/>
        <v>10852</v>
      </c>
      <c r="AG12" s="2">
        <f t="shared" si="4"/>
        <v>1</v>
      </c>
      <c r="AH12" s="2">
        <f t="shared" si="5"/>
        <v>2024</v>
      </c>
      <c r="AJ12" s="5">
        <f t="shared" si="6"/>
        <v>689</v>
      </c>
      <c r="AK12" s="2">
        <f t="shared" si="7"/>
        <v>1</v>
      </c>
    </row>
    <row r="13" spans="1:37" x14ac:dyDescent="0.25">
      <c r="A13" s="18">
        <v>45296</v>
      </c>
      <c r="B13" s="20">
        <v>701</v>
      </c>
      <c r="C13" s="20">
        <v>701</v>
      </c>
      <c r="D13" s="20">
        <v>701</v>
      </c>
      <c r="E13" s="20">
        <v>701</v>
      </c>
      <c r="F13" s="20">
        <v>701</v>
      </c>
      <c r="G13" s="20">
        <v>701</v>
      </c>
      <c r="H13" s="20">
        <v>701</v>
      </c>
      <c r="I13" s="20">
        <v>526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701</v>
      </c>
      <c r="S13" s="20">
        <v>701</v>
      </c>
      <c r="T13" s="20">
        <v>701</v>
      </c>
      <c r="U13" s="20">
        <v>701</v>
      </c>
      <c r="V13" s="20">
        <v>701</v>
      </c>
      <c r="W13" s="20">
        <v>701</v>
      </c>
      <c r="X13" s="20">
        <v>701</v>
      </c>
      <c r="Y13" s="20">
        <v>701</v>
      </c>
      <c r="AA13" s="2">
        <f>IFERROR(INDEX('Holiday Schedule'!$D$3:$D$24,MATCH(A13,'Holiday Schedule'!$C$3:$C$24,0)),0)</f>
        <v>0</v>
      </c>
      <c r="AB13" s="2">
        <f t="shared" si="0"/>
        <v>6</v>
      </c>
      <c r="AC13" s="2">
        <f t="shared" si="1"/>
        <v>5433</v>
      </c>
      <c r="AD13" s="5">
        <f t="shared" si="2"/>
        <v>5608</v>
      </c>
      <c r="AE13" s="5">
        <f t="shared" si="3"/>
        <v>11041</v>
      </c>
      <c r="AG13" s="2">
        <f t="shared" si="4"/>
        <v>1</v>
      </c>
      <c r="AH13" s="2">
        <f t="shared" si="5"/>
        <v>2024</v>
      </c>
      <c r="AJ13" s="5">
        <f t="shared" si="6"/>
        <v>701</v>
      </c>
      <c r="AK13" s="2">
        <f t="shared" si="7"/>
        <v>1</v>
      </c>
    </row>
    <row r="14" spans="1:37" x14ac:dyDescent="0.25">
      <c r="A14" s="18">
        <v>45297</v>
      </c>
      <c r="B14" s="20">
        <v>701</v>
      </c>
      <c r="C14" s="20">
        <v>701</v>
      </c>
      <c r="D14" s="20">
        <v>701</v>
      </c>
      <c r="E14" s="20">
        <v>701</v>
      </c>
      <c r="F14" s="20">
        <v>701</v>
      </c>
      <c r="G14" s="20">
        <v>701</v>
      </c>
      <c r="H14" s="20">
        <v>701</v>
      </c>
      <c r="I14" s="20">
        <v>564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701</v>
      </c>
      <c r="S14" s="20">
        <v>701</v>
      </c>
      <c r="T14" s="20">
        <v>701</v>
      </c>
      <c r="U14" s="20">
        <v>701</v>
      </c>
      <c r="V14" s="20">
        <v>701</v>
      </c>
      <c r="W14" s="20">
        <v>701</v>
      </c>
      <c r="X14" s="20">
        <v>701</v>
      </c>
      <c r="Y14" s="20">
        <v>701</v>
      </c>
      <c r="AA14" s="2">
        <f>IFERROR(INDEX('Holiday Schedule'!$D$3:$D$24,MATCH(A14,'Holiday Schedule'!$C$3:$C$24,0)),0)</f>
        <v>0</v>
      </c>
      <c r="AB14" s="2">
        <f t="shared" si="0"/>
        <v>7</v>
      </c>
      <c r="AC14" s="2">
        <f t="shared" si="1"/>
        <v>0</v>
      </c>
      <c r="AD14" s="5">
        <f t="shared" si="2"/>
        <v>11079</v>
      </c>
      <c r="AE14" s="5">
        <f t="shared" si="3"/>
        <v>11079</v>
      </c>
      <c r="AG14" s="2">
        <f t="shared" si="4"/>
        <v>1</v>
      </c>
      <c r="AH14" s="2">
        <f t="shared" si="5"/>
        <v>2024</v>
      </c>
      <c r="AJ14" s="5">
        <f t="shared" si="6"/>
        <v>701</v>
      </c>
      <c r="AK14" s="2">
        <f t="shared" si="7"/>
        <v>1</v>
      </c>
    </row>
    <row r="15" spans="1:37" x14ac:dyDescent="0.25">
      <c r="A15" s="18">
        <v>45298</v>
      </c>
      <c r="B15" s="20">
        <v>701</v>
      </c>
      <c r="C15" s="20">
        <v>701</v>
      </c>
      <c r="D15" s="20">
        <v>701</v>
      </c>
      <c r="E15" s="20">
        <v>701</v>
      </c>
      <c r="F15" s="20">
        <v>701</v>
      </c>
      <c r="G15" s="20">
        <v>701</v>
      </c>
      <c r="H15" s="20">
        <v>701</v>
      </c>
      <c r="I15" s="20">
        <v>564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701</v>
      </c>
      <c r="S15" s="20">
        <v>701</v>
      </c>
      <c r="T15" s="20">
        <v>701</v>
      </c>
      <c r="U15" s="20">
        <v>701</v>
      </c>
      <c r="V15" s="20">
        <v>701</v>
      </c>
      <c r="W15" s="20">
        <v>701</v>
      </c>
      <c r="X15" s="20">
        <v>701</v>
      </c>
      <c r="Y15" s="20">
        <v>701</v>
      </c>
      <c r="AA15" s="2">
        <f>IFERROR(INDEX('Holiday Schedule'!$D$3:$D$24,MATCH(A15,'Holiday Schedule'!$C$3:$C$24,0)),0)</f>
        <v>0</v>
      </c>
      <c r="AB15" s="2">
        <f t="shared" si="0"/>
        <v>1</v>
      </c>
      <c r="AC15" s="2">
        <f t="shared" si="1"/>
        <v>0</v>
      </c>
      <c r="AD15" s="5">
        <f t="shared" si="2"/>
        <v>11079</v>
      </c>
      <c r="AE15" s="5">
        <f t="shared" si="3"/>
        <v>11079</v>
      </c>
      <c r="AG15" s="2">
        <f t="shared" si="4"/>
        <v>1</v>
      </c>
      <c r="AH15" s="2">
        <f t="shared" si="5"/>
        <v>2024</v>
      </c>
      <c r="AJ15" s="5">
        <f t="shared" si="6"/>
        <v>701</v>
      </c>
      <c r="AK15" s="2">
        <f t="shared" si="7"/>
        <v>1</v>
      </c>
    </row>
    <row r="16" spans="1:37" x14ac:dyDescent="0.25">
      <c r="A16" s="18">
        <v>45299</v>
      </c>
      <c r="B16" s="20">
        <v>701</v>
      </c>
      <c r="C16" s="20">
        <v>701</v>
      </c>
      <c r="D16" s="20">
        <v>701</v>
      </c>
      <c r="E16" s="20">
        <v>701</v>
      </c>
      <c r="F16" s="20">
        <v>701</v>
      </c>
      <c r="G16" s="20">
        <v>701</v>
      </c>
      <c r="H16" s="20">
        <v>701</v>
      </c>
      <c r="I16" s="20">
        <v>525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701</v>
      </c>
      <c r="S16" s="20">
        <v>701</v>
      </c>
      <c r="T16" s="20">
        <v>701</v>
      </c>
      <c r="U16" s="20">
        <v>701</v>
      </c>
      <c r="V16" s="20">
        <v>701</v>
      </c>
      <c r="W16" s="20">
        <v>701</v>
      </c>
      <c r="X16" s="20">
        <v>701</v>
      </c>
      <c r="Y16" s="20">
        <v>701</v>
      </c>
      <c r="AA16" s="2">
        <f>IFERROR(INDEX('Holiday Schedule'!$D$3:$D$24,MATCH(A16,'Holiday Schedule'!$C$3:$C$24,0)),0)</f>
        <v>0</v>
      </c>
      <c r="AB16" s="2">
        <f t="shared" si="0"/>
        <v>2</v>
      </c>
      <c r="AC16" s="2">
        <f t="shared" si="1"/>
        <v>5432</v>
      </c>
      <c r="AD16" s="5">
        <f t="shared" si="2"/>
        <v>5608</v>
      </c>
      <c r="AE16" s="5">
        <f t="shared" si="3"/>
        <v>11040</v>
      </c>
      <c r="AG16" s="2">
        <f t="shared" si="4"/>
        <v>1</v>
      </c>
      <c r="AH16" s="2">
        <f t="shared" si="5"/>
        <v>2024</v>
      </c>
      <c r="AJ16" s="5">
        <f t="shared" si="6"/>
        <v>701</v>
      </c>
      <c r="AK16" s="2">
        <f t="shared" si="7"/>
        <v>1</v>
      </c>
    </row>
    <row r="17" spans="1:37" x14ac:dyDescent="0.25">
      <c r="A17" s="18">
        <v>45300</v>
      </c>
      <c r="B17" s="20">
        <v>699</v>
      </c>
      <c r="C17" s="20">
        <v>699</v>
      </c>
      <c r="D17" s="20">
        <v>699</v>
      </c>
      <c r="E17" s="20">
        <v>699</v>
      </c>
      <c r="F17" s="20">
        <v>699</v>
      </c>
      <c r="G17" s="20">
        <v>699</v>
      </c>
      <c r="H17" s="20">
        <v>699</v>
      </c>
      <c r="I17" s="20">
        <v>524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699</v>
      </c>
      <c r="S17" s="20">
        <v>699</v>
      </c>
      <c r="T17" s="20">
        <v>699</v>
      </c>
      <c r="U17" s="20">
        <v>699</v>
      </c>
      <c r="V17" s="20">
        <v>699</v>
      </c>
      <c r="W17" s="20">
        <v>699</v>
      </c>
      <c r="X17" s="20">
        <v>699</v>
      </c>
      <c r="Y17" s="20">
        <v>699</v>
      </c>
      <c r="AA17" s="2">
        <f>IFERROR(INDEX('Holiday Schedule'!$D$3:$D$24,MATCH(A17,'Holiday Schedule'!$C$3:$C$24,0)),0)</f>
        <v>0</v>
      </c>
      <c r="AB17" s="2">
        <f t="shared" si="0"/>
        <v>3</v>
      </c>
      <c r="AC17" s="2">
        <f t="shared" si="1"/>
        <v>5417</v>
      </c>
      <c r="AD17" s="5">
        <f t="shared" si="2"/>
        <v>5592</v>
      </c>
      <c r="AE17" s="5">
        <f t="shared" si="3"/>
        <v>11009</v>
      </c>
      <c r="AG17" s="2">
        <f t="shared" si="4"/>
        <v>1</v>
      </c>
      <c r="AH17" s="2">
        <f t="shared" si="5"/>
        <v>2024</v>
      </c>
      <c r="AJ17" s="5">
        <f t="shared" si="6"/>
        <v>699</v>
      </c>
      <c r="AK17" s="2">
        <f t="shared" si="7"/>
        <v>1</v>
      </c>
    </row>
    <row r="18" spans="1:37" x14ac:dyDescent="0.25">
      <c r="A18" s="18">
        <v>45301</v>
      </c>
      <c r="B18" s="20">
        <v>699</v>
      </c>
      <c r="C18" s="20">
        <v>699</v>
      </c>
      <c r="D18" s="20">
        <v>699</v>
      </c>
      <c r="E18" s="20">
        <v>699</v>
      </c>
      <c r="F18" s="20">
        <v>699</v>
      </c>
      <c r="G18" s="20">
        <v>699</v>
      </c>
      <c r="H18" s="20">
        <v>699</v>
      </c>
      <c r="I18" s="20">
        <v>524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699</v>
      </c>
      <c r="S18" s="20">
        <v>699</v>
      </c>
      <c r="T18" s="20">
        <v>699</v>
      </c>
      <c r="U18" s="20">
        <v>699</v>
      </c>
      <c r="V18" s="20">
        <v>699</v>
      </c>
      <c r="W18" s="20">
        <v>699</v>
      </c>
      <c r="X18" s="20">
        <v>699</v>
      </c>
      <c r="Y18" s="20">
        <v>699</v>
      </c>
      <c r="AA18" s="2">
        <f>IFERROR(INDEX('Holiday Schedule'!$D$3:$D$24,MATCH(A18,'Holiday Schedule'!$C$3:$C$24,0)),0)</f>
        <v>0</v>
      </c>
      <c r="AB18" s="2">
        <f t="shared" si="0"/>
        <v>4</v>
      </c>
      <c r="AC18" s="2">
        <f t="shared" si="1"/>
        <v>5417</v>
      </c>
      <c r="AD18" s="5">
        <f t="shared" si="2"/>
        <v>5592</v>
      </c>
      <c r="AE18" s="5">
        <f t="shared" si="3"/>
        <v>11009</v>
      </c>
      <c r="AG18" s="2">
        <f t="shared" si="4"/>
        <v>1</v>
      </c>
      <c r="AH18" s="2">
        <f t="shared" si="5"/>
        <v>2024</v>
      </c>
      <c r="AJ18" s="5">
        <f t="shared" si="6"/>
        <v>699</v>
      </c>
      <c r="AK18" s="2">
        <f t="shared" si="7"/>
        <v>1</v>
      </c>
    </row>
    <row r="19" spans="1:37" x14ac:dyDescent="0.25">
      <c r="A19" s="18">
        <v>45302</v>
      </c>
      <c r="B19" s="20">
        <v>699</v>
      </c>
      <c r="C19" s="20">
        <v>699</v>
      </c>
      <c r="D19" s="20">
        <v>699</v>
      </c>
      <c r="E19" s="20">
        <v>699</v>
      </c>
      <c r="F19" s="20">
        <v>699</v>
      </c>
      <c r="G19" s="20">
        <v>699</v>
      </c>
      <c r="H19" s="20">
        <v>699</v>
      </c>
      <c r="I19" s="20">
        <v>524</v>
      </c>
      <c r="J19" s="20">
        <v>0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699</v>
      </c>
      <c r="S19" s="20">
        <v>699</v>
      </c>
      <c r="T19" s="20">
        <v>699</v>
      </c>
      <c r="U19" s="20">
        <v>699</v>
      </c>
      <c r="V19" s="20">
        <v>699</v>
      </c>
      <c r="W19" s="20">
        <v>699</v>
      </c>
      <c r="X19" s="20">
        <v>699</v>
      </c>
      <c r="Y19" s="20">
        <v>699</v>
      </c>
      <c r="AA19" s="2">
        <f>IFERROR(INDEX('Holiday Schedule'!$D$3:$D$24,MATCH(A19,'Holiday Schedule'!$C$3:$C$24,0)),0)</f>
        <v>0</v>
      </c>
      <c r="AB19" s="2">
        <f t="shared" si="0"/>
        <v>5</v>
      </c>
      <c r="AC19" s="2">
        <f t="shared" si="1"/>
        <v>5417</v>
      </c>
      <c r="AD19" s="5">
        <f t="shared" si="2"/>
        <v>5592</v>
      </c>
      <c r="AE19" s="5">
        <f t="shared" si="3"/>
        <v>11009</v>
      </c>
      <c r="AG19" s="2">
        <f t="shared" si="4"/>
        <v>1</v>
      </c>
      <c r="AH19" s="2">
        <f t="shared" si="5"/>
        <v>2024</v>
      </c>
      <c r="AJ19" s="5">
        <f t="shared" si="6"/>
        <v>699</v>
      </c>
      <c r="AK19" s="2">
        <f t="shared" si="7"/>
        <v>1</v>
      </c>
    </row>
    <row r="20" spans="1:37" x14ac:dyDescent="0.25">
      <c r="A20" s="18">
        <v>45303</v>
      </c>
      <c r="B20" s="20">
        <v>699</v>
      </c>
      <c r="C20" s="20">
        <v>699</v>
      </c>
      <c r="D20" s="20">
        <v>699</v>
      </c>
      <c r="E20" s="20">
        <v>699</v>
      </c>
      <c r="F20" s="20">
        <v>699</v>
      </c>
      <c r="G20" s="20">
        <v>699</v>
      </c>
      <c r="H20" s="20">
        <v>699</v>
      </c>
      <c r="I20" s="20">
        <v>524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699</v>
      </c>
      <c r="S20" s="20">
        <v>699</v>
      </c>
      <c r="T20" s="20">
        <v>699</v>
      </c>
      <c r="U20" s="20">
        <v>699</v>
      </c>
      <c r="V20" s="20">
        <v>699</v>
      </c>
      <c r="W20" s="20">
        <v>699</v>
      </c>
      <c r="X20" s="20">
        <v>699</v>
      </c>
      <c r="Y20" s="20">
        <v>699</v>
      </c>
      <c r="AA20" s="2">
        <f>IFERROR(INDEX('Holiday Schedule'!$D$3:$D$24,MATCH(A20,'Holiday Schedule'!$C$3:$C$24,0)),0)</f>
        <v>0</v>
      </c>
      <c r="AB20" s="2">
        <f t="shared" si="0"/>
        <v>6</v>
      </c>
      <c r="AC20" s="2">
        <f t="shared" si="1"/>
        <v>5417</v>
      </c>
      <c r="AD20" s="5">
        <f t="shared" si="2"/>
        <v>5592</v>
      </c>
      <c r="AE20" s="5">
        <f t="shared" si="3"/>
        <v>11009</v>
      </c>
      <c r="AG20" s="2">
        <f t="shared" si="4"/>
        <v>1</v>
      </c>
      <c r="AH20" s="2">
        <f t="shared" si="5"/>
        <v>2024</v>
      </c>
      <c r="AJ20" s="5">
        <f t="shared" si="6"/>
        <v>699</v>
      </c>
      <c r="AK20" s="2">
        <f t="shared" si="7"/>
        <v>1</v>
      </c>
    </row>
    <row r="21" spans="1:37" x14ac:dyDescent="0.25">
      <c r="A21" s="18">
        <v>45304</v>
      </c>
      <c r="B21" s="20">
        <v>699</v>
      </c>
      <c r="C21" s="20">
        <v>699</v>
      </c>
      <c r="D21" s="20">
        <v>699</v>
      </c>
      <c r="E21" s="20">
        <v>699</v>
      </c>
      <c r="F21" s="20">
        <v>699</v>
      </c>
      <c r="G21" s="20">
        <v>699</v>
      </c>
      <c r="H21" s="20">
        <v>699</v>
      </c>
      <c r="I21" s="20">
        <v>562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699</v>
      </c>
      <c r="S21" s="20">
        <v>699</v>
      </c>
      <c r="T21" s="20">
        <v>699</v>
      </c>
      <c r="U21" s="20">
        <v>699</v>
      </c>
      <c r="V21" s="20">
        <v>699</v>
      </c>
      <c r="W21" s="20">
        <v>699</v>
      </c>
      <c r="X21" s="20">
        <v>699</v>
      </c>
      <c r="Y21" s="20">
        <v>699</v>
      </c>
      <c r="AA21" s="2">
        <f>IFERROR(INDEX('Holiday Schedule'!$D$3:$D$24,MATCH(A21,'Holiday Schedule'!$C$3:$C$24,0)),0)</f>
        <v>0</v>
      </c>
      <c r="AB21" s="2">
        <f t="shared" si="0"/>
        <v>7</v>
      </c>
      <c r="AC21" s="2">
        <f t="shared" si="1"/>
        <v>0</v>
      </c>
      <c r="AD21" s="5">
        <f t="shared" si="2"/>
        <v>11047</v>
      </c>
      <c r="AE21" s="5">
        <f t="shared" si="3"/>
        <v>11047</v>
      </c>
      <c r="AG21" s="2">
        <f t="shared" si="4"/>
        <v>1</v>
      </c>
      <c r="AH21" s="2">
        <f t="shared" si="5"/>
        <v>2024</v>
      </c>
      <c r="AJ21" s="5">
        <f t="shared" si="6"/>
        <v>699</v>
      </c>
      <c r="AK21" s="2">
        <f t="shared" si="7"/>
        <v>1</v>
      </c>
    </row>
    <row r="22" spans="1:37" x14ac:dyDescent="0.25">
      <c r="A22" s="18">
        <v>45305</v>
      </c>
      <c r="B22" s="20">
        <v>700</v>
      </c>
      <c r="C22" s="20">
        <v>700</v>
      </c>
      <c r="D22" s="20">
        <v>700</v>
      </c>
      <c r="E22" s="20">
        <v>700</v>
      </c>
      <c r="F22" s="20">
        <v>700</v>
      </c>
      <c r="G22" s="20">
        <v>700</v>
      </c>
      <c r="H22" s="20">
        <v>700</v>
      </c>
      <c r="I22" s="20">
        <v>563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700</v>
      </c>
      <c r="S22" s="20">
        <v>700</v>
      </c>
      <c r="T22" s="20">
        <v>700</v>
      </c>
      <c r="U22" s="20">
        <v>700</v>
      </c>
      <c r="V22" s="20">
        <v>700</v>
      </c>
      <c r="W22" s="20">
        <v>700</v>
      </c>
      <c r="X22" s="20">
        <v>700</v>
      </c>
      <c r="Y22" s="20">
        <v>700</v>
      </c>
      <c r="AA22" s="2">
        <f>IFERROR(INDEX('Holiday Schedule'!$D$3:$D$24,MATCH(A22,'Holiday Schedule'!$C$3:$C$24,0)),0)</f>
        <v>0</v>
      </c>
      <c r="AB22" s="2">
        <f t="shared" si="0"/>
        <v>1</v>
      </c>
      <c r="AC22" s="2">
        <f t="shared" si="1"/>
        <v>0</v>
      </c>
      <c r="AD22" s="5">
        <f t="shared" si="2"/>
        <v>11063</v>
      </c>
      <c r="AE22" s="5">
        <f t="shared" si="3"/>
        <v>11063</v>
      </c>
      <c r="AG22" s="2">
        <f t="shared" si="4"/>
        <v>1</v>
      </c>
      <c r="AH22" s="2">
        <f t="shared" si="5"/>
        <v>2024</v>
      </c>
      <c r="AJ22" s="5">
        <f t="shared" si="6"/>
        <v>700</v>
      </c>
      <c r="AK22" s="2">
        <f t="shared" si="7"/>
        <v>1</v>
      </c>
    </row>
    <row r="23" spans="1:37" x14ac:dyDescent="0.25">
      <c r="A23" s="18">
        <v>45306</v>
      </c>
      <c r="B23" s="20">
        <v>704</v>
      </c>
      <c r="C23" s="20">
        <v>704</v>
      </c>
      <c r="D23" s="20">
        <v>704</v>
      </c>
      <c r="E23" s="20">
        <v>704</v>
      </c>
      <c r="F23" s="20">
        <v>704</v>
      </c>
      <c r="G23" s="20">
        <v>704</v>
      </c>
      <c r="H23" s="20">
        <v>704</v>
      </c>
      <c r="I23" s="20">
        <v>566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704</v>
      </c>
      <c r="S23" s="20">
        <v>704</v>
      </c>
      <c r="T23" s="20">
        <v>704</v>
      </c>
      <c r="U23" s="20">
        <v>704</v>
      </c>
      <c r="V23" s="20">
        <v>704</v>
      </c>
      <c r="W23" s="20">
        <v>704</v>
      </c>
      <c r="X23" s="20">
        <v>704</v>
      </c>
      <c r="Y23" s="20">
        <v>704</v>
      </c>
      <c r="AA23" s="2">
        <f>IFERROR(INDEX('Holiday Schedule'!$D$3:$D$24,MATCH(A23,'Holiday Schedule'!$C$3:$C$24,0)),0)</f>
        <v>0</v>
      </c>
      <c r="AB23" s="2">
        <f t="shared" si="0"/>
        <v>2</v>
      </c>
      <c r="AC23" s="2">
        <f t="shared" si="1"/>
        <v>5494</v>
      </c>
      <c r="AD23" s="5">
        <f t="shared" si="2"/>
        <v>5632</v>
      </c>
      <c r="AE23" s="5">
        <f t="shared" si="3"/>
        <v>11126</v>
      </c>
      <c r="AG23" s="2">
        <f t="shared" si="4"/>
        <v>1</v>
      </c>
      <c r="AH23" s="2">
        <f t="shared" si="5"/>
        <v>2024</v>
      </c>
      <c r="AJ23" s="5">
        <f t="shared" si="6"/>
        <v>704</v>
      </c>
      <c r="AK23" s="2">
        <f t="shared" si="7"/>
        <v>1</v>
      </c>
    </row>
    <row r="24" spans="1:37" x14ac:dyDescent="0.25">
      <c r="A24" s="18">
        <v>45307</v>
      </c>
      <c r="B24" s="20">
        <v>695</v>
      </c>
      <c r="C24" s="20">
        <v>695</v>
      </c>
      <c r="D24" s="20">
        <v>695</v>
      </c>
      <c r="E24" s="20">
        <v>695</v>
      </c>
      <c r="F24" s="20">
        <v>695</v>
      </c>
      <c r="G24" s="20">
        <v>695</v>
      </c>
      <c r="H24" s="20">
        <v>695</v>
      </c>
      <c r="I24" s="20">
        <v>521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695</v>
      </c>
      <c r="S24" s="20">
        <v>695</v>
      </c>
      <c r="T24" s="20">
        <v>695</v>
      </c>
      <c r="U24" s="20">
        <v>695</v>
      </c>
      <c r="V24" s="20">
        <v>695</v>
      </c>
      <c r="W24" s="20">
        <v>695</v>
      </c>
      <c r="X24" s="20">
        <v>695</v>
      </c>
      <c r="Y24" s="20">
        <v>695</v>
      </c>
      <c r="AA24" s="2">
        <f>IFERROR(INDEX('Holiday Schedule'!$D$3:$D$24,MATCH(A24,'Holiday Schedule'!$C$3:$C$24,0)),0)</f>
        <v>0</v>
      </c>
      <c r="AB24" s="2">
        <f t="shared" si="0"/>
        <v>3</v>
      </c>
      <c r="AC24" s="2">
        <f t="shared" si="1"/>
        <v>5386</v>
      </c>
      <c r="AD24" s="5">
        <f t="shared" si="2"/>
        <v>5560</v>
      </c>
      <c r="AE24" s="5">
        <f t="shared" si="3"/>
        <v>10946</v>
      </c>
      <c r="AG24" s="2">
        <f t="shared" si="4"/>
        <v>1</v>
      </c>
      <c r="AH24" s="2">
        <f t="shared" si="5"/>
        <v>2024</v>
      </c>
      <c r="AJ24" s="5">
        <f t="shared" si="6"/>
        <v>695</v>
      </c>
      <c r="AK24" s="2">
        <f t="shared" si="7"/>
        <v>1</v>
      </c>
    </row>
    <row r="25" spans="1:37" x14ac:dyDescent="0.25">
      <c r="A25" s="18">
        <v>45308</v>
      </c>
      <c r="B25" s="20">
        <v>695</v>
      </c>
      <c r="C25" s="20">
        <v>695</v>
      </c>
      <c r="D25" s="20">
        <v>695</v>
      </c>
      <c r="E25" s="20">
        <v>695</v>
      </c>
      <c r="F25" s="20">
        <v>695</v>
      </c>
      <c r="G25" s="20">
        <v>695</v>
      </c>
      <c r="H25" s="20">
        <v>695</v>
      </c>
      <c r="I25" s="20">
        <v>521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695</v>
      </c>
      <c r="S25" s="20">
        <v>695</v>
      </c>
      <c r="T25" s="20">
        <v>695</v>
      </c>
      <c r="U25" s="20">
        <v>695</v>
      </c>
      <c r="V25" s="20">
        <v>695</v>
      </c>
      <c r="W25" s="20">
        <v>695</v>
      </c>
      <c r="X25" s="20">
        <v>695</v>
      </c>
      <c r="Y25" s="20">
        <v>695</v>
      </c>
      <c r="AA25" s="2">
        <f>IFERROR(INDEX('Holiday Schedule'!$D$3:$D$24,MATCH(A25,'Holiday Schedule'!$C$3:$C$24,0)),0)</f>
        <v>0</v>
      </c>
      <c r="AB25" s="2">
        <f t="shared" si="0"/>
        <v>4</v>
      </c>
      <c r="AC25" s="2">
        <f t="shared" si="1"/>
        <v>5386</v>
      </c>
      <c r="AD25" s="5">
        <f t="shared" si="2"/>
        <v>5560</v>
      </c>
      <c r="AE25" s="5">
        <f t="shared" si="3"/>
        <v>10946</v>
      </c>
      <c r="AG25" s="2">
        <f t="shared" si="4"/>
        <v>1</v>
      </c>
      <c r="AH25" s="2">
        <f t="shared" si="5"/>
        <v>2024</v>
      </c>
      <c r="AJ25" s="5">
        <f t="shared" si="6"/>
        <v>695</v>
      </c>
      <c r="AK25" s="2">
        <f t="shared" si="7"/>
        <v>1</v>
      </c>
    </row>
    <row r="26" spans="1:37" x14ac:dyDescent="0.25">
      <c r="A26" s="18">
        <v>45309</v>
      </c>
      <c r="B26" s="20">
        <v>691</v>
      </c>
      <c r="C26" s="20">
        <v>691</v>
      </c>
      <c r="D26" s="20">
        <v>691</v>
      </c>
      <c r="E26" s="20">
        <v>691</v>
      </c>
      <c r="F26" s="20">
        <v>691</v>
      </c>
      <c r="G26" s="20">
        <v>691</v>
      </c>
      <c r="H26" s="20">
        <v>691</v>
      </c>
      <c r="I26" s="20">
        <v>518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691</v>
      </c>
      <c r="S26" s="20">
        <v>691</v>
      </c>
      <c r="T26" s="20">
        <v>691</v>
      </c>
      <c r="U26" s="20">
        <v>691</v>
      </c>
      <c r="V26" s="20">
        <v>691</v>
      </c>
      <c r="W26" s="20">
        <v>691</v>
      </c>
      <c r="X26" s="20">
        <v>691</v>
      </c>
      <c r="Y26" s="20">
        <v>691</v>
      </c>
      <c r="AA26" s="2">
        <f>IFERROR(INDEX('Holiday Schedule'!$D$3:$D$24,MATCH(A26,'Holiday Schedule'!$C$3:$C$24,0)),0)</f>
        <v>0</v>
      </c>
      <c r="AB26" s="2">
        <f t="shared" si="0"/>
        <v>5</v>
      </c>
      <c r="AC26" s="2">
        <f t="shared" si="1"/>
        <v>5355</v>
      </c>
      <c r="AD26" s="5">
        <f t="shared" si="2"/>
        <v>5528</v>
      </c>
      <c r="AE26" s="5">
        <f t="shared" si="3"/>
        <v>10883</v>
      </c>
      <c r="AG26" s="2">
        <f t="shared" si="4"/>
        <v>1</v>
      </c>
      <c r="AH26" s="2">
        <f t="shared" si="5"/>
        <v>2024</v>
      </c>
      <c r="AJ26" s="5">
        <f t="shared" si="6"/>
        <v>691</v>
      </c>
      <c r="AK26" s="2">
        <f t="shared" si="7"/>
        <v>1</v>
      </c>
    </row>
    <row r="27" spans="1:37" x14ac:dyDescent="0.25">
      <c r="A27" s="18">
        <v>45310</v>
      </c>
      <c r="B27" s="20">
        <v>691</v>
      </c>
      <c r="C27" s="20">
        <v>691</v>
      </c>
      <c r="D27" s="20">
        <v>691</v>
      </c>
      <c r="E27" s="20">
        <v>691</v>
      </c>
      <c r="F27" s="20">
        <v>691</v>
      </c>
      <c r="G27" s="20">
        <v>691</v>
      </c>
      <c r="H27" s="20">
        <v>691</v>
      </c>
      <c r="I27" s="20">
        <v>518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691</v>
      </c>
      <c r="S27" s="20">
        <v>691</v>
      </c>
      <c r="T27" s="20">
        <v>691</v>
      </c>
      <c r="U27" s="20">
        <v>691</v>
      </c>
      <c r="V27" s="20">
        <v>691</v>
      </c>
      <c r="W27" s="20">
        <v>691</v>
      </c>
      <c r="X27" s="20">
        <v>691</v>
      </c>
      <c r="Y27" s="20">
        <v>691</v>
      </c>
      <c r="AA27" s="2">
        <f>IFERROR(INDEX('Holiday Schedule'!$D$3:$D$24,MATCH(A27,'Holiday Schedule'!$C$3:$C$24,0)),0)</f>
        <v>0</v>
      </c>
      <c r="AB27" s="2">
        <f t="shared" si="0"/>
        <v>6</v>
      </c>
      <c r="AC27" s="2">
        <f t="shared" si="1"/>
        <v>5355</v>
      </c>
      <c r="AD27" s="5">
        <f t="shared" si="2"/>
        <v>5528</v>
      </c>
      <c r="AE27" s="5">
        <f t="shared" si="3"/>
        <v>10883</v>
      </c>
      <c r="AG27" s="2">
        <f t="shared" si="4"/>
        <v>1</v>
      </c>
      <c r="AH27" s="2">
        <f t="shared" si="5"/>
        <v>2024</v>
      </c>
      <c r="AJ27" s="5">
        <f t="shared" si="6"/>
        <v>691</v>
      </c>
      <c r="AK27" s="2">
        <f t="shared" si="7"/>
        <v>1</v>
      </c>
    </row>
    <row r="28" spans="1:37" x14ac:dyDescent="0.25">
      <c r="A28" s="18">
        <v>45311</v>
      </c>
      <c r="B28" s="20">
        <v>691</v>
      </c>
      <c r="C28" s="20">
        <v>691</v>
      </c>
      <c r="D28" s="20">
        <v>691</v>
      </c>
      <c r="E28" s="20">
        <v>691</v>
      </c>
      <c r="F28" s="20">
        <v>691</v>
      </c>
      <c r="G28" s="20">
        <v>691</v>
      </c>
      <c r="H28" s="20">
        <v>691</v>
      </c>
      <c r="I28" s="20">
        <v>556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691</v>
      </c>
      <c r="S28" s="20">
        <v>691</v>
      </c>
      <c r="T28" s="20">
        <v>691</v>
      </c>
      <c r="U28" s="20">
        <v>691</v>
      </c>
      <c r="V28" s="20">
        <v>691</v>
      </c>
      <c r="W28" s="20">
        <v>691</v>
      </c>
      <c r="X28" s="20">
        <v>691</v>
      </c>
      <c r="Y28" s="20">
        <v>691</v>
      </c>
      <c r="AA28" s="2">
        <f>IFERROR(INDEX('Holiday Schedule'!$D$3:$D$24,MATCH(A28,'Holiday Schedule'!$C$3:$C$24,0)),0)</f>
        <v>0</v>
      </c>
      <c r="AB28" s="2">
        <f t="shared" si="0"/>
        <v>7</v>
      </c>
      <c r="AC28" s="2">
        <f t="shared" si="1"/>
        <v>0</v>
      </c>
      <c r="AD28" s="5">
        <f t="shared" si="2"/>
        <v>10921</v>
      </c>
      <c r="AE28" s="5">
        <f t="shared" si="3"/>
        <v>10921</v>
      </c>
      <c r="AG28" s="2">
        <f t="shared" si="4"/>
        <v>1</v>
      </c>
      <c r="AH28" s="2">
        <f t="shared" si="5"/>
        <v>2024</v>
      </c>
      <c r="AJ28" s="5">
        <f t="shared" si="6"/>
        <v>691</v>
      </c>
      <c r="AK28" s="2">
        <f t="shared" si="7"/>
        <v>1</v>
      </c>
    </row>
    <row r="29" spans="1:37" x14ac:dyDescent="0.25">
      <c r="A29" s="18">
        <v>45312</v>
      </c>
      <c r="B29" s="20">
        <v>691</v>
      </c>
      <c r="C29" s="20">
        <v>691</v>
      </c>
      <c r="D29" s="20">
        <v>691</v>
      </c>
      <c r="E29" s="20">
        <v>691</v>
      </c>
      <c r="F29" s="20">
        <v>691</v>
      </c>
      <c r="G29" s="20">
        <v>691</v>
      </c>
      <c r="H29" s="20">
        <v>691</v>
      </c>
      <c r="I29" s="20">
        <v>556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691</v>
      </c>
      <c r="S29" s="20">
        <v>691</v>
      </c>
      <c r="T29" s="20">
        <v>691</v>
      </c>
      <c r="U29" s="20">
        <v>691</v>
      </c>
      <c r="V29" s="20">
        <v>691</v>
      </c>
      <c r="W29" s="20">
        <v>691</v>
      </c>
      <c r="X29" s="20">
        <v>691</v>
      </c>
      <c r="Y29" s="20">
        <v>691</v>
      </c>
      <c r="AA29" s="2">
        <f>IFERROR(INDEX('Holiday Schedule'!$D$3:$D$24,MATCH(A29,'Holiday Schedule'!$C$3:$C$24,0)),0)</f>
        <v>0</v>
      </c>
      <c r="AB29" s="2">
        <f t="shared" si="0"/>
        <v>1</v>
      </c>
      <c r="AC29" s="2">
        <f t="shared" si="1"/>
        <v>0</v>
      </c>
      <c r="AD29" s="5">
        <f t="shared" si="2"/>
        <v>10921</v>
      </c>
      <c r="AE29" s="5">
        <f t="shared" si="3"/>
        <v>10921</v>
      </c>
      <c r="AG29" s="2">
        <f t="shared" si="4"/>
        <v>1</v>
      </c>
      <c r="AH29" s="2">
        <f t="shared" si="5"/>
        <v>2024</v>
      </c>
      <c r="AJ29" s="5">
        <f t="shared" si="6"/>
        <v>691</v>
      </c>
      <c r="AK29" s="2">
        <f t="shared" si="7"/>
        <v>1</v>
      </c>
    </row>
    <row r="30" spans="1:37" x14ac:dyDescent="0.25">
      <c r="A30" s="18">
        <v>45313</v>
      </c>
      <c r="B30" s="20">
        <v>687</v>
      </c>
      <c r="C30" s="20">
        <v>687</v>
      </c>
      <c r="D30" s="20">
        <v>687</v>
      </c>
      <c r="E30" s="20">
        <v>687</v>
      </c>
      <c r="F30" s="20">
        <v>687</v>
      </c>
      <c r="G30" s="20">
        <v>687</v>
      </c>
      <c r="H30" s="20">
        <v>687</v>
      </c>
      <c r="I30" s="20">
        <v>515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687</v>
      </c>
      <c r="S30" s="20">
        <v>687</v>
      </c>
      <c r="T30" s="20">
        <v>687</v>
      </c>
      <c r="U30" s="20">
        <v>687</v>
      </c>
      <c r="V30" s="20">
        <v>687</v>
      </c>
      <c r="W30" s="20">
        <v>687</v>
      </c>
      <c r="X30" s="20">
        <v>687</v>
      </c>
      <c r="Y30" s="20">
        <v>687</v>
      </c>
      <c r="AA30" s="2">
        <f>IFERROR(INDEX('Holiday Schedule'!$D$3:$D$24,MATCH(A30,'Holiday Schedule'!$C$3:$C$24,0)),0)</f>
        <v>0</v>
      </c>
      <c r="AB30" s="2">
        <f t="shared" si="0"/>
        <v>2</v>
      </c>
      <c r="AC30" s="2">
        <f t="shared" si="1"/>
        <v>5324</v>
      </c>
      <c r="AD30" s="5">
        <f t="shared" si="2"/>
        <v>5496</v>
      </c>
      <c r="AE30" s="5">
        <f t="shared" si="3"/>
        <v>10820</v>
      </c>
      <c r="AG30" s="2">
        <f t="shared" si="4"/>
        <v>1</v>
      </c>
      <c r="AH30" s="2">
        <f t="shared" si="5"/>
        <v>2024</v>
      </c>
      <c r="AJ30" s="5">
        <f t="shared" si="6"/>
        <v>687</v>
      </c>
      <c r="AK30" s="2">
        <f t="shared" si="7"/>
        <v>1</v>
      </c>
    </row>
    <row r="31" spans="1:37" x14ac:dyDescent="0.25">
      <c r="A31" s="18">
        <v>45314</v>
      </c>
      <c r="B31" s="20">
        <v>686</v>
      </c>
      <c r="C31" s="20">
        <v>686</v>
      </c>
      <c r="D31" s="20">
        <v>686</v>
      </c>
      <c r="E31" s="20">
        <v>686</v>
      </c>
      <c r="F31" s="20">
        <v>686</v>
      </c>
      <c r="G31" s="20">
        <v>686</v>
      </c>
      <c r="H31" s="20">
        <v>686</v>
      </c>
      <c r="I31" s="20">
        <v>515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686</v>
      </c>
      <c r="S31" s="20">
        <v>686</v>
      </c>
      <c r="T31" s="20">
        <v>686</v>
      </c>
      <c r="U31" s="20">
        <v>686</v>
      </c>
      <c r="V31" s="20">
        <v>686</v>
      </c>
      <c r="W31" s="20">
        <v>686</v>
      </c>
      <c r="X31" s="20">
        <v>686</v>
      </c>
      <c r="Y31" s="20">
        <v>686</v>
      </c>
      <c r="AA31" s="2">
        <f>IFERROR(INDEX('Holiday Schedule'!$D$3:$D$24,MATCH(A31,'Holiday Schedule'!$C$3:$C$24,0)),0)</f>
        <v>0</v>
      </c>
      <c r="AB31" s="2">
        <f t="shared" si="0"/>
        <v>3</v>
      </c>
      <c r="AC31" s="2">
        <f t="shared" si="1"/>
        <v>5317</v>
      </c>
      <c r="AD31" s="5">
        <f t="shared" si="2"/>
        <v>5488</v>
      </c>
      <c r="AE31" s="5">
        <f t="shared" si="3"/>
        <v>10805</v>
      </c>
      <c r="AG31" s="2">
        <f t="shared" si="4"/>
        <v>1</v>
      </c>
      <c r="AH31" s="2">
        <f t="shared" si="5"/>
        <v>2024</v>
      </c>
      <c r="AJ31" s="5">
        <f t="shared" si="6"/>
        <v>686</v>
      </c>
      <c r="AK31" s="2">
        <f t="shared" si="7"/>
        <v>1</v>
      </c>
    </row>
    <row r="32" spans="1:37" x14ac:dyDescent="0.25">
      <c r="A32" s="18">
        <v>45315</v>
      </c>
      <c r="B32" s="20">
        <v>682</v>
      </c>
      <c r="C32" s="20">
        <v>682</v>
      </c>
      <c r="D32" s="20">
        <v>682</v>
      </c>
      <c r="E32" s="20">
        <v>682</v>
      </c>
      <c r="F32" s="20">
        <v>682</v>
      </c>
      <c r="G32" s="20">
        <v>682</v>
      </c>
      <c r="H32" s="20">
        <v>682</v>
      </c>
      <c r="I32" s="20">
        <v>512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20">
        <v>0</v>
      </c>
      <c r="Q32" s="20">
        <v>0</v>
      </c>
      <c r="R32" s="20">
        <v>682</v>
      </c>
      <c r="S32" s="20">
        <v>682</v>
      </c>
      <c r="T32" s="20">
        <v>682</v>
      </c>
      <c r="U32" s="20">
        <v>682</v>
      </c>
      <c r="V32" s="20">
        <v>682</v>
      </c>
      <c r="W32" s="20">
        <v>682</v>
      </c>
      <c r="X32" s="20">
        <v>682</v>
      </c>
      <c r="Y32" s="20">
        <v>682</v>
      </c>
      <c r="AA32" s="2">
        <f>IFERROR(INDEX('Holiday Schedule'!$D$3:$D$24,MATCH(A32,'Holiday Schedule'!$C$3:$C$24,0)),0)</f>
        <v>0</v>
      </c>
      <c r="AB32" s="2">
        <f t="shared" si="0"/>
        <v>4</v>
      </c>
      <c r="AC32" s="2">
        <f t="shared" si="1"/>
        <v>5286</v>
      </c>
      <c r="AD32" s="5">
        <f t="shared" si="2"/>
        <v>5456</v>
      </c>
      <c r="AE32" s="5">
        <f t="shared" si="3"/>
        <v>10742</v>
      </c>
      <c r="AG32" s="2">
        <f t="shared" si="4"/>
        <v>1</v>
      </c>
      <c r="AH32" s="2">
        <f t="shared" si="5"/>
        <v>2024</v>
      </c>
      <c r="AJ32" s="5">
        <f t="shared" si="6"/>
        <v>682</v>
      </c>
      <c r="AK32" s="2">
        <f t="shared" si="7"/>
        <v>1</v>
      </c>
    </row>
    <row r="33" spans="1:37" x14ac:dyDescent="0.25">
      <c r="A33" s="18">
        <v>45316</v>
      </c>
      <c r="B33" s="20">
        <v>681</v>
      </c>
      <c r="C33" s="20">
        <v>681</v>
      </c>
      <c r="D33" s="20">
        <v>681</v>
      </c>
      <c r="E33" s="20">
        <v>681</v>
      </c>
      <c r="F33" s="20">
        <v>681</v>
      </c>
      <c r="G33" s="20">
        <v>681</v>
      </c>
      <c r="H33" s="20">
        <v>681</v>
      </c>
      <c r="I33" s="20">
        <v>511</v>
      </c>
      <c r="J33" s="20">
        <v>0</v>
      </c>
      <c r="K33" s="20">
        <v>0</v>
      </c>
      <c r="L33" s="20">
        <v>0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681</v>
      </c>
      <c r="S33" s="20">
        <v>681</v>
      </c>
      <c r="T33" s="20">
        <v>681</v>
      </c>
      <c r="U33" s="20">
        <v>681</v>
      </c>
      <c r="V33" s="20">
        <v>681</v>
      </c>
      <c r="W33" s="20">
        <v>681</v>
      </c>
      <c r="X33" s="20">
        <v>681</v>
      </c>
      <c r="Y33" s="20">
        <v>681</v>
      </c>
      <c r="AA33" s="2">
        <f>IFERROR(INDEX('Holiday Schedule'!$D$3:$D$24,MATCH(A33,'Holiday Schedule'!$C$3:$C$24,0)),0)</f>
        <v>0</v>
      </c>
      <c r="AB33" s="2">
        <f t="shared" si="0"/>
        <v>5</v>
      </c>
      <c r="AC33" s="2">
        <f t="shared" si="1"/>
        <v>5278</v>
      </c>
      <c r="AD33" s="5">
        <f t="shared" si="2"/>
        <v>5448</v>
      </c>
      <c r="AE33" s="5">
        <f t="shared" si="3"/>
        <v>10726</v>
      </c>
      <c r="AG33" s="2">
        <f t="shared" si="4"/>
        <v>1</v>
      </c>
      <c r="AH33" s="2">
        <f t="shared" si="5"/>
        <v>2024</v>
      </c>
      <c r="AJ33" s="5">
        <f t="shared" si="6"/>
        <v>681</v>
      </c>
      <c r="AK33" s="2">
        <f t="shared" si="7"/>
        <v>1</v>
      </c>
    </row>
    <row r="34" spans="1:37" x14ac:dyDescent="0.25">
      <c r="A34" s="18">
        <v>45317</v>
      </c>
      <c r="B34" s="20">
        <v>681</v>
      </c>
      <c r="C34" s="20">
        <v>681</v>
      </c>
      <c r="D34" s="20">
        <v>681</v>
      </c>
      <c r="E34" s="20">
        <v>681</v>
      </c>
      <c r="F34" s="20">
        <v>681</v>
      </c>
      <c r="G34" s="20">
        <v>681</v>
      </c>
      <c r="H34" s="20">
        <v>681</v>
      </c>
      <c r="I34" s="20">
        <v>511</v>
      </c>
      <c r="J34" s="20">
        <v>0</v>
      </c>
      <c r="K34" s="20">
        <v>0</v>
      </c>
      <c r="L34" s="20">
        <v>0</v>
      </c>
      <c r="M34" s="20">
        <v>0</v>
      </c>
      <c r="N34" s="20">
        <v>0</v>
      </c>
      <c r="O34" s="20">
        <v>0</v>
      </c>
      <c r="P34" s="20">
        <v>0</v>
      </c>
      <c r="Q34" s="20">
        <v>0</v>
      </c>
      <c r="R34" s="20">
        <v>681</v>
      </c>
      <c r="S34" s="20">
        <v>681</v>
      </c>
      <c r="T34" s="20">
        <v>681</v>
      </c>
      <c r="U34" s="20">
        <v>681</v>
      </c>
      <c r="V34" s="20">
        <v>681</v>
      </c>
      <c r="W34" s="20">
        <v>681</v>
      </c>
      <c r="X34" s="20">
        <v>681</v>
      </c>
      <c r="Y34" s="20">
        <v>681</v>
      </c>
      <c r="AA34" s="2">
        <f>IFERROR(INDEX('Holiday Schedule'!$D$3:$D$24,MATCH(A34,'Holiday Schedule'!$C$3:$C$24,0)),0)</f>
        <v>0</v>
      </c>
      <c r="AB34" s="2">
        <f t="shared" si="0"/>
        <v>6</v>
      </c>
      <c r="AC34" s="2">
        <f t="shared" si="1"/>
        <v>5278</v>
      </c>
      <c r="AD34" s="5">
        <f t="shared" si="2"/>
        <v>5448</v>
      </c>
      <c r="AE34" s="5">
        <f t="shared" si="3"/>
        <v>10726</v>
      </c>
      <c r="AG34" s="2">
        <f t="shared" si="4"/>
        <v>1</v>
      </c>
      <c r="AH34" s="2">
        <f t="shared" si="5"/>
        <v>2024</v>
      </c>
      <c r="AJ34" s="5">
        <f t="shared" si="6"/>
        <v>681</v>
      </c>
      <c r="AK34" s="2">
        <f t="shared" si="7"/>
        <v>1</v>
      </c>
    </row>
    <row r="35" spans="1:37" x14ac:dyDescent="0.25">
      <c r="A35" s="18">
        <v>45318</v>
      </c>
      <c r="B35" s="20">
        <v>681</v>
      </c>
      <c r="C35" s="20">
        <v>681</v>
      </c>
      <c r="D35" s="20">
        <v>681</v>
      </c>
      <c r="E35" s="20">
        <v>681</v>
      </c>
      <c r="F35" s="20">
        <v>681</v>
      </c>
      <c r="G35" s="20">
        <v>681</v>
      </c>
      <c r="H35" s="20">
        <v>681</v>
      </c>
      <c r="I35" s="20">
        <v>548</v>
      </c>
      <c r="J35" s="20">
        <v>0</v>
      </c>
      <c r="K35" s="20">
        <v>0</v>
      </c>
      <c r="L35" s="20">
        <v>0</v>
      </c>
      <c r="M35" s="20">
        <v>0</v>
      </c>
      <c r="N35" s="20">
        <v>0</v>
      </c>
      <c r="O35" s="20">
        <v>0</v>
      </c>
      <c r="P35" s="20">
        <v>0</v>
      </c>
      <c r="Q35" s="20">
        <v>0</v>
      </c>
      <c r="R35" s="20">
        <v>681</v>
      </c>
      <c r="S35" s="20">
        <v>681</v>
      </c>
      <c r="T35" s="20">
        <v>681</v>
      </c>
      <c r="U35" s="20">
        <v>681</v>
      </c>
      <c r="V35" s="20">
        <v>681</v>
      </c>
      <c r="W35" s="20">
        <v>681</v>
      </c>
      <c r="X35" s="20">
        <v>681</v>
      </c>
      <c r="Y35" s="20">
        <v>681</v>
      </c>
      <c r="AA35" s="2">
        <f>IFERROR(INDEX('Holiday Schedule'!$D$3:$D$24,MATCH(A35,'Holiday Schedule'!$C$3:$C$24,0)),0)</f>
        <v>0</v>
      </c>
      <c r="AB35" s="2">
        <f t="shared" si="0"/>
        <v>7</v>
      </c>
      <c r="AC35" s="2">
        <f t="shared" si="1"/>
        <v>0</v>
      </c>
      <c r="AD35" s="5">
        <f t="shared" si="2"/>
        <v>10763</v>
      </c>
      <c r="AE35" s="5">
        <f t="shared" si="3"/>
        <v>10763</v>
      </c>
      <c r="AG35" s="2">
        <f t="shared" si="4"/>
        <v>1</v>
      </c>
      <c r="AH35" s="2">
        <f t="shared" si="5"/>
        <v>2024</v>
      </c>
      <c r="AJ35" s="5">
        <f t="shared" si="6"/>
        <v>681</v>
      </c>
      <c r="AK35" s="2">
        <f t="shared" si="7"/>
        <v>1</v>
      </c>
    </row>
    <row r="36" spans="1:37" x14ac:dyDescent="0.25">
      <c r="A36" s="18">
        <v>45319</v>
      </c>
      <c r="B36" s="20">
        <v>681</v>
      </c>
      <c r="C36" s="20">
        <v>681</v>
      </c>
      <c r="D36" s="20">
        <v>681</v>
      </c>
      <c r="E36" s="20">
        <v>681</v>
      </c>
      <c r="F36" s="20">
        <v>681</v>
      </c>
      <c r="G36" s="20">
        <v>681</v>
      </c>
      <c r="H36" s="20">
        <v>681</v>
      </c>
      <c r="I36" s="20">
        <v>548</v>
      </c>
      <c r="J36" s="20">
        <v>0</v>
      </c>
      <c r="K36" s="20">
        <v>0</v>
      </c>
      <c r="L36" s="20">
        <v>0</v>
      </c>
      <c r="M36" s="20">
        <v>0</v>
      </c>
      <c r="N36" s="20">
        <v>0</v>
      </c>
      <c r="O36" s="20">
        <v>0</v>
      </c>
      <c r="P36" s="20">
        <v>0</v>
      </c>
      <c r="Q36" s="20">
        <v>0</v>
      </c>
      <c r="R36" s="20">
        <v>681</v>
      </c>
      <c r="S36" s="20">
        <v>681</v>
      </c>
      <c r="T36" s="20">
        <v>681</v>
      </c>
      <c r="U36" s="20">
        <v>681</v>
      </c>
      <c r="V36" s="20">
        <v>681</v>
      </c>
      <c r="W36" s="20">
        <v>681</v>
      </c>
      <c r="X36" s="20">
        <v>681</v>
      </c>
      <c r="Y36" s="20">
        <v>681</v>
      </c>
      <c r="AA36" s="2">
        <f>IFERROR(INDEX('Holiday Schedule'!$D$3:$D$24,MATCH(A36,'Holiday Schedule'!$C$3:$C$24,0)),0)</f>
        <v>0</v>
      </c>
      <c r="AB36" s="2">
        <f t="shared" si="0"/>
        <v>1</v>
      </c>
      <c r="AC36" s="2">
        <f t="shared" si="1"/>
        <v>0</v>
      </c>
      <c r="AD36" s="5">
        <f t="shared" si="2"/>
        <v>10763</v>
      </c>
      <c r="AE36" s="5">
        <f t="shared" si="3"/>
        <v>10763</v>
      </c>
      <c r="AG36" s="2">
        <f t="shared" si="4"/>
        <v>1</v>
      </c>
      <c r="AH36" s="2">
        <f t="shared" si="5"/>
        <v>2024</v>
      </c>
      <c r="AJ36" s="5">
        <f t="shared" si="6"/>
        <v>681</v>
      </c>
      <c r="AK36" s="2">
        <f t="shared" si="7"/>
        <v>1</v>
      </c>
    </row>
    <row r="37" spans="1:37" x14ac:dyDescent="0.25">
      <c r="A37" s="18">
        <v>45320</v>
      </c>
      <c r="B37" s="20">
        <v>680</v>
      </c>
      <c r="C37" s="20">
        <v>680</v>
      </c>
      <c r="D37" s="20">
        <v>680</v>
      </c>
      <c r="E37" s="20">
        <v>680</v>
      </c>
      <c r="F37" s="20">
        <v>680</v>
      </c>
      <c r="G37" s="20">
        <v>680</v>
      </c>
      <c r="H37" s="20">
        <v>680</v>
      </c>
      <c r="I37" s="20">
        <v>510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680</v>
      </c>
      <c r="S37" s="20">
        <v>680</v>
      </c>
      <c r="T37" s="20">
        <v>680</v>
      </c>
      <c r="U37" s="20">
        <v>680</v>
      </c>
      <c r="V37" s="20">
        <v>680</v>
      </c>
      <c r="W37" s="20">
        <v>680</v>
      </c>
      <c r="X37" s="20">
        <v>680</v>
      </c>
      <c r="Y37" s="20">
        <v>680</v>
      </c>
      <c r="AA37" s="2">
        <f>IFERROR(INDEX('Holiday Schedule'!$D$3:$D$24,MATCH(A37,'Holiday Schedule'!$C$3:$C$24,0)),0)</f>
        <v>0</v>
      </c>
      <c r="AB37" s="2">
        <f t="shared" si="0"/>
        <v>2</v>
      </c>
      <c r="AC37" s="2">
        <f t="shared" si="1"/>
        <v>5270</v>
      </c>
      <c r="AD37" s="5">
        <f t="shared" si="2"/>
        <v>5440</v>
      </c>
      <c r="AE37" s="5">
        <f t="shared" si="3"/>
        <v>10710</v>
      </c>
      <c r="AG37" s="2">
        <f t="shared" si="4"/>
        <v>1</v>
      </c>
      <c r="AH37" s="2">
        <f t="shared" si="5"/>
        <v>2024</v>
      </c>
      <c r="AJ37" s="5">
        <f t="shared" si="6"/>
        <v>680</v>
      </c>
      <c r="AK37" s="2">
        <f t="shared" si="7"/>
        <v>1</v>
      </c>
    </row>
    <row r="38" spans="1:37" x14ac:dyDescent="0.25">
      <c r="A38" s="18">
        <v>45321</v>
      </c>
      <c r="B38" s="20">
        <v>678</v>
      </c>
      <c r="C38" s="20">
        <v>678</v>
      </c>
      <c r="D38" s="20">
        <v>678</v>
      </c>
      <c r="E38" s="20">
        <v>678</v>
      </c>
      <c r="F38" s="20">
        <v>678</v>
      </c>
      <c r="G38" s="20">
        <v>678</v>
      </c>
      <c r="H38" s="20">
        <v>678</v>
      </c>
      <c r="I38" s="20">
        <v>509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678</v>
      </c>
      <c r="S38" s="20">
        <v>678</v>
      </c>
      <c r="T38" s="20">
        <v>678</v>
      </c>
      <c r="U38" s="20">
        <v>678</v>
      </c>
      <c r="V38" s="20">
        <v>678</v>
      </c>
      <c r="W38" s="20">
        <v>678</v>
      </c>
      <c r="X38" s="20">
        <v>678</v>
      </c>
      <c r="Y38" s="20">
        <v>678</v>
      </c>
      <c r="AA38" s="2">
        <f>IFERROR(INDEX('Holiday Schedule'!$D$3:$D$24,MATCH(A38,'Holiday Schedule'!$C$3:$C$24,0)),0)</f>
        <v>0</v>
      </c>
      <c r="AB38" s="2">
        <f t="shared" si="0"/>
        <v>3</v>
      </c>
      <c r="AC38" s="2">
        <f t="shared" si="1"/>
        <v>5255</v>
      </c>
      <c r="AD38" s="5">
        <f t="shared" si="2"/>
        <v>5424</v>
      </c>
      <c r="AE38" s="5">
        <f t="shared" si="3"/>
        <v>10679</v>
      </c>
      <c r="AG38" s="2">
        <f t="shared" si="4"/>
        <v>1</v>
      </c>
      <c r="AH38" s="2">
        <f t="shared" si="5"/>
        <v>2024</v>
      </c>
      <c r="AJ38" s="5">
        <f t="shared" si="6"/>
        <v>678</v>
      </c>
      <c r="AK38" s="2">
        <f t="shared" si="7"/>
        <v>1</v>
      </c>
    </row>
    <row r="39" spans="1:37" x14ac:dyDescent="0.25">
      <c r="A39" s="18">
        <v>45322</v>
      </c>
      <c r="B39" s="20">
        <v>684</v>
      </c>
      <c r="C39" s="20">
        <v>684</v>
      </c>
      <c r="D39" s="20">
        <v>684</v>
      </c>
      <c r="E39" s="20">
        <v>684</v>
      </c>
      <c r="F39" s="20">
        <v>684</v>
      </c>
      <c r="G39" s="20">
        <v>684</v>
      </c>
      <c r="H39" s="20">
        <v>684</v>
      </c>
      <c r="I39" s="20">
        <v>513</v>
      </c>
      <c r="J39" s="20">
        <v>0</v>
      </c>
      <c r="K39" s="20">
        <v>0</v>
      </c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684</v>
      </c>
      <c r="S39" s="20">
        <v>684</v>
      </c>
      <c r="T39" s="20">
        <v>684</v>
      </c>
      <c r="U39" s="20">
        <v>684</v>
      </c>
      <c r="V39" s="20">
        <v>684</v>
      </c>
      <c r="W39" s="20">
        <v>684</v>
      </c>
      <c r="X39" s="20">
        <v>684</v>
      </c>
      <c r="Y39" s="20">
        <v>684</v>
      </c>
      <c r="AA39" s="2">
        <f>IFERROR(INDEX('Holiday Schedule'!$D$3:$D$24,MATCH(A39,'Holiday Schedule'!$C$3:$C$24,0)),0)</f>
        <v>0</v>
      </c>
      <c r="AB39" s="2">
        <f t="shared" si="0"/>
        <v>4</v>
      </c>
      <c r="AC39" s="2">
        <f t="shared" si="1"/>
        <v>5301</v>
      </c>
      <c r="AD39" s="5">
        <f t="shared" si="2"/>
        <v>5472</v>
      </c>
      <c r="AE39" s="5">
        <f t="shared" si="3"/>
        <v>10773</v>
      </c>
      <c r="AG39" s="2">
        <f t="shared" si="4"/>
        <v>1</v>
      </c>
      <c r="AH39" s="2">
        <f t="shared" si="5"/>
        <v>2024</v>
      </c>
      <c r="AJ39" s="5">
        <f t="shared" si="6"/>
        <v>684</v>
      </c>
      <c r="AK39" s="2">
        <f t="shared" si="7"/>
        <v>1</v>
      </c>
    </row>
    <row r="40" spans="1:37" x14ac:dyDescent="0.25">
      <c r="A40" s="18">
        <v>45323</v>
      </c>
      <c r="B40" s="20">
        <v>688</v>
      </c>
      <c r="C40" s="20">
        <v>688</v>
      </c>
      <c r="D40" s="20">
        <v>688</v>
      </c>
      <c r="E40" s="20">
        <v>688</v>
      </c>
      <c r="F40" s="20">
        <v>688</v>
      </c>
      <c r="G40" s="20">
        <v>688</v>
      </c>
      <c r="H40" s="20">
        <v>688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362</v>
      </c>
      <c r="S40" s="20">
        <v>688</v>
      </c>
      <c r="T40" s="20">
        <v>688</v>
      </c>
      <c r="U40" s="20">
        <v>688</v>
      </c>
      <c r="V40" s="20">
        <v>688</v>
      </c>
      <c r="W40" s="20">
        <v>688</v>
      </c>
      <c r="X40" s="20">
        <v>688</v>
      </c>
      <c r="Y40" s="20">
        <v>688</v>
      </c>
      <c r="AA40" s="2">
        <f>IFERROR(INDEX('Holiday Schedule'!$D$3:$D$24,MATCH(A40,'Holiday Schedule'!$C$3:$C$24,0)),0)</f>
        <v>0</v>
      </c>
      <c r="AB40" s="2">
        <f t="shared" si="0"/>
        <v>5</v>
      </c>
      <c r="AC40" s="2">
        <f t="shared" si="1"/>
        <v>4490</v>
      </c>
      <c r="AD40" s="5">
        <f t="shared" si="2"/>
        <v>5504</v>
      </c>
      <c r="AE40" s="5">
        <f t="shared" si="3"/>
        <v>9994</v>
      </c>
      <c r="AG40" s="2">
        <f t="shared" si="4"/>
        <v>2</v>
      </c>
      <c r="AH40" s="2">
        <f t="shared" si="5"/>
        <v>2024</v>
      </c>
      <c r="AJ40" s="5">
        <f t="shared" si="6"/>
        <v>688</v>
      </c>
      <c r="AK40" s="2">
        <f t="shared" si="7"/>
        <v>1</v>
      </c>
    </row>
    <row r="41" spans="1:37" x14ac:dyDescent="0.25">
      <c r="A41" s="18">
        <v>45324</v>
      </c>
      <c r="B41" s="20">
        <v>694</v>
      </c>
      <c r="C41" s="20">
        <v>694</v>
      </c>
      <c r="D41" s="20">
        <v>694</v>
      </c>
      <c r="E41" s="20">
        <v>694</v>
      </c>
      <c r="F41" s="20">
        <v>694</v>
      </c>
      <c r="G41" s="20">
        <v>694</v>
      </c>
      <c r="H41" s="20">
        <v>694</v>
      </c>
      <c r="I41" s="20">
        <v>0</v>
      </c>
      <c r="J41" s="20">
        <v>0</v>
      </c>
      <c r="K41" s="20">
        <v>0</v>
      </c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365</v>
      </c>
      <c r="S41" s="20">
        <v>694</v>
      </c>
      <c r="T41" s="20">
        <v>694</v>
      </c>
      <c r="U41" s="20">
        <v>694</v>
      </c>
      <c r="V41" s="20">
        <v>694</v>
      </c>
      <c r="W41" s="20">
        <v>694</v>
      </c>
      <c r="X41" s="20">
        <v>694</v>
      </c>
      <c r="Y41" s="20">
        <v>694</v>
      </c>
      <c r="AA41" s="2">
        <f>IFERROR(INDEX('Holiday Schedule'!$D$3:$D$24,MATCH(A41,'Holiday Schedule'!$C$3:$C$24,0)),0)</f>
        <v>0</v>
      </c>
      <c r="AB41" s="2">
        <f t="shared" si="0"/>
        <v>6</v>
      </c>
      <c r="AC41" s="2">
        <f t="shared" si="1"/>
        <v>4529</v>
      </c>
      <c r="AD41" s="5">
        <f t="shared" si="2"/>
        <v>5552</v>
      </c>
      <c r="AE41" s="5">
        <f t="shared" si="3"/>
        <v>10081</v>
      </c>
      <c r="AG41" s="2">
        <f t="shared" si="4"/>
        <v>2</v>
      </c>
      <c r="AH41" s="2">
        <f t="shared" si="5"/>
        <v>2024</v>
      </c>
      <c r="AJ41" s="5">
        <f t="shared" si="6"/>
        <v>694</v>
      </c>
      <c r="AK41" s="2">
        <f t="shared" si="7"/>
        <v>1</v>
      </c>
    </row>
    <row r="42" spans="1:37" x14ac:dyDescent="0.25">
      <c r="A42" s="18">
        <v>45325</v>
      </c>
      <c r="B42" s="20">
        <v>694</v>
      </c>
      <c r="C42" s="20">
        <v>694</v>
      </c>
      <c r="D42" s="20">
        <v>694</v>
      </c>
      <c r="E42" s="20">
        <v>694</v>
      </c>
      <c r="F42" s="20">
        <v>694</v>
      </c>
      <c r="G42" s="20">
        <v>694</v>
      </c>
      <c r="H42" s="20">
        <v>694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383</v>
      </c>
      <c r="S42" s="20">
        <v>694</v>
      </c>
      <c r="T42" s="20">
        <v>694</v>
      </c>
      <c r="U42" s="20">
        <v>694</v>
      </c>
      <c r="V42" s="20">
        <v>694</v>
      </c>
      <c r="W42" s="20">
        <v>694</v>
      </c>
      <c r="X42" s="20">
        <v>694</v>
      </c>
      <c r="Y42" s="20">
        <v>694</v>
      </c>
      <c r="AA42" s="2">
        <f>IFERROR(INDEX('Holiday Schedule'!$D$3:$D$24,MATCH(A42,'Holiday Schedule'!$C$3:$C$24,0)),0)</f>
        <v>0</v>
      </c>
      <c r="AB42" s="2">
        <f t="shared" si="0"/>
        <v>7</v>
      </c>
      <c r="AC42" s="2">
        <f t="shared" si="1"/>
        <v>0</v>
      </c>
      <c r="AD42" s="5">
        <f t="shared" si="2"/>
        <v>10099</v>
      </c>
      <c r="AE42" s="5">
        <f t="shared" si="3"/>
        <v>10099</v>
      </c>
      <c r="AG42" s="2">
        <f t="shared" si="4"/>
        <v>2</v>
      </c>
      <c r="AH42" s="2">
        <f t="shared" si="5"/>
        <v>2024</v>
      </c>
      <c r="AJ42" s="5">
        <f t="shared" si="6"/>
        <v>694</v>
      </c>
      <c r="AK42" s="2">
        <f t="shared" si="7"/>
        <v>1</v>
      </c>
    </row>
    <row r="43" spans="1:37" x14ac:dyDescent="0.25">
      <c r="A43" s="18">
        <v>45326</v>
      </c>
      <c r="B43" s="20">
        <v>694</v>
      </c>
      <c r="C43" s="20">
        <v>694</v>
      </c>
      <c r="D43" s="20">
        <v>694</v>
      </c>
      <c r="E43" s="20">
        <v>694</v>
      </c>
      <c r="F43" s="20">
        <v>694</v>
      </c>
      <c r="G43" s="20">
        <v>694</v>
      </c>
      <c r="H43" s="20">
        <v>694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0</v>
      </c>
      <c r="O43" s="20">
        <v>0</v>
      </c>
      <c r="P43" s="20">
        <v>0</v>
      </c>
      <c r="Q43" s="20">
        <v>0</v>
      </c>
      <c r="R43" s="20">
        <v>383</v>
      </c>
      <c r="S43" s="20">
        <v>694</v>
      </c>
      <c r="T43" s="20">
        <v>694</v>
      </c>
      <c r="U43" s="20">
        <v>694</v>
      </c>
      <c r="V43" s="20">
        <v>694</v>
      </c>
      <c r="W43" s="20">
        <v>694</v>
      </c>
      <c r="X43" s="20">
        <v>694</v>
      </c>
      <c r="Y43" s="20">
        <v>694</v>
      </c>
      <c r="AA43" s="2">
        <f>IFERROR(INDEX('Holiday Schedule'!$D$3:$D$24,MATCH(A43,'Holiday Schedule'!$C$3:$C$24,0)),0)</f>
        <v>0</v>
      </c>
      <c r="AB43" s="2">
        <f t="shared" si="0"/>
        <v>1</v>
      </c>
      <c r="AC43" s="2">
        <f t="shared" si="1"/>
        <v>0</v>
      </c>
      <c r="AD43" s="5">
        <f t="shared" si="2"/>
        <v>10099</v>
      </c>
      <c r="AE43" s="5">
        <f t="shared" si="3"/>
        <v>10099</v>
      </c>
      <c r="AG43" s="2">
        <f t="shared" si="4"/>
        <v>2</v>
      </c>
      <c r="AH43" s="2">
        <f t="shared" si="5"/>
        <v>2024</v>
      </c>
      <c r="AJ43" s="5">
        <f t="shared" si="6"/>
        <v>694</v>
      </c>
      <c r="AK43" s="2">
        <f t="shared" si="7"/>
        <v>1</v>
      </c>
    </row>
    <row r="44" spans="1:37" x14ac:dyDescent="0.25">
      <c r="A44" s="18">
        <v>45327</v>
      </c>
      <c r="B44" s="20">
        <v>697</v>
      </c>
      <c r="C44" s="20">
        <v>697</v>
      </c>
      <c r="D44" s="20">
        <v>697</v>
      </c>
      <c r="E44" s="20">
        <v>697</v>
      </c>
      <c r="F44" s="20">
        <v>697</v>
      </c>
      <c r="G44" s="20">
        <v>697</v>
      </c>
      <c r="H44" s="20">
        <v>697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367</v>
      </c>
      <c r="S44" s="20">
        <v>697</v>
      </c>
      <c r="T44" s="20">
        <v>697</v>
      </c>
      <c r="U44" s="20">
        <v>697</v>
      </c>
      <c r="V44" s="20">
        <v>697</v>
      </c>
      <c r="W44" s="20">
        <v>697</v>
      </c>
      <c r="X44" s="20">
        <v>697</v>
      </c>
      <c r="Y44" s="20">
        <v>697</v>
      </c>
      <c r="AA44" s="2">
        <f>IFERROR(INDEX('Holiday Schedule'!$D$3:$D$24,MATCH(A44,'Holiday Schedule'!$C$3:$C$24,0)),0)</f>
        <v>0</v>
      </c>
      <c r="AB44" s="2">
        <f t="shared" si="0"/>
        <v>2</v>
      </c>
      <c r="AC44" s="2">
        <f t="shared" si="1"/>
        <v>4549</v>
      </c>
      <c r="AD44" s="5">
        <f t="shared" si="2"/>
        <v>5576</v>
      </c>
      <c r="AE44" s="5">
        <f t="shared" si="3"/>
        <v>10125</v>
      </c>
      <c r="AG44" s="2">
        <f t="shared" si="4"/>
        <v>2</v>
      </c>
      <c r="AH44" s="2">
        <f t="shared" si="5"/>
        <v>2024</v>
      </c>
      <c r="AJ44" s="5">
        <f t="shared" si="6"/>
        <v>697</v>
      </c>
      <c r="AK44" s="2">
        <f t="shared" si="7"/>
        <v>1</v>
      </c>
    </row>
    <row r="45" spans="1:37" x14ac:dyDescent="0.25">
      <c r="A45" s="18">
        <v>45328</v>
      </c>
      <c r="B45" s="20">
        <v>697</v>
      </c>
      <c r="C45" s="20">
        <v>697</v>
      </c>
      <c r="D45" s="20">
        <v>697</v>
      </c>
      <c r="E45" s="20">
        <v>697</v>
      </c>
      <c r="F45" s="20">
        <v>697</v>
      </c>
      <c r="G45" s="20">
        <v>697</v>
      </c>
      <c r="H45" s="20">
        <v>697</v>
      </c>
      <c r="I45" s="20">
        <v>0</v>
      </c>
      <c r="J45" s="20">
        <v>0</v>
      </c>
      <c r="K45" s="20">
        <v>0</v>
      </c>
      <c r="L45" s="20">
        <v>0</v>
      </c>
      <c r="M45" s="20">
        <v>0</v>
      </c>
      <c r="N45" s="20">
        <v>0</v>
      </c>
      <c r="O45" s="20">
        <v>0</v>
      </c>
      <c r="P45" s="20">
        <v>0</v>
      </c>
      <c r="Q45" s="20">
        <v>0</v>
      </c>
      <c r="R45" s="20">
        <v>367</v>
      </c>
      <c r="S45" s="20">
        <v>697</v>
      </c>
      <c r="T45" s="20">
        <v>697</v>
      </c>
      <c r="U45" s="20">
        <v>697</v>
      </c>
      <c r="V45" s="20">
        <v>697</v>
      </c>
      <c r="W45" s="20">
        <v>697</v>
      </c>
      <c r="X45" s="20">
        <v>697</v>
      </c>
      <c r="Y45" s="20">
        <v>697</v>
      </c>
      <c r="AA45" s="2">
        <f>IFERROR(INDEX('Holiday Schedule'!$D$3:$D$24,MATCH(A45,'Holiday Schedule'!$C$3:$C$24,0)),0)</f>
        <v>0</v>
      </c>
      <c r="AB45" s="2">
        <f t="shared" si="0"/>
        <v>3</v>
      </c>
      <c r="AC45" s="2">
        <f t="shared" si="1"/>
        <v>4549</v>
      </c>
      <c r="AD45" s="5">
        <f t="shared" si="2"/>
        <v>5576</v>
      </c>
      <c r="AE45" s="5">
        <f t="shared" si="3"/>
        <v>10125</v>
      </c>
      <c r="AG45" s="2">
        <f t="shared" si="4"/>
        <v>2</v>
      </c>
      <c r="AH45" s="2">
        <f t="shared" si="5"/>
        <v>2024</v>
      </c>
      <c r="AJ45" s="5">
        <f t="shared" si="6"/>
        <v>697</v>
      </c>
      <c r="AK45" s="2">
        <f t="shared" si="7"/>
        <v>1</v>
      </c>
    </row>
    <row r="46" spans="1:37" x14ac:dyDescent="0.25">
      <c r="A46" s="18">
        <v>45329</v>
      </c>
      <c r="B46" s="20">
        <v>704</v>
      </c>
      <c r="C46" s="20">
        <v>704</v>
      </c>
      <c r="D46" s="20">
        <v>704</v>
      </c>
      <c r="E46" s="20">
        <v>704</v>
      </c>
      <c r="F46" s="20">
        <v>704</v>
      </c>
      <c r="G46" s="20">
        <v>704</v>
      </c>
      <c r="H46" s="20">
        <v>704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370</v>
      </c>
      <c r="S46" s="20">
        <v>704</v>
      </c>
      <c r="T46" s="20">
        <v>704</v>
      </c>
      <c r="U46" s="20">
        <v>704</v>
      </c>
      <c r="V46" s="20">
        <v>704</v>
      </c>
      <c r="W46" s="20">
        <v>704</v>
      </c>
      <c r="X46" s="20">
        <v>704</v>
      </c>
      <c r="Y46" s="20">
        <v>704</v>
      </c>
      <c r="AA46" s="2">
        <f>IFERROR(INDEX('Holiday Schedule'!$D$3:$D$24,MATCH(A46,'Holiday Schedule'!$C$3:$C$24,0)),0)</f>
        <v>0</v>
      </c>
      <c r="AB46" s="2">
        <f t="shared" si="0"/>
        <v>4</v>
      </c>
      <c r="AC46" s="2">
        <f t="shared" si="1"/>
        <v>4594</v>
      </c>
      <c r="AD46" s="5">
        <f t="shared" si="2"/>
        <v>5632</v>
      </c>
      <c r="AE46" s="5">
        <f t="shared" si="3"/>
        <v>10226</v>
      </c>
      <c r="AG46" s="2">
        <f t="shared" si="4"/>
        <v>2</v>
      </c>
      <c r="AH46" s="2">
        <f t="shared" si="5"/>
        <v>2024</v>
      </c>
      <c r="AJ46" s="5">
        <f t="shared" si="6"/>
        <v>704</v>
      </c>
      <c r="AK46" s="2">
        <f t="shared" si="7"/>
        <v>1</v>
      </c>
    </row>
    <row r="47" spans="1:37" x14ac:dyDescent="0.25">
      <c r="A47" s="18">
        <v>45330</v>
      </c>
      <c r="B47" s="20">
        <v>713</v>
      </c>
      <c r="C47" s="20">
        <v>713</v>
      </c>
      <c r="D47" s="20">
        <v>713</v>
      </c>
      <c r="E47" s="20">
        <v>713</v>
      </c>
      <c r="F47" s="20">
        <v>713</v>
      </c>
      <c r="G47" s="20">
        <v>713</v>
      </c>
      <c r="H47" s="20">
        <v>713</v>
      </c>
      <c r="I47" s="20">
        <v>0</v>
      </c>
      <c r="J47" s="20">
        <v>0</v>
      </c>
      <c r="K47" s="20">
        <v>0</v>
      </c>
      <c r="L47" s="20">
        <v>0</v>
      </c>
      <c r="M47" s="20">
        <v>0</v>
      </c>
      <c r="N47" s="20">
        <v>0</v>
      </c>
      <c r="O47" s="20">
        <v>0</v>
      </c>
      <c r="P47" s="20">
        <v>0</v>
      </c>
      <c r="Q47" s="20">
        <v>0</v>
      </c>
      <c r="R47" s="20">
        <v>375</v>
      </c>
      <c r="S47" s="20">
        <v>713</v>
      </c>
      <c r="T47" s="20">
        <v>713</v>
      </c>
      <c r="U47" s="20">
        <v>713</v>
      </c>
      <c r="V47" s="20">
        <v>713</v>
      </c>
      <c r="W47" s="20">
        <v>713</v>
      </c>
      <c r="X47" s="20">
        <v>713</v>
      </c>
      <c r="Y47" s="20">
        <v>713</v>
      </c>
      <c r="AA47" s="2">
        <f>IFERROR(INDEX('Holiday Schedule'!$D$3:$D$24,MATCH(A47,'Holiday Schedule'!$C$3:$C$24,0)),0)</f>
        <v>0</v>
      </c>
      <c r="AB47" s="2">
        <f t="shared" si="0"/>
        <v>5</v>
      </c>
      <c r="AC47" s="2">
        <f t="shared" si="1"/>
        <v>4653</v>
      </c>
      <c r="AD47" s="5">
        <f t="shared" si="2"/>
        <v>5704</v>
      </c>
      <c r="AE47" s="5">
        <f t="shared" si="3"/>
        <v>10357</v>
      </c>
      <c r="AG47" s="2">
        <f t="shared" si="4"/>
        <v>2</v>
      </c>
      <c r="AH47" s="2">
        <f t="shared" si="5"/>
        <v>2024</v>
      </c>
      <c r="AJ47" s="5">
        <f t="shared" si="6"/>
        <v>713</v>
      </c>
      <c r="AK47" s="2">
        <f t="shared" si="7"/>
        <v>1</v>
      </c>
    </row>
    <row r="48" spans="1:37" x14ac:dyDescent="0.25">
      <c r="A48" s="18">
        <v>45331</v>
      </c>
      <c r="B48" s="20">
        <v>713</v>
      </c>
      <c r="C48" s="20">
        <v>713</v>
      </c>
      <c r="D48" s="20">
        <v>713</v>
      </c>
      <c r="E48" s="20">
        <v>713</v>
      </c>
      <c r="F48" s="20">
        <v>713</v>
      </c>
      <c r="G48" s="20">
        <v>713</v>
      </c>
      <c r="H48" s="20">
        <v>713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375</v>
      </c>
      <c r="S48" s="20">
        <v>713</v>
      </c>
      <c r="T48" s="20">
        <v>713</v>
      </c>
      <c r="U48" s="20">
        <v>713</v>
      </c>
      <c r="V48" s="20">
        <v>713</v>
      </c>
      <c r="W48" s="20">
        <v>713</v>
      </c>
      <c r="X48" s="20">
        <v>713</v>
      </c>
      <c r="Y48" s="20">
        <v>713</v>
      </c>
      <c r="AA48" s="2">
        <f>IFERROR(INDEX('Holiday Schedule'!$D$3:$D$24,MATCH(A48,'Holiday Schedule'!$C$3:$C$24,0)),0)</f>
        <v>0</v>
      </c>
      <c r="AB48" s="2">
        <f t="shared" si="0"/>
        <v>6</v>
      </c>
      <c r="AC48" s="2">
        <f t="shared" si="1"/>
        <v>4653</v>
      </c>
      <c r="AD48" s="5">
        <f t="shared" si="2"/>
        <v>5704</v>
      </c>
      <c r="AE48" s="5">
        <f t="shared" si="3"/>
        <v>10357</v>
      </c>
      <c r="AG48" s="2">
        <f t="shared" si="4"/>
        <v>2</v>
      </c>
      <c r="AH48" s="2">
        <f t="shared" si="5"/>
        <v>2024</v>
      </c>
      <c r="AJ48" s="5">
        <f t="shared" si="6"/>
        <v>713</v>
      </c>
      <c r="AK48" s="2">
        <f t="shared" si="7"/>
        <v>1</v>
      </c>
    </row>
    <row r="49" spans="1:37" x14ac:dyDescent="0.25">
      <c r="A49" s="18">
        <v>45332</v>
      </c>
      <c r="B49" s="20">
        <v>713</v>
      </c>
      <c r="C49" s="20">
        <v>713</v>
      </c>
      <c r="D49" s="20">
        <v>713</v>
      </c>
      <c r="E49" s="20">
        <v>713</v>
      </c>
      <c r="F49" s="20">
        <v>713</v>
      </c>
      <c r="G49" s="20">
        <v>713</v>
      </c>
      <c r="H49" s="20">
        <v>713</v>
      </c>
      <c r="I49" s="20">
        <v>0</v>
      </c>
      <c r="J49" s="20">
        <v>0</v>
      </c>
      <c r="K49" s="20">
        <v>0</v>
      </c>
      <c r="L49" s="20">
        <v>0</v>
      </c>
      <c r="M49" s="20">
        <v>0</v>
      </c>
      <c r="N49" s="20">
        <v>0</v>
      </c>
      <c r="O49" s="20">
        <v>0</v>
      </c>
      <c r="P49" s="20">
        <v>0</v>
      </c>
      <c r="Q49" s="20">
        <v>0</v>
      </c>
      <c r="R49" s="20">
        <v>394</v>
      </c>
      <c r="S49" s="20">
        <v>713</v>
      </c>
      <c r="T49" s="20">
        <v>713</v>
      </c>
      <c r="U49" s="20">
        <v>713</v>
      </c>
      <c r="V49" s="20">
        <v>713</v>
      </c>
      <c r="W49" s="20">
        <v>713</v>
      </c>
      <c r="X49" s="20">
        <v>713</v>
      </c>
      <c r="Y49" s="20">
        <v>713</v>
      </c>
      <c r="AA49" s="2">
        <f>IFERROR(INDEX('Holiday Schedule'!$D$3:$D$24,MATCH(A49,'Holiday Schedule'!$C$3:$C$24,0)),0)</f>
        <v>0</v>
      </c>
      <c r="AB49" s="2">
        <f t="shared" si="0"/>
        <v>7</v>
      </c>
      <c r="AC49" s="2">
        <f t="shared" si="1"/>
        <v>0</v>
      </c>
      <c r="AD49" s="5">
        <f t="shared" si="2"/>
        <v>10376</v>
      </c>
      <c r="AE49" s="5">
        <f t="shared" si="3"/>
        <v>10376</v>
      </c>
      <c r="AG49" s="2">
        <f t="shared" si="4"/>
        <v>2</v>
      </c>
      <c r="AH49" s="2">
        <f t="shared" si="5"/>
        <v>2024</v>
      </c>
      <c r="AJ49" s="5">
        <f t="shared" si="6"/>
        <v>713</v>
      </c>
      <c r="AK49" s="2">
        <f t="shared" si="7"/>
        <v>1</v>
      </c>
    </row>
    <row r="50" spans="1:37" x14ac:dyDescent="0.25">
      <c r="A50" s="18">
        <v>45333</v>
      </c>
      <c r="B50" s="20">
        <v>713</v>
      </c>
      <c r="C50" s="20">
        <v>713</v>
      </c>
      <c r="D50" s="20">
        <v>713</v>
      </c>
      <c r="E50" s="20">
        <v>713</v>
      </c>
      <c r="F50" s="20">
        <v>713</v>
      </c>
      <c r="G50" s="20">
        <v>713</v>
      </c>
      <c r="H50" s="20">
        <v>713</v>
      </c>
      <c r="I50" s="20">
        <v>0</v>
      </c>
      <c r="J50" s="20">
        <v>0</v>
      </c>
      <c r="K50" s="20">
        <v>0</v>
      </c>
      <c r="L50" s="20">
        <v>0</v>
      </c>
      <c r="M50" s="20">
        <v>0</v>
      </c>
      <c r="N50" s="20">
        <v>0</v>
      </c>
      <c r="O50" s="20">
        <v>0</v>
      </c>
      <c r="P50" s="20">
        <v>0</v>
      </c>
      <c r="Q50" s="20">
        <v>0</v>
      </c>
      <c r="R50" s="20">
        <v>394</v>
      </c>
      <c r="S50" s="20">
        <v>713</v>
      </c>
      <c r="T50" s="20">
        <v>713</v>
      </c>
      <c r="U50" s="20">
        <v>713</v>
      </c>
      <c r="V50" s="20">
        <v>713</v>
      </c>
      <c r="W50" s="20">
        <v>713</v>
      </c>
      <c r="X50" s="20">
        <v>713</v>
      </c>
      <c r="Y50" s="20">
        <v>713</v>
      </c>
      <c r="AA50" s="2">
        <f>IFERROR(INDEX('Holiday Schedule'!$D$3:$D$24,MATCH(A50,'Holiday Schedule'!$C$3:$C$24,0)),0)</f>
        <v>0</v>
      </c>
      <c r="AB50" s="2">
        <f t="shared" si="0"/>
        <v>1</v>
      </c>
      <c r="AC50" s="2">
        <f t="shared" si="1"/>
        <v>0</v>
      </c>
      <c r="AD50" s="5">
        <f t="shared" si="2"/>
        <v>10376</v>
      </c>
      <c r="AE50" s="5">
        <f t="shared" si="3"/>
        <v>10376</v>
      </c>
      <c r="AG50" s="2">
        <f t="shared" si="4"/>
        <v>2</v>
      </c>
      <c r="AH50" s="2">
        <f t="shared" si="5"/>
        <v>2024</v>
      </c>
      <c r="AJ50" s="5">
        <f t="shared" si="6"/>
        <v>713</v>
      </c>
      <c r="AK50" s="2">
        <f t="shared" si="7"/>
        <v>1</v>
      </c>
    </row>
    <row r="51" spans="1:37" x14ac:dyDescent="0.25">
      <c r="A51" s="18">
        <v>45334</v>
      </c>
      <c r="B51" s="20">
        <v>712</v>
      </c>
      <c r="C51" s="20">
        <v>712</v>
      </c>
      <c r="D51" s="20">
        <v>712</v>
      </c>
      <c r="E51" s="20">
        <v>712</v>
      </c>
      <c r="F51" s="20">
        <v>712</v>
      </c>
      <c r="G51" s="20">
        <v>712</v>
      </c>
      <c r="H51" s="20">
        <v>712</v>
      </c>
      <c r="I51" s="20">
        <v>0</v>
      </c>
      <c r="J51" s="20">
        <v>0</v>
      </c>
      <c r="K51" s="20">
        <v>0</v>
      </c>
      <c r="L51" s="20">
        <v>0</v>
      </c>
      <c r="M51" s="20">
        <v>0</v>
      </c>
      <c r="N51" s="20">
        <v>0</v>
      </c>
      <c r="O51" s="20">
        <v>0</v>
      </c>
      <c r="P51" s="20">
        <v>0</v>
      </c>
      <c r="Q51" s="20">
        <v>0</v>
      </c>
      <c r="R51" s="20">
        <v>375</v>
      </c>
      <c r="S51" s="20">
        <v>712</v>
      </c>
      <c r="T51" s="20">
        <v>712</v>
      </c>
      <c r="U51" s="20">
        <v>712</v>
      </c>
      <c r="V51" s="20">
        <v>712</v>
      </c>
      <c r="W51" s="20">
        <v>712</v>
      </c>
      <c r="X51" s="20">
        <v>712</v>
      </c>
      <c r="Y51" s="20">
        <v>712</v>
      </c>
      <c r="AA51" s="2">
        <f>IFERROR(INDEX('Holiday Schedule'!$D$3:$D$24,MATCH(A51,'Holiday Schedule'!$C$3:$C$24,0)),0)</f>
        <v>0</v>
      </c>
      <c r="AB51" s="2">
        <f t="shared" si="0"/>
        <v>2</v>
      </c>
      <c r="AC51" s="2">
        <f t="shared" si="1"/>
        <v>4647</v>
      </c>
      <c r="AD51" s="5">
        <f t="shared" si="2"/>
        <v>5696</v>
      </c>
      <c r="AE51" s="5">
        <f t="shared" si="3"/>
        <v>10343</v>
      </c>
      <c r="AG51" s="2">
        <f t="shared" si="4"/>
        <v>2</v>
      </c>
      <c r="AH51" s="2">
        <f t="shared" si="5"/>
        <v>2024</v>
      </c>
      <c r="AJ51" s="5">
        <f t="shared" si="6"/>
        <v>712</v>
      </c>
      <c r="AK51" s="2">
        <f t="shared" si="7"/>
        <v>1</v>
      </c>
    </row>
    <row r="52" spans="1:37" x14ac:dyDescent="0.25">
      <c r="A52" s="18">
        <v>45335</v>
      </c>
      <c r="B52" s="20">
        <v>717</v>
      </c>
      <c r="C52" s="20">
        <v>717</v>
      </c>
      <c r="D52" s="20">
        <v>717</v>
      </c>
      <c r="E52" s="20">
        <v>717</v>
      </c>
      <c r="F52" s="20">
        <v>717</v>
      </c>
      <c r="G52" s="20">
        <v>717</v>
      </c>
      <c r="H52" s="20">
        <v>717</v>
      </c>
      <c r="I52" s="20">
        <v>0</v>
      </c>
      <c r="J52" s="20">
        <v>0</v>
      </c>
      <c r="K52" s="20">
        <v>0</v>
      </c>
      <c r="L52" s="20">
        <v>0</v>
      </c>
      <c r="M52" s="20">
        <v>0</v>
      </c>
      <c r="N52" s="20">
        <v>0</v>
      </c>
      <c r="O52" s="20">
        <v>0</v>
      </c>
      <c r="P52" s="20">
        <v>0</v>
      </c>
      <c r="Q52" s="20">
        <v>0</v>
      </c>
      <c r="R52" s="20">
        <v>377</v>
      </c>
      <c r="S52" s="20">
        <v>717</v>
      </c>
      <c r="T52" s="20">
        <v>717</v>
      </c>
      <c r="U52" s="20">
        <v>717</v>
      </c>
      <c r="V52" s="20">
        <v>717</v>
      </c>
      <c r="W52" s="20">
        <v>717</v>
      </c>
      <c r="X52" s="20">
        <v>717</v>
      </c>
      <c r="Y52" s="20">
        <v>717</v>
      </c>
      <c r="AA52" s="2">
        <f>IFERROR(INDEX('Holiday Schedule'!$D$3:$D$24,MATCH(A52,'Holiday Schedule'!$C$3:$C$24,0)),0)</f>
        <v>0</v>
      </c>
      <c r="AB52" s="2">
        <f t="shared" si="0"/>
        <v>3</v>
      </c>
      <c r="AC52" s="2">
        <f t="shared" si="1"/>
        <v>4679</v>
      </c>
      <c r="AD52" s="5">
        <f t="shared" si="2"/>
        <v>5736</v>
      </c>
      <c r="AE52" s="5">
        <f t="shared" si="3"/>
        <v>10415</v>
      </c>
      <c r="AG52" s="2">
        <f t="shared" si="4"/>
        <v>2</v>
      </c>
      <c r="AH52" s="2">
        <f t="shared" si="5"/>
        <v>2024</v>
      </c>
      <c r="AJ52" s="5">
        <f t="shared" si="6"/>
        <v>717</v>
      </c>
      <c r="AK52" s="2">
        <f t="shared" si="7"/>
        <v>1</v>
      </c>
    </row>
    <row r="53" spans="1:37" x14ac:dyDescent="0.25">
      <c r="A53" s="18">
        <v>45336</v>
      </c>
      <c r="B53" s="20">
        <v>728</v>
      </c>
      <c r="C53" s="20">
        <v>728</v>
      </c>
      <c r="D53" s="20">
        <v>728</v>
      </c>
      <c r="E53" s="20">
        <v>728</v>
      </c>
      <c r="F53" s="20">
        <v>728</v>
      </c>
      <c r="G53" s="20">
        <v>728</v>
      </c>
      <c r="H53" s="20">
        <v>728</v>
      </c>
      <c r="I53" s="20">
        <v>0</v>
      </c>
      <c r="J53" s="20">
        <v>0</v>
      </c>
      <c r="K53" s="20">
        <v>0</v>
      </c>
      <c r="L53" s="20">
        <v>0</v>
      </c>
      <c r="M53" s="20">
        <v>0</v>
      </c>
      <c r="N53" s="20">
        <v>0</v>
      </c>
      <c r="O53" s="20">
        <v>0</v>
      </c>
      <c r="P53" s="20">
        <v>0</v>
      </c>
      <c r="Q53" s="20">
        <v>0</v>
      </c>
      <c r="R53" s="20">
        <v>383</v>
      </c>
      <c r="S53" s="20">
        <v>728</v>
      </c>
      <c r="T53" s="20">
        <v>728</v>
      </c>
      <c r="U53" s="20">
        <v>728</v>
      </c>
      <c r="V53" s="20">
        <v>728</v>
      </c>
      <c r="W53" s="20">
        <v>728</v>
      </c>
      <c r="X53" s="20">
        <v>728</v>
      </c>
      <c r="Y53" s="20">
        <v>728</v>
      </c>
      <c r="AA53" s="2">
        <f>IFERROR(INDEX('Holiday Schedule'!$D$3:$D$24,MATCH(A53,'Holiday Schedule'!$C$3:$C$24,0)),0)</f>
        <v>0</v>
      </c>
      <c r="AB53" s="2">
        <f t="shared" si="0"/>
        <v>4</v>
      </c>
      <c r="AC53" s="2">
        <f t="shared" si="1"/>
        <v>4751</v>
      </c>
      <c r="AD53" s="5">
        <f t="shared" si="2"/>
        <v>5824</v>
      </c>
      <c r="AE53" s="5">
        <f t="shared" si="3"/>
        <v>10575</v>
      </c>
      <c r="AG53" s="2">
        <f t="shared" si="4"/>
        <v>2</v>
      </c>
      <c r="AH53" s="2">
        <f t="shared" si="5"/>
        <v>2024</v>
      </c>
      <c r="AJ53" s="5">
        <f t="shared" si="6"/>
        <v>728</v>
      </c>
      <c r="AK53" s="2">
        <f t="shared" si="7"/>
        <v>1</v>
      </c>
    </row>
    <row r="54" spans="1:37" x14ac:dyDescent="0.25">
      <c r="A54" s="18">
        <v>45337</v>
      </c>
      <c r="B54" s="20">
        <v>733</v>
      </c>
      <c r="C54" s="20">
        <v>733</v>
      </c>
      <c r="D54" s="20">
        <v>733</v>
      </c>
      <c r="E54" s="20">
        <v>733</v>
      </c>
      <c r="F54" s="20">
        <v>733</v>
      </c>
      <c r="G54" s="20">
        <v>733</v>
      </c>
      <c r="H54" s="20">
        <v>733</v>
      </c>
      <c r="I54" s="20">
        <v>0</v>
      </c>
      <c r="J54" s="20">
        <v>0</v>
      </c>
      <c r="K54" s="20">
        <v>0</v>
      </c>
      <c r="L54" s="20">
        <v>0</v>
      </c>
      <c r="M54" s="20">
        <v>0</v>
      </c>
      <c r="N54" s="20">
        <v>0</v>
      </c>
      <c r="O54" s="20">
        <v>0</v>
      </c>
      <c r="P54" s="20">
        <v>0</v>
      </c>
      <c r="Q54" s="20">
        <v>0</v>
      </c>
      <c r="R54" s="20">
        <v>386</v>
      </c>
      <c r="S54" s="20">
        <v>733</v>
      </c>
      <c r="T54" s="20">
        <v>733</v>
      </c>
      <c r="U54" s="20">
        <v>733</v>
      </c>
      <c r="V54" s="20">
        <v>733</v>
      </c>
      <c r="W54" s="20">
        <v>733</v>
      </c>
      <c r="X54" s="20">
        <v>733</v>
      </c>
      <c r="Y54" s="20">
        <v>733</v>
      </c>
      <c r="AA54" s="2">
        <f>IFERROR(INDEX('Holiday Schedule'!$D$3:$D$24,MATCH(A54,'Holiday Schedule'!$C$3:$C$24,0)),0)</f>
        <v>0</v>
      </c>
      <c r="AB54" s="2">
        <f t="shared" si="0"/>
        <v>5</v>
      </c>
      <c r="AC54" s="2">
        <f t="shared" si="1"/>
        <v>4784</v>
      </c>
      <c r="AD54" s="5">
        <f t="shared" si="2"/>
        <v>5864</v>
      </c>
      <c r="AE54" s="5">
        <f t="shared" si="3"/>
        <v>10648</v>
      </c>
      <c r="AG54" s="2">
        <f t="shared" si="4"/>
        <v>2</v>
      </c>
      <c r="AH54" s="2">
        <f t="shared" si="5"/>
        <v>2024</v>
      </c>
      <c r="AJ54" s="5">
        <f t="shared" si="6"/>
        <v>733</v>
      </c>
      <c r="AK54" s="2">
        <f t="shared" si="7"/>
        <v>1</v>
      </c>
    </row>
    <row r="55" spans="1:37" x14ac:dyDescent="0.25">
      <c r="A55" s="18">
        <v>45338</v>
      </c>
      <c r="B55" s="20">
        <v>736</v>
      </c>
      <c r="C55" s="20">
        <v>736</v>
      </c>
      <c r="D55" s="20">
        <v>736</v>
      </c>
      <c r="E55" s="20">
        <v>736</v>
      </c>
      <c r="F55" s="20">
        <v>736</v>
      </c>
      <c r="G55" s="20">
        <v>736</v>
      </c>
      <c r="H55" s="20">
        <v>736</v>
      </c>
      <c r="I55" s="20">
        <v>0</v>
      </c>
      <c r="J55" s="20">
        <v>0</v>
      </c>
      <c r="K55" s="20">
        <v>0</v>
      </c>
      <c r="L55" s="20">
        <v>0</v>
      </c>
      <c r="M55" s="20">
        <v>0</v>
      </c>
      <c r="N55" s="20">
        <v>0</v>
      </c>
      <c r="O55" s="20">
        <v>0</v>
      </c>
      <c r="P55" s="20">
        <v>0</v>
      </c>
      <c r="Q55" s="20">
        <v>0</v>
      </c>
      <c r="R55" s="20">
        <v>387</v>
      </c>
      <c r="S55" s="20">
        <v>736</v>
      </c>
      <c r="T55" s="20">
        <v>736</v>
      </c>
      <c r="U55" s="20">
        <v>736</v>
      </c>
      <c r="V55" s="20">
        <v>736</v>
      </c>
      <c r="W55" s="20">
        <v>736</v>
      </c>
      <c r="X55" s="20">
        <v>736</v>
      </c>
      <c r="Y55" s="20">
        <v>736</v>
      </c>
      <c r="AA55" s="2">
        <f>IFERROR(INDEX('Holiday Schedule'!$D$3:$D$24,MATCH(A55,'Holiday Schedule'!$C$3:$C$24,0)),0)</f>
        <v>0</v>
      </c>
      <c r="AB55" s="2">
        <f t="shared" si="0"/>
        <v>6</v>
      </c>
      <c r="AC55" s="2">
        <f t="shared" si="1"/>
        <v>4803</v>
      </c>
      <c r="AD55" s="5">
        <f t="shared" si="2"/>
        <v>5888</v>
      </c>
      <c r="AE55" s="5">
        <f t="shared" si="3"/>
        <v>10691</v>
      </c>
      <c r="AG55" s="2">
        <f t="shared" si="4"/>
        <v>2</v>
      </c>
      <c r="AH55" s="2">
        <f t="shared" si="5"/>
        <v>2024</v>
      </c>
      <c r="AJ55" s="5">
        <f t="shared" si="6"/>
        <v>736</v>
      </c>
      <c r="AK55" s="2">
        <f t="shared" si="7"/>
        <v>1</v>
      </c>
    </row>
    <row r="56" spans="1:37" x14ac:dyDescent="0.25">
      <c r="A56" s="18">
        <v>45339</v>
      </c>
      <c r="B56" s="20">
        <v>736</v>
      </c>
      <c r="C56" s="20">
        <v>736</v>
      </c>
      <c r="D56" s="20">
        <v>736</v>
      </c>
      <c r="E56" s="20">
        <v>736</v>
      </c>
      <c r="F56" s="20">
        <v>736</v>
      </c>
      <c r="G56" s="20">
        <v>736</v>
      </c>
      <c r="H56" s="20">
        <v>736</v>
      </c>
      <c r="I56" s="20">
        <v>0</v>
      </c>
      <c r="J56" s="20">
        <v>0</v>
      </c>
      <c r="K56" s="20">
        <v>0</v>
      </c>
      <c r="L56" s="20">
        <v>0</v>
      </c>
      <c r="M56" s="20">
        <v>0</v>
      </c>
      <c r="N56" s="20">
        <v>0</v>
      </c>
      <c r="O56" s="20">
        <v>0</v>
      </c>
      <c r="P56" s="20">
        <v>0</v>
      </c>
      <c r="Q56" s="20">
        <v>0</v>
      </c>
      <c r="R56" s="20">
        <v>407</v>
      </c>
      <c r="S56" s="20">
        <v>736</v>
      </c>
      <c r="T56" s="20">
        <v>736</v>
      </c>
      <c r="U56" s="20">
        <v>736</v>
      </c>
      <c r="V56" s="20">
        <v>736</v>
      </c>
      <c r="W56" s="20">
        <v>736</v>
      </c>
      <c r="X56" s="20">
        <v>736</v>
      </c>
      <c r="Y56" s="20">
        <v>736</v>
      </c>
      <c r="AA56" s="2">
        <f>IFERROR(INDEX('Holiday Schedule'!$D$3:$D$24,MATCH(A56,'Holiday Schedule'!$C$3:$C$24,0)),0)</f>
        <v>0</v>
      </c>
      <c r="AB56" s="2">
        <f t="shared" si="0"/>
        <v>7</v>
      </c>
      <c r="AC56" s="2">
        <f t="shared" si="1"/>
        <v>0</v>
      </c>
      <c r="AD56" s="5">
        <f t="shared" si="2"/>
        <v>10711</v>
      </c>
      <c r="AE56" s="5">
        <f t="shared" si="3"/>
        <v>10711</v>
      </c>
      <c r="AG56" s="2">
        <f t="shared" si="4"/>
        <v>2</v>
      </c>
      <c r="AH56" s="2">
        <f t="shared" si="5"/>
        <v>2024</v>
      </c>
      <c r="AJ56" s="5">
        <f t="shared" si="6"/>
        <v>736</v>
      </c>
      <c r="AK56" s="2">
        <f t="shared" si="7"/>
        <v>1</v>
      </c>
    </row>
    <row r="57" spans="1:37" x14ac:dyDescent="0.25">
      <c r="A57" s="18">
        <v>45340</v>
      </c>
      <c r="B57" s="20">
        <v>737</v>
      </c>
      <c r="C57" s="20">
        <v>737</v>
      </c>
      <c r="D57" s="20">
        <v>737</v>
      </c>
      <c r="E57" s="20">
        <v>737</v>
      </c>
      <c r="F57" s="20">
        <v>737</v>
      </c>
      <c r="G57" s="20">
        <v>737</v>
      </c>
      <c r="H57" s="20">
        <v>737</v>
      </c>
      <c r="I57" s="20">
        <v>0</v>
      </c>
      <c r="J57" s="20">
        <v>0</v>
      </c>
      <c r="K57" s="20">
        <v>0</v>
      </c>
      <c r="L57" s="20">
        <v>0</v>
      </c>
      <c r="M57" s="20">
        <v>0</v>
      </c>
      <c r="N57" s="20">
        <v>0</v>
      </c>
      <c r="O57" s="20">
        <v>0</v>
      </c>
      <c r="P57" s="20">
        <v>0</v>
      </c>
      <c r="Q57" s="20">
        <v>0</v>
      </c>
      <c r="R57" s="20">
        <v>407</v>
      </c>
      <c r="S57" s="20">
        <v>737</v>
      </c>
      <c r="T57" s="20">
        <v>737</v>
      </c>
      <c r="U57" s="20">
        <v>737</v>
      </c>
      <c r="V57" s="20">
        <v>737</v>
      </c>
      <c r="W57" s="20">
        <v>737</v>
      </c>
      <c r="X57" s="20">
        <v>737</v>
      </c>
      <c r="Y57" s="20">
        <v>737</v>
      </c>
      <c r="AA57" s="2">
        <f>IFERROR(INDEX('Holiday Schedule'!$D$3:$D$24,MATCH(A57,'Holiday Schedule'!$C$3:$C$24,0)),0)</f>
        <v>0</v>
      </c>
      <c r="AB57" s="2">
        <f t="shared" si="0"/>
        <v>1</v>
      </c>
      <c r="AC57" s="2">
        <f t="shared" si="1"/>
        <v>0</v>
      </c>
      <c r="AD57" s="5">
        <f t="shared" si="2"/>
        <v>10725</v>
      </c>
      <c r="AE57" s="5">
        <f t="shared" si="3"/>
        <v>10725</v>
      </c>
      <c r="AG57" s="2">
        <f t="shared" si="4"/>
        <v>2</v>
      </c>
      <c r="AH57" s="2">
        <f t="shared" si="5"/>
        <v>2024</v>
      </c>
      <c r="AJ57" s="5">
        <f t="shared" si="6"/>
        <v>737</v>
      </c>
      <c r="AK57" s="2">
        <f t="shared" si="7"/>
        <v>1</v>
      </c>
    </row>
    <row r="58" spans="1:37" x14ac:dyDescent="0.25">
      <c r="A58" s="18">
        <v>45341</v>
      </c>
      <c r="B58" s="20">
        <v>737</v>
      </c>
      <c r="C58" s="20">
        <v>737</v>
      </c>
      <c r="D58" s="20">
        <v>737</v>
      </c>
      <c r="E58" s="20">
        <v>737</v>
      </c>
      <c r="F58" s="20">
        <v>737</v>
      </c>
      <c r="G58" s="20">
        <v>737</v>
      </c>
      <c r="H58" s="20">
        <v>737</v>
      </c>
      <c r="I58" s="20">
        <v>0</v>
      </c>
      <c r="J58" s="20">
        <v>0</v>
      </c>
      <c r="K58" s="20">
        <v>0</v>
      </c>
      <c r="L58" s="20">
        <v>0</v>
      </c>
      <c r="M58" s="20">
        <v>0</v>
      </c>
      <c r="N58" s="20">
        <v>0</v>
      </c>
      <c r="O58" s="20">
        <v>0</v>
      </c>
      <c r="P58" s="20">
        <v>0</v>
      </c>
      <c r="Q58" s="20">
        <v>0</v>
      </c>
      <c r="R58" s="20">
        <v>407</v>
      </c>
      <c r="S58" s="20">
        <v>737</v>
      </c>
      <c r="T58" s="20">
        <v>737</v>
      </c>
      <c r="U58" s="20">
        <v>737</v>
      </c>
      <c r="V58" s="20">
        <v>737</v>
      </c>
      <c r="W58" s="20">
        <v>737</v>
      </c>
      <c r="X58" s="20">
        <v>737</v>
      </c>
      <c r="Y58" s="20">
        <v>737</v>
      </c>
      <c r="AA58" s="2">
        <f>IFERROR(INDEX('Holiday Schedule'!$D$3:$D$24,MATCH(A58,'Holiday Schedule'!$C$3:$C$24,0)),0)</f>
        <v>1</v>
      </c>
      <c r="AB58" s="2">
        <f t="shared" si="0"/>
        <v>2</v>
      </c>
      <c r="AC58" s="2">
        <f t="shared" si="1"/>
        <v>0</v>
      </c>
      <c r="AD58" s="5">
        <f t="shared" si="2"/>
        <v>10725</v>
      </c>
      <c r="AE58" s="5">
        <f t="shared" si="3"/>
        <v>10725</v>
      </c>
      <c r="AG58" s="2">
        <f t="shared" si="4"/>
        <v>2</v>
      </c>
      <c r="AH58" s="2">
        <f t="shared" si="5"/>
        <v>2024</v>
      </c>
      <c r="AJ58" s="5">
        <f t="shared" si="6"/>
        <v>737</v>
      </c>
      <c r="AK58" s="2">
        <f t="shared" si="7"/>
        <v>1</v>
      </c>
    </row>
    <row r="59" spans="1:37" x14ac:dyDescent="0.25">
      <c r="A59" s="18">
        <v>45342</v>
      </c>
      <c r="B59" s="20">
        <v>743</v>
      </c>
      <c r="C59" s="20">
        <v>743</v>
      </c>
      <c r="D59" s="20">
        <v>743</v>
      </c>
      <c r="E59" s="20">
        <v>743</v>
      </c>
      <c r="F59" s="20">
        <v>743</v>
      </c>
      <c r="G59" s="20">
        <v>743</v>
      </c>
      <c r="H59" s="20">
        <v>743</v>
      </c>
      <c r="I59" s="20">
        <v>0</v>
      </c>
      <c r="J59" s="20">
        <v>0</v>
      </c>
      <c r="K59" s="20">
        <v>0</v>
      </c>
      <c r="L59" s="20">
        <v>0</v>
      </c>
      <c r="M59" s="20">
        <v>0</v>
      </c>
      <c r="N59" s="20">
        <v>0</v>
      </c>
      <c r="O59" s="20">
        <v>0</v>
      </c>
      <c r="P59" s="20">
        <v>0</v>
      </c>
      <c r="Q59" s="20">
        <v>0</v>
      </c>
      <c r="R59" s="20">
        <v>391</v>
      </c>
      <c r="S59" s="20">
        <v>743</v>
      </c>
      <c r="T59" s="20">
        <v>743</v>
      </c>
      <c r="U59" s="20">
        <v>743</v>
      </c>
      <c r="V59" s="20">
        <v>743</v>
      </c>
      <c r="W59" s="20">
        <v>743</v>
      </c>
      <c r="X59" s="20">
        <v>743</v>
      </c>
      <c r="Y59" s="20">
        <v>743</v>
      </c>
      <c r="AA59" s="2">
        <f>IFERROR(INDEX('Holiday Schedule'!$D$3:$D$24,MATCH(A59,'Holiday Schedule'!$C$3:$C$24,0)),0)</f>
        <v>0</v>
      </c>
      <c r="AB59" s="2">
        <f t="shared" si="0"/>
        <v>3</v>
      </c>
      <c r="AC59" s="2">
        <f t="shared" si="1"/>
        <v>4849</v>
      </c>
      <c r="AD59" s="5">
        <f t="shared" si="2"/>
        <v>5944</v>
      </c>
      <c r="AE59" s="5">
        <f t="shared" si="3"/>
        <v>10793</v>
      </c>
      <c r="AG59" s="2">
        <f t="shared" si="4"/>
        <v>2</v>
      </c>
      <c r="AH59" s="2">
        <f t="shared" si="5"/>
        <v>2024</v>
      </c>
      <c r="AJ59" s="5">
        <f t="shared" si="6"/>
        <v>743</v>
      </c>
      <c r="AK59" s="2">
        <f t="shared" si="7"/>
        <v>1</v>
      </c>
    </row>
    <row r="60" spans="1:37" x14ac:dyDescent="0.25">
      <c r="A60" s="18">
        <v>45343</v>
      </c>
      <c r="B60" s="20">
        <v>743</v>
      </c>
      <c r="C60" s="20">
        <v>743</v>
      </c>
      <c r="D60" s="20">
        <v>743</v>
      </c>
      <c r="E60" s="20">
        <v>743</v>
      </c>
      <c r="F60" s="20">
        <v>743</v>
      </c>
      <c r="G60" s="20">
        <v>743</v>
      </c>
      <c r="H60" s="20">
        <v>743</v>
      </c>
      <c r="I60" s="20">
        <v>0</v>
      </c>
      <c r="J60" s="20">
        <v>0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20">
        <v>0</v>
      </c>
      <c r="Q60" s="20">
        <v>0</v>
      </c>
      <c r="R60" s="20">
        <v>391</v>
      </c>
      <c r="S60" s="20">
        <v>743</v>
      </c>
      <c r="T60" s="20">
        <v>743</v>
      </c>
      <c r="U60" s="20">
        <v>743</v>
      </c>
      <c r="V60" s="20">
        <v>743</v>
      </c>
      <c r="W60" s="20">
        <v>743</v>
      </c>
      <c r="X60" s="20">
        <v>743</v>
      </c>
      <c r="Y60" s="20">
        <v>743</v>
      </c>
      <c r="AA60" s="2">
        <f>IFERROR(INDEX('Holiday Schedule'!$D$3:$D$24,MATCH(A60,'Holiday Schedule'!$C$3:$C$24,0)),0)</f>
        <v>0</v>
      </c>
      <c r="AB60" s="2">
        <f t="shared" si="0"/>
        <v>4</v>
      </c>
      <c r="AC60" s="2">
        <f t="shared" si="1"/>
        <v>4849</v>
      </c>
      <c r="AD60" s="5">
        <f t="shared" si="2"/>
        <v>5944</v>
      </c>
      <c r="AE60" s="5">
        <f t="shared" si="3"/>
        <v>10793</v>
      </c>
      <c r="AG60" s="2">
        <f t="shared" si="4"/>
        <v>2</v>
      </c>
      <c r="AH60" s="2">
        <f t="shared" si="5"/>
        <v>2024</v>
      </c>
      <c r="AJ60" s="5">
        <f t="shared" si="6"/>
        <v>743</v>
      </c>
      <c r="AK60" s="2">
        <f t="shared" si="7"/>
        <v>1</v>
      </c>
    </row>
    <row r="61" spans="1:37" x14ac:dyDescent="0.25">
      <c r="A61" s="18">
        <v>45344</v>
      </c>
      <c r="B61" s="20">
        <v>743</v>
      </c>
      <c r="C61" s="20">
        <v>743</v>
      </c>
      <c r="D61" s="20">
        <v>743</v>
      </c>
      <c r="E61" s="20">
        <v>743</v>
      </c>
      <c r="F61" s="20">
        <v>743</v>
      </c>
      <c r="G61" s="20">
        <v>743</v>
      </c>
      <c r="H61" s="20">
        <v>743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20">
        <v>0</v>
      </c>
      <c r="Q61" s="20">
        <v>0</v>
      </c>
      <c r="R61" s="20">
        <v>391</v>
      </c>
      <c r="S61" s="20">
        <v>743</v>
      </c>
      <c r="T61" s="20">
        <v>743</v>
      </c>
      <c r="U61" s="20">
        <v>743</v>
      </c>
      <c r="V61" s="20">
        <v>743</v>
      </c>
      <c r="W61" s="20">
        <v>743</v>
      </c>
      <c r="X61" s="20">
        <v>743</v>
      </c>
      <c r="Y61" s="20">
        <v>743</v>
      </c>
      <c r="AA61" s="2">
        <f>IFERROR(INDEX('Holiday Schedule'!$D$3:$D$24,MATCH(A61,'Holiday Schedule'!$C$3:$C$24,0)),0)</f>
        <v>0</v>
      </c>
      <c r="AB61" s="2">
        <f t="shared" si="0"/>
        <v>5</v>
      </c>
      <c r="AC61" s="2">
        <f t="shared" si="1"/>
        <v>4849</v>
      </c>
      <c r="AD61" s="5">
        <f t="shared" si="2"/>
        <v>5944</v>
      </c>
      <c r="AE61" s="5">
        <f t="shared" si="3"/>
        <v>10793</v>
      </c>
      <c r="AG61" s="2">
        <f t="shared" si="4"/>
        <v>2</v>
      </c>
      <c r="AH61" s="2">
        <f t="shared" si="5"/>
        <v>2024</v>
      </c>
      <c r="AJ61" s="5">
        <f t="shared" si="6"/>
        <v>743</v>
      </c>
      <c r="AK61" s="2">
        <f t="shared" si="7"/>
        <v>1</v>
      </c>
    </row>
    <row r="62" spans="1:37" x14ac:dyDescent="0.25">
      <c r="A62" s="18">
        <v>45345</v>
      </c>
      <c r="B62" s="20">
        <v>743</v>
      </c>
      <c r="C62" s="20">
        <v>743</v>
      </c>
      <c r="D62" s="20">
        <v>743</v>
      </c>
      <c r="E62" s="20">
        <v>743</v>
      </c>
      <c r="F62" s="20">
        <v>743</v>
      </c>
      <c r="G62" s="20">
        <v>743</v>
      </c>
      <c r="H62" s="20">
        <v>743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0</v>
      </c>
      <c r="O62" s="20">
        <v>0</v>
      </c>
      <c r="P62" s="20">
        <v>0</v>
      </c>
      <c r="Q62" s="20">
        <v>0</v>
      </c>
      <c r="R62" s="20">
        <v>391</v>
      </c>
      <c r="S62" s="20">
        <v>743</v>
      </c>
      <c r="T62" s="20">
        <v>743</v>
      </c>
      <c r="U62" s="20">
        <v>743</v>
      </c>
      <c r="V62" s="20">
        <v>743</v>
      </c>
      <c r="W62" s="20">
        <v>743</v>
      </c>
      <c r="X62" s="20">
        <v>743</v>
      </c>
      <c r="Y62" s="20">
        <v>743</v>
      </c>
      <c r="AA62" s="2">
        <f>IFERROR(INDEX('Holiday Schedule'!$D$3:$D$24,MATCH(A62,'Holiday Schedule'!$C$3:$C$24,0)),0)</f>
        <v>0</v>
      </c>
      <c r="AB62" s="2">
        <f t="shared" si="0"/>
        <v>6</v>
      </c>
      <c r="AC62" s="2">
        <f t="shared" si="1"/>
        <v>4849</v>
      </c>
      <c r="AD62" s="5">
        <f t="shared" si="2"/>
        <v>5944</v>
      </c>
      <c r="AE62" s="5">
        <f t="shared" si="3"/>
        <v>10793</v>
      </c>
      <c r="AG62" s="2">
        <f t="shared" si="4"/>
        <v>2</v>
      </c>
      <c r="AH62" s="2">
        <f t="shared" si="5"/>
        <v>2024</v>
      </c>
      <c r="AJ62" s="5">
        <f t="shared" si="6"/>
        <v>743</v>
      </c>
      <c r="AK62" s="2">
        <f t="shared" si="7"/>
        <v>1</v>
      </c>
    </row>
    <row r="63" spans="1:37" x14ac:dyDescent="0.25">
      <c r="A63" s="18">
        <v>45346</v>
      </c>
      <c r="B63" s="20">
        <v>743</v>
      </c>
      <c r="C63" s="20">
        <v>743</v>
      </c>
      <c r="D63" s="20">
        <v>743</v>
      </c>
      <c r="E63" s="20">
        <v>743</v>
      </c>
      <c r="F63" s="20">
        <v>743</v>
      </c>
      <c r="G63" s="20">
        <v>743</v>
      </c>
      <c r="H63" s="20">
        <v>743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0</v>
      </c>
      <c r="O63" s="20">
        <v>0</v>
      </c>
      <c r="P63" s="20">
        <v>0</v>
      </c>
      <c r="Q63" s="20">
        <v>0</v>
      </c>
      <c r="R63" s="20">
        <v>410</v>
      </c>
      <c r="S63" s="20">
        <v>743</v>
      </c>
      <c r="T63" s="20">
        <v>743</v>
      </c>
      <c r="U63" s="20">
        <v>743</v>
      </c>
      <c r="V63" s="20">
        <v>743</v>
      </c>
      <c r="W63" s="20">
        <v>743</v>
      </c>
      <c r="X63" s="20">
        <v>743</v>
      </c>
      <c r="Y63" s="20">
        <v>743</v>
      </c>
      <c r="AA63" s="2">
        <f>IFERROR(INDEX('Holiday Schedule'!$D$3:$D$24,MATCH(A63,'Holiday Schedule'!$C$3:$C$24,0)),0)</f>
        <v>0</v>
      </c>
      <c r="AB63" s="2">
        <f t="shared" si="0"/>
        <v>7</v>
      </c>
      <c r="AC63" s="2">
        <f t="shared" si="1"/>
        <v>0</v>
      </c>
      <c r="AD63" s="5">
        <f t="shared" si="2"/>
        <v>10812</v>
      </c>
      <c r="AE63" s="5">
        <f t="shared" si="3"/>
        <v>10812</v>
      </c>
      <c r="AG63" s="2">
        <f t="shared" si="4"/>
        <v>2</v>
      </c>
      <c r="AH63" s="2">
        <f t="shared" si="5"/>
        <v>2024</v>
      </c>
      <c r="AJ63" s="5">
        <f t="shared" si="6"/>
        <v>743</v>
      </c>
      <c r="AK63" s="2">
        <f t="shared" si="7"/>
        <v>1</v>
      </c>
    </row>
    <row r="64" spans="1:37" x14ac:dyDescent="0.25">
      <c r="A64" s="18">
        <v>45347</v>
      </c>
      <c r="B64" s="20">
        <v>743</v>
      </c>
      <c r="C64" s="20">
        <v>743</v>
      </c>
      <c r="D64" s="20">
        <v>743</v>
      </c>
      <c r="E64" s="20">
        <v>743</v>
      </c>
      <c r="F64" s="20">
        <v>743</v>
      </c>
      <c r="G64" s="20">
        <v>743</v>
      </c>
      <c r="H64" s="20">
        <v>743</v>
      </c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0</v>
      </c>
      <c r="R64" s="20">
        <v>411</v>
      </c>
      <c r="S64" s="20">
        <v>743</v>
      </c>
      <c r="T64" s="20">
        <v>743</v>
      </c>
      <c r="U64" s="20">
        <v>743</v>
      </c>
      <c r="V64" s="20">
        <v>743</v>
      </c>
      <c r="W64" s="20">
        <v>743</v>
      </c>
      <c r="X64" s="20">
        <v>743</v>
      </c>
      <c r="Y64" s="20">
        <v>743</v>
      </c>
      <c r="AA64" s="2">
        <f>IFERROR(INDEX('Holiday Schedule'!$D$3:$D$24,MATCH(A64,'Holiday Schedule'!$C$3:$C$24,0)),0)</f>
        <v>0</v>
      </c>
      <c r="AB64" s="2">
        <f t="shared" si="0"/>
        <v>1</v>
      </c>
      <c r="AC64" s="2">
        <f t="shared" si="1"/>
        <v>0</v>
      </c>
      <c r="AD64" s="5">
        <f t="shared" si="2"/>
        <v>10813</v>
      </c>
      <c r="AE64" s="5">
        <f t="shared" si="3"/>
        <v>10813</v>
      </c>
      <c r="AG64" s="2">
        <f t="shared" si="4"/>
        <v>2</v>
      </c>
      <c r="AH64" s="2">
        <f t="shared" si="5"/>
        <v>2024</v>
      </c>
      <c r="AJ64" s="5">
        <f t="shared" si="6"/>
        <v>743</v>
      </c>
      <c r="AK64" s="2">
        <f t="shared" si="7"/>
        <v>1</v>
      </c>
    </row>
    <row r="65" spans="1:37" x14ac:dyDescent="0.25">
      <c r="A65" s="18">
        <v>45348</v>
      </c>
      <c r="B65" s="20">
        <v>740</v>
      </c>
      <c r="C65" s="20">
        <v>740</v>
      </c>
      <c r="D65" s="20">
        <v>740</v>
      </c>
      <c r="E65" s="20">
        <v>740</v>
      </c>
      <c r="F65" s="20">
        <v>740</v>
      </c>
      <c r="G65" s="20">
        <v>740</v>
      </c>
      <c r="H65" s="20">
        <v>740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</v>
      </c>
      <c r="O65" s="20">
        <v>0</v>
      </c>
      <c r="P65" s="20">
        <v>0</v>
      </c>
      <c r="Q65" s="20">
        <v>0</v>
      </c>
      <c r="R65" s="20">
        <v>390</v>
      </c>
      <c r="S65" s="20">
        <v>740</v>
      </c>
      <c r="T65" s="20">
        <v>740</v>
      </c>
      <c r="U65" s="20">
        <v>740</v>
      </c>
      <c r="V65" s="20">
        <v>740</v>
      </c>
      <c r="W65" s="20">
        <v>740</v>
      </c>
      <c r="X65" s="20">
        <v>740</v>
      </c>
      <c r="Y65" s="20">
        <v>740</v>
      </c>
      <c r="AA65" s="2">
        <f>IFERROR(INDEX('Holiday Schedule'!$D$3:$D$24,MATCH(A65,'Holiday Schedule'!$C$3:$C$24,0)),0)</f>
        <v>0</v>
      </c>
      <c r="AB65" s="2">
        <f t="shared" si="0"/>
        <v>2</v>
      </c>
      <c r="AC65" s="2">
        <f t="shared" si="1"/>
        <v>4830</v>
      </c>
      <c r="AD65" s="5">
        <f t="shared" si="2"/>
        <v>5920</v>
      </c>
      <c r="AE65" s="5">
        <f t="shared" si="3"/>
        <v>10750</v>
      </c>
      <c r="AG65" s="2">
        <f t="shared" si="4"/>
        <v>2</v>
      </c>
      <c r="AH65" s="2">
        <f t="shared" si="5"/>
        <v>2024</v>
      </c>
      <c r="AJ65" s="5">
        <f t="shared" si="6"/>
        <v>740</v>
      </c>
      <c r="AK65" s="2">
        <f t="shared" si="7"/>
        <v>1</v>
      </c>
    </row>
    <row r="66" spans="1:37" x14ac:dyDescent="0.25">
      <c r="A66" s="18">
        <v>45349</v>
      </c>
      <c r="B66" s="20">
        <v>745</v>
      </c>
      <c r="C66" s="20">
        <v>745</v>
      </c>
      <c r="D66" s="20">
        <v>745</v>
      </c>
      <c r="E66" s="20">
        <v>745</v>
      </c>
      <c r="F66" s="20">
        <v>745</v>
      </c>
      <c r="G66" s="20">
        <v>745</v>
      </c>
      <c r="H66" s="20">
        <v>745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0</v>
      </c>
      <c r="O66" s="20">
        <v>0</v>
      </c>
      <c r="P66" s="20">
        <v>0</v>
      </c>
      <c r="Q66" s="20">
        <v>0</v>
      </c>
      <c r="R66" s="20">
        <v>392</v>
      </c>
      <c r="S66" s="20">
        <v>745</v>
      </c>
      <c r="T66" s="20">
        <v>745</v>
      </c>
      <c r="U66" s="20">
        <v>745</v>
      </c>
      <c r="V66" s="20">
        <v>745</v>
      </c>
      <c r="W66" s="20">
        <v>745</v>
      </c>
      <c r="X66" s="20">
        <v>745</v>
      </c>
      <c r="Y66" s="20">
        <v>745</v>
      </c>
      <c r="AA66" s="2">
        <f>IFERROR(INDEX('Holiday Schedule'!$D$3:$D$24,MATCH(A66,'Holiday Schedule'!$C$3:$C$24,0)),0)</f>
        <v>0</v>
      </c>
      <c r="AB66" s="2">
        <f t="shared" si="0"/>
        <v>3</v>
      </c>
      <c r="AC66" s="2">
        <f t="shared" si="1"/>
        <v>4862</v>
      </c>
      <c r="AD66" s="5">
        <f t="shared" si="2"/>
        <v>5960</v>
      </c>
      <c r="AE66" s="5">
        <f t="shared" si="3"/>
        <v>10822</v>
      </c>
      <c r="AG66" s="2">
        <f t="shared" si="4"/>
        <v>2</v>
      </c>
      <c r="AH66" s="2">
        <f t="shared" si="5"/>
        <v>2024</v>
      </c>
      <c r="AJ66" s="5">
        <f t="shared" si="6"/>
        <v>745</v>
      </c>
      <c r="AK66" s="2">
        <f t="shared" si="7"/>
        <v>1</v>
      </c>
    </row>
    <row r="67" spans="1:37" x14ac:dyDescent="0.25">
      <c r="A67" s="18">
        <v>45350</v>
      </c>
      <c r="B67" s="20">
        <v>758</v>
      </c>
      <c r="C67" s="20">
        <v>758</v>
      </c>
      <c r="D67" s="20">
        <v>758</v>
      </c>
      <c r="E67" s="20">
        <v>758</v>
      </c>
      <c r="F67" s="20">
        <v>758</v>
      </c>
      <c r="G67" s="20">
        <v>758</v>
      </c>
      <c r="H67" s="20">
        <v>758</v>
      </c>
      <c r="I67" s="20">
        <v>0</v>
      </c>
      <c r="J67" s="20">
        <v>0</v>
      </c>
      <c r="K67" s="20">
        <v>0</v>
      </c>
      <c r="L67" s="20">
        <v>0</v>
      </c>
      <c r="M67" s="20">
        <v>0</v>
      </c>
      <c r="N67" s="20">
        <v>0</v>
      </c>
      <c r="O67" s="20">
        <v>0</v>
      </c>
      <c r="P67" s="20">
        <v>0</v>
      </c>
      <c r="Q67" s="20">
        <v>0</v>
      </c>
      <c r="R67" s="20">
        <v>399</v>
      </c>
      <c r="S67" s="20">
        <v>758</v>
      </c>
      <c r="T67" s="20">
        <v>758</v>
      </c>
      <c r="U67" s="20">
        <v>758</v>
      </c>
      <c r="V67" s="20">
        <v>758</v>
      </c>
      <c r="W67" s="20">
        <v>758</v>
      </c>
      <c r="X67" s="20">
        <v>758</v>
      </c>
      <c r="Y67" s="20">
        <v>758</v>
      </c>
      <c r="AA67" s="2">
        <f>IFERROR(INDEX('Holiday Schedule'!$D$3:$D$24,MATCH(A67,'Holiday Schedule'!$C$3:$C$24,0)),0)</f>
        <v>0</v>
      </c>
      <c r="AB67" s="2">
        <f t="shared" si="0"/>
        <v>4</v>
      </c>
      <c r="AC67" s="2">
        <f t="shared" si="1"/>
        <v>4947</v>
      </c>
      <c r="AD67" s="5">
        <f t="shared" si="2"/>
        <v>6064</v>
      </c>
      <c r="AE67" s="5">
        <f t="shared" si="3"/>
        <v>11011</v>
      </c>
      <c r="AG67" s="2">
        <f t="shared" si="4"/>
        <v>2</v>
      </c>
      <c r="AH67" s="2">
        <f t="shared" si="5"/>
        <v>2024</v>
      </c>
      <c r="AJ67" s="5">
        <f t="shared" si="6"/>
        <v>758</v>
      </c>
      <c r="AK67" s="2">
        <f t="shared" si="7"/>
        <v>1</v>
      </c>
    </row>
    <row r="68" spans="1:37" x14ac:dyDescent="0.25">
      <c r="A68" s="18">
        <v>45351</v>
      </c>
      <c r="B68" s="20">
        <v>763</v>
      </c>
      <c r="C68" s="20">
        <v>763</v>
      </c>
      <c r="D68" s="20">
        <v>763</v>
      </c>
      <c r="E68" s="20">
        <v>763</v>
      </c>
      <c r="F68" s="20">
        <v>763</v>
      </c>
      <c r="G68" s="20">
        <v>763</v>
      </c>
      <c r="H68" s="20">
        <v>763</v>
      </c>
      <c r="I68" s="20">
        <v>0</v>
      </c>
      <c r="J68" s="20">
        <v>0</v>
      </c>
      <c r="K68" s="20">
        <v>0</v>
      </c>
      <c r="L68" s="20">
        <v>0</v>
      </c>
      <c r="M68" s="20">
        <v>0</v>
      </c>
      <c r="N68" s="20">
        <v>0</v>
      </c>
      <c r="O68" s="20">
        <v>0</v>
      </c>
      <c r="P68" s="20">
        <v>0</v>
      </c>
      <c r="Q68" s="20">
        <v>0</v>
      </c>
      <c r="R68" s="20">
        <v>402</v>
      </c>
      <c r="S68" s="20">
        <v>763</v>
      </c>
      <c r="T68" s="20">
        <v>763</v>
      </c>
      <c r="U68" s="20">
        <v>763</v>
      </c>
      <c r="V68" s="20">
        <v>763</v>
      </c>
      <c r="W68" s="20">
        <v>763</v>
      </c>
      <c r="X68" s="20">
        <v>763</v>
      </c>
      <c r="Y68" s="20">
        <v>763</v>
      </c>
      <c r="AA68" s="2">
        <f>IFERROR(INDEX('Holiday Schedule'!$D$3:$D$24,MATCH(A68,'Holiday Schedule'!$C$3:$C$24,0)),0)</f>
        <v>0</v>
      </c>
      <c r="AB68" s="2">
        <f t="shared" si="0"/>
        <v>5</v>
      </c>
      <c r="AC68" s="2">
        <f t="shared" si="1"/>
        <v>4980</v>
      </c>
      <c r="AD68" s="5">
        <f t="shared" si="2"/>
        <v>6104</v>
      </c>
      <c r="AE68" s="5">
        <f t="shared" si="3"/>
        <v>11084</v>
      </c>
      <c r="AG68" s="2">
        <f t="shared" si="4"/>
        <v>2</v>
      </c>
      <c r="AH68" s="2">
        <f t="shared" si="5"/>
        <v>2024</v>
      </c>
      <c r="AJ68" s="5">
        <f t="shared" si="6"/>
        <v>763</v>
      </c>
      <c r="AK68" s="2">
        <f t="shared" si="7"/>
        <v>1</v>
      </c>
    </row>
    <row r="69" spans="1:37" x14ac:dyDescent="0.25">
      <c r="A69" s="18">
        <v>45352</v>
      </c>
      <c r="B69" s="20">
        <v>762</v>
      </c>
      <c r="C69" s="20">
        <v>762</v>
      </c>
      <c r="D69" s="20">
        <v>762</v>
      </c>
      <c r="E69" s="20">
        <v>762</v>
      </c>
      <c r="F69" s="20">
        <v>762</v>
      </c>
      <c r="G69" s="20">
        <v>762</v>
      </c>
      <c r="H69" s="20">
        <v>573</v>
      </c>
      <c r="I69" s="20">
        <v>113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243</v>
      </c>
      <c r="T69" s="20">
        <v>762</v>
      </c>
      <c r="U69" s="20">
        <v>762</v>
      </c>
      <c r="V69" s="20">
        <v>762</v>
      </c>
      <c r="W69" s="20">
        <v>762</v>
      </c>
      <c r="X69" s="20">
        <v>762</v>
      </c>
      <c r="Y69" s="20">
        <v>762</v>
      </c>
      <c r="AA69" s="2">
        <f>IFERROR(INDEX('Holiday Schedule'!$D$3:$D$24,MATCH(A69,'Holiday Schedule'!$C$3:$C$24,0)),0)</f>
        <v>0</v>
      </c>
      <c r="AB69" s="2">
        <f t="shared" si="0"/>
        <v>6</v>
      </c>
      <c r="AC69" s="2">
        <f t="shared" si="1"/>
        <v>4166</v>
      </c>
      <c r="AD69" s="5">
        <f t="shared" si="2"/>
        <v>5907</v>
      </c>
      <c r="AE69" s="5">
        <f t="shared" si="3"/>
        <v>10073</v>
      </c>
      <c r="AG69" s="2">
        <f t="shared" si="4"/>
        <v>3</v>
      </c>
      <c r="AH69" s="2">
        <f t="shared" si="5"/>
        <v>2024</v>
      </c>
      <c r="AJ69" s="5">
        <f t="shared" si="6"/>
        <v>762</v>
      </c>
      <c r="AK69" s="2">
        <f t="shared" si="7"/>
        <v>1</v>
      </c>
    </row>
    <row r="70" spans="1:37" x14ac:dyDescent="0.25">
      <c r="A70" s="18">
        <v>45353</v>
      </c>
      <c r="B70" s="20">
        <v>762</v>
      </c>
      <c r="C70" s="20">
        <v>762</v>
      </c>
      <c r="D70" s="20">
        <v>762</v>
      </c>
      <c r="E70" s="20">
        <v>762</v>
      </c>
      <c r="F70" s="20">
        <v>762</v>
      </c>
      <c r="G70" s="20">
        <v>762</v>
      </c>
      <c r="H70" s="20">
        <v>540</v>
      </c>
      <c r="I70" s="20">
        <v>64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254</v>
      </c>
      <c r="T70" s="20">
        <v>762</v>
      </c>
      <c r="U70" s="20">
        <v>762</v>
      </c>
      <c r="V70" s="20">
        <v>762</v>
      </c>
      <c r="W70" s="20">
        <v>762</v>
      </c>
      <c r="X70" s="20">
        <v>762</v>
      </c>
      <c r="Y70" s="20">
        <v>762</v>
      </c>
      <c r="AA70" s="2">
        <f>IFERROR(INDEX('Holiday Schedule'!$D$3:$D$24,MATCH(A70,'Holiday Schedule'!$C$3:$C$24,0)),0)</f>
        <v>0</v>
      </c>
      <c r="AB70" s="2">
        <f t="shared" si="0"/>
        <v>7</v>
      </c>
      <c r="AC70" s="2">
        <f t="shared" si="1"/>
        <v>0</v>
      </c>
      <c r="AD70" s="5">
        <f t="shared" si="2"/>
        <v>10002</v>
      </c>
      <c r="AE70" s="5">
        <f t="shared" si="3"/>
        <v>10002</v>
      </c>
      <c r="AG70" s="2">
        <f t="shared" si="4"/>
        <v>3</v>
      </c>
      <c r="AH70" s="2">
        <f t="shared" si="5"/>
        <v>2024</v>
      </c>
      <c r="AJ70" s="5">
        <f t="shared" si="6"/>
        <v>762</v>
      </c>
      <c r="AK70" s="2">
        <f t="shared" si="7"/>
        <v>1</v>
      </c>
    </row>
    <row r="71" spans="1:37" x14ac:dyDescent="0.25">
      <c r="A71" s="18">
        <v>45354</v>
      </c>
      <c r="B71" s="20">
        <v>762</v>
      </c>
      <c r="C71" s="20">
        <v>762</v>
      </c>
      <c r="D71" s="20">
        <v>762</v>
      </c>
      <c r="E71" s="20">
        <v>762</v>
      </c>
      <c r="F71" s="20">
        <v>762</v>
      </c>
      <c r="G71" s="20">
        <v>762</v>
      </c>
      <c r="H71" s="20">
        <v>540</v>
      </c>
      <c r="I71" s="20">
        <v>64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254</v>
      </c>
      <c r="T71" s="20">
        <v>762</v>
      </c>
      <c r="U71" s="20">
        <v>762</v>
      </c>
      <c r="V71" s="20">
        <v>762</v>
      </c>
      <c r="W71" s="20">
        <v>762</v>
      </c>
      <c r="X71" s="20">
        <v>762</v>
      </c>
      <c r="Y71" s="20">
        <v>762</v>
      </c>
      <c r="AA71" s="2">
        <f>IFERROR(INDEX('Holiday Schedule'!$D$3:$D$24,MATCH(A71,'Holiday Schedule'!$C$3:$C$24,0)),0)</f>
        <v>0</v>
      </c>
      <c r="AB71" s="2">
        <f t="shared" si="0"/>
        <v>1</v>
      </c>
      <c r="AC71" s="2">
        <f t="shared" si="1"/>
        <v>0</v>
      </c>
      <c r="AD71" s="5">
        <f t="shared" si="2"/>
        <v>10002</v>
      </c>
      <c r="AE71" s="5">
        <f t="shared" si="3"/>
        <v>10002</v>
      </c>
      <c r="AG71" s="2">
        <f t="shared" si="4"/>
        <v>3</v>
      </c>
      <c r="AH71" s="2">
        <f t="shared" si="5"/>
        <v>2024</v>
      </c>
      <c r="AJ71" s="5">
        <f t="shared" si="6"/>
        <v>762</v>
      </c>
      <c r="AK71" s="2">
        <f t="shared" si="7"/>
        <v>1</v>
      </c>
    </row>
    <row r="72" spans="1:37" x14ac:dyDescent="0.25">
      <c r="A72" s="18">
        <v>45355</v>
      </c>
      <c r="B72" s="20">
        <v>770</v>
      </c>
      <c r="C72" s="20">
        <v>770</v>
      </c>
      <c r="D72" s="20">
        <v>770</v>
      </c>
      <c r="E72" s="20">
        <v>770</v>
      </c>
      <c r="F72" s="20">
        <v>770</v>
      </c>
      <c r="G72" s="20">
        <v>770</v>
      </c>
      <c r="H72" s="20">
        <v>579</v>
      </c>
      <c r="I72" s="20">
        <v>114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0</v>
      </c>
      <c r="R72" s="20">
        <v>0</v>
      </c>
      <c r="S72" s="20">
        <v>245</v>
      </c>
      <c r="T72" s="20">
        <v>770</v>
      </c>
      <c r="U72" s="20">
        <v>770</v>
      </c>
      <c r="V72" s="20">
        <v>770</v>
      </c>
      <c r="W72" s="20">
        <v>770</v>
      </c>
      <c r="X72" s="20">
        <v>770</v>
      </c>
      <c r="Y72" s="20">
        <v>770</v>
      </c>
      <c r="AA72" s="2">
        <f>IFERROR(INDEX('Holiday Schedule'!$D$3:$D$24,MATCH(A72,'Holiday Schedule'!$C$3:$C$24,0)),0)</f>
        <v>0</v>
      </c>
      <c r="AB72" s="2">
        <f t="shared" si="0"/>
        <v>2</v>
      </c>
      <c r="AC72" s="2">
        <f t="shared" si="1"/>
        <v>4209</v>
      </c>
      <c r="AD72" s="5">
        <f t="shared" si="2"/>
        <v>5969</v>
      </c>
      <c r="AE72" s="5">
        <f t="shared" si="3"/>
        <v>10178</v>
      </c>
      <c r="AG72" s="2">
        <f t="shared" si="4"/>
        <v>3</v>
      </c>
      <c r="AH72" s="2">
        <f t="shared" si="5"/>
        <v>2024</v>
      </c>
      <c r="AJ72" s="5">
        <f t="shared" si="6"/>
        <v>770</v>
      </c>
      <c r="AK72" s="2">
        <f t="shared" si="7"/>
        <v>1</v>
      </c>
    </row>
    <row r="73" spans="1:37" x14ac:dyDescent="0.25">
      <c r="A73" s="18">
        <v>45356</v>
      </c>
      <c r="B73" s="20">
        <v>771</v>
      </c>
      <c r="C73" s="20">
        <v>771</v>
      </c>
      <c r="D73" s="20">
        <v>771</v>
      </c>
      <c r="E73" s="20">
        <v>771</v>
      </c>
      <c r="F73" s="20">
        <v>771</v>
      </c>
      <c r="G73" s="20">
        <v>771</v>
      </c>
      <c r="H73" s="20">
        <v>579</v>
      </c>
      <c r="I73" s="20">
        <v>114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245</v>
      </c>
      <c r="T73" s="20">
        <v>771</v>
      </c>
      <c r="U73" s="20">
        <v>771</v>
      </c>
      <c r="V73" s="20">
        <v>771</v>
      </c>
      <c r="W73" s="20">
        <v>771</v>
      </c>
      <c r="X73" s="20">
        <v>771</v>
      </c>
      <c r="Y73" s="20">
        <v>771</v>
      </c>
      <c r="AA73" s="2">
        <f>IFERROR(INDEX('Holiday Schedule'!$D$3:$D$24,MATCH(A73,'Holiday Schedule'!$C$3:$C$24,0)),0)</f>
        <v>0</v>
      </c>
      <c r="AB73" s="2">
        <f t="shared" si="0"/>
        <v>3</v>
      </c>
      <c r="AC73" s="2">
        <f t="shared" si="1"/>
        <v>4214</v>
      </c>
      <c r="AD73" s="5">
        <f t="shared" si="2"/>
        <v>5976</v>
      </c>
      <c r="AE73" s="5">
        <f t="shared" si="3"/>
        <v>10190</v>
      </c>
      <c r="AG73" s="2">
        <f t="shared" si="4"/>
        <v>3</v>
      </c>
      <c r="AH73" s="2">
        <f t="shared" si="5"/>
        <v>2024</v>
      </c>
      <c r="AJ73" s="5">
        <f t="shared" si="6"/>
        <v>771</v>
      </c>
      <c r="AK73" s="2">
        <f t="shared" si="7"/>
        <v>1</v>
      </c>
    </row>
    <row r="74" spans="1:37" x14ac:dyDescent="0.25">
      <c r="A74" s="18">
        <v>45357</v>
      </c>
      <c r="B74" s="20">
        <v>777</v>
      </c>
      <c r="C74" s="20">
        <v>777</v>
      </c>
      <c r="D74" s="20">
        <v>777</v>
      </c>
      <c r="E74" s="20">
        <v>777</v>
      </c>
      <c r="F74" s="20">
        <v>777</v>
      </c>
      <c r="G74" s="20">
        <v>777</v>
      </c>
      <c r="H74" s="20">
        <v>583</v>
      </c>
      <c r="I74" s="20">
        <v>115</v>
      </c>
      <c r="J74" s="20">
        <v>0</v>
      </c>
      <c r="K74" s="20">
        <v>0</v>
      </c>
      <c r="L74" s="20">
        <v>0</v>
      </c>
      <c r="M74" s="20">
        <v>0</v>
      </c>
      <c r="N74" s="20">
        <v>0</v>
      </c>
      <c r="O74" s="20">
        <v>0</v>
      </c>
      <c r="P74" s="20">
        <v>0</v>
      </c>
      <c r="Q74" s="20">
        <v>0</v>
      </c>
      <c r="R74" s="20">
        <v>0</v>
      </c>
      <c r="S74" s="20">
        <v>247</v>
      </c>
      <c r="T74" s="20">
        <v>777</v>
      </c>
      <c r="U74" s="20">
        <v>777</v>
      </c>
      <c r="V74" s="20">
        <v>777</v>
      </c>
      <c r="W74" s="20">
        <v>777</v>
      </c>
      <c r="X74" s="20">
        <v>777</v>
      </c>
      <c r="Y74" s="20">
        <v>777</v>
      </c>
      <c r="AA74" s="2">
        <f>IFERROR(INDEX('Holiday Schedule'!$D$3:$D$24,MATCH(A74,'Holiday Schedule'!$C$3:$C$24,0)),0)</f>
        <v>0</v>
      </c>
      <c r="AB74" s="2">
        <f t="shared" ref="AB74:AB137" si="8">WEEKDAY(A74)</f>
        <v>4</v>
      </c>
      <c r="AC74" s="2">
        <f t="shared" ref="AC74:AC137" si="9">IF(AND(AB74&gt;1,AB74&lt;7,AA74&lt;1),SUM(I74:X74),0)</f>
        <v>4247</v>
      </c>
      <c r="AD74" s="5">
        <f t="shared" ref="AD74:AD137" si="10">AE74-AC74</f>
        <v>6022</v>
      </c>
      <c r="AE74" s="5">
        <f t="shared" ref="AE74:AE137" si="11">SUM(B74:Y74)</f>
        <v>10269</v>
      </c>
      <c r="AG74" s="2">
        <f t="shared" ref="AG74:AG137" si="12">MONTH(A74)</f>
        <v>3</v>
      </c>
      <c r="AH74" s="2">
        <f t="shared" ref="AH74:AH137" si="13">YEAR(A74)</f>
        <v>2024</v>
      </c>
      <c r="AJ74" s="5">
        <f t="shared" ref="AJ74:AJ137" si="14">MAX(B74:Y74)</f>
        <v>777</v>
      </c>
      <c r="AK74" s="2">
        <f t="shared" ref="AK74:AK137" si="15">IF(AE74&gt;0,INDEX(B$8:Y$8,MATCH(AJ74,B74:Y74,0)),"")</f>
        <v>1</v>
      </c>
    </row>
    <row r="75" spans="1:37" x14ac:dyDescent="0.25">
      <c r="A75" s="18">
        <v>45358</v>
      </c>
      <c r="B75" s="20">
        <v>779</v>
      </c>
      <c r="C75" s="20">
        <v>779</v>
      </c>
      <c r="D75" s="20">
        <v>779</v>
      </c>
      <c r="E75" s="20">
        <v>779</v>
      </c>
      <c r="F75" s="20">
        <v>779</v>
      </c>
      <c r="G75" s="20">
        <v>779</v>
      </c>
      <c r="H75" s="20">
        <v>585</v>
      </c>
      <c r="I75" s="20">
        <v>115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248</v>
      </c>
      <c r="T75" s="20">
        <v>779</v>
      </c>
      <c r="U75" s="20">
        <v>779</v>
      </c>
      <c r="V75" s="20">
        <v>779</v>
      </c>
      <c r="W75" s="20">
        <v>779</v>
      </c>
      <c r="X75" s="20">
        <v>779</v>
      </c>
      <c r="Y75" s="20">
        <v>779</v>
      </c>
      <c r="AA75" s="2">
        <f>IFERROR(INDEX('Holiday Schedule'!$D$3:$D$24,MATCH(A75,'Holiday Schedule'!$C$3:$C$24,0)),0)</f>
        <v>0</v>
      </c>
      <c r="AB75" s="2">
        <f t="shared" si="8"/>
        <v>5</v>
      </c>
      <c r="AC75" s="2">
        <f t="shared" si="9"/>
        <v>4258</v>
      </c>
      <c r="AD75" s="5">
        <f t="shared" si="10"/>
        <v>6038</v>
      </c>
      <c r="AE75" s="5">
        <f t="shared" si="11"/>
        <v>10296</v>
      </c>
      <c r="AG75" s="2">
        <f t="shared" si="12"/>
        <v>3</v>
      </c>
      <c r="AH75" s="2">
        <f t="shared" si="13"/>
        <v>2024</v>
      </c>
      <c r="AJ75" s="5">
        <f t="shared" si="14"/>
        <v>779</v>
      </c>
      <c r="AK75" s="2">
        <f t="shared" si="15"/>
        <v>1</v>
      </c>
    </row>
    <row r="76" spans="1:37" x14ac:dyDescent="0.25">
      <c r="A76" s="18">
        <v>45359</v>
      </c>
      <c r="B76" s="20">
        <v>782</v>
      </c>
      <c r="C76" s="20">
        <v>782</v>
      </c>
      <c r="D76" s="20">
        <v>782</v>
      </c>
      <c r="E76" s="20">
        <v>782</v>
      </c>
      <c r="F76" s="20">
        <v>782</v>
      </c>
      <c r="G76" s="20">
        <v>782</v>
      </c>
      <c r="H76" s="20">
        <v>587</v>
      </c>
      <c r="I76" s="20">
        <v>116</v>
      </c>
      <c r="J76" s="20">
        <v>0</v>
      </c>
      <c r="K76" s="20">
        <v>0</v>
      </c>
      <c r="L76" s="20">
        <v>0</v>
      </c>
      <c r="M76" s="20">
        <v>0</v>
      </c>
      <c r="N76" s="20">
        <v>0</v>
      </c>
      <c r="O76" s="20">
        <v>0</v>
      </c>
      <c r="P76" s="20">
        <v>0</v>
      </c>
      <c r="Q76" s="20">
        <v>0</v>
      </c>
      <c r="R76" s="20">
        <v>0</v>
      </c>
      <c r="S76" s="20">
        <v>249</v>
      </c>
      <c r="T76" s="20">
        <v>782</v>
      </c>
      <c r="U76" s="20">
        <v>782</v>
      </c>
      <c r="V76" s="20">
        <v>782</v>
      </c>
      <c r="W76" s="20">
        <v>782</v>
      </c>
      <c r="X76" s="20">
        <v>782</v>
      </c>
      <c r="Y76" s="20">
        <v>782</v>
      </c>
      <c r="AA76" s="2">
        <f>IFERROR(INDEX('Holiday Schedule'!$D$3:$D$24,MATCH(A76,'Holiday Schedule'!$C$3:$C$24,0)),0)</f>
        <v>0</v>
      </c>
      <c r="AB76" s="2">
        <f t="shared" si="8"/>
        <v>6</v>
      </c>
      <c r="AC76" s="2">
        <f t="shared" si="9"/>
        <v>4275</v>
      </c>
      <c r="AD76" s="5">
        <f t="shared" si="10"/>
        <v>6061</v>
      </c>
      <c r="AE76" s="5">
        <f t="shared" si="11"/>
        <v>10336</v>
      </c>
      <c r="AG76" s="2">
        <f t="shared" si="12"/>
        <v>3</v>
      </c>
      <c r="AH76" s="2">
        <f t="shared" si="13"/>
        <v>2024</v>
      </c>
      <c r="AJ76" s="5">
        <f t="shared" si="14"/>
        <v>782</v>
      </c>
      <c r="AK76" s="2">
        <f t="shared" si="15"/>
        <v>1</v>
      </c>
    </row>
    <row r="77" spans="1:37" x14ac:dyDescent="0.25">
      <c r="A77" s="18">
        <v>45360</v>
      </c>
      <c r="B77" s="20">
        <v>783</v>
      </c>
      <c r="C77" s="20">
        <v>783</v>
      </c>
      <c r="D77" s="20">
        <v>783</v>
      </c>
      <c r="E77" s="20">
        <v>783</v>
      </c>
      <c r="F77" s="20">
        <v>783</v>
      </c>
      <c r="G77" s="20">
        <v>783</v>
      </c>
      <c r="H77" s="20">
        <v>555</v>
      </c>
      <c r="I77" s="20">
        <v>65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261</v>
      </c>
      <c r="T77" s="20">
        <v>783</v>
      </c>
      <c r="U77" s="20">
        <v>783</v>
      </c>
      <c r="V77" s="20">
        <v>783</v>
      </c>
      <c r="W77" s="20">
        <v>783</v>
      </c>
      <c r="X77" s="20">
        <v>783</v>
      </c>
      <c r="Y77" s="20">
        <v>783</v>
      </c>
      <c r="AA77" s="2">
        <f>IFERROR(INDEX('Holiday Schedule'!$D$3:$D$24,MATCH(A77,'Holiday Schedule'!$C$3:$C$24,0)),0)</f>
        <v>0</v>
      </c>
      <c r="AB77" s="2">
        <f t="shared" si="8"/>
        <v>7</v>
      </c>
      <c r="AC77" s="2">
        <f t="shared" si="9"/>
        <v>0</v>
      </c>
      <c r="AD77" s="5">
        <f t="shared" si="10"/>
        <v>10277</v>
      </c>
      <c r="AE77" s="5">
        <f t="shared" si="11"/>
        <v>10277</v>
      </c>
      <c r="AG77" s="2">
        <f t="shared" si="12"/>
        <v>3</v>
      </c>
      <c r="AH77" s="2">
        <f t="shared" si="13"/>
        <v>2024</v>
      </c>
      <c r="AJ77" s="5">
        <f t="shared" si="14"/>
        <v>783</v>
      </c>
      <c r="AK77" s="2">
        <f t="shared" si="15"/>
        <v>1</v>
      </c>
    </row>
    <row r="78" spans="1:37" x14ac:dyDescent="0.25">
      <c r="A78" s="18">
        <v>45361</v>
      </c>
      <c r="B78" s="20">
        <v>783</v>
      </c>
      <c r="C78" s="20">
        <v>0</v>
      </c>
      <c r="D78" s="20">
        <v>783</v>
      </c>
      <c r="E78" s="20">
        <v>783</v>
      </c>
      <c r="F78" s="20">
        <v>783</v>
      </c>
      <c r="G78" s="20">
        <v>783</v>
      </c>
      <c r="H78" s="20">
        <v>555</v>
      </c>
      <c r="I78" s="20">
        <v>65</v>
      </c>
      <c r="J78" s="20">
        <v>0</v>
      </c>
      <c r="K78" s="20">
        <v>0</v>
      </c>
      <c r="L78" s="20">
        <v>0</v>
      </c>
      <c r="M78" s="20">
        <v>0</v>
      </c>
      <c r="N78" s="20">
        <v>0</v>
      </c>
      <c r="O78" s="20">
        <v>0</v>
      </c>
      <c r="P78" s="20">
        <v>0</v>
      </c>
      <c r="Q78" s="20">
        <v>0</v>
      </c>
      <c r="R78" s="20">
        <v>0</v>
      </c>
      <c r="S78" s="20">
        <v>261</v>
      </c>
      <c r="T78" s="20">
        <v>783</v>
      </c>
      <c r="U78" s="20">
        <v>783</v>
      </c>
      <c r="V78" s="20">
        <v>783</v>
      </c>
      <c r="W78" s="20">
        <v>783</v>
      </c>
      <c r="X78" s="20">
        <v>783</v>
      </c>
      <c r="Y78" s="20">
        <v>783</v>
      </c>
      <c r="AA78" s="2">
        <f>IFERROR(INDEX('Holiday Schedule'!$D$3:$D$24,MATCH(A78,'Holiday Schedule'!$C$3:$C$24,0)),0)</f>
        <v>0</v>
      </c>
      <c r="AB78" s="2">
        <f t="shared" si="8"/>
        <v>1</v>
      </c>
      <c r="AC78" s="2">
        <f t="shared" si="9"/>
        <v>0</v>
      </c>
      <c r="AD78" s="5">
        <f t="shared" si="10"/>
        <v>9494</v>
      </c>
      <c r="AE78" s="5">
        <f t="shared" si="11"/>
        <v>9494</v>
      </c>
      <c r="AG78" s="2">
        <f t="shared" si="12"/>
        <v>3</v>
      </c>
      <c r="AH78" s="2">
        <f t="shared" si="13"/>
        <v>2024</v>
      </c>
      <c r="AJ78" s="5">
        <f t="shared" si="14"/>
        <v>783</v>
      </c>
      <c r="AK78" s="2">
        <f t="shared" si="15"/>
        <v>1</v>
      </c>
    </row>
    <row r="79" spans="1:37" x14ac:dyDescent="0.25">
      <c r="A79" s="18">
        <v>45362</v>
      </c>
      <c r="B79" s="20">
        <v>786</v>
      </c>
      <c r="C79" s="20">
        <v>786</v>
      </c>
      <c r="D79" s="20">
        <v>786</v>
      </c>
      <c r="E79" s="20">
        <v>786</v>
      </c>
      <c r="F79" s="20">
        <v>786</v>
      </c>
      <c r="G79" s="20">
        <v>786</v>
      </c>
      <c r="H79" s="20">
        <v>590</v>
      </c>
      <c r="I79" s="20">
        <v>116</v>
      </c>
      <c r="J79" s="20">
        <v>0</v>
      </c>
      <c r="K79" s="20">
        <v>0</v>
      </c>
      <c r="L79" s="20">
        <v>0</v>
      </c>
      <c r="M79" s="20">
        <v>0</v>
      </c>
      <c r="N79" s="20">
        <v>0</v>
      </c>
      <c r="O79" s="20">
        <v>0</v>
      </c>
      <c r="P79" s="20">
        <v>0</v>
      </c>
      <c r="Q79" s="20">
        <v>0</v>
      </c>
      <c r="R79" s="20">
        <v>0</v>
      </c>
      <c r="S79" s="20">
        <v>250</v>
      </c>
      <c r="T79" s="20">
        <v>786</v>
      </c>
      <c r="U79" s="20">
        <v>786</v>
      </c>
      <c r="V79" s="20">
        <v>786</v>
      </c>
      <c r="W79" s="20">
        <v>786</v>
      </c>
      <c r="X79" s="20">
        <v>786</v>
      </c>
      <c r="Y79" s="20">
        <v>786</v>
      </c>
      <c r="AA79" s="2">
        <f>IFERROR(INDEX('Holiday Schedule'!$D$3:$D$24,MATCH(A79,'Holiday Schedule'!$C$3:$C$24,0)),0)</f>
        <v>0</v>
      </c>
      <c r="AB79" s="2">
        <f t="shared" si="8"/>
        <v>2</v>
      </c>
      <c r="AC79" s="2">
        <f t="shared" si="9"/>
        <v>4296</v>
      </c>
      <c r="AD79" s="5">
        <f t="shared" si="10"/>
        <v>6092</v>
      </c>
      <c r="AE79" s="5">
        <f t="shared" si="11"/>
        <v>10388</v>
      </c>
      <c r="AG79" s="2">
        <f t="shared" si="12"/>
        <v>3</v>
      </c>
      <c r="AH79" s="2">
        <f t="shared" si="13"/>
        <v>2024</v>
      </c>
      <c r="AJ79" s="5">
        <f t="shared" si="14"/>
        <v>786</v>
      </c>
      <c r="AK79" s="2">
        <f t="shared" si="15"/>
        <v>1</v>
      </c>
    </row>
    <row r="80" spans="1:37" x14ac:dyDescent="0.25">
      <c r="A80" s="18">
        <v>45363</v>
      </c>
      <c r="B80" s="20">
        <v>785</v>
      </c>
      <c r="C80" s="20">
        <v>785</v>
      </c>
      <c r="D80" s="20">
        <v>785</v>
      </c>
      <c r="E80" s="20">
        <v>785</v>
      </c>
      <c r="F80" s="20">
        <v>785</v>
      </c>
      <c r="G80" s="20">
        <v>785</v>
      </c>
      <c r="H80" s="20">
        <v>590</v>
      </c>
      <c r="I80" s="20">
        <v>116</v>
      </c>
      <c r="J80" s="20">
        <v>0</v>
      </c>
      <c r="K80" s="20">
        <v>0</v>
      </c>
      <c r="L80" s="20">
        <v>0</v>
      </c>
      <c r="M80" s="20">
        <v>0</v>
      </c>
      <c r="N80" s="20">
        <v>0</v>
      </c>
      <c r="O80" s="20">
        <v>0</v>
      </c>
      <c r="P80" s="20">
        <v>0</v>
      </c>
      <c r="Q80" s="20">
        <v>0</v>
      </c>
      <c r="R80" s="20">
        <v>0</v>
      </c>
      <c r="S80" s="20">
        <v>250</v>
      </c>
      <c r="T80" s="20">
        <v>785</v>
      </c>
      <c r="U80" s="20">
        <v>785</v>
      </c>
      <c r="V80" s="20">
        <v>785</v>
      </c>
      <c r="W80" s="20">
        <v>785</v>
      </c>
      <c r="X80" s="20">
        <v>785</v>
      </c>
      <c r="Y80" s="20">
        <v>785</v>
      </c>
      <c r="AA80" s="2">
        <f>IFERROR(INDEX('Holiday Schedule'!$D$3:$D$24,MATCH(A80,'Holiday Schedule'!$C$3:$C$24,0)),0)</f>
        <v>0</v>
      </c>
      <c r="AB80" s="2">
        <f t="shared" si="8"/>
        <v>3</v>
      </c>
      <c r="AC80" s="2">
        <f t="shared" si="9"/>
        <v>4291</v>
      </c>
      <c r="AD80" s="5">
        <f t="shared" si="10"/>
        <v>6085</v>
      </c>
      <c r="AE80" s="5">
        <f t="shared" si="11"/>
        <v>10376</v>
      </c>
      <c r="AG80" s="2">
        <f t="shared" si="12"/>
        <v>3</v>
      </c>
      <c r="AH80" s="2">
        <f t="shared" si="13"/>
        <v>2024</v>
      </c>
      <c r="AJ80" s="5">
        <f t="shared" si="14"/>
        <v>785</v>
      </c>
      <c r="AK80" s="2">
        <f t="shared" si="15"/>
        <v>1</v>
      </c>
    </row>
    <row r="81" spans="1:37" x14ac:dyDescent="0.25">
      <c r="A81" s="18">
        <v>45364</v>
      </c>
      <c r="B81" s="20">
        <v>785</v>
      </c>
      <c r="C81" s="20">
        <v>785</v>
      </c>
      <c r="D81" s="20">
        <v>785</v>
      </c>
      <c r="E81" s="20">
        <v>785</v>
      </c>
      <c r="F81" s="20">
        <v>785</v>
      </c>
      <c r="G81" s="20">
        <v>785</v>
      </c>
      <c r="H81" s="20">
        <v>590</v>
      </c>
      <c r="I81" s="20">
        <v>116</v>
      </c>
      <c r="J81" s="20">
        <v>0</v>
      </c>
      <c r="K81" s="20">
        <v>0</v>
      </c>
      <c r="L81" s="20">
        <v>0</v>
      </c>
      <c r="M81" s="20">
        <v>0</v>
      </c>
      <c r="N81" s="20">
        <v>0</v>
      </c>
      <c r="O81" s="20">
        <v>0</v>
      </c>
      <c r="P81" s="20">
        <v>0</v>
      </c>
      <c r="Q81" s="20">
        <v>0</v>
      </c>
      <c r="R81" s="20">
        <v>0</v>
      </c>
      <c r="S81" s="20">
        <v>250</v>
      </c>
      <c r="T81" s="20">
        <v>785</v>
      </c>
      <c r="U81" s="20">
        <v>785</v>
      </c>
      <c r="V81" s="20">
        <v>785</v>
      </c>
      <c r="W81" s="20">
        <v>785</v>
      </c>
      <c r="X81" s="20">
        <v>785</v>
      </c>
      <c r="Y81" s="20">
        <v>785</v>
      </c>
      <c r="AA81" s="2">
        <f>IFERROR(INDEX('Holiday Schedule'!$D$3:$D$24,MATCH(A81,'Holiday Schedule'!$C$3:$C$24,0)),0)</f>
        <v>0</v>
      </c>
      <c r="AB81" s="2">
        <f t="shared" si="8"/>
        <v>4</v>
      </c>
      <c r="AC81" s="2">
        <f t="shared" si="9"/>
        <v>4291</v>
      </c>
      <c r="AD81" s="5">
        <f t="shared" si="10"/>
        <v>6085</v>
      </c>
      <c r="AE81" s="5">
        <f t="shared" si="11"/>
        <v>10376</v>
      </c>
      <c r="AG81" s="2">
        <f t="shared" si="12"/>
        <v>3</v>
      </c>
      <c r="AH81" s="2">
        <f t="shared" si="13"/>
        <v>2024</v>
      </c>
      <c r="AJ81" s="5">
        <f t="shared" si="14"/>
        <v>785</v>
      </c>
      <c r="AK81" s="2">
        <f t="shared" si="15"/>
        <v>1</v>
      </c>
    </row>
    <row r="82" spans="1:37" x14ac:dyDescent="0.25">
      <c r="A82" s="18">
        <v>45365</v>
      </c>
      <c r="B82" s="20">
        <v>788</v>
      </c>
      <c r="C82" s="20">
        <v>788</v>
      </c>
      <c r="D82" s="20">
        <v>788</v>
      </c>
      <c r="E82" s="20">
        <v>788</v>
      </c>
      <c r="F82" s="20">
        <v>788</v>
      </c>
      <c r="G82" s="20">
        <v>788</v>
      </c>
      <c r="H82" s="20">
        <v>592</v>
      </c>
      <c r="I82" s="20">
        <v>117</v>
      </c>
      <c r="J82" s="20">
        <v>0</v>
      </c>
      <c r="K82" s="20">
        <v>0</v>
      </c>
      <c r="L82" s="20">
        <v>0</v>
      </c>
      <c r="M82" s="20">
        <v>0</v>
      </c>
      <c r="N82" s="20">
        <v>0</v>
      </c>
      <c r="O82" s="20">
        <v>0</v>
      </c>
      <c r="P82" s="20">
        <v>0</v>
      </c>
      <c r="Q82" s="20">
        <v>0</v>
      </c>
      <c r="R82" s="20">
        <v>0</v>
      </c>
      <c r="S82" s="20">
        <v>251</v>
      </c>
      <c r="T82" s="20">
        <v>788</v>
      </c>
      <c r="U82" s="20">
        <v>788</v>
      </c>
      <c r="V82" s="20">
        <v>788</v>
      </c>
      <c r="W82" s="20">
        <v>788</v>
      </c>
      <c r="X82" s="20">
        <v>788</v>
      </c>
      <c r="Y82" s="20">
        <v>788</v>
      </c>
      <c r="AA82" s="2">
        <f>IFERROR(INDEX('Holiday Schedule'!$D$3:$D$24,MATCH(A82,'Holiday Schedule'!$C$3:$C$24,0)),0)</f>
        <v>0</v>
      </c>
      <c r="AB82" s="2">
        <f t="shared" si="8"/>
        <v>5</v>
      </c>
      <c r="AC82" s="2">
        <f t="shared" si="9"/>
        <v>4308</v>
      </c>
      <c r="AD82" s="5">
        <f t="shared" si="10"/>
        <v>6108</v>
      </c>
      <c r="AE82" s="5">
        <f t="shared" si="11"/>
        <v>10416</v>
      </c>
      <c r="AG82" s="2">
        <f t="shared" si="12"/>
        <v>3</v>
      </c>
      <c r="AH82" s="2">
        <f t="shared" si="13"/>
        <v>2024</v>
      </c>
      <c r="AJ82" s="5">
        <f t="shared" si="14"/>
        <v>788</v>
      </c>
      <c r="AK82" s="2">
        <f t="shared" si="15"/>
        <v>1</v>
      </c>
    </row>
    <row r="83" spans="1:37" x14ac:dyDescent="0.25">
      <c r="A83" s="18">
        <v>45366</v>
      </c>
      <c r="B83" s="20">
        <v>789</v>
      </c>
      <c r="C83" s="20">
        <v>789</v>
      </c>
      <c r="D83" s="20">
        <v>789</v>
      </c>
      <c r="E83" s="20">
        <v>789</v>
      </c>
      <c r="F83" s="20">
        <v>789</v>
      </c>
      <c r="G83" s="20">
        <v>789</v>
      </c>
      <c r="H83" s="20">
        <v>593</v>
      </c>
      <c r="I83" s="20">
        <v>117</v>
      </c>
      <c r="J83" s="20">
        <v>0</v>
      </c>
      <c r="K83" s="20">
        <v>0</v>
      </c>
      <c r="L83" s="20">
        <v>0</v>
      </c>
      <c r="M83" s="20">
        <v>0</v>
      </c>
      <c r="N83" s="20">
        <v>0</v>
      </c>
      <c r="O83" s="20">
        <v>0</v>
      </c>
      <c r="P83" s="20">
        <v>0</v>
      </c>
      <c r="Q83" s="20">
        <v>0</v>
      </c>
      <c r="R83" s="20">
        <v>0</v>
      </c>
      <c r="S83" s="20">
        <v>251</v>
      </c>
      <c r="T83" s="20">
        <v>789</v>
      </c>
      <c r="U83" s="20">
        <v>789</v>
      </c>
      <c r="V83" s="20">
        <v>789</v>
      </c>
      <c r="W83" s="20">
        <v>789</v>
      </c>
      <c r="X83" s="20">
        <v>789</v>
      </c>
      <c r="Y83" s="20">
        <v>789</v>
      </c>
      <c r="AA83" s="2">
        <f>IFERROR(INDEX('Holiday Schedule'!$D$3:$D$24,MATCH(A83,'Holiday Schedule'!$C$3:$C$24,0)),0)</f>
        <v>0</v>
      </c>
      <c r="AB83" s="2">
        <f t="shared" si="8"/>
        <v>6</v>
      </c>
      <c r="AC83" s="2">
        <f t="shared" si="9"/>
        <v>4313</v>
      </c>
      <c r="AD83" s="5">
        <f t="shared" si="10"/>
        <v>6116</v>
      </c>
      <c r="AE83" s="5">
        <f t="shared" si="11"/>
        <v>10429</v>
      </c>
      <c r="AG83" s="2">
        <f t="shared" si="12"/>
        <v>3</v>
      </c>
      <c r="AH83" s="2">
        <f t="shared" si="13"/>
        <v>2024</v>
      </c>
      <c r="AJ83" s="5">
        <f t="shared" si="14"/>
        <v>789</v>
      </c>
      <c r="AK83" s="2">
        <f t="shared" si="15"/>
        <v>1</v>
      </c>
    </row>
    <row r="84" spans="1:37" x14ac:dyDescent="0.25">
      <c r="A84" s="18">
        <v>45367</v>
      </c>
      <c r="B84" s="20">
        <v>789</v>
      </c>
      <c r="C84" s="20">
        <v>789</v>
      </c>
      <c r="D84" s="20">
        <v>789</v>
      </c>
      <c r="E84" s="20">
        <v>789</v>
      </c>
      <c r="F84" s="20">
        <v>789</v>
      </c>
      <c r="G84" s="20">
        <v>789</v>
      </c>
      <c r="H84" s="20">
        <v>559</v>
      </c>
      <c r="I84" s="20">
        <v>66</v>
      </c>
      <c r="J84" s="20">
        <v>0</v>
      </c>
      <c r="K84" s="20">
        <v>0</v>
      </c>
      <c r="L84" s="20">
        <v>0</v>
      </c>
      <c r="M84" s="20">
        <v>0</v>
      </c>
      <c r="N84" s="20">
        <v>0</v>
      </c>
      <c r="O84" s="20">
        <v>0</v>
      </c>
      <c r="P84" s="20">
        <v>0</v>
      </c>
      <c r="Q84" s="20">
        <v>0</v>
      </c>
      <c r="R84" s="20">
        <v>0</v>
      </c>
      <c r="S84" s="20">
        <v>263</v>
      </c>
      <c r="T84" s="20">
        <v>789</v>
      </c>
      <c r="U84" s="20">
        <v>789</v>
      </c>
      <c r="V84" s="20">
        <v>789</v>
      </c>
      <c r="W84" s="20">
        <v>789</v>
      </c>
      <c r="X84" s="20">
        <v>789</v>
      </c>
      <c r="Y84" s="20">
        <v>789</v>
      </c>
      <c r="AA84" s="2">
        <f>IFERROR(INDEX('Holiday Schedule'!$D$3:$D$24,MATCH(A84,'Holiday Schedule'!$C$3:$C$24,0)),0)</f>
        <v>0</v>
      </c>
      <c r="AB84" s="2">
        <f t="shared" si="8"/>
        <v>7</v>
      </c>
      <c r="AC84" s="2">
        <f t="shared" si="9"/>
        <v>0</v>
      </c>
      <c r="AD84" s="5">
        <f t="shared" si="10"/>
        <v>10356</v>
      </c>
      <c r="AE84" s="5">
        <f t="shared" si="11"/>
        <v>10356</v>
      </c>
      <c r="AG84" s="2">
        <f t="shared" si="12"/>
        <v>3</v>
      </c>
      <c r="AH84" s="2">
        <f t="shared" si="13"/>
        <v>2024</v>
      </c>
      <c r="AJ84" s="5">
        <f t="shared" si="14"/>
        <v>789</v>
      </c>
      <c r="AK84" s="2">
        <f t="shared" si="15"/>
        <v>1</v>
      </c>
    </row>
    <row r="85" spans="1:37" x14ac:dyDescent="0.25">
      <c r="A85" s="18">
        <v>45368</v>
      </c>
      <c r="B85" s="20">
        <v>789</v>
      </c>
      <c r="C85" s="20">
        <v>789</v>
      </c>
      <c r="D85" s="20">
        <v>789</v>
      </c>
      <c r="E85" s="20">
        <v>789</v>
      </c>
      <c r="F85" s="20">
        <v>789</v>
      </c>
      <c r="G85" s="20">
        <v>789</v>
      </c>
      <c r="H85" s="20">
        <v>559</v>
      </c>
      <c r="I85" s="20">
        <v>66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263</v>
      </c>
      <c r="T85" s="20">
        <v>789</v>
      </c>
      <c r="U85" s="20">
        <v>789</v>
      </c>
      <c r="V85" s="20">
        <v>789</v>
      </c>
      <c r="W85" s="20">
        <v>789</v>
      </c>
      <c r="X85" s="20">
        <v>789</v>
      </c>
      <c r="Y85" s="20">
        <v>789</v>
      </c>
      <c r="AA85" s="2">
        <f>IFERROR(INDEX('Holiday Schedule'!$D$3:$D$24,MATCH(A85,'Holiday Schedule'!$C$3:$C$24,0)),0)</f>
        <v>0</v>
      </c>
      <c r="AB85" s="2">
        <f t="shared" si="8"/>
        <v>1</v>
      </c>
      <c r="AC85" s="2">
        <f t="shared" si="9"/>
        <v>0</v>
      </c>
      <c r="AD85" s="5">
        <f t="shared" si="10"/>
        <v>10356</v>
      </c>
      <c r="AE85" s="5">
        <f t="shared" si="11"/>
        <v>10356</v>
      </c>
      <c r="AG85" s="2">
        <f t="shared" si="12"/>
        <v>3</v>
      </c>
      <c r="AH85" s="2">
        <f t="shared" si="13"/>
        <v>2024</v>
      </c>
      <c r="AJ85" s="5">
        <f t="shared" si="14"/>
        <v>789</v>
      </c>
      <c r="AK85" s="2">
        <f t="shared" si="15"/>
        <v>1</v>
      </c>
    </row>
    <row r="86" spans="1:37" x14ac:dyDescent="0.25">
      <c r="A86" s="18">
        <v>45369</v>
      </c>
      <c r="B86" s="20">
        <v>789</v>
      </c>
      <c r="C86" s="20">
        <v>789</v>
      </c>
      <c r="D86" s="20">
        <v>789</v>
      </c>
      <c r="E86" s="20">
        <v>789</v>
      </c>
      <c r="F86" s="20">
        <v>789</v>
      </c>
      <c r="G86" s="20">
        <v>789</v>
      </c>
      <c r="H86" s="20">
        <v>593</v>
      </c>
      <c r="I86" s="20">
        <v>117</v>
      </c>
      <c r="J86" s="20">
        <v>0</v>
      </c>
      <c r="K86" s="20">
        <v>0</v>
      </c>
      <c r="L86" s="20">
        <v>0</v>
      </c>
      <c r="M86" s="20">
        <v>0</v>
      </c>
      <c r="N86" s="20">
        <v>0</v>
      </c>
      <c r="O86" s="20">
        <v>0</v>
      </c>
      <c r="P86" s="20">
        <v>0</v>
      </c>
      <c r="Q86" s="20">
        <v>0</v>
      </c>
      <c r="R86" s="20">
        <v>0</v>
      </c>
      <c r="S86" s="20">
        <v>251</v>
      </c>
      <c r="T86" s="20">
        <v>789</v>
      </c>
      <c r="U86" s="20">
        <v>789</v>
      </c>
      <c r="V86" s="20">
        <v>789</v>
      </c>
      <c r="W86" s="20">
        <v>789</v>
      </c>
      <c r="X86" s="20">
        <v>789</v>
      </c>
      <c r="Y86" s="20">
        <v>789</v>
      </c>
      <c r="AA86" s="2">
        <f>IFERROR(INDEX('Holiday Schedule'!$D$3:$D$24,MATCH(A86,'Holiday Schedule'!$C$3:$C$24,0)),0)</f>
        <v>0</v>
      </c>
      <c r="AB86" s="2">
        <f t="shared" si="8"/>
        <v>2</v>
      </c>
      <c r="AC86" s="2">
        <f t="shared" si="9"/>
        <v>4313</v>
      </c>
      <c r="AD86" s="5">
        <f t="shared" si="10"/>
        <v>6116</v>
      </c>
      <c r="AE86" s="5">
        <f t="shared" si="11"/>
        <v>10429</v>
      </c>
      <c r="AG86" s="2">
        <f t="shared" si="12"/>
        <v>3</v>
      </c>
      <c r="AH86" s="2">
        <f t="shared" si="13"/>
        <v>2024</v>
      </c>
      <c r="AJ86" s="5">
        <f t="shared" si="14"/>
        <v>789</v>
      </c>
      <c r="AK86" s="2">
        <f t="shared" si="15"/>
        <v>1</v>
      </c>
    </row>
    <row r="87" spans="1:37" x14ac:dyDescent="0.25">
      <c r="A87" s="18">
        <v>45370</v>
      </c>
      <c r="B87" s="20">
        <v>789</v>
      </c>
      <c r="C87" s="20">
        <v>789</v>
      </c>
      <c r="D87" s="20">
        <v>789</v>
      </c>
      <c r="E87" s="20">
        <v>789</v>
      </c>
      <c r="F87" s="20">
        <v>789</v>
      </c>
      <c r="G87" s="20">
        <v>789</v>
      </c>
      <c r="H87" s="20">
        <v>593</v>
      </c>
      <c r="I87" s="20">
        <v>117</v>
      </c>
      <c r="J87" s="20">
        <v>0</v>
      </c>
      <c r="K87" s="20">
        <v>0</v>
      </c>
      <c r="L87" s="20">
        <v>0</v>
      </c>
      <c r="M87" s="20">
        <v>0</v>
      </c>
      <c r="N87" s="20">
        <v>0</v>
      </c>
      <c r="O87" s="20">
        <v>0</v>
      </c>
      <c r="P87" s="20">
        <v>0</v>
      </c>
      <c r="Q87" s="20">
        <v>0</v>
      </c>
      <c r="R87" s="20">
        <v>0</v>
      </c>
      <c r="S87" s="20">
        <v>251</v>
      </c>
      <c r="T87" s="20">
        <v>789</v>
      </c>
      <c r="U87" s="20">
        <v>789</v>
      </c>
      <c r="V87" s="20">
        <v>789</v>
      </c>
      <c r="W87" s="20">
        <v>789</v>
      </c>
      <c r="X87" s="20">
        <v>789</v>
      </c>
      <c r="Y87" s="20">
        <v>789</v>
      </c>
      <c r="AA87" s="2">
        <f>IFERROR(INDEX('Holiday Schedule'!$D$3:$D$24,MATCH(A87,'Holiday Schedule'!$C$3:$C$24,0)),0)</f>
        <v>0</v>
      </c>
      <c r="AB87" s="2">
        <f t="shared" si="8"/>
        <v>3</v>
      </c>
      <c r="AC87" s="2">
        <f t="shared" si="9"/>
        <v>4313</v>
      </c>
      <c r="AD87" s="5">
        <f t="shared" si="10"/>
        <v>6116</v>
      </c>
      <c r="AE87" s="5">
        <f t="shared" si="11"/>
        <v>10429</v>
      </c>
      <c r="AG87" s="2">
        <f t="shared" si="12"/>
        <v>3</v>
      </c>
      <c r="AH87" s="2">
        <f t="shared" si="13"/>
        <v>2024</v>
      </c>
      <c r="AJ87" s="5">
        <f t="shared" si="14"/>
        <v>789</v>
      </c>
      <c r="AK87" s="2">
        <f t="shared" si="15"/>
        <v>1</v>
      </c>
    </row>
    <row r="88" spans="1:37" x14ac:dyDescent="0.25">
      <c r="A88" s="18">
        <v>45371</v>
      </c>
      <c r="B88" s="20">
        <v>792</v>
      </c>
      <c r="C88" s="20">
        <v>792</v>
      </c>
      <c r="D88" s="20">
        <v>792</v>
      </c>
      <c r="E88" s="20">
        <v>792</v>
      </c>
      <c r="F88" s="20">
        <v>792</v>
      </c>
      <c r="G88" s="20">
        <v>792</v>
      </c>
      <c r="H88" s="20">
        <v>595</v>
      </c>
      <c r="I88" s="20">
        <v>117</v>
      </c>
      <c r="J88" s="20">
        <v>0</v>
      </c>
      <c r="K88" s="20">
        <v>0</v>
      </c>
      <c r="L88" s="20">
        <v>0</v>
      </c>
      <c r="M88" s="20">
        <v>0</v>
      </c>
      <c r="N88" s="20">
        <v>0</v>
      </c>
      <c r="O88" s="20">
        <v>0</v>
      </c>
      <c r="P88" s="20">
        <v>0</v>
      </c>
      <c r="Q88" s="20">
        <v>0</v>
      </c>
      <c r="R88" s="20">
        <v>0</v>
      </c>
      <c r="S88" s="20">
        <v>252</v>
      </c>
      <c r="T88" s="20">
        <v>792</v>
      </c>
      <c r="U88" s="20">
        <v>792</v>
      </c>
      <c r="V88" s="20">
        <v>792</v>
      </c>
      <c r="W88" s="20">
        <v>792</v>
      </c>
      <c r="X88" s="20">
        <v>792</v>
      </c>
      <c r="Y88" s="20">
        <v>792</v>
      </c>
      <c r="AA88" s="2">
        <f>IFERROR(INDEX('Holiday Schedule'!$D$3:$D$24,MATCH(A88,'Holiday Schedule'!$C$3:$C$24,0)),0)</f>
        <v>0</v>
      </c>
      <c r="AB88" s="2">
        <f t="shared" si="8"/>
        <v>4</v>
      </c>
      <c r="AC88" s="2">
        <f t="shared" si="9"/>
        <v>4329</v>
      </c>
      <c r="AD88" s="5">
        <f t="shared" si="10"/>
        <v>6139</v>
      </c>
      <c r="AE88" s="5">
        <f t="shared" si="11"/>
        <v>10468</v>
      </c>
      <c r="AG88" s="2">
        <f t="shared" si="12"/>
        <v>3</v>
      </c>
      <c r="AH88" s="2">
        <f t="shared" si="13"/>
        <v>2024</v>
      </c>
      <c r="AJ88" s="5">
        <f t="shared" si="14"/>
        <v>792</v>
      </c>
      <c r="AK88" s="2">
        <f t="shared" si="15"/>
        <v>1</v>
      </c>
    </row>
    <row r="89" spans="1:37" x14ac:dyDescent="0.25">
      <c r="A89" s="18">
        <v>45372</v>
      </c>
      <c r="B89" s="20">
        <v>802</v>
      </c>
      <c r="C89" s="20">
        <v>802</v>
      </c>
      <c r="D89" s="20">
        <v>802</v>
      </c>
      <c r="E89" s="20">
        <v>802</v>
      </c>
      <c r="F89" s="20">
        <v>802</v>
      </c>
      <c r="G89" s="20">
        <v>802</v>
      </c>
      <c r="H89" s="20">
        <v>602</v>
      </c>
      <c r="I89" s="20">
        <v>119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255</v>
      </c>
      <c r="T89" s="20">
        <v>802</v>
      </c>
      <c r="U89" s="20">
        <v>802</v>
      </c>
      <c r="V89" s="20">
        <v>802</v>
      </c>
      <c r="W89" s="20">
        <v>802</v>
      </c>
      <c r="X89" s="20">
        <v>802</v>
      </c>
      <c r="Y89" s="20">
        <v>802</v>
      </c>
      <c r="AA89" s="2">
        <f>IFERROR(INDEX('Holiday Schedule'!$D$3:$D$24,MATCH(A89,'Holiday Schedule'!$C$3:$C$24,0)),0)</f>
        <v>0</v>
      </c>
      <c r="AB89" s="2">
        <f t="shared" si="8"/>
        <v>5</v>
      </c>
      <c r="AC89" s="2">
        <f t="shared" si="9"/>
        <v>4384</v>
      </c>
      <c r="AD89" s="5">
        <f t="shared" si="10"/>
        <v>6216</v>
      </c>
      <c r="AE89" s="5">
        <f t="shared" si="11"/>
        <v>10600</v>
      </c>
      <c r="AG89" s="2">
        <f t="shared" si="12"/>
        <v>3</v>
      </c>
      <c r="AH89" s="2">
        <f t="shared" si="13"/>
        <v>2024</v>
      </c>
      <c r="AJ89" s="5">
        <f t="shared" si="14"/>
        <v>802</v>
      </c>
      <c r="AK89" s="2">
        <f t="shared" si="15"/>
        <v>1</v>
      </c>
    </row>
    <row r="90" spans="1:37" x14ac:dyDescent="0.25">
      <c r="A90" s="18">
        <v>45373</v>
      </c>
      <c r="B90" s="20">
        <v>803</v>
      </c>
      <c r="C90" s="20">
        <v>803</v>
      </c>
      <c r="D90" s="20">
        <v>803</v>
      </c>
      <c r="E90" s="20">
        <v>803</v>
      </c>
      <c r="F90" s="20">
        <v>803</v>
      </c>
      <c r="G90" s="20">
        <v>803</v>
      </c>
      <c r="H90" s="20">
        <v>603</v>
      </c>
      <c r="I90" s="20">
        <v>119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20">
        <v>0</v>
      </c>
      <c r="Q90" s="20">
        <v>0</v>
      </c>
      <c r="R90" s="20">
        <v>0</v>
      </c>
      <c r="S90" s="20">
        <v>256</v>
      </c>
      <c r="T90" s="20">
        <v>803</v>
      </c>
      <c r="U90" s="20">
        <v>803</v>
      </c>
      <c r="V90" s="20">
        <v>803</v>
      </c>
      <c r="W90" s="20">
        <v>803</v>
      </c>
      <c r="X90" s="20">
        <v>803</v>
      </c>
      <c r="Y90" s="20">
        <v>803</v>
      </c>
      <c r="AA90" s="2">
        <f>IFERROR(INDEX('Holiday Schedule'!$D$3:$D$24,MATCH(A90,'Holiday Schedule'!$C$3:$C$24,0)),0)</f>
        <v>0</v>
      </c>
      <c r="AB90" s="2">
        <f t="shared" si="8"/>
        <v>6</v>
      </c>
      <c r="AC90" s="2">
        <f t="shared" si="9"/>
        <v>4390</v>
      </c>
      <c r="AD90" s="5">
        <f t="shared" si="10"/>
        <v>6224</v>
      </c>
      <c r="AE90" s="5">
        <f t="shared" si="11"/>
        <v>10614</v>
      </c>
      <c r="AG90" s="2">
        <f t="shared" si="12"/>
        <v>3</v>
      </c>
      <c r="AH90" s="2">
        <f t="shared" si="13"/>
        <v>2024</v>
      </c>
      <c r="AJ90" s="5">
        <f t="shared" si="14"/>
        <v>803</v>
      </c>
      <c r="AK90" s="2">
        <f t="shared" si="15"/>
        <v>1</v>
      </c>
    </row>
    <row r="91" spans="1:37" x14ac:dyDescent="0.25">
      <c r="A91" s="18">
        <v>45374</v>
      </c>
      <c r="B91" s="20">
        <v>803</v>
      </c>
      <c r="C91" s="20">
        <v>803</v>
      </c>
      <c r="D91" s="20">
        <v>803</v>
      </c>
      <c r="E91" s="20">
        <v>803</v>
      </c>
      <c r="F91" s="20">
        <v>803</v>
      </c>
      <c r="G91" s="20">
        <v>803</v>
      </c>
      <c r="H91" s="20">
        <v>569</v>
      </c>
      <c r="I91" s="20">
        <v>67</v>
      </c>
      <c r="J91" s="20">
        <v>0</v>
      </c>
      <c r="K91" s="20">
        <v>0</v>
      </c>
      <c r="L91" s="20">
        <v>0</v>
      </c>
      <c r="M91" s="20">
        <v>0</v>
      </c>
      <c r="N91" s="20">
        <v>0</v>
      </c>
      <c r="O91" s="20">
        <v>0</v>
      </c>
      <c r="P91" s="20">
        <v>0</v>
      </c>
      <c r="Q91" s="20">
        <v>0</v>
      </c>
      <c r="R91" s="20">
        <v>0</v>
      </c>
      <c r="S91" s="20">
        <v>268</v>
      </c>
      <c r="T91" s="20">
        <v>803</v>
      </c>
      <c r="U91" s="20">
        <v>803</v>
      </c>
      <c r="V91" s="20">
        <v>803</v>
      </c>
      <c r="W91" s="20">
        <v>803</v>
      </c>
      <c r="X91" s="20">
        <v>803</v>
      </c>
      <c r="Y91" s="20">
        <v>803</v>
      </c>
      <c r="AA91" s="2">
        <f>IFERROR(INDEX('Holiday Schedule'!$D$3:$D$24,MATCH(A91,'Holiday Schedule'!$C$3:$C$24,0)),0)</f>
        <v>0</v>
      </c>
      <c r="AB91" s="2">
        <f t="shared" si="8"/>
        <v>7</v>
      </c>
      <c r="AC91" s="2">
        <f t="shared" si="9"/>
        <v>0</v>
      </c>
      <c r="AD91" s="5">
        <f t="shared" si="10"/>
        <v>10540</v>
      </c>
      <c r="AE91" s="5">
        <f t="shared" si="11"/>
        <v>10540</v>
      </c>
      <c r="AG91" s="2">
        <f t="shared" si="12"/>
        <v>3</v>
      </c>
      <c r="AH91" s="2">
        <f t="shared" si="13"/>
        <v>2024</v>
      </c>
      <c r="AJ91" s="5">
        <f t="shared" si="14"/>
        <v>803</v>
      </c>
      <c r="AK91" s="2">
        <f t="shared" si="15"/>
        <v>1</v>
      </c>
    </row>
    <row r="92" spans="1:37" x14ac:dyDescent="0.25">
      <c r="A92" s="18">
        <v>45375</v>
      </c>
      <c r="B92" s="20">
        <v>803</v>
      </c>
      <c r="C92" s="20">
        <v>803</v>
      </c>
      <c r="D92" s="20">
        <v>803</v>
      </c>
      <c r="E92" s="20">
        <v>803</v>
      </c>
      <c r="F92" s="20">
        <v>803</v>
      </c>
      <c r="G92" s="20">
        <v>803</v>
      </c>
      <c r="H92" s="20">
        <v>569</v>
      </c>
      <c r="I92" s="20">
        <v>67</v>
      </c>
      <c r="J92" s="20">
        <v>0</v>
      </c>
      <c r="K92" s="20">
        <v>0</v>
      </c>
      <c r="L92" s="20">
        <v>0</v>
      </c>
      <c r="M92" s="20">
        <v>0</v>
      </c>
      <c r="N92" s="20">
        <v>0</v>
      </c>
      <c r="O92" s="20">
        <v>0</v>
      </c>
      <c r="P92" s="20">
        <v>0</v>
      </c>
      <c r="Q92" s="20">
        <v>0</v>
      </c>
      <c r="R92" s="20">
        <v>0</v>
      </c>
      <c r="S92" s="20">
        <v>268</v>
      </c>
      <c r="T92" s="20">
        <v>803</v>
      </c>
      <c r="U92" s="20">
        <v>803</v>
      </c>
      <c r="V92" s="20">
        <v>803</v>
      </c>
      <c r="W92" s="20">
        <v>803</v>
      </c>
      <c r="X92" s="20">
        <v>803</v>
      </c>
      <c r="Y92" s="20">
        <v>803</v>
      </c>
      <c r="AA92" s="2">
        <f>IFERROR(INDEX('Holiday Schedule'!$D$3:$D$24,MATCH(A92,'Holiday Schedule'!$C$3:$C$24,0)),0)</f>
        <v>0</v>
      </c>
      <c r="AB92" s="2">
        <f t="shared" si="8"/>
        <v>1</v>
      </c>
      <c r="AC92" s="2">
        <f t="shared" si="9"/>
        <v>0</v>
      </c>
      <c r="AD92" s="5">
        <f t="shared" si="10"/>
        <v>10540</v>
      </c>
      <c r="AE92" s="5">
        <f t="shared" si="11"/>
        <v>10540</v>
      </c>
      <c r="AG92" s="2">
        <f t="shared" si="12"/>
        <v>3</v>
      </c>
      <c r="AH92" s="2">
        <f t="shared" si="13"/>
        <v>2024</v>
      </c>
      <c r="AJ92" s="5">
        <f t="shared" si="14"/>
        <v>803</v>
      </c>
      <c r="AK92" s="2">
        <f t="shared" si="15"/>
        <v>1</v>
      </c>
    </row>
    <row r="93" spans="1:37" x14ac:dyDescent="0.25">
      <c r="A93" s="18">
        <v>45376</v>
      </c>
      <c r="B93" s="20">
        <v>811</v>
      </c>
      <c r="C93" s="20">
        <v>811</v>
      </c>
      <c r="D93" s="20">
        <v>811</v>
      </c>
      <c r="E93" s="20">
        <v>811</v>
      </c>
      <c r="F93" s="20">
        <v>811</v>
      </c>
      <c r="G93" s="20">
        <v>811</v>
      </c>
      <c r="H93" s="20">
        <v>609</v>
      </c>
      <c r="I93" s="20">
        <v>120</v>
      </c>
      <c r="J93" s="20">
        <v>0</v>
      </c>
      <c r="K93" s="20">
        <v>0</v>
      </c>
      <c r="L93" s="20">
        <v>0</v>
      </c>
      <c r="M93" s="20">
        <v>0</v>
      </c>
      <c r="N93" s="20">
        <v>0</v>
      </c>
      <c r="O93" s="20">
        <v>0</v>
      </c>
      <c r="P93" s="20">
        <v>0</v>
      </c>
      <c r="Q93" s="20">
        <v>0</v>
      </c>
      <c r="R93" s="20">
        <v>0</v>
      </c>
      <c r="S93" s="20">
        <v>258</v>
      </c>
      <c r="T93" s="20">
        <v>811</v>
      </c>
      <c r="U93" s="20">
        <v>811</v>
      </c>
      <c r="V93" s="20">
        <v>811</v>
      </c>
      <c r="W93" s="20">
        <v>811</v>
      </c>
      <c r="X93" s="20">
        <v>811</v>
      </c>
      <c r="Y93" s="20">
        <v>811</v>
      </c>
      <c r="AA93" s="2">
        <f>IFERROR(INDEX('Holiday Schedule'!$D$3:$D$24,MATCH(A93,'Holiday Schedule'!$C$3:$C$24,0)),0)</f>
        <v>0</v>
      </c>
      <c r="AB93" s="2">
        <f t="shared" si="8"/>
        <v>2</v>
      </c>
      <c r="AC93" s="2">
        <f t="shared" si="9"/>
        <v>4433</v>
      </c>
      <c r="AD93" s="5">
        <f t="shared" si="10"/>
        <v>6286</v>
      </c>
      <c r="AE93" s="5">
        <f t="shared" si="11"/>
        <v>10719</v>
      </c>
      <c r="AG93" s="2">
        <f t="shared" si="12"/>
        <v>3</v>
      </c>
      <c r="AH93" s="2">
        <f t="shared" si="13"/>
        <v>2024</v>
      </c>
      <c r="AJ93" s="5">
        <f t="shared" si="14"/>
        <v>811</v>
      </c>
      <c r="AK93" s="2">
        <f t="shared" si="15"/>
        <v>1</v>
      </c>
    </row>
    <row r="94" spans="1:37" x14ac:dyDescent="0.25">
      <c r="A94" s="18">
        <v>45377</v>
      </c>
      <c r="B94" s="20">
        <v>817</v>
      </c>
      <c r="C94" s="20">
        <v>817</v>
      </c>
      <c r="D94" s="20">
        <v>817</v>
      </c>
      <c r="E94" s="20">
        <v>817</v>
      </c>
      <c r="F94" s="20">
        <v>817</v>
      </c>
      <c r="G94" s="20">
        <v>817</v>
      </c>
      <c r="H94" s="20">
        <v>614</v>
      </c>
      <c r="I94" s="20">
        <v>121</v>
      </c>
      <c r="J94" s="20">
        <v>0</v>
      </c>
      <c r="K94" s="20">
        <v>0</v>
      </c>
      <c r="L94" s="20">
        <v>0</v>
      </c>
      <c r="M94" s="20">
        <v>0</v>
      </c>
      <c r="N94" s="20">
        <v>0</v>
      </c>
      <c r="O94" s="20">
        <v>0</v>
      </c>
      <c r="P94" s="20">
        <v>0</v>
      </c>
      <c r="Q94" s="20">
        <v>0</v>
      </c>
      <c r="R94" s="20">
        <v>0</v>
      </c>
      <c r="S94" s="20">
        <v>260</v>
      </c>
      <c r="T94" s="20">
        <v>817</v>
      </c>
      <c r="U94" s="20">
        <v>817</v>
      </c>
      <c r="V94" s="20">
        <v>817</v>
      </c>
      <c r="W94" s="20">
        <v>817</v>
      </c>
      <c r="X94" s="20">
        <v>817</v>
      </c>
      <c r="Y94" s="20">
        <v>817</v>
      </c>
      <c r="AA94" s="2">
        <f>IFERROR(INDEX('Holiday Schedule'!$D$3:$D$24,MATCH(A94,'Holiday Schedule'!$C$3:$C$24,0)),0)</f>
        <v>0</v>
      </c>
      <c r="AB94" s="2">
        <f t="shared" si="8"/>
        <v>3</v>
      </c>
      <c r="AC94" s="2">
        <f t="shared" si="9"/>
        <v>4466</v>
      </c>
      <c r="AD94" s="5">
        <f t="shared" si="10"/>
        <v>6333</v>
      </c>
      <c r="AE94" s="5">
        <f t="shared" si="11"/>
        <v>10799</v>
      </c>
      <c r="AG94" s="2">
        <f t="shared" si="12"/>
        <v>3</v>
      </c>
      <c r="AH94" s="2">
        <f t="shared" si="13"/>
        <v>2024</v>
      </c>
      <c r="AJ94" s="5">
        <f t="shared" si="14"/>
        <v>817</v>
      </c>
      <c r="AK94" s="2">
        <f t="shared" si="15"/>
        <v>1</v>
      </c>
    </row>
    <row r="95" spans="1:37" x14ac:dyDescent="0.25">
      <c r="A95" s="18">
        <v>45378</v>
      </c>
      <c r="B95" s="20">
        <v>820</v>
      </c>
      <c r="C95" s="20">
        <v>820</v>
      </c>
      <c r="D95" s="20">
        <v>820</v>
      </c>
      <c r="E95" s="20">
        <v>820</v>
      </c>
      <c r="F95" s="20">
        <v>820</v>
      </c>
      <c r="G95" s="20">
        <v>820</v>
      </c>
      <c r="H95" s="20">
        <v>616</v>
      </c>
      <c r="I95" s="20">
        <v>122</v>
      </c>
      <c r="J95" s="20">
        <v>0</v>
      </c>
      <c r="K95" s="20">
        <v>0</v>
      </c>
      <c r="L95" s="20">
        <v>0</v>
      </c>
      <c r="M95" s="20">
        <v>0</v>
      </c>
      <c r="N95" s="20">
        <v>0</v>
      </c>
      <c r="O95" s="20">
        <v>0</v>
      </c>
      <c r="P95" s="20">
        <v>0</v>
      </c>
      <c r="Q95" s="20">
        <v>0</v>
      </c>
      <c r="R95" s="20">
        <v>0</v>
      </c>
      <c r="S95" s="20">
        <v>261</v>
      </c>
      <c r="T95" s="20">
        <v>820</v>
      </c>
      <c r="U95" s="20">
        <v>820</v>
      </c>
      <c r="V95" s="20">
        <v>820</v>
      </c>
      <c r="W95" s="20">
        <v>820</v>
      </c>
      <c r="X95" s="20">
        <v>820</v>
      </c>
      <c r="Y95" s="20">
        <v>820</v>
      </c>
      <c r="AA95" s="2">
        <f>IFERROR(INDEX('Holiday Schedule'!$D$3:$D$24,MATCH(A95,'Holiday Schedule'!$C$3:$C$24,0)),0)</f>
        <v>0</v>
      </c>
      <c r="AB95" s="2">
        <f t="shared" si="8"/>
        <v>4</v>
      </c>
      <c r="AC95" s="2">
        <f t="shared" si="9"/>
        <v>4483</v>
      </c>
      <c r="AD95" s="5">
        <f t="shared" si="10"/>
        <v>6356</v>
      </c>
      <c r="AE95" s="5">
        <f t="shared" si="11"/>
        <v>10839</v>
      </c>
      <c r="AG95" s="2">
        <f t="shared" si="12"/>
        <v>3</v>
      </c>
      <c r="AH95" s="2">
        <f t="shared" si="13"/>
        <v>2024</v>
      </c>
      <c r="AJ95" s="5">
        <f t="shared" si="14"/>
        <v>820</v>
      </c>
      <c r="AK95" s="2">
        <f t="shared" si="15"/>
        <v>1</v>
      </c>
    </row>
    <row r="96" spans="1:37" x14ac:dyDescent="0.25">
      <c r="A96" s="18">
        <v>45379</v>
      </c>
      <c r="B96" s="20">
        <v>823</v>
      </c>
      <c r="C96" s="20">
        <v>823</v>
      </c>
      <c r="D96" s="20">
        <v>823</v>
      </c>
      <c r="E96" s="20">
        <v>823</v>
      </c>
      <c r="F96" s="20">
        <v>823</v>
      </c>
      <c r="G96" s="20">
        <v>823</v>
      </c>
      <c r="H96" s="20">
        <v>618</v>
      </c>
      <c r="I96" s="20">
        <v>122</v>
      </c>
      <c r="J96" s="20">
        <v>0</v>
      </c>
      <c r="K96" s="20">
        <v>0</v>
      </c>
      <c r="L96" s="20">
        <v>0</v>
      </c>
      <c r="M96" s="20">
        <v>0</v>
      </c>
      <c r="N96" s="20">
        <v>0</v>
      </c>
      <c r="O96" s="20">
        <v>0</v>
      </c>
      <c r="P96" s="20">
        <v>0</v>
      </c>
      <c r="Q96" s="20">
        <v>0</v>
      </c>
      <c r="R96" s="20">
        <v>0</v>
      </c>
      <c r="S96" s="20">
        <v>262</v>
      </c>
      <c r="T96" s="20">
        <v>823</v>
      </c>
      <c r="U96" s="20">
        <v>823</v>
      </c>
      <c r="V96" s="20">
        <v>823</v>
      </c>
      <c r="W96" s="20">
        <v>823</v>
      </c>
      <c r="X96" s="20">
        <v>823</v>
      </c>
      <c r="Y96" s="20">
        <v>823</v>
      </c>
      <c r="AA96" s="2">
        <f>IFERROR(INDEX('Holiday Schedule'!$D$3:$D$24,MATCH(A96,'Holiday Schedule'!$C$3:$C$24,0)),0)</f>
        <v>0</v>
      </c>
      <c r="AB96" s="2">
        <f t="shared" si="8"/>
        <v>5</v>
      </c>
      <c r="AC96" s="2">
        <f t="shared" si="9"/>
        <v>4499</v>
      </c>
      <c r="AD96" s="5">
        <f t="shared" si="10"/>
        <v>6379</v>
      </c>
      <c r="AE96" s="5">
        <f t="shared" si="11"/>
        <v>10878</v>
      </c>
      <c r="AG96" s="2">
        <f t="shared" si="12"/>
        <v>3</v>
      </c>
      <c r="AH96" s="2">
        <f t="shared" si="13"/>
        <v>2024</v>
      </c>
      <c r="AJ96" s="5">
        <f t="shared" si="14"/>
        <v>823</v>
      </c>
      <c r="AK96" s="2">
        <f t="shared" si="15"/>
        <v>1</v>
      </c>
    </row>
    <row r="97" spans="1:37" x14ac:dyDescent="0.25">
      <c r="A97" s="18">
        <v>45380</v>
      </c>
      <c r="B97" s="20">
        <v>833</v>
      </c>
      <c r="C97" s="20">
        <v>833</v>
      </c>
      <c r="D97" s="20">
        <v>833</v>
      </c>
      <c r="E97" s="20">
        <v>833</v>
      </c>
      <c r="F97" s="20">
        <v>833</v>
      </c>
      <c r="G97" s="20">
        <v>833</v>
      </c>
      <c r="H97" s="20">
        <v>625</v>
      </c>
      <c r="I97" s="20">
        <v>123</v>
      </c>
      <c r="J97" s="20">
        <v>0</v>
      </c>
      <c r="K97" s="20">
        <v>0</v>
      </c>
      <c r="L97" s="20">
        <v>0</v>
      </c>
      <c r="M97" s="20">
        <v>0</v>
      </c>
      <c r="N97" s="20">
        <v>0</v>
      </c>
      <c r="O97" s="20">
        <v>0</v>
      </c>
      <c r="P97" s="20">
        <v>0</v>
      </c>
      <c r="Q97" s="20">
        <v>0</v>
      </c>
      <c r="R97" s="20">
        <v>0</v>
      </c>
      <c r="S97" s="20">
        <v>265</v>
      </c>
      <c r="T97" s="20">
        <v>833</v>
      </c>
      <c r="U97" s="20">
        <v>833</v>
      </c>
      <c r="V97" s="20">
        <v>833</v>
      </c>
      <c r="W97" s="20">
        <v>833</v>
      </c>
      <c r="X97" s="20">
        <v>833</v>
      </c>
      <c r="Y97" s="20">
        <v>833</v>
      </c>
      <c r="AA97" s="2">
        <f>IFERROR(INDEX('Holiday Schedule'!$D$3:$D$24,MATCH(A97,'Holiday Schedule'!$C$3:$C$24,0)),0)</f>
        <v>0</v>
      </c>
      <c r="AB97" s="2">
        <f t="shared" si="8"/>
        <v>6</v>
      </c>
      <c r="AC97" s="2">
        <f t="shared" si="9"/>
        <v>4553</v>
      </c>
      <c r="AD97" s="5">
        <f t="shared" si="10"/>
        <v>6456</v>
      </c>
      <c r="AE97" s="5">
        <f t="shared" si="11"/>
        <v>11009</v>
      </c>
      <c r="AG97" s="2">
        <f t="shared" si="12"/>
        <v>3</v>
      </c>
      <c r="AH97" s="2">
        <f t="shared" si="13"/>
        <v>2024</v>
      </c>
      <c r="AJ97" s="5">
        <f t="shared" si="14"/>
        <v>833</v>
      </c>
      <c r="AK97" s="2">
        <f t="shared" si="15"/>
        <v>1</v>
      </c>
    </row>
    <row r="98" spans="1:37" x14ac:dyDescent="0.25">
      <c r="A98" s="18">
        <v>45381</v>
      </c>
      <c r="B98" s="20">
        <v>833</v>
      </c>
      <c r="C98" s="20">
        <v>833</v>
      </c>
      <c r="D98" s="20">
        <v>833</v>
      </c>
      <c r="E98" s="20">
        <v>833</v>
      </c>
      <c r="F98" s="20">
        <v>833</v>
      </c>
      <c r="G98" s="20">
        <v>833</v>
      </c>
      <c r="H98" s="20">
        <v>590</v>
      </c>
      <c r="I98" s="20">
        <v>69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278</v>
      </c>
      <c r="T98" s="20">
        <v>833</v>
      </c>
      <c r="U98" s="20">
        <v>833</v>
      </c>
      <c r="V98" s="20">
        <v>833</v>
      </c>
      <c r="W98" s="20">
        <v>833</v>
      </c>
      <c r="X98" s="20">
        <v>833</v>
      </c>
      <c r="Y98" s="20">
        <v>833</v>
      </c>
      <c r="AA98" s="2">
        <f>IFERROR(INDEX('Holiday Schedule'!$D$3:$D$24,MATCH(A98,'Holiday Schedule'!$C$3:$C$24,0)),0)</f>
        <v>0</v>
      </c>
      <c r="AB98" s="2">
        <f t="shared" si="8"/>
        <v>7</v>
      </c>
      <c r="AC98" s="2">
        <f t="shared" si="9"/>
        <v>0</v>
      </c>
      <c r="AD98" s="5">
        <f t="shared" si="10"/>
        <v>10933</v>
      </c>
      <c r="AE98" s="5">
        <f t="shared" si="11"/>
        <v>10933</v>
      </c>
      <c r="AG98" s="2">
        <f t="shared" si="12"/>
        <v>3</v>
      </c>
      <c r="AH98" s="2">
        <f t="shared" si="13"/>
        <v>2024</v>
      </c>
      <c r="AJ98" s="5">
        <f t="shared" si="14"/>
        <v>833</v>
      </c>
      <c r="AK98" s="2">
        <f t="shared" si="15"/>
        <v>1</v>
      </c>
    </row>
    <row r="99" spans="1:37" x14ac:dyDescent="0.25">
      <c r="A99" s="18">
        <v>45382</v>
      </c>
      <c r="B99" s="20">
        <v>833</v>
      </c>
      <c r="C99" s="20">
        <v>833</v>
      </c>
      <c r="D99" s="20">
        <v>833</v>
      </c>
      <c r="E99" s="20">
        <v>833</v>
      </c>
      <c r="F99" s="20">
        <v>833</v>
      </c>
      <c r="G99" s="20">
        <v>833</v>
      </c>
      <c r="H99" s="20">
        <v>590</v>
      </c>
      <c r="I99" s="20">
        <v>69</v>
      </c>
      <c r="J99" s="20">
        <v>0</v>
      </c>
      <c r="K99" s="20">
        <v>0</v>
      </c>
      <c r="L99" s="20">
        <v>0</v>
      </c>
      <c r="M99" s="20">
        <v>0</v>
      </c>
      <c r="N99" s="20">
        <v>0</v>
      </c>
      <c r="O99" s="20">
        <v>0</v>
      </c>
      <c r="P99" s="20">
        <v>0</v>
      </c>
      <c r="Q99" s="20">
        <v>0</v>
      </c>
      <c r="R99" s="20">
        <v>0</v>
      </c>
      <c r="S99" s="20">
        <v>278</v>
      </c>
      <c r="T99" s="20">
        <v>833</v>
      </c>
      <c r="U99" s="20">
        <v>833</v>
      </c>
      <c r="V99" s="20">
        <v>833</v>
      </c>
      <c r="W99" s="20">
        <v>833</v>
      </c>
      <c r="X99" s="20">
        <v>833</v>
      </c>
      <c r="Y99" s="20">
        <v>833</v>
      </c>
      <c r="AA99" s="2">
        <f>IFERROR(INDEX('Holiday Schedule'!$D$3:$D$24,MATCH(A99,'Holiday Schedule'!$C$3:$C$24,0)),0)</f>
        <v>0</v>
      </c>
      <c r="AB99" s="2">
        <f t="shared" si="8"/>
        <v>1</v>
      </c>
      <c r="AC99" s="2">
        <f t="shared" si="9"/>
        <v>0</v>
      </c>
      <c r="AD99" s="5">
        <f t="shared" si="10"/>
        <v>10933</v>
      </c>
      <c r="AE99" s="5">
        <f t="shared" si="11"/>
        <v>10933</v>
      </c>
      <c r="AG99" s="2">
        <f t="shared" si="12"/>
        <v>3</v>
      </c>
      <c r="AH99" s="2">
        <f t="shared" si="13"/>
        <v>2024</v>
      </c>
      <c r="AJ99" s="5">
        <f t="shared" si="14"/>
        <v>833</v>
      </c>
      <c r="AK99" s="2">
        <f t="shared" si="15"/>
        <v>1</v>
      </c>
    </row>
    <row r="100" spans="1:37" x14ac:dyDescent="0.25">
      <c r="A100" s="18">
        <v>45383</v>
      </c>
      <c r="B100" s="20">
        <v>1004.957</v>
      </c>
      <c r="C100" s="20">
        <v>1036.893</v>
      </c>
      <c r="D100" s="20">
        <v>1076.748</v>
      </c>
      <c r="E100" s="20">
        <v>1081.788</v>
      </c>
      <c r="F100" s="20">
        <v>1075.9190000000001</v>
      </c>
      <c r="G100" s="20">
        <v>1065.624</v>
      </c>
      <c r="H100" s="20">
        <v>942.59699999999998</v>
      </c>
      <c r="I100" s="20">
        <v>233.92099999999999</v>
      </c>
      <c r="J100" s="20">
        <v>0</v>
      </c>
      <c r="K100" s="20">
        <v>0</v>
      </c>
      <c r="L100" s="20">
        <v>0</v>
      </c>
      <c r="M100" s="20">
        <v>0</v>
      </c>
      <c r="N100" s="20">
        <v>0</v>
      </c>
      <c r="O100" s="20">
        <v>0</v>
      </c>
      <c r="P100" s="20">
        <v>0</v>
      </c>
      <c r="Q100" s="20">
        <v>0</v>
      </c>
      <c r="R100" s="20">
        <v>0</v>
      </c>
      <c r="S100" s="20">
        <v>0</v>
      </c>
      <c r="T100" s="20">
        <v>39.308</v>
      </c>
      <c r="U100" s="20">
        <v>0</v>
      </c>
      <c r="V100" s="20">
        <v>796.23199999999997</v>
      </c>
      <c r="W100" s="20">
        <v>854.61</v>
      </c>
      <c r="X100" s="20">
        <v>916.52499999999998</v>
      </c>
      <c r="Y100" s="20">
        <v>950.77700000000004</v>
      </c>
      <c r="AA100" s="2">
        <f>IFERROR(INDEX('Holiday Schedule'!$D$3:$D$24,MATCH(A100,'Holiday Schedule'!$C$3:$C$24,0)),0)</f>
        <v>0</v>
      </c>
      <c r="AB100" s="2">
        <f t="shared" si="8"/>
        <v>2</v>
      </c>
      <c r="AC100" s="2">
        <f t="shared" si="9"/>
        <v>2840.596</v>
      </c>
      <c r="AD100" s="5">
        <f t="shared" si="10"/>
        <v>8235.3030000000017</v>
      </c>
      <c r="AE100" s="5">
        <f t="shared" si="11"/>
        <v>11075.899000000001</v>
      </c>
      <c r="AG100" s="2">
        <f t="shared" si="12"/>
        <v>4</v>
      </c>
      <c r="AH100" s="2">
        <f t="shared" si="13"/>
        <v>2024</v>
      </c>
      <c r="AJ100" s="5">
        <f t="shared" si="14"/>
        <v>1081.788</v>
      </c>
      <c r="AK100" s="2">
        <f t="shared" si="15"/>
        <v>4</v>
      </c>
    </row>
    <row r="101" spans="1:37" x14ac:dyDescent="0.25">
      <c r="A101" s="18">
        <v>45384</v>
      </c>
      <c r="B101" s="20">
        <v>969.73</v>
      </c>
      <c r="C101" s="20">
        <v>989.04</v>
      </c>
      <c r="D101" s="20">
        <v>1016.724</v>
      </c>
      <c r="E101" s="20">
        <v>1014.849</v>
      </c>
      <c r="F101" s="20">
        <v>1010.396</v>
      </c>
      <c r="G101" s="20">
        <v>992.18</v>
      </c>
      <c r="H101" s="20">
        <v>882.41899999999998</v>
      </c>
      <c r="I101" s="20">
        <v>226.26400000000001</v>
      </c>
      <c r="J101" s="20">
        <v>0</v>
      </c>
      <c r="K101" s="20">
        <v>0</v>
      </c>
      <c r="L101" s="20">
        <v>0</v>
      </c>
      <c r="M101" s="20">
        <v>0</v>
      </c>
      <c r="N101" s="20">
        <v>0</v>
      </c>
      <c r="O101" s="20">
        <v>0</v>
      </c>
      <c r="P101" s="20">
        <v>0</v>
      </c>
      <c r="Q101" s="20">
        <v>0</v>
      </c>
      <c r="R101" s="20">
        <v>0</v>
      </c>
      <c r="S101" s="20">
        <v>0</v>
      </c>
      <c r="T101" s="20">
        <v>38.101999999999997</v>
      </c>
      <c r="U101" s="20">
        <v>0</v>
      </c>
      <c r="V101" s="20">
        <v>790.95100000000002</v>
      </c>
      <c r="W101" s="20">
        <v>836.41399999999999</v>
      </c>
      <c r="X101" s="20">
        <v>901.11300000000006</v>
      </c>
      <c r="Y101" s="20">
        <v>956.61400000000003</v>
      </c>
      <c r="AA101" s="2">
        <f>IFERROR(INDEX('Holiday Schedule'!$D$3:$D$24,MATCH(A101,'Holiday Schedule'!$C$3:$C$24,0)),0)</f>
        <v>0</v>
      </c>
      <c r="AB101" s="2">
        <f t="shared" si="8"/>
        <v>3</v>
      </c>
      <c r="AC101" s="2">
        <f t="shared" si="9"/>
        <v>2792.8440000000001</v>
      </c>
      <c r="AD101" s="5">
        <f t="shared" si="10"/>
        <v>7831.9520000000002</v>
      </c>
      <c r="AE101" s="5">
        <f t="shared" si="11"/>
        <v>10624.796</v>
      </c>
      <c r="AG101" s="2">
        <f t="shared" si="12"/>
        <v>4</v>
      </c>
      <c r="AH101" s="2">
        <f t="shared" si="13"/>
        <v>2024</v>
      </c>
      <c r="AJ101" s="5">
        <f t="shared" si="14"/>
        <v>1016.724</v>
      </c>
      <c r="AK101" s="2">
        <f t="shared" si="15"/>
        <v>3</v>
      </c>
    </row>
    <row r="102" spans="1:37" x14ac:dyDescent="0.25">
      <c r="A102" s="18">
        <v>45385</v>
      </c>
      <c r="B102" s="20">
        <v>989.83299999999997</v>
      </c>
      <c r="C102" s="20">
        <v>1022.835</v>
      </c>
      <c r="D102" s="20">
        <v>1045.9269999999999</v>
      </c>
      <c r="E102" s="20">
        <v>1052.614</v>
      </c>
      <c r="F102" s="20">
        <v>1042.954</v>
      </c>
      <c r="G102" s="20">
        <v>1029.115</v>
      </c>
      <c r="H102" s="20">
        <v>916.66499999999996</v>
      </c>
      <c r="I102" s="20">
        <v>236.25299999999999</v>
      </c>
      <c r="J102" s="20">
        <v>0</v>
      </c>
      <c r="K102" s="20">
        <v>0</v>
      </c>
      <c r="L102" s="20">
        <v>0</v>
      </c>
      <c r="M102" s="20">
        <v>0</v>
      </c>
      <c r="N102" s="20">
        <v>0</v>
      </c>
      <c r="O102" s="20">
        <v>0</v>
      </c>
      <c r="P102" s="20">
        <v>0</v>
      </c>
      <c r="Q102" s="20">
        <v>0</v>
      </c>
      <c r="R102" s="20">
        <v>0</v>
      </c>
      <c r="S102" s="20">
        <v>0</v>
      </c>
      <c r="T102" s="20">
        <v>42.063000000000002</v>
      </c>
      <c r="U102" s="20">
        <v>0</v>
      </c>
      <c r="V102" s="20">
        <v>824.44799999999998</v>
      </c>
      <c r="W102" s="20">
        <v>892.80899999999997</v>
      </c>
      <c r="X102" s="20">
        <v>962.14400000000001</v>
      </c>
      <c r="Y102" s="20">
        <v>1005.702</v>
      </c>
      <c r="AA102" s="2">
        <f>IFERROR(INDEX('Holiday Schedule'!$D$3:$D$24,MATCH(A102,'Holiday Schedule'!$C$3:$C$24,0)),0)</f>
        <v>0</v>
      </c>
      <c r="AB102" s="2">
        <f t="shared" si="8"/>
        <v>4</v>
      </c>
      <c r="AC102" s="2">
        <f t="shared" si="9"/>
        <v>2957.7169999999996</v>
      </c>
      <c r="AD102" s="5">
        <f t="shared" si="10"/>
        <v>8105.6449999999995</v>
      </c>
      <c r="AE102" s="5">
        <f t="shared" si="11"/>
        <v>11063.361999999999</v>
      </c>
      <c r="AG102" s="2">
        <f t="shared" si="12"/>
        <v>4</v>
      </c>
      <c r="AH102" s="2">
        <f t="shared" si="13"/>
        <v>2024</v>
      </c>
      <c r="AJ102" s="5">
        <f t="shared" si="14"/>
        <v>1052.614</v>
      </c>
      <c r="AK102" s="2">
        <f t="shared" si="15"/>
        <v>4</v>
      </c>
    </row>
    <row r="103" spans="1:37" x14ac:dyDescent="0.25">
      <c r="A103" s="18">
        <v>45386</v>
      </c>
      <c r="B103" s="20">
        <v>1026.2070000000001</v>
      </c>
      <c r="C103" s="20">
        <v>1061.31</v>
      </c>
      <c r="D103" s="20">
        <v>1088.2950000000001</v>
      </c>
      <c r="E103" s="20">
        <v>1083.6389999999999</v>
      </c>
      <c r="F103" s="20">
        <v>1072.056</v>
      </c>
      <c r="G103" s="20">
        <v>1015.93</v>
      </c>
      <c r="H103" s="20">
        <v>868.26099999999997</v>
      </c>
      <c r="I103" s="20">
        <v>226.47300000000001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44.295000000000002</v>
      </c>
      <c r="U103" s="20">
        <v>0</v>
      </c>
      <c r="V103" s="20">
        <v>862.06500000000005</v>
      </c>
      <c r="W103" s="20">
        <v>916.76599999999996</v>
      </c>
      <c r="X103" s="20">
        <v>988.48900000000003</v>
      </c>
      <c r="Y103" s="20">
        <v>1023.641</v>
      </c>
      <c r="AA103" s="2">
        <f>IFERROR(INDEX('Holiday Schedule'!$D$3:$D$24,MATCH(A103,'Holiday Schedule'!$C$3:$C$24,0)),0)</f>
        <v>0</v>
      </c>
      <c r="AB103" s="2">
        <f t="shared" si="8"/>
        <v>5</v>
      </c>
      <c r="AC103" s="2">
        <f t="shared" si="9"/>
        <v>3038.0880000000002</v>
      </c>
      <c r="AD103" s="5">
        <f t="shared" si="10"/>
        <v>8239.3389999999999</v>
      </c>
      <c r="AE103" s="5">
        <f t="shared" si="11"/>
        <v>11277.427</v>
      </c>
      <c r="AG103" s="2">
        <f t="shared" si="12"/>
        <v>4</v>
      </c>
      <c r="AH103" s="2">
        <f t="shared" si="13"/>
        <v>2024</v>
      </c>
      <c r="AJ103" s="5">
        <f t="shared" si="14"/>
        <v>1088.2950000000001</v>
      </c>
      <c r="AK103" s="2">
        <f t="shared" si="15"/>
        <v>3</v>
      </c>
    </row>
    <row r="104" spans="1:37" x14ac:dyDescent="0.25">
      <c r="A104" s="18">
        <v>45387</v>
      </c>
      <c r="B104" s="20">
        <v>1028.261</v>
      </c>
      <c r="C104" s="20">
        <v>1042.326</v>
      </c>
      <c r="D104" s="20">
        <v>1070.318</v>
      </c>
      <c r="E104" s="20">
        <v>1055.931</v>
      </c>
      <c r="F104" s="20">
        <v>1041.5709999999999</v>
      </c>
      <c r="G104" s="20">
        <v>1004.196</v>
      </c>
      <c r="H104" s="20">
        <v>897.60699999999997</v>
      </c>
      <c r="I104" s="20">
        <v>237.36500000000001</v>
      </c>
      <c r="J104" s="20">
        <v>0</v>
      </c>
      <c r="K104" s="20">
        <v>0</v>
      </c>
      <c r="L104" s="20">
        <v>0</v>
      </c>
      <c r="M104" s="20">
        <v>0</v>
      </c>
      <c r="N104" s="20">
        <v>0</v>
      </c>
      <c r="O104" s="20">
        <v>0</v>
      </c>
      <c r="P104" s="20">
        <v>0</v>
      </c>
      <c r="Q104" s="20">
        <v>0</v>
      </c>
      <c r="R104" s="20">
        <v>0</v>
      </c>
      <c r="S104" s="20">
        <v>0</v>
      </c>
      <c r="T104" s="20">
        <v>43.557000000000002</v>
      </c>
      <c r="U104" s="20">
        <v>0</v>
      </c>
      <c r="V104" s="20">
        <v>859.57</v>
      </c>
      <c r="W104" s="20">
        <v>925.01300000000003</v>
      </c>
      <c r="X104" s="20">
        <v>1012.932</v>
      </c>
      <c r="Y104" s="20">
        <v>1055.9929999999999</v>
      </c>
      <c r="AA104" s="2">
        <f>IFERROR(INDEX('Holiday Schedule'!$D$3:$D$24,MATCH(A104,'Holiday Schedule'!$C$3:$C$24,0)),0)</f>
        <v>0</v>
      </c>
      <c r="AB104" s="2">
        <f t="shared" si="8"/>
        <v>6</v>
      </c>
      <c r="AC104" s="2">
        <f t="shared" si="9"/>
        <v>3078.4369999999999</v>
      </c>
      <c r="AD104" s="5">
        <f t="shared" si="10"/>
        <v>8196.2030000000013</v>
      </c>
      <c r="AE104" s="5">
        <f t="shared" si="11"/>
        <v>11274.640000000001</v>
      </c>
      <c r="AG104" s="2">
        <f t="shared" si="12"/>
        <v>4</v>
      </c>
      <c r="AH104" s="2">
        <f t="shared" si="13"/>
        <v>2024</v>
      </c>
      <c r="AJ104" s="5">
        <f t="shared" si="14"/>
        <v>1070.318</v>
      </c>
      <c r="AK104" s="2">
        <f t="shared" si="15"/>
        <v>3</v>
      </c>
    </row>
    <row r="105" spans="1:37" x14ac:dyDescent="0.25">
      <c r="A105" s="18">
        <v>45388</v>
      </c>
      <c r="B105" s="20">
        <v>1078.8109999999999</v>
      </c>
      <c r="C105" s="20">
        <v>1093.9880000000001</v>
      </c>
      <c r="D105" s="20">
        <v>1161.7529999999999</v>
      </c>
      <c r="E105" s="20">
        <v>988.92399999999998</v>
      </c>
      <c r="F105" s="20">
        <v>1066.5450000000001</v>
      </c>
      <c r="G105" s="20">
        <v>997.86800000000005</v>
      </c>
      <c r="H105" s="20">
        <v>863.02700000000004</v>
      </c>
      <c r="I105" s="20">
        <v>185.02099999999999</v>
      </c>
      <c r="J105" s="20">
        <v>0</v>
      </c>
      <c r="K105" s="20">
        <v>0</v>
      </c>
      <c r="L105" s="20">
        <v>0</v>
      </c>
      <c r="M105" s="20">
        <v>0</v>
      </c>
      <c r="N105" s="20">
        <v>0</v>
      </c>
      <c r="O105" s="20">
        <v>0</v>
      </c>
      <c r="P105" s="20">
        <v>0</v>
      </c>
      <c r="Q105" s="20">
        <v>0</v>
      </c>
      <c r="R105" s="20">
        <v>0</v>
      </c>
      <c r="S105" s="20">
        <v>0</v>
      </c>
      <c r="T105" s="20">
        <v>4.4009999999999998</v>
      </c>
      <c r="U105" s="20">
        <v>0</v>
      </c>
      <c r="V105" s="20">
        <v>874.33199999999999</v>
      </c>
      <c r="W105" s="20">
        <v>945.98500000000001</v>
      </c>
      <c r="X105" s="20">
        <v>1027.8130000000001</v>
      </c>
      <c r="Y105" s="20">
        <v>1072.4880000000001</v>
      </c>
      <c r="AA105" s="2">
        <f>IFERROR(INDEX('Holiday Schedule'!$D$3:$D$24,MATCH(A105,'Holiday Schedule'!$C$3:$C$24,0)),0)</f>
        <v>0</v>
      </c>
      <c r="AB105" s="2">
        <f t="shared" si="8"/>
        <v>7</v>
      </c>
      <c r="AC105" s="2">
        <f t="shared" si="9"/>
        <v>0</v>
      </c>
      <c r="AD105" s="5">
        <f t="shared" si="10"/>
        <v>11360.956</v>
      </c>
      <c r="AE105" s="5">
        <f t="shared" si="11"/>
        <v>11360.956</v>
      </c>
      <c r="AG105" s="2">
        <f t="shared" si="12"/>
        <v>4</v>
      </c>
      <c r="AH105" s="2">
        <f t="shared" si="13"/>
        <v>2024</v>
      </c>
      <c r="AJ105" s="5">
        <f t="shared" si="14"/>
        <v>1161.7529999999999</v>
      </c>
      <c r="AK105" s="2">
        <f t="shared" si="15"/>
        <v>3</v>
      </c>
    </row>
    <row r="106" spans="1:37" x14ac:dyDescent="0.25">
      <c r="A106" s="18">
        <v>45389</v>
      </c>
      <c r="B106" s="20">
        <v>1083.7829999999999</v>
      </c>
      <c r="C106" s="20">
        <v>1102.049</v>
      </c>
      <c r="D106" s="20">
        <v>1178.9459999999999</v>
      </c>
      <c r="E106" s="20">
        <v>1001.7859999999999</v>
      </c>
      <c r="F106" s="20">
        <v>1068.51</v>
      </c>
      <c r="G106" s="20">
        <v>991.06</v>
      </c>
      <c r="H106" s="20">
        <v>851.09400000000005</v>
      </c>
      <c r="I106" s="20">
        <v>180.917</v>
      </c>
      <c r="J106" s="20">
        <v>0</v>
      </c>
      <c r="K106" s="20">
        <v>0</v>
      </c>
      <c r="L106" s="20">
        <v>0</v>
      </c>
      <c r="M106" s="20">
        <v>0</v>
      </c>
      <c r="N106" s="20">
        <v>0</v>
      </c>
      <c r="O106" s="20">
        <v>0</v>
      </c>
      <c r="P106" s="20">
        <v>0</v>
      </c>
      <c r="Q106" s="20">
        <v>0</v>
      </c>
      <c r="R106" s="20">
        <v>0</v>
      </c>
      <c r="S106" s="20">
        <v>0</v>
      </c>
      <c r="T106" s="20">
        <v>4.1529999999999996</v>
      </c>
      <c r="U106" s="20">
        <v>0</v>
      </c>
      <c r="V106" s="20">
        <v>859.78499999999997</v>
      </c>
      <c r="W106" s="20">
        <v>919.21699999999998</v>
      </c>
      <c r="X106" s="20">
        <v>989.74</v>
      </c>
      <c r="Y106" s="20">
        <v>1041.7080000000001</v>
      </c>
      <c r="AA106" s="2">
        <f>IFERROR(INDEX('Holiday Schedule'!$D$3:$D$24,MATCH(A106,'Holiday Schedule'!$C$3:$C$24,0)),0)</f>
        <v>0</v>
      </c>
      <c r="AB106" s="2">
        <f t="shared" si="8"/>
        <v>1</v>
      </c>
      <c r="AC106" s="2">
        <f t="shared" si="9"/>
        <v>0</v>
      </c>
      <c r="AD106" s="5">
        <f t="shared" si="10"/>
        <v>11272.748000000001</v>
      </c>
      <c r="AE106" s="5">
        <f t="shared" si="11"/>
        <v>11272.748000000001</v>
      </c>
      <c r="AG106" s="2">
        <f t="shared" si="12"/>
        <v>4</v>
      </c>
      <c r="AH106" s="2">
        <f t="shared" si="13"/>
        <v>2024</v>
      </c>
      <c r="AJ106" s="5">
        <f t="shared" si="14"/>
        <v>1178.9459999999999</v>
      </c>
      <c r="AK106" s="2">
        <f t="shared" si="15"/>
        <v>3</v>
      </c>
    </row>
    <row r="107" spans="1:37" x14ac:dyDescent="0.25">
      <c r="A107" s="18">
        <v>45390</v>
      </c>
      <c r="B107" s="20">
        <v>1046.0989999999999</v>
      </c>
      <c r="C107" s="20">
        <v>1081.51</v>
      </c>
      <c r="D107" s="20">
        <v>1101.606</v>
      </c>
      <c r="E107" s="20">
        <v>1115.5419999999999</v>
      </c>
      <c r="F107" s="20">
        <v>1097.4870000000001</v>
      </c>
      <c r="G107" s="20">
        <v>1074.182</v>
      </c>
      <c r="H107" s="20">
        <v>946.16600000000005</v>
      </c>
      <c r="I107" s="20">
        <v>233.01300000000001</v>
      </c>
      <c r="J107" s="20">
        <v>0</v>
      </c>
      <c r="K107" s="20">
        <v>0</v>
      </c>
      <c r="L107" s="20">
        <v>0</v>
      </c>
      <c r="M107" s="20">
        <v>0</v>
      </c>
      <c r="N107" s="20">
        <v>0</v>
      </c>
      <c r="O107" s="20">
        <v>0</v>
      </c>
      <c r="P107" s="20">
        <v>0</v>
      </c>
      <c r="Q107" s="20">
        <v>0</v>
      </c>
      <c r="R107" s="20">
        <v>0</v>
      </c>
      <c r="S107" s="20">
        <v>0</v>
      </c>
      <c r="T107" s="20">
        <v>36.158000000000001</v>
      </c>
      <c r="U107" s="20">
        <v>0</v>
      </c>
      <c r="V107" s="20">
        <v>770.05499999999995</v>
      </c>
      <c r="W107" s="20">
        <v>822.79499999999996</v>
      </c>
      <c r="X107" s="20">
        <v>885.79300000000001</v>
      </c>
      <c r="Y107" s="20">
        <v>917.00400000000002</v>
      </c>
      <c r="AA107" s="2">
        <f>IFERROR(INDEX('Holiday Schedule'!$D$3:$D$24,MATCH(A107,'Holiday Schedule'!$C$3:$C$24,0)),0)</f>
        <v>0</v>
      </c>
      <c r="AB107" s="2">
        <f t="shared" si="8"/>
        <v>2</v>
      </c>
      <c r="AC107" s="2">
        <f t="shared" si="9"/>
        <v>2747.8139999999999</v>
      </c>
      <c r="AD107" s="5">
        <f t="shared" si="10"/>
        <v>8379.5959999999995</v>
      </c>
      <c r="AE107" s="5">
        <f t="shared" si="11"/>
        <v>11127.41</v>
      </c>
      <c r="AG107" s="2">
        <f t="shared" si="12"/>
        <v>4</v>
      </c>
      <c r="AH107" s="2">
        <f t="shared" si="13"/>
        <v>2024</v>
      </c>
      <c r="AJ107" s="5">
        <f t="shared" si="14"/>
        <v>1115.5419999999999</v>
      </c>
      <c r="AK107" s="2">
        <f t="shared" si="15"/>
        <v>4</v>
      </c>
    </row>
    <row r="108" spans="1:37" x14ac:dyDescent="0.25">
      <c r="A108" s="18">
        <v>45391</v>
      </c>
      <c r="B108" s="20">
        <v>935.7</v>
      </c>
      <c r="C108" s="20">
        <v>968.26499999999999</v>
      </c>
      <c r="D108" s="20">
        <v>999.01900000000001</v>
      </c>
      <c r="E108" s="20">
        <v>1011.787</v>
      </c>
      <c r="F108" s="20">
        <v>1004.104</v>
      </c>
      <c r="G108" s="20">
        <v>1006.928</v>
      </c>
      <c r="H108" s="20">
        <v>893.97299999999996</v>
      </c>
      <c r="I108" s="20">
        <v>222.08500000000001</v>
      </c>
      <c r="J108" s="20">
        <v>0</v>
      </c>
      <c r="K108" s="20">
        <v>0</v>
      </c>
      <c r="L108" s="20">
        <v>0</v>
      </c>
      <c r="M108" s="20">
        <v>0</v>
      </c>
      <c r="N108" s="20">
        <v>0</v>
      </c>
      <c r="O108" s="20">
        <v>0</v>
      </c>
      <c r="P108" s="20">
        <v>0</v>
      </c>
      <c r="Q108" s="20">
        <v>0</v>
      </c>
      <c r="R108" s="20">
        <v>0</v>
      </c>
      <c r="S108" s="20">
        <v>0</v>
      </c>
      <c r="T108" s="20">
        <v>38.445</v>
      </c>
      <c r="U108" s="20">
        <v>0</v>
      </c>
      <c r="V108" s="20">
        <v>798.41399999999999</v>
      </c>
      <c r="W108" s="20">
        <v>857.16899999999998</v>
      </c>
      <c r="X108" s="20">
        <v>912.745</v>
      </c>
      <c r="Y108" s="20">
        <v>958.322</v>
      </c>
      <c r="AA108" s="2">
        <f>IFERROR(INDEX('Holiday Schedule'!$D$3:$D$24,MATCH(A108,'Holiday Schedule'!$C$3:$C$24,0)),0)</f>
        <v>0</v>
      </c>
      <c r="AB108" s="2">
        <f t="shared" si="8"/>
        <v>3</v>
      </c>
      <c r="AC108" s="2">
        <f t="shared" si="9"/>
        <v>2828.8579999999997</v>
      </c>
      <c r="AD108" s="5">
        <f t="shared" si="10"/>
        <v>7778.0980000000018</v>
      </c>
      <c r="AE108" s="5">
        <f t="shared" si="11"/>
        <v>10606.956000000002</v>
      </c>
      <c r="AG108" s="2">
        <f t="shared" si="12"/>
        <v>4</v>
      </c>
      <c r="AH108" s="2">
        <f t="shared" si="13"/>
        <v>2024</v>
      </c>
      <c r="AJ108" s="5">
        <f t="shared" si="14"/>
        <v>1011.787</v>
      </c>
      <c r="AK108" s="2">
        <f t="shared" si="15"/>
        <v>4</v>
      </c>
    </row>
    <row r="109" spans="1:37" x14ac:dyDescent="0.25">
      <c r="A109" s="18">
        <v>45392</v>
      </c>
      <c r="B109" s="20">
        <v>979.84299999999996</v>
      </c>
      <c r="C109" s="20">
        <v>1010.222</v>
      </c>
      <c r="D109" s="20">
        <v>1048.0709999999999</v>
      </c>
      <c r="E109" s="20">
        <v>1051.24</v>
      </c>
      <c r="F109" s="20">
        <v>1057.039</v>
      </c>
      <c r="G109" s="20">
        <v>1037.348</v>
      </c>
      <c r="H109" s="20">
        <v>928.97299999999996</v>
      </c>
      <c r="I109" s="20">
        <v>229.54400000000001</v>
      </c>
      <c r="J109" s="20">
        <v>0</v>
      </c>
      <c r="K109" s="20">
        <v>0</v>
      </c>
      <c r="L109" s="20">
        <v>0</v>
      </c>
      <c r="M109" s="20">
        <v>0</v>
      </c>
      <c r="N109" s="20">
        <v>0</v>
      </c>
      <c r="O109" s="20">
        <v>0</v>
      </c>
      <c r="P109" s="20">
        <v>0</v>
      </c>
      <c r="Q109" s="20">
        <v>0</v>
      </c>
      <c r="R109" s="20">
        <v>0</v>
      </c>
      <c r="S109" s="20">
        <v>0</v>
      </c>
      <c r="T109" s="20">
        <v>43.857999999999997</v>
      </c>
      <c r="U109" s="20">
        <v>0</v>
      </c>
      <c r="V109" s="20">
        <v>839.88199999999995</v>
      </c>
      <c r="W109" s="20">
        <v>884.27800000000002</v>
      </c>
      <c r="X109" s="20">
        <v>936.32299999999998</v>
      </c>
      <c r="Y109" s="20">
        <v>972.154</v>
      </c>
      <c r="AA109" s="2">
        <f>IFERROR(INDEX('Holiday Schedule'!$D$3:$D$24,MATCH(A109,'Holiday Schedule'!$C$3:$C$24,0)),0)</f>
        <v>0</v>
      </c>
      <c r="AB109" s="2">
        <f t="shared" si="8"/>
        <v>4</v>
      </c>
      <c r="AC109" s="2">
        <f t="shared" si="9"/>
        <v>2933.8849999999998</v>
      </c>
      <c r="AD109" s="5">
        <f t="shared" si="10"/>
        <v>8084.8900000000012</v>
      </c>
      <c r="AE109" s="5">
        <f t="shared" si="11"/>
        <v>11018.775000000001</v>
      </c>
      <c r="AG109" s="2">
        <f t="shared" si="12"/>
        <v>4</v>
      </c>
      <c r="AH109" s="2">
        <f t="shared" si="13"/>
        <v>2024</v>
      </c>
      <c r="AJ109" s="5">
        <f t="shared" si="14"/>
        <v>1057.039</v>
      </c>
      <c r="AK109" s="2">
        <f t="shared" si="15"/>
        <v>5</v>
      </c>
    </row>
    <row r="110" spans="1:37" x14ac:dyDescent="0.25">
      <c r="A110" s="18">
        <v>45393</v>
      </c>
      <c r="B110" s="20">
        <v>989.84299999999996</v>
      </c>
      <c r="C110" s="20">
        <v>1015.659</v>
      </c>
      <c r="D110" s="20">
        <v>1012.747</v>
      </c>
      <c r="E110" s="20">
        <v>1002.0119999999999</v>
      </c>
      <c r="F110" s="20">
        <v>1006.296</v>
      </c>
      <c r="G110" s="20">
        <v>980.50099999999998</v>
      </c>
      <c r="H110" s="20">
        <v>887.98199999999997</v>
      </c>
      <c r="I110" s="20">
        <v>237.69300000000001</v>
      </c>
      <c r="J110" s="20">
        <v>0</v>
      </c>
      <c r="K110" s="20">
        <v>0</v>
      </c>
      <c r="L110" s="20">
        <v>0</v>
      </c>
      <c r="M110" s="20">
        <v>0</v>
      </c>
      <c r="N110" s="20">
        <v>0</v>
      </c>
      <c r="O110" s="20">
        <v>0</v>
      </c>
      <c r="P110" s="20">
        <v>0</v>
      </c>
      <c r="Q110" s="20">
        <v>0</v>
      </c>
      <c r="R110" s="20">
        <v>0</v>
      </c>
      <c r="S110" s="20">
        <v>0</v>
      </c>
      <c r="T110" s="20">
        <v>44.341000000000001</v>
      </c>
      <c r="U110" s="20">
        <v>0</v>
      </c>
      <c r="V110" s="20">
        <v>846.33900000000006</v>
      </c>
      <c r="W110" s="20">
        <v>884.63599999999997</v>
      </c>
      <c r="X110" s="20">
        <v>940.35599999999999</v>
      </c>
      <c r="Y110" s="20">
        <v>975.92200000000003</v>
      </c>
      <c r="AA110" s="2">
        <f>IFERROR(INDEX('Holiday Schedule'!$D$3:$D$24,MATCH(A110,'Holiday Schedule'!$C$3:$C$24,0)),0)</f>
        <v>0</v>
      </c>
      <c r="AB110" s="2">
        <f t="shared" si="8"/>
        <v>5</v>
      </c>
      <c r="AC110" s="2">
        <f t="shared" si="9"/>
        <v>2953.3649999999998</v>
      </c>
      <c r="AD110" s="5">
        <f t="shared" si="10"/>
        <v>7870.9620000000014</v>
      </c>
      <c r="AE110" s="5">
        <f t="shared" si="11"/>
        <v>10824.327000000001</v>
      </c>
      <c r="AG110" s="2">
        <f t="shared" si="12"/>
        <v>4</v>
      </c>
      <c r="AH110" s="2">
        <f t="shared" si="13"/>
        <v>2024</v>
      </c>
      <c r="AJ110" s="5">
        <f t="shared" si="14"/>
        <v>1015.659</v>
      </c>
      <c r="AK110" s="2">
        <f t="shared" si="15"/>
        <v>2</v>
      </c>
    </row>
    <row r="111" spans="1:37" x14ac:dyDescent="0.25">
      <c r="A111" s="18">
        <v>45394</v>
      </c>
      <c r="B111" s="20">
        <v>963.54</v>
      </c>
      <c r="C111" s="20">
        <v>985.02200000000005</v>
      </c>
      <c r="D111" s="20">
        <v>1005.307</v>
      </c>
      <c r="E111" s="20">
        <v>976.827</v>
      </c>
      <c r="F111" s="20">
        <v>971.08900000000006</v>
      </c>
      <c r="G111" s="20">
        <v>928.40200000000004</v>
      </c>
      <c r="H111" s="20">
        <v>835.65800000000002</v>
      </c>
      <c r="I111" s="20">
        <v>228.51900000000001</v>
      </c>
      <c r="J111" s="20">
        <v>0</v>
      </c>
      <c r="K111" s="20">
        <v>0</v>
      </c>
      <c r="L111" s="20">
        <v>0</v>
      </c>
      <c r="M111" s="20">
        <v>0</v>
      </c>
      <c r="N111" s="20">
        <v>0</v>
      </c>
      <c r="O111" s="20">
        <v>0</v>
      </c>
      <c r="P111" s="20">
        <v>0</v>
      </c>
      <c r="Q111" s="20">
        <v>0</v>
      </c>
      <c r="R111" s="20">
        <v>0</v>
      </c>
      <c r="S111" s="20">
        <v>0</v>
      </c>
      <c r="T111" s="20">
        <v>40.527000000000001</v>
      </c>
      <c r="U111" s="20">
        <v>0</v>
      </c>
      <c r="V111" s="20">
        <v>776.91700000000003</v>
      </c>
      <c r="W111" s="20">
        <v>824.053</v>
      </c>
      <c r="X111" s="20">
        <v>895.65700000000004</v>
      </c>
      <c r="Y111" s="20">
        <v>938.59299999999996</v>
      </c>
      <c r="AA111" s="2">
        <f>IFERROR(INDEX('Holiday Schedule'!$D$3:$D$24,MATCH(A111,'Holiday Schedule'!$C$3:$C$24,0)),0)</f>
        <v>0</v>
      </c>
      <c r="AB111" s="2">
        <f t="shared" si="8"/>
        <v>6</v>
      </c>
      <c r="AC111" s="2">
        <f t="shared" si="9"/>
        <v>2765.6730000000002</v>
      </c>
      <c r="AD111" s="5">
        <f t="shared" si="10"/>
        <v>7604.4380000000001</v>
      </c>
      <c r="AE111" s="5">
        <f t="shared" si="11"/>
        <v>10370.111000000001</v>
      </c>
      <c r="AG111" s="2">
        <f t="shared" si="12"/>
        <v>4</v>
      </c>
      <c r="AH111" s="2">
        <f t="shared" si="13"/>
        <v>2024</v>
      </c>
      <c r="AJ111" s="5">
        <f t="shared" si="14"/>
        <v>1005.307</v>
      </c>
      <c r="AK111" s="2">
        <f t="shared" si="15"/>
        <v>3</v>
      </c>
    </row>
    <row r="112" spans="1:37" x14ac:dyDescent="0.25">
      <c r="A112" s="18">
        <v>45395</v>
      </c>
      <c r="B112" s="20">
        <v>937.17499999999995</v>
      </c>
      <c r="C112" s="20">
        <v>958.10500000000002</v>
      </c>
      <c r="D112" s="20">
        <v>1020.508</v>
      </c>
      <c r="E112" s="20">
        <v>861.26599999999996</v>
      </c>
      <c r="F112" s="20">
        <v>929.423</v>
      </c>
      <c r="G112" s="20">
        <v>885.09100000000001</v>
      </c>
      <c r="H112" s="20">
        <v>765.23900000000003</v>
      </c>
      <c r="I112" s="20">
        <v>163.21600000000001</v>
      </c>
      <c r="J112" s="20">
        <v>0</v>
      </c>
      <c r="K112" s="20">
        <v>0</v>
      </c>
      <c r="L112" s="20">
        <v>0</v>
      </c>
      <c r="M112" s="20">
        <v>0</v>
      </c>
      <c r="N112" s="20">
        <v>0</v>
      </c>
      <c r="O112" s="20">
        <v>0</v>
      </c>
      <c r="P112" s="20">
        <v>0</v>
      </c>
      <c r="Q112" s="20">
        <v>0</v>
      </c>
      <c r="R112" s="20">
        <v>0</v>
      </c>
      <c r="S112" s="20">
        <v>0</v>
      </c>
      <c r="T112" s="20">
        <v>3.7730000000000001</v>
      </c>
      <c r="U112" s="20">
        <v>0</v>
      </c>
      <c r="V112" s="20">
        <v>757.93299999999999</v>
      </c>
      <c r="W112" s="20">
        <v>811.81600000000003</v>
      </c>
      <c r="X112" s="20">
        <v>871.10699999999997</v>
      </c>
      <c r="Y112" s="20">
        <v>922.54700000000003</v>
      </c>
      <c r="AA112" s="2">
        <f>IFERROR(INDEX('Holiday Schedule'!$D$3:$D$24,MATCH(A112,'Holiday Schedule'!$C$3:$C$24,0)),0)</f>
        <v>0</v>
      </c>
      <c r="AB112" s="2">
        <f t="shared" si="8"/>
        <v>7</v>
      </c>
      <c r="AC112" s="2">
        <f t="shared" si="9"/>
        <v>0</v>
      </c>
      <c r="AD112" s="5">
        <f t="shared" si="10"/>
        <v>9887.1990000000023</v>
      </c>
      <c r="AE112" s="5">
        <f t="shared" si="11"/>
        <v>9887.1990000000023</v>
      </c>
      <c r="AG112" s="2">
        <f t="shared" si="12"/>
        <v>4</v>
      </c>
      <c r="AH112" s="2">
        <f t="shared" si="13"/>
        <v>2024</v>
      </c>
      <c r="AJ112" s="5">
        <f t="shared" si="14"/>
        <v>1020.508</v>
      </c>
      <c r="AK112" s="2">
        <f t="shared" si="15"/>
        <v>3</v>
      </c>
    </row>
    <row r="113" spans="1:37" x14ac:dyDescent="0.25">
      <c r="A113" s="18">
        <v>45396</v>
      </c>
      <c r="B113" s="20">
        <v>913.87400000000002</v>
      </c>
      <c r="C113" s="20">
        <v>936.63499999999999</v>
      </c>
      <c r="D113" s="20">
        <v>996.71199999999999</v>
      </c>
      <c r="E113" s="20">
        <v>848.22</v>
      </c>
      <c r="F113" s="20">
        <v>921.68899999999996</v>
      </c>
      <c r="G113" s="20">
        <v>864.38800000000003</v>
      </c>
      <c r="H113" s="20">
        <v>741.17499999999995</v>
      </c>
      <c r="I113" s="20">
        <v>154.72999999999999</v>
      </c>
      <c r="J113" s="20">
        <v>0</v>
      </c>
      <c r="K113" s="20">
        <v>0</v>
      </c>
      <c r="L113" s="20">
        <v>0</v>
      </c>
      <c r="M113" s="20">
        <v>0</v>
      </c>
      <c r="N113" s="20">
        <v>0</v>
      </c>
      <c r="O113" s="20">
        <v>0</v>
      </c>
      <c r="P113" s="20">
        <v>0</v>
      </c>
      <c r="Q113" s="20">
        <v>0</v>
      </c>
      <c r="R113" s="20">
        <v>0</v>
      </c>
      <c r="S113" s="20">
        <v>0</v>
      </c>
      <c r="T113" s="20">
        <v>3.8540000000000001</v>
      </c>
      <c r="U113" s="20">
        <v>0</v>
      </c>
      <c r="V113" s="20">
        <v>761.79600000000005</v>
      </c>
      <c r="W113" s="20">
        <v>806.97500000000002</v>
      </c>
      <c r="X113" s="20">
        <v>856.13400000000001</v>
      </c>
      <c r="Y113" s="20">
        <v>885.28399999999999</v>
      </c>
      <c r="AA113" s="2">
        <f>IFERROR(INDEX('Holiday Schedule'!$D$3:$D$24,MATCH(A113,'Holiday Schedule'!$C$3:$C$24,0)),0)</f>
        <v>0</v>
      </c>
      <c r="AB113" s="2">
        <f t="shared" si="8"/>
        <v>1</v>
      </c>
      <c r="AC113" s="2">
        <f t="shared" si="9"/>
        <v>0</v>
      </c>
      <c r="AD113" s="5">
        <f t="shared" si="10"/>
        <v>9691.4660000000003</v>
      </c>
      <c r="AE113" s="5">
        <f t="shared" si="11"/>
        <v>9691.4660000000003</v>
      </c>
      <c r="AG113" s="2">
        <f t="shared" si="12"/>
        <v>4</v>
      </c>
      <c r="AH113" s="2">
        <f t="shared" si="13"/>
        <v>2024</v>
      </c>
      <c r="AJ113" s="5">
        <f t="shared" si="14"/>
        <v>996.71199999999999</v>
      </c>
      <c r="AK113" s="2">
        <f t="shared" si="15"/>
        <v>3</v>
      </c>
    </row>
    <row r="114" spans="1:37" x14ac:dyDescent="0.25">
      <c r="A114" s="18">
        <v>45397</v>
      </c>
      <c r="B114" s="20">
        <v>883.13099999999997</v>
      </c>
      <c r="C114" s="20">
        <v>911.99699999999996</v>
      </c>
      <c r="D114" s="20">
        <v>970.64599999999996</v>
      </c>
      <c r="E114" s="20">
        <v>843.48299999999995</v>
      </c>
      <c r="F114" s="20">
        <v>930.12099999999998</v>
      </c>
      <c r="G114" s="20">
        <v>930.38300000000004</v>
      </c>
      <c r="H114" s="20">
        <v>812.46100000000001</v>
      </c>
      <c r="I114" s="20">
        <v>177.41</v>
      </c>
      <c r="J114" s="20">
        <v>0</v>
      </c>
      <c r="K114" s="20">
        <v>0</v>
      </c>
      <c r="L114" s="20">
        <v>0</v>
      </c>
      <c r="M114" s="20">
        <v>0</v>
      </c>
      <c r="N114" s="20">
        <v>0</v>
      </c>
      <c r="O114" s="20">
        <v>0</v>
      </c>
      <c r="P114" s="20">
        <v>0</v>
      </c>
      <c r="Q114" s="20">
        <v>0</v>
      </c>
      <c r="R114" s="20">
        <v>0</v>
      </c>
      <c r="S114" s="20">
        <v>0</v>
      </c>
      <c r="T114" s="20">
        <v>3.835</v>
      </c>
      <c r="U114" s="20">
        <v>0</v>
      </c>
      <c r="V114" s="20">
        <v>767.31600000000003</v>
      </c>
      <c r="W114" s="20">
        <v>805.98</v>
      </c>
      <c r="X114" s="20">
        <v>859.27800000000002</v>
      </c>
      <c r="Y114" s="20">
        <v>889.68</v>
      </c>
      <c r="AA114" s="2">
        <f>IFERROR(INDEX('Holiday Schedule'!$D$3:$D$24,MATCH(A114,'Holiday Schedule'!$C$3:$C$24,0)),0)</f>
        <v>1</v>
      </c>
      <c r="AB114" s="2">
        <f t="shared" si="8"/>
        <v>2</v>
      </c>
      <c r="AC114" s="2">
        <f t="shared" si="9"/>
        <v>0</v>
      </c>
      <c r="AD114" s="5">
        <f t="shared" si="10"/>
        <v>9785.7209999999995</v>
      </c>
      <c r="AE114" s="5">
        <f t="shared" si="11"/>
        <v>9785.7209999999995</v>
      </c>
      <c r="AG114" s="2">
        <f t="shared" si="12"/>
        <v>4</v>
      </c>
      <c r="AH114" s="2">
        <f t="shared" si="13"/>
        <v>2024</v>
      </c>
      <c r="AJ114" s="5">
        <f t="shared" si="14"/>
        <v>970.64599999999996</v>
      </c>
      <c r="AK114" s="2">
        <f t="shared" si="15"/>
        <v>3</v>
      </c>
    </row>
    <row r="115" spans="1:37" x14ac:dyDescent="0.25">
      <c r="A115" s="18">
        <v>45398</v>
      </c>
      <c r="B115" s="20">
        <v>897.37400000000002</v>
      </c>
      <c r="C115" s="20">
        <v>915.05700000000002</v>
      </c>
      <c r="D115" s="20">
        <v>950.46500000000003</v>
      </c>
      <c r="E115" s="20">
        <v>950.07899999999995</v>
      </c>
      <c r="F115" s="20">
        <v>952.61</v>
      </c>
      <c r="G115" s="20">
        <v>931.91899999999998</v>
      </c>
      <c r="H115" s="20">
        <v>814.29600000000005</v>
      </c>
      <c r="I115" s="20">
        <v>204.82</v>
      </c>
      <c r="J115" s="20">
        <v>0</v>
      </c>
      <c r="K115" s="20">
        <v>0</v>
      </c>
      <c r="L115" s="20">
        <v>0</v>
      </c>
      <c r="M115" s="20">
        <v>0</v>
      </c>
      <c r="N115" s="20">
        <v>0</v>
      </c>
      <c r="O115" s="20">
        <v>0</v>
      </c>
      <c r="P115" s="20">
        <v>0</v>
      </c>
      <c r="Q115" s="20">
        <v>0</v>
      </c>
      <c r="R115" s="20">
        <v>0</v>
      </c>
      <c r="S115" s="20">
        <v>0</v>
      </c>
      <c r="T115" s="20">
        <v>37.881999999999998</v>
      </c>
      <c r="U115" s="20">
        <v>0</v>
      </c>
      <c r="V115" s="20">
        <v>766.82899999999995</v>
      </c>
      <c r="W115" s="20">
        <v>814.33299999999997</v>
      </c>
      <c r="X115" s="20">
        <v>881.64700000000005</v>
      </c>
      <c r="Y115" s="20">
        <v>909.03499999999997</v>
      </c>
      <c r="AA115" s="2">
        <f>IFERROR(INDEX('Holiday Schedule'!$D$3:$D$24,MATCH(A115,'Holiday Schedule'!$C$3:$C$24,0)),0)</f>
        <v>0</v>
      </c>
      <c r="AB115" s="2">
        <f t="shared" si="8"/>
        <v>3</v>
      </c>
      <c r="AC115" s="2">
        <f t="shared" si="9"/>
        <v>2705.511</v>
      </c>
      <c r="AD115" s="5">
        <f t="shared" si="10"/>
        <v>7320.8349999999991</v>
      </c>
      <c r="AE115" s="5">
        <f t="shared" si="11"/>
        <v>10026.346</v>
      </c>
      <c r="AG115" s="2">
        <f t="shared" si="12"/>
        <v>4</v>
      </c>
      <c r="AH115" s="2">
        <f t="shared" si="13"/>
        <v>2024</v>
      </c>
      <c r="AJ115" s="5">
        <f t="shared" si="14"/>
        <v>952.61</v>
      </c>
      <c r="AK115" s="2">
        <f t="shared" si="15"/>
        <v>5</v>
      </c>
    </row>
    <row r="116" spans="1:37" x14ac:dyDescent="0.25">
      <c r="A116" s="18">
        <v>45399</v>
      </c>
      <c r="B116" s="20">
        <v>926.98400000000004</v>
      </c>
      <c r="C116" s="20">
        <v>936.48199999999997</v>
      </c>
      <c r="D116" s="20">
        <v>974.79700000000003</v>
      </c>
      <c r="E116" s="20">
        <v>973.53</v>
      </c>
      <c r="F116" s="20">
        <v>969.26900000000001</v>
      </c>
      <c r="G116" s="20">
        <v>953.22199999999998</v>
      </c>
      <c r="H116" s="20">
        <v>823.31399999999996</v>
      </c>
      <c r="I116" s="20">
        <v>208.864</v>
      </c>
      <c r="J116" s="20">
        <v>0</v>
      </c>
      <c r="K116" s="20">
        <v>0</v>
      </c>
      <c r="L116" s="20">
        <v>0</v>
      </c>
      <c r="M116" s="20">
        <v>0</v>
      </c>
      <c r="N116" s="20">
        <v>0</v>
      </c>
      <c r="O116" s="20">
        <v>0</v>
      </c>
      <c r="P116" s="20">
        <v>0</v>
      </c>
      <c r="Q116" s="20">
        <v>0</v>
      </c>
      <c r="R116" s="20">
        <v>0</v>
      </c>
      <c r="S116" s="20">
        <v>0</v>
      </c>
      <c r="T116" s="20">
        <v>36.817</v>
      </c>
      <c r="U116" s="20">
        <v>0</v>
      </c>
      <c r="V116" s="20">
        <v>767.46500000000003</v>
      </c>
      <c r="W116" s="20">
        <v>819.14800000000002</v>
      </c>
      <c r="X116" s="20">
        <v>879.35500000000002</v>
      </c>
      <c r="Y116" s="20">
        <v>921.50699999999995</v>
      </c>
      <c r="AA116" s="2">
        <f>IFERROR(INDEX('Holiday Schedule'!$D$3:$D$24,MATCH(A116,'Holiday Schedule'!$C$3:$C$24,0)),0)</f>
        <v>0</v>
      </c>
      <c r="AB116" s="2">
        <f t="shared" si="8"/>
        <v>4</v>
      </c>
      <c r="AC116" s="2">
        <f t="shared" si="9"/>
        <v>2711.6490000000003</v>
      </c>
      <c r="AD116" s="5">
        <f t="shared" si="10"/>
        <v>7479.1049999999987</v>
      </c>
      <c r="AE116" s="5">
        <f t="shared" si="11"/>
        <v>10190.753999999999</v>
      </c>
      <c r="AG116" s="2">
        <f t="shared" si="12"/>
        <v>4</v>
      </c>
      <c r="AH116" s="2">
        <f t="shared" si="13"/>
        <v>2024</v>
      </c>
      <c r="AJ116" s="5">
        <f t="shared" si="14"/>
        <v>974.79700000000003</v>
      </c>
      <c r="AK116" s="2">
        <f t="shared" si="15"/>
        <v>3</v>
      </c>
    </row>
    <row r="117" spans="1:37" x14ac:dyDescent="0.25">
      <c r="A117" s="18">
        <v>45400</v>
      </c>
      <c r="B117" s="20">
        <v>936.94299999999998</v>
      </c>
      <c r="C117" s="20">
        <v>962.33100000000002</v>
      </c>
      <c r="D117" s="20">
        <v>991.89300000000003</v>
      </c>
      <c r="E117" s="20">
        <v>992.36699999999996</v>
      </c>
      <c r="F117" s="20">
        <v>1005.702</v>
      </c>
      <c r="G117" s="20">
        <v>970.46199999999999</v>
      </c>
      <c r="H117" s="20">
        <v>840.92600000000004</v>
      </c>
      <c r="I117" s="20">
        <v>208.91300000000001</v>
      </c>
      <c r="J117" s="20">
        <v>0</v>
      </c>
      <c r="K117" s="20">
        <v>0</v>
      </c>
      <c r="L117" s="20">
        <v>0</v>
      </c>
      <c r="M117" s="20">
        <v>0</v>
      </c>
      <c r="N117" s="20">
        <v>0</v>
      </c>
      <c r="O117" s="20">
        <v>0</v>
      </c>
      <c r="P117" s="20">
        <v>0</v>
      </c>
      <c r="Q117" s="20">
        <v>0</v>
      </c>
      <c r="R117" s="20">
        <v>0</v>
      </c>
      <c r="S117" s="20">
        <v>0</v>
      </c>
      <c r="T117" s="20">
        <v>36.084000000000003</v>
      </c>
      <c r="U117" s="20">
        <v>0</v>
      </c>
      <c r="V117" s="20">
        <v>756.875</v>
      </c>
      <c r="W117" s="20">
        <v>813.96400000000006</v>
      </c>
      <c r="X117" s="20">
        <v>862.15</v>
      </c>
      <c r="Y117" s="20">
        <v>913.06100000000004</v>
      </c>
      <c r="AA117" s="2">
        <f>IFERROR(INDEX('Holiday Schedule'!$D$3:$D$24,MATCH(A117,'Holiday Schedule'!$C$3:$C$24,0)),0)</f>
        <v>0</v>
      </c>
      <c r="AB117" s="2">
        <f t="shared" si="8"/>
        <v>5</v>
      </c>
      <c r="AC117" s="2">
        <f t="shared" si="9"/>
        <v>2677.9860000000003</v>
      </c>
      <c r="AD117" s="5">
        <f t="shared" si="10"/>
        <v>7613.6849999999995</v>
      </c>
      <c r="AE117" s="5">
        <f t="shared" si="11"/>
        <v>10291.671</v>
      </c>
      <c r="AG117" s="2">
        <f t="shared" si="12"/>
        <v>4</v>
      </c>
      <c r="AH117" s="2">
        <f t="shared" si="13"/>
        <v>2024</v>
      </c>
      <c r="AJ117" s="5">
        <f t="shared" si="14"/>
        <v>1005.702</v>
      </c>
      <c r="AK117" s="2">
        <f t="shared" si="15"/>
        <v>5</v>
      </c>
    </row>
    <row r="118" spans="1:37" x14ac:dyDescent="0.25">
      <c r="A118" s="18">
        <v>45401</v>
      </c>
      <c r="B118" s="20">
        <v>920.03099999999995</v>
      </c>
      <c r="C118" s="20">
        <v>944.952</v>
      </c>
      <c r="D118" s="20">
        <v>978.13599999999997</v>
      </c>
      <c r="E118" s="20">
        <v>978.59699999999998</v>
      </c>
      <c r="F118" s="20">
        <v>977.46900000000005</v>
      </c>
      <c r="G118" s="20">
        <v>950.31299999999999</v>
      </c>
      <c r="H118" s="20">
        <v>821.33799999999997</v>
      </c>
      <c r="I118" s="20">
        <v>207.22800000000001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20">
        <v>0</v>
      </c>
      <c r="Q118" s="20">
        <v>0</v>
      </c>
      <c r="R118" s="20">
        <v>0</v>
      </c>
      <c r="S118" s="20">
        <v>0</v>
      </c>
      <c r="T118" s="20">
        <v>36.881999999999998</v>
      </c>
      <c r="U118" s="20">
        <v>0</v>
      </c>
      <c r="V118" s="20">
        <v>750.94500000000005</v>
      </c>
      <c r="W118" s="20">
        <v>809.48099999999999</v>
      </c>
      <c r="X118" s="20">
        <v>875.83799999999997</v>
      </c>
      <c r="Y118" s="20">
        <v>908.20500000000004</v>
      </c>
      <c r="AA118" s="2">
        <f>IFERROR(INDEX('Holiday Schedule'!$D$3:$D$24,MATCH(A118,'Holiday Schedule'!$C$3:$C$24,0)),0)</f>
        <v>0</v>
      </c>
      <c r="AB118" s="2">
        <f t="shared" si="8"/>
        <v>6</v>
      </c>
      <c r="AC118" s="2">
        <f t="shared" si="9"/>
        <v>2680.3739999999998</v>
      </c>
      <c r="AD118" s="5">
        <f t="shared" si="10"/>
        <v>7479.0409999999993</v>
      </c>
      <c r="AE118" s="5">
        <f t="shared" si="11"/>
        <v>10159.414999999999</v>
      </c>
      <c r="AG118" s="2">
        <f t="shared" si="12"/>
        <v>4</v>
      </c>
      <c r="AH118" s="2">
        <f t="shared" si="13"/>
        <v>2024</v>
      </c>
      <c r="AJ118" s="5">
        <f t="shared" si="14"/>
        <v>978.59699999999998</v>
      </c>
      <c r="AK118" s="2">
        <f t="shared" si="15"/>
        <v>4</v>
      </c>
    </row>
    <row r="119" spans="1:37" x14ac:dyDescent="0.25">
      <c r="A119" s="18">
        <v>45402</v>
      </c>
      <c r="B119" s="20">
        <v>914.84900000000005</v>
      </c>
      <c r="C119" s="20">
        <v>927.54700000000003</v>
      </c>
      <c r="D119" s="20">
        <v>983.15200000000004</v>
      </c>
      <c r="E119" s="20">
        <v>835.279</v>
      </c>
      <c r="F119" s="20">
        <v>899.82600000000002</v>
      </c>
      <c r="G119" s="20">
        <v>852.84900000000005</v>
      </c>
      <c r="H119" s="20">
        <v>746.02499999999998</v>
      </c>
      <c r="I119" s="20">
        <v>163.76900000000001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20">
        <v>0</v>
      </c>
      <c r="Q119" s="20">
        <v>0</v>
      </c>
      <c r="R119" s="20">
        <v>0</v>
      </c>
      <c r="S119" s="20">
        <v>0</v>
      </c>
      <c r="T119" s="20">
        <v>3.8490000000000002</v>
      </c>
      <c r="U119" s="20">
        <v>0</v>
      </c>
      <c r="V119" s="20">
        <v>779.00800000000004</v>
      </c>
      <c r="W119" s="20">
        <v>848.298</v>
      </c>
      <c r="X119" s="20">
        <v>907.10900000000004</v>
      </c>
      <c r="Y119" s="20">
        <v>945.69600000000003</v>
      </c>
      <c r="AA119" s="2">
        <f>IFERROR(INDEX('Holiday Schedule'!$D$3:$D$24,MATCH(A119,'Holiday Schedule'!$C$3:$C$24,0)),0)</f>
        <v>0</v>
      </c>
      <c r="AB119" s="2">
        <f t="shared" si="8"/>
        <v>7</v>
      </c>
      <c r="AC119" s="2">
        <f t="shared" si="9"/>
        <v>0</v>
      </c>
      <c r="AD119" s="5">
        <f t="shared" si="10"/>
        <v>9807.2559999999994</v>
      </c>
      <c r="AE119" s="5">
        <f t="shared" si="11"/>
        <v>9807.2559999999994</v>
      </c>
      <c r="AG119" s="2">
        <f t="shared" si="12"/>
        <v>4</v>
      </c>
      <c r="AH119" s="2">
        <f t="shared" si="13"/>
        <v>2024</v>
      </c>
      <c r="AJ119" s="5">
        <f t="shared" si="14"/>
        <v>983.15200000000004</v>
      </c>
      <c r="AK119" s="2">
        <f t="shared" si="15"/>
        <v>3</v>
      </c>
    </row>
    <row r="120" spans="1:37" x14ac:dyDescent="0.25">
      <c r="A120" s="18">
        <v>45403</v>
      </c>
      <c r="B120" s="20">
        <v>960.81799999999998</v>
      </c>
      <c r="C120" s="20">
        <v>968.01300000000003</v>
      </c>
      <c r="D120" s="20">
        <v>1032.7570000000001</v>
      </c>
      <c r="E120" s="20">
        <v>888.197</v>
      </c>
      <c r="F120" s="20">
        <v>960.70500000000004</v>
      </c>
      <c r="G120" s="20">
        <v>894.49900000000002</v>
      </c>
      <c r="H120" s="20">
        <v>765.28200000000004</v>
      </c>
      <c r="I120" s="20">
        <v>153.31299999999999</v>
      </c>
      <c r="J120" s="20">
        <v>0</v>
      </c>
      <c r="K120" s="20">
        <v>0</v>
      </c>
      <c r="L120" s="20">
        <v>0</v>
      </c>
      <c r="M120" s="20">
        <v>0</v>
      </c>
      <c r="N120" s="20">
        <v>0</v>
      </c>
      <c r="O120" s="20">
        <v>0</v>
      </c>
      <c r="P120" s="20">
        <v>0</v>
      </c>
      <c r="Q120" s="20">
        <v>0</v>
      </c>
      <c r="R120" s="20">
        <v>0</v>
      </c>
      <c r="S120" s="20">
        <v>0</v>
      </c>
      <c r="T120" s="20">
        <v>4.0540000000000003</v>
      </c>
      <c r="U120" s="20">
        <v>0</v>
      </c>
      <c r="V120" s="20">
        <v>800.88599999999997</v>
      </c>
      <c r="W120" s="20">
        <v>850.65</v>
      </c>
      <c r="X120" s="20">
        <v>895.99699999999996</v>
      </c>
      <c r="Y120" s="20">
        <v>929.55</v>
      </c>
      <c r="AA120" s="2">
        <f>IFERROR(INDEX('Holiday Schedule'!$D$3:$D$24,MATCH(A120,'Holiday Schedule'!$C$3:$C$24,0)),0)</f>
        <v>0</v>
      </c>
      <c r="AB120" s="2">
        <f t="shared" si="8"/>
        <v>1</v>
      </c>
      <c r="AC120" s="2">
        <f t="shared" si="9"/>
        <v>0</v>
      </c>
      <c r="AD120" s="5">
        <f t="shared" si="10"/>
        <v>10104.721</v>
      </c>
      <c r="AE120" s="5">
        <f t="shared" si="11"/>
        <v>10104.721</v>
      </c>
      <c r="AG120" s="2">
        <f t="shared" si="12"/>
        <v>4</v>
      </c>
      <c r="AH120" s="2">
        <f t="shared" si="13"/>
        <v>2024</v>
      </c>
      <c r="AJ120" s="5">
        <f t="shared" si="14"/>
        <v>1032.7570000000001</v>
      </c>
      <c r="AK120" s="2">
        <f t="shared" si="15"/>
        <v>3</v>
      </c>
    </row>
    <row r="121" spans="1:37" x14ac:dyDescent="0.25">
      <c r="A121" s="18">
        <v>45404</v>
      </c>
      <c r="B121" s="20">
        <v>928.721</v>
      </c>
      <c r="C121" s="20">
        <v>958.67200000000003</v>
      </c>
      <c r="D121" s="20">
        <v>976.93399999999997</v>
      </c>
      <c r="E121" s="20">
        <v>986.99599999999998</v>
      </c>
      <c r="F121" s="20">
        <v>995.64599999999996</v>
      </c>
      <c r="G121" s="20">
        <v>975.12199999999996</v>
      </c>
      <c r="H121" s="20">
        <v>864.12599999999998</v>
      </c>
      <c r="I121" s="20">
        <v>217.59</v>
      </c>
      <c r="J121" s="20">
        <v>0</v>
      </c>
      <c r="K121" s="20">
        <v>0</v>
      </c>
      <c r="L121" s="20">
        <v>0</v>
      </c>
      <c r="M121" s="20">
        <v>0</v>
      </c>
      <c r="N121" s="20">
        <v>0</v>
      </c>
      <c r="O121" s="20">
        <v>0</v>
      </c>
      <c r="P121" s="20">
        <v>0</v>
      </c>
      <c r="Q121" s="20">
        <v>0</v>
      </c>
      <c r="R121" s="20">
        <v>0</v>
      </c>
      <c r="S121" s="20">
        <v>0</v>
      </c>
      <c r="T121" s="20">
        <v>39.167999999999999</v>
      </c>
      <c r="U121" s="20">
        <v>0</v>
      </c>
      <c r="V121" s="20">
        <v>813.11400000000003</v>
      </c>
      <c r="W121" s="20">
        <v>873.88599999999997</v>
      </c>
      <c r="X121" s="20">
        <v>936.25900000000001</v>
      </c>
      <c r="Y121" s="20">
        <v>995.18600000000004</v>
      </c>
      <c r="AA121" s="2">
        <f>IFERROR(INDEX('Holiday Schedule'!$D$3:$D$24,MATCH(A121,'Holiday Schedule'!$C$3:$C$24,0)),0)</f>
        <v>0</v>
      </c>
      <c r="AB121" s="2">
        <f t="shared" si="8"/>
        <v>2</v>
      </c>
      <c r="AC121" s="2">
        <f t="shared" si="9"/>
        <v>2880.0169999999998</v>
      </c>
      <c r="AD121" s="5">
        <f t="shared" si="10"/>
        <v>7681.4030000000002</v>
      </c>
      <c r="AE121" s="5">
        <f t="shared" si="11"/>
        <v>10561.42</v>
      </c>
      <c r="AG121" s="2">
        <f t="shared" si="12"/>
        <v>4</v>
      </c>
      <c r="AH121" s="2">
        <f t="shared" si="13"/>
        <v>2024</v>
      </c>
      <c r="AJ121" s="5">
        <f t="shared" si="14"/>
        <v>995.64599999999996</v>
      </c>
      <c r="AK121" s="2">
        <f t="shared" si="15"/>
        <v>5</v>
      </c>
    </row>
    <row r="122" spans="1:37" x14ac:dyDescent="0.25">
      <c r="A122" s="18">
        <v>45405</v>
      </c>
      <c r="B122" s="20">
        <v>1002.7380000000001</v>
      </c>
      <c r="C122" s="20">
        <v>1023.647</v>
      </c>
      <c r="D122" s="20">
        <v>1064.7349999999999</v>
      </c>
      <c r="E122" s="20">
        <v>1062.933</v>
      </c>
      <c r="F122" s="20">
        <v>1064.393</v>
      </c>
      <c r="G122" s="20">
        <v>1041.123</v>
      </c>
      <c r="H122" s="20">
        <v>903.67499999999995</v>
      </c>
      <c r="I122" s="20">
        <v>220.721</v>
      </c>
      <c r="J122" s="20">
        <v>0</v>
      </c>
      <c r="K122" s="20">
        <v>0</v>
      </c>
      <c r="L122" s="20">
        <v>0</v>
      </c>
      <c r="M122" s="20">
        <v>0</v>
      </c>
      <c r="N122" s="20">
        <v>0</v>
      </c>
      <c r="O122" s="20">
        <v>0</v>
      </c>
      <c r="P122" s="20">
        <v>0</v>
      </c>
      <c r="Q122" s="20">
        <v>0</v>
      </c>
      <c r="R122" s="20">
        <v>0</v>
      </c>
      <c r="S122" s="20">
        <v>0</v>
      </c>
      <c r="T122" s="20">
        <v>38.320999999999998</v>
      </c>
      <c r="U122" s="20">
        <v>0</v>
      </c>
      <c r="V122" s="20">
        <v>806.30200000000002</v>
      </c>
      <c r="W122" s="20">
        <v>858.99199999999996</v>
      </c>
      <c r="X122" s="20">
        <v>907.07</v>
      </c>
      <c r="Y122" s="20">
        <v>946.80200000000002</v>
      </c>
      <c r="AA122" s="2">
        <f>IFERROR(INDEX('Holiday Schedule'!$D$3:$D$24,MATCH(A122,'Holiday Schedule'!$C$3:$C$24,0)),0)</f>
        <v>0</v>
      </c>
      <c r="AB122" s="2">
        <f t="shared" si="8"/>
        <v>3</v>
      </c>
      <c r="AC122" s="2">
        <f t="shared" si="9"/>
        <v>2831.4059999999999</v>
      </c>
      <c r="AD122" s="5">
        <f t="shared" si="10"/>
        <v>8110.0459999999994</v>
      </c>
      <c r="AE122" s="5">
        <f t="shared" si="11"/>
        <v>10941.451999999999</v>
      </c>
      <c r="AG122" s="2">
        <f t="shared" si="12"/>
        <v>4</v>
      </c>
      <c r="AH122" s="2">
        <f t="shared" si="13"/>
        <v>2024</v>
      </c>
      <c r="AJ122" s="5">
        <f t="shared" si="14"/>
        <v>1064.7349999999999</v>
      </c>
      <c r="AK122" s="2">
        <f t="shared" si="15"/>
        <v>3</v>
      </c>
    </row>
    <row r="123" spans="1:37" x14ac:dyDescent="0.25">
      <c r="A123" s="18">
        <v>45406</v>
      </c>
      <c r="B123" s="20">
        <v>951.42100000000005</v>
      </c>
      <c r="C123" s="20">
        <v>985.601</v>
      </c>
      <c r="D123" s="20">
        <v>1012.032</v>
      </c>
      <c r="E123" s="20">
        <v>1009.957</v>
      </c>
      <c r="F123" s="20">
        <v>1010.626</v>
      </c>
      <c r="G123" s="20">
        <v>984.85599999999999</v>
      </c>
      <c r="H123" s="20">
        <v>872.59299999999996</v>
      </c>
      <c r="I123" s="20">
        <v>226.42099999999999</v>
      </c>
      <c r="J123" s="20">
        <v>0</v>
      </c>
      <c r="K123" s="20">
        <v>0</v>
      </c>
      <c r="L123" s="20">
        <v>0</v>
      </c>
      <c r="M123" s="20">
        <v>0</v>
      </c>
      <c r="N123" s="20">
        <v>0</v>
      </c>
      <c r="O123" s="20">
        <v>0</v>
      </c>
      <c r="P123" s="20">
        <v>0</v>
      </c>
      <c r="Q123" s="20">
        <v>0</v>
      </c>
      <c r="R123" s="20">
        <v>0</v>
      </c>
      <c r="S123" s="20">
        <v>0</v>
      </c>
      <c r="T123" s="20">
        <v>42.488999999999997</v>
      </c>
      <c r="U123" s="20">
        <v>0</v>
      </c>
      <c r="V123" s="20">
        <v>850.29600000000005</v>
      </c>
      <c r="W123" s="20">
        <v>916.65800000000002</v>
      </c>
      <c r="X123" s="20">
        <v>994.38800000000003</v>
      </c>
      <c r="Y123" s="20">
        <v>1047.596</v>
      </c>
      <c r="AA123" s="2">
        <f>IFERROR(INDEX('Holiday Schedule'!$D$3:$D$24,MATCH(A123,'Holiday Schedule'!$C$3:$C$24,0)),0)</f>
        <v>0</v>
      </c>
      <c r="AB123" s="2">
        <f t="shared" si="8"/>
        <v>4</v>
      </c>
      <c r="AC123" s="2">
        <f t="shared" si="9"/>
        <v>3030.252</v>
      </c>
      <c r="AD123" s="5">
        <f t="shared" si="10"/>
        <v>7874.6819999999989</v>
      </c>
      <c r="AE123" s="5">
        <f t="shared" si="11"/>
        <v>10904.933999999999</v>
      </c>
      <c r="AG123" s="2">
        <f t="shared" si="12"/>
        <v>4</v>
      </c>
      <c r="AH123" s="2">
        <f t="shared" si="13"/>
        <v>2024</v>
      </c>
      <c r="AJ123" s="5">
        <f t="shared" si="14"/>
        <v>1047.596</v>
      </c>
      <c r="AK123" s="2">
        <f t="shared" si="15"/>
        <v>24</v>
      </c>
    </row>
    <row r="124" spans="1:37" x14ac:dyDescent="0.25">
      <c r="A124" s="18">
        <v>45407</v>
      </c>
      <c r="B124" s="20">
        <v>1069.0719999999999</v>
      </c>
      <c r="C124" s="20">
        <v>1102.481</v>
      </c>
      <c r="D124" s="20">
        <v>1136.9870000000001</v>
      </c>
      <c r="E124" s="20">
        <v>1138.836</v>
      </c>
      <c r="F124" s="20">
        <v>1129.76</v>
      </c>
      <c r="G124" s="20">
        <v>1101.278</v>
      </c>
      <c r="H124" s="20">
        <v>958.346</v>
      </c>
      <c r="I124" s="20">
        <v>236.77099999999999</v>
      </c>
      <c r="J124" s="20">
        <v>0</v>
      </c>
      <c r="K124" s="20">
        <v>0</v>
      </c>
      <c r="L124" s="20">
        <v>0</v>
      </c>
      <c r="M124" s="20">
        <v>0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39.554000000000002</v>
      </c>
      <c r="U124" s="20">
        <v>0</v>
      </c>
      <c r="V124" s="20">
        <v>839.81899999999996</v>
      </c>
      <c r="W124" s="20">
        <v>908.58</v>
      </c>
      <c r="X124" s="20">
        <v>976.33600000000001</v>
      </c>
      <c r="Y124" s="20">
        <v>1017.136</v>
      </c>
      <c r="AA124" s="2">
        <f>IFERROR(INDEX('Holiday Schedule'!$D$3:$D$24,MATCH(A124,'Holiday Schedule'!$C$3:$C$24,0)),0)</f>
        <v>0</v>
      </c>
      <c r="AB124" s="2">
        <f t="shared" si="8"/>
        <v>5</v>
      </c>
      <c r="AC124" s="2">
        <f t="shared" si="9"/>
        <v>3001.0600000000004</v>
      </c>
      <c r="AD124" s="5">
        <f t="shared" si="10"/>
        <v>8653.8960000000006</v>
      </c>
      <c r="AE124" s="5">
        <f t="shared" si="11"/>
        <v>11654.956</v>
      </c>
      <c r="AG124" s="2">
        <f t="shared" si="12"/>
        <v>4</v>
      </c>
      <c r="AH124" s="2">
        <f t="shared" si="13"/>
        <v>2024</v>
      </c>
      <c r="AJ124" s="5">
        <f t="shared" si="14"/>
        <v>1138.836</v>
      </c>
      <c r="AK124" s="2">
        <f t="shared" si="15"/>
        <v>4</v>
      </c>
    </row>
    <row r="125" spans="1:37" x14ac:dyDescent="0.25">
      <c r="A125" s="18">
        <v>45408</v>
      </c>
      <c r="B125" s="20">
        <v>1037.2850000000001</v>
      </c>
      <c r="C125" s="20">
        <v>1073.4639999999999</v>
      </c>
      <c r="D125" s="20">
        <v>1097.2049999999999</v>
      </c>
      <c r="E125" s="20">
        <v>1111.2329999999999</v>
      </c>
      <c r="F125" s="20">
        <v>1102.6849999999999</v>
      </c>
      <c r="G125" s="20">
        <v>1073.2239999999999</v>
      </c>
      <c r="H125" s="20">
        <v>929.49300000000005</v>
      </c>
      <c r="I125" s="20">
        <v>227.893</v>
      </c>
      <c r="J125" s="20">
        <v>0</v>
      </c>
      <c r="K125" s="20">
        <v>0</v>
      </c>
      <c r="L125" s="20">
        <v>0</v>
      </c>
      <c r="M125" s="20">
        <v>0</v>
      </c>
      <c r="N125" s="20">
        <v>0</v>
      </c>
      <c r="O125" s="20">
        <v>0</v>
      </c>
      <c r="P125" s="20">
        <v>0</v>
      </c>
      <c r="Q125" s="20">
        <v>0</v>
      </c>
      <c r="R125" s="20">
        <v>0</v>
      </c>
      <c r="S125" s="20">
        <v>0</v>
      </c>
      <c r="T125" s="20">
        <v>36.880000000000003</v>
      </c>
      <c r="U125" s="20">
        <v>0</v>
      </c>
      <c r="V125" s="20">
        <v>783.077</v>
      </c>
      <c r="W125" s="20">
        <v>852.13699999999994</v>
      </c>
      <c r="X125" s="20">
        <v>930.23400000000004</v>
      </c>
      <c r="Y125" s="20">
        <v>977.19100000000003</v>
      </c>
      <c r="AA125" s="2">
        <f>IFERROR(INDEX('Holiday Schedule'!$D$3:$D$24,MATCH(A125,'Holiday Schedule'!$C$3:$C$24,0)),0)</f>
        <v>0</v>
      </c>
      <c r="AB125" s="2">
        <f t="shared" si="8"/>
        <v>6</v>
      </c>
      <c r="AC125" s="2">
        <f t="shared" si="9"/>
        <v>2830.221</v>
      </c>
      <c r="AD125" s="5">
        <f t="shared" si="10"/>
        <v>8401.7800000000025</v>
      </c>
      <c r="AE125" s="5">
        <f t="shared" si="11"/>
        <v>11232.001000000002</v>
      </c>
      <c r="AG125" s="2">
        <f t="shared" si="12"/>
        <v>4</v>
      </c>
      <c r="AH125" s="2">
        <f t="shared" si="13"/>
        <v>2024</v>
      </c>
      <c r="AJ125" s="5">
        <f t="shared" si="14"/>
        <v>1111.2329999999999</v>
      </c>
      <c r="AK125" s="2">
        <f t="shared" si="15"/>
        <v>4</v>
      </c>
    </row>
    <row r="126" spans="1:37" x14ac:dyDescent="0.25">
      <c r="A126" s="18">
        <v>45409</v>
      </c>
      <c r="B126" s="20">
        <v>992.78300000000002</v>
      </c>
      <c r="C126" s="20">
        <v>1019.1319999999999</v>
      </c>
      <c r="D126" s="20">
        <v>1097.6099999999999</v>
      </c>
      <c r="E126" s="20">
        <v>950.79700000000003</v>
      </c>
      <c r="F126" s="20">
        <v>1030.2840000000001</v>
      </c>
      <c r="G126" s="20">
        <v>969.33399999999995</v>
      </c>
      <c r="H126" s="20">
        <v>818.91200000000003</v>
      </c>
      <c r="I126" s="20">
        <v>165.81399999999999</v>
      </c>
      <c r="J126" s="20">
        <v>0</v>
      </c>
      <c r="K126" s="20">
        <v>0</v>
      </c>
      <c r="L126" s="20">
        <v>0</v>
      </c>
      <c r="M126" s="20">
        <v>0</v>
      </c>
      <c r="N126" s="20">
        <v>0</v>
      </c>
      <c r="O126" s="20">
        <v>0</v>
      </c>
      <c r="P126" s="20">
        <v>0</v>
      </c>
      <c r="Q126" s="20">
        <v>0</v>
      </c>
      <c r="R126" s="20">
        <v>0</v>
      </c>
      <c r="S126" s="20">
        <v>0</v>
      </c>
      <c r="T126" s="20">
        <v>3.57</v>
      </c>
      <c r="U126" s="20">
        <v>0</v>
      </c>
      <c r="V126" s="20">
        <v>755.43100000000004</v>
      </c>
      <c r="W126" s="20">
        <v>814.64099999999996</v>
      </c>
      <c r="X126" s="20">
        <v>877.65200000000004</v>
      </c>
      <c r="Y126" s="20">
        <v>922.35199999999998</v>
      </c>
      <c r="AA126" s="2">
        <f>IFERROR(INDEX('Holiday Schedule'!$D$3:$D$24,MATCH(A126,'Holiday Schedule'!$C$3:$C$24,0)),0)</f>
        <v>0</v>
      </c>
      <c r="AB126" s="2">
        <f t="shared" si="8"/>
        <v>7</v>
      </c>
      <c r="AC126" s="2">
        <f t="shared" si="9"/>
        <v>0</v>
      </c>
      <c r="AD126" s="5">
        <f t="shared" si="10"/>
        <v>10418.312</v>
      </c>
      <c r="AE126" s="5">
        <f t="shared" si="11"/>
        <v>10418.312</v>
      </c>
      <c r="AG126" s="2">
        <f t="shared" si="12"/>
        <v>4</v>
      </c>
      <c r="AH126" s="2">
        <f t="shared" si="13"/>
        <v>2024</v>
      </c>
      <c r="AJ126" s="5">
        <f t="shared" si="14"/>
        <v>1097.6099999999999</v>
      </c>
      <c r="AK126" s="2">
        <f t="shared" si="15"/>
        <v>3</v>
      </c>
    </row>
    <row r="127" spans="1:37" x14ac:dyDescent="0.25">
      <c r="A127" s="18">
        <v>45410</v>
      </c>
      <c r="B127" s="20">
        <v>914.68100000000004</v>
      </c>
      <c r="C127" s="20">
        <v>933.86500000000001</v>
      </c>
      <c r="D127" s="20">
        <v>1010.285</v>
      </c>
      <c r="E127" s="20">
        <v>852.29700000000003</v>
      </c>
      <c r="F127" s="20">
        <v>926.37199999999996</v>
      </c>
      <c r="G127" s="20">
        <v>859.83500000000004</v>
      </c>
      <c r="H127" s="20">
        <v>725.98599999999999</v>
      </c>
      <c r="I127" s="20">
        <v>150.95099999999999</v>
      </c>
      <c r="J127" s="20">
        <v>0</v>
      </c>
      <c r="K127" s="20">
        <v>0</v>
      </c>
      <c r="L127" s="20">
        <v>0</v>
      </c>
      <c r="M127" s="20">
        <v>0</v>
      </c>
      <c r="N127" s="20">
        <v>0</v>
      </c>
      <c r="O127" s="20">
        <v>0</v>
      </c>
      <c r="P127" s="20">
        <v>0</v>
      </c>
      <c r="Q127" s="20">
        <v>0</v>
      </c>
      <c r="R127" s="20">
        <v>0</v>
      </c>
      <c r="S127" s="20">
        <v>0</v>
      </c>
      <c r="T127" s="20">
        <v>4.069</v>
      </c>
      <c r="U127" s="20">
        <v>0</v>
      </c>
      <c r="V127" s="20">
        <v>793.21</v>
      </c>
      <c r="W127" s="20">
        <v>824.39400000000001</v>
      </c>
      <c r="X127" s="20">
        <v>864.61699999999996</v>
      </c>
      <c r="Y127" s="20">
        <v>891.50699999999995</v>
      </c>
      <c r="AA127" s="2">
        <f>IFERROR(INDEX('Holiday Schedule'!$D$3:$D$24,MATCH(A127,'Holiday Schedule'!$C$3:$C$24,0)),0)</f>
        <v>0</v>
      </c>
      <c r="AB127" s="2">
        <f t="shared" si="8"/>
        <v>1</v>
      </c>
      <c r="AC127" s="2">
        <f t="shared" si="9"/>
        <v>0</v>
      </c>
      <c r="AD127" s="5">
        <f t="shared" si="10"/>
        <v>9752.0689999999995</v>
      </c>
      <c r="AE127" s="5">
        <f t="shared" si="11"/>
        <v>9752.0689999999995</v>
      </c>
      <c r="AG127" s="2">
        <f t="shared" si="12"/>
        <v>4</v>
      </c>
      <c r="AH127" s="2">
        <f t="shared" si="13"/>
        <v>2024</v>
      </c>
      <c r="AJ127" s="5">
        <f t="shared" si="14"/>
        <v>1010.285</v>
      </c>
      <c r="AK127" s="2">
        <f t="shared" si="15"/>
        <v>3</v>
      </c>
    </row>
    <row r="128" spans="1:37" x14ac:dyDescent="0.25">
      <c r="A128" s="18">
        <v>45411</v>
      </c>
      <c r="B128" s="20">
        <v>889.84400000000005</v>
      </c>
      <c r="C128" s="20">
        <v>908.09699999999998</v>
      </c>
      <c r="D128" s="20">
        <v>926.51900000000001</v>
      </c>
      <c r="E128" s="20">
        <v>931.05399999999997</v>
      </c>
      <c r="F128" s="20">
        <v>925.45699999999999</v>
      </c>
      <c r="G128" s="20">
        <v>916.70299999999997</v>
      </c>
      <c r="H128" s="20">
        <v>817.99599999999998</v>
      </c>
      <c r="I128" s="20">
        <v>203.85900000000001</v>
      </c>
      <c r="J128" s="20">
        <v>0</v>
      </c>
      <c r="K128" s="20">
        <v>0</v>
      </c>
      <c r="L128" s="20">
        <v>0</v>
      </c>
      <c r="M128" s="20">
        <v>0</v>
      </c>
      <c r="N128" s="20">
        <v>0</v>
      </c>
      <c r="O128" s="20">
        <v>0</v>
      </c>
      <c r="P128" s="20">
        <v>0</v>
      </c>
      <c r="Q128" s="20">
        <v>0</v>
      </c>
      <c r="R128" s="20">
        <v>0</v>
      </c>
      <c r="S128" s="20">
        <v>0</v>
      </c>
      <c r="T128" s="20">
        <v>36.244</v>
      </c>
      <c r="U128" s="20">
        <v>0</v>
      </c>
      <c r="V128" s="20">
        <v>764.49400000000003</v>
      </c>
      <c r="W128" s="20">
        <v>797.41300000000001</v>
      </c>
      <c r="X128" s="20">
        <v>851.67399999999998</v>
      </c>
      <c r="Y128" s="20">
        <v>860.255</v>
      </c>
      <c r="AA128" s="2">
        <f>IFERROR(INDEX('Holiday Schedule'!$D$3:$D$24,MATCH(A128,'Holiday Schedule'!$C$3:$C$24,0)),0)</f>
        <v>0</v>
      </c>
      <c r="AB128" s="2">
        <f t="shared" si="8"/>
        <v>2</v>
      </c>
      <c r="AC128" s="2">
        <f t="shared" si="9"/>
        <v>2653.6840000000002</v>
      </c>
      <c r="AD128" s="5">
        <f t="shared" si="10"/>
        <v>7175.9249999999984</v>
      </c>
      <c r="AE128" s="5">
        <f t="shared" si="11"/>
        <v>9829.6089999999986</v>
      </c>
      <c r="AG128" s="2">
        <f t="shared" si="12"/>
        <v>4</v>
      </c>
      <c r="AH128" s="2">
        <f t="shared" si="13"/>
        <v>2024</v>
      </c>
      <c r="AJ128" s="5">
        <f t="shared" si="14"/>
        <v>931.05399999999997</v>
      </c>
      <c r="AK128" s="2">
        <f t="shared" si="15"/>
        <v>4</v>
      </c>
    </row>
    <row r="129" spans="1:37" x14ac:dyDescent="0.25">
      <c r="A129" s="18">
        <v>45412</v>
      </c>
      <c r="B129" s="20">
        <v>873.34400000000005</v>
      </c>
      <c r="C129" s="20">
        <v>890.06700000000001</v>
      </c>
      <c r="D129" s="20">
        <v>917.99699999999996</v>
      </c>
      <c r="E129" s="20">
        <v>915.37300000000005</v>
      </c>
      <c r="F129" s="20">
        <v>936.03599999999994</v>
      </c>
      <c r="G129" s="20">
        <v>911.57</v>
      </c>
      <c r="H129" s="20">
        <v>817.577</v>
      </c>
      <c r="I129" s="20">
        <v>203.93799999999999</v>
      </c>
      <c r="J129" s="20">
        <v>0</v>
      </c>
      <c r="K129" s="20">
        <v>0</v>
      </c>
      <c r="L129" s="20">
        <v>0</v>
      </c>
      <c r="M129" s="20">
        <v>0</v>
      </c>
      <c r="N129" s="20">
        <v>0</v>
      </c>
      <c r="O129" s="20">
        <v>0</v>
      </c>
      <c r="P129" s="20">
        <v>0</v>
      </c>
      <c r="Q129" s="20">
        <v>0</v>
      </c>
      <c r="R129" s="20">
        <v>0</v>
      </c>
      <c r="S129" s="20">
        <v>0</v>
      </c>
      <c r="T129" s="20">
        <v>38.883000000000003</v>
      </c>
      <c r="U129" s="20">
        <v>0</v>
      </c>
      <c r="V129" s="20">
        <v>760.69</v>
      </c>
      <c r="W129" s="20">
        <v>805.39499999999998</v>
      </c>
      <c r="X129" s="20">
        <v>833.79200000000003</v>
      </c>
      <c r="Y129" s="20">
        <v>864.59</v>
      </c>
      <c r="AA129" s="2">
        <f>IFERROR(INDEX('Holiday Schedule'!$D$3:$D$24,MATCH(A129,'Holiday Schedule'!$C$3:$C$24,0)),0)</f>
        <v>0</v>
      </c>
      <c r="AB129" s="2">
        <f t="shared" si="8"/>
        <v>3</v>
      </c>
      <c r="AC129" s="2">
        <f t="shared" si="9"/>
        <v>2642.6979999999999</v>
      </c>
      <c r="AD129" s="5">
        <f t="shared" si="10"/>
        <v>7126.5540000000001</v>
      </c>
      <c r="AE129" s="5">
        <f t="shared" si="11"/>
        <v>9769.2520000000004</v>
      </c>
      <c r="AG129" s="2">
        <f t="shared" si="12"/>
        <v>4</v>
      </c>
      <c r="AH129" s="2">
        <f t="shared" si="13"/>
        <v>2024</v>
      </c>
      <c r="AJ129" s="5">
        <f t="shared" si="14"/>
        <v>936.03599999999994</v>
      </c>
      <c r="AK129" s="2">
        <f t="shared" si="15"/>
        <v>5</v>
      </c>
    </row>
    <row r="130" spans="1:37" x14ac:dyDescent="0.25">
      <c r="A130" s="18">
        <v>45413</v>
      </c>
      <c r="B130" s="20">
        <v>925.96100000000001</v>
      </c>
      <c r="C130" s="20">
        <v>956.06</v>
      </c>
      <c r="D130" s="20">
        <v>984.07399999999996</v>
      </c>
      <c r="E130" s="20">
        <v>974.07100000000003</v>
      </c>
      <c r="F130" s="20">
        <v>986.601</v>
      </c>
      <c r="G130" s="20">
        <v>954.29499999999996</v>
      </c>
      <c r="H130" s="20">
        <v>518.80600000000004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0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547.74300000000005</v>
      </c>
      <c r="W130" s="20">
        <v>822.45100000000002</v>
      </c>
      <c r="X130" s="20">
        <v>895.94600000000003</v>
      </c>
      <c r="Y130" s="20">
        <v>923.24400000000003</v>
      </c>
      <c r="AA130" s="2">
        <f>IFERROR(INDEX('Holiday Schedule'!$D$3:$D$24,MATCH(A130,'Holiday Schedule'!$C$3:$C$24,0)),0)</f>
        <v>0</v>
      </c>
      <c r="AB130" s="2">
        <f t="shared" si="8"/>
        <v>4</v>
      </c>
      <c r="AC130" s="2">
        <f t="shared" si="9"/>
        <v>2266.14</v>
      </c>
      <c r="AD130" s="5">
        <f t="shared" si="10"/>
        <v>7223.1120000000028</v>
      </c>
      <c r="AE130" s="5">
        <f t="shared" si="11"/>
        <v>9489.2520000000022</v>
      </c>
      <c r="AG130" s="2">
        <f t="shared" si="12"/>
        <v>5</v>
      </c>
      <c r="AH130" s="2">
        <f t="shared" si="13"/>
        <v>2024</v>
      </c>
      <c r="AJ130" s="5">
        <f t="shared" si="14"/>
        <v>986.601</v>
      </c>
      <c r="AK130" s="2">
        <f t="shared" si="15"/>
        <v>5</v>
      </c>
    </row>
    <row r="131" spans="1:37" x14ac:dyDescent="0.25">
      <c r="A131" s="18">
        <v>45414</v>
      </c>
      <c r="B131" s="20">
        <v>954.37900000000002</v>
      </c>
      <c r="C131" s="20">
        <v>998.90300000000002</v>
      </c>
      <c r="D131" s="20">
        <v>1002.325</v>
      </c>
      <c r="E131" s="20">
        <v>1016.706</v>
      </c>
      <c r="F131" s="20">
        <v>1005.7190000000001</v>
      </c>
      <c r="G131" s="20">
        <v>973.80100000000004</v>
      </c>
      <c r="H131" s="20">
        <v>518.81899999999996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0</v>
      </c>
      <c r="O131" s="20">
        <v>0</v>
      </c>
      <c r="P131" s="20">
        <v>0</v>
      </c>
      <c r="Q131" s="20">
        <v>0</v>
      </c>
      <c r="R131" s="20">
        <v>0</v>
      </c>
      <c r="S131" s="20">
        <v>0</v>
      </c>
      <c r="T131" s="20">
        <v>0</v>
      </c>
      <c r="U131" s="20">
        <v>0</v>
      </c>
      <c r="V131" s="20">
        <v>563.22900000000004</v>
      </c>
      <c r="W131" s="20">
        <v>848.84900000000005</v>
      </c>
      <c r="X131" s="20">
        <v>915.95299999999997</v>
      </c>
      <c r="Y131" s="20">
        <v>956.07399999999996</v>
      </c>
      <c r="AA131" s="2">
        <f>IFERROR(INDEX('Holiday Schedule'!$D$3:$D$24,MATCH(A131,'Holiday Schedule'!$C$3:$C$24,0)),0)</f>
        <v>0</v>
      </c>
      <c r="AB131" s="2">
        <f t="shared" si="8"/>
        <v>5</v>
      </c>
      <c r="AC131" s="2">
        <f t="shared" si="9"/>
        <v>2328.0309999999999</v>
      </c>
      <c r="AD131" s="5">
        <f t="shared" si="10"/>
        <v>7426.7260000000015</v>
      </c>
      <c r="AE131" s="5">
        <f t="shared" si="11"/>
        <v>9754.7570000000014</v>
      </c>
      <c r="AG131" s="2">
        <f t="shared" si="12"/>
        <v>5</v>
      </c>
      <c r="AH131" s="2">
        <f t="shared" si="13"/>
        <v>2024</v>
      </c>
      <c r="AJ131" s="5">
        <f t="shared" si="14"/>
        <v>1016.706</v>
      </c>
      <c r="AK131" s="2">
        <f t="shared" si="15"/>
        <v>4</v>
      </c>
    </row>
    <row r="132" spans="1:37" x14ac:dyDescent="0.25">
      <c r="A132" s="18">
        <v>45415</v>
      </c>
      <c r="B132" s="20">
        <v>985.29600000000005</v>
      </c>
      <c r="C132" s="20">
        <v>1017.996</v>
      </c>
      <c r="D132" s="20">
        <v>1047.184</v>
      </c>
      <c r="E132" s="20">
        <v>1044.7639999999999</v>
      </c>
      <c r="F132" s="20">
        <v>1035.059</v>
      </c>
      <c r="G132" s="20">
        <v>1004.835</v>
      </c>
      <c r="H132" s="20">
        <v>529.64400000000001</v>
      </c>
      <c r="I132" s="20">
        <v>0</v>
      </c>
      <c r="J132" s="20">
        <v>0</v>
      </c>
      <c r="K132" s="20">
        <v>0</v>
      </c>
      <c r="L132" s="20">
        <v>0</v>
      </c>
      <c r="M132" s="20">
        <v>0</v>
      </c>
      <c r="N132" s="20">
        <v>0</v>
      </c>
      <c r="O132" s="20">
        <v>0</v>
      </c>
      <c r="P132" s="20">
        <v>0</v>
      </c>
      <c r="Q132" s="20">
        <v>0</v>
      </c>
      <c r="R132" s="20">
        <v>0</v>
      </c>
      <c r="S132" s="20">
        <v>0</v>
      </c>
      <c r="T132" s="20">
        <v>0</v>
      </c>
      <c r="U132" s="20">
        <v>0</v>
      </c>
      <c r="V132" s="20">
        <v>535.68600000000004</v>
      </c>
      <c r="W132" s="20">
        <v>822.14800000000002</v>
      </c>
      <c r="X132" s="20">
        <v>898.49400000000003</v>
      </c>
      <c r="Y132" s="20">
        <v>940.18299999999999</v>
      </c>
      <c r="AA132" s="2">
        <f>IFERROR(INDEX('Holiday Schedule'!$D$3:$D$24,MATCH(A132,'Holiday Schedule'!$C$3:$C$24,0)),0)</f>
        <v>0</v>
      </c>
      <c r="AB132" s="2">
        <f t="shared" si="8"/>
        <v>6</v>
      </c>
      <c r="AC132" s="2">
        <f t="shared" si="9"/>
        <v>2256.328</v>
      </c>
      <c r="AD132" s="5">
        <f t="shared" si="10"/>
        <v>7604.9610000000011</v>
      </c>
      <c r="AE132" s="5">
        <f t="shared" si="11"/>
        <v>9861.2890000000007</v>
      </c>
      <c r="AG132" s="2">
        <f t="shared" si="12"/>
        <v>5</v>
      </c>
      <c r="AH132" s="2">
        <f t="shared" si="13"/>
        <v>2024</v>
      </c>
      <c r="AJ132" s="5">
        <f t="shared" si="14"/>
        <v>1047.184</v>
      </c>
      <c r="AK132" s="2">
        <f t="shared" si="15"/>
        <v>3</v>
      </c>
    </row>
    <row r="133" spans="1:37" x14ac:dyDescent="0.25">
      <c r="A133" s="18">
        <v>45416</v>
      </c>
      <c r="B133" s="20">
        <v>968.70799999999997</v>
      </c>
      <c r="C133" s="20">
        <v>997.72</v>
      </c>
      <c r="D133" s="20">
        <v>1006.0410000000001</v>
      </c>
      <c r="E133" s="20">
        <v>1020.595</v>
      </c>
      <c r="F133" s="20">
        <v>988.75099999999998</v>
      </c>
      <c r="G133" s="20">
        <v>935.58699999999999</v>
      </c>
      <c r="H133" s="20">
        <v>444.45100000000002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0</v>
      </c>
      <c r="O133" s="20">
        <v>0</v>
      </c>
      <c r="P133" s="20">
        <v>0</v>
      </c>
      <c r="Q133" s="20">
        <v>0</v>
      </c>
      <c r="R133" s="20">
        <v>0</v>
      </c>
      <c r="S133" s="20">
        <v>0</v>
      </c>
      <c r="T133" s="20">
        <v>0</v>
      </c>
      <c r="U133" s="20">
        <v>0</v>
      </c>
      <c r="V133" s="20">
        <v>431.048</v>
      </c>
      <c r="W133" s="20">
        <v>815.83799999999997</v>
      </c>
      <c r="X133" s="20">
        <v>905.49800000000005</v>
      </c>
      <c r="Y133" s="20">
        <v>935.62</v>
      </c>
      <c r="AA133" s="2">
        <f>IFERROR(INDEX('Holiday Schedule'!$D$3:$D$24,MATCH(A133,'Holiday Schedule'!$C$3:$C$24,0)),0)</f>
        <v>0</v>
      </c>
      <c r="AB133" s="2">
        <f t="shared" si="8"/>
        <v>7</v>
      </c>
      <c r="AC133" s="2">
        <f t="shared" si="9"/>
        <v>0</v>
      </c>
      <c r="AD133" s="5">
        <f t="shared" si="10"/>
        <v>9449.857</v>
      </c>
      <c r="AE133" s="5">
        <f t="shared" si="11"/>
        <v>9449.857</v>
      </c>
      <c r="AG133" s="2">
        <f t="shared" si="12"/>
        <v>5</v>
      </c>
      <c r="AH133" s="2">
        <f t="shared" si="13"/>
        <v>2024</v>
      </c>
      <c r="AJ133" s="5">
        <f t="shared" si="14"/>
        <v>1020.595</v>
      </c>
      <c r="AK133" s="2">
        <f t="shared" si="15"/>
        <v>4</v>
      </c>
    </row>
    <row r="134" spans="1:37" x14ac:dyDescent="0.25">
      <c r="A134" s="18">
        <v>45417</v>
      </c>
      <c r="B134" s="20">
        <v>950.71400000000006</v>
      </c>
      <c r="C134" s="20">
        <v>972.09400000000005</v>
      </c>
      <c r="D134" s="20">
        <v>984.33500000000004</v>
      </c>
      <c r="E134" s="20">
        <v>983.096</v>
      </c>
      <c r="F134" s="20">
        <v>958.72699999999998</v>
      </c>
      <c r="G134" s="20">
        <v>886.41899999999998</v>
      </c>
      <c r="H134" s="20">
        <v>421.90499999999997</v>
      </c>
      <c r="I134" s="20">
        <v>0</v>
      </c>
      <c r="J134" s="20">
        <v>0</v>
      </c>
      <c r="K134" s="20">
        <v>0</v>
      </c>
      <c r="L134" s="20">
        <v>0</v>
      </c>
      <c r="M134" s="20">
        <v>0</v>
      </c>
      <c r="N134" s="20">
        <v>0</v>
      </c>
      <c r="O134" s="20">
        <v>0</v>
      </c>
      <c r="P134" s="20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472.904</v>
      </c>
      <c r="W134" s="20">
        <v>862.13599999999997</v>
      </c>
      <c r="X134" s="20">
        <v>936.10799999999995</v>
      </c>
      <c r="Y134" s="20">
        <v>950.298</v>
      </c>
      <c r="AA134" s="2">
        <f>IFERROR(INDEX('Holiday Schedule'!$D$3:$D$24,MATCH(A134,'Holiday Schedule'!$C$3:$C$24,0)),0)</f>
        <v>0</v>
      </c>
      <c r="AB134" s="2">
        <f t="shared" si="8"/>
        <v>1</v>
      </c>
      <c r="AC134" s="2">
        <f t="shared" si="9"/>
        <v>0</v>
      </c>
      <c r="AD134" s="5">
        <f t="shared" si="10"/>
        <v>9378.7360000000008</v>
      </c>
      <c r="AE134" s="5">
        <f t="shared" si="11"/>
        <v>9378.7360000000008</v>
      </c>
      <c r="AG134" s="2">
        <f t="shared" si="12"/>
        <v>5</v>
      </c>
      <c r="AH134" s="2">
        <f t="shared" si="13"/>
        <v>2024</v>
      </c>
      <c r="AJ134" s="5">
        <f t="shared" si="14"/>
        <v>984.33500000000004</v>
      </c>
      <c r="AK134" s="2">
        <f t="shared" si="15"/>
        <v>3</v>
      </c>
    </row>
    <row r="135" spans="1:37" x14ac:dyDescent="0.25">
      <c r="A135" s="18">
        <v>45418</v>
      </c>
      <c r="B135" s="20">
        <v>981.62300000000005</v>
      </c>
      <c r="C135" s="20">
        <v>1018.033</v>
      </c>
      <c r="D135" s="20">
        <v>1034.998</v>
      </c>
      <c r="E135" s="20">
        <v>1022.558</v>
      </c>
      <c r="F135" s="20">
        <v>1032.4110000000001</v>
      </c>
      <c r="G135" s="20">
        <v>990.69600000000003</v>
      </c>
      <c r="H135" s="20">
        <v>536.33799999999997</v>
      </c>
      <c r="I135" s="20">
        <v>0</v>
      </c>
      <c r="J135" s="20">
        <v>0</v>
      </c>
      <c r="K135" s="20">
        <v>0</v>
      </c>
      <c r="L135" s="20">
        <v>0</v>
      </c>
      <c r="M135" s="20">
        <v>0</v>
      </c>
      <c r="N135" s="20">
        <v>0</v>
      </c>
      <c r="O135" s="20">
        <v>0</v>
      </c>
      <c r="P135" s="20">
        <v>0</v>
      </c>
      <c r="Q135" s="20">
        <v>0</v>
      </c>
      <c r="R135" s="20">
        <v>0</v>
      </c>
      <c r="S135" s="20">
        <v>0</v>
      </c>
      <c r="T135" s="20">
        <v>0</v>
      </c>
      <c r="U135" s="20">
        <v>0</v>
      </c>
      <c r="V135" s="20">
        <v>557.36199999999997</v>
      </c>
      <c r="W135" s="20">
        <v>835.38300000000004</v>
      </c>
      <c r="X135" s="20">
        <v>905.75</v>
      </c>
      <c r="Y135" s="20">
        <v>938.322</v>
      </c>
      <c r="AA135" s="2">
        <f>IFERROR(INDEX('Holiday Schedule'!$D$3:$D$24,MATCH(A135,'Holiday Schedule'!$C$3:$C$24,0)),0)</f>
        <v>0</v>
      </c>
      <c r="AB135" s="2">
        <f t="shared" si="8"/>
        <v>2</v>
      </c>
      <c r="AC135" s="2">
        <f t="shared" si="9"/>
        <v>2298.4949999999999</v>
      </c>
      <c r="AD135" s="5">
        <f t="shared" si="10"/>
        <v>7554.9789999999985</v>
      </c>
      <c r="AE135" s="5">
        <f t="shared" si="11"/>
        <v>9853.4739999999983</v>
      </c>
      <c r="AG135" s="2">
        <f t="shared" si="12"/>
        <v>5</v>
      </c>
      <c r="AH135" s="2">
        <f t="shared" si="13"/>
        <v>2024</v>
      </c>
      <c r="AJ135" s="5">
        <f t="shared" si="14"/>
        <v>1034.998</v>
      </c>
      <c r="AK135" s="2">
        <f t="shared" si="15"/>
        <v>3</v>
      </c>
    </row>
    <row r="136" spans="1:37" x14ac:dyDescent="0.25">
      <c r="A136" s="18">
        <v>45419</v>
      </c>
      <c r="B136" s="20">
        <v>946.34299999999996</v>
      </c>
      <c r="C136" s="20">
        <v>990.06899999999996</v>
      </c>
      <c r="D136" s="20">
        <v>1002.793</v>
      </c>
      <c r="E136" s="20">
        <v>996.90700000000004</v>
      </c>
      <c r="F136" s="20">
        <v>998.67399999999998</v>
      </c>
      <c r="G136" s="20">
        <v>961.61800000000005</v>
      </c>
      <c r="H136" s="20">
        <v>507.61900000000003</v>
      </c>
      <c r="I136" s="20">
        <v>0</v>
      </c>
      <c r="J136" s="20">
        <v>0</v>
      </c>
      <c r="K136" s="20">
        <v>0</v>
      </c>
      <c r="L136" s="20">
        <v>0</v>
      </c>
      <c r="M136" s="20">
        <v>0</v>
      </c>
      <c r="N136" s="20">
        <v>0</v>
      </c>
      <c r="O136" s="20">
        <v>0</v>
      </c>
      <c r="P136" s="20">
        <v>0</v>
      </c>
      <c r="Q136" s="20">
        <v>0</v>
      </c>
      <c r="R136" s="20">
        <v>0</v>
      </c>
      <c r="S136" s="20">
        <v>0</v>
      </c>
      <c r="T136" s="20">
        <v>0</v>
      </c>
      <c r="U136" s="20">
        <v>0</v>
      </c>
      <c r="V136" s="20">
        <v>546.31299999999999</v>
      </c>
      <c r="W136" s="20">
        <v>807.66300000000001</v>
      </c>
      <c r="X136" s="20">
        <v>872.80700000000002</v>
      </c>
      <c r="Y136" s="20">
        <v>900.7</v>
      </c>
      <c r="AA136" s="2">
        <f>IFERROR(INDEX('Holiday Schedule'!$D$3:$D$24,MATCH(A136,'Holiday Schedule'!$C$3:$C$24,0)),0)</f>
        <v>0</v>
      </c>
      <c r="AB136" s="2">
        <f t="shared" si="8"/>
        <v>3</v>
      </c>
      <c r="AC136" s="2">
        <f t="shared" si="9"/>
        <v>2226.7830000000004</v>
      </c>
      <c r="AD136" s="5">
        <f t="shared" si="10"/>
        <v>7304.7230000000009</v>
      </c>
      <c r="AE136" s="5">
        <f t="shared" si="11"/>
        <v>9531.5060000000012</v>
      </c>
      <c r="AG136" s="2">
        <f t="shared" si="12"/>
        <v>5</v>
      </c>
      <c r="AH136" s="2">
        <f t="shared" si="13"/>
        <v>2024</v>
      </c>
      <c r="AJ136" s="5">
        <f t="shared" si="14"/>
        <v>1002.793</v>
      </c>
      <c r="AK136" s="2">
        <f t="shared" si="15"/>
        <v>3</v>
      </c>
    </row>
    <row r="137" spans="1:37" x14ac:dyDescent="0.25">
      <c r="A137" s="18">
        <v>45420</v>
      </c>
      <c r="B137" s="20">
        <v>922.54399999999998</v>
      </c>
      <c r="C137" s="20">
        <v>958.50199999999995</v>
      </c>
      <c r="D137" s="20">
        <v>985.221</v>
      </c>
      <c r="E137" s="20">
        <v>991.24400000000003</v>
      </c>
      <c r="F137" s="20">
        <v>982.99300000000005</v>
      </c>
      <c r="G137" s="20">
        <v>950.30499999999995</v>
      </c>
      <c r="H137" s="20">
        <v>511.27800000000002</v>
      </c>
      <c r="I137" s="20">
        <v>0</v>
      </c>
      <c r="J137" s="20">
        <v>0</v>
      </c>
      <c r="K137" s="20">
        <v>0</v>
      </c>
      <c r="L137" s="20">
        <v>0</v>
      </c>
      <c r="M137" s="20">
        <v>0</v>
      </c>
      <c r="N137" s="20">
        <v>0</v>
      </c>
      <c r="O137" s="20">
        <v>0</v>
      </c>
      <c r="P137" s="20">
        <v>0</v>
      </c>
      <c r="Q137" s="20">
        <v>0</v>
      </c>
      <c r="R137" s="20">
        <v>0</v>
      </c>
      <c r="S137" s="20">
        <v>0</v>
      </c>
      <c r="T137" s="20">
        <v>0</v>
      </c>
      <c r="U137" s="20">
        <v>0</v>
      </c>
      <c r="V137" s="20">
        <v>564.66600000000005</v>
      </c>
      <c r="W137" s="20">
        <v>844.63</v>
      </c>
      <c r="X137" s="20">
        <v>924.25400000000002</v>
      </c>
      <c r="Y137" s="20">
        <v>958.35799999999995</v>
      </c>
      <c r="AA137" s="2">
        <f>IFERROR(INDEX('Holiday Schedule'!$D$3:$D$24,MATCH(A137,'Holiday Schedule'!$C$3:$C$24,0)),0)</f>
        <v>0</v>
      </c>
      <c r="AB137" s="2">
        <f t="shared" si="8"/>
        <v>4</v>
      </c>
      <c r="AC137" s="2">
        <f t="shared" si="9"/>
        <v>2333.5500000000002</v>
      </c>
      <c r="AD137" s="5">
        <f t="shared" si="10"/>
        <v>7260.4450000000006</v>
      </c>
      <c r="AE137" s="5">
        <f t="shared" si="11"/>
        <v>9593.9950000000008</v>
      </c>
      <c r="AG137" s="2">
        <f t="shared" si="12"/>
        <v>5</v>
      </c>
      <c r="AH137" s="2">
        <f t="shared" si="13"/>
        <v>2024</v>
      </c>
      <c r="AJ137" s="5">
        <f t="shared" si="14"/>
        <v>991.24400000000003</v>
      </c>
      <c r="AK137" s="2">
        <f t="shared" si="15"/>
        <v>4</v>
      </c>
    </row>
    <row r="138" spans="1:37" x14ac:dyDescent="0.25">
      <c r="A138" s="18">
        <v>45421</v>
      </c>
      <c r="B138" s="20">
        <v>987.12599999999998</v>
      </c>
      <c r="C138" s="20">
        <v>1006.9880000000001</v>
      </c>
      <c r="D138" s="20">
        <v>1042.6669999999999</v>
      </c>
      <c r="E138" s="20">
        <v>1034.6990000000001</v>
      </c>
      <c r="F138" s="20">
        <v>1041.441</v>
      </c>
      <c r="G138" s="20">
        <v>985.60900000000004</v>
      </c>
      <c r="H138" s="20">
        <v>546.73099999999999</v>
      </c>
      <c r="I138" s="20">
        <v>0</v>
      </c>
      <c r="J138" s="20">
        <v>0</v>
      </c>
      <c r="K138" s="20">
        <v>0</v>
      </c>
      <c r="L138" s="20">
        <v>0</v>
      </c>
      <c r="M138" s="20">
        <v>0</v>
      </c>
      <c r="N138" s="20">
        <v>0</v>
      </c>
      <c r="O138" s="20">
        <v>0</v>
      </c>
      <c r="P138" s="20">
        <v>0</v>
      </c>
      <c r="Q138" s="20">
        <v>0</v>
      </c>
      <c r="R138" s="20">
        <v>0</v>
      </c>
      <c r="S138" s="20">
        <v>0</v>
      </c>
      <c r="T138" s="20">
        <v>0</v>
      </c>
      <c r="U138" s="20">
        <v>0</v>
      </c>
      <c r="V138" s="20">
        <v>592.54600000000005</v>
      </c>
      <c r="W138" s="20">
        <v>900.53800000000001</v>
      </c>
      <c r="X138" s="20">
        <v>971.26</v>
      </c>
      <c r="Y138" s="20">
        <v>1031.0619999999999</v>
      </c>
      <c r="AA138" s="2">
        <f>IFERROR(INDEX('Holiday Schedule'!$D$3:$D$24,MATCH(A138,'Holiday Schedule'!$C$3:$C$24,0)),0)</f>
        <v>0</v>
      </c>
      <c r="AB138" s="2">
        <f t="shared" ref="AB138:AB201" si="16">WEEKDAY(A138)</f>
        <v>5</v>
      </c>
      <c r="AC138" s="2">
        <f t="shared" ref="AC138:AC201" si="17">IF(AND(AB138&gt;1,AB138&lt;7,AA138&lt;1),SUM(I138:X138),0)</f>
        <v>2464.3440000000001</v>
      </c>
      <c r="AD138" s="5">
        <f t="shared" ref="AD138:AD201" si="18">AE138-AC138</f>
        <v>7676.3230000000012</v>
      </c>
      <c r="AE138" s="5">
        <f t="shared" ref="AE138:AE201" si="19">SUM(B138:Y138)</f>
        <v>10140.667000000001</v>
      </c>
      <c r="AG138" s="2">
        <f t="shared" ref="AG138:AG201" si="20">MONTH(A138)</f>
        <v>5</v>
      </c>
      <c r="AH138" s="2">
        <f t="shared" ref="AH138:AH201" si="21">YEAR(A138)</f>
        <v>2024</v>
      </c>
      <c r="AJ138" s="5">
        <f t="shared" ref="AJ138:AJ201" si="22">MAX(B138:Y138)</f>
        <v>1042.6669999999999</v>
      </c>
      <c r="AK138" s="2">
        <f t="shared" ref="AK138:AK201" si="23">IF(AE138&gt;0,INDEX(B$8:Y$8,MATCH(AJ138,B138:Y138,0)),"")</f>
        <v>3</v>
      </c>
    </row>
    <row r="139" spans="1:37" x14ac:dyDescent="0.25">
      <c r="A139" s="18">
        <v>45422</v>
      </c>
      <c r="B139" s="20">
        <v>1061.326</v>
      </c>
      <c r="C139" s="20">
        <v>1118.502</v>
      </c>
      <c r="D139" s="20">
        <v>1137.502</v>
      </c>
      <c r="E139" s="20">
        <v>1149.0709999999999</v>
      </c>
      <c r="F139" s="20">
        <v>1139.527</v>
      </c>
      <c r="G139" s="20">
        <v>1093.288</v>
      </c>
      <c r="H139" s="20">
        <v>568.55999999999995</v>
      </c>
      <c r="I139" s="20">
        <v>0</v>
      </c>
      <c r="J139" s="20">
        <v>0</v>
      </c>
      <c r="K139" s="20">
        <v>0</v>
      </c>
      <c r="L139" s="20">
        <v>0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570.58600000000001</v>
      </c>
      <c r="W139" s="20">
        <v>866.24300000000005</v>
      </c>
      <c r="X139" s="20">
        <v>970.48</v>
      </c>
      <c r="Y139" s="20">
        <v>1001.654</v>
      </c>
      <c r="AA139" s="2">
        <f>IFERROR(INDEX('Holiday Schedule'!$D$3:$D$24,MATCH(A139,'Holiday Schedule'!$C$3:$C$24,0)),0)</f>
        <v>0</v>
      </c>
      <c r="AB139" s="2">
        <f t="shared" si="16"/>
        <v>6</v>
      </c>
      <c r="AC139" s="2">
        <f t="shared" si="17"/>
        <v>2407.3090000000002</v>
      </c>
      <c r="AD139" s="5">
        <f t="shared" si="18"/>
        <v>8269.43</v>
      </c>
      <c r="AE139" s="5">
        <f t="shared" si="19"/>
        <v>10676.739</v>
      </c>
      <c r="AG139" s="2">
        <f t="shared" si="20"/>
        <v>5</v>
      </c>
      <c r="AH139" s="2">
        <f t="shared" si="21"/>
        <v>2024</v>
      </c>
      <c r="AJ139" s="5">
        <f t="shared" si="22"/>
        <v>1149.0709999999999</v>
      </c>
      <c r="AK139" s="2">
        <f t="shared" si="23"/>
        <v>4</v>
      </c>
    </row>
    <row r="140" spans="1:37" x14ac:dyDescent="0.25">
      <c r="A140" s="18">
        <v>45423</v>
      </c>
      <c r="B140" s="20">
        <v>1016.4</v>
      </c>
      <c r="C140" s="20">
        <v>1044.0419999999999</v>
      </c>
      <c r="D140" s="20">
        <v>1062.462</v>
      </c>
      <c r="E140" s="20">
        <v>1060.6400000000001</v>
      </c>
      <c r="F140" s="20">
        <v>1045.2280000000001</v>
      </c>
      <c r="G140" s="20">
        <v>965.98099999999999</v>
      </c>
      <c r="H140" s="20">
        <v>462.08300000000003</v>
      </c>
      <c r="I140" s="20">
        <v>0</v>
      </c>
      <c r="J140" s="20">
        <v>0</v>
      </c>
      <c r="K140" s="20">
        <v>0</v>
      </c>
      <c r="L140" s="20">
        <v>0</v>
      </c>
      <c r="M140" s="20">
        <v>0</v>
      </c>
      <c r="N140" s="20">
        <v>0</v>
      </c>
      <c r="O140" s="20">
        <v>0</v>
      </c>
      <c r="P140" s="20">
        <v>0</v>
      </c>
      <c r="Q140" s="20">
        <v>0</v>
      </c>
      <c r="R140" s="20">
        <v>0</v>
      </c>
      <c r="S140" s="20">
        <v>0</v>
      </c>
      <c r="T140" s="20">
        <v>0</v>
      </c>
      <c r="U140" s="20">
        <v>0</v>
      </c>
      <c r="V140" s="20">
        <v>455.351</v>
      </c>
      <c r="W140" s="20">
        <v>865.24199999999996</v>
      </c>
      <c r="X140" s="20">
        <v>957.31</v>
      </c>
      <c r="Y140" s="20">
        <v>1014.241</v>
      </c>
      <c r="AA140" s="2">
        <f>IFERROR(INDEX('Holiday Schedule'!$D$3:$D$24,MATCH(A140,'Holiday Schedule'!$C$3:$C$24,0)),0)</f>
        <v>0</v>
      </c>
      <c r="AB140" s="2">
        <f t="shared" si="16"/>
        <v>7</v>
      </c>
      <c r="AC140" s="2">
        <f t="shared" si="17"/>
        <v>0</v>
      </c>
      <c r="AD140" s="5">
        <f t="shared" si="18"/>
        <v>9948.98</v>
      </c>
      <c r="AE140" s="5">
        <f t="shared" si="19"/>
        <v>9948.98</v>
      </c>
      <c r="AG140" s="2">
        <f t="shared" si="20"/>
        <v>5</v>
      </c>
      <c r="AH140" s="2">
        <f t="shared" si="21"/>
        <v>2024</v>
      </c>
      <c r="AJ140" s="5">
        <f t="shared" si="22"/>
        <v>1062.462</v>
      </c>
      <c r="AK140" s="2">
        <f t="shared" si="23"/>
        <v>3</v>
      </c>
    </row>
    <row r="141" spans="1:37" x14ac:dyDescent="0.25">
      <c r="A141" s="18">
        <v>45424</v>
      </c>
      <c r="B141" s="20">
        <v>1027.6990000000001</v>
      </c>
      <c r="C141" s="20">
        <v>1067.998</v>
      </c>
      <c r="D141" s="20">
        <v>1092.1030000000001</v>
      </c>
      <c r="E141" s="20">
        <v>1080.3230000000001</v>
      </c>
      <c r="F141" s="20">
        <v>1077.8119999999999</v>
      </c>
      <c r="G141" s="20">
        <v>975.899</v>
      </c>
      <c r="H141" s="20">
        <v>462.68</v>
      </c>
      <c r="I141" s="20">
        <v>0</v>
      </c>
      <c r="J141" s="20">
        <v>0</v>
      </c>
      <c r="K141" s="20">
        <v>0</v>
      </c>
      <c r="L141" s="20">
        <v>0</v>
      </c>
      <c r="M141" s="20">
        <v>0</v>
      </c>
      <c r="N141" s="20">
        <v>0</v>
      </c>
      <c r="O141" s="20">
        <v>0</v>
      </c>
      <c r="P141" s="20">
        <v>0</v>
      </c>
      <c r="Q141" s="20">
        <v>0</v>
      </c>
      <c r="R141" s="20">
        <v>0</v>
      </c>
      <c r="S141" s="20">
        <v>0</v>
      </c>
      <c r="T141" s="20">
        <v>0</v>
      </c>
      <c r="U141" s="20">
        <v>0</v>
      </c>
      <c r="V141" s="20">
        <v>461.8</v>
      </c>
      <c r="W141" s="20">
        <v>866.90499999999997</v>
      </c>
      <c r="X141" s="20">
        <v>929.10400000000004</v>
      </c>
      <c r="Y141" s="20">
        <v>962.21699999999998</v>
      </c>
      <c r="AA141" s="2">
        <f>IFERROR(INDEX('Holiday Schedule'!$D$3:$D$24,MATCH(A141,'Holiday Schedule'!$C$3:$C$24,0)),0)</f>
        <v>0</v>
      </c>
      <c r="AB141" s="2">
        <f t="shared" si="16"/>
        <v>1</v>
      </c>
      <c r="AC141" s="2">
        <f t="shared" si="17"/>
        <v>0</v>
      </c>
      <c r="AD141" s="5">
        <f t="shared" si="18"/>
        <v>10004.540000000001</v>
      </c>
      <c r="AE141" s="5">
        <f t="shared" si="19"/>
        <v>10004.540000000001</v>
      </c>
      <c r="AG141" s="2">
        <f t="shared" si="20"/>
        <v>5</v>
      </c>
      <c r="AH141" s="2">
        <f t="shared" si="21"/>
        <v>2024</v>
      </c>
      <c r="AJ141" s="5">
        <f t="shared" si="22"/>
        <v>1092.1030000000001</v>
      </c>
      <c r="AK141" s="2">
        <f t="shared" si="23"/>
        <v>3</v>
      </c>
    </row>
    <row r="142" spans="1:37" x14ac:dyDescent="0.25">
      <c r="A142" s="18">
        <v>45425</v>
      </c>
      <c r="B142" s="20">
        <v>969.08299999999997</v>
      </c>
      <c r="C142" s="20">
        <v>1016.717</v>
      </c>
      <c r="D142" s="20">
        <v>1027.0450000000001</v>
      </c>
      <c r="E142" s="20">
        <v>1034.585</v>
      </c>
      <c r="F142" s="20">
        <v>1040.096</v>
      </c>
      <c r="G142" s="20">
        <v>993.26400000000001</v>
      </c>
      <c r="H142" s="20">
        <v>538.08199999999999</v>
      </c>
      <c r="I142" s="20">
        <v>0</v>
      </c>
      <c r="J142" s="20">
        <v>0</v>
      </c>
      <c r="K142" s="20">
        <v>0</v>
      </c>
      <c r="L142" s="20">
        <v>0</v>
      </c>
      <c r="M142" s="20">
        <v>0</v>
      </c>
      <c r="N142" s="20">
        <v>0</v>
      </c>
      <c r="O142" s="20">
        <v>0</v>
      </c>
      <c r="P142" s="20">
        <v>0</v>
      </c>
      <c r="Q142" s="20">
        <v>0</v>
      </c>
      <c r="R142" s="20">
        <v>0</v>
      </c>
      <c r="S142" s="20">
        <v>0</v>
      </c>
      <c r="T142" s="20">
        <v>0</v>
      </c>
      <c r="U142" s="20">
        <v>0</v>
      </c>
      <c r="V142" s="20">
        <v>571.46900000000005</v>
      </c>
      <c r="W142" s="20">
        <v>850.75599999999997</v>
      </c>
      <c r="X142" s="20">
        <v>918.46600000000001</v>
      </c>
      <c r="Y142" s="20">
        <v>946.66</v>
      </c>
      <c r="AA142" s="2">
        <f>IFERROR(INDEX('Holiday Schedule'!$D$3:$D$24,MATCH(A142,'Holiday Schedule'!$C$3:$C$24,0)),0)</f>
        <v>0</v>
      </c>
      <c r="AB142" s="2">
        <f t="shared" si="16"/>
        <v>2</v>
      </c>
      <c r="AC142" s="2">
        <f t="shared" si="17"/>
        <v>2340.6909999999998</v>
      </c>
      <c r="AD142" s="5">
        <f t="shared" si="18"/>
        <v>7565.5320000000002</v>
      </c>
      <c r="AE142" s="5">
        <f t="shared" si="19"/>
        <v>9906.223</v>
      </c>
      <c r="AG142" s="2">
        <f t="shared" si="20"/>
        <v>5</v>
      </c>
      <c r="AH142" s="2">
        <f t="shared" si="21"/>
        <v>2024</v>
      </c>
      <c r="AJ142" s="5">
        <f t="shared" si="22"/>
        <v>1040.096</v>
      </c>
      <c r="AK142" s="2">
        <f t="shared" si="23"/>
        <v>5</v>
      </c>
    </row>
    <row r="143" spans="1:37" x14ac:dyDescent="0.25">
      <c r="A143" s="18">
        <v>45426</v>
      </c>
      <c r="B143" s="20">
        <v>980.30700000000002</v>
      </c>
      <c r="C143" s="20">
        <v>1015.893</v>
      </c>
      <c r="D143" s="20">
        <v>1036.9390000000001</v>
      </c>
      <c r="E143" s="20">
        <v>1051.1099999999999</v>
      </c>
      <c r="F143" s="20">
        <v>1054.635</v>
      </c>
      <c r="G143" s="20">
        <v>998.07799999999997</v>
      </c>
      <c r="H143" s="20">
        <v>533.20799999999997</v>
      </c>
      <c r="I143" s="20">
        <v>0</v>
      </c>
      <c r="J143" s="20">
        <v>0</v>
      </c>
      <c r="K143" s="20">
        <v>0</v>
      </c>
      <c r="L143" s="20">
        <v>0</v>
      </c>
      <c r="M143" s="20">
        <v>0</v>
      </c>
      <c r="N143" s="20">
        <v>0</v>
      </c>
      <c r="O143" s="20">
        <v>0</v>
      </c>
      <c r="P143" s="20">
        <v>0</v>
      </c>
      <c r="Q143" s="20">
        <v>0</v>
      </c>
      <c r="R143" s="20">
        <v>0</v>
      </c>
      <c r="S143" s="20">
        <v>0</v>
      </c>
      <c r="T143" s="20">
        <v>0</v>
      </c>
      <c r="U143" s="20">
        <v>0</v>
      </c>
      <c r="V143" s="20">
        <v>578.07100000000003</v>
      </c>
      <c r="W143" s="20">
        <v>855.81</v>
      </c>
      <c r="X143" s="20">
        <v>931.92600000000004</v>
      </c>
      <c r="Y143" s="20">
        <v>950.09400000000005</v>
      </c>
      <c r="AA143" s="2">
        <f>IFERROR(INDEX('Holiday Schedule'!$D$3:$D$24,MATCH(A143,'Holiday Schedule'!$C$3:$C$24,0)),0)</f>
        <v>0</v>
      </c>
      <c r="AB143" s="2">
        <f t="shared" si="16"/>
        <v>3</v>
      </c>
      <c r="AC143" s="2">
        <f t="shared" si="17"/>
        <v>2365.8069999999998</v>
      </c>
      <c r="AD143" s="5">
        <f t="shared" si="18"/>
        <v>7620.2640000000001</v>
      </c>
      <c r="AE143" s="5">
        <f t="shared" si="19"/>
        <v>9986.0709999999999</v>
      </c>
      <c r="AG143" s="2">
        <f t="shared" si="20"/>
        <v>5</v>
      </c>
      <c r="AH143" s="2">
        <f t="shared" si="21"/>
        <v>2024</v>
      </c>
      <c r="AJ143" s="5">
        <f t="shared" si="22"/>
        <v>1054.635</v>
      </c>
      <c r="AK143" s="2">
        <f t="shared" si="23"/>
        <v>5</v>
      </c>
    </row>
    <row r="144" spans="1:37" x14ac:dyDescent="0.25">
      <c r="A144" s="18">
        <v>45427</v>
      </c>
      <c r="B144" s="20">
        <v>1002.54</v>
      </c>
      <c r="C144" s="20">
        <v>1022.829</v>
      </c>
      <c r="D144" s="20">
        <v>1050.412</v>
      </c>
      <c r="E144" s="20">
        <v>1032.9449999999999</v>
      </c>
      <c r="F144" s="20">
        <v>1050.056</v>
      </c>
      <c r="G144" s="20">
        <v>989.21299999999997</v>
      </c>
      <c r="H144" s="20">
        <v>536.68499999999995</v>
      </c>
      <c r="I144" s="20">
        <v>0</v>
      </c>
      <c r="J144" s="20">
        <v>0</v>
      </c>
      <c r="K144" s="20">
        <v>0</v>
      </c>
      <c r="L144" s="20">
        <v>0</v>
      </c>
      <c r="M144" s="20">
        <v>0</v>
      </c>
      <c r="N144" s="20">
        <v>0</v>
      </c>
      <c r="O144" s="20">
        <v>0</v>
      </c>
      <c r="P144" s="20">
        <v>0</v>
      </c>
      <c r="Q144" s="20">
        <v>0</v>
      </c>
      <c r="R144" s="20">
        <v>0</v>
      </c>
      <c r="S144" s="20">
        <v>0</v>
      </c>
      <c r="T144" s="20">
        <v>0</v>
      </c>
      <c r="U144" s="20">
        <v>0</v>
      </c>
      <c r="V144" s="20">
        <v>604.31399999999996</v>
      </c>
      <c r="W144" s="20">
        <v>900.13</v>
      </c>
      <c r="X144" s="20">
        <v>957.75699999999995</v>
      </c>
      <c r="Y144" s="20">
        <v>986.85500000000002</v>
      </c>
      <c r="AA144" s="2">
        <f>IFERROR(INDEX('Holiday Schedule'!$D$3:$D$24,MATCH(A144,'Holiday Schedule'!$C$3:$C$24,0)),0)</f>
        <v>0</v>
      </c>
      <c r="AB144" s="2">
        <f t="shared" si="16"/>
        <v>4</v>
      </c>
      <c r="AC144" s="2">
        <f t="shared" si="17"/>
        <v>2462.201</v>
      </c>
      <c r="AD144" s="5">
        <f t="shared" si="18"/>
        <v>7671.5349999999989</v>
      </c>
      <c r="AE144" s="5">
        <f t="shared" si="19"/>
        <v>10133.735999999999</v>
      </c>
      <c r="AG144" s="2">
        <f t="shared" si="20"/>
        <v>5</v>
      </c>
      <c r="AH144" s="2">
        <f t="shared" si="21"/>
        <v>2024</v>
      </c>
      <c r="AJ144" s="5">
        <f t="shared" si="22"/>
        <v>1050.412</v>
      </c>
      <c r="AK144" s="2">
        <f t="shared" si="23"/>
        <v>3</v>
      </c>
    </row>
    <row r="145" spans="1:37" x14ac:dyDescent="0.25">
      <c r="A145" s="18">
        <v>45428</v>
      </c>
      <c r="B145" s="20">
        <v>995.23400000000004</v>
      </c>
      <c r="C145" s="20">
        <v>1020.627</v>
      </c>
      <c r="D145" s="20">
        <v>1028.883</v>
      </c>
      <c r="E145" s="20">
        <v>1024.019</v>
      </c>
      <c r="F145" s="20">
        <v>1029.308</v>
      </c>
      <c r="G145" s="20">
        <v>974.96</v>
      </c>
      <c r="H145" s="20">
        <v>519.17499999999995</v>
      </c>
      <c r="I145" s="20">
        <v>0</v>
      </c>
      <c r="J145" s="20">
        <v>0</v>
      </c>
      <c r="K145" s="20">
        <v>0</v>
      </c>
      <c r="L145" s="20">
        <v>0</v>
      </c>
      <c r="M145" s="20">
        <v>0</v>
      </c>
      <c r="N145" s="20">
        <v>0</v>
      </c>
      <c r="O145" s="20">
        <v>0</v>
      </c>
      <c r="P145" s="20">
        <v>0</v>
      </c>
      <c r="Q145" s="20">
        <v>0</v>
      </c>
      <c r="R145" s="20">
        <v>0</v>
      </c>
      <c r="S145" s="20">
        <v>0</v>
      </c>
      <c r="T145" s="20">
        <v>0</v>
      </c>
      <c r="U145" s="20">
        <v>0</v>
      </c>
      <c r="V145" s="20">
        <v>604.72</v>
      </c>
      <c r="W145" s="20">
        <v>903.947</v>
      </c>
      <c r="X145" s="20">
        <v>970.63400000000001</v>
      </c>
      <c r="Y145" s="20">
        <v>990.89599999999996</v>
      </c>
      <c r="AA145" s="2">
        <f>IFERROR(INDEX('Holiday Schedule'!$D$3:$D$24,MATCH(A145,'Holiday Schedule'!$C$3:$C$24,0)),0)</f>
        <v>0</v>
      </c>
      <c r="AB145" s="2">
        <f t="shared" si="16"/>
        <v>5</v>
      </c>
      <c r="AC145" s="2">
        <f t="shared" si="17"/>
        <v>2479.3009999999999</v>
      </c>
      <c r="AD145" s="5">
        <f t="shared" si="18"/>
        <v>7583.1020000000026</v>
      </c>
      <c r="AE145" s="5">
        <f t="shared" si="19"/>
        <v>10062.403000000002</v>
      </c>
      <c r="AG145" s="2">
        <f t="shared" si="20"/>
        <v>5</v>
      </c>
      <c r="AH145" s="2">
        <f t="shared" si="21"/>
        <v>2024</v>
      </c>
      <c r="AJ145" s="5">
        <f t="shared" si="22"/>
        <v>1029.308</v>
      </c>
      <c r="AK145" s="2">
        <f t="shared" si="23"/>
        <v>5</v>
      </c>
    </row>
    <row r="146" spans="1:37" x14ac:dyDescent="0.25">
      <c r="A146" s="18">
        <v>45429</v>
      </c>
      <c r="B146" s="20">
        <v>1006.82</v>
      </c>
      <c r="C146" s="20">
        <v>1024.77</v>
      </c>
      <c r="D146" s="20">
        <v>1037.575</v>
      </c>
      <c r="E146" s="20">
        <v>1028.0740000000001</v>
      </c>
      <c r="F146" s="20">
        <v>1026.886</v>
      </c>
      <c r="G146" s="20">
        <v>967.96100000000001</v>
      </c>
      <c r="H146" s="20">
        <v>518.45000000000005</v>
      </c>
      <c r="I146" s="20">
        <v>0</v>
      </c>
      <c r="J146" s="20">
        <v>0</v>
      </c>
      <c r="K146" s="20">
        <v>0</v>
      </c>
      <c r="L146" s="20">
        <v>0</v>
      </c>
      <c r="M146" s="20">
        <v>0</v>
      </c>
      <c r="N146" s="20">
        <v>0</v>
      </c>
      <c r="O146" s="20">
        <v>0</v>
      </c>
      <c r="P146" s="20">
        <v>0</v>
      </c>
      <c r="Q146" s="20">
        <v>0</v>
      </c>
      <c r="R146" s="20">
        <v>0</v>
      </c>
      <c r="S146" s="20">
        <v>0</v>
      </c>
      <c r="T146" s="20">
        <v>0</v>
      </c>
      <c r="U146" s="20">
        <v>0</v>
      </c>
      <c r="V146" s="20">
        <v>583.64099999999996</v>
      </c>
      <c r="W146" s="20">
        <v>893.14800000000002</v>
      </c>
      <c r="X146" s="20">
        <v>975.89499999999998</v>
      </c>
      <c r="Y146" s="20">
        <v>1004.24</v>
      </c>
      <c r="AA146" s="2">
        <f>IFERROR(INDEX('Holiday Schedule'!$D$3:$D$24,MATCH(A146,'Holiday Schedule'!$C$3:$C$24,0)),0)</f>
        <v>0</v>
      </c>
      <c r="AB146" s="2">
        <f t="shared" si="16"/>
        <v>6</v>
      </c>
      <c r="AC146" s="2">
        <f t="shared" si="17"/>
        <v>2452.6840000000002</v>
      </c>
      <c r="AD146" s="5">
        <f t="shared" si="18"/>
        <v>7614.7759999999989</v>
      </c>
      <c r="AE146" s="5">
        <f t="shared" si="19"/>
        <v>10067.459999999999</v>
      </c>
      <c r="AG146" s="2">
        <f t="shared" si="20"/>
        <v>5</v>
      </c>
      <c r="AH146" s="2">
        <f t="shared" si="21"/>
        <v>2024</v>
      </c>
      <c r="AJ146" s="5">
        <f t="shared" si="22"/>
        <v>1037.575</v>
      </c>
      <c r="AK146" s="2">
        <f t="shared" si="23"/>
        <v>3</v>
      </c>
    </row>
    <row r="147" spans="1:37" x14ac:dyDescent="0.25">
      <c r="A147" s="18">
        <v>45430</v>
      </c>
      <c r="B147" s="20">
        <v>1000.949</v>
      </c>
      <c r="C147" s="20">
        <v>1023.972</v>
      </c>
      <c r="D147" s="20">
        <v>1029.2940000000001</v>
      </c>
      <c r="E147" s="20">
        <v>1024.7239999999999</v>
      </c>
      <c r="F147" s="20">
        <v>996.19899999999996</v>
      </c>
      <c r="G147" s="20">
        <v>925.91600000000005</v>
      </c>
      <c r="H147" s="20">
        <v>438.291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468.91699999999997</v>
      </c>
      <c r="W147" s="20">
        <v>875.33600000000001</v>
      </c>
      <c r="X147" s="20">
        <v>952.4</v>
      </c>
      <c r="Y147" s="20">
        <v>983.86</v>
      </c>
      <c r="AA147" s="2">
        <f>IFERROR(INDEX('Holiday Schedule'!$D$3:$D$24,MATCH(A147,'Holiday Schedule'!$C$3:$C$24,0)),0)</f>
        <v>0</v>
      </c>
      <c r="AB147" s="2">
        <f t="shared" si="16"/>
        <v>7</v>
      </c>
      <c r="AC147" s="2">
        <f t="shared" si="17"/>
        <v>0</v>
      </c>
      <c r="AD147" s="5">
        <f t="shared" si="18"/>
        <v>9719.858000000002</v>
      </c>
      <c r="AE147" s="5">
        <f t="shared" si="19"/>
        <v>9719.858000000002</v>
      </c>
      <c r="AG147" s="2">
        <f t="shared" si="20"/>
        <v>5</v>
      </c>
      <c r="AH147" s="2">
        <f t="shared" si="21"/>
        <v>2024</v>
      </c>
      <c r="AJ147" s="5">
        <f t="shared" si="22"/>
        <v>1029.2940000000001</v>
      </c>
      <c r="AK147" s="2">
        <f t="shared" si="23"/>
        <v>3</v>
      </c>
    </row>
    <row r="148" spans="1:37" x14ac:dyDescent="0.25">
      <c r="A148" s="18">
        <v>45431</v>
      </c>
      <c r="B148" s="20">
        <v>1014.303</v>
      </c>
      <c r="C148" s="20">
        <v>1010.672</v>
      </c>
      <c r="D148" s="20">
        <v>1037.989</v>
      </c>
      <c r="E148" s="20">
        <v>1022.232</v>
      </c>
      <c r="F148" s="20">
        <v>998.90099999999995</v>
      </c>
      <c r="G148" s="20">
        <v>906.56600000000003</v>
      </c>
      <c r="H148" s="20">
        <v>437.27100000000002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495.99099999999999</v>
      </c>
      <c r="W148" s="20">
        <v>915.52700000000004</v>
      </c>
      <c r="X148" s="20">
        <v>983.14200000000005</v>
      </c>
      <c r="Y148" s="20">
        <v>993.29499999999996</v>
      </c>
      <c r="AA148" s="2">
        <f>IFERROR(INDEX('Holiday Schedule'!$D$3:$D$24,MATCH(A148,'Holiday Schedule'!$C$3:$C$24,0)),0)</f>
        <v>0</v>
      </c>
      <c r="AB148" s="2">
        <f t="shared" si="16"/>
        <v>1</v>
      </c>
      <c r="AC148" s="2">
        <f t="shared" si="17"/>
        <v>0</v>
      </c>
      <c r="AD148" s="5">
        <f t="shared" si="18"/>
        <v>9815.8889999999992</v>
      </c>
      <c r="AE148" s="5">
        <f t="shared" si="19"/>
        <v>9815.8889999999992</v>
      </c>
      <c r="AG148" s="2">
        <f t="shared" si="20"/>
        <v>5</v>
      </c>
      <c r="AH148" s="2">
        <f t="shared" si="21"/>
        <v>2024</v>
      </c>
      <c r="AJ148" s="5">
        <f t="shared" si="22"/>
        <v>1037.989</v>
      </c>
      <c r="AK148" s="2">
        <f t="shared" si="23"/>
        <v>3</v>
      </c>
    </row>
    <row r="149" spans="1:37" x14ac:dyDescent="0.25">
      <c r="A149" s="18">
        <v>45432</v>
      </c>
      <c r="B149" s="20">
        <v>1023.247</v>
      </c>
      <c r="C149" s="20">
        <v>1036.171</v>
      </c>
      <c r="D149" s="20">
        <v>1048.2090000000001</v>
      </c>
      <c r="E149" s="20">
        <v>1041.0350000000001</v>
      </c>
      <c r="F149" s="20">
        <v>1055.1289999999999</v>
      </c>
      <c r="G149" s="20">
        <v>992.14599999999996</v>
      </c>
      <c r="H149" s="20">
        <v>540.38900000000001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616.38599999999997</v>
      </c>
      <c r="W149" s="20">
        <v>913.70399999999995</v>
      </c>
      <c r="X149" s="20">
        <v>974.01300000000003</v>
      </c>
      <c r="Y149" s="20">
        <v>1007.616</v>
      </c>
      <c r="AA149" s="2">
        <f>IFERROR(INDEX('Holiday Schedule'!$D$3:$D$24,MATCH(A149,'Holiday Schedule'!$C$3:$C$24,0)),0)</f>
        <v>0</v>
      </c>
      <c r="AB149" s="2">
        <f t="shared" si="16"/>
        <v>2</v>
      </c>
      <c r="AC149" s="2">
        <f t="shared" si="17"/>
        <v>2504.1030000000001</v>
      </c>
      <c r="AD149" s="5">
        <f t="shared" si="18"/>
        <v>7743.942</v>
      </c>
      <c r="AE149" s="5">
        <f t="shared" si="19"/>
        <v>10248.045</v>
      </c>
      <c r="AG149" s="2">
        <f t="shared" si="20"/>
        <v>5</v>
      </c>
      <c r="AH149" s="2">
        <f t="shared" si="21"/>
        <v>2024</v>
      </c>
      <c r="AJ149" s="5">
        <f t="shared" si="22"/>
        <v>1055.1289999999999</v>
      </c>
      <c r="AK149" s="2">
        <f t="shared" si="23"/>
        <v>5</v>
      </c>
    </row>
    <row r="150" spans="1:37" x14ac:dyDescent="0.25">
      <c r="A150" s="18">
        <v>45433</v>
      </c>
      <c r="B150" s="20">
        <v>1025.7449999999999</v>
      </c>
      <c r="C150" s="20">
        <v>1060.046</v>
      </c>
      <c r="D150" s="20">
        <v>1071.1769999999999</v>
      </c>
      <c r="E150" s="20">
        <v>1072.9359999999999</v>
      </c>
      <c r="F150" s="20">
        <v>1081.6859999999999</v>
      </c>
      <c r="G150" s="20">
        <v>1006.391</v>
      </c>
      <c r="H150" s="20">
        <v>551.32399999999996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636.44500000000005</v>
      </c>
      <c r="W150" s="20">
        <v>950.89599999999996</v>
      </c>
      <c r="X150" s="20">
        <v>1012.123</v>
      </c>
      <c r="Y150" s="20">
        <v>1041.202</v>
      </c>
      <c r="AA150" s="2">
        <f>IFERROR(INDEX('Holiday Schedule'!$D$3:$D$24,MATCH(A150,'Holiday Schedule'!$C$3:$C$24,0)),0)</f>
        <v>0</v>
      </c>
      <c r="AB150" s="2">
        <f t="shared" si="16"/>
        <v>3</v>
      </c>
      <c r="AC150" s="2">
        <f t="shared" si="17"/>
        <v>2599.4639999999999</v>
      </c>
      <c r="AD150" s="5">
        <f t="shared" si="18"/>
        <v>7910.5069999999978</v>
      </c>
      <c r="AE150" s="5">
        <f t="shared" si="19"/>
        <v>10509.970999999998</v>
      </c>
      <c r="AG150" s="2">
        <f t="shared" si="20"/>
        <v>5</v>
      </c>
      <c r="AH150" s="2">
        <f t="shared" si="21"/>
        <v>2024</v>
      </c>
      <c r="AJ150" s="5">
        <f t="shared" si="22"/>
        <v>1081.6859999999999</v>
      </c>
      <c r="AK150" s="2">
        <f t="shared" si="23"/>
        <v>5</v>
      </c>
    </row>
    <row r="151" spans="1:37" x14ac:dyDescent="0.25">
      <c r="A151" s="18">
        <v>45434</v>
      </c>
      <c r="B151" s="20">
        <v>1081.7729999999999</v>
      </c>
      <c r="C151" s="20">
        <v>1072.153</v>
      </c>
      <c r="D151" s="20">
        <v>1115.617</v>
      </c>
      <c r="E151" s="20">
        <v>1092.501</v>
      </c>
      <c r="F151" s="20">
        <v>1097.2149999999999</v>
      </c>
      <c r="G151" s="20">
        <v>1031.6990000000001</v>
      </c>
      <c r="H151" s="20">
        <v>564.78200000000004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710.79</v>
      </c>
      <c r="W151" s="20">
        <v>1064.9939999999999</v>
      </c>
      <c r="X151" s="20">
        <v>1127.001</v>
      </c>
      <c r="Y151" s="20">
        <v>1148.7819999999999</v>
      </c>
      <c r="AA151" s="2">
        <f>IFERROR(INDEX('Holiday Schedule'!$D$3:$D$24,MATCH(A151,'Holiday Schedule'!$C$3:$C$24,0)),0)</f>
        <v>0</v>
      </c>
      <c r="AB151" s="2">
        <f t="shared" si="16"/>
        <v>4</v>
      </c>
      <c r="AC151" s="2">
        <f t="shared" si="17"/>
        <v>2902.7849999999999</v>
      </c>
      <c r="AD151" s="5">
        <f t="shared" si="18"/>
        <v>8204.5220000000008</v>
      </c>
      <c r="AE151" s="5">
        <f t="shared" si="19"/>
        <v>11107.307000000001</v>
      </c>
      <c r="AG151" s="2">
        <f t="shared" si="20"/>
        <v>5</v>
      </c>
      <c r="AH151" s="2">
        <f t="shared" si="21"/>
        <v>2024</v>
      </c>
      <c r="AJ151" s="5">
        <f t="shared" si="22"/>
        <v>1148.7819999999999</v>
      </c>
      <c r="AK151" s="2">
        <f t="shared" si="23"/>
        <v>24</v>
      </c>
    </row>
    <row r="152" spans="1:37" x14ac:dyDescent="0.25">
      <c r="A152" s="18">
        <v>45435</v>
      </c>
      <c r="B152" s="20">
        <v>1155.671</v>
      </c>
      <c r="C152" s="20">
        <v>1176.691</v>
      </c>
      <c r="D152" s="20">
        <v>1169.241</v>
      </c>
      <c r="E152" s="20">
        <v>1167.434</v>
      </c>
      <c r="F152" s="20">
        <v>1130.201</v>
      </c>
      <c r="G152" s="20">
        <v>1073.2929999999999</v>
      </c>
      <c r="H152" s="20">
        <v>570.67499999999995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679.29300000000001</v>
      </c>
      <c r="W152" s="20">
        <v>1021.346</v>
      </c>
      <c r="X152" s="20">
        <v>1106.0940000000001</v>
      </c>
      <c r="Y152" s="20">
        <v>1119.1679999999999</v>
      </c>
      <c r="AA152" s="2">
        <f>IFERROR(INDEX('Holiday Schedule'!$D$3:$D$24,MATCH(A152,'Holiday Schedule'!$C$3:$C$24,0)),0)</f>
        <v>0</v>
      </c>
      <c r="AB152" s="2">
        <f t="shared" si="16"/>
        <v>5</v>
      </c>
      <c r="AC152" s="2">
        <f t="shared" si="17"/>
        <v>2806.7330000000002</v>
      </c>
      <c r="AD152" s="5">
        <f t="shared" si="18"/>
        <v>8562.373999999998</v>
      </c>
      <c r="AE152" s="5">
        <f t="shared" si="19"/>
        <v>11369.106999999998</v>
      </c>
      <c r="AG152" s="2">
        <f t="shared" si="20"/>
        <v>5</v>
      </c>
      <c r="AH152" s="2">
        <f t="shared" si="21"/>
        <v>2024</v>
      </c>
      <c r="AJ152" s="5">
        <f t="shared" si="22"/>
        <v>1176.691</v>
      </c>
      <c r="AK152" s="2">
        <f t="shared" si="23"/>
        <v>2</v>
      </c>
    </row>
    <row r="153" spans="1:37" x14ac:dyDescent="0.25">
      <c r="A153" s="18">
        <v>45436</v>
      </c>
      <c r="B153" s="20">
        <v>1129.443</v>
      </c>
      <c r="C153" s="20">
        <v>1153.722</v>
      </c>
      <c r="D153" s="20">
        <v>1168.58</v>
      </c>
      <c r="E153" s="20">
        <v>1143.729</v>
      </c>
      <c r="F153" s="20">
        <v>1140.835</v>
      </c>
      <c r="G153" s="20">
        <v>1037.8430000000001</v>
      </c>
      <c r="H153" s="20">
        <v>558.57500000000005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646.298</v>
      </c>
      <c r="W153" s="20">
        <v>980.17600000000004</v>
      </c>
      <c r="X153" s="20">
        <v>1058.259</v>
      </c>
      <c r="Y153" s="20">
        <v>1099.807</v>
      </c>
      <c r="AA153" s="2">
        <f>IFERROR(INDEX('Holiday Schedule'!$D$3:$D$24,MATCH(A153,'Holiday Schedule'!$C$3:$C$24,0)),0)</f>
        <v>0</v>
      </c>
      <c r="AB153" s="2">
        <f t="shared" si="16"/>
        <v>6</v>
      </c>
      <c r="AC153" s="2">
        <f t="shared" si="17"/>
        <v>2684.7330000000002</v>
      </c>
      <c r="AD153" s="5">
        <f t="shared" si="18"/>
        <v>8432.5339999999997</v>
      </c>
      <c r="AE153" s="5">
        <f t="shared" si="19"/>
        <v>11117.267</v>
      </c>
      <c r="AG153" s="2">
        <f t="shared" si="20"/>
        <v>5</v>
      </c>
      <c r="AH153" s="2">
        <f t="shared" si="21"/>
        <v>2024</v>
      </c>
      <c r="AJ153" s="5">
        <f t="shared" si="22"/>
        <v>1168.58</v>
      </c>
      <c r="AK153" s="2">
        <f t="shared" si="23"/>
        <v>3</v>
      </c>
    </row>
    <row r="154" spans="1:37" x14ac:dyDescent="0.25">
      <c r="A154" s="18">
        <v>45437</v>
      </c>
      <c r="B154" s="20">
        <v>1105.6110000000001</v>
      </c>
      <c r="C154" s="20">
        <v>1099.8050000000001</v>
      </c>
      <c r="D154" s="20">
        <v>1125.0450000000001</v>
      </c>
      <c r="E154" s="20">
        <v>1111.566</v>
      </c>
      <c r="F154" s="20">
        <v>1090.4580000000001</v>
      </c>
      <c r="G154" s="20">
        <v>990.18399999999997</v>
      </c>
      <c r="H154" s="20">
        <v>472.52499999999998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514.952</v>
      </c>
      <c r="W154" s="20">
        <v>990.26400000000001</v>
      </c>
      <c r="X154" s="20">
        <v>1070.461</v>
      </c>
      <c r="Y154" s="20">
        <v>1109.336</v>
      </c>
      <c r="AA154" s="2">
        <f>IFERROR(INDEX('Holiday Schedule'!$D$3:$D$24,MATCH(A154,'Holiday Schedule'!$C$3:$C$24,0)),0)</f>
        <v>0</v>
      </c>
      <c r="AB154" s="2">
        <f t="shared" si="16"/>
        <v>7</v>
      </c>
      <c r="AC154" s="2">
        <f t="shared" si="17"/>
        <v>0</v>
      </c>
      <c r="AD154" s="5">
        <f t="shared" si="18"/>
        <v>10680.206999999999</v>
      </c>
      <c r="AE154" s="5">
        <f t="shared" si="19"/>
        <v>10680.206999999999</v>
      </c>
      <c r="AG154" s="2">
        <f t="shared" si="20"/>
        <v>5</v>
      </c>
      <c r="AH154" s="2">
        <f t="shared" si="21"/>
        <v>2024</v>
      </c>
      <c r="AJ154" s="5">
        <f t="shared" si="22"/>
        <v>1125.0450000000001</v>
      </c>
      <c r="AK154" s="2">
        <f t="shared" si="23"/>
        <v>3</v>
      </c>
    </row>
    <row r="155" spans="1:37" x14ac:dyDescent="0.25">
      <c r="A155" s="18">
        <v>45438</v>
      </c>
      <c r="B155" s="20">
        <v>1092.7329999999999</v>
      </c>
      <c r="C155" s="20">
        <v>1117.576</v>
      </c>
      <c r="D155" s="20">
        <v>1115.9749999999999</v>
      </c>
      <c r="E155" s="20">
        <v>1115.2349999999999</v>
      </c>
      <c r="F155" s="20">
        <v>1066.1110000000001</v>
      </c>
      <c r="G155" s="20">
        <v>976.08399999999995</v>
      </c>
      <c r="H155" s="20">
        <v>460.565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517.75599999999997</v>
      </c>
      <c r="W155" s="20">
        <v>995.31200000000001</v>
      </c>
      <c r="X155" s="20">
        <v>1079.6389999999999</v>
      </c>
      <c r="Y155" s="20">
        <v>1104.6379999999999</v>
      </c>
      <c r="AA155" s="2">
        <f>IFERROR(INDEX('Holiday Schedule'!$D$3:$D$24,MATCH(A155,'Holiday Schedule'!$C$3:$C$24,0)),0)</f>
        <v>0</v>
      </c>
      <c r="AB155" s="2">
        <f t="shared" si="16"/>
        <v>1</v>
      </c>
      <c r="AC155" s="2">
        <f t="shared" si="17"/>
        <v>0</v>
      </c>
      <c r="AD155" s="5">
        <f t="shared" si="18"/>
        <v>10641.624</v>
      </c>
      <c r="AE155" s="5">
        <f t="shared" si="19"/>
        <v>10641.624</v>
      </c>
      <c r="AG155" s="2">
        <f t="shared" si="20"/>
        <v>5</v>
      </c>
      <c r="AH155" s="2">
        <f t="shared" si="21"/>
        <v>2024</v>
      </c>
      <c r="AJ155" s="5">
        <f t="shared" si="22"/>
        <v>1117.576</v>
      </c>
      <c r="AK155" s="2">
        <f t="shared" si="23"/>
        <v>2</v>
      </c>
    </row>
    <row r="156" spans="1:37" x14ac:dyDescent="0.25">
      <c r="A156" s="18">
        <v>45439</v>
      </c>
      <c r="B156" s="20">
        <v>1105.4870000000001</v>
      </c>
      <c r="C156" s="20">
        <v>1100.269</v>
      </c>
      <c r="D156" s="20">
        <v>1121.193</v>
      </c>
      <c r="E156" s="20">
        <v>1114.3530000000001</v>
      </c>
      <c r="F156" s="20">
        <v>1093.68</v>
      </c>
      <c r="G156" s="20">
        <v>999.87099999999998</v>
      </c>
      <c r="H156" s="20">
        <v>477.38099999999997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542.37800000000004</v>
      </c>
      <c r="W156" s="20">
        <v>986.41099999999994</v>
      </c>
      <c r="X156" s="20">
        <v>1058.058</v>
      </c>
      <c r="Y156" s="20">
        <v>1091.808</v>
      </c>
      <c r="AA156" s="2">
        <f>IFERROR(INDEX('Holiday Schedule'!$D$3:$D$24,MATCH(A156,'Holiday Schedule'!$C$3:$C$24,0)),0)</f>
        <v>1</v>
      </c>
      <c r="AB156" s="2">
        <f t="shared" si="16"/>
        <v>2</v>
      </c>
      <c r="AC156" s="2">
        <f t="shared" si="17"/>
        <v>0</v>
      </c>
      <c r="AD156" s="5">
        <f t="shared" si="18"/>
        <v>10690.889000000003</v>
      </c>
      <c r="AE156" s="5">
        <f t="shared" si="19"/>
        <v>10690.889000000003</v>
      </c>
      <c r="AG156" s="2">
        <f t="shared" si="20"/>
        <v>5</v>
      </c>
      <c r="AH156" s="2">
        <f t="shared" si="21"/>
        <v>2024</v>
      </c>
      <c r="AJ156" s="5">
        <f t="shared" si="22"/>
        <v>1121.193</v>
      </c>
      <c r="AK156" s="2">
        <f t="shared" si="23"/>
        <v>3</v>
      </c>
    </row>
    <row r="157" spans="1:37" x14ac:dyDescent="0.25">
      <c r="A157" s="18">
        <v>45440</v>
      </c>
      <c r="B157" s="20">
        <v>1085.327</v>
      </c>
      <c r="C157" s="20">
        <v>1111.0540000000001</v>
      </c>
      <c r="D157" s="20">
        <v>1151.848</v>
      </c>
      <c r="E157" s="20">
        <v>1136.8140000000001</v>
      </c>
      <c r="F157" s="20">
        <v>1144.3389999999999</v>
      </c>
      <c r="G157" s="20">
        <v>1086.463</v>
      </c>
      <c r="H157" s="20">
        <v>596.90599999999995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682.89599999999996</v>
      </c>
      <c r="W157" s="20">
        <v>1015.3579999999999</v>
      </c>
      <c r="X157" s="20">
        <v>1094.3630000000001</v>
      </c>
      <c r="Y157" s="20">
        <v>1125.559</v>
      </c>
      <c r="AA157" s="2">
        <f>IFERROR(INDEX('Holiday Schedule'!$D$3:$D$24,MATCH(A157,'Holiday Schedule'!$C$3:$C$24,0)),0)</f>
        <v>0</v>
      </c>
      <c r="AB157" s="2">
        <f t="shared" si="16"/>
        <v>3</v>
      </c>
      <c r="AC157" s="2">
        <f t="shared" si="17"/>
        <v>2792.6170000000002</v>
      </c>
      <c r="AD157" s="5">
        <f t="shared" si="18"/>
        <v>8438.3099999999977</v>
      </c>
      <c r="AE157" s="5">
        <f t="shared" si="19"/>
        <v>11230.926999999998</v>
      </c>
      <c r="AG157" s="2">
        <f t="shared" si="20"/>
        <v>5</v>
      </c>
      <c r="AH157" s="2">
        <f t="shared" si="21"/>
        <v>2024</v>
      </c>
      <c r="AJ157" s="5">
        <f t="shared" si="22"/>
        <v>1151.848</v>
      </c>
      <c r="AK157" s="2">
        <f t="shared" si="23"/>
        <v>3</v>
      </c>
    </row>
    <row r="158" spans="1:37" x14ac:dyDescent="0.25">
      <c r="A158" s="18">
        <v>45441</v>
      </c>
      <c r="B158" s="20">
        <v>1127.5809999999999</v>
      </c>
      <c r="C158" s="20">
        <v>1157.8499999999999</v>
      </c>
      <c r="D158" s="20">
        <v>1178.816</v>
      </c>
      <c r="E158" s="20">
        <v>1157.434</v>
      </c>
      <c r="F158" s="20">
        <v>1143.5219999999999</v>
      </c>
      <c r="G158" s="20">
        <v>1076.1389999999999</v>
      </c>
      <c r="H158" s="20">
        <v>579.82299999999998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677.11199999999997</v>
      </c>
      <c r="W158" s="20">
        <v>1016.1559999999999</v>
      </c>
      <c r="X158" s="20">
        <v>1082.4459999999999</v>
      </c>
      <c r="Y158" s="20">
        <v>1107.3440000000001</v>
      </c>
      <c r="AA158" s="2">
        <f>IFERROR(INDEX('Holiday Schedule'!$D$3:$D$24,MATCH(A158,'Holiday Schedule'!$C$3:$C$24,0)),0)</f>
        <v>0</v>
      </c>
      <c r="AB158" s="2">
        <f t="shared" si="16"/>
        <v>4</v>
      </c>
      <c r="AC158" s="2">
        <f t="shared" si="17"/>
        <v>2775.7139999999999</v>
      </c>
      <c r="AD158" s="5">
        <f t="shared" si="18"/>
        <v>8528.5090000000018</v>
      </c>
      <c r="AE158" s="5">
        <f t="shared" si="19"/>
        <v>11304.223000000002</v>
      </c>
      <c r="AG158" s="2">
        <f t="shared" si="20"/>
        <v>5</v>
      </c>
      <c r="AH158" s="2">
        <f t="shared" si="21"/>
        <v>2024</v>
      </c>
      <c r="AJ158" s="5">
        <f t="shared" si="22"/>
        <v>1178.816</v>
      </c>
      <c r="AK158" s="2">
        <f t="shared" si="23"/>
        <v>3</v>
      </c>
    </row>
    <row r="159" spans="1:37" x14ac:dyDescent="0.25">
      <c r="A159" s="18">
        <v>45442</v>
      </c>
      <c r="B159" s="20">
        <v>1106.6980000000001</v>
      </c>
      <c r="C159" s="20">
        <v>1146.751</v>
      </c>
      <c r="D159" s="20">
        <v>1150.3989999999999</v>
      </c>
      <c r="E159" s="20">
        <v>1150.723</v>
      </c>
      <c r="F159" s="20">
        <v>1128.808</v>
      </c>
      <c r="G159" s="20">
        <v>1070.328</v>
      </c>
      <c r="H159" s="20">
        <v>574.55999999999995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667.83699999999999</v>
      </c>
      <c r="W159" s="20">
        <v>1012.248</v>
      </c>
      <c r="X159" s="20">
        <v>1089.883</v>
      </c>
      <c r="Y159" s="20">
        <v>1109.876</v>
      </c>
      <c r="AA159" s="2">
        <f>IFERROR(INDEX('Holiday Schedule'!$D$3:$D$24,MATCH(A159,'Holiday Schedule'!$C$3:$C$24,0)),0)</f>
        <v>0</v>
      </c>
      <c r="AB159" s="2">
        <f t="shared" si="16"/>
        <v>5</v>
      </c>
      <c r="AC159" s="2">
        <f t="shared" si="17"/>
        <v>2769.9679999999998</v>
      </c>
      <c r="AD159" s="5">
        <f t="shared" si="18"/>
        <v>8438.143</v>
      </c>
      <c r="AE159" s="5">
        <f t="shared" si="19"/>
        <v>11208.110999999999</v>
      </c>
      <c r="AG159" s="2">
        <f t="shared" si="20"/>
        <v>5</v>
      </c>
      <c r="AH159" s="2">
        <f t="shared" si="21"/>
        <v>2024</v>
      </c>
      <c r="AJ159" s="5">
        <f t="shared" si="22"/>
        <v>1150.723</v>
      </c>
      <c r="AK159" s="2">
        <f t="shared" si="23"/>
        <v>4</v>
      </c>
    </row>
    <row r="160" spans="1:37" x14ac:dyDescent="0.25">
      <c r="A160" s="18">
        <v>45443</v>
      </c>
      <c r="B160" s="20">
        <v>1109.4159999999999</v>
      </c>
      <c r="C160" s="20">
        <v>1147.068</v>
      </c>
      <c r="D160" s="20">
        <v>1158.8779999999999</v>
      </c>
      <c r="E160" s="20">
        <v>1161.7170000000001</v>
      </c>
      <c r="F160" s="20">
        <v>1136.2529999999999</v>
      </c>
      <c r="G160" s="20">
        <v>1072.741</v>
      </c>
      <c r="H160" s="20">
        <v>576.77300000000002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649.76300000000003</v>
      </c>
      <c r="W160" s="20">
        <v>991.71199999999999</v>
      </c>
      <c r="X160" s="20">
        <v>1082.0150000000001</v>
      </c>
      <c r="Y160" s="20">
        <v>1110.7750000000001</v>
      </c>
      <c r="AA160" s="2">
        <f>IFERROR(INDEX('Holiday Schedule'!$D$3:$D$24,MATCH(A160,'Holiday Schedule'!$C$3:$C$24,0)),0)</f>
        <v>0</v>
      </c>
      <c r="AB160" s="2">
        <f t="shared" si="16"/>
        <v>6</v>
      </c>
      <c r="AC160" s="2">
        <f t="shared" si="17"/>
        <v>2723.49</v>
      </c>
      <c r="AD160" s="5">
        <f t="shared" si="18"/>
        <v>8473.6209999999992</v>
      </c>
      <c r="AE160" s="5">
        <f t="shared" si="19"/>
        <v>11197.110999999999</v>
      </c>
      <c r="AG160" s="2">
        <f t="shared" si="20"/>
        <v>5</v>
      </c>
      <c r="AH160" s="2">
        <f t="shared" si="21"/>
        <v>2024</v>
      </c>
      <c r="AJ160" s="5">
        <f t="shared" si="22"/>
        <v>1161.7170000000001</v>
      </c>
      <c r="AK160" s="2">
        <f t="shared" si="23"/>
        <v>4</v>
      </c>
    </row>
    <row r="161" spans="1:37" x14ac:dyDescent="0.25">
      <c r="A161" s="18">
        <v>45444</v>
      </c>
      <c r="B161" s="20">
        <v>1126.933</v>
      </c>
      <c r="C161" s="20">
        <v>1143.5139999999999</v>
      </c>
      <c r="D161" s="20">
        <v>1152.809</v>
      </c>
      <c r="E161" s="20">
        <v>1164.8630000000001</v>
      </c>
      <c r="F161" s="20">
        <v>1146.7619999999999</v>
      </c>
      <c r="G161" s="20">
        <v>1086.684</v>
      </c>
      <c r="H161" s="20">
        <v>381.90300000000002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974.72</v>
      </c>
      <c r="X161" s="20">
        <v>1037.271</v>
      </c>
      <c r="Y161" s="20">
        <v>1083.194</v>
      </c>
      <c r="AA161" s="2">
        <f>IFERROR(INDEX('Holiday Schedule'!$D$3:$D$24,MATCH(A161,'Holiday Schedule'!$C$3:$C$24,0)),0)</f>
        <v>0</v>
      </c>
      <c r="AB161" s="2">
        <f t="shared" si="16"/>
        <v>7</v>
      </c>
      <c r="AC161" s="2">
        <f t="shared" si="17"/>
        <v>0</v>
      </c>
      <c r="AD161" s="5">
        <f t="shared" si="18"/>
        <v>10298.653</v>
      </c>
      <c r="AE161" s="5">
        <f t="shared" si="19"/>
        <v>10298.653</v>
      </c>
      <c r="AG161" s="2">
        <f t="shared" si="20"/>
        <v>6</v>
      </c>
      <c r="AH161" s="2">
        <f t="shared" si="21"/>
        <v>2024</v>
      </c>
      <c r="AJ161" s="5">
        <f t="shared" si="22"/>
        <v>1164.8630000000001</v>
      </c>
      <c r="AK161" s="2">
        <f t="shared" si="23"/>
        <v>4</v>
      </c>
    </row>
    <row r="162" spans="1:37" x14ac:dyDescent="0.25">
      <c r="A162" s="18">
        <v>45445</v>
      </c>
      <c r="B162" s="20">
        <v>1120.9649999999999</v>
      </c>
      <c r="C162" s="20">
        <v>1157.655</v>
      </c>
      <c r="D162" s="20">
        <v>1169.4580000000001</v>
      </c>
      <c r="E162" s="20">
        <v>1172.2090000000001</v>
      </c>
      <c r="F162" s="20">
        <v>1151.018</v>
      </c>
      <c r="G162" s="20">
        <v>1063.616</v>
      </c>
      <c r="H162" s="20">
        <v>369.18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1057.5889999999999</v>
      </c>
      <c r="X162" s="20">
        <v>1101.5999999999999</v>
      </c>
      <c r="Y162" s="20">
        <v>1106.8130000000001</v>
      </c>
      <c r="AA162" s="2">
        <f>IFERROR(INDEX('Holiday Schedule'!$D$3:$D$24,MATCH(A162,'Holiday Schedule'!$C$3:$C$24,0)),0)</f>
        <v>0</v>
      </c>
      <c r="AB162" s="2">
        <f t="shared" si="16"/>
        <v>1</v>
      </c>
      <c r="AC162" s="2">
        <f t="shared" si="17"/>
        <v>0</v>
      </c>
      <c r="AD162" s="5">
        <f t="shared" si="18"/>
        <v>10470.103000000001</v>
      </c>
      <c r="AE162" s="5">
        <f t="shared" si="19"/>
        <v>10470.103000000001</v>
      </c>
      <c r="AG162" s="2">
        <f t="shared" si="20"/>
        <v>6</v>
      </c>
      <c r="AH162" s="2">
        <f t="shared" si="21"/>
        <v>2024</v>
      </c>
      <c r="AJ162" s="5">
        <f t="shared" si="22"/>
        <v>1172.2090000000001</v>
      </c>
      <c r="AK162" s="2">
        <f t="shared" si="23"/>
        <v>4</v>
      </c>
    </row>
    <row r="163" spans="1:37" x14ac:dyDescent="0.25">
      <c r="A163" s="18">
        <v>45446</v>
      </c>
      <c r="B163" s="20">
        <v>1155.653</v>
      </c>
      <c r="C163" s="20">
        <v>1174.297</v>
      </c>
      <c r="D163" s="20">
        <v>1196.5509999999999</v>
      </c>
      <c r="E163" s="20">
        <v>1169.54</v>
      </c>
      <c r="F163" s="20">
        <v>1172.9929999999999</v>
      </c>
      <c r="G163" s="20">
        <v>1133.0809999999999</v>
      </c>
      <c r="H163" s="20">
        <v>404.50400000000002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1040.374</v>
      </c>
      <c r="X163" s="20">
        <v>1116.4380000000001</v>
      </c>
      <c r="Y163" s="20">
        <v>1113.0619999999999</v>
      </c>
      <c r="AA163" s="2">
        <f>IFERROR(INDEX('Holiday Schedule'!$D$3:$D$24,MATCH(A163,'Holiday Schedule'!$C$3:$C$24,0)),0)</f>
        <v>0</v>
      </c>
      <c r="AB163" s="2">
        <f t="shared" si="16"/>
        <v>2</v>
      </c>
      <c r="AC163" s="2">
        <f t="shared" si="17"/>
        <v>2156.8119999999999</v>
      </c>
      <c r="AD163" s="5">
        <f t="shared" si="18"/>
        <v>8519.6810000000005</v>
      </c>
      <c r="AE163" s="5">
        <f t="shared" si="19"/>
        <v>10676.493</v>
      </c>
      <c r="AG163" s="2">
        <f t="shared" si="20"/>
        <v>6</v>
      </c>
      <c r="AH163" s="2">
        <f t="shared" si="21"/>
        <v>2024</v>
      </c>
      <c r="AJ163" s="5">
        <f t="shared" si="22"/>
        <v>1196.5509999999999</v>
      </c>
      <c r="AK163" s="2">
        <f t="shared" si="23"/>
        <v>3</v>
      </c>
    </row>
    <row r="164" spans="1:37" x14ac:dyDescent="0.25">
      <c r="A164" s="18">
        <v>45447</v>
      </c>
      <c r="B164" s="20">
        <v>1170.633</v>
      </c>
      <c r="C164" s="20">
        <v>1195.3579999999999</v>
      </c>
      <c r="D164" s="20">
        <v>1210.865</v>
      </c>
      <c r="E164" s="20">
        <v>1207.8869999999999</v>
      </c>
      <c r="F164" s="20">
        <v>1189.22</v>
      </c>
      <c r="G164" s="20">
        <v>1167.191</v>
      </c>
      <c r="H164" s="20">
        <v>411.71300000000002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1064.1020000000001</v>
      </c>
      <c r="X164" s="20">
        <v>1163.538</v>
      </c>
      <c r="Y164" s="20">
        <v>1159.0940000000001</v>
      </c>
      <c r="AA164" s="2">
        <f>IFERROR(INDEX('Holiday Schedule'!$D$3:$D$24,MATCH(A164,'Holiday Schedule'!$C$3:$C$24,0)),0)</f>
        <v>0</v>
      </c>
      <c r="AB164" s="2">
        <f t="shared" si="16"/>
        <v>3</v>
      </c>
      <c r="AC164" s="2">
        <f t="shared" si="17"/>
        <v>2227.6400000000003</v>
      </c>
      <c r="AD164" s="5">
        <f t="shared" si="18"/>
        <v>8711.9609999999993</v>
      </c>
      <c r="AE164" s="5">
        <f t="shared" si="19"/>
        <v>10939.600999999999</v>
      </c>
      <c r="AG164" s="2">
        <f t="shared" si="20"/>
        <v>6</v>
      </c>
      <c r="AH164" s="2">
        <f t="shared" si="21"/>
        <v>2024</v>
      </c>
      <c r="AJ164" s="5">
        <f t="shared" si="22"/>
        <v>1210.865</v>
      </c>
      <c r="AK164" s="2">
        <f t="shared" si="23"/>
        <v>3</v>
      </c>
    </row>
    <row r="165" spans="1:37" x14ac:dyDescent="0.25">
      <c r="A165" s="18">
        <v>45448</v>
      </c>
      <c r="B165" s="20">
        <v>1240.271</v>
      </c>
      <c r="C165" s="20">
        <v>1242.42</v>
      </c>
      <c r="D165" s="20">
        <v>1274.4469999999999</v>
      </c>
      <c r="E165" s="20">
        <v>1243.502</v>
      </c>
      <c r="F165" s="20">
        <v>1242.1320000000001</v>
      </c>
      <c r="G165" s="20">
        <v>1170.1880000000001</v>
      </c>
      <c r="H165" s="20">
        <v>425.14299999999997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1084.807</v>
      </c>
      <c r="X165" s="20">
        <v>1171.8910000000001</v>
      </c>
      <c r="Y165" s="20">
        <v>1200.1179999999999</v>
      </c>
      <c r="AA165" s="2">
        <f>IFERROR(INDEX('Holiday Schedule'!$D$3:$D$24,MATCH(A165,'Holiday Schedule'!$C$3:$C$24,0)),0)</f>
        <v>0</v>
      </c>
      <c r="AB165" s="2">
        <f t="shared" si="16"/>
        <v>4</v>
      </c>
      <c r="AC165" s="2">
        <f t="shared" si="17"/>
        <v>2256.6980000000003</v>
      </c>
      <c r="AD165" s="5">
        <f t="shared" si="18"/>
        <v>9038.2209999999995</v>
      </c>
      <c r="AE165" s="5">
        <f t="shared" si="19"/>
        <v>11294.919</v>
      </c>
      <c r="AG165" s="2">
        <f t="shared" si="20"/>
        <v>6</v>
      </c>
      <c r="AH165" s="2">
        <f t="shared" si="21"/>
        <v>2024</v>
      </c>
      <c r="AJ165" s="5">
        <f t="shared" si="22"/>
        <v>1274.4469999999999</v>
      </c>
      <c r="AK165" s="2">
        <f t="shared" si="23"/>
        <v>3</v>
      </c>
    </row>
    <row r="166" spans="1:37" x14ac:dyDescent="0.25">
      <c r="A166" s="18">
        <v>45449</v>
      </c>
      <c r="B166" s="20">
        <v>1245.9690000000001</v>
      </c>
      <c r="C166" s="20">
        <v>1294.462</v>
      </c>
      <c r="D166" s="20">
        <v>1295.337</v>
      </c>
      <c r="E166" s="20">
        <v>1286.941</v>
      </c>
      <c r="F166" s="20">
        <v>1254.027</v>
      </c>
      <c r="G166" s="20">
        <v>1215.5889999999999</v>
      </c>
      <c r="H166" s="20">
        <v>431.81700000000001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1095.8399999999999</v>
      </c>
      <c r="X166" s="20">
        <v>1193.5609999999999</v>
      </c>
      <c r="Y166" s="20">
        <v>1202.4590000000001</v>
      </c>
      <c r="AA166" s="2">
        <f>IFERROR(INDEX('Holiday Schedule'!$D$3:$D$24,MATCH(A166,'Holiday Schedule'!$C$3:$C$24,0)),0)</f>
        <v>0</v>
      </c>
      <c r="AB166" s="2">
        <f t="shared" si="16"/>
        <v>5</v>
      </c>
      <c r="AC166" s="2">
        <f t="shared" si="17"/>
        <v>2289.4009999999998</v>
      </c>
      <c r="AD166" s="5">
        <f t="shared" si="18"/>
        <v>9226.6010000000006</v>
      </c>
      <c r="AE166" s="5">
        <f t="shared" si="19"/>
        <v>11516.002</v>
      </c>
      <c r="AG166" s="2">
        <f t="shared" si="20"/>
        <v>6</v>
      </c>
      <c r="AH166" s="2">
        <f t="shared" si="21"/>
        <v>2024</v>
      </c>
      <c r="AJ166" s="5">
        <f t="shared" si="22"/>
        <v>1295.337</v>
      </c>
      <c r="AK166" s="2">
        <f t="shared" si="23"/>
        <v>3</v>
      </c>
    </row>
    <row r="167" spans="1:37" x14ac:dyDescent="0.25">
      <c r="A167" s="18">
        <v>45450</v>
      </c>
      <c r="B167" s="20">
        <v>1252.5360000000001</v>
      </c>
      <c r="C167" s="20">
        <v>1270.182</v>
      </c>
      <c r="D167" s="20">
        <v>1291.413</v>
      </c>
      <c r="E167" s="20">
        <v>1284.8230000000001</v>
      </c>
      <c r="F167" s="20">
        <v>1264.5050000000001</v>
      </c>
      <c r="G167" s="20">
        <v>1221.529</v>
      </c>
      <c r="H167" s="20">
        <v>430.60199999999998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1023.71</v>
      </c>
      <c r="X167" s="20">
        <v>1121.3420000000001</v>
      </c>
      <c r="Y167" s="20">
        <v>1136.5229999999999</v>
      </c>
      <c r="AA167" s="2">
        <f>IFERROR(INDEX('Holiday Schedule'!$D$3:$D$24,MATCH(A167,'Holiday Schedule'!$C$3:$C$24,0)),0)</f>
        <v>0</v>
      </c>
      <c r="AB167" s="2">
        <f t="shared" si="16"/>
        <v>6</v>
      </c>
      <c r="AC167" s="2">
        <f t="shared" si="17"/>
        <v>2145.0520000000001</v>
      </c>
      <c r="AD167" s="5">
        <f t="shared" si="18"/>
        <v>9152.1129999999994</v>
      </c>
      <c r="AE167" s="5">
        <f t="shared" si="19"/>
        <v>11297.164999999999</v>
      </c>
      <c r="AG167" s="2">
        <f t="shared" si="20"/>
        <v>6</v>
      </c>
      <c r="AH167" s="2">
        <f t="shared" si="21"/>
        <v>2024</v>
      </c>
      <c r="AJ167" s="5">
        <f t="shared" si="22"/>
        <v>1291.413</v>
      </c>
      <c r="AK167" s="2">
        <f t="shared" si="23"/>
        <v>3</v>
      </c>
    </row>
    <row r="168" spans="1:37" x14ac:dyDescent="0.25">
      <c r="A168" s="18">
        <v>45451</v>
      </c>
      <c r="B168" s="20">
        <v>1205.325</v>
      </c>
      <c r="C168" s="20">
        <v>1218.8989999999999</v>
      </c>
      <c r="D168" s="20">
        <v>1243.1890000000001</v>
      </c>
      <c r="E168" s="20">
        <v>1235.394</v>
      </c>
      <c r="F168" s="20">
        <v>1211.232</v>
      </c>
      <c r="G168" s="20">
        <v>1141.5989999999999</v>
      </c>
      <c r="H168" s="20">
        <v>405.64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1048.1220000000001</v>
      </c>
      <c r="X168" s="20">
        <v>1133.338</v>
      </c>
      <c r="Y168" s="20">
        <v>1155.4570000000001</v>
      </c>
      <c r="AA168" s="2">
        <f>IFERROR(INDEX('Holiday Schedule'!$D$3:$D$24,MATCH(A168,'Holiday Schedule'!$C$3:$C$24,0)),0)</f>
        <v>0</v>
      </c>
      <c r="AB168" s="2">
        <f t="shared" si="16"/>
        <v>7</v>
      </c>
      <c r="AC168" s="2">
        <f t="shared" si="17"/>
        <v>0</v>
      </c>
      <c r="AD168" s="5">
        <f t="shared" si="18"/>
        <v>10998.195000000002</v>
      </c>
      <c r="AE168" s="5">
        <f t="shared" si="19"/>
        <v>10998.195000000002</v>
      </c>
      <c r="AG168" s="2">
        <f t="shared" si="20"/>
        <v>6</v>
      </c>
      <c r="AH168" s="2">
        <f t="shared" si="21"/>
        <v>2024</v>
      </c>
      <c r="AJ168" s="5">
        <f t="shared" si="22"/>
        <v>1243.1890000000001</v>
      </c>
      <c r="AK168" s="2">
        <f t="shared" si="23"/>
        <v>3</v>
      </c>
    </row>
    <row r="169" spans="1:37" x14ac:dyDescent="0.25">
      <c r="A169" s="18">
        <v>45452</v>
      </c>
      <c r="B169" s="20">
        <v>1199.663</v>
      </c>
      <c r="C169" s="20">
        <v>1229.239</v>
      </c>
      <c r="D169" s="20">
        <v>1230.3409999999999</v>
      </c>
      <c r="E169" s="20">
        <v>1229.441</v>
      </c>
      <c r="F169" s="20">
        <v>1186.145</v>
      </c>
      <c r="G169" s="20">
        <v>1109.0920000000001</v>
      </c>
      <c r="H169" s="20">
        <v>383.738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1041.9760000000001</v>
      </c>
      <c r="X169" s="20">
        <v>1112.1410000000001</v>
      </c>
      <c r="Y169" s="20">
        <v>1132.8019999999999</v>
      </c>
      <c r="AA169" s="2">
        <f>IFERROR(INDEX('Holiday Schedule'!$D$3:$D$24,MATCH(A169,'Holiday Schedule'!$C$3:$C$24,0)),0)</f>
        <v>0</v>
      </c>
      <c r="AB169" s="2">
        <f t="shared" si="16"/>
        <v>1</v>
      </c>
      <c r="AC169" s="2">
        <f t="shared" si="17"/>
        <v>0</v>
      </c>
      <c r="AD169" s="5">
        <f t="shared" si="18"/>
        <v>10854.578</v>
      </c>
      <c r="AE169" s="5">
        <f t="shared" si="19"/>
        <v>10854.578</v>
      </c>
      <c r="AG169" s="2">
        <f t="shared" si="20"/>
        <v>6</v>
      </c>
      <c r="AH169" s="2">
        <f t="shared" si="21"/>
        <v>2024</v>
      </c>
      <c r="AJ169" s="5">
        <f t="shared" si="22"/>
        <v>1230.3409999999999</v>
      </c>
      <c r="AK169" s="2">
        <f t="shared" si="23"/>
        <v>3</v>
      </c>
    </row>
    <row r="170" spans="1:37" x14ac:dyDescent="0.25">
      <c r="A170" s="18">
        <v>45453</v>
      </c>
      <c r="B170" s="20">
        <v>1126.1859999999999</v>
      </c>
      <c r="C170" s="20">
        <v>1145.444</v>
      </c>
      <c r="D170" s="20">
        <v>1175.69</v>
      </c>
      <c r="E170" s="20">
        <v>1168.905</v>
      </c>
      <c r="F170" s="20">
        <v>1163.806</v>
      </c>
      <c r="G170" s="20">
        <v>1151.1389999999999</v>
      </c>
      <c r="H170" s="20">
        <v>411.904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1039.8499999999999</v>
      </c>
      <c r="X170" s="20">
        <v>1108.9069999999999</v>
      </c>
      <c r="Y170" s="20">
        <v>1109.9159999999999</v>
      </c>
      <c r="AA170" s="2">
        <f>IFERROR(INDEX('Holiday Schedule'!$D$3:$D$24,MATCH(A170,'Holiday Schedule'!$C$3:$C$24,0)),0)</f>
        <v>0</v>
      </c>
      <c r="AB170" s="2">
        <f t="shared" si="16"/>
        <v>2</v>
      </c>
      <c r="AC170" s="2">
        <f t="shared" si="17"/>
        <v>2148.7569999999996</v>
      </c>
      <c r="AD170" s="5">
        <f t="shared" si="18"/>
        <v>8452.99</v>
      </c>
      <c r="AE170" s="5">
        <f t="shared" si="19"/>
        <v>10601.746999999999</v>
      </c>
      <c r="AG170" s="2">
        <f t="shared" si="20"/>
        <v>6</v>
      </c>
      <c r="AH170" s="2">
        <f t="shared" si="21"/>
        <v>2024</v>
      </c>
      <c r="AJ170" s="5">
        <f t="shared" si="22"/>
        <v>1175.69</v>
      </c>
      <c r="AK170" s="2">
        <f t="shared" si="23"/>
        <v>3</v>
      </c>
    </row>
    <row r="171" spans="1:37" x14ac:dyDescent="0.25">
      <c r="A171" s="18">
        <v>45454</v>
      </c>
      <c r="B171" s="20">
        <v>1173.3009999999999</v>
      </c>
      <c r="C171" s="20">
        <v>1202.8240000000001</v>
      </c>
      <c r="D171" s="20">
        <v>1223.8399999999999</v>
      </c>
      <c r="E171" s="20">
        <v>1226.681</v>
      </c>
      <c r="F171" s="20">
        <v>1200.4760000000001</v>
      </c>
      <c r="G171" s="20">
        <v>1169.481</v>
      </c>
      <c r="H171" s="20">
        <v>415.61500000000001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1086.7339999999999</v>
      </c>
      <c r="X171" s="20">
        <v>1149.346</v>
      </c>
      <c r="Y171" s="20">
        <v>1174.174</v>
      </c>
      <c r="AA171" s="2">
        <f>IFERROR(INDEX('Holiday Schedule'!$D$3:$D$24,MATCH(A171,'Holiday Schedule'!$C$3:$C$24,0)),0)</f>
        <v>0</v>
      </c>
      <c r="AB171" s="2">
        <f t="shared" si="16"/>
        <v>3</v>
      </c>
      <c r="AC171" s="2">
        <f t="shared" si="17"/>
        <v>2236.08</v>
      </c>
      <c r="AD171" s="5">
        <f t="shared" si="18"/>
        <v>8786.3920000000016</v>
      </c>
      <c r="AE171" s="5">
        <f t="shared" si="19"/>
        <v>11022.472000000002</v>
      </c>
      <c r="AG171" s="2">
        <f t="shared" si="20"/>
        <v>6</v>
      </c>
      <c r="AH171" s="2">
        <f t="shared" si="21"/>
        <v>2024</v>
      </c>
      <c r="AJ171" s="5">
        <f t="shared" si="22"/>
        <v>1226.681</v>
      </c>
      <c r="AK171" s="2">
        <f t="shared" si="23"/>
        <v>4</v>
      </c>
    </row>
    <row r="172" spans="1:37" x14ac:dyDescent="0.25">
      <c r="A172" s="18">
        <v>45455</v>
      </c>
      <c r="B172" s="20">
        <v>1211.6790000000001</v>
      </c>
      <c r="C172" s="20">
        <v>1253.0039999999999</v>
      </c>
      <c r="D172" s="20">
        <v>1247.3309999999999</v>
      </c>
      <c r="E172" s="20">
        <v>1261.011</v>
      </c>
      <c r="F172" s="20">
        <v>1222.039</v>
      </c>
      <c r="G172" s="20">
        <v>1192.172</v>
      </c>
      <c r="H172" s="20">
        <v>420.154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1082.0740000000001</v>
      </c>
      <c r="X172" s="20">
        <v>1155.53</v>
      </c>
      <c r="Y172" s="20">
        <v>1164.758</v>
      </c>
      <c r="AA172" s="2">
        <f>IFERROR(INDEX('Holiday Schedule'!$D$3:$D$24,MATCH(A172,'Holiday Schedule'!$C$3:$C$24,0)),0)</f>
        <v>0</v>
      </c>
      <c r="AB172" s="2">
        <f t="shared" si="16"/>
        <v>4</v>
      </c>
      <c r="AC172" s="2">
        <f t="shared" si="17"/>
        <v>2237.6040000000003</v>
      </c>
      <c r="AD172" s="5">
        <f t="shared" si="18"/>
        <v>8972.148000000001</v>
      </c>
      <c r="AE172" s="5">
        <f t="shared" si="19"/>
        <v>11209.752</v>
      </c>
      <c r="AG172" s="2">
        <f t="shared" si="20"/>
        <v>6</v>
      </c>
      <c r="AH172" s="2">
        <f t="shared" si="21"/>
        <v>2024</v>
      </c>
      <c r="AJ172" s="5">
        <f t="shared" si="22"/>
        <v>1261.011</v>
      </c>
      <c r="AK172" s="2">
        <f t="shared" si="23"/>
        <v>4</v>
      </c>
    </row>
    <row r="173" spans="1:37" x14ac:dyDescent="0.25">
      <c r="A173" s="18">
        <v>45456</v>
      </c>
      <c r="B173" s="20">
        <v>1216.163</v>
      </c>
      <c r="C173" s="20">
        <v>1255.1469999999999</v>
      </c>
      <c r="D173" s="20">
        <v>1262.806</v>
      </c>
      <c r="E173" s="20">
        <v>1246.885</v>
      </c>
      <c r="F173" s="20">
        <v>1228.26</v>
      </c>
      <c r="G173" s="20">
        <v>1180.0440000000001</v>
      </c>
      <c r="H173" s="20">
        <v>420.66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1133.298</v>
      </c>
      <c r="X173" s="20">
        <v>1219.797</v>
      </c>
      <c r="Y173" s="20">
        <v>1224.4780000000001</v>
      </c>
      <c r="AA173" s="2">
        <f>IFERROR(INDEX('Holiday Schedule'!$D$3:$D$24,MATCH(A173,'Holiday Schedule'!$C$3:$C$24,0)),0)</f>
        <v>0</v>
      </c>
      <c r="AB173" s="2">
        <f t="shared" si="16"/>
        <v>5</v>
      </c>
      <c r="AC173" s="2">
        <f t="shared" si="17"/>
        <v>2353.0950000000003</v>
      </c>
      <c r="AD173" s="5">
        <f t="shared" si="18"/>
        <v>9034.4429999999993</v>
      </c>
      <c r="AE173" s="5">
        <f t="shared" si="19"/>
        <v>11387.538</v>
      </c>
      <c r="AG173" s="2">
        <f t="shared" si="20"/>
        <v>6</v>
      </c>
      <c r="AH173" s="2">
        <f t="shared" si="21"/>
        <v>2024</v>
      </c>
      <c r="AJ173" s="5">
        <f t="shared" si="22"/>
        <v>1262.806</v>
      </c>
      <c r="AK173" s="2">
        <f t="shared" si="23"/>
        <v>3</v>
      </c>
    </row>
    <row r="174" spans="1:37" x14ac:dyDescent="0.25">
      <c r="A174" s="18">
        <v>45457</v>
      </c>
      <c r="B174" s="20">
        <v>1264.6859999999999</v>
      </c>
      <c r="C174" s="20">
        <v>1297.0029999999999</v>
      </c>
      <c r="D174" s="20">
        <v>1325.9580000000001</v>
      </c>
      <c r="E174" s="20">
        <v>1305.3019999999999</v>
      </c>
      <c r="F174" s="20">
        <v>1281.8130000000001</v>
      </c>
      <c r="G174" s="20">
        <v>1219.1220000000001</v>
      </c>
      <c r="H174" s="20">
        <v>430.262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1098.2670000000001</v>
      </c>
      <c r="X174" s="20">
        <v>1222.1400000000001</v>
      </c>
      <c r="Y174" s="20">
        <v>1244.365</v>
      </c>
      <c r="AA174" s="2">
        <f>IFERROR(INDEX('Holiday Schedule'!$D$3:$D$24,MATCH(A174,'Holiday Schedule'!$C$3:$C$24,0)),0)</f>
        <v>0</v>
      </c>
      <c r="AB174" s="2">
        <f t="shared" si="16"/>
        <v>6</v>
      </c>
      <c r="AC174" s="2">
        <f t="shared" si="17"/>
        <v>2320.4070000000002</v>
      </c>
      <c r="AD174" s="5">
        <f t="shared" si="18"/>
        <v>9368.5109999999986</v>
      </c>
      <c r="AE174" s="5">
        <f t="shared" si="19"/>
        <v>11688.918</v>
      </c>
      <c r="AG174" s="2">
        <f t="shared" si="20"/>
        <v>6</v>
      </c>
      <c r="AH174" s="2">
        <f t="shared" si="21"/>
        <v>2024</v>
      </c>
      <c r="AJ174" s="5">
        <f t="shared" si="22"/>
        <v>1325.9580000000001</v>
      </c>
      <c r="AK174" s="2">
        <f t="shared" si="23"/>
        <v>3</v>
      </c>
    </row>
    <row r="175" spans="1:37" x14ac:dyDescent="0.25">
      <c r="A175" s="18">
        <v>45458</v>
      </c>
      <c r="B175" s="20">
        <v>1313.53</v>
      </c>
      <c r="C175" s="20">
        <v>1322.2539999999999</v>
      </c>
      <c r="D175" s="20">
        <v>1320.575</v>
      </c>
      <c r="E175" s="20">
        <v>1325.654</v>
      </c>
      <c r="F175" s="20">
        <v>1278.848</v>
      </c>
      <c r="G175" s="20">
        <v>1203.1569999999999</v>
      </c>
      <c r="H175" s="20">
        <v>416.21899999999999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1042.8989999999999</v>
      </c>
      <c r="X175" s="20">
        <v>1148.7139999999999</v>
      </c>
      <c r="Y175" s="20">
        <v>1163.3430000000001</v>
      </c>
      <c r="AA175" s="2">
        <f>IFERROR(INDEX('Holiday Schedule'!$D$3:$D$24,MATCH(A175,'Holiday Schedule'!$C$3:$C$24,0)),0)</f>
        <v>0</v>
      </c>
      <c r="AB175" s="2">
        <f t="shared" si="16"/>
        <v>7</v>
      </c>
      <c r="AC175" s="2">
        <f t="shared" si="17"/>
        <v>0</v>
      </c>
      <c r="AD175" s="5">
        <f t="shared" si="18"/>
        <v>11535.192999999999</v>
      </c>
      <c r="AE175" s="5">
        <f t="shared" si="19"/>
        <v>11535.192999999999</v>
      </c>
      <c r="AG175" s="2">
        <f t="shared" si="20"/>
        <v>6</v>
      </c>
      <c r="AH175" s="2">
        <f t="shared" si="21"/>
        <v>2024</v>
      </c>
      <c r="AJ175" s="5">
        <f t="shared" si="22"/>
        <v>1325.654</v>
      </c>
      <c r="AK175" s="2">
        <f t="shared" si="23"/>
        <v>4</v>
      </c>
    </row>
    <row r="176" spans="1:37" x14ac:dyDescent="0.25">
      <c r="A176" s="18">
        <v>45459</v>
      </c>
      <c r="B176" s="20">
        <v>1195.643</v>
      </c>
      <c r="C176" s="20">
        <v>1216.499</v>
      </c>
      <c r="D176" s="20">
        <v>1224.8430000000001</v>
      </c>
      <c r="E176" s="20">
        <v>1225.3620000000001</v>
      </c>
      <c r="F176" s="20">
        <v>1187.252</v>
      </c>
      <c r="G176" s="20">
        <v>1095.0940000000001</v>
      </c>
      <c r="H176" s="20">
        <v>380.55900000000003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1095.7</v>
      </c>
      <c r="X176" s="20">
        <v>1151.9480000000001</v>
      </c>
      <c r="Y176" s="20">
        <v>1161.7719999999999</v>
      </c>
      <c r="AA176" s="2">
        <f>IFERROR(INDEX('Holiday Schedule'!$D$3:$D$24,MATCH(A176,'Holiday Schedule'!$C$3:$C$24,0)),0)</f>
        <v>0</v>
      </c>
      <c r="AB176" s="2">
        <f t="shared" si="16"/>
        <v>1</v>
      </c>
      <c r="AC176" s="2">
        <f t="shared" si="17"/>
        <v>0</v>
      </c>
      <c r="AD176" s="5">
        <f t="shared" si="18"/>
        <v>10934.672000000002</v>
      </c>
      <c r="AE176" s="5">
        <f t="shared" si="19"/>
        <v>10934.672000000002</v>
      </c>
      <c r="AG176" s="2">
        <f t="shared" si="20"/>
        <v>6</v>
      </c>
      <c r="AH176" s="2">
        <f t="shared" si="21"/>
        <v>2024</v>
      </c>
      <c r="AJ176" s="5">
        <f t="shared" si="22"/>
        <v>1225.3620000000001</v>
      </c>
      <c r="AK176" s="2">
        <f t="shared" si="23"/>
        <v>4</v>
      </c>
    </row>
    <row r="177" spans="1:37" x14ac:dyDescent="0.25">
      <c r="A177" s="18">
        <v>45460</v>
      </c>
      <c r="B177" s="20">
        <v>1208.502</v>
      </c>
      <c r="C177" s="20">
        <v>1212.0999999999999</v>
      </c>
      <c r="D177" s="20">
        <v>1249.8510000000001</v>
      </c>
      <c r="E177" s="20">
        <v>1226.9839999999999</v>
      </c>
      <c r="F177" s="20">
        <v>1216.8499999999999</v>
      </c>
      <c r="G177" s="20">
        <v>1161.0029999999999</v>
      </c>
      <c r="H177" s="20">
        <v>411.70699999999999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20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0</v>
      </c>
      <c r="W177" s="20">
        <v>1077.626</v>
      </c>
      <c r="X177" s="20">
        <v>1159.771</v>
      </c>
      <c r="Y177" s="20">
        <v>1155.325</v>
      </c>
      <c r="AA177" s="2">
        <f>IFERROR(INDEX('Holiday Schedule'!$D$3:$D$24,MATCH(A177,'Holiday Schedule'!$C$3:$C$24,0)),0)</f>
        <v>0</v>
      </c>
      <c r="AB177" s="2">
        <f t="shared" si="16"/>
        <v>2</v>
      </c>
      <c r="AC177" s="2">
        <f t="shared" si="17"/>
        <v>2237.3969999999999</v>
      </c>
      <c r="AD177" s="5">
        <f t="shared" si="18"/>
        <v>8842.3220000000001</v>
      </c>
      <c r="AE177" s="5">
        <f t="shared" si="19"/>
        <v>11079.719000000001</v>
      </c>
      <c r="AG177" s="2">
        <f t="shared" si="20"/>
        <v>6</v>
      </c>
      <c r="AH177" s="2">
        <f t="shared" si="21"/>
        <v>2024</v>
      </c>
      <c r="AJ177" s="5">
        <f t="shared" si="22"/>
        <v>1249.8510000000001</v>
      </c>
      <c r="AK177" s="2">
        <f t="shared" si="23"/>
        <v>3</v>
      </c>
    </row>
    <row r="178" spans="1:37" x14ac:dyDescent="0.25">
      <c r="A178" s="18">
        <v>45461</v>
      </c>
      <c r="B178" s="20">
        <v>1238.451</v>
      </c>
      <c r="C178" s="20">
        <v>1257.0119999999999</v>
      </c>
      <c r="D178" s="20">
        <v>1284.4739999999999</v>
      </c>
      <c r="E178" s="20">
        <v>1264.7850000000001</v>
      </c>
      <c r="F178" s="20">
        <v>1254.595</v>
      </c>
      <c r="G178" s="20">
        <v>1197.2639999999999</v>
      </c>
      <c r="H178" s="20">
        <v>417.57499999999999</v>
      </c>
      <c r="I178" s="20">
        <v>0</v>
      </c>
      <c r="J178" s="20">
        <v>0</v>
      </c>
      <c r="K178" s="20">
        <v>0</v>
      </c>
      <c r="L178" s="20">
        <v>0</v>
      </c>
      <c r="M178" s="20">
        <v>0</v>
      </c>
      <c r="N178" s="20">
        <v>0</v>
      </c>
      <c r="O178" s="20">
        <v>0</v>
      </c>
      <c r="P178" s="20">
        <v>0</v>
      </c>
      <c r="Q178" s="20">
        <v>0</v>
      </c>
      <c r="R178" s="20">
        <v>0</v>
      </c>
      <c r="S178" s="20">
        <v>0</v>
      </c>
      <c r="T178" s="20">
        <v>0</v>
      </c>
      <c r="U178" s="20">
        <v>0</v>
      </c>
      <c r="V178" s="20">
        <v>0</v>
      </c>
      <c r="W178" s="20">
        <v>1356.0309999999999</v>
      </c>
      <c r="X178" s="20">
        <v>1430.3119999999999</v>
      </c>
      <c r="Y178" s="20">
        <v>1423.2819999999999</v>
      </c>
      <c r="AA178" s="2">
        <f>IFERROR(INDEX('Holiday Schedule'!$D$3:$D$24,MATCH(A178,'Holiday Schedule'!$C$3:$C$24,0)),0)</f>
        <v>0</v>
      </c>
      <c r="AB178" s="2">
        <f t="shared" si="16"/>
        <v>3</v>
      </c>
      <c r="AC178" s="2">
        <f t="shared" si="17"/>
        <v>2786.3429999999998</v>
      </c>
      <c r="AD178" s="5">
        <f t="shared" si="18"/>
        <v>9337.4379999999983</v>
      </c>
      <c r="AE178" s="5">
        <f t="shared" si="19"/>
        <v>12123.780999999999</v>
      </c>
      <c r="AG178" s="2">
        <f t="shared" si="20"/>
        <v>6</v>
      </c>
      <c r="AH178" s="2">
        <f t="shared" si="21"/>
        <v>2024</v>
      </c>
      <c r="AJ178" s="5">
        <f t="shared" si="22"/>
        <v>1430.3119999999999</v>
      </c>
      <c r="AK178" s="2">
        <f t="shared" si="23"/>
        <v>23</v>
      </c>
    </row>
    <row r="179" spans="1:37" x14ac:dyDescent="0.25">
      <c r="A179" s="18">
        <v>45462</v>
      </c>
      <c r="B179" s="20">
        <v>1497.2170000000001</v>
      </c>
      <c r="C179" s="20">
        <v>1509.58</v>
      </c>
      <c r="D179" s="20">
        <v>1526.9649999999999</v>
      </c>
      <c r="E179" s="20">
        <v>1485.0419999999999</v>
      </c>
      <c r="F179" s="20">
        <v>1450.5429999999999</v>
      </c>
      <c r="G179" s="20">
        <v>1360.9110000000001</v>
      </c>
      <c r="H179" s="20">
        <v>476.24200000000002</v>
      </c>
      <c r="I179" s="20">
        <v>0</v>
      </c>
      <c r="J179" s="20">
        <v>0</v>
      </c>
      <c r="K179" s="20">
        <v>0</v>
      </c>
      <c r="L179" s="20">
        <v>0</v>
      </c>
      <c r="M179" s="20">
        <v>0</v>
      </c>
      <c r="N179" s="20">
        <v>0</v>
      </c>
      <c r="O179" s="20">
        <v>0</v>
      </c>
      <c r="P179" s="20">
        <v>0</v>
      </c>
      <c r="Q179" s="20">
        <v>0</v>
      </c>
      <c r="R179" s="20">
        <v>0</v>
      </c>
      <c r="S179" s="20">
        <v>0</v>
      </c>
      <c r="T179" s="20">
        <v>0</v>
      </c>
      <c r="U179" s="20">
        <v>0</v>
      </c>
      <c r="V179" s="20">
        <v>0</v>
      </c>
      <c r="W179" s="20">
        <v>1489.528</v>
      </c>
      <c r="X179" s="20">
        <v>1594.7460000000001</v>
      </c>
      <c r="Y179" s="20">
        <v>1625.921</v>
      </c>
      <c r="AA179" s="2">
        <f>IFERROR(INDEX('Holiday Schedule'!$D$3:$D$24,MATCH(A179,'Holiday Schedule'!$C$3:$C$24,0)),0)</f>
        <v>0</v>
      </c>
      <c r="AB179" s="2">
        <f t="shared" si="16"/>
        <v>4</v>
      </c>
      <c r="AC179" s="2">
        <f t="shared" si="17"/>
        <v>3084.2740000000003</v>
      </c>
      <c r="AD179" s="5">
        <f t="shared" si="18"/>
        <v>10932.421000000002</v>
      </c>
      <c r="AE179" s="5">
        <f t="shared" si="19"/>
        <v>14016.695000000002</v>
      </c>
      <c r="AG179" s="2">
        <f t="shared" si="20"/>
        <v>6</v>
      </c>
      <c r="AH179" s="2">
        <f t="shared" si="21"/>
        <v>2024</v>
      </c>
      <c r="AJ179" s="5">
        <f t="shared" si="22"/>
        <v>1625.921</v>
      </c>
      <c r="AK179" s="2">
        <f t="shared" si="23"/>
        <v>24</v>
      </c>
    </row>
    <row r="180" spans="1:37" x14ac:dyDescent="0.25">
      <c r="A180" s="18">
        <v>45463</v>
      </c>
      <c r="B180" s="20">
        <v>1668.538</v>
      </c>
      <c r="C180" s="20">
        <v>1709.5730000000001</v>
      </c>
      <c r="D180" s="20">
        <v>1726.6959999999999</v>
      </c>
      <c r="E180" s="20">
        <v>1698.7570000000001</v>
      </c>
      <c r="F180" s="20">
        <v>1644.454</v>
      </c>
      <c r="G180" s="20">
        <v>1544.2729999999999</v>
      </c>
      <c r="H180" s="20">
        <v>536.08699999999999</v>
      </c>
      <c r="I180" s="20">
        <v>0</v>
      </c>
      <c r="J180" s="20">
        <v>0</v>
      </c>
      <c r="K180" s="20">
        <v>0</v>
      </c>
      <c r="L180" s="20">
        <v>0</v>
      </c>
      <c r="M180" s="20">
        <v>0</v>
      </c>
      <c r="N180" s="20">
        <v>0</v>
      </c>
      <c r="O180" s="20">
        <v>0</v>
      </c>
      <c r="P180" s="20">
        <v>0</v>
      </c>
      <c r="Q180" s="20">
        <v>0</v>
      </c>
      <c r="R180" s="20">
        <v>0</v>
      </c>
      <c r="S180" s="20">
        <v>0</v>
      </c>
      <c r="T180" s="20">
        <v>0</v>
      </c>
      <c r="U180" s="20">
        <v>0</v>
      </c>
      <c r="V180" s="20">
        <v>0</v>
      </c>
      <c r="W180" s="20">
        <v>1459.998</v>
      </c>
      <c r="X180" s="20">
        <v>1592.923</v>
      </c>
      <c r="Y180" s="20">
        <v>1634.306</v>
      </c>
      <c r="AA180" s="2">
        <f>IFERROR(INDEX('Holiday Schedule'!$D$3:$D$24,MATCH(A180,'Holiday Schedule'!$C$3:$C$24,0)),0)</f>
        <v>0</v>
      </c>
      <c r="AB180" s="2">
        <f t="shared" si="16"/>
        <v>5</v>
      </c>
      <c r="AC180" s="2">
        <f t="shared" si="17"/>
        <v>3052.9210000000003</v>
      </c>
      <c r="AD180" s="5">
        <f t="shared" si="18"/>
        <v>12162.683999999999</v>
      </c>
      <c r="AE180" s="5">
        <f t="shared" si="19"/>
        <v>15215.605</v>
      </c>
      <c r="AG180" s="2">
        <f t="shared" si="20"/>
        <v>6</v>
      </c>
      <c r="AH180" s="2">
        <f t="shared" si="21"/>
        <v>2024</v>
      </c>
      <c r="AJ180" s="5">
        <f t="shared" si="22"/>
        <v>1726.6959999999999</v>
      </c>
      <c r="AK180" s="2">
        <f t="shared" si="23"/>
        <v>3</v>
      </c>
    </row>
    <row r="181" spans="1:37" x14ac:dyDescent="0.25">
      <c r="A181" s="18">
        <v>45464</v>
      </c>
      <c r="B181" s="20">
        <v>1713.6310000000001</v>
      </c>
      <c r="C181" s="20">
        <v>1729.1610000000001</v>
      </c>
      <c r="D181" s="20">
        <v>1739.375</v>
      </c>
      <c r="E181" s="20">
        <v>1688.63</v>
      </c>
      <c r="F181" s="20">
        <v>1613.0530000000001</v>
      </c>
      <c r="G181" s="20">
        <v>1501.29</v>
      </c>
      <c r="H181" s="20">
        <v>497.91800000000001</v>
      </c>
      <c r="I181" s="20">
        <v>0</v>
      </c>
      <c r="J181" s="20">
        <v>0</v>
      </c>
      <c r="K181" s="20">
        <v>0</v>
      </c>
      <c r="L181" s="20">
        <v>0</v>
      </c>
      <c r="M181" s="20">
        <v>0</v>
      </c>
      <c r="N181" s="20">
        <v>0</v>
      </c>
      <c r="O181" s="20">
        <v>0</v>
      </c>
      <c r="P181" s="20">
        <v>0</v>
      </c>
      <c r="Q181" s="20">
        <v>0</v>
      </c>
      <c r="R181" s="20">
        <v>0</v>
      </c>
      <c r="S181" s="20">
        <v>0</v>
      </c>
      <c r="T181" s="20">
        <v>0</v>
      </c>
      <c r="U181" s="20">
        <v>0</v>
      </c>
      <c r="V181" s="20">
        <v>0</v>
      </c>
      <c r="W181" s="20">
        <v>1255.1010000000001</v>
      </c>
      <c r="X181" s="20">
        <v>1386.877</v>
      </c>
      <c r="Y181" s="20">
        <v>1396.653</v>
      </c>
      <c r="AA181" s="2">
        <f>IFERROR(INDEX('Holiday Schedule'!$D$3:$D$24,MATCH(A181,'Holiday Schedule'!$C$3:$C$24,0)),0)</f>
        <v>0</v>
      </c>
      <c r="AB181" s="2">
        <f t="shared" si="16"/>
        <v>6</v>
      </c>
      <c r="AC181" s="2">
        <f t="shared" si="17"/>
        <v>2641.9780000000001</v>
      </c>
      <c r="AD181" s="5">
        <f t="shared" si="18"/>
        <v>11879.710999999999</v>
      </c>
      <c r="AE181" s="5">
        <f t="shared" si="19"/>
        <v>14521.689</v>
      </c>
      <c r="AG181" s="2">
        <f t="shared" si="20"/>
        <v>6</v>
      </c>
      <c r="AH181" s="2">
        <f t="shared" si="21"/>
        <v>2024</v>
      </c>
      <c r="AJ181" s="5">
        <f t="shared" si="22"/>
        <v>1739.375</v>
      </c>
      <c r="AK181" s="2">
        <f t="shared" si="23"/>
        <v>3</v>
      </c>
    </row>
    <row r="182" spans="1:37" x14ac:dyDescent="0.25">
      <c r="A182" s="18">
        <v>45465</v>
      </c>
      <c r="B182" s="20">
        <v>1460.9290000000001</v>
      </c>
      <c r="C182" s="20">
        <v>1474.0709999999999</v>
      </c>
      <c r="D182" s="20">
        <v>1459.5809999999999</v>
      </c>
      <c r="E182" s="20">
        <v>1457.605</v>
      </c>
      <c r="F182" s="20">
        <v>1419.0139999999999</v>
      </c>
      <c r="G182" s="20">
        <v>1287.114</v>
      </c>
      <c r="H182" s="20">
        <v>454.43099999999998</v>
      </c>
      <c r="I182" s="20">
        <v>0</v>
      </c>
      <c r="J182" s="20">
        <v>0</v>
      </c>
      <c r="K182" s="20">
        <v>0</v>
      </c>
      <c r="L182" s="20">
        <v>0</v>
      </c>
      <c r="M182" s="20">
        <v>0</v>
      </c>
      <c r="N182" s="20">
        <v>0</v>
      </c>
      <c r="O182" s="20">
        <v>0</v>
      </c>
      <c r="P182" s="20">
        <v>0</v>
      </c>
      <c r="Q182" s="20">
        <v>0</v>
      </c>
      <c r="R182" s="20">
        <v>0</v>
      </c>
      <c r="S182" s="20">
        <v>0</v>
      </c>
      <c r="T182" s="20">
        <v>0</v>
      </c>
      <c r="U182" s="20">
        <v>0</v>
      </c>
      <c r="V182" s="20">
        <v>0</v>
      </c>
      <c r="W182" s="20">
        <v>1142.6420000000001</v>
      </c>
      <c r="X182" s="20">
        <v>1246.194</v>
      </c>
      <c r="Y182" s="20">
        <v>1285.4110000000001</v>
      </c>
      <c r="AA182" s="2">
        <f>IFERROR(INDEX('Holiday Schedule'!$D$3:$D$24,MATCH(A182,'Holiday Schedule'!$C$3:$C$24,0)),0)</f>
        <v>0</v>
      </c>
      <c r="AB182" s="2">
        <f t="shared" si="16"/>
        <v>7</v>
      </c>
      <c r="AC182" s="2">
        <f t="shared" si="17"/>
        <v>0</v>
      </c>
      <c r="AD182" s="5">
        <f t="shared" si="18"/>
        <v>12686.992</v>
      </c>
      <c r="AE182" s="5">
        <f t="shared" si="19"/>
        <v>12686.992</v>
      </c>
      <c r="AG182" s="2">
        <f t="shared" si="20"/>
        <v>6</v>
      </c>
      <c r="AH182" s="2">
        <f t="shared" si="21"/>
        <v>2024</v>
      </c>
      <c r="AJ182" s="5">
        <f t="shared" si="22"/>
        <v>1474.0709999999999</v>
      </c>
      <c r="AK182" s="2">
        <f t="shared" si="23"/>
        <v>2</v>
      </c>
    </row>
    <row r="183" spans="1:37" x14ac:dyDescent="0.25">
      <c r="A183" s="18">
        <v>45466</v>
      </c>
      <c r="B183" s="20">
        <v>1309.4670000000001</v>
      </c>
      <c r="C183" s="20">
        <v>1355.4459999999999</v>
      </c>
      <c r="D183" s="20">
        <v>1328.231</v>
      </c>
      <c r="E183" s="20">
        <v>1340.393</v>
      </c>
      <c r="F183" s="20">
        <v>1286.921</v>
      </c>
      <c r="G183" s="20">
        <v>1198.492</v>
      </c>
      <c r="H183" s="20">
        <v>415.238</v>
      </c>
      <c r="I183" s="20">
        <v>0</v>
      </c>
      <c r="J183" s="20">
        <v>0</v>
      </c>
      <c r="K183" s="20">
        <v>0</v>
      </c>
      <c r="L183" s="20">
        <v>0</v>
      </c>
      <c r="M183" s="20">
        <v>0</v>
      </c>
      <c r="N183" s="20">
        <v>0</v>
      </c>
      <c r="O183" s="20">
        <v>0</v>
      </c>
      <c r="P183" s="20">
        <v>0</v>
      </c>
      <c r="Q183" s="20">
        <v>0</v>
      </c>
      <c r="R183" s="20">
        <v>0</v>
      </c>
      <c r="S183" s="20">
        <v>0</v>
      </c>
      <c r="T183" s="20">
        <v>0</v>
      </c>
      <c r="U183" s="20">
        <v>0</v>
      </c>
      <c r="V183" s="20">
        <v>0</v>
      </c>
      <c r="W183" s="20">
        <v>1111.356</v>
      </c>
      <c r="X183" s="20">
        <v>1202.152</v>
      </c>
      <c r="Y183" s="20">
        <v>1243.6010000000001</v>
      </c>
      <c r="AA183" s="2">
        <f>IFERROR(INDEX('Holiday Schedule'!$D$3:$D$24,MATCH(A183,'Holiday Schedule'!$C$3:$C$24,0)),0)</f>
        <v>0</v>
      </c>
      <c r="AB183" s="2">
        <f t="shared" si="16"/>
        <v>1</v>
      </c>
      <c r="AC183" s="2">
        <f t="shared" si="17"/>
        <v>0</v>
      </c>
      <c r="AD183" s="5">
        <f t="shared" si="18"/>
        <v>11791.297</v>
      </c>
      <c r="AE183" s="5">
        <f t="shared" si="19"/>
        <v>11791.297</v>
      </c>
      <c r="AG183" s="2">
        <f t="shared" si="20"/>
        <v>6</v>
      </c>
      <c r="AH183" s="2">
        <f t="shared" si="21"/>
        <v>2024</v>
      </c>
      <c r="AJ183" s="5">
        <f t="shared" si="22"/>
        <v>1355.4459999999999</v>
      </c>
      <c r="AK183" s="2">
        <f t="shared" si="23"/>
        <v>2</v>
      </c>
    </row>
    <row r="184" spans="1:37" x14ac:dyDescent="0.25">
      <c r="A184" s="18">
        <v>45467</v>
      </c>
      <c r="B184" s="20">
        <v>1298.816</v>
      </c>
      <c r="C184" s="20">
        <v>1320.6110000000001</v>
      </c>
      <c r="D184" s="20">
        <v>1351.431</v>
      </c>
      <c r="E184" s="20">
        <v>1359.248</v>
      </c>
      <c r="F184" s="20">
        <v>1318.6410000000001</v>
      </c>
      <c r="G184" s="20">
        <v>1269.0219999999999</v>
      </c>
      <c r="H184" s="20">
        <v>449.714</v>
      </c>
      <c r="I184" s="20">
        <v>0</v>
      </c>
      <c r="J184" s="20">
        <v>0</v>
      </c>
      <c r="K184" s="20">
        <v>0</v>
      </c>
      <c r="L184" s="20">
        <v>0</v>
      </c>
      <c r="M184" s="20">
        <v>0</v>
      </c>
      <c r="N184" s="20">
        <v>0</v>
      </c>
      <c r="O184" s="20">
        <v>0</v>
      </c>
      <c r="P184" s="20">
        <v>0</v>
      </c>
      <c r="Q184" s="20">
        <v>0</v>
      </c>
      <c r="R184" s="20">
        <v>0</v>
      </c>
      <c r="S184" s="20">
        <v>0</v>
      </c>
      <c r="T184" s="20">
        <v>0</v>
      </c>
      <c r="U184" s="20">
        <v>0</v>
      </c>
      <c r="V184" s="20">
        <v>0</v>
      </c>
      <c r="W184" s="20">
        <v>1142.0309999999999</v>
      </c>
      <c r="X184" s="20">
        <v>1249.068</v>
      </c>
      <c r="Y184" s="20">
        <v>1251.192</v>
      </c>
      <c r="AA184" s="2">
        <f>IFERROR(INDEX('Holiday Schedule'!$D$3:$D$24,MATCH(A184,'Holiday Schedule'!$C$3:$C$24,0)),0)</f>
        <v>0</v>
      </c>
      <c r="AB184" s="2">
        <f t="shared" si="16"/>
        <v>2</v>
      </c>
      <c r="AC184" s="2">
        <f t="shared" si="17"/>
        <v>2391.0990000000002</v>
      </c>
      <c r="AD184" s="5">
        <f t="shared" si="18"/>
        <v>9618.6749999999975</v>
      </c>
      <c r="AE184" s="5">
        <f t="shared" si="19"/>
        <v>12009.773999999998</v>
      </c>
      <c r="AG184" s="2">
        <f t="shared" si="20"/>
        <v>6</v>
      </c>
      <c r="AH184" s="2">
        <f t="shared" si="21"/>
        <v>2024</v>
      </c>
      <c r="AJ184" s="5">
        <f t="shared" si="22"/>
        <v>1359.248</v>
      </c>
      <c r="AK184" s="2">
        <f t="shared" si="23"/>
        <v>4</v>
      </c>
    </row>
    <row r="185" spans="1:37" x14ac:dyDescent="0.25">
      <c r="A185" s="18">
        <v>45468</v>
      </c>
      <c r="B185" s="20">
        <v>1329.424</v>
      </c>
      <c r="C185" s="20">
        <v>1345.4649999999999</v>
      </c>
      <c r="D185" s="20">
        <v>1355.665</v>
      </c>
      <c r="E185" s="20">
        <v>1337.7829999999999</v>
      </c>
      <c r="F185" s="20">
        <v>1322.1369999999999</v>
      </c>
      <c r="G185" s="20">
        <v>1246.0429999999999</v>
      </c>
      <c r="H185" s="20">
        <v>439.31599999999997</v>
      </c>
      <c r="I185" s="20">
        <v>0</v>
      </c>
      <c r="J185" s="20">
        <v>0</v>
      </c>
      <c r="K185" s="20">
        <v>0</v>
      </c>
      <c r="L185" s="20">
        <v>0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1326.1279999999999</v>
      </c>
      <c r="X185" s="20">
        <v>1429.86</v>
      </c>
      <c r="Y185" s="20">
        <v>1416.7729999999999</v>
      </c>
      <c r="AA185" s="2">
        <f>IFERROR(INDEX('Holiday Schedule'!$D$3:$D$24,MATCH(A185,'Holiday Schedule'!$C$3:$C$24,0)),0)</f>
        <v>0</v>
      </c>
      <c r="AB185" s="2">
        <f t="shared" si="16"/>
        <v>3</v>
      </c>
      <c r="AC185" s="2">
        <f t="shared" si="17"/>
        <v>2755.9879999999998</v>
      </c>
      <c r="AD185" s="5">
        <f t="shared" si="18"/>
        <v>9792.6059999999998</v>
      </c>
      <c r="AE185" s="5">
        <f t="shared" si="19"/>
        <v>12548.593999999999</v>
      </c>
      <c r="AG185" s="2">
        <f t="shared" si="20"/>
        <v>6</v>
      </c>
      <c r="AH185" s="2">
        <f t="shared" si="21"/>
        <v>2024</v>
      </c>
      <c r="AJ185" s="5">
        <f t="shared" si="22"/>
        <v>1429.86</v>
      </c>
      <c r="AK185" s="2">
        <f t="shared" si="23"/>
        <v>23</v>
      </c>
    </row>
    <row r="186" spans="1:37" x14ac:dyDescent="0.25">
      <c r="A186" s="18">
        <v>45469</v>
      </c>
      <c r="B186" s="20">
        <v>1477.771</v>
      </c>
      <c r="C186" s="20">
        <v>1470.933</v>
      </c>
      <c r="D186" s="20">
        <v>1482.259</v>
      </c>
      <c r="E186" s="20">
        <v>1466.547</v>
      </c>
      <c r="F186" s="20">
        <v>1439.9770000000001</v>
      </c>
      <c r="G186" s="20">
        <v>1374.145</v>
      </c>
      <c r="H186" s="20">
        <v>474.35199999999998</v>
      </c>
      <c r="I186" s="20">
        <v>0</v>
      </c>
      <c r="J186" s="20">
        <v>0</v>
      </c>
      <c r="K186" s="20">
        <v>0</v>
      </c>
      <c r="L186" s="20">
        <v>0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1311.3530000000001</v>
      </c>
      <c r="X186" s="20">
        <v>1404.1769999999999</v>
      </c>
      <c r="Y186" s="20">
        <v>1413.895</v>
      </c>
      <c r="AA186" s="2">
        <f>IFERROR(INDEX('Holiday Schedule'!$D$3:$D$24,MATCH(A186,'Holiday Schedule'!$C$3:$C$24,0)),0)</f>
        <v>0</v>
      </c>
      <c r="AB186" s="2">
        <f t="shared" si="16"/>
        <v>4</v>
      </c>
      <c r="AC186" s="2">
        <f t="shared" si="17"/>
        <v>2715.5299999999997</v>
      </c>
      <c r="AD186" s="5">
        <f t="shared" si="18"/>
        <v>10599.879000000001</v>
      </c>
      <c r="AE186" s="5">
        <f t="shared" si="19"/>
        <v>13315.409</v>
      </c>
      <c r="AG186" s="2">
        <f t="shared" si="20"/>
        <v>6</v>
      </c>
      <c r="AH186" s="2">
        <f t="shared" si="21"/>
        <v>2024</v>
      </c>
      <c r="AJ186" s="5">
        <f t="shared" si="22"/>
        <v>1482.259</v>
      </c>
      <c r="AK186" s="2">
        <f t="shared" si="23"/>
        <v>3</v>
      </c>
    </row>
    <row r="187" spans="1:37" x14ac:dyDescent="0.25">
      <c r="A187" s="18">
        <v>45470</v>
      </c>
      <c r="B187" s="20">
        <v>1475.5139999999999</v>
      </c>
      <c r="C187" s="20">
        <v>1490.607</v>
      </c>
      <c r="D187" s="20">
        <v>1519.393</v>
      </c>
      <c r="E187" s="20">
        <v>1493.63</v>
      </c>
      <c r="F187" s="20">
        <v>1445.6310000000001</v>
      </c>
      <c r="G187" s="20">
        <v>1374.3520000000001</v>
      </c>
      <c r="H187" s="20">
        <v>477.30799999999999</v>
      </c>
      <c r="I187" s="20">
        <v>0</v>
      </c>
      <c r="J187" s="20">
        <v>0</v>
      </c>
      <c r="K187" s="20">
        <v>0</v>
      </c>
      <c r="L187" s="20">
        <v>0</v>
      </c>
      <c r="M187" s="20">
        <v>0</v>
      </c>
      <c r="N187" s="20">
        <v>0</v>
      </c>
      <c r="O187" s="20">
        <v>0</v>
      </c>
      <c r="P187" s="20">
        <v>0</v>
      </c>
      <c r="Q187" s="20">
        <v>0</v>
      </c>
      <c r="R187" s="20">
        <v>0</v>
      </c>
      <c r="S187" s="20">
        <v>0</v>
      </c>
      <c r="T187" s="20">
        <v>0</v>
      </c>
      <c r="U187" s="20">
        <v>0</v>
      </c>
      <c r="V187" s="20">
        <v>0</v>
      </c>
      <c r="W187" s="20">
        <v>1229.8030000000001</v>
      </c>
      <c r="X187" s="20">
        <v>1316.498</v>
      </c>
      <c r="Y187" s="20">
        <v>1303.7090000000001</v>
      </c>
      <c r="AA187" s="2">
        <f>IFERROR(INDEX('Holiday Schedule'!$D$3:$D$24,MATCH(A187,'Holiday Schedule'!$C$3:$C$24,0)),0)</f>
        <v>0</v>
      </c>
      <c r="AB187" s="2">
        <f t="shared" si="16"/>
        <v>5</v>
      </c>
      <c r="AC187" s="2">
        <f t="shared" si="17"/>
        <v>2546.3010000000004</v>
      </c>
      <c r="AD187" s="5">
        <f t="shared" si="18"/>
        <v>10580.144</v>
      </c>
      <c r="AE187" s="5">
        <f t="shared" si="19"/>
        <v>13126.445000000002</v>
      </c>
      <c r="AG187" s="2">
        <f t="shared" si="20"/>
        <v>6</v>
      </c>
      <c r="AH187" s="2">
        <f t="shared" si="21"/>
        <v>2024</v>
      </c>
      <c r="AJ187" s="5">
        <f t="shared" si="22"/>
        <v>1519.393</v>
      </c>
      <c r="AK187" s="2">
        <f t="shared" si="23"/>
        <v>3</v>
      </c>
    </row>
    <row r="188" spans="1:37" x14ac:dyDescent="0.25">
      <c r="A188" s="18">
        <v>45471</v>
      </c>
      <c r="B188" s="20">
        <v>1345.385</v>
      </c>
      <c r="C188" s="20">
        <v>1322.5740000000001</v>
      </c>
      <c r="D188" s="20">
        <v>1362.944</v>
      </c>
      <c r="E188" s="20">
        <v>1313.6379999999999</v>
      </c>
      <c r="F188" s="20">
        <v>1296.191</v>
      </c>
      <c r="G188" s="20">
        <v>1212.345</v>
      </c>
      <c r="H188" s="20">
        <v>422.17500000000001</v>
      </c>
      <c r="I188" s="20">
        <v>0</v>
      </c>
      <c r="J188" s="20">
        <v>0</v>
      </c>
      <c r="K188" s="20">
        <v>0</v>
      </c>
      <c r="L188" s="20">
        <v>0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1138.913</v>
      </c>
      <c r="X188" s="20">
        <v>1225.5340000000001</v>
      </c>
      <c r="Y188" s="20">
        <v>1264.5350000000001</v>
      </c>
      <c r="AA188" s="2">
        <f>IFERROR(INDEX('Holiday Schedule'!$D$3:$D$24,MATCH(A188,'Holiday Schedule'!$C$3:$C$24,0)),0)</f>
        <v>0</v>
      </c>
      <c r="AB188" s="2">
        <f t="shared" si="16"/>
        <v>6</v>
      </c>
      <c r="AC188" s="2">
        <f t="shared" si="17"/>
        <v>2364.4470000000001</v>
      </c>
      <c r="AD188" s="5">
        <f t="shared" si="18"/>
        <v>9539.7869999999984</v>
      </c>
      <c r="AE188" s="5">
        <f t="shared" si="19"/>
        <v>11904.233999999999</v>
      </c>
      <c r="AG188" s="2">
        <f t="shared" si="20"/>
        <v>6</v>
      </c>
      <c r="AH188" s="2">
        <f t="shared" si="21"/>
        <v>2024</v>
      </c>
      <c r="AJ188" s="5">
        <f t="shared" si="22"/>
        <v>1362.944</v>
      </c>
      <c r="AK188" s="2">
        <f t="shared" si="23"/>
        <v>3</v>
      </c>
    </row>
    <row r="189" spans="1:37" x14ac:dyDescent="0.25">
      <c r="A189" s="18">
        <v>45472</v>
      </c>
      <c r="B189" s="20">
        <v>1263.0709999999999</v>
      </c>
      <c r="C189" s="20">
        <v>1291.8219999999999</v>
      </c>
      <c r="D189" s="20">
        <v>1280.1130000000001</v>
      </c>
      <c r="E189" s="20">
        <v>1288.4949999999999</v>
      </c>
      <c r="F189" s="20">
        <v>1275.3779999999999</v>
      </c>
      <c r="G189" s="20">
        <v>1149.5650000000001</v>
      </c>
      <c r="H189" s="20">
        <v>417.17099999999999</v>
      </c>
      <c r="I189" s="20">
        <v>0</v>
      </c>
      <c r="J189" s="20">
        <v>0</v>
      </c>
      <c r="K189" s="20">
        <v>0</v>
      </c>
      <c r="L189" s="20">
        <v>0</v>
      </c>
      <c r="M189" s="20">
        <v>0</v>
      </c>
      <c r="N189" s="20">
        <v>0</v>
      </c>
      <c r="O189" s="20">
        <v>0</v>
      </c>
      <c r="P189" s="20">
        <v>0</v>
      </c>
      <c r="Q189" s="20">
        <v>0</v>
      </c>
      <c r="R189" s="20">
        <v>0</v>
      </c>
      <c r="S189" s="20">
        <v>0</v>
      </c>
      <c r="T189" s="20">
        <v>0</v>
      </c>
      <c r="U189" s="20">
        <v>0</v>
      </c>
      <c r="V189" s="20">
        <v>0</v>
      </c>
      <c r="W189" s="20">
        <v>1044.4870000000001</v>
      </c>
      <c r="X189" s="20">
        <v>1121.8130000000001</v>
      </c>
      <c r="Y189" s="20">
        <v>1167.0509999999999</v>
      </c>
      <c r="AA189" s="2">
        <f>IFERROR(INDEX('Holiday Schedule'!$D$3:$D$24,MATCH(A189,'Holiday Schedule'!$C$3:$C$24,0)),0)</f>
        <v>0</v>
      </c>
      <c r="AB189" s="2">
        <f t="shared" si="16"/>
        <v>7</v>
      </c>
      <c r="AC189" s="2">
        <f t="shared" si="17"/>
        <v>0</v>
      </c>
      <c r="AD189" s="5">
        <f t="shared" si="18"/>
        <v>11298.965999999999</v>
      </c>
      <c r="AE189" s="5">
        <f t="shared" si="19"/>
        <v>11298.965999999999</v>
      </c>
      <c r="AG189" s="2">
        <f t="shared" si="20"/>
        <v>6</v>
      </c>
      <c r="AH189" s="2">
        <f t="shared" si="21"/>
        <v>2024</v>
      </c>
      <c r="AJ189" s="5">
        <f t="shared" si="22"/>
        <v>1291.8219999999999</v>
      </c>
      <c r="AK189" s="2">
        <f t="shared" si="23"/>
        <v>2</v>
      </c>
    </row>
    <row r="190" spans="1:37" x14ac:dyDescent="0.25">
      <c r="A190" s="18">
        <v>45473</v>
      </c>
      <c r="B190" s="20">
        <v>1251.097</v>
      </c>
      <c r="C190" s="20">
        <v>1279.7840000000001</v>
      </c>
      <c r="D190" s="20">
        <v>1294.9349999999999</v>
      </c>
      <c r="E190" s="20">
        <v>1293.672</v>
      </c>
      <c r="F190" s="20">
        <v>1251.598</v>
      </c>
      <c r="G190" s="20">
        <v>1181.038</v>
      </c>
      <c r="H190" s="20">
        <v>419.79700000000003</v>
      </c>
      <c r="I190" s="20">
        <v>0</v>
      </c>
      <c r="J190" s="20">
        <v>0</v>
      </c>
      <c r="K190" s="20">
        <v>0</v>
      </c>
      <c r="L190" s="20">
        <v>0</v>
      </c>
      <c r="M190" s="20">
        <v>0</v>
      </c>
      <c r="N190" s="20">
        <v>0</v>
      </c>
      <c r="O190" s="20">
        <v>0</v>
      </c>
      <c r="P190" s="20">
        <v>0</v>
      </c>
      <c r="Q190" s="20">
        <v>0</v>
      </c>
      <c r="R190" s="20">
        <v>0</v>
      </c>
      <c r="S190" s="20">
        <v>0</v>
      </c>
      <c r="T190" s="20">
        <v>0</v>
      </c>
      <c r="U190" s="20">
        <v>0</v>
      </c>
      <c r="V190" s="20">
        <v>0</v>
      </c>
      <c r="W190" s="20">
        <v>1269.3879999999999</v>
      </c>
      <c r="X190" s="20">
        <v>1342.2139999999999</v>
      </c>
      <c r="Y190" s="20">
        <v>1366.854</v>
      </c>
      <c r="AA190" s="2">
        <f>IFERROR(INDEX('Holiday Schedule'!$D$3:$D$24,MATCH(A190,'Holiday Schedule'!$C$3:$C$24,0)),0)</f>
        <v>0</v>
      </c>
      <c r="AB190" s="2">
        <f t="shared" si="16"/>
        <v>1</v>
      </c>
      <c r="AC190" s="2">
        <f t="shared" si="17"/>
        <v>0</v>
      </c>
      <c r="AD190" s="5">
        <f t="shared" si="18"/>
        <v>11950.377</v>
      </c>
      <c r="AE190" s="5">
        <f t="shared" si="19"/>
        <v>11950.377</v>
      </c>
      <c r="AG190" s="2">
        <f t="shared" si="20"/>
        <v>6</v>
      </c>
      <c r="AH190" s="2">
        <f t="shared" si="21"/>
        <v>2024</v>
      </c>
      <c r="AJ190" s="5">
        <f t="shared" si="22"/>
        <v>1366.854</v>
      </c>
      <c r="AK190" s="2">
        <f t="shared" si="23"/>
        <v>24</v>
      </c>
    </row>
    <row r="191" spans="1:37" x14ac:dyDescent="0.25">
      <c r="A191" s="18">
        <v>45474</v>
      </c>
      <c r="B191" s="20">
        <v>1245.098</v>
      </c>
      <c r="C191" s="20">
        <v>1275.2380000000001</v>
      </c>
      <c r="D191" s="20">
        <v>1246.9179999999999</v>
      </c>
      <c r="E191" s="20">
        <v>1289.8689999999999</v>
      </c>
      <c r="F191" s="20">
        <v>1251.0139999999999</v>
      </c>
      <c r="G191" s="20">
        <v>1205.817</v>
      </c>
      <c r="H191" s="20">
        <v>1120.296</v>
      </c>
      <c r="I191" s="20">
        <v>0</v>
      </c>
      <c r="J191" s="20">
        <v>0</v>
      </c>
      <c r="K191" s="20">
        <v>0</v>
      </c>
      <c r="L191" s="20">
        <v>0</v>
      </c>
      <c r="M191" s="20">
        <v>0</v>
      </c>
      <c r="N191" s="20">
        <v>0</v>
      </c>
      <c r="O191" s="20">
        <v>0</v>
      </c>
      <c r="P191" s="20">
        <v>0</v>
      </c>
      <c r="Q191" s="20">
        <v>0</v>
      </c>
      <c r="R191" s="20">
        <v>0</v>
      </c>
      <c r="S191" s="20">
        <v>0</v>
      </c>
      <c r="T191" s="20">
        <v>0</v>
      </c>
      <c r="U191" s="20">
        <v>0</v>
      </c>
      <c r="V191" s="20">
        <v>0</v>
      </c>
      <c r="W191" s="20">
        <v>1098.3330000000001</v>
      </c>
      <c r="X191" s="20">
        <v>1153.675</v>
      </c>
      <c r="Y191" s="20">
        <v>1193.3209999999999</v>
      </c>
      <c r="AA191" s="2">
        <f>IFERROR(INDEX('Holiday Schedule'!$D$3:$D$24,MATCH(A191,'Holiday Schedule'!$C$3:$C$24,0)),0)</f>
        <v>0</v>
      </c>
      <c r="AB191" s="2">
        <f t="shared" si="16"/>
        <v>2</v>
      </c>
      <c r="AC191" s="2">
        <f t="shared" si="17"/>
        <v>2252.0079999999998</v>
      </c>
      <c r="AD191" s="5">
        <f t="shared" si="18"/>
        <v>9827.5709999999999</v>
      </c>
      <c r="AE191" s="5">
        <f t="shared" si="19"/>
        <v>12079.579</v>
      </c>
      <c r="AG191" s="2">
        <f t="shared" si="20"/>
        <v>7</v>
      </c>
      <c r="AH191" s="2">
        <f t="shared" si="21"/>
        <v>2024</v>
      </c>
      <c r="AJ191" s="5">
        <f t="shared" si="22"/>
        <v>1289.8689999999999</v>
      </c>
      <c r="AK191" s="2">
        <f t="shared" si="23"/>
        <v>4</v>
      </c>
    </row>
    <row r="192" spans="1:37" x14ac:dyDescent="0.25">
      <c r="A192" s="18">
        <v>45475</v>
      </c>
      <c r="B192" s="20">
        <v>1208.508</v>
      </c>
      <c r="C192" s="20">
        <v>1217.184</v>
      </c>
      <c r="D192" s="20">
        <v>1220.3230000000001</v>
      </c>
      <c r="E192" s="20">
        <v>1235.963</v>
      </c>
      <c r="F192" s="20">
        <v>1201.3679999999999</v>
      </c>
      <c r="G192" s="20">
        <v>1169.943</v>
      </c>
      <c r="H192" s="20">
        <v>1078.894</v>
      </c>
      <c r="I192" s="20">
        <v>0</v>
      </c>
      <c r="J192" s="20">
        <v>0</v>
      </c>
      <c r="K192" s="20">
        <v>0</v>
      </c>
      <c r="L192" s="20">
        <v>0</v>
      </c>
      <c r="M192" s="20">
        <v>0</v>
      </c>
      <c r="N192" s="20">
        <v>0</v>
      </c>
      <c r="O192" s="20">
        <v>0</v>
      </c>
      <c r="P192" s="20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20">
        <v>1160.336</v>
      </c>
      <c r="X192" s="20">
        <v>1227.1420000000001</v>
      </c>
      <c r="Y192" s="20">
        <v>1271.8150000000001</v>
      </c>
      <c r="AA192" s="2">
        <f>IFERROR(INDEX('Holiday Schedule'!$D$3:$D$24,MATCH(A192,'Holiday Schedule'!$C$3:$C$24,0)),0)</f>
        <v>0</v>
      </c>
      <c r="AB192" s="2">
        <f t="shared" si="16"/>
        <v>3</v>
      </c>
      <c r="AC192" s="2">
        <f t="shared" si="17"/>
        <v>2387.4780000000001</v>
      </c>
      <c r="AD192" s="5">
        <f t="shared" si="18"/>
        <v>9603.9979999999996</v>
      </c>
      <c r="AE192" s="5">
        <f t="shared" si="19"/>
        <v>11991.475999999999</v>
      </c>
      <c r="AG192" s="2">
        <f t="shared" si="20"/>
        <v>7</v>
      </c>
      <c r="AH192" s="2">
        <f t="shared" si="21"/>
        <v>2024</v>
      </c>
      <c r="AJ192" s="5">
        <f t="shared" si="22"/>
        <v>1271.8150000000001</v>
      </c>
      <c r="AK192" s="2">
        <f t="shared" si="23"/>
        <v>24</v>
      </c>
    </row>
    <row r="193" spans="1:37" x14ac:dyDescent="0.25">
      <c r="A193" s="18">
        <v>45476</v>
      </c>
      <c r="B193" s="20">
        <v>1278.9580000000001</v>
      </c>
      <c r="C193" s="20">
        <v>1288.3910000000001</v>
      </c>
      <c r="D193" s="20">
        <v>1273.0260000000001</v>
      </c>
      <c r="E193" s="20">
        <v>1309.741</v>
      </c>
      <c r="F193" s="20">
        <v>1240.1189999999999</v>
      </c>
      <c r="G193" s="20">
        <v>1201.021</v>
      </c>
      <c r="H193" s="20">
        <v>1113.68</v>
      </c>
      <c r="I193" s="20">
        <v>0</v>
      </c>
      <c r="J193" s="20">
        <v>0</v>
      </c>
      <c r="K193" s="20">
        <v>0</v>
      </c>
      <c r="L193" s="20">
        <v>0</v>
      </c>
      <c r="M193" s="20">
        <v>0</v>
      </c>
      <c r="N193" s="20">
        <v>0</v>
      </c>
      <c r="O193" s="20">
        <v>0</v>
      </c>
      <c r="P193" s="20">
        <v>0</v>
      </c>
      <c r="Q193" s="20">
        <v>0</v>
      </c>
      <c r="R193" s="20">
        <v>0</v>
      </c>
      <c r="S193" s="20">
        <v>0</v>
      </c>
      <c r="T193" s="20">
        <v>0</v>
      </c>
      <c r="U193" s="20">
        <v>0</v>
      </c>
      <c r="V193" s="20">
        <v>0</v>
      </c>
      <c r="W193" s="20">
        <v>1132.5920000000001</v>
      </c>
      <c r="X193" s="20">
        <v>1222.039</v>
      </c>
      <c r="Y193" s="20">
        <v>1267.798</v>
      </c>
      <c r="AA193" s="2">
        <f>IFERROR(INDEX('Holiday Schedule'!$D$3:$D$24,MATCH(A193,'Holiday Schedule'!$C$3:$C$24,0)),0)</f>
        <v>0</v>
      </c>
      <c r="AB193" s="2">
        <f t="shared" si="16"/>
        <v>4</v>
      </c>
      <c r="AC193" s="2">
        <f t="shared" si="17"/>
        <v>2354.6310000000003</v>
      </c>
      <c r="AD193" s="5">
        <f t="shared" si="18"/>
        <v>9972.7340000000004</v>
      </c>
      <c r="AE193" s="5">
        <f t="shared" si="19"/>
        <v>12327.365000000002</v>
      </c>
      <c r="AG193" s="2">
        <f t="shared" si="20"/>
        <v>7</v>
      </c>
      <c r="AH193" s="2">
        <f t="shared" si="21"/>
        <v>2024</v>
      </c>
      <c r="AJ193" s="5">
        <f t="shared" si="22"/>
        <v>1309.741</v>
      </c>
      <c r="AK193" s="2">
        <f t="shared" si="23"/>
        <v>4</v>
      </c>
    </row>
    <row r="194" spans="1:37" x14ac:dyDescent="0.25">
      <c r="A194" s="18">
        <v>45477</v>
      </c>
      <c r="B194" s="20">
        <v>1288.326</v>
      </c>
      <c r="C194" s="20">
        <v>1297.2570000000001</v>
      </c>
      <c r="D194" s="20">
        <v>1291.5730000000001</v>
      </c>
      <c r="E194" s="20">
        <v>1322.569</v>
      </c>
      <c r="F194" s="20">
        <v>1270.0429999999999</v>
      </c>
      <c r="G194" s="20">
        <v>1207.752</v>
      </c>
      <c r="H194" s="20">
        <v>1068.345</v>
      </c>
      <c r="I194" s="20">
        <v>0</v>
      </c>
      <c r="J194" s="20">
        <v>0</v>
      </c>
      <c r="K194" s="20">
        <v>0</v>
      </c>
      <c r="L194" s="20">
        <v>0</v>
      </c>
      <c r="M194" s="20">
        <v>0</v>
      </c>
      <c r="N194" s="20">
        <v>0</v>
      </c>
      <c r="O194" s="20">
        <v>0</v>
      </c>
      <c r="P194" s="20">
        <v>0</v>
      </c>
      <c r="Q194" s="20">
        <v>0</v>
      </c>
      <c r="R194" s="20">
        <v>0</v>
      </c>
      <c r="S194" s="20">
        <v>0</v>
      </c>
      <c r="T194" s="20">
        <v>0</v>
      </c>
      <c r="U194" s="20">
        <v>0</v>
      </c>
      <c r="V194" s="20">
        <v>0</v>
      </c>
      <c r="W194" s="20">
        <v>1032.999</v>
      </c>
      <c r="X194" s="20">
        <v>1171.2249999999999</v>
      </c>
      <c r="Y194" s="20">
        <v>1243.837</v>
      </c>
      <c r="AA194" s="2">
        <f>IFERROR(INDEX('Holiday Schedule'!$D$3:$D$24,MATCH(A194,'Holiday Schedule'!$C$3:$C$24,0)),0)</f>
        <v>1</v>
      </c>
      <c r="AB194" s="2">
        <f t="shared" si="16"/>
        <v>5</v>
      </c>
      <c r="AC194" s="2">
        <f t="shared" si="17"/>
        <v>0</v>
      </c>
      <c r="AD194" s="5">
        <f t="shared" si="18"/>
        <v>12193.925999999999</v>
      </c>
      <c r="AE194" s="5">
        <f t="shared" si="19"/>
        <v>12193.925999999999</v>
      </c>
      <c r="AG194" s="2">
        <f t="shared" si="20"/>
        <v>7</v>
      </c>
      <c r="AH194" s="2">
        <f t="shared" si="21"/>
        <v>2024</v>
      </c>
      <c r="AJ194" s="5">
        <f t="shared" si="22"/>
        <v>1322.569</v>
      </c>
      <c r="AK194" s="2">
        <f t="shared" si="23"/>
        <v>4</v>
      </c>
    </row>
    <row r="195" spans="1:37" x14ac:dyDescent="0.25">
      <c r="A195" s="18">
        <v>45478</v>
      </c>
      <c r="B195" s="20">
        <v>1247.972</v>
      </c>
      <c r="C195" s="20">
        <v>1256.682</v>
      </c>
      <c r="D195" s="20">
        <v>1254.7750000000001</v>
      </c>
      <c r="E195" s="20">
        <v>1282.748</v>
      </c>
      <c r="F195" s="20">
        <v>1244.0129999999999</v>
      </c>
      <c r="G195" s="20">
        <v>1162.2449999999999</v>
      </c>
      <c r="H195" s="20">
        <v>1066.6379999999999</v>
      </c>
      <c r="I195" s="20">
        <v>0</v>
      </c>
      <c r="J195" s="20">
        <v>0</v>
      </c>
      <c r="K195" s="20">
        <v>0</v>
      </c>
      <c r="L195" s="20">
        <v>0</v>
      </c>
      <c r="M195" s="20">
        <v>0</v>
      </c>
      <c r="N195" s="20">
        <v>0</v>
      </c>
      <c r="O195" s="20">
        <v>0</v>
      </c>
      <c r="P195" s="20">
        <v>0</v>
      </c>
      <c r="Q195" s="20">
        <v>0</v>
      </c>
      <c r="R195" s="20">
        <v>0</v>
      </c>
      <c r="S195" s="20">
        <v>0</v>
      </c>
      <c r="T195" s="20">
        <v>0</v>
      </c>
      <c r="U195" s="20">
        <v>0</v>
      </c>
      <c r="V195" s="20">
        <v>0</v>
      </c>
      <c r="W195" s="20">
        <v>1146.73</v>
      </c>
      <c r="X195" s="20">
        <v>1236.0070000000001</v>
      </c>
      <c r="Y195" s="20">
        <v>1312.625</v>
      </c>
      <c r="AA195" s="2">
        <f>IFERROR(INDEX('Holiday Schedule'!$D$3:$D$24,MATCH(A195,'Holiday Schedule'!$C$3:$C$24,0)),0)</f>
        <v>0</v>
      </c>
      <c r="AB195" s="2">
        <f t="shared" si="16"/>
        <v>6</v>
      </c>
      <c r="AC195" s="2">
        <f t="shared" si="17"/>
        <v>2382.7370000000001</v>
      </c>
      <c r="AD195" s="5">
        <f t="shared" si="18"/>
        <v>9827.6980000000003</v>
      </c>
      <c r="AE195" s="5">
        <f t="shared" si="19"/>
        <v>12210.434999999999</v>
      </c>
      <c r="AG195" s="2">
        <f t="shared" si="20"/>
        <v>7</v>
      </c>
      <c r="AH195" s="2">
        <f t="shared" si="21"/>
        <v>2024</v>
      </c>
      <c r="AJ195" s="5">
        <f t="shared" si="22"/>
        <v>1312.625</v>
      </c>
      <c r="AK195" s="2">
        <f t="shared" si="23"/>
        <v>24</v>
      </c>
    </row>
    <row r="196" spans="1:37" x14ac:dyDescent="0.25">
      <c r="A196" s="18">
        <v>45479</v>
      </c>
      <c r="B196" s="20">
        <v>1353.152</v>
      </c>
      <c r="C196" s="20">
        <v>1348.625</v>
      </c>
      <c r="D196" s="20">
        <v>1370.3579999999999</v>
      </c>
      <c r="E196" s="20">
        <v>1366.74</v>
      </c>
      <c r="F196" s="20">
        <v>1337.702</v>
      </c>
      <c r="G196" s="20">
        <v>1245.798</v>
      </c>
      <c r="H196" s="20">
        <v>1128.204</v>
      </c>
      <c r="I196" s="20">
        <v>0</v>
      </c>
      <c r="J196" s="20">
        <v>0</v>
      </c>
      <c r="K196" s="20">
        <v>0</v>
      </c>
      <c r="L196" s="20">
        <v>0</v>
      </c>
      <c r="M196" s="20">
        <v>0</v>
      </c>
      <c r="N196" s="20">
        <v>0</v>
      </c>
      <c r="O196" s="20">
        <v>0</v>
      </c>
      <c r="P196" s="20">
        <v>0</v>
      </c>
      <c r="Q196" s="20">
        <v>0</v>
      </c>
      <c r="R196" s="20">
        <v>0</v>
      </c>
      <c r="S196" s="20">
        <v>0</v>
      </c>
      <c r="T196" s="20">
        <v>0</v>
      </c>
      <c r="U196" s="20">
        <v>0</v>
      </c>
      <c r="V196" s="20">
        <v>0</v>
      </c>
      <c r="W196" s="20">
        <v>1154.1569999999999</v>
      </c>
      <c r="X196" s="20">
        <v>1238.8630000000001</v>
      </c>
      <c r="Y196" s="20">
        <v>1305.6289999999999</v>
      </c>
      <c r="AA196" s="2">
        <f>IFERROR(INDEX('Holiday Schedule'!$D$3:$D$24,MATCH(A196,'Holiday Schedule'!$C$3:$C$24,0)),0)</f>
        <v>0</v>
      </c>
      <c r="AB196" s="2">
        <f t="shared" si="16"/>
        <v>7</v>
      </c>
      <c r="AC196" s="2">
        <f t="shared" si="17"/>
        <v>0</v>
      </c>
      <c r="AD196" s="5">
        <f t="shared" si="18"/>
        <v>12849.227999999999</v>
      </c>
      <c r="AE196" s="5">
        <f t="shared" si="19"/>
        <v>12849.227999999999</v>
      </c>
      <c r="AG196" s="2">
        <f t="shared" si="20"/>
        <v>7</v>
      </c>
      <c r="AH196" s="2">
        <f t="shared" si="21"/>
        <v>2024</v>
      </c>
      <c r="AJ196" s="5">
        <f t="shared" si="22"/>
        <v>1370.3579999999999</v>
      </c>
      <c r="AK196" s="2">
        <f t="shared" si="23"/>
        <v>3</v>
      </c>
    </row>
    <row r="197" spans="1:37" x14ac:dyDescent="0.25">
      <c r="A197" s="18">
        <v>45480</v>
      </c>
      <c r="B197" s="20">
        <v>1341.4280000000001</v>
      </c>
      <c r="C197" s="20">
        <v>1363.289</v>
      </c>
      <c r="D197" s="20">
        <v>1363.7080000000001</v>
      </c>
      <c r="E197" s="20">
        <v>1375.3489999999999</v>
      </c>
      <c r="F197" s="20">
        <v>1344.7729999999999</v>
      </c>
      <c r="G197" s="20">
        <v>1228.5329999999999</v>
      </c>
      <c r="H197" s="20">
        <v>1115.4929999999999</v>
      </c>
      <c r="I197" s="20">
        <v>0</v>
      </c>
      <c r="J197" s="20">
        <v>0</v>
      </c>
      <c r="K197" s="20">
        <v>0</v>
      </c>
      <c r="L197" s="20">
        <v>0</v>
      </c>
      <c r="M197" s="20">
        <v>0</v>
      </c>
      <c r="N197" s="20">
        <v>0</v>
      </c>
      <c r="O197" s="20">
        <v>0</v>
      </c>
      <c r="P197" s="20">
        <v>0</v>
      </c>
      <c r="Q197" s="20">
        <v>0</v>
      </c>
      <c r="R197" s="20">
        <v>0</v>
      </c>
      <c r="S197" s="20">
        <v>0</v>
      </c>
      <c r="T197" s="20">
        <v>0</v>
      </c>
      <c r="U197" s="20">
        <v>0</v>
      </c>
      <c r="V197" s="20">
        <v>0</v>
      </c>
      <c r="W197" s="20">
        <v>1302.8779999999999</v>
      </c>
      <c r="X197" s="20">
        <v>1394.1320000000001</v>
      </c>
      <c r="Y197" s="20">
        <v>1406.414</v>
      </c>
      <c r="AA197" s="2">
        <f>IFERROR(INDEX('Holiday Schedule'!$D$3:$D$24,MATCH(A197,'Holiday Schedule'!$C$3:$C$24,0)),0)</f>
        <v>0</v>
      </c>
      <c r="AB197" s="2">
        <f t="shared" si="16"/>
        <v>1</v>
      </c>
      <c r="AC197" s="2">
        <f t="shared" si="17"/>
        <v>0</v>
      </c>
      <c r="AD197" s="5">
        <f t="shared" si="18"/>
        <v>13235.997000000001</v>
      </c>
      <c r="AE197" s="5">
        <f t="shared" si="19"/>
        <v>13235.997000000001</v>
      </c>
      <c r="AG197" s="2">
        <f t="shared" si="20"/>
        <v>7</v>
      </c>
      <c r="AH197" s="2">
        <f t="shared" si="21"/>
        <v>2024</v>
      </c>
      <c r="AJ197" s="5">
        <f t="shared" si="22"/>
        <v>1406.414</v>
      </c>
      <c r="AK197" s="2">
        <f t="shared" si="23"/>
        <v>24</v>
      </c>
    </row>
    <row r="198" spans="1:37" x14ac:dyDescent="0.25">
      <c r="A198" s="18">
        <v>45481</v>
      </c>
      <c r="B198" s="20">
        <v>1403.443</v>
      </c>
      <c r="C198" s="20">
        <v>1420.675</v>
      </c>
      <c r="D198" s="20">
        <v>1416.1759999999999</v>
      </c>
      <c r="E198" s="20">
        <v>1445.662</v>
      </c>
      <c r="F198" s="20">
        <v>1378.4780000000001</v>
      </c>
      <c r="G198" s="20">
        <v>1341.96</v>
      </c>
      <c r="H198" s="20">
        <v>1238.316</v>
      </c>
      <c r="I198" s="20">
        <v>0</v>
      </c>
      <c r="J198" s="20">
        <v>0</v>
      </c>
      <c r="K198" s="20">
        <v>0</v>
      </c>
      <c r="L198" s="20">
        <v>0</v>
      </c>
      <c r="M198" s="20">
        <v>0</v>
      </c>
      <c r="N198" s="20">
        <v>0</v>
      </c>
      <c r="O198" s="20">
        <v>0</v>
      </c>
      <c r="P198" s="20">
        <v>0</v>
      </c>
      <c r="Q198" s="20">
        <v>0</v>
      </c>
      <c r="R198" s="20">
        <v>0</v>
      </c>
      <c r="S198" s="20">
        <v>0</v>
      </c>
      <c r="T198" s="20">
        <v>0</v>
      </c>
      <c r="U198" s="20">
        <v>0</v>
      </c>
      <c r="V198" s="20">
        <v>0</v>
      </c>
      <c r="W198" s="20">
        <v>1319.8109999999999</v>
      </c>
      <c r="X198" s="20">
        <v>1394.4870000000001</v>
      </c>
      <c r="Y198" s="20">
        <v>1431.7729999999999</v>
      </c>
      <c r="AA198" s="2">
        <f>IFERROR(INDEX('Holiday Schedule'!$D$3:$D$24,MATCH(A198,'Holiday Schedule'!$C$3:$C$24,0)),0)</f>
        <v>0</v>
      </c>
      <c r="AB198" s="2">
        <f t="shared" si="16"/>
        <v>2</v>
      </c>
      <c r="AC198" s="2">
        <f t="shared" si="17"/>
        <v>2714.2979999999998</v>
      </c>
      <c r="AD198" s="5">
        <f t="shared" si="18"/>
        <v>11076.483</v>
      </c>
      <c r="AE198" s="5">
        <f t="shared" si="19"/>
        <v>13790.781000000001</v>
      </c>
      <c r="AG198" s="2">
        <f t="shared" si="20"/>
        <v>7</v>
      </c>
      <c r="AH198" s="2">
        <f t="shared" si="21"/>
        <v>2024</v>
      </c>
      <c r="AJ198" s="5">
        <f t="shared" si="22"/>
        <v>1445.662</v>
      </c>
      <c r="AK198" s="2">
        <f t="shared" si="23"/>
        <v>4</v>
      </c>
    </row>
    <row r="199" spans="1:37" x14ac:dyDescent="0.25">
      <c r="A199" s="18">
        <v>45482</v>
      </c>
      <c r="B199" s="20">
        <v>1459.546</v>
      </c>
      <c r="C199" s="20">
        <v>1471.3520000000001</v>
      </c>
      <c r="D199" s="20">
        <v>1482.625</v>
      </c>
      <c r="E199" s="20">
        <v>1493.588</v>
      </c>
      <c r="F199" s="20">
        <v>1437.171</v>
      </c>
      <c r="G199" s="20">
        <v>1375.7249999999999</v>
      </c>
      <c r="H199" s="20">
        <v>1255.3109999999999</v>
      </c>
      <c r="I199" s="20">
        <v>0</v>
      </c>
      <c r="J199" s="20">
        <v>0</v>
      </c>
      <c r="K199" s="20">
        <v>0</v>
      </c>
      <c r="L199" s="20">
        <v>0</v>
      </c>
      <c r="M199" s="20">
        <v>0</v>
      </c>
      <c r="N199" s="20">
        <v>0</v>
      </c>
      <c r="O199" s="20">
        <v>0</v>
      </c>
      <c r="P199" s="20">
        <v>0</v>
      </c>
      <c r="Q199" s="20">
        <v>0</v>
      </c>
      <c r="R199" s="20">
        <v>0</v>
      </c>
      <c r="S199" s="20">
        <v>0</v>
      </c>
      <c r="T199" s="20">
        <v>0</v>
      </c>
      <c r="U199" s="20">
        <v>0</v>
      </c>
      <c r="V199" s="20">
        <v>0</v>
      </c>
      <c r="W199" s="20">
        <v>1240.289</v>
      </c>
      <c r="X199" s="20">
        <v>1322.7629999999999</v>
      </c>
      <c r="Y199" s="20">
        <v>1382.3030000000001</v>
      </c>
      <c r="AA199" s="2">
        <f>IFERROR(INDEX('Holiday Schedule'!$D$3:$D$24,MATCH(A199,'Holiday Schedule'!$C$3:$C$24,0)),0)</f>
        <v>0</v>
      </c>
      <c r="AB199" s="2">
        <f t="shared" si="16"/>
        <v>3</v>
      </c>
      <c r="AC199" s="2">
        <f t="shared" si="17"/>
        <v>2563.0519999999997</v>
      </c>
      <c r="AD199" s="5">
        <f t="shared" si="18"/>
        <v>11357.620999999999</v>
      </c>
      <c r="AE199" s="5">
        <f t="shared" si="19"/>
        <v>13920.672999999999</v>
      </c>
      <c r="AG199" s="2">
        <f t="shared" si="20"/>
        <v>7</v>
      </c>
      <c r="AH199" s="2">
        <f t="shared" si="21"/>
        <v>2024</v>
      </c>
      <c r="AJ199" s="5">
        <f t="shared" si="22"/>
        <v>1493.588</v>
      </c>
      <c r="AK199" s="2">
        <f t="shared" si="23"/>
        <v>4</v>
      </c>
    </row>
    <row r="200" spans="1:37" x14ac:dyDescent="0.25">
      <c r="A200" s="18">
        <v>45483</v>
      </c>
      <c r="B200" s="20">
        <v>1421.367</v>
      </c>
      <c r="C200" s="20">
        <v>1439.855</v>
      </c>
      <c r="D200" s="20">
        <v>1450.2950000000001</v>
      </c>
      <c r="E200" s="20">
        <v>1484.6379999999999</v>
      </c>
      <c r="F200" s="20">
        <v>1439.4849999999999</v>
      </c>
      <c r="G200" s="20">
        <v>1374.05</v>
      </c>
      <c r="H200" s="20">
        <v>1287.886</v>
      </c>
      <c r="I200" s="20">
        <v>0</v>
      </c>
      <c r="J200" s="20">
        <v>0</v>
      </c>
      <c r="K200" s="20">
        <v>0</v>
      </c>
      <c r="L200" s="20">
        <v>0</v>
      </c>
      <c r="M200" s="20">
        <v>0</v>
      </c>
      <c r="N200" s="20">
        <v>0</v>
      </c>
      <c r="O200" s="20">
        <v>0</v>
      </c>
      <c r="P200" s="20">
        <v>0</v>
      </c>
      <c r="Q200" s="20">
        <v>0</v>
      </c>
      <c r="R200" s="20">
        <v>0</v>
      </c>
      <c r="S200" s="20">
        <v>0</v>
      </c>
      <c r="T200" s="20">
        <v>0</v>
      </c>
      <c r="U200" s="20">
        <v>0</v>
      </c>
      <c r="V200" s="20">
        <v>0</v>
      </c>
      <c r="W200" s="20">
        <v>1287.819</v>
      </c>
      <c r="X200" s="20">
        <v>1343.8889999999999</v>
      </c>
      <c r="Y200" s="20">
        <v>1433.7260000000001</v>
      </c>
      <c r="AA200" s="2">
        <f>IFERROR(INDEX('Holiday Schedule'!$D$3:$D$24,MATCH(A200,'Holiday Schedule'!$C$3:$C$24,0)),0)</f>
        <v>0</v>
      </c>
      <c r="AB200" s="2">
        <f t="shared" si="16"/>
        <v>4</v>
      </c>
      <c r="AC200" s="2">
        <f t="shared" si="17"/>
        <v>2631.7079999999996</v>
      </c>
      <c r="AD200" s="5">
        <f t="shared" si="18"/>
        <v>11331.302</v>
      </c>
      <c r="AE200" s="5">
        <f t="shared" si="19"/>
        <v>13963.009999999998</v>
      </c>
      <c r="AG200" s="2">
        <f t="shared" si="20"/>
        <v>7</v>
      </c>
      <c r="AH200" s="2">
        <f t="shared" si="21"/>
        <v>2024</v>
      </c>
      <c r="AJ200" s="5">
        <f t="shared" si="22"/>
        <v>1484.6379999999999</v>
      </c>
      <c r="AK200" s="2">
        <f t="shared" si="23"/>
        <v>4</v>
      </c>
    </row>
    <row r="201" spans="1:37" x14ac:dyDescent="0.25">
      <c r="A201" s="18">
        <v>45484</v>
      </c>
      <c r="B201" s="20">
        <v>1475.1790000000001</v>
      </c>
      <c r="C201" s="20">
        <v>1502.577</v>
      </c>
      <c r="D201" s="20">
        <v>1514.4449999999999</v>
      </c>
      <c r="E201" s="20">
        <v>1529.4880000000001</v>
      </c>
      <c r="F201" s="20">
        <v>1497.394</v>
      </c>
      <c r="G201" s="20">
        <v>1426.57</v>
      </c>
      <c r="H201" s="20">
        <v>1325.085</v>
      </c>
      <c r="I201" s="20">
        <v>0</v>
      </c>
      <c r="J201" s="20">
        <v>0</v>
      </c>
      <c r="K201" s="20">
        <v>0</v>
      </c>
      <c r="L201" s="20">
        <v>0</v>
      </c>
      <c r="M201" s="20">
        <v>0</v>
      </c>
      <c r="N201" s="20">
        <v>0</v>
      </c>
      <c r="O201" s="20">
        <v>0</v>
      </c>
      <c r="P201" s="20">
        <v>0</v>
      </c>
      <c r="Q201" s="20">
        <v>0</v>
      </c>
      <c r="R201" s="20">
        <v>0</v>
      </c>
      <c r="S201" s="20">
        <v>0</v>
      </c>
      <c r="T201" s="20">
        <v>0</v>
      </c>
      <c r="U201" s="20">
        <v>0</v>
      </c>
      <c r="V201" s="20">
        <v>0</v>
      </c>
      <c r="W201" s="20">
        <v>1210.4490000000001</v>
      </c>
      <c r="X201" s="20">
        <v>1294.338</v>
      </c>
      <c r="Y201" s="20">
        <v>1380.038</v>
      </c>
      <c r="AA201" s="2">
        <f>IFERROR(INDEX('Holiday Schedule'!$D$3:$D$24,MATCH(A201,'Holiday Schedule'!$C$3:$C$24,0)),0)</f>
        <v>0</v>
      </c>
      <c r="AB201" s="2">
        <f t="shared" si="16"/>
        <v>5</v>
      </c>
      <c r="AC201" s="2">
        <f t="shared" si="17"/>
        <v>2504.7870000000003</v>
      </c>
      <c r="AD201" s="5">
        <f t="shared" si="18"/>
        <v>11650.776000000002</v>
      </c>
      <c r="AE201" s="5">
        <f t="shared" si="19"/>
        <v>14155.563000000002</v>
      </c>
      <c r="AG201" s="2">
        <f t="shared" si="20"/>
        <v>7</v>
      </c>
      <c r="AH201" s="2">
        <f t="shared" si="21"/>
        <v>2024</v>
      </c>
      <c r="AJ201" s="5">
        <f t="shared" si="22"/>
        <v>1529.4880000000001</v>
      </c>
      <c r="AK201" s="2">
        <f t="shared" si="23"/>
        <v>4</v>
      </c>
    </row>
    <row r="202" spans="1:37" x14ac:dyDescent="0.25">
      <c r="A202" s="18">
        <v>45485</v>
      </c>
      <c r="B202" s="20">
        <v>1377</v>
      </c>
      <c r="C202" s="20">
        <v>1409.8989999999999</v>
      </c>
      <c r="D202" s="20">
        <v>1416.924</v>
      </c>
      <c r="E202" s="20">
        <v>1434.921</v>
      </c>
      <c r="F202" s="20">
        <v>1417.0920000000001</v>
      </c>
      <c r="G202" s="20">
        <v>1342.307</v>
      </c>
      <c r="H202" s="20">
        <v>1255.2249999999999</v>
      </c>
      <c r="I202" s="20">
        <v>0</v>
      </c>
      <c r="J202" s="20">
        <v>0</v>
      </c>
      <c r="K202" s="20">
        <v>0</v>
      </c>
      <c r="L202" s="20">
        <v>0</v>
      </c>
      <c r="M202" s="20">
        <v>0</v>
      </c>
      <c r="N202" s="20">
        <v>0</v>
      </c>
      <c r="O202" s="20">
        <v>0</v>
      </c>
      <c r="P202" s="20">
        <v>0</v>
      </c>
      <c r="Q202" s="20">
        <v>0</v>
      </c>
      <c r="R202" s="20">
        <v>0</v>
      </c>
      <c r="S202" s="20">
        <v>0</v>
      </c>
      <c r="T202" s="20">
        <v>0</v>
      </c>
      <c r="U202" s="20">
        <v>0</v>
      </c>
      <c r="V202" s="20">
        <v>0</v>
      </c>
      <c r="W202" s="20">
        <v>1273.2639999999999</v>
      </c>
      <c r="X202" s="20">
        <v>1357.463</v>
      </c>
      <c r="Y202" s="20">
        <v>1449.78</v>
      </c>
      <c r="AA202" s="2">
        <f>IFERROR(INDEX('Holiday Schedule'!$D$3:$D$24,MATCH(A202,'Holiday Schedule'!$C$3:$C$24,0)),0)</f>
        <v>0</v>
      </c>
      <c r="AB202" s="2">
        <f t="shared" ref="AB202:AB265" si="24">WEEKDAY(A202)</f>
        <v>6</v>
      </c>
      <c r="AC202" s="2">
        <f t="shared" ref="AC202:AC265" si="25">IF(AND(AB202&gt;1,AB202&lt;7,AA202&lt;1),SUM(I202:X202),0)</f>
        <v>2630.7269999999999</v>
      </c>
      <c r="AD202" s="5">
        <f t="shared" ref="AD202:AD265" si="26">AE202-AC202</f>
        <v>11103.148000000001</v>
      </c>
      <c r="AE202" s="5">
        <f t="shared" ref="AE202:AE265" si="27">SUM(B202:Y202)</f>
        <v>13733.875000000002</v>
      </c>
      <c r="AG202" s="2">
        <f t="shared" ref="AG202:AG265" si="28">MONTH(A202)</f>
        <v>7</v>
      </c>
      <c r="AH202" s="2">
        <f t="shared" ref="AH202:AH265" si="29">YEAR(A202)</f>
        <v>2024</v>
      </c>
      <c r="AJ202" s="5">
        <f t="shared" ref="AJ202:AJ265" si="30">MAX(B202:Y202)</f>
        <v>1449.78</v>
      </c>
      <c r="AK202" s="2">
        <f t="shared" ref="AK202:AK265" si="31">IF(AE202&gt;0,INDEX(B$8:Y$8,MATCH(AJ202,B202:Y202,0)),"")</f>
        <v>24</v>
      </c>
    </row>
    <row r="203" spans="1:37" x14ac:dyDescent="0.25">
      <c r="A203" s="18">
        <v>45486</v>
      </c>
      <c r="B203" s="20">
        <v>1487.8910000000001</v>
      </c>
      <c r="C203" s="20">
        <v>1506.527</v>
      </c>
      <c r="D203" s="20">
        <v>1484.509</v>
      </c>
      <c r="E203" s="20">
        <v>1506.3440000000001</v>
      </c>
      <c r="F203" s="20">
        <v>1431.68</v>
      </c>
      <c r="G203" s="20">
        <v>1353.328</v>
      </c>
      <c r="H203" s="20">
        <v>1210.22</v>
      </c>
      <c r="I203" s="20">
        <v>0</v>
      </c>
      <c r="J203" s="20">
        <v>0</v>
      </c>
      <c r="K203" s="20">
        <v>0</v>
      </c>
      <c r="L203" s="20">
        <v>0</v>
      </c>
      <c r="M203" s="20">
        <v>0</v>
      </c>
      <c r="N203" s="20">
        <v>0</v>
      </c>
      <c r="O203" s="20">
        <v>0</v>
      </c>
      <c r="P203" s="20">
        <v>0</v>
      </c>
      <c r="Q203" s="20">
        <v>0</v>
      </c>
      <c r="R203" s="20">
        <v>0</v>
      </c>
      <c r="S203" s="20">
        <v>0</v>
      </c>
      <c r="T203" s="20">
        <v>0</v>
      </c>
      <c r="U203" s="20">
        <v>0</v>
      </c>
      <c r="V203" s="20">
        <v>0</v>
      </c>
      <c r="W203" s="20">
        <v>1202.1130000000001</v>
      </c>
      <c r="X203" s="20">
        <v>1272.0039999999999</v>
      </c>
      <c r="Y203" s="20">
        <v>1335.7</v>
      </c>
      <c r="AA203" s="2">
        <f>IFERROR(INDEX('Holiday Schedule'!$D$3:$D$24,MATCH(A203,'Holiday Schedule'!$C$3:$C$24,0)),0)</f>
        <v>0</v>
      </c>
      <c r="AB203" s="2">
        <f t="shared" si="24"/>
        <v>7</v>
      </c>
      <c r="AC203" s="2">
        <f t="shared" si="25"/>
        <v>0</v>
      </c>
      <c r="AD203" s="5">
        <f t="shared" si="26"/>
        <v>13790.315999999999</v>
      </c>
      <c r="AE203" s="5">
        <f t="shared" si="27"/>
        <v>13790.315999999999</v>
      </c>
      <c r="AG203" s="2">
        <f t="shared" si="28"/>
        <v>7</v>
      </c>
      <c r="AH203" s="2">
        <f t="shared" si="29"/>
        <v>2024</v>
      </c>
      <c r="AJ203" s="5">
        <f t="shared" si="30"/>
        <v>1506.527</v>
      </c>
      <c r="AK203" s="2">
        <f t="shared" si="31"/>
        <v>2</v>
      </c>
    </row>
    <row r="204" spans="1:37" x14ac:dyDescent="0.25">
      <c r="A204" s="18">
        <v>45487</v>
      </c>
      <c r="B204" s="20">
        <v>1385.9559999999999</v>
      </c>
      <c r="C204" s="20">
        <v>1396.9659999999999</v>
      </c>
      <c r="D204" s="20">
        <v>1371.104</v>
      </c>
      <c r="E204" s="20">
        <v>1402.2149999999999</v>
      </c>
      <c r="F204" s="20">
        <v>1330.7360000000001</v>
      </c>
      <c r="G204" s="20">
        <v>1246.8230000000001</v>
      </c>
      <c r="H204" s="20">
        <v>1113.3599999999999</v>
      </c>
      <c r="I204" s="20">
        <v>0</v>
      </c>
      <c r="J204" s="20">
        <v>0</v>
      </c>
      <c r="K204" s="20">
        <v>0</v>
      </c>
      <c r="L204" s="20">
        <v>0</v>
      </c>
      <c r="M204" s="20">
        <v>0</v>
      </c>
      <c r="N204" s="20">
        <v>0</v>
      </c>
      <c r="O204" s="20">
        <v>0</v>
      </c>
      <c r="P204" s="20">
        <v>0</v>
      </c>
      <c r="Q204" s="20">
        <v>0</v>
      </c>
      <c r="R204" s="20">
        <v>0</v>
      </c>
      <c r="S204" s="20">
        <v>0</v>
      </c>
      <c r="T204" s="20">
        <v>0</v>
      </c>
      <c r="U204" s="20">
        <v>0</v>
      </c>
      <c r="V204" s="20">
        <v>0</v>
      </c>
      <c r="W204" s="20">
        <v>1353.2270000000001</v>
      </c>
      <c r="X204" s="20">
        <v>1428.5340000000001</v>
      </c>
      <c r="Y204" s="20">
        <v>1478.0640000000001</v>
      </c>
      <c r="AA204" s="2">
        <f>IFERROR(INDEX('Holiday Schedule'!$D$3:$D$24,MATCH(A204,'Holiday Schedule'!$C$3:$C$24,0)),0)</f>
        <v>0</v>
      </c>
      <c r="AB204" s="2">
        <f t="shared" si="24"/>
        <v>1</v>
      </c>
      <c r="AC204" s="2">
        <f t="shared" si="25"/>
        <v>0</v>
      </c>
      <c r="AD204" s="5">
        <f t="shared" si="26"/>
        <v>13506.985000000001</v>
      </c>
      <c r="AE204" s="5">
        <f t="shared" si="27"/>
        <v>13506.985000000001</v>
      </c>
      <c r="AG204" s="2">
        <f t="shared" si="28"/>
        <v>7</v>
      </c>
      <c r="AH204" s="2">
        <f t="shared" si="29"/>
        <v>2024</v>
      </c>
      <c r="AJ204" s="5">
        <f t="shared" si="30"/>
        <v>1478.0640000000001</v>
      </c>
      <c r="AK204" s="2">
        <f t="shared" si="31"/>
        <v>24</v>
      </c>
    </row>
    <row r="205" spans="1:37" x14ac:dyDescent="0.25">
      <c r="A205" s="18">
        <v>45488</v>
      </c>
      <c r="B205" s="20">
        <v>1475.1569999999999</v>
      </c>
      <c r="C205" s="20">
        <v>1485.6780000000001</v>
      </c>
      <c r="D205" s="20">
        <v>1474.046</v>
      </c>
      <c r="E205" s="20">
        <v>1497.549</v>
      </c>
      <c r="F205" s="20">
        <v>1429.155</v>
      </c>
      <c r="G205" s="20">
        <v>1356.366</v>
      </c>
      <c r="H205" s="20">
        <v>1254.0319999999999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20">
        <v>0</v>
      </c>
      <c r="Q205" s="20">
        <v>0</v>
      </c>
      <c r="R205" s="20">
        <v>0</v>
      </c>
      <c r="S205" s="20">
        <v>0</v>
      </c>
      <c r="T205" s="20">
        <v>0</v>
      </c>
      <c r="U205" s="20">
        <v>0</v>
      </c>
      <c r="V205" s="20">
        <v>0</v>
      </c>
      <c r="W205" s="20">
        <v>1296.682</v>
      </c>
      <c r="X205" s="20">
        <v>1407.9870000000001</v>
      </c>
      <c r="Y205" s="20">
        <v>1452.0340000000001</v>
      </c>
      <c r="AA205" s="2">
        <f>IFERROR(INDEX('Holiday Schedule'!$D$3:$D$24,MATCH(A205,'Holiday Schedule'!$C$3:$C$24,0)),0)</f>
        <v>0</v>
      </c>
      <c r="AB205" s="2">
        <f t="shared" si="24"/>
        <v>2</v>
      </c>
      <c r="AC205" s="2">
        <f t="shared" si="25"/>
        <v>2704.6689999999999</v>
      </c>
      <c r="AD205" s="5">
        <f t="shared" si="26"/>
        <v>11424.017000000002</v>
      </c>
      <c r="AE205" s="5">
        <f t="shared" si="27"/>
        <v>14128.686000000002</v>
      </c>
      <c r="AG205" s="2">
        <f t="shared" si="28"/>
        <v>7</v>
      </c>
      <c r="AH205" s="2">
        <f t="shared" si="29"/>
        <v>2024</v>
      </c>
      <c r="AJ205" s="5">
        <f t="shared" si="30"/>
        <v>1497.549</v>
      </c>
      <c r="AK205" s="2">
        <f t="shared" si="31"/>
        <v>4</v>
      </c>
    </row>
    <row r="206" spans="1:37" x14ac:dyDescent="0.25">
      <c r="A206" s="18">
        <v>45489</v>
      </c>
      <c r="B206" s="20">
        <v>1455.3440000000001</v>
      </c>
      <c r="C206" s="20">
        <v>1488.5060000000001</v>
      </c>
      <c r="D206" s="20">
        <v>1494.5050000000001</v>
      </c>
      <c r="E206" s="20">
        <v>1516.174</v>
      </c>
      <c r="F206" s="20">
        <v>1456.4349999999999</v>
      </c>
      <c r="G206" s="20">
        <v>1397.0820000000001</v>
      </c>
      <c r="H206" s="20">
        <v>1281.9690000000001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20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0</v>
      </c>
      <c r="W206" s="20">
        <v>1317.7850000000001</v>
      </c>
      <c r="X206" s="20">
        <v>1377.0170000000001</v>
      </c>
      <c r="Y206" s="20">
        <v>1445.271</v>
      </c>
      <c r="AA206" s="2">
        <f>IFERROR(INDEX('Holiday Schedule'!$D$3:$D$24,MATCH(A206,'Holiday Schedule'!$C$3:$C$24,0)),0)</f>
        <v>0</v>
      </c>
      <c r="AB206" s="2">
        <f t="shared" si="24"/>
        <v>3</v>
      </c>
      <c r="AC206" s="2">
        <f t="shared" si="25"/>
        <v>2694.8020000000001</v>
      </c>
      <c r="AD206" s="5">
        <f t="shared" si="26"/>
        <v>11535.286</v>
      </c>
      <c r="AE206" s="5">
        <f t="shared" si="27"/>
        <v>14230.088</v>
      </c>
      <c r="AG206" s="2">
        <f t="shared" si="28"/>
        <v>7</v>
      </c>
      <c r="AH206" s="2">
        <f t="shared" si="29"/>
        <v>2024</v>
      </c>
      <c r="AJ206" s="5">
        <f t="shared" si="30"/>
        <v>1516.174</v>
      </c>
      <c r="AK206" s="2">
        <f t="shared" si="31"/>
        <v>4</v>
      </c>
    </row>
    <row r="207" spans="1:37" x14ac:dyDescent="0.25">
      <c r="A207" s="18">
        <v>45490</v>
      </c>
      <c r="B207" s="20">
        <v>1488.7929999999999</v>
      </c>
      <c r="C207" s="20">
        <v>1497.193</v>
      </c>
      <c r="D207" s="20">
        <v>1512.327</v>
      </c>
      <c r="E207" s="20">
        <v>1529.2570000000001</v>
      </c>
      <c r="F207" s="20">
        <v>1486.04</v>
      </c>
      <c r="G207" s="20">
        <v>1420.5730000000001</v>
      </c>
      <c r="H207" s="20">
        <v>1318.3530000000001</v>
      </c>
      <c r="I207" s="20">
        <v>0</v>
      </c>
      <c r="J207" s="20">
        <v>0</v>
      </c>
      <c r="K207" s="20">
        <v>0</v>
      </c>
      <c r="L207" s="20">
        <v>0</v>
      </c>
      <c r="M207" s="20">
        <v>0</v>
      </c>
      <c r="N207" s="20">
        <v>0</v>
      </c>
      <c r="O207" s="20">
        <v>0</v>
      </c>
      <c r="P207" s="20">
        <v>0</v>
      </c>
      <c r="Q207" s="20">
        <v>0</v>
      </c>
      <c r="R207" s="20">
        <v>0</v>
      </c>
      <c r="S207" s="20">
        <v>0</v>
      </c>
      <c r="T207" s="20">
        <v>0</v>
      </c>
      <c r="U207" s="20">
        <v>0</v>
      </c>
      <c r="V207" s="20">
        <v>0</v>
      </c>
      <c r="W207" s="20">
        <v>1262.1980000000001</v>
      </c>
      <c r="X207" s="20">
        <v>1346.075</v>
      </c>
      <c r="Y207" s="20">
        <v>1423.7139999999999</v>
      </c>
      <c r="AA207" s="2">
        <f>IFERROR(INDEX('Holiday Schedule'!$D$3:$D$24,MATCH(A207,'Holiday Schedule'!$C$3:$C$24,0)),0)</f>
        <v>0</v>
      </c>
      <c r="AB207" s="2">
        <f t="shared" si="24"/>
        <v>4</v>
      </c>
      <c r="AC207" s="2">
        <f t="shared" si="25"/>
        <v>2608.2730000000001</v>
      </c>
      <c r="AD207" s="5">
        <f t="shared" si="26"/>
        <v>11676.25</v>
      </c>
      <c r="AE207" s="5">
        <f t="shared" si="27"/>
        <v>14284.523000000001</v>
      </c>
      <c r="AG207" s="2">
        <f t="shared" si="28"/>
        <v>7</v>
      </c>
      <c r="AH207" s="2">
        <f t="shared" si="29"/>
        <v>2024</v>
      </c>
      <c r="AJ207" s="5">
        <f t="shared" si="30"/>
        <v>1529.2570000000001</v>
      </c>
      <c r="AK207" s="2">
        <f t="shared" si="31"/>
        <v>4</v>
      </c>
    </row>
    <row r="208" spans="1:37" x14ac:dyDescent="0.25">
      <c r="A208" s="18">
        <v>45491</v>
      </c>
      <c r="B208" s="20">
        <v>1461.566</v>
      </c>
      <c r="C208" s="20">
        <v>1477.934</v>
      </c>
      <c r="D208" s="20">
        <v>1498.3030000000001</v>
      </c>
      <c r="E208" s="20">
        <v>1519.143</v>
      </c>
      <c r="F208" s="20">
        <v>1478.7049999999999</v>
      </c>
      <c r="G208" s="20">
        <v>1415.2360000000001</v>
      </c>
      <c r="H208" s="20">
        <v>1301.2739999999999</v>
      </c>
      <c r="I208" s="20">
        <v>0</v>
      </c>
      <c r="J208" s="20">
        <v>0</v>
      </c>
      <c r="K208" s="20">
        <v>0</v>
      </c>
      <c r="L208" s="20">
        <v>0</v>
      </c>
      <c r="M208" s="20">
        <v>0</v>
      </c>
      <c r="N208" s="20">
        <v>0</v>
      </c>
      <c r="O208" s="20">
        <v>0</v>
      </c>
      <c r="P208" s="20">
        <v>0</v>
      </c>
      <c r="Q208" s="20">
        <v>0</v>
      </c>
      <c r="R208" s="20">
        <v>0</v>
      </c>
      <c r="S208" s="20">
        <v>0</v>
      </c>
      <c r="T208" s="20">
        <v>0</v>
      </c>
      <c r="U208" s="20">
        <v>0</v>
      </c>
      <c r="V208" s="20">
        <v>0</v>
      </c>
      <c r="W208" s="20">
        <v>1208.4190000000001</v>
      </c>
      <c r="X208" s="20">
        <v>1269.183</v>
      </c>
      <c r="Y208" s="20">
        <v>1316.6759999999999</v>
      </c>
      <c r="AA208" s="2">
        <f>IFERROR(INDEX('Holiday Schedule'!$D$3:$D$24,MATCH(A208,'Holiday Schedule'!$C$3:$C$24,0)),0)</f>
        <v>0</v>
      </c>
      <c r="AB208" s="2">
        <f t="shared" si="24"/>
        <v>5</v>
      </c>
      <c r="AC208" s="2">
        <f t="shared" si="25"/>
        <v>2477.6019999999999</v>
      </c>
      <c r="AD208" s="5">
        <f t="shared" si="26"/>
        <v>11468.837</v>
      </c>
      <c r="AE208" s="5">
        <f t="shared" si="27"/>
        <v>13946.438999999998</v>
      </c>
      <c r="AG208" s="2">
        <f t="shared" si="28"/>
        <v>7</v>
      </c>
      <c r="AH208" s="2">
        <f t="shared" si="29"/>
        <v>2024</v>
      </c>
      <c r="AJ208" s="5">
        <f t="shared" si="30"/>
        <v>1519.143</v>
      </c>
      <c r="AK208" s="2">
        <f t="shared" si="31"/>
        <v>4</v>
      </c>
    </row>
    <row r="209" spans="1:37" x14ac:dyDescent="0.25">
      <c r="A209" s="18">
        <v>45492</v>
      </c>
      <c r="B209" s="20">
        <v>1331.453</v>
      </c>
      <c r="C209" s="20">
        <v>1339.2919999999999</v>
      </c>
      <c r="D209" s="20">
        <v>1332.914</v>
      </c>
      <c r="E209" s="20">
        <v>1339.6089999999999</v>
      </c>
      <c r="F209" s="20">
        <v>1292.4290000000001</v>
      </c>
      <c r="G209" s="20">
        <v>1211.2149999999999</v>
      </c>
      <c r="H209" s="20">
        <v>1108.9469999999999</v>
      </c>
      <c r="I209" s="20">
        <v>0</v>
      </c>
      <c r="J209" s="20">
        <v>0</v>
      </c>
      <c r="K209" s="20">
        <v>0</v>
      </c>
      <c r="L209" s="20">
        <v>0</v>
      </c>
      <c r="M209" s="20">
        <v>0</v>
      </c>
      <c r="N209" s="20">
        <v>0</v>
      </c>
      <c r="O209" s="20">
        <v>0</v>
      </c>
      <c r="P209" s="20">
        <v>0</v>
      </c>
      <c r="Q209" s="20">
        <v>0</v>
      </c>
      <c r="R209" s="20">
        <v>0</v>
      </c>
      <c r="S209" s="20">
        <v>0</v>
      </c>
      <c r="T209" s="20">
        <v>0</v>
      </c>
      <c r="U209" s="20">
        <v>0</v>
      </c>
      <c r="V209" s="20">
        <v>0</v>
      </c>
      <c r="W209" s="20">
        <v>1109.8910000000001</v>
      </c>
      <c r="X209" s="20">
        <v>1197.0550000000001</v>
      </c>
      <c r="Y209" s="20">
        <v>1255.693</v>
      </c>
      <c r="AA209" s="2">
        <f>IFERROR(INDEX('Holiday Schedule'!$D$3:$D$24,MATCH(A209,'Holiday Schedule'!$C$3:$C$24,0)),0)</f>
        <v>0</v>
      </c>
      <c r="AB209" s="2">
        <f t="shared" si="24"/>
        <v>6</v>
      </c>
      <c r="AC209" s="2">
        <f t="shared" si="25"/>
        <v>2306.9459999999999</v>
      </c>
      <c r="AD209" s="5">
        <f t="shared" si="26"/>
        <v>10211.552</v>
      </c>
      <c r="AE209" s="5">
        <f t="shared" si="27"/>
        <v>12518.498</v>
      </c>
      <c r="AG209" s="2">
        <f t="shared" si="28"/>
        <v>7</v>
      </c>
      <c r="AH209" s="2">
        <f t="shared" si="29"/>
        <v>2024</v>
      </c>
      <c r="AJ209" s="5">
        <f t="shared" si="30"/>
        <v>1339.6089999999999</v>
      </c>
      <c r="AK209" s="2">
        <f t="shared" si="31"/>
        <v>4</v>
      </c>
    </row>
    <row r="210" spans="1:37" x14ac:dyDescent="0.25">
      <c r="A210" s="18">
        <v>45493</v>
      </c>
      <c r="B210" s="20">
        <v>1303.441</v>
      </c>
      <c r="C210" s="20">
        <v>1294.1489999999999</v>
      </c>
      <c r="D210" s="20">
        <v>1298.377</v>
      </c>
      <c r="E210" s="20">
        <v>1305.038</v>
      </c>
      <c r="F210" s="20">
        <v>1247.4090000000001</v>
      </c>
      <c r="G210" s="20">
        <v>1172.979</v>
      </c>
      <c r="H210" s="20">
        <v>1044.2180000000001</v>
      </c>
      <c r="I210" s="20">
        <v>0</v>
      </c>
      <c r="J210" s="20">
        <v>0</v>
      </c>
      <c r="K210" s="20">
        <v>0</v>
      </c>
      <c r="L210" s="20">
        <v>0</v>
      </c>
      <c r="M210" s="20">
        <v>0</v>
      </c>
      <c r="N210" s="20">
        <v>0</v>
      </c>
      <c r="O210" s="20">
        <v>0</v>
      </c>
      <c r="P210" s="20">
        <v>0</v>
      </c>
      <c r="Q210" s="20">
        <v>0</v>
      </c>
      <c r="R210" s="20">
        <v>0</v>
      </c>
      <c r="S210" s="20">
        <v>0</v>
      </c>
      <c r="T210" s="20">
        <v>0</v>
      </c>
      <c r="U210" s="20">
        <v>0</v>
      </c>
      <c r="V210" s="20">
        <v>0</v>
      </c>
      <c r="W210" s="20">
        <v>1118.836</v>
      </c>
      <c r="X210" s="20">
        <v>1204.0630000000001</v>
      </c>
      <c r="Y210" s="20">
        <v>1257.857</v>
      </c>
      <c r="AA210" s="2">
        <f>IFERROR(INDEX('Holiday Schedule'!$D$3:$D$24,MATCH(A210,'Holiday Schedule'!$C$3:$C$24,0)),0)</f>
        <v>0</v>
      </c>
      <c r="AB210" s="2">
        <f t="shared" si="24"/>
        <v>7</v>
      </c>
      <c r="AC210" s="2">
        <f t="shared" si="25"/>
        <v>0</v>
      </c>
      <c r="AD210" s="5">
        <f t="shared" si="26"/>
        <v>12246.367</v>
      </c>
      <c r="AE210" s="5">
        <f t="shared" si="27"/>
        <v>12246.367</v>
      </c>
      <c r="AG210" s="2">
        <f t="shared" si="28"/>
        <v>7</v>
      </c>
      <c r="AH210" s="2">
        <f t="shared" si="29"/>
        <v>2024</v>
      </c>
      <c r="AJ210" s="5">
        <f t="shared" si="30"/>
        <v>1305.038</v>
      </c>
      <c r="AK210" s="2">
        <f t="shared" si="31"/>
        <v>4</v>
      </c>
    </row>
    <row r="211" spans="1:37" x14ac:dyDescent="0.25">
      <c r="A211" s="18">
        <v>45494</v>
      </c>
      <c r="B211" s="20">
        <v>1291.02</v>
      </c>
      <c r="C211" s="20">
        <v>1298.3109999999999</v>
      </c>
      <c r="D211" s="20">
        <v>1307.1410000000001</v>
      </c>
      <c r="E211" s="20">
        <v>1308.5229999999999</v>
      </c>
      <c r="F211" s="20">
        <v>1266.818</v>
      </c>
      <c r="G211" s="20">
        <v>1172.884</v>
      </c>
      <c r="H211" s="20">
        <v>1043.999</v>
      </c>
      <c r="I211" s="20">
        <v>0</v>
      </c>
      <c r="J211" s="20">
        <v>0</v>
      </c>
      <c r="K211" s="20">
        <v>0</v>
      </c>
      <c r="L211" s="20">
        <v>0</v>
      </c>
      <c r="M211" s="20">
        <v>0</v>
      </c>
      <c r="N211" s="20">
        <v>0</v>
      </c>
      <c r="O211" s="20">
        <v>0</v>
      </c>
      <c r="P211" s="20">
        <v>0</v>
      </c>
      <c r="Q211" s="20">
        <v>0</v>
      </c>
      <c r="R211" s="20">
        <v>0</v>
      </c>
      <c r="S211" s="20">
        <v>0</v>
      </c>
      <c r="T211" s="20">
        <v>0</v>
      </c>
      <c r="U211" s="20">
        <v>0</v>
      </c>
      <c r="V211" s="20">
        <v>0</v>
      </c>
      <c r="W211" s="20">
        <v>1022.63</v>
      </c>
      <c r="X211" s="20">
        <v>1090.287</v>
      </c>
      <c r="Y211" s="20">
        <v>1116.6489999999999</v>
      </c>
      <c r="AA211" s="2">
        <f>IFERROR(INDEX('Holiday Schedule'!$D$3:$D$24,MATCH(A211,'Holiday Schedule'!$C$3:$C$24,0)),0)</f>
        <v>0</v>
      </c>
      <c r="AB211" s="2">
        <f t="shared" si="24"/>
        <v>1</v>
      </c>
      <c r="AC211" s="2">
        <f t="shared" si="25"/>
        <v>0</v>
      </c>
      <c r="AD211" s="5">
        <f t="shared" si="26"/>
        <v>11918.261999999999</v>
      </c>
      <c r="AE211" s="5">
        <f t="shared" si="27"/>
        <v>11918.261999999999</v>
      </c>
      <c r="AG211" s="2">
        <f t="shared" si="28"/>
        <v>7</v>
      </c>
      <c r="AH211" s="2">
        <f t="shared" si="29"/>
        <v>2024</v>
      </c>
      <c r="AJ211" s="5">
        <f t="shared" si="30"/>
        <v>1308.5229999999999</v>
      </c>
      <c r="AK211" s="2">
        <f t="shared" si="31"/>
        <v>4</v>
      </c>
    </row>
    <row r="212" spans="1:37" x14ac:dyDescent="0.25">
      <c r="A212" s="18">
        <v>45495</v>
      </c>
      <c r="B212" s="20">
        <v>1147.8130000000001</v>
      </c>
      <c r="C212" s="20">
        <v>1137.8389999999999</v>
      </c>
      <c r="D212" s="20">
        <v>1155.9069999999999</v>
      </c>
      <c r="E212" s="20">
        <v>1171.922</v>
      </c>
      <c r="F212" s="20">
        <v>1163.796</v>
      </c>
      <c r="G212" s="20">
        <v>1107.3820000000001</v>
      </c>
      <c r="H212" s="20">
        <v>1023.7910000000001</v>
      </c>
      <c r="I212" s="20">
        <v>0</v>
      </c>
      <c r="J212" s="20">
        <v>0</v>
      </c>
      <c r="K212" s="20">
        <v>0</v>
      </c>
      <c r="L212" s="20">
        <v>0</v>
      </c>
      <c r="M212" s="20">
        <v>0</v>
      </c>
      <c r="N212" s="20">
        <v>0</v>
      </c>
      <c r="O212" s="20">
        <v>0</v>
      </c>
      <c r="P212" s="20">
        <v>0</v>
      </c>
      <c r="Q212" s="20">
        <v>0</v>
      </c>
      <c r="R212" s="20">
        <v>0</v>
      </c>
      <c r="S212" s="20">
        <v>0</v>
      </c>
      <c r="T212" s="20">
        <v>0</v>
      </c>
      <c r="U212" s="20">
        <v>0</v>
      </c>
      <c r="V212" s="20">
        <v>0</v>
      </c>
      <c r="W212" s="20">
        <v>1074.297</v>
      </c>
      <c r="X212" s="20">
        <v>1107.779</v>
      </c>
      <c r="Y212" s="20">
        <v>1183.1869999999999</v>
      </c>
      <c r="AA212" s="2">
        <f>IFERROR(INDEX('Holiday Schedule'!$D$3:$D$24,MATCH(A212,'Holiday Schedule'!$C$3:$C$24,0)),0)</f>
        <v>0</v>
      </c>
      <c r="AB212" s="2">
        <f t="shared" si="24"/>
        <v>2</v>
      </c>
      <c r="AC212" s="2">
        <f t="shared" si="25"/>
        <v>2182.076</v>
      </c>
      <c r="AD212" s="5">
        <f t="shared" si="26"/>
        <v>9091.6369999999988</v>
      </c>
      <c r="AE212" s="5">
        <f t="shared" si="27"/>
        <v>11273.713</v>
      </c>
      <c r="AG212" s="2">
        <f t="shared" si="28"/>
        <v>7</v>
      </c>
      <c r="AH212" s="2">
        <f t="shared" si="29"/>
        <v>2024</v>
      </c>
      <c r="AJ212" s="5">
        <f t="shared" si="30"/>
        <v>1183.1869999999999</v>
      </c>
      <c r="AK212" s="2">
        <f t="shared" si="31"/>
        <v>24</v>
      </c>
    </row>
    <row r="213" spans="1:37" x14ac:dyDescent="0.25">
      <c r="A213" s="18">
        <v>45496</v>
      </c>
      <c r="B213" s="20">
        <v>1178.5329999999999</v>
      </c>
      <c r="C213" s="20">
        <v>1208.1759999999999</v>
      </c>
      <c r="D213" s="20">
        <v>1207.425</v>
      </c>
      <c r="E213" s="20">
        <v>1250.2260000000001</v>
      </c>
      <c r="F213" s="20">
        <v>1208.7270000000001</v>
      </c>
      <c r="G213" s="20">
        <v>1181.6300000000001</v>
      </c>
      <c r="H213" s="20">
        <v>1093.989</v>
      </c>
      <c r="I213" s="20">
        <v>0</v>
      </c>
      <c r="J213" s="20">
        <v>0</v>
      </c>
      <c r="K213" s="20">
        <v>0</v>
      </c>
      <c r="L213" s="20">
        <v>0</v>
      </c>
      <c r="M213" s="20">
        <v>0</v>
      </c>
      <c r="N213" s="20">
        <v>0</v>
      </c>
      <c r="O213" s="20">
        <v>0</v>
      </c>
      <c r="P213" s="20">
        <v>0</v>
      </c>
      <c r="Q213" s="20">
        <v>0</v>
      </c>
      <c r="R213" s="20">
        <v>0</v>
      </c>
      <c r="S213" s="20">
        <v>0</v>
      </c>
      <c r="T213" s="20">
        <v>0</v>
      </c>
      <c r="U213" s="20">
        <v>0</v>
      </c>
      <c r="V213" s="20">
        <v>0</v>
      </c>
      <c r="W213" s="20">
        <v>965.53099999999995</v>
      </c>
      <c r="X213" s="20">
        <v>1030.9649999999999</v>
      </c>
      <c r="Y213" s="20">
        <v>1089.0029999999999</v>
      </c>
      <c r="AA213" s="2">
        <f>IFERROR(INDEX('Holiday Schedule'!$D$3:$D$24,MATCH(A213,'Holiday Schedule'!$C$3:$C$24,0)),0)</f>
        <v>0</v>
      </c>
      <c r="AB213" s="2">
        <f t="shared" si="24"/>
        <v>3</v>
      </c>
      <c r="AC213" s="2">
        <f t="shared" si="25"/>
        <v>1996.4959999999999</v>
      </c>
      <c r="AD213" s="5">
        <f t="shared" si="26"/>
        <v>9417.7090000000026</v>
      </c>
      <c r="AE213" s="5">
        <f t="shared" si="27"/>
        <v>11414.205000000002</v>
      </c>
      <c r="AG213" s="2">
        <f t="shared" si="28"/>
        <v>7</v>
      </c>
      <c r="AH213" s="2">
        <f t="shared" si="29"/>
        <v>2024</v>
      </c>
      <c r="AJ213" s="5">
        <f t="shared" si="30"/>
        <v>1250.2260000000001</v>
      </c>
      <c r="AK213" s="2">
        <f t="shared" si="31"/>
        <v>4</v>
      </c>
    </row>
    <row r="214" spans="1:37" x14ac:dyDescent="0.25">
      <c r="A214" s="18">
        <v>45497</v>
      </c>
      <c r="B214" s="20">
        <v>1120.894</v>
      </c>
      <c r="C214" s="20">
        <v>1156.0160000000001</v>
      </c>
      <c r="D214" s="20">
        <v>1164.5719999999999</v>
      </c>
      <c r="E214" s="20">
        <v>1196.29</v>
      </c>
      <c r="F214" s="20">
        <v>1172.1959999999999</v>
      </c>
      <c r="G214" s="20">
        <v>1133.5840000000001</v>
      </c>
      <c r="H214" s="20">
        <v>1043.261</v>
      </c>
      <c r="I214" s="20">
        <v>0</v>
      </c>
      <c r="J214" s="20">
        <v>0</v>
      </c>
      <c r="K214" s="20">
        <v>0</v>
      </c>
      <c r="L214" s="20">
        <v>0</v>
      </c>
      <c r="M214" s="20">
        <v>0</v>
      </c>
      <c r="N214" s="20">
        <v>0</v>
      </c>
      <c r="O214" s="20">
        <v>0</v>
      </c>
      <c r="P214" s="20">
        <v>0</v>
      </c>
      <c r="Q214" s="20">
        <v>0</v>
      </c>
      <c r="R214" s="20">
        <v>0</v>
      </c>
      <c r="S214" s="20">
        <v>0</v>
      </c>
      <c r="T214" s="20">
        <v>0</v>
      </c>
      <c r="U214" s="20">
        <v>0</v>
      </c>
      <c r="V214" s="20">
        <v>0</v>
      </c>
      <c r="W214" s="20">
        <v>945.44500000000005</v>
      </c>
      <c r="X214" s="20">
        <v>1023.768</v>
      </c>
      <c r="Y214" s="20">
        <v>1081.1880000000001</v>
      </c>
      <c r="AA214" s="2">
        <f>IFERROR(INDEX('Holiday Schedule'!$D$3:$D$24,MATCH(A214,'Holiday Schedule'!$C$3:$C$24,0)),0)</f>
        <v>0</v>
      </c>
      <c r="AB214" s="2">
        <f t="shared" si="24"/>
        <v>4</v>
      </c>
      <c r="AC214" s="2">
        <f t="shared" si="25"/>
        <v>1969.2130000000002</v>
      </c>
      <c r="AD214" s="5">
        <f t="shared" si="26"/>
        <v>9068.0010000000002</v>
      </c>
      <c r="AE214" s="5">
        <f t="shared" si="27"/>
        <v>11037.214</v>
      </c>
      <c r="AG214" s="2">
        <f t="shared" si="28"/>
        <v>7</v>
      </c>
      <c r="AH214" s="2">
        <f t="shared" si="29"/>
        <v>2024</v>
      </c>
      <c r="AJ214" s="5">
        <f t="shared" si="30"/>
        <v>1196.29</v>
      </c>
      <c r="AK214" s="2">
        <f t="shared" si="31"/>
        <v>4</v>
      </c>
    </row>
    <row r="215" spans="1:37" x14ac:dyDescent="0.25">
      <c r="A215" s="18">
        <v>45498</v>
      </c>
      <c r="B215" s="20">
        <v>1120.548</v>
      </c>
      <c r="C215" s="20">
        <v>1141.6130000000001</v>
      </c>
      <c r="D215" s="20">
        <v>1146.0350000000001</v>
      </c>
      <c r="E215" s="20">
        <v>1183.6220000000001</v>
      </c>
      <c r="F215" s="20">
        <v>1147.5530000000001</v>
      </c>
      <c r="G215" s="20">
        <v>1129.8879999999999</v>
      </c>
      <c r="H215" s="20">
        <v>1044.058</v>
      </c>
      <c r="I215" s="20">
        <v>0</v>
      </c>
      <c r="J215" s="20">
        <v>0</v>
      </c>
      <c r="K215" s="20">
        <v>0</v>
      </c>
      <c r="L215" s="20">
        <v>0</v>
      </c>
      <c r="M215" s="20">
        <v>0</v>
      </c>
      <c r="N215" s="20">
        <v>0</v>
      </c>
      <c r="O215" s="20">
        <v>0</v>
      </c>
      <c r="P215" s="20">
        <v>0</v>
      </c>
      <c r="Q215" s="20">
        <v>0</v>
      </c>
      <c r="R215" s="20">
        <v>0</v>
      </c>
      <c r="S215" s="20">
        <v>0</v>
      </c>
      <c r="T215" s="20">
        <v>0</v>
      </c>
      <c r="U215" s="20">
        <v>0</v>
      </c>
      <c r="V215" s="20">
        <v>0</v>
      </c>
      <c r="W215" s="20">
        <v>955.31899999999996</v>
      </c>
      <c r="X215" s="20">
        <v>1014.307</v>
      </c>
      <c r="Y215" s="20">
        <v>1079.9690000000001</v>
      </c>
      <c r="AA215" s="2">
        <f>IFERROR(INDEX('Holiday Schedule'!$D$3:$D$24,MATCH(A215,'Holiday Schedule'!$C$3:$C$24,0)),0)</f>
        <v>0</v>
      </c>
      <c r="AB215" s="2">
        <f t="shared" si="24"/>
        <v>5</v>
      </c>
      <c r="AC215" s="2">
        <f t="shared" si="25"/>
        <v>1969.626</v>
      </c>
      <c r="AD215" s="5">
        <f t="shared" si="26"/>
        <v>8993.2860000000001</v>
      </c>
      <c r="AE215" s="5">
        <f t="shared" si="27"/>
        <v>10962.912</v>
      </c>
      <c r="AG215" s="2">
        <f t="shared" si="28"/>
        <v>7</v>
      </c>
      <c r="AH215" s="2">
        <f t="shared" si="29"/>
        <v>2024</v>
      </c>
      <c r="AJ215" s="5">
        <f t="shared" si="30"/>
        <v>1183.6220000000001</v>
      </c>
      <c r="AK215" s="2">
        <f t="shared" si="31"/>
        <v>4</v>
      </c>
    </row>
    <row r="216" spans="1:37" x14ac:dyDescent="0.25">
      <c r="A216" s="18">
        <v>45499</v>
      </c>
      <c r="B216" s="20">
        <v>1093.9780000000001</v>
      </c>
      <c r="C216" s="20">
        <v>1121.6189999999999</v>
      </c>
      <c r="D216" s="20">
        <v>1114.24</v>
      </c>
      <c r="E216" s="20">
        <v>1153.17</v>
      </c>
      <c r="F216" s="20">
        <v>1105.787</v>
      </c>
      <c r="G216" s="20">
        <v>1089.4649999999999</v>
      </c>
      <c r="H216" s="20">
        <v>985.55200000000002</v>
      </c>
      <c r="I216" s="20">
        <v>0</v>
      </c>
      <c r="J216" s="20">
        <v>0</v>
      </c>
      <c r="K216" s="20">
        <v>0</v>
      </c>
      <c r="L216" s="20">
        <v>0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1011.729</v>
      </c>
      <c r="X216" s="20">
        <v>1104.26</v>
      </c>
      <c r="Y216" s="20">
        <v>1159.5429999999999</v>
      </c>
      <c r="AA216" s="2">
        <f>IFERROR(INDEX('Holiday Schedule'!$D$3:$D$24,MATCH(A216,'Holiday Schedule'!$C$3:$C$24,0)),0)</f>
        <v>0</v>
      </c>
      <c r="AB216" s="2">
        <f t="shared" si="24"/>
        <v>6</v>
      </c>
      <c r="AC216" s="2">
        <f t="shared" si="25"/>
        <v>2115.989</v>
      </c>
      <c r="AD216" s="5">
        <f t="shared" si="26"/>
        <v>8823.3539999999994</v>
      </c>
      <c r="AE216" s="5">
        <f t="shared" si="27"/>
        <v>10939.342999999999</v>
      </c>
      <c r="AG216" s="2">
        <f t="shared" si="28"/>
        <v>7</v>
      </c>
      <c r="AH216" s="2">
        <f t="shared" si="29"/>
        <v>2024</v>
      </c>
      <c r="AJ216" s="5">
        <f t="shared" si="30"/>
        <v>1159.5429999999999</v>
      </c>
      <c r="AK216" s="2">
        <f t="shared" si="31"/>
        <v>24</v>
      </c>
    </row>
    <row r="217" spans="1:37" x14ac:dyDescent="0.25">
      <c r="A217" s="18">
        <v>45500</v>
      </c>
      <c r="B217" s="20">
        <v>1208.8610000000001</v>
      </c>
      <c r="C217" s="20">
        <v>1204.7760000000001</v>
      </c>
      <c r="D217" s="20">
        <v>1207.473</v>
      </c>
      <c r="E217" s="20">
        <v>1205.53</v>
      </c>
      <c r="F217" s="20">
        <v>1162.829</v>
      </c>
      <c r="G217" s="20">
        <v>1095.3409999999999</v>
      </c>
      <c r="H217" s="20">
        <v>959.09799999999996</v>
      </c>
      <c r="I217" s="20">
        <v>0</v>
      </c>
      <c r="J217" s="20">
        <v>0</v>
      </c>
      <c r="K217" s="20">
        <v>0</v>
      </c>
      <c r="L217" s="20">
        <v>0</v>
      </c>
      <c r="M217" s="20">
        <v>0</v>
      </c>
      <c r="N217" s="20">
        <v>0</v>
      </c>
      <c r="O217" s="20">
        <v>0</v>
      </c>
      <c r="P217" s="20">
        <v>0</v>
      </c>
      <c r="Q217" s="20">
        <v>0</v>
      </c>
      <c r="R217" s="20">
        <v>0</v>
      </c>
      <c r="S217" s="20">
        <v>0</v>
      </c>
      <c r="T217" s="20">
        <v>0</v>
      </c>
      <c r="U217" s="20">
        <v>0</v>
      </c>
      <c r="V217" s="20">
        <v>0</v>
      </c>
      <c r="W217" s="20">
        <v>1067.6189999999999</v>
      </c>
      <c r="X217" s="20">
        <v>1137.25</v>
      </c>
      <c r="Y217" s="20">
        <v>1188.598</v>
      </c>
      <c r="AA217" s="2">
        <f>IFERROR(INDEX('Holiday Schedule'!$D$3:$D$24,MATCH(A217,'Holiday Schedule'!$C$3:$C$24,0)),0)</f>
        <v>0</v>
      </c>
      <c r="AB217" s="2">
        <f t="shared" si="24"/>
        <v>7</v>
      </c>
      <c r="AC217" s="2">
        <f t="shared" si="25"/>
        <v>0</v>
      </c>
      <c r="AD217" s="5">
        <f t="shared" si="26"/>
        <v>11437.375</v>
      </c>
      <c r="AE217" s="5">
        <f t="shared" si="27"/>
        <v>11437.375</v>
      </c>
      <c r="AG217" s="2">
        <f t="shared" si="28"/>
        <v>7</v>
      </c>
      <c r="AH217" s="2">
        <f t="shared" si="29"/>
        <v>2024</v>
      </c>
      <c r="AJ217" s="5">
        <f t="shared" si="30"/>
        <v>1208.8610000000001</v>
      </c>
      <c r="AK217" s="2">
        <f t="shared" si="31"/>
        <v>1</v>
      </c>
    </row>
    <row r="218" spans="1:37" x14ac:dyDescent="0.25">
      <c r="A218" s="18">
        <v>45501</v>
      </c>
      <c r="B218" s="20">
        <v>1224.1569999999999</v>
      </c>
      <c r="C218" s="20">
        <v>1220.165</v>
      </c>
      <c r="D218" s="20">
        <v>1215.5450000000001</v>
      </c>
      <c r="E218" s="20">
        <v>1218.201</v>
      </c>
      <c r="F218" s="20">
        <v>1169.777</v>
      </c>
      <c r="G218" s="20">
        <v>1087.848</v>
      </c>
      <c r="H218" s="20">
        <v>948.03700000000003</v>
      </c>
      <c r="I218" s="20">
        <v>0</v>
      </c>
      <c r="J218" s="20">
        <v>0</v>
      </c>
      <c r="K218" s="20">
        <v>0</v>
      </c>
      <c r="L218" s="20">
        <v>0</v>
      </c>
      <c r="M218" s="20">
        <v>0</v>
      </c>
      <c r="N218" s="20">
        <v>0</v>
      </c>
      <c r="O218" s="20">
        <v>0</v>
      </c>
      <c r="P218" s="20">
        <v>0</v>
      </c>
      <c r="Q218" s="20">
        <v>0</v>
      </c>
      <c r="R218" s="20">
        <v>0</v>
      </c>
      <c r="S218" s="20">
        <v>0</v>
      </c>
      <c r="T218" s="20">
        <v>0</v>
      </c>
      <c r="U218" s="20">
        <v>0</v>
      </c>
      <c r="V218" s="20">
        <v>0</v>
      </c>
      <c r="W218" s="20">
        <v>1073.5039999999999</v>
      </c>
      <c r="X218" s="20">
        <v>1127.336</v>
      </c>
      <c r="Y218" s="20">
        <v>1166.9390000000001</v>
      </c>
      <c r="AA218" s="2">
        <f>IFERROR(INDEX('Holiday Schedule'!$D$3:$D$24,MATCH(A218,'Holiday Schedule'!$C$3:$C$24,0)),0)</f>
        <v>0</v>
      </c>
      <c r="AB218" s="2">
        <f t="shared" si="24"/>
        <v>1</v>
      </c>
      <c r="AC218" s="2">
        <f t="shared" si="25"/>
        <v>0</v>
      </c>
      <c r="AD218" s="5">
        <f t="shared" si="26"/>
        <v>11451.509</v>
      </c>
      <c r="AE218" s="5">
        <f t="shared" si="27"/>
        <v>11451.509</v>
      </c>
      <c r="AG218" s="2">
        <f t="shared" si="28"/>
        <v>7</v>
      </c>
      <c r="AH218" s="2">
        <f t="shared" si="29"/>
        <v>2024</v>
      </c>
      <c r="AJ218" s="5">
        <f t="shared" si="30"/>
        <v>1224.1569999999999</v>
      </c>
      <c r="AK218" s="2">
        <f t="shared" si="31"/>
        <v>1</v>
      </c>
    </row>
    <row r="219" spans="1:37" x14ac:dyDescent="0.25">
      <c r="A219" s="18">
        <v>45502</v>
      </c>
      <c r="B219" s="20">
        <v>1169.925</v>
      </c>
      <c r="C219" s="20">
        <v>1191.5809999999999</v>
      </c>
      <c r="D219" s="20">
        <v>1190.0650000000001</v>
      </c>
      <c r="E219" s="20">
        <v>1206.9590000000001</v>
      </c>
      <c r="F219" s="20">
        <v>1192.01</v>
      </c>
      <c r="G219" s="20">
        <v>1149.6949999999999</v>
      </c>
      <c r="H219" s="20">
        <v>1057.5709999999999</v>
      </c>
      <c r="I219" s="20">
        <v>0</v>
      </c>
      <c r="J219" s="20">
        <v>0</v>
      </c>
      <c r="K219" s="20">
        <v>0</v>
      </c>
      <c r="L219" s="20">
        <v>0</v>
      </c>
      <c r="M219" s="20">
        <v>0</v>
      </c>
      <c r="N219" s="20">
        <v>0</v>
      </c>
      <c r="O219" s="20">
        <v>0</v>
      </c>
      <c r="P219" s="20">
        <v>0</v>
      </c>
      <c r="Q219" s="20">
        <v>0</v>
      </c>
      <c r="R219" s="20">
        <v>0</v>
      </c>
      <c r="S219" s="20">
        <v>0</v>
      </c>
      <c r="T219" s="20">
        <v>0</v>
      </c>
      <c r="U219" s="20">
        <v>0</v>
      </c>
      <c r="V219" s="20">
        <v>0</v>
      </c>
      <c r="W219" s="20">
        <v>943.31</v>
      </c>
      <c r="X219" s="20">
        <v>1005.33</v>
      </c>
      <c r="Y219" s="20">
        <v>1074.05</v>
      </c>
      <c r="AA219" s="2">
        <f>IFERROR(INDEX('Holiday Schedule'!$D$3:$D$24,MATCH(A219,'Holiday Schedule'!$C$3:$C$24,0)),0)</f>
        <v>0</v>
      </c>
      <c r="AB219" s="2">
        <f t="shared" si="24"/>
        <v>2</v>
      </c>
      <c r="AC219" s="2">
        <f t="shared" si="25"/>
        <v>1948.6399999999999</v>
      </c>
      <c r="AD219" s="5">
        <f t="shared" si="26"/>
        <v>9231.8559999999998</v>
      </c>
      <c r="AE219" s="5">
        <f t="shared" si="27"/>
        <v>11180.495999999999</v>
      </c>
      <c r="AG219" s="2">
        <f t="shared" si="28"/>
        <v>7</v>
      </c>
      <c r="AH219" s="2">
        <f t="shared" si="29"/>
        <v>2024</v>
      </c>
      <c r="AJ219" s="5">
        <f t="shared" si="30"/>
        <v>1206.9590000000001</v>
      </c>
      <c r="AK219" s="2">
        <f t="shared" si="31"/>
        <v>4</v>
      </c>
    </row>
    <row r="220" spans="1:37" x14ac:dyDescent="0.25">
      <c r="A220" s="18">
        <v>45503</v>
      </c>
      <c r="B220" s="20">
        <v>1111.55</v>
      </c>
      <c r="C220" s="20">
        <v>1134.557</v>
      </c>
      <c r="D220" s="20">
        <v>1160.7850000000001</v>
      </c>
      <c r="E220" s="20">
        <v>1183.21</v>
      </c>
      <c r="F220" s="20">
        <v>1169.971</v>
      </c>
      <c r="G220" s="20">
        <v>1143.17</v>
      </c>
      <c r="H220" s="20">
        <v>1059.384</v>
      </c>
      <c r="I220" s="20">
        <v>0</v>
      </c>
      <c r="J220" s="20">
        <v>0</v>
      </c>
      <c r="K220" s="20">
        <v>0</v>
      </c>
      <c r="L220" s="20">
        <v>0</v>
      </c>
      <c r="M220" s="20">
        <v>0</v>
      </c>
      <c r="N220" s="20">
        <v>0</v>
      </c>
      <c r="O220" s="20">
        <v>0</v>
      </c>
      <c r="P220" s="20">
        <v>0</v>
      </c>
      <c r="Q220" s="20">
        <v>0</v>
      </c>
      <c r="R220" s="20">
        <v>0</v>
      </c>
      <c r="S220" s="20">
        <v>0</v>
      </c>
      <c r="T220" s="20">
        <v>0</v>
      </c>
      <c r="U220" s="20">
        <v>0</v>
      </c>
      <c r="V220" s="20">
        <v>0</v>
      </c>
      <c r="W220" s="20">
        <v>1048.0440000000001</v>
      </c>
      <c r="X220" s="20">
        <v>1100.7850000000001</v>
      </c>
      <c r="Y220" s="20">
        <v>1173.116</v>
      </c>
      <c r="AA220" s="2">
        <f>IFERROR(INDEX('Holiday Schedule'!$D$3:$D$24,MATCH(A220,'Holiday Schedule'!$C$3:$C$24,0)),0)</f>
        <v>0</v>
      </c>
      <c r="AB220" s="2">
        <f t="shared" si="24"/>
        <v>3</v>
      </c>
      <c r="AC220" s="2">
        <f t="shared" si="25"/>
        <v>2148.8290000000002</v>
      </c>
      <c r="AD220" s="5">
        <f t="shared" si="26"/>
        <v>9135.7430000000004</v>
      </c>
      <c r="AE220" s="5">
        <f t="shared" si="27"/>
        <v>11284.572</v>
      </c>
      <c r="AG220" s="2">
        <f t="shared" si="28"/>
        <v>7</v>
      </c>
      <c r="AH220" s="2">
        <f t="shared" si="29"/>
        <v>2024</v>
      </c>
      <c r="AJ220" s="5">
        <f t="shared" si="30"/>
        <v>1183.21</v>
      </c>
      <c r="AK220" s="2">
        <f t="shared" si="31"/>
        <v>4</v>
      </c>
    </row>
    <row r="221" spans="1:37" x14ac:dyDescent="0.25">
      <c r="A221" s="18">
        <v>45504</v>
      </c>
      <c r="B221" s="19">
        <v>1216.94</v>
      </c>
      <c r="C221" s="19">
        <v>1252.105</v>
      </c>
      <c r="D221" s="19">
        <v>1252.5619999999999</v>
      </c>
      <c r="E221" s="19">
        <v>1280.5060000000001</v>
      </c>
      <c r="F221" s="19">
        <v>1252.336</v>
      </c>
      <c r="G221" s="19">
        <v>1221.9459999999999</v>
      </c>
      <c r="H221" s="19">
        <v>1103.451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1111.386</v>
      </c>
      <c r="X221" s="19">
        <v>1167.123</v>
      </c>
      <c r="Y221" s="19">
        <v>1231.1869999999999</v>
      </c>
      <c r="AA221" s="2">
        <f>IFERROR(INDEX('Holiday Schedule'!$D$3:$D$24,MATCH(A221,'Holiday Schedule'!$C$3:$C$24,0)),0)</f>
        <v>0</v>
      </c>
      <c r="AB221" s="2">
        <f t="shared" si="24"/>
        <v>4</v>
      </c>
      <c r="AC221" s="2">
        <f t="shared" si="25"/>
        <v>2278.509</v>
      </c>
      <c r="AD221" s="5">
        <f t="shared" si="26"/>
        <v>9811.0330000000013</v>
      </c>
      <c r="AE221" s="5">
        <f t="shared" si="27"/>
        <v>12089.542000000001</v>
      </c>
      <c r="AG221" s="2">
        <f t="shared" si="28"/>
        <v>7</v>
      </c>
      <c r="AH221" s="2">
        <f t="shared" si="29"/>
        <v>2024</v>
      </c>
      <c r="AJ221" s="5">
        <f t="shared" si="30"/>
        <v>1280.5060000000001</v>
      </c>
      <c r="AK221" s="2">
        <f t="shared" si="31"/>
        <v>4</v>
      </c>
    </row>
    <row r="222" spans="1:37" x14ac:dyDescent="0.25">
      <c r="A222" s="18">
        <v>45505</v>
      </c>
      <c r="B222" s="19">
        <v>1200.479</v>
      </c>
      <c r="C222" s="19">
        <v>1207.413</v>
      </c>
      <c r="D222" s="19">
        <v>1225.433</v>
      </c>
      <c r="E222" s="19">
        <v>1239.0250000000001</v>
      </c>
      <c r="F222" s="19">
        <v>1214.7560000000001</v>
      </c>
      <c r="G222" s="19">
        <v>1140.2360000000001</v>
      </c>
      <c r="H222" s="19">
        <v>1069.932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1113.1780000000001</v>
      </c>
      <c r="W222" s="19">
        <v>1148.818</v>
      </c>
      <c r="X222" s="19">
        <v>1247.367</v>
      </c>
      <c r="Y222" s="19">
        <v>1278.498</v>
      </c>
      <c r="AA222" s="2">
        <f>IFERROR(INDEX('Holiday Schedule'!$D$3:$D$24,MATCH(A222,'Holiday Schedule'!$C$3:$C$24,0)),0)</f>
        <v>0</v>
      </c>
      <c r="AB222" s="2">
        <f t="shared" si="24"/>
        <v>5</v>
      </c>
      <c r="AC222" s="2">
        <f t="shared" si="25"/>
        <v>3509.3630000000003</v>
      </c>
      <c r="AD222" s="5">
        <f t="shared" si="26"/>
        <v>9575.7720000000008</v>
      </c>
      <c r="AE222" s="5">
        <f t="shared" si="27"/>
        <v>13085.135</v>
      </c>
      <c r="AG222" s="2">
        <f t="shared" si="28"/>
        <v>8</v>
      </c>
      <c r="AH222" s="2">
        <f t="shared" si="29"/>
        <v>2024</v>
      </c>
      <c r="AJ222" s="5">
        <f t="shared" si="30"/>
        <v>1278.498</v>
      </c>
      <c r="AK222" s="2">
        <f t="shared" si="31"/>
        <v>24</v>
      </c>
    </row>
    <row r="223" spans="1:37" x14ac:dyDescent="0.25">
      <c r="A223" s="18">
        <v>45506</v>
      </c>
      <c r="B223" s="19">
        <v>1327.1859999999999</v>
      </c>
      <c r="C223" s="19">
        <v>1310.6559999999999</v>
      </c>
      <c r="D223" s="19">
        <v>1328.557</v>
      </c>
      <c r="E223" s="19">
        <v>1311.798</v>
      </c>
      <c r="F223" s="19">
        <v>1278.24</v>
      </c>
      <c r="G223" s="19">
        <v>1176.538</v>
      </c>
      <c r="H223" s="19">
        <v>1107.261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1140.904</v>
      </c>
      <c r="W223" s="19">
        <v>1175.0119999999999</v>
      </c>
      <c r="X223" s="19">
        <v>1261.2529999999999</v>
      </c>
      <c r="Y223" s="19">
        <v>1333.5650000000001</v>
      </c>
      <c r="AA223" s="2">
        <f>IFERROR(INDEX('Holiday Schedule'!$D$3:$D$24,MATCH(A223,'Holiday Schedule'!$C$3:$C$24,0)),0)</f>
        <v>0</v>
      </c>
      <c r="AB223" s="2">
        <f t="shared" si="24"/>
        <v>6</v>
      </c>
      <c r="AC223" s="2">
        <f t="shared" si="25"/>
        <v>3577.1689999999999</v>
      </c>
      <c r="AD223" s="5">
        <f t="shared" si="26"/>
        <v>10173.801000000001</v>
      </c>
      <c r="AE223" s="5">
        <f t="shared" si="27"/>
        <v>13750.970000000001</v>
      </c>
      <c r="AG223" s="2">
        <f t="shared" si="28"/>
        <v>8</v>
      </c>
      <c r="AH223" s="2">
        <f t="shared" si="29"/>
        <v>2024</v>
      </c>
      <c r="AJ223" s="5">
        <f t="shared" si="30"/>
        <v>1333.5650000000001</v>
      </c>
      <c r="AK223" s="2">
        <f t="shared" si="31"/>
        <v>24</v>
      </c>
    </row>
    <row r="224" spans="1:37" x14ac:dyDescent="0.25">
      <c r="A224" s="18">
        <v>45507</v>
      </c>
      <c r="B224" s="19">
        <v>1373.444</v>
      </c>
      <c r="C224" s="19">
        <v>1366.615</v>
      </c>
      <c r="D224" s="19">
        <v>1389.461</v>
      </c>
      <c r="E224" s="19">
        <v>1386.9870000000001</v>
      </c>
      <c r="F224" s="19">
        <v>1323.2570000000001</v>
      </c>
      <c r="G224" s="19">
        <v>1240.7339999999999</v>
      </c>
      <c r="H224" s="19">
        <v>1138.1600000000001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1093.76</v>
      </c>
      <c r="W224" s="19">
        <v>1121.403</v>
      </c>
      <c r="X224" s="19">
        <v>1216.4100000000001</v>
      </c>
      <c r="Y224" s="19">
        <v>1280.2239999999999</v>
      </c>
      <c r="AA224" s="2">
        <f>IFERROR(INDEX('Holiday Schedule'!$D$3:$D$24,MATCH(A224,'Holiday Schedule'!$C$3:$C$24,0)),0)</f>
        <v>0</v>
      </c>
      <c r="AB224" s="2">
        <f t="shared" si="24"/>
        <v>7</v>
      </c>
      <c r="AC224" s="2">
        <f t="shared" si="25"/>
        <v>0</v>
      </c>
      <c r="AD224" s="5">
        <f t="shared" si="26"/>
        <v>13930.455000000002</v>
      </c>
      <c r="AE224" s="5">
        <f t="shared" si="27"/>
        <v>13930.455000000002</v>
      </c>
      <c r="AG224" s="2">
        <f t="shared" si="28"/>
        <v>8</v>
      </c>
      <c r="AH224" s="2">
        <f t="shared" si="29"/>
        <v>2024</v>
      </c>
      <c r="AJ224" s="5">
        <f t="shared" si="30"/>
        <v>1389.461</v>
      </c>
      <c r="AK224" s="2">
        <f t="shared" si="31"/>
        <v>3</v>
      </c>
    </row>
    <row r="225" spans="1:37" x14ac:dyDescent="0.25">
      <c r="A225" s="18">
        <v>45508</v>
      </c>
      <c r="B225" s="19">
        <v>1326.479</v>
      </c>
      <c r="C225" s="19">
        <v>1324.6420000000001</v>
      </c>
      <c r="D225" s="19">
        <v>1366.47</v>
      </c>
      <c r="E225" s="19">
        <v>1334.3689999999999</v>
      </c>
      <c r="F225" s="19">
        <v>1310.6959999999999</v>
      </c>
      <c r="G225" s="19">
        <v>1201.127</v>
      </c>
      <c r="H225" s="19">
        <v>1102.2670000000001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1038.9939999999999</v>
      </c>
      <c r="W225" s="19">
        <v>1068.875</v>
      </c>
      <c r="X225" s="19">
        <v>1123.327</v>
      </c>
      <c r="Y225" s="19">
        <v>1188.8510000000001</v>
      </c>
      <c r="AA225" s="2">
        <f>IFERROR(INDEX('Holiday Schedule'!$D$3:$D$24,MATCH(A225,'Holiday Schedule'!$C$3:$C$24,0)),0)</f>
        <v>0</v>
      </c>
      <c r="AB225" s="2">
        <f t="shared" si="24"/>
        <v>1</v>
      </c>
      <c r="AC225" s="2">
        <f t="shared" si="25"/>
        <v>0</v>
      </c>
      <c r="AD225" s="5">
        <f t="shared" si="26"/>
        <v>13386.097</v>
      </c>
      <c r="AE225" s="5">
        <f t="shared" si="27"/>
        <v>13386.097</v>
      </c>
      <c r="AG225" s="2">
        <f t="shared" si="28"/>
        <v>8</v>
      </c>
      <c r="AH225" s="2">
        <f t="shared" si="29"/>
        <v>2024</v>
      </c>
      <c r="AJ225" s="5">
        <f t="shared" si="30"/>
        <v>1366.47</v>
      </c>
      <c r="AK225" s="2">
        <f t="shared" si="31"/>
        <v>3</v>
      </c>
    </row>
    <row r="226" spans="1:37" x14ac:dyDescent="0.25">
      <c r="A226" s="18">
        <v>45509</v>
      </c>
      <c r="B226" s="19">
        <v>1227.4090000000001</v>
      </c>
      <c r="C226" s="19">
        <v>1225.289</v>
      </c>
      <c r="D226" s="19">
        <v>1239.085</v>
      </c>
      <c r="E226" s="19">
        <v>1241.3810000000001</v>
      </c>
      <c r="F226" s="19">
        <v>1226.836</v>
      </c>
      <c r="G226" s="19">
        <v>1122.74</v>
      </c>
      <c r="H226" s="19">
        <v>1071.06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989.91399999999999</v>
      </c>
      <c r="W226" s="19">
        <v>1006.77</v>
      </c>
      <c r="X226" s="19">
        <v>1052.019</v>
      </c>
      <c r="Y226" s="19">
        <v>1109.81</v>
      </c>
      <c r="AA226" s="2">
        <f>IFERROR(INDEX('Holiday Schedule'!$D$3:$D$24,MATCH(A226,'Holiday Schedule'!$C$3:$C$24,0)),0)</f>
        <v>0</v>
      </c>
      <c r="AB226" s="2">
        <f t="shared" si="24"/>
        <v>2</v>
      </c>
      <c r="AC226" s="2">
        <f t="shared" si="25"/>
        <v>3048.703</v>
      </c>
      <c r="AD226" s="5">
        <f t="shared" si="26"/>
        <v>9463.6100000000024</v>
      </c>
      <c r="AE226" s="5">
        <f t="shared" si="27"/>
        <v>12512.313000000002</v>
      </c>
      <c r="AG226" s="2">
        <f t="shared" si="28"/>
        <v>8</v>
      </c>
      <c r="AH226" s="2">
        <f t="shared" si="29"/>
        <v>2024</v>
      </c>
      <c r="AJ226" s="5">
        <f t="shared" si="30"/>
        <v>1241.3810000000001</v>
      </c>
      <c r="AK226" s="2">
        <f t="shared" si="31"/>
        <v>4</v>
      </c>
    </row>
    <row r="227" spans="1:37" x14ac:dyDescent="0.25">
      <c r="A227" s="18">
        <v>45510</v>
      </c>
      <c r="B227" s="19">
        <v>1137.713</v>
      </c>
      <c r="C227" s="19">
        <v>1155.867</v>
      </c>
      <c r="D227" s="19">
        <v>1136.6759999999999</v>
      </c>
      <c r="E227" s="19">
        <v>1168.0039999999999</v>
      </c>
      <c r="F227" s="19">
        <v>1123.9580000000001</v>
      </c>
      <c r="G227" s="19">
        <v>1065.2650000000001</v>
      </c>
      <c r="H227" s="19">
        <v>1000.277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895.21100000000001</v>
      </c>
      <c r="W227" s="19">
        <v>911.39599999999996</v>
      </c>
      <c r="X227" s="19">
        <v>976.13900000000001</v>
      </c>
      <c r="Y227" s="19">
        <v>1027.454</v>
      </c>
      <c r="AA227" s="2">
        <f>IFERROR(INDEX('Holiday Schedule'!$D$3:$D$24,MATCH(A227,'Holiday Schedule'!$C$3:$C$24,0)),0)</f>
        <v>0</v>
      </c>
      <c r="AB227" s="2">
        <f t="shared" si="24"/>
        <v>3</v>
      </c>
      <c r="AC227" s="2">
        <f t="shared" si="25"/>
        <v>2782.7460000000001</v>
      </c>
      <c r="AD227" s="5">
        <f t="shared" si="26"/>
        <v>8815.2139999999999</v>
      </c>
      <c r="AE227" s="5">
        <f t="shared" si="27"/>
        <v>11597.960000000001</v>
      </c>
      <c r="AG227" s="2">
        <f t="shared" si="28"/>
        <v>8</v>
      </c>
      <c r="AH227" s="2">
        <f t="shared" si="29"/>
        <v>2024</v>
      </c>
      <c r="AJ227" s="5">
        <f t="shared" si="30"/>
        <v>1168.0039999999999</v>
      </c>
      <c r="AK227" s="2">
        <f t="shared" si="31"/>
        <v>4</v>
      </c>
    </row>
    <row r="228" spans="1:37" x14ac:dyDescent="0.25">
      <c r="A228" s="18">
        <v>45511</v>
      </c>
      <c r="B228" s="19">
        <v>1074.4179999999999</v>
      </c>
      <c r="C228" s="19">
        <v>1060.482</v>
      </c>
      <c r="D228" s="19">
        <v>1069.76</v>
      </c>
      <c r="E228" s="19">
        <v>1100.002</v>
      </c>
      <c r="F228" s="19">
        <v>1074.7059999999999</v>
      </c>
      <c r="G228" s="19">
        <v>1021.365</v>
      </c>
      <c r="H228" s="19">
        <v>954.12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915.38099999999997</v>
      </c>
      <c r="W228" s="19">
        <v>932.80499999999995</v>
      </c>
      <c r="X228" s="19">
        <v>988.40800000000002</v>
      </c>
      <c r="Y228" s="19">
        <v>996.74400000000003</v>
      </c>
      <c r="AA228" s="2">
        <f>IFERROR(INDEX('Holiday Schedule'!$D$3:$D$24,MATCH(A228,'Holiday Schedule'!$C$3:$C$24,0)),0)</f>
        <v>0</v>
      </c>
      <c r="AB228" s="2">
        <f t="shared" si="24"/>
        <v>4</v>
      </c>
      <c r="AC228" s="2">
        <f t="shared" si="25"/>
        <v>2836.5940000000001</v>
      </c>
      <c r="AD228" s="5">
        <f t="shared" si="26"/>
        <v>8351.5970000000016</v>
      </c>
      <c r="AE228" s="5">
        <f t="shared" si="27"/>
        <v>11188.191000000001</v>
      </c>
      <c r="AG228" s="2">
        <f t="shared" si="28"/>
        <v>8</v>
      </c>
      <c r="AH228" s="2">
        <f t="shared" si="29"/>
        <v>2024</v>
      </c>
      <c r="AJ228" s="5">
        <f t="shared" si="30"/>
        <v>1100.002</v>
      </c>
      <c r="AK228" s="2">
        <f t="shared" si="31"/>
        <v>4</v>
      </c>
    </row>
    <row r="229" spans="1:37" x14ac:dyDescent="0.25">
      <c r="A229" s="18">
        <v>45512</v>
      </c>
      <c r="B229" s="19">
        <v>1110.6089999999999</v>
      </c>
      <c r="C229" s="19">
        <v>1061.1669999999999</v>
      </c>
      <c r="D229" s="19">
        <v>1073.2360000000001</v>
      </c>
      <c r="E229" s="19">
        <v>1069.316</v>
      </c>
      <c r="F229" s="19">
        <v>1057.288</v>
      </c>
      <c r="G229" s="19">
        <v>985.22299999999996</v>
      </c>
      <c r="H229" s="19">
        <v>918.22199999999998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892.39200000000005</v>
      </c>
      <c r="W229" s="19">
        <v>917.36900000000003</v>
      </c>
      <c r="X229" s="19">
        <v>992.48099999999999</v>
      </c>
      <c r="Y229" s="19">
        <v>1032.4459999999999</v>
      </c>
      <c r="AA229" s="2">
        <f>IFERROR(INDEX('Holiday Schedule'!$D$3:$D$24,MATCH(A229,'Holiday Schedule'!$C$3:$C$24,0)),0)</f>
        <v>0</v>
      </c>
      <c r="AB229" s="2">
        <f t="shared" si="24"/>
        <v>5</v>
      </c>
      <c r="AC229" s="2">
        <f t="shared" si="25"/>
        <v>2802.2420000000002</v>
      </c>
      <c r="AD229" s="5">
        <f t="shared" si="26"/>
        <v>8307.5069999999996</v>
      </c>
      <c r="AE229" s="5">
        <f t="shared" si="27"/>
        <v>11109.749</v>
      </c>
      <c r="AG229" s="2">
        <f t="shared" si="28"/>
        <v>8</v>
      </c>
      <c r="AH229" s="2">
        <f t="shared" si="29"/>
        <v>2024</v>
      </c>
      <c r="AJ229" s="5">
        <f t="shared" si="30"/>
        <v>1110.6089999999999</v>
      </c>
      <c r="AK229" s="2">
        <f t="shared" si="31"/>
        <v>1</v>
      </c>
    </row>
    <row r="230" spans="1:37" x14ac:dyDescent="0.25">
      <c r="A230" s="18">
        <v>45513</v>
      </c>
      <c r="B230" s="19">
        <v>1258.7329999999999</v>
      </c>
      <c r="C230" s="19">
        <v>1441.989</v>
      </c>
      <c r="D230" s="19">
        <v>1447.0630000000001</v>
      </c>
      <c r="E230" s="19">
        <v>1294.3969999999999</v>
      </c>
      <c r="F230" s="19">
        <v>1109.4549999999999</v>
      </c>
      <c r="G230" s="19">
        <v>1100.0640000000001</v>
      </c>
      <c r="H230" s="19">
        <v>888.601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832.52</v>
      </c>
      <c r="W230" s="19">
        <v>886.36599999999999</v>
      </c>
      <c r="X230" s="19">
        <v>983.178</v>
      </c>
      <c r="Y230" s="19">
        <v>1068.586</v>
      </c>
      <c r="AA230" s="2">
        <f>IFERROR(INDEX('Holiday Schedule'!$D$3:$D$24,MATCH(A230,'Holiday Schedule'!$C$3:$C$24,0)),0)</f>
        <v>0</v>
      </c>
      <c r="AB230" s="2">
        <f t="shared" si="24"/>
        <v>6</v>
      </c>
      <c r="AC230" s="2">
        <f t="shared" si="25"/>
        <v>2702.0639999999999</v>
      </c>
      <c r="AD230" s="5">
        <f t="shared" si="26"/>
        <v>9608.887999999999</v>
      </c>
      <c r="AE230" s="5">
        <f t="shared" si="27"/>
        <v>12310.951999999999</v>
      </c>
      <c r="AG230" s="2">
        <f t="shared" si="28"/>
        <v>8</v>
      </c>
      <c r="AH230" s="2">
        <f t="shared" si="29"/>
        <v>2024</v>
      </c>
      <c r="AJ230" s="5">
        <f t="shared" si="30"/>
        <v>1447.0630000000001</v>
      </c>
      <c r="AK230" s="2">
        <f t="shared" si="31"/>
        <v>3</v>
      </c>
    </row>
    <row r="231" spans="1:37" x14ac:dyDescent="0.25">
      <c r="A231" s="18">
        <v>45514</v>
      </c>
      <c r="B231" s="19">
        <v>1109.1959999999999</v>
      </c>
      <c r="C231" s="19">
        <v>1133.71</v>
      </c>
      <c r="D231" s="19">
        <v>1148.2860000000001</v>
      </c>
      <c r="E231" s="19">
        <v>1166.7429999999999</v>
      </c>
      <c r="F231" s="19">
        <v>1141.1869999999999</v>
      </c>
      <c r="G231" s="19">
        <v>1088.5319999999999</v>
      </c>
      <c r="H231" s="19">
        <v>1006.04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1038.5909999999999</v>
      </c>
      <c r="W231" s="19">
        <v>1054.49</v>
      </c>
      <c r="X231" s="19">
        <v>1117.8230000000001</v>
      </c>
      <c r="Y231" s="19">
        <v>1168.5429999999999</v>
      </c>
      <c r="AA231" s="2">
        <f>IFERROR(INDEX('Holiday Schedule'!$D$3:$D$24,MATCH(A231,'Holiday Schedule'!$C$3:$C$24,0)),0)</f>
        <v>0</v>
      </c>
      <c r="AB231" s="2">
        <f t="shared" si="24"/>
        <v>7</v>
      </c>
      <c r="AC231" s="2">
        <f t="shared" si="25"/>
        <v>0</v>
      </c>
      <c r="AD231" s="5">
        <f t="shared" si="26"/>
        <v>12173.141</v>
      </c>
      <c r="AE231" s="5">
        <f t="shared" si="27"/>
        <v>12173.141</v>
      </c>
      <c r="AG231" s="2">
        <f t="shared" si="28"/>
        <v>8</v>
      </c>
      <c r="AH231" s="2">
        <f t="shared" si="29"/>
        <v>2024</v>
      </c>
      <c r="AJ231" s="5">
        <f t="shared" si="30"/>
        <v>1168.5429999999999</v>
      </c>
      <c r="AK231" s="2">
        <f t="shared" si="31"/>
        <v>24</v>
      </c>
    </row>
    <row r="232" spans="1:37" x14ac:dyDescent="0.25">
      <c r="A232" s="18">
        <v>45515</v>
      </c>
      <c r="B232" s="19">
        <v>1194.1859999999999</v>
      </c>
      <c r="C232" s="19">
        <v>1178.567</v>
      </c>
      <c r="D232" s="19">
        <v>1169.758</v>
      </c>
      <c r="E232" s="19">
        <v>1162.971</v>
      </c>
      <c r="F232" s="19">
        <v>1117.5519999999999</v>
      </c>
      <c r="G232" s="19">
        <v>1031.3969999999999</v>
      </c>
      <c r="H232" s="19">
        <v>932.78899999999999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958.61500000000001</v>
      </c>
      <c r="W232" s="19">
        <v>959.10900000000004</v>
      </c>
      <c r="X232" s="19">
        <v>1031.7449999999999</v>
      </c>
      <c r="Y232" s="19">
        <v>1078.3019999999999</v>
      </c>
      <c r="AA232" s="2">
        <f>IFERROR(INDEX('Holiday Schedule'!$D$3:$D$24,MATCH(A232,'Holiday Schedule'!$C$3:$C$24,0)),0)</f>
        <v>0</v>
      </c>
      <c r="AB232" s="2">
        <f t="shared" si="24"/>
        <v>1</v>
      </c>
      <c r="AC232" s="2">
        <f t="shared" si="25"/>
        <v>0</v>
      </c>
      <c r="AD232" s="5">
        <f t="shared" si="26"/>
        <v>11814.990999999998</v>
      </c>
      <c r="AE232" s="5">
        <f t="shared" si="27"/>
        <v>11814.990999999998</v>
      </c>
      <c r="AG232" s="2">
        <f t="shared" si="28"/>
        <v>8</v>
      </c>
      <c r="AH232" s="2">
        <f t="shared" si="29"/>
        <v>2024</v>
      </c>
      <c r="AJ232" s="5">
        <f t="shared" si="30"/>
        <v>1194.1859999999999</v>
      </c>
      <c r="AK232" s="2">
        <f t="shared" si="31"/>
        <v>1</v>
      </c>
    </row>
    <row r="233" spans="1:37" x14ac:dyDescent="0.25">
      <c r="A233" s="18">
        <v>45516</v>
      </c>
      <c r="B233" s="19">
        <v>1105.04</v>
      </c>
      <c r="C233" s="19">
        <v>1104.123</v>
      </c>
      <c r="D233" s="19">
        <v>1106.9010000000001</v>
      </c>
      <c r="E233" s="19">
        <v>1110.1969999999999</v>
      </c>
      <c r="F233" s="19">
        <v>1101.932</v>
      </c>
      <c r="G233" s="19">
        <v>1035.0229999999999</v>
      </c>
      <c r="H233" s="19">
        <v>959.56299999999999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902.05399999999997</v>
      </c>
      <c r="W233" s="19">
        <v>917.97799999999995</v>
      </c>
      <c r="X233" s="19">
        <v>971.86500000000001</v>
      </c>
      <c r="Y233" s="19">
        <v>1023.146</v>
      </c>
      <c r="AA233" s="2">
        <f>IFERROR(INDEX('Holiday Schedule'!$D$3:$D$24,MATCH(A233,'Holiday Schedule'!$C$3:$C$24,0)),0)</f>
        <v>0</v>
      </c>
      <c r="AB233" s="2">
        <f t="shared" si="24"/>
        <v>2</v>
      </c>
      <c r="AC233" s="2">
        <f t="shared" si="25"/>
        <v>2791.8969999999999</v>
      </c>
      <c r="AD233" s="5">
        <f t="shared" si="26"/>
        <v>8545.9249999999993</v>
      </c>
      <c r="AE233" s="5">
        <f t="shared" si="27"/>
        <v>11337.822</v>
      </c>
      <c r="AG233" s="2">
        <f t="shared" si="28"/>
        <v>8</v>
      </c>
      <c r="AH233" s="2">
        <f t="shared" si="29"/>
        <v>2024</v>
      </c>
      <c r="AJ233" s="5">
        <f t="shared" si="30"/>
        <v>1110.1969999999999</v>
      </c>
      <c r="AK233" s="2">
        <f t="shared" si="31"/>
        <v>4</v>
      </c>
    </row>
    <row r="234" spans="1:37" x14ac:dyDescent="0.25">
      <c r="A234" s="18">
        <v>45517</v>
      </c>
      <c r="B234" s="19">
        <v>1081.4829999999999</v>
      </c>
      <c r="C234" s="19">
        <v>1083.931</v>
      </c>
      <c r="D234" s="19">
        <v>1076.242</v>
      </c>
      <c r="E234" s="19">
        <v>1115.079</v>
      </c>
      <c r="F234" s="19">
        <v>1088.634</v>
      </c>
      <c r="G234" s="19">
        <v>1024.748</v>
      </c>
      <c r="H234" s="19">
        <v>961.13599999999997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936.87599999999998</v>
      </c>
      <c r="W234" s="19">
        <v>954.12300000000005</v>
      </c>
      <c r="X234" s="19">
        <v>1018.463</v>
      </c>
      <c r="Y234" s="19">
        <v>1064.194</v>
      </c>
      <c r="AA234" s="2">
        <f>IFERROR(INDEX('Holiday Schedule'!$D$3:$D$24,MATCH(A234,'Holiday Schedule'!$C$3:$C$24,0)),0)</f>
        <v>0</v>
      </c>
      <c r="AB234" s="2">
        <f t="shared" si="24"/>
        <v>3</v>
      </c>
      <c r="AC234" s="2">
        <f t="shared" si="25"/>
        <v>2909.462</v>
      </c>
      <c r="AD234" s="5">
        <f t="shared" si="26"/>
        <v>8495.4470000000001</v>
      </c>
      <c r="AE234" s="5">
        <f t="shared" si="27"/>
        <v>11404.909</v>
      </c>
      <c r="AG234" s="2">
        <f t="shared" si="28"/>
        <v>8</v>
      </c>
      <c r="AH234" s="2">
        <f t="shared" si="29"/>
        <v>2024</v>
      </c>
      <c r="AJ234" s="5">
        <f t="shared" si="30"/>
        <v>1115.079</v>
      </c>
      <c r="AK234" s="2">
        <f t="shared" si="31"/>
        <v>4</v>
      </c>
    </row>
    <row r="235" spans="1:37" x14ac:dyDescent="0.25">
      <c r="A235" s="18">
        <v>45518</v>
      </c>
      <c r="B235" s="19">
        <v>1123.69</v>
      </c>
      <c r="C235" s="19">
        <v>1107.1669999999999</v>
      </c>
      <c r="D235" s="19">
        <v>1130.2919999999999</v>
      </c>
      <c r="E235" s="19">
        <v>1125.586</v>
      </c>
      <c r="F235" s="19">
        <v>1099.837</v>
      </c>
      <c r="G235" s="19">
        <v>1032.1679999999999</v>
      </c>
      <c r="H235" s="19">
        <v>960.09100000000001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909.19399999999996</v>
      </c>
      <c r="W235" s="19">
        <v>928.05600000000004</v>
      </c>
      <c r="X235" s="19">
        <v>994.322</v>
      </c>
      <c r="Y235" s="19">
        <v>1046.1980000000001</v>
      </c>
      <c r="AA235" s="2">
        <f>IFERROR(INDEX('Holiday Schedule'!$D$3:$D$24,MATCH(A235,'Holiday Schedule'!$C$3:$C$24,0)),0)</f>
        <v>0</v>
      </c>
      <c r="AB235" s="2">
        <f t="shared" si="24"/>
        <v>4</v>
      </c>
      <c r="AC235" s="2">
        <f t="shared" si="25"/>
        <v>2831.5720000000001</v>
      </c>
      <c r="AD235" s="5">
        <f t="shared" si="26"/>
        <v>8625.0290000000005</v>
      </c>
      <c r="AE235" s="5">
        <f t="shared" si="27"/>
        <v>11456.601000000001</v>
      </c>
      <c r="AG235" s="2">
        <f t="shared" si="28"/>
        <v>8</v>
      </c>
      <c r="AH235" s="2">
        <f t="shared" si="29"/>
        <v>2024</v>
      </c>
      <c r="AJ235" s="5">
        <f t="shared" si="30"/>
        <v>1130.2919999999999</v>
      </c>
      <c r="AK235" s="2">
        <f t="shared" si="31"/>
        <v>3</v>
      </c>
    </row>
    <row r="236" spans="1:37" x14ac:dyDescent="0.25">
      <c r="A236" s="18">
        <v>45519</v>
      </c>
      <c r="B236" s="19">
        <v>1086.894</v>
      </c>
      <c r="C236" s="19">
        <v>1083.585</v>
      </c>
      <c r="D236" s="19">
        <v>1100.0809999999999</v>
      </c>
      <c r="E236" s="19">
        <v>1101.652</v>
      </c>
      <c r="F236" s="19">
        <v>1100.2380000000001</v>
      </c>
      <c r="G236" s="19">
        <v>1013.742</v>
      </c>
      <c r="H236" s="19">
        <v>962.09699999999998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892.41099999999994</v>
      </c>
      <c r="W236" s="19">
        <v>910.96500000000003</v>
      </c>
      <c r="X236" s="19">
        <v>964.476</v>
      </c>
      <c r="Y236" s="19">
        <v>1036.6849999999999</v>
      </c>
      <c r="AA236" s="2">
        <f>IFERROR(INDEX('Holiday Schedule'!$D$3:$D$24,MATCH(A236,'Holiday Schedule'!$C$3:$C$24,0)),0)</f>
        <v>0</v>
      </c>
      <c r="AB236" s="2">
        <f t="shared" si="24"/>
        <v>5</v>
      </c>
      <c r="AC236" s="2">
        <f t="shared" si="25"/>
        <v>2767.8519999999999</v>
      </c>
      <c r="AD236" s="5">
        <f t="shared" si="26"/>
        <v>8484.974000000002</v>
      </c>
      <c r="AE236" s="5">
        <f t="shared" si="27"/>
        <v>11252.826000000001</v>
      </c>
      <c r="AG236" s="2">
        <f t="shared" si="28"/>
        <v>8</v>
      </c>
      <c r="AH236" s="2">
        <f t="shared" si="29"/>
        <v>2024</v>
      </c>
      <c r="AJ236" s="5">
        <f t="shared" si="30"/>
        <v>1101.652</v>
      </c>
      <c r="AK236" s="2">
        <f t="shared" si="31"/>
        <v>4</v>
      </c>
    </row>
    <row r="237" spans="1:37" x14ac:dyDescent="0.25">
      <c r="A237" s="18">
        <v>45520</v>
      </c>
      <c r="B237" s="19">
        <v>1065.202</v>
      </c>
      <c r="C237" s="19">
        <v>1069.6980000000001</v>
      </c>
      <c r="D237" s="19">
        <v>1072.8699999999999</v>
      </c>
      <c r="E237" s="19">
        <v>1097.674</v>
      </c>
      <c r="F237" s="19">
        <v>1075.114</v>
      </c>
      <c r="G237" s="19">
        <v>1011.845</v>
      </c>
      <c r="H237" s="19">
        <v>961.41600000000005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885.07899999999995</v>
      </c>
      <c r="W237" s="19">
        <v>904.60799999999995</v>
      </c>
      <c r="X237" s="19">
        <v>983.83299999999997</v>
      </c>
      <c r="Y237" s="19">
        <v>1030.7280000000001</v>
      </c>
      <c r="AA237" s="2">
        <f>IFERROR(INDEX('Holiday Schedule'!$D$3:$D$24,MATCH(A237,'Holiday Schedule'!$C$3:$C$24,0)),0)</f>
        <v>0</v>
      </c>
      <c r="AB237" s="2">
        <f t="shared" si="24"/>
        <v>6</v>
      </c>
      <c r="AC237" s="2">
        <f t="shared" si="25"/>
        <v>2773.52</v>
      </c>
      <c r="AD237" s="5">
        <f t="shared" si="26"/>
        <v>8384.5469999999987</v>
      </c>
      <c r="AE237" s="5">
        <f t="shared" si="27"/>
        <v>11158.066999999999</v>
      </c>
      <c r="AG237" s="2">
        <f t="shared" si="28"/>
        <v>8</v>
      </c>
      <c r="AH237" s="2">
        <f t="shared" si="29"/>
        <v>2024</v>
      </c>
      <c r="AJ237" s="5">
        <f t="shared" si="30"/>
        <v>1097.674</v>
      </c>
      <c r="AK237" s="2">
        <f t="shared" si="31"/>
        <v>4</v>
      </c>
    </row>
    <row r="238" spans="1:37" x14ac:dyDescent="0.25">
      <c r="A238" s="18">
        <v>45521</v>
      </c>
      <c r="B238" s="19">
        <v>1059.21</v>
      </c>
      <c r="C238" s="19">
        <v>1062.4829999999999</v>
      </c>
      <c r="D238" s="19">
        <v>1067.9839999999999</v>
      </c>
      <c r="E238" s="19">
        <v>1082.328</v>
      </c>
      <c r="F238" s="19">
        <v>1037.982</v>
      </c>
      <c r="G238" s="19">
        <v>985.82399999999996</v>
      </c>
      <c r="H238" s="19">
        <v>909.05799999999999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857.84500000000003</v>
      </c>
      <c r="W238" s="19">
        <v>890.66899999999998</v>
      </c>
      <c r="X238" s="19">
        <v>961.41200000000003</v>
      </c>
      <c r="Y238" s="19">
        <v>1014.497</v>
      </c>
      <c r="AA238" s="2">
        <f>IFERROR(INDEX('Holiday Schedule'!$D$3:$D$24,MATCH(A238,'Holiday Schedule'!$C$3:$C$24,0)),0)</f>
        <v>0</v>
      </c>
      <c r="AB238" s="2">
        <f t="shared" si="24"/>
        <v>7</v>
      </c>
      <c r="AC238" s="2">
        <f t="shared" si="25"/>
        <v>0</v>
      </c>
      <c r="AD238" s="5">
        <f t="shared" si="26"/>
        <v>10929.291999999999</v>
      </c>
      <c r="AE238" s="5">
        <f t="shared" si="27"/>
        <v>10929.291999999999</v>
      </c>
      <c r="AG238" s="2">
        <f t="shared" si="28"/>
        <v>8</v>
      </c>
      <c r="AH238" s="2">
        <f t="shared" si="29"/>
        <v>2024</v>
      </c>
      <c r="AJ238" s="5">
        <f t="shared" si="30"/>
        <v>1082.328</v>
      </c>
      <c r="AK238" s="2">
        <f t="shared" si="31"/>
        <v>4</v>
      </c>
    </row>
    <row r="239" spans="1:37" x14ac:dyDescent="0.25">
      <c r="A239" s="18">
        <v>45522</v>
      </c>
      <c r="B239" s="19">
        <v>1056.6590000000001</v>
      </c>
      <c r="C239" s="19">
        <v>1047.1099999999999</v>
      </c>
      <c r="D239" s="19">
        <v>1073.723</v>
      </c>
      <c r="E239" s="19">
        <v>1078.5709999999999</v>
      </c>
      <c r="F239" s="19">
        <v>1046.028</v>
      </c>
      <c r="G239" s="19">
        <v>981.005</v>
      </c>
      <c r="H239" s="19">
        <v>910.55799999999999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861.51099999999997</v>
      </c>
      <c r="W239" s="19">
        <v>885.56200000000001</v>
      </c>
      <c r="X239" s="19">
        <v>934.18</v>
      </c>
      <c r="Y239" s="19">
        <v>1000.93</v>
      </c>
      <c r="AA239" s="2">
        <f>IFERROR(INDEX('Holiday Schedule'!$D$3:$D$24,MATCH(A239,'Holiday Schedule'!$C$3:$C$24,0)),0)</f>
        <v>0</v>
      </c>
      <c r="AB239" s="2">
        <f t="shared" si="24"/>
        <v>1</v>
      </c>
      <c r="AC239" s="2">
        <f t="shared" si="25"/>
        <v>0</v>
      </c>
      <c r="AD239" s="5">
        <f t="shared" si="26"/>
        <v>10875.837000000001</v>
      </c>
      <c r="AE239" s="5">
        <f t="shared" si="27"/>
        <v>10875.837000000001</v>
      </c>
      <c r="AG239" s="2">
        <f t="shared" si="28"/>
        <v>8</v>
      </c>
      <c r="AH239" s="2">
        <f t="shared" si="29"/>
        <v>2024</v>
      </c>
      <c r="AJ239" s="5">
        <f t="shared" si="30"/>
        <v>1078.5709999999999</v>
      </c>
      <c r="AK239" s="2">
        <f t="shared" si="31"/>
        <v>4</v>
      </c>
    </row>
    <row r="240" spans="1:37" x14ac:dyDescent="0.25">
      <c r="A240" s="18">
        <v>45523</v>
      </c>
      <c r="B240" s="19">
        <v>1046.001</v>
      </c>
      <c r="C240" s="19">
        <v>1057.3050000000001</v>
      </c>
      <c r="D240" s="19">
        <v>1064.893</v>
      </c>
      <c r="E240" s="19">
        <v>1101.6300000000001</v>
      </c>
      <c r="F240" s="19">
        <v>1080.923</v>
      </c>
      <c r="G240" s="19">
        <v>1029.123</v>
      </c>
      <c r="H240" s="19">
        <v>982.44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888.44200000000001</v>
      </c>
      <c r="W240" s="19">
        <v>900.68600000000004</v>
      </c>
      <c r="X240" s="19">
        <v>970.40700000000004</v>
      </c>
      <c r="Y240" s="19">
        <v>1050.193</v>
      </c>
      <c r="AA240" s="2">
        <f>IFERROR(INDEX('Holiday Schedule'!$D$3:$D$24,MATCH(A240,'Holiday Schedule'!$C$3:$C$24,0)),0)</f>
        <v>0</v>
      </c>
      <c r="AB240" s="2">
        <f t="shared" si="24"/>
        <v>2</v>
      </c>
      <c r="AC240" s="2">
        <f t="shared" si="25"/>
        <v>2759.5350000000003</v>
      </c>
      <c r="AD240" s="5">
        <f t="shared" si="26"/>
        <v>8412.5079999999998</v>
      </c>
      <c r="AE240" s="5">
        <f t="shared" si="27"/>
        <v>11172.043</v>
      </c>
      <c r="AG240" s="2">
        <f t="shared" si="28"/>
        <v>8</v>
      </c>
      <c r="AH240" s="2">
        <f t="shared" si="29"/>
        <v>2024</v>
      </c>
      <c r="AJ240" s="5">
        <f t="shared" si="30"/>
        <v>1101.6300000000001</v>
      </c>
      <c r="AK240" s="2">
        <f t="shared" si="31"/>
        <v>4</v>
      </c>
    </row>
    <row r="241" spans="1:37" x14ac:dyDescent="0.25">
      <c r="A241" s="18">
        <v>45524</v>
      </c>
      <c r="B241" s="19">
        <v>1096.7329999999999</v>
      </c>
      <c r="C241" s="19">
        <v>1110.722</v>
      </c>
      <c r="D241" s="19">
        <v>1103.298</v>
      </c>
      <c r="E241" s="19">
        <v>1140.145</v>
      </c>
      <c r="F241" s="19">
        <v>1115.432</v>
      </c>
      <c r="G241" s="19">
        <v>1057.3030000000001</v>
      </c>
      <c r="H241" s="19">
        <v>989.24900000000002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848.87599999999998</v>
      </c>
      <c r="W241" s="19">
        <v>858.15099999999995</v>
      </c>
      <c r="X241" s="19">
        <v>921.73500000000001</v>
      </c>
      <c r="Y241" s="19">
        <v>972.67</v>
      </c>
      <c r="AA241" s="2">
        <f>IFERROR(INDEX('Holiday Schedule'!$D$3:$D$24,MATCH(A241,'Holiday Schedule'!$C$3:$C$24,0)),0)</f>
        <v>0</v>
      </c>
      <c r="AB241" s="2">
        <f t="shared" si="24"/>
        <v>3</v>
      </c>
      <c r="AC241" s="2">
        <f t="shared" si="25"/>
        <v>2628.7620000000002</v>
      </c>
      <c r="AD241" s="5">
        <f t="shared" si="26"/>
        <v>8585.5519999999979</v>
      </c>
      <c r="AE241" s="5">
        <f t="shared" si="27"/>
        <v>11214.313999999998</v>
      </c>
      <c r="AG241" s="2">
        <f t="shared" si="28"/>
        <v>8</v>
      </c>
      <c r="AH241" s="2">
        <f t="shared" si="29"/>
        <v>2024</v>
      </c>
      <c r="AJ241" s="5">
        <f t="shared" si="30"/>
        <v>1140.145</v>
      </c>
      <c r="AK241" s="2">
        <f t="shared" si="31"/>
        <v>4</v>
      </c>
    </row>
    <row r="242" spans="1:37" x14ac:dyDescent="0.25">
      <c r="A242" s="18">
        <v>45525</v>
      </c>
      <c r="B242" s="19">
        <v>1023.939</v>
      </c>
      <c r="C242" s="19">
        <v>1021.115</v>
      </c>
      <c r="D242" s="19">
        <v>1039.191</v>
      </c>
      <c r="E242" s="19">
        <v>1053.7619999999999</v>
      </c>
      <c r="F242" s="19">
        <v>1038.48</v>
      </c>
      <c r="G242" s="19">
        <v>999.51400000000001</v>
      </c>
      <c r="H242" s="19">
        <v>941.33100000000002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852.178</v>
      </c>
      <c r="W242" s="19">
        <v>860.42399999999998</v>
      </c>
      <c r="X242" s="19">
        <v>924.56700000000001</v>
      </c>
      <c r="Y242" s="19">
        <v>973.46199999999999</v>
      </c>
      <c r="AA242" s="2">
        <f>IFERROR(INDEX('Holiday Schedule'!$D$3:$D$24,MATCH(A242,'Holiday Schedule'!$C$3:$C$24,0)),0)</f>
        <v>0</v>
      </c>
      <c r="AB242" s="2">
        <f t="shared" si="24"/>
        <v>4</v>
      </c>
      <c r="AC242" s="2">
        <f t="shared" si="25"/>
        <v>2637.1689999999999</v>
      </c>
      <c r="AD242" s="5">
        <f t="shared" si="26"/>
        <v>8090.7939999999999</v>
      </c>
      <c r="AE242" s="5">
        <f t="shared" si="27"/>
        <v>10727.963</v>
      </c>
      <c r="AG242" s="2">
        <f t="shared" si="28"/>
        <v>8</v>
      </c>
      <c r="AH242" s="2">
        <f t="shared" si="29"/>
        <v>2024</v>
      </c>
      <c r="AJ242" s="5">
        <f t="shared" si="30"/>
        <v>1053.7619999999999</v>
      </c>
      <c r="AK242" s="2">
        <f t="shared" si="31"/>
        <v>4</v>
      </c>
    </row>
    <row r="243" spans="1:37" x14ac:dyDescent="0.25">
      <c r="A243" s="18">
        <v>45526</v>
      </c>
      <c r="B243" s="19">
        <v>1021.802</v>
      </c>
      <c r="C243" s="19">
        <v>1022.49</v>
      </c>
      <c r="D243" s="19">
        <v>1028.6110000000001</v>
      </c>
      <c r="E243" s="19">
        <v>1043.829</v>
      </c>
      <c r="F243" s="19">
        <v>1029.3810000000001</v>
      </c>
      <c r="G243" s="19">
        <v>989.63199999999995</v>
      </c>
      <c r="H243" s="19">
        <v>928.89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835.4</v>
      </c>
      <c r="W243" s="19">
        <v>849.89499999999998</v>
      </c>
      <c r="X243" s="19">
        <v>907.19399999999996</v>
      </c>
      <c r="Y243" s="19">
        <v>969.15300000000002</v>
      </c>
      <c r="AA243" s="2">
        <f>IFERROR(INDEX('Holiday Schedule'!$D$3:$D$24,MATCH(A243,'Holiday Schedule'!$C$3:$C$24,0)),0)</f>
        <v>0</v>
      </c>
      <c r="AB243" s="2">
        <f t="shared" si="24"/>
        <v>5</v>
      </c>
      <c r="AC243" s="2">
        <f t="shared" si="25"/>
        <v>2592.489</v>
      </c>
      <c r="AD243" s="5">
        <f t="shared" si="26"/>
        <v>8033.7880000000005</v>
      </c>
      <c r="AE243" s="5">
        <f t="shared" si="27"/>
        <v>10626.277</v>
      </c>
      <c r="AG243" s="2">
        <f t="shared" si="28"/>
        <v>8</v>
      </c>
      <c r="AH243" s="2">
        <f t="shared" si="29"/>
        <v>2024</v>
      </c>
      <c r="AJ243" s="5">
        <f t="shared" si="30"/>
        <v>1043.829</v>
      </c>
      <c r="AK243" s="2">
        <f t="shared" si="31"/>
        <v>4</v>
      </c>
    </row>
    <row r="244" spans="1:37" x14ac:dyDescent="0.25">
      <c r="A244" s="18">
        <v>45527</v>
      </c>
      <c r="B244" s="19">
        <v>1014.261</v>
      </c>
      <c r="C244" s="19">
        <v>1003.573</v>
      </c>
      <c r="D244" s="19">
        <v>1018.974</v>
      </c>
      <c r="E244" s="19">
        <v>1049.194</v>
      </c>
      <c r="F244" s="19">
        <v>1022.105</v>
      </c>
      <c r="G244" s="19">
        <v>953.04300000000001</v>
      </c>
      <c r="H244" s="19">
        <v>920.6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831.91800000000001</v>
      </c>
      <c r="W244" s="19">
        <v>863.12900000000002</v>
      </c>
      <c r="X244" s="19">
        <v>916.91899999999998</v>
      </c>
      <c r="Y244" s="19">
        <v>970.65800000000002</v>
      </c>
      <c r="AA244" s="2">
        <f>IFERROR(INDEX('Holiday Schedule'!$D$3:$D$24,MATCH(A244,'Holiday Schedule'!$C$3:$C$24,0)),0)</f>
        <v>0</v>
      </c>
      <c r="AB244" s="2">
        <f t="shared" si="24"/>
        <v>6</v>
      </c>
      <c r="AC244" s="2">
        <f t="shared" si="25"/>
        <v>2611.9659999999999</v>
      </c>
      <c r="AD244" s="5">
        <f t="shared" si="26"/>
        <v>7952.4079999999994</v>
      </c>
      <c r="AE244" s="5">
        <f t="shared" si="27"/>
        <v>10564.374</v>
      </c>
      <c r="AG244" s="2">
        <f t="shared" si="28"/>
        <v>8</v>
      </c>
      <c r="AH244" s="2">
        <f t="shared" si="29"/>
        <v>2024</v>
      </c>
      <c r="AJ244" s="5">
        <f t="shared" si="30"/>
        <v>1049.194</v>
      </c>
      <c r="AK244" s="2">
        <f t="shared" si="31"/>
        <v>4</v>
      </c>
    </row>
    <row r="245" spans="1:37" x14ac:dyDescent="0.25">
      <c r="A245" s="18">
        <v>45528</v>
      </c>
      <c r="B245" s="19">
        <v>1002.949</v>
      </c>
      <c r="C245" s="19">
        <v>1011.6319999999999</v>
      </c>
      <c r="D245" s="19">
        <v>1010.052</v>
      </c>
      <c r="E245" s="19">
        <v>1025.9549999999999</v>
      </c>
      <c r="F245" s="19">
        <v>998.45600000000002</v>
      </c>
      <c r="G245" s="19">
        <v>947.548</v>
      </c>
      <c r="H245" s="19">
        <v>878.61500000000001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899.76099999999997</v>
      </c>
      <c r="W245" s="19">
        <v>913.78599999999994</v>
      </c>
      <c r="X245" s="19">
        <v>986.64700000000005</v>
      </c>
      <c r="Y245" s="19">
        <v>1026.143</v>
      </c>
      <c r="AA245" s="2">
        <f>IFERROR(INDEX('Holiday Schedule'!$D$3:$D$24,MATCH(A245,'Holiday Schedule'!$C$3:$C$24,0)),0)</f>
        <v>0</v>
      </c>
      <c r="AB245" s="2">
        <f t="shared" si="24"/>
        <v>7</v>
      </c>
      <c r="AC245" s="2">
        <f t="shared" si="25"/>
        <v>0</v>
      </c>
      <c r="AD245" s="5">
        <f t="shared" si="26"/>
        <v>10701.544</v>
      </c>
      <c r="AE245" s="5">
        <f t="shared" si="27"/>
        <v>10701.544</v>
      </c>
      <c r="AG245" s="2">
        <f t="shared" si="28"/>
        <v>8</v>
      </c>
      <c r="AH245" s="2">
        <f t="shared" si="29"/>
        <v>2024</v>
      </c>
      <c r="AJ245" s="5">
        <f t="shared" si="30"/>
        <v>1026.143</v>
      </c>
      <c r="AK245" s="2">
        <f t="shared" si="31"/>
        <v>24</v>
      </c>
    </row>
    <row r="246" spans="1:37" x14ac:dyDescent="0.25">
      <c r="A246" s="18">
        <v>45529</v>
      </c>
      <c r="B246" s="19">
        <v>1059.0930000000001</v>
      </c>
      <c r="C246" s="19">
        <v>1064.807</v>
      </c>
      <c r="D246" s="19">
        <v>1075.9670000000001</v>
      </c>
      <c r="E246" s="19">
        <v>1079.2840000000001</v>
      </c>
      <c r="F246" s="19">
        <v>1033.2670000000001</v>
      </c>
      <c r="G246" s="19">
        <v>962.21400000000006</v>
      </c>
      <c r="H246" s="19">
        <v>877.57799999999997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930.94799999999998</v>
      </c>
      <c r="W246" s="19">
        <v>932.178</v>
      </c>
      <c r="X246" s="19">
        <v>991.43700000000001</v>
      </c>
      <c r="Y246" s="19">
        <v>1036.894</v>
      </c>
      <c r="AA246" s="2">
        <f>IFERROR(INDEX('Holiday Schedule'!$D$3:$D$24,MATCH(A246,'Holiday Schedule'!$C$3:$C$24,0)),0)</f>
        <v>0</v>
      </c>
      <c r="AB246" s="2">
        <f t="shared" si="24"/>
        <v>1</v>
      </c>
      <c r="AC246" s="2">
        <f t="shared" si="25"/>
        <v>0</v>
      </c>
      <c r="AD246" s="5">
        <f t="shared" si="26"/>
        <v>11043.666999999999</v>
      </c>
      <c r="AE246" s="5">
        <f t="shared" si="27"/>
        <v>11043.666999999999</v>
      </c>
      <c r="AG246" s="2">
        <f t="shared" si="28"/>
        <v>8</v>
      </c>
      <c r="AH246" s="2">
        <f t="shared" si="29"/>
        <v>2024</v>
      </c>
      <c r="AJ246" s="5">
        <f t="shared" si="30"/>
        <v>1079.2840000000001</v>
      </c>
      <c r="AK246" s="2">
        <f t="shared" si="31"/>
        <v>4</v>
      </c>
    </row>
    <row r="247" spans="1:37" x14ac:dyDescent="0.25">
      <c r="A247" s="18">
        <v>45530</v>
      </c>
      <c r="B247" s="19">
        <v>1079.9480000000001</v>
      </c>
      <c r="C247" s="19">
        <v>1080.75</v>
      </c>
      <c r="D247" s="19">
        <v>1094.654</v>
      </c>
      <c r="E247" s="19">
        <v>1113.8330000000001</v>
      </c>
      <c r="F247" s="19">
        <v>1093.557</v>
      </c>
      <c r="G247" s="19">
        <v>1036.1990000000001</v>
      </c>
      <c r="H247" s="19">
        <v>985.12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895.46</v>
      </c>
      <c r="W247" s="19">
        <v>900.05899999999997</v>
      </c>
      <c r="X247" s="19">
        <v>953.47</v>
      </c>
      <c r="Y247" s="19">
        <v>1001.542</v>
      </c>
      <c r="AA247" s="2">
        <f>IFERROR(INDEX('Holiday Schedule'!$D$3:$D$24,MATCH(A247,'Holiday Schedule'!$C$3:$C$24,0)),0)</f>
        <v>0</v>
      </c>
      <c r="AB247" s="2">
        <f t="shared" si="24"/>
        <v>2</v>
      </c>
      <c r="AC247" s="2">
        <f t="shared" si="25"/>
        <v>2748.989</v>
      </c>
      <c r="AD247" s="5">
        <f t="shared" si="26"/>
        <v>8485.6029999999992</v>
      </c>
      <c r="AE247" s="5">
        <f t="shared" si="27"/>
        <v>11234.591999999999</v>
      </c>
      <c r="AG247" s="2">
        <f t="shared" si="28"/>
        <v>8</v>
      </c>
      <c r="AH247" s="2">
        <f t="shared" si="29"/>
        <v>2024</v>
      </c>
      <c r="AJ247" s="5">
        <f t="shared" si="30"/>
        <v>1113.8330000000001</v>
      </c>
      <c r="AK247" s="2">
        <f t="shared" si="31"/>
        <v>4</v>
      </c>
    </row>
    <row r="248" spans="1:37" x14ac:dyDescent="0.25">
      <c r="A248" s="18">
        <v>45531</v>
      </c>
      <c r="B248" s="19">
        <v>1054.183</v>
      </c>
      <c r="C248" s="19">
        <v>1047.0920000000001</v>
      </c>
      <c r="D248" s="19">
        <v>1053.636</v>
      </c>
      <c r="E248" s="19">
        <v>1069.3130000000001</v>
      </c>
      <c r="F248" s="19">
        <v>1048.4590000000001</v>
      </c>
      <c r="G248" s="19">
        <v>1002.675</v>
      </c>
      <c r="H248" s="19">
        <v>944.95399999999995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914.22400000000005</v>
      </c>
      <c r="W248" s="19">
        <v>913.00699999999995</v>
      </c>
      <c r="X248" s="19">
        <v>974.57100000000003</v>
      </c>
      <c r="Y248" s="19">
        <v>1023.711</v>
      </c>
      <c r="AA248" s="2">
        <f>IFERROR(INDEX('Holiday Schedule'!$D$3:$D$24,MATCH(A248,'Holiday Schedule'!$C$3:$C$24,0)),0)</f>
        <v>0</v>
      </c>
      <c r="AB248" s="2">
        <f t="shared" si="24"/>
        <v>3</v>
      </c>
      <c r="AC248" s="2">
        <f t="shared" si="25"/>
        <v>2801.8020000000001</v>
      </c>
      <c r="AD248" s="5">
        <f t="shared" si="26"/>
        <v>8244.0229999999992</v>
      </c>
      <c r="AE248" s="5">
        <f t="shared" si="27"/>
        <v>11045.824999999999</v>
      </c>
      <c r="AG248" s="2">
        <f t="shared" si="28"/>
        <v>8</v>
      </c>
      <c r="AH248" s="2">
        <f t="shared" si="29"/>
        <v>2024</v>
      </c>
      <c r="AJ248" s="5">
        <f t="shared" si="30"/>
        <v>1069.3130000000001</v>
      </c>
      <c r="AK248" s="2">
        <f t="shared" si="31"/>
        <v>4</v>
      </c>
    </row>
    <row r="249" spans="1:37" x14ac:dyDescent="0.25">
      <c r="A249" s="18">
        <v>45532</v>
      </c>
      <c r="B249" s="19">
        <v>1087.98</v>
      </c>
      <c r="C249" s="19">
        <v>1079.3689999999999</v>
      </c>
      <c r="D249" s="19">
        <v>1103.7360000000001</v>
      </c>
      <c r="E249" s="19">
        <v>1108.088</v>
      </c>
      <c r="F249" s="19">
        <v>1104.0740000000001</v>
      </c>
      <c r="G249" s="19">
        <v>1054.9380000000001</v>
      </c>
      <c r="H249" s="19">
        <v>1025.9649999999999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859.81700000000001</v>
      </c>
      <c r="W249" s="19">
        <v>850.22500000000002</v>
      </c>
      <c r="X249" s="19">
        <v>902.42499999999995</v>
      </c>
      <c r="Y249" s="19">
        <v>939.43899999999996</v>
      </c>
      <c r="AA249" s="2">
        <f>IFERROR(INDEX('Holiday Schedule'!$D$3:$D$24,MATCH(A249,'Holiday Schedule'!$C$3:$C$24,0)),0)</f>
        <v>0</v>
      </c>
      <c r="AB249" s="2">
        <f t="shared" si="24"/>
        <v>4</v>
      </c>
      <c r="AC249" s="2">
        <f t="shared" si="25"/>
        <v>2612.4669999999996</v>
      </c>
      <c r="AD249" s="5">
        <f t="shared" si="26"/>
        <v>8503.5889999999999</v>
      </c>
      <c r="AE249" s="5">
        <f t="shared" si="27"/>
        <v>11116.056</v>
      </c>
      <c r="AG249" s="2">
        <f t="shared" si="28"/>
        <v>8</v>
      </c>
      <c r="AH249" s="2">
        <f t="shared" si="29"/>
        <v>2024</v>
      </c>
      <c r="AJ249" s="5">
        <f t="shared" si="30"/>
        <v>1108.088</v>
      </c>
      <c r="AK249" s="2">
        <f t="shared" si="31"/>
        <v>4</v>
      </c>
    </row>
    <row r="250" spans="1:37" x14ac:dyDescent="0.25">
      <c r="A250" s="18">
        <v>45533</v>
      </c>
      <c r="B250" s="19">
        <v>941.95299999999997</v>
      </c>
      <c r="C250" s="19">
        <v>994.82500000000005</v>
      </c>
      <c r="D250" s="19">
        <v>991.31100000000004</v>
      </c>
      <c r="E250" s="19">
        <v>996.19799999999998</v>
      </c>
      <c r="F250" s="19">
        <v>993.80799999999999</v>
      </c>
      <c r="G250" s="19">
        <v>946.45899999999995</v>
      </c>
      <c r="H250" s="19">
        <v>926.447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801.93499999999995</v>
      </c>
      <c r="W250" s="19">
        <v>812.024</v>
      </c>
      <c r="X250" s="19">
        <v>863.16</v>
      </c>
      <c r="Y250" s="19">
        <v>898.52499999999998</v>
      </c>
      <c r="AA250" s="2">
        <f>IFERROR(INDEX('Holiday Schedule'!$D$3:$D$24,MATCH(A250,'Holiday Schedule'!$C$3:$C$24,0)),0)</f>
        <v>0</v>
      </c>
      <c r="AB250" s="2">
        <f t="shared" si="24"/>
        <v>5</v>
      </c>
      <c r="AC250" s="2">
        <f t="shared" si="25"/>
        <v>2477.1189999999997</v>
      </c>
      <c r="AD250" s="5">
        <f t="shared" si="26"/>
        <v>7689.5259999999989</v>
      </c>
      <c r="AE250" s="5">
        <f t="shared" si="27"/>
        <v>10166.644999999999</v>
      </c>
      <c r="AG250" s="2">
        <f t="shared" si="28"/>
        <v>8</v>
      </c>
      <c r="AH250" s="2">
        <f t="shared" si="29"/>
        <v>2024</v>
      </c>
      <c r="AJ250" s="5">
        <f t="shared" si="30"/>
        <v>996.19799999999998</v>
      </c>
      <c r="AK250" s="2">
        <f t="shared" si="31"/>
        <v>4</v>
      </c>
    </row>
    <row r="251" spans="1:37" x14ac:dyDescent="0.25">
      <c r="A251" s="18">
        <v>45534</v>
      </c>
      <c r="B251" s="19">
        <v>942.53700000000003</v>
      </c>
      <c r="C251" s="19">
        <v>942.54</v>
      </c>
      <c r="D251" s="19">
        <v>954.71299999999997</v>
      </c>
      <c r="E251" s="19">
        <v>975.38099999999997</v>
      </c>
      <c r="F251" s="19">
        <v>972.24800000000005</v>
      </c>
      <c r="G251" s="19">
        <v>922.78700000000003</v>
      </c>
      <c r="H251" s="19">
        <v>889.85900000000004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776.39</v>
      </c>
      <c r="W251" s="19">
        <v>804.65899999999999</v>
      </c>
      <c r="X251" s="19">
        <v>863.31200000000001</v>
      </c>
      <c r="Y251" s="19">
        <v>907.61400000000003</v>
      </c>
      <c r="AA251" s="2">
        <f>IFERROR(INDEX('Holiday Schedule'!$D$3:$D$24,MATCH(A251,'Holiday Schedule'!$C$3:$C$24,0)),0)</f>
        <v>0</v>
      </c>
      <c r="AB251" s="2">
        <f t="shared" si="24"/>
        <v>6</v>
      </c>
      <c r="AC251" s="2">
        <f t="shared" si="25"/>
        <v>2444.3609999999999</v>
      </c>
      <c r="AD251" s="5">
        <f t="shared" si="26"/>
        <v>7507.679000000001</v>
      </c>
      <c r="AE251" s="5">
        <f t="shared" si="27"/>
        <v>9952.0400000000009</v>
      </c>
      <c r="AG251" s="2">
        <f t="shared" si="28"/>
        <v>8</v>
      </c>
      <c r="AH251" s="2">
        <f t="shared" si="29"/>
        <v>2024</v>
      </c>
      <c r="AJ251" s="5">
        <f t="shared" si="30"/>
        <v>975.38099999999997</v>
      </c>
      <c r="AK251" s="2">
        <f t="shared" si="31"/>
        <v>4</v>
      </c>
    </row>
    <row r="252" spans="1:37" ht="15.75" x14ac:dyDescent="0.25">
      <c r="A252" s="18">
        <v>45535</v>
      </c>
      <c r="B252" s="9">
        <v>952.59400000000005</v>
      </c>
      <c r="C252" s="9">
        <v>965.35699999999997</v>
      </c>
      <c r="D252" s="9">
        <v>982.80399999999997</v>
      </c>
      <c r="E252" s="9">
        <v>984.88199999999995</v>
      </c>
      <c r="F252" s="9">
        <v>961.29300000000001</v>
      </c>
      <c r="G252" s="9">
        <v>916.83100000000002</v>
      </c>
      <c r="H252" s="9">
        <v>851.745</v>
      </c>
      <c r="I252" s="9">
        <v>0</v>
      </c>
      <c r="J252" s="9">
        <v>0</v>
      </c>
      <c r="K252" s="9">
        <v>0</v>
      </c>
      <c r="L252" s="9">
        <v>0</v>
      </c>
      <c r="M252" s="9">
        <v>0</v>
      </c>
      <c r="N252" s="9">
        <v>0</v>
      </c>
      <c r="O252" s="9">
        <v>0</v>
      </c>
      <c r="P252" s="9">
        <v>0</v>
      </c>
      <c r="Q252" s="9">
        <v>0</v>
      </c>
      <c r="R252" s="9">
        <v>0</v>
      </c>
      <c r="S252" s="9">
        <v>0</v>
      </c>
      <c r="T252" s="9">
        <v>0</v>
      </c>
      <c r="U252" s="9">
        <v>0</v>
      </c>
      <c r="V252" s="9">
        <v>803.01599999999996</v>
      </c>
      <c r="W252" s="9">
        <v>813.91399999999999</v>
      </c>
      <c r="X252" s="9">
        <v>888.21199999999999</v>
      </c>
      <c r="Y252" s="9">
        <v>944.45299999999997</v>
      </c>
      <c r="AA252" s="2">
        <f>IFERROR(INDEX('Holiday Schedule'!$D$3:$D$24,MATCH(A252,'Holiday Schedule'!$C$3:$C$24,0)),0)</f>
        <v>0</v>
      </c>
      <c r="AB252" s="2">
        <f t="shared" si="24"/>
        <v>7</v>
      </c>
      <c r="AC252" s="2">
        <f t="shared" si="25"/>
        <v>0</v>
      </c>
      <c r="AD252" s="5">
        <f t="shared" si="26"/>
        <v>10065.100999999999</v>
      </c>
      <c r="AE252" s="5">
        <f t="shared" si="27"/>
        <v>10065.100999999999</v>
      </c>
      <c r="AG252" s="2">
        <f t="shared" si="28"/>
        <v>8</v>
      </c>
      <c r="AH252" s="2">
        <f t="shared" si="29"/>
        <v>2024</v>
      </c>
      <c r="AJ252" s="5">
        <f t="shared" si="30"/>
        <v>984.88199999999995</v>
      </c>
      <c r="AK252" s="2">
        <f t="shared" si="31"/>
        <v>4</v>
      </c>
    </row>
    <row r="253" spans="1:37" ht="15.75" x14ac:dyDescent="0.25">
      <c r="A253" s="18">
        <v>45536</v>
      </c>
      <c r="B253" s="9">
        <v>1112.3109999999999</v>
      </c>
      <c r="C253" s="9">
        <v>1122.729</v>
      </c>
      <c r="D253" s="9">
        <v>1148.702</v>
      </c>
      <c r="E253" s="9">
        <v>1133.9000000000001</v>
      </c>
      <c r="F253" s="9">
        <v>1095.777</v>
      </c>
      <c r="G253" s="9">
        <v>1025.184</v>
      </c>
      <c r="H253" s="9">
        <v>865.43799999999999</v>
      </c>
      <c r="I253" s="9">
        <v>588.94000000000005</v>
      </c>
      <c r="J253" s="9">
        <v>0</v>
      </c>
      <c r="K253" s="9">
        <v>0</v>
      </c>
      <c r="L253" s="9">
        <v>0</v>
      </c>
      <c r="M253" s="9">
        <v>0</v>
      </c>
      <c r="N253" s="9">
        <v>0</v>
      </c>
      <c r="O253" s="9">
        <v>0</v>
      </c>
      <c r="P253" s="9">
        <v>0</v>
      </c>
      <c r="Q253" s="9">
        <v>0</v>
      </c>
      <c r="R253" s="9">
        <v>0</v>
      </c>
      <c r="S253" s="9">
        <v>0</v>
      </c>
      <c r="T253" s="9">
        <v>0</v>
      </c>
      <c r="U253" s="9">
        <v>645.41300000000001</v>
      </c>
      <c r="V253" s="9">
        <v>947.64300000000003</v>
      </c>
      <c r="W253" s="9">
        <v>1037.2280000000001</v>
      </c>
      <c r="X253" s="9">
        <v>1133.3119999999999</v>
      </c>
      <c r="Y253" s="9">
        <v>1186.6289999999999</v>
      </c>
      <c r="AA253" s="2">
        <f>IFERROR(INDEX('Holiday Schedule'!$D$3:$D$24,MATCH(A253,'Holiday Schedule'!$C$3:$C$24,0)),0)</f>
        <v>0</v>
      </c>
      <c r="AB253" s="2">
        <f t="shared" si="24"/>
        <v>1</v>
      </c>
      <c r="AC253" s="2">
        <f t="shared" si="25"/>
        <v>0</v>
      </c>
      <c r="AD253" s="5">
        <f t="shared" si="26"/>
        <v>13043.205999999998</v>
      </c>
      <c r="AE253" s="5">
        <f t="shared" si="27"/>
        <v>13043.205999999998</v>
      </c>
      <c r="AG253" s="2">
        <f t="shared" si="28"/>
        <v>9</v>
      </c>
      <c r="AH253" s="2">
        <f t="shared" si="29"/>
        <v>2024</v>
      </c>
      <c r="AJ253" s="5">
        <f t="shared" si="30"/>
        <v>1186.6289999999999</v>
      </c>
      <c r="AK253" s="2">
        <f t="shared" si="31"/>
        <v>24</v>
      </c>
    </row>
    <row r="254" spans="1:37" ht="15.75" x14ac:dyDescent="0.25">
      <c r="A254" s="18">
        <v>45537</v>
      </c>
      <c r="B254" s="9">
        <v>1198.056</v>
      </c>
      <c r="C254" s="9">
        <v>1189.71</v>
      </c>
      <c r="D254" s="9">
        <v>1194.607</v>
      </c>
      <c r="E254" s="9">
        <v>1163.3420000000001</v>
      </c>
      <c r="F254" s="9">
        <v>1152.4390000000001</v>
      </c>
      <c r="G254" s="9">
        <v>1038.8679999999999</v>
      </c>
      <c r="H254" s="9">
        <v>872.99800000000005</v>
      </c>
      <c r="I254" s="9">
        <v>556.58399999999995</v>
      </c>
      <c r="J254" s="9">
        <v>0</v>
      </c>
      <c r="K254" s="9">
        <v>0</v>
      </c>
      <c r="L254" s="9">
        <v>0</v>
      </c>
      <c r="M254" s="9">
        <v>0</v>
      </c>
      <c r="N254" s="9">
        <v>0</v>
      </c>
      <c r="O254" s="9">
        <v>0</v>
      </c>
      <c r="P254" s="9">
        <v>0</v>
      </c>
      <c r="Q254" s="9">
        <v>0</v>
      </c>
      <c r="R254" s="9">
        <v>0</v>
      </c>
      <c r="S254" s="9">
        <v>0</v>
      </c>
      <c r="T254" s="9">
        <v>0</v>
      </c>
      <c r="U254" s="9">
        <v>618.93799999999999</v>
      </c>
      <c r="V254" s="9">
        <v>893.78800000000001</v>
      </c>
      <c r="W254" s="9">
        <v>954.774</v>
      </c>
      <c r="X254" s="9">
        <v>981.98800000000006</v>
      </c>
      <c r="Y254" s="9">
        <v>1026.6220000000001</v>
      </c>
      <c r="AA254" s="2">
        <f>IFERROR(INDEX('Holiday Schedule'!$D$3:$D$24,MATCH(A254,'Holiday Schedule'!$C$3:$C$24,0)),0)</f>
        <v>1</v>
      </c>
      <c r="AB254" s="2">
        <f t="shared" si="24"/>
        <v>2</v>
      </c>
      <c r="AC254" s="2">
        <f t="shared" si="25"/>
        <v>0</v>
      </c>
      <c r="AD254" s="5">
        <f t="shared" si="26"/>
        <v>12842.714</v>
      </c>
      <c r="AE254" s="5">
        <f t="shared" si="27"/>
        <v>12842.714</v>
      </c>
      <c r="AG254" s="2">
        <f t="shared" si="28"/>
        <v>9</v>
      </c>
      <c r="AH254" s="2">
        <f t="shared" si="29"/>
        <v>2024</v>
      </c>
      <c r="AJ254" s="5">
        <f t="shared" si="30"/>
        <v>1198.056</v>
      </c>
      <c r="AK254" s="2">
        <f t="shared" si="31"/>
        <v>1</v>
      </c>
    </row>
    <row r="255" spans="1:37" ht="15.75" x14ac:dyDescent="0.25">
      <c r="A255" s="18">
        <v>45538</v>
      </c>
      <c r="B255" s="9">
        <v>1034.82</v>
      </c>
      <c r="C255" s="9">
        <v>1045.1579999999999</v>
      </c>
      <c r="D255" s="9">
        <v>1057.087</v>
      </c>
      <c r="E255" s="9">
        <v>1048.3219999999999</v>
      </c>
      <c r="F255" s="9">
        <v>1047.422</v>
      </c>
      <c r="G255" s="9">
        <v>1022.951</v>
      </c>
      <c r="H255" s="9">
        <v>906.87900000000002</v>
      </c>
      <c r="I255" s="9">
        <v>719.995</v>
      </c>
      <c r="J255" s="9">
        <v>0</v>
      </c>
      <c r="K255" s="9">
        <v>0</v>
      </c>
      <c r="L255" s="9">
        <v>0</v>
      </c>
      <c r="M255" s="9">
        <v>0</v>
      </c>
      <c r="N255" s="9">
        <v>0</v>
      </c>
      <c r="O255" s="9">
        <v>0</v>
      </c>
      <c r="P255" s="9">
        <v>0</v>
      </c>
      <c r="Q255" s="9">
        <v>0</v>
      </c>
      <c r="R255" s="9">
        <v>0</v>
      </c>
      <c r="S255" s="9">
        <v>0</v>
      </c>
      <c r="T255" s="9">
        <v>0</v>
      </c>
      <c r="U255" s="9">
        <v>742.27099999999996</v>
      </c>
      <c r="V255" s="9">
        <v>865.98</v>
      </c>
      <c r="W255" s="9">
        <v>917.14200000000005</v>
      </c>
      <c r="X255" s="9">
        <v>946.81200000000001</v>
      </c>
      <c r="Y255" s="9">
        <v>993.59500000000003</v>
      </c>
      <c r="AA255" s="2">
        <f>IFERROR(INDEX('Holiday Schedule'!$D$3:$D$24,MATCH(A255,'Holiday Schedule'!$C$3:$C$24,0)),0)</f>
        <v>0</v>
      </c>
      <c r="AB255" s="2">
        <f t="shared" si="24"/>
        <v>3</v>
      </c>
      <c r="AC255" s="2">
        <f t="shared" si="25"/>
        <v>4192.2</v>
      </c>
      <c r="AD255" s="5">
        <f t="shared" si="26"/>
        <v>8156.2339999999976</v>
      </c>
      <c r="AE255" s="5">
        <f t="shared" si="27"/>
        <v>12348.433999999997</v>
      </c>
      <c r="AG255" s="2">
        <f t="shared" si="28"/>
        <v>9</v>
      </c>
      <c r="AH255" s="2">
        <f t="shared" si="29"/>
        <v>2024</v>
      </c>
      <c r="AJ255" s="5">
        <f t="shared" si="30"/>
        <v>1057.087</v>
      </c>
      <c r="AK255" s="2">
        <f t="shared" si="31"/>
        <v>3</v>
      </c>
    </row>
    <row r="256" spans="1:37" ht="15.75" x14ac:dyDescent="0.25">
      <c r="A256" s="18">
        <v>45539</v>
      </c>
      <c r="B256" s="9">
        <v>990.78</v>
      </c>
      <c r="C256" s="9">
        <v>1010.3579999999999</v>
      </c>
      <c r="D256" s="9">
        <v>1023.201</v>
      </c>
      <c r="E256" s="9">
        <v>1014.686</v>
      </c>
      <c r="F256" s="9">
        <v>1018.996</v>
      </c>
      <c r="G256" s="9">
        <v>1002.155</v>
      </c>
      <c r="H256" s="9">
        <v>883.91300000000001</v>
      </c>
      <c r="I256" s="9">
        <v>697.63400000000001</v>
      </c>
      <c r="J256" s="9">
        <v>0</v>
      </c>
      <c r="K256" s="9">
        <v>0</v>
      </c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0</v>
      </c>
      <c r="R256" s="9">
        <v>0</v>
      </c>
      <c r="S256" s="9">
        <v>0</v>
      </c>
      <c r="T256" s="9">
        <v>0</v>
      </c>
      <c r="U256" s="9">
        <v>769.73500000000001</v>
      </c>
      <c r="V256" s="9">
        <v>905.19799999999998</v>
      </c>
      <c r="W256" s="9">
        <v>955.09199999999998</v>
      </c>
      <c r="X256" s="9">
        <v>1000.955</v>
      </c>
      <c r="Y256" s="9">
        <v>1035.827</v>
      </c>
      <c r="AA256" s="2">
        <f>IFERROR(INDEX('Holiday Schedule'!$D$3:$D$24,MATCH(A256,'Holiday Schedule'!$C$3:$C$24,0)),0)</f>
        <v>0</v>
      </c>
      <c r="AB256" s="2">
        <f t="shared" si="24"/>
        <v>4</v>
      </c>
      <c r="AC256" s="2">
        <f t="shared" si="25"/>
        <v>4328.6140000000005</v>
      </c>
      <c r="AD256" s="5">
        <f t="shared" si="26"/>
        <v>7979.9160000000002</v>
      </c>
      <c r="AE256" s="5">
        <f t="shared" si="27"/>
        <v>12308.53</v>
      </c>
      <c r="AG256" s="2">
        <f t="shared" si="28"/>
        <v>9</v>
      </c>
      <c r="AH256" s="2">
        <f t="shared" si="29"/>
        <v>2024</v>
      </c>
      <c r="AJ256" s="5">
        <f t="shared" si="30"/>
        <v>1035.827</v>
      </c>
      <c r="AK256" s="2">
        <f t="shared" si="31"/>
        <v>24</v>
      </c>
    </row>
    <row r="257" spans="1:37" ht="15.75" x14ac:dyDescent="0.25">
      <c r="A257" s="18">
        <v>45540</v>
      </c>
      <c r="B257" s="9">
        <v>1052.0329999999999</v>
      </c>
      <c r="C257" s="9">
        <v>1063.1410000000001</v>
      </c>
      <c r="D257" s="9">
        <v>1069.771</v>
      </c>
      <c r="E257" s="9">
        <v>1056.3920000000001</v>
      </c>
      <c r="F257" s="9">
        <v>1040.4939999999999</v>
      </c>
      <c r="G257" s="9">
        <v>1012.211</v>
      </c>
      <c r="H257" s="9">
        <v>885.04700000000003</v>
      </c>
      <c r="I257" s="9">
        <v>707.90700000000004</v>
      </c>
      <c r="J257" s="9">
        <v>0</v>
      </c>
      <c r="K257" s="9">
        <v>0</v>
      </c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  <c r="T257" s="9">
        <v>0</v>
      </c>
      <c r="U257" s="9">
        <v>757.97</v>
      </c>
      <c r="V257" s="9">
        <v>880.029</v>
      </c>
      <c r="W257" s="9">
        <v>923.24599999999998</v>
      </c>
      <c r="X257" s="9">
        <v>977.61800000000005</v>
      </c>
      <c r="Y257" s="9">
        <v>1015.471</v>
      </c>
      <c r="AA257" s="2">
        <f>IFERROR(INDEX('Holiday Schedule'!$D$3:$D$24,MATCH(A257,'Holiday Schedule'!$C$3:$C$24,0)),0)</f>
        <v>0</v>
      </c>
      <c r="AB257" s="2">
        <f t="shared" si="24"/>
        <v>5</v>
      </c>
      <c r="AC257" s="2">
        <f t="shared" si="25"/>
        <v>4246.7700000000004</v>
      </c>
      <c r="AD257" s="5">
        <f t="shared" si="26"/>
        <v>8194.56</v>
      </c>
      <c r="AE257" s="5">
        <f t="shared" si="27"/>
        <v>12441.33</v>
      </c>
      <c r="AG257" s="2">
        <f t="shared" si="28"/>
        <v>9</v>
      </c>
      <c r="AH257" s="2">
        <f t="shared" si="29"/>
        <v>2024</v>
      </c>
      <c r="AJ257" s="5">
        <f t="shared" si="30"/>
        <v>1069.771</v>
      </c>
      <c r="AK257" s="2">
        <f t="shared" si="31"/>
        <v>3</v>
      </c>
    </row>
    <row r="258" spans="1:37" ht="15.75" x14ac:dyDescent="0.25">
      <c r="A258" s="18">
        <v>45541</v>
      </c>
      <c r="B258" s="9">
        <v>1022.4450000000001</v>
      </c>
      <c r="C258" s="9">
        <v>1044.1969999999999</v>
      </c>
      <c r="D258" s="9">
        <v>1052.6559999999999</v>
      </c>
      <c r="E258" s="9">
        <v>1040.287</v>
      </c>
      <c r="F258" s="9">
        <v>1015.965</v>
      </c>
      <c r="G258" s="9">
        <v>995.77200000000005</v>
      </c>
      <c r="H258" s="9">
        <v>871.28399999999999</v>
      </c>
      <c r="I258" s="9">
        <v>706.971</v>
      </c>
      <c r="J258" s="9">
        <v>0</v>
      </c>
      <c r="K258" s="9">
        <v>0</v>
      </c>
      <c r="L258" s="9">
        <v>0</v>
      </c>
      <c r="M258" s="9">
        <v>0</v>
      </c>
      <c r="N258" s="9">
        <v>0</v>
      </c>
      <c r="O258" s="9">
        <v>0</v>
      </c>
      <c r="P258" s="9">
        <v>0</v>
      </c>
      <c r="Q258" s="9">
        <v>0</v>
      </c>
      <c r="R258" s="9">
        <v>0</v>
      </c>
      <c r="S258" s="9">
        <v>0</v>
      </c>
      <c r="T258" s="9">
        <v>0</v>
      </c>
      <c r="U258" s="9">
        <v>701.30600000000004</v>
      </c>
      <c r="V258" s="9">
        <v>834.48800000000006</v>
      </c>
      <c r="W258" s="9">
        <v>893.61300000000006</v>
      </c>
      <c r="X258" s="9">
        <v>953.71600000000001</v>
      </c>
      <c r="Y258" s="9">
        <v>1008.4160000000001</v>
      </c>
      <c r="AA258" s="2">
        <f>IFERROR(INDEX('Holiday Schedule'!$D$3:$D$24,MATCH(A258,'Holiday Schedule'!$C$3:$C$24,0)),0)</f>
        <v>0</v>
      </c>
      <c r="AB258" s="2">
        <f t="shared" si="24"/>
        <v>6</v>
      </c>
      <c r="AC258" s="2">
        <f t="shared" si="25"/>
        <v>4090.0940000000005</v>
      </c>
      <c r="AD258" s="5">
        <f t="shared" si="26"/>
        <v>8051.0219999999972</v>
      </c>
      <c r="AE258" s="5">
        <f t="shared" si="27"/>
        <v>12141.115999999998</v>
      </c>
      <c r="AG258" s="2">
        <f t="shared" si="28"/>
        <v>9</v>
      </c>
      <c r="AH258" s="2">
        <f t="shared" si="29"/>
        <v>2024</v>
      </c>
      <c r="AJ258" s="5">
        <f t="shared" si="30"/>
        <v>1052.6559999999999</v>
      </c>
      <c r="AK258" s="2">
        <f t="shared" si="31"/>
        <v>3</v>
      </c>
    </row>
    <row r="259" spans="1:37" ht="15.75" x14ac:dyDescent="0.25">
      <c r="A259" s="18">
        <v>45542</v>
      </c>
      <c r="B259" s="9">
        <v>1026.7149999999999</v>
      </c>
      <c r="C259" s="9">
        <v>1038.098</v>
      </c>
      <c r="D259" s="9">
        <v>1043.367</v>
      </c>
      <c r="E259" s="9">
        <v>1021.636</v>
      </c>
      <c r="F259" s="9">
        <v>1033.6110000000001</v>
      </c>
      <c r="G259" s="9">
        <v>938.197</v>
      </c>
      <c r="H259" s="9">
        <v>820.73299999999995</v>
      </c>
      <c r="I259" s="9">
        <v>535.77599999999995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  <c r="Q259" s="9">
        <v>0</v>
      </c>
      <c r="R259" s="9">
        <v>0</v>
      </c>
      <c r="S259" s="9">
        <v>0</v>
      </c>
      <c r="T259" s="9">
        <v>0</v>
      </c>
      <c r="U259" s="9">
        <v>556.05799999999999</v>
      </c>
      <c r="V259" s="9">
        <v>813.298</v>
      </c>
      <c r="W259" s="9">
        <v>901.15499999999997</v>
      </c>
      <c r="X259" s="9">
        <v>954.91399999999999</v>
      </c>
      <c r="Y259" s="9">
        <v>1038.2719999999999</v>
      </c>
      <c r="AA259" s="2">
        <f>IFERROR(INDEX('Holiday Schedule'!$D$3:$D$24,MATCH(A259,'Holiday Schedule'!$C$3:$C$24,0)),0)</f>
        <v>0</v>
      </c>
      <c r="AB259" s="2">
        <f t="shared" si="24"/>
        <v>7</v>
      </c>
      <c r="AC259" s="2">
        <f t="shared" si="25"/>
        <v>0</v>
      </c>
      <c r="AD259" s="5">
        <f t="shared" si="26"/>
        <v>11721.830000000002</v>
      </c>
      <c r="AE259" s="5">
        <f t="shared" si="27"/>
        <v>11721.830000000002</v>
      </c>
      <c r="AG259" s="2">
        <f t="shared" si="28"/>
        <v>9</v>
      </c>
      <c r="AH259" s="2">
        <f t="shared" si="29"/>
        <v>2024</v>
      </c>
      <c r="AJ259" s="5">
        <f t="shared" si="30"/>
        <v>1043.367</v>
      </c>
      <c r="AK259" s="2">
        <f t="shared" si="31"/>
        <v>3</v>
      </c>
    </row>
    <row r="260" spans="1:37" ht="15.75" x14ac:dyDescent="0.25">
      <c r="A260" s="18">
        <v>45543</v>
      </c>
      <c r="B260" s="9">
        <v>1023.408</v>
      </c>
      <c r="C260" s="9">
        <v>1059.1179999999999</v>
      </c>
      <c r="D260" s="9">
        <v>1059.914</v>
      </c>
      <c r="E260" s="9">
        <v>1053.471</v>
      </c>
      <c r="F260" s="9">
        <v>1022.088</v>
      </c>
      <c r="G260" s="9">
        <v>934.43799999999999</v>
      </c>
      <c r="H260" s="9">
        <v>790.68100000000004</v>
      </c>
      <c r="I260" s="9">
        <v>515.91899999999998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  <c r="Q260" s="9">
        <v>0</v>
      </c>
      <c r="R260" s="9">
        <v>0</v>
      </c>
      <c r="S260" s="9">
        <v>0</v>
      </c>
      <c r="T260" s="9">
        <v>0</v>
      </c>
      <c r="U260" s="9">
        <v>571.47799999999995</v>
      </c>
      <c r="V260" s="9">
        <v>839.26</v>
      </c>
      <c r="W260" s="9">
        <v>882.74</v>
      </c>
      <c r="X260" s="9">
        <v>927.053</v>
      </c>
      <c r="Y260" s="9">
        <v>964.63099999999997</v>
      </c>
      <c r="AA260" s="2">
        <f>IFERROR(INDEX('Holiday Schedule'!$D$3:$D$24,MATCH(A260,'Holiday Schedule'!$C$3:$C$24,0)),0)</f>
        <v>0</v>
      </c>
      <c r="AB260" s="2">
        <f t="shared" si="24"/>
        <v>1</v>
      </c>
      <c r="AC260" s="2">
        <f t="shared" si="25"/>
        <v>0</v>
      </c>
      <c r="AD260" s="5">
        <f t="shared" si="26"/>
        <v>11644.198999999999</v>
      </c>
      <c r="AE260" s="5">
        <f t="shared" si="27"/>
        <v>11644.198999999999</v>
      </c>
      <c r="AG260" s="2">
        <f t="shared" si="28"/>
        <v>9</v>
      </c>
      <c r="AH260" s="2">
        <f t="shared" si="29"/>
        <v>2024</v>
      </c>
      <c r="AJ260" s="5">
        <f t="shared" si="30"/>
        <v>1059.914</v>
      </c>
      <c r="AK260" s="2">
        <f t="shared" si="31"/>
        <v>3</v>
      </c>
    </row>
    <row r="261" spans="1:37" ht="15.75" x14ac:dyDescent="0.25">
      <c r="A261" s="18">
        <v>45544</v>
      </c>
      <c r="B261" s="9">
        <v>964.27800000000002</v>
      </c>
      <c r="C261" s="9">
        <v>970.71199999999999</v>
      </c>
      <c r="D261" s="9">
        <v>999.13499999999999</v>
      </c>
      <c r="E261" s="9">
        <v>987.43100000000004</v>
      </c>
      <c r="F261" s="9">
        <v>991.63</v>
      </c>
      <c r="G261" s="9">
        <v>990.45299999999997</v>
      </c>
      <c r="H261" s="9">
        <v>869.45399999999995</v>
      </c>
      <c r="I261" s="9">
        <v>699.84400000000005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  <c r="Q261" s="9">
        <v>0</v>
      </c>
      <c r="R261" s="9">
        <v>0</v>
      </c>
      <c r="S261" s="9">
        <v>0</v>
      </c>
      <c r="T261" s="9">
        <v>0</v>
      </c>
      <c r="U261" s="9">
        <v>699.298</v>
      </c>
      <c r="V261" s="9">
        <v>812.49199999999996</v>
      </c>
      <c r="W261" s="9">
        <v>858.88300000000004</v>
      </c>
      <c r="X261" s="9">
        <v>890.66800000000001</v>
      </c>
      <c r="Y261" s="9">
        <v>939.64200000000005</v>
      </c>
      <c r="AA261" s="2">
        <f>IFERROR(INDEX('Holiday Schedule'!$D$3:$D$24,MATCH(A261,'Holiday Schedule'!$C$3:$C$24,0)),0)</f>
        <v>0</v>
      </c>
      <c r="AB261" s="2">
        <f t="shared" si="24"/>
        <v>2</v>
      </c>
      <c r="AC261" s="2">
        <f t="shared" si="25"/>
        <v>3961.1849999999999</v>
      </c>
      <c r="AD261" s="5">
        <f t="shared" si="26"/>
        <v>7712.7349999999988</v>
      </c>
      <c r="AE261" s="5">
        <f t="shared" si="27"/>
        <v>11673.919999999998</v>
      </c>
      <c r="AG261" s="2">
        <f t="shared" si="28"/>
        <v>9</v>
      </c>
      <c r="AH261" s="2">
        <f t="shared" si="29"/>
        <v>2024</v>
      </c>
      <c r="AJ261" s="5">
        <f t="shared" si="30"/>
        <v>999.13499999999999</v>
      </c>
      <c r="AK261" s="2">
        <f t="shared" si="31"/>
        <v>3</v>
      </c>
    </row>
    <row r="262" spans="1:37" ht="15.75" x14ac:dyDescent="0.25">
      <c r="A262" s="18">
        <v>45545</v>
      </c>
      <c r="B262" s="9">
        <v>956.52300000000002</v>
      </c>
      <c r="C262" s="9">
        <v>972.74900000000002</v>
      </c>
      <c r="D262" s="9">
        <v>990.79100000000005</v>
      </c>
      <c r="E262" s="9">
        <v>997.69799999999998</v>
      </c>
      <c r="F262" s="9">
        <v>986.36900000000003</v>
      </c>
      <c r="G262" s="9">
        <v>973.30600000000004</v>
      </c>
      <c r="H262" s="9">
        <v>862.84699999999998</v>
      </c>
      <c r="I262" s="9">
        <v>698.476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  <c r="Q262" s="9">
        <v>0</v>
      </c>
      <c r="R262" s="9">
        <v>0</v>
      </c>
      <c r="S262" s="9">
        <v>0</v>
      </c>
      <c r="T262" s="9">
        <v>0</v>
      </c>
      <c r="U262" s="9">
        <v>695.46600000000001</v>
      </c>
      <c r="V262" s="9">
        <v>815.42100000000005</v>
      </c>
      <c r="W262" s="9">
        <v>835.65700000000004</v>
      </c>
      <c r="X262" s="9">
        <v>894.351</v>
      </c>
      <c r="Y262" s="9">
        <v>953.97500000000002</v>
      </c>
      <c r="AA262" s="2">
        <f>IFERROR(INDEX('Holiday Schedule'!$D$3:$D$24,MATCH(A262,'Holiday Schedule'!$C$3:$C$24,0)),0)</f>
        <v>0</v>
      </c>
      <c r="AB262" s="2">
        <f t="shared" si="24"/>
        <v>3</v>
      </c>
      <c r="AC262" s="2">
        <f t="shared" si="25"/>
        <v>3939.3710000000005</v>
      </c>
      <c r="AD262" s="5">
        <f t="shared" si="26"/>
        <v>7694.257999999998</v>
      </c>
      <c r="AE262" s="5">
        <f t="shared" si="27"/>
        <v>11633.628999999999</v>
      </c>
      <c r="AG262" s="2">
        <f t="shared" si="28"/>
        <v>9</v>
      </c>
      <c r="AH262" s="2">
        <f t="shared" si="29"/>
        <v>2024</v>
      </c>
      <c r="AJ262" s="5">
        <f t="shared" si="30"/>
        <v>997.69799999999998</v>
      </c>
      <c r="AK262" s="2">
        <f t="shared" si="31"/>
        <v>4</v>
      </c>
    </row>
    <row r="263" spans="1:37" ht="15.75" x14ac:dyDescent="0.25">
      <c r="A263" s="18">
        <v>45546</v>
      </c>
      <c r="B263" s="9">
        <v>963.17</v>
      </c>
      <c r="C263" s="9">
        <v>981.30100000000004</v>
      </c>
      <c r="D263" s="9">
        <v>1001.7670000000001</v>
      </c>
      <c r="E263" s="9">
        <v>986.88800000000003</v>
      </c>
      <c r="F263" s="9">
        <v>997.28399999999999</v>
      </c>
      <c r="G263" s="9">
        <v>984.31399999999996</v>
      </c>
      <c r="H263" s="9">
        <v>878.28399999999999</v>
      </c>
      <c r="I263" s="9">
        <v>692.59100000000001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  <c r="Q263" s="9">
        <v>0</v>
      </c>
      <c r="R263" s="9">
        <v>0</v>
      </c>
      <c r="S263" s="9">
        <v>0</v>
      </c>
      <c r="T263" s="9">
        <v>0</v>
      </c>
      <c r="U263" s="9">
        <v>706.69</v>
      </c>
      <c r="V263" s="9">
        <v>833.19</v>
      </c>
      <c r="W263" s="9">
        <v>868.93100000000004</v>
      </c>
      <c r="X263" s="9">
        <v>927.72400000000005</v>
      </c>
      <c r="Y263" s="9">
        <v>951.45</v>
      </c>
      <c r="AA263" s="2">
        <f>IFERROR(INDEX('Holiday Schedule'!$D$3:$D$24,MATCH(A263,'Holiday Schedule'!$C$3:$C$24,0)),0)</f>
        <v>0</v>
      </c>
      <c r="AB263" s="2">
        <f t="shared" si="24"/>
        <v>4</v>
      </c>
      <c r="AC263" s="2">
        <f t="shared" si="25"/>
        <v>4029.1260000000002</v>
      </c>
      <c r="AD263" s="5">
        <f t="shared" si="26"/>
        <v>7744.4580000000024</v>
      </c>
      <c r="AE263" s="5">
        <f t="shared" si="27"/>
        <v>11773.584000000003</v>
      </c>
      <c r="AG263" s="2">
        <f t="shared" si="28"/>
        <v>9</v>
      </c>
      <c r="AH263" s="2">
        <f t="shared" si="29"/>
        <v>2024</v>
      </c>
      <c r="AJ263" s="5">
        <f t="shared" si="30"/>
        <v>1001.7670000000001</v>
      </c>
      <c r="AK263" s="2">
        <f t="shared" si="31"/>
        <v>3</v>
      </c>
    </row>
    <row r="264" spans="1:37" ht="15.75" x14ac:dyDescent="0.25">
      <c r="A264" s="18">
        <v>45547</v>
      </c>
      <c r="B264" s="9">
        <v>995.73199999999997</v>
      </c>
      <c r="C264" s="9">
        <v>995.79300000000001</v>
      </c>
      <c r="D264" s="9">
        <v>1027.1079999999999</v>
      </c>
      <c r="E264" s="9">
        <v>996.57</v>
      </c>
      <c r="F264" s="9">
        <v>1008.737</v>
      </c>
      <c r="G264" s="9">
        <v>969.61500000000001</v>
      </c>
      <c r="H264" s="9">
        <v>882.279</v>
      </c>
      <c r="I264" s="9">
        <v>694.59799999999996</v>
      </c>
      <c r="J264" s="9">
        <v>0</v>
      </c>
      <c r="K264" s="9">
        <v>0</v>
      </c>
      <c r="L264" s="9">
        <v>0</v>
      </c>
      <c r="M264" s="9">
        <v>0</v>
      </c>
      <c r="N264" s="9">
        <v>0</v>
      </c>
      <c r="O264" s="9">
        <v>0</v>
      </c>
      <c r="P264" s="9">
        <v>0</v>
      </c>
      <c r="Q264" s="9">
        <v>0</v>
      </c>
      <c r="R264" s="9">
        <v>0</v>
      </c>
      <c r="S264" s="9">
        <v>0</v>
      </c>
      <c r="T264" s="9">
        <v>0</v>
      </c>
      <c r="U264" s="9">
        <v>724.27800000000002</v>
      </c>
      <c r="V264" s="9">
        <v>840.61900000000003</v>
      </c>
      <c r="W264" s="9">
        <v>902.52599999999995</v>
      </c>
      <c r="X264" s="9">
        <v>939.04600000000005</v>
      </c>
      <c r="Y264" s="9">
        <v>985.89200000000005</v>
      </c>
      <c r="AA264" s="2">
        <f>IFERROR(INDEX('Holiday Schedule'!$D$3:$D$24,MATCH(A264,'Holiday Schedule'!$C$3:$C$24,0)),0)</f>
        <v>0</v>
      </c>
      <c r="AB264" s="2">
        <f t="shared" si="24"/>
        <v>5</v>
      </c>
      <c r="AC264" s="2">
        <f t="shared" si="25"/>
        <v>4101.067</v>
      </c>
      <c r="AD264" s="5">
        <f t="shared" si="26"/>
        <v>7861.7259999999997</v>
      </c>
      <c r="AE264" s="5">
        <f t="shared" si="27"/>
        <v>11962.793</v>
      </c>
      <c r="AG264" s="2">
        <f t="shared" si="28"/>
        <v>9</v>
      </c>
      <c r="AH264" s="2">
        <f t="shared" si="29"/>
        <v>2024</v>
      </c>
      <c r="AJ264" s="5">
        <f t="shared" si="30"/>
        <v>1027.1079999999999</v>
      </c>
      <c r="AK264" s="2">
        <f t="shared" si="31"/>
        <v>3</v>
      </c>
    </row>
    <row r="265" spans="1:37" ht="15.75" x14ac:dyDescent="0.25">
      <c r="A265" s="18">
        <v>45548</v>
      </c>
      <c r="B265" s="9">
        <v>1021.582</v>
      </c>
      <c r="C265" s="9">
        <v>1028.164</v>
      </c>
      <c r="D265" s="9">
        <v>1035.9280000000001</v>
      </c>
      <c r="E265" s="9">
        <v>1026.269</v>
      </c>
      <c r="F265" s="9">
        <v>1014.6950000000001</v>
      </c>
      <c r="G265" s="9">
        <v>980.274</v>
      </c>
      <c r="H265" s="9">
        <v>871.07</v>
      </c>
      <c r="I265" s="9">
        <v>701.77599999999995</v>
      </c>
      <c r="J265" s="9">
        <v>0</v>
      </c>
      <c r="K265" s="9">
        <v>0</v>
      </c>
      <c r="L265" s="9">
        <v>0</v>
      </c>
      <c r="M265" s="9">
        <v>0</v>
      </c>
      <c r="N265" s="9">
        <v>0</v>
      </c>
      <c r="O265" s="9">
        <v>0</v>
      </c>
      <c r="P265" s="9">
        <v>0</v>
      </c>
      <c r="Q265" s="9">
        <v>0</v>
      </c>
      <c r="R265" s="9">
        <v>0</v>
      </c>
      <c r="S265" s="9">
        <v>0</v>
      </c>
      <c r="T265" s="9">
        <v>0</v>
      </c>
      <c r="U265" s="9">
        <v>743.54200000000003</v>
      </c>
      <c r="V265" s="9">
        <v>866.38800000000003</v>
      </c>
      <c r="W265" s="9">
        <v>928.44600000000003</v>
      </c>
      <c r="X265" s="9">
        <v>985.46799999999996</v>
      </c>
      <c r="Y265" s="9">
        <v>1040.069</v>
      </c>
      <c r="AA265" s="2">
        <f>IFERROR(INDEX('Holiday Schedule'!$D$3:$D$24,MATCH(A265,'Holiday Schedule'!$C$3:$C$24,0)),0)</f>
        <v>0</v>
      </c>
      <c r="AB265" s="2">
        <f t="shared" si="24"/>
        <v>6</v>
      </c>
      <c r="AC265" s="2">
        <f t="shared" si="25"/>
        <v>4225.62</v>
      </c>
      <c r="AD265" s="5">
        <f t="shared" si="26"/>
        <v>8018.0510000000004</v>
      </c>
      <c r="AE265" s="5">
        <f t="shared" si="27"/>
        <v>12243.671</v>
      </c>
      <c r="AG265" s="2">
        <f t="shared" si="28"/>
        <v>9</v>
      </c>
      <c r="AH265" s="2">
        <f t="shared" si="29"/>
        <v>2024</v>
      </c>
      <c r="AJ265" s="5">
        <f t="shared" si="30"/>
        <v>1040.069</v>
      </c>
      <c r="AK265" s="2">
        <f t="shared" si="31"/>
        <v>24</v>
      </c>
    </row>
    <row r="266" spans="1:37" ht="15.75" x14ac:dyDescent="0.25">
      <c r="A266" s="18">
        <v>45549</v>
      </c>
      <c r="B266" s="9">
        <v>1056.4459999999999</v>
      </c>
      <c r="C266" s="9">
        <v>1068.066</v>
      </c>
      <c r="D266" s="9">
        <v>1071.8019999999999</v>
      </c>
      <c r="E266" s="9">
        <v>1063.663</v>
      </c>
      <c r="F266" s="9">
        <v>1030.4880000000001</v>
      </c>
      <c r="G266" s="9">
        <v>960.33299999999997</v>
      </c>
      <c r="H266" s="9">
        <v>816.25699999999995</v>
      </c>
      <c r="I266" s="9">
        <v>537.58199999999999</v>
      </c>
      <c r="J266" s="9">
        <v>0</v>
      </c>
      <c r="K266" s="9">
        <v>0</v>
      </c>
      <c r="L266" s="9">
        <v>0</v>
      </c>
      <c r="M266" s="9">
        <v>0</v>
      </c>
      <c r="N266" s="9">
        <v>0</v>
      </c>
      <c r="O266" s="9">
        <v>0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v>563.40099999999995</v>
      </c>
      <c r="V266" s="9">
        <v>823.63400000000001</v>
      </c>
      <c r="W266" s="9">
        <v>900.60299999999995</v>
      </c>
      <c r="X266" s="9">
        <v>941.41800000000001</v>
      </c>
      <c r="Y266" s="9">
        <v>1006.348</v>
      </c>
      <c r="AA266" s="2">
        <f>IFERROR(INDEX('Holiday Schedule'!$D$3:$D$24,MATCH(A266,'Holiday Schedule'!$C$3:$C$24,0)),0)</f>
        <v>0</v>
      </c>
      <c r="AB266" s="2">
        <f t="shared" ref="AB266:AB329" si="32">WEEKDAY(A266)</f>
        <v>7</v>
      </c>
      <c r="AC266" s="2">
        <f t="shared" ref="AC266:AC329" si="33">IF(AND(AB266&gt;1,AB266&lt;7,AA266&lt;1),SUM(I266:X266),0)</f>
        <v>0</v>
      </c>
      <c r="AD266" s="5">
        <f t="shared" ref="AD266:AD329" si="34">AE266-AC266</f>
        <v>11840.040999999997</v>
      </c>
      <c r="AE266" s="5">
        <f t="shared" ref="AE266:AE329" si="35">SUM(B266:Y266)</f>
        <v>11840.040999999997</v>
      </c>
      <c r="AG266" s="2">
        <f t="shared" ref="AG266:AG329" si="36">MONTH(A266)</f>
        <v>9</v>
      </c>
      <c r="AH266" s="2">
        <f t="shared" ref="AH266:AH329" si="37">YEAR(A266)</f>
        <v>2024</v>
      </c>
      <c r="AJ266" s="5">
        <f t="shared" ref="AJ266:AJ329" si="38">MAX(B266:Y266)</f>
        <v>1071.8019999999999</v>
      </c>
      <c r="AK266" s="2">
        <f t="shared" ref="AK266:AK329" si="39">IF(AE266&gt;0,INDEX(B$8:Y$8,MATCH(AJ266,B266:Y266,0)),"")</f>
        <v>3</v>
      </c>
    </row>
    <row r="267" spans="1:37" ht="15.75" x14ac:dyDescent="0.25">
      <c r="A267" s="18">
        <v>45550</v>
      </c>
      <c r="B267" s="9">
        <v>1014.745</v>
      </c>
      <c r="C267" s="9">
        <v>1023.43</v>
      </c>
      <c r="D267" s="9">
        <v>1024.962</v>
      </c>
      <c r="E267" s="9">
        <v>1021.073</v>
      </c>
      <c r="F267" s="9">
        <v>987.09100000000001</v>
      </c>
      <c r="G267" s="9">
        <v>925.59699999999998</v>
      </c>
      <c r="H267" s="9">
        <v>787.923</v>
      </c>
      <c r="I267" s="9">
        <v>510.983</v>
      </c>
      <c r="J267" s="9">
        <v>0</v>
      </c>
      <c r="K267" s="9">
        <v>0</v>
      </c>
      <c r="L267" s="9">
        <v>0</v>
      </c>
      <c r="M267" s="9">
        <v>0</v>
      </c>
      <c r="N267" s="9">
        <v>0</v>
      </c>
      <c r="O267" s="9">
        <v>0</v>
      </c>
      <c r="P267" s="9">
        <v>0</v>
      </c>
      <c r="Q267" s="9">
        <v>0</v>
      </c>
      <c r="R267" s="9">
        <v>0</v>
      </c>
      <c r="S267" s="9">
        <v>0</v>
      </c>
      <c r="T267" s="9">
        <v>0</v>
      </c>
      <c r="U267" s="9">
        <v>604.77599999999995</v>
      </c>
      <c r="V267" s="9">
        <v>880.226</v>
      </c>
      <c r="W267" s="9">
        <v>928.42200000000003</v>
      </c>
      <c r="X267" s="9">
        <v>964.01900000000001</v>
      </c>
      <c r="Y267" s="9">
        <v>1007.975</v>
      </c>
      <c r="AA267" s="2">
        <f>IFERROR(INDEX('Holiday Schedule'!$D$3:$D$24,MATCH(A267,'Holiday Schedule'!$C$3:$C$24,0)),0)</f>
        <v>0</v>
      </c>
      <c r="AB267" s="2">
        <f t="shared" si="32"/>
        <v>1</v>
      </c>
      <c r="AC267" s="2">
        <f t="shared" si="33"/>
        <v>0</v>
      </c>
      <c r="AD267" s="5">
        <f t="shared" si="34"/>
        <v>11681.222</v>
      </c>
      <c r="AE267" s="5">
        <f t="shared" si="35"/>
        <v>11681.222</v>
      </c>
      <c r="AG267" s="2">
        <f t="shared" si="36"/>
        <v>9</v>
      </c>
      <c r="AH267" s="2">
        <f t="shared" si="37"/>
        <v>2024</v>
      </c>
      <c r="AJ267" s="5">
        <f t="shared" si="38"/>
        <v>1024.962</v>
      </c>
      <c r="AK267" s="2">
        <f t="shared" si="39"/>
        <v>3</v>
      </c>
    </row>
    <row r="268" spans="1:37" ht="15.75" x14ac:dyDescent="0.25">
      <c r="A268" s="18">
        <v>45551</v>
      </c>
      <c r="B268" s="9">
        <v>1012.603</v>
      </c>
      <c r="C268" s="9">
        <v>1027.933</v>
      </c>
      <c r="D268" s="9">
        <v>1026.0899999999999</v>
      </c>
      <c r="E268" s="9">
        <v>1030.6030000000001</v>
      </c>
      <c r="F268" s="9">
        <v>1013.538</v>
      </c>
      <c r="G268" s="9">
        <v>989.33900000000006</v>
      </c>
      <c r="H268" s="9">
        <v>876.42</v>
      </c>
      <c r="I268" s="9">
        <v>711.12099999999998</v>
      </c>
      <c r="J268" s="9">
        <v>0</v>
      </c>
      <c r="K268" s="9">
        <v>0</v>
      </c>
      <c r="L268" s="9">
        <v>0</v>
      </c>
      <c r="M268" s="9">
        <v>0</v>
      </c>
      <c r="N268" s="9">
        <v>0</v>
      </c>
      <c r="O268" s="9">
        <v>0</v>
      </c>
      <c r="P268" s="9">
        <v>0</v>
      </c>
      <c r="Q268" s="9">
        <v>0</v>
      </c>
      <c r="R268" s="9">
        <v>0</v>
      </c>
      <c r="S268" s="9">
        <v>0</v>
      </c>
      <c r="T268" s="9">
        <v>0</v>
      </c>
      <c r="U268" s="9">
        <v>769.08199999999999</v>
      </c>
      <c r="V268" s="9">
        <v>885.93499999999995</v>
      </c>
      <c r="W268" s="9">
        <v>924.98199999999997</v>
      </c>
      <c r="X268" s="9">
        <v>985.39599999999996</v>
      </c>
      <c r="Y268" s="9">
        <v>1023.597</v>
      </c>
      <c r="AA268" s="2">
        <f>IFERROR(INDEX('Holiday Schedule'!$D$3:$D$24,MATCH(A268,'Holiday Schedule'!$C$3:$C$24,0)),0)</f>
        <v>0</v>
      </c>
      <c r="AB268" s="2">
        <f t="shared" si="32"/>
        <v>2</v>
      </c>
      <c r="AC268" s="2">
        <f t="shared" si="33"/>
        <v>4276.5159999999996</v>
      </c>
      <c r="AD268" s="5">
        <f t="shared" si="34"/>
        <v>8000.1229999999996</v>
      </c>
      <c r="AE268" s="5">
        <f t="shared" si="35"/>
        <v>12276.638999999999</v>
      </c>
      <c r="AG268" s="2">
        <f t="shared" si="36"/>
        <v>9</v>
      </c>
      <c r="AH268" s="2">
        <f t="shared" si="37"/>
        <v>2024</v>
      </c>
      <c r="AJ268" s="5">
        <f t="shared" si="38"/>
        <v>1030.6030000000001</v>
      </c>
      <c r="AK268" s="2">
        <f t="shared" si="39"/>
        <v>4</v>
      </c>
    </row>
    <row r="269" spans="1:37" ht="15.75" x14ac:dyDescent="0.25">
      <c r="A269" s="18">
        <v>45552</v>
      </c>
      <c r="B269" s="9">
        <v>1046.3209999999999</v>
      </c>
      <c r="C269" s="9">
        <v>1054.8009999999999</v>
      </c>
      <c r="D269" s="9">
        <v>1055.8779999999999</v>
      </c>
      <c r="E269" s="9">
        <v>1045.9259999999999</v>
      </c>
      <c r="F269" s="9">
        <v>1046.26</v>
      </c>
      <c r="G269" s="9">
        <v>994.52200000000005</v>
      </c>
      <c r="H269" s="9">
        <v>887.18799999999999</v>
      </c>
      <c r="I269" s="9">
        <v>700.95399999999995</v>
      </c>
      <c r="J269" s="9">
        <v>0</v>
      </c>
      <c r="K269" s="9">
        <v>0</v>
      </c>
      <c r="L269" s="9">
        <v>0</v>
      </c>
      <c r="M269" s="9">
        <v>0</v>
      </c>
      <c r="N269" s="9">
        <v>0</v>
      </c>
      <c r="O269" s="9">
        <v>0</v>
      </c>
      <c r="P269" s="9">
        <v>0</v>
      </c>
      <c r="Q269" s="9">
        <v>0</v>
      </c>
      <c r="R269" s="9">
        <v>0</v>
      </c>
      <c r="S269" s="9">
        <v>0</v>
      </c>
      <c r="T269" s="9">
        <v>0</v>
      </c>
      <c r="U269" s="9">
        <v>810.03</v>
      </c>
      <c r="V269" s="9">
        <v>923.48099999999999</v>
      </c>
      <c r="W269" s="9">
        <v>972.04899999999998</v>
      </c>
      <c r="X269" s="9">
        <v>1014.967</v>
      </c>
      <c r="Y269" s="9">
        <v>1062.79</v>
      </c>
      <c r="AA269" s="2">
        <f>IFERROR(INDEX('Holiday Schedule'!$D$3:$D$24,MATCH(A269,'Holiday Schedule'!$C$3:$C$24,0)),0)</f>
        <v>0</v>
      </c>
      <c r="AB269" s="2">
        <f t="shared" si="32"/>
        <v>3</v>
      </c>
      <c r="AC269" s="2">
        <f t="shared" si="33"/>
        <v>4421.4809999999998</v>
      </c>
      <c r="AD269" s="5">
        <f t="shared" si="34"/>
        <v>8193.6860000000015</v>
      </c>
      <c r="AE269" s="5">
        <f t="shared" si="35"/>
        <v>12615.167000000001</v>
      </c>
      <c r="AG269" s="2">
        <f t="shared" si="36"/>
        <v>9</v>
      </c>
      <c r="AH269" s="2">
        <f t="shared" si="37"/>
        <v>2024</v>
      </c>
      <c r="AJ269" s="5">
        <f t="shared" si="38"/>
        <v>1062.79</v>
      </c>
      <c r="AK269" s="2">
        <f t="shared" si="39"/>
        <v>24</v>
      </c>
    </row>
    <row r="270" spans="1:37" ht="15.75" x14ac:dyDescent="0.25">
      <c r="A270" s="18">
        <v>45553</v>
      </c>
      <c r="B270" s="9">
        <v>1089.8679999999999</v>
      </c>
      <c r="C270" s="9">
        <v>1092.3209999999999</v>
      </c>
      <c r="D270" s="9">
        <v>1098.0340000000001</v>
      </c>
      <c r="E270" s="9">
        <v>1075.1980000000001</v>
      </c>
      <c r="F270" s="9">
        <v>1072.3399999999999</v>
      </c>
      <c r="G270" s="9">
        <v>1028.9269999999999</v>
      </c>
      <c r="H270" s="9">
        <v>899.15</v>
      </c>
      <c r="I270" s="9">
        <v>715.73699999999997</v>
      </c>
      <c r="J270" s="9">
        <v>0</v>
      </c>
      <c r="K270" s="9">
        <v>0</v>
      </c>
      <c r="L270" s="9">
        <v>0</v>
      </c>
      <c r="M270" s="9">
        <v>0</v>
      </c>
      <c r="N270" s="9">
        <v>0</v>
      </c>
      <c r="O270" s="9">
        <v>0</v>
      </c>
      <c r="P270" s="9">
        <v>0</v>
      </c>
      <c r="Q270" s="9">
        <v>0</v>
      </c>
      <c r="R270" s="9">
        <v>0</v>
      </c>
      <c r="S270" s="9">
        <v>0</v>
      </c>
      <c r="T270" s="9">
        <v>0</v>
      </c>
      <c r="U270" s="9">
        <v>796.00699999999995</v>
      </c>
      <c r="V270" s="9">
        <v>910.23</v>
      </c>
      <c r="W270" s="9">
        <v>962.28899999999999</v>
      </c>
      <c r="X270" s="9">
        <v>1007.422</v>
      </c>
      <c r="Y270" s="9">
        <v>1049.029</v>
      </c>
      <c r="AA270" s="2">
        <f>IFERROR(INDEX('Holiday Schedule'!$D$3:$D$24,MATCH(A270,'Holiday Schedule'!$C$3:$C$24,0)),0)</f>
        <v>0</v>
      </c>
      <c r="AB270" s="2">
        <f t="shared" si="32"/>
        <v>4</v>
      </c>
      <c r="AC270" s="2">
        <f t="shared" si="33"/>
        <v>4391.6849999999995</v>
      </c>
      <c r="AD270" s="5">
        <f t="shared" si="34"/>
        <v>8404.867000000002</v>
      </c>
      <c r="AE270" s="5">
        <f t="shared" si="35"/>
        <v>12796.552000000001</v>
      </c>
      <c r="AG270" s="2">
        <f t="shared" si="36"/>
        <v>9</v>
      </c>
      <c r="AH270" s="2">
        <f t="shared" si="37"/>
        <v>2024</v>
      </c>
      <c r="AJ270" s="5">
        <f t="shared" si="38"/>
        <v>1098.0340000000001</v>
      </c>
      <c r="AK270" s="2">
        <f t="shared" si="39"/>
        <v>3</v>
      </c>
    </row>
    <row r="271" spans="1:37" ht="15.75" x14ac:dyDescent="0.25">
      <c r="A271" s="18">
        <v>45554</v>
      </c>
      <c r="B271" s="9">
        <v>1076.2570000000001</v>
      </c>
      <c r="C271" s="9">
        <v>1088.213</v>
      </c>
      <c r="D271" s="9">
        <v>1082.99</v>
      </c>
      <c r="E271" s="9">
        <v>1073.92</v>
      </c>
      <c r="F271" s="9">
        <v>1064.432</v>
      </c>
      <c r="G271" s="9">
        <v>1021.426</v>
      </c>
      <c r="H271" s="9">
        <v>906.88400000000001</v>
      </c>
      <c r="I271" s="9">
        <v>728.96100000000001</v>
      </c>
      <c r="J271" s="9">
        <v>0</v>
      </c>
      <c r="K271" s="9">
        <v>0</v>
      </c>
      <c r="L271" s="9">
        <v>0</v>
      </c>
      <c r="M271" s="9">
        <v>0</v>
      </c>
      <c r="N271" s="9">
        <v>0</v>
      </c>
      <c r="O271" s="9">
        <v>0</v>
      </c>
      <c r="P271" s="9">
        <v>0</v>
      </c>
      <c r="Q271" s="9">
        <v>0</v>
      </c>
      <c r="R271" s="9">
        <v>0</v>
      </c>
      <c r="S271" s="9">
        <v>0</v>
      </c>
      <c r="T271" s="9">
        <v>0</v>
      </c>
      <c r="U271" s="9">
        <v>772.44100000000003</v>
      </c>
      <c r="V271" s="9">
        <v>891.45600000000002</v>
      </c>
      <c r="W271" s="9">
        <v>957.029</v>
      </c>
      <c r="X271" s="9">
        <v>989.58399999999995</v>
      </c>
      <c r="Y271" s="9">
        <v>1047.1479999999999</v>
      </c>
      <c r="AA271" s="2">
        <f>IFERROR(INDEX('Holiday Schedule'!$D$3:$D$24,MATCH(A271,'Holiday Schedule'!$C$3:$C$24,0)),0)</f>
        <v>0</v>
      </c>
      <c r="AB271" s="2">
        <f t="shared" si="32"/>
        <v>5</v>
      </c>
      <c r="AC271" s="2">
        <f t="shared" si="33"/>
        <v>4339.4710000000005</v>
      </c>
      <c r="AD271" s="5">
        <f t="shared" si="34"/>
        <v>8361.27</v>
      </c>
      <c r="AE271" s="5">
        <f t="shared" si="35"/>
        <v>12700.741000000002</v>
      </c>
      <c r="AG271" s="2">
        <f t="shared" si="36"/>
        <v>9</v>
      </c>
      <c r="AH271" s="2">
        <f t="shared" si="37"/>
        <v>2024</v>
      </c>
      <c r="AJ271" s="5">
        <f t="shared" si="38"/>
        <v>1088.213</v>
      </c>
      <c r="AK271" s="2">
        <f t="shared" si="39"/>
        <v>2</v>
      </c>
    </row>
    <row r="272" spans="1:37" ht="15.75" x14ac:dyDescent="0.25">
      <c r="A272" s="18">
        <v>45555</v>
      </c>
      <c r="B272" s="9">
        <v>1097.2860000000001</v>
      </c>
      <c r="C272" s="9">
        <v>1152.4739999999999</v>
      </c>
      <c r="D272" s="9">
        <v>1135.607</v>
      </c>
      <c r="E272" s="9">
        <v>1107.825</v>
      </c>
      <c r="F272" s="9">
        <v>1099.1320000000001</v>
      </c>
      <c r="G272" s="9">
        <v>1048.8630000000001</v>
      </c>
      <c r="H272" s="9">
        <v>925.976</v>
      </c>
      <c r="I272" s="9">
        <v>735.41499999999996</v>
      </c>
      <c r="J272" s="9">
        <v>0</v>
      </c>
      <c r="K272" s="9">
        <v>0</v>
      </c>
      <c r="L272" s="9">
        <v>0</v>
      </c>
      <c r="M272" s="9">
        <v>0</v>
      </c>
      <c r="N272" s="9">
        <v>0</v>
      </c>
      <c r="O272" s="9">
        <v>0</v>
      </c>
      <c r="P272" s="9">
        <v>0</v>
      </c>
      <c r="Q272" s="9">
        <v>0</v>
      </c>
      <c r="R272" s="9">
        <v>0</v>
      </c>
      <c r="S272" s="9">
        <v>0</v>
      </c>
      <c r="T272" s="9">
        <v>0</v>
      </c>
      <c r="U272" s="9">
        <v>681.86099999999999</v>
      </c>
      <c r="V272" s="9">
        <v>808.69399999999996</v>
      </c>
      <c r="W272" s="9">
        <v>867.31500000000005</v>
      </c>
      <c r="X272" s="9">
        <v>926.12400000000002</v>
      </c>
      <c r="Y272" s="9">
        <v>975.90099999999995</v>
      </c>
      <c r="AA272" s="2">
        <f>IFERROR(INDEX('Holiday Schedule'!$D$3:$D$24,MATCH(A272,'Holiday Schedule'!$C$3:$C$24,0)),0)</f>
        <v>0</v>
      </c>
      <c r="AB272" s="2">
        <f t="shared" si="32"/>
        <v>6</v>
      </c>
      <c r="AC272" s="2">
        <f t="shared" si="33"/>
        <v>4019.4089999999997</v>
      </c>
      <c r="AD272" s="5">
        <f t="shared" si="34"/>
        <v>8543.0640000000021</v>
      </c>
      <c r="AE272" s="5">
        <f t="shared" si="35"/>
        <v>12562.473000000002</v>
      </c>
      <c r="AG272" s="2">
        <f t="shared" si="36"/>
        <v>9</v>
      </c>
      <c r="AH272" s="2">
        <f t="shared" si="37"/>
        <v>2024</v>
      </c>
      <c r="AJ272" s="5">
        <f t="shared" si="38"/>
        <v>1152.4739999999999</v>
      </c>
      <c r="AK272" s="2">
        <f t="shared" si="39"/>
        <v>2</v>
      </c>
    </row>
    <row r="273" spans="1:37" ht="15.75" x14ac:dyDescent="0.25">
      <c r="A273" s="18">
        <v>45556</v>
      </c>
      <c r="B273" s="9">
        <v>977.12199999999996</v>
      </c>
      <c r="C273" s="9">
        <v>995.125</v>
      </c>
      <c r="D273" s="9">
        <v>996.10699999999997</v>
      </c>
      <c r="E273" s="9">
        <v>986.74199999999996</v>
      </c>
      <c r="F273" s="9">
        <v>971.73400000000004</v>
      </c>
      <c r="G273" s="9">
        <v>922.45699999999999</v>
      </c>
      <c r="H273" s="9">
        <v>783.78300000000002</v>
      </c>
      <c r="I273" s="9">
        <v>517.09</v>
      </c>
      <c r="J273" s="9">
        <v>0</v>
      </c>
      <c r="K273" s="9">
        <v>0</v>
      </c>
      <c r="L273" s="9">
        <v>0</v>
      </c>
      <c r="M273" s="9">
        <v>0</v>
      </c>
      <c r="N273" s="9">
        <v>0</v>
      </c>
      <c r="O273" s="9">
        <v>0</v>
      </c>
      <c r="P273" s="9">
        <v>0</v>
      </c>
      <c r="Q273" s="9">
        <v>0</v>
      </c>
      <c r="R273" s="9">
        <v>0</v>
      </c>
      <c r="S273" s="9">
        <v>0</v>
      </c>
      <c r="T273" s="9">
        <v>0</v>
      </c>
      <c r="U273" s="9">
        <v>522.54899999999998</v>
      </c>
      <c r="V273" s="9">
        <v>776.58900000000006</v>
      </c>
      <c r="W273" s="9">
        <v>840.58500000000004</v>
      </c>
      <c r="X273" s="9">
        <v>904.68299999999999</v>
      </c>
      <c r="Y273" s="9">
        <v>949.38499999999999</v>
      </c>
      <c r="AA273" s="2">
        <f>IFERROR(INDEX('Holiday Schedule'!$D$3:$D$24,MATCH(A273,'Holiday Schedule'!$C$3:$C$24,0)),0)</f>
        <v>0</v>
      </c>
      <c r="AB273" s="2">
        <f t="shared" si="32"/>
        <v>7</v>
      </c>
      <c r="AC273" s="2">
        <f t="shared" si="33"/>
        <v>0</v>
      </c>
      <c r="AD273" s="5">
        <f t="shared" si="34"/>
        <v>11143.951000000003</v>
      </c>
      <c r="AE273" s="5">
        <f t="shared" si="35"/>
        <v>11143.951000000003</v>
      </c>
      <c r="AG273" s="2">
        <f t="shared" si="36"/>
        <v>9</v>
      </c>
      <c r="AH273" s="2">
        <f t="shared" si="37"/>
        <v>2024</v>
      </c>
      <c r="AJ273" s="5">
        <f t="shared" si="38"/>
        <v>996.10699999999997</v>
      </c>
      <c r="AK273" s="2">
        <f t="shared" si="39"/>
        <v>3</v>
      </c>
    </row>
    <row r="274" spans="1:37" ht="15.75" x14ac:dyDescent="0.25">
      <c r="A274" s="18">
        <v>45557</v>
      </c>
      <c r="B274" s="9">
        <v>962.428</v>
      </c>
      <c r="C274" s="9">
        <v>973.52099999999996</v>
      </c>
      <c r="D274" s="9">
        <v>985.82100000000003</v>
      </c>
      <c r="E274" s="9">
        <v>989.65</v>
      </c>
      <c r="F274" s="9">
        <v>944.76099999999997</v>
      </c>
      <c r="G274" s="9">
        <v>896.58399999999995</v>
      </c>
      <c r="H274" s="9">
        <v>760.09799999999996</v>
      </c>
      <c r="I274" s="9">
        <v>497.58499999999998</v>
      </c>
      <c r="J274" s="9">
        <v>0</v>
      </c>
      <c r="K274" s="9">
        <v>0</v>
      </c>
      <c r="L274" s="9">
        <v>0</v>
      </c>
      <c r="M274" s="9">
        <v>0</v>
      </c>
      <c r="N274" s="9">
        <v>0</v>
      </c>
      <c r="O274" s="9">
        <v>0</v>
      </c>
      <c r="P274" s="9">
        <v>0</v>
      </c>
      <c r="Q274" s="9">
        <v>0</v>
      </c>
      <c r="R274" s="9">
        <v>0</v>
      </c>
      <c r="S274" s="9">
        <v>0</v>
      </c>
      <c r="T274" s="9">
        <v>0</v>
      </c>
      <c r="U274" s="9">
        <v>558.56100000000004</v>
      </c>
      <c r="V274" s="9">
        <v>811.17600000000004</v>
      </c>
      <c r="W274" s="9">
        <v>846.90499999999997</v>
      </c>
      <c r="X274" s="9">
        <v>899.33399999999995</v>
      </c>
      <c r="Y274" s="9">
        <v>928.10599999999999</v>
      </c>
      <c r="AA274" s="2">
        <f>IFERROR(INDEX('Holiday Schedule'!$D$3:$D$24,MATCH(A274,'Holiday Schedule'!$C$3:$C$24,0)),0)</f>
        <v>0</v>
      </c>
      <c r="AB274" s="2">
        <f t="shared" si="32"/>
        <v>1</v>
      </c>
      <c r="AC274" s="2">
        <f t="shared" si="33"/>
        <v>0</v>
      </c>
      <c r="AD274" s="5">
        <f t="shared" si="34"/>
        <v>11054.53</v>
      </c>
      <c r="AE274" s="5">
        <f t="shared" si="35"/>
        <v>11054.53</v>
      </c>
      <c r="AG274" s="2">
        <f t="shared" si="36"/>
        <v>9</v>
      </c>
      <c r="AH274" s="2">
        <f t="shared" si="37"/>
        <v>2024</v>
      </c>
      <c r="AJ274" s="5">
        <f t="shared" si="38"/>
        <v>989.65</v>
      </c>
      <c r="AK274" s="2">
        <f t="shared" si="39"/>
        <v>4</v>
      </c>
    </row>
    <row r="275" spans="1:37" ht="15.75" x14ac:dyDescent="0.25">
      <c r="A275" s="18">
        <v>45558</v>
      </c>
      <c r="B275" s="9">
        <v>918.91</v>
      </c>
      <c r="C275" s="9">
        <v>927.85599999999999</v>
      </c>
      <c r="D275" s="9">
        <v>952.79899999999998</v>
      </c>
      <c r="E275" s="9">
        <v>939.47400000000005</v>
      </c>
      <c r="F275" s="9">
        <v>967.60599999999999</v>
      </c>
      <c r="G275" s="9">
        <v>939.327</v>
      </c>
      <c r="H275" s="9">
        <v>853.56299999999999</v>
      </c>
      <c r="I275" s="9">
        <v>688.94200000000001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  <c r="Q275" s="9">
        <v>0</v>
      </c>
      <c r="R275" s="9">
        <v>0</v>
      </c>
      <c r="S275" s="9">
        <v>0</v>
      </c>
      <c r="T275" s="9">
        <v>0</v>
      </c>
      <c r="U275" s="9">
        <v>677.23</v>
      </c>
      <c r="V275" s="9">
        <v>778.43200000000002</v>
      </c>
      <c r="W275" s="9">
        <v>820</v>
      </c>
      <c r="X275" s="9">
        <v>850.07899999999995</v>
      </c>
      <c r="Y275" s="9">
        <v>909.22900000000004</v>
      </c>
      <c r="AA275" s="2">
        <f>IFERROR(INDEX('Holiday Schedule'!$D$3:$D$24,MATCH(A275,'Holiday Schedule'!$C$3:$C$24,0)),0)</f>
        <v>0</v>
      </c>
      <c r="AB275" s="2">
        <f t="shared" si="32"/>
        <v>2</v>
      </c>
      <c r="AC275" s="2">
        <f t="shared" si="33"/>
        <v>3814.683</v>
      </c>
      <c r="AD275" s="5">
        <f t="shared" si="34"/>
        <v>7408.7640000000001</v>
      </c>
      <c r="AE275" s="5">
        <f t="shared" si="35"/>
        <v>11223.447</v>
      </c>
      <c r="AG275" s="2">
        <f t="shared" si="36"/>
        <v>9</v>
      </c>
      <c r="AH275" s="2">
        <f t="shared" si="37"/>
        <v>2024</v>
      </c>
      <c r="AJ275" s="5">
        <f t="shared" si="38"/>
        <v>967.60599999999999</v>
      </c>
      <c r="AK275" s="2">
        <f t="shared" si="39"/>
        <v>5</v>
      </c>
    </row>
    <row r="276" spans="1:37" ht="15.75" x14ac:dyDescent="0.25">
      <c r="A276" s="18">
        <v>45559</v>
      </c>
      <c r="B276" s="9">
        <v>931.30600000000004</v>
      </c>
      <c r="C276" s="9">
        <v>952.63199999999995</v>
      </c>
      <c r="D276" s="9">
        <v>967.92200000000003</v>
      </c>
      <c r="E276" s="9">
        <v>968.01199999999994</v>
      </c>
      <c r="F276" s="9">
        <v>974.70500000000004</v>
      </c>
      <c r="G276" s="9">
        <v>958.15800000000002</v>
      </c>
      <c r="H276" s="9">
        <v>858.9</v>
      </c>
      <c r="I276" s="9">
        <v>680.99900000000002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  <c r="Q276" s="9">
        <v>0</v>
      </c>
      <c r="R276" s="9">
        <v>0</v>
      </c>
      <c r="S276" s="9">
        <v>0</v>
      </c>
      <c r="T276" s="9">
        <v>0</v>
      </c>
      <c r="U276" s="9">
        <v>682.096</v>
      </c>
      <c r="V276" s="9">
        <v>778.80700000000002</v>
      </c>
      <c r="W276" s="9">
        <v>825.89599999999996</v>
      </c>
      <c r="X276" s="9">
        <v>862.91899999999998</v>
      </c>
      <c r="Y276" s="9">
        <v>906.351</v>
      </c>
      <c r="AA276" s="2">
        <f>IFERROR(INDEX('Holiday Schedule'!$D$3:$D$24,MATCH(A276,'Holiday Schedule'!$C$3:$C$24,0)),0)</f>
        <v>0</v>
      </c>
      <c r="AB276" s="2">
        <f t="shared" si="32"/>
        <v>3</v>
      </c>
      <c r="AC276" s="2">
        <f t="shared" si="33"/>
        <v>3830.7169999999996</v>
      </c>
      <c r="AD276" s="5">
        <f t="shared" si="34"/>
        <v>7517.9860000000017</v>
      </c>
      <c r="AE276" s="5">
        <f t="shared" si="35"/>
        <v>11348.703000000001</v>
      </c>
      <c r="AG276" s="2">
        <f t="shared" si="36"/>
        <v>9</v>
      </c>
      <c r="AH276" s="2">
        <f t="shared" si="37"/>
        <v>2024</v>
      </c>
      <c r="AJ276" s="5">
        <f t="shared" si="38"/>
        <v>974.70500000000004</v>
      </c>
      <c r="AK276" s="2">
        <f t="shared" si="39"/>
        <v>5</v>
      </c>
    </row>
    <row r="277" spans="1:37" x14ac:dyDescent="0.25">
      <c r="A277" s="18">
        <v>45560</v>
      </c>
      <c r="B277">
        <v>924.87400000000002</v>
      </c>
      <c r="C277">
        <v>948.529</v>
      </c>
      <c r="D277">
        <v>971.03599999999994</v>
      </c>
      <c r="E277">
        <v>966.00800000000004</v>
      </c>
      <c r="F277">
        <v>979.45399999999995</v>
      </c>
      <c r="G277">
        <v>951.83699999999999</v>
      </c>
      <c r="H277">
        <v>867.39</v>
      </c>
      <c r="I277">
        <v>695.09299999999996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681.346</v>
      </c>
      <c r="V277">
        <v>782.37199999999996</v>
      </c>
      <c r="W277">
        <v>819.57799999999997</v>
      </c>
      <c r="X277">
        <v>864.40200000000004</v>
      </c>
      <c r="Y277">
        <v>901.35500000000002</v>
      </c>
      <c r="AA277" s="2">
        <f>IFERROR(INDEX('Holiday Schedule'!$D$3:$D$24,MATCH(A277,'Holiday Schedule'!$C$3:$C$24,0)),0)</f>
        <v>0</v>
      </c>
      <c r="AB277" s="2">
        <f t="shared" si="32"/>
        <v>4</v>
      </c>
      <c r="AC277" s="2">
        <f t="shared" si="33"/>
        <v>3842.7909999999997</v>
      </c>
      <c r="AD277" s="5">
        <f t="shared" si="34"/>
        <v>7510.4829999999984</v>
      </c>
      <c r="AE277" s="5">
        <f t="shared" si="35"/>
        <v>11353.273999999998</v>
      </c>
      <c r="AG277" s="2">
        <f t="shared" si="36"/>
        <v>9</v>
      </c>
      <c r="AH277" s="2">
        <f t="shared" si="37"/>
        <v>2024</v>
      </c>
      <c r="AJ277" s="5">
        <f t="shared" si="38"/>
        <v>979.45399999999995</v>
      </c>
      <c r="AK277" s="2">
        <f t="shared" si="39"/>
        <v>5</v>
      </c>
    </row>
    <row r="278" spans="1:37" x14ac:dyDescent="0.25">
      <c r="A278" s="18">
        <v>45561</v>
      </c>
      <c r="B278">
        <v>937.37699999999995</v>
      </c>
      <c r="C278">
        <v>951.553</v>
      </c>
      <c r="D278">
        <v>975.21500000000003</v>
      </c>
      <c r="E278">
        <v>959.279</v>
      </c>
      <c r="F278">
        <v>960.13099999999997</v>
      </c>
      <c r="G278">
        <v>962.17700000000002</v>
      </c>
      <c r="H278">
        <v>868.904</v>
      </c>
      <c r="I278">
        <v>721.73900000000003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708.31500000000005</v>
      </c>
      <c r="V278">
        <v>808.26800000000003</v>
      </c>
      <c r="W278">
        <v>842.22799999999995</v>
      </c>
      <c r="X278">
        <v>891.17499999999995</v>
      </c>
      <c r="Y278">
        <v>924.35900000000004</v>
      </c>
      <c r="AA278" s="2">
        <f>IFERROR(INDEX('Holiday Schedule'!$D$3:$D$24,MATCH(A278,'Holiday Schedule'!$C$3:$C$24,0)),0)</f>
        <v>0</v>
      </c>
      <c r="AB278" s="2">
        <f t="shared" si="32"/>
        <v>5</v>
      </c>
      <c r="AC278" s="2">
        <f t="shared" si="33"/>
        <v>3971.7250000000004</v>
      </c>
      <c r="AD278" s="5">
        <f t="shared" si="34"/>
        <v>7538.994999999999</v>
      </c>
      <c r="AE278" s="5">
        <f t="shared" si="35"/>
        <v>11510.72</v>
      </c>
      <c r="AG278" s="2">
        <f t="shared" si="36"/>
        <v>9</v>
      </c>
      <c r="AH278" s="2">
        <f t="shared" si="37"/>
        <v>2024</v>
      </c>
      <c r="AJ278" s="5">
        <f t="shared" si="38"/>
        <v>975.21500000000003</v>
      </c>
      <c r="AK278" s="2">
        <f t="shared" si="39"/>
        <v>3</v>
      </c>
    </row>
    <row r="279" spans="1:37" x14ac:dyDescent="0.25">
      <c r="A279" s="18">
        <v>45562</v>
      </c>
      <c r="B279">
        <v>958.29</v>
      </c>
      <c r="C279">
        <v>962.75199999999995</v>
      </c>
      <c r="D279">
        <v>980.673</v>
      </c>
      <c r="E279">
        <v>959.88400000000001</v>
      </c>
      <c r="F279">
        <v>979.09699999999998</v>
      </c>
      <c r="G279">
        <v>943.42100000000005</v>
      </c>
      <c r="H279">
        <v>859.40599999999995</v>
      </c>
      <c r="I279">
        <v>674.61699999999996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653.30399999999997</v>
      </c>
      <c r="V279">
        <v>767.40499999999997</v>
      </c>
      <c r="W279">
        <v>822</v>
      </c>
      <c r="X279">
        <v>875.03499999999997</v>
      </c>
      <c r="Y279">
        <v>917.98900000000003</v>
      </c>
      <c r="AA279" s="2">
        <f>IFERROR(INDEX('Holiday Schedule'!$D$3:$D$24,MATCH(A279,'Holiday Schedule'!$C$3:$C$24,0)),0)</f>
        <v>0</v>
      </c>
      <c r="AB279" s="2">
        <f t="shared" si="32"/>
        <v>6</v>
      </c>
      <c r="AC279" s="2">
        <f t="shared" si="33"/>
        <v>3792.3609999999999</v>
      </c>
      <c r="AD279" s="5">
        <f t="shared" si="34"/>
        <v>7561.5119999999997</v>
      </c>
      <c r="AE279" s="5">
        <f t="shared" si="35"/>
        <v>11353.873</v>
      </c>
      <c r="AG279" s="2">
        <f t="shared" si="36"/>
        <v>9</v>
      </c>
      <c r="AH279" s="2">
        <f t="shared" si="37"/>
        <v>2024</v>
      </c>
      <c r="AJ279" s="5">
        <f t="shared" si="38"/>
        <v>980.673</v>
      </c>
      <c r="AK279" s="2">
        <f t="shared" si="39"/>
        <v>3</v>
      </c>
    </row>
    <row r="280" spans="1:37" x14ac:dyDescent="0.25">
      <c r="A280" s="18">
        <v>45563</v>
      </c>
      <c r="B280">
        <v>951.52499999999998</v>
      </c>
      <c r="C280">
        <v>946.44899999999996</v>
      </c>
      <c r="D280">
        <v>969.72299999999996</v>
      </c>
      <c r="E280">
        <v>962.46400000000006</v>
      </c>
      <c r="F280">
        <v>954.54700000000003</v>
      </c>
      <c r="G280">
        <v>888.22299999999996</v>
      </c>
      <c r="H280">
        <v>783.82500000000005</v>
      </c>
      <c r="I280">
        <v>515.21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520.07299999999998</v>
      </c>
      <c r="V280">
        <v>756.08900000000006</v>
      </c>
      <c r="W280">
        <v>813.69799999999998</v>
      </c>
      <c r="X280">
        <v>880.81399999999996</v>
      </c>
      <c r="Y280">
        <v>927.42</v>
      </c>
      <c r="AA280" s="2">
        <f>IFERROR(INDEX('Holiday Schedule'!$D$3:$D$24,MATCH(A280,'Holiday Schedule'!$C$3:$C$24,0)),0)</f>
        <v>0</v>
      </c>
      <c r="AB280" s="2">
        <f t="shared" si="32"/>
        <v>7</v>
      </c>
      <c r="AC280" s="2">
        <f t="shared" si="33"/>
        <v>0</v>
      </c>
      <c r="AD280" s="5">
        <f t="shared" si="34"/>
        <v>10870.060000000001</v>
      </c>
      <c r="AE280" s="5">
        <f t="shared" si="35"/>
        <v>10870.060000000001</v>
      </c>
      <c r="AG280" s="2">
        <f t="shared" si="36"/>
        <v>9</v>
      </c>
      <c r="AH280" s="2">
        <f t="shared" si="37"/>
        <v>2024</v>
      </c>
      <c r="AJ280" s="5">
        <f t="shared" si="38"/>
        <v>969.72299999999996</v>
      </c>
      <c r="AK280" s="2">
        <f t="shared" si="39"/>
        <v>3</v>
      </c>
    </row>
    <row r="281" spans="1:37" x14ac:dyDescent="0.25">
      <c r="A281" s="18">
        <v>45564</v>
      </c>
      <c r="B281">
        <v>944.96699999999998</v>
      </c>
      <c r="C281">
        <v>953.67</v>
      </c>
      <c r="D281">
        <v>960.18799999999999</v>
      </c>
      <c r="E281">
        <v>962.59400000000005</v>
      </c>
      <c r="F281">
        <v>935.41200000000003</v>
      </c>
      <c r="G281">
        <v>874.40700000000004</v>
      </c>
      <c r="H281">
        <v>767.47</v>
      </c>
      <c r="I281">
        <v>493.04599999999999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545.28200000000004</v>
      </c>
      <c r="V281">
        <v>784.52200000000005</v>
      </c>
      <c r="W281">
        <v>844.63699999999994</v>
      </c>
      <c r="X281">
        <v>864.75699999999995</v>
      </c>
      <c r="Y281">
        <v>928.40300000000002</v>
      </c>
      <c r="AA281" s="2">
        <f>IFERROR(INDEX('Holiday Schedule'!$D$3:$D$24,MATCH(A281,'Holiday Schedule'!$C$3:$C$24,0)),0)</f>
        <v>0</v>
      </c>
      <c r="AB281" s="2">
        <f t="shared" si="32"/>
        <v>1</v>
      </c>
      <c r="AC281" s="2">
        <f t="shared" si="33"/>
        <v>0</v>
      </c>
      <c r="AD281" s="5">
        <f t="shared" si="34"/>
        <v>10859.355000000001</v>
      </c>
      <c r="AE281" s="5">
        <f t="shared" si="35"/>
        <v>10859.355000000001</v>
      </c>
      <c r="AG281" s="2">
        <f t="shared" si="36"/>
        <v>9</v>
      </c>
      <c r="AH281" s="2">
        <f t="shared" si="37"/>
        <v>2024</v>
      </c>
      <c r="AJ281" s="5">
        <f t="shared" si="38"/>
        <v>962.59400000000005</v>
      </c>
      <c r="AK281" s="2">
        <f t="shared" si="39"/>
        <v>4</v>
      </c>
    </row>
    <row r="282" spans="1:37" x14ac:dyDescent="0.25">
      <c r="A282" s="18">
        <v>45565</v>
      </c>
      <c r="B282">
        <v>910.78</v>
      </c>
      <c r="C282">
        <v>943.36400000000003</v>
      </c>
      <c r="D282">
        <v>949.03399999999999</v>
      </c>
      <c r="E282">
        <v>959.06899999999996</v>
      </c>
      <c r="F282">
        <v>941.30100000000004</v>
      </c>
      <c r="G282">
        <v>937.47400000000005</v>
      </c>
      <c r="H282">
        <v>848.12599999999998</v>
      </c>
      <c r="I282">
        <v>669.65499999999997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680.98699999999997</v>
      </c>
      <c r="V282">
        <v>777.73199999999997</v>
      </c>
      <c r="W282">
        <v>804.93399999999997</v>
      </c>
      <c r="X282">
        <v>860.28399999999999</v>
      </c>
      <c r="Y282">
        <v>888.47400000000005</v>
      </c>
      <c r="AA282" s="2">
        <f>IFERROR(INDEX('Holiday Schedule'!$D$3:$D$24,MATCH(A282,'Holiday Schedule'!$C$3:$C$24,0)),0)</f>
        <v>0</v>
      </c>
      <c r="AB282" s="2">
        <f t="shared" si="32"/>
        <v>2</v>
      </c>
      <c r="AC282" s="2">
        <f t="shared" si="33"/>
        <v>3793.5920000000001</v>
      </c>
      <c r="AD282" s="5">
        <f t="shared" si="34"/>
        <v>7377.6219999999994</v>
      </c>
      <c r="AE282" s="5">
        <f t="shared" si="35"/>
        <v>11171.214</v>
      </c>
      <c r="AG282" s="2">
        <f t="shared" si="36"/>
        <v>9</v>
      </c>
      <c r="AH282" s="2">
        <f t="shared" si="37"/>
        <v>2024</v>
      </c>
      <c r="AJ282" s="5">
        <f t="shared" si="38"/>
        <v>959.06899999999996</v>
      </c>
      <c r="AK282" s="2">
        <f t="shared" si="39"/>
        <v>4</v>
      </c>
    </row>
    <row r="283" spans="1:37" x14ac:dyDescent="0.25">
      <c r="A283" s="18">
        <v>45566</v>
      </c>
      <c r="B283">
        <v>880</v>
      </c>
      <c r="C283">
        <v>880</v>
      </c>
      <c r="D283">
        <v>880</v>
      </c>
      <c r="E283">
        <v>880</v>
      </c>
      <c r="F283">
        <v>880</v>
      </c>
      <c r="G283">
        <v>880</v>
      </c>
      <c r="H283">
        <v>880</v>
      </c>
      <c r="I283">
        <v>880</v>
      </c>
      <c r="J283">
        <v>220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616</v>
      </c>
      <c r="U283">
        <v>880</v>
      </c>
      <c r="V283">
        <v>880</v>
      </c>
      <c r="W283">
        <v>880</v>
      </c>
      <c r="X283">
        <v>880</v>
      </c>
      <c r="Y283">
        <v>880</v>
      </c>
      <c r="AA283" s="2">
        <f>IFERROR(INDEX('Holiday Schedule'!$D$3:$D$24,MATCH(A283,'Holiday Schedule'!$C$3:$C$24,0)),0)</f>
        <v>0</v>
      </c>
      <c r="AB283" s="2">
        <f t="shared" si="32"/>
        <v>3</v>
      </c>
      <c r="AC283" s="2">
        <f t="shared" si="33"/>
        <v>5236</v>
      </c>
      <c r="AD283" s="5">
        <f t="shared" si="34"/>
        <v>7040</v>
      </c>
      <c r="AE283" s="5">
        <f t="shared" si="35"/>
        <v>12276</v>
      </c>
      <c r="AG283" s="2">
        <f t="shared" si="36"/>
        <v>10</v>
      </c>
      <c r="AH283" s="2">
        <f t="shared" si="37"/>
        <v>2024</v>
      </c>
      <c r="AJ283" s="5">
        <f t="shared" si="38"/>
        <v>880</v>
      </c>
      <c r="AK283" s="2">
        <f t="shared" si="39"/>
        <v>1</v>
      </c>
    </row>
    <row r="284" spans="1:37" x14ac:dyDescent="0.25">
      <c r="A284" s="18">
        <v>45567</v>
      </c>
      <c r="B284">
        <v>880</v>
      </c>
      <c r="C284">
        <v>880</v>
      </c>
      <c r="D284">
        <v>880</v>
      </c>
      <c r="E284">
        <v>880</v>
      </c>
      <c r="F284">
        <v>880</v>
      </c>
      <c r="G284">
        <v>880</v>
      </c>
      <c r="H284">
        <v>880</v>
      </c>
      <c r="I284">
        <v>880</v>
      </c>
      <c r="J284">
        <v>220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616</v>
      </c>
      <c r="U284">
        <v>880</v>
      </c>
      <c r="V284">
        <v>880</v>
      </c>
      <c r="W284">
        <v>880</v>
      </c>
      <c r="X284">
        <v>880</v>
      </c>
      <c r="Y284">
        <v>880</v>
      </c>
      <c r="AA284" s="2">
        <f>IFERROR(INDEX('Holiday Schedule'!$D$3:$D$24,MATCH(A284,'Holiday Schedule'!$C$3:$C$24,0)),0)</f>
        <v>0</v>
      </c>
      <c r="AB284" s="2">
        <f t="shared" si="32"/>
        <v>4</v>
      </c>
      <c r="AC284" s="2">
        <f t="shared" si="33"/>
        <v>5236</v>
      </c>
      <c r="AD284" s="5">
        <f t="shared" si="34"/>
        <v>7040</v>
      </c>
      <c r="AE284" s="5">
        <f t="shared" si="35"/>
        <v>12276</v>
      </c>
      <c r="AG284" s="2">
        <f t="shared" si="36"/>
        <v>10</v>
      </c>
      <c r="AH284" s="2">
        <f t="shared" si="37"/>
        <v>2024</v>
      </c>
      <c r="AJ284" s="5">
        <f t="shared" si="38"/>
        <v>880</v>
      </c>
      <c r="AK284" s="2">
        <f t="shared" si="39"/>
        <v>1</v>
      </c>
    </row>
    <row r="285" spans="1:37" x14ac:dyDescent="0.25">
      <c r="A285" s="18">
        <v>45568</v>
      </c>
      <c r="B285">
        <v>881</v>
      </c>
      <c r="C285">
        <v>881</v>
      </c>
      <c r="D285">
        <v>881</v>
      </c>
      <c r="E285">
        <v>881</v>
      </c>
      <c r="F285">
        <v>881</v>
      </c>
      <c r="G285">
        <v>881</v>
      </c>
      <c r="H285">
        <v>881</v>
      </c>
      <c r="I285">
        <v>881</v>
      </c>
      <c r="J285">
        <v>220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617</v>
      </c>
      <c r="U285">
        <v>881</v>
      </c>
      <c r="V285">
        <v>881</v>
      </c>
      <c r="W285">
        <v>881</v>
      </c>
      <c r="X285">
        <v>881</v>
      </c>
      <c r="Y285">
        <v>881</v>
      </c>
      <c r="AA285" s="2">
        <f>IFERROR(INDEX('Holiday Schedule'!$D$3:$D$24,MATCH(A285,'Holiday Schedule'!$C$3:$C$24,0)),0)</f>
        <v>0</v>
      </c>
      <c r="AB285" s="2">
        <f t="shared" si="32"/>
        <v>5</v>
      </c>
      <c r="AC285" s="2">
        <f t="shared" si="33"/>
        <v>5242</v>
      </c>
      <c r="AD285" s="5">
        <f t="shared" si="34"/>
        <v>7048</v>
      </c>
      <c r="AE285" s="5">
        <f t="shared" si="35"/>
        <v>12290</v>
      </c>
      <c r="AG285" s="2">
        <f t="shared" si="36"/>
        <v>10</v>
      </c>
      <c r="AH285" s="2">
        <f t="shared" si="37"/>
        <v>2024</v>
      </c>
      <c r="AJ285" s="5">
        <f t="shared" si="38"/>
        <v>881</v>
      </c>
      <c r="AK285" s="2">
        <f t="shared" si="39"/>
        <v>1</v>
      </c>
    </row>
    <row r="286" spans="1:37" x14ac:dyDescent="0.25">
      <c r="A286" s="18">
        <v>45569</v>
      </c>
      <c r="B286">
        <v>876</v>
      </c>
      <c r="C286">
        <v>876</v>
      </c>
      <c r="D286">
        <v>876</v>
      </c>
      <c r="E286">
        <v>876</v>
      </c>
      <c r="F286">
        <v>876</v>
      </c>
      <c r="G286">
        <v>876</v>
      </c>
      <c r="H286">
        <v>876</v>
      </c>
      <c r="I286">
        <v>876</v>
      </c>
      <c r="J286">
        <v>219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613</v>
      </c>
      <c r="U286">
        <v>876</v>
      </c>
      <c r="V286">
        <v>876</v>
      </c>
      <c r="W286">
        <v>876</v>
      </c>
      <c r="X286">
        <v>876</v>
      </c>
      <c r="Y286">
        <v>876</v>
      </c>
      <c r="AA286" s="2">
        <f>IFERROR(INDEX('Holiday Schedule'!$D$3:$D$24,MATCH(A286,'Holiday Schedule'!$C$3:$C$24,0)),0)</f>
        <v>0</v>
      </c>
      <c r="AB286" s="2">
        <f t="shared" si="32"/>
        <v>6</v>
      </c>
      <c r="AC286" s="2">
        <f t="shared" si="33"/>
        <v>5212</v>
      </c>
      <c r="AD286" s="5">
        <f t="shared" si="34"/>
        <v>7008</v>
      </c>
      <c r="AE286" s="5">
        <f t="shared" si="35"/>
        <v>12220</v>
      </c>
      <c r="AG286" s="2">
        <f t="shared" si="36"/>
        <v>10</v>
      </c>
      <c r="AH286" s="2">
        <f t="shared" si="37"/>
        <v>2024</v>
      </c>
      <c r="AJ286" s="5">
        <f t="shared" si="38"/>
        <v>876</v>
      </c>
      <c r="AK286" s="2">
        <f t="shared" si="39"/>
        <v>1</v>
      </c>
    </row>
    <row r="287" spans="1:37" x14ac:dyDescent="0.25">
      <c r="A287" s="18">
        <v>45570</v>
      </c>
      <c r="B287">
        <v>876</v>
      </c>
      <c r="C287">
        <v>876</v>
      </c>
      <c r="D287">
        <v>974</v>
      </c>
      <c r="E287">
        <v>876</v>
      </c>
      <c r="F287">
        <v>876</v>
      </c>
      <c r="G287">
        <v>876</v>
      </c>
      <c r="H287">
        <v>876</v>
      </c>
      <c r="I287">
        <v>876</v>
      </c>
      <c r="J287">
        <v>24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142</v>
      </c>
      <c r="T287">
        <v>705</v>
      </c>
      <c r="U287">
        <v>876</v>
      </c>
      <c r="V287">
        <v>876</v>
      </c>
      <c r="W287">
        <v>876</v>
      </c>
      <c r="X287">
        <v>876</v>
      </c>
      <c r="Y287">
        <v>876</v>
      </c>
      <c r="AA287" s="2">
        <f>IFERROR(INDEX('Holiday Schedule'!$D$3:$D$24,MATCH(A287,'Holiday Schedule'!$C$3:$C$24,0)),0)</f>
        <v>0</v>
      </c>
      <c r="AB287" s="2">
        <f t="shared" si="32"/>
        <v>7</v>
      </c>
      <c r="AC287" s="2">
        <f t="shared" si="33"/>
        <v>0</v>
      </c>
      <c r="AD287" s="5">
        <f t="shared" si="34"/>
        <v>12357</v>
      </c>
      <c r="AE287" s="5">
        <f t="shared" si="35"/>
        <v>12357</v>
      </c>
      <c r="AG287" s="2">
        <f t="shared" si="36"/>
        <v>10</v>
      </c>
      <c r="AH287" s="2">
        <f t="shared" si="37"/>
        <v>2024</v>
      </c>
      <c r="AJ287" s="5">
        <f t="shared" si="38"/>
        <v>974</v>
      </c>
      <c r="AK287" s="2">
        <f t="shared" si="39"/>
        <v>3</v>
      </c>
    </row>
    <row r="288" spans="1:37" x14ac:dyDescent="0.25">
      <c r="A288" s="18">
        <v>45571</v>
      </c>
      <c r="B288">
        <v>878</v>
      </c>
      <c r="C288">
        <v>878</v>
      </c>
      <c r="D288">
        <v>976</v>
      </c>
      <c r="E288">
        <v>878</v>
      </c>
      <c r="F288">
        <v>878</v>
      </c>
      <c r="G288">
        <v>878</v>
      </c>
      <c r="H288">
        <v>878</v>
      </c>
      <c r="I288">
        <v>878</v>
      </c>
      <c r="J288">
        <v>24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142</v>
      </c>
      <c r="T288">
        <v>707</v>
      </c>
      <c r="U288">
        <v>878</v>
      </c>
      <c r="V288">
        <v>878</v>
      </c>
      <c r="W288">
        <v>878</v>
      </c>
      <c r="X288">
        <v>878</v>
      </c>
      <c r="Y288">
        <v>878</v>
      </c>
      <c r="AA288" s="2">
        <f>IFERROR(INDEX('Holiday Schedule'!$D$3:$D$24,MATCH(A288,'Holiday Schedule'!$C$3:$C$24,0)),0)</f>
        <v>0</v>
      </c>
      <c r="AB288" s="2">
        <f t="shared" si="32"/>
        <v>1</v>
      </c>
      <c r="AC288" s="2">
        <f t="shared" si="33"/>
        <v>0</v>
      </c>
      <c r="AD288" s="5">
        <f t="shared" si="34"/>
        <v>12385</v>
      </c>
      <c r="AE288" s="5">
        <f t="shared" si="35"/>
        <v>12385</v>
      </c>
      <c r="AG288" s="2">
        <f t="shared" si="36"/>
        <v>10</v>
      </c>
      <c r="AH288" s="2">
        <f t="shared" si="37"/>
        <v>2024</v>
      </c>
      <c r="AJ288" s="5">
        <f t="shared" si="38"/>
        <v>976</v>
      </c>
      <c r="AK288" s="2">
        <f t="shared" si="39"/>
        <v>3</v>
      </c>
    </row>
    <row r="289" spans="1:37" x14ac:dyDescent="0.25">
      <c r="A289" s="18">
        <v>45572</v>
      </c>
      <c r="B289">
        <v>875</v>
      </c>
      <c r="C289">
        <v>875</v>
      </c>
      <c r="D289">
        <v>875</v>
      </c>
      <c r="E289">
        <v>875</v>
      </c>
      <c r="F289">
        <v>875</v>
      </c>
      <c r="G289">
        <v>875</v>
      </c>
      <c r="H289">
        <v>875</v>
      </c>
      <c r="I289">
        <v>875</v>
      </c>
      <c r="J289">
        <v>219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612</v>
      </c>
      <c r="U289">
        <v>875</v>
      </c>
      <c r="V289">
        <v>875</v>
      </c>
      <c r="W289">
        <v>875</v>
      </c>
      <c r="X289">
        <v>875</v>
      </c>
      <c r="Y289">
        <v>875</v>
      </c>
      <c r="AA289" s="2">
        <f>IFERROR(INDEX('Holiday Schedule'!$D$3:$D$24,MATCH(A289,'Holiday Schedule'!$C$3:$C$24,0)),0)</f>
        <v>0</v>
      </c>
      <c r="AB289" s="2">
        <f t="shared" si="32"/>
        <v>2</v>
      </c>
      <c r="AC289" s="2">
        <f t="shared" si="33"/>
        <v>5206</v>
      </c>
      <c r="AD289" s="5">
        <f t="shared" si="34"/>
        <v>7000</v>
      </c>
      <c r="AE289" s="5">
        <f t="shared" si="35"/>
        <v>12206</v>
      </c>
      <c r="AG289" s="2">
        <f t="shared" si="36"/>
        <v>10</v>
      </c>
      <c r="AH289" s="2">
        <f t="shared" si="37"/>
        <v>2024</v>
      </c>
      <c r="AJ289" s="5">
        <f t="shared" si="38"/>
        <v>875</v>
      </c>
      <c r="AK289" s="2">
        <f t="shared" si="39"/>
        <v>1</v>
      </c>
    </row>
    <row r="290" spans="1:37" x14ac:dyDescent="0.25">
      <c r="A290" s="18">
        <v>45573</v>
      </c>
      <c r="B290">
        <v>875</v>
      </c>
      <c r="C290">
        <v>875</v>
      </c>
      <c r="D290">
        <v>875</v>
      </c>
      <c r="E290">
        <v>875</v>
      </c>
      <c r="F290">
        <v>875</v>
      </c>
      <c r="G290">
        <v>875</v>
      </c>
      <c r="H290">
        <v>875</v>
      </c>
      <c r="I290">
        <v>875</v>
      </c>
      <c r="J290">
        <v>219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612</v>
      </c>
      <c r="U290">
        <v>875</v>
      </c>
      <c r="V290">
        <v>875</v>
      </c>
      <c r="W290">
        <v>875</v>
      </c>
      <c r="X290">
        <v>875</v>
      </c>
      <c r="Y290">
        <v>875</v>
      </c>
      <c r="AA290" s="2">
        <f>IFERROR(INDEX('Holiday Schedule'!$D$3:$D$24,MATCH(A290,'Holiday Schedule'!$C$3:$C$24,0)),0)</f>
        <v>0</v>
      </c>
      <c r="AB290" s="2">
        <f t="shared" si="32"/>
        <v>3</v>
      </c>
      <c r="AC290" s="2">
        <f t="shared" si="33"/>
        <v>5206</v>
      </c>
      <c r="AD290" s="5">
        <f t="shared" si="34"/>
        <v>7000</v>
      </c>
      <c r="AE290" s="5">
        <f t="shared" si="35"/>
        <v>12206</v>
      </c>
      <c r="AG290" s="2">
        <f t="shared" si="36"/>
        <v>10</v>
      </c>
      <c r="AH290" s="2">
        <f t="shared" si="37"/>
        <v>2024</v>
      </c>
      <c r="AJ290" s="5">
        <f t="shared" si="38"/>
        <v>875</v>
      </c>
      <c r="AK290" s="2">
        <f t="shared" si="39"/>
        <v>1</v>
      </c>
    </row>
    <row r="291" spans="1:37" x14ac:dyDescent="0.25">
      <c r="A291" s="18">
        <v>45574</v>
      </c>
      <c r="B291">
        <v>874</v>
      </c>
      <c r="C291">
        <v>874</v>
      </c>
      <c r="D291">
        <v>874</v>
      </c>
      <c r="E291">
        <v>874</v>
      </c>
      <c r="F291">
        <v>874</v>
      </c>
      <c r="G291">
        <v>874</v>
      </c>
      <c r="H291">
        <v>874</v>
      </c>
      <c r="I291">
        <v>874</v>
      </c>
      <c r="J291">
        <v>218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612</v>
      </c>
      <c r="U291">
        <v>874</v>
      </c>
      <c r="V291">
        <v>874</v>
      </c>
      <c r="W291">
        <v>874</v>
      </c>
      <c r="X291">
        <v>874</v>
      </c>
      <c r="Y291">
        <v>874</v>
      </c>
      <c r="AA291" s="2">
        <f>IFERROR(INDEX('Holiday Schedule'!$D$3:$D$24,MATCH(A291,'Holiday Schedule'!$C$3:$C$24,0)),0)</f>
        <v>0</v>
      </c>
      <c r="AB291" s="2">
        <f t="shared" si="32"/>
        <v>4</v>
      </c>
      <c r="AC291" s="2">
        <f t="shared" si="33"/>
        <v>5200</v>
      </c>
      <c r="AD291" s="5">
        <f t="shared" si="34"/>
        <v>6992</v>
      </c>
      <c r="AE291" s="5">
        <f t="shared" si="35"/>
        <v>12192</v>
      </c>
      <c r="AG291" s="2">
        <f t="shared" si="36"/>
        <v>10</v>
      </c>
      <c r="AH291" s="2">
        <f t="shared" si="37"/>
        <v>2024</v>
      </c>
      <c r="AJ291" s="5">
        <f t="shared" si="38"/>
        <v>874</v>
      </c>
      <c r="AK291" s="2">
        <f t="shared" si="39"/>
        <v>1</v>
      </c>
    </row>
    <row r="292" spans="1:37" x14ac:dyDescent="0.25">
      <c r="A292" s="18">
        <v>45575</v>
      </c>
      <c r="B292">
        <v>871</v>
      </c>
      <c r="C292">
        <v>871</v>
      </c>
      <c r="D292">
        <v>871</v>
      </c>
      <c r="E292">
        <v>871</v>
      </c>
      <c r="F292">
        <v>871</v>
      </c>
      <c r="G292">
        <v>871</v>
      </c>
      <c r="H292">
        <v>871</v>
      </c>
      <c r="I292">
        <v>871</v>
      </c>
      <c r="J292">
        <v>218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610</v>
      </c>
      <c r="U292">
        <v>871</v>
      </c>
      <c r="V292">
        <v>871</v>
      </c>
      <c r="W292">
        <v>871</v>
      </c>
      <c r="X292">
        <v>871</v>
      </c>
      <c r="Y292">
        <v>871</v>
      </c>
      <c r="AA292" s="2">
        <f>IFERROR(INDEX('Holiday Schedule'!$D$3:$D$24,MATCH(A292,'Holiday Schedule'!$C$3:$C$24,0)),0)</f>
        <v>0</v>
      </c>
      <c r="AB292" s="2">
        <f t="shared" si="32"/>
        <v>5</v>
      </c>
      <c r="AC292" s="2">
        <f t="shared" si="33"/>
        <v>5183</v>
      </c>
      <c r="AD292" s="5">
        <f t="shared" si="34"/>
        <v>6968</v>
      </c>
      <c r="AE292" s="5">
        <f t="shared" si="35"/>
        <v>12151</v>
      </c>
      <c r="AG292" s="2">
        <f t="shared" si="36"/>
        <v>10</v>
      </c>
      <c r="AH292" s="2">
        <f t="shared" si="37"/>
        <v>2024</v>
      </c>
      <c r="AJ292" s="5">
        <f t="shared" si="38"/>
        <v>871</v>
      </c>
      <c r="AK292" s="2">
        <f t="shared" si="39"/>
        <v>1</v>
      </c>
    </row>
    <row r="293" spans="1:37" x14ac:dyDescent="0.25">
      <c r="A293" s="18">
        <v>45576</v>
      </c>
      <c r="B293">
        <v>869</v>
      </c>
      <c r="C293">
        <v>869</v>
      </c>
      <c r="D293">
        <v>869</v>
      </c>
      <c r="E293">
        <v>869</v>
      </c>
      <c r="F293">
        <v>869</v>
      </c>
      <c r="G293">
        <v>869</v>
      </c>
      <c r="H293">
        <v>869</v>
      </c>
      <c r="I293">
        <v>869</v>
      </c>
      <c r="J293">
        <v>217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609</v>
      </c>
      <c r="U293">
        <v>869</v>
      </c>
      <c r="V293">
        <v>869</v>
      </c>
      <c r="W293">
        <v>869</v>
      </c>
      <c r="X293">
        <v>869</v>
      </c>
      <c r="Y293">
        <v>869</v>
      </c>
      <c r="AA293" s="2">
        <f>IFERROR(INDEX('Holiday Schedule'!$D$3:$D$24,MATCH(A293,'Holiday Schedule'!$C$3:$C$24,0)),0)</f>
        <v>0</v>
      </c>
      <c r="AB293" s="2">
        <f t="shared" si="32"/>
        <v>6</v>
      </c>
      <c r="AC293" s="2">
        <f t="shared" si="33"/>
        <v>5171</v>
      </c>
      <c r="AD293" s="5">
        <f t="shared" si="34"/>
        <v>6952</v>
      </c>
      <c r="AE293" s="5">
        <f t="shared" si="35"/>
        <v>12123</v>
      </c>
      <c r="AG293" s="2">
        <f t="shared" si="36"/>
        <v>10</v>
      </c>
      <c r="AH293" s="2">
        <f t="shared" si="37"/>
        <v>2024</v>
      </c>
      <c r="AJ293" s="5">
        <f t="shared" si="38"/>
        <v>869</v>
      </c>
      <c r="AK293" s="2">
        <f t="shared" si="39"/>
        <v>1</v>
      </c>
    </row>
    <row r="294" spans="1:37" x14ac:dyDescent="0.25">
      <c r="A294" s="18">
        <v>45577</v>
      </c>
      <c r="B294">
        <v>869</v>
      </c>
      <c r="C294">
        <v>869</v>
      </c>
      <c r="D294">
        <v>966</v>
      </c>
      <c r="E294">
        <v>869</v>
      </c>
      <c r="F294">
        <v>869</v>
      </c>
      <c r="G294">
        <v>869</v>
      </c>
      <c r="H294">
        <v>869</v>
      </c>
      <c r="I294">
        <v>869</v>
      </c>
      <c r="J294">
        <v>24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141</v>
      </c>
      <c r="T294">
        <v>700</v>
      </c>
      <c r="U294">
        <v>869</v>
      </c>
      <c r="V294">
        <v>869</v>
      </c>
      <c r="W294">
        <v>869</v>
      </c>
      <c r="X294">
        <v>869</v>
      </c>
      <c r="Y294">
        <v>869</v>
      </c>
      <c r="AA294" s="2">
        <f>IFERROR(INDEX('Holiday Schedule'!$D$3:$D$24,MATCH(A294,'Holiday Schedule'!$C$3:$C$24,0)),0)</f>
        <v>0</v>
      </c>
      <c r="AB294" s="2">
        <f t="shared" si="32"/>
        <v>7</v>
      </c>
      <c r="AC294" s="2">
        <f t="shared" si="33"/>
        <v>0</v>
      </c>
      <c r="AD294" s="5">
        <f t="shared" si="34"/>
        <v>12259</v>
      </c>
      <c r="AE294" s="5">
        <f t="shared" si="35"/>
        <v>12259</v>
      </c>
      <c r="AG294" s="2">
        <f t="shared" si="36"/>
        <v>10</v>
      </c>
      <c r="AH294" s="2">
        <f t="shared" si="37"/>
        <v>2024</v>
      </c>
      <c r="AJ294" s="5">
        <f t="shared" si="38"/>
        <v>966</v>
      </c>
      <c r="AK294" s="2">
        <f t="shared" si="39"/>
        <v>3</v>
      </c>
    </row>
    <row r="295" spans="1:37" x14ac:dyDescent="0.25">
      <c r="A295" s="18">
        <v>45578</v>
      </c>
      <c r="B295">
        <v>869</v>
      </c>
      <c r="C295">
        <v>869</v>
      </c>
      <c r="D295">
        <v>966</v>
      </c>
      <c r="E295">
        <v>869</v>
      </c>
      <c r="F295">
        <v>869</v>
      </c>
      <c r="G295">
        <v>869</v>
      </c>
      <c r="H295">
        <v>869</v>
      </c>
      <c r="I295">
        <v>869</v>
      </c>
      <c r="J295">
        <v>24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141</v>
      </c>
      <c r="T295">
        <v>700</v>
      </c>
      <c r="U295">
        <v>869</v>
      </c>
      <c r="V295">
        <v>869</v>
      </c>
      <c r="W295">
        <v>869</v>
      </c>
      <c r="X295">
        <v>869</v>
      </c>
      <c r="Y295">
        <v>869</v>
      </c>
      <c r="AA295" s="2">
        <f>IFERROR(INDEX('Holiday Schedule'!$D$3:$D$24,MATCH(A295,'Holiday Schedule'!$C$3:$C$24,0)),0)</f>
        <v>0</v>
      </c>
      <c r="AB295" s="2">
        <f t="shared" si="32"/>
        <v>1</v>
      </c>
      <c r="AC295" s="2">
        <f t="shared" si="33"/>
        <v>0</v>
      </c>
      <c r="AD295" s="5">
        <f t="shared" si="34"/>
        <v>12259</v>
      </c>
      <c r="AE295" s="5">
        <f t="shared" si="35"/>
        <v>12259</v>
      </c>
      <c r="AG295" s="2">
        <f t="shared" si="36"/>
        <v>10</v>
      </c>
      <c r="AH295" s="2">
        <f t="shared" si="37"/>
        <v>2024</v>
      </c>
      <c r="AJ295" s="5">
        <f t="shared" si="38"/>
        <v>966</v>
      </c>
      <c r="AK295" s="2">
        <f t="shared" si="39"/>
        <v>3</v>
      </c>
    </row>
    <row r="296" spans="1:37" x14ac:dyDescent="0.25">
      <c r="A296" s="18">
        <v>45579</v>
      </c>
      <c r="B296">
        <v>869</v>
      </c>
      <c r="C296">
        <v>869</v>
      </c>
      <c r="D296">
        <v>966</v>
      </c>
      <c r="E296">
        <v>869</v>
      </c>
      <c r="F296">
        <v>869</v>
      </c>
      <c r="G296">
        <v>869</v>
      </c>
      <c r="H296">
        <v>869</v>
      </c>
      <c r="I296">
        <v>869</v>
      </c>
      <c r="J296">
        <v>24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141</v>
      </c>
      <c r="T296">
        <v>700</v>
      </c>
      <c r="U296">
        <v>869</v>
      </c>
      <c r="V296">
        <v>869</v>
      </c>
      <c r="W296">
        <v>869</v>
      </c>
      <c r="X296">
        <v>869</v>
      </c>
      <c r="Y296">
        <v>869</v>
      </c>
      <c r="AA296" s="2">
        <f>IFERROR(INDEX('Holiday Schedule'!$D$3:$D$24,MATCH(A296,'Holiday Schedule'!$C$3:$C$24,0)),0)</f>
        <v>1</v>
      </c>
      <c r="AB296" s="2">
        <f t="shared" si="32"/>
        <v>2</v>
      </c>
      <c r="AC296" s="2">
        <f t="shared" si="33"/>
        <v>0</v>
      </c>
      <c r="AD296" s="5">
        <f t="shared" si="34"/>
        <v>12259</v>
      </c>
      <c r="AE296" s="5">
        <f t="shared" si="35"/>
        <v>12259</v>
      </c>
      <c r="AG296" s="2">
        <f t="shared" si="36"/>
        <v>10</v>
      </c>
      <c r="AH296" s="2">
        <f t="shared" si="37"/>
        <v>2024</v>
      </c>
      <c r="AJ296" s="5">
        <f t="shared" si="38"/>
        <v>966</v>
      </c>
      <c r="AK296" s="2">
        <f t="shared" si="39"/>
        <v>3</v>
      </c>
    </row>
    <row r="297" spans="1:37" x14ac:dyDescent="0.25">
      <c r="A297" s="18">
        <v>45580</v>
      </c>
      <c r="B297">
        <v>870</v>
      </c>
      <c r="C297">
        <v>870</v>
      </c>
      <c r="D297">
        <v>870</v>
      </c>
      <c r="E297">
        <v>870</v>
      </c>
      <c r="F297">
        <v>870</v>
      </c>
      <c r="G297">
        <v>870</v>
      </c>
      <c r="H297">
        <v>870</v>
      </c>
      <c r="I297">
        <v>870</v>
      </c>
      <c r="J297">
        <v>217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609</v>
      </c>
      <c r="U297">
        <v>870</v>
      </c>
      <c r="V297">
        <v>870</v>
      </c>
      <c r="W297">
        <v>870</v>
      </c>
      <c r="X297">
        <v>870</v>
      </c>
      <c r="Y297">
        <v>870</v>
      </c>
      <c r="AA297" s="2">
        <f>IFERROR(INDEX('Holiday Schedule'!$D$3:$D$24,MATCH(A297,'Holiday Schedule'!$C$3:$C$24,0)),0)</f>
        <v>0</v>
      </c>
      <c r="AB297" s="2">
        <f t="shared" si="32"/>
        <v>3</v>
      </c>
      <c r="AC297" s="2">
        <f t="shared" si="33"/>
        <v>5176</v>
      </c>
      <c r="AD297" s="5">
        <f t="shared" si="34"/>
        <v>6960</v>
      </c>
      <c r="AE297" s="5">
        <f t="shared" si="35"/>
        <v>12136</v>
      </c>
      <c r="AG297" s="2">
        <f t="shared" si="36"/>
        <v>10</v>
      </c>
      <c r="AH297" s="2">
        <f t="shared" si="37"/>
        <v>2024</v>
      </c>
      <c r="AJ297" s="5">
        <f t="shared" si="38"/>
        <v>870</v>
      </c>
      <c r="AK297" s="2">
        <f t="shared" si="39"/>
        <v>1</v>
      </c>
    </row>
    <row r="298" spans="1:37" x14ac:dyDescent="0.25">
      <c r="A298" s="18">
        <v>45581</v>
      </c>
      <c r="B298">
        <v>871</v>
      </c>
      <c r="C298">
        <v>871</v>
      </c>
      <c r="D298">
        <v>871</v>
      </c>
      <c r="E298">
        <v>871</v>
      </c>
      <c r="F298">
        <v>871</v>
      </c>
      <c r="G298">
        <v>871</v>
      </c>
      <c r="H298">
        <v>871</v>
      </c>
      <c r="I298">
        <v>871</v>
      </c>
      <c r="J298">
        <v>218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609</v>
      </c>
      <c r="U298">
        <v>871</v>
      </c>
      <c r="V298">
        <v>871</v>
      </c>
      <c r="W298">
        <v>871</v>
      </c>
      <c r="X298">
        <v>871</v>
      </c>
      <c r="Y298">
        <v>871</v>
      </c>
      <c r="AA298" s="2">
        <f>IFERROR(INDEX('Holiday Schedule'!$D$3:$D$24,MATCH(A298,'Holiday Schedule'!$C$3:$C$24,0)),0)</f>
        <v>0</v>
      </c>
      <c r="AB298" s="2">
        <f t="shared" si="32"/>
        <v>4</v>
      </c>
      <c r="AC298" s="2">
        <f t="shared" si="33"/>
        <v>5182</v>
      </c>
      <c r="AD298" s="5">
        <f t="shared" si="34"/>
        <v>6968</v>
      </c>
      <c r="AE298" s="5">
        <f t="shared" si="35"/>
        <v>12150</v>
      </c>
      <c r="AG298" s="2">
        <f t="shared" si="36"/>
        <v>10</v>
      </c>
      <c r="AH298" s="2">
        <f t="shared" si="37"/>
        <v>2024</v>
      </c>
      <c r="AJ298" s="5">
        <f t="shared" si="38"/>
        <v>871</v>
      </c>
      <c r="AK298" s="2">
        <f t="shared" si="39"/>
        <v>1</v>
      </c>
    </row>
    <row r="299" spans="1:37" x14ac:dyDescent="0.25">
      <c r="A299" s="18">
        <v>45582</v>
      </c>
      <c r="B299">
        <v>872</v>
      </c>
      <c r="C299">
        <v>872</v>
      </c>
      <c r="D299">
        <v>872</v>
      </c>
      <c r="E299">
        <v>872</v>
      </c>
      <c r="F299">
        <v>872</v>
      </c>
      <c r="G299">
        <v>872</v>
      </c>
      <c r="H299">
        <v>872</v>
      </c>
      <c r="I299">
        <v>872</v>
      </c>
      <c r="J299">
        <v>218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610</v>
      </c>
      <c r="U299">
        <v>872</v>
      </c>
      <c r="V299">
        <v>872</v>
      </c>
      <c r="W299">
        <v>872</v>
      </c>
      <c r="X299">
        <v>872</v>
      </c>
      <c r="Y299">
        <v>872</v>
      </c>
      <c r="AA299" s="2">
        <f>IFERROR(INDEX('Holiday Schedule'!$D$3:$D$24,MATCH(A299,'Holiday Schedule'!$C$3:$C$24,0)),0)</f>
        <v>0</v>
      </c>
      <c r="AB299" s="2">
        <f t="shared" si="32"/>
        <v>5</v>
      </c>
      <c r="AC299" s="2">
        <f t="shared" si="33"/>
        <v>5188</v>
      </c>
      <c r="AD299" s="5">
        <f t="shared" si="34"/>
        <v>6976</v>
      </c>
      <c r="AE299" s="5">
        <f t="shared" si="35"/>
        <v>12164</v>
      </c>
      <c r="AG299" s="2">
        <f t="shared" si="36"/>
        <v>10</v>
      </c>
      <c r="AH299" s="2">
        <f t="shared" si="37"/>
        <v>2024</v>
      </c>
      <c r="AJ299" s="5">
        <f t="shared" si="38"/>
        <v>872</v>
      </c>
      <c r="AK299" s="2">
        <f t="shared" si="39"/>
        <v>1</v>
      </c>
    </row>
    <row r="300" spans="1:37" x14ac:dyDescent="0.25">
      <c r="A300" s="18">
        <v>45583</v>
      </c>
      <c r="B300">
        <v>871</v>
      </c>
      <c r="C300">
        <v>871</v>
      </c>
      <c r="D300">
        <v>871</v>
      </c>
      <c r="E300">
        <v>871</v>
      </c>
      <c r="F300">
        <v>871</v>
      </c>
      <c r="G300">
        <v>871</v>
      </c>
      <c r="H300">
        <v>871</v>
      </c>
      <c r="I300">
        <v>871</v>
      </c>
      <c r="J300">
        <v>218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610</v>
      </c>
      <c r="U300">
        <v>871</v>
      </c>
      <c r="V300">
        <v>871</v>
      </c>
      <c r="W300">
        <v>871</v>
      </c>
      <c r="X300">
        <v>871</v>
      </c>
      <c r="Y300">
        <v>871</v>
      </c>
      <c r="AA300" s="2">
        <f>IFERROR(INDEX('Holiday Schedule'!$D$3:$D$24,MATCH(A300,'Holiday Schedule'!$C$3:$C$24,0)),0)</f>
        <v>0</v>
      </c>
      <c r="AB300" s="2">
        <f t="shared" si="32"/>
        <v>6</v>
      </c>
      <c r="AC300" s="2">
        <f t="shared" si="33"/>
        <v>5183</v>
      </c>
      <c r="AD300" s="5">
        <f t="shared" si="34"/>
        <v>6968</v>
      </c>
      <c r="AE300" s="5">
        <f t="shared" si="35"/>
        <v>12151</v>
      </c>
      <c r="AG300" s="2">
        <f t="shared" si="36"/>
        <v>10</v>
      </c>
      <c r="AH300" s="2">
        <f t="shared" si="37"/>
        <v>2024</v>
      </c>
      <c r="AJ300" s="5">
        <f t="shared" si="38"/>
        <v>871</v>
      </c>
      <c r="AK300" s="2">
        <f t="shared" si="39"/>
        <v>1</v>
      </c>
    </row>
    <row r="301" spans="1:37" x14ac:dyDescent="0.25">
      <c r="A301" s="18">
        <v>45584</v>
      </c>
      <c r="B301">
        <v>871</v>
      </c>
      <c r="C301">
        <v>871</v>
      </c>
      <c r="D301">
        <v>968</v>
      </c>
      <c r="E301">
        <v>871</v>
      </c>
      <c r="F301">
        <v>871</v>
      </c>
      <c r="G301">
        <v>871</v>
      </c>
      <c r="H301">
        <v>871</v>
      </c>
      <c r="I301">
        <v>871</v>
      </c>
      <c r="J301">
        <v>24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141</v>
      </c>
      <c r="T301">
        <v>702</v>
      </c>
      <c r="U301">
        <v>871</v>
      </c>
      <c r="V301">
        <v>871</v>
      </c>
      <c r="W301">
        <v>871</v>
      </c>
      <c r="X301">
        <v>871</v>
      </c>
      <c r="Y301">
        <v>871</v>
      </c>
      <c r="AA301" s="2">
        <f>IFERROR(INDEX('Holiday Schedule'!$D$3:$D$24,MATCH(A301,'Holiday Schedule'!$C$3:$C$24,0)),0)</f>
        <v>0</v>
      </c>
      <c r="AB301" s="2">
        <f t="shared" si="32"/>
        <v>7</v>
      </c>
      <c r="AC301" s="2">
        <f t="shared" si="33"/>
        <v>0</v>
      </c>
      <c r="AD301" s="5">
        <f t="shared" si="34"/>
        <v>12287</v>
      </c>
      <c r="AE301" s="5">
        <f t="shared" si="35"/>
        <v>12287</v>
      </c>
      <c r="AG301" s="2">
        <f t="shared" si="36"/>
        <v>10</v>
      </c>
      <c r="AH301" s="2">
        <f t="shared" si="37"/>
        <v>2024</v>
      </c>
      <c r="AJ301" s="5">
        <f t="shared" si="38"/>
        <v>968</v>
      </c>
      <c r="AK301" s="2">
        <f t="shared" si="39"/>
        <v>3</v>
      </c>
    </row>
    <row r="302" spans="1:37" x14ac:dyDescent="0.25">
      <c r="A302" s="18">
        <v>45585</v>
      </c>
      <c r="B302">
        <v>871</v>
      </c>
      <c r="C302">
        <v>871</v>
      </c>
      <c r="D302">
        <v>967</v>
      </c>
      <c r="E302">
        <v>871</v>
      </c>
      <c r="F302">
        <v>871</v>
      </c>
      <c r="G302">
        <v>871</v>
      </c>
      <c r="H302">
        <v>871</v>
      </c>
      <c r="I302">
        <v>871</v>
      </c>
      <c r="J302">
        <v>24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141</v>
      </c>
      <c r="T302">
        <v>701</v>
      </c>
      <c r="U302">
        <v>871</v>
      </c>
      <c r="V302">
        <v>871</v>
      </c>
      <c r="W302">
        <v>871</v>
      </c>
      <c r="X302">
        <v>871</v>
      </c>
      <c r="Y302">
        <v>871</v>
      </c>
      <c r="AA302" s="2">
        <f>IFERROR(INDEX('Holiday Schedule'!$D$3:$D$24,MATCH(A302,'Holiday Schedule'!$C$3:$C$24,0)),0)</f>
        <v>0</v>
      </c>
      <c r="AB302" s="2">
        <f t="shared" si="32"/>
        <v>1</v>
      </c>
      <c r="AC302" s="2">
        <f t="shared" si="33"/>
        <v>0</v>
      </c>
      <c r="AD302" s="5">
        <f t="shared" si="34"/>
        <v>12285</v>
      </c>
      <c r="AE302" s="5">
        <f t="shared" si="35"/>
        <v>12285</v>
      </c>
      <c r="AG302" s="2">
        <f t="shared" si="36"/>
        <v>10</v>
      </c>
      <c r="AH302" s="2">
        <f t="shared" si="37"/>
        <v>2024</v>
      </c>
      <c r="AJ302" s="5">
        <f t="shared" si="38"/>
        <v>967</v>
      </c>
      <c r="AK302" s="2">
        <f t="shared" si="39"/>
        <v>3</v>
      </c>
    </row>
    <row r="303" spans="1:37" x14ac:dyDescent="0.25">
      <c r="A303" s="18">
        <v>45586</v>
      </c>
      <c r="B303">
        <v>869</v>
      </c>
      <c r="C303">
        <v>869</v>
      </c>
      <c r="D303">
        <v>869</v>
      </c>
      <c r="E303">
        <v>869</v>
      </c>
      <c r="F303">
        <v>869</v>
      </c>
      <c r="G303">
        <v>869</v>
      </c>
      <c r="H303">
        <v>869</v>
      </c>
      <c r="I303">
        <v>869</v>
      </c>
      <c r="J303">
        <v>217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608</v>
      </c>
      <c r="U303">
        <v>869</v>
      </c>
      <c r="V303">
        <v>869</v>
      </c>
      <c r="W303">
        <v>869</v>
      </c>
      <c r="X303">
        <v>869</v>
      </c>
      <c r="Y303">
        <v>869</v>
      </c>
      <c r="AA303" s="2">
        <f>IFERROR(INDEX('Holiday Schedule'!$D$3:$D$24,MATCH(A303,'Holiday Schedule'!$C$3:$C$24,0)),0)</f>
        <v>0</v>
      </c>
      <c r="AB303" s="2">
        <f t="shared" si="32"/>
        <v>2</v>
      </c>
      <c r="AC303" s="2">
        <f t="shared" si="33"/>
        <v>5170</v>
      </c>
      <c r="AD303" s="5">
        <f t="shared" si="34"/>
        <v>6952</v>
      </c>
      <c r="AE303" s="5">
        <f t="shared" si="35"/>
        <v>12122</v>
      </c>
      <c r="AG303" s="2">
        <f t="shared" si="36"/>
        <v>10</v>
      </c>
      <c r="AH303" s="2">
        <f t="shared" si="37"/>
        <v>2024</v>
      </c>
      <c r="AJ303" s="5">
        <f t="shared" si="38"/>
        <v>869</v>
      </c>
      <c r="AK303" s="2">
        <f t="shared" si="39"/>
        <v>1</v>
      </c>
    </row>
    <row r="304" spans="1:37" x14ac:dyDescent="0.25">
      <c r="A304" s="18">
        <v>45587</v>
      </c>
      <c r="B304">
        <v>864</v>
      </c>
      <c r="C304">
        <v>864</v>
      </c>
      <c r="D304">
        <v>864</v>
      </c>
      <c r="E304">
        <v>864</v>
      </c>
      <c r="F304">
        <v>864</v>
      </c>
      <c r="G304">
        <v>864</v>
      </c>
      <c r="H304">
        <v>864</v>
      </c>
      <c r="I304">
        <v>864</v>
      </c>
      <c r="J304">
        <v>216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605</v>
      </c>
      <c r="U304">
        <v>864</v>
      </c>
      <c r="V304">
        <v>864</v>
      </c>
      <c r="W304">
        <v>864</v>
      </c>
      <c r="X304">
        <v>864</v>
      </c>
      <c r="Y304">
        <v>864</v>
      </c>
      <c r="AA304" s="2">
        <f>IFERROR(INDEX('Holiday Schedule'!$D$3:$D$24,MATCH(A304,'Holiday Schedule'!$C$3:$C$24,0)),0)</f>
        <v>0</v>
      </c>
      <c r="AB304" s="2">
        <f t="shared" si="32"/>
        <v>3</v>
      </c>
      <c r="AC304" s="2">
        <f t="shared" si="33"/>
        <v>5141</v>
      </c>
      <c r="AD304" s="5">
        <f t="shared" si="34"/>
        <v>6912</v>
      </c>
      <c r="AE304" s="5">
        <f t="shared" si="35"/>
        <v>12053</v>
      </c>
      <c r="AG304" s="2">
        <f t="shared" si="36"/>
        <v>10</v>
      </c>
      <c r="AH304" s="2">
        <f t="shared" si="37"/>
        <v>2024</v>
      </c>
      <c r="AJ304" s="5">
        <f t="shared" si="38"/>
        <v>864</v>
      </c>
      <c r="AK304" s="2">
        <f t="shared" si="39"/>
        <v>1</v>
      </c>
    </row>
    <row r="305" spans="1:37" x14ac:dyDescent="0.25">
      <c r="A305" s="18">
        <v>45588</v>
      </c>
      <c r="B305">
        <v>866</v>
      </c>
      <c r="C305">
        <v>866</v>
      </c>
      <c r="D305">
        <v>866</v>
      </c>
      <c r="E305">
        <v>866</v>
      </c>
      <c r="F305">
        <v>866</v>
      </c>
      <c r="G305">
        <v>866</v>
      </c>
      <c r="H305">
        <v>866</v>
      </c>
      <c r="I305">
        <v>866</v>
      </c>
      <c r="J305">
        <v>216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606</v>
      </c>
      <c r="U305">
        <v>866</v>
      </c>
      <c r="V305">
        <v>866</v>
      </c>
      <c r="W305">
        <v>866</v>
      </c>
      <c r="X305">
        <v>866</v>
      </c>
      <c r="Y305">
        <v>866</v>
      </c>
      <c r="AA305" s="2">
        <f>IFERROR(INDEX('Holiday Schedule'!$D$3:$D$24,MATCH(A305,'Holiday Schedule'!$C$3:$C$24,0)),0)</f>
        <v>0</v>
      </c>
      <c r="AB305" s="2">
        <f t="shared" si="32"/>
        <v>4</v>
      </c>
      <c r="AC305" s="2">
        <f t="shared" si="33"/>
        <v>5152</v>
      </c>
      <c r="AD305" s="5">
        <f t="shared" si="34"/>
        <v>6928</v>
      </c>
      <c r="AE305" s="5">
        <f t="shared" si="35"/>
        <v>12080</v>
      </c>
      <c r="AG305" s="2">
        <f t="shared" si="36"/>
        <v>10</v>
      </c>
      <c r="AH305" s="2">
        <f t="shared" si="37"/>
        <v>2024</v>
      </c>
      <c r="AJ305" s="5">
        <f t="shared" si="38"/>
        <v>866</v>
      </c>
      <c r="AK305" s="2">
        <f t="shared" si="39"/>
        <v>1</v>
      </c>
    </row>
    <row r="306" spans="1:37" x14ac:dyDescent="0.25">
      <c r="A306" s="18">
        <v>45589</v>
      </c>
      <c r="B306">
        <v>869</v>
      </c>
      <c r="C306">
        <v>869</v>
      </c>
      <c r="D306">
        <v>869</v>
      </c>
      <c r="E306">
        <v>869</v>
      </c>
      <c r="F306">
        <v>869</v>
      </c>
      <c r="G306">
        <v>869</v>
      </c>
      <c r="H306">
        <v>869</v>
      </c>
      <c r="I306">
        <v>869</v>
      </c>
      <c r="J306">
        <v>217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608</v>
      </c>
      <c r="U306">
        <v>869</v>
      </c>
      <c r="V306">
        <v>869</v>
      </c>
      <c r="W306">
        <v>869</v>
      </c>
      <c r="X306">
        <v>869</v>
      </c>
      <c r="Y306">
        <v>869</v>
      </c>
      <c r="AA306" s="2">
        <f>IFERROR(INDEX('Holiday Schedule'!$D$3:$D$24,MATCH(A306,'Holiday Schedule'!$C$3:$C$24,0)),0)</f>
        <v>0</v>
      </c>
      <c r="AB306" s="2">
        <f t="shared" si="32"/>
        <v>5</v>
      </c>
      <c r="AC306" s="2">
        <f t="shared" si="33"/>
        <v>5170</v>
      </c>
      <c r="AD306" s="5">
        <f t="shared" si="34"/>
        <v>6952</v>
      </c>
      <c r="AE306" s="5">
        <f t="shared" si="35"/>
        <v>12122</v>
      </c>
      <c r="AG306" s="2">
        <f t="shared" si="36"/>
        <v>10</v>
      </c>
      <c r="AH306" s="2">
        <f t="shared" si="37"/>
        <v>2024</v>
      </c>
      <c r="AJ306" s="5">
        <f t="shared" si="38"/>
        <v>869</v>
      </c>
      <c r="AK306" s="2">
        <f t="shared" si="39"/>
        <v>1</v>
      </c>
    </row>
    <row r="307" spans="1:37" x14ac:dyDescent="0.25">
      <c r="A307" s="18">
        <v>45590</v>
      </c>
      <c r="B307">
        <v>872</v>
      </c>
      <c r="C307">
        <v>872</v>
      </c>
      <c r="D307">
        <v>872</v>
      </c>
      <c r="E307">
        <v>872</v>
      </c>
      <c r="F307">
        <v>872</v>
      </c>
      <c r="G307">
        <v>872</v>
      </c>
      <c r="H307">
        <v>872</v>
      </c>
      <c r="I307">
        <v>872</v>
      </c>
      <c r="J307">
        <v>218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610</v>
      </c>
      <c r="U307">
        <v>872</v>
      </c>
      <c r="V307">
        <v>872</v>
      </c>
      <c r="W307">
        <v>872</v>
      </c>
      <c r="X307">
        <v>872</v>
      </c>
      <c r="Y307">
        <v>872</v>
      </c>
      <c r="AA307" s="2">
        <f>IFERROR(INDEX('Holiday Schedule'!$D$3:$D$24,MATCH(A307,'Holiday Schedule'!$C$3:$C$24,0)),0)</f>
        <v>0</v>
      </c>
      <c r="AB307" s="2">
        <f t="shared" si="32"/>
        <v>6</v>
      </c>
      <c r="AC307" s="2">
        <f t="shared" si="33"/>
        <v>5188</v>
      </c>
      <c r="AD307" s="5">
        <f t="shared" si="34"/>
        <v>6976</v>
      </c>
      <c r="AE307" s="5">
        <f t="shared" si="35"/>
        <v>12164</v>
      </c>
      <c r="AG307" s="2">
        <f t="shared" si="36"/>
        <v>10</v>
      </c>
      <c r="AH307" s="2">
        <f t="shared" si="37"/>
        <v>2024</v>
      </c>
      <c r="AJ307" s="5">
        <f t="shared" si="38"/>
        <v>872</v>
      </c>
      <c r="AK307" s="2">
        <f t="shared" si="39"/>
        <v>1</v>
      </c>
    </row>
    <row r="308" spans="1:37" x14ac:dyDescent="0.25">
      <c r="A308" s="18">
        <v>45591</v>
      </c>
      <c r="B308">
        <v>871</v>
      </c>
      <c r="C308">
        <v>871</v>
      </c>
      <c r="D308">
        <v>968</v>
      </c>
      <c r="E308">
        <v>871</v>
      </c>
      <c r="F308">
        <v>871</v>
      </c>
      <c r="G308">
        <v>871</v>
      </c>
      <c r="H308">
        <v>871</v>
      </c>
      <c r="I308">
        <v>871</v>
      </c>
      <c r="J308">
        <v>24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141</v>
      </c>
      <c r="T308">
        <v>702</v>
      </c>
      <c r="U308">
        <v>871</v>
      </c>
      <c r="V308">
        <v>871</v>
      </c>
      <c r="W308">
        <v>871</v>
      </c>
      <c r="X308">
        <v>871</v>
      </c>
      <c r="Y308">
        <v>871</v>
      </c>
      <c r="AA308" s="2">
        <f>IFERROR(INDEX('Holiday Schedule'!$D$3:$D$24,MATCH(A308,'Holiday Schedule'!$C$3:$C$24,0)),0)</f>
        <v>0</v>
      </c>
      <c r="AB308" s="2">
        <f t="shared" si="32"/>
        <v>7</v>
      </c>
      <c r="AC308" s="2">
        <f t="shared" si="33"/>
        <v>0</v>
      </c>
      <c r="AD308" s="5">
        <f t="shared" si="34"/>
        <v>12287</v>
      </c>
      <c r="AE308" s="5">
        <f t="shared" si="35"/>
        <v>12287</v>
      </c>
      <c r="AG308" s="2">
        <f t="shared" si="36"/>
        <v>10</v>
      </c>
      <c r="AH308" s="2">
        <f t="shared" si="37"/>
        <v>2024</v>
      </c>
      <c r="AJ308" s="5">
        <f t="shared" si="38"/>
        <v>968</v>
      </c>
      <c r="AK308" s="2">
        <f t="shared" si="39"/>
        <v>3</v>
      </c>
    </row>
    <row r="309" spans="1:37" x14ac:dyDescent="0.25">
      <c r="A309" s="18">
        <v>45592</v>
      </c>
      <c r="B309">
        <v>871</v>
      </c>
      <c r="C309">
        <v>871</v>
      </c>
      <c r="D309">
        <v>968</v>
      </c>
      <c r="E309">
        <v>871</v>
      </c>
      <c r="F309">
        <v>871</v>
      </c>
      <c r="G309">
        <v>871</v>
      </c>
      <c r="H309">
        <v>871</v>
      </c>
      <c r="I309">
        <v>871</v>
      </c>
      <c r="J309">
        <v>24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141</v>
      </c>
      <c r="T309">
        <v>702</v>
      </c>
      <c r="U309">
        <v>871</v>
      </c>
      <c r="V309">
        <v>871</v>
      </c>
      <c r="W309">
        <v>871</v>
      </c>
      <c r="X309">
        <v>871</v>
      </c>
      <c r="Y309">
        <v>871</v>
      </c>
      <c r="AA309" s="2">
        <f>IFERROR(INDEX('Holiday Schedule'!$D$3:$D$24,MATCH(A309,'Holiday Schedule'!$C$3:$C$24,0)),0)</f>
        <v>0</v>
      </c>
      <c r="AB309" s="2">
        <f t="shared" si="32"/>
        <v>1</v>
      </c>
      <c r="AC309" s="2">
        <f t="shared" si="33"/>
        <v>0</v>
      </c>
      <c r="AD309" s="5">
        <f t="shared" si="34"/>
        <v>12287</v>
      </c>
      <c r="AE309" s="5">
        <f t="shared" si="35"/>
        <v>12287</v>
      </c>
      <c r="AG309" s="2">
        <f t="shared" si="36"/>
        <v>10</v>
      </c>
      <c r="AH309" s="2">
        <f t="shared" si="37"/>
        <v>2024</v>
      </c>
      <c r="AJ309" s="5">
        <f t="shared" si="38"/>
        <v>968</v>
      </c>
      <c r="AK309" s="2">
        <f t="shared" si="39"/>
        <v>3</v>
      </c>
    </row>
    <row r="310" spans="1:37" x14ac:dyDescent="0.25">
      <c r="A310" s="18">
        <v>45593</v>
      </c>
      <c r="B310">
        <v>867</v>
      </c>
      <c r="C310">
        <v>867</v>
      </c>
      <c r="D310">
        <v>867</v>
      </c>
      <c r="E310">
        <v>867</v>
      </c>
      <c r="F310">
        <v>867</v>
      </c>
      <c r="G310">
        <v>867</v>
      </c>
      <c r="H310">
        <v>867</v>
      </c>
      <c r="I310">
        <v>867</v>
      </c>
      <c r="J310">
        <v>217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607</v>
      </c>
      <c r="U310">
        <v>867</v>
      </c>
      <c r="V310">
        <v>867</v>
      </c>
      <c r="W310">
        <v>867</v>
      </c>
      <c r="X310">
        <v>867</v>
      </c>
      <c r="Y310">
        <v>867</v>
      </c>
      <c r="AA310" s="2">
        <f>IFERROR(INDEX('Holiday Schedule'!$D$3:$D$24,MATCH(A310,'Holiday Schedule'!$C$3:$C$24,0)),0)</f>
        <v>0</v>
      </c>
      <c r="AB310" s="2">
        <f t="shared" si="32"/>
        <v>2</v>
      </c>
      <c r="AC310" s="2">
        <f t="shared" si="33"/>
        <v>5159</v>
      </c>
      <c r="AD310" s="5">
        <f t="shared" si="34"/>
        <v>6936</v>
      </c>
      <c r="AE310" s="5">
        <f t="shared" si="35"/>
        <v>12095</v>
      </c>
      <c r="AG310" s="2">
        <f t="shared" si="36"/>
        <v>10</v>
      </c>
      <c r="AH310" s="2">
        <f t="shared" si="37"/>
        <v>2024</v>
      </c>
      <c r="AJ310" s="5">
        <f t="shared" si="38"/>
        <v>867</v>
      </c>
      <c r="AK310" s="2">
        <f t="shared" si="39"/>
        <v>1</v>
      </c>
    </row>
    <row r="311" spans="1:37" x14ac:dyDescent="0.25">
      <c r="A311" s="18">
        <v>45594</v>
      </c>
      <c r="B311">
        <v>863</v>
      </c>
      <c r="C311">
        <v>863</v>
      </c>
      <c r="D311">
        <v>863</v>
      </c>
      <c r="E311">
        <v>863</v>
      </c>
      <c r="F311">
        <v>863</v>
      </c>
      <c r="G311">
        <v>863</v>
      </c>
      <c r="H311">
        <v>863</v>
      </c>
      <c r="I311">
        <v>863</v>
      </c>
      <c r="J311">
        <v>216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604</v>
      </c>
      <c r="U311">
        <v>863</v>
      </c>
      <c r="V311">
        <v>863</v>
      </c>
      <c r="W311">
        <v>863</v>
      </c>
      <c r="X311">
        <v>863</v>
      </c>
      <c r="Y311">
        <v>863</v>
      </c>
      <c r="AA311" s="2">
        <f>IFERROR(INDEX('Holiday Schedule'!$D$3:$D$24,MATCH(A311,'Holiday Schedule'!$C$3:$C$24,0)),0)</f>
        <v>0</v>
      </c>
      <c r="AB311" s="2">
        <f t="shared" si="32"/>
        <v>3</v>
      </c>
      <c r="AC311" s="2">
        <f t="shared" si="33"/>
        <v>5135</v>
      </c>
      <c r="AD311" s="5">
        <f t="shared" si="34"/>
        <v>6904</v>
      </c>
      <c r="AE311" s="5">
        <f t="shared" si="35"/>
        <v>12039</v>
      </c>
      <c r="AG311" s="2">
        <f t="shared" si="36"/>
        <v>10</v>
      </c>
      <c r="AH311" s="2">
        <f t="shared" si="37"/>
        <v>2024</v>
      </c>
      <c r="AJ311" s="5">
        <f t="shared" si="38"/>
        <v>863</v>
      </c>
      <c r="AK311" s="2">
        <f t="shared" si="39"/>
        <v>1</v>
      </c>
    </row>
    <row r="312" spans="1:37" x14ac:dyDescent="0.25">
      <c r="A312" s="18">
        <v>45595</v>
      </c>
      <c r="B312">
        <v>860</v>
      </c>
      <c r="C312">
        <v>860</v>
      </c>
      <c r="D312">
        <v>860</v>
      </c>
      <c r="E312">
        <v>860</v>
      </c>
      <c r="F312">
        <v>860</v>
      </c>
      <c r="G312">
        <v>860</v>
      </c>
      <c r="H312">
        <v>860</v>
      </c>
      <c r="I312">
        <v>860</v>
      </c>
      <c r="J312">
        <v>215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602</v>
      </c>
      <c r="U312">
        <v>860</v>
      </c>
      <c r="V312">
        <v>860</v>
      </c>
      <c r="W312">
        <v>860</v>
      </c>
      <c r="X312">
        <v>860</v>
      </c>
      <c r="Y312">
        <v>860</v>
      </c>
      <c r="AA312" s="2">
        <f>IFERROR(INDEX('Holiday Schedule'!$D$3:$D$24,MATCH(A312,'Holiday Schedule'!$C$3:$C$24,0)),0)</f>
        <v>0</v>
      </c>
      <c r="AB312" s="2">
        <f t="shared" si="32"/>
        <v>4</v>
      </c>
      <c r="AC312" s="2">
        <f t="shared" si="33"/>
        <v>5117</v>
      </c>
      <c r="AD312" s="5">
        <f t="shared" si="34"/>
        <v>6880</v>
      </c>
      <c r="AE312" s="5">
        <f t="shared" si="35"/>
        <v>11997</v>
      </c>
      <c r="AG312" s="2">
        <f t="shared" si="36"/>
        <v>10</v>
      </c>
      <c r="AH312" s="2">
        <f t="shared" si="37"/>
        <v>2024</v>
      </c>
      <c r="AJ312" s="5">
        <f t="shared" si="38"/>
        <v>860</v>
      </c>
      <c r="AK312" s="2">
        <f t="shared" si="39"/>
        <v>1</v>
      </c>
    </row>
    <row r="313" spans="1:37" x14ac:dyDescent="0.25">
      <c r="A313" s="18">
        <v>45596</v>
      </c>
      <c r="B313" s="20">
        <v>860</v>
      </c>
      <c r="C313" s="20">
        <v>860</v>
      </c>
      <c r="D313" s="20">
        <v>860</v>
      </c>
      <c r="E313" s="20">
        <v>860</v>
      </c>
      <c r="F313" s="20">
        <v>860</v>
      </c>
      <c r="G313" s="20">
        <v>860</v>
      </c>
      <c r="H313" s="20">
        <v>860</v>
      </c>
      <c r="I313" s="20">
        <v>860</v>
      </c>
      <c r="J313" s="20">
        <v>215</v>
      </c>
      <c r="K313" s="20">
        <v>0</v>
      </c>
      <c r="L313" s="20">
        <v>0</v>
      </c>
      <c r="M313" s="20">
        <v>0</v>
      </c>
      <c r="N313" s="20">
        <v>0</v>
      </c>
      <c r="O313" s="20">
        <v>0</v>
      </c>
      <c r="P313" s="20">
        <v>0</v>
      </c>
      <c r="Q313" s="20">
        <v>0</v>
      </c>
      <c r="R313" s="20">
        <v>0</v>
      </c>
      <c r="S313" s="20">
        <v>0</v>
      </c>
      <c r="T313" s="20">
        <v>602</v>
      </c>
      <c r="U313" s="20">
        <v>860</v>
      </c>
      <c r="V313" s="20">
        <v>860</v>
      </c>
      <c r="W313" s="20">
        <v>860</v>
      </c>
      <c r="X313" s="20">
        <v>860</v>
      </c>
      <c r="Y313" s="20">
        <v>860</v>
      </c>
      <c r="AA313" s="2">
        <f>IFERROR(INDEX('Holiday Schedule'!$D$3:$D$24,MATCH(A313,'Holiday Schedule'!$C$3:$C$24,0)),0)</f>
        <v>0</v>
      </c>
      <c r="AB313" s="2">
        <f t="shared" si="32"/>
        <v>5</v>
      </c>
      <c r="AC313" s="2">
        <f t="shared" si="33"/>
        <v>5117</v>
      </c>
      <c r="AD313" s="5">
        <f t="shared" si="34"/>
        <v>6880</v>
      </c>
      <c r="AE313" s="5">
        <f t="shared" si="35"/>
        <v>11997</v>
      </c>
      <c r="AG313" s="2">
        <f t="shared" si="36"/>
        <v>10</v>
      </c>
      <c r="AH313" s="2">
        <f t="shared" si="37"/>
        <v>2024</v>
      </c>
      <c r="AJ313" s="5">
        <f t="shared" si="38"/>
        <v>860</v>
      </c>
      <c r="AK313" s="2">
        <f t="shared" si="39"/>
        <v>1</v>
      </c>
    </row>
    <row r="314" spans="1:37" x14ac:dyDescent="0.25">
      <c r="A314" s="18">
        <v>45597</v>
      </c>
      <c r="B314" s="20">
        <v>856</v>
      </c>
      <c r="C314" s="20">
        <v>856</v>
      </c>
      <c r="D314" s="20">
        <v>856</v>
      </c>
      <c r="E314" s="20">
        <v>856</v>
      </c>
      <c r="F314" s="20">
        <v>856</v>
      </c>
      <c r="G314" s="20">
        <v>856</v>
      </c>
      <c r="H314" s="20">
        <v>856</v>
      </c>
      <c r="I314" s="20">
        <v>86</v>
      </c>
      <c r="J314" s="20">
        <v>0</v>
      </c>
      <c r="K314" s="20">
        <v>0</v>
      </c>
      <c r="L314" s="20">
        <v>0</v>
      </c>
      <c r="M314" s="20">
        <v>0</v>
      </c>
      <c r="N314" s="20">
        <v>0</v>
      </c>
      <c r="O314" s="20">
        <v>0</v>
      </c>
      <c r="P314" s="20">
        <v>0</v>
      </c>
      <c r="Q314" s="20">
        <v>203</v>
      </c>
      <c r="R314" s="20">
        <v>793</v>
      </c>
      <c r="S314" s="20">
        <v>856</v>
      </c>
      <c r="T314" s="20">
        <v>856</v>
      </c>
      <c r="U314" s="20">
        <v>856</v>
      </c>
      <c r="V314" s="20">
        <v>856</v>
      </c>
      <c r="W314" s="20">
        <v>856</v>
      </c>
      <c r="X314" s="20">
        <v>856</v>
      </c>
      <c r="Y314" s="20">
        <v>856</v>
      </c>
      <c r="AA314" s="2">
        <f>IFERROR(INDEX('Holiday Schedule'!$D$3:$D$24,MATCH(A314,'Holiday Schedule'!$C$3:$C$24,0)),0)</f>
        <v>0</v>
      </c>
      <c r="AB314" s="2">
        <f t="shared" si="32"/>
        <v>6</v>
      </c>
      <c r="AC314" s="2">
        <f t="shared" si="33"/>
        <v>6218</v>
      </c>
      <c r="AD314" s="5">
        <f t="shared" si="34"/>
        <v>6848</v>
      </c>
      <c r="AE314" s="5">
        <f t="shared" si="35"/>
        <v>13066</v>
      </c>
      <c r="AG314" s="2">
        <f t="shared" si="36"/>
        <v>11</v>
      </c>
      <c r="AH314" s="2">
        <f t="shared" si="37"/>
        <v>2024</v>
      </c>
      <c r="AJ314" s="5">
        <f t="shared" si="38"/>
        <v>856</v>
      </c>
      <c r="AK314" s="2">
        <f t="shared" si="39"/>
        <v>1</v>
      </c>
    </row>
    <row r="315" spans="1:37" x14ac:dyDescent="0.25">
      <c r="A315" s="18">
        <v>45598</v>
      </c>
      <c r="B315" s="20">
        <v>856</v>
      </c>
      <c r="C315" s="20">
        <v>856</v>
      </c>
      <c r="D315" s="20">
        <v>856</v>
      </c>
      <c r="E315" s="20">
        <v>856</v>
      </c>
      <c r="F315" s="20">
        <v>856</v>
      </c>
      <c r="G315" s="20">
        <v>856</v>
      </c>
      <c r="H315" s="20">
        <v>856</v>
      </c>
      <c r="I315" s="20">
        <v>86</v>
      </c>
      <c r="J315" s="20">
        <v>0</v>
      </c>
      <c r="K315" s="20">
        <v>0</v>
      </c>
      <c r="L315" s="20">
        <v>0</v>
      </c>
      <c r="M315" s="20">
        <v>0</v>
      </c>
      <c r="N315" s="20">
        <v>0</v>
      </c>
      <c r="O315" s="20">
        <v>0</v>
      </c>
      <c r="P315" s="20">
        <v>0</v>
      </c>
      <c r="Q315" s="20">
        <v>372</v>
      </c>
      <c r="R315" s="20">
        <v>817</v>
      </c>
      <c r="S315" s="20">
        <v>856</v>
      </c>
      <c r="T315" s="20">
        <v>856</v>
      </c>
      <c r="U315" s="20">
        <v>856</v>
      </c>
      <c r="V315" s="20">
        <v>856</v>
      </c>
      <c r="W315" s="20">
        <v>856</v>
      </c>
      <c r="X315" s="20">
        <v>856</v>
      </c>
      <c r="Y315" s="20">
        <v>856</v>
      </c>
      <c r="AA315" s="2">
        <f>IFERROR(INDEX('Holiday Schedule'!$D$3:$D$24,MATCH(A315,'Holiday Schedule'!$C$3:$C$24,0)),0)</f>
        <v>0</v>
      </c>
      <c r="AB315" s="2">
        <f t="shared" si="32"/>
        <v>7</v>
      </c>
      <c r="AC315" s="2">
        <f t="shared" si="33"/>
        <v>0</v>
      </c>
      <c r="AD315" s="5">
        <f t="shared" si="34"/>
        <v>13259</v>
      </c>
      <c r="AE315" s="5">
        <f t="shared" si="35"/>
        <v>13259</v>
      </c>
      <c r="AG315" s="2">
        <f t="shared" si="36"/>
        <v>11</v>
      </c>
      <c r="AH315" s="2">
        <f t="shared" si="37"/>
        <v>2024</v>
      </c>
      <c r="AJ315" s="5">
        <f t="shared" si="38"/>
        <v>856</v>
      </c>
      <c r="AK315" s="2">
        <f t="shared" si="39"/>
        <v>1</v>
      </c>
    </row>
    <row r="316" spans="1:37" x14ac:dyDescent="0.25">
      <c r="A316" s="18">
        <v>45599</v>
      </c>
      <c r="B316" s="20">
        <v>857</v>
      </c>
      <c r="C316" s="20">
        <v>857</v>
      </c>
      <c r="D316" s="20">
        <v>857</v>
      </c>
      <c r="E316" s="20">
        <v>857</v>
      </c>
      <c r="F316" s="20">
        <v>857</v>
      </c>
      <c r="G316" s="20">
        <v>857</v>
      </c>
      <c r="H316" s="20">
        <v>857</v>
      </c>
      <c r="I316" s="20">
        <v>86</v>
      </c>
      <c r="J316" s="20">
        <v>0</v>
      </c>
      <c r="K316" s="20">
        <v>0</v>
      </c>
      <c r="L316" s="20">
        <v>0</v>
      </c>
      <c r="M316" s="20">
        <v>0</v>
      </c>
      <c r="N316" s="20">
        <v>0</v>
      </c>
      <c r="O316" s="20">
        <v>0</v>
      </c>
      <c r="P316" s="20">
        <v>0</v>
      </c>
      <c r="Q316" s="20">
        <v>372</v>
      </c>
      <c r="R316" s="20">
        <v>818</v>
      </c>
      <c r="S316" s="20">
        <v>857</v>
      </c>
      <c r="T316" s="20">
        <v>857</v>
      </c>
      <c r="U316" s="20">
        <v>857</v>
      </c>
      <c r="V316" s="20">
        <v>857</v>
      </c>
      <c r="W316" s="20">
        <v>857</v>
      </c>
      <c r="X316" s="20">
        <v>857</v>
      </c>
      <c r="Y316" s="20">
        <v>857</v>
      </c>
      <c r="AA316" s="2">
        <f>IFERROR(INDEX('Holiday Schedule'!$D$3:$D$24,MATCH(A316,'Holiday Schedule'!$C$3:$C$24,0)),0)</f>
        <v>0</v>
      </c>
      <c r="AB316" s="2">
        <f t="shared" si="32"/>
        <v>1</v>
      </c>
      <c r="AC316" s="2">
        <f t="shared" si="33"/>
        <v>0</v>
      </c>
      <c r="AD316" s="5">
        <f t="shared" si="34"/>
        <v>13274</v>
      </c>
      <c r="AE316" s="5">
        <f t="shared" si="35"/>
        <v>13274</v>
      </c>
      <c r="AG316" s="2">
        <f t="shared" si="36"/>
        <v>11</v>
      </c>
      <c r="AH316" s="2">
        <f t="shared" si="37"/>
        <v>2024</v>
      </c>
      <c r="AJ316" s="5">
        <f t="shared" si="38"/>
        <v>857</v>
      </c>
      <c r="AK316" s="2">
        <f t="shared" si="39"/>
        <v>1</v>
      </c>
    </row>
    <row r="317" spans="1:37" x14ac:dyDescent="0.25">
      <c r="A317" s="18">
        <v>45600</v>
      </c>
      <c r="B317" s="20">
        <v>837</v>
      </c>
      <c r="C317" s="20">
        <v>837</v>
      </c>
      <c r="D317" s="20">
        <v>837</v>
      </c>
      <c r="E317" s="20">
        <v>837</v>
      </c>
      <c r="F317" s="20">
        <v>837</v>
      </c>
      <c r="G317" s="20">
        <v>837</v>
      </c>
      <c r="H317" s="20">
        <v>837</v>
      </c>
      <c r="I317" s="20">
        <v>84</v>
      </c>
      <c r="J317" s="20">
        <v>0</v>
      </c>
      <c r="K317" s="20">
        <v>0</v>
      </c>
      <c r="L317" s="20">
        <v>0</v>
      </c>
      <c r="M317" s="20">
        <v>0</v>
      </c>
      <c r="N317" s="20">
        <v>0</v>
      </c>
      <c r="O317" s="20">
        <v>0</v>
      </c>
      <c r="P317" s="20">
        <v>0</v>
      </c>
      <c r="Q317" s="20">
        <v>198</v>
      </c>
      <c r="R317" s="20">
        <v>775</v>
      </c>
      <c r="S317" s="20">
        <v>837</v>
      </c>
      <c r="T317" s="20">
        <v>837</v>
      </c>
      <c r="U317" s="20">
        <v>837</v>
      </c>
      <c r="V317" s="20">
        <v>837</v>
      </c>
      <c r="W317" s="20">
        <v>837</v>
      </c>
      <c r="X317" s="20">
        <v>837</v>
      </c>
      <c r="Y317" s="20">
        <v>837</v>
      </c>
      <c r="AA317" s="2">
        <f>IFERROR(INDEX('Holiday Schedule'!$D$3:$D$24,MATCH(A317,'Holiday Schedule'!$C$3:$C$24,0)),0)</f>
        <v>0</v>
      </c>
      <c r="AB317" s="2">
        <f t="shared" si="32"/>
        <v>2</v>
      </c>
      <c r="AC317" s="2">
        <f t="shared" si="33"/>
        <v>6079</v>
      </c>
      <c r="AD317" s="5">
        <f t="shared" si="34"/>
        <v>6696</v>
      </c>
      <c r="AE317" s="5">
        <f t="shared" si="35"/>
        <v>12775</v>
      </c>
      <c r="AG317" s="2">
        <f t="shared" si="36"/>
        <v>11</v>
      </c>
      <c r="AH317" s="2">
        <f t="shared" si="37"/>
        <v>2024</v>
      </c>
      <c r="AJ317" s="5">
        <f t="shared" si="38"/>
        <v>837</v>
      </c>
      <c r="AK317" s="2">
        <f t="shared" si="39"/>
        <v>1</v>
      </c>
    </row>
    <row r="318" spans="1:37" x14ac:dyDescent="0.25">
      <c r="A318" s="18">
        <v>45601</v>
      </c>
      <c r="B318" s="20">
        <v>832</v>
      </c>
      <c r="C318" s="20">
        <v>832</v>
      </c>
      <c r="D318" s="20">
        <v>832</v>
      </c>
      <c r="E318" s="20">
        <v>832</v>
      </c>
      <c r="F318" s="20">
        <v>832</v>
      </c>
      <c r="G318" s="20">
        <v>832</v>
      </c>
      <c r="H318" s="20">
        <v>832</v>
      </c>
      <c r="I318" s="20">
        <v>83</v>
      </c>
      <c r="J318" s="20">
        <v>0</v>
      </c>
      <c r="K318" s="20">
        <v>0</v>
      </c>
      <c r="L318" s="20">
        <v>0</v>
      </c>
      <c r="M318" s="20">
        <v>0</v>
      </c>
      <c r="N318" s="20">
        <v>0</v>
      </c>
      <c r="O318" s="20">
        <v>0</v>
      </c>
      <c r="P318" s="20">
        <v>0</v>
      </c>
      <c r="Q318" s="20">
        <v>197</v>
      </c>
      <c r="R318" s="20">
        <v>770</v>
      </c>
      <c r="S318" s="20">
        <v>832</v>
      </c>
      <c r="T318" s="20">
        <v>832</v>
      </c>
      <c r="U318" s="20">
        <v>832</v>
      </c>
      <c r="V318" s="20">
        <v>832</v>
      </c>
      <c r="W318" s="20">
        <v>832</v>
      </c>
      <c r="X318" s="20">
        <v>832</v>
      </c>
      <c r="Y318" s="20">
        <v>832</v>
      </c>
      <c r="AA318" s="2">
        <f>IFERROR(INDEX('Holiday Schedule'!$D$3:$D$24,MATCH(A318,'Holiday Schedule'!$C$3:$C$24,0)),0)</f>
        <v>0</v>
      </c>
      <c r="AB318" s="2">
        <f t="shared" si="32"/>
        <v>3</v>
      </c>
      <c r="AC318" s="2">
        <f t="shared" si="33"/>
        <v>6042</v>
      </c>
      <c r="AD318" s="5">
        <f t="shared" si="34"/>
        <v>6656</v>
      </c>
      <c r="AE318" s="5">
        <f t="shared" si="35"/>
        <v>12698</v>
      </c>
      <c r="AG318" s="2">
        <f t="shared" si="36"/>
        <v>11</v>
      </c>
      <c r="AH318" s="2">
        <f t="shared" si="37"/>
        <v>2024</v>
      </c>
      <c r="AJ318" s="5">
        <f t="shared" si="38"/>
        <v>832</v>
      </c>
      <c r="AK318" s="2">
        <f t="shared" si="39"/>
        <v>1</v>
      </c>
    </row>
    <row r="319" spans="1:37" x14ac:dyDescent="0.25">
      <c r="A319" s="18">
        <v>45602</v>
      </c>
      <c r="B319" s="20">
        <v>828</v>
      </c>
      <c r="C319" s="20">
        <v>828</v>
      </c>
      <c r="D319" s="20">
        <v>828</v>
      </c>
      <c r="E319" s="20">
        <v>828</v>
      </c>
      <c r="F319" s="20">
        <v>828</v>
      </c>
      <c r="G319" s="20">
        <v>828</v>
      </c>
      <c r="H319" s="20">
        <v>828</v>
      </c>
      <c r="I319" s="20">
        <v>83</v>
      </c>
      <c r="J319" s="20">
        <v>0</v>
      </c>
      <c r="K319" s="20">
        <v>0</v>
      </c>
      <c r="L319" s="20">
        <v>0</v>
      </c>
      <c r="M319" s="20">
        <v>0</v>
      </c>
      <c r="N319" s="20">
        <v>0</v>
      </c>
      <c r="O319" s="20">
        <v>0</v>
      </c>
      <c r="P319" s="20">
        <v>0</v>
      </c>
      <c r="Q319" s="20">
        <v>196</v>
      </c>
      <c r="R319" s="20">
        <v>767</v>
      </c>
      <c r="S319" s="20">
        <v>828</v>
      </c>
      <c r="T319" s="20">
        <v>828</v>
      </c>
      <c r="U319" s="20">
        <v>828</v>
      </c>
      <c r="V319" s="20">
        <v>828</v>
      </c>
      <c r="W319" s="20">
        <v>828</v>
      </c>
      <c r="X319" s="20">
        <v>828</v>
      </c>
      <c r="Y319" s="20">
        <v>828</v>
      </c>
      <c r="AA319" s="2">
        <f>IFERROR(INDEX('Holiday Schedule'!$D$3:$D$24,MATCH(A319,'Holiday Schedule'!$C$3:$C$24,0)),0)</f>
        <v>0</v>
      </c>
      <c r="AB319" s="2">
        <f t="shared" si="32"/>
        <v>4</v>
      </c>
      <c r="AC319" s="2">
        <f t="shared" si="33"/>
        <v>6014</v>
      </c>
      <c r="AD319" s="5">
        <f t="shared" si="34"/>
        <v>6624</v>
      </c>
      <c r="AE319" s="5">
        <f t="shared" si="35"/>
        <v>12638</v>
      </c>
      <c r="AG319" s="2">
        <f t="shared" si="36"/>
        <v>11</v>
      </c>
      <c r="AH319" s="2">
        <f t="shared" si="37"/>
        <v>2024</v>
      </c>
      <c r="AJ319" s="5">
        <f t="shared" si="38"/>
        <v>828</v>
      </c>
      <c r="AK319" s="2">
        <f t="shared" si="39"/>
        <v>1</v>
      </c>
    </row>
    <row r="320" spans="1:37" x14ac:dyDescent="0.25">
      <c r="A320" s="18">
        <v>45603</v>
      </c>
      <c r="B320" s="20">
        <v>828</v>
      </c>
      <c r="C320" s="20">
        <v>828</v>
      </c>
      <c r="D320" s="20">
        <v>828</v>
      </c>
      <c r="E320" s="20">
        <v>828</v>
      </c>
      <c r="F320" s="20">
        <v>828</v>
      </c>
      <c r="G320" s="20">
        <v>828</v>
      </c>
      <c r="H320" s="20">
        <v>828</v>
      </c>
      <c r="I320" s="20">
        <v>83</v>
      </c>
      <c r="J320" s="20">
        <v>0</v>
      </c>
      <c r="K320" s="20">
        <v>0</v>
      </c>
      <c r="L320" s="20">
        <v>0</v>
      </c>
      <c r="M320" s="20">
        <v>0</v>
      </c>
      <c r="N320" s="20">
        <v>0</v>
      </c>
      <c r="O320" s="20">
        <v>0</v>
      </c>
      <c r="P320" s="20">
        <v>0</v>
      </c>
      <c r="Q320" s="20">
        <v>196</v>
      </c>
      <c r="R320" s="20">
        <v>767</v>
      </c>
      <c r="S320" s="20">
        <v>828</v>
      </c>
      <c r="T320" s="20">
        <v>828</v>
      </c>
      <c r="U320" s="20">
        <v>828</v>
      </c>
      <c r="V320" s="20">
        <v>828</v>
      </c>
      <c r="W320" s="20">
        <v>828</v>
      </c>
      <c r="X320" s="20">
        <v>828</v>
      </c>
      <c r="Y320" s="20">
        <v>828</v>
      </c>
      <c r="AA320" s="2">
        <f>IFERROR(INDEX('Holiday Schedule'!$D$3:$D$24,MATCH(A320,'Holiday Schedule'!$C$3:$C$24,0)),0)</f>
        <v>0</v>
      </c>
      <c r="AB320" s="2">
        <f t="shared" si="32"/>
        <v>5</v>
      </c>
      <c r="AC320" s="2">
        <f t="shared" si="33"/>
        <v>6014</v>
      </c>
      <c r="AD320" s="5">
        <f t="shared" si="34"/>
        <v>6624</v>
      </c>
      <c r="AE320" s="5">
        <f t="shared" si="35"/>
        <v>12638</v>
      </c>
      <c r="AG320" s="2">
        <f t="shared" si="36"/>
        <v>11</v>
      </c>
      <c r="AH320" s="2">
        <f t="shared" si="37"/>
        <v>2024</v>
      </c>
      <c r="AJ320" s="5">
        <f t="shared" si="38"/>
        <v>828</v>
      </c>
      <c r="AK320" s="2">
        <f t="shared" si="39"/>
        <v>1</v>
      </c>
    </row>
    <row r="321" spans="1:37" x14ac:dyDescent="0.25">
      <c r="A321" s="18">
        <v>45604</v>
      </c>
      <c r="B321" s="20">
        <v>825</v>
      </c>
      <c r="C321" s="20">
        <v>825</v>
      </c>
      <c r="D321" s="20">
        <v>825</v>
      </c>
      <c r="E321" s="20">
        <v>825</v>
      </c>
      <c r="F321" s="20">
        <v>825</v>
      </c>
      <c r="G321" s="20">
        <v>825</v>
      </c>
      <c r="H321" s="20">
        <v>825</v>
      </c>
      <c r="I321" s="20">
        <v>83</v>
      </c>
      <c r="J321" s="20">
        <v>0</v>
      </c>
      <c r="K321" s="20">
        <v>0</v>
      </c>
      <c r="L321" s="20">
        <v>0</v>
      </c>
      <c r="M321" s="20">
        <v>0</v>
      </c>
      <c r="N321" s="20">
        <v>0</v>
      </c>
      <c r="O321" s="20">
        <v>0</v>
      </c>
      <c r="P321" s="20">
        <v>0</v>
      </c>
      <c r="Q321" s="20">
        <v>195</v>
      </c>
      <c r="R321" s="20">
        <v>764</v>
      </c>
      <c r="S321" s="20">
        <v>825</v>
      </c>
      <c r="T321" s="20">
        <v>825</v>
      </c>
      <c r="U321" s="20">
        <v>825</v>
      </c>
      <c r="V321" s="20">
        <v>825</v>
      </c>
      <c r="W321" s="20">
        <v>825</v>
      </c>
      <c r="X321" s="20">
        <v>825</v>
      </c>
      <c r="Y321" s="20">
        <v>825</v>
      </c>
      <c r="AA321" s="2">
        <f>IFERROR(INDEX('Holiday Schedule'!$D$3:$D$24,MATCH(A321,'Holiday Schedule'!$C$3:$C$24,0)),0)</f>
        <v>0</v>
      </c>
      <c r="AB321" s="2">
        <f t="shared" si="32"/>
        <v>6</v>
      </c>
      <c r="AC321" s="2">
        <f t="shared" si="33"/>
        <v>5992</v>
      </c>
      <c r="AD321" s="5">
        <f t="shared" si="34"/>
        <v>6600</v>
      </c>
      <c r="AE321" s="5">
        <f t="shared" si="35"/>
        <v>12592</v>
      </c>
      <c r="AG321" s="2">
        <f t="shared" si="36"/>
        <v>11</v>
      </c>
      <c r="AH321" s="2">
        <f t="shared" si="37"/>
        <v>2024</v>
      </c>
      <c r="AJ321" s="5">
        <f t="shared" si="38"/>
        <v>825</v>
      </c>
      <c r="AK321" s="2">
        <f t="shared" si="39"/>
        <v>1</v>
      </c>
    </row>
    <row r="322" spans="1:37" x14ac:dyDescent="0.25">
      <c r="A322" s="18">
        <v>45605</v>
      </c>
      <c r="B322" s="20">
        <v>825</v>
      </c>
      <c r="C322" s="20">
        <v>825</v>
      </c>
      <c r="D322" s="20">
        <v>825</v>
      </c>
      <c r="E322" s="20">
        <v>825</v>
      </c>
      <c r="F322" s="20">
        <v>825</v>
      </c>
      <c r="G322" s="20">
        <v>825</v>
      </c>
      <c r="H322" s="20">
        <v>825</v>
      </c>
      <c r="I322" s="20">
        <v>83</v>
      </c>
      <c r="J322" s="20">
        <v>0</v>
      </c>
      <c r="K322" s="20">
        <v>0</v>
      </c>
      <c r="L322" s="20">
        <v>0</v>
      </c>
      <c r="M322" s="20">
        <v>0</v>
      </c>
      <c r="N322" s="20">
        <v>0</v>
      </c>
      <c r="O322" s="20">
        <v>0</v>
      </c>
      <c r="P322" s="20">
        <v>0</v>
      </c>
      <c r="Q322" s="20">
        <v>358</v>
      </c>
      <c r="R322" s="20">
        <v>788</v>
      </c>
      <c r="S322" s="20">
        <v>825</v>
      </c>
      <c r="T322" s="20">
        <v>825</v>
      </c>
      <c r="U322" s="20">
        <v>825</v>
      </c>
      <c r="V322" s="20">
        <v>825</v>
      </c>
      <c r="W322" s="20">
        <v>825</v>
      </c>
      <c r="X322" s="20">
        <v>825</v>
      </c>
      <c r="Y322" s="20">
        <v>825</v>
      </c>
      <c r="AA322" s="2">
        <f>IFERROR(INDEX('Holiday Schedule'!$D$3:$D$24,MATCH(A322,'Holiday Schedule'!$C$3:$C$24,0)),0)</f>
        <v>0</v>
      </c>
      <c r="AB322" s="2">
        <f t="shared" si="32"/>
        <v>7</v>
      </c>
      <c r="AC322" s="2">
        <f t="shared" si="33"/>
        <v>0</v>
      </c>
      <c r="AD322" s="5">
        <f t="shared" si="34"/>
        <v>12779</v>
      </c>
      <c r="AE322" s="5">
        <f t="shared" si="35"/>
        <v>12779</v>
      </c>
      <c r="AG322" s="2">
        <f t="shared" si="36"/>
        <v>11</v>
      </c>
      <c r="AH322" s="2">
        <f t="shared" si="37"/>
        <v>2024</v>
      </c>
      <c r="AJ322" s="5">
        <f t="shared" si="38"/>
        <v>825</v>
      </c>
      <c r="AK322" s="2">
        <f t="shared" si="39"/>
        <v>1</v>
      </c>
    </row>
    <row r="323" spans="1:37" x14ac:dyDescent="0.25">
      <c r="A323" s="18">
        <v>45606</v>
      </c>
      <c r="B323" s="20">
        <v>825</v>
      </c>
      <c r="C323" s="20">
        <v>825</v>
      </c>
      <c r="D323" s="20">
        <v>825</v>
      </c>
      <c r="E323" s="20">
        <v>825</v>
      </c>
      <c r="F323" s="20">
        <v>825</v>
      </c>
      <c r="G323" s="20">
        <v>825</v>
      </c>
      <c r="H323" s="20">
        <v>825</v>
      </c>
      <c r="I323" s="20">
        <v>83</v>
      </c>
      <c r="J323" s="20">
        <v>0</v>
      </c>
      <c r="K323" s="20">
        <v>0</v>
      </c>
      <c r="L323" s="20">
        <v>0</v>
      </c>
      <c r="M323" s="20">
        <v>0</v>
      </c>
      <c r="N323" s="20">
        <v>0</v>
      </c>
      <c r="O323" s="20">
        <v>0</v>
      </c>
      <c r="P323" s="20">
        <v>0</v>
      </c>
      <c r="Q323" s="20">
        <v>358</v>
      </c>
      <c r="R323" s="20">
        <v>788</v>
      </c>
      <c r="S323" s="20">
        <v>825</v>
      </c>
      <c r="T323" s="20">
        <v>825</v>
      </c>
      <c r="U323" s="20">
        <v>825</v>
      </c>
      <c r="V323" s="20">
        <v>825</v>
      </c>
      <c r="W323" s="20">
        <v>825</v>
      </c>
      <c r="X323" s="20">
        <v>825</v>
      </c>
      <c r="Y323" s="20">
        <v>825</v>
      </c>
      <c r="AA323" s="2">
        <f>IFERROR(INDEX('Holiday Schedule'!$D$3:$D$24,MATCH(A323,'Holiday Schedule'!$C$3:$C$24,0)),0)</f>
        <v>0</v>
      </c>
      <c r="AB323" s="2">
        <f t="shared" si="32"/>
        <v>1</v>
      </c>
      <c r="AC323" s="2">
        <f t="shared" si="33"/>
        <v>0</v>
      </c>
      <c r="AD323" s="5">
        <f t="shared" si="34"/>
        <v>12779</v>
      </c>
      <c r="AE323" s="5">
        <f t="shared" si="35"/>
        <v>12779</v>
      </c>
      <c r="AG323" s="2">
        <f t="shared" si="36"/>
        <v>11</v>
      </c>
      <c r="AH323" s="2">
        <f t="shared" si="37"/>
        <v>2024</v>
      </c>
      <c r="AJ323" s="5">
        <f t="shared" si="38"/>
        <v>825</v>
      </c>
      <c r="AK323" s="2">
        <f t="shared" si="39"/>
        <v>1</v>
      </c>
    </row>
    <row r="324" spans="1:37" x14ac:dyDescent="0.25">
      <c r="A324" s="18">
        <v>45607</v>
      </c>
      <c r="B324" s="20">
        <v>825</v>
      </c>
      <c r="C324" s="20">
        <v>825</v>
      </c>
      <c r="D324" s="20">
        <v>825</v>
      </c>
      <c r="E324" s="20">
        <v>825</v>
      </c>
      <c r="F324" s="20">
        <v>825</v>
      </c>
      <c r="G324" s="20">
        <v>825</v>
      </c>
      <c r="H324" s="20">
        <v>825</v>
      </c>
      <c r="I324" s="20">
        <v>83</v>
      </c>
      <c r="J324" s="20">
        <v>0</v>
      </c>
      <c r="K324" s="20">
        <v>0</v>
      </c>
      <c r="L324" s="20">
        <v>0</v>
      </c>
      <c r="M324" s="20">
        <v>0</v>
      </c>
      <c r="N324" s="20">
        <v>0</v>
      </c>
      <c r="O324" s="20">
        <v>0</v>
      </c>
      <c r="P324" s="20">
        <v>0</v>
      </c>
      <c r="Q324" s="20">
        <v>358</v>
      </c>
      <c r="R324" s="20">
        <v>788</v>
      </c>
      <c r="S324" s="20">
        <v>825</v>
      </c>
      <c r="T324" s="20">
        <v>825</v>
      </c>
      <c r="U324" s="20">
        <v>825</v>
      </c>
      <c r="V324" s="20">
        <v>825</v>
      </c>
      <c r="W324" s="20">
        <v>825</v>
      </c>
      <c r="X324" s="20">
        <v>825</v>
      </c>
      <c r="Y324" s="20">
        <v>825</v>
      </c>
      <c r="AA324" s="2">
        <f>IFERROR(INDEX('Holiday Schedule'!$D$3:$D$24,MATCH(A324,'Holiday Schedule'!$C$3:$C$24,0)),0)</f>
        <v>1</v>
      </c>
      <c r="AB324" s="2">
        <f t="shared" si="32"/>
        <v>2</v>
      </c>
      <c r="AC324" s="2">
        <f t="shared" si="33"/>
        <v>0</v>
      </c>
      <c r="AD324" s="5">
        <f t="shared" si="34"/>
        <v>12779</v>
      </c>
      <c r="AE324" s="5">
        <f t="shared" si="35"/>
        <v>12779</v>
      </c>
      <c r="AG324" s="2">
        <f t="shared" si="36"/>
        <v>11</v>
      </c>
      <c r="AH324" s="2">
        <f t="shared" si="37"/>
        <v>2024</v>
      </c>
      <c r="AJ324" s="5">
        <f t="shared" si="38"/>
        <v>825</v>
      </c>
      <c r="AK324" s="2">
        <f t="shared" si="39"/>
        <v>1</v>
      </c>
    </row>
    <row r="325" spans="1:37" x14ac:dyDescent="0.25">
      <c r="A325" s="18">
        <v>45608</v>
      </c>
      <c r="B325" s="20">
        <v>821</v>
      </c>
      <c r="C325" s="20">
        <v>821</v>
      </c>
      <c r="D325" s="20">
        <v>821</v>
      </c>
      <c r="E325" s="20">
        <v>821</v>
      </c>
      <c r="F325" s="20">
        <v>821</v>
      </c>
      <c r="G325" s="20">
        <v>821</v>
      </c>
      <c r="H325" s="20">
        <v>821</v>
      </c>
      <c r="I325" s="20">
        <v>82</v>
      </c>
      <c r="J325" s="20">
        <v>0</v>
      </c>
      <c r="K325" s="20">
        <v>0</v>
      </c>
      <c r="L325" s="20">
        <v>0</v>
      </c>
      <c r="M325" s="20">
        <v>0</v>
      </c>
      <c r="N325" s="20">
        <v>0</v>
      </c>
      <c r="O325" s="20">
        <v>0</v>
      </c>
      <c r="P325" s="20">
        <v>0</v>
      </c>
      <c r="Q325" s="20">
        <v>194</v>
      </c>
      <c r="R325" s="20">
        <v>760</v>
      </c>
      <c r="S325" s="20">
        <v>821</v>
      </c>
      <c r="T325" s="20">
        <v>821</v>
      </c>
      <c r="U325" s="20">
        <v>821</v>
      </c>
      <c r="V325" s="20">
        <v>821</v>
      </c>
      <c r="W325" s="20">
        <v>821</v>
      </c>
      <c r="X325" s="20">
        <v>821</v>
      </c>
      <c r="Y325" s="20">
        <v>821</v>
      </c>
      <c r="AA325" s="2">
        <f>IFERROR(INDEX('Holiday Schedule'!$D$3:$D$24,MATCH(A325,'Holiday Schedule'!$C$3:$C$24,0)),0)</f>
        <v>0</v>
      </c>
      <c r="AB325" s="2">
        <f t="shared" si="32"/>
        <v>3</v>
      </c>
      <c r="AC325" s="2">
        <f t="shared" si="33"/>
        <v>5962</v>
      </c>
      <c r="AD325" s="5">
        <f t="shared" si="34"/>
        <v>6568</v>
      </c>
      <c r="AE325" s="5">
        <f t="shared" si="35"/>
        <v>12530</v>
      </c>
      <c r="AG325" s="2">
        <f t="shared" si="36"/>
        <v>11</v>
      </c>
      <c r="AH325" s="2">
        <f t="shared" si="37"/>
        <v>2024</v>
      </c>
      <c r="AJ325" s="5">
        <f t="shared" si="38"/>
        <v>821</v>
      </c>
      <c r="AK325" s="2">
        <f t="shared" si="39"/>
        <v>1</v>
      </c>
    </row>
    <row r="326" spans="1:37" x14ac:dyDescent="0.25">
      <c r="A326" s="18">
        <v>45609</v>
      </c>
      <c r="B326" s="20">
        <v>819</v>
      </c>
      <c r="C326" s="20">
        <v>819</v>
      </c>
      <c r="D326" s="20">
        <v>819</v>
      </c>
      <c r="E326" s="20">
        <v>819</v>
      </c>
      <c r="F326" s="20">
        <v>819</v>
      </c>
      <c r="G326" s="20">
        <v>819</v>
      </c>
      <c r="H326" s="20">
        <v>819</v>
      </c>
      <c r="I326" s="20">
        <v>82</v>
      </c>
      <c r="J326" s="20">
        <v>0</v>
      </c>
      <c r="K326" s="20">
        <v>0</v>
      </c>
      <c r="L326" s="20">
        <v>0</v>
      </c>
      <c r="M326" s="20">
        <v>0</v>
      </c>
      <c r="N326" s="20">
        <v>0</v>
      </c>
      <c r="O326" s="20">
        <v>0</v>
      </c>
      <c r="P326" s="20">
        <v>0</v>
      </c>
      <c r="Q326" s="20">
        <v>194</v>
      </c>
      <c r="R326" s="20">
        <v>759</v>
      </c>
      <c r="S326" s="20">
        <v>819</v>
      </c>
      <c r="T326" s="20">
        <v>819</v>
      </c>
      <c r="U326" s="20">
        <v>819</v>
      </c>
      <c r="V326" s="20">
        <v>819</v>
      </c>
      <c r="W326" s="20">
        <v>819</v>
      </c>
      <c r="X326" s="20">
        <v>819</v>
      </c>
      <c r="Y326" s="20">
        <v>819</v>
      </c>
      <c r="AA326" s="2">
        <f>IFERROR(INDEX('Holiday Schedule'!$D$3:$D$24,MATCH(A326,'Holiday Schedule'!$C$3:$C$24,0)),0)</f>
        <v>0</v>
      </c>
      <c r="AB326" s="2">
        <f t="shared" si="32"/>
        <v>4</v>
      </c>
      <c r="AC326" s="2">
        <f t="shared" si="33"/>
        <v>5949</v>
      </c>
      <c r="AD326" s="5">
        <f t="shared" si="34"/>
        <v>6552</v>
      </c>
      <c r="AE326" s="5">
        <f t="shared" si="35"/>
        <v>12501</v>
      </c>
      <c r="AG326" s="2">
        <f t="shared" si="36"/>
        <v>11</v>
      </c>
      <c r="AH326" s="2">
        <f t="shared" si="37"/>
        <v>2024</v>
      </c>
      <c r="AJ326" s="5">
        <f t="shared" si="38"/>
        <v>819</v>
      </c>
      <c r="AK326" s="2">
        <f t="shared" si="39"/>
        <v>1</v>
      </c>
    </row>
    <row r="327" spans="1:37" x14ac:dyDescent="0.25">
      <c r="A327" s="18">
        <v>45610</v>
      </c>
      <c r="B327" s="20">
        <v>808</v>
      </c>
      <c r="C327" s="20">
        <v>808</v>
      </c>
      <c r="D327" s="20">
        <v>808</v>
      </c>
      <c r="E327" s="20">
        <v>808</v>
      </c>
      <c r="F327" s="20">
        <v>808</v>
      </c>
      <c r="G327" s="20">
        <v>808</v>
      </c>
      <c r="H327" s="20">
        <v>808</v>
      </c>
      <c r="I327" s="20">
        <v>81</v>
      </c>
      <c r="J327" s="20">
        <v>0</v>
      </c>
      <c r="K327" s="20">
        <v>0</v>
      </c>
      <c r="L327" s="20">
        <v>0</v>
      </c>
      <c r="M327" s="20">
        <v>0</v>
      </c>
      <c r="N327" s="20">
        <v>0</v>
      </c>
      <c r="O327" s="20">
        <v>0</v>
      </c>
      <c r="P327" s="20">
        <v>0</v>
      </c>
      <c r="Q327" s="20">
        <v>191</v>
      </c>
      <c r="R327" s="20">
        <v>749</v>
      </c>
      <c r="S327" s="20">
        <v>808</v>
      </c>
      <c r="T327" s="20">
        <v>808</v>
      </c>
      <c r="U327" s="20">
        <v>808</v>
      </c>
      <c r="V327" s="20">
        <v>808</v>
      </c>
      <c r="W327" s="20">
        <v>808</v>
      </c>
      <c r="X327" s="20">
        <v>808</v>
      </c>
      <c r="Y327" s="20">
        <v>808</v>
      </c>
      <c r="AA327" s="2">
        <f>IFERROR(INDEX('Holiday Schedule'!$D$3:$D$24,MATCH(A327,'Holiday Schedule'!$C$3:$C$24,0)),0)</f>
        <v>0</v>
      </c>
      <c r="AB327" s="2">
        <f t="shared" si="32"/>
        <v>5</v>
      </c>
      <c r="AC327" s="2">
        <f t="shared" si="33"/>
        <v>5869</v>
      </c>
      <c r="AD327" s="5">
        <f t="shared" si="34"/>
        <v>6464</v>
      </c>
      <c r="AE327" s="5">
        <f t="shared" si="35"/>
        <v>12333</v>
      </c>
      <c r="AG327" s="2">
        <f t="shared" si="36"/>
        <v>11</v>
      </c>
      <c r="AH327" s="2">
        <f t="shared" si="37"/>
        <v>2024</v>
      </c>
      <c r="AJ327" s="5">
        <f t="shared" si="38"/>
        <v>808</v>
      </c>
      <c r="AK327" s="2">
        <f t="shared" si="39"/>
        <v>1</v>
      </c>
    </row>
    <row r="328" spans="1:37" x14ac:dyDescent="0.25">
      <c r="A328" s="18">
        <v>45611</v>
      </c>
      <c r="B328" s="20">
        <v>807</v>
      </c>
      <c r="C328" s="20">
        <v>807</v>
      </c>
      <c r="D328" s="20">
        <v>807</v>
      </c>
      <c r="E328" s="20">
        <v>807</v>
      </c>
      <c r="F328" s="20">
        <v>807</v>
      </c>
      <c r="G328" s="20">
        <v>807</v>
      </c>
      <c r="H328" s="20">
        <v>807</v>
      </c>
      <c r="I328" s="20">
        <v>81</v>
      </c>
      <c r="J328" s="20">
        <v>0</v>
      </c>
      <c r="K328" s="20">
        <v>0</v>
      </c>
      <c r="L328" s="20">
        <v>0</v>
      </c>
      <c r="M328" s="20">
        <v>0</v>
      </c>
      <c r="N328" s="20">
        <v>0</v>
      </c>
      <c r="O328" s="20">
        <v>0</v>
      </c>
      <c r="P328" s="20">
        <v>0</v>
      </c>
      <c r="Q328" s="20">
        <v>191</v>
      </c>
      <c r="R328" s="20">
        <v>747</v>
      </c>
      <c r="S328" s="20">
        <v>807</v>
      </c>
      <c r="T328" s="20">
        <v>807</v>
      </c>
      <c r="U328" s="20">
        <v>807</v>
      </c>
      <c r="V328" s="20">
        <v>807</v>
      </c>
      <c r="W328" s="20">
        <v>807</v>
      </c>
      <c r="X328" s="20">
        <v>807</v>
      </c>
      <c r="Y328" s="20">
        <v>807</v>
      </c>
      <c r="AA328" s="2">
        <f>IFERROR(INDEX('Holiday Schedule'!$D$3:$D$24,MATCH(A328,'Holiday Schedule'!$C$3:$C$24,0)),0)</f>
        <v>0</v>
      </c>
      <c r="AB328" s="2">
        <f t="shared" si="32"/>
        <v>6</v>
      </c>
      <c r="AC328" s="2">
        <f t="shared" si="33"/>
        <v>5861</v>
      </c>
      <c r="AD328" s="5">
        <f t="shared" si="34"/>
        <v>6456</v>
      </c>
      <c r="AE328" s="5">
        <f t="shared" si="35"/>
        <v>12317</v>
      </c>
      <c r="AG328" s="2">
        <f t="shared" si="36"/>
        <v>11</v>
      </c>
      <c r="AH328" s="2">
        <f t="shared" si="37"/>
        <v>2024</v>
      </c>
      <c r="AJ328" s="5">
        <f t="shared" si="38"/>
        <v>807</v>
      </c>
      <c r="AK328" s="2">
        <f t="shared" si="39"/>
        <v>1</v>
      </c>
    </row>
    <row r="329" spans="1:37" x14ac:dyDescent="0.25">
      <c r="A329" s="18">
        <v>45612</v>
      </c>
      <c r="B329" s="20">
        <v>807</v>
      </c>
      <c r="C329" s="20">
        <v>807</v>
      </c>
      <c r="D329" s="20">
        <v>807</v>
      </c>
      <c r="E329" s="20">
        <v>807</v>
      </c>
      <c r="F329" s="20">
        <v>807</v>
      </c>
      <c r="G329" s="20">
        <v>807</v>
      </c>
      <c r="H329" s="20">
        <v>807</v>
      </c>
      <c r="I329" s="20">
        <v>81</v>
      </c>
      <c r="J329" s="20">
        <v>0</v>
      </c>
      <c r="K329" s="20">
        <v>0</v>
      </c>
      <c r="L329" s="20">
        <v>0</v>
      </c>
      <c r="M329" s="20">
        <v>0</v>
      </c>
      <c r="N329" s="20">
        <v>0</v>
      </c>
      <c r="O329" s="20">
        <v>0</v>
      </c>
      <c r="P329" s="20">
        <v>0</v>
      </c>
      <c r="Q329" s="20">
        <v>350</v>
      </c>
      <c r="R329" s="20">
        <v>770</v>
      </c>
      <c r="S329" s="20">
        <v>807</v>
      </c>
      <c r="T329" s="20">
        <v>807</v>
      </c>
      <c r="U329" s="20">
        <v>807</v>
      </c>
      <c r="V329" s="20">
        <v>807</v>
      </c>
      <c r="W329" s="20">
        <v>807</v>
      </c>
      <c r="X329" s="20">
        <v>807</v>
      </c>
      <c r="Y329" s="20">
        <v>807</v>
      </c>
      <c r="AA329" s="2">
        <f>IFERROR(INDEX('Holiday Schedule'!$D$3:$D$24,MATCH(A329,'Holiday Schedule'!$C$3:$C$24,0)),0)</f>
        <v>0</v>
      </c>
      <c r="AB329" s="2">
        <f t="shared" si="32"/>
        <v>7</v>
      </c>
      <c r="AC329" s="2">
        <f t="shared" si="33"/>
        <v>0</v>
      </c>
      <c r="AD329" s="5">
        <f t="shared" si="34"/>
        <v>12499</v>
      </c>
      <c r="AE329" s="5">
        <f t="shared" si="35"/>
        <v>12499</v>
      </c>
      <c r="AG329" s="2">
        <f t="shared" si="36"/>
        <v>11</v>
      </c>
      <c r="AH329" s="2">
        <f t="shared" si="37"/>
        <v>2024</v>
      </c>
      <c r="AJ329" s="5">
        <f t="shared" si="38"/>
        <v>807</v>
      </c>
      <c r="AK329" s="2">
        <f t="shared" si="39"/>
        <v>1</v>
      </c>
    </row>
    <row r="330" spans="1:37" x14ac:dyDescent="0.25">
      <c r="A330" s="18">
        <v>45613</v>
      </c>
      <c r="B330" s="20">
        <v>807</v>
      </c>
      <c r="C330" s="20">
        <v>807</v>
      </c>
      <c r="D330" s="20">
        <v>807</v>
      </c>
      <c r="E330" s="20">
        <v>807</v>
      </c>
      <c r="F330" s="20">
        <v>807</v>
      </c>
      <c r="G330" s="20">
        <v>807</v>
      </c>
      <c r="H330" s="20">
        <v>807</v>
      </c>
      <c r="I330" s="20">
        <v>81</v>
      </c>
      <c r="J330" s="20">
        <v>0</v>
      </c>
      <c r="K330" s="20">
        <v>0</v>
      </c>
      <c r="L330" s="20">
        <v>0</v>
      </c>
      <c r="M330" s="20">
        <v>0</v>
      </c>
      <c r="N330" s="20">
        <v>0</v>
      </c>
      <c r="O330" s="20">
        <v>0</v>
      </c>
      <c r="P330" s="20">
        <v>0</v>
      </c>
      <c r="Q330" s="20">
        <v>350</v>
      </c>
      <c r="R330" s="20">
        <v>770</v>
      </c>
      <c r="S330" s="20">
        <v>807</v>
      </c>
      <c r="T330" s="20">
        <v>807</v>
      </c>
      <c r="U330" s="20">
        <v>807</v>
      </c>
      <c r="V330" s="20">
        <v>807</v>
      </c>
      <c r="W330" s="20">
        <v>807</v>
      </c>
      <c r="X330" s="20">
        <v>807</v>
      </c>
      <c r="Y330" s="20">
        <v>807</v>
      </c>
      <c r="AA330" s="2">
        <f>IFERROR(INDEX('Holiday Schedule'!$D$3:$D$24,MATCH(A330,'Holiday Schedule'!$C$3:$C$24,0)),0)</f>
        <v>0</v>
      </c>
      <c r="AB330" s="2">
        <f t="shared" ref="AB330:AB393" si="40">WEEKDAY(A330)</f>
        <v>1</v>
      </c>
      <c r="AC330" s="2">
        <f t="shared" ref="AC330:AC393" si="41">IF(AND(AB330&gt;1,AB330&lt;7,AA330&lt;1),SUM(I330:X330),0)</f>
        <v>0</v>
      </c>
      <c r="AD330" s="5">
        <f t="shared" ref="AD330:AD393" si="42">AE330-AC330</f>
        <v>12499</v>
      </c>
      <c r="AE330" s="5">
        <f t="shared" ref="AE330:AE393" si="43">SUM(B330:Y330)</f>
        <v>12499</v>
      </c>
      <c r="AG330" s="2">
        <f t="shared" ref="AG330:AG393" si="44">MONTH(A330)</f>
        <v>11</v>
      </c>
      <c r="AH330" s="2">
        <f t="shared" ref="AH330:AH393" si="45">YEAR(A330)</f>
        <v>2024</v>
      </c>
      <c r="AJ330" s="5">
        <f t="shared" ref="AJ330:AJ393" si="46">MAX(B330:Y330)</f>
        <v>807</v>
      </c>
      <c r="AK330" s="2">
        <f t="shared" ref="AK330:AK393" si="47">IF(AE330&gt;0,INDEX(B$8:Y$8,MATCH(AJ330,B330:Y330,0)),"")</f>
        <v>1</v>
      </c>
    </row>
    <row r="331" spans="1:37" x14ac:dyDescent="0.25">
      <c r="A331" s="18">
        <v>45614</v>
      </c>
      <c r="B331" s="20">
        <v>801</v>
      </c>
      <c r="C331" s="20">
        <v>801</v>
      </c>
      <c r="D331" s="20">
        <v>801</v>
      </c>
      <c r="E331" s="20">
        <v>801</v>
      </c>
      <c r="F331" s="20">
        <v>801</v>
      </c>
      <c r="G331" s="20">
        <v>801</v>
      </c>
      <c r="H331" s="20">
        <v>801</v>
      </c>
      <c r="I331" s="20">
        <v>80</v>
      </c>
      <c r="J331" s="20">
        <v>0</v>
      </c>
      <c r="K331" s="20">
        <v>0</v>
      </c>
      <c r="L331" s="20">
        <v>0</v>
      </c>
      <c r="M331" s="20">
        <v>0</v>
      </c>
      <c r="N331" s="20">
        <v>0</v>
      </c>
      <c r="O331" s="20">
        <v>0</v>
      </c>
      <c r="P331" s="20">
        <v>0</v>
      </c>
      <c r="Q331" s="20">
        <v>190</v>
      </c>
      <c r="R331" s="20">
        <v>742</v>
      </c>
      <c r="S331" s="20">
        <v>801</v>
      </c>
      <c r="T331" s="20">
        <v>801</v>
      </c>
      <c r="U331" s="20">
        <v>801</v>
      </c>
      <c r="V331" s="20">
        <v>801</v>
      </c>
      <c r="W331" s="20">
        <v>801</v>
      </c>
      <c r="X331" s="20">
        <v>801</v>
      </c>
      <c r="Y331" s="20">
        <v>801</v>
      </c>
      <c r="AA331" s="2">
        <f>IFERROR(INDEX('Holiday Schedule'!$D$3:$D$24,MATCH(A331,'Holiday Schedule'!$C$3:$C$24,0)),0)</f>
        <v>0</v>
      </c>
      <c r="AB331" s="2">
        <f t="shared" si="40"/>
        <v>2</v>
      </c>
      <c r="AC331" s="2">
        <f t="shared" si="41"/>
        <v>5818</v>
      </c>
      <c r="AD331" s="5">
        <f t="shared" si="42"/>
        <v>6408</v>
      </c>
      <c r="AE331" s="5">
        <f t="shared" si="43"/>
        <v>12226</v>
      </c>
      <c r="AG331" s="2">
        <f t="shared" si="44"/>
        <v>11</v>
      </c>
      <c r="AH331" s="2">
        <f t="shared" si="45"/>
        <v>2024</v>
      </c>
      <c r="AJ331" s="5">
        <f t="shared" si="46"/>
        <v>801</v>
      </c>
      <c r="AK331" s="2">
        <f t="shared" si="47"/>
        <v>1</v>
      </c>
    </row>
    <row r="332" spans="1:37" x14ac:dyDescent="0.25">
      <c r="A332" s="18">
        <v>45615</v>
      </c>
      <c r="B332" s="20">
        <v>799</v>
      </c>
      <c r="C332" s="20">
        <v>799</v>
      </c>
      <c r="D332" s="20">
        <v>799</v>
      </c>
      <c r="E332" s="20">
        <v>799</v>
      </c>
      <c r="F332" s="20">
        <v>799</v>
      </c>
      <c r="G332" s="20">
        <v>799</v>
      </c>
      <c r="H332" s="20">
        <v>799</v>
      </c>
      <c r="I332" s="20">
        <v>80</v>
      </c>
      <c r="J332" s="20">
        <v>0</v>
      </c>
      <c r="K332" s="20">
        <v>0</v>
      </c>
      <c r="L332" s="20">
        <v>0</v>
      </c>
      <c r="M332" s="20">
        <v>0</v>
      </c>
      <c r="N332" s="20">
        <v>0</v>
      </c>
      <c r="O332" s="20">
        <v>0</v>
      </c>
      <c r="P332" s="20">
        <v>0</v>
      </c>
      <c r="Q332" s="20">
        <v>189</v>
      </c>
      <c r="R332" s="20">
        <v>740</v>
      </c>
      <c r="S332" s="20">
        <v>799</v>
      </c>
      <c r="T332" s="20">
        <v>799</v>
      </c>
      <c r="U332" s="20">
        <v>799</v>
      </c>
      <c r="V332" s="20">
        <v>799</v>
      </c>
      <c r="W332" s="20">
        <v>799</v>
      </c>
      <c r="X332" s="20">
        <v>799</v>
      </c>
      <c r="Y332" s="20">
        <v>799</v>
      </c>
      <c r="AA332" s="2">
        <f>IFERROR(INDEX('Holiday Schedule'!$D$3:$D$24,MATCH(A332,'Holiday Schedule'!$C$3:$C$24,0)),0)</f>
        <v>0</v>
      </c>
      <c r="AB332" s="2">
        <f t="shared" si="40"/>
        <v>3</v>
      </c>
      <c r="AC332" s="2">
        <f t="shared" si="41"/>
        <v>5803</v>
      </c>
      <c r="AD332" s="5">
        <f t="shared" si="42"/>
        <v>6392</v>
      </c>
      <c r="AE332" s="5">
        <f t="shared" si="43"/>
        <v>12195</v>
      </c>
      <c r="AG332" s="2">
        <f t="shared" si="44"/>
        <v>11</v>
      </c>
      <c r="AH332" s="2">
        <f t="shared" si="45"/>
        <v>2024</v>
      </c>
      <c r="AJ332" s="5">
        <f t="shared" si="46"/>
        <v>799</v>
      </c>
      <c r="AK332" s="2">
        <f t="shared" si="47"/>
        <v>1</v>
      </c>
    </row>
    <row r="333" spans="1:37" x14ac:dyDescent="0.25">
      <c r="A333" s="18">
        <v>45616</v>
      </c>
      <c r="B333" s="20">
        <v>795</v>
      </c>
      <c r="C333" s="20">
        <v>795</v>
      </c>
      <c r="D333" s="20">
        <v>795</v>
      </c>
      <c r="E333" s="20">
        <v>795</v>
      </c>
      <c r="F333" s="20">
        <v>795</v>
      </c>
      <c r="G333" s="20">
        <v>795</v>
      </c>
      <c r="H333" s="20">
        <v>795</v>
      </c>
      <c r="I333" s="20">
        <v>80</v>
      </c>
      <c r="J333" s="20">
        <v>0</v>
      </c>
      <c r="K333" s="20">
        <v>0</v>
      </c>
      <c r="L333" s="20">
        <v>0</v>
      </c>
      <c r="M333" s="20">
        <v>0</v>
      </c>
      <c r="N333" s="20">
        <v>0</v>
      </c>
      <c r="O333" s="20">
        <v>0</v>
      </c>
      <c r="P333" s="20">
        <v>0</v>
      </c>
      <c r="Q333" s="20">
        <v>188</v>
      </c>
      <c r="R333" s="20">
        <v>737</v>
      </c>
      <c r="S333" s="20">
        <v>795</v>
      </c>
      <c r="T333" s="20">
        <v>795</v>
      </c>
      <c r="U333" s="20">
        <v>795</v>
      </c>
      <c r="V333" s="20">
        <v>795</v>
      </c>
      <c r="W333" s="20">
        <v>795</v>
      </c>
      <c r="X333" s="20">
        <v>795</v>
      </c>
      <c r="Y333" s="20">
        <v>795</v>
      </c>
      <c r="AA333" s="2">
        <f>IFERROR(INDEX('Holiday Schedule'!$D$3:$D$24,MATCH(A333,'Holiday Schedule'!$C$3:$C$24,0)),0)</f>
        <v>0</v>
      </c>
      <c r="AB333" s="2">
        <f t="shared" si="40"/>
        <v>4</v>
      </c>
      <c r="AC333" s="2">
        <f t="shared" si="41"/>
        <v>5775</v>
      </c>
      <c r="AD333" s="5">
        <f t="shared" si="42"/>
        <v>6360</v>
      </c>
      <c r="AE333" s="5">
        <f t="shared" si="43"/>
        <v>12135</v>
      </c>
      <c r="AG333" s="2">
        <f t="shared" si="44"/>
        <v>11</v>
      </c>
      <c r="AH333" s="2">
        <f t="shared" si="45"/>
        <v>2024</v>
      </c>
      <c r="AJ333" s="5">
        <f t="shared" si="46"/>
        <v>795</v>
      </c>
      <c r="AK333" s="2">
        <f t="shared" si="47"/>
        <v>1</v>
      </c>
    </row>
    <row r="334" spans="1:37" x14ac:dyDescent="0.25">
      <c r="A334" s="18">
        <v>45617</v>
      </c>
      <c r="B334" s="20">
        <v>795</v>
      </c>
      <c r="C334" s="20">
        <v>795</v>
      </c>
      <c r="D334" s="20">
        <v>795</v>
      </c>
      <c r="E334" s="20">
        <v>795</v>
      </c>
      <c r="F334" s="20">
        <v>795</v>
      </c>
      <c r="G334" s="20">
        <v>795</v>
      </c>
      <c r="H334" s="20">
        <v>795</v>
      </c>
      <c r="I334" s="20">
        <v>80</v>
      </c>
      <c r="J334" s="20">
        <v>0</v>
      </c>
      <c r="K334" s="20">
        <v>0</v>
      </c>
      <c r="L334" s="20">
        <v>0</v>
      </c>
      <c r="M334" s="20">
        <v>0</v>
      </c>
      <c r="N334" s="20">
        <v>0</v>
      </c>
      <c r="O334" s="20">
        <v>0</v>
      </c>
      <c r="P334" s="20">
        <v>0</v>
      </c>
      <c r="Q334" s="20">
        <v>188</v>
      </c>
      <c r="R334" s="20">
        <v>737</v>
      </c>
      <c r="S334" s="20">
        <v>795</v>
      </c>
      <c r="T334" s="20">
        <v>795</v>
      </c>
      <c r="U334" s="20">
        <v>795</v>
      </c>
      <c r="V334" s="20">
        <v>795</v>
      </c>
      <c r="W334" s="20">
        <v>795</v>
      </c>
      <c r="X334" s="20">
        <v>795</v>
      </c>
      <c r="Y334" s="20">
        <v>795</v>
      </c>
      <c r="AA334" s="2">
        <f>IFERROR(INDEX('Holiday Schedule'!$D$3:$D$24,MATCH(A334,'Holiday Schedule'!$C$3:$C$24,0)),0)</f>
        <v>0</v>
      </c>
      <c r="AB334" s="2">
        <f t="shared" si="40"/>
        <v>5</v>
      </c>
      <c r="AC334" s="2">
        <f t="shared" si="41"/>
        <v>5775</v>
      </c>
      <c r="AD334" s="5">
        <f t="shared" si="42"/>
        <v>6360</v>
      </c>
      <c r="AE334" s="5">
        <f t="shared" si="43"/>
        <v>12135</v>
      </c>
      <c r="AG334" s="2">
        <f t="shared" si="44"/>
        <v>11</v>
      </c>
      <c r="AH334" s="2">
        <f t="shared" si="45"/>
        <v>2024</v>
      </c>
      <c r="AJ334" s="5">
        <f t="shared" si="46"/>
        <v>795</v>
      </c>
      <c r="AK334" s="2">
        <f t="shared" si="47"/>
        <v>1</v>
      </c>
    </row>
    <row r="335" spans="1:37" x14ac:dyDescent="0.25">
      <c r="A335" s="18">
        <v>45618</v>
      </c>
      <c r="B335" s="20">
        <v>792</v>
      </c>
      <c r="C335" s="20">
        <v>792</v>
      </c>
      <c r="D335" s="20">
        <v>792</v>
      </c>
      <c r="E335" s="20">
        <v>792</v>
      </c>
      <c r="F335" s="20">
        <v>792</v>
      </c>
      <c r="G335" s="20">
        <v>792</v>
      </c>
      <c r="H335" s="20">
        <v>792</v>
      </c>
      <c r="I335" s="20">
        <v>79</v>
      </c>
      <c r="J335" s="20">
        <v>0</v>
      </c>
      <c r="K335" s="20">
        <v>0</v>
      </c>
      <c r="L335" s="20">
        <v>0</v>
      </c>
      <c r="M335" s="20">
        <v>0</v>
      </c>
      <c r="N335" s="20">
        <v>0</v>
      </c>
      <c r="O335" s="20">
        <v>0</v>
      </c>
      <c r="P335" s="20">
        <v>0</v>
      </c>
      <c r="Q335" s="20">
        <v>344</v>
      </c>
      <c r="R335" s="20">
        <v>756</v>
      </c>
      <c r="S335" s="20">
        <v>792</v>
      </c>
      <c r="T335" s="20">
        <v>792</v>
      </c>
      <c r="U335" s="20">
        <v>792</v>
      </c>
      <c r="V335" s="20">
        <v>792</v>
      </c>
      <c r="W335" s="20">
        <v>792</v>
      </c>
      <c r="X335" s="20">
        <v>792</v>
      </c>
      <c r="Y335" s="20">
        <v>792</v>
      </c>
      <c r="AA335" s="2">
        <f>IFERROR(INDEX('Holiday Schedule'!$D$3:$D$24,MATCH(A335,'Holiday Schedule'!$C$3:$C$24,0)),0)</f>
        <v>0</v>
      </c>
      <c r="AB335" s="2">
        <f t="shared" si="40"/>
        <v>6</v>
      </c>
      <c r="AC335" s="2">
        <f t="shared" si="41"/>
        <v>5931</v>
      </c>
      <c r="AD335" s="5">
        <f t="shared" si="42"/>
        <v>6336</v>
      </c>
      <c r="AE335" s="5">
        <f t="shared" si="43"/>
        <v>12267</v>
      </c>
      <c r="AG335" s="2">
        <f t="shared" si="44"/>
        <v>11</v>
      </c>
      <c r="AH335" s="2">
        <f t="shared" si="45"/>
        <v>2024</v>
      </c>
      <c r="AJ335" s="5">
        <f t="shared" si="46"/>
        <v>792</v>
      </c>
      <c r="AK335" s="2">
        <f t="shared" si="47"/>
        <v>1</v>
      </c>
    </row>
    <row r="336" spans="1:37" x14ac:dyDescent="0.25">
      <c r="A336" s="18">
        <v>45619</v>
      </c>
      <c r="B336" s="20">
        <v>792</v>
      </c>
      <c r="C336" s="20">
        <v>792</v>
      </c>
      <c r="D336" s="20">
        <v>792</v>
      </c>
      <c r="E336" s="20">
        <v>792</v>
      </c>
      <c r="F336" s="20">
        <v>792</v>
      </c>
      <c r="G336" s="20">
        <v>792</v>
      </c>
      <c r="H336" s="20">
        <v>792</v>
      </c>
      <c r="I336" s="20">
        <v>79</v>
      </c>
      <c r="J336" s="20">
        <v>0</v>
      </c>
      <c r="K336" s="20">
        <v>0</v>
      </c>
      <c r="L336" s="20">
        <v>0</v>
      </c>
      <c r="M336" s="20">
        <v>0</v>
      </c>
      <c r="N336" s="20">
        <v>0</v>
      </c>
      <c r="O336" s="20">
        <v>0</v>
      </c>
      <c r="P336" s="20">
        <v>0</v>
      </c>
      <c r="Q336" s="20">
        <v>344</v>
      </c>
      <c r="R336" s="20">
        <v>756</v>
      </c>
      <c r="S336" s="20">
        <v>792</v>
      </c>
      <c r="T336" s="20">
        <v>792</v>
      </c>
      <c r="U336" s="20">
        <v>792</v>
      </c>
      <c r="V336" s="20">
        <v>792</v>
      </c>
      <c r="W336" s="20">
        <v>792</v>
      </c>
      <c r="X336" s="20">
        <v>792</v>
      </c>
      <c r="Y336" s="20">
        <v>792</v>
      </c>
      <c r="AA336" s="2">
        <f>IFERROR(INDEX('Holiday Schedule'!$D$3:$D$24,MATCH(A336,'Holiday Schedule'!$C$3:$C$24,0)),0)</f>
        <v>0</v>
      </c>
      <c r="AB336" s="2">
        <f t="shared" si="40"/>
        <v>7</v>
      </c>
      <c r="AC336" s="2">
        <f t="shared" si="41"/>
        <v>0</v>
      </c>
      <c r="AD336" s="5">
        <f t="shared" si="42"/>
        <v>12267</v>
      </c>
      <c r="AE336" s="5">
        <f t="shared" si="43"/>
        <v>12267</v>
      </c>
      <c r="AG336" s="2">
        <f t="shared" si="44"/>
        <v>11</v>
      </c>
      <c r="AH336" s="2">
        <f t="shared" si="45"/>
        <v>2024</v>
      </c>
      <c r="AJ336" s="5">
        <f t="shared" si="46"/>
        <v>792</v>
      </c>
      <c r="AK336" s="2">
        <f t="shared" si="47"/>
        <v>1</v>
      </c>
    </row>
    <row r="337" spans="1:37" x14ac:dyDescent="0.25">
      <c r="A337" s="18">
        <v>45620</v>
      </c>
      <c r="B337" s="20">
        <v>792</v>
      </c>
      <c r="C337" s="20">
        <v>792</v>
      </c>
      <c r="D337" s="20">
        <v>792</v>
      </c>
      <c r="E337" s="20">
        <v>792</v>
      </c>
      <c r="F337" s="20">
        <v>792</v>
      </c>
      <c r="G337" s="20">
        <v>792</v>
      </c>
      <c r="H337" s="20">
        <v>792</v>
      </c>
      <c r="I337" s="20">
        <v>79</v>
      </c>
      <c r="J337" s="20">
        <v>0</v>
      </c>
      <c r="K337" s="20">
        <v>0</v>
      </c>
      <c r="L337" s="20">
        <v>0</v>
      </c>
      <c r="M337" s="20">
        <v>0</v>
      </c>
      <c r="N337" s="20">
        <v>0</v>
      </c>
      <c r="O337" s="20">
        <v>0</v>
      </c>
      <c r="P337" s="20">
        <v>0</v>
      </c>
      <c r="Q337" s="20">
        <v>344</v>
      </c>
      <c r="R337" s="20">
        <v>756</v>
      </c>
      <c r="S337" s="20">
        <v>792</v>
      </c>
      <c r="T337" s="20">
        <v>792</v>
      </c>
      <c r="U337" s="20">
        <v>792</v>
      </c>
      <c r="V337" s="20">
        <v>792</v>
      </c>
      <c r="W337" s="20">
        <v>792</v>
      </c>
      <c r="X337" s="20">
        <v>792</v>
      </c>
      <c r="Y337" s="20">
        <v>792</v>
      </c>
      <c r="AA337" s="2">
        <f>IFERROR(INDEX('Holiday Schedule'!$D$3:$D$24,MATCH(A337,'Holiday Schedule'!$C$3:$C$24,0)),0)</f>
        <v>0</v>
      </c>
      <c r="AB337" s="2">
        <f t="shared" si="40"/>
        <v>1</v>
      </c>
      <c r="AC337" s="2">
        <f t="shared" si="41"/>
        <v>0</v>
      </c>
      <c r="AD337" s="5">
        <f t="shared" si="42"/>
        <v>12267</v>
      </c>
      <c r="AE337" s="5">
        <f t="shared" si="43"/>
        <v>12267</v>
      </c>
      <c r="AG337" s="2">
        <f t="shared" si="44"/>
        <v>11</v>
      </c>
      <c r="AH337" s="2">
        <f t="shared" si="45"/>
        <v>2024</v>
      </c>
      <c r="AJ337" s="5">
        <f t="shared" si="46"/>
        <v>792</v>
      </c>
      <c r="AK337" s="2">
        <f t="shared" si="47"/>
        <v>1</v>
      </c>
    </row>
    <row r="338" spans="1:37" x14ac:dyDescent="0.25">
      <c r="A338" s="18">
        <v>45621</v>
      </c>
      <c r="B338" s="20">
        <v>789</v>
      </c>
      <c r="C338" s="20">
        <v>789</v>
      </c>
      <c r="D338" s="20">
        <v>789</v>
      </c>
      <c r="E338" s="20">
        <v>789</v>
      </c>
      <c r="F338" s="20">
        <v>789</v>
      </c>
      <c r="G338" s="20">
        <v>789</v>
      </c>
      <c r="H338" s="20">
        <v>789</v>
      </c>
      <c r="I338" s="20">
        <v>79</v>
      </c>
      <c r="J338" s="20">
        <v>0</v>
      </c>
      <c r="K338" s="20">
        <v>0</v>
      </c>
      <c r="L338" s="20">
        <v>0</v>
      </c>
      <c r="M338" s="20">
        <v>0</v>
      </c>
      <c r="N338" s="20">
        <v>0</v>
      </c>
      <c r="O338" s="20">
        <v>0</v>
      </c>
      <c r="P338" s="20">
        <v>0</v>
      </c>
      <c r="Q338" s="20">
        <v>187</v>
      </c>
      <c r="R338" s="20">
        <v>731</v>
      </c>
      <c r="S338" s="20">
        <v>789</v>
      </c>
      <c r="T338" s="20">
        <v>789</v>
      </c>
      <c r="U338" s="20">
        <v>789</v>
      </c>
      <c r="V338" s="20">
        <v>789</v>
      </c>
      <c r="W338" s="20">
        <v>789</v>
      </c>
      <c r="X338" s="20">
        <v>789</v>
      </c>
      <c r="Y338" s="20">
        <v>789</v>
      </c>
      <c r="AA338" s="2">
        <f>IFERROR(INDEX('Holiday Schedule'!$D$3:$D$24,MATCH(A338,'Holiday Schedule'!$C$3:$C$24,0)),0)</f>
        <v>0</v>
      </c>
      <c r="AB338" s="2">
        <f t="shared" si="40"/>
        <v>2</v>
      </c>
      <c r="AC338" s="2">
        <f t="shared" si="41"/>
        <v>5731</v>
      </c>
      <c r="AD338" s="5">
        <f t="shared" si="42"/>
        <v>6312</v>
      </c>
      <c r="AE338" s="5">
        <f t="shared" si="43"/>
        <v>12043</v>
      </c>
      <c r="AG338" s="2">
        <f t="shared" si="44"/>
        <v>11</v>
      </c>
      <c r="AH338" s="2">
        <f t="shared" si="45"/>
        <v>2024</v>
      </c>
      <c r="AJ338" s="5">
        <f t="shared" si="46"/>
        <v>789</v>
      </c>
      <c r="AK338" s="2">
        <f t="shared" si="47"/>
        <v>1</v>
      </c>
    </row>
    <row r="339" spans="1:37" x14ac:dyDescent="0.25">
      <c r="A339" s="18">
        <v>45622</v>
      </c>
      <c r="B339" s="20">
        <v>790</v>
      </c>
      <c r="C339" s="20">
        <v>790</v>
      </c>
      <c r="D339" s="20">
        <v>790</v>
      </c>
      <c r="E339" s="20">
        <v>790</v>
      </c>
      <c r="F339" s="20">
        <v>790</v>
      </c>
      <c r="G339" s="20">
        <v>790</v>
      </c>
      <c r="H339" s="20">
        <v>790</v>
      </c>
      <c r="I339" s="20">
        <v>79</v>
      </c>
      <c r="J339" s="20">
        <v>0</v>
      </c>
      <c r="K339" s="20">
        <v>0</v>
      </c>
      <c r="L339" s="20">
        <v>0</v>
      </c>
      <c r="M339" s="20">
        <v>0</v>
      </c>
      <c r="N339" s="20">
        <v>0</v>
      </c>
      <c r="O339" s="20">
        <v>0</v>
      </c>
      <c r="P339" s="20">
        <v>0</v>
      </c>
      <c r="Q339" s="20">
        <v>187</v>
      </c>
      <c r="R339" s="20">
        <v>731</v>
      </c>
      <c r="S339" s="20">
        <v>790</v>
      </c>
      <c r="T339" s="20">
        <v>790</v>
      </c>
      <c r="U339" s="20">
        <v>790</v>
      </c>
      <c r="V339" s="20">
        <v>790</v>
      </c>
      <c r="W339" s="20">
        <v>790</v>
      </c>
      <c r="X339" s="20">
        <v>790</v>
      </c>
      <c r="Y339" s="20">
        <v>790</v>
      </c>
      <c r="AA339" s="2">
        <f>IFERROR(INDEX('Holiday Schedule'!$D$3:$D$24,MATCH(A339,'Holiday Schedule'!$C$3:$C$24,0)),0)</f>
        <v>0</v>
      </c>
      <c r="AB339" s="2">
        <f t="shared" si="40"/>
        <v>3</v>
      </c>
      <c r="AC339" s="2">
        <f t="shared" si="41"/>
        <v>5737</v>
      </c>
      <c r="AD339" s="5">
        <f t="shared" si="42"/>
        <v>6320</v>
      </c>
      <c r="AE339" s="5">
        <f t="shared" si="43"/>
        <v>12057</v>
      </c>
      <c r="AG339" s="2">
        <f t="shared" si="44"/>
        <v>11</v>
      </c>
      <c r="AH339" s="2">
        <f t="shared" si="45"/>
        <v>2024</v>
      </c>
      <c r="AJ339" s="5">
        <f t="shared" si="46"/>
        <v>790</v>
      </c>
      <c r="AK339" s="2">
        <f t="shared" si="47"/>
        <v>1</v>
      </c>
    </row>
    <row r="340" spans="1:37" x14ac:dyDescent="0.25">
      <c r="A340" s="18">
        <v>45623</v>
      </c>
      <c r="B340" s="20">
        <v>787</v>
      </c>
      <c r="C340" s="20">
        <v>787</v>
      </c>
      <c r="D340" s="20">
        <v>787</v>
      </c>
      <c r="E340" s="20">
        <v>787</v>
      </c>
      <c r="F340" s="20">
        <v>787</v>
      </c>
      <c r="G340" s="20">
        <v>787</v>
      </c>
      <c r="H340" s="20">
        <v>787</v>
      </c>
      <c r="I340" s="20">
        <v>79</v>
      </c>
      <c r="J340" s="20">
        <v>0</v>
      </c>
      <c r="K340" s="20">
        <v>0</v>
      </c>
      <c r="L340" s="20">
        <v>0</v>
      </c>
      <c r="M340" s="20">
        <v>0</v>
      </c>
      <c r="N340" s="20">
        <v>0</v>
      </c>
      <c r="O340" s="20">
        <v>0</v>
      </c>
      <c r="P340" s="20">
        <v>0</v>
      </c>
      <c r="Q340" s="20">
        <v>186</v>
      </c>
      <c r="R340" s="20">
        <v>729</v>
      </c>
      <c r="S340" s="20">
        <v>787</v>
      </c>
      <c r="T340" s="20">
        <v>787</v>
      </c>
      <c r="U340" s="20">
        <v>787</v>
      </c>
      <c r="V340" s="20">
        <v>787</v>
      </c>
      <c r="W340" s="20">
        <v>787</v>
      </c>
      <c r="X340" s="20">
        <v>787</v>
      </c>
      <c r="Y340" s="20">
        <v>787</v>
      </c>
      <c r="AA340" s="2">
        <f>IFERROR(INDEX('Holiday Schedule'!$D$3:$D$24,MATCH(A340,'Holiday Schedule'!$C$3:$C$24,0)),0)</f>
        <v>0</v>
      </c>
      <c r="AB340" s="2">
        <f t="shared" si="40"/>
        <v>4</v>
      </c>
      <c r="AC340" s="2">
        <f t="shared" si="41"/>
        <v>5716</v>
      </c>
      <c r="AD340" s="5">
        <f t="shared" si="42"/>
        <v>6296</v>
      </c>
      <c r="AE340" s="5">
        <f t="shared" si="43"/>
        <v>12012</v>
      </c>
      <c r="AG340" s="2">
        <f t="shared" si="44"/>
        <v>11</v>
      </c>
      <c r="AH340" s="2">
        <f t="shared" si="45"/>
        <v>2024</v>
      </c>
      <c r="AJ340" s="5">
        <f t="shared" si="46"/>
        <v>787</v>
      </c>
      <c r="AK340" s="2">
        <f t="shared" si="47"/>
        <v>1</v>
      </c>
    </row>
    <row r="341" spans="1:37" x14ac:dyDescent="0.25">
      <c r="A341" s="18">
        <v>45624</v>
      </c>
      <c r="B341" s="20">
        <v>787</v>
      </c>
      <c r="C341" s="20">
        <v>787</v>
      </c>
      <c r="D341" s="20">
        <v>787</v>
      </c>
      <c r="E341" s="20">
        <v>787</v>
      </c>
      <c r="F341" s="20">
        <v>787</v>
      </c>
      <c r="G341" s="20">
        <v>787</v>
      </c>
      <c r="H341" s="20">
        <v>787</v>
      </c>
      <c r="I341" s="20">
        <v>79</v>
      </c>
      <c r="J341" s="20">
        <v>0</v>
      </c>
      <c r="K341" s="20">
        <v>0</v>
      </c>
      <c r="L341" s="20">
        <v>0</v>
      </c>
      <c r="M341" s="20">
        <v>0</v>
      </c>
      <c r="N341" s="20">
        <v>0</v>
      </c>
      <c r="O341" s="20">
        <v>0</v>
      </c>
      <c r="P341" s="20">
        <v>0</v>
      </c>
      <c r="Q341" s="20">
        <v>342</v>
      </c>
      <c r="R341" s="20">
        <v>751</v>
      </c>
      <c r="S341" s="20">
        <v>787</v>
      </c>
      <c r="T341" s="20">
        <v>787</v>
      </c>
      <c r="U341" s="20">
        <v>787</v>
      </c>
      <c r="V341" s="20">
        <v>787</v>
      </c>
      <c r="W341" s="20">
        <v>787</v>
      </c>
      <c r="X341" s="20">
        <v>787</v>
      </c>
      <c r="Y341" s="20">
        <v>787</v>
      </c>
      <c r="AA341" s="2">
        <f>IFERROR(INDEX('Holiday Schedule'!$D$3:$D$24,MATCH(A341,'Holiday Schedule'!$C$3:$C$24,0)),0)</f>
        <v>1</v>
      </c>
      <c r="AB341" s="2">
        <f t="shared" si="40"/>
        <v>5</v>
      </c>
      <c r="AC341" s="2">
        <f t="shared" si="41"/>
        <v>0</v>
      </c>
      <c r="AD341" s="5">
        <f t="shared" si="42"/>
        <v>12190</v>
      </c>
      <c r="AE341" s="5">
        <f t="shared" si="43"/>
        <v>12190</v>
      </c>
      <c r="AG341" s="2">
        <f t="shared" si="44"/>
        <v>11</v>
      </c>
      <c r="AH341" s="2">
        <f t="shared" si="45"/>
        <v>2024</v>
      </c>
      <c r="AJ341" s="5">
        <f t="shared" si="46"/>
        <v>787</v>
      </c>
      <c r="AK341" s="2">
        <f t="shared" si="47"/>
        <v>1</v>
      </c>
    </row>
    <row r="342" spans="1:37" x14ac:dyDescent="0.25">
      <c r="A342" s="18">
        <v>45625</v>
      </c>
      <c r="B342" s="20">
        <v>787</v>
      </c>
      <c r="C342" s="20">
        <v>787</v>
      </c>
      <c r="D342" s="20">
        <v>787</v>
      </c>
      <c r="E342" s="20">
        <v>787</v>
      </c>
      <c r="F342" s="20">
        <v>787</v>
      </c>
      <c r="G342" s="20">
        <v>787</v>
      </c>
      <c r="H342" s="20">
        <v>787</v>
      </c>
      <c r="I342" s="20">
        <v>79</v>
      </c>
      <c r="J342" s="20">
        <v>0</v>
      </c>
      <c r="K342" s="20">
        <v>0</v>
      </c>
      <c r="L342" s="20">
        <v>0</v>
      </c>
      <c r="M342" s="20">
        <v>0</v>
      </c>
      <c r="N342" s="20">
        <v>0</v>
      </c>
      <c r="O342" s="20">
        <v>0</v>
      </c>
      <c r="P342" s="20">
        <v>0</v>
      </c>
      <c r="Q342" s="20">
        <v>186</v>
      </c>
      <c r="R342" s="20">
        <v>729</v>
      </c>
      <c r="S342" s="20">
        <v>787</v>
      </c>
      <c r="T342" s="20">
        <v>787</v>
      </c>
      <c r="U342" s="20">
        <v>787</v>
      </c>
      <c r="V342" s="20">
        <v>787</v>
      </c>
      <c r="W342" s="20">
        <v>787</v>
      </c>
      <c r="X342" s="20">
        <v>787</v>
      </c>
      <c r="Y342" s="20">
        <v>787</v>
      </c>
      <c r="AA342" s="2">
        <f>IFERROR(INDEX('Holiday Schedule'!$D$3:$D$24,MATCH(A342,'Holiday Schedule'!$C$3:$C$24,0)),0)</f>
        <v>1</v>
      </c>
      <c r="AB342" s="2">
        <f t="shared" si="40"/>
        <v>6</v>
      </c>
      <c r="AC342" s="2">
        <f t="shared" si="41"/>
        <v>0</v>
      </c>
      <c r="AD342" s="5">
        <f t="shared" si="42"/>
        <v>12012</v>
      </c>
      <c r="AE342" s="5">
        <f t="shared" si="43"/>
        <v>12012</v>
      </c>
      <c r="AG342" s="2">
        <f t="shared" si="44"/>
        <v>11</v>
      </c>
      <c r="AH342" s="2">
        <f t="shared" si="45"/>
        <v>2024</v>
      </c>
      <c r="AJ342" s="5">
        <f t="shared" si="46"/>
        <v>787</v>
      </c>
      <c r="AK342" s="2">
        <f t="shared" si="47"/>
        <v>1</v>
      </c>
    </row>
    <row r="343" spans="1:37" x14ac:dyDescent="0.25">
      <c r="A343" s="18">
        <v>45626</v>
      </c>
      <c r="B343" s="20">
        <v>787</v>
      </c>
      <c r="C343" s="20">
        <v>787</v>
      </c>
      <c r="D343" s="20">
        <v>787</v>
      </c>
      <c r="E343" s="20">
        <v>787</v>
      </c>
      <c r="F343" s="20">
        <v>787</v>
      </c>
      <c r="G343" s="20">
        <v>787</v>
      </c>
      <c r="H343" s="20">
        <v>787</v>
      </c>
      <c r="I343" s="20">
        <v>79</v>
      </c>
      <c r="J343" s="20">
        <v>0</v>
      </c>
      <c r="K343" s="20">
        <v>0</v>
      </c>
      <c r="L343" s="20">
        <v>0</v>
      </c>
      <c r="M343" s="20">
        <v>0</v>
      </c>
      <c r="N343" s="20">
        <v>0</v>
      </c>
      <c r="O343" s="20">
        <v>0</v>
      </c>
      <c r="P343" s="20">
        <v>0</v>
      </c>
      <c r="Q343" s="20">
        <v>342</v>
      </c>
      <c r="R343" s="20">
        <v>751</v>
      </c>
      <c r="S343" s="20">
        <v>787</v>
      </c>
      <c r="T343" s="20">
        <v>787</v>
      </c>
      <c r="U343" s="20">
        <v>787</v>
      </c>
      <c r="V343" s="20">
        <v>787</v>
      </c>
      <c r="W343" s="20">
        <v>787</v>
      </c>
      <c r="X343" s="20">
        <v>787</v>
      </c>
      <c r="Y343" s="20">
        <v>787</v>
      </c>
      <c r="AA343" s="2">
        <f>IFERROR(INDEX('Holiday Schedule'!$D$3:$D$24,MATCH(A343,'Holiday Schedule'!$C$3:$C$24,0)),0)</f>
        <v>0</v>
      </c>
      <c r="AB343" s="2">
        <f t="shared" si="40"/>
        <v>7</v>
      </c>
      <c r="AC343" s="2">
        <f t="shared" si="41"/>
        <v>0</v>
      </c>
      <c r="AD343" s="5">
        <f t="shared" si="42"/>
        <v>12190</v>
      </c>
      <c r="AE343" s="5">
        <f t="shared" si="43"/>
        <v>12190</v>
      </c>
      <c r="AG343" s="2">
        <f t="shared" si="44"/>
        <v>11</v>
      </c>
      <c r="AH343" s="2">
        <f t="shared" si="45"/>
        <v>2024</v>
      </c>
      <c r="AJ343" s="5">
        <f t="shared" si="46"/>
        <v>787</v>
      </c>
      <c r="AK343" s="2">
        <f t="shared" si="47"/>
        <v>1</v>
      </c>
    </row>
    <row r="344" spans="1:37" x14ac:dyDescent="0.25">
      <c r="A344" s="18">
        <v>45627</v>
      </c>
      <c r="B344" s="20">
        <v>787</v>
      </c>
      <c r="C344" s="20">
        <v>787</v>
      </c>
      <c r="D344" s="20">
        <v>787</v>
      </c>
      <c r="E344" s="20">
        <v>787</v>
      </c>
      <c r="F344" s="20">
        <v>787</v>
      </c>
      <c r="G344" s="20">
        <v>787</v>
      </c>
      <c r="H344" s="20">
        <v>787</v>
      </c>
      <c r="I344" s="20">
        <v>496</v>
      </c>
      <c r="J344" s="20">
        <v>0</v>
      </c>
      <c r="K344" s="20">
        <v>0</v>
      </c>
      <c r="L344" s="20">
        <v>0</v>
      </c>
      <c r="M344" s="20">
        <v>0</v>
      </c>
      <c r="N344" s="20">
        <v>0</v>
      </c>
      <c r="O344" s="20">
        <v>0</v>
      </c>
      <c r="P344" s="20">
        <v>0</v>
      </c>
      <c r="Q344" s="20">
        <v>787</v>
      </c>
      <c r="R344" s="20">
        <v>787</v>
      </c>
      <c r="S344" s="20">
        <v>787</v>
      </c>
      <c r="T344" s="20">
        <v>787</v>
      </c>
      <c r="U344" s="20">
        <v>787</v>
      </c>
      <c r="V344" s="20">
        <v>787</v>
      </c>
      <c r="W344" s="20">
        <v>787</v>
      </c>
      <c r="X344" s="20">
        <v>787</v>
      </c>
      <c r="Y344" s="20">
        <v>787</v>
      </c>
      <c r="AA344" s="2">
        <f>IFERROR(INDEX('Holiday Schedule'!$D$3:$D$24,MATCH(A344,'Holiday Schedule'!$C$3:$C$24,0)),0)</f>
        <v>0</v>
      </c>
      <c r="AB344" s="2">
        <f t="shared" si="40"/>
        <v>1</v>
      </c>
      <c r="AC344" s="2">
        <f t="shared" si="41"/>
        <v>0</v>
      </c>
      <c r="AD344" s="5">
        <f t="shared" si="42"/>
        <v>13088</v>
      </c>
      <c r="AE344" s="5">
        <f t="shared" si="43"/>
        <v>13088</v>
      </c>
      <c r="AG344" s="2">
        <f t="shared" si="44"/>
        <v>12</v>
      </c>
      <c r="AH344" s="2">
        <f t="shared" si="45"/>
        <v>2024</v>
      </c>
      <c r="AJ344" s="5">
        <f t="shared" si="46"/>
        <v>787</v>
      </c>
      <c r="AK344" s="2">
        <f t="shared" si="47"/>
        <v>1</v>
      </c>
    </row>
    <row r="345" spans="1:37" x14ac:dyDescent="0.25">
      <c r="A345" s="18">
        <v>45628</v>
      </c>
      <c r="B345" s="20">
        <v>775</v>
      </c>
      <c r="C345" s="20">
        <v>775</v>
      </c>
      <c r="D345" s="20">
        <v>775</v>
      </c>
      <c r="E345" s="20">
        <v>775</v>
      </c>
      <c r="F345" s="20">
        <v>775</v>
      </c>
      <c r="G345" s="20">
        <v>775</v>
      </c>
      <c r="H345" s="20">
        <v>775</v>
      </c>
      <c r="I345" s="20">
        <v>506</v>
      </c>
      <c r="J345" s="20">
        <v>0</v>
      </c>
      <c r="K345" s="20">
        <v>0</v>
      </c>
      <c r="L345" s="20">
        <v>0</v>
      </c>
      <c r="M345" s="20">
        <v>0</v>
      </c>
      <c r="N345" s="20">
        <v>0</v>
      </c>
      <c r="O345" s="20">
        <v>0</v>
      </c>
      <c r="P345" s="20">
        <v>0</v>
      </c>
      <c r="Q345" s="20">
        <v>775</v>
      </c>
      <c r="R345" s="20">
        <v>775</v>
      </c>
      <c r="S345" s="20">
        <v>775</v>
      </c>
      <c r="T345" s="20">
        <v>775</v>
      </c>
      <c r="U345" s="20">
        <v>775</v>
      </c>
      <c r="V345" s="20">
        <v>775</v>
      </c>
      <c r="W345" s="20">
        <v>775</v>
      </c>
      <c r="X345" s="20">
        <v>775</v>
      </c>
      <c r="Y345" s="20">
        <v>775</v>
      </c>
      <c r="AA345" s="2">
        <f>IFERROR(INDEX('Holiday Schedule'!$D$3:$D$24,MATCH(A345,'Holiday Schedule'!$C$3:$C$24,0)),0)</f>
        <v>0</v>
      </c>
      <c r="AB345" s="2">
        <f t="shared" si="40"/>
        <v>2</v>
      </c>
      <c r="AC345" s="2">
        <f t="shared" si="41"/>
        <v>6706</v>
      </c>
      <c r="AD345" s="5">
        <f t="shared" si="42"/>
        <v>6200</v>
      </c>
      <c r="AE345" s="5">
        <f t="shared" si="43"/>
        <v>12906</v>
      </c>
      <c r="AG345" s="2">
        <f t="shared" si="44"/>
        <v>12</v>
      </c>
      <c r="AH345" s="2">
        <f t="shared" si="45"/>
        <v>2024</v>
      </c>
      <c r="AJ345" s="5">
        <f t="shared" si="46"/>
        <v>775</v>
      </c>
      <c r="AK345" s="2">
        <f t="shared" si="47"/>
        <v>1</v>
      </c>
    </row>
    <row r="346" spans="1:37" x14ac:dyDescent="0.25">
      <c r="A346" s="18">
        <v>45629</v>
      </c>
      <c r="B346" s="20">
        <v>766</v>
      </c>
      <c r="C346" s="20">
        <v>766</v>
      </c>
      <c r="D346" s="20">
        <v>766</v>
      </c>
      <c r="E346" s="20">
        <v>766</v>
      </c>
      <c r="F346" s="20">
        <v>766</v>
      </c>
      <c r="G346" s="20">
        <v>766</v>
      </c>
      <c r="H346" s="20">
        <v>766</v>
      </c>
      <c r="I346" s="20">
        <v>500</v>
      </c>
      <c r="J346" s="20">
        <v>0</v>
      </c>
      <c r="K346" s="20">
        <v>0</v>
      </c>
      <c r="L346" s="20">
        <v>0</v>
      </c>
      <c r="M346" s="20">
        <v>0</v>
      </c>
      <c r="N346" s="20">
        <v>0</v>
      </c>
      <c r="O346" s="20">
        <v>0</v>
      </c>
      <c r="P346" s="20">
        <v>0</v>
      </c>
      <c r="Q346" s="20">
        <v>766</v>
      </c>
      <c r="R346" s="20">
        <v>766</v>
      </c>
      <c r="S346" s="20">
        <v>766</v>
      </c>
      <c r="T346" s="20">
        <v>766</v>
      </c>
      <c r="U346" s="20">
        <v>766</v>
      </c>
      <c r="V346" s="20">
        <v>766</v>
      </c>
      <c r="W346" s="20">
        <v>766</v>
      </c>
      <c r="X346" s="20">
        <v>766</v>
      </c>
      <c r="Y346" s="20">
        <v>766</v>
      </c>
      <c r="AA346" s="2">
        <f>IFERROR(INDEX('Holiday Schedule'!$D$3:$D$24,MATCH(A346,'Holiday Schedule'!$C$3:$C$24,0)),0)</f>
        <v>0</v>
      </c>
      <c r="AB346" s="2">
        <f t="shared" si="40"/>
        <v>3</v>
      </c>
      <c r="AC346" s="2">
        <f t="shared" si="41"/>
        <v>6628</v>
      </c>
      <c r="AD346" s="5">
        <f t="shared" si="42"/>
        <v>6128</v>
      </c>
      <c r="AE346" s="5">
        <f t="shared" si="43"/>
        <v>12756</v>
      </c>
      <c r="AG346" s="2">
        <f t="shared" si="44"/>
        <v>12</v>
      </c>
      <c r="AH346" s="2">
        <f t="shared" si="45"/>
        <v>2024</v>
      </c>
      <c r="AJ346" s="5">
        <f t="shared" si="46"/>
        <v>766</v>
      </c>
      <c r="AK346" s="2">
        <f t="shared" si="47"/>
        <v>1</v>
      </c>
    </row>
    <row r="347" spans="1:37" x14ac:dyDescent="0.25">
      <c r="A347" s="18">
        <v>45630</v>
      </c>
      <c r="B347" s="20">
        <v>763</v>
      </c>
      <c r="C347" s="20">
        <v>763</v>
      </c>
      <c r="D347" s="20">
        <v>763</v>
      </c>
      <c r="E347" s="20">
        <v>763</v>
      </c>
      <c r="F347" s="20">
        <v>763</v>
      </c>
      <c r="G347" s="20">
        <v>763</v>
      </c>
      <c r="H347" s="20">
        <v>763</v>
      </c>
      <c r="I347" s="20">
        <v>498</v>
      </c>
      <c r="J347" s="20">
        <v>0</v>
      </c>
      <c r="K347" s="20">
        <v>0</v>
      </c>
      <c r="L347" s="20">
        <v>0</v>
      </c>
      <c r="M347" s="20">
        <v>0</v>
      </c>
      <c r="N347" s="20">
        <v>0</v>
      </c>
      <c r="O347" s="20">
        <v>0</v>
      </c>
      <c r="P347" s="20">
        <v>0</v>
      </c>
      <c r="Q347" s="20">
        <v>763</v>
      </c>
      <c r="R347" s="20">
        <v>763</v>
      </c>
      <c r="S347" s="20">
        <v>763</v>
      </c>
      <c r="T347" s="20">
        <v>763</v>
      </c>
      <c r="U347" s="20">
        <v>763</v>
      </c>
      <c r="V347" s="20">
        <v>763</v>
      </c>
      <c r="W347" s="20">
        <v>763</v>
      </c>
      <c r="X347" s="20">
        <v>763</v>
      </c>
      <c r="Y347" s="20">
        <v>763</v>
      </c>
      <c r="AA347" s="2">
        <f>IFERROR(INDEX('Holiday Schedule'!$D$3:$D$24,MATCH(A347,'Holiday Schedule'!$C$3:$C$24,0)),0)</f>
        <v>0</v>
      </c>
      <c r="AB347" s="2">
        <f t="shared" si="40"/>
        <v>4</v>
      </c>
      <c r="AC347" s="2">
        <f t="shared" si="41"/>
        <v>6602</v>
      </c>
      <c r="AD347" s="5">
        <f t="shared" si="42"/>
        <v>6104</v>
      </c>
      <c r="AE347" s="5">
        <f t="shared" si="43"/>
        <v>12706</v>
      </c>
      <c r="AG347" s="2">
        <f t="shared" si="44"/>
        <v>12</v>
      </c>
      <c r="AH347" s="2">
        <f t="shared" si="45"/>
        <v>2024</v>
      </c>
      <c r="AJ347" s="5">
        <f t="shared" si="46"/>
        <v>763</v>
      </c>
      <c r="AK347" s="2">
        <f t="shared" si="47"/>
        <v>1</v>
      </c>
    </row>
    <row r="348" spans="1:37" x14ac:dyDescent="0.25">
      <c r="A348" s="18">
        <v>45631</v>
      </c>
      <c r="B348" s="20">
        <v>763</v>
      </c>
      <c r="C348" s="20">
        <v>763</v>
      </c>
      <c r="D348" s="20">
        <v>763</v>
      </c>
      <c r="E348" s="20">
        <v>763</v>
      </c>
      <c r="F348" s="20">
        <v>763</v>
      </c>
      <c r="G348" s="20">
        <v>763</v>
      </c>
      <c r="H348" s="20">
        <v>763</v>
      </c>
      <c r="I348" s="20">
        <v>498</v>
      </c>
      <c r="J348" s="20">
        <v>0</v>
      </c>
      <c r="K348" s="20">
        <v>0</v>
      </c>
      <c r="L348" s="20">
        <v>0</v>
      </c>
      <c r="M348" s="20">
        <v>0</v>
      </c>
      <c r="N348" s="20">
        <v>0</v>
      </c>
      <c r="O348" s="20">
        <v>0</v>
      </c>
      <c r="P348" s="20">
        <v>0</v>
      </c>
      <c r="Q348" s="20">
        <v>763</v>
      </c>
      <c r="R348" s="20">
        <v>763</v>
      </c>
      <c r="S348" s="20">
        <v>763</v>
      </c>
      <c r="T348" s="20">
        <v>763</v>
      </c>
      <c r="U348" s="20">
        <v>763</v>
      </c>
      <c r="V348" s="20">
        <v>763</v>
      </c>
      <c r="W348" s="20">
        <v>763</v>
      </c>
      <c r="X348" s="20">
        <v>763</v>
      </c>
      <c r="Y348" s="20">
        <v>763</v>
      </c>
      <c r="AA348" s="2">
        <f>IFERROR(INDEX('Holiday Schedule'!$D$3:$D$24,MATCH(A348,'Holiday Schedule'!$C$3:$C$24,0)),0)</f>
        <v>0</v>
      </c>
      <c r="AB348" s="2">
        <f t="shared" si="40"/>
        <v>5</v>
      </c>
      <c r="AC348" s="2">
        <f t="shared" si="41"/>
        <v>6602</v>
      </c>
      <c r="AD348" s="5">
        <f t="shared" si="42"/>
        <v>6104</v>
      </c>
      <c r="AE348" s="5">
        <f t="shared" si="43"/>
        <v>12706</v>
      </c>
      <c r="AG348" s="2">
        <f t="shared" si="44"/>
        <v>12</v>
      </c>
      <c r="AH348" s="2">
        <f t="shared" si="45"/>
        <v>2024</v>
      </c>
      <c r="AJ348" s="5">
        <f t="shared" si="46"/>
        <v>763</v>
      </c>
      <c r="AK348" s="2">
        <f t="shared" si="47"/>
        <v>1</v>
      </c>
    </row>
    <row r="349" spans="1:37" x14ac:dyDescent="0.25">
      <c r="A349" s="18">
        <v>45632</v>
      </c>
      <c r="B349" s="20">
        <v>762</v>
      </c>
      <c r="C349" s="20">
        <v>762</v>
      </c>
      <c r="D349" s="20">
        <v>762</v>
      </c>
      <c r="E349" s="20">
        <v>762</v>
      </c>
      <c r="F349" s="20">
        <v>762</v>
      </c>
      <c r="G349" s="20">
        <v>762</v>
      </c>
      <c r="H349" s="20">
        <v>762</v>
      </c>
      <c r="I349" s="20">
        <v>497</v>
      </c>
      <c r="J349" s="20">
        <v>0</v>
      </c>
      <c r="K349" s="20">
        <v>0</v>
      </c>
      <c r="L349" s="20">
        <v>0</v>
      </c>
      <c r="M349" s="20">
        <v>0</v>
      </c>
      <c r="N349" s="20">
        <v>0</v>
      </c>
      <c r="O349" s="20">
        <v>0</v>
      </c>
      <c r="P349" s="20">
        <v>0</v>
      </c>
      <c r="Q349" s="20">
        <v>762</v>
      </c>
      <c r="R349" s="20">
        <v>762</v>
      </c>
      <c r="S349" s="20">
        <v>762</v>
      </c>
      <c r="T349" s="20">
        <v>762</v>
      </c>
      <c r="U349" s="20">
        <v>762</v>
      </c>
      <c r="V349" s="20">
        <v>762</v>
      </c>
      <c r="W349" s="20">
        <v>762</v>
      </c>
      <c r="X349" s="20">
        <v>762</v>
      </c>
      <c r="Y349" s="20">
        <v>762</v>
      </c>
      <c r="AA349" s="2">
        <f>IFERROR(INDEX('Holiday Schedule'!$D$3:$D$24,MATCH(A349,'Holiday Schedule'!$C$3:$C$24,0)),0)</f>
        <v>0</v>
      </c>
      <c r="AB349" s="2">
        <f t="shared" si="40"/>
        <v>6</v>
      </c>
      <c r="AC349" s="2">
        <f t="shared" si="41"/>
        <v>6593</v>
      </c>
      <c r="AD349" s="5">
        <f t="shared" si="42"/>
        <v>6096</v>
      </c>
      <c r="AE349" s="5">
        <f t="shared" si="43"/>
        <v>12689</v>
      </c>
      <c r="AG349" s="2">
        <f t="shared" si="44"/>
        <v>12</v>
      </c>
      <c r="AH349" s="2">
        <f t="shared" si="45"/>
        <v>2024</v>
      </c>
      <c r="AJ349" s="5">
        <f t="shared" si="46"/>
        <v>762</v>
      </c>
      <c r="AK349" s="2">
        <f t="shared" si="47"/>
        <v>1</v>
      </c>
    </row>
    <row r="350" spans="1:37" x14ac:dyDescent="0.25">
      <c r="A350" s="18">
        <v>45633</v>
      </c>
      <c r="B350" s="20">
        <v>762</v>
      </c>
      <c r="C350" s="20">
        <v>762</v>
      </c>
      <c r="D350" s="20">
        <v>762</v>
      </c>
      <c r="E350" s="20">
        <v>762</v>
      </c>
      <c r="F350" s="20">
        <v>762</v>
      </c>
      <c r="G350" s="20">
        <v>762</v>
      </c>
      <c r="H350" s="20">
        <v>762</v>
      </c>
      <c r="I350" s="20">
        <v>480</v>
      </c>
      <c r="J350" s="20">
        <v>0</v>
      </c>
      <c r="K350" s="20">
        <v>0</v>
      </c>
      <c r="L350" s="20">
        <v>0</v>
      </c>
      <c r="M350" s="20">
        <v>0</v>
      </c>
      <c r="N350" s="20">
        <v>0</v>
      </c>
      <c r="O350" s="20">
        <v>0</v>
      </c>
      <c r="P350" s="20">
        <v>0</v>
      </c>
      <c r="Q350" s="20">
        <v>762</v>
      </c>
      <c r="R350" s="20">
        <v>762</v>
      </c>
      <c r="S350" s="20">
        <v>762</v>
      </c>
      <c r="T350" s="20">
        <v>762</v>
      </c>
      <c r="U350" s="20">
        <v>762</v>
      </c>
      <c r="V350" s="20">
        <v>762</v>
      </c>
      <c r="W350" s="20">
        <v>762</v>
      </c>
      <c r="X350" s="20">
        <v>762</v>
      </c>
      <c r="Y350" s="20">
        <v>762</v>
      </c>
      <c r="AA350" s="2">
        <f>IFERROR(INDEX('Holiday Schedule'!$D$3:$D$24,MATCH(A350,'Holiday Schedule'!$C$3:$C$24,0)),0)</f>
        <v>0</v>
      </c>
      <c r="AB350" s="2">
        <f t="shared" si="40"/>
        <v>7</v>
      </c>
      <c r="AC350" s="2">
        <f t="shared" si="41"/>
        <v>0</v>
      </c>
      <c r="AD350" s="5">
        <f t="shared" si="42"/>
        <v>12672</v>
      </c>
      <c r="AE350" s="5">
        <f t="shared" si="43"/>
        <v>12672</v>
      </c>
      <c r="AG350" s="2">
        <f t="shared" si="44"/>
        <v>12</v>
      </c>
      <c r="AH350" s="2">
        <f t="shared" si="45"/>
        <v>2024</v>
      </c>
      <c r="AJ350" s="5">
        <f t="shared" si="46"/>
        <v>762</v>
      </c>
      <c r="AK350" s="2">
        <f t="shared" si="47"/>
        <v>1</v>
      </c>
    </row>
    <row r="351" spans="1:37" x14ac:dyDescent="0.25">
      <c r="A351" s="18">
        <v>45634</v>
      </c>
      <c r="B351" s="20">
        <v>762</v>
      </c>
      <c r="C351" s="20">
        <v>762</v>
      </c>
      <c r="D351" s="20">
        <v>762</v>
      </c>
      <c r="E351" s="20">
        <v>762</v>
      </c>
      <c r="F351" s="20">
        <v>762</v>
      </c>
      <c r="G351" s="20">
        <v>762</v>
      </c>
      <c r="H351" s="20">
        <v>762</v>
      </c>
      <c r="I351" s="20">
        <v>480</v>
      </c>
      <c r="J351" s="20">
        <v>0</v>
      </c>
      <c r="K351" s="20">
        <v>0</v>
      </c>
      <c r="L351" s="20">
        <v>0</v>
      </c>
      <c r="M351" s="20">
        <v>0</v>
      </c>
      <c r="N351" s="20">
        <v>0</v>
      </c>
      <c r="O351" s="20">
        <v>0</v>
      </c>
      <c r="P351" s="20">
        <v>0</v>
      </c>
      <c r="Q351" s="20">
        <v>762</v>
      </c>
      <c r="R351" s="20">
        <v>762</v>
      </c>
      <c r="S351" s="20">
        <v>762</v>
      </c>
      <c r="T351" s="20">
        <v>762</v>
      </c>
      <c r="U351" s="20">
        <v>762</v>
      </c>
      <c r="V351" s="20">
        <v>762</v>
      </c>
      <c r="W351" s="20">
        <v>762</v>
      </c>
      <c r="X351" s="20">
        <v>762</v>
      </c>
      <c r="Y351" s="20">
        <v>762</v>
      </c>
      <c r="AA351" s="2">
        <f>IFERROR(INDEX('Holiday Schedule'!$D$3:$D$24,MATCH(A351,'Holiday Schedule'!$C$3:$C$24,0)),0)</f>
        <v>0</v>
      </c>
      <c r="AB351" s="2">
        <f t="shared" si="40"/>
        <v>1</v>
      </c>
      <c r="AC351" s="2">
        <f t="shared" si="41"/>
        <v>0</v>
      </c>
      <c r="AD351" s="5">
        <f t="shared" si="42"/>
        <v>12672</v>
      </c>
      <c r="AE351" s="5">
        <f t="shared" si="43"/>
        <v>12672</v>
      </c>
      <c r="AG351" s="2">
        <f t="shared" si="44"/>
        <v>12</v>
      </c>
      <c r="AH351" s="2">
        <f t="shared" si="45"/>
        <v>2024</v>
      </c>
      <c r="AJ351" s="5">
        <f t="shared" si="46"/>
        <v>762</v>
      </c>
      <c r="AK351" s="2">
        <f t="shared" si="47"/>
        <v>1</v>
      </c>
    </row>
    <row r="352" spans="1:37" x14ac:dyDescent="0.25">
      <c r="A352" s="18">
        <v>45635</v>
      </c>
      <c r="B352" s="20">
        <v>758</v>
      </c>
      <c r="C352" s="20">
        <v>758</v>
      </c>
      <c r="D352" s="20">
        <v>758</v>
      </c>
      <c r="E352" s="20">
        <v>758</v>
      </c>
      <c r="F352" s="20">
        <v>758</v>
      </c>
      <c r="G352" s="20">
        <v>758</v>
      </c>
      <c r="H352" s="20">
        <v>758</v>
      </c>
      <c r="I352" s="20">
        <v>494</v>
      </c>
      <c r="J352" s="20">
        <v>0</v>
      </c>
      <c r="K352" s="20">
        <v>0</v>
      </c>
      <c r="L352" s="20">
        <v>0</v>
      </c>
      <c r="M352" s="20">
        <v>0</v>
      </c>
      <c r="N352" s="20">
        <v>0</v>
      </c>
      <c r="O352" s="20">
        <v>0</v>
      </c>
      <c r="P352" s="20">
        <v>0</v>
      </c>
      <c r="Q352" s="20">
        <v>758</v>
      </c>
      <c r="R352" s="20">
        <v>758</v>
      </c>
      <c r="S352" s="20">
        <v>758</v>
      </c>
      <c r="T352" s="20">
        <v>758</v>
      </c>
      <c r="U352" s="20">
        <v>758</v>
      </c>
      <c r="V352" s="20">
        <v>758</v>
      </c>
      <c r="W352" s="20">
        <v>758</v>
      </c>
      <c r="X352" s="20">
        <v>758</v>
      </c>
      <c r="Y352" s="20">
        <v>758</v>
      </c>
      <c r="AA352" s="2">
        <f>IFERROR(INDEX('Holiday Schedule'!$D$3:$D$24,MATCH(A352,'Holiday Schedule'!$C$3:$C$24,0)),0)</f>
        <v>0</v>
      </c>
      <c r="AB352" s="2">
        <f t="shared" si="40"/>
        <v>2</v>
      </c>
      <c r="AC352" s="2">
        <f t="shared" si="41"/>
        <v>6558</v>
      </c>
      <c r="AD352" s="5">
        <f t="shared" si="42"/>
        <v>6064</v>
      </c>
      <c r="AE352" s="5">
        <f t="shared" si="43"/>
        <v>12622</v>
      </c>
      <c r="AG352" s="2">
        <f t="shared" si="44"/>
        <v>12</v>
      </c>
      <c r="AH352" s="2">
        <f t="shared" si="45"/>
        <v>2024</v>
      </c>
      <c r="AJ352" s="5">
        <f t="shared" si="46"/>
        <v>758</v>
      </c>
      <c r="AK352" s="2">
        <f t="shared" si="47"/>
        <v>1</v>
      </c>
    </row>
    <row r="353" spans="1:37" x14ac:dyDescent="0.25">
      <c r="A353" s="18">
        <v>45636</v>
      </c>
      <c r="B353" s="20">
        <v>751</v>
      </c>
      <c r="C353" s="20">
        <v>751</v>
      </c>
      <c r="D353" s="20">
        <v>751</v>
      </c>
      <c r="E353" s="20">
        <v>751</v>
      </c>
      <c r="F353" s="20">
        <v>751</v>
      </c>
      <c r="G353" s="20">
        <v>751</v>
      </c>
      <c r="H353" s="20">
        <v>751</v>
      </c>
      <c r="I353" s="20">
        <v>490</v>
      </c>
      <c r="J353" s="20">
        <v>0</v>
      </c>
      <c r="K353" s="20">
        <v>0</v>
      </c>
      <c r="L353" s="20">
        <v>0</v>
      </c>
      <c r="M353" s="20">
        <v>0</v>
      </c>
      <c r="N353" s="20">
        <v>0</v>
      </c>
      <c r="O353" s="20">
        <v>0</v>
      </c>
      <c r="P353" s="20">
        <v>0</v>
      </c>
      <c r="Q353" s="20">
        <v>751</v>
      </c>
      <c r="R353" s="20">
        <v>751</v>
      </c>
      <c r="S353" s="20">
        <v>751</v>
      </c>
      <c r="T353" s="20">
        <v>751</v>
      </c>
      <c r="U353" s="20">
        <v>751</v>
      </c>
      <c r="V353" s="20">
        <v>751</v>
      </c>
      <c r="W353" s="20">
        <v>751</v>
      </c>
      <c r="X353" s="20">
        <v>751</v>
      </c>
      <c r="Y353" s="20">
        <v>751</v>
      </c>
      <c r="AA353" s="2">
        <f>IFERROR(INDEX('Holiday Schedule'!$D$3:$D$24,MATCH(A353,'Holiday Schedule'!$C$3:$C$24,0)),0)</f>
        <v>0</v>
      </c>
      <c r="AB353" s="2">
        <f t="shared" si="40"/>
        <v>3</v>
      </c>
      <c r="AC353" s="2">
        <f t="shared" si="41"/>
        <v>6498</v>
      </c>
      <c r="AD353" s="5">
        <f t="shared" si="42"/>
        <v>6008</v>
      </c>
      <c r="AE353" s="5">
        <f t="shared" si="43"/>
        <v>12506</v>
      </c>
      <c r="AG353" s="2">
        <f t="shared" si="44"/>
        <v>12</v>
      </c>
      <c r="AH353" s="2">
        <f t="shared" si="45"/>
        <v>2024</v>
      </c>
      <c r="AJ353" s="5">
        <f t="shared" si="46"/>
        <v>751</v>
      </c>
      <c r="AK353" s="2">
        <f t="shared" si="47"/>
        <v>1</v>
      </c>
    </row>
    <row r="354" spans="1:37" x14ac:dyDescent="0.25">
      <c r="A354" s="18">
        <v>45637</v>
      </c>
      <c r="B354" s="20">
        <v>752</v>
      </c>
      <c r="C354" s="20">
        <v>752</v>
      </c>
      <c r="D354" s="20">
        <v>752</v>
      </c>
      <c r="E354" s="20">
        <v>752</v>
      </c>
      <c r="F354" s="20">
        <v>752</v>
      </c>
      <c r="G354" s="20">
        <v>752</v>
      </c>
      <c r="H354" s="20">
        <v>752</v>
      </c>
      <c r="I354" s="20">
        <v>491</v>
      </c>
      <c r="J354" s="20">
        <v>0</v>
      </c>
      <c r="K354" s="20">
        <v>0</v>
      </c>
      <c r="L354" s="20">
        <v>0</v>
      </c>
      <c r="M354" s="20">
        <v>0</v>
      </c>
      <c r="N354" s="20">
        <v>0</v>
      </c>
      <c r="O354" s="20">
        <v>0</v>
      </c>
      <c r="P354" s="20">
        <v>0</v>
      </c>
      <c r="Q354" s="20">
        <v>752</v>
      </c>
      <c r="R354" s="20">
        <v>752</v>
      </c>
      <c r="S354" s="20">
        <v>752</v>
      </c>
      <c r="T354" s="20">
        <v>752</v>
      </c>
      <c r="U354" s="20">
        <v>752</v>
      </c>
      <c r="V354" s="20">
        <v>752</v>
      </c>
      <c r="W354" s="20">
        <v>752</v>
      </c>
      <c r="X354" s="20">
        <v>752</v>
      </c>
      <c r="Y354" s="20">
        <v>752</v>
      </c>
      <c r="AA354" s="2">
        <f>IFERROR(INDEX('Holiday Schedule'!$D$3:$D$24,MATCH(A354,'Holiday Schedule'!$C$3:$C$24,0)),0)</f>
        <v>0</v>
      </c>
      <c r="AB354" s="2">
        <f t="shared" si="40"/>
        <v>4</v>
      </c>
      <c r="AC354" s="2">
        <f t="shared" si="41"/>
        <v>6507</v>
      </c>
      <c r="AD354" s="5">
        <f t="shared" si="42"/>
        <v>6016</v>
      </c>
      <c r="AE354" s="5">
        <f t="shared" si="43"/>
        <v>12523</v>
      </c>
      <c r="AG354" s="2">
        <f t="shared" si="44"/>
        <v>12</v>
      </c>
      <c r="AH354" s="2">
        <f t="shared" si="45"/>
        <v>2024</v>
      </c>
      <c r="AJ354" s="5">
        <f t="shared" si="46"/>
        <v>752</v>
      </c>
      <c r="AK354" s="2">
        <f t="shared" si="47"/>
        <v>1</v>
      </c>
    </row>
    <row r="355" spans="1:37" x14ac:dyDescent="0.25">
      <c r="A355" s="18">
        <v>45638</v>
      </c>
      <c r="B355" s="20">
        <v>751</v>
      </c>
      <c r="C355" s="20">
        <v>751</v>
      </c>
      <c r="D355" s="20">
        <v>751</v>
      </c>
      <c r="E355" s="20">
        <v>751</v>
      </c>
      <c r="F355" s="20">
        <v>751</v>
      </c>
      <c r="G355" s="20">
        <v>751</v>
      </c>
      <c r="H355" s="20">
        <v>751</v>
      </c>
      <c r="I355" s="20">
        <v>490</v>
      </c>
      <c r="J355" s="20">
        <v>0</v>
      </c>
      <c r="K355" s="20">
        <v>0</v>
      </c>
      <c r="L355" s="20">
        <v>0</v>
      </c>
      <c r="M355" s="20">
        <v>0</v>
      </c>
      <c r="N355" s="20">
        <v>0</v>
      </c>
      <c r="O355" s="20">
        <v>0</v>
      </c>
      <c r="P355" s="20">
        <v>0</v>
      </c>
      <c r="Q355" s="20">
        <v>751</v>
      </c>
      <c r="R355" s="20">
        <v>751</v>
      </c>
      <c r="S355" s="20">
        <v>751</v>
      </c>
      <c r="T355" s="20">
        <v>751</v>
      </c>
      <c r="U355" s="20">
        <v>751</v>
      </c>
      <c r="V355" s="20">
        <v>751</v>
      </c>
      <c r="W355" s="20">
        <v>751</v>
      </c>
      <c r="X355" s="20">
        <v>751</v>
      </c>
      <c r="Y355" s="20">
        <v>751</v>
      </c>
      <c r="AA355" s="2">
        <f>IFERROR(INDEX('Holiday Schedule'!$D$3:$D$24,MATCH(A355,'Holiday Schedule'!$C$3:$C$24,0)),0)</f>
        <v>0</v>
      </c>
      <c r="AB355" s="2">
        <f t="shared" si="40"/>
        <v>5</v>
      </c>
      <c r="AC355" s="2">
        <f t="shared" si="41"/>
        <v>6498</v>
      </c>
      <c r="AD355" s="5">
        <f t="shared" si="42"/>
        <v>6008</v>
      </c>
      <c r="AE355" s="5">
        <f t="shared" si="43"/>
        <v>12506</v>
      </c>
      <c r="AG355" s="2">
        <f t="shared" si="44"/>
        <v>12</v>
      </c>
      <c r="AH355" s="2">
        <f t="shared" si="45"/>
        <v>2024</v>
      </c>
      <c r="AJ355" s="5">
        <f t="shared" si="46"/>
        <v>751</v>
      </c>
      <c r="AK355" s="2">
        <f t="shared" si="47"/>
        <v>1</v>
      </c>
    </row>
    <row r="356" spans="1:37" x14ac:dyDescent="0.25">
      <c r="A356" s="18">
        <v>45639</v>
      </c>
      <c r="B356" s="20">
        <v>749</v>
      </c>
      <c r="C356" s="20">
        <v>749</v>
      </c>
      <c r="D356" s="20">
        <v>749</v>
      </c>
      <c r="E356" s="20">
        <v>749</v>
      </c>
      <c r="F356" s="20">
        <v>749</v>
      </c>
      <c r="G356" s="20">
        <v>749</v>
      </c>
      <c r="H356" s="20">
        <v>749</v>
      </c>
      <c r="I356" s="20">
        <v>489</v>
      </c>
      <c r="J356" s="20">
        <v>0</v>
      </c>
      <c r="K356" s="20">
        <v>0</v>
      </c>
      <c r="L356" s="20">
        <v>0</v>
      </c>
      <c r="M356" s="20">
        <v>0</v>
      </c>
      <c r="N356" s="20">
        <v>0</v>
      </c>
      <c r="O356" s="20">
        <v>0</v>
      </c>
      <c r="P356" s="20">
        <v>0</v>
      </c>
      <c r="Q356" s="20">
        <v>749</v>
      </c>
      <c r="R356" s="20">
        <v>749</v>
      </c>
      <c r="S356" s="20">
        <v>749</v>
      </c>
      <c r="T356" s="20">
        <v>749</v>
      </c>
      <c r="U356" s="20">
        <v>749</v>
      </c>
      <c r="V356" s="20">
        <v>749</v>
      </c>
      <c r="W356" s="20">
        <v>749</v>
      </c>
      <c r="X356" s="20">
        <v>749</v>
      </c>
      <c r="Y356" s="20">
        <v>749</v>
      </c>
      <c r="AA356" s="2">
        <f>IFERROR(INDEX('Holiday Schedule'!$D$3:$D$24,MATCH(A356,'Holiday Schedule'!$C$3:$C$24,0)),0)</f>
        <v>0</v>
      </c>
      <c r="AB356" s="2">
        <f t="shared" si="40"/>
        <v>6</v>
      </c>
      <c r="AC356" s="2">
        <f t="shared" si="41"/>
        <v>6481</v>
      </c>
      <c r="AD356" s="5">
        <f t="shared" si="42"/>
        <v>5992</v>
      </c>
      <c r="AE356" s="5">
        <f t="shared" si="43"/>
        <v>12473</v>
      </c>
      <c r="AG356" s="2">
        <f t="shared" si="44"/>
        <v>12</v>
      </c>
      <c r="AH356" s="2">
        <f t="shared" si="45"/>
        <v>2024</v>
      </c>
      <c r="AJ356" s="5">
        <f t="shared" si="46"/>
        <v>749</v>
      </c>
      <c r="AK356" s="2">
        <f t="shared" si="47"/>
        <v>1</v>
      </c>
    </row>
    <row r="357" spans="1:37" x14ac:dyDescent="0.25">
      <c r="A357" s="18">
        <v>45640</v>
      </c>
      <c r="B357" s="20">
        <v>749</v>
      </c>
      <c r="C357" s="20">
        <v>749</v>
      </c>
      <c r="D357" s="20">
        <v>749</v>
      </c>
      <c r="E357" s="20">
        <v>749</v>
      </c>
      <c r="F357" s="20">
        <v>749</v>
      </c>
      <c r="G357" s="20">
        <v>749</v>
      </c>
      <c r="H357" s="20">
        <v>749</v>
      </c>
      <c r="I357" s="20">
        <v>472</v>
      </c>
      <c r="J357" s="20">
        <v>0</v>
      </c>
      <c r="K357" s="20">
        <v>0</v>
      </c>
      <c r="L357" s="20">
        <v>0</v>
      </c>
      <c r="M357" s="20">
        <v>0</v>
      </c>
      <c r="N357" s="20">
        <v>0</v>
      </c>
      <c r="O357" s="20">
        <v>0</v>
      </c>
      <c r="P357" s="20">
        <v>0</v>
      </c>
      <c r="Q357" s="20">
        <v>749</v>
      </c>
      <c r="R357" s="20">
        <v>749</v>
      </c>
      <c r="S357" s="20">
        <v>749</v>
      </c>
      <c r="T357" s="20">
        <v>749</v>
      </c>
      <c r="U357" s="20">
        <v>749</v>
      </c>
      <c r="V357" s="20">
        <v>749</v>
      </c>
      <c r="W357" s="20">
        <v>749</v>
      </c>
      <c r="X357" s="20">
        <v>749</v>
      </c>
      <c r="Y357" s="20">
        <v>749</v>
      </c>
      <c r="AA357" s="2">
        <f>IFERROR(INDEX('Holiday Schedule'!$D$3:$D$24,MATCH(A357,'Holiday Schedule'!$C$3:$C$24,0)),0)</f>
        <v>0</v>
      </c>
      <c r="AB357" s="2">
        <f t="shared" si="40"/>
        <v>7</v>
      </c>
      <c r="AC357" s="2">
        <f t="shared" si="41"/>
        <v>0</v>
      </c>
      <c r="AD357" s="5">
        <f t="shared" si="42"/>
        <v>12456</v>
      </c>
      <c r="AE357" s="5">
        <f t="shared" si="43"/>
        <v>12456</v>
      </c>
      <c r="AG357" s="2">
        <f t="shared" si="44"/>
        <v>12</v>
      </c>
      <c r="AH357" s="2">
        <f t="shared" si="45"/>
        <v>2024</v>
      </c>
      <c r="AJ357" s="5">
        <f t="shared" si="46"/>
        <v>749</v>
      </c>
      <c r="AK357" s="2">
        <f t="shared" si="47"/>
        <v>1</v>
      </c>
    </row>
    <row r="358" spans="1:37" x14ac:dyDescent="0.25">
      <c r="A358" s="18">
        <v>45641</v>
      </c>
      <c r="B358" s="20">
        <v>749</v>
      </c>
      <c r="C358" s="20">
        <v>749</v>
      </c>
      <c r="D358" s="20">
        <v>749</v>
      </c>
      <c r="E358" s="20">
        <v>749</v>
      </c>
      <c r="F358" s="20">
        <v>749</v>
      </c>
      <c r="G358" s="20">
        <v>749</v>
      </c>
      <c r="H358" s="20">
        <v>749</v>
      </c>
      <c r="I358" s="20">
        <v>472</v>
      </c>
      <c r="J358" s="20">
        <v>0</v>
      </c>
      <c r="K358" s="20">
        <v>0</v>
      </c>
      <c r="L358" s="20">
        <v>0</v>
      </c>
      <c r="M358" s="20">
        <v>0</v>
      </c>
      <c r="N358" s="20">
        <v>0</v>
      </c>
      <c r="O358" s="20">
        <v>0</v>
      </c>
      <c r="P358" s="20">
        <v>0</v>
      </c>
      <c r="Q358" s="20">
        <v>749</v>
      </c>
      <c r="R358" s="20">
        <v>749</v>
      </c>
      <c r="S358" s="20">
        <v>749</v>
      </c>
      <c r="T358" s="20">
        <v>749</v>
      </c>
      <c r="U358" s="20">
        <v>749</v>
      </c>
      <c r="V358" s="20">
        <v>749</v>
      </c>
      <c r="W358" s="20">
        <v>749</v>
      </c>
      <c r="X358" s="20">
        <v>749</v>
      </c>
      <c r="Y358" s="20">
        <v>749</v>
      </c>
      <c r="AA358" s="2">
        <f>IFERROR(INDEX('Holiday Schedule'!$D$3:$D$24,MATCH(A358,'Holiday Schedule'!$C$3:$C$24,0)),0)</f>
        <v>0</v>
      </c>
      <c r="AB358" s="2">
        <f t="shared" si="40"/>
        <v>1</v>
      </c>
      <c r="AC358" s="2">
        <f t="shared" si="41"/>
        <v>0</v>
      </c>
      <c r="AD358" s="5">
        <f t="shared" si="42"/>
        <v>12456</v>
      </c>
      <c r="AE358" s="5">
        <f t="shared" si="43"/>
        <v>12456</v>
      </c>
      <c r="AG358" s="2">
        <f t="shared" si="44"/>
        <v>12</v>
      </c>
      <c r="AH358" s="2">
        <f t="shared" si="45"/>
        <v>2024</v>
      </c>
      <c r="AJ358" s="5">
        <f t="shared" si="46"/>
        <v>749</v>
      </c>
      <c r="AK358" s="2">
        <f t="shared" si="47"/>
        <v>1</v>
      </c>
    </row>
    <row r="359" spans="1:37" x14ac:dyDescent="0.25">
      <c r="A359" s="18">
        <v>45642</v>
      </c>
      <c r="B359" s="20">
        <v>749</v>
      </c>
      <c r="C359" s="20">
        <v>749</v>
      </c>
      <c r="D359" s="20">
        <v>749</v>
      </c>
      <c r="E359" s="20">
        <v>749</v>
      </c>
      <c r="F359" s="20">
        <v>749</v>
      </c>
      <c r="G359" s="20">
        <v>749</v>
      </c>
      <c r="H359" s="20">
        <v>749</v>
      </c>
      <c r="I359" s="20">
        <v>488</v>
      </c>
      <c r="J359" s="20">
        <v>0</v>
      </c>
      <c r="K359" s="20">
        <v>0</v>
      </c>
      <c r="L359" s="20">
        <v>0</v>
      </c>
      <c r="M359" s="20">
        <v>0</v>
      </c>
      <c r="N359" s="20">
        <v>0</v>
      </c>
      <c r="O359" s="20">
        <v>0</v>
      </c>
      <c r="P359" s="20">
        <v>0</v>
      </c>
      <c r="Q359" s="20">
        <v>749</v>
      </c>
      <c r="R359" s="20">
        <v>749</v>
      </c>
      <c r="S359" s="20">
        <v>749</v>
      </c>
      <c r="T359" s="20">
        <v>749</v>
      </c>
      <c r="U359" s="20">
        <v>749</v>
      </c>
      <c r="V359" s="20">
        <v>749</v>
      </c>
      <c r="W359" s="20">
        <v>749</v>
      </c>
      <c r="X359" s="20">
        <v>749</v>
      </c>
      <c r="Y359" s="20">
        <v>749</v>
      </c>
      <c r="AA359" s="2">
        <f>IFERROR(INDEX('Holiday Schedule'!$D$3:$D$24,MATCH(A359,'Holiday Schedule'!$C$3:$C$24,0)),0)</f>
        <v>0</v>
      </c>
      <c r="AB359" s="2">
        <f t="shared" si="40"/>
        <v>2</v>
      </c>
      <c r="AC359" s="2">
        <f t="shared" si="41"/>
        <v>6480</v>
      </c>
      <c r="AD359" s="5">
        <f t="shared" si="42"/>
        <v>5992</v>
      </c>
      <c r="AE359" s="5">
        <f t="shared" si="43"/>
        <v>12472</v>
      </c>
      <c r="AG359" s="2">
        <f t="shared" si="44"/>
        <v>12</v>
      </c>
      <c r="AH359" s="2">
        <f t="shared" si="45"/>
        <v>2024</v>
      </c>
      <c r="AJ359" s="5">
        <f t="shared" si="46"/>
        <v>749</v>
      </c>
      <c r="AK359" s="2">
        <f t="shared" si="47"/>
        <v>1</v>
      </c>
    </row>
    <row r="360" spans="1:37" x14ac:dyDescent="0.25">
      <c r="A360" s="18">
        <v>45643</v>
      </c>
      <c r="B360" s="20">
        <v>746</v>
      </c>
      <c r="C360" s="20">
        <v>746</v>
      </c>
      <c r="D360" s="20">
        <v>746</v>
      </c>
      <c r="E360" s="20">
        <v>746</v>
      </c>
      <c r="F360" s="20">
        <v>746</v>
      </c>
      <c r="G360" s="20">
        <v>746</v>
      </c>
      <c r="H360" s="20">
        <v>746</v>
      </c>
      <c r="I360" s="20">
        <v>486</v>
      </c>
      <c r="J360" s="20">
        <v>0</v>
      </c>
      <c r="K360" s="20">
        <v>0</v>
      </c>
      <c r="L360" s="20">
        <v>0</v>
      </c>
      <c r="M360" s="20">
        <v>0</v>
      </c>
      <c r="N360" s="20">
        <v>0</v>
      </c>
      <c r="O360" s="20">
        <v>0</v>
      </c>
      <c r="P360" s="20">
        <v>0</v>
      </c>
      <c r="Q360" s="20">
        <v>746</v>
      </c>
      <c r="R360" s="20">
        <v>746</v>
      </c>
      <c r="S360" s="20">
        <v>746</v>
      </c>
      <c r="T360" s="20">
        <v>746</v>
      </c>
      <c r="U360" s="20">
        <v>746</v>
      </c>
      <c r="V360" s="20">
        <v>746</v>
      </c>
      <c r="W360" s="20">
        <v>746</v>
      </c>
      <c r="X360" s="20">
        <v>746</v>
      </c>
      <c r="Y360" s="20">
        <v>746</v>
      </c>
      <c r="AA360" s="2">
        <f>IFERROR(INDEX('Holiday Schedule'!$D$3:$D$24,MATCH(A360,'Holiday Schedule'!$C$3:$C$24,0)),0)</f>
        <v>0</v>
      </c>
      <c r="AB360" s="2">
        <f t="shared" si="40"/>
        <v>3</v>
      </c>
      <c r="AC360" s="2">
        <f t="shared" si="41"/>
        <v>6454</v>
      </c>
      <c r="AD360" s="5">
        <f t="shared" si="42"/>
        <v>5968</v>
      </c>
      <c r="AE360" s="5">
        <f t="shared" si="43"/>
        <v>12422</v>
      </c>
      <c r="AG360" s="2">
        <f t="shared" si="44"/>
        <v>12</v>
      </c>
      <c r="AH360" s="2">
        <f t="shared" si="45"/>
        <v>2024</v>
      </c>
      <c r="AJ360" s="5">
        <f t="shared" si="46"/>
        <v>746</v>
      </c>
      <c r="AK360" s="2">
        <f t="shared" si="47"/>
        <v>1</v>
      </c>
    </row>
    <row r="361" spans="1:37" x14ac:dyDescent="0.25">
      <c r="A361" s="18">
        <v>45644</v>
      </c>
      <c r="B361" s="20">
        <v>745</v>
      </c>
      <c r="C361" s="20">
        <v>745</v>
      </c>
      <c r="D361" s="20">
        <v>745</v>
      </c>
      <c r="E361" s="20">
        <v>745</v>
      </c>
      <c r="F361" s="20">
        <v>745</v>
      </c>
      <c r="G361" s="20">
        <v>745</v>
      </c>
      <c r="H361" s="20">
        <v>745</v>
      </c>
      <c r="I361" s="20">
        <v>486</v>
      </c>
      <c r="J361" s="20">
        <v>0</v>
      </c>
      <c r="K361" s="20">
        <v>0</v>
      </c>
      <c r="L361" s="20">
        <v>0</v>
      </c>
      <c r="M361" s="20">
        <v>0</v>
      </c>
      <c r="N361" s="20">
        <v>0</v>
      </c>
      <c r="O361" s="20">
        <v>0</v>
      </c>
      <c r="P361" s="20">
        <v>0</v>
      </c>
      <c r="Q361" s="20">
        <v>745</v>
      </c>
      <c r="R361" s="20">
        <v>745</v>
      </c>
      <c r="S361" s="20">
        <v>745</v>
      </c>
      <c r="T361" s="20">
        <v>745</v>
      </c>
      <c r="U361" s="20">
        <v>745</v>
      </c>
      <c r="V361" s="20">
        <v>745</v>
      </c>
      <c r="W361" s="20">
        <v>745</v>
      </c>
      <c r="X361" s="20">
        <v>745</v>
      </c>
      <c r="Y361" s="20">
        <v>745</v>
      </c>
      <c r="AA361" s="2">
        <f>IFERROR(INDEX('Holiday Schedule'!$D$3:$D$24,MATCH(A361,'Holiday Schedule'!$C$3:$C$24,0)),0)</f>
        <v>0</v>
      </c>
      <c r="AB361" s="2">
        <f t="shared" si="40"/>
        <v>4</v>
      </c>
      <c r="AC361" s="2">
        <f t="shared" si="41"/>
        <v>6446</v>
      </c>
      <c r="AD361" s="5">
        <f t="shared" si="42"/>
        <v>5960</v>
      </c>
      <c r="AE361" s="5">
        <f t="shared" si="43"/>
        <v>12406</v>
      </c>
      <c r="AG361" s="2">
        <f t="shared" si="44"/>
        <v>12</v>
      </c>
      <c r="AH361" s="2">
        <f t="shared" si="45"/>
        <v>2024</v>
      </c>
      <c r="AJ361" s="5">
        <f t="shared" si="46"/>
        <v>745</v>
      </c>
      <c r="AK361" s="2">
        <f t="shared" si="47"/>
        <v>1</v>
      </c>
    </row>
    <row r="362" spans="1:37" x14ac:dyDescent="0.25">
      <c r="A362" s="18">
        <v>45645</v>
      </c>
      <c r="B362" s="20">
        <v>737</v>
      </c>
      <c r="C362" s="20">
        <v>737</v>
      </c>
      <c r="D362" s="20">
        <v>737</v>
      </c>
      <c r="E362" s="20">
        <v>737</v>
      </c>
      <c r="F362" s="20">
        <v>737</v>
      </c>
      <c r="G362" s="20">
        <v>737</v>
      </c>
      <c r="H362" s="20">
        <v>737</v>
      </c>
      <c r="I362" s="20">
        <v>481</v>
      </c>
      <c r="J362" s="20">
        <v>0</v>
      </c>
      <c r="K362" s="20">
        <v>0</v>
      </c>
      <c r="L362" s="20">
        <v>0</v>
      </c>
      <c r="M362" s="20">
        <v>0</v>
      </c>
      <c r="N362" s="20">
        <v>0</v>
      </c>
      <c r="O362" s="20">
        <v>0</v>
      </c>
      <c r="P362" s="20">
        <v>0</v>
      </c>
      <c r="Q362" s="20">
        <v>737</v>
      </c>
      <c r="R362" s="20">
        <v>737</v>
      </c>
      <c r="S362" s="20">
        <v>737</v>
      </c>
      <c r="T362" s="20">
        <v>737</v>
      </c>
      <c r="U362" s="20">
        <v>737</v>
      </c>
      <c r="V362" s="20">
        <v>737</v>
      </c>
      <c r="W362" s="20">
        <v>737</v>
      </c>
      <c r="X362" s="20">
        <v>737</v>
      </c>
      <c r="Y362" s="20">
        <v>737</v>
      </c>
      <c r="AA362" s="2">
        <f>IFERROR(INDEX('Holiday Schedule'!$D$3:$D$24,MATCH(A362,'Holiday Schedule'!$C$3:$C$24,0)),0)</f>
        <v>0</v>
      </c>
      <c r="AB362" s="2">
        <f t="shared" si="40"/>
        <v>5</v>
      </c>
      <c r="AC362" s="2">
        <f t="shared" si="41"/>
        <v>6377</v>
      </c>
      <c r="AD362" s="5">
        <f t="shared" si="42"/>
        <v>5896</v>
      </c>
      <c r="AE362" s="5">
        <f t="shared" si="43"/>
        <v>12273</v>
      </c>
      <c r="AG362" s="2">
        <f t="shared" si="44"/>
        <v>12</v>
      </c>
      <c r="AH362" s="2">
        <f t="shared" si="45"/>
        <v>2024</v>
      </c>
      <c r="AJ362" s="5">
        <f t="shared" si="46"/>
        <v>737</v>
      </c>
      <c r="AK362" s="2">
        <f t="shared" si="47"/>
        <v>1</v>
      </c>
    </row>
    <row r="363" spans="1:37" x14ac:dyDescent="0.25">
      <c r="A363" s="18">
        <v>45646</v>
      </c>
      <c r="B363" s="20">
        <v>730</v>
      </c>
      <c r="C363" s="20">
        <v>730</v>
      </c>
      <c r="D363" s="20">
        <v>730</v>
      </c>
      <c r="E363" s="20">
        <v>730</v>
      </c>
      <c r="F363" s="20">
        <v>730</v>
      </c>
      <c r="G363" s="20">
        <v>730</v>
      </c>
      <c r="H363" s="20">
        <v>730</v>
      </c>
      <c r="I363" s="20">
        <v>476</v>
      </c>
      <c r="J363" s="20">
        <v>0</v>
      </c>
      <c r="K363" s="20">
        <v>0</v>
      </c>
      <c r="L363" s="20">
        <v>0</v>
      </c>
      <c r="M363" s="20">
        <v>0</v>
      </c>
      <c r="N363" s="20">
        <v>0</v>
      </c>
      <c r="O363" s="20">
        <v>0</v>
      </c>
      <c r="P363" s="20">
        <v>0</v>
      </c>
      <c r="Q363" s="20">
        <v>730</v>
      </c>
      <c r="R363" s="20">
        <v>730</v>
      </c>
      <c r="S363" s="20">
        <v>730</v>
      </c>
      <c r="T363" s="20">
        <v>730</v>
      </c>
      <c r="U363" s="20">
        <v>730</v>
      </c>
      <c r="V363" s="20">
        <v>730</v>
      </c>
      <c r="W363" s="20">
        <v>730</v>
      </c>
      <c r="X363" s="20">
        <v>730</v>
      </c>
      <c r="Y363" s="20">
        <v>730</v>
      </c>
      <c r="AA363" s="2">
        <f>IFERROR(INDEX('Holiday Schedule'!$D$3:$D$24,MATCH(A363,'Holiday Schedule'!$C$3:$C$24,0)),0)</f>
        <v>0</v>
      </c>
      <c r="AB363" s="2">
        <f t="shared" si="40"/>
        <v>6</v>
      </c>
      <c r="AC363" s="2">
        <f t="shared" si="41"/>
        <v>6316</v>
      </c>
      <c r="AD363" s="5">
        <f t="shared" si="42"/>
        <v>5840</v>
      </c>
      <c r="AE363" s="5">
        <f t="shared" si="43"/>
        <v>12156</v>
      </c>
      <c r="AG363" s="2">
        <f t="shared" si="44"/>
        <v>12</v>
      </c>
      <c r="AH363" s="2">
        <f t="shared" si="45"/>
        <v>2024</v>
      </c>
      <c r="AJ363" s="5">
        <f t="shared" si="46"/>
        <v>730</v>
      </c>
      <c r="AK363" s="2">
        <f t="shared" si="47"/>
        <v>1</v>
      </c>
    </row>
    <row r="364" spans="1:37" x14ac:dyDescent="0.25">
      <c r="A364" s="18">
        <v>45647</v>
      </c>
      <c r="B364" s="20">
        <v>730</v>
      </c>
      <c r="C364" s="20">
        <v>730</v>
      </c>
      <c r="D364" s="20">
        <v>730</v>
      </c>
      <c r="E364" s="20">
        <v>730</v>
      </c>
      <c r="F364" s="20">
        <v>730</v>
      </c>
      <c r="G364" s="20">
        <v>730</v>
      </c>
      <c r="H364" s="20">
        <v>730</v>
      </c>
      <c r="I364" s="20">
        <v>460</v>
      </c>
      <c r="J364" s="20">
        <v>0</v>
      </c>
      <c r="K364" s="20">
        <v>0</v>
      </c>
      <c r="L364" s="20">
        <v>0</v>
      </c>
      <c r="M364" s="20">
        <v>0</v>
      </c>
      <c r="N364" s="20">
        <v>0</v>
      </c>
      <c r="O364" s="20">
        <v>0</v>
      </c>
      <c r="P364" s="20">
        <v>0</v>
      </c>
      <c r="Q364" s="20">
        <v>730</v>
      </c>
      <c r="R364" s="20">
        <v>730</v>
      </c>
      <c r="S364" s="20">
        <v>730</v>
      </c>
      <c r="T364" s="20">
        <v>730</v>
      </c>
      <c r="U364" s="20">
        <v>730</v>
      </c>
      <c r="V364" s="20">
        <v>730</v>
      </c>
      <c r="W364" s="20">
        <v>730</v>
      </c>
      <c r="X364" s="20">
        <v>730</v>
      </c>
      <c r="Y364" s="20">
        <v>730</v>
      </c>
      <c r="AA364" s="2">
        <f>IFERROR(INDEX('Holiday Schedule'!$D$3:$D$24,MATCH(A364,'Holiday Schedule'!$C$3:$C$24,0)),0)</f>
        <v>0</v>
      </c>
      <c r="AB364" s="2">
        <f t="shared" si="40"/>
        <v>7</v>
      </c>
      <c r="AC364" s="2">
        <f t="shared" si="41"/>
        <v>0</v>
      </c>
      <c r="AD364" s="5">
        <f t="shared" si="42"/>
        <v>12140</v>
      </c>
      <c r="AE364" s="5">
        <f t="shared" si="43"/>
        <v>12140</v>
      </c>
      <c r="AG364" s="2">
        <f t="shared" si="44"/>
        <v>12</v>
      </c>
      <c r="AH364" s="2">
        <f t="shared" si="45"/>
        <v>2024</v>
      </c>
      <c r="AJ364" s="5">
        <f t="shared" si="46"/>
        <v>730</v>
      </c>
      <c r="AK364" s="2">
        <f t="shared" si="47"/>
        <v>1</v>
      </c>
    </row>
    <row r="365" spans="1:37" x14ac:dyDescent="0.25">
      <c r="A365" s="18">
        <v>45648</v>
      </c>
      <c r="B365" s="20">
        <v>730</v>
      </c>
      <c r="C365" s="20">
        <v>730</v>
      </c>
      <c r="D365" s="20">
        <v>730</v>
      </c>
      <c r="E365" s="20">
        <v>730</v>
      </c>
      <c r="F365" s="20">
        <v>730</v>
      </c>
      <c r="G365" s="20">
        <v>730</v>
      </c>
      <c r="H365" s="20">
        <v>730</v>
      </c>
      <c r="I365" s="20">
        <v>460</v>
      </c>
      <c r="J365" s="20">
        <v>0</v>
      </c>
      <c r="K365" s="20">
        <v>0</v>
      </c>
      <c r="L365" s="20">
        <v>0</v>
      </c>
      <c r="M365" s="20">
        <v>0</v>
      </c>
      <c r="N365" s="20">
        <v>0</v>
      </c>
      <c r="O365" s="20">
        <v>0</v>
      </c>
      <c r="P365" s="20">
        <v>0</v>
      </c>
      <c r="Q365" s="20">
        <v>730</v>
      </c>
      <c r="R365" s="20">
        <v>730</v>
      </c>
      <c r="S365" s="20">
        <v>730</v>
      </c>
      <c r="T365" s="20">
        <v>730</v>
      </c>
      <c r="U365" s="20">
        <v>730</v>
      </c>
      <c r="V365" s="20">
        <v>730</v>
      </c>
      <c r="W365" s="20">
        <v>730</v>
      </c>
      <c r="X365" s="20">
        <v>730</v>
      </c>
      <c r="Y365" s="20">
        <v>730</v>
      </c>
      <c r="AA365" s="2">
        <f>IFERROR(INDEX('Holiday Schedule'!$D$3:$D$24,MATCH(A365,'Holiday Schedule'!$C$3:$C$24,0)),0)</f>
        <v>0</v>
      </c>
      <c r="AB365" s="2">
        <f t="shared" si="40"/>
        <v>1</v>
      </c>
      <c r="AC365" s="2">
        <f t="shared" si="41"/>
        <v>0</v>
      </c>
      <c r="AD365" s="5">
        <f t="shared" si="42"/>
        <v>12140</v>
      </c>
      <c r="AE365" s="5">
        <f t="shared" si="43"/>
        <v>12140</v>
      </c>
      <c r="AG365" s="2">
        <f t="shared" si="44"/>
        <v>12</v>
      </c>
      <c r="AH365" s="2">
        <f t="shared" si="45"/>
        <v>2024</v>
      </c>
      <c r="AJ365" s="5">
        <f t="shared" si="46"/>
        <v>730</v>
      </c>
      <c r="AK365" s="2">
        <f t="shared" si="47"/>
        <v>1</v>
      </c>
    </row>
    <row r="366" spans="1:37" x14ac:dyDescent="0.25">
      <c r="A366" s="18">
        <v>45649</v>
      </c>
      <c r="B366" s="20">
        <v>722</v>
      </c>
      <c r="C366" s="20">
        <v>722</v>
      </c>
      <c r="D366" s="20">
        <v>722</v>
      </c>
      <c r="E366" s="20">
        <v>722</v>
      </c>
      <c r="F366" s="20">
        <v>722</v>
      </c>
      <c r="G366" s="20">
        <v>722</v>
      </c>
      <c r="H366" s="20">
        <v>722</v>
      </c>
      <c r="I366" s="20">
        <v>471</v>
      </c>
      <c r="J366" s="20">
        <v>0</v>
      </c>
      <c r="K366" s="20">
        <v>0</v>
      </c>
      <c r="L366" s="20">
        <v>0</v>
      </c>
      <c r="M366" s="20">
        <v>0</v>
      </c>
      <c r="N366" s="20">
        <v>0</v>
      </c>
      <c r="O366" s="20">
        <v>0</v>
      </c>
      <c r="P366" s="20">
        <v>0</v>
      </c>
      <c r="Q366" s="20">
        <v>722</v>
      </c>
      <c r="R366" s="20">
        <v>722</v>
      </c>
      <c r="S366" s="20">
        <v>722</v>
      </c>
      <c r="T366" s="20">
        <v>722</v>
      </c>
      <c r="U366" s="20">
        <v>722</v>
      </c>
      <c r="V366" s="20">
        <v>722</v>
      </c>
      <c r="W366" s="20">
        <v>722</v>
      </c>
      <c r="X366" s="20">
        <v>722</v>
      </c>
      <c r="Y366" s="20">
        <v>722</v>
      </c>
      <c r="AA366" s="2">
        <f>IFERROR(INDEX('Holiday Schedule'!$D$3:$D$24,MATCH(A366,'Holiday Schedule'!$C$3:$C$24,0)),0)</f>
        <v>0</v>
      </c>
      <c r="AB366" s="2">
        <f t="shared" si="40"/>
        <v>2</v>
      </c>
      <c r="AC366" s="2">
        <f t="shared" si="41"/>
        <v>6247</v>
      </c>
      <c r="AD366" s="5">
        <f t="shared" si="42"/>
        <v>5776</v>
      </c>
      <c r="AE366" s="5">
        <f t="shared" si="43"/>
        <v>12023</v>
      </c>
      <c r="AG366" s="2">
        <f t="shared" si="44"/>
        <v>12</v>
      </c>
      <c r="AH366" s="2">
        <f t="shared" si="45"/>
        <v>2024</v>
      </c>
      <c r="AJ366" s="5">
        <f t="shared" si="46"/>
        <v>722</v>
      </c>
      <c r="AK366" s="2">
        <f t="shared" si="47"/>
        <v>1</v>
      </c>
    </row>
    <row r="367" spans="1:37" x14ac:dyDescent="0.25">
      <c r="A367" s="18">
        <v>45650</v>
      </c>
      <c r="B367" s="20">
        <v>718</v>
      </c>
      <c r="C367" s="20">
        <v>718</v>
      </c>
      <c r="D367" s="20">
        <v>718</v>
      </c>
      <c r="E367" s="20">
        <v>718</v>
      </c>
      <c r="F367" s="20">
        <v>718</v>
      </c>
      <c r="G367" s="20">
        <v>718</v>
      </c>
      <c r="H367" s="20">
        <v>718</v>
      </c>
      <c r="I367" s="20">
        <v>468</v>
      </c>
      <c r="J367" s="20">
        <v>0</v>
      </c>
      <c r="K367" s="20">
        <v>0</v>
      </c>
      <c r="L367" s="20">
        <v>0</v>
      </c>
      <c r="M367" s="20">
        <v>0</v>
      </c>
      <c r="N367" s="20">
        <v>0</v>
      </c>
      <c r="O367" s="20">
        <v>0</v>
      </c>
      <c r="P367" s="20">
        <v>0</v>
      </c>
      <c r="Q367" s="20">
        <v>718</v>
      </c>
      <c r="R367" s="20">
        <v>718</v>
      </c>
      <c r="S367" s="20">
        <v>718</v>
      </c>
      <c r="T367" s="20">
        <v>718</v>
      </c>
      <c r="U367" s="20">
        <v>718</v>
      </c>
      <c r="V367" s="20">
        <v>718</v>
      </c>
      <c r="W367" s="20">
        <v>718</v>
      </c>
      <c r="X367" s="20">
        <v>718</v>
      </c>
      <c r="Y367" s="20">
        <v>718</v>
      </c>
      <c r="AA367" s="2">
        <f>IFERROR(INDEX('Holiday Schedule'!$D$3:$D$24,MATCH(A367,'Holiday Schedule'!$C$3:$C$24,0)),0)</f>
        <v>0</v>
      </c>
      <c r="AB367" s="2">
        <f t="shared" si="40"/>
        <v>3</v>
      </c>
      <c r="AC367" s="2">
        <f t="shared" si="41"/>
        <v>6212</v>
      </c>
      <c r="AD367" s="5">
        <f t="shared" si="42"/>
        <v>5744</v>
      </c>
      <c r="AE367" s="5">
        <f t="shared" si="43"/>
        <v>11956</v>
      </c>
      <c r="AG367" s="2">
        <f t="shared" si="44"/>
        <v>12</v>
      </c>
      <c r="AH367" s="2">
        <f t="shared" si="45"/>
        <v>2024</v>
      </c>
      <c r="AJ367" s="5">
        <f t="shared" si="46"/>
        <v>718</v>
      </c>
      <c r="AK367" s="2">
        <f t="shared" si="47"/>
        <v>1</v>
      </c>
    </row>
    <row r="368" spans="1:37" x14ac:dyDescent="0.25">
      <c r="A368" s="18">
        <v>45651</v>
      </c>
      <c r="B368" s="20">
        <v>718</v>
      </c>
      <c r="C368" s="20">
        <v>718</v>
      </c>
      <c r="D368" s="20">
        <v>718</v>
      </c>
      <c r="E368" s="20">
        <v>718</v>
      </c>
      <c r="F368" s="20">
        <v>718</v>
      </c>
      <c r="G368" s="20">
        <v>718</v>
      </c>
      <c r="H368" s="20">
        <v>718</v>
      </c>
      <c r="I368" s="20">
        <v>452</v>
      </c>
      <c r="J368" s="20">
        <v>0</v>
      </c>
      <c r="K368" s="20">
        <v>0</v>
      </c>
      <c r="L368" s="20">
        <v>0</v>
      </c>
      <c r="M368" s="20">
        <v>0</v>
      </c>
      <c r="N368" s="20">
        <v>0</v>
      </c>
      <c r="O368" s="20">
        <v>0</v>
      </c>
      <c r="P368" s="20">
        <v>0</v>
      </c>
      <c r="Q368" s="20">
        <v>718</v>
      </c>
      <c r="R368" s="20">
        <v>718</v>
      </c>
      <c r="S368" s="20">
        <v>718</v>
      </c>
      <c r="T368" s="20">
        <v>718</v>
      </c>
      <c r="U368" s="20">
        <v>718</v>
      </c>
      <c r="V368" s="20">
        <v>718</v>
      </c>
      <c r="W368" s="20">
        <v>718</v>
      </c>
      <c r="X368" s="20">
        <v>718</v>
      </c>
      <c r="Y368" s="20">
        <v>718</v>
      </c>
      <c r="AA368" s="2">
        <f>IFERROR(INDEX('Holiday Schedule'!$D$3:$D$24,MATCH(A368,'Holiday Schedule'!$C$3:$C$24,0)),0)</f>
        <v>1</v>
      </c>
      <c r="AB368" s="2">
        <f t="shared" si="40"/>
        <v>4</v>
      </c>
      <c r="AC368" s="2">
        <f t="shared" si="41"/>
        <v>0</v>
      </c>
      <c r="AD368" s="5">
        <f t="shared" si="42"/>
        <v>11940</v>
      </c>
      <c r="AE368" s="5">
        <f t="shared" si="43"/>
        <v>11940</v>
      </c>
      <c r="AG368" s="2">
        <f t="shared" si="44"/>
        <v>12</v>
      </c>
      <c r="AH368" s="2">
        <f t="shared" si="45"/>
        <v>2024</v>
      </c>
      <c r="AJ368" s="5">
        <f t="shared" si="46"/>
        <v>718</v>
      </c>
      <c r="AK368" s="2">
        <f t="shared" si="47"/>
        <v>1</v>
      </c>
    </row>
    <row r="369" spans="1:37" x14ac:dyDescent="0.25">
      <c r="A369" s="18">
        <v>45652</v>
      </c>
      <c r="B369" s="20">
        <v>715</v>
      </c>
      <c r="C369" s="20">
        <v>715</v>
      </c>
      <c r="D369" s="20">
        <v>715</v>
      </c>
      <c r="E369" s="20">
        <v>715</v>
      </c>
      <c r="F369" s="20">
        <v>715</v>
      </c>
      <c r="G369" s="20">
        <v>715</v>
      </c>
      <c r="H369" s="20">
        <v>715</v>
      </c>
      <c r="I369" s="20">
        <v>450</v>
      </c>
      <c r="J369" s="20">
        <v>0</v>
      </c>
      <c r="K369" s="20">
        <v>0</v>
      </c>
      <c r="L369" s="20">
        <v>0</v>
      </c>
      <c r="M369" s="20">
        <v>0</v>
      </c>
      <c r="N369" s="20">
        <v>0</v>
      </c>
      <c r="O369" s="20">
        <v>0</v>
      </c>
      <c r="P369" s="20">
        <v>0</v>
      </c>
      <c r="Q369" s="20">
        <v>715</v>
      </c>
      <c r="R369" s="20">
        <v>715</v>
      </c>
      <c r="S369" s="20">
        <v>715</v>
      </c>
      <c r="T369" s="20">
        <v>715</v>
      </c>
      <c r="U369" s="20">
        <v>715</v>
      </c>
      <c r="V369" s="20">
        <v>715</v>
      </c>
      <c r="W369" s="20">
        <v>715</v>
      </c>
      <c r="X369" s="20">
        <v>715</v>
      </c>
      <c r="Y369" s="20">
        <v>715</v>
      </c>
      <c r="AA369" s="2">
        <f>IFERROR(INDEX('Holiday Schedule'!$D$3:$D$24,MATCH(A369,'Holiday Schedule'!$C$3:$C$24,0)),0)</f>
        <v>0</v>
      </c>
      <c r="AB369" s="2">
        <f t="shared" si="40"/>
        <v>5</v>
      </c>
      <c r="AC369" s="2">
        <f t="shared" si="41"/>
        <v>6170</v>
      </c>
      <c r="AD369" s="5">
        <f t="shared" si="42"/>
        <v>5720</v>
      </c>
      <c r="AE369" s="5">
        <f t="shared" si="43"/>
        <v>11890</v>
      </c>
      <c r="AG369" s="2">
        <f t="shared" si="44"/>
        <v>12</v>
      </c>
      <c r="AH369" s="2">
        <f t="shared" si="45"/>
        <v>2024</v>
      </c>
      <c r="AJ369" s="5">
        <f t="shared" si="46"/>
        <v>715</v>
      </c>
      <c r="AK369" s="2">
        <f t="shared" si="47"/>
        <v>1</v>
      </c>
    </row>
    <row r="370" spans="1:37" x14ac:dyDescent="0.25">
      <c r="A370" s="18">
        <v>45653</v>
      </c>
      <c r="B370" s="20">
        <v>705</v>
      </c>
      <c r="C370" s="20">
        <v>705</v>
      </c>
      <c r="D370" s="20">
        <v>705</v>
      </c>
      <c r="E370" s="20">
        <v>705</v>
      </c>
      <c r="F370" s="20">
        <v>705</v>
      </c>
      <c r="G370" s="20">
        <v>705</v>
      </c>
      <c r="H370" s="20">
        <v>705</v>
      </c>
      <c r="I370" s="20">
        <v>460</v>
      </c>
      <c r="J370" s="20">
        <v>0</v>
      </c>
      <c r="K370" s="20">
        <v>0</v>
      </c>
      <c r="L370" s="20">
        <v>0</v>
      </c>
      <c r="M370" s="20">
        <v>0</v>
      </c>
      <c r="N370" s="20">
        <v>0</v>
      </c>
      <c r="O370" s="20">
        <v>0</v>
      </c>
      <c r="P370" s="20">
        <v>0</v>
      </c>
      <c r="Q370" s="20">
        <v>705</v>
      </c>
      <c r="R370" s="20">
        <v>705</v>
      </c>
      <c r="S370" s="20">
        <v>705</v>
      </c>
      <c r="T370" s="20">
        <v>705</v>
      </c>
      <c r="U370" s="20">
        <v>705</v>
      </c>
      <c r="V370" s="20">
        <v>705</v>
      </c>
      <c r="W370" s="20">
        <v>705</v>
      </c>
      <c r="X370" s="20">
        <v>705</v>
      </c>
      <c r="Y370" s="20">
        <v>705</v>
      </c>
      <c r="AA370" s="2">
        <f>IFERROR(INDEX('Holiday Schedule'!$D$3:$D$24,MATCH(A370,'Holiday Schedule'!$C$3:$C$24,0)),0)</f>
        <v>0</v>
      </c>
      <c r="AB370" s="2">
        <f t="shared" si="40"/>
        <v>6</v>
      </c>
      <c r="AC370" s="2">
        <f t="shared" si="41"/>
        <v>6100</v>
      </c>
      <c r="AD370" s="5">
        <f t="shared" si="42"/>
        <v>5640</v>
      </c>
      <c r="AE370" s="5">
        <f t="shared" si="43"/>
        <v>11740</v>
      </c>
      <c r="AG370" s="2">
        <f t="shared" si="44"/>
        <v>12</v>
      </c>
      <c r="AH370" s="2">
        <f t="shared" si="45"/>
        <v>2024</v>
      </c>
      <c r="AJ370" s="5">
        <f t="shared" si="46"/>
        <v>705</v>
      </c>
      <c r="AK370" s="2">
        <f t="shared" si="47"/>
        <v>1</v>
      </c>
    </row>
    <row r="371" spans="1:37" x14ac:dyDescent="0.25">
      <c r="A371" s="18">
        <v>45654</v>
      </c>
      <c r="B371" s="20">
        <v>705</v>
      </c>
      <c r="C371" s="20">
        <v>705</v>
      </c>
      <c r="D371" s="20">
        <v>705</v>
      </c>
      <c r="E371" s="20">
        <v>705</v>
      </c>
      <c r="F371" s="20">
        <v>705</v>
      </c>
      <c r="G371" s="20">
        <v>705</v>
      </c>
      <c r="H371" s="20">
        <v>705</v>
      </c>
      <c r="I371" s="20">
        <v>444</v>
      </c>
      <c r="J371" s="20">
        <v>0</v>
      </c>
      <c r="K371" s="20">
        <v>0</v>
      </c>
      <c r="L371" s="20">
        <v>0</v>
      </c>
      <c r="M371" s="20">
        <v>0</v>
      </c>
      <c r="N371" s="20">
        <v>0</v>
      </c>
      <c r="O371" s="20">
        <v>0</v>
      </c>
      <c r="P371" s="20">
        <v>0</v>
      </c>
      <c r="Q371" s="20">
        <v>705</v>
      </c>
      <c r="R371" s="20">
        <v>705</v>
      </c>
      <c r="S371" s="20">
        <v>705</v>
      </c>
      <c r="T371" s="20">
        <v>705</v>
      </c>
      <c r="U371" s="20">
        <v>705</v>
      </c>
      <c r="V371" s="20">
        <v>705</v>
      </c>
      <c r="W371" s="20">
        <v>705</v>
      </c>
      <c r="X371" s="20">
        <v>705</v>
      </c>
      <c r="Y371" s="20">
        <v>705</v>
      </c>
      <c r="AA371" s="2">
        <f>IFERROR(INDEX('Holiday Schedule'!$D$3:$D$24,MATCH(A371,'Holiday Schedule'!$C$3:$C$24,0)),0)</f>
        <v>0</v>
      </c>
      <c r="AB371" s="2">
        <f t="shared" si="40"/>
        <v>7</v>
      </c>
      <c r="AC371" s="2">
        <f t="shared" si="41"/>
        <v>0</v>
      </c>
      <c r="AD371" s="5">
        <f t="shared" si="42"/>
        <v>11724</v>
      </c>
      <c r="AE371" s="5">
        <f t="shared" si="43"/>
        <v>11724</v>
      </c>
      <c r="AG371" s="2">
        <f t="shared" si="44"/>
        <v>12</v>
      </c>
      <c r="AH371" s="2">
        <f t="shared" si="45"/>
        <v>2024</v>
      </c>
      <c r="AJ371" s="5">
        <f t="shared" si="46"/>
        <v>705</v>
      </c>
      <c r="AK371" s="2">
        <f t="shared" si="47"/>
        <v>1</v>
      </c>
    </row>
    <row r="372" spans="1:37" x14ac:dyDescent="0.25">
      <c r="A372" s="18">
        <v>45655</v>
      </c>
      <c r="B372" s="20">
        <v>705</v>
      </c>
      <c r="C372" s="20">
        <v>705</v>
      </c>
      <c r="D372" s="20">
        <v>705</v>
      </c>
      <c r="E372" s="20">
        <v>705</v>
      </c>
      <c r="F372" s="20">
        <v>705</v>
      </c>
      <c r="G372" s="20">
        <v>705</v>
      </c>
      <c r="H372" s="20">
        <v>705</v>
      </c>
      <c r="I372" s="20">
        <v>444</v>
      </c>
      <c r="J372" s="20">
        <v>0</v>
      </c>
      <c r="K372" s="20">
        <v>0</v>
      </c>
      <c r="L372" s="20">
        <v>0</v>
      </c>
      <c r="M372" s="20">
        <v>0</v>
      </c>
      <c r="N372" s="20">
        <v>0</v>
      </c>
      <c r="O372" s="20">
        <v>0</v>
      </c>
      <c r="P372" s="20">
        <v>0</v>
      </c>
      <c r="Q372" s="20">
        <v>705</v>
      </c>
      <c r="R372" s="20">
        <v>705</v>
      </c>
      <c r="S372" s="20">
        <v>705</v>
      </c>
      <c r="T372" s="20">
        <v>705</v>
      </c>
      <c r="U372" s="20">
        <v>705</v>
      </c>
      <c r="V372" s="20">
        <v>705</v>
      </c>
      <c r="W372" s="20">
        <v>705</v>
      </c>
      <c r="X372" s="20">
        <v>705</v>
      </c>
      <c r="Y372" s="20">
        <v>705</v>
      </c>
      <c r="AA372" s="2">
        <f>IFERROR(INDEX('Holiday Schedule'!$D$3:$D$24,MATCH(A372,'Holiday Schedule'!$C$3:$C$24,0)),0)</f>
        <v>0</v>
      </c>
      <c r="AB372" s="2">
        <f t="shared" si="40"/>
        <v>1</v>
      </c>
      <c r="AC372" s="2">
        <f t="shared" si="41"/>
        <v>0</v>
      </c>
      <c r="AD372" s="5">
        <f t="shared" si="42"/>
        <v>11724</v>
      </c>
      <c r="AE372" s="5">
        <f t="shared" si="43"/>
        <v>11724</v>
      </c>
      <c r="AG372" s="2">
        <f t="shared" si="44"/>
        <v>12</v>
      </c>
      <c r="AH372" s="2">
        <f t="shared" si="45"/>
        <v>2024</v>
      </c>
      <c r="AJ372" s="5">
        <f t="shared" si="46"/>
        <v>705</v>
      </c>
      <c r="AK372" s="2">
        <f t="shared" si="47"/>
        <v>1</v>
      </c>
    </row>
    <row r="373" spans="1:37" x14ac:dyDescent="0.25">
      <c r="A373" s="18">
        <v>45656</v>
      </c>
      <c r="B373" s="20">
        <v>710</v>
      </c>
      <c r="C373" s="20">
        <v>710</v>
      </c>
      <c r="D373" s="20">
        <v>710</v>
      </c>
      <c r="E373" s="20">
        <v>710</v>
      </c>
      <c r="F373" s="20">
        <v>710</v>
      </c>
      <c r="G373" s="20">
        <v>710</v>
      </c>
      <c r="H373" s="20">
        <v>710</v>
      </c>
      <c r="I373" s="20">
        <v>463</v>
      </c>
      <c r="J373" s="20">
        <v>0</v>
      </c>
      <c r="K373" s="20">
        <v>0</v>
      </c>
      <c r="L373" s="20">
        <v>0</v>
      </c>
      <c r="M373" s="20">
        <v>0</v>
      </c>
      <c r="N373" s="20">
        <v>0</v>
      </c>
      <c r="O373" s="20">
        <v>0</v>
      </c>
      <c r="P373" s="20">
        <v>0</v>
      </c>
      <c r="Q373" s="20">
        <v>710</v>
      </c>
      <c r="R373" s="20">
        <v>710</v>
      </c>
      <c r="S373" s="20">
        <v>710</v>
      </c>
      <c r="T373" s="20">
        <v>710</v>
      </c>
      <c r="U373" s="20">
        <v>710</v>
      </c>
      <c r="V373" s="20">
        <v>710</v>
      </c>
      <c r="W373" s="20">
        <v>710</v>
      </c>
      <c r="X373" s="20">
        <v>710</v>
      </c>
      <c r="Y373" s="20">
        <v>710</v>
      </c>
      <c r="AA373" s="2">
        <f>IFERROR(INDEX('Holiday Schedule'!$D$3:$D$24,MATCH(A373,'Holiday Schedule'!$C$3:$C$24,0)),0)</f>
        <v>0</v>
      </c>
      <c r="AB373" s="2">
        <f t="shared" si="40"/>
        <v>2</v>
      </c>
      <c r="AC373" s="2">
        <f t="shared" si="41"/>
        <v>6143</v>
      </c>
      <c r="AD373" s="5">
        <f t="shared" si="42"/>
        <v>5680</v>
      </c>
      <c r="AE373" s="5">
        <f t="shared" si="43"/>
        <v>11823</v>
      </c>
      <c r="AG373" s="2">
        <f t="shared" si="44"/>
        <v>12</v>
      </c>
      <c r="AH373" s="2">
        <f t="shared" si="45"/>
        <v>2024</v>
      </c>
      <c r="AJ373" s="5">
        <f t="shared" si="46"/>
        <v>710</v>
      </c>
      <c r="AK373" s="2">
        <f t="shared" si="47"/>
        <v>1</v>
      </c>
    </row>
    <row r="374" spans="1:37" x14ac:dyDescent="0.25">
      <c r="A374" s="18">
        <v>45657</v>
      </c>
      <c r="B374" s="20">
        <v>709</v>
      </c>
      <c r="C374" s="20">
        <v>709</v>
      </c>
      <c r="D374" s="20">
        <v>709</v>
      </c>
      <c r="E374" s="20">
        <v>709</v>
      </c>
      <c r="F374" s="20">
        <v>709</v>
      </c>
      <c r="G374" s="20">
        <v>709</v>
      </c>
      <c r="H374" s="20">
        <v>709</v>
      </c>
      <c r="I374" s="20">
        <v>463</v>
      </c>
      <c r="J374" s="20">
        <v>0</v>
      </c>
      <c r="K374" s="20">
        <v>0</v>
      </c>
      <c r="L374" s="20">
        <v>0</v>
      </c>
      <c r="M374" s="20">
        <v>0</v>
      </c>
      <c r="N374" s="20">
        <v>0</v>
      </c>
      <c r="O374" s="20">
        <v>0</v>
      </c>
      <c r="P374" s="20">
        <v>0</v>
      </c>
      <c r="Q374" s="20">
        <v>709</v>
      </c>
      <c r="R374" s="20">
        <v>709</v>
      </c>
      <c r="S374" s="20">
        <v>709</v>
      </c>
      <c r="T374" s="20">
        <v>709</v>
      </c>
      <c r="U374" s="20">
        <v>709</v>
      </c>
      <c r="V374" s="20">
        <v>709</v>
      </c>
      <c r="W374" s="20">
        <v>709</v>
      </c>
      <c r="X374" s="20">
        <v>709</v>
      </c>
      <c r="Y374" s="20">
        <v>709</v>
      </c>
      <c r="AA374" s="2">
        <f>IFERROR(INDEX('Holiday Schedule'!$D$3:$D$24,MATCH(A374,'Holiday Schedule'!$C$3:$C$24,0)),0)</f>
        <v>0</v>
      </c>
      <c r="AB374" s="2">
        <f t="shared" si="40"/>
        <v>3</v>
      </c>
      <c r="AC374" s="2">
        <f t="shared" si="41"/>
        <v>6135</v>
      </c>
      <c r="AD374" s="5">
        <f t="shared" si="42"/>
        <v>5672</v>
      </c>
      <c r="AE374" s="5">
        <f t="shared" si="43"/>
        <v>11807</v>
      </c>
      <c r="AG374" s="2">
        <f t="shared" si="44"/>
        <v>12</v>
      </c>
      <c r="AH374" s="2">
        <f t="shared" si="45"/>
        <v>2024</v>
      </c>
      <c r="AJ374" s="5">
        <f t="shared" si="46"/>
        <v>709</v>
      </c>
      <c r="AK374" s="2">
        <f t="shared" si="47"/>
        <v>1</v>
      </c>
    </row>
    <row r="375" spans="1:37" x14ac:dyDescent="0.25">
      <c r="A375" s="18">
        <v>45658</v>
      </c>
      <c r="B375" s="20">
        <v>709</v>
      </c>
      <c r="C375" s="20">
        <v>709</v>
      </c>
      <c r="D375" s="20">
        <v>709</v>
      </c>
      <c r="E375" s="20">
        <v>709</v>
      </c>
      <c r="F375" s="20">
        <v>709</v>
      </c>
      <c r="G375" s="20">
        <v>709</v>
      </c>
      <c r="H375" s="20">
        <v>709</v>
      </c>
      <c r="I375" s="20">
        <v>571</v>
      </c>
      <c r="J375" s="20">
        <v>0</v>
      </c>
      <c r="K375" s="20">
        <v>0</v>
      </c>
      <c r="L375" s="20">
        <v>0</v>
      </c>
      <c r="M375" s="20">
        <v>0</v>
      </c>
      <c r="N375" s="20">
        <v>0</v>
      </c>
      <c r="O375" s="20">
        <v>0</v>
      </c>
      <c r="P375" s="20">
        <v>0</v>
      </c>
      <c r="Q375" s="20">
        <v>0</v>
      </c>
      <c r="R375" s="20">
        <v>709</v>
      </c>
      <c r="S375" s="20">
        <v>709</v>
      </c>
      <c r="T375" s="20">
        <v>709</v>
      </c>
      <c r="U375" s="20">
        <v>709</v>
      </c>
      <c r="V375" s="20">
        <v>709</v>
      </c>
      <c r="W375" s="20">
        <v>709</v>
      </c>
      <c r="X375" s="20">
        <v>709</v>
      </c>
      <c r="Y375" s="20">
        <v>709</v>
      </c>
      <c r="AA375" s="2">
        <f>IFERROR(INDEX('Holiday Schedule'!$D$3:$D$24,MATCH(A375,'Holiday Schedule'!$C$3:$C$24,0)),0)</f>
        <v>1</v>
      </c>
      <c r="AB375" s="2">
        <f t="shared" si="40"/>
        <v>4</v>
      </c>
      <c r="AC375" s="2">
        <f t="shared" si="41"/>
        <v>0</v>
      </c>
      <c r="AD375" s="5">
        <f t="shared" si="42"/>
        <v>11206</v>
      </c>
      <c r="AE375" s="5">
        <f t="shared" si="43"/>
        <v>11206</v>
      </c>
      <c r="AG375" s="2">
        <f t="shared" si="44"/>
        <v>1</v>
      </c>
      <c r="AH375" s="2">
        <f t="shared" si="45"/>
        <v>2025</v>
      </c>
      <c r="AJ375" s="5">
        <f t="shared" si="46"/>
        <v>709</v>
      </c>
      <c r="AK375" s="2">
        <f t="shared" si="47"/>
        <v>1</v>
      </c>
    </row>
    <row r="376" spans="1:37" x14ac:dyDescent="0.25">
      <c r="A376" s="18">
        <v>45659</v>
      </c>
      <c r="B376" s="20">
        <v>712</v>
      </c>
      <c r="C376" s="20">
        <v>712</v>
      </c>
      <c r="D376" s="20">
        <v>712</v>
      </c>
      <c r="E376" s="20">
        <v>712</v>
      </c>
      <c r="F376" s="20">
        <v>712</v>
      </c>
      <c r="G376" s="20">
        <v>712</v>
      </c>
      <c r="H376" s="20">
        <v>712</v>
      </c>
      <c r="I376" s="20">
        <v>534</v>
      </c>
      <c r="J376" s="20">
        <v>0</v>
      </c>
      <c r="K376" s="20">
        <v>0</v>
      </c>
      <c r="L376" s="20">
        <v>0</v>
      </c>
      <c r="M376" s="20">
        <v>0</v>
      </c>
      <c r="N376" s="20">
        <v>0</v>
      </c>
      <c r="O376" s="20">
        <v>0</v>
      </c>
      <c r="P376" s="20">
        <v>0</v>
      </c>
      <c r="Q376" s="20">
        <v>0</v>
      </c>
      <c r="R376" s="20">
        <v>712</v>
      </c>
      <c r="S376" s="20">
        <v>712</v>
      </c>
      <c r="T376" s="20">
        <v>712</v>
      </c>
      <c r="U376" s="20">
        <v>712</v>
      </c>
      <c r="V376" s="20">
        <v>712</v>
      </c>
      <c r="W376" s="20">
        <v>712</v>
      </c>
      <c r="X376" s="20">
        <v>712</v>
      </c>
      <c r="Y376" s="20">
        <v>712</v>
      </c>
      <c r="AA376" s="2">
        <f>IFERROR(INDEX('Holiday Schedule'!$D$3:$D$24,MATCH(A376,'Holiday Schedule'!$C$3:$C$24,0)),0)</f>
        <v>0</v>
      </c>
      <c r="AB376" s="2">
        <f t="shared" si="40"/>
        <v>5</v>
      </c>
      <c r="AC376" s="2">
        <f t="shared" si="41"/>
        <v>5518</v>
      </c>
      <c r="AD376" s="5">
        <f t="shared" si="42"/>
        <v>5696</v>
      </c>
      <c r="AE376" s="5">
        <f t="shared" si="43"/>
        <v>11214</v>
      </c>
      <c r="AG376" s="2">
        <f t="shared" si="44"/>
        <v>1</v>
      </c>
      <c r="AH376" s="2">
        <f t="shared" si="45"/>
        <v>2025</v>
      </c>
      <c r="AJ376" s="5">
        <f t="shared" si="46"/>
        <v>712</v>
      </c>
      <c r="AK376" s="2">
        <f t="shared" si="47"/>
        <v>1</v>
      </c>
    </row>
    <row r="377" spans="1:37" x14ac:dyDescent="0.25">
      <c r="A377" s="18">
        <v>45660</v>
      </c>
      <c r="B377" s="20">
        <v>708</v>
      </c>
      <c r="C377" s="20">
        <v>708</v>
      </c>
      <c r="D377" s="20">
        <v>708</v>
      </c>
      <c r="E377" s="20">
        <v>708</v>
      </c>
      <c r="F377" s="20">
        <v>708</v>
      </c>
      <c r="G377" s="20">
        <v>708</v>
      </c>
      <c r="H377" s="20">
        <v>708</v>
      </c>
      <c r="I377" s="20">
        <v>531</v>
      </c>
      <c r="J377" s="20">
        <v>0</v>
      </c>
      <c r="K377" s="20">
        <v>0</v>
      </c>
      <c r="L377" s="20">
        <v>0</v>
      </c>
      <c r="M377" s="20">
        <v>0</v>
      </c>
      <c r="N377" s="20">
        <v>0</v>
      </c>
      <c r="O377" s="20">
        <v>0</v>
      </c>
      <c r="P377" s="20">
        <v>0</v>
      </c>
      <c r="Q377" s="20">
        <v>0</v>
      </c>
      <c r="R377" s="20">
        <v>708</v>
      </c>
      <c r="S377" s="20">
        <v>708</v>
      </c>
      <c r="T377" s="20">
        <v>708</v>
      </c>
      <c r="U377" s="20">
        <v>708</v>
      </c>
      <c r="V377" s="20">
        <v>708</v>
      </c>
      <c r="W377" s="20">
        <v>708</v>
      </c>
      <c r="X377" s="20">
        <v>708</v>
      </c>
      <c r="Y377" s="20">
        <v>708</v>
      </c>
      <c r="AA377" s="2">
        <f>IFERROR(INDEX('Holiday Schedule'!$D$3:$D$24,MATCH(A377,'Holiday Schedule'!$C$3:$C$24,0)),0)</f>
        <v>0</v>
      </c>
      <c r="AB377" s="2">
        <f t="shared" si="40"/>
        <v>6</v>
      </c>
      <c r="AC377" s="2">
        <f t="shared" si="41"/>
        <v>5487</v>
      </c>
      <c r="AD377" s="5">
        <f t="shared" si="42"/>
        <v>5664</v>
      </c>
      <c r="AE377" s="5">
        <f t="shared" si="43"/>
        <v>11151</v>
      </c>
      <c r="AG377" s="2">
        <f t="shared" si="44"/>
        <v>1</v>
      </c>
      <c r="AH377" s="2">
        <f t="shared" si="45"/>
        <v>2025</v>
      </c>
      <c r="AJ377" s="5">
        <f t="shared" si="46"/>
        <v>708</v>
      </c>
      <c r="AK377" s="2">
        <f t="shared" si="47"/>
        <v>1</v>
      </c>
    </row>
    <row r="378" spans="1:37" x14ac:dyDescent="0.25">
      <c r="A378" s="18">
        <v>45661</v>
      </c>
      <c r="B378" s="20">
        <v>709</v>
      </c>
      <c r="C378" s="20">
        <v>709</v>
      </c>
      <c r="D378" s="20">
        <v>709</v>
      </c>
      <c r="E378" s="20">
        <v>709</v>
      </c>
      <c r="F378" s="20">
        <v>709</v>
      </c>
      <c r="G378" s="20">
        <v>709</v>
      </c>
      <c r="H378" s="20">
        <v>709</v>
      </c>
      <c r="I378" s="20">
        <v>570</v>
      </c>
      <c r="J378" s="20">
        <v>0</v>
      </c>
      <c r="K378" s="20">
        <v>0</v>
      </c>
      <c r="L378" s="20">
        <v>0</v>
      </c>
      <c r="M378" s="20">
        <v>0</v>
      </c>
      <c r="N378" s="20">
        <v>0</v>
      </c>
      <c r="O378" s="20">
        <v>0</v>
      </c>
      <c r="P378" s="20">
        <v>0</v>
      </c>
      <c r="Q378" s="20">
        <v>0</v>
      </c>
      <c r="R378" s="20">
        <v>709</v>
      </c>
      <c r="S378" s="20">
        <v>709</v>
      </c>
      <c r="T378" s="20">
        <v>709</v>
      </c>
      <c r="U378" s="20">
        <v>709</v>
      </c>
      <c r="V378" s="20">
        <v>709</v>
      </c>
      <c r="W378" s="20">
        <v>709</v>
      </c>
      <c r="X378" s="20">
        <v>709</v>
      </c>
      <c r="Y378" s="20">
        <v>709</v>
      </c>
      <c r="AA378" s="2">
        <f>IFERROR(INDEX('Holiday Schedule'!$D$3:$D$24,MATCH(A378,'Holiday Schedule'!$C$3:$C$24,0)),0)</f>
        <v>0</v>
      </c>
      <c r="AB378" s="2">
        <f t="shared" si="40"/>
        <v>7</v>
      </c>
      <c r="AC378" s="2">
        <f t="shared" si="41"/>
        <v>0</v>
      </c>
      <c r="AD378" s="5">
        <f t="shared" si="42"/>
        <v>11205</v>
      </c>
      <c r="AE378" s="5">
        <f t="shared" si="43"/>
        <v>11205</v>
      </c>
      <c r="AG378" s="2">
        <f t="shared" si="44"/>
        <v>1</v>
      </c>
      <c r="AH378" s="2">
        <f t="shared" si="45"/>
        <v>2025</v>
      </c>
      <c r="AJ378" s="5">
        <f t="shared" si="46"/>
        <v>709</v>
      </c>
      <c r="AK378" s="2">
        <f t="shared" si="47"/>
        <v>1</v>
      </c>
    </row>
    <row r="379" spans="1:37" x14ac:dyDescent="0.25">
      <c r="A379" s="18">
        <v>45662</v>
      </c>
      <c r="B379" s="20">
        <v>709</v>
      </c>
      <c r="C379" s="20">
        <v>709</v>
      </c>
      <c r="D379" s="20">
        <v>709</v>
      </c>
      <c r="E379" s="20">
        <v>709</v>
      </c>
      <c r="F379" s="20">
        <v>709</v>
      </c>
      <c r="G379" s="20">
        <v>709</v>
      </c>
      <c r="H379" s="20">
        <v>709</v>
      </c>
      <c r="I379" s="20">
        <v>570</v>
      </c>
      <c r="J379" s="20">
        <v>0</v>
      </c>
      <c r="K379" s="20">
        <v>0</v>
      </c>
      <c r="L379" s="20">
        <v>0</v>
      </c>
      <c r="M379" s="20">
        <v>0</v>
      </c>
      <c r="N379" s="20">
        <v>0</v>
      </c>
      <c r="O379" s="20">
        <v>0</v>
      </c>
      <c r="P379" s="20">
        <v>0</v>
      </c>
      <c r="Q379" s="20">
        <v>0</v>
      </c>
      <c r="R379" s="20">
        <v>709</v>
      </c>
      <c r="S379" s="20">
        <v>709</v>
      </c>
      <c r="T379" s="20">
        <v>709</v>
      </c>
      <c r="U379" s="20">
        <v>709</v>
      </c>
      <c r="V379" s="20">
        <v>709</v>
      </c>
      <c r="W379" s="20">
        <v>709</v>
      </c>
      <c r="X379" s="20">
        <v>709</v>
      </c>
      <c r="Y379" s="20">
        <v>709</v>
      </c>
      <c r="AA379" s="2">
        <f>IFERROR(INDEX('Holiday Schedule'!$D$3:$D$24,MATCH(A379,'Holiday Schedule'!$C$3:$C$24,0)),0)</f>
        <v>0</v>
      </c>
      <c r="AB379" s="2">
        <f t="shared" si="40"/>
        <v>1</v>
      </c>
      <c r="AC379" s="2">
        <f t="shared" si="41"/>
        <v>0</v>
      </c>
      <c r="AD379" s="5">
        <f t="shared" si="42"/>
        <v>11205</v>
      </c>
      <c r="AE379" s="5">
        <f t="shared" si="43"/>
        <v>11205</v>
      </c>
      <c r="AG379" s="2">
        <f t="shared" si="44"/>
        <v>1</v>
      </c>
      <c r="AH379" s="2">
        <f t="shared" si="45"/>
        <v>2025</v>
      </c>
      <c r="AJ379" s="5">
        <f t="shared" si="46"/>
        <v>709</v>
      </c>
      <c r="AK379" s="2">
        <f t="shared" si="47"/>
        <v>1</v>
      </c>
    </row>
    <row r="380" spans="1:37" x14ac:dyDescent="0.25">
      <c r="A380" s="18">
        <v>45663</v>
      </c>
      <c r="B380" s="20">
        <v>710</v>
      </c>
      <c r="C380" s="20">
        <v>710</v>
      </c>
      <c r="D380" s="20">
        <v>710</v>
      </c>
      <c r="E380" s="20">
        <v>710</v>
      </c>
      <c r="F380" s="20">
        <v>710</v>
      </c>
      <c r="G380" s="20">
        <v>710</v>
      </c>
      <c r="H380" s="20">
        <v>710</v>
      </c>
      <c r="I380" s="20">
        <v>532</v>
      </c>
      <c r="J380" s="20">
        <v>0</v>
      </c>
      <c r="K380" s="20">
        <v>0</v>
      </c>
      <c r="L380" s="20">
        <v>0</v>
      </c>
      <c r="M380" s="20">
        <v>0</v>
      </c>
      <c r="N380" s="20">
        <v>0</v>
      </c>
      <c r="O380" s="20">
        <v>0</v>
      </c>
      <c r="P380" s="20">
        <v>0</v>
      </c>
      <c r="Q380" s="20">
        <v>0</v>
      </c>
      <c r="R380" s="20">
        <v>710</v>
      </c>
      <c r="S380" s="20">
        <v>710</v>
      </c>
      <c r="T380" s="20">
        <v>710</v>
      </c>
      <c r="U380" s="20">
        <v>710</v>
      </c>
      <c r="V380" s="20">
        <v>710</v>
      </c>
      <c r="W380" s="20">
        <v>710</v>
      </c>
      <c r="X380" s="20">
        <v>710</v>
      </c>
      <c r="Y380" s="20">
        <v>710</v>
      </c>
      <c r="AA380" s="2">
        <f>IFERROR(INDEX('Holiday Schedule'!$D$3:$D$24,MATCH(A380,'Holiday Schedule'!$C$3:$C$24,0)),0)</f>
        <v>0</v>
      </c>
      <c r="AB380" s="2">
        <f t="shared" si="40"/>
        <v>2</v>
      </c>
      <c r="AC380" s="2">
        <f t="shared" si="41"/>
        <v>5502</v>
      </c>
      <c r="AD380" s="5">
        <f t="shared" si="42"/>
        <v>5680</v>
      </c>
      <c r="AE380" s="5">
        <f t="shared" si="43"/>
        <v>11182</v>
      </c>
      <c r="AG380" s="2">
        <f t="shared" si="44"/>
        <v>1</v>
      </c>
      <c r="AH380" s="2">
        <f t="shared" si="45"/>
        <v>2025</v>
      </c>
      <c r="AJ380" s="5">
        <f t="shared" si="46"/>
        <v>710</v>
      </c>
      <c r="AK380" s="2">
        <f t="shared" si="47"/>
        <v>1</v>
      </c>
    </row>
    <row r="381" spans="1:37" x14ac:dyDescent="0.25">
      <c r="A381" s="18">
        <v>45664</v>
      </c>
      <c r="B381" s="20">
        <v>712</v>
      </c>
      <c r="C381" s="20">
        <v>712</v>
      </c>
      <c r="D381" s="20">
        <v>712</v>
      </c>
      <c r="E381" s="20">
        <v>712</v>
      </c>
      <c r="F381" s="20">
        <v>712</v>
      </c>
      <c r="G381" s="20">
        <v>712</v>
      </c>
      <c r="H381" s="20">
        <v>712</v>
      </c>
      <c r="I381" s="20">
        <v>534</v>
      </c>
      <c r="J381" s="20">
        <v>0</v>
      </c>
      <c r="K381" s="20">
        <v>0</v>
      </c>
      <c r="L381" s="20">
        <v>0</v>
      </c>
      <c r="M381" s="20">
        <v>0</v>
      </c>
      <c r="N381" s="20">
        <v>0</v>
      </c>
      <c r="O381" s="20">
        <v>0</v>
      </c>
      <c r="P381" s="20">
        <v>0</v>
      </c>
      <c r="Q381" s="20">
        <v>0</v>
      </c>
      <c r="R381" s="20">
        <v>712</v>
      </c>
      <c r="S381" s="20">
        <v>712</v>
      </c>
      <c r="T381" s="20">
        <v>712</v>
      </c>
      <c r="U381" s="20">
        <v>712</v>
      </c>
      <c r="V381" s="20">
        <v>712</v>
      </c>
      <c r="W381" s="20">
        <v>712</v>
      </c>
      <c r="X381" s="20">
        <v>712</v>
      </c>
      <c r="Y381" s="20">
        <v>712</v>
      </c>
      <c r="AA381" s="2">
        <f>IFERROR(INDEX('Holiday Schedule'!$D$3:$D$24,MATCH(A381,'Holiday Schedule'!$C$3:$C$24,0)),0)</f>
        <v>0</v>
      </c>
      <c r="AB381" s="2">
        <f t="shared" si="40"/>
        <v>3</v>
      </c>
      <c r="AC381" s="2">
        <f t="shared" si="41"/>
        <v>5518</v>
      </c>
      <c r="AD381" s="5">
        <f t="shared" si="42"/>
        <v>5696</v>
      </c>
      <c r="AE381" s="5">
        <f t="shared" si="43"/>
        <v>11214</v>
      </c>
      <c r="AG381" s="2">
        <f t="shared" si="44"/>
        <v>1</v>
      </c>
      <c r="AH381" s="2">
        <f t="shared" si="45"/>
        <v>2025</v>
      </c>
      <c r="AJ381" s="5">
        <f t="shared" si="46"/>
        <v>712</v>
      </c>
      <c r="AK381" s="2">
        <f t="shared" si="47"/>
        <v>1</v>
      </c>
    </row>
    <row r="382" spans="1:37" x14ac:dyDescent="0.25">
      <c r="A382" s="18">
        <v>45665</v>
      </c>
      <c r="B382" s="20">
        <v>712</v>
      </c>
      <c r="C382" s="20">
        <v>712</v>
      </c>
      <c r="D382" s="20">
        <v>712</v>
      </c>
      <c r="E382" s="20">
        <v>712</v>
      </c>
      <c r="F382" s="20">
        <v>712</v>
      </c>
      <c r="G382" s="20">
        <v>712</v>
      </c>
      <c r="H382" s="20">
        <v>712</v>
      </c>
      <c r="I382" s="20">
        <v>534</v>
      </c>
      <c r="J382" s="20">
        <v>0</v>
      </c>
      <c r="K382" s="20">
        <v>0</v>
      </c>
      <c r="L382" s="20">
        <v>0</v>
      </c>
      <c r="M382" s="20">
        <v>0</v>
      </c>
      <c r="N382" s="20">
        <v>0</v>
      </c>
      <c r="O382" s="20">
        <v>0</v>
      </c>
      <c r="P382" s="20">
        <v>0</v>
      </c>
      <c r="Q382" s="20">
        <v>0</v>
      </c>
      <c r="R382" s="20">
        <v>712</v>
      </c>
      <c r="S382" s="20">
        <v>712</v>
      </c>
      <c r="T382" s="20">
        <v>712</v>
      </c>
      <c r="U382" s="20">
        <v>712</v>
      </c>
      <c r="V382" s="20">
        <v>712</v>
      </c>
      <c r="W382" s="20">
        <v>712</v>
      </c>
      <c r="X382" s="20">
        <v>712</v>
      </c>
      <c r="Y382" s="20">
        <v>712</v>
      </c>
      <c r="AA382" s="2">
        <f>IFERROR(INDEX('Holiday Schedule'!$D$3:$D$24,MATCH(A382,'Holiday Schedule'!$C$3:$C$24,0)),0)</f>
        <v>0</v>
      </c>
      <c r="AB382" s="2">
        <f t="shared" si="40"/>
        <v>4</v>
      </c>
      <c r="AC382" s="2">
        <f t="shared" si="41"/>
        <v>5518</v>
      </c>
      <c r="AD382" s="5">
        <f t="shared" si="42"/>
        <v>5696</v>
      </c>
      <c r="AE382" s="5">
        <f t="shared" si="43"/>
        <v>11214</v>
      </c>
      <c r="AG382" s="2">
        <f t="shared" si="44"/>
        <v>1</v>
      </c>
      <c r="AH382" s="2">
        <f t="shared" si="45"/>
        <v>2025</v>
      </c>
      <c r="AJ382" s="5">
        <f t="shared" si="46"/>
        <v>712</v>
      </c>
      <c r="AK382" s="2">
        <f t="shared" si="47"/>
        <v>1</v>
      </c>
    </row>
    <row r="383" spans="1:37" x14ac:dyDescent="0.25">
      <c r="A383" s="18">
        <v>45666</v>
      </c>
      <c r="B383" s="20">
        <v>711</v>
      </c>
      <c r="C383" s="20">
        <v>711</v>
      </c>
      <c r="D383" s="20">
        <v>711</v>
      </c>
      <c r="E383" s="20">
        <v>711</v>
      </c>
      <c r="F383" s="20">
        <v>711</v>
      </c>
      <c r="G383" s="20">
        <v>711</v>
      </c>
      <c r="H383" s="20">
        <v>711</v>
      </c>
      <c r="I383" s="20">
        <v>533</v>
      </c>
      <c r="J383" s="20">
        <v>0</v>
      </c>
      <c r="K383" s="20">
        <v>0</v>
      </c>
      <c r="L383" s="20">
        <v>0</v>
      </c>
      <c r="M383" s="20">
        <v>0</v>
      </c>
      <c r="N383" s="20">
        <v>0</v>
      </c>
      <c r="O383" s="20">
        <v>0</v>
      </c>
      <c r="P383" s="20">
        <v>0</v>
      </c>
      <c r="Q383" s="20">
        <v>0</v>
      </c>
      <c r="R383" s="20">
        <v>711</v>
      </c>
      <c r="S383" s="20">
        <v>711</v>
      </c>
      <c r="T383" s="20">
        <v>711</v>
      </c>
      <c r="U383" s="20">
        <v>711</v>
      </c>
      <c r="V383" s="20">
        <v>711</v>
      </c>
      <c r="W383" s="20">
        <v>711</v>
      </c>
      <c r="X383" s="20">
        <v>711</v>
      </c>
      <c r="Y383" s="20">
        <v>711</v>
      </c>
      <c r="AA383" s="2">
        <f>IFERROR(INDEX('Holiday Schedule'!$D$3:$D$24,MATCH(A383,'Holiday Schedule'!$C$3:$C$24,0)),0)</f>
        <v>0</v>
      </c>
      <c r="AB383" s="2">
        <f t="shared" si="40"/>
        <v>5</v>
      </c>
      <c r="AC383" s="2">
        <f t="shared" si="41"/>
        <v>5510</v>
      </c>
      <c r="AD383" s="5">
        <f t="shared" si="42"/>
        <v>5688</v>
      </c>
      <c r="AE383" s="5">
        <f t="shared" si="43"/>
        <v>11198</v>
      </c>
      <c r="AG383" s="2">
        <f t="shared" si="44"/>
        <v>1</v>
      </c>
      <c r="AH383" s="2">
        <f t="shared" si="45"/>
        <v>2025</v>
      </c>
      <c r="AJ383" s="5">
        <f t="shared" si="46"/>
        <v>711</v>
      </c>
      <c r="AK383" s="2">
        <f t="shared" si="47"/>
        <v>1</v>
      </c>
    </row>
    <row r="384" spans="1:37" x14ac:dyDescent="0.25">
      <c r="A384" s="18">
        <v>45667</v>
      </c>
      <c r="B384" s="20">
        <v>712</v>
      </c>
      <c r="C384" s="20">
        <v>712</v>
      </c>
      <c r="D384" s="20">
        <v>712</v>
      </c>
      <c r="E384" s="20">
        <v>712</v>
      </c>
      <c r="F384" s="20">
        <v>712</v>
      </c>
      <c r="G384" s="20">
        <v>712</v>
      </c>
      <c r="H384" s="20">
        <v>712</v>
      </c>
      <c r="I384" s="20">
        <v>534</v>
      </c>
      <c r="J384" s="20">
        <v>0</v>
      </c>
      <c r="K384" s="20">
        <v>0</v>
      </c>
      <c r="L384" s="20">
        <v>0</v>
      </c>
      <c r="M384" s="20">
        <v>0</v>
      </c>
      <c r="N384" s="20">
        <v>0</v>
      </c>
      <c r="O384" s="20">
        <v>0</v>
      </c>
      <c r="P384" s="20">
        <v>0</v>
      </c>
      <c r="Q384" s="20">
        <v>0</v>
      </c>
      <c r="R384" s="20">
        <v>712</v>
      </c>
      <c r="S384" s="20">
        <v>712</v>
      </c>
      <c r="T384" s="20">
        <v>712</v>
      </c>
      <c r="U384" s="20">
        <v>712</v>
      </c>
      <c r="V384" s="20">
        <v>712</v>
      </c>
      <c r="W384" s="20">
        <v>712</v>
      </c>
      <c r="X384" s="20">
        <v>712</v>
      </c>
      <c r="Y384" s="20">
        <v>712</v>
      </c>
      <c r="AA384" s="2">
        <f>IFERROR(INDEX('Holiday Schedule'!$D$3:$D$24,MATCH(A384,'Holiday Schedule'!$C$3:$C$24,0)),0)</f>
        <v>0</v>
      </c>
      <c r="AB384" s="2">
        <f t="shared" si="40"/>
        <v>6</v>
      </c>
      <c r="AC384" s="2">
        <f t="shared" si="41"/>
        <v>5518</v>
      </c>
      <c r="AD384" s="5">
        <f t="shared" si="42"/>
        <v>5696</v>
      </c>
      <c r="AE384" s="5">
        <f t="shared" si="43"/>
        <v>11214</v>
      </c>
      <c r="AG384" s="2">
        <f t="shared" si="44"/>
        <v>1</v>
      </c>
      <c r="AH384" s="2">
        <f t="shared" si="45"/>
        <v>2025</v>
      </c>
      <c r="AJ384" s="5">
        <f t="shared" si="46"/>
        <v>712</v>
      </c>
      <c r="AK384" s="2">
        <f t="shared" si="47"/>
        <v>1</v>
      </c>
    </row>
    <row r="385" spans="1:37" x14ac:dyDescent="0.25">
      <c r="A385" s="18">
        <v>45668</v>
      </c>
      <c r="B385" s="20">
        <v>712</v>
      </c>
      <c r="C385" s="20">
        <v>712</v>
      </c>
      <c r="D385" s="20">
        <v>712</v>
      </c>
      <c r="E385" s="20">
        <v>712</v>
      </c>
      <c r="F385" s="20">
        <v>712</v>
      </c>
      <c r="G385" s="20">
        <v>712</v>
      </c>
      <c r="H385" s="20">
        <v>712</v>
      </c>
      <c r="I385" s="20">
        <v>573</v>
      </c>
      <c r="J385" s="20">
        <v>0</v>
      </c>
      <c r="K385" s="20">
        <v>0</v>
      </c>
      <c r="L385" s="20">
        <v>0</v>
      </c>
      <c r="M385" s="20">
        <v>0</v>
      </c>
      <c r="N385" s="20">
        <v>0</v>
      </c>
      <c r="O385" s="20">
        <v>0</v>
      </c>
      <c r="P385" s="20">
        <v>0</v>
      </c>
      <c r="Q385" s="20">
        <v>0</v>
      </c>
      <c r="R385" s="20">
        <v>712</v>
      </c>
      <c r="S385" s="20">
        <v>712</v>
      </c>
      <c r="T385" s="20">
        <v>712</v>
      </c>
      <c r="U385" s="20">
        <v>712</v>
      </c>
      <c r="V385" s="20">
        <v>712</v>
      </c>
      <c r="W385" s="20">
        <v>712</v>
      </c>
      <c r="X385" s="20">
        <v>712</v>
      </c>
      <c r="Y385" s="20">
        <v>712</v>
      </c>
      <c r="AA385" s="2">
        <f>IFERROR(INDEX('Holiday Schedule'!$D$3:$D$24,MATCH(A385,'Holiday Schedule'!$C$3:$C$24,0)),0)</f>
        <v>0</v>
      </c>
      <c r="AB385" s="2">
        <f t="shared" si="40"/>
        <v>7</v>
      </c>
      <c r="AC385" s="2">
        <f t="shared" si="41"/>
        <v>0</v>
      </c>
      <c r="AD385" s="5">
        <f t="shared" si="42"/>
        <v>11253</v>
      </c>
      <c r="AE385" s="5">
        <f t="shared" si="43"/>
        <v>11253</v>
      </c>
      <c r="AG385" s="2">
        <f t="shared" si="44"/>
        <v>1</v>
      </c>
      <c r="AH385" s="2">
        <f t="shared" si="45"/>
        <v>2025</v>
      </c>
      <c r="AJ385" s="5">
        <f t="shared" si="46"/>
        <v>712</v>
      </c>
      <c r="AK385" s="2">
        <f t="shared" si="47"/>
        <v>1</v>
      </c>
    </row>
    <row r="386" spans="1:37" x14ac:dyDescent="0.25">
      <c r="A386" s="18">
        <v>45669</v>
      </c>
      <c r="B386" s="20">
        <v>712</v>
      </c>
      <c r="C386" s="20">
        <v>712</v>
      </c>
      <c r="D386" s="20">
        <v>712</v>
      </c>
      <c r="E386" s="20">
        <v>712</v>
      </c>
      <c r="F386" s="20">
        <v>712</v>
      </c>
      <c r="G386" s="20">
        <v>712</v>
      </c>
      <c r="H386" s="20">
        <v>712</v>
      </c>
      <c r="I386" s="20">
        <v>573</v>
      </c>
      <c r="J386" s="20">
        <v>0</v>
      </c>
      <c r="K386" s="20">
        <v>0</v>
      </c>
      <c r="L386" s="20">
        <v>0</v>
      </c>
      <c r="M386" s="20">
        <v>0</v>
      </c>
      <c r="N386" s="20">
        <v>0</v>
      </c>
      <c r="O386" s="20">
        <v>0</v>
      </c>
      <c r="P386" s="20">
        <v>0</v>
      </c>
      <c r="Q386" s="20">
        <v>0</v>
      </c>
      <c r="R386" s="20">
        <v>712</v>
      </c>
      <c r="S386" s="20">
        <v>712</v>
      </c>
      <c r="T386" s="20">
        <v>712</v>
      </c>
      <c r="U386" s="20">
        <v>712</v>
      </c>
      <c r="V386" s="20">
        <v>712</v>
      </c>
      <c r="W386" s="20">
        <v>712</v>
      </c>
      <c r="X386" s="20">
        <v>712</v>
      </c>
      <c r="Y386" s="20">
        <v>712</v>
      </c>
      <c r="AA386" s="2">
        <f>IFERROR(INDEX('Holiday Schedule'!$D$3:$D$24,MATCH(A386,'Holiday Schedule'!$C$3:$C$24,0)),0)</f>
        <v>0</v>
      </c>
      <c r="AB386" s="2">
        <f t="shared" si="40"/>
        <v>1</v>
      </c>
      <c r="AC386" s="2">
        <f t="shared" si="41"/>
        <v>0</v>
      </c>
      <c r="AD386" s="5">
        <f t="shared" si="42"/>
        <v>11253</v>
      </c>
      <c r="AE386" s="5">
        <f t="shared" si="43"/>
        <v>11253</v>
      </c>
      <c r="AG386" s="2">
        <f t="shared" si="44"/>
        <v>1</v>
      </c>
      <c r="AH386" s="2">
        <f t="shared" si="45"/>
        <v>2025</v>
      </c>
      <c r="AJ386" s="5">
        <f t="shared" si="46"/>
        <v>712</v>
      </c>
      <c r="AK386" s="2">
        <f t="shared" si="47"/>
        <v>1</v>
      </c>
    </row>
    <row r="387" spans="1:37" x14ac:dyDescent="0.25">
      <c r="A387" s="18">
        <v>45670</v>
      </c>
      <c r="B387" s="20">
        <v>713</v>
      </c>
      <c r="C387" s="20">
        <v>713</v>
      </c>
      <c r="D387" s="20">
        <v>713</v>
      </c>
      <c r="E387" s="20">
        <v>713</v>
      </c>
      <c r="F387" s="20">
        <v>713</v>
      </c>
      <c r="G387" s="20">
        <v>713</v>
      </c>
      <c r="H387" s="20">
        <v>713</v>
      </c>
      <c r="I387" s="20">
        <v>535</v>
      </c>
      <c r="J387" s="20">
        <v>0</v>
      </c>
      <c r="K387" s="20">
        <v>0</v>
      </c>
      <c r="L387" s="20">
        <v>0</v>
      </c>
      <c r="M387" s="20">
        <v>0</v>
      </c>
      <c r="N387" s="20">
        <v>0</v>
      </c>
      <c r="O387" s="20">
        <v>0</v>
      </c>
      <c r="P387" s="20">
        <v>0</v>
      </c>
      <c r="Q387" s="20">
        <v>0</v>
      </c>
      <c r="R387" s="20">
        <v>713</v>
      </c>
      <c r="S387" s="20">
        <v>713</v>
      </c>
      <c r="T387" s="20">
        <v>713</v>
      </c>
      <c r="U387" s="20">
        <v>713</v>
      </c>
      <c r="V387" s="20">
        <v>713</v>
      </c>
      <c r="W387" s="20">
        <v>713</v>
      </c>
      <c r="X387" s="20">
        <v>713</v>
      </c>
      <c r="Y387" s="20">
        <v>713</v>
      </c>
      <c r="AA387" s="2">
        <f>IFERROR(INDEX('Holiday Schedule'!$D$3:$D$24,MATCH(A387,'Holiday Schedule'!$C$3:$C$24,0)),0)</f>
        <v>0</v>
      </c>
      <c r="AB387" s="2">
        <f t="shared" si="40"/>
        <v>2</v>
      </c>
      <c r="AC387" s="2">
        <f t="shared" si="41"/>
        <v>5526</v>
      </c>
      <c r="AD387" s="5">
        <f t="shared" si="42"/>
        <v>5704</v>
      </c>
      <c r="AE387" s="5">
        <f t="shared" si="43"/>
        <v>11230</v>
      </c>
      <c r="AG387" s="2">
        <f t="shared" si="44"/>
        <v>1</v>
      </c>
      <c r="AH387" s="2">
        <f t="shared" si="45"/>
        <v>2025</v>
      </c>
      <c r="AJ387" s="5">
        <f t="shared" si="46"/>
        <v>713</v>
      </c>
      <c r="AK387" s="2">
        <f t="shared" si="47"/>
        <v>1</v>
      </c>
    </row>
    <row r="388" spans="1:37" x14ac:dyDescent="0.25">
      <c r="A388" s="18">
        <v>45671</v>
      </c>
      <c r="B388" s="20">
        <v>714</v>
      </c>
      <c r="C388" s="20">
        <v>714</v>
      </c>
      <c r="D388" s="20">
        <v>714</v>
      </c>
      <c r="E388" s="20">
        <v>714</v>
      </c>
      <c r="F388" s="20">
        <v>714</v>
      </c>
      <c r="G388" s="20">
        <v>714</v>
      </c>
      <c r="H388" s="20">
        <v>714</v>
      </c>
      <c r="I388" s="20">
        <v>536</v>
      </c>
      <c r="J388" s="20">
        <v>0</v>
      </c>
      <c r="K388" s="20">
        <v>0</v>
      </c>
      <c r="L388" s="20">
        <v>0</v>
      </c>
      <c r="M388" s="20">
        <v>0</v>
      </c>
      <c r="N388" s="20">
        <v>0</v>
      </c>
      <c r="O388" s="20">
        <v>0</v>
      </c>
      <c r="P388" s="20">
        <v>0</v>
      </c>
      <c r="Q388" s="20">
        <v>0</v>
      </c>
      <c r="R388" s="20">
        <v>714</v>
      </c>
      <c r="S388" s="20">
        <v>714</v>
      </c>
      <c r="T388" s="20">
        <v>714</v>
      </c>
      <c r="U388" s="20">
        <v>714</v>
      </c>
      <c r="V388" s="20">
        <v>714</v>
      </c>
      <c r="W388" s="20">
        <v>714</v>
      </c>
      <c r="X388" s="20">
        <v>714</v>
      </c>
      <c r="Y388" s="20">
        <v>714</v>
      </c>
      <c r="AA388" s="2">
        <f>IFERROR(INDEX('Holiday Schedule'!$D$3:$D$24,MATCH(A388,'Holiday Schedule'!$C$3:$C$24,0)),0)</f>
        <v>0</v>
      </c>
      <c r="AB388" s="2">
        <f t="shared" si="40"/>
        <v>3</v>
      </c>
      <c r="AC388" s="2">
        <f t="shared" si="41"/>
        <v>5534</v>
      </c>
      <c r="AD388" s="5">
        <f t="shared" si="42"/>
        <v>5712</v>
      </c>
      <c r="AE388" s="5">
        <f t="shared" si="43"/>
        <v>11246</v>
      </c>
      <c r="AG388" s="2">
        <f t="shared" si="44"/>
        <v>1</v>
      </c>
      <c r="AH388" s="2">
        <f t="shared" si="45"/>
        <v>2025</v>
      </c>
      <c r="AJ388" s="5">
        <f t="shared" si="46"/>
        <v>714</v>
      </c>
      <c r="AK388" s="2">
        <f t="shared" si="47"/>
        <v>1</v>
      </c>
    </row>
    <row r="389" spans="1:37" x14ac:dyDescent="0.25">
      <c r="A389" s="18">
        <v>45672</v>
      </c>
      <c r="B389" s="20">
        <v>710</v>
      </c>
      <c r="C389" s="20">
        <v>710</v>
      </c>
      <c r="D389" s="20">
        <v>710</v>
      </c>
      <c r="E389" s="20">
        <v>710</v>
      </c>
      <c r="F389" s="20">
        <v>710</v>
      </c>
      <c r="G389" s="20">
        <v>710</v>
      </c>
      <c r="H389" s="20">
        <v>710</v>
      </c>
      <c r="I389" s="20">
        <v>533</v>
      </c>
      <c r="J389" s="20">
        <v>0</v>
      </c>
      <c r="K389" s="20">
        <v>0</v>
      </c>
      <c r="L389" s="20">
        <v>0</v>
      </c>
      <c r="M389" s="20">
        <v>0</v>
      </c>
      <c r="N389" s="20">
        <v>0</v>
      </c>
      <c r="O389" s="20">
        <v>0</v>
      </c>
      <c r="P389" s="20">
        <v>0</v>
      </c>
      <c r="Q389" s="20">
        <v>0</v>
      </c>
      <c r="R389" s="20">
        <v>710</v>
      </c>
      <c r="S389" s="20">
        <v>710</v>
      </c>
      <c r="T389" s="20">
        <v>710</v>
      </c>
      <c r="U389" s="20">
        <v>710</v>
      </c>
      <c r="V389" s="20">
        <v>710</v>
      </c>
      <c r="W389" s="20">
        <v>710</v>
      </c>
      <c r="X389" s="20">
        <v>710</v>
      </c>
      <c r="Y389" s="20">
        <v>710</v>
      </c>
      <c r="AA389" s="2">
        <f>IFERROR(INDEX('Holiday Schedule'!$D$3:$D$24,MATCH(A389,'Holiday Schedule'!$C$3:$C$24,0)),0)</f>
        <v>0</v>
      </c>
      <c r="AB389" s="2">
        <f t="shared" si="40"/>
        <v>4</v>
      </c>
      <c r="AC389" s="2">
        <f t="shared" si="41"/>
        <v>5503</v>
      </c>
      <c r="AD389" s="5">
        <f t="shared" si="42"/>
        <v>5680</v>
      </c>
      <c r="AE389" s="5">
        <f t="shared" si="43"/>
        <v>11183</v>
      </c>
      <c r="AG389" s="2">
        <f t="shared" si="44"/>
        <v>1</v>
      </c>
      <c r="AH389" s="2">
        <f t="shared" si="45"/>
        <v>2025</v>
      </c>
      <c r="AJ389" s="5">
        <f t="shared" si="46"/>
        <v>710</v>
      </c>
      <c r="AK389" s="2">
        <f t="shared" si="47"/>
        <v>1</v>
      </c>
    </row>
    <row r="390" spans="1:37" x14ac:dyDescent="0.25">
      <c r="A390" s="18">
        <v>45673</v>
      </c>
      <c r="B390" s="20">
        <v>710</v>
      </c>
      <c r="C390" s="20">
        <v>710</v>
      </c>
      <c r="D390" s="20">
        <v>710</v>
      </c>
      <c r="E390" s="20">
        <v>710</v>
      </c>
      <c r="F390" s="20">
        <v>710</v>
      </c>
      <c r="G390" s="20">
        <v>710</v>
      </c>
      <c r="H390" s="20">
        <v>710</v>
      </c>
      <c r="I390" s="20">
        <v>533</v>
      </c>
      <c r="J390" s="20">
        <v>0</v>
      </c>
      <c r="K390" s="20">
        <v>0</v>
      </c>
      <c r="L390" s="20">
        <v>0</v>
      </c>
      <c r="M390" s="20">
        <v>0</v>
      </c>
      <c r="N390" s="20">
        <v>0</v>
      </c>
      <c r="O390" s="20">
        <v>0</v>
      </c>
      <c r="P390" s="20">
        <v>0</v>
      </c>
      <c r="Q390" s="20">
        <v>0</v>
      </c>
      <c r="R390" s="20">
        <v>710</v>
      </c>
      <c r="S390" s="20">
        <v>710</v>
      </c>
      <c r="T390" s="20">
        <v>710</v>
      </c>
      <c r="U390" s="20">
        <v>710</v>
      </c>
      <c r="V390" s="20">
        <v>710</v>
      </c>
      <c r="W390" s="20">
        <v>710</v>
      </c>
      <c r="X390" s="20">
        <v>710</v>
      </c>
      <c r="Y390" s="20">
        <v>710</v>
      </c>
      <c r="AA390" s="2">
        <f>IFERROR(INDEX('Holiday Schedule'!$D$3:$D$24,MATCH(A390,'Holiday Schedule'!$C$3:$C$24,0)),0)</f>
        <v>0</v>
      </c>
      <c r="AB390" s="2">
        <f t="shared" si="40"/>
        <v>5</v>
      </c>
      <c r="AC390" s="2">
        <f t="shared" si="41"/>
        <v>5503</v>
      </c>
      <c r="AD390" s="5">
        <f t="shared" si="42"/>
        <v>5680</v>
      </c>
      <c r="AE390" s="5">
        <f t="shared" si="43"/>
        <v>11183</v>
      </c>
      <c r="AG390" s="2">
        <f t="shared" si="44"/>
        <v>1</v>
      </c>
      <c r="AH390" s="2">
        <f t="shared" si="45"/>
        <v>2025</v>
      </c>
      <c r="AJ390" s="5">
        <f t="shared" si="46"/>
        <v>710</v>
      </c>
      <c r="AK390" s="2">
        <f t="shared" si="47"/>
        <v>1</v>
      </c>
    </row>
    <row r="391" spans="1:37" x14ac:dyDescent="0.25">
      <c r="A391" s="18">
        <v>45674</v>
      </c>
      <c r="B391" s="20">
        <v>711</v>
      </c>
      <c r="C391" s="20">
        <v>711</v>
      </c>
      <c r="D391" s="20">
        <v>711</v>
      </c>
      <c r="E391" s="20">
        <v>711</v>
      </c>
      <c r="F391" s="20">
        <v>711</v>
      </c>
      <c r="G391" s="20">
        <v>711</v>
      </c>
      <c r="H391" s="20">
        <v>711</v>
      </c>
      <c r="I391" s="20">
        <v>534</v>
      </c>
      <c r="J391" s="20">
        <v>0</v>
      </c>
      <c r="K391" s="20">
        <v>0</v>
      </c>
      <c r="L391" s="20">
        <v>0</v>
      </c>
      <c r="M391" s="20">
        <v>0</v>
      </c>
      <c r="N391" s="20">
        <v>0</v>
      </c>
      <c r="O391" s="20">
        <v>0</v>
      </c>
      <c r="P391" s="20">
        <v>0</v>
      </c>
      <c r="Q391" s="20">
        <v>0</v>
      </c>
      <c r="R391" s="20">
        <v>711</v>
      </c>
      <c r="S391" s="20">
        <v>711</v>
      </c>
      <c r="T391" s="20">
        <v>711</v>
      </c>
      <c r="U391" s="20">
        <v>711</v>
      </c>
      <c r="V391" s="20">
        <v>711</v>
      </c>
      <c r="W391" s="20">
        <v>711</v>
      </c>
      <c r="X391" s="20">
        <v>711</v>
      </c>
      <c r="Y391" s="20">
        <v>711</v>
      </c>
      <c r="AA391" s="2">
        <f>IFERROR(INDEX('Holiday Schedule'!$D$3:$D$24,MATCH(A391,'Holiday Schedule'!$C$3:$C$24,0)),0)</f>
        <v>0</v>
      </c>
      <c r="AB391" s="2">
        <f t="shared" si="40"/>
        <v>6</v>
      </c>
      <c r="AC391" s="2">
        <f t="shared" si="41"/>
        <v>5511</v>
      </c>
      <c r="AD391" s="5">
        <f t="shared" si="42"/>
        <v>5688</v>
      </c>
      <c r="AE391" s="5">
        <f t="shared" si="43"/>
        <v>11199</v>
      </c>
      <c r="AG391" s="2">
        <f t="shared" si="44"/>
        <v>1</v>
      </c>
      <c r="AH391" s="2">
        <f t="shared" si="45"/>
        <v>2025</v>
      </c>
      <c r="AJ391" s="5">
        <f t="shared" si="46"/>
        <v>711</v>
      </c>
      <c r="AK391" s="2">
        <f t="shared" si="47"/>
        <v>1</v>
      </c>
    </row>
    <row r="392" spans="1:37" x14ac:dyDescent="0.25">
      <c r="A392" s="18">
        <v>45675</v>
      </c>
      <c r="B392" s="20">
        <v>711</v>
      </c>
      <c r="C392" s="20">
        <v>711</v>
      </c>
      <c r="D392" s="20">
        <v>711</v>
      </c>
      <c r="E392" s="20">
        <v>711</v>
      </c>
      <c r="F392" s="20">
        <v>711</v>
      </c>
      <c r="G392" s="20">
        <v>711</v>
      </c>
      <c r="H392" s="20">
        <v>711</v>
      </c>
      <c r="I392" s="20">
        <v>572</v>
      </c>
      <c r="J392" s="20">
        <v>0</v>
      </c>
      <c r="K392" s="20">
        <v>0</v>
      </c>
      <c r="L392" s="20">
        <v>0</v>
      </c>
      <c r="M392" s="20">
        <v>0</v>
      </c>
      <c r="N392" s="20">
        <v>0</v>
      </c>
      <c r="O392" s="20">
        <v>0</v>
      </c>
      <c r="P392" s="20">
        <v>0</v>
      </c>
      <c r="Q392" s="20">
        <v>0</v>
      </c>
      <c r="R392" s="20">
        <v>711</v>
      </c>
      <c r="S392" s="20">
        <v>711</v>
      </c>
      <c r="T392" s="20">
        <v>711</v>
      </c>
      <c r="U392" s="20">
        <v>711</v>
      </c>
      <c r="V392" s="20">
        <v>711</v>
      </c>
      <c r="W392" s="20">
        <v>711</v>
      </c>
      <c r="X392" s="20">
        <v>711</v>
      </c>
      <c r="Y392" s="20">
        <v>711</v>
      </c>
      <c r="AA392" s="2">
        <f>IFERROR(INDEX('Holiday Schedule'!$D$3:$D$24,MATCH(A392,'Holiday Schedule'!$C$3:$C$24,0)),0)</f>
        <v>0</v>
      </c>
      <c r="AB392" s="2">
        <f t="shared" si="40"/>
        <v>7</v>
      </c>
      <c r="AC392" s="2">
        <f t="shared" si="41"/>
        <v>0</v>
      </c>
      <c r="AD392" s="5">
        <f t="shared" si="42"/>
        <v>11237</v>
      </c>
      <c r="AE392" s="5">
        <f t="shared" si="43"/>
        <v>11237</v>
      </c>
      <c r="AG392" s="2">
        <f t="shared" si="44"/>
        <v>1</v>
      </c>
      <c r="AH392" s="2">
        <f t="shared" si="45"/>
        <v>2025</v>
      </c>
      <c r="AJ392" s="5">
        <f t="shared" si="46"/>
        <v>711</v>
      </c>
      <c r="AK392" s="2">
        <f t="shared" si="47"/>
        <v>1</v>
      </c>
    </row>
    <row r="393" spans="1:37" x14ac:dyDescent="0.25">
      <c r="A393" s="18">
        <v>45676</v>
      </c>
      <c r="B393" s="20">
        <v>711</v>
      </c>
      <c r="C393" s="20">
        <v>711</v>
      </c>
      <c r="D393" s="20">
        <v>711</v>
      </c>
      <c r="E393" s="20">
        <v>711</v>
      </c>
      <c r="F393" s="20">
        <v>711</v>
      </c>
      <c r="G393" s="20">
        <v>711</v>
      </c>
      <c r="H393" s="20">
        <v>711</v>
      </c>
      <c r="I393" s="20">
        <v>572</v>
      </c>
      <c r="J393" s="20">
        <v>0</v>
      </c>
      <c r="K393" s="20">
        <v>0</v>
      </c>
      <c r="L393" s="20">
        <v>0</v>
      </c>
      <c r="M393" s="20">
        <v>0</v>
      </c>
      <c r="N393" s="20">
        <v>0</v>
      </c>
      <c r="O393" s="20">
        <v>0</v>
      </c>
      <c r="P393" s="20">
        <v>0</v>
      </c>
      <c r="Q393" s="20">
        <v>0</v>
      </c>
      <c r="R393" s="20">
        <v>711</v>
      </c>
      <c r="S393" s="20">
        <v>711</v>
      </c>
      <c r="T393" s="20">
        <v>711</v>
      </c>
      <c r="U393" s="20">
        <v>711</v>
      </c>
      <c r="V393" s="20">
        <v>711</v>
      </c>
      <c r="W393" s="20">
        <v>711</v>
      </c>
      <c r="X393" s="20">
        <v>711</v>
      </c>
      <c r="Y393" s="20">
        <v>711</v>
      </c>
      <c r="AA393" s="2">
        <f>IFERROR(INDEX('Holiday Schedule'!$D$3:$D$24,MATCH(A393,'Holiday Schedule'!$C$3:$C$24,0)),0)</f>
        <v>0</v>
      </c>
      <c r="AB393" s="2">
        <f t="shared" si="40"/>
        <v>1</v>
      </c>
      <c r="AC393" s="2">
        <f t="shared" si="41"/>
        <v>0</v>
      </c>
      <c r="AD393" s="5">
        <f t="shared" si="42"/>
        <v>11237</v>
      </c>
      <c r="AE393" s="5">
        <f t="shared" si="43"/>
        <v>11237</v>
      </c>
      <c r="AG393" s="2">
        <f t="shared" si="44"/>
        <v>1</v>
      </c>
      <c r="AH393" s="2">
        <f t="shared" si="45"/>
        <v>2025</v>
      </c>
      <c r="AJ393" s="5">
        <f t="shared" si="46"/>
        <v>711</v>
      </c>
      <c r="AK393" s="2">
        <f t="shared" si="47"/>
        <v>1</v>
      </c>
    </row>
    <row r="394" spans="1:37" x14ac:dyDescent="0.25">
      <c r="A394" s="18">
        <v>45677</v>
      </c>
      <c r="B394" s="20">
        <v>711</v>
      </c>
      <c r="C394" s="20">
        <v>711</v>
      </c>
      <c r="D394" s="20">
        <v>711</v>
      </c>
      <c r="E394" s="20">
        <v>711</v>
      </c>
      <c r="F394" s="20">
        <v>711</v>
      </c>
      <c r="G394" s="20">
        <v>711</v>
      </c>
      <c r="H394" s="20">
        <v>711</v>
      </c>
      <c r="I394" s="20">
        <v>572</v>
      </c>
      <c r="J394" s="20">
        <v>0</v>
      </c>
      <c r="K394" s="20">
        <v>0</v>
      </c>
      <c r="L394" s="20">
        <v>0</v>
      </c>
      <c r="M394" s="20">
        <v>0</v>
      </c>
      <c r="N394" s="20">
        <v>0</v>
      </c>
      <c r="O394" s="20">
        <v>0</v>
      </c>
      <c r="P394" s="20">
        <v>0</v>
      </c>
      <c r="Q394" s="20">
        <v>0</v>
      </c>
      <c r="R394" s="20">
        <v>711</v>
      </c>
      <c r="S394" s="20">
        <v>711</v>
      </c>
      <c r="T394" s="20">
        <v>711</v>
      </c>
      <c r="U394" s="20">
        <v>711</v>
      </c>
      <c r="V394" s="20">
        <v>711</v>
      </c>
      <c r="W394" s="20">
        <v>711</v>
      </c>
      <c r="X394" s="20">
        <v>711</v>
      </c>
      <c r="Y394" s="20">
        <v>711</v>
      </c>
      <c r="AA394" s="2">
        <f>IFERROR(INDEX('Holiday Schedule'!$D$3:$D$24,MATCH(A394,'Holiday Schedule'!$C$3:$C$24,0)),0)</f>
        <v>0</v>
      </c>
      <c r="AB394" s="2">
        <f t="shared" ref="AB394:AB457" si="48">WEEKDAY(A394)</f>
        <v>2</v>
      </c>
      <c r="AC394" s="2">
        <f t="shared" ref="AC394:AC457" si="49">IF(AND(AB394&gt;1,AB394&lt;7,AA394&lt;1),SUM(I394:X394),0)</f>
        <v>5549</v>
      </c>
      <c r="AD394" s="5">
        <f t="shared" ref="AD394:AD457" si="50">AE394-AC394</f>
        <v>5688</v>
      </c>
      <c r="AE394" s="5">
        <f t="shared" ref="AE394:AE457" si="51">SUM(B394:Y394)</f>
        <v>11237</v>
      </c>
      <c r="AG394" s="2">
        <f t="shared" ref="AG394:AG457" si="52">MONTH(A394)</f>
        <v>1</v>
      </c>
      <c r="AH394" s="2">
        <f t="shared" ref="AH394:AH457" si="53">YEAR(A394)</f>
        <v>2025</v>
      </c>
      <c r="AJ394" s="5">
        <f t="shared" ref="AJ394:AJ457" si="54">MAX(B394:Y394)</f>
        <v>711</v>
      </c>
      <c r="AK394" s="2">
        <f t="shared" ref="AK394:AK457" si="55">IF(AE394&gt;0,INDEX(B$8:Y$8,MATCH(AJ394,B394:Y394,0)),"")</f>
        <v>1</v>
      </c>
    </row>
    <row r="395" spans="1:37" x14ac:dyDescent="0.25">
      <c r="A395" s="18">
        <v>45678</v>
      </c>
      <c r="B395" s="20">
        <v>707</v>
      </c>
      <c r="C395" s="20">
        <v>707</v>
      </c>
      <c r="D395" s="20">
        <v>707</v>
      </c>
      <c r="E395" s="20">
        <v>707</v>
      </c>
      <c r="F395" s="20">
        <v>707</v>
      </c>
      <c r="G395" s="20">
        <v>707</v>
      </c>
      <c r="H395" s="20">
        <v>707</v>
      </c>
      <c r="I395" s="20">
        <v>530</v>
      </c>
      <c r="J395" s="20">
        <v>0</v>
      </c>
      <c r="K395" s="20">
        <v>0</v>
      </c>
      <c r="L395" s="20">
        <v>0</v>
      </c>
      <c r="M395" s="20">
        <v>0</v>
      </c>
      <c r="N395" s="20">
        <v>0</v>
      </c>
      <c r="O395" s="20">
        <v>0</v>
      </c>
      <c r="P395" s="20">
        <v>0</v>
      </c>
      <c r="Q395" s="20">
        <v>0</v>
      </c>
      <c r="R395" s="20">
        <v>707</v>
      </c>
      <c r="S395" s="20">
        <v>707</v>
      </c>
      <c r="T395" s="20">
        <v>707</v>
      </c>
      <c r="U395" s="20">
        <v>707</v>
      </c>
      <c r="V395" s="20">
        <v>707</v>
      </c>
      <c r="W395" s="20">
        <v>707</v>
      </c>
      <c r="X395" s="20">
        <v>707</v>
      </c>
      <c r="Y395" s="20">
        <v>707</v>
      </c>
      <c r="AA395" s="2">
        <f>IFERROR(INDEX('Holiday Schedule'!$D$3:$D$24,MATCH(A395,'Holiday Schedule'!$C$3:$C$24,0)),0)</f>
        <v>0</v>
      </c>
      <c r="AB395" s="2">
        <f t="shared" si="48"/>
        <v>3</v>
      </c>
      <c r="AC395" s="2">
        <f t="shared" si="49"/>
        <v>5479</v>
      </c>
      <c r="AD395" s="5">
        <f t="shared" si="50"/>
        <v>5656</v>
      </c>
      <c r="AE395" s="5">
        <f t="shared" si="51"/>
        <v>11135</v>
      </c>
      <c r="AG395" s="2">
        <f t="shared" si="52"/>
        <v>1</v>
      </c>
      <c r="AH395" s="2">
        <f t="shared" si="53"/>
        <v>2025</v>
      </c>
      <c r="AJ395" s="5">
        <f t="shared" si="54"/>
        <v>707</v>
      </c>
      <c r="AK395" s="2">
        <f t="shared" si="55"/>
        <v>1</v>
      </c>
    </row>
    <row r="396" spans="1:37" x14ac:dyDescent="0.25">
      <c r="A396" s="18">
        <v>45679</v>
      </c>
      <c r="B396" s="20">
        <v>705</v>
      </c>
      <c r="C396" s="20">
        <v>705</v>
      </c>
      <c r="D396" s="20">
        <v>705</v>
      </c>
      <c r="E396" s="20">
        <v>705</v>
      </c>
      <c r="F396" s="20">
        <v>705</v>
      </c>
      <c r="G396" s="20">
        <v>705</v>
      </c>
      <c r="H396" s="20">
        <v>705</v>
      </c>
      <c r="I396" s="20">
        <v>528</v>
      </c>
      <c r="J396" s="20">
        <v>0</v>
      </c>
      <c r="K396" s="20">
        <v>0</v>
      </c>
      <c r="L396" s="20">
        <v>0</v>
      </c>
      <c r="M396" s="20">
        <v>0</v>
      </c>
      <c r="N396" s="20">
        <v>0</v>
      </c>
      <c r="O396" s="20">
        <v>0</v>
      </c>
      <c r="P396" s="20">
        <v>0</v>
      </c>
      <c r="Q396" s="20">
        <v>0</v>
      </c>
      <c r="R396" s="20">
        <v>705</v>
      </c>
      <c r="S396" s="20">
        <v>705</v>
      </c>
      <c r="T396" s="20">
        <v>705</v>
      </c>
      <c r="U396" s="20">
        <v>705</v>
      </c>
      <c r="V396" s="20">
        <v>705</v>
      </c>
      <c r="W396" s="20">
        <v>705</v>
      </c>
      <c r="X396" s="20">
        <v>705</v>
      </c>
      <c r="Y396" s="20">
        <v>705</v>
      </c>
      <c r="AA396" s="2">
        <f>IFERROR(INDEX('Holiday Schedule'!$D$3:$D$24,MATCH(A396,'Holiday Schedule'!$C$3:$C$24,0)),0)</f>
        <v>0</v>
      </c>
      <c r="AB396" s="2">
        <f t="shared" si="48"/>
        <v>4</v>
      </c>
      <c r="AC396" s="2">
        <f t="shared" si="49"/>
        <v>5463</v>
      </c>
      <c r="AD396" s="5">
        <f t="shared" si="50"/>
        <v>5640</v>
      </c>
      <c r="AE396" s="5">
        <f t="shared" si="51"/>
        <v>11103</v>
      </c>
      <c r="AG396" s="2">
        <f t="shared" si="52"/>
        <v>1</v>
      </c>
      <c r="AH396" s="2">
        <f t="shared" si="53"/>
        <v>2025</v>
      </c>
      <c r="AJ396" s="5">
        <f t="shared" si="54"/>
        <v>705</v>
      </c>
      <c r="AK396" s="2">
        <f t="shared" si="55"/>
        <v>1</v>
      </c>
    </row>
    <row r="397" spans="1:37" x14ac:dyDescent="0.25">
      <c r="A397" s="18">
        <v>45680</v>
      </c>
      <c r="B397" s="20">
        <v>709</v>
      </c>
      <c r="C397" s="20">
        <v>709</v>
      </c>
      <c r="D397" s="20">
        <v>709</v>
      </c>
      <c r="E397" s="20">
        <v>709</v>
      </c>
      <c r="F397" s="20">
        <v>709</v>
      </c>
      <c r="G397" s="20">
        <v>709</v>
      </c>
      <c r="H397" s="20">
        <v>709</v>
      </c>
      <c r="I397" s="20">
        <v>532</v>
      </c>
      <c r="J397" s="20">
        <v>0</v>
      </c>
      <c r="K397" s="20">
        <v>0</v>
      </c>
      <c r="L397" s="20">
        <v>0</v>
      </c>
      <c r="M397" s="20">
        <v>0</v>
      </c>
      <c r="N397" s="20">
        <v>0</v>
      </c>
      <c r="O397" s="20">
        <v>0</v>
      </c>
      <c r="P397" s="20">
        <v>0</v>
      </c>
      <c r="Q397" s="20">
        <v>0</v>
      </c>
      <c r="R397" s="20">
        <v>709</v>
      </c>
      <c r="S397" s="20">
        <v>709</v>
      </c>
      <c r="T397" s="20">
        <v>709</v>
      </c>
      <c r="U397" s="20">
        <v>709</v>
      </c>
      <c r="V397" s="20">
        <v>709</v>
      </c>
      <c r="W397" s="20">
        <v>709</v>
      </c>
      <c r="X397" s="20">
        <v>709</v>
      </c>
      <c r="Y397" s="20">
        <v>709</v>
      </c>
      <c r="AA397" s="2">
        <f>IFERROR(INDEX('Holiday Schedule'!$D$3:$D$24,MATCH(A397,'Holiday Schedule'!$C$3:$C$24,0)),0)</f>
        <v>0</v>
      </c>
      <c r="AB397" s="2">
        <f t="shared" si="48"/>
        <v>5</v>
      </c>
      <c r="AC397" s="2">
        <f t="shared" si="49"/>
        <v>5495</v>
      </c>
      <c r="AD397" s="5">
        <f t="shared" si="50"/>
        <v>5672</v>
      </c>
      <c r="AE397" s="5">
        <f t="shared" si="51"/>
        <v>11167</v>
      </c>
      <c r="AG397" s="2">
        <f t="shared" si="52"/>
        <v>1</v>
      </c>
      <c r="AH397" s="2">
        <f t="shared" si="53"/>
        <v>2025</v>
      </c>
      <c r="AJ397" s="5">
        <f t="shared" si="54"/>
        <v>709</v>
      </c>
      <c r="AK397" s="2">
        <f t="shared" si="55"/>
        <v>1</v>
      </c>
    </row>
    <row r="398" spans="1:37" x14ac:dyDescent="0.25">
      <c r="A398" s="18">
        <v>45681</v>
      </c>
      <c r="B398" s="20">
        <v>709</v>
      </c>
      <c r="C398" s="20">
        <v>709</v>
      </c>
      <c r="D398" s="20">
        <v>709</v>
      </c>
      <c r="E398" s="20">
        <v>709</v>
      </c>
      <c r="F398" s="20">
        <v>709</v>
      </c>
      <c r="G398" s="20">
        <v>709</v>
      </c>
      <c r="H398" s="20">
        <v>709</v>
      </c>
      <c r="I398" s="20">
        <v>532</v>
      </c>
      <c r="J398" s="20">
        <v>0</v>
      </c>
      <c r="K398" s="20">
        <v>0</v>
      </c>
      <c r="L398" s="20">
        <v>0</v>
      </c>
      <c r="M398" s="20">
        <v>0</v>
      </c>
      <c r="N398" s="20">
        <v>0</v>
      </c>
      <c r="O398" s="20">
        <v>0</v>
      </c>
      <c r="P398" s="20">
        <v>0</v>
      </c>
      <c r="Q398" s="20">
        <v>0</v>
      </c>
      <c r="R398" s="20">
        <v>709</v>
      </c>
      <c r="S398" s="20">
        <v>709</v>
      </c>
      <c r="T398" s="20">
        <v>709</v>
      </c>
      <c r="U398" s="20">
        <v>709</v>
      </c>
      <c r="V398" s="20">
        <v>709</v>
      </c>
      <c r="W398" s="20">
        <v>709</v>
      </c>
      <c r="X398" s="20">
        <v>709</v>
      </c>
      <c r="Y398" s="20">
        <v>709</v>
      </c>
      <c r="AA398" s="2">
        <f>IFERROR(INDEX('Holiday Schedule'!$D$3:$D$24,MATCH(A398,'Holiday Schedule'!$C$3:$C$24,0)),0)</f>
        <v>0</v>
      </c>
      <c r="AB398" s="2">
        <f t="shared" si="48"/>
        <v>6</v>
      </c>
      <c r="AC398" s="2">
        <f t="shared" si="49"/>
        <v>5495</v>
      </c>
      <c r="AD398" s="5">
        <f t="shared" si="50"/>
        <v>5672</v>
      </c>
      <c r="AE398" s="5">
        <f t="shared" si="51"/>
        <v>11167</v>
      </c>
      <c r="AG398" s="2">
        <f t="shared" si="52"/>
        <v>1</v>
      </c>
      <c r="AH398" s="2">
        <f t="shared" si="53"/>
        <v>2025</v>
      </c>
      <c r="AJ398" s="5">
        <f t="shared" si="54"/>
        <v>709</v>
      </c>
      <c r="AK398" s="2">
        <f t="shared" si="55"/>
        <v>1</v>
      </c>
    </row>
    <row r="399" spans="1:37" x14ac:dyDescent="0.25">
      <c r="A399" s="18">
        <v>45682</v>
      </c>
      <c r="B399" s="20">
        <v>709</v>
      </c>
      <c r="C399" s="20">
        <v>709</v>
      </c>
      <c r="D399" s="20">
        <v>709</v>
      </c>
      <c r="E399" s="20">
        <v>709</v>
      </c>
      <c r="F399" s="20">
        <v>709</v>
      </c>
      <c r="G399" s="20">
        <v>709</v>
      </c>
      <c r="H399" s="20">
        <v>709</v>
      </c>
      <c r="I399" s="20">
        <v>570</v>
      </c>
      <c r="J399" s="20">
        <v>0</v>
      </c>
      <c r="K399" s="20">
        <v>0</v>
      </c>
      <c r="L399" s="20">
        <v>0</v>
      </c>
      <c r="M399" s="20">
        <v>0</v>
      </c>
      <c r="N399" s="20">
        <v>0</v>
      </c>
      <c r="O399" s="20">
        <v>0</v>
      </c>
      <c r="P399" s="20">
        <v>0</v>
      </c>
      <c r="Q399" s="20">
        <v>0</v>
      </c>
      <c r="R399" s="20">
        <v>709</v>
      </c>
      <c r="S399" s="20">
        <v>709</v>
      </c>
      <c r="T399" s="20">
        <v>709</v>
      </c>
      <c r="U399" s="20">
        <v>709</v>
      </c>
      <c r="V399" s="20">
        <v>709</v>
      </c>
      <c r="W399" s="20">
        <v>709</v>
      </c>
      <c r="X399" s="20">
        <v>709</v>
      </c>
      <c r="Y399" s="20">
        <v>709</v>
      </c>
      <c r="AA399" s="2">
        <f>IFERROR(INDEX('Holiday Schedule'!$D$3:$D$24,MATCH(A399,'Holiday Schedule'!$C$3:$C$24,0)),0)</f>
        <v>0</v>
      </c>
      <c r="AB399" s="2">
        <f t="shared" si="48"/>
        <v>7</v>
      </c>
      <c r="AC399" s="2">
        <f t="shared" si="49"/>
        <v>0</v>
      </c>
      <c r="AD399" s="5">
        <f t="shared" si="50"/>
        <v>11205</v>
      </c>
      <c r="AE399" s="5">
        <f t="shared" si="51"/>
        <v>11205</v>
      </c>
      <c r="AG399" s="2">
        <f t="shared" si="52"/>
        <v>1</v>
      </c>
      <c r="AH399" s="2">
        <f t="shared" si="53"/>
        <v>2025</v>
      </c>
      <c r="AJ399" s="5">
        <f t="shared" si="54"/>
        <v>709</v>
      </c>
      <c r="AK399" s="2">
        <f t="shared" si="55"/>
        <v>1</v>
      </c>
    </row>
    <row r="400" spans="1:37" x14ac:dyDescent="0.25">
      <c r="A400" s="18">
        <v>45683</v>
      </c>
      <c r="B400" s="20">
        <v>709</v>
      </c>
      <c r="C400" s="20">
        <v>709</v>
      </c>
      <c r="D400" s="20">
        <v>709</v>
      </c>
      <c r="E400" s="20">
        <v>709</v>
      </c>
      <c r="F400" s="20">
        <v>709</v>
      </c>
      <c r="G400" s="20">
        <v>709</v>
      </c>
      <c r="H400" s="20">
        <v>709</v>
      </c>
      <c r="I400" s="20">
        <v>570</v>
      </c>
      <c r="J400" s="20">
        <v>0</v>
      </c>
      <c r="K400" s="20">
        <v>0</v>
      </c>
      <c r="L400" s="20">
        <v>0</v>
      </c>
      <c r="M400" s="20">
        <v>0</v>
      </c>
      <c r="N400" s="20">
        <v>0</v>
      </c>
      <c r="O400" s="20">
        <v>0</v>
      </c>
      <c r="P400" s="20">
        <v>0</v>
      </c>
      <c r="Q400" s="20">
        <v>0</v>
      </c>
      <c r="R400" s="20">
        <v>709</v>
      </c>
      <c r="S400" s="20">
        <v>709</v>
      </c>
      <c r="T400" s="20">
        <v>709</v>
      </c>
      <c r="U400" s="20">
        <v>709</v>
      </c>
      <c r="V400" s="20">
        <v>709</v>
      </c>
      <c r="W400" s="20">
        <v>709</v>
      </c>
      <c r="X400" s="20">
        <v>709</v>
      </c>
      <c r="Y400" s="20">
        <v>709</v>
      </c>
      <c r="AA400" s="2">
        <f>IFERROR(INDEX('Holiday Schedule'!$D$3:$D$24,MATCH(A400,'Holiday Schedule'!$C$3:$C$24,0)),0)</f>
        <v>0</v>
      </c>
      <c r="AB400" s="2">
        <f t="shared" si="48"/>
        <v>1</v>
      </c>
      <c r="AC400" s="2">
        <f t="shared" si="49"/>
        <v>0</v>
      </c>
      <c r="AD400" s="5">
        <f t="shared" si="50"/>
        <v>11205</v>
      </c>
      <c r="AE400" s="5">
        <f t="shared" si="51"/>
        <v>11205</v>
      </c>
      <c r="AG400" s="2">
        <f t="shared" si="52"/>
        <v>1</v>
      </c>
      <c r="AH400" s="2">
        <f t="shared" si="53"/>
        <v>2025</v>
      </c>
      <c r="AJ400" s="5">
        <f t="shared" si="54"/>
        <v>709</v>
      </c>
      <c r="AK400" s="2">
        <f t="shared" si="55"/>
        <v>1</v>
      </c>
    </row>
    <row r="401" spans="1:37" x14ac:dyDescent="0.25">
      <c r="A401" s="18">
        <v>45684</v>
      </c>
      <c r="B401" s="20">
        <v>703</v>
      </c>
      <c r="C401" s="20">
        <v>703</v>
      </c>
      <c r="D401" s="20">
        <v>703</v>
      </c>
      <c r="E401" s="20">
        <v>703</v>
      </c>
      <c r="F401" s="20">
        <v>703</v>
      </c>
      <c r="G401" s="20">
        <v>703</v>
      </c>
      <c r="H401" s="20">
        <v>703</v>
      </c>
      <c r="I401" s="20">
        <v>527</v>
      </c>
      <c r="J401" s="20">
        <v>0</v>
      </c>
      <c r="K401" s="20">
        <v>0</v>
      </c>
      <c r="L401" s="20">
        <v>0</v>
      </c>
      <c r="M401" s="20">
        <v>0</v>
      </c>
      <c r="N401" s="20">
        <v>0</v>
      </c>
      <c r="O401" s="20">
        <v>0</v>
      </c>
      <c r="P401" s="20">
        <v>0</v>
      </c>
      <c r="Q401" s="20">
        <v>0</v>
      </c>
      <c r="R401" s="20">
        <v>703</v>
      </c>
      <c r="S401" s="20">
        <v>703</v>
      </c>
      <c r="T401" s="20">
        <v>703</v>
      </c>
      <c r="U401" s="20">
        <v>703</v>
      </c>
      <c r="V401" s="20">
        <v>703</v>
      </c>
      <c r="W401" s="20">
        <v>703</v>
      </c>
      <c r="X401" s="20">
        <v>703</v>
      </c>
      <c r="Y401" s="20">
        <v>703</v>
      </c>
      <c r="AA401" s="2">
        <f>IFERROR(INDEX('Holiday Schedule'!$D$3:$D$24,MATCH(A401,'Holiday Schedule'!$C$3:$C$24,0)),0)</f>
        <v>0</v>
      </c>
      <c r="AB401" s="2">
        <f t="shared" si="48"/>
        <v>2</v>
      </c>
      <c r="AC401" s="2">
        <f t="shared" si="49"/>
        <v>5448</v>
      </c>
      <c r="AD401" s="5">
        <f t="shared" si="50"/>
        <v>5624</v>
      </c>
      <c r="AE401" s="5">
        <f t="shared" si="51"/>
        <v>11072</v>
      </c>
      <c r="AG401" s="2">
        <f t="shared" si="52"/>
        <v>1</v>
      </c>
      <c r="AH401" s="2">
        <f t="shared" si="53"/>
        <v>2025</v>
      </c>
      <c r="AJ401" s="5">
        <f t="shared" si="54"/>
        <v>703</v>
      </c>
      <c r="AK401" s="2">
        <f t="shared" si="55"/>
        <v>1</v>
      </c>
    </row>
    <row r="402" spans="1:37" x14ac:dyDescent="0.25">
      <c r="A402" s="18">
        <v>45685</v>
      </c>
      <c r="B402" s="20">
        <v>703</v>
      </c>
      <c r="C402" s="20">
        <v>703</v>
      </c>
      <c r="D402" s="20">
        <v>703</v>
      </c>
      <c r="E402" s="20">
        <v>703</v>
      </c>
      <c r="F402" s="20">
        <v>703</v>
      </c>
      <c r="G402" s="20">
        <v>703</v>
      </c>
      <c r="H402" s="20">
        <v>703</v>
      </c>
      <c r="I402" s="20">
        <v>527</v>
      </c>
      <c r="J402" s="20">
        <v>0</v>
      </c>
      <c r="K402" s="20">
        <v>0</v>
      </c>
      <c r="L402" s="20">
        <v>0</v>
      </c>
      <c r="M402" s="20">
        <v>0</v>
      </c>
      <c r="N402" s="20">
        <v>0</v>
      </c>
      <c r="O402" s="20">
        <v>0</v>
      </c>
      <c r="P402" s="20">
        <v>0</v>
      </c>
      <c r="Q402" s="20">
        <v>0</v>
      </c>
      <c r="R402" s="20">
        <v>703</v>
      </c>
      <c r="S402" s="20">
        <v>703</v>
      </c>
      <c r="T402" s="20">
        <v>703</v>
      </c>
      <c r="U402" s="20">
        <v>703</v>
      </c>
      <c r="V402" s="20">
        <v>703</v>
      </c>
      <c r="W402" s="20">
        <v>703</v>
      </c>
      <c r="X402" s="20">
        <v>703</v>
      </c>
      <c r="Y402" s="20">
        <v>703</v>
      </c>
      <c r="AA402" s="2">
        <f>IFERROR(INDEX('Holiday Schedule'!$D$3:$D$24,MATCH(A402,'Holiday Schedule'!$C$3:$C$24,0)),0)</f>
        <v>0</v>
      </c>
      <c r="AB402" s="2">
        <f t="shared" si="48"/>
        <v>3</v>
      </c>
      <c r="AC402" s="2">
        <f t="shared" si="49"/>
        <v>5448</v>
      </c>
      <c r="AD402" s="5">
        <f t="shared" si="50"/>
        <v>5624</v>
      </c>
      <c r="AE402" s="5">
        <f t="shared" si="51"/>
        <v>11072</v>
      </c>
      <c r="AG402" s="2">
        <f t="shared" si="52"/>
        <v>1</v>
      </c>
      <c r="AH402" s="2">
        <f t="shared" si="53"/>
        <v>2025</v>
      </c>
      <c r="AJ402" s="5">
        <f t="shared" si="54"/>
        <v>703</v>
      </c>
      <c r="AK402" s="2">
        <f t="shared" si="55"/>
        <v>1</v>
      </c>
    </row>
    <row r="403" spans="1:37" x14ac:dyDescent="0.25">
      <c r="A403" s="18">
        <v>45686</v>
      </c>
      <c r="B403" s="20">
        <v>707</v>
      </c>
      <c r="C403" s="20">
        <v>707</v>
      </c>
      <c r="D403" s="20">
        <v>707</v>
      </c>
      <c r="E403" s="20">
        <v>707</v>
      </c>
      <c r="F403" s="20">
        <v>707</v>
      </c>
      <c r="G403" s="20">
        <v>707</v>
      </c>
      <c r="H403" s="20">
        <v>707</v>
      </c>
      <c r="I403" s="20">
        <v>530</v>
      </c>
      <c r="J403" s="20">
        <v>0</v>
      </c>
      <c r="K403" s="20">
        <v>0</v>
      </c>
      <c r="L403" s="20">
        <v>0</v>
      </c>
      <c r="M403" s="20">
        <v>0</v>
      </c>
      <c r="N403" s="20">
        <v>0</v>
      </c>
      <c r="O403" s="20">
        <v>0</v>
      </c>
      <c r="P403" s="20">
        <v>0</v>
      </c>
      <c r="Q403" s="20">
        <v>0</v>
      </c>
      <c r="R403" s="20">
        <v>707</v>
      </c>
      <c r="S403" s="20">
        <v>707</v>
      </c>
      <c r="T403" s="20">
        <v>707</v>
      </c>
      <c r="U403" s="20">
        <v>707</v>
      </c>
      <c r="V403" s="20">
        <v>707</v>
      </c>
      <c r="W403" s="20">
        <v>707</v>
      </c>
      <c r="X403" s="20">
        <v>707</v>
      </c>
      <c r="Y403" s="20">
        <v>707</v>
      </c>
      <c r="AA403" s="2">
        <f>IFERROR(INDEX('Holiday Schedule'!$D$3:$D$24,MATCH(A403,'Holiday Schedule'!$C$3:$C$24,0)),0)</f>
        <v>0</v>
      </c>
      <c r="AB403" s="2">
        <f t="shared" si="48"/>
        <v>4</v>
      </c>
      <c r="AC403" s="2">
        <f t="shared" si="49"/>
        <v>5479</v>
      </c>
      <c r="AD403" s="5">
        <f t="shared" si="50"/>
        <v>5656</v>
      </c>
      <c r="AE403" s="5">
        <f t="shared" si="51"/>
        <v>11135</v>
      </c>
      <c r="AG403" s="2">
        <f t="shared" si="52"/>
        <v>1</v>
      </c>
      <c r="AH403" s="2">
        <f t="shared" si="53"/>
        <v>2025</v>
      </c>
      <c r="AJ403" s="5">
        <f t="shared" si="54"/>
        <v>707</v>
      </c>
      <c r="AK403" s="2">
        <f t="shared" si="55"/>
        <v>1</v>
      </c>
    </row>
    <row r="404" spans="1:37" x14ac:dyDescent="0.25">
      <c r="A404" s="18">
        <v>45687</v>
      </c>
      <c r="B404" s="20">
        <v>713</v>
      </c>
      <c r="C404" s="20">
        <v>713</v>
      </c>
      <c r="D404" s="20">
        <v>713</v>
      </c>
      <c r="E404" s="20">
        <v>713</v>
      </c>
      <c r="F404" s="20">
        <v>713</v>
      </c>
      <c r="G404" s="20">
        <v>713</v>
      </c>
      <c r="H404" s="20">
        <v>713</v>
      </c>
      <c r="I404" s="20">
        <v>535</v>
      </c>
      <c r="J404" s="20">
        <v>0</v>
      </c>
      <c r="K404" s="20">
        <v>0</v>
      </c>
      <c r="L404" s="20">
        <v>0</v>
      </c>
      <c r="M404" s="20">
        <v>0</v>
      </c>
      <c r="N404" s="20">
        <v>0</v>
      </c>
      <c r="O404" s="20">
        <v>0</v>
      </c>
      <c r="P404" s="20">
        <v>0</v>
      </c>
      <c r="Q404" s="20">
        <v>0</v>
      </c>
      <c r="R404" s="20">
        <v>713</v>
      </c>
      <c r="S404" s="20">
        <v>713</v>
      </c>
      <c r="T404" s="20">
        <v>713</v>
      </c>
      <c r="U404" s="20">
        <v>713</v>
      </c>
      <c r="V404" s="20">
        <v>713</v>
      </c>
      <c r="W404" s="20">
        <v>713</v>
      </c>
      <c r="X404" s="20">
        <v>713</v>
      </c>
      <c r="Y404" s="20">
        <v>713</v>
      </c>
      <c r="AA404" s="2">
        <f>IFERROR(INDEX('Holiday Schedule'!$D$3:$D$24,MATCH(A404,'Holiday Schedule'!$C$3:$C$24,0)),0)</f>
        <v>0</v>
      </c>
      <c r="AB404" s="2">
        <f t="shared" si="48"/>
        <v>5</v>
      </c>
      <c r="AC404" s="2">
        <f t="shared" si="49"/>
        <v>5526</v>
      </c>
      <c r="AD404" s="5">
        <f t="shared" si="50"/>
        <v>5704</v>
      </c>
      <c r="AE404" s="5">
        <f t="shared" si="51"/>
        <v>11230</v>
      </c>
      <c r="AG404" s="2">
        <f t="shared" si="52"/>
        <v>1</v>
      </c>
      <c r="AH404" s="2">
        <f t="shared" si="53"/>
        <v>2025</v>
      </c>
      <c r="AJ404" s="5">
        <f t="shared" si="54"/>
        <v>713</v>
      </c>
      <c r="AK404" s="2">
        <f t="shared" si="55"/>
        <v>1</v>
      </c>
    </row>
    <row r="405" spans="1:37" x14ac:dyDescent="0.25">
      <c r="A405" s="18">
        <v>45688</v>
      </c>
      <c r="B405" s="20">
        <v>715</v>
      </c>
      <c r="C405" s="20">
        <v>715</v>
      </c>
      <c r="D405" s="20">
        <v>715</v>
      </c>
      <c r="E405" s="20">
        <v>715</v>
      </c>
      <c r="F405" s="20">
        <v>715</v>
      </c>
      <c r="G405" s="20">
        <v>715</v>
      </c>
      <c r="H405" s="20">
        <v>715</v>
      </c>
      <c r="I405" s="20">
        <v>536</v>
      </c>
      <c r="J405" s="20">
        <v>0</v>
      </c>
      <c r="K405" s="20">
        <v>0</v>
      </c>
      <c r="L405" s="20">
        <v>0</v>
      </c>
      <c r="M405" s="20">
        <v>0</v>
      </c>
      <c r="N405" s="20">
        <v>0</v>
      </c>
      <c r="O405" s="20">
        <v>0</v>
      </c>
      <c r="P405" s="20">
        <v>0</v>
      </c>
      <c r="Q405" s="20">
        <v>0</v>
      </c>
      <c r="R405" s="20">
        <v>715</v>
      </c>
      <c r="S405" s="20">
        <v>715</v>
      </c>
      <c r="T405" s="20">
        <v>715</v>
      </c>
      <c r="U405" s="20">
        <v>715</v>
      </c>
      <c r="V405" s="20">
        <v>715</v>
      </c>
      <c r="W405" s="20">
        <v>715</v>
      </c>
      <c r="X405" s="20">
        <v>715</v>
      </c>
      <c r="Y405" s="20">
        <v>715</v>
      </c>
      <c r="AA405" s="2">
        <f>IFERROR(INDEX('Holiday Schedule'!$D$3:$D$24,MATCH(A405,'Holiday Schedule'!$C$3:$C$24,0)),0)</f>
        <v>0</v>
      </c>
      <c r="AB405" s="2">
        <f t="shared" si="48"/>
        <v>6</v>
      </c>
      <c r="AC405" s="2">
        <f t="shared" si="49"/>
        <v>5541</v>
      </c>
      <c r="AD405" s="5">
        <f t="shared" si="50"/>
        <v>5720</v>
      </c>
      <c r="AE405" s="5">
        <f t="shared" si="51"/>
        <v>11261</v>
      </c>
      <c r="AG405" s="2">
        <f t="shared" si="52"/>
        <v>1</v>
      </c>
      <c r="AH405" s="2">
        <f t="shared" si="53"/>
        <v>2025</v>
      </c>
      <c r="AJ405" s="5">
        <f t="shared" si="54"/>
        <v>715</v>
      </c>
      <c r="AK405" s="2">
        <f t="shared" si="55"/>
        <v>1</v>
      </c>
    </row>
    <row r="406" spans="1:37" x14ac:dyDescent="0.25">
      <c r="A406" s="18">
        <v>45689</v>
      </c>
      <c r="B406" s="20">
        <v>715</v>
      </c>
      <c r="C406" s="20">
        <v>715</v>
      </c>
      <c r="D406" s="20">
        <v>715</v>
      </c>
      <c r="E406" s="20">
        <v>715</v>
      </c>
      <c r="F406" s="20">
        <v>715</v>
      </c>
      <c r="G406" s="20">
        <v>715</v>
      </c>
      <c r="H406" s="20">
        <v>715</v>
      </c>
      <c r="I406" s="20">
        <v>0</v>
      </c>
      <c r="J406" s="20">
        <v>0</v>
      </c>
      <c r="K406" s="20">
        <v>0</v>
      </c>
      <c r="L406" s="20">
        <v>0</v>
      </c>
      <c r="M406" s="20">
        <v>0</v>
      </c>
      <c r="N406" s="20">
        <v>0</v>
      </c>
      <c r="O406" s="20">
        <v>0</v>
      </c>
      <c r="P406" s="20">
        <v>0</v>
      </c>
      <c r="Q406" s="20">
        <v>0</v>
      </c>
      <c r="R406" s="20">
        <v>395</v>
      </c>
      <c r="S406" s="20">
        <v>715</v>
      </c>
      <c r="T406" s="20">
        <v>715</v>
      </c>
      <c r="U406" s="20">
        <v>715</v>
      </c>
      <c r="V406" s="20">
        <v>715</v>
      </c>
      <c r="W406" s="20">
        <v>715</v>
      </c>
      <c r="X406" s="20">
        <v>715</v>
      </c>
      <c r="Y406" s="20">
        <v>715</v>
      </c>
      <c r="AA406" s="2">
        <f>IFERROR(INDEX('Holiday Schedule'!$D$3:$D$24,MATCH(A406,'Holiday Schedule'!$C$3:$C$24,0)),0)</f>
        <v>0</v>
      </c>
      <c r="AB406" s="2">
        <f t="shared" si="48"/>
        <v>7</v>
      </c>
      <c r="AC406" s="2">
        <f t="shared" si="49"/>
        <v>0</v>
      </c>
      <c r="AD406" s="5">
        <f t="shared" si="50"/>
        <v>10405</v>
      </c>
      <c r="AE406" s="5">
        <f t="shared" si="51"/>
        <v>10405</v>
      </c>
      <c r="AG406" s="2">
        <f t="shared" si="52"/>
        <v>2</v>
      </c>
      <c r="AH406" s="2">
        <f t="shared" si="53"/>
        <v>2025</v>
      </c>
      <c r="AJ406" s="5">
        <f t="shared" si="54"/>
        <v>715</v>
      </c>
      <c r="AK406" s="2">
        <f t="shared" si="55"/>
        <v>1</v>
      </c>
    </row>
    <row r="407" spans="1:37" x14ac:dyDescent="0.25">
      <c r="A407" s="18">
        <v>45690</v>
      </c>
      <c r="B407" s="20">
        <v>716</v>
      </c>
      <c r="C407" s="20">
        <v>716</v>
      </c>
      <c r="D407" s="20">
        <v>716</v>
      </c>
      <c r="E407" s="20">
        <v>716</v>
      </c>
      <c r="F407" s="20">
        <v>716</v>
      </c>
      <c r="G407" s="20">
        <v>716</v>
      </c>
      <c r="H407" s="20">
        <v>716</v>
      </c>
      <c r="I407" s="20">
        <v>0</v>
      </c>
      <c r="J407" s="20">
        <v>0</v>
      </c>
      <c r="K407" s="20">
        <v>0</v>
      </c>
      <c r="L407" s="20">
        <v>0</v>
      </c>
      <c r="M407" s="20">
        <v>0</v>
      </c>
      <c r="N407" s="20">
        <v>0</v>
      </c>
      <c r="O407" s="20">
        <v>0</v>
      </c>
      <c r="P407" s="20">
        <v>0</v>
      </c>
      <c r="Q407" s="20">
        <v>0</v>
      </c>
      <c r="R407" s="20">
        <v>396</v>
      </c>
      <c r="S407" s="20">
        <v>716</v>
      </c>
      <c r="T407" s="20">
        <v>716</v>
      </c>
      <c r="U407" s="20">
        <v>716</v>
      </c>
      <c r="V407" s="20">
        <v>716</v>
      </c>
      <c r="W407" s="20">
        <v>716</v>
      </c>
      <c r="X407" s="20">
        <v>716</v>
      </c>
      <c r="Y407" s="20">
        <v>716</v>
      </c>
      <c r="AA407" s="2">
        <f>IFERROR(INDEX('Holiday Schedule'!$D$3:$D$24,MATCH(A407,'Holiday Schedule'!$C$3:$C$24,0)),0)</f>
        <v>0</v>
      </c>
      <c r="AB407" s="2">
        <f t="shared" si="48"/>
        <v>1</v>
      </c>
      <c r="AC407" s="2">
        <f t="shared" si="49"/>
        <v>0</v>
      </c>
      <c r="AD407" s="5">
        <f t="shared" si="50"/>
        <v>10420</v>
      </c>
      <c r="AE407" s="5">
        <f t="shared" si="51"/>
        <v>10420</v>
      </c>
      <c r="AG407" s="2">
        <f t="shared" si="52"/>
        <v>2</v>
      </c>
      <c r="AH407" s="2">
        <f t="shared" si="53"/>
        <v>2025</v>
      </c>
      <c r="AJ407" s="5">
        <f t="shared" si="54"/>
        <v>716</v>
      </c>
      <c r="AK407" s="2">
        <f t="shared" si="55"/>
        <v>1</v>
      </c>
    </row>
    <row r="408" spans="1:37" x14ac:dyDescent="0.25">
      <c r="A408" s="18">
        <v>45691</v>
      </c>
      <c r="B408" s="20">
        <v>719</v>
      </c>
      <c r="C408" s="20">
        <v>719</v>
      </c>
      <c r="D408" s="20">
        <v>719</v>
      </c>
      <c r="E408" s="20">
        <v>719</v>
      </c>
      <c r="F408" s="20">
        <v>719</v>
      </c>
      <c r="G408" s="20">
        <v>719</v>
      </c>
      <c r="H408" s="20">
        <v>719</v>
      </c>
      <c r="I408" s="20">
        <v>0</v>
      </c>
      <c r="J408" s="20">
        <v>0</v>
      </c>
      <c r="K408" s="20">
        <v>0</v>
      </c>
      <c r="L408" s="20">
        <v>0</v>
      </c>
      <c r="M408" s="20">
        <v>0</v>
      </c>
      <c r="N408" s="20">
        <v>0</v>
      </c>
      <c r="O408" s="20">
        <v>0</v>
      </c>
      <c r="P408" s="20">
        <v>0</v>
      </c>
      <c r="Q408" s="20">
        <v>0</v>
      </c>
      <c r="R408" s="20">
        <v>378</v>
      </c>
      <c r="S408" s="20">
        <v>719</v>
      </c>
      <c r="T408" s="20">
        <v>719</v>
      </c>
      <c r="U408" s="20">
        <v>719</v>
      </c>
      <c r="V408" s="20">
        <v>719</v>
      </c>
      <c r="W408" s="20">
        <v>719</v>
      </c>
      <c r="X408" s="20">
        <v>719</v>
      </c>
      <c r="Y408" s="20">
        <v>719</v>
      </c>
      <c r="AA408" s="2">
        <f>IFERROR(INDEX('Holiday Schedule'!$D$3:$D$24,MATCH(A408,'Holiday Schedule'!$C$3:$C$24,0)),0)</f>
        <v>0</v>
      </c>
      <c r="AB408" s="2">
        <f t="shared" si="48"/>
        <v>2</v>
      </c>
      <c r="AC408" s="2">
        <f t="shared" si="49"/>
        <v>4692</v>
      </c>
      <c r="AD408" s="5">
        <f t="shared" si="50"/>
        <v>5752</v>
      </c>
      <c r="AE408" s="5">
        <f t="shared" si="51"/>
        <v>10444</v>
      </c>
      <c r="AG408" s="2">
        <f t="shared" si="52"/>
        <v>2</v>
      </c>
      <c r="AH408" s="2">
        <f t="shared" si="53"/>
        <v>2025</v>
      </c>
      <c r="AJ408" s="5">
        <f t="shared" si="54"/>
        <v>719</v>
      </c>
      <c r="AK408" s="2">
        <f t="shared" si="55"/>
        <v>1</v>
      </c>
    </row>
    <row r="409" spans="1:37" x14ac:dyDescent="0.25">
      <c r="A409" s="18">
        <v>45692</v>
      </c>
      <c r="B409" s="20">
        <v>726</v>
      </c>
      <c r="C409" s="20">
        <v>726</v>
      </c>
      <c r="D409" s="20">
        <v>726</v>
      </c>
      <c r="E409" s="20">
        <v>726</v>
      </c>
      <c r="F409" s="20">
        <v>726</v>
      </c>
      <c r="G409" s="20">
        <v>726</v>
      </c>
      <c r="H409" s="20">
        <v>726</v>
      </c>
      <c r="I409" s="20">
        <v>0</v>
      </c>
      <c r="J409" s="20">
        <v>0</v>
      </c>
      <c r="K409" s="20">
        <v>0</v>
      </c>
      <c r="L409" s="20">
        <v>0</v>
      </c>
      <c r="M409" s="20">
        <v>0</v>
      </c>
      <c r="N409" s="20">
        <v>0</v>
      </c>
      <c r="O409" s="20">
        <v>0</v>
      </c>
      <c r="P409" s="20">
        <v>0</v>
      </c>
      <c r="Q409" s="20">
        <v>0</v>
      </c>
      <c r="R409" s="20">
        <v>382</v>
      </c>
      <c r="S409" s="20">
        <v>726</v>
      </c>
      <c r="T409" s="20">
        <v>726</v>
      </c>
      <c r="U409" s="20">
        <v>726</v>
      </c>
      <c r="V409" s="20">
        <v>726</v>
      </c>
      <c r="W409" s="20">
        <v>726</v>
      </c>
      <c r="X409" s="20">
        <v>726</v>
      </c>
      <c r="Y409" s="20">
        <v>726</v>
      </c>
      <c r="AA409" s="2">
        <f>IFERROR(INDEX('Holiday Schedule'!$D$3:$D$24,MATCH(A409,'Holiday Schedule'!$C$3:$C$24,0)),0)</f>
        <v>0</v>
      </c>
      <c r="AB409" s="2">
        <f t="shared" si="48"/>
        <v>3</v>
      </c>
      <c r="AC409" s="2">
        <f t="shared" si="49"/>
        <v>4738</v>
      </c>
      <c r="AD409" s="5">
        <f t="shared" si="50"/>
        <v>5808</v>
      </c>
      <c r="AE409" s="5">
        <f t="shared" si="51"/>
        <v>10546</v>
      </c>
      <c r="AG409" s="2">
        <f t="shared" si="52"/>
        <v>2</v>
      </c>
      <c r="AH409" s="2">
        <f t="shared" si="53"/>
        <v>2025</v>
      </c>
      <c r="AJ409" s="5">
        <f t="shared" si="54"/>
        <v>726</v>
      </c>
      <c r="AK409" s="2">
        <f t="shared" si="55"/>
        <v>1</v>
      </c>
    </row>
    <row r="410" spans="1:37" x14ac:dyDescent="0.25">
      <c r="A410" s="18">
        <v>45693</v>
      </c>
      <c r="B410" s="20">
        <v>725</v>
      </c>
      <c r="C410" s="20">
        <v>725</v>
      </c>
      <c r="D410" s="20">
        <v>725</v>
      </c>
      <c r="E410" s="20">
        <v>725</v>
      </c>
      <c r="F410" s="20">
        <v>725</v>
      </c>
      <c r="G410" s="20">
        <v>725</v>
      </c>
      <c r="H410" s="20">
        <v>725</v>
      </c>
      <c r="I410" s="20">
        <v>0</v>
      </c>
      <c r="J410" s="20">
        <v>0</v>
      </c>
      <c r="K410" s="20">
        <v>0</v>
      </c>
      <c r="L410" s="20">
        <v>0</v>
      </c>
      <c r="M410" s="20">
        <v>0</v>
      </c>
      <c r="N410" s="20">
        <v>0</v>
      </c>
      <c r="O410" s="20">
        <v>0</v>
      </c>
      <c r="P410" s="20">
        <v>0</v>
      </c>
      <c r="Q410" s="20">
        <v>0</v>
      </c>
      <c r="R410" s="20">
        <v>382</v>
      </c>
      <c r="S410" s="20">
        <v>725</v>
      </c>
      <c r="T410" s="20">
        <v>725</v>
      </c>
      <c r="U410" s="20">
        <v>725</v>
      </c>
      <c r="V410" s="20">
        <v>725</v>
      </c>
      <c r="W410" s="20">
        <v>725</v>
      </c>
      <c r="X410" s="20">
        <v>725</v>
      </c>
      <c r="Y410" s="20">
        <v>725</v>
      </c>
      <c r="AA410" s="2">
        <f>IFERROR(INDEX('Holiday Schedule'!$D$3:$D$24,MATCH(A410,'Holiday Schedule'!$C$3:$C$24,0)),0)</f>
        <v>0</v>
      </c>
      <c r="AB410" s="2">
        <f t="shared" si="48"/>
        <v>4</v>
      </c>
      <c r="AC410" s="2">
        <f t="shared" si="49"/>
        <v>4732</v>
      </c>
      <c r="AD410" s="5">
        <f t="shared" si="50"/>
        <v>5800</v>
      </c>
      <c r="AE410" s="5">
        <f t="shared" si="51"/>
        <v>10532</v>
      </c>
      <c r="AG410" s="2">
        <f t="shared" si="52"/>
        <v>2</v>
      </c>
      <c r="AH410" s="2">
        <f t="shared" si="53"/>
        <v>2025</v>
      </c>
      <c r="AJ410" s="5">
        <f t="shared" si="54"/>
        <v>725</v>
      </c>
      <c r="AK410" s="2">
        <f t="shared" si="55"/>
        <v>1</v>
      </c>
    </row>
    <row r="411" spans="1:37" x14ac:dyDescent="0.25">
      <c r="A411" s="18">
        <v>45694</v>
      </c>
      <c r="B411" s="20">
        <v>732</v>
      </c>
      <c r="C411" s="20">
        <v>732</v>
      </c>
      <c r="D411" s="20">
        <v>732</v>
      </c>
      <c r="E411" s="20">
        <v>732</v>
      </c>
      <c r="F411" s="20">
        <v>732</v>
      </c>
      <c r="G411" s="20">
        <v>732</v>
      </c>
      <c r="H411" s="20">
        <v>732</v>
      </c>
      <c r="I411" s="20">
        <v>0</v>
      </c>
      <c r="J411" s="20">
        <v>0</v>
      </c>
      <c r="K411" s="20">
        <v>0</v>
      </c>
      <c r="L411" s="20">
        <v>0</v>
      </c>
      <c r="M411" s="20">
        <v>0</v>
      </c>
      <c r="N411" s="20">
        <v>0</v>
      </c>
      <c r="O411" s="20">
        <v>0</v>
      </c>
      <c r="P411" s="20">
        <v>0</v>
      </c>
      <c r="Q411" s="20">
        <v>0</v>
      </c>
      <c r="R411" s="20">
        <v>385</v>
      </c>
      <c r="S411" s="20">
        <v>732</v>
      </c>
      <c r="T411" s="20">
        <v>732</v>
      </c>
      <c r="U411" s="20">
        <v>732</v>
      </c>
      <c r="V411" s="20">
        <v>732</v>
      </c>
      <c r="W411" s="20">
        <v>732</v>
      </c>
      <c r="X411" s="20">
        <v>732</v>
      </c>
      <c r="Y411" s="20">
        <v>732</v>
      </c>
      <c r="AA411" s="2">
        <f>IFERROR(INDEX('Holiday Schedule'!$D$3:$D$24,MATCH(A411,'Holiday Schedule'!$C$3:$C$24,0)),0)</f>
        <v>0</v>
      </c>
      <c r="AB411" s="2">
        <f t="shared" si="48"/>
        <v>5</v>
      </c>
      <c r="AC411" s="2">
        <f t="shared" si="49"/>
        <v>4777</v>
      </c>
      <c r="AD411" s="5">
        <f t="shared" si="50"/>
        <v>5856</v>
      </c>
      <c r="AE411" s="5">
        <f t="shared" si="51"/>
        <v>10633</v>
      </c>
      <c r="AG411" s="2">
        <f t="shared" si="52"/>
        <v>2</v>
      </c>
      <c r="AH411" s="2">
        <f t="shared" si="53"/>
        <v>2025</v>
      </c>
      <c r="AJ411" s="5">
        <f t="shared" si="54"/>
        <v>732</v>
      </c>
      <c r="AK411" s="2">
        <f t="shared" si="55"/>
        <v>1</v>
      </c>
    </row>
    <row r="412" spans="1:37" x14ac:dyDescent="0.25">
      <c r="A412" s="18">
        <v>45695</v>
      </c>
      <c r="B412" s="20">
        <v>733</v>
      </c>
      <c r="C412" s="20">
        <v>733</v>
      </c>
      <c r="D412" s="20">
        <v>733</v>
      </c>
      <c r="E412" s="20">
        <v>733</v>
      </c>
      <c r="F412" s="20">
        <v>733</v>
      </c>
      <c r="G412" s="20">
        <v>733</v>
      </c>
      <c r="H412" s="20">
        <v>733</v>
      </c>
      <c r="I412" s="20">
        <v>0</v>
      </c>
      <c r="J412" s="20">
        <v>0</v>
      </c>
      <c r="K412" s="20">
        <v>0</v>
      </c>
      <c r="L412" s="20">
        <v>0</v>
      </c>
      <c r="M412" s="20">
        <v>0</v>
      </c>
      <c r="N412" s="20">
        <v>0</v>
      </c>
      <c r="O412" s="20">
        <v>0</v>
      </c>
      <c r="P412" s="20">
        <v>0</v>
      </c>
      <c r="Q412" s="20">
        <v>0</v>
      </c>
      <c r="R412" s="20">
        <v>386</v>
      </c>
      <c r="S412" s="20">
        <v>733</v>
      </c>
      <c r="T412" s="20">
        <v>733</v>
      </c>
      <c r="U412" s="20">
        <v>733</v>
      </c>
      <c r="V412" s="20">
        <v>733</v>
      </c>
      <c r="W412" s="20">
        <v>733</v>
      </c>
      <c r="X412" s="20">
        <v>733</v>
      </c>
      <c r="Y412" s="20">
        <v>733</v>
      </c>
      <c r="AA412" s="2">
        <f>IFERROR(INDEX('Holiday Schedule'!$D$3:$D$24,MATCH(A412,'Holiday Schedule'!$C$3:$C$24,0)),0)</f>
        <v>0</v>
      </c>
      <c r="AB412" s="2">
        <f t="shared" si="48"/>
        <v>6</v>
      </c>
      <c r="AC412" s="2">
        <f t="shared" si="49"/>
        <v>4784</v>
      </c>
      <c r="AD412" s="5">
        <f t="shared" si="50"/>
        <v>5864</v>
      </c>
      <c r="AE412" s="5">
        <f t="shared" si="51"/>
        <v>10648</v>
      </c>
      <c r="AG412" s="2">
        <f t="shared" si="52"/>
        <v>2</v>
      </c>
      <c r="AH412" s="2">
        <f t="shared" si="53"/>
        <v>2025</v>
      </c>
      <c r="AJ412" s="5">
        <f t="shared" si="54"/>
        <v>733</v>
      </c>
      <c r="AK412" s="2">
        <f t="shared" si="55"/>
        <v>1</v>
      </c>
    </row>
    <row r="413" spans="1:37" x14ac:dyDescent="0.25">
      <c r="A413" s="18">
        <v>45696</v>
      </c>
      <c r="B413" s="20">
        <v>732</v>
      </c>
      <c r="C413" s="20">
        <v>732</v>
      </c>
      <c r="D413" s="20">
        <v>732</v>
      </c>
      <c r="E413" s="20">
        <v>732</v>
      </c>
      <c r="F413" s="20">
        <v>732</v>
      </c>
      <c r="G413" s="20">
        <v>732</v>
      </c>
      <c r="H413" s="20">
        <v>732</v>
      </c>
      <c r="I413" s="20">
        <v>0</v>
      </c>
      <c r="J413" s="20">
        <v>0</v>
      </c>
      <c r="K413" s="20">
        <v>0</v>
      </c>
      <c r="L413" s="20">
        <v>0</v>
      </c>
      <c r="M413" s="20">
        <v>0</v>
      </c>
      <c r="N413" s="20">
        <v>0</v>
      </c>
      <c r="O413" s="20">
        <v>0</v>
      </c>
      <c r="P413" s="20">
        <v>0</v>
      </c>
      <c r="Q413" s="20">
        <v>0</v>
      </c>
      <c r="R413" s="20">
        <v>404</v>
      </c>
      <c r="S413" s="20">
        <v>732</v>
      </c>
      <c r="T413" s="20">
        <v>732</v>
      </c>
      <c r="U413" s="20">
        <v>732</v>
      </c>
      <c r="V413" s="20">
        <v>732</v>
      </c>
      <c r="W413" s="20">
        <v>732</v>
      </c>
      <c r="X413" s="20">
        <v>732</v>
      </c>
      <c r="Y413" s="20">
        <v>732</v>
      </c>
      <c r="AA413" s="2">
        <f>IFERROR(INDEX('Holiday Schedule'!$D$3:$D$24,MATCH(A413,'Holiday Schedule'!$C$3:$C$24,0)),0)</f>
        <v>0</v>
      </c>
      <c r="AB413" s="2">
        <f t="shared" si="48"/>
        <v>7</v>
      </c>
      <c r="AC413" s="2">
        <f t="shared" si="49"/>
        <v>0</v>
      </c>
      <c r="AD413" s="5">
        <f t="shared" si="50"/>
        <v>10652</v>
      </c>
      <c r="AE413" s="5">
        <f t="shared" si="51"/>
        <v>10652</v>
      </c>
      <c r="AG413" s="2">
        <f t="shared" si="52"/>
        <v>2</v>
      </c>
      <c r="AH413" s="2">
        <f t="shared" si="53"/>
        <v>2025</v>
      </c>
      <c r="AJ413" s="5">
        <f t="shared" si="54"/>
        <v>732</v>
      </c>
      <c r="AK413" s="2">
        <f t="shared" si="55"/>
        <v>1</v>
      </c>
    </row>
    <row r="414" spans="1:37" x14ac:dyDescent="0.25">
      <c r="A414" s="18">
        <v>45697</v>
      </c>
      <c r="B414" s="20">
        <v>732</v>
      </c>
      <c r="C414" s="20">
        <v>732</v>
      </c>
      <c r="D414" s="20">
        <v>732</v>
      </c>
      <c r="E414" s="20">
        <v>732</v>
      </c>
      <c r="F414" s="20">
        <v>732</v>
      </c>
      <c r="G414" s="20">
        <v>732</v>
      </c>
      <c r="H414" s="20">
        <v>732</v>
      </c>
      <c r="I414" s="20">
        <v>0</v>
      </c>
      <c r="J414" s="20">
        <v>0</v>
      </c>
      <c r="K414" s="20">
        <v>0</v>
      </c>
      <c r="L414" s="20">
        <v>0</v>
      </c>
      <c r="M414" s="20">
        <v>0</v>
      </c>
      <c r="N414" s="20">
        <v>0</v>
      </c>
      <c r="O414" s="20">
        <v>0</v>
      </c>
      <c r="P414" s="20">
        <v>0</v>
      </c>
      <c r="Q414" s="20">
        <v>0</v>
      </c>
      <c r="R414" s="20">
        <v>404</v>
      </c>
      <c r="S414" s="20">
        <v>732</v>
      </c>
      <c r="T414" s="20">
        <v>732</v>
      </c>
      <c r="U414" s="20">
        <v>732</v>
      </c>
      <c r="V414" s="20">
        <v>732</v>
      </c>
      <c r="W414" s="20">
        <v>732</v>
      </c>
      <c r="X414" s="20">
        <v>732</v>
      </c>
      <c r="Y414" s="20">
        <v>732</v>
      </c>
      <c r="AA414" s="2">
        <f>IFERROR(INDEX('Holiday Schedule'!$D$3:$D$24,MATCH(A414,'Holiday Schedule'!$C$3:$C$24,0)),0)</f>
        <v>0</v>
      </c>
      <c r="AB414" s="2">
        <f t="shared" si="48"/>
        <v>1</v>
      </c>
      <c r="AC414" s="2">
        <f t="shared" si="49"/>
        <v>0</v>
      </c>
      <c r="AD414" s="5">
        <f t="shared" si="50"/>
        <v>10652</v>
      </c>
      <c r="AE414" s="5">
        <f t="shared" si="51"/>
        <v>10652</v>
      </c>
      <c r="AG414" s="2">
        <f t="shared" si="52"/>
        <v>2</v>
      </c>
      <c r="AH414" s="2">
        <f t="shared" si="53"/>
        <v>2025</v>
      </c>
      <c r="AJ414" s="5">
        <f t="shared" si="54"/>
        <v>732</v>
      </c>
      <c r="AK414" s="2">
        <f t="shared" si="55"/>
        <v>1</v>
      </c>
    </row>
    <row r="415" spans="1:37" x14ac:dyDescent="0.25">
      <c r="A415" s="18">
        <v>45698</v>
      </c>
      <c r="B415" s="20">
        <v>734</v>
      </c>
      <c r="C415" s="20">
        <v>734</v>
      </c>
      <c r="D415" s="20">
        <v>734</v>
      </c>
      <c r="E415" s="20">
        <v>734</v>
      </c>
      <c r="F415" s="20">
        <v>734</v>
      </c>
      <c r="G415" s="20">
        <v>734</v>
      </c>
      <c r="H415" s="20">
        <v>734</v>
      </c>
      <c r="I415" s="20">
        <v>0</v>
      </c>
      <c r="J415" s="20">
        <v>0</v>
      </c>
      <c r="K415" s="20">
        <v>0</v>
      </c>
      <c r="L415" s="20">
        <v>0</v>
      </c>
      <c r="M415" s="20">
        <v>0</v>
      </c>
      <c r="N415" s="20">
        <v>0</v>
      </c>
      <c r="O415" s="20">
        <v>0</v>
      </c>
      <c r="P415" s="20">
        <v>0</v>
      </c>
      <c r="Q415" s="20">
        <v>0</v>
      </c>
      <c r="R415" s="20">
        <v>386</v>
      </c>
      <c r="S415" s="20">
        <v>734</v>
      </c>
      <c r="T415" s="20">
        <v>734</v>
      </c>
      <c r="U415" s="20">
        <v>734</v>
      </c>
      <c r="V415" s="20">
        <v>734</v>
      </c>
      <c r="W415" s="20">
        <v>734</v>
      </c>
      <c r="X415" s="20">
        <v>734</v>
      </c>
      <c r="Y415" s="20">
        <v>734</v>
      </c>
      <c r="AA415" s="2">
        <f>IFERROR(INDEX('Holiday Schedule'!$D$3:$D$24,MATCH(A415,'Holiday Schedule'!$C$3:$C$24,0)),0)</f>
        <v>0</v>
      </c>
      <c r="AB415" s="2">
        <f t="shared" si="48"/>
        <v>2</v>
      </c>
      <c r="AC415" s="2">
        <f t="shared" si="49"/>
        <v>4790</v>
      </c>
      <c r="AD415" s="5">
        <f t="shared" si="50"/>
        <v>5872</v>
      </c>
      <c r="AE415" s="5">
        <f t="shared" si="51"/>
        <v>10662</v>
      </c>
      <c r="AG415" s="2">
        <f t="shared" si="52"/>
        <v>2</v>
      </c>
      <c r="AH415" s="2">
        <f t="shared" si="53"/>
        <v>2025</v>
      </c>
      <c r="AJ415" s="5">
        <f t="shared" si="54"/>
        <v>734</v>
      </c>
      <c r="AK415" s="2">
        <f t="shared" si="55"/>
        <v>1</v>
      </c>
    </row>
    <row r="416" spans="1:37" x14ac:dyDescent="0.25">
      <c r="A416" s="18">
        <v>45699</v>
      </c>
      <c r="B416" s="20">
        <v>737</v>
      </c>
      <c r="C416" s="20">
        <v>737</v>
      </c>
      <c r="D416" s="20">
        <v>737</v>
      </c>
      <c r="E416" s="20">
        <v>737</v>
      </c>
      <c r="F416" s="20">
        <v>737</v>
      </c>
      <c r="G416" s="20">
        <v>737</v>
      </c>
      <c r="H416" s="20">
        <v>737</v>
      </c>
      <c r="I416" s="20">
        <v>0</v>
      </c>
      <c r="J416" s="20">
        <v>0</v>
      </c>
      <c r="K416" s="20">
        <v>0</v>
      </c>
      <c r="L416" s="20">
        <v>0</v>
      </c>
      <c r="M416" s="20">
        <v>0</v>
      </c>
      <c r="N416" s="20">
        <v>0</v>
      </c>
      <c r="O416" s="20">
        <v>0</v>
      </c>
      <c r="P416" s="20">
        <v>0</v>
      </c>
      <c r="Q416" s="20">
        <v>0</v>
      </c>
      <c r="R416" s="20">
        <v>388</v>
      </c>
      <c r="S416" s="20">
        <v>737</v>
      </c>
      <c r="T416" s="20">
        <v>737</v>
      </c>
      <c r="U416" s="20">
        <v>737</v>
      </c>
      <c r="V416" s="20">
        <v>737</v>
      </c>
      <c r="W416" s="20">
        <v>737</v>
      </c>
      <c r="X416" s="20">
        <v>737</v>
      </c>
      <c r="Y416" s="20">
        <v>737</v>
      </c>
      <c r="AA416" s="2">
        <f>IFERROR(INDEX('Holiday Schedule'!$D$3:$D$24,MATCH(A416,'Holiday Schedule'!$C$3:$C$24,0)),0)</f>
        <v>0</v>
      </c>
      <c r="AB416" s="2">
        <f t="shared" si="48"/>
        <v>3</v>
      </c>
      <c r="AC416" s="2">
        <f t="shared" si="49"/>
        <v>4810</v>
      </c>
      <c r="AD416" s="5">
        <f t="shared" si="50"/>
        <v>5896</v>
      </c>
      <c r="AE416" s="5">
        <f t="shared" si="51"/>
        <v>10706</v>
      </c>
      <c r="AG416" s="2">
        <f t="shared" si="52"/>
        <v>2</v>
      </c>
      <c r="AH416" s="2">
        <f t="shared" si="53"/>
        <v>2025</v>
      </c>
      <c r="AJ416" s="5">
        <f t="shared" si="54"/>
        <v>737</v>
      </c>
      <c r="AK416" s="2">
        <f t="shared" si="55"/>
        <v>1</v>
      </c>
    </row>
    <row r="417" spans="1:37" x14ac:dyDescent="0.25">
      <c r="A417" s="18">
        <v>45700</v>
      </c>
      <c r="B417" s="20">
        <v>740</v>
      </c>
      <c r="C417" s="20">
        <v>740</v>
      </c>
      <c r="D417" s="20">
        <v>740</v>
      </c>
      <c r="E417" s="20">
        <v>740</v>
      </c>
      <c r="F417" s="20">
        <v>740</v>
      </c>
      <c r="G417" s="20">
        <v>740</v>
      </c>
      <c r="H417" s="20">
        <v>740</v>
      </c>
      <c r="I417" s="20">
        <v>0</v>
      </c>
      <c r="J417" s="20">
        <v>0</v>
      </c>
      <c r="K417" s="20">
        <v>0</v>
      </c>
      <c r="L417" s="20">
        <v>0</v>
      </c>
      <c r="M417" s="20">
        <v>0</v>
      </c>
      <c r="N417" s="20">
        <v>0</v>
      </c>
      <c r="O417" s="20">
        <v>0</v>
      </c>
      <c r="P417" s="20">
        <v>0</v>
      </c>
      <c r="Q417" s="20">
        <v>0</v>
      </c>
      <c r="R417" s="20">
        <v>389</v>
      </c>
      <c r="S417" s="20">
        <v>740</v>
      </c>
      <c r="T417" s="20">
        <v>740</v>
      </c>
      <c r="U417" s="20">
        <v>740</v>
      </c>
      <c r="V417" s="20">
        <v>740</v>
      </c>
      <c r="W417" s="20">
        <v>740</v>
      </c>
      <c r="X417" s="20">
        <v>740</v>
      </c>
      <c r="Y417" s="20">
        <v>740</v>
      </c>
      <c r="AA417" s="2">
        <f>IFERROR(INDEX('Holiday Schedule'!$D$3:$D$24,MATCH(A417,'Holiday Schedule'!$C$3:$C$24,0)),0)</f>
        <v>0</v>
      </c>
      <c r="AB417" s="2">
        <f t="shared" si="48"/>
        <v>4</v>
      </c>
      <c r="AC417" s="2">
        <f t="shared" si="49"/>
        <v>4829</v>
      </c>
      <c r="AD417" s="5">
        <f t="shared" si="50"/>
        <v>5920</v>
      </c>
      <c r="AE417" s="5">
        <f t="shared" si="51"/>
        <v>10749</v>
      </c>
      <c r="AG417" s="2">
        <f t="shared" si="52"/>
        <v>2</v>
      </c>
      <c r="AH417" s="2">
        <f t="shared" si="53"/>
        <v>2025</v>
      </c>
      <c r="AJ417" s="5">
        <f t="shared" si="54"/>
        <v>740</v>
      </c>
      <c r="AK417" s="2">
        <f t="shared" si="55"/>
        <v>1</v>
      </c>
    </row>
    <row r="418" spans="1:37" x14ac:dyDescent="0.25">
      <c r="A418" s="18">
        <v>45701</v>
      </c>
      <c r="B418" s="20">
        <v>746</v>
      </c>
      <c r="C418" s="20">
        <v>746</v>
      </c>
      <c r="D418" s="20">
        <v>746</v>
      </c>
      <c r="E418" s="20">
        <v>746</v>
      </c>
      <c r="F418" s="20">
        <v>746</v>
      </c>
      <c r="G418" s="20">
        <v>746</v>
      </c>
      <c r="H418" s="20">
        <v>746</v>
      </c>
      <c r="I418" s="20">
        <v>0</v>
      </c>
      <c r="J418" s="20">
        <v>0</v>
      </c>
      <c r="K418" s="20">
        <v>0</v>
      </c>
      <c r="L418" s="20">
        <v>0</v>
      </c>
      <c r="M418" s="20">
        <v>0</v>
      </c>
      <c r="N418" s="20">
        <v>0</v>
      </c>
      <c r="O418" s="20">
        <v>0</v>
      </c>
      <c r="P418" s="20">
        <v>0</v>
      </c>
      <c r="Q418" s="20">
        <v>0</v>
      </c>
      <c r="R418" s="20">
        <v>393</v>
      </c>
      <c r="S418" s="20">
        <v>746</v>
      </c>
      <c r="T418" s="20">
        <v>746</v>
      </c>
      <c r="U418" s="20">
        <v>746</v>
      </c>
      <c r="V418" s="20">
        <v>746</v>
      </c>
      <c r="W418" s="20">
        <v>746</v>
      </c>
      <c r="X418" s="20">
        <v>746</v>
      </c>
      <c r="Y418" s="20">
        <v>746</v>
      </c>
      <c r="AA418" s="2">
        <f>IFERROR(INDEX('Holiday Schedule'!$D$3:$D$24,MATCH(A418,'Holiday Schedule'!$C$3:$C$24,0)),0)</f>
        <v>0</v>
      </c>
      <c r="AB418" s="2">
        <f t="shared" si="48"/>
        <v>5</v>
      </c>
      <c r="AC418" s="2">
        <f t="shared" si="49"/>
        <v>4869</v>
      </c>
      <c r="AD418" s="5">
        <f t="shared" si="50"/>
        <v>5968</v>
      </c>
      <c r="AE418" s="5">
        <f t="shared" si="51"/>
        <v>10837</v>
      </c>
      <c r="AG418" s="2">
        <f t="shared" si="52"/>
        <v>2</v>
      </c>
      <c r="AH418" s="2">
        <f t="shared" si="53"/>
        <v>2025</v>
      </c>
      <c r="AJ418" s="5">
        <f t="shared" si="54"/>
        <v>746</v>
      </c>
      <c r="AK418" s="2">
        <f t="shared" si="55"/>
        <v>1</v>
      </c>
    </row>
    <row r="419" spans="1:37" x14ac:dyDescent="0.25">
      <c r="A419" s="18">
        <v>45702</v>
      </c>
      <c r="B419" s="20">
        <v>746</v>
      </c>
      <c r="C419" s="20">
        <v>746</v>
      </c>
      <c r="D419" s="20">
        <v>746</v>
      </c>
      <c r="E419" s="20">
        <v>746</v>
      </c>
      <c r="F419" s="20">
        <v>746</v>
      </c>
      <c r="G419" s="20">
        <v>746</v>
      </c>
      <c r="H419" s="20">
        <v>746</v>
      </c>
      <c r="I419" s="20">
        <v>0</v>
      </c>
      <c r="J419" s="20">
        <v>0</v>
      </c>
      <c r="K419" s="20">
        <v>0</v>
      </c>
      <c r="L419" s="20">
        <v>0</v>
      </c>
      <c r="M419" s="20">
        <v>0</v>
      </c>
      <c r="N419" s="20">
        <v>0</v>
      </c>
      <c r="O419" s="20">
        <v>0</v>
      </c>
      <c r="P419" s="20">
        <v>0</v>
      </c>
      <c r="Q419" s="20">
        <v>0</v>
      </c>
      <c r="R419" s="20">
        <v>393</v>
      </c>
      <c r="S419" s="20">
        <v>746</v>
      </c>
      <c r="T419" s="20">
        <v>746</v>
      </c>
      <c r="U419" s="20">
        <v>746</v>
      </c>
      <c r="V419" s="20">
        <v>746</v>
      </c>
      <c r="W419" s="20">
        <v>746</v>
      </c>
      <c r="X419" s="20">
        <v>746</v>
      </c>
      <c r="Y419" s="20">
        <v>746</v>
      </c>
      <c r="AA419" s="2">
        <f>IFERROR(INDEX('Holiday Schedule'!$D$3:$D$24,MATCH(A419,'Holiday Schedule'!$C$3:$C$24,0)),0)</f>
        <v>0</v>
      </c>
      <c r="AB419" s="2">
        <f t="shared" si="48"/>
        <v>6</v>
      </c>
      <c r="AC419" s="2">
        <f t="shared" si="49"/>
        <v>4869</v>
      </c>
      <c r="AD419" s="5">
        <f t="shared" si="50"/>
        <v>5968</v>
      </c>
      <c r="AE419" s="5">
        <f t="shared" si="51"/>
        <v>10837</v>
      </c>
      <c r="AG419" s="2">
        <f t="shared" si="52"/>
        <v>2</v>
      </c>
      <c r="AH419" s="2">
        <f t="shared" si="53"/>
        <v>2025</v>
      </c>
      <c r="AJ419" s="5">
        <f t="shared" si="54"/>
        <v>746</v>
      </c>
      <c r="AK419" s="2">
        <f t="shared" si="55"/>
        <v>1</v>
      </c>
    </row>
    <row r="420" spans="1:37" x14ac:dyDescent="0.25">
      <c r="A420" s="18">
        <v>45703</v>
      </c>
      <c r="B420" s="20">
        <v>746</v>
      </c>
      <c r="C420" s="20">
        <v>746</v>
      </c>
      <c r="D420" s="20">
        <v>746</v>
      </c>
      <c r="E420" s="20">
        <v>746</v>
      </c>
      <c r="F420" s="20">
        <v>746</v>
      </c>
      <c r="G420" s="20">
        <v>746</v>
      </c>
      <c r="H420" s="20">
        <v>746</v>
      </c>
      <c r="I420" s="20">
        <v>0</v>
      </c>
      <c r="J420" s="20">
        <v>0</v>
      </c>
      <c r="K420" s="20">
        <v>0</v>
      </c>
      <c r="L420" s="20">
        <v>0</v>
      </c>
      <c r="M420" s="20">
        <v>0</v>
      </c>
      <c r="N420" s="20">
        <v>0</v>
      </c>
      <c r="O420" s="20">
        <v>0</v>
      </c>
      <c r="P420" s="20">
        <v>0</v>
      </c>
      <c r="Q420" s="20">
        <v>0</v>
      </c>
      <c r="R420" s="20">
        <v>412</v>
      </c>
      <c r="S420" s="20">
        <v>746</v>
      </c>
      <c r="T420" s="20">
        <v>746</v>
      </c>
      <c r="U420" s="20">
        <v>746</v>
      </c>
      <c r="V420" s="20">
        <v>746</v>
      </c>
      <c r="W420" s="20">
        <v>746</v>
      </c>
      <c r="X420" s="20">
        <v>746</v>
      </c>
      <c r="Y420" s="20">
        <v>746</v>
      </c>
      <c r="AA420" s="2">
        <f>IFERROR(INDEX('Holiday Schedule'!$D$3:$D$24,MATCH(A420,'Holiday Schedule'!$C$3:$C$24,0)),0)</f>
        <v>0</v>
      </c>
      <c r="AB420" s="2">
        <f t="shared" si="48"/>
        <v>7</v>
      </c>
      <c r="AC420" s="2">
        <f t="shared" si="49"/>
        <v>0</v>
      </c>
      <c r="AD420" s="5">
        <f t="shared" si="50"/>
        <v>10856</v>
      </c>
      <c r="AE420" s="5">
        <f t="shared" si="51"/>
        <v>10856</v>
      </c>
      <c r="AG420" s="2">
        <f t="shared" si="52"/>
        <v>2</v>
      </c>
      <c r="AH420" s="2">
        <f t="shared" si="53"/>
        <v>2025</v>
      </c>
      <c r="AJ420" s="5">
        <f t="shared" si="54"/>
        <v>746</v>
      </c>
      <c r="AK420" s="2">
        <f t="shared" si="55"/>
        <v>1</v>
      </c>
    </row>
    <row r="421" spans="1:37" x14ac:dyDescent="0.25">
      <c r="A421" s="18">
        <v>45704</v>
      </c>
      <c r="B421" s="20">
        <v>746</v>
      </c>
      <c r="C421" s="20">
        <v>746</v>
      </c>
      <c r="D421" s="20">
        <v>746</v>
      </c>
      <c r="E421" s="20">
        <v>746</v>
      </c>
      <c r="F421" s="20">
        <v>746</v>
      </c>
      <c r="G421" s="20">
        <v>746</v>
      </c>
      <c r="H421" s="20">
        <v>746</v>
      </c>
      <c r="I421" s="20">
        <v>0</v>
      </c>
      <c r="J421" s="20">
        <v>0</v>
      </c>
      <c r="K421" s="20">
        <v>0</v>
      </c>
      <c r="L421" s="20">
        <v>0</v>
      </c>
      <c r="M421" s="20">
        <v>0</v>
      </c>
      <c r="N421" s="20">
        <v>0</v>
      </c>
      <c r="O421" s="20">
        <v>0</v>
      </c>
      <c r="P421" s="20">
        <v>0</v>
      </c>
      <c r="Q421" s="20">
        <v>0</v>
      </c>
      <c r="R421" s="20">
        <v>412</v>
      </c>
      <c r="S421" s="20">
        <v>746</v>
      </c>
      <c r="T421" s="20">
        <v>746</v>
      </c>
      <c r="U421" s="20">
        <v>746</v>
      </c>
      <c r="V421" s="20">
        <v>746</v>
      </c>
      <c r="W421" s="20">
        <v>746</v>
      </c>
      <c r="X421" s="20">
        <v>746</v>
      </c>
      <c r="Y421" s="20">
        <v>746</v>
      </c>
      <c r="AA421" s="2">
        <f>IFERROR(INDEX('Holiday Schedule'!$D$3:$D$24,MATCH(A421,'Holiday Schedule'!$C$3:$C$24,0)),0)</f>
        <v>0</v>
      </c>
      <c r="AB421" s="2">
        <f t="shared" si="48"/>
        <v>1</v>
      </c>
      <c r="AC421" s="2">
        <f t="shared" si="49"/>
        <v>0</v>
      </c>
      <c r="AD421" s="5">
        <f t="shared" si="50"/>
        <v>10856</v>
      </c>
      <c r="AE421" s="5">
        <f t="shared" si="51"/>
        <v>10856</v>
      </c>
      <c r="AG421" s="2">
        <f t="shared" si="52"/>
        <v>2</v>
      </c>
      <c r="AH421" s="2">
        <f t="shared" si="53"/>
        <v>2025</v>
      </c>
      <c r="AJ421" s="5">
        <f t="shared" si="54"/>
        <v>746</v>
      </c>
      <c r="AK421" s="2">
        <f t="shared" si="55"/>
        <v>1</v>
      </c>
    </row>
    <row r="422" spans="1:37" x14ac:dyDescent="0.25">
      <c r="A422" s="18">
        <v>45705</v>
      </c>
      <c r="B422" s="20">
        <v>746</v>
      </c>
      <c r="C422" s="20">
        <v>746</v>
      </c>
      <c r="D422" s="20">
        <v>746</v>
      </c>
      <c r="E422" s="20">
        <v>746</v>
      </c>
      <c r="F422" s="20">
        <v>746</v>
      </c>
      <c r="G422" s="20">
        <v>746</v>
      </c>
      <c r="H422" s="20">
        <v>746</v>
      </c>
      <c r="I422" s="20">
        <v>0</v>
      </c>
      <c r="J422" s="20">
        <v>0</v>
      </c>
      <c r="K422" s="20">
        <v>0</v>
      </c>
      <c r="L422" s="20">
        <v>0</v>
      </c>
      <c r="M422" s="20">
        <v>0</v>
      </c>
      <c r="N422" s="20">
        <v>0</v>
      </c>
      <c r="O422" s="20">
        <v>0</v>
      </c>
      <c r="P422" s="20">
        <v>0</v>
      </c>
      <c r="Q422" s="20">
        <v>0</v>
      </c>
      <c r="R422" s="20">
        <v>412</v>
      </c>
      <c r="S422" s="20">
        <v>746</v>
      </c>
      <c r="T422" s="20">
        <v>746</v>
      </c>
      <c r="U422" s="20">
        <v>746</v>
      </c>
      <c r="V422" s="20">
        <v>746</v>
      </c>
      <c r="W422" s="20">
        <v>746</v>
      </c>
      <c r="X422" s="20">
        <v>746</v>
      </c>
      <c r="Y422" s="20">
        <v>746</v>
      </c>
      <c r="AA422" s="2">
        <f>IFERROR(INDEX('Holiday Schedule'!$D$3:$D$24,MATCH(A422,'Holiday Schedule'!$C$3:$C$24,0)),0)</f>
        <v>1</v>
      </c>
      <c r="AB422" s="2">
        <f t="shared" si="48"/>
        <v>2</v>
      </c>
      <c r="AC422" s="2">
        <f t="shared" si="49"/>
        <v>0</v>
      </c>
      <c r="AD422" s="5">
        <f t="shared" si="50"/>
        <v>10856</v>
      </c>
      <c r="AE422" s="5">
        <f t="shared" si="51"/>
        <v>10856</v>
      </c>
      <c r="AG422" s="2">
        <f t="shared" si="52"/>
        <v>2</v>
      </c>
      <c r="AH422" s="2">
        <f t="shared" si="53"/>
        <v>2025</v>
      </c>
      <c r="AJ422" s="5">
        <f t="shared" si="54"/>
        <v>746</v>
      </c>
      <c r="AK422" s="2">
        <f t="shared" si="55"/>
        <v>1</v>
      </c>
    </row>
    <row r="423" spans="1:37" x14ac:dyDescent="0.25">
      <c r="A423" s="18">
        <v>45706</v>
      </c>
      <c r="B423" s="20">
        <v>746</v>
      </c>
      <c r="C423" s="20">
        <v>746</v>
      </c>
      <c r="D423" s="20">
        <v>746</v>
      </c>
      <c r="E423" s="20">
        <v>746</v>
      </c>
      <c r="F423" s="20">
        <v>746</v>
      </c>
      <c r="G423" s="20">
        <v>746</v>
      </c>
      <c r="H423" s="20">
        <v>746</v>
      </c>
      <c r="I423" s="20">
        <v>0</v>
      </c>
      <c r="J423" s="20">
        <v>0</v>
      </c>
      <c r="K423" s="20">
        <v>0</v>
      </c>
      <c r="L423" s="20">
        <v>0</v>
      </c>
      <c r="M423" s="20">
        <v>0</v>
      </c>
      <c r="N423" s="20">
        <v>0</v>
      </c>
      <c r="O423" s="20">
        <v>0</v>
      </c>
      <c r="P423" s="20">
        <v>0</v>
      </c>
      <c r="Q423" s="20">
        <v>0</v>
      </c>
      <c r="R423" s="20">
        <v>393</v>
      </c>
      <c r="S423" s="20">
        <v>746</v>
      </c>
      <c r="T423" s="20">
        <v>746</v>
      </c>
      <c r="U423" s="20">
        <v>746</v>
      </c>
      <c r="V423" s="20">
        <v>746</v>
      </c>
      <c r="W423" s="20">
        <v>746</v>
      </c>
      <c r="X423" s="20">
        <v>746</v>
      </c>
      <c r="Y423" s="20">
        <v>746</v>
      </c>
      <c r="AA423" s="2">
        <f>IFERROR(INDEX('Holiday Schedule'!$D$3:$D$24,MATCH(A423,'Holiday Schedule'!$C$3:$C$24,0)),0)</f>
        <v>0</v>
      </c>
      <c r="AB423" s="2">
        <f t="shared" si="48"/>
        <v>3</v>
      </c>
      <c r="AC423" s="2">
        <f t="shared" si="49"/>
        <v>4869</v>
      </c>
      <c r="AD423" s="5">
        <f t="shared" si="50"/>
        <v>5968</v>
      </c>
      <c r="AE423" s="5">
        <f t="shared" si="51"/>
        <v>10837</v>
      </c>
      <c r="AG423" s="2">
        <f t="shared" si="52"/>
        <v>2</v>
      </c>
      <c r="AH423" s="2">
        <f t="shared" si="53"/>
        <v>2025</v>
      </c>
      <c r="AJ423" s="5">
        <f t="shared" si="54"/>
        <v>746</v>
      </c>
      <c r="AK423" s="2">
        <f t="shared" si="55"/>
        <v>1</v>
      </c>
    </row>
    <row r="424" spans="1:37" x14ac:dyDescent="0.25">
      <c r="A424" s="18">
        <v>45707</v>
      </c>
      <c r="B424" s="20">
        <v>749</v>
      </c>
      <c r="C424" s="20">
        <v>749</v>
      </c>
      <c r="D424" s="20">
        <v>749</v>
      </c>
      <c r="E424" s="20">
        <v>749</v>
      </c>
      <c r="F424" s="20">
        <v>749</v>
      </c>
      <c r="G424" s="20">
        <v>749</v>
      </c>
      <c r="H424" s="20">
        <v>749</v>
      </c>
      <c r="I424" s="20">
        <v>0</v>
      </c>
      <c r="J424" s="20">
        <v>0</v>
      </c>
      <c r="K424" s="20">
        <v>0</v>
      </c>
      <c r="L424" s="20">
        <v>0</v>
      </c>
      <c r="M424" s="20">
        <v>0</v>
      </c>
      <c r="N424" s="20">
        <v>0</v>
      </c>
      <c r="O424" s="20">
        <v>0</v>
      </c>
      <c r="P424" s="20">
        <v>0</v>
      </c>
      <c r="Q424" s="20">
        <v>0</v>
      </c>
      <c r="R424" s="20">
        <v>394</v>
      </c>
      <c r="S424" s="20">
        <v>749</v>
      </c>
      <c r="T424" s="20">
        <v>749</v>
      </c>
      <c r="U424" s="20">
        <v>749</v>
      </c>
      <c r="V424" s="20">
        <v>749</v>
      </c>
      <c r="W424" s="20">
        <v>749</v>
      </c>
      <c r="X424" s="20">
        <v>749</v>
      </c>
      <c r="Y424" s="20">
        <v>749</v>
      </c>
      <c r="AA424" s="2">
        <f>IFERROR(INDEX('Holiday Schedule'!$D$3:$D$24,MATCH(A424,'Holiday Schedule'!$C$3:$C$24,0)),0)</f>
        <v>0</v>
      </c>
      <c r="AB424" s="2">
        <f t="shared" si="48"/>
        <v>4</v>
      </c>
      <c r="AC424" s="2">
        <f t="shared" si="49"/>
        <v>4888</v>
      </c>
      <c r="AD424" s="5">
        <f t="shared" si="50"/>
        <v>5992</v>
      </c>
      <c r="AE424" s="5">
        <f t="shared" si="51"/>
        <v>10880</v>
      </c>
      <c r="AG424" s="2">
        <f t="shared" si="52"/>
        <v>2</v>
      </c>
      <c r="AH424" s="2">
        <f t="shared" si="53"/>
        <v>2025</v>
      </c>
      <c r="AJ424" s="5">
        <f t="shared" si="54"/>
        <v>749</v>
      </c>
      <c r="AK424" s="2">
        <f t="shared" si="55"/>
        <v>1</v>
      </c>
    </row>
    <row r="425" spans="1:37" x14ac:dyDescent="0.25">
      <c r="A425" s="18">
        <v>45708</v>
      </c>
      <c r="B425" s="20">
        <v>749</v>
      </c>
      <c r="C425" s="20">
        <v>749</v>
      </c>
      <c r="D425" s="20">
        <v>749</v>
      </c>
      <c r="E425" s="20">
        <v>749</v>
      </c>
      <c r="F425" s="20">
        <v>749</v>
      </c>
      <c r="G425" s="20">
        <v>749</v>
      </c>
      <c r="H425" s="20">
        <v>749</v>
      </c>
      <c r="I425" s="20">
        <v>0</v>
      </c>
      <c r="J425" s="20">
        <v>0</v>
      </c>
      <c r="K425" s="20">
        <v>0</v>
      </c>
      <c r="L425" s="20">
        <v>0</v>
      </c>
      <c r="M425" s="20">
        <v>0</v>
      </c>
      <c r="N425" s="20">
        <v>0</v>
      </c>
      <c r="O425" s="20">
        <v>0</v>
      </c>
      <c r="P425" s="20">
        <v>0</v>
      </c>
      <c r="Q425" s="20">
        <v>0</v>
      </c>
      <c r="R425" s="20">
        <v>394</v>
      </c>
      <c r="S425" s="20">
        <v>749</v>
      </c>
      <c r="T425" s="20">
        <v>749</v>
      </c>
      <c r="U425" s="20">
        <v>749</v>
      </c>
      <c r="V425" s="20">
        <v>749</v>
      </c>
      <c r="W425" s="20">
        <v>749</v>
      </c>
      <c r="X425" s="20">
        <v>749</v>
      </c>
      <c r="Y425" s="20">
        <v>749</v>
      </c>
      <c r="AA425" s="2">
        <f>IFERROR(INDEX('Holiday Schedule'!$D$3:$D$24,MATCH(A425,'Holiday Schedule'!$C$3:$C$24,0)),0)</f>
        <v>0</v>
      </c>
      <c r="AB425" s="2">
        <f t="shared" si="48"/>
        <v>5</v>
      </c>
      <c r="AC425" s="2">
        <f t="shared" si="49"/>
        <v>4888</v>
      </c>
      <c r="AD425" s="5">
        <f t="shared" si="50"/>
        <v>5992</v>
      </c>
      <c r="AE425" s="5">
        <f t="shared" si="51"/>
        <v>10880</v>
      </c>
      <c r="AG425" s="2">
        <f t="shared" si="52"/>
        <v>2</v>
      </c>
      <c r="AH425" s="2">
        <f t="shared" si="53"/>
        <v>2025</v>
      </c>
      <c r="AJ425" s="5">
        <f t="shared" si="54"/>
        <v>749</v>
      </c>
      <c r="AK425" s="2">
        <f t="shared" si="55"/>
        <v>1</v>
      </c>
    </row>
    <row r="426" spans="1:37" x14ac:dyDescent="0.25">
      <c r="A426" s="18">
        <v>45709</v>
      </c>
      <c r="B426" s="20">
        <v>751</v>
      </c>
      <c r="C426" s="20">
        <v>751</v>
      </c>
      <c r="D426" s="20">
        <v>751</v>
      </c>
      <c r="E426" s="20">
        <v>751</v>
      </c>
      <c r="F426" s="20">
        <v>751</v>
      </c>
      <c r="G426" s="20">
        <v>751</v>
      </c>
      <c r="H426" s="20">
        <v>751</v>
      </c>
      <c r="I426" s="20">
        <v>0</v>
      </c>
      <c r="J426" s="20">
        <v>0</v>
      </c>
      <c r="K426" s="20">
        <v>0</v>
      </c>
      <c r="L426" s="20">
        <v>0</v>
      </c>
      <c r="M426" s="20">
        <v>0</v>
      </c>
      <c r="N426" s="20">
        <v>0</v>
      </c>
      <c r="O426" s="20">
        <v>0</v>
      </c>
      <c r="P426" s="20">
        <v>0</v>
      </c>
      <c r="Q426" s="20">
        <v>0</v>
      </c>
      <c r="R426" s="20">
        <v>395</v>
      </c>
      <c r="S426" s="20">
        <v>751</v>
      </c>
      <c r="T426" s="20">
        <v>751</v>
      </c>
      <c r="U426" s="20">
        <v>751</v>
      </c>
      <c r="V426" s="20">
        <v>751</v>
      </c>
      <c r="W426" s="20">
        <v>751</v>
      </c>
      <c r="X426" s="20">
        <v>751</v>
      </c>
      <c r="Y426" s="20">
        <v>751</v>
      </c>
      <c r="AA426" s="2">
        <f>IFERROR(INDEX('Holiday Schedule'!$D$3:$D$24,MATCH(A426,'Holiday Schedule'!$C$3:$C$24,0)),0)</f>
        <v>0</v>
      </c>
      <c r="AB426" s="2">
        <f t="shared" si="48"/>
        <v>6</v>
      </c>
      <c r="AC426" s="2">
        <f t="shared" si="49"/>
        <v>4901</v>
      </c>
      <c r="AD426" s="5">
        <f t="shared" si="50"/>
        <v>6008</v>
      </c>
      <c r="AE426" s="5">
        <f t="shared" si="51"/>
        <v>10909</v>
      </c>
      <c r="AG426" s="2">
        <f t="shared" si="52"/>
        <v>2</v>
      </c>
      <c r="AH426" s="2">
        <f t="shared" si="53"/>
        <v>2025</v>
      </c>
      <c r="AJ426" s="5">
        <f t="shared" si="54"/>
        <v>751</v>
      </c>
      <c r="AK426" s="2">
        <f t="shared" si="55"/>
        <v>1</v>
      </c>
    </row>
    <row r="427" spans="1:37" x14ac:dyDescent="0.25">
      <c r="A427" s="18">
        <v>45710</v>
      </c>
      <c r="B427" s="20">
        <v>751</v>
      </c>
      <c r="C427" s="20">
        <v>751</v>
      </c>
      <c r="D427" s="20">
        <v>751</v>
      </c>
      <c r="E427" s="20">
        <v>751</v>
      </c>
      <c r="F427" s="20">
        <v>751</v>
      </c>
      <c r="G427" s="20">
        <v>751</v>
      </c>
      <c r="H427" s="20">
        <v>751</v>
      </c>
      <c r="I427" s="20">
        <v>0</v>
      </c>
      <c r="J427" s="20">
        <v>0</v>
      </c>
      <c r="K427" s="20">
        <v>0</v>
      </c>
      <c r="L427" s="20">
        <v>0</v>
      </c>
      <c r="M427" s="20">
        <v>0</v>
      </c>
      <c r="N427" s="20">
        <v>0</v>
      </c>
      <c r="O427" s="20">
        <v>0</v>
      </c>
      <c r="P427" s="20">
        <v>0</v>
      </c>
      <c r="Q427" s="20">
        <v>0</v>
      </c>
      <c r="R427" s="20">
        <v>415</v>
      </c>
      <c r="S427" s="20">
        <v>751</v>
      </c>
      <c r="T427" s="20">
        <v>751</v>
      </c>
      <c r="U427" s="20">
        <v>751</v>
      </c>
      <c r="V427" s="20">
        <v>751</v>
      </c>
      <c r="W427" s="20">
        <v>751</v>
      </c>
      <c r="X427" s="20">
        <v>751</v>
      </c>
      <c r="Y427" s="20">
        <v>751</v>
      </c>
      <c r="AA427" s="2">
        <f>IFERROR(INDEX('Holiday Schedule'!$D$3:$D$24,MATCH(A427,'Holiday Schedule'!$C$3:$C$24,0)),0)</f>
        <v>0</v>
      </c>
      <c r="AB427" s="2">
        <f t="shared" si="48"/>
        <v>7</v>
      </c>
      <c r="AC427" s="2">
        <f t="shared" si="49"/>
        <v>0</v>
      </c>
      <c r="AD427" s="5">
        <f t="shared" si="50"/>
        <v>10929</v>
      </c>
      <c r="AE427" s="5">
        <f t="shared" si="51"/>
        <v>10929</v>
      </c>
      <c r="AG427" s="2">
        <f t="shared" si="52"/>
        <v>2</v>
      </c>
      <c r="AH427" s="2">
        <f t="shared" si="53"/>
        <v>2025</v>
      </c>
      <c r="AJ427" s="5">
        <f t="shared" si="54"/>
        <v>751</v>
      </c>
      <c r="AK427" s="2">
        <f t="shared" si="55"/>
        <v>1</v>
      </c>
    </row>
    <row r="428" spans="1:37" x14ac:dyDescent="0.25">
      <c r="A428" s="18">
        <v>45711</v>
      </c>
      <c r="B428" s="20">
        <v>752</v>
      </c>
      <c r="C428" s="20">
        <v>752</v>
      </c>
      <c r="D428" s="20">
        <v>752</v>
      </c>
      <c r="E428" s="20">
        <v>752</v>
      </c>
      <c r="F428" s="20">
        <v>752</v>
      </c>
      <c r="G428" s="20">
        <v>752</v>
      </c>
      <c r="H428" s="20">
        <v>752</v>
      </c>
      <c r="I428" s="20">
        <v>0</v>
      </c>
      <c r="J428" s="20">
        <v>0</v>
      </c>
      <c r="K428" s="20">
        <v>0</v>
      </c>
      <c r="L428" s="20">
        <v>0</v>
      </c>
      <c r="M428" s="20">
        <v>0</v>
      </c>
      <c r="N428" s="20">
        <v>0</v>
      </c>
      <c r="O428" s="20">
        <v>0</v>
      </c>
      <c r="P428" s="20">
        <v>0</v>
      </c>
      <c r="Q428" s="20">
        <v>0</v>
      </c>
      <c r="R428" s="20">
        <v>415</v>
      </c>
      <c r="S428" s="20">
        <v>752</v>
      </c>
      <c r="T428" s="20">
        <v>752</v>
      </c>
      <c r="U428" s="20">
        <v>752</v>
      </c>
      <c r="V428" s="20">
        <v>752</v>
      </c>
      <c r="W428" s="20">
        <v>752</v>
      </c>
      <c r="X428" s="20">
        <v>752</v>
      </c>
      <c r="Y428" s="20">
        <v>752</v>
      </c>
      <c r="AA428" s="2">
        <f>IFERROR(INDEX('Holiday Schedule'!$D$3:$D$24,MATCH(A428,'Holiday Schedule'!$C$3:$C$24,0)),0)</f>
        <v>0</v>
      </c>
      <c r="AB428" s="2">
        <f t="shared" si="48"/>
        <v>1</v>
      </c>
      <c r="AC428" s="2">
        <f t="shared" si="49"/>
        <v>0</v>
      </c>
      <c r="AD428" s="5">
        <f t="shared" si="50"/>
        <v>10943</v>
      </c>
      <c r="AE428" s="5">
        <f t="shared" si="51"/>
        <v>10943</v>
      </c>
      <c r="AG428" s="2">
        <f t="shared" si="52"/>
        <v>2</v>
      </c>
      <c r="AH428" s="2">
        <f t="shared" si="53"/>
        <v>2025</v>
      </c>
      <c r="AJ428" s="5">
        <f t="shared" si="54"/>
        <v>752</v>
      </c>
      <c r="AK428" s="2">
        <f t="shared" si="55"/>
        <v>1</v>
      </c>
    </row>
    <row r="429" spans="1:37" x14ac:dyDescent="0.25">
      <c r="A429" s="18">
        <v>45712</v>
      </c>
      <c r="B429" s="20">
        <v>755</v>
      </c>
      <c r="C429" s="20">
        <v>755</v>
      </c>
      <c r="D429" s="20">
        <v>755</v>
      </c>
      <c r="E429" s="20">
        <v>755</v>
      </c>
      <c r="F429" s="20">
        <v>755</v>
      </c>
      <c r="G429" s="20">
        <v>755</v>
      </c>
      <c r="H429" s="20">
        <v>755</v>
      </c>
      <c r="I429" s="20">
        <v>0</v>
      </c>
      <c r="J429" s="20">
        <v>0</v>
      </c>
      <c r="K429" s="20">
        <v>0</v>
      </c>
      <c r="L429" s="20">
        <v>0</v>
      </c>
      <c r="M429" s="20">
        <v>0</v>
      </c>
      <c r="N429" s="20">
        <v>0</v>
      </c>
      <c r="O429" s="20">
        <v>0</v>
      </c>
      <c r="P429" s="20">
        <v>0</v>
      </c>
      <c r="Q429" s="20">
        <v>0</v>
      </c>
      <c r="R429" s="20">
        <v>397</v>
      </c>
      <c r="S429" s="20">
        <v>755</v>
      </c>
      <c r="T429" s="20">
        <v>755</v>
      </c>
      <c r="U429" s="20">
        <v>755</v>
      </c>
      <c r="V429" s="20">
        <v>755</v>
      </c>
      <c r="W429" s="20">
        <v>755</v>
      </c>
      <c r="X429" s="20">
        <v>755</v>
      </c>
      <c r="Y429" s="20">
        <v>755</v>
      </c>
      <c r="AA429" s="2">
        <f>IFERROR(INDEX('Holiday Schedule'!$D$3:$D$24,MATCH(A429,'Holiday Schedule'!$C$3:$C$24,0)),0)</f>
        <v>0</v>
      </c>
      <c r="AB429" s="2">
        <f t="shared" si="48"/>
        <v>2</v>
      </c>
      <c r="AC429" s="2">
        <f t="shared" si="49"/>
        <v>4927</v>
      </c>
      <c r="AD429" s="5">
        <f t="shared" si="50"/>
        <v>6040</v>
      </c>
      <c r="AE429" s="5">
        <f t="shared" si="51"/>
        <v>10967</v>
      </c>
      <c r="AG429" s="2">
        <f t="shared" si="52"/>
        <v>2</v>
      </c>
      <c r="AH429" s="2">
        <f t="shared" si="53"/>
        <v>2025</v>
      </c>
      <c r="AJ429" s="5">
        <f t="shared" si="54"/>
        <v>755</v>
      </c>
      <c r="AK429" s="2">
        <f t="shared" si="55"/>
        <v>1</v>
      </c>
    </row>
    <row r="430" spans="1:37" x14ac:dyDescent="0.25">
      <c r="A430" s="18">
        <v>45713</v>
      </c>
      <c r="B430" s="20">
        <v>757</v>
      </c>
      <c r="C430" s="20">
        <v>757</v>
      </c>
      <c r="D430" s="20">
        <v>757</v>
      </c>
      <c r="E430" s="20">
        <v>757</v>
      </c>
      <c r="F430" s="20">
        <v>757</v>
      </c>
      <c r="G430" s="20">
        <v>757</v>
      </c>
      <c r="H430" s="20">
        <v>757</v>
      </c>
      <c r="I430" s="20">
        <v>0</v>
      </c>
      <c r="J430" s="20">
        <v>0</v>
      </c>
      <c r="K430" s="20">
        <v>0</v>
      </c>
      <c r="L430" s="20">
        <v>0</v>
      </c>
      <c r="M430" s="20">
        <v>0</v>
      </c>
      <c r="N430" s="20">
        <v>0</v>
      </c>
      <c r="O430" s="20">
        <v>0</v>
      </c>
      <c r="P430" s="20">
        <v>0</v>
      </c>
      <c r="Q430" s="20">
        <v>0</v>
      </c>
      <c r="R430" s="20">
        <v>399</v>
      </c>
      <c r="S430" s="20">
        <v>757</v>
      </c>
      <c r="T430" s="20">
        <v>757</v>
      </c>
      <c r="U430" s="20">
        <v>757</v>
      </c>
      <c r="V430" s="20">
        <v>757</v>
      </c>
      <c r="W430" s="20">
        <v>757</v>
      </c>
      <c r="X430" s="20">
        <v>757</v>
      </c>
      <c r="Y430" s="20">
        <v>757</v>
      </c>
      <c r="AA430" s="2">
        <f>IFERROR(INDEX('Holiday Schedule'!$D$3:$D$24,MATCH(A430,'Holiday Schedule'!$C$3:$C$24,0)),0)</f>
        <v>0</v>
      </c>
      <c r="AB430" s="2">
        <f t="shared" si="48"/>
        <v>3</v>
      </c>
      <c r="AC430" s="2">
        <f t="shared" si="49"/>
        <v>4941</v>
      </c>
      <c r="AD430" s="5">
        <f t="shared" si="50"/>
        <v>6056</v>
      </c>
      <c r="AE430" s="5">
        <f t="shared" si="51"/>
        <v>10997</v>
      </c>
      <c r="AG430" s="2">
        <f t="shared" si="52"/>
        <v>2</v>
      </c>
      <c r="AH430" s="2">
        <f t="shared" si="53"/>
        <v>2025</v>
      </c>
      <c r="AJ430" s="5">
        <f t="shared" si="54"/>
        <v>757</v>
      </c>
      <c r="AK430" s="2">
        <f t="shared" si="55"/>
        <v>1</v>
      </c>
    </row>
    <row r="431" spans="1:37" x14ac:dyDescent="0.25">
      <c r="A431" s="18">
        <v>45714</v>
      </c>
      <c r="B431" s="20">
        <v>760</v>
      </c>
      <c r="C431" s="20">
        <v>760</v>
      </c>
      <c r="D431" s="20">
        <v>760</v>
      </c>
      <c r="E431" s="20">
        <v>760</v>
      </c>
      <c r="F431" s="20">
        <v>760</v>
      </c>
      <c r="G431" s="20">
        <v>760</v>
      </c>
      <c r="H431" s="20">
        <v>760</v>
      </c>
      <c r="I431" s="20">
        <v>0</v>
      </c>
      <c r="J431" s="20">
        <v>0</v>
      </c>
      <c r="K431" s="20">
        <v>0</v>
      </c>
      <c r="L431" s="20">
        <v>0</v>
      </c>
      <c r="M431" s="20">
        <v>0</v>
      </c>
      <c r="N431" s="20">
        <v>0</v>
      </c>
      <c r="O431" s="20">
        <v>0</v>
      </c>
      <c r="P431" s="20">
        <v>0</v>
      </c>
      <c r="Q431" s="20">
        <v>0</v>
      </c>
      <c r="R431" s="20">
        <v>400</v>
      </c>
      <c r="S431" s="20">
        <v>760</v>
      </c>
      <c r="T431" s="20">
        <v>760</v>
      </c>
      <c r="U431" s="20">
        <v>760</v>
      </c>
      <c r="V431" s="20">
        <v>760</v>
      </c>
      <c r="W431" s="20">
        <v>760</v>
      </c>
      <c r="X431" s="20">
        <v>760</v>
      </c>
      <c r="Y431" s="20">
        <v>760</v>
      </c>
      <c r="AA431" s="2">
        <f>IFERROR(INDEX('Holiday Schedule'!$D$3:$D$24,MATCH(A431,'Holiday Schedule'!$C$3:$C$24,0)),0)</f>
        <v>0</v>
      </c>
      <c r="AB431" s="2">
        <f t="shared" si="48"/>
        <v>4</v>
      </c>
      <c r="AC431" s="2">
        <f t="shared" si="49"/>
        <v>4960</v>
      </c>
      <c r="AD431" s="5">
        <f t="shared" si="50"/>
        <v>6080</v>
      </c>
      <c r="AE431" s="5">
        <f t="shared" si="51"/>
        <v>11040</v>
      </c>
      <c r="AG431" s="2">
        <f t="shared" si="52"/>
        <v>2</v>
      </c>
      <c r="AH431" s="2">
        <f t="shared" si="53"/>
        <v>2025</v>
      </c>
      <c r="AJ431" s="5">
        <f t="shared" si="54"/>
        <v>760</v>
      </c>
      <c r="AK431" s="2">
        <f t="shared" si="55"/>
        <v>1</v>
      </c>
    </row>
    <row r="432" spans="1:37" x14ac:dyDescent="0.25">
      <c r="A432" s="18">
        <v>45715</v>
      </c>
      <c r="B432" s="20">
        <v>765</v>
      </c>
      <c r="C432" s="20">
        <v>765</v>
      </c>
      <c r="D432" s="20">
        <v>765</v>
      </c>
      <c r="E432" s="20">
        <v>765</v>
      </c>
      <c r="F432" s="20">
        <v>765</v>
      </c>
      <c r="G432" s="20">
        <v>765</v>
      </c>
      <c r="H432" s="20">
        <v>765</v>
      </c>
      <c r="I432" s="20">
        <v>0</v>
      </c>
      <c r="J432" s="20">
        <v>0</v>
      </c>
      <c r="K432" s="20">
        <v>0</v>
      </c>
      <c r="L432" s="20">
        <v>0</v>
      </c>
      <c r="M432" s="20">
        <v>0</v>
      </c>
      <c r="N432" s="20">
        <v>0</v>
      </c>
      <c r="O432" s="20">
        <v>0</v>
      </c>
      <c r="P432" s="20">
        <v>0</v>
      </c>
      <c r="Q432" s="20">
        <v>0</v>
      </c>
      <c r="R432" s="20">
        <v>403</v>
      </c>
      <c r="S432" s="20">
        <v>765</v>
      </c>
      <c r="T432" s="20">
        <v>765</v>
      </c>
      <c r="U432" s="20">
        <v>765</v>
      </c>
      <c r="V432" s="20">
        <v>765</v>
      </c>
      <c r="W432" s="20">
        <v>765</v>
      </c>
      <c r="X432" s="20">
        <v>765</v>
      </c>
      <c r="Y432" s="20">
        <v>765</v>
      </c>
      <c r="AA432" s="2">
        <f>IFERROR(INDEX('Holiday Schedule'!$D$3:$D$24,MATCH(A432,'Holiday Schedule'!$C$3:$C$24,0)),0)</f>
        <v>0</v>
      </c>
      <c r="AB432" s="2">
        <f t="shared" si="48"/>
        <v>5</v>
      </c>
      <c r="AC432" s="2">
        <f t="shared" si="49"/>
        <v>4993</v>
      </c>
      <c r="AD432" s="5">
        <f t="shared" si="50"/>
        <v>6120</v>
      </c>
      <c r="AE432" s="5">
        <f t="shared" si="51"/>
        <v>11113</v>
      </c>
      <c r="AG432" s="2">
        <f t="shared" si="52"/>
        <v>2</v>
      </c>
      <c r="AH432" s="2">
        <f t="shared" si="53"/>
        <v>2025</v>
      </c>
      <c r="AJ432" s="5">
        <f t="shared" si="54"/>
        <v>765</v>
      </c>
      <c r="AK432" s="2">
        <f t="shared" si="55"/>
        <v>1</v>
      </c>
    </row>
    <row r="433" spans="1:37" x14ac:dyDescent="0.25">
      <c r="A433" s="18">
        <v>45716</v>
      </c>
      <c r="B433" s="20">
        <v>773</v>
      </c>
      <c r="C433" s="20">
        <v>773</v>
      </c>
      <c r="D433" s="20">
        <v>773</v>
      </c>
      <c r="E433" s="20">
        <v>773</v>
      </c>
      <c r="F433" s="20">
        <v>773</v>
      </c>
      <c r="G433" s="20">
        <v>773</v>
      </c>
      <c r="H433" s="20">
        <v>773</v>
      </c>
      <c r="I433" s="20">
        <v>0</v>
      </c>
      <c r="J433" s="20">
        <v>0</v>
      </c>
      <c r="K433" s="20">
        <v>0</v>
      </c>
      <c r="L433" s="20">
        <v>0</v>
      </c>
      <c r="M433" s="20">
        <v>0</v>
      </c>
      <c r="N433" s="20">
        <v>0</v>
      </c>
      <c r="O433" s="20">
        <v>0</v>
      </c>
      <c r="P433" s="20">
        <v>0</v>
      </c>
      <c r="Q433" s="20">
        <v>0</v>
      </c>
      <c r="R433" s="20">
        <v>407</v>
      </c>
      <c r="S433" s="20">
        <v>773</v>
      </c>
      <c r="T433" s="20">
        <v>773</v>
      </c>
      <c r="U433" s="20">
        <v>773</v>
      </c>
      <c r="V433" s="20">
        <v>773</v>
      </c>
      <c r="W433" s="20">
        <v>773</v>
      </c>
      <c r="X433" s="20">
        <v>773</v>
      </c>
      <c r="Y433" s="20">
        <v>773</v>
      </c>
      <c r="AA433" s="2">
        <f>IFERROR(INDEX('Holiday Schedule'!$D$3:$D$24,MATCH(A433,'Holiday Schedule'!$C$3:$C$24,0)),0)</f>
        <v>0</v>
      </c>
      <c r="AB433" s="2">
        <f t="shared" si="48"/>
        <v>6</v>
      </c>
      <c r="AC433" s="2">
        <f t="shared" si="49"/>
        <v>5045</v>
      </c>
      <c r="AD433" s="5">
        <f t="shared" si="50"/>
        <v>6184</v>
      </c>
      <c r="AE433" s="5">
        <f t="shared" si="51"/>
        <v>11229</v>
      </c>
      <c r="AG433" s="2">
        <f t="shared" si="52"/>
        <v>2</v>
      </c>
      <c r="AH433" s="2">
        <f t="shared" si="53"/>
        <v>2025</v>
      </c>
      <c r="AJ433" s="5">
        <f t="shared" si="54"/>
        <v>773</v>
      </c>
      <c r="AK433" s="2">
        <f t="shared" si="55"/>
        <v>1</v>
      </c>
    </row>
    <row r="434" spans="1:37" x14ac:dyDescent="0.25">
      <c r="A434" s="18">
        <v>45717</v>
      </c>
      <c r="B434" s="20">
        <v>773</v>
      </c>
      <c r="C434" s="20">
        <v>773</v>
      </c>
      <c r="D434" s="20">
        <v>773</v>
      </c>
      <c r="E434" s="20">
        <v>773</v>
      </c>
      <c r="F434" s="20">
        <v>773</v>
      </c>
      <c r="G434" s="20">
        <v>773</v>
      </c>
      <c r="H434" s="20">
        <v>548</v>
      </c>
      <c r="I434" s="20">
        <v>64</v>
      </c>
      <c r="J434" s="20">
        <v>0</v>
      </c>
      <c r="K434" s="20">
        <v>0</v>
      </c>
      <c r="L434" s="20">
        <v>0</v>
      </c>
      <c r="M434" s="20">
        <v>0</v>
      </c>
      <c r="N434" s="20">
        <v>0</v>
      </c>
      <c r="O434" s="20">
        <v>0</v>
      </c>
      <c r="P434" s="20">
        <v>0</v>
      </c>
      <c r="Q434" s="20">
        <v>0</v>
      </c>
      <c r="R434" s="20">
        <v>0</v>
      </c>
      <c r="S434" s="20">
        <v>258</v>
      </c>
      <c r="T434" s="20">
        <v>773</v>
      </c>
      <c r="U434" s="20">
        <v>773</v>
      </c>
      <c r="V434" s="20">
        <v>773</v>
      </c>
      <c r="W434" s="20">
        <v>773</v>
      </c>
      <c r="X434" s="20">
        <v>773</v>
      </c>
      <c r="Y434" s="20">
        <v>773</v>
      </c>
      <c r="AA434" s="2">
        <f>IFERROR(INDEX('Holiday Schedule'!$D$3:$D$24,MATCH(A434,'Holiday Schedule'!$C$3:$C$24,0)),0)</f>
        <v>0</v>
      </c>
      <c r="AB434" s="2">
        <f t="shared" si="48"/>
        <v>7</v>
      </c>
      <c r="AC434" s="2">
        <f t="shared" si="49"/>
        <v>0</v>
      </c>
      <c r="AD434" s="5">
        <f t="shared" si="50"/>
        <v>10146</v>
      </c>
      <c r="AE434" s="5">
        <f t="shared" si="51"/>
        <v>10146</v>
      </c>
      <c r="AG434" s="2">
        <f t="shared" si="52"/>
        <v>3</v>
      </c>
      <c r="AH434" s="2">
        <f t="shared" si="53"/>
        <v>2025</v>
      </c>
      <c r="AJ434" s="5">
        <f t="shared" si="54"/>
        <v>773</v>
      </c>
      <c r="AK434" s="2">
        <f t="shared" si="55"/>
        <v>1</v>
      </c>
    </row>
    <row r="435" spans="1:37" x14ac:dyDescent="0.25">
      <c r="A435" s="18">
        <v>45718</v>
      </c>
      <c r="B435" s="20">
        <v>774</v>
      </c>
      <c r="C435" s="20">
        <v>774</v>
      </c>
      <c r="D435" s="20">
        <v>774</v>
      </c>
      <c r="E435" s="20">
        <v>774</v>
      </c>
      <c r="F435" s="20">
        <v>774</v>
      </c>
      <c r="G435" s="20">
        <v>774</v>
      </c>
      <c r="H435" s="20">
        <v>548</v>
      </c>
      <c r="I435" s="20">
        <v>64</v>
      </c>
      <c r="J435" s="20">
        <v>0</v>
      </c>
      <c r="K435" s="20">
        <v>0</v>
      </c>
      <c r="L435" s="20">
        <v>0</v>
      </c>
      <c r="M435" s="20">
        <v>0</v>
      </c>
      <c r="N435" s="20">
        <v>0</v>
      </c>
      <c r="O435" s="20">
        <v>0</v>
      </c>
      <c r="P435" s="20">
        <v>0</v>
      </c>
      <c r="Q435" s="20">
        <v>0</v>
      </c>
      <c r="R435" s="20">
        <v>0</v>
      </c>
      <c r="S435" s="20">
        <v>258</v>
      </c>
      <c r="T435" s="20">
        <v>774</v>
      </c>
      <c r="U435" s="20">
        <v>774</v>
      </c>
      <c r="V435" s="20">
        <v>774</v>
      </c>
      <c r="W435" s="20">
        <v>774</v>
      </c>
      <c r="X435" s="20">
        <v>774</v>
      </c>
      <c r="Y435" s="20">
        <v>774</v>
      </c>
      <c r="AA435" s="2">
        <f>IFERROR(INDEX('Holiday Schedule'!$D$3:$D$24,MATCH(A435,'Holiday Schedule'!$C$3:$C$24,0)),0)</f>
        <v>0</v>
      </c>
      <c r="AB435" s="2">
        <f t="shared" si="48"/>
        <v>1</v>
      </c>
      <c r="AC435" s="2">
        <f t="shared" si="49"/>
        <v>0</v>
      </c>
      <c r="AD435" s="5">
        <f t="shared" si="50"/>
        <v>10158</v>
      </c>
      <c r="AE435" s="5">
        <f t="shared" si="51"/>
        <v>10158</v>
      </c>
      <c r="AG435" s="2">
        <f t="shared" si="52"/>
        <v>3</v>
      </c>
      <c r="AH435" s="2">
        <f t="shared" si="53"/>
        <v>2025</v>
      </c>
      <c r="AJ435" s="5">
        <f t="shared" si="54"/>
        <v>774</v>
      </c>
      <c r="AK435" s="2">
        <f t="shared" si="55"/>
        <v>1</v>
      </c>
    </row>
    <row r="436" spans="1:37" x14ac:dyDescent="0.25">
      <c r="A436" s="18">
        <v>45719</v>
      </c>
      <c r="B436" s="20">
        <v>777</v>
      </c>
      <c r="C436" s="20">
        <v>777</v>
      </c>
      <c r="D436" s="20">
        <v>777</v>
      </c>
      <c r="E436" s="20">
        <v>777</v>
      </c>
      <c r="F436" s="20">
        <v>777</v>
      </c>
      <c r="G436" s="20">
        <v>777</v>
      </c>
      <c r="H436" s="20">
        <v>584</v>
      </c>
      <c r="I436" s="20">
        <v>115</v>
      </c>
      <c r="J436" s="20">
        <v>0</v>
      </c>
      <c r="K436" s="20">
        <v>0</v>
      </c>
      <c r="L436" s="20">
        <v>0</v>
      </c>
      <c r="M436" s="20">
        <v>0</v>
      </c>
      <c r="N436" s="20">
        <v>0</v>
      </c>
      <c r="O436" s="20">
        <v>0</v>
      </c>
      <c r="P436" s="20">
        <v>0</v>
      </c>
      <c r="Q436" s="20">
        <v>0</v>
      </c>
      <c r="R436" s="20">
        <v>0</v>
      </c>
      <c r="S436" s="20">
        <v>247</v>
      </c>
      <c r="T436" s="20">
        <v>777</v>
      </c>
      <c r="U436" s="20">
        <v>777</v>
      </c>
      <c r="V436" s="20">
        <v>777</v>
      </c>
      <c r="W436" s="20">
        <v>777</v>
      </c>
      <c r="X436" s="20">
        <v>777</v>
      </c>
      <c r="Y436" s="20">
        <v>777</v>
      </c>
      <c r="AA436" s="2">
        <f>IFERROR(INDEX('Holiday Schedule'!$D$3:$D$24,MATCH(A436,'Holiday Schedule'!$C$3:$C$24,0)),0)</f>
        <v>0</v>
      </c>
      <c r="AB436" s="2">
        <f t="shared" si="48"/>
        <v>2</v>
      </c>
      <c r="AC436" s="2">
        <f t="shared" si="49"/>
        <v>4247</v>
      </c>
      <c r="AD436" s="5">
        <f t="shared" si="50"/>
        <v>6023</v>
      </c>
      <c r="AE436" s="5">
        <f t="shared" si="51"/>
        <v>10270</v>
      </c>
      <c r="AG436" s="2">
        <f t="shared" si="52"/>
        <v>3</v>
      </c>
      <c r="AH436" s="2">
        <f t="shared" si="53"/>
        <v>2025</v>
      </c>
      <c r="AJ436" s="5">
        <f t="shared" si="54"/>
        <v>777</v>
      </c>
      <c r="AK436" s="2">
        <f t="shared" si="55"/>
        <v>1</v>
      </c>
    </row>
    <row r="437" spans="1:37" x14ac:dyDescent="0.25">
      <c r="A437" s="18">
        <v>45720</v>
      </c>
      <c r="B437" s="20">
        <v>777</v>
      </c>
      <c r="C437" s="20">
        <v>777</v>
      </c>
      <c r="D437" s="20">
        <v>777</v>
      </c>
      <c r="E437" s="20">
        <v>777</v>
      </c>
      <c r="F437" s="20">
        <v>777</v>
      </c>
      <c r="G437" s="20">
        <v>777</v>
      </c>
      <c r="H437" s="20">
        <v>583</v>
      </c>
      <c r="I437" s="20">
        <v>115</v>
      </c>
      <c r="J437" s="20">
        <v>0</v>
      </c>
      <c r="K437" s="20">
        <v>0</v>
      </c>
      <c r="L437" s="20">
        <v>0</v>
      </c>
      <c r="M437" s="20">
        <v>0</v>
      </c>
      <c r="N437" s="20">
        <v>0</v>
      </c>
      <c r="O437" s="20">
        <v>0</v>
      </c>
      <c r="P437" s="20">
        <v>0</v>
      </c>
      <c r="Q437" s="20">
        <v>0</v>
      </c>
      <c r="R437" s="20">
        <v>0</v>
      </c>
      <c r="S437" s="20">
        <v>247</v>
      </c>
      <c r="T437" s="20">
        <v>777</v>
      </c>
      <c r="U437" s="20">
        <v>777</v>
      </c>
      <c r="V437" s="20">
        <v>777</v>
      </c>
      <c r="W437" s="20">
        <v>777</v>
      </c>
      <c r="X437" s="20">
        <v>777</v>
      </c>
      <c r="Y437" s="20">
        <v>777</v>
      </c>
      <c r="AA437" s="2">
        <f>IFERROR(INDEX('Holiday Schedule'!$D$3:$D$24,MATCH(A437,'Holiday Schedule'!$C$3:$C$24,0)),0)</f>
        <v>0</v>
      </c>
      <c r="AB437" s="2">
        <f t="shared" si="48"/>
        <v>3</v>
      </c>
      <c r="AC437" s="2">
        <f t="shared" si="49"/>
        <v>4247</v>
      </c>
      <c r="AD437" s="5">
        <f t="shared" si="50"/>
        <v>6022</v>
      </c>
      <c r="AE437" s="5">
        <f t="shared" si="51"/>
        <v>10269</v>
      </c>
      <c r="AG437" s="2">
        <f t="shared" si="52"/>
        <v>3</v>
      </c>
      <c r="AH437" s="2">
        <f t="shared" si="53"/>
        <v>2025</v>
      </c>
      <c r="AJ437" s="5">
        <f t="shared" si="54"/>
        <v>777</v>
      </c>
      <c r="AK437" s="2">
        <f t="shared" si="55"/>
        <v>1</v>
      </c>
    </row>
    <row r="438" spans="1:37" x14ac:dyDescent="0.25">
      <c r="A438" s="18">
        <v>45721</v>
      </c>
      <c r="B438" s="20">
        <v>778</v>
      </c>
      <c r="C438" s="20">
        <v>778</v>
      </c>
      <c r="D438" s="20">
        <v>778</v>
      </c>
      <c r="E438" s="20">
        <v>778</v>
      </c>
      <c r="F438" s="20">
        <v>778</v>
      </c>
      <c r="G438" s="20">
        <v>778</v>
      </c>
      <c r="H438" s="20">
        <v>585</v>
      </c>
      <c r="I438" s="20">
        <v>115</v>
      </c>
      <c r="J438" s="20">
        <v>0</v>
      </c>
      <c r="K438" s="20">
        <v>0</v>
      </c>
      <c r="L438" s="20">
        <v>0</v>
      </c>
      <c r="M438" s="20">
        <v>0</v>
      </c>
      <c r="N438" s="20">
        <v>0</v>
      </c>
      <c r="O438" s="20">
        <v>0</v>
      </c>
      <c r="P438" s="20">
        <v>0</v>
      </c>
      <c r="Q438" s="20">
        <v>0</v>
      </c>
      <c r="R438" s="20">
        <v>0</v>
      </c>
      <c r="S438" s="20">
        <v>248</v>
      </c>
      <c r="T438" s="20">
        <v>778</v>
      </c>
      <c r="U438" s="20">
        <v>778</v>
      </c>
      <c r="V438" s="20">
        <v>778</v>
      </c>
      <c r="W438" s="20">
        <v>778</v>
      </c>
      <c r="X438" s="20">
        <v>778</v>
      </c>
      <c r="Y438" s="20">
        <v>778</v>
      </c>
      <c r="AA438" s="2">
        <f>IFERROR(INDEX('Holiday Schedule'!$D$3:$D$24,MATCH(A438,'Holiday Schedule'!$C$3:$C$24,0)),0)</f>
        <v>0</v>
      </c>
      <c r="AB438" s="2">
        <f t="shared" si="48"/>
        <v>4</v>
      </c>
      <c r="AC438" s="2">
        <f t="shared" si="49"/>
        <v>4253</v>
      </c>
      <c r="AD438" s="5">
        <f t="shared" si="50"/>
        <v>6031</v>
      </c>
      <c r="AE438" s="5">
        <f t="shared" si="51"/>
        <v>10284</v>
      </c>
      <c r="AG438" s="2">
        <f t="shared" si="52"/>
        <v>3</v>
      </c>
      <c r="AH438" s="2">
        <f t="shared" si="53"/>
        <v>2025</v>
      </c>
      <c r="AJ438" s="5">
        <f t="shared" si="54"/>
        <v>778</v>
      </c>
      <c r="AK438" s="2">
        <f t="shared" si="55"/>
        <v>1</v>
      </c>
    </row>
    <row r="439" spans="1:37" x14ac:dyDescent="0.25">
      <c r="A439" s="18">
        <v>45722</v>
      </c>
      <c r="B439" s="20">
        <v>785</v>
      </c>
      <c r="C439" s="20">
        <v>785</v>
      </c>
      <c r="D439" s="20">
        <v>785</v>
      </c>
      <c r="E439" s="20">
        <v>785</v>
      </c>
      <c r="F439" s="20">
        <v>785</v>
      </c>
      <c r="G439" s="20">
        <v>785</v>
      </c>
      <c r="H439" s="20">
        <v>589</v>
      </c>
      <c r="I439" s="20">
        <v>116</v>
      </c>
      <c r="J439" s="20">
        <v>0</v>
      </c>
      <c r="K439" s="20">
        <v>0</v>
      </c>
      <c r="L439" s="20">
        <v>0</v>
      </c>
      <c r="M439" s="20">
        <v>0</v>
      </c>
      <c r="N439" s="20">
        <v>0</v>
      </c>
      <c r="O439" s="20">
        <v>0</v>
      </c>
      <c r="P439" s="20">
        <v>0</v>
      </c>
      <c r="Q439" s="20">
        <v>0</v>
      </c>
      <c r="R439" s="20">
        <v>0</v>
      </c>
      <c r="S439" s="20">
        <v>250</v>
      </c>
      <c r="T439" s="20">
        <v>785</v>
      </c>
      <c r="U439" s="20">
        <v>785</v>
      </c>
      <c r="V439" s="20">
        <v>785</v>
      </c>
      <c r="W439" s="20">
        <v>785</v>
      </c>
      <c r="X439" s="20">
        <v>785</v>
      </c>
      <c r="Y439" s="20">
        <v>785</v>
      </c>
      <c r="AA439" s="2">
        <f>IFERROR(INDEX('Holiday Schedule'!$D$3:$D$24,MATCH(A439,'Holiday Schedule'!$C$3:$C$24,0)),0)</f>
        <v>0</v>
      </c>
      <c r="AB439" s="2">
        <f t="shared" si="48"/>
        <v>5</v>
      </c>
      <c r="AC439" s="2">
        <f t="shared" si="49"/>
        <v>4291</v>
      </c>
      <c r="AD439" s="5">
        <f t="shared" si="50"/>
        <v>6084</v>
      </c>
      <c r="AE439" s="5">
        <f t="shared" si="51"/>
        <v>10375</v>
      </c>
      <c r="AG439" s="2">
        <f t="shared" si="52"/>
        <v>3</v>
      </c>
      <c r="AH439" s="2">
        <f t="shared" si="53"/>
        <v>2025</v>
      </c>
      <c r="AJ439" s="5">
        <f t="shared" si="54"/>
        <v>785</v>
      </c>
      <c r="AK439" s="2">
        <f t="shared" si="55"/>
        <v>1</v>
      </c>
    </row>
    <row r="440" spans="1:37" x14ac:dyDescent="0.25">
      <c r="A440" s="18">
        <v>45723</v>
      </c>
      <c r="B440" s="20">
        <v>784</v>
      </c>
      <c r="C440" s="20">
        <v>784</v>
      </c>
      <c r="D440" s="20">
        <v>784</v>
      </c>
      <c r="E440" s="20">
        <v>784</v>
      </c>
      <c r="F440" s="20">
        <v>784</v>
      </c>
      <c r="G440" s="20">
        <v>784</v>
      </c>
      <c r="H440" s="20">
        <v>589</v>
      </c>
      <c r="I440" s="20">
        <v>116</v>
      </c>
      <c r="J440" s="20">
        <v>0</v>
      </c>
      <c r="K440" s="20">
        <v>0</v>
      </c>
      <c r="L440" s="20">
        <v>0</v>
      </c>
      <c r="M440" s="20">
        <v>0</v>
      </c>
      <c r="N440" s="20">
        <v>0</v>
      </c>
      <c r="O440" s="20">
        <v>0</v>
      </c>
      <c r="P440" s="20">
        <v>0</v>
      </c>
      <c r="Q440" s="20">
        <v>0</v>
      </c>
      <c r="R440" s="20">
        <v>0</v>
      </c>
      <c r="S440" s="20">
        <v>250</v>
      </c>
      <c r="T440" s="20">
        <v>784</v>
      </c>
      <c r="U440" s="20">
        <v>784</v>
      </c>
      <c r="V440" s="20">
        <v>784</v>
      </c>
      <c r="W440" s="20">
        <v>784</v>
      </c>
      <c r="X440" s="20">
        <v>784</v>
      </c>
      <c r="Y440" s="20">
        <v>784</v>
      </c>
      <c r="AA440" s="2">
        <f>IFERROR(INDEX('Holiday Schedule'!$D$3:$D$24,MATCH(A440,'Holiday Schedule'!$C$3:$C$24,0)),0)</f>
        <v>0</v>
      </c>
      <c r="AB440" s="2">
        <f t="shared" si="48"/>
        <v>6</v>
      </c>
      <c r="AC440" s="2">
        <f t="shared" si="49"/>
        <v>4286</v>
      </c>
      <c r="AD440" s="5">
        <f t="shared" si="50"/>
        <v>6077</v>
      </c>
      <c r="AE440" s="5">
        <f t="shared" si="51"/>
        <v>10363</v>
      </c>
      <c r="AG440" s="2">
        <f t="shared" si="52"/>
        <v>3</v>
      </c>
      <c r="AH440" s="2">
        <f t="shared" si="53"/>
        <v>2025</v>
      </c>
      <c r="AJ440" s="5">
        <f t="shared" si="54"/>
        <v>784</v>
      </c>
      <c r="AK440" s="2">
        <f t="shared" si="55"/>
        <v>1</v>
      </c>
    </row>
    <row r="441" spans="1:37" x14ac:dyDescent="0.25">
      <c r="A441" s="18">
        <v>45724</v>
      </c>
      <c r="B441" s="20">
        <v>783</v>
      </c>
      <c r="C441" s="20">
        <v>783</v>
      </c>
      <c r="D441" s="20">
        <v>783</v>
      </c>
      <c r="E441" s="20">
        <v>783</v>
      </c>
      <c r="F441" s="20">
        <v>783</v>
      </c>
      <c r="G441" s="20">
        <v>783</v>
      </c>
      <c r="H441" s="20">
        <v>555</v>
      </c>
      <c r="I441" s="20">
        <v>65</v>
      </c>
      <c r="J441" s="20">
        <v>0</v>
      </c>
      <c r="K441" s="20">
        <v>0</v>
      </c>
      <c r="L441" s="20">
        <v>0</v>
      </c>
      <c r="M441" s="20">
        <v>0</v>
      </c>
      <c r="N441" s="20">
        <v>0</v>
      </c>
      <c r="O441" s="20">
        <v>0</v>
      </c>
      <c r="P441" s="20">
        <v>0</v>
      </c>
      <c r="Q441" s="20">
        <v>0</v>
      </c>
      <c r="R441" s="20">
        <v>0</v>
      </c>
      <c r="S441" s="20">
        <v>261</v>
      </c>
      <c r="T441" s="20">
        <v>783</v>
      </c>
      <c r="U441" s="20">
        <v>783</v>
      </c>
      <c r="V441" s="20">
        <v>783</v>
      </c>
      <c r="W441" s="20">
        <v>783</v>
      </c>
      <c r="X441" s="20">
        <v>783</v>
      </c>
      <c r="Y441" s="20">
        <v>783</v>
      </c>
      <c r="AA441" s="2">
        <f>IFERROR(INDEX('Holiday Schedule'!$D$3:$D$24,MATCH(A441,'Holiday Schedule'!$C$3:$C$24,0)),0)</f>
        <v>0</v>
      </c>
      <c r="AB441" s="2">
        <f t="shared" si="48"/>
        <v>7</v>
      </c>
      <c r="AC441" s="2">
        <f t="shared" si="49"/>
        <v>0</v>
      </c>
      <c r="AD441" s="5">
        <f t="shared" si="50"/>
        <v>10277</v>
      </c>
      <c r="AE441" s="5">
        <f t="shared" si="51"/>
        <v>10277</v>
      </c>
      <c r="AG441" s="2">
        <f t="shared" si="52"/>
        <v>3</v>
      </c>
      <c r="AH441" s="2">
        <f t="shared" si="53"/>
        <v>2025</v>
      </c>
      <c r="AJ441" s="5">
        <f t="shared" si="54"/>
        <v>783</v>
      </c>
      <c r="AK441" s="2">
        <f t="shared" si="55"/>
        <v>1</v>
      </c>
    </row>
    <row r="442" spans="1:37" x14ac:dyDescent="0.25">
      <c r="A442" s="18">
        <v>45725</v>
      </c>
      <c r="B442" s="20">
        <v>835</v>
      </c>
      <c r="C442" s="20">
        <v>0</v>
      </c>
      <c r="D442" s="20">
        <v>835</v>
      </c>
      <c r="E442" s="20">
        <v>835</v>
      </c>
      <c r="F442" s="20">
        <v>835</v>
      </c>
      <c r="G442" s="20">
        <v>835</v>
      </c>
      <c r="H442" s="20">
        <v>592</v>
      </c>
      <c r="I442" s="20">
        <v>70</v>
      </c>
      <c r="J442" s="20">
        <v>0</v>
      </c>
      <c r="K442" s="20">
        <v>0</v>
      </c>
      <c r="L442" s="20">
        <v>0</v>
      </c>
      <c r="M442" s="20">
        <v>0</v>
      </c>
      <c r="N442" s="20">
        <v>0</v>
      </c>
      <c r="O442" s="20">
        <v>0</v>
      </c>
      <c r="P442" s="20">
        <v>0</v>
      </c>
      <c r="Q442" s="20">
        <v>0</v>
      </c>
      <c r="R442" s="20">
        <v>0</v>
      </c>
      <c r="S442" s="20">
        <v>278</v>
      </c>
      <c r="T442" s="20">
        <v>835</v>
      </c>
      <c r="U442" s="20">
        <v>835</v>
      </c>
      <c r="V442" s="20">
        <v>835</v>
      </c>
      <c r="W442" s="20">
        <v>835</v>
      </c>
      <c r="X442" s="20">
        <v>835</v>
      </c>
      <c r="Y442" s="20">
        <v>835</v>
      </c>
      <c r="AA442" s="2">
        <f>IFERROR(INDEX('Holiday Schedule'!$D$3:$D$24,MATCH(A442,'Holiday Schedule'!$C$3:$C$24,0)),0)</f>
        <v>0</v>
      </c>
      <c r="AB442" s="2">
        <f t="shared" si="48"/>
        <v>1</v>
      </c>
      <c r="AC442" s="2">
        <f t="shared" si="49"/>
        <v>0</v>
      </c>
      <c r="AD442" s="5">
        <f t="shared" si="50"/>
        <v>10125</v>
      </c>
      <c r="AE442" s="5">
        <f t="shared" si="51"/>
        <v>10125</v>
      </c>
      <c r="AG442" s="2">
        <f t="shared" si="52"/>
        <v>3</v>
      </c>
      <c r="AH442" s="2">
        <f t="shared" si="53"/>
        <v>2025</v>
      </c>
      <c r="AJ442" s="5">
        <f t="shared" si="54"/>
        <v>835</v>
      </c>
      <c r="AK442" s="2">
        <f t="shared" si="55"/>
        <v>1</v>
      </c>
    </row>
    <row r="443" spans="1:37" x14ac:dyDescent="0.25">
      <c r="A443" s="18">
        <v>45726</v>
      </c>
      <c r="B443" s="20">
        <v>788</v>
      </c>
      <c r="C443" s="20">
        <v>788</v>
      </c>
      <c r="D443" s="20">
        <v>788</v>
      </c>
      <c r="E443" s="20">
        <v>788</v>
      </c>
      <c r="F443" s="20">
        <v>788</v>
      </c>
      <c r="G443" s="20">
        <v>788</v>
      </c>
      <c r="H443" s="20">
        <v>592</v>
      </c>
      <c r="I443" s="20">
        <v>117</v>
      </c>
      <c r="J443" s="20">
        <v>0</v>
      </c>
      <c r="K443" s="20">
        <v>0</v>
      </c>
      <c r="L443" s="20">
        <v>0</v>
      </c>
      <c r="M443" s="20">
        <v>0</v>
      </c>
      <c r="N443" s="20">
        <v>0</v>
      </c>
      <c r="O443" s="20">
        <v>0</v>
      </c>
      <c r="P443" s="20">
        <v>0</v>
      </c>
      <c r="Q443" s="20">
        <v>0</v>
      </c>
      <c r="R443" s="20">
        <v>0</v>
      </c>
      <c r="S443" s="20">
        <v>251</v>
      </c>
      <c r="T443" s="20">
        <v>788</v>
      </c>
      <c r="U443" s="20">
        <v>788</v>
      </c>
      <c r="V443" s="20">
        <v>788</v>
      </c>
      <c r="W443" s="20">
        <v>788</v>
      </c>
      <c r="X443" s="20">
        <v>788</v>
      </c>
      <c r="Y443" s="20">
        <v>788</v>
      </c>
      <c r="AA443" s="2">
        <f>IFERROR(INDEX('Holiday Schedule'!$D$3:$D$24,MATCH(A443,'Holiday Schedule'!$C$3:$C$24,0)),0)</f>
        <v>0</v>
      </c>
      <c r="AB443" s="2">
        <f t="shared" si="48"/>
        <v>2</v>
      </c>
      <c r="AC443" s="2">
        <f t="shared" si="49"/>
        <v>4308</v>
      </c>
      <c r="AD443" s="5">
        <f t="shared" si="50"/>
        <v>6108</v>
      </c>
      <c r="AE443" s="5">
        <f t="shared" si="51"/>
        <v>10416</v>
      </c>
      <c r="AG443" s="2">
        <f t="shared" si="52"/>
        <v>3</v>
      </c>
      <c r="AH443" s="2">
        <f t="shared" si="53"/>
        <v>2025</v>
      </c>
      <c r="AJ443" s="5">
        <f t="shared" si="54"/>
        <v>788</v>
      </c>
      <c r="AK443" s="2">
        <f t="shared" si="55"/>
        <v>1</v>
      </c>
    </row>
    <row r="444" spans="1:37" x14ac:dyDescent="0.25">
      <c r="A444" s="18">
        <v>45727</v>
      </c>
      <c r="B444" s="20">
        <v>794</v>
      </c>
      <c r="C444" s="20">
        <v>794</v>
      </c>
      <c r="D444" s="20">
        <v>794</v>
      </c>
      <c r="E444" s="20">
        <v>794</v>
      </c>
      <c r="F444" s="20">
        <v>794</v>
      </c>
      <c r="G444" s="20">
        <v>794</v>
      </c>
      <c r="H444" s="20">
        <v>596</v>
      </c>
      <c r="I444" s="20">
        <v>118</v>
      </c>
      <c r="J444" s="20">
        <v>0</v>
      </c>
      <c r="K444" s="20">
        <v>0</v>
      </c>
      <c r="L444" s="20">
        <v>0</v>
      </c>
      <c r="M444" s="20">
        <v>0</v>
      </c>
      <c r="N444" s="20">
        <v>0</v>
      </c>
      <c r="O444" s="20">
        <v>0</v>
      </c>
      <c r="P444" s="20">
        <v>0</v>
      </c>
      <c r="Q444" s="20">
        <v>0</v>
      </c>
      <c r="R444" s="20">
        <v>0</v>
      </c>
      <c r="S444" s="20">
        <v>253</v>
      </c>
      <c r="T444" s="20">
        <v>794</v>
      </c>
      <c r="U444" s="20">
        <v>794</v>
      </c>
      <c r="V444" s="20">
        <v>794</v>
      </c>
      <c r="W444" s="20">
        <v>794</v>
      </c>
      <c r="X444" s="20">
        <v>794</v>
      </c>
      <c r="Y444" s="20">
        <v>794</v>
      </c>
      <c r="AA444" s="2">
        <f>IFERROR(INDEX('Holiday Schedule'!$D$3:$D$24,MATCH(A444,'Holiday Schedule'!$C$3:$C$24,0)),0)</f>
        <v>0</v>
      </c>
      <c r="AB444" s="2">
        <f t="shared" si="48"/>
        <v>3</v>
      </c>
      <c r="AC444" s="2">
        <f t="shared" si="49"/>
        <v>4341</v>
      </c>
      <c r="AD444" s="5">
        <f t="shared" si="50"/>
        <v>6154</v>
      </c>
      <c r="AE444" s="5">
        <f t="shared" si="51"/>
        <v>10495</v>
      </c>
      <c r="AG444" s="2">
        <f t="shared" si="52"/>
        <v>3</v>
      </c>
      <c r="AH444" s="2">
        <f t="shared" si="53"/>
        <v>2025</v>
      </c>
      <c r="AJ444" s="5">
        <f t="shared" si="54"/>
        <v>794</v>
      </c>
      <c r="AK444" s="2">
        <f t="shared" si="55"/>
        <v>1</v>
      </c>
    </row>
    <row r="445" spans="1:37" x14ac:dyDescent="0.25">
      <c r="A445" s="18">
        <v>45728</v>
      </c>
      <c r="B445" s="20">
        <v>794</v>
      </c>
      <c r="C445" s="20">
        <v>794</v>
      </c>
      <c r="D445" s="20">
        <v>794</v>
      </c>
      <c r="E445" s="20">
        <v>794</v>
      </c>
      <c r="F445" s="20">
        <v>794</v>
      </c>
      <c r="G445" s="20">
        <v>794</v>
      </c>
      <c r="H445" s="20">
        <v>596</v>
      </c>
      <c r="I445" s="20">
        <v>118</v>
      </c>
      <c r="J445" s="20">
        <v>0</v>
      </c>
      <c r="K445" s="20">
        <v>0</v>
      </c>
      <c r="L445" s="20">
        <v>0</v>
      </c>
      <c r="M445" s="20">
        <v>0</v>
      </c>
      <c r="N445" s="20">
        <v>0</v>
      </c>
      <c r="O445" s="20">
        <v>0</v>
      </c>
      <c r="P445" s="20">
        <v>0</v>
      </c>
      <c r="Q445" s="20">
        <v>0</v>
      </c>
      <c r="R445" s="20">
        <v>0</v>
      </c>
      <c r="S445" s="20">
        <v>253</v>
      </c>
      <c r="T445" s="20">
        <v>794</v>
      </c>
      <c r="U445" s="20">
        <v>794</v>
      </c>
      <c r="V445" s="20">
        <v>794</v>
      </c>
      <c r="W445" s="20">
        <v>794</v>
      </c>
      <c r="X445" s="20">
        <v>794</v>
      </c>
      <c r="Y445" s="20">
        <v>794</v>
      </c>
      <c r="AA445" s="2">
        <f>IFERROR(INDEX('Holiday Schedule'!$D$3:$D$24,MATCH(A445,'Holiday Schedule'!$C$3:$C$24,0)),0)</f>
        <v>0</v>
      </c>
      <c r="AB445" s="2">
        <f t="shared" si="48"/>
        <v>4</v>
      </c>
      <c r="AC445" s="2">
        <f t="shared" si="49"/>
        <v>4341</v>
      </c>
      <c r="AD445" s="5">
        <f t="shared" si="50"/>
        <v>6154</v>
      </c>
      <c r="AE445" s="5">
        <f t="shared" si="51"/>
        <v>10495</v>
      </c>
      <c r="AG445" s="2">
        <f t="shared" si="52"/>
        <v>3</v>
      </c>
      <c r="AH445" s="2">
        <f t="shared" si="53"/>
        <v>2025</v>
      </c>
      <c r="AJ445" s="5">
        <f t="shared" si="54"/>
        <v>794</v>
      </c>
      <c r="AK445" s="2">
        <f t="shared" si="55"/>
        <v>1</v>
      </c>
    </row>
    <row r="446" spans="1:37" x14ac:dyDescent="0.25">
      <c r="A446" s="18">
        <v>45729</v>
      </c>
      <c r="B446" s="20">
        <v>797</v>
      </c>
      <c r="C446" s="20">
        <v>797</v>
      </c>
      <c r="D446" s="20">
        <v>797</v>
      </c>
      <c r="E446" s="20">
        <v>797</v>
      </c>
      <c r="F446" s="20">
        <v>797</v>
      </c>
      <c r="G446" s="20">
        <v>797</v>
      </c>
      <c r="H446" s="20">
        <v>599</v>
      </c>
      <c r="I446" s="20">
        <v>118</v>
      </c>
      <c r="J446" s="20">
        <v>0</v>
      </c>
      <c r="K446" s="20">
        <v>0</v>
      </c>
      <c r="L446" s="20">
        <v>0</v>
      </c>
      <c r="M446" s="20">
        <v>0</v>
      </c>
      <c r="N446" s="20">
        <v>0</v>
      </c>
      <c r="O446" s="20">
        <v>0</v>
      </c>
      <c r="P446" s="20">
        <v>0</v>
      </c>
      <c r="Q446" s="20">
        <v>0</v>
      </c>
      <c r="R446" s="20">
        <v>0</v>
      </c>
      <c r="S446" s="20">
        <v>254</v>
      </c>
      <c r="T446" s="20">
        <v>797</v>
      </c>
      <c r="U446" s="20">
        <v>797</v>
      </c>
      <c r="V446" s="20">
        <v>797</v>
      </c>
      <c r="W446" s="20">
        <v>797</v>
      </c>
      <c r="X446" s="20">
        <v>797</v>
      </c>
      <c r="Y446" s="20">
        <v>797</v>
      </c>
      <c r="AA446" s="2">
        <f>IFERROR(INDEX('Holiday Schedule'!$D$3:$D$24,MATCH(A446,'Holiday Schedule'!$C$3:$C$24,0)),0)</f>
        <v>0</v>
      </c>
      <c r="AB446" s="2">
        <f t="shared" si="48"/>
        <v>5</v>
      </c>
      <c r="AC446" s="2">
        <f t="shared" si="49"/>
        <v>4357</v>
      </c>
      <c r="AD446" s="5">
        <f t="shared" si="50"/>
        <v>6178</v>
      </c>
      <c r="AE446" s="5">
        <f t="shared" si="51"/>
        <v>10535</v>
      </c>
      <c r="AG446" s="2">
        <f t="shared" si="52"/>
        <v>3</v>
      </c>
      <c r="AH446" s="2">
        <f t="shared" si="53"/>
        <v>2025</v>
      </c>
      <c r="AJ446" s="5">
        <f t="shared" si="54"/>
        <v>797</v>
      </c>
      <c r="AK446" s="2">
        <f t="shared" si="55"/>
        <v>1</v>
      </c>
    </row>
    <row r="447" spans="1:37" x14ac:dyDescent="0.25">
      <c r="A447" s="18">
        <v>45730</v>
      </c>
      <c r="B447" s="20">
        <v>797</v>
      </c>
      <c r="C447" s="20">
        <v>797</v>
      </c>
      <c r="D447" s="20">
        <v>797</v>
      </c>
      <c r="E447" s="20">
        <v>797</v>
      </c>
      <c r="F447" s="20">
        <v>797</v>
      </c>
      <c r="G447" s="20">
        <v>797</v>
      </c>
      <c r="H447" s="20">
        <v>599</v>
      </c>
      <c r="I447" s="20">
        <v>118</v>
      </c>
      <c r="J447" s="20">
        <v>0</v>
      </c>
      <c r="K447" s="20">
        <v>0</v>
      </c>
      <c r="L447" s="20">
        <v>0</v>
      </c>
      <c r="M447" s="20">
        <v>0</v>
      </c>
      <c r="N447" s="20">
        <v>0</v>
      </c>
      <c r="O447" s="20">
        <v>0</v>
      </c>
      <c r="P447" s="20">
        <v>0</v>
      </c>
      <c r="Q447" s="20">
        <v>0</v>
      </c>
      <c r="R447" s="20">
        <v>0</v>
      </c>
      <c r="S447" s="20">
        <v>254</v>
      </c>
      <c r="T447" s="20">
        <v>797</v>
      </c>
      <c r="U447" s="20">
        <v>797</v>
      </c>
      <c r="V447" s="20">
        <v>797</v>
      </c>
      <c r="W447" s="20">
        <v>797</v>
      </c>
      <c r="X447" s="20">
        <v>797</v>
      </c>
      <c r="Y447" s="20">
        <v>797</v>
      </c>
      <c r="AA447" s="2">
        <f>IFERROR(INDEX('Holiday Schedule'!$D$3:$D$24,MATCH(A447,'Holiday Schedule'!$C$3:$C$24,0)),0)</f>
        <v>0</v>
      </c>
      <c r="AB447" s="2">
        <f t="shared" si="48"/>
        <v>6</v>
      </c>
      <c r="AC447" s="2">
        <f t="shared" si="49"/>
        <v>4357</v>
      </c>
      <c r="AD447" s="5">
        <f t="shared" si="50"/>
        <v>6178</v>
      </c>
      <c r="AE447" s="5">
        <f t="shared" si="51"/>
        <v>10535</v>
      </c>
      <c r="AG447" s="2">
        <f t="shared" si="52"/>
        <v>3</v>
      </c>
      <c r="AH447" s="2">
        <f t="shared" si="53"/>
        <v>2025</v>
      </c>
      <c r="AJ447" s="5">
        <f t="shared" si="54"/>
        <v>797</v>
      </c>
      <c r="AK447" s="2">
        <f t="shared" si="55"/>
        <v>1</v>
      </c>
    </row>
    <row r="448" spans="1:37" x14ac:dyDescent="0.25">
      <c r="A448" s="18">
        <v>45731</v>
      </c>
      <c r="B448" s="20">
        <v>797</v>
      </c>
      <c r="C448" s="20">
        <v>797</v>
      </c>
      <c r="D448" s="20">
        <v>797</v>
      </c>
      <c r="E448" s="20">
        <v>797</v>
      </c>
      <c r="F448" s="20">
        <v>797</v>
      </c>
      <c r="G448" s="20">
        <v>797</v>
      </c>
      <c r="H448" s="20">
        <v>565</v>
      </c>
      <c r="I448" s="20">
        <v>66</v>
      </c>
      <c r="J448" s="20">
        <v>0</v>
      </c>
      <c r="K448" s="20">
        <v>0</v>
      </c>
      <c r="L448" s="20">
        <v>0</v>
      </c>
      <c r="M448" s="20">
        <v>0</v>
      </c>
      <c r="N448" s="20">
        <v>0</v>
      </c>
      <c r="O448" s="20">
        <v>0</v>
      </c>
      <c r="P448" s="20">
        <v>0</v>
      </c>
      <c r="Q448" s="20">
        <v>0</v>
      </c>
      <c r="R448" s="20">
        <v>0</v>
      </c>
      <c r="S448" s="20">
        <v>266</v>
      </c>
      <c r="T448" s="20">
        <v>797</v>
      </c>
      <c r="U448" s="20">
        <v>797</v>
      </c>
      <c r="V448" s="20">
        <v>797</v>
      </c>
      <c r="W448" s="20">
        <v>797</v>
      </c>
      <c r="X448" s="20">
        <v>797</v>
      </c>
      <c r="Y448" s="20">
        <v>797</v>
      </c>
      <c r="AA448" s="2">
        <f>IFERROR(INDEX('Holiday Schedule'!$D$3:$D$24,MATCH(A448,'Holiday Schedule'!$C$3:$C$24,0)),0)</f>
        <v>0</v>
      </c>
      <c r="AB448" s="2">
        <f t="shared" si="48"/>
        <v>7</v>
      </c>
      <c r="AC448" s="2">
        <f t="shared" si="49"/>
        <v>0</v>
      </c>
      <c r="AD448" s="5">
        <f t="shared" si="50"/>
        <v>10461</v>
      </c>
      <c r="AE448" s="5">
        <f t="shared" si="51"/>
        <v>10461</v>
      </c>
      <c r="AG448" s="2">
        <f t="shared" si="52"/>
        <v>3</v>
      </c>
      <c r="AH448" s="2">
        <f t="shared" si="53"/>
        <v>2025</v>
      </c>
      <c r="AJ448" s="5">
        <f t="shared" si="54"/>
        <v>797</v>
      </c>
      <c r="AK448" s="2">
        <f t="shared" si="55"/>
        <v>1</v>
      </c>
    </row>
    <row r="449" spans="1:37" x14ac:dyDescent="0.25">
      <c r="A449" s="18">
        <v>45732</v>
      </c>
      <c r="B449" s="20">
        <v>797</v>
      </c>
      <c r="C449" s="20">
        <v>797</v>
      </c>
      <c r="D449" s="20">
        <v>797</v>
      </c>
      <c r="E449" s="20">
        <v>797</v>
      </c>
      <c r="F449" s="20">
        <v>797</v>
      </c>
      <c r="G449" s="20">
        <v>797</v>
      </c>
      <c r="H449" s="20">
        <v>565</v>
      </c>
      <c r="I449" s="20">
        <v>66</v>
      </c>
      <c r="J449" s="20">
        <v>0</v>
      </c>
      <c r="K449" s="20">
        <v>0</v>
      </c>
      <c r="L449" s="20">
        <v>0</v>
      </c>
      <c r="M449" s="20">
        <v>0</v>
      </c>
      <c r="N449" s="20">
        <v>0</v>
      </c>
      <c r="O449" s="20">
        <v>0</v>
      </c>
      <c r="P449" s="20">
        <v>0</v>
      </c>
      <c r="Q449" s="20">
        <v>0</v>
      </c>
      <c r="R449" s="20">
        <v>0</v>
      </c>
      <c r="S449" s="20">
        <v>266</v>
      </c>
      <c r="T449" s="20">
        <v>797</v>
      </c>
      <c r="U449" s="20">
        <v>797</v>
      </c>
      <c r="V449" s="20">
        <v>797</v>
      </c>
      <c r="W449" s="20">
        <v>797</v>
      </c>
      <c r="X449" s="20">
        <v>797</v>
      </c>
      <c r="Y449" s="20">
        <v>797</v>
      </c>
      <c r="AA449" s="2">
        <f>IFERROR(INDEX('Holiday Schedule'!$D$3:$D$24,MATCH(A449,'Holiday Schedule'!$C$3:$C$24,0)),0)</f>
        <v>0</v>
      </c>
      <c r="AB449" s="2">
        <f t="shared" si="48"/>
        <v>1</v>
      </c>
      <c r="AC449" s="2">
        <f t="shared" si="49"/>
        <v>0</v>
      </c>
      <c r="AD449" s="5">
        <f t="shared" si="50"/>
        <v>10461</v>
      </c>
      <c r="AE449" s="5">
        <f t="shared" si="51"/>
        <v>10461</v>
      </c>
      <c r="AG449" s="2">
        <f t="shared" si="52"/>
        <v>3</v>
      </c>
      <c r="AH449" s="2">
        <f t="shared" si="53"/>
        <v>2025</v>
      </c>
      <c r="AJ449" s="5">
        <f t="shared" si="54"/>
        <v>797</v>
      </c>
      <c r="AK449" s="2">
        <f t="shared" si="55"/>
        <v>1</v>
      </c>
    </row>
    <row r="450" spans="1:37" x14ac:dyDescent="0.25">
      <c r="A450" s="18">
        <v>45733</v>
      </c>
      <c r="B450" s="20">
        <v>798</v>
      </c>
      <c r="C450" s="20">
        <v>798</v>
      </c>
      <c r="D450" s="20">
        <v>798</v>
      </c>
      <c r="E450" s="20">
        <v>798</v>
      </c>
      <c r="F450" s="20">
        <v>798</v>
      </c>
      <c r="G450" s="20">
        <v>798</v>
      </c>
      <c r="H450" s="20">
        <v>599</v>
      </c>
      <c r="I450" s="20">
        <v>118</v>
      </c>
      <c r="J450" s="20">
        <v>0</v>
      </c>
      <c r="K450" s="20">
        <v>0</v>
      </c>
      <c r="L450" s="20">
        <v>0</v>
      </c>
      <c r="M450" s="20">
        <v>0</v>
      </c>
      <c r="N450" s="20">
        <v>0</v>
      </c>
      <c r="O450" s="20">
        <v>0</v>
      </c>
      <c r="P450" s="20">
        <v>0</v>
      </c>
      <c r="Q450" s="20">
        <v>0</v>
      </c>
      <c r="R450" s="20">
        <v>0</v>
      </c>
      <c r="S450" s="20">
        <v>254</v>
      </c>
      <c r="T450" s="20">
        <v>798</v>
      </c>
      <c r="U450" s="20">
        <v>798</v>
      </c>
      <c r="V450" s="20">
        <v>798</v>
      </c>
      <c r="W450" s="20">
        <v>798</v>
      </c>
      <c r="X450" s="20">
        <v>798</v>
      </c>
      <c r="Y450" s="20">
        <v>798</v>
      </c>
      <c r="AA450" s="2">
        <f>IFERROR(INDEX('Holiday Schedule'!$D$3:$D$24,MATCH(A450,'Holiday Schedule'!$C$3:$C$24,0)),0)</f>
        <v>0</v>
      </c>
      <c r="AB450" s="2">
        <f t="shared" si="48"/>
        <v>2</v>
      </c>
      <c r="AC450" s="2">
        <f t="shared" si="49"/>
        <v>4362</v>
      </c>
      <c r="AD450" s="5">
        <f t="shared" si="50"/>
        <v>6185</v>
      </c>
      <c r="AE450" s="5">
        <f t="shared" si="51"/>
        <v>10547</v>
      </c>
      <c r="AG450" s="2">
        <f t="shared" si="52"/>
        <v>3</v>
      </c>
      <c r="AH450" s="2">
        <f t="shared" si="53"/>
        <v>2025</v>
      </c>
      <c r="AJ450" s="5">
        <f t="shared" si="54"/>
        <v>798</v>
      </c>
      <c r="AK450" s="2">
        <f t="shared" si="55"/>
        <v>1</v>
      </c>
    </row>
    <row r="451" spans="1:37" x14ac:dyDescent="0.25">
      <c r="A451" s="18">
        <v>45734</v>
      </c>
      <c r="B451" s="20">
        <v>800</v>
      </c>
      <c r="C451" s="20">
        <v>800</v>
      </c>
      <c r="D451" s="20">
        <v>800</v>
      </c>
      <c r="E451" s="20">
        <v>800</v>
      </c>
      <c r="F451" s="20">
        <v>800</v>
      </c>
      <c r="G451" s="20">
        <v>800</v>
      </c>
      <c r="H451" s="20">
        <v>601</v>
      </c>
      <c r="I451" s="20">
        <v>119</v>
      </c>
      <c r="J451" s="20">
        <v>0</v>
      </c>
      <c r="K451" s="20">
        <v>0</v>
      </c>
      <c r="L451" s="20">
        <v>0</v>
      </c>
      <c r="M451" s="20">
        <v>0</v>
      </c>
      <c r="N451" s="20">
        <v>0</v>
      </c>
      <c r="O451" s="20">
        <v>0</v>
      </c>
      <c r="P451" s="20">
        <v>0</v>
      </c>
      <c r="Q451" s="20">
        <v>0</v>
      </c>
      <c r="R451" s="20">
        <v>0</v>
      </c>
      <c r="S451" s="20">
        <v>255</v>
      </c>
      <c r="T451" s="20">
        <v>800</v>
      </c>
      <c r="U451" s="20">
        <v>800</v>
      </c>
      <c r="V451" s="20">
        <v>800</v>
      </c>
      <c r="W451" s="20">
        <v>800</v>
      </c>
      <c r="X451" s="20">
        <v>800</v>
      </c>
      <c r="Y451" s="20">
        <v>800</v>
      </c>
      <c r="AA451" s="2">
        <f>IFERROR(INDEX('Holiday Schedule'!$D$3:$D$24,MATCH(A451,'Holiday Schedule'!$C$3:$C$24,0)),0)</f>
        <v>0</v>
      </c>
      <c r="AB451" s="2">
        <f t="shared" si="48"/>
        <v>3</v>
      </c>
      <c r="AC451" s="2">
        <f t="shared" si="49"/>
        <v>4374</v>
      </c>
      <c r="AD451" s="5">
        <f t="shared" si="50"/>
        <v>6201</v>
      </c>
      <c r="AE451" s="5">
        <f t="shared" si="51"/>
        <v>10575</v>
      </c>
      <c r="AG451" s="2">
        <f t="shared" si="52"/>
        <v>3</v>
      </c>
      <c r="AH451" s="2">
        <f t="shared" si="53"/>
        <v>2025</v>
      </c>
      <c r="AJ451" s="5">
        <f t="shared" si="54"/>
        <v>800</v>
      </c>
      <c r="AK451" s="2">
        <f t="shared" si="55"/>
        <v>1</v>
      </c>
    </row>
    <row r="452" spans="1:37" x14ac:dyDescent="0.25">
      <c r="A452" s="18">
        <v>45735</v>
      </c>
      <c r="B452" s="20">
        <v>802</v>
      </c>
      <c r="C452" s="20">
        <v>802</v>
      </c>
      <c r="D452" s="20">
        <v>802</v>
      </c>
      <c r="E452" s="20">
        <v>802</v>
      </c>
      <c r="F452" s="20">
        <v>802</v>
      </c>
      <c r="G452" s="20">
        <v>802</v>
      </c>
      <c r="H452" s="20">
        <v>602</v>
      </c>
      <c r="I452" s="20">
        <v>119</v>
      </c>
      <c r="J452" s="20">
        <v>0</v>
      </c>
      <c r="K452" s="20">
        <v>0</v>
      </c>
      <c r="L452" s="20">
        <v>0</v>
      </c>
      <c r="M452" s="20">
        <v>0</v>
      </c>
      <c r="N452" s="20">
        <v>0</v>
      </c>
      <c r="O452" s="20">
        <v>0</v>
      </c>
      <c r="P452" s="20">
        <v>0</v>
      </c>
      <c r="Q452" s="20">
        <v>0</v>
      </c>
      <c r="R452" s="20">
        <v>0</v>
      </c>
      <c r="S452" s="20">
        <v>255</v>
      </c>
      <c r="T452" s="20">
        <v>802</v>
      </c>
      <c r="U452" s="20">
        <v>802</v>
      </c>
      <c r="V452" s="20">
        <v>802</v>
      </c>
      <c r="W452" s="20">
        <v>802</v>
      </c>
      <c r="X452" s="20">
        <v>802</v>
      </c>
      <c r="Y452" s="20">
        <v>802</v>
      </c>
      <c r="AA452" s="2">
        <f>IFERROR(INDEX('Holiday Schedule'!$D$3:$D$24,MATCH(A452,'Holiday Schedule'!$C$3:$C$24,0)),0)</f>
        <v>0</v>
      </c>
      <c r="AB452" s="2">
        <f t="shared" si="48"/>
        <v>4</v>
      </c>
      <c r="AC452" s="2">
        <f t="shared" si="49"/>
        <v>4384</v>
      </c>
      <c r="AD452" s="5">
        <f t="shared" si="50"/>
        <v>6216</v>
      </c>
      <c r="AE452" s="5">
        <f t="shared" si="51"/>
        <v>10600</v>
      </c>
      <c r="AG452" s="2">
        <f t="shared" si="52"/>
        <v>3</v>
      </c>
      <c r="AH452" s="2">
        <f t="shared" si="53"/>
        <v>2025</v>
      </c>
      <c r="AJ452" s="5">
        <f t="shared" si="54"/>
        <v>802</v>
      </c>
      <c r="AK452" s="2">
        <f t="shared" si="55"/>
        <v>1</v>
      </c>
    </row>
    <row r="453" spans="1:37" x14ac:dyDescent="0.25">
      <c r="A453" s="18">
        <v>45736</v>
      </c>
      <c r="B453" s="20">
        <v>806</v>
      </c>
      <c r="C453" s="20">
        <v>806</v>
      </c>
      <c r="D453" s="20">
        <v>806</v>
      </c>
      <c r="E453" s="20">
        <v>806</v>
      </c>
      <c r="F453" s="20">
        <v>806</v>
      </c>
      <c r="G453" s="20">
        <v>806</v>
      </c>
      <c r="H453" s="20">
        <v>606</v>
      </c>
      <c r="I453" s="20">
        <v>120</v>
      </c>
      <c r="J453" s="20">
        <v>0</v>
      </c>
      <c r="K453" s="20">
        <v>0</v>
      </c>
      <c r="L453" s="20">
        <v>0</v>
      </c>
      <c r="M453" s="20">
        <v>0</v>
      </c>
      <c r="N453" s="20">
        <v>0</v>
      </c>
      <c r="O453" s="20">
        <v>0</v>
      </c>
      <c r="P453" s="20">
        <v>0</v>
      </c>
      <c r="Q453" s="20">
        <v>0</v>
      </c>
      <c r="R453" s="20">
        <v>0</v>
      </c>
      <c r="S453" s="20">
        <v>257</v>
      </c>
      <c r="T453" s="20">
        <v>806</v>
      </c>
      <c r="U453" s="20">
        <v>806</v>
      </c>
      <c r="V453" s="20">
        <v>806</v>
      </c>
      <c r="W453" s="20">
        <v>806</v>
      </c>
      <c r="X453" s="20">
        <v>806</v>
      </c>
      <c r="Y453" s="20">
        <v>806</v>
      </c>
      <c r="AA453" s="2">
        <f>IFERROR(INDEX('Holiday Schedule'!$D$3:$D$24,MATCH(A453,'Holiday Schedule'!$C$3:$C$24,0)),0)</f>
        <v>0</v>
      </c>
      <c r="AB453" s="2">
        <f t="shared" si="48"/>
        <v>5</v>
      </c>
      <c r="AC453" s="2">
        <f t="shared" si="49"/>
        <v>4407</v>
      </c>
      <c r="AD453" s="5">
        <f t="shared" si="50"/>
        <v>6248</v>
      </c>
      <c r="AE453" s="5">
        <f t="shared" si="51"/>
        <v>10655</v>
      </c>
      <c r="AG453" s="2">
        <f t="shared" si="52"/>
        <v>3</v>
      </c>
      <c r="AH453" s="2">
        <f t="shared" si="53"/>
        <v>2025</v>
      </c>
      <c r="AJ453" s="5">
        <f t="shared" si="54"/>
        <v>806</v>
      </c>
      <c r="AK453" s="2">
        <f t="shared" si="55"/>
        <v>1</v>
      </c>
    </row>
    <row r="454" spans="1:37" x14ac:dyDescent="0.25">
      <c r="A454" s="18">
        <v>45737</v>
      </c>
      <c r="B454" s="20">
        <v>808</v>
      </c>
      <c r="C454" s="20">
        <v>808</v>
      </c>
      <c r="D454" s="20">
        <v>808</v>
      </c>
      <c r="E454" s="20">
        <v>808</v>
      </c>
      <c r="F454" s="20">
        <v>808</v>
      </c>
      <c r="G454" s="20">
        <v>808</v>
      </c>
      <c r="H454" s="20">
        <v>607</v>
      </c>
      <c r="I454" s="20">
        <v>120</v>
      </c>
      <c r="J454" s="20">
        <v>0</v>
      </c>
      <c r="K454" s="20">
        <v>0</v>
      </c>
      <c r="L454" s="20">
        <v>0</v>
      </c>
      <c r="M454" s="20">
        <v>0</v>
      </c>
      <c r="N454" s="20">
        <v>0</v>
      </c>
      <c r="O454" s="20">
        <v>0</v>
      </c>
      <c r="P454" s="20">
        <v>0</v>
      </c>
      <c r="Q454" s="20">
        <v>0</v>
      </c>
      <c r="R454" s="20">
        <v>0</v>
      </c>
      <c r="S454" s="20">
        <v>257</v>
      </c>
      <c r="T454" s="20">
        <v>808</v>
      </c>
      <c r="U454" s="20">
        <v>808</v>
      </c>
      <c r="V454" s="20">
        <v>808</v>
      </c>
      <c r="W454" s="20">
        <v>808</v>
      </c>
      <c r="X454" s="20">
        <v>808</v>
      </c>
      <c r="Y454" s="20">
        <v>808</v>
      </c>
      <c r="AA454" s="2">
        <f>IFERROR(INDEX('Holiday Schedule'!$D$3:$D$24,MATCH(A454,'Holiday Schedule'!$C$3:$C$24,0)),0)</f>
        <v>0</v>
      </c>
      <c r="AB454" s="2">
        <f t="shared" si="48"/>
        <v>6</v>
      </c>
      <c r="AC454" s="2">
        <f t="shared" si="49"/>
        <v>4417</v>
      </c>
      <c r="AD454" s="5">
        <f t="shared" si="50"/>
        <v>6263</v>
      </c>
      <c r="AE454" s="5">
        <f t="shared" si="51"/>
        <v>10680</v>
      </c>
      <c r="AG454" s="2">
        <f t="shared" si="52"/>
        <v>3</v>
      </c>
      <c r="AH454" s="2">
        <f t="shared" si="53"/>
        <v>2025</v>
      </c>
      <c r="AJ454" s="5">
        <f t="shared" si="54"/>
        <v>808</v>
      </c>
      <c r="AK454" s="2">
        <f t="shared" si="55"/>
        <v>1</v>
      </c>
    </row>
    <row r="455" spans="1:37" x14ac:dyDescent="0.25">
      <c r="A455" s="18">
        <v>45738</v>
      </c>
      <c r="B455" s="20">
        <v>808</v>
      </c>
      <c r="C455" s="20">
        <v>808</v>
      </c>
      <c r="D455" s="20">
        <v>808</v>
      </c>
      <c r="E455" s="20">
        <v>808</v>
      </c>
      <c r="F455" s="20">
        <v>808</v>
      </c>
      <c r="G455" s="20">
        <v>808</v>
      </c>
      <c r="H455" s="20">
        <v>572</v>
      </c>
      <c r="I455" s="20">
        <v>67</v>
      </c>
      <c r="J455" s="20">
        <v>0</v>
      </c>
      <c r="K455" s="20">
        <v>0</v>
      </c>
      <c r="L455" s="20">
        <v>0</v>
      </c>
      <c r="M455" s="20">
        <v>0</v>
      </c>
      <c r="N455" s="20">
        <v>0</v>
      </c>
      <c r="O455" s="20">
        <v>0</v>
      </c>
      <c r="P455" s="20">
        <v>0</v>
      </c>
      <c r="Q455" s="20">
        <v>0</v>
      </c>
      <c r="R455" s="20">
        <v>0</v>
      </c>
      <c r="S455" s="20">
        <v>269</v>
      </c>
      <c r="T455" s="20">
        <v>808</v>
      </c>
      <c r="U455" s="20">
        <v>808</v>
      </c>
      <c r="V455" s="20">
        <v>808</v>
      </c>
      <c r="W455" s="20">
        <v>808</v>
      </c>
      <c r="X455" s="20">
        <v>808</v>
      </c>
      <c r="Y455" s="20">
        <v>808</v>
      </c>
      <c r="AA455" s="2">
        <f>IFERROR(INDEX('Holiday Schedule'!$D$3:$D$24,MATCH(A455,'Holiday Schedule'!$C$3:$C$24,0)),0)</f>
        <v>0</v>
      </c>
      <c r="AB455" s="2">
        <f t="shared" si="48"/>
        <v>7</v>
      </c>
      <c r="AC455" s="2">
        <f t="shared" si="49"/>
        <v>0</v>
      </c>
      <c r="AD455" s="5">
        <f t="shared" si="50"/>
        <v>10604</v>
      </c>
      <c r="AE455" s="5">
        <f t="shared" si="51"/>
        <v>10604</v>
      </c>
      <c r="AG455" s="2">
        <f t="shared" si="52"/>
        <v>3</v>
      </c>
      <c r="AH455" s="2">
        <f t="shared" si="53"/>
        <v>2025</v>
      </c>
      <c r="AJ455" s="5">
        <f t="shared" si="54"/>
        <v>808</v>
      </c>
      <c r="AK455" s="2">
        <f t="shared" si="55"/>
        <v>1</v>
      </c>
    </row>
    <row r="456" spans="1:37" x14ac:dyDescent="0.25">
      <c r="A456" s="18">
        <v>45739</v>
      </c>
      <c r="B456" s="20">
        <v>808</v>
      </c>
      <c r="C456" s="20">
        <v>808</v>
      </c>
      <c r="D456" s="20">
        <v>808</v>
      </c>
      <c r="E456" s="20">
        <v>808</v>
      </c>
      <c r="F456" s="20">
        <v>808</v>
      </c>
      <c r="G456" s="20">
        <v>808</v>
      </c>
      <c r="H456" s="20">
        <v>572</v>
      </c>
      <c r="I456" s="20">
        <v>67</v>
      </c>
      <c r="J456" s="20">
        <v>0</v>
      </c>
      <c r="K456" s="20">
        <v>0</v>
      </c>
      <c r="L456" s="20">
        <v>0</v>
      </c>
      <c r="M456" s="20">
        <v>0</v>
      </c>
      <c r="N456" s="20">
        <v>0</v>
      </c>
      <c r="O456" s="20">
        <v>0</v>
      </c>
      <c r="P456" s="20">
        <v>0</v>
      </c>
      <c r="Q456" s="20">
        <v>0</v>
      </c>
      <c r="R456" s="20">
        <v>0</v>
      </c>
      <c r="S456" s="20">
        <v>269</v>
      </c>
      <c r="T456" s="20">
        <v>808</v>
      </c>
      <c r="U456" s="20">
        <v>808</v>
      </c>
      <c r="V456" s="20">
        <v>808</v>
      </c>
      <c r="W456" s="20">
        <v>808</v>
      </c>
      <c r="X456" s="20">
        <v>808</v>
      </c>
      <c r="Y456" s="20">
        <v>808</v>
      </c>
      <c r="AA456" s="2">
        <f>IFERROR(INDEX('Holiday Schedule'!$D$3:$D$24,MATCH(A456,'Holiday Schedule'!$C$3:$C$24,0)),0)</f>
        <v>0</v>
      </c>
      <c r="AB456" s="2">
        <f t="shared" si="48"/>
        <v>1</v>
      </c>
      <c r="AC456" s="2">
        <f t="shared" si="49"/>
        <v>0</v>
      </c>
      <c r="AD456" s="5">
        <f t="shared" si="50"/>
        <v>10604</v>
      </c>
      <c r="AE456" s="5">
        <f t="shared" si="51"/>
        <v>10604</v>
      </c>
      <c r="AG456" s="2">
        <f t="shared" si="52"/>
        <v>3</v>
      </c>
      <c r="AH456" s="2">
        <f t="shared" si="53"/>
        <v>2025</v>
      </c>
      <c r="AJ456" s="5">
        <f t="shared" si="54"/>
        <v>808</v>
      </c>
      <c r="AK456" s="2">
        <f t="shared" si="55"/>
        <v>1</v>
      </c>
    </row>
    <row r="457" spans="1:37" x14ac:dyDescent="0.25">
      <c r="A457" s="18">
        <v>45740</v>
      </c>
      <c r="B457" s="20">
        <v>809</v>
      </c>
      <c r="C457" s="20">
        <v>809</v>
      </c>
      <c r="D457" s="20">
        <v>809</v>
      </c>
      <c r="E457" s="20">
        <v>809</v>
      </c>
      <c r="F457" s="20">
        <v>809</v>
      </c>
      <c r="G457" s="20">
        <v>809</v>
      </c>
      <c r="H457" s="20">
        <v>608</v>
      </c>
      <c r="I457" s="20">
        <v>120</v>
      </c>
      <c r="J457" s="20">
        <v>0</v>
      </c>
      <c r="K457" s="20">
        <v>0</v>
      </c>
      <c r="L457" s="20">
        <v>0</v>
      </c>
      <c r="M457" s="20">
        <v>0</v>
      </c>
      <c r="N457" s="20">
        <v>0</v>
      </c>
      <c r="O457" s="20">
        <v>0</v>
      </c>
      <c r="P457" s="20">
        <v>0</v>
      </c>
      <c r="Q457" s="20">
        <v>0</v>
      </c>
      <c r="R457" s="20">
        <v>0</v>
      </c>
      <c r="S457" s="20">
        <v>257</v>
      </c>
      <c r="T457" s="20">
        <v>809</v>
      </c>
      <c r="U457" s="20">
        <v>809</v>
      </c>
      <c r="V457" s="20">
        <v>809</v>
      </c>
      <c r="W457" s="20">
        <v>809</v>
      </c>
      <c r="X457" s="20">
        <v>809</v>
      </c>
      <c r="Y457" s="20">
        <v>809</v>
      </c>
      <c r="AA457" s="2">
        <f>IFERROR(INDEX('Holiday Schedule'!$D$3:$D$24,MATCH(A457,'Holiday Schedule'!$C$3:$C$24,0)),0)</f>
        <v>0</v>
      </c>
      <c r="AB457" s="2">
        <f t="shared" si="48"/>
        <v>2</v>
      </c>
      <c r="AC457" s="2">
        <f t="shared" si="49"/>
        <v>4422</v>
      </c>
      <c r="AD457" s="5">
        <f t="shared" si="50"/>
        <v>6271</v>
      </c>
      <c r="AE457" s="5">
        <f t="shared" si="51"/>
        <v>10693</v>
      </c>
      <c r="AG457" s="2">
        <f t="shared" si="52"/>
        <v>3</v>
      </c>
      <c r="AH457" s="2">
        <f t="shared" si="53"/>
        <v>2025</v>
      </c>
      <c r="AJ457" s="5">
        <f t="shared" si="54"/>
        <v>809</v>
      </c>
      <c r="AK457" s="2">
        <f t="shared" si="55"/>
        <v>1</v>
      </c>
    </row>
    <row r="458" spans="1:37" x14ac:dyDescent="0.25">
      <c r="A458" s="18">
        <v>45741</v>
      </c>
      <c r="B458" s="20">
        <v>817</v>
      </c>
      <c r="C458" s="20">
        <v>817</v>
      </c>
      <c r="D458" s="20">
        <v>817</v>
      </c>
      <c r="E458" s="20">
        <v>817</v>
      </c>
      <c r="F458" s="20">
        <v>817</v>
      </c>
      <c r="G458" s="20">
        <v>817</v>
      </c>
      <c r="H458" s="20">
        <v>614</v>
      </c>
      <c r="I458" s="20">
        <v>121</v>
      </c>
      <c r="J458" s="20">
        <v>0</v>
      </c>
      <c r="K458" s="20">
        <v>0</v>
      </c>
      <c r="L458" s="20">
        <v>0</v>
      </c>
      <c r="M458" s="20">
        <v>0</v>
      </c>
      <c r="N458" s="20">
        <v>0</v>
      </c>
      <c r="O458" s="20">
        <v>0</v>
      </c>
      <c r="P458" s="20">
        <v>0</v>
      </c>
      <c r="Q458" s="20">
        <v>0</v>
      </c>
      <c r="R458" s="20">
        <v>0</v>
      </c>
      <c r="S458" s="20">
        <v>260</v>
      </c>
      <c r="T458" s="20">
        <v>817</v>
      </c>
      <c r="U458" s="20">
        <v>817</v>
      </c>
      <c r="V458" s="20">
        <v>817</v>
      </c>
      <c r="W458" s="20">
        <v>817</v>
      </c>
      <c r="X458" s="20">
        <v>817</v>
      </c>
      <c r="Y458" s="20">
        <v>817</v>
      </c>
      <c r="AA458" s="2">
        <f>IFERROR(INDEX('Holiday Schedule'!$D$3:$D$24,MATCH(A458,'Holiday Schedule'!$C$3:$C$24,0)),0)</f>
        <v>0</v>
      </c>
      <c r="AB458" s="2">
        <f t="shared" ref="AB458:AB521" si="56">WEEKDAY(A458)</f>
        <v>3</v>
      </c>
      <c r="AC458" s="2">
        <f t="shared" ref="AC458:AC521" si="57">IF(AND(AB458&gt;1,AB458&lt;7,AA458&lt;1),SUM(I458:X458),0)</f>
        <v>4466</v>
      </c>
      <c r="AD458" s="5">
        <f t="shared" ref="AD458:AD521" si="58">AE458-AC458</f>
        <v>6333</v>
      </c>
      <c r="AE458" s="5">
        <f t="shared" ref="AE458:AE521" si="59">SUM(B458:Y458)</f>
        <v>10799</v>
      </c>
      <c r="AG458" s="2">
        <f t="shared" ref="AG458:AG521" si="60">MONTH(A458)</f>
        <v>3</v>
      </c>
      <c r="AH458" s="2">
        <f t="shared" ref="AH458:AH521" si="61">YEAR(A458)</f>
        <v>2025</v>
      </c>
      <c r="AJ458" s="5">
        <f t="shared" ref="AJ458:AJ521" si="62">MAX(B458:Y458)</f>
        <v>817</v>
      </c>
      <c r="AK458" s="2">
        <f t="shared" ref="AK458:AK521" si="63">IF(AE458&gt;0,INDEX(B$8:Y$8,MATCH(AJ458,B458:Y458,0)),"")</f>
        <v>1</v>
      </c>
    </row>
    <row r="459" spans="1:37" x14ac:dyDescent="0.25">
      <c r="A459" s="18">
        <v>45742</v>
      </c>
      <c r="B459" s="20">
        <v>825</v>
      </c>
      <c r="C459" s="20">
        <v>825</v>
      </c>
      <c r="D459" s="20">
        <v>825</v>
      </c>
      <c r="E459" s="20">
        <v>825</v>
      </c>
      <c r="F459" s="20">
        <v>825</v>
      </c>
      <c r="G459" s="20">
        <v>825</v>
      </c>
      <c r="H459" s="20">
        <v>620</v>
      </c>
      <c r="I459" s="20">
        <v>122</v>
      </c>
      <c r="J459" s="20">
        <v>0</v>
      </c>
      <c r="K459" s="20">
        <v>0</v>
      </c>
      <c r="L459" s="20">
        <v>0</v>
      </c>
      <c r="M459" s="20">
        <v>0</v>
      </c>
      <c r="N459" s="20">
        <v>0</v>
      </c>
      <c r="O459" s="20">
        <v>0</v>
      </c>
      <c r="P459" s="20">
        <v>0</v>
      </c>
      <c r="Q459" s="20">
        <v>0</v>
      </c>
      <c r="R459" s="20">
        <v>0</v>
      </c>
      <c r="S459" s="20">
        <v>263</v>
      </c>
      <c r="T459" s="20">
        <v>825</v>
      </c>
      <c r="U459" s="20">
        <v>825</v>
      </c>
      <c r="V459" s="20">
        <v>825</v>
      </c>
      <c r="W459" s="20">
        <v>825</v>
      </c>
      <c r="X459" s="20">
        <v>825</v>
      </c>
      <c r="Y459" s="20">
        <v>825</v>
      </c>
      <c r="AA459" s="2">
        <f>IFERROR(INDEX('Holiday Schedule'!$D$3:$D$24,MATCH(A459,'Holiday Schedule'!$C$3:$C$24,0)),0)</f>
        <v>0</v>
      </c>
      <c r="AB459" s="2">
        <f t="shared" si="56"/>
        <v>4</v>
      </c>
      <c r="AC459" s="2">
        <f t="shared" si="57"/>
        <v>4510</v>
      </c>
      <c r="AD459" s="5">
        <f t="shared" si="58"/>
        <v>6395</v>
      </c>
      <c r="AE459" s="5">
        <f t="shared" si="59"/>
        <v>10905</v>
      </c>
      <c r="AG459" s="2">
        <f t="shared" si="60"/>
        <v>3</v>
      </c>
      <c r="AH459" s="2">
        <f t="shared" si="61"/>
        <v>2025</v>
      </c>
      <c r="AJ459" s="5">
        <f t="shared" si="62"/>
        <v>825</v>
      </c>
      <c r="AK459" s="2">
        <f t="shared" si="63"/>
        <v>1</v>
      </c>
    </row>
    <row r="460" spans="1:37" x14ac:dyDescent="0.25">
      <c r="A460" s="18">
        <v>45743</v>
      </c>
      <c r="B460" s="20">
        <v>828</v>
      </c>
      <c r="C460" s="20">
        <v>828</v>
      </c>
      <c r="D460" s="20">
        <v>828</v>
      </c>
      <c r="E460" s="20">
        <v>828</v>
      </c>
      <c r="F460" s="20">
        <v>828</v>
      </c>
      <c r="G460" s="20">
        <v>828</v>
      </c>
      <c r="H460" s="20">
        <v>622</v>
      </c>
      <c r="I460" s="20">
        <v>123</v>
      </c>
      <c r="J460" s="20">
        <v>0</v>
      </c>
      <c r="K460" s="20">
        <v>0</v>
      </c>
      <c r="L460" s="20">
        <v>0</v>
      </c>
      <c r="M460" s="20">
        <v>0</v>
      </c>
      <c r="N460" s="20">
        <v>0</v>
      </c>
      <c r="O460" s="20">
        <v>0</v>
      </c>
      <c r="P460" s="20">
        <v>0</v>
      </c>
      <c r="Q460" s="20">
        <v>0</v>
      </c>
      <c r="R460" s="20">
        <v>0</v>
      </c>
      <c r="S460" s="20">
        <v>263</v>
      </c>
      <c r="T460" s="20">
        <v>828</v>
      </c>
      <c r="U460" s="20">
        <v>828</v>
      </c>
      <c r="V460" s="20">
        <v>828</v>
      </c>
      <c r="W460" s="20">
        <v>828</v>
      </c>
      <c r="X460" s="20">
        <v>828</v>
      </c>
      <c r="Y460" s="20">
        <v>828</v>
      </c>
      <c r="AA460" s="2">
        <f>IFERROR(INDEX('Holiday Schedule'!$D$3:$D$24,MATCH(A460,'Holiday Schedule'!$C$3:$C$24,0)),0)</f>
        <v>0</v>
      </c>
      <c r="AB460" s="2">
        <f t="shared" si="56"/>
        <v>5</v>
      </c>
      <c r="AC460" s="2">
        <f t="shared" si="57"/>
        <v>4526</v>
      </c>
      <c r="AD460" s="5">
        <f t="shared" si="58"/>
        <v>6418</v>
      </c>
      <c r="AE460" s="5">
        <f t="shared" si="59"/>
        <v>10944</v>
      </c>
      <c r="AG460" s="2">
        <f t="shared" si="60"/>
        <v>3</v>
      </c>
      <c r="AH460" s="2">
        <f t="shared" si="61"/>
        <v>2025</v>
      </c>
      <c r="AJ460" s="5">
        <f t="shared" si="62"/>
        <v>828</v>
      </c>
      <c r="AK460" s="2">
        <f t="shared" si="63"/>
        <v>1</v>
      </c>
    </row>
    <row r="461" spans="1:37" x14ac:dyDescent="0.25">
      <c r="A461" s="18">
        <v>45744</v>
      </c>
      <c r="B461" s="20">
        <v>834</v>
      </c>
      <c r="C461" s="20">
        <v>834</v>
      </c>
      <c r="D461" s="20">
        <v>834</v>
      </c>
      <c r="E461" s="20">
        <v>834</v>
      </c>
      <c r="F461" s="20">
        <v>834</v>
      </c>
      <c r="G461" s="20">
        <v>834</v>
      </c>
      <c r="H461" s="20">
        <v>626</v>
      </c>
      <c r="I461" s="20">
        <v>124</v>
      </c>
      <c r="J461" s="20">
        <v>0</v>
      </c>
      <c r="K461" s="20">
        <v>0</v>
      </c>
      <c r="L461" s="20">
        <v>0</v>
      </c>
      <c r="M461" s="20">
        <v>0</v>
      </c>
      <c r="N461" s="20">
        <v>0</v>
      </c>
      <c r="O461" s="20">
        <v>0</v>
      </c>
      <c r="P461" s="20">
        <v>0</v>
      </c>
      <c r="Q461" s="20">
        <v>0</v>
      </c>
      <c r="R461" s="20">
        <v>0</v>
      </c>
      <c r="S461" s="20">
        <v>265</v>
      </c>
      <c r="T461" s="20">
        <v>834</v>
      </c>
      <c r="U461" s="20">
        <v>834</v>
      </c>
      <c r="V461" s="20">
        <v>834</v>
      </c>
      <c r="W461" s="20">
        <v>834</v>
      </c>
      <c r="X461" s="20">
        <v>834</v>
      </c>
      <c r="Y461" s="20">
        <v>834</v>
      </c>
      <c r="AA461" s="2">
        <f>IFERROR(INDEX('Holiday Schedule'!$D$3:$D$24,MATCH(A461,'Holiday Schedule'!$C$3:$C$24,0)),0)</f>
        <v>0</v>
      </c>
      <c r="AB461" s="2">
        <f t="shared" si="56"/>
        <v>6</v>
      </c>
      <c r="AC461" s="2">
        <f t="shared" si="57"/>
        <v>4559</v>
      </c>
      <c r="AD461" s="5">
        <f t="shared" si="58"/>
        <v>6464</v>
      </c>
      <c r="AE461" s="5">
        <f t="shared" si="59"/>
        <v>11023</v>
      </c>
      <c r="AG461" s="2">
        <f t="shared" si="60"/>
        <v>3</v>
      </c>
      <c r="AH461" s="2">
        <f t="shared" si="61"/>
        <v>2025</v>
      </c>
      <c r="AJ461" s="5">
        <f t="shared" si="62"/>
        <v>834</v>
      </c>
      <c r="AK461" s="2">
        <f t="shared" si="63"/>
        <v>1</v>
      </c>
    </row>
    <row r="462" spans="1:37" x14ac:dyDescent="0.25">
      <c r="A462" s="18">
        <v>45745</v>
      </c>
      <c r="B462" s="20">
        <v>834</v>
      </c>
      <c r="C462" s="20">
        <v>834</v>
      </c>
      <c r="D462" s="20">
        <v>834</v>
      </c>
      <c r="E462" s="20">
        <v>834</v>
      </c>
      <c r="F462" s="20">
        <v>834</v>
      </c>
      <c r="G462" s="20">
        <v>834</v>
      </c>
      <c r="H462" s="20">
        <v>591</v>
      </c>
      <c r="I462" s="20">
        <v>69</v>
      </c>
      <c r="J462" s="20">
        <v>0</v>
      </c>
      <c r="K462" s="20">
        <v>0</v>
      </c>
      <c r="L462" s="20">
        <v>0</v>
      </c>
      <c r="M462" s="20">
        <v>0</v>
      </c>
      <c r="N462" s="20">
        <v>0</v>
      </c>
      <c r="O462" s="20">
        <v>0</v>
      </c>
      <c r="P462" s="20">
        <v>0</v>
      </c>
      <c r="Q462" s="20">
        <v>0</v>
      </c>
      <c r="R462" s="20">
        <v>0</v>
      </c>
      <c r="S462" s="20">
        <v>278</v>
      </c>
      <c r="T462" s="20">
        <v>834</v>
      </c>
      <c r="U462" s="20">
        <v>834</v>
      </c>
      <c r="V462" s="20">
        <v>834</v>
      </c>
      <c r="W462" s="20">
        <v>834</v>
      </c>
      <c r="X462" s="20">
        <v>834</v>
      </c>
      <c r="Y462" s="20">
        <v>834</v>
      </c>
      <c r="AA462" s="2">
        <f>IFERROR(INDEX('Holiday Schedule'!$D$3:$D$24,MATCH(A462,'Holiday Schedule'!$C$3:$C$24,0)),0)</f>
        <v>0</v>
      </c>
      <c r="AB462" s="2">
        <f t="shared" si="56"/>
        <v>7</v>
      </c>
      <c r="AC462" s="2">
        <f t="shared" si="57"/>
        <v>0</v>
      </c>
      <c r="AD462" s="5">
        <f t="shared" si="58"/>
        <v>10946</v>
      </c>
      <c r="AE462" s="5">
        <f t="shared" si="59"/>
        <v>10946</v>
      </c>
      <c r="AG462" s="2">
        <f t="shared" si="60"/>
        <v>3</v>
      </c>
      <c r="AH462" s="2">
        <f t="shared" si="61"/>
        <v>2025</v>
      </c>
      <c r="AJ462" s="5">
        <f t="shared" si="62"/>
        <v>834</v>
      </c>
      <c r="AK462" s="2">
        <f t="shared" si="63"/>
        <v>1</v>
      </c>
    </row>
    <row r="463" spans="1:37" x14ac:dyDescent="0.25">
      <c r="A463" s="18">
        <v>45746</v>
      </c>
      <c r="B463" s="20">
        <v>834</v>
      </c>
      <c r="C463" s="20">
        <v>834</v>
      </c>
      <c r="D463" s="20">
        <v>834</v>
      </c>
      <c r="E463" s="20">
        <v>834</v>
      </c>
      <c r="F463" s="20">
        <v>834</v>
      </c>
      <c r="G463" s="20">
        <v>834</v>
      </c>
      <c r="H463" s="20">
        <v>591</v>
      </c>
      <c r="I463" s="20">
        <v>69</v>
      </c>
      <c r="J463" s="20">
        <v>0</v>
      </c>
      <c r="K463" s="20">
        <v>0</v>
      </c>
      <c r="L463" s="20">
        <v>0</v>
      </c>
      <c r="M463" s="20">
        <v>0</v>
      </c>
      <c r="N463" s="20">
        <v>0</v>
      </c>
      <c r="O463" s="20">
        <v>0</v>
      </c>
      <c r="P463" s="20">
        <v>0</v>
      </c>
      <c r="Q463" s="20">
        <v>0</v>
      </c>
      <c r="R463" s="20">
        <v>0</v>
      </c>
      <c r="S463" s="20">
        <v>278</v>
      </c>
      <c r="T463" s="20">
        <v>834</v>
      </c>
      <c r="U463" s="20">
        <v>834</v>
      </c>
      <c r="V463" s="20">
        <v>834</v>
      </c>
      <c r="W463" s="20">
        <v>834</v>
      </c>
      <c r="X463" s="20">
        <v>834</v>
      </c>
      <c r="Y463" s="20">
        <v>834</v>
      </c>
      <c r="AA463" s="2">
        <f>IFERROR(INDEX('Holiday Schedule'!$D$3:$D$24,MATCH(A463,'Holiday Schedule'!$C$3:$C$24,0)),0)</f>
        <v>0</v>
      </c>
      <c r="AB463" s="2">
        <f t="shared" si="56"/>
        <v>1</v>
      </c>
      <c r="AC463" s="2">
        <f t="shared" si="57"/>
        <v>0</v>
      </c>
      <c r="AD463" s="5">
        <f t="shared" si="58"/>
        <v>10946</v>
      </c>
      <c r="AE463" s="5">
        <f t="shared" si="59"/>
        <v>10946</v>
      </c>
      <c r="AG463" s="2">
        <f t="shared" si="60"/>
        <v>3</v>
      </c>
      <c r="AH463" s="2">
        <f t="shared" si="61"/>
        <v>2025</v>
      </c>
      <c r="AJ463" s="5">
        <f t="shared" si="62"/>
        <v>834</v>
      </c>
      <c r="AK463" s="2">
        <f t="shared" si="63"/>
        <v>1</v>
      </c>
    </row>
    <row r="464" spans="1:37" x14ac:dyDescent="0.25">
      <c r="A464" s="18">
        <v>45747</v>
      </c>
      <c r="B464" s="20">
        <v>838</v>
      </c>
      <c r="C464" s="20">
        <v>838</v>
      </c>
      <c r="D464" s="20">
        <v>838</v>
      </c>
      <c r="E464" s="20">
        <v>838</v>
      </c>
      <c r="F464" s="20">
        <v>838</v>
      </c>
      <c r="G464" s="20">
        <v>838</v>
      </c>
      <c r="H464" s="20">
        <v>629</v>
      </c>
      <c r="I464" s="20">
        <v>124</v>
      </c>
      <c r="J464" s="20">
        <v>0</v>
      </c>
      <c r="K464" s="20">
        <v>0</v>
      </c>
      <c r="L464" s="20">
        <v>0</v>
      </c>
      <c r="M464" s="20">
        <v>0</v>
      </c>
      <c r="N464" s="20">
        <v>0</v>
      </c>
      <c r="O464" s="20">
        <v>0</v>
      </c>
      <c r="P464" s="20">
        <v>0</v>
      </c>
      <c r="Q464" s="20">
        <v>0</v>
      </c>
      <c r="R464" s="20">
        <v>0</v>
      </c>
      <c r="S464" s="20">
        <v>267</v>
      </c>
      <c r="T464" s="20">
        <v>838</v>
      </c>
      <c r="U464" s="20">
        <v>838</v>
      </c>
      <c r="V464" s="20">
        <v>838</v>
      </c>
      <c r="W464" s="20">
        <v>838</v>
      </c>
      <c r="X464" s="20">
        <v>838</v>
      </c>
      <c r="Y464" s="20">
        <v>838</v>
      </c>
      <c r="AA464" s="2">
        <f>IFERROR(INDEX('Holiday Schedule'!$D$3:$D$24,MATCH(A464,'Holiday Schedule'!$C$3:$C$24,0)),0)</f>
        <v>0</v>
      </c>
      <c r="AB464" s="2">
        <f t="shared" si="56"/>
        <v>2</v>
      </c>
      <c r="AC464" s="2">
        <f t="shared" si="57"/>
        <v>4581</v>
      </c>
      <c r="AD464" s="5">
        <f t="shared" si="58"/>
        <v>6495</v>
      </c>
      <c r="AE464" s="5">
        <f t="shared" si="59"/>
        <v>11076</v>
      </c>
      <c r="AG464" s="2">
        <f t="shared" si="60"/>
        <v>3</v>
      </c>
      <c r="AH464" s="2">
        <f t="shared" si="61"/>
        <v>2025</v>
      </c>
      <c r="AJ464" s="5">
        <f t="shared" si="62"/>
        <v>838</v>
      </c>
      <c r="AK464" s="2">
        <f t="shared" si="63"/>
        <v>1</v>
      </c>
    </row>
    <row r="465" spans="1:37" x14ac:dyDescent="0.25">
      <c r="A465" s="18">
        <v>45748</v>
      </c>
      <c r="B465" s="20">
        <v>838</v>
      </c>
      <c r="C465" s="20">
        <v>838</v>
      </c>
      <c r="D465" s="20">
        <v>838</v>
      </c>
      <c r="E465" s="20">
        <v>838</v>
      </c>
      <c r="F465" s="20">
        <v>838</v>
      </c>
      <c r="G465" s="20">
        <v>838</v>
      </c>
      <c r="H465" s="20">
        <v>838</v>
      </c>
      <c r="I465" s="20">
        <v>239</v>
      </c>
      <c r="J465" s="20">
        <v>0</v>
      </c>
      <c r="K465" s="20">
        <v>0</v>
      </c>
      <c r="L465" s="20">
        <v>0</v>
      </c>
      <c r="M465" s="20">
        <v>0</v>
      </c>
      <c r="N465" s="20">
        <v>0</v>
      </c>
      <c r="O465" s="20">
        <v>0</v>
      </c>
      <c r="P465" s="20">
        <v>0</v>
      </c>
      <c r="Q465" s="20">
        <v>0</v>
      </c>
      <c r="R465" s="20">
        <v>0</v>
      </c>
      <c r="S465" s="20">
        <v>0</v>
      </c>
      <c r="T465" s="20">
        <v>40</v>
      </c>
      <c r="U465" s="20">
        <v>0</v>
      </c>
      <c r="V465" s="20">
        <v>838</v>
      </c>
      <c r="W465" s="20">
        <v>838</v>
      </c>
      <c r="X465" s="20">
        <v>838</v>
      </c>
      <c r="Y465" s="20">
        <v>838</v>
      </c>
      <c r="AA465" s="2">
        <f>IFERROR(INDEX('Holiday Schedule'!$D$3:$D$24,MATCH(A465,'Holiday Schedule'!$C$3:$C$24,0)),0)</f>
        <v>0</v>
      </c>
      <c r="AB465" s="2">
        <f t="shared" si="56"/>
        <v>3</v>
      </c>
      <c r="AC465" s="2">
        <f t="shared" si="57"/>
        <v>2793</v>
      </c>
      <c r="AD465" s="5">
        <f t="shared" si="58"/>
        <v>6704</v>
      </c>
      <c r="AE465" s="5">
        <f t="shared" si="59"/>
        <v>9497</v>
      </c>
      <c r="AG465" s="2">
        <f t="shared" si="60"/>
        <v>4</v>
      </c>
      <c r="AH465" s="2">
        <f t="shared" si="61"/>
        <v>2025</v>
      </c>
      <c r="AJ465" s="5">
        <f t="shared" si="62"/>
        <v>838</v>
      </c>
      <c r="AK465" s="2">
        <f t="shared" si="63"/>
        <v>1</v>
      </c>
    </row>
    <row r="466" spans="1:37" x14ac:dyDescent="0.25">
      <c r="A466" s="18">
        <v>45749</v>
      </c>
      <c r="B466" s="20">
        <v>845</v>
      </c>
      <c r="C466" s="20">
        <v>845</v>
      </c>
      <c r="D466" s="20">
        <v>845</v>
      </c>
      <c r="E466" s="20">
        <v>845</v>
      </c>
      <c r="F466" s="20">
        <v>845</v>
      </c>
      <c r="G466" s="20">
        <v>845</v>
      </c>
      <c r="H466" s="20">
        <v>845</v>
      </c>
      <c r="I466" s="20">
        <v>241</v>
      </c>
      <c r="J466" s="20">
        <v>0</v>
      </c>
      <c r="K466" s="20">
        <v>0</v>
      </c>
      <c r="L466" s="20">
        <v>0</v>
      </c>
      <c r="M466" s="20">
        <v>0</v>
      </c>
      <c r="N466" s="20">
        <v>0</v>
      </c>
      <c r="O466" s="20">
        <v>0</v>
      </c>
      <c r="P466" s="20">
        <v>0</v>
      </c>
      <c r="Q466" s="20">
        <v>0</v>
      </c>
      <c r="R466" s="20">
        <v>0</v>
      </c>
      <c r="S466" s="20">
        <v>0</v>
      </c>
      <c r="T466" s="20">
        <v>40</v>
      </c>
      <c r="U466" s="20">
        <v>0</v>
      </c>
      <c r="V466" s="20">
        <v>845</v>
      </c>
      <c r="W466" s="20">
        <v>845</v>
      </c>
      <c r="X466" s="20">
        <v>845</v>
      </c>
      <c r="Y466" s="20">
        <v>845</v>
      </c>
      <c r="AA466" s="2">
        <f>IFERROR(INDEX('Holiday Schedule'!$D$3:$D$24,MATCH(A466,'Holiday Schedule'!$C$3:$C$24,0)),0)</f>
        <v>0</v>
      </c>
      <c r="AB466" s="2">
        <f t="shared" si="56"/>
        <v>4</v>
      </c>
      <c r="AC466" s="2">
        <f t="shared" si="57"/>
        <v>2816</v>
      </c>
      <c r="AD466" s="5">
        <f t="shared" si="58"/>
        <v>6760</v>
      </c>
      <c r="AE466" s="5">
        <f t="shared" si="59"/>
        <v>9576</v>
      </c>
      <c r="AG466" s="2">
        <f t="shared" si="60"/>
        <v>4</v>
      </c>
      <c r="AH466" s="2">
        <f t="shared" si="61"/>
        <v>2025</v>
      </c>
      <c r="AJ466" s="5">
        <f t="shared" si="62"/>
        <v>845</v>
      </c>
      <c r="AK466" s="2">
        <f t="shared" si="63"/>
        <v>1</v>
      </c>
    </row>
    <row r="467" spans="1:37" x14ac:dyDescent="0.25">
      <c r="A467" s="18">
        <v>45750</v>
      </c>
      <c r="B467" s="20">
        <v>851</v>
      </c>
      <c r="C467" s="20">
        <v>851</v>
      </c>
      <c r="D467" s="20">
        <v>851</v>
      </c>
      <c r="E467" s="20">
        <v>851</v>
      </c>
      <c r="F467" s="20">
        <v>851</v>
      </c>
      <c r="G467" s="20">
        <v>851</v>
      </c>
      <c r="H467" s="20">
        <v>851</v>
      </c>
      <c r="I467" s="20">
        <v>243</v>
      </c>
      <c r="J467" s="20">
        <v>0</v>
      </c>
      <c r="K467" s="20">
        <v>0</v>
      </c>
      <c r="L467" s="20">
        <v>0</v>
      </c>
      <c r="M467" s="20">
        <v>0</v>
      </c>
      <c r="N467" s="20">
        <v>0</v>
      </c>
      <c r="O467" s="20">
        <v>0</v>
      </c>
      <c r="P467" s="20">
        <v>0</v>
      </c>
      <c r="Q467" s="20">
        <v>0</v>
      </c>
      <c r="R467" s="20">
        <v>0</v>
      </c>
      <c r="S467" s="20">
        <v>0</v>
      </c>
      <c r="T467" s="20">
        <v>41</v>
      </c>
      <c r="U467" s="20">
        <v>0</v>
      </c>
      <c r="V467" s="20">
        <v>851</v>
      </c>
      <c r="W467" s="20">
        <v>851</v>
      </c>
      <c r="X467" s="20">
        <v>851</v>
      </c>
      <c r="Y467" s="20">
        <v>851</v>
      </c>
      <c r="AA467" s="2">
        <f>IFERROR(INDEX('Holiday Schedule'!$D$3:$D$24,MATCH(A467,'Holiday Schedule'!$C$3:$C$24,0)),0)</f>
        <v>0</v>
      </c>
      <c r="AB467" s="2">
        <f t="shared" si="56"/>
        <v>5</v>
      </c>
      <c r="AC467" s="2">
        <f t="shared" si="57"/>
        <v>2837</v>
      </c>
      <c r="AD467" s="5">
        <f t="shared" si="58"/>
        <v>6808</v>
      </c>
      <c r="AE467" s="5">
        <f t="shared" si="59"/>
        <v>9645</v>
      </c>
      <c r="AG467" s="2">
        <f t="shared" si="60"/>
        <v>4</v>
      </c>
      <c r="AH467" s="2">
        <f t="shared" si="61"/>
        <v>2025</v>
      </c>
      <c r="AJ467" s="5">
        <f t="shared" si="62"/>
        <v>851</v>
      </c>
      <c r="AK467" s="2">
        <f t="shared" si="63"/>
        <v>1</v>
      </c>
    </row>
    <row r="468" spans="1:37" x14ac:dyDescent="0.25">
      <c r="A468" s="18">
        <v>45751</v>
      </c>
      <c r="B468" s="20">
        <v>852</v>
      </c>
      <c r="C468" s="20">
        <v>852</v>
      </c>
      <c r="D468" s="20">
        <v>852</v>
      </c>
      <c r="E468" s="20">
        <v>852</v>
      </c>
      <c r="F468" s="20">
        <v>852</v>
      </c>
      <c r="G468" s="20">
        <v>852</v>
      </c>
      <c r="H468" s="20">
        <v>852</v>
      </c>
      <c r="I468" s="20">
        <v>243</v>
      </c>
      <c r="J468" s="20">
        <v>0</v>
      </c>
      <c r="K468" s="20">
        <v>0</v>
      </c>
      <c r="L468" s="20">
        <v>0</v>
      </c>
      <c r="M468" s="20">
        <v>0</v>
      </c>
      <c r="N468" s="20">
        <v>0</v>
      </c>
      <c r="O468" s="20">
        <v>0</v>
      </c>
      <c r="P468" s="20">
        <v>0</v>
      </c>
      <c r="Q468" s="20">
        <v>0</v>
      </c>
      <c r="R468" s="20">
        <v>0</v>
      </c>
      <c r="S468" s="20">
        <v>0</v>
      </c>
      <c r="T468" s="20">
        <v>41</v>
      </c>
      <c r="U468" s="20">
        <v>0</v>
      </c>
      <c r="V468" s="20">
        <v>852</v>
      </c>
      <c r="W468" s="20">
        <v>852</v>
      </c>
      <c r="X468" s="20">
        <v>852</v>
      </c>
      <c r="Y468" s="20">
        <v>852</v>
      </c>
      <c r="AA468" s="2">
        <f>IFERROR(INDEX('Holiday Schedule'!$D$3:$D$24,MATCH(A468,'Holiday Schedule'!$C$3:$C$24,0)),0)</f>
        <v>0</v>
      </c>
      <c r="AB468" s="2">
        <f t="shared" si="56"/>
        <v>6</v>
      </c>
      <c r="AC468" s="2">
        <f t="shared" si="57"/>
        <v>2840</v>
      </c>
      <c r="AD468" s="5">
        <f t="shared" si="58"/>
        <v>6816</v>
      </c>
      <c r="AE468" s="5">
        <f t="shared" si="59"/>
        <v>9656</v>
      </c>
      <c r="AG468" s="2">
        <f t="shared" si="60"/>
        <v>4</v>
      </c>
      <c r="AH468" s="2">
        <f t="shared" si="61"/>
        <v>2025</v>
      </c>
      <c r="AJ468" s="5">
        <f t="shared" si="62"/>
        <v>852</v>
      </c>
      <c r="AK468" s="2">
        <f t="shared" si="63"/>
        <v>1</v>
      </c>
    </row>
    <row r="469" spans="1:37" x14ac:dyDescent="0.25">
      <c r="A469" s="18">
        <v>45752</v>
      </c>
      <c r="B469" s="20">
        <v>852</v>
      </c>
      <c r="C469" s="20">
        <v>852</v>
      </c>
      <c r="D469" s="20">
        <v>852</v>
      </c>
      <c r="E469" s="20">
        <v>767</v>
      </c>
      <c r="F469" s="20">
        <v>852</v>
      </c>
      <c r="G469" s="20">
        <v>852</v>
      </c>
      <c r="H469" s="20">
        <v>852</v>
      </c>
      <c r="I469" s="20">
        <v>195</v>
      </c>
      <c r="J469" s="20">
        <v>0</v>
      </c>
      <c r="K469" s="20">
        <v>0</v>
      </c>
      <c r="L469" s="20">
        <v>0</v>
      </c>
      <c r="M469" s="20">
        <v>0</v>
      </c>
      <c r="N469" s="20">
        <v>0</v>
      </c>
      <c r="O469" s="20">
        <v>0</v>
      </c>
      <c r="P469" s="20">
        <v>0</v>
      </c>
      <c r="Q469" s="20">
        <v>0</v>
      </c>
      <c r="R469" s="20">
        <v>0</v>
      </c>
      <c r="S469" s="20">
        <v>0</v>
      </c>
      <c r="T469" s="20">
        <v>4</v>
      </c>
      <c r="U469" s="20">
        <v>0</v>
      </c>
      <c r="V469" s="20">
        <v>852</v>
      </c>
      <c r="W469" s="20">
        <v>852</v>
      </c>
      <c r="X469" s="20">
        <v>852</v>
      </c>
      <c r="Y469" s="20">
        <v>852</v>
      </c>
      <c r="AA469" s="2">
        <f>IFERROR(INDEX('Holiday Schedule'!$D$3:$D$24,MATCH(A469,'Holiday Schedule'!$C$3:$C$24,0)),0)</f>
        <v>0</v>
      </c>
      <c r="AB469" s="2">
        <f t="shared" si="56"/>
        <v>7</v>
      </c>
      <c r="AC469" s="2">
        <f t="shared" si="57"/>
        <v>0</v>
      </c>
      <c r="AD469" s="5">
        <f t="shared" si="58"/>
        <v>9486</v>
      </c>
      <c r="AE469" s="5">
        <f t="shared" si="59"/>
        <v>9486</v>
      </c>
      <c r="AG469" s="2">
        <f t="shared" si="60"/>
        <v>4</v>
      </c>
      <c r="AH469" s="2">
        <f t="shared" si="61"/>
        <v>2025</v>
      </c>
      <c r="AJ469" s="5">
        <f t="shared" si="62"/>
        <v>852</v>
      </c>
      <c r="AK469" s="2">
        <f t="shared" si="63"/>
        <v>1</v>
      </c>
    </row>
    <row r="470" spans="1:37" x14ac:dyDescent="0.25">
      <c r="A470" s="18">
        <v>45753</v>
      </c>
      <c r="B470" s="20">
        <v>852</v>
      </c>
      <c r="C470" s="20">
        <v>852</v>
      </c>
      <c r="D470" s="20">
        <v>852</v>
      </c>
      <c r="E470" s="20">
        <v>767</v>
      </c>
      <c r="F470" s="20">
        <v>852</v>
      </c>
      <c r="G470" s="20">
        <v>852</v>
      </c>
      <c r="H470" s="20">
        <v>852</v>
      </c>
      <c r="I470" s="20">
        <v>195</v>
      </c>
      <c r="J470" s="20">
        <v>0</v>
      </c>
      <c r="K470" s="20">
        <v>0</v>
      </c>
      <c r="L470" s="20">
        <v>0</v>
      </c>
      <c r="M470" s="20">
        <v>0</v>
      </c>
      <c r="N470" s="20">
        <v>0</v>
      </c>
      <c r="O470" s="20">
        <v>0</v>
      </c>
      <c r="P470" s="20">
        <v>0</v>
      </c>
      <c r="Q470" s="20">
        <v>0</v>
      </c>
      <c r="R470" s="20">
        <v>0</v>
      </c>
      <c r="S470" s="20">
        <v>0</v>
      </c>
      <c r="T470" s="20">
        <v>4</v>
      </c>
      <c r="U470" s="20">
        <v>0</v>
      </c>
      <c r="V470" s="20">
        <v>852</v>
      </c>
      <c r="W470" s="20">
        <v>852</v>
      </c>
      <c r="X470" s="20">
        <v>852</v>
      </c>
      <c r="Y470" s="20">
        <v>852</v>
      </c>
      <c r="AA470" s="2">
        <f>IFERROR(INDEX('Holiday Schedule'!$D$3:$D$24,MATCH(A470,'Holiday Schedule'!$C$3:$C$24,0)),0)</f>
        <v>0</v>
      </c>
      <c r="AB470" s="2">
        <f t="shared" si="56"/>
        <v>1</v>
      </c>
      <c r="AC470" s="2">
        <f t="shared" si="57"/>
        <v>0</v>
      </c>
      <c r="AD470" s="5">
        <f t="shared" si="58"/>
        <v>9486</v>
      </c>
      <c r="AE470" s="5">
        <f t="shared" si="59"/>
        <v>9486</v>
      </c>
      <c r="AG470" s="2">
        <f t="shared" si="60"/>
        <v>4</v>
      </c>
      <c r="AH470" s="2">
        <f t="shared" si="61"/>
        <v>2025</v>
      </c>
      <c r="AJ470" s="5">
        <f t="shared" si="62"/>
        <v>852</v>
      </c>
      <c r="AK470" s="2">
        <f t="shared" si="63"/>
        <v>1</v>
      </c>
    </row>
    <row r="471" spans="1:37" x14ac:dyDescent="0.25">
      <c r="A471" s="18">
        <v>45754</v>
      </c>
      <c r="B471" s="20">
        <v>854</v>
      </c>
      <c r="C471" s="20">
        <v>854</v>
      </c>
      <c r="D471" s="20">
        <v>854</v>
      </c>
      <c r="E471" s="20">
        <v>854</v>
      </c>
      <c r="F471" s="20">
        <v>854</v>
      </c>
      <c r="G471" s="20">
        <v>854</v>
      </c>
      <c r="H471" s="20">
        <v>854</v>
      </c>
      <c r="I471" s="20">
        <v>244</v>
      </c>
      <c r="J471" s="20">
        <v>0</v>
      </c>
      <c r="K471" s="20">
        <v>0</v>
      </c>
      <c r="L471" s="20">
        <v>0</v>
      </c>
      <c r="M471" s="20">
        <v>0</v>
      </c>
      <c r="N471" s="20">
        <v>0</v>
      </c>
      <c r="O471" s="20">
        <v>0</v>
      </c>
      <c r="P471" s="20">
        <v>0</v>
      </c>
      <c r="Q471" s="20">
        <v>0</v>
      </c>
      <c r="R471" s="20">
        <v>0</v>
      </c>
      <c r="S471" s="20">
        <v>0</v>
      </c>
      <c r="T471" s="20">
        <v>41</v>
      </c>
      <c r="U471" s="20">
        <v>0</v>
      </c>
      <c r="V471" s="20">
        <v>854</v>
      </c>
      <c r="W471" s="20">
        <v>854</v>
      </c>
      <c r="X471" s="20">
        <v>854</v>
      </c>
      <c r="Y471" s="20">
        <v>854</v>
      </c>
      <c r="AA471" s="2">
        <f>IFERROR(INDEX('Holiday Schedule'!$D$3:$D$24,MATCH(A471,'Holiday Schedule'!$C$3:$C$24,0)),0)</f>
        <v>0</v>
      </c>
      <c r="AB471" s="2">
        <f t="shared" si="56"/>
        <v>2</v>
      </c>
      <c r="AC471" s="2">
        <f t="shared" si="57"/>
        <v>2847</v>
      </c>
      <c r="AD471" s="5">
        <f t="shared" si="58"/>
        <v>6832</v>
      </c>
      <c r="AE471" s="5">
        <f t="shared" si="59"/>
        <v>9679</v>
      </c>
      <c r="AG471" s="2">
        <f t="shared" si="60"/>
        <v>4</v>
      </c>
      <c r="AH471" s="2">
        <f t="shared" si="61"/>
        <v>2025</v>
      </c>
      <c r="AJ471" s="5">
        <f t="shared" si="62"/>
        <v>854</v>
      </c>
      <c r="AK471" s="2">
        <f t="shared" si="63"/>
        <v>1</v>
      </c>
    </row>
    <row r="472" spans="1:37" x14ac:dyDescent="0.25">
      <c r="A472" s="18">
        <v>45755</v>
      </c>
      <c r="B472" s="20">
        <v>862</v>
      </c>
      <c r="C472" s="20">
        <v>862</v>
      </c>
      <c r="D472" s="20">
        <v>862</v>
      </c>
      <c r="E472" s="20">
        <v>862</v>
      </c>
      <c r="F472" s="20">
        <v>862</v>
      </c>
      <c r="G472" s="20">
        <v>862</v>
      </c>
      <c r="H472" s="20">
        <v>862</v>
      </c>
      <c r="I472" s="20">
        <v>246</v>
      </c>
      <c r="J472" s="20">
        <v>0</v>
      </c>
      <c r="K472" s="20">
        <v>0</v>
      </c>
      <c r="L472" s="20">
        <v>0</v>
      </c>
      <c r="M472" s="20">
        <v>0</v>
      </c>
      <c r="N472" s="20">
        <v>0</v>
      </c>
      <c r="O472" s="20">
        <v>0</v>
      </c>
      <c r="P472" s="20">
        <v>0</v>
      </c>
      <c r="Q472" s="20">
        <v>0</v>
      </c>
      <c r="R472" s="20">
        <v>0</v>
      </c>
      <c r="S472" s="20">
        <v>0</v>
      </c>
      <c r="T472" s="20">
        <v>41</v>
      </c>
      <c r="U472" s="20">
        <v>0</v>
      </c>
      <c r="V472" s="20">
        <v>862</v>
      </c>
      <c r="W472" s="20">
        <v>862</v>
      </c>
      <c r="X472" s="20">
        <v>862</v>
      </c>
      <c r="Y472" s="20">
        <v>862</v>
      </c>
      <c r="AA472" s="2">
        <f>IFERROR(INDEX('Holiday Schedule'!$D$3:$D$24,MATCH(A472,'Holiday Schedule'!$C$3:$C$24,0)),0)</f>
        <v>0</v>
      </c>
      <c r="AB472" s="2">
        <f t="shared" si="56"/>
        <v>3</v>
      </c>
      <c r="AC472" s="2">
        <f t="shared" si="57"/>
        <v>2873</v>
      </c>
      <c r="AD472" s="5">
        <f t="shared" si="58"/>
        <v>6896</v>
      </c>
      <c r="AE472" s="5">
        <f t="shared" si="59"/>
        <v>9769</v>
      </c>
      <c r="AG472" s="2">
        <f t="shared" si="60"/>
        <v>4</v>
      </c>
      <c r="AH472" s="2">
        <f t="shared" si="61"/>
        <v>2025</v>
      </c>
      <c r="AJ472" s="5">
        <f t="shared" si="62"/>
        <v>862</v>
      </c>
      <c r="AK472" s="2">
        <f t="shared" si="63"/>
        <v>1</v>
      </c>
    </row>
    <row r="473" spans="1:37" x14ac:dyDescent="0.25">
      <c r="A473" s="18">
        <v>45756</v>
      </c>
      <c r="B473" s="20">
        <v>865</v>
      </c>
      <c r="C473" s="20">
        <v>865</v>
      </c>
      <c r="D473" s="20">
        <v>865</v>
      </c>
      <c r="E473" s="20">
        <v>865</v>
      </c>
      <c r="F473" s="20">
        <v>865</v>
      </c>
      <c r="G473" s="20">
        <v>865</v>
      </c>
      <c r="H473" s="20">
        <v>865</v>
      </c>
      <c r="I473" s="20">
        <v>247</v>
      </c>
      <c r="J473" s="20">
        <v>0</v>
      </c>
      <c r="K473" s="20">
        <v>0</v>
      </c>
      <c r="L473" s="20">
        <v>0</v>
      </c>
      <c r="M473" s="20">
        <v>0</v>
      </c>
      <c r="N473" s="20">
        <v>0</v>
      </c>
      <c r="O473" s="20">
        <v>0</v>
      </c>
      <c r="P473" s="20">
        <v>0</v>
      </c>
      <c r="Q473" s="20">
        <v>0</v>
      </c>
      <c r="R473" s="20">
        <v>0</v>
      </c>
      <c r="S473" s="20">
        <v>0</v>
      </c>
      <c r="T473" s="20">
        <v>41</v>
      </c>
      <c r="U473" s="20">
        <v>0</v>
      </c>
      <c r="V473" s="20">
        <v>865</v>
      </c>
      <c r="W473" s="20">
        <v>865</v>
      </c>
      <c r="X473" s="20">
        <v>865</v>
      </c>
      <c r="Y473" s="20">
        <v>865</v>
      </c>
      <c r="AA473" s="2">
        <f>IFERROR(INDEX('Holiday Schedule'!$D$3:$D$24,MATCH(A473,'Holiday Schedule'!$C$3:$C$24,0)),0)</f>
        <v>0</v>
      </c>
      <c r="AB473" s="2">
        <f t="shared" si="56"/>
        <v>4</v>
      </c>
      <c r="AC473" s="2">
        <f t="shared" si="57"/>
        <v>2883</v>
      </c>
      <c r="AD473" s="5">
        <f t="shared" si="58"/>
        <v>6920</v>
      </c>
      <c r="AE473" s="5">
        <f t="shared" si="59"/>
        <v>9803</v>
      </c>
      <c r="AG473" s="2">
        <f t="shared" si="60"/>
        <v>4</v>
      </c>
      <c r="AH473" s="2">
        <f t="shared" si="61"/>
        <v>2025</v>
      </c>
      <c r="AJ473" s="5">
        <f t="shared" si="62"/>
        <v>865</v>
      </c>
      <c r="AK473" s="2">
        <f t="shared" si="63"/>
        <v>1</v>
      </c>
    </row>
    <row r="474" spans="1:37" x14ac:dyDescent="0.25">
      <c r="A474" s="18">
        <v>45757</v>
      </c>
      <c r="B474" s="20">
        <v>866</v>
      </c>
      <c r="C474" s="20">
        <v>866</v>
      </c>
      <c r="D474" s="20">
        <v>866</v>
      </c>
      <c r="E474" s="20">
        <v>866</v>
      </c>
      <c r="F474" s="20">
        <v>866</v>
      </c>
      <c r="G474" s="20">
        <v>866</v>
      </c>
      <c r="H474" s="20">
        <v>866</v>
      </c>
      <c r="I474" s="20">
        <v>247</v>
      </c>
      <c r="J474" s="20">
        <v>0</v>
      </c>
      <c r="K474" s="20">
        <v>0</v>
      </c>
      <c r="L474" s="20">
        <v>0</v>
      </c>
      <c r="M474" s="20">
        <v>0</v>
      </c>
      <c r="N474" s="20">
        <v>0</v>
      </c>
      <c r="O474" s="20">
        <v>0</v>
      </c>
      <c r="P474" s="20">
        <v>0</v>
      </c>
      <c r="Q474" s="20">
        <v>0</v>
      </c>
      <c r="R474" s="20">
        <v>0</v>
      </c>
      <c r="S474" s="20">
        <v>0</v>
      </c>
      <c r="T474" s="20">
        <v>41</v>
      </c>
      <c r="U474" s="20">
        <v>0</v>
      </c>
      <c r="V474" s="20">
        <v>866</v>
      </c>
      <c r="W474" s="20">
        <v>866</v>
      </c>
      <c r="X474" s="20">
        <v>866</v>
      </c>
      <c r="Y474" s="20">
        <v>866</v>
      </c>
      <c r="AA474" s="2">
        <f>IFERROR(INDEX('Holiday Schedule'!$D$3:$D$24,MATCH(A474,'Holiday Schedule'!$C$3:$C$24,0)),0)</f>
        <v>0</v>
      </c>
      <c r="AB474" s="2">
        <f t="shared" si="56"/>
        <v>5</v>
      </c>
      <c r="AC474" s="2">
        <f t="shared" si="57"/>
        <v>2886</v>
      </c>
      <c r="AD474" s="5">
        <f t="shared" si="58"/>
        <v>6928</v>
      </c>
      <c r="AE474" s="5">
        <f t="shared" si="59"/>
        <v>9814</v>
      </c>
      <c r="AG474" s="2">
        <f t="shared" si="60"/>
        <v>4</v>
      </c>
      <c r="AH474" s="2">
        <f t="shared" si="61"/>
        <v>2025</v>
      </c>
      <c r="AJ474" s="5">
        <f t="shared" si="62"/>
        <v>866</v>
      </c>
      <c r="AK474" s="2">
        <f t="shared" si="63"/>
        <v>1</v>
      </c>
    </row>
    <row r="475" spans="1:37" x14ac:dyDescent="0.25">
      <c r="A475" s="18">
        <v>45758</v>
      </c>
      <c r="B475" s="20">
        <v>869</v>
      </c>
      <c r="C475" s="20">
        <v>869</v>
      </c>
      <c r="D475" s="20">
        <v>869</v>
      </c>
      <c r="E475" s="20">
        <v>869</v>
      </c>
      <c r="F475" s="20">
        <v>869</v>
      </c>
      <c r="G475" s="20">
        <v>869</v>
      </c>
      <c r="H475" s="20">
        <v>869</v>
      </c>
      <c r="I475" s="20">
        <v>248</v>
      </c>
      <c r="J475" s="20">
        <v>0</v>
      </c>
      <c r="K475" s="20">
        <v>0</v>
      </c>
      <c r="L475" s="20">
        <v>0</v>
      </c>
      <c r="M475" s="20">
        <v>0</v>
      </c>
      <c r="N475" s="20">
        <v>0</v>
      </c>
      <c r="O475" s="20">
        <v>0</v>
      </c>
      <c r="P475" s="20">
        <v>0</v>
      </c>
      <c r="Q475" s="20">
        <v>0</v>
      </c>
      <c r="R475" s="20">
        <v>0</v>
      </c>
      <c r="S475" s="20">
        <v>0</v>
      </c>
      <c r="T475" s="20">
        <v>41</v>
      </c>
      <c r="U475" s="20">
        <v>0</v>
      </c>
      <c r="V475" s="20">
        <v>869</v>
      </c>
      <c r="W475" s="20">
        <v>869</v>
      </c>
      <c r="X475" s="20">
        <v>869</v>
      </c>
      <c r="Y475" s="20">
        <v>869</v>
      </c>
      <c r="AA475" s="2">
        <f>IFERROR(INDEX('Holiday Schedule'!$D$3:$D$24,MATCH(A475,'Holiday Schedule'!$C$3:$C$24,0)),0)</f>
        <v>0</v>
      </c>
      <c r="AB475" s="2">
        <f t="shared" si="56"/>
        <v>6</v>
      </c>
      <c r="AC475" s="2">
        <f t="shared" si="57"/>
        <v>2896</v>
      </c>
      <c r="AD475" s="5">
        <f t="shared" si="58"/>
        <v>6952</v>
      </c>
      <c r="AE475" s="5">
        <f t="shared" si="59"/>
        <v>9848</v>
      </c>
      <c r="AG475" s="2">
        <f t="shared" si="60"/>
        <v>4</v>
      </c>
      <c r="AH475" s="2">
        <f t="shared" si="61"/>
        <v>2025</v>
      </c>
      <c r="AJ475" s="5">
        <f t="shared" si="62"/>
        <v>869</v>
      </c>
      <c r="AK475" s="2">
        <f t="shared" si="63"/>
        <v>1</v>
      </c>
    </row>
    <row r="476" spans="1:37" x14ac:dyDescent="0.25">
      <c r="A476" s="18">
        <v>45759</v>
      </c>
      <c r="B476" s="20">
        <v>869</v>
      </c>
      <c r="C476" s="20">
        <v>869</v>
      </c>
      <c r="D476" s="20">
        <v>869</v>
      </c>
      <c r="E476" s="20">
        <v>782</v>
      </c>
      <c r="F476" s="20">
        <v>869</v>
      </c>
      <c r="G476" s="20">
        <v>869</v>
      </c>
      <c r="H476" s="20">
        <v>869</v>
      </c>
      <c r="I476" s="20">
        <v>199</v>
      </c>
      <c r="J476" s="20">
        <v>0</v>
      </c>
      <c r="K476" s="20">
        <v>0</v>
      </c>
      <c r="L476" s="20">
        <v>0</v>
      </c>
      <c r="M476" s="20">
        <v>0</v>
      </c>
      <c r="N476" s="20">
        <v>0</v>
      </c>
      <c r="O476" s="20">
        <v>0</v>
      </c>
      <c r="P476" s="20">
        <v>0</v>
      </c>
      <c r="Q476" s="20">
        <v>0</v>
      </c>
      <c r="R476" s="20">
        <v>0</v>
      </c>
      <c r="S476" s="20">
        <v>0</v>
      </c>
      <c r="T476" s="20">
        <v>4</v>
      </c>
      <c r="U476" s="20">
        <v>0</v>
      </c>
      <c r="V476" s="20">
        <v>869</v>
      </c>
      <c r="W476" s="20">
        <v>869</v>
      </c>
      <c r="X476" s="20">
        <v>869</v>
      </c>
      <c r="Y476" s="20">
        <v>869</v>
      </c>
      <c r="AA476" s="2">
        <f>IFERROR(INDEX('Holiday Schedule'!$D$3:$D$24,MATCH(A476,'Holiday Schedule'!$C$3:$C$24,0)),0)</f>
        <v>0</v>
      </c>
      <c r="AB476" s="2">
        <f t="shared" si="56"/>
        <v>7</v>
      </c>
      <c r="AC476" s="2">
        <f t="shared" si="57"/>
        <v>0</v>
      </c>
      <c r="AD476" s="5">
        <f t="shared" si="58"/>
        <v>9675</v>
      </c>
      <c r="AE476" s="5">
        <f t="shared" si="59"/>
        <v>9675</v>
      </c>
      <c r="AG476" s="2">
        <f t="shared" si="60"/>
        <v>4</v>
      </c>
      <c r="AH476" s="2">
        <f t="shared" si="61"/>
        <v>2025</v>
      </c>
      <c r="AJ476" s="5">
        <f t="shared" si="62"/>
        <v>869</v>
      </c>
      <c r="AK476" s="2">
        <f t="shared" si="63"/>
        <v>1</v>
      </c>
    </row>
    <row r="477" spans="1:37" x14ac:dyDescent="0.25">
      <c r="A477" s="18">
        <v>45760</v>
      </c>
      <c r="B477" s="20">
        <v>869</v>
      </c>
      <c r="C477" s="20">
        <v>869</v>
      </c>
      <c r="D477" s="20">
        <v>869</v>
      </c>
      <c r="E477" s="20">
        <v>782</v>
      </c>
      <c r="F477" s="20">
        <v>869</v>
      </c>
      <c r="G477" s="20">
        <v>869</v>
      </c>
      <c r="H477" s="20">
        <v>869</v>
      </c>
      <c r="I477" s="20">
        <v>199</v>
      </c>
      <c r="J477" s="20">
        <v>0</v>
      </c>
      <c r="K477" s="20">
        <v>0</v>
      </c>
      <c r="L477" s="20">
        <v>0</v>
      </c>
      <c r="M477" s="20">
        <v>0</v>
      </c>
      <c r="N477" s="20">
        <v>0</v>
      </c>
      <c r="O477" s="20">
        <v>0</v>
      </c>
      <c r="P477" s="20">
        <v>0</v>
      </c>
      <c r="Q477" s="20">
        <v>0</v>
      </c>
      <c r="R477" s="20">
        <v>0</v>
      </c>
      <c r="S477" s="20">
        <v>0</v>
      </c>
      <c r="T477" s="20">
        <v>4</v>
      </c>
      <c r="U477" s="20">
        <v>0</v>
      </c>
      <c r="V477" s="20">
        <v>869</v>
      </c>
      <c r="W477" s="20">
        <v>869</v>
      </c>
      <c r="X477" s="20">
        <v>869</v>
      </c>
      <c r="Y477" s="20">
        <v>869</v>
      </c>
      <c r="AA477" s="2">
        <f>IFERROR(INDEX('Holiday Schedule'!$D$3:$D$24,MATCH(A477,'Holiday Schedule'!$C$3:$C$24,0)),0)</f>
        <v>0</v>
      </c>
      <c r="AB477" s="2">
        <f t="shared" si="56"/>
        <v>1</v>
      </c>
      <c r="AC477" s="2">
        <f t="shared" si="57"/>
        <v>0</v>
      </c>
      <c r="AD477" s="5">
        <f t="shared" si="58"/>
        <v>9675</v>
      </c>
      <c r="AE477" s="5">
        <f t="shared" si="59"/>
        <v>9675</v>
      </c>
      <c r="AG477" s="2">
        <f t="shared" si="60"/>
        <v>4</v>
      </c>
      <c r="AH477" s="2">
        <f t="shared" si="61"/>
        <v>2025</v>
      </c>
      <c r="AJ477" s="5">
        <f t="shared" si="62"/>
        <v>869</v>
      </c>
      <c r="AK477" s="2">
        <f t="shared" si="63"/>
        <v>1</v>
      </c>
    </row>
    <row r="478" spans="1:37" x14ac:dyDescent="0.25">
      <c r="A478" s="18">
        <v>45761</v>
      </c>
      <c r="B478" s="20">
        <v>873</v>
      </c>
      <c r="C478" s="20">
        <v>873</v>
      </c>
      <c r="D478" s="20">
        <v>873</v>
      </c>
      <c r="E478" s="20">
        <v>873</v>
      </c>
      <c r="F478" s="20">
        <v>873</v>
      </c>
      <c r="G478" s="20">
        <v>873</v>
      </c>
      <c r="H478" s="20">
        <v>873</v>
      </c>
      <c r="I478" s="20">
        <v>250</v>
      </c>
      <c r="J478" s="20">
        <v>0</v>
      </c>
      <c r="K478" s="20">
        <v>0</v>
      </c>
      <c r="L478" s="20">
        <v>0</v>
      </c>
      <c r="M478" s="20">
        <v>0</v>
      </c>
      <c r="N478" s="20">
        <v>0</v>
      </c>
      <c r="O478" s="20">
        <v>0</v>
      </c>
      <c r="P478" s="20">
        <v>0</v>
      </c>
      <c r="Q478" s="20">
        <v>0</v>
      </c>
      <c r="R478" s="20">
        <v>0</v>
      </c>
      <c r="S478" s="20">
        <v>0</v>
      </c>
      <c r="T478" s="20">
        <v>42</v>
      </c>
      <c r="U478" s="20">
        <v>0</v>
      </c>
      <c r="V478" s="20">
        <v>873</v>
      </c>
      <c r="W478" s="20">
        <v>873</v>
      </c>
      <c r="X478" s="20">
        <v>873</v>
      </c>
      <c r="Y478" s="20">
        <v>873</v>
      </c>
      <c r="AA478" s="2">
        <f>IFERROR(INDEX('Holiday Schedule'!$D$3:$D$24,MATCH(A478,'Holiday Schedule'!$C$3:$C$24,0)),0)</f>
        <v>0</v>
      </c>
      <c r="AB478" s="2">
        <f t="shared" si="56"/>
        <v>2</v>
      </c>
      <c r="AC478" s="2">
        <f t="shared" si="57"/>
        <v>2911</v>
      </c>
      <c r="AD478" s="5">
        <f t="shared" si="58"/>
        <v>6984</v>
      </c>
      <c r="AE478" s="5">
        <f t="shared" si="59"/>
        <v>9895</v>
      </c>
      <c r="AG478" s="2">
        <f t="shared" si="60"/>
        <v>4</v>
      </c>
      <c r="AH478" s="2">
        <f t="shared" si="61"/>
        <v>2025</v>
      </c>
      <c r="AJ478" s="5">
        <f t="shared" si="62"/>
        <v>873</v>
      </c>
      <c r="AK478" s="2">
        <f t="shared" si="63"/>
        <v>1</v>
      </c>
    </row>
    <row r="479" spans="1:37" x14ac:dyDescent="0.25">
      <c r="A479" s="18">
        <v>45762</v>
      </c>
      <c r="B479" s="20">
        <v>870</v>
      </c>
      <c r="C479" s="20">
        <v>870</v>
      </c>
      <c r="D479" s="20">
        <v>870</v>
      </c>
      <c r="E479" s="20">
        <v>870</v>
      </c>
      <c r="F479" s="20">
        <v>870</v>
      </c>
      <c r="G479" s="20">
        <v>870</v>
      </c>
      <c r="H479" s="20">
        <v>870</v>
      </c>
      <c r="I479" s="20">
        <v>249</v>
      </c>
      <c r="J479" s="20">
        <v>0</v>
      </c>
      <c r="K479" s="20">
        <v>0</v>
      </c>
      <c r="L479" s="20">
        <v>0</v>
      </c>
      <c r="M479" s="20">
        <v>0</v>
      </c>
      <c r="N479" s="20">
        <v>0</v>
      </c>
      <c r="O479" s="20">
        <v>0</v>
      </c>
      <c r="P479" s="20">
        <v>0</v>
      </c>
      <c r="Q479" s="20">
        <v>0</v>
      </c>
      <c r="R479" s="20">
        <v>0</v>
      </c>
      <c r="S479" s="20">
        <v>0</v>
      </c>
      <c r="T479" s="20">
        <v>41</v>
      </c>
      <c r="U479" s="20">
        <v>0</v>
      </c>
      <c r="V479" s="20">
        <v>870</v>
      </c>
      <c r="W479" s="20">
        <v>870</v>
      </c>
      <c r="X479" s="20">
        <v>870</v>
      </c>
      <c r="Y479" s="20">
        <v>870</v>
      </c>
      <c r="AA479" s="2">
        <f>IFERROR(INDEX('Holiday Schedule'!$D$3:$D$24,MATCH(A479,'Holiday Schedule'!$C$3:$C$24,0)),0)</f>
        <v>0</v>
      </c>
      <c r="AB479" s="2">
        <f t="shared" si="56"/>
        <v>3</v>
      </c>
      <c r="AC479" s="2">
        <f t="shared" si="57"/>
        <v>2900</v>
      </c>
      <c r="AD479" s="5">
        <f t="shared" si="58"/>
        <v>6960</v>
      </c>
      <c r="AE479" s="5">
        <f t="shared" si="59"/>
        <v>9860</v>
      </c>
      <c r="AG479" s="2">
        <f t="shared" si="60"/>
        <v>4</v>
      </c>
      <c r="AH479" s="2">
        <f t="shared" si="61"/>
        <v>2025</v>
      </c>
      <c r="AJ479" s="5">
        <f t="shared" si="62"/>
        <v>870</v>
      </c>
      <c r="AK479" s="2">
        <f t="shared" si="63"/>
        <v>1</v>
      </c>
    </row>
    <row r="480" spans="1:37" x14ac:dyDescent="0.25">
      <c r="A480" s="18">
        <v>45763</v>
      </c>
      <c r="B480" s="20">
        <v>873</v>
      </c>
      <c r="C480" s="20">
        <v>873</v>
      </c>
      <c r="D480" s="20">
        <v>873</v>
      </c>
      <c r="E480" s="20">
        <v>873</v>
      </c>
      <c r="F480" s="20">
        <v>873</v>
      </c>
      <c r="G480" s="20">
        <v>873</v>
      </c>
      <c r="H480" s="20">
        <v>873</v>
      </c>
      <c r="I480" s="20">
        <v>249</v>
      </c>
      <c r="J480" s="20">
        <v>0</v>
      </c>
      <c r="K480" s="20">
        <v>0</v>
      </c>
      <c r="L480" s="20">
        <v>0</v>
      </c>
      <c r="M480" s="20">
        <v>0</v>
      </c>
      <c r="N480" s="20">
        <v>0</v>
      </c>
      <c r="O480" s="20">
        <v>0</v>
      </c>
      <c r="P480" s="20">
        <v>0</v>
      </c>
      <c r="Q480" s="20">
        <v>0</v>
      </c>
      <c r="R480" s="20">
        <v>0</v>
      </c>
      <c r="S480" s="20">
        <v>0</v>
      </c>
      <c r="T480" s="20">
        <v>42</v>
      </c>
      <c r="U480" s="20">
        <v>0</v>
      </c>
      <c r="V480" s="20">
        <v>873</v>
      </c>
      <c r="W480" s="20">
        <v>873</v>
      </c>
      <c r="X480" s="20">
        <v>873</v>
      </c>
      <c r="Y480" s="20">
        <v>873</v>
      </c>
      <c r="AA480" s="2">
        <f>IFERROR(INDEX('Holiday Schedule'!$D$3:$D$24,MATCH(A480,'Holiday Schedule'!$C$3:$C$24,0)),0)</f>
        <v>0</v>
      </c>
      <c r="AB480" s="2">
        <f t="shared" si="56"/>
        <v>4</v>
      </c>
      <c r="AC480" s="2">
        <f t="shared" si="57"/>
        <v>2910</v>
      </c>
      <c r="AD480" s="5">
        <f t="shared" si="58"/>
        <v>6984</v>
      </c>
      <c r="AE480" s="5">
        <f t="shared" si="59"/>
        <v>9894</v>
      </c>
      <c r="AG480" s="2">
        <f t="shared" si="60"/>
        <v>4</v>
      </c>
      <c r="AH480" s="2">
        <f t="shared" si="61"/>
        <v>2025</v>
      </c>
      <c r="AJ480" s="5">
        <f t="shared" si="62"/>
        <v>873</v>
      </c>
      <c r="AK480" s="2">
        <f t="shared" si="63"/>
        <v>1</v>
      </c>
    </row>
    <row r="481" spans="1:37" x14ac:dyDescent="0.25">
      <c r="A481" s="18">
        <v>45764</v>
      </c>
      <c r="B481" s="20">
        <v>873</v>
      </c>
      <c r="C481" s="20">
        <v>873</v>
      </c>
      <c r="D481" s="20">
        <v>873</v>
      </c>
      <c r="E481" s="20">
        <v>873</v>
      </c>
      <c r="F481" s="20">
        <v>873</v>
      </c>
      <c r="G481" s="20">
        <v>873</v>
      </c>
      <c r="H481" s="20">
        <v>873</v>
      </c>
      <c r="I481" s="20">
        <v>249</v>
      </c>
      <c r="J481" s="20">
        <v>0</v>
      </c>
      <c r="K481" s="20">
        <v>0</v>
      </c>
      <c r="L481" s="20">
        <v>0</v>
      </c>
      <c r="M481" s="20">
        <v>0</v>
      </c>
      <c r="N481" s="20">
        <v>0</v>
      </c>
      <c r="O481" s="20">
        <v>0</v>
      </c>
      <c r="P481" s="20">
        <v>0</v>
      </c>
      <c r="Q481" s="20">
        <v>0</v>
      </c>
      <c r="R481" s="20">
        <v>0</v>
      </c>
      <c r="S481" s="20">
        <v>0</v>
      </c>
      <c r="T481" s="20">
        <v>42</v>
      </c>
      <c r="U481" s="20">
        <v>0</v>
      </c>
      <c r="V481" s="20">
        <v>873</v>
      </c>
      <c r="W481" s="20">
        <v>873</v>
      </c>
      <c r="X481" s="20">
        <v>873</v>
      </c>
      <c r="Y481" s="20">
        <v>873</v>
      </c>
      <c r="AA481" s="2">
        <f>IFERROR(INDEX('Holiday Schedule'!$D$3:$D$24,MATCH(A481,'Holiday Schedule'!$C$3:$C$24,0)),0)</f>
        <v>0</v>
      </c>
      <c r="AB481" s="2">
        <f t="shared" si="56"/>
        <v>5</v>
      </c>
      <c r="AC481" s="2">
        <f t="shared" si="57"/>
        <v>2910</v>
      </c>
      <c r="AD481" s="5">
        <f t="shared" si="58"/>
        <v>6984</v>
      </c>
      <c r="AE481" s="5">
        <f t="shared" si="59"/>
        <v>9894</v>
      </c>
      <c r="AG481" s="2">
        <f t="shared" si="60"/>
        <v>4</v>
      </c>
      <c r="AH481" s="2">
        <f t="shared" si="61"/>
        <v>2025</v>
      </c>
      <c r="AJ481" s="5">
        <f t="shared" si="62"/>
        <v>873</v>
      </c>
      <c r="AK481" s="2">
        <f t="shared" si="63"/>
        <v>1</v>
      </c>
    </row>
    <row r="482" spans="1:37" x14ac:dyDescent="0.25">
      <c r="A482" s="18">
        <v>45765</v>
      </c>
      <c r="B482" s="20">
        <v>877</v>
      </c>
      <c r="C482" s="20">
        <v>877</v>
      </c>
      <c r="D482" s="20">
        <v>877</v>
      </c>
      <c r="E482" s="20">
        <v>877</v>
      </c>
      <c r="F482" s="20">
        <v>877</v>
      </c>
      <c r="G482" s="20">
        <v>877</v>
      </c>
      <c r="H482" s="20">
        <v>877</v>
      </c>
      <c r="I482" s="20">
        <v>251</v>
      </c>
      <c r="J482" s="20">
        <v>0</v>
      </c>
      <c r="K482" s="20">
        <v>0</v>
      </c>
      <c r="L482" s="20">
        <v>0</v>
      </c>
      <c r="M482" s="20">
        <v>0</v>
      </c>
      <c r="N482" s="20">
        <v>0</v>
      </c>
      <c r="O482" s="20">
        <v>0</v>
      </c>
      <c r="P482" s="20">
        <v>0</v>
      </c>
      <c r="Q482" s="20">
        <v>0</v>
      </c>
      <c r="R482" s="20">
        <v>0</v>
      </c>
      <c r="S482" s="20">
        <v>0</v>
      </c>
      <c r="T482" s="20">
        <v>42</v>
      </c>
      <c r="U482" s="20">
        <v>0</v>
      </c>
      <c r="V482" s="20">
        <v>877</v>
      </c>
      <c r="W482" s="20">
        <v>877</v>
      </c>
      <c r="X482" s="20">
        <v>877</v>
      </c>
      <c r="Y482" s="20">
        <v>877</v>
      </c>
      <c r="AA482" s="2">
        <f>IFERROR(INDEX('Holiday Schedule'!$D$3:$D$24,MATCH(A482,'Holiday Schedule'!$C$3:$C$24,0)),0)</f>
        <v>0</v>
      </c>
      <c r="AB482" s="2">
        <f t="shared" si="56"/>
        <v>6</v>
      </c>
      <c r="AC482" s="2">
        <f t="shared" si="57"/>
        <v>2924</v>
      </c>
      <c r="AD482" s="5">
        <f t="shared" si="58"/>
        <v>7016</v>
      </c>
      <c r="AE482" s="5">
        <f t="shared" si="59"/>
        <v>9940</v>
      </c>
      <c r="AG482" s="2">
        <f t="shared" si="60"/>
        <v>4</v>
      </c>
      <c r="AH482" s="2">
        <f t="shared" si="61"/>
        <v>2025</v>
      </c>
      <c r="AJ482" s="5">
        <f t="shared" si="62"/>
        <v>877</v>
      </c>
      <c r="AK482" s="2">
        <f t="shared" si="63"/>
        <v>1</v>
      </c>
    </row>
    <row r="483" spans="1:37" x14ac:dyDescent="0.25">
      <c r="A483" s="18">
        <v>45766</v>
      </c>
      <c r="B483" s="20">
        <v>877</v>
      </c>
      <c r="C483" s="20">
        <v>877</v>
      </c>
      <c r="D483" s="20">
        <v>877</v>
      </c>
      <c r="E483" s="20">
        <v>790</v>
      </c>
      <c r="F483" s="20">
        <v>877</v>
      </c>
      <c r="G483" s="20">
        <v>877</v>
      </c>
      <c r="H483" s="20">
        <v>877</v>
      </c>
      <c r="I483" s="20">
        <v>201</v>
      </c>
      <c r="J483" s="20">
        <v>0</v>
      </c>
      <c r="K483" s="20">
        <v>0</v>
      </c>
      <c r="L483" s="20">
        <v>0</v>
      </c>
      <c r="M483" s="20">
        <v>0</v>
      </c>
      <c r="N483" s="20">
        <v>0</v>
      </c>
      <c r="O483" s="20">
        <v>0</v>
      </c>
      <c r="P483" s="20">
        <v>0</v>
      </c>
      <c r="Q483" s="20">
        <v>0</v>
      </c>
      <c r="R483" s="20">
        <v>0</v>
      </c>
      <c r="S483" s="20">
        <v>0</v>
      </c>
      <c r="T483" s="20">
        <v>4</v>
      </c>
      <c r="U483" s="20">
        <v>0</v>
      </c>
      <c r="V483" s="20">
        <v>877</v>
      </c>
      <c r="W483" s="20">
        <v>877</v>
      </c>
      <c r="X483" s="20">
        <v>877</v>
      </c>
      <c r="Y483" s="20">
        <v>877</v>
      </c>
      <c r="AA483" s="2">
        <f>IFERROR(INDEX('Holiday Schedule'!$D$3:$D$24,MATCH(A483,'Holiday Schedule'!$C$3:$C$24,0)),0)</f>
        <v>0</v>
      </c>
      <c r="AB483" s="2">
        <f t="shared" si="56"/>
        <v>7</v>
      </c>
      <c r="AC483" s="2">
        <f t="shared" si="57"/>
        <v>0</v>
      </c>
      <c r="AD483" s="5">
        <f t="shared" si="58"/>
        <v>9765</v>
      </c>
      <c r="AE483" s="5">
        <f t="shared" si="59"/>
        <v>9765</v>
      </c>
      <c r="AG483" s="2">
        <f t="shared" si="60"/>
        <v>4</v>
      </c>
      <c r="AH483" s="2">
        <f t="shared" si="61"/>
        <v>2025</v>
      </c>
      <c r="AJ483" s="5">
        <f t="shared" si="62"/>
        <v>877</v>
      </c>
      <c r="AK483" s="2">
        <f t="shared" si="63"/>
        <v>1</v>
      </c>
    </row>
    <row r="484" spans="1:37" x14ac:dyDescent="0.25">
      <c r="A484" s="18">
        <v>45767</v>
      </c>
      <c r="B484" s="20">
        <v>877</v>
      </c>
      <c r="C484" s="20">
        <v>877</v>
      </c>
      <c r="D484" s="20">
        <v>877</v>
      </c>
      <c r="E484" s="20">
        <v>790</v>
      </c>
      <c r="F484" s="20">
        <v>877</v>
      </c>
      <c r="G484" s="20">
        <v>877</v>
      </c>
      <c r="H484" s="20">
        <v>877</v>
      </c>
      <c r="I484" s="20">
        <v>201</v>
      </c>
      <c r="J484" s="20">
        <v>0</v>
      </c>
      <c r="K484" s="20">
        <v>0</v>
      </c>
      <c r="L484" s="20">
        <v>0</v>
      </c>
      <c r="M484" s="20">
        <v>0</v>
      </c>
      <c r="N484" s="20">
        <v>0</v>
      </c>
      <c r="O484" s="20">
        <v>0</v>
      </c>
      <c r="P484" s="20">
        <v>0</v>
      </c>
      <c r="Q484" s="20">
        <v>0</v>
      </c>
      <c r="R484" s="20">
        <v>0</v>
      </c>
      <c r="S484" s="20">
        <v>0</v>
      </c>
      <c r="T484" s="20">
        <v>4</v>
      </c>
      <c r="U484" s="20">
        <v>0</v>
      </c>
      <c r="V484" s="20">
        <v>877</v>
      </c>
      <c r="W484" s="20">
        <v>877</v>
      </c>
      <c r="X484" s="20">
        <v>877</v>
      </c>
      <c r="Y484" s="20">
        <v>877</v>
      </c>
      <c r="AA484" s="2">
        <f>IFERROR(INDEX('Holiday Schedule'!$D$3:$D$24,MATCH(A484,'Holiday Schedule'!$C$3:$C$24,0)),0)</f>
        <v>0</v>
      </c>
      <c r="AB484" s="2">
        <f t="shared" si="56"/>
        <v>1</v>
      </c>
      <c r="AC484" s="2">
        <f t="shared" si="57"/>
        <v>0</v>
      </c>
      <c r="AD484" s="5">
        <f t="shared" si="58"/>
        <v>9765</v>
      </c>
      <c r="AE484" s="5">
        <f t="shared" si="59"/>
        <v>9765</v>
      </c>
      <c r="AG484" s="2">
        <f t="shared" si="60"/>
        <v>4</v>
      </c>
      <c r="AH484" s="2">
        <f t="shared" si="61"/>
        <v>2025</v>
      </c>
      <c r="AJ484" s="5">
        <f t="shared" si="62"/>
        <v>877</v>
      </c>
      <c r="AK484" s="2">
        <f t="shared" si="63"/>
        <v>1</v>
      </c>
    </row>
    <row r="485" spans="1:37" x14ac:dyDescent="0.25">
      <c r="A485" s="18">
        <v>45768</v>
      </c>
      <c r="B485" s="20">
        <v>877</v>
      </c>
      <c r="C485" s="20">
        <v>877</v>
      </c>
      <c r="D485" s="20">
        <v>877</v>
      </c>
      <c r="E485" s="20">
        <v>790</v>
      </c>
      <c r="F485" s="20">
        <v>877</v>
      </c>
      <c r="G485" s="20">
        <v>877</v>
      </c>
      <c r="H485" s="20">
        <v>877</v>
      </c>
      <c r="I485" s="20">
        <v>201</v>
      </c>
      <c r="J485" s="20">
        <v>0</v>
      </c>
      <c r="K485" s="20">
        <v>0</v>
      </c>
      <c r="L485" s="20">
        <v>0</v>
      </c>
      <c r="M485" s="20">
        <v>0</v>
      </c>
      <c r="N485" s="20">
        <v>0</v>
      </c>
      <c r="O485" s="20">
        <v>0</v>
      </c>
      <c r="P485" s="20">
        <v>0</v>
      </c>
      <c r="Q485" s="20">
        <v>0</v>
      </c>
      <c r="R485" s="20">
        <v>0</v>
      </c>
      <c r="S485" s="20">
        <v>0</v>
      </c>
      <c r="T485" s="20">
        <v>4</v>
      </c>
      <c r="U485" s="20">
        <v>0</v>
      </c>
      <c r="V485" s="20">
        <v>877</v>
      </c>
      <c r="W485" s="20">
        <v>877</v>
      </c>
      <c r="X485" s="20">
        <v>877</v>
      </c>
      <c r="Y485" s="20">
        <v>877</v>
      </c>
      <c r="AA485" s="2">
        <f>IFERROR(INDEX('Holiday Schedule'!$D$3:$D$24,MATCH(A485,'Holiday Schedule'!$C$3:$C$24,0)),0)</f>
        <v>1</v>
      </c>
      <c r="AB485" s="2">
        <f t="shared" si="56"/>
        <v>2</v>
      </c>
      <c r="AC485" s="2">
        <f t="shared" si="57"/>
        <v>0</v>
      </c>
      <c r="AD485" s="5">
        <f t="shared" si="58"/>
        <v>9765</v>
      </c>
      <c r="AE485" s="5">
        <f t="shared" si="59"/>
        <v>9765</v>
      </c>
      <c r="AG485" s="2">
        <f t="shared" si="60"/>
        <v>4</v>
      </c>
      <c r="AH485" s="2">
        <f t="shared" si="61"/>
        <v>2025</v>
      </c>
      <c r="AJ485" s="5">
        <f t="shared" si="62"/>
        <v>877</v>
      </c>
      <c r="AK485" s="2">
        <f t="shared" si="63"/>
        <v>1</v>
      </c>
    </row>
    <row r="486" spans="1:37" x14ac:dyDescent="0.25">
      <c r="A486" s="18">
        <v>45769</v>
      </c>
      <c r="B486" s="20">
        <v>874</v>
      </c>
      <c r="C486" s="20">
        <v>874</v>
      </c>
      <c r="D486" s="20">
        <v>874</v>
      </c>
      <c r="E486" s="20">
        <v>874</v>
      </c>
      <c r="F486" s="20">
        <v>874</v>
      </c>
      <c r="G486" s="20">
        <v>874</v>
      </c>
      <c r="H486" s="20">
        <v>874</v>
      </c>
      <c r="I486" s="20">
        <v>250</v>
      </c>
      <c r="J486" s="20">
        <v>0</v>
      </c>
      <c r="K486" s="20">
        <v>0</v>
      </c>
      <c r="L486" s="20">
        <v>0</v>
      </c>
      <c r="M486" s="20">
        <v>0</v>
      </c>
      <c r="N486" s="20">
        <v>0</v>
      </c>
      <c r="O486" s="20">
        <v>0</v>
      </c>
      <c r="P486" s="20">
        <v>0</v>
      </c>
      <c r="Q486" s="20">
        <v>0</v>
      </c>
      <c r="R486" s="20">
        <v>0</v>
      </c>
      <c r="S486" s="20">
        <v>0</v>
      </c>
      <c r="T486" s="20">
        <v>42</v>
      </c>
      <c r="U486" s="20">
        <v>0</v>
      </c>
      <c r="V486" s="20">
        <v>874</v>
      </c>
      <c r="W486" s="20">
        <v>874</v>
      </c>
      <c r="X486" s="20">
        <v>874</v>
      </c>
      <c r="Y486" s="20">
        <v>874</v>
      </c>
      <c r="AA486" s="2">
        <f>IFERROR(INDEX('Holiday Schedule'!$D$3:$D$24,MATCH(A486,'Holiday Schedule'!$C$3:$C$24,0)),0)</f>
        <v>0</v>
      </c>
      <c r="AB486" s="2">
        <f t="shared" si="56"/>
        <v>3</v>
      </c>
      <c r="AC486" s="2">
        <f t="shared" si="57"/>
        <v>2914</v>
      </c>
      <c r="AD486" s="5">
        <f t="shared" si="58"/>
        <v>6992</v>
      </c>
      <c r="AE486" s="5">
        <f t="shared" si="59"/>
        <v>9906</v>
      </c>
      <c r="AG486" s="2">
        <f t="shared" si="60"/>
        <v>4</v>
      </c>
      <c r="AH486" s="2">
        <f t="shared" si="61"/>
        <v>2025</v>
      </c>
      <c r="AJ486" s="5">
        <f t="shared" si="62"/>
        <v>874</v>
      </c>
      <c r="AK486" s="2">
        <f t="shared" si="63"/>
        <v>1</v>
      </c>
    </row>
    <row r="487" spans="1:37" x14ac:dyDescent="0.25">
      <c r="A487" s="18">
        <v>45770</v>
      </c>
      <c r="B487" s="20">
        <v>876</v>
      </c>
      <c r="C487" s="20">
        <v>876</v>
      </c>
      <c r="D487" s="20">
        <v>876</v>
      </c>
      <c r="E487" s="20">
        <v>876</v>
      </c>
      <c r="F487" s="20">
        <v>876</v>
      </c>
      <c r="G487" s="20">
        <v>876</v>
      </c>
      <c r="H487" s="20">
        <v>876</v>
      </c>
      <c r="I487" s="20">
        <v>250</v>
      </c>
      <c r="J487" s="20">
        <v>0</v>
      </c>
      <c r="K487" s="20">
        <v>0</v>
      </c>
      <c r="L487" s="20">
        <v>0</v>
      </c>
      <c r="M487" s="20">
        <v>0</v>
      </c>
      <c r="N487" s="20">
        <v>0</v>
      </c>
      <c r="O487" s="20">
        <v>0</v>
      </c>
      <c r="P487" s="20">
        <v>0</v>
      </c>
      <c r="Q487" s="20">
        <v>0</v>
      </c>
      <c r="R487" s="20">
        <v>0</v>
      </c>
      <c r="S487" s="20">
        <v>0</v>
      </c>
      <c r="T487" s="20">
        <v>42</v>
      </c>
      <c r="U487" s="20">
        <v>0</v>
      </c>
      <c r="V487" s="20">
        <v>876</v>
      </c>
      <c r="W487" s="20">
        <v>876</v>
      </c>
      <c r="X487" s="20">
        <v>876</v>
      </c>
      <c r="Y487" s="20">
        <v>876</v>
      </c>
      <c r="AA487" s="2">
        <f>IFERROR(INDEX('Holiday Schedule'!$D$3:$D$24,MATCH(A487,'Holiday Schedule'!$C$3:$C$24,0)),0)</f>
        <v>0</v>
      </c>
      <c r="AB487" s="2">
        <f t="shared" si="56"/>
        <v>4</v>
      </c>
      <c r="AC487" s="2">
        <f t="shared" si="57"/>
        <v>2920</v>
      </c>
      <c r="AD487" s="5">
        <f t="shared" si="58"/>
        <v>7008</v>
      </c>
      <c r="AE487" s="5">
        <f t="shared" si="59"/>
        <v>9928</v>
      </c>
      <c r="AG487" s="2">
        <f t="shared" si="60"/>
        <v>4</v>
      </c>
      <c r="AH487" s="2">
        <f t="shared" si="61"/>
        <v>2025</v>
      </c>
      <c r="AJ487" s="5">
        <f t="shared" si="62"/>
        <v>876</v>
      </c>
      <c r="AK487" s="2">
        <f t="shared" si="63"/>
        <v>1</v>
      </c>
    </row>
    <row r="488" spans="1:37" x14ac:dyDescent="0.25">
      <c r="A488" s="18">
        <v>45771</v>
      </c>
      <c r="B488" s="20">
        <v>886</v>
      </c>
      <c r="C488" s="20">
        <v>886</v>
      </c>
      <c r="D488" s="20">
        <v>886</v>
      </c>
      <c r="E488" s="20">
        <v>886</v>
      </c>
      <c r="F488" s="20">
        <v>886</v>
      </c>
      <c r="G488" s="20">
        <v>886</v>
      </c>
      <c r="H488" s="20">
        <v>886</v>
      </c>
      <c r="I488" s="20">
        <v>253</v>
      </c>
      <c r="J488" s="20">
        <v>0</v>
      </c>
      <c r="K488" s="20">
        <v>0</v>
      </c>
      <c r="L488" s="20">
        <v>0</v>
      </c>
      <c r="M488" s="20">
        <v>0</v>
      </c>
      <c r="N488" s="20">
        <v>0</v>
      </c>
      <c r="O488" s="20">
        <v>0</v>
      </c>
      <c r="P488" s="20">
        <v>0</v>
      </c>
      <c r="Q488" s="20">
        <v>0</v>
      </c>
      <c r="R488" s="20">
        <v>0</v>
      </c>
      <c r="S488" s="20">
        <v>0</v>
      </c>
      <c r="T488" s="20">
        <v>42</v>
      </c>
      <c r="U488" s="20">
        <v>0</v>
      </c>
      <c r="V488" s="20">
        <v>886</v>
      </c>
      <c r="W488" s="20">
        <v>886</v>
      </c>
      <c r="X488" s="20">
        <v>886</v>
      </c>
      <c r="Y488" s="20">
        <v>886</v>
      </c>
      <c r="AA488" s="2">
        <f>IFERROR(INDEX('Holiday Schedule'!$D$3:$D$24,MATCH(A488,'Holiday Schedule'!$C$3:$C$24,0)),0)</f>
        <v>0</v>
      </c>
      <c r="AB488" s="2">
        <f t="shared" si="56"/>
        <v>5</v>
      </c>
      <c r="AC488" s="2">
        <f t="shared" si="57"/>
        <v>2953</v>
      </c>
      <c r="AD488" s="5">
        <f t="shared" si="58"/>
        <v>7088</v>
      </c>
      <c r="AE488" s="5">
        <f t="shared" si="59"/>
        <v>10041</v>
      </c>
      <c r="AG488" s="2">
        <f t="shared" si="60"/>
        <v>4</v>
      </c>
      <c r="AH488" s="2">
        <f t="shared" si="61"/>
        <v>2025</v>
      </c>
      <c r="AJ488" s="5">
        <f t="shared" si="62"/>
        <v>886</v>
      </c>
      <c r="AK488" s="2">
        <f t="shared" si="63"/>
        <v>1</v>
      </c>
    </row>
    <row r="489" spans="1:37" x14ac:dyDescent="0.25">
      <c r="A489" s="18">
        <v>45772</v>
      </c>
      <c r="B489" s="20">
        <v>886</v>
      </c>
      <c r="C489" s="20">
        <v>886</v>
      </c>
      <c r="D489" s="20">
        <v>886</v>
      </c>
      <c r="E489" s="20">
        <v>886</v>
      </c>
      <c r="F489" s="20">
        <v>886</v>
      </c>
      <c r="G489" s="20">
        <v>886</v>
      </c>
      <c r="H489" s="20">
        <v>886</v>
      </c>
      <c r="I489" s="20">
        <v>253</v>
      </c>
      <c r="J489" s="20">
        <v>0</v>
      </c>
      <c r="K489" s="20">
        <v>0</v>
      </c>
      <c r="L489" s="20">
        <v>0</v>
      </c>
      <c r="M489" s="20">
        <v>0</v>
      </c>
      <c r="N489" s="20">
        <v>0</v>
      </c>
      <c r="O489" s="20">
        <v>0</v>
      </c>
      <c r="P489" s="20">
        <v>0</v>
      </c>
      <c r="Q489" s="20">
        <v>0</v>
      </c>
      <c r="R489" s="20">
        <v>0</v>
      </c>
      <c r="S489" s="20">
        <v>0</v>
      </c>
      <c r="T489" s="20">
        <v>42</v>
      </c>
      <c r="U489" s="20">
        <v>0</v>
      </c>
      <c r="V489" s="20">
        <v>886</v>
      </c>
      <c r="W489" s="20">
        <v>886</v>
      </c>
      <c r="X489" s="20">
        <v>886</v>
      </c>
      <c r="Y489" s="20">
        <v>886</v>
      </c>
      <c r="AA489" s="2">
        <f>IFERROR(INDEX('Holiday Schedule'!$D$3:$D$24,MATCH(A489,'Holiday Schedule'!$C$3:$C$24,0)),0)</f>
        <v>0</v>
      </c>
      <c r="AB489" s="2">
        <f t="shared" si="56"/>
        <v>6</v>
      </c>
      <c r="AC489" s="2">
        <f t="shared" si="57"/>
        <v>2953</v>
      </c>
      <c r="AD489" s="5">
        <f t="shared" si="58"/>
        <v>7088</v>
      </c>
      <c r="AE489" s="5">
        <f t="shared" si="59"/>
        <v>10041</v>
      </c>
      <c r="AG489" s="2">
        <f t="shared" si="60"/>
        <v>4</v>
      </c>
      <c r="AH489" s="2">
        <f t="shared" si="61"/>
        <v>2025</v>
      </c>
      <c r="AJ489" s="5">
        <f t="shared" si="62"/>
        <v>886</v>
      </c>
      <c r="AK489" s="2">
        <f t="shared" si="63"/>
        <v>1</v>
      </c>
    </row>
    <row r="490" spans="1:37" x14ac:dyDescent="0.25">
      <c r="A490" s="18">
        <v>45773</v>
      </c>
      <c r="B490" s="20">
        <v>886</v>
      </c>
      <c r="C490" s="20">
        <v>886</v>
      </c>
      <c r="D490" s="20">
        <v>886</v>
      </c>
      <c r="E490" s="20">
        <v>798</v>
      </c>
      <c r="F490" s="20">
        <v>886</v>
      </c>
      <c r="G490" s="20">
        <v>886</v>
      </c>
      <c r="H490" s="20">
        <v>886</v>
      </c>
      <c r="I490" s="20">
        <v>203</v>
      </c>
      <c r="J490" s="20">
        <v>0</v>
      </c>
      <c r="K490" s="20">
        <v>0</v>
      </c>
      <c r="L490" s="20">
        <v>0</v>
      </c>
      <c r="M490" s="20">
        <v>0</v>
      </c>
      <c r="N490" s="20">
        <v>0</v>
      </c>
      <c r="O490" s="20">
        <v>0</v>
      </c>
      <c r="P490" s="20">
        <v>0</v>
      </c>
      <c r="Q490" s="20">
        <v>0</v>
      </c>
      <c r="R490" s="20">
        <v>0</v>
      </c>
      <c r="S490" s="20">
        <v>0</v>
      </c>
      <c r="T490" s="20">
        <v>4</v>
      </c>
      <c r="U490" s="20">
        <v>0</v>
      </c>
      <c r="V490" s="20">
        <v>886</v>
      </c>
      <c r="W490" s="20">
        <v>886</v>
      </c>
      <c r="X490" s="20">
        <v>886</v>
      </c>
      <c r="Y490" s="20">
        <v>886</v>
      </c>
      <c r="AA490" s="2">
        <f>IFERROR(INDEX('Holiday Schedule'!$D$3:$D$24,MATCH(A490,'Holiday Schedule'!$C$3:$C$24,0)),0)</f>
        <v>0</v>
      </c>
      <c r="AB490" s="2">
        <f t="shared" si="56"/>
        <v>7</v>
      </c>
      <c r="AC490" s="2">
        <f t="shared" si="57"/>
        <v>0</v>
      </c>
      <c r="AD490" s="5">
        <f t="shared" si="58"/>
        <v>9865</v>
      </c>
      <c r="AE490" s="5">
        <f t="shared" si="59"/>
        <v>9865</v>
      </c>
      <c r="AG490" s="2">
        <f t="shared" si="60"/>
        <v>4</v>
      </c>
      <c r="AH490" s="2">
        <f t="shared" si="61"/>
        <v>2025</v>
      </c>
      <c r="AJ490" s="5">
        <f t="shared" si="62"/>
        <v>886</v>
      </c>
      <c r="AK490" s="2">
        <f t="shared" si="63"/>
        <v>1</v>
      </c>
    </row>
    <row r="491" spans="1:37" x14ac:dyDescent="0.25">
      <c r="A491" s="18">
        <v>45774</v>
      </c>
      <c r="B491" s="20">
        <v>886</v>
      </c>
      <c r="C491" s="20">
        <v>886</v>
      </c>
      <c r="D491" s="20">
        <v>886</v>
      </c>
      <c r="E491" s="20">
        <v>798</v>
      </c>
      <c r="F491" s="20">
        <v>886</v>
      </c>
      <c r="G491" s="20">
        <v>886</v>
      </c>
      <c r="H491" s="20">
        <v>886</v>
      </c>
      <c r="I491" s="20">
        <v>203</v>
      </c>
      <c r="J491" s="20">
        <v>0</v>
      </c>
      <c r="K491" s="20">
        <v>0</v>
      </c>
      <c r="L491" s="20">
        <v>0</v>
      </c>
      <c r="M491" s="20">
        <v>0</v>
      </c>
      <c r="N491" s="20">
        <v>0</v>
      </c>
      <c r="O491" s="20">
        <v>0</v>
      </c>
      <c r="P491" s="20">
        <v>0</v>
      </c>
      <c r="Q491" s="20">
        <v>0</v>
      </c>
      <c r="R491" s="20">
        <v>0</v>
      </c>
      <c r="S491" s="20">
        <v>0</v>
      </c>
      <c r="T491" s="20">
        <v>4</v>
      </c>
      <c r="U491" s="20">
        <v>0</v>
      </c>
      <c r="V491" s="20">
        <v>886</v>
      </c>
      <c r="W491" s="20">
        <v>886</v>
      </c>
      <c r="X491" s="20">
        <v>886</v>
      </c>
      <c r="Y491" s="20">
        <v>886</v>
      </c>
      <c r="AA491" s="2">
        <f>IFERROR(INDEX('Holiday Schedule'!$D$3:$D$24,MATCH(A491,'Holiday Schedule'!$C$3:$C$24,0)),0)</f>
        <v>0</v>
      </c>
      <c r="AB491" s="2">
        <f t="shared" si="56"/>
        <v>1</v>
      </c>
      <c r="AC491" s="2">
        <f t="shared" si="57"/>
        <v>0</v>
      </c>
      <c r="AD491" s="5">
        <f t="shared" si="58"/>
        <v>9865</v>
      </c>
      <c r="AE491" s="5">
        <f t="shared" si="59"/>
        <v>9865</v>
      </c>
      <c r="AG491" s="2">
        <f t="shared" si="60"/>
        <v>4</v>
      </c>
      <c r="AH491" s="2">
        <f t="shared" si="61"/>
        <v>2025</v>
      </c>
      <c r="AJ491" s="5">
        <f t="shared" si="62"/>
        <v>886</v>
      </c>
      <c r="AK491" s="2">
        <f t="shared" si="63"/>
        <v>1</v>
      </c>
    </row>
    <row r="492" spans="1:37" x14ac:dyDescent="0.25">
      <c r="A492" s="18">
        <v>45775</v>
      </c>
      <c r="B492" s="20">
        <v>886</v>
      </c>
      <c r="C492" s="20">
        <v>886</v>
      </c>
      <c r="D492" s="20">
        <v>886</v>
      </c>
      <c r="E492" s="20">
        <v>886</v>
      </c>
      <c r="F492" s="20">
        <v>886</v>
      </c>
      <c r="G492" s="20">
        <v>886</v>
      </c>
      <c r="H492" s="20">
        <v>886</v>
      </c>
      <c r="I492" s="20">
        <v>253</v>
      </c>
      <c r="J492" s="20">
        <v>0</v>
      </c>
      <c r="K492" s="20">
        <v>0</v>
      </c>
      <c r="L492" s="20">
        <v>0</v>
      </c>
      <c r="M492" s="20">
        <v>0</v>
      </c>
      <c r="N492" s="20">
        <v>0</v>
      </c>
      <c r="O492" s="20">
        <v>0</v>
      </c>
      <c r="P492" s="20">
        <v>0</v>
      </c>
      <c r="Q492" s="20">
        <v>0</v>
      </c>
      <c r="R492" s="20">
        <v>0</v>
      </c>
      <c r="S492" s="20">
        <v>0</v>
      </c>
      <c r="T492" s="20">
        <v>42</v>
      </c>
      <c r="U492" s="20">
        <v>0</v>
      </c>
      <c r="V492" s="20">
        <v>886</v>
      </c>
      <c r="W492" s="20">
        <v>886</v>
      </c>
      <c r="X492" s="20">
        <v>886</v>
      </c>
      <c r="Y492" s="20">
        <v>886</v>
      </c>
      <c r="AA492" s="2">
        <f>IFERROR(INDEX('Holiday Schedule'!$D$3:$D$24,MATCH(A492,'Holiday Schedule'!$C$3:$C$24,0)),0)</f>
        <v>0</v>
      </c>
      <c r="AB492" s="2">
        <f t="shared" si="56"/>
        <v>2</v>
      </c>
      <c r="AC492" s="2">
        <f t="shared" si="57"/>
        <v>2953</v>
      </c>
      <c r="AD492" s="5">
        <f t="shared" si="58"/>
        <v>7088</v>
      </c>
      <c r="AE492" s="5">
        <f t="shared" si="59"/>
        <v>10041</v>
      </c>
      <c r="AG492" s="2">
        <f t="shared" si="60"/>
        <v>4</v>
      </c>
      <c r="AH492" s="2">
        <f t="shared" si="61"/>
        <v>2025</v>
      </c>
      <c r="AJ492" s="5">
        <f t="shared" si="62"/>
        <v>886</v>
      </c>
      <c r="AK492" s="2">
        <f t="shared" si="63"/>
        <v>1</v>
      </c>
    </row>
    <row r="493" spans="1:37" x14ac:dyDescent="0.25">
      <c r="A493" s="18">
        <v>45776</v>
      </c>
      <c r="B493" s="20">
        <v>891</v>
      </c>
      <c r="C493" s="20">
        <v>891</v>
      </c>
      <c r="D493" s="20">
        <v>891</v>
      </c>
      <c r="E493" s="20">
        <v>891</v>
      </c>
      <c r="F493" s="20">
        <v>891</v>
      </c>
      <c r="G493" s="20">
        <v>891</v>
      </c>
      <c r="H493" s="20">
        <v>891</v>
      </c>
      <c r="I493" s="20">
        <v>254</v>
      </c>
      <c r="J493" s="20">
        <v>0</v>
      </c>
      <c r="K493" s="20">
        <v>0</v>
      </c>
      <c r="L493" s="20">
        <v>0</v>
      </c>
      <c r="M493" s="20">
        <v>0</v>
      </c>
      <c r="N493" s="20">
        <v>0</v>
      </c>
      <c r="O493" s="20">
        <v>0</v>
      </c>
      <c r="P493" s="20">
        <v>0</v>
      </c>
      <c r="Q493" s="20">
        <v>0</v>
      </c>
      <c r="R493" s="20">
        <v>0</v>
      </c>
      <c r="S493" s="20">
        <v>0</v>
      </c>
      <c r="T493" s="20">
        <v>42</v>
      </c>
      <c r="U493" s="20">
        <v>0</v>
      </c>
      <c r="V493" s="20">
        <v>891</v>
      </c>
      <c r="W493" s="20">
        <v>891</v>
      </c>
      <c r="X493" s="20">
        <v>891</v>
      </c>
      <c r="Y493" s="20">
        <v>891</v>
      </c>
      <c r="AA493" s="2">
        <f>IFERROR(INDEX('Holiday Schedule'!$D$3:$D$24,MATCH(A493,'Holiday Schedule'!$C$3:$C$24,0)),0)</f>
        <v>0</v>
      </c>
      <c r="AB493" s="2">
        <f t="shared" si="56"/>
        <v>3</v>
      </c>
      <c r="AC493" s="2">
        <f t="shared" si="57"/>
        <v>2969</v>
      </c>
      <c r="AD493" s="5">
        <f t="shared" si="58"/>
        <v>7128</v>
      </c>
      <c r="AE493" s="5">
        <f t="shared" si="59"/>
        <v>10097</v>
      </c>
      <c r="AG493" s="2">
        <f t="shared" si="60"/>
        <v>4</v>
      </c>
      <c r="AH493" s="2">
        <f t="shared" si="61"/>
        <v>2025</v>
      </c>
      <c r="AJ493" s="5">
        <f t="shared" si="62"/>
        <v>891</v>
      </c>
      <c r="AK493" s="2">
        <f t="shared" si="63"/>
        <v>1</v>
      </c>
    </row>
    <row r="494" spans="1:37" x14ac:dyDescent="0.25">
      <c r="A494" s="18">
        <v>45777</v>
      </c>
      <c r="B494" s="20">
        <v>901</v>
      </c>
      <c r="C494" s="20">
        <v>901</v>
      </c>
      <c r="D494" s="20">
        <v>901</v>
      </c>
      <c r="E494" s="20">
        <v>901</v>
      </c>
      <c r="F494" s="20">
        <v>901</v>
      </c>
      <c r="G494" s="20">
        <v>901</v>
      </c>
      <c r="H494" s="20">
        <v>901</v>
      </c>
      <c r="I494" s="20">
        <v>257</v>
      </c>
      <c r="J494" s="20">
        <v>0</v>
      </c>
      <c r="K494" s="20">
        <v>0</v>
      </c>
      <c r="L494" s="20">
        <v>0</v>
      </c>
      <c r="M494" s="20">
        <v>0</v>
      </c>
      <c r="N494" s="20">
        <v>0</v>
      </c>
      <c r="O494" s="20">
        <v>0</v>
      </c>
      <c r="P494" s="20">
        <v>0</v>
      </c>
      <c r="Q494" s="20">
        <v>0</v>
      </c>
      <c r="R494" s="20">
        <v>0</v>
      </c>
      <c r="S494" s="20">
        <v>0</v>
      </c>
      <c r="T494" s="20">
        <v>43</v>
      </c>
      <c r="U494" s="20">
        <v>0</v>
      </c>
      <c r="V494" s="20">
        <v>901</v>
      </c>
      <c r="W494" s="20">
        <v>901</v>
      </c>
      <c r="X494" s="20">
        <v>901</v>
      </c>
      <c r="Y494" s="20">
        <v>901</v>
      </c>
      <c r="AA494" s="2">
        <f>IFERROR(INDEX('Holiday Schedule'!$D$3:$D$24,MATCH(A494,'Holiday Schedule'!$C$3:$C$24,0)),0)</f>
        <v>0</v>
      </c>
      <c r="AB494" s="2">
        <f t="shared" si="56"/>
        <v>4</v>
      </c>
      <c r="AC494" s="2">
        <f t="shared" si="57"/>
        <v>3003</v>
      </c>
      <c r="AD494" s="5">
        <f t="shared" si="58"/>
        <v>7208</v>
      </c>
      <c r="AE494" s="5">
        <f t="shared" si="59"/>
        <v>10211</v>
      </c>
      <c r="AG494" s="2">
        <f t="shared" si="60"/>
        <v>4</v>
      </c>
      <c r="AH494" s="2">
        <f t="shared" si="61"/>
        <v>2025</v>
      </c>
      <c r="AJ494" s="5">
        <f t="shared" si="62"/>
        <v>901</v>
      </c>
      <c r="AK494" s="2">
        <f t="shared" si="63"/>
        <v>1</v>
      </c>
    </row>
    <row r="495" spans="1:37" x14ac:dyDescent="0.25">
      <c r="A495" s="18">
        <v>45778</v>
      </c>
      <c r="B495" s="20">
        <v>907</v>
      </c>
      <c r="C495" s="20">
        <v>907</v>
      </c>
      <c r="D495" s="20">
        <v>907</v>
      </c>
      <c r="E495" s="20">
        <v>907</v>
      </c>
      <c r="F495" s="20">
        <v>907</v>
      </c>
      <c r="G495" s="20">
        <v>907</v>
      </c>
      <c r="H495" s="20">
        <v>544</v>
      </c>
      <c r="I495" s="20">
        <v>0</v>
      </c>
      <c r="J495" s="20">
        <v>0</v>
      </c>
      <c r="K495" s="20">
        <v>0</v>
      </c>
      <c r="L495" s="20">
        <v>0</v>
      </c>
      <c r="M495" s="20">
        <v>0</v>
      </c>
      <c r="N495" s="20">
        <v>0</v>
      </c>
      <c r="O495" s="20">
        <v>0</v>
      </c>
      <c r="P495" s="20">
        <v>0</v>
      </c>
      <c r="Q495" s="20">
        <v>0</v>
      </c>
      <c r="R495" s="20">
        <v>0</v>
      </c>
      <c r="S495" s="20">
        <v>0</v>
      </c>
      <c r="T495" s="20">
        <v>0</v>
      </c>
      <c r="U495" s="20">
        <v>0</v>
      </c>
      <c r="V495" s="20">
        <v>635</v>
      </c>
      <c r="W495" s="20">
        <v>907</v>
      </c>
      <c r="X495" s="20">
        <v>907</v>
      </c>
      <c r="Y495" s="20">
        <v>907</v>
      </c>
      <c r="AA495" s="2">
        <f>IFERROR(INDEX('Holiday Schedule'!$D$3:$D$24,MATCH(A495,'Holiday Schedule'!$C$3:$C$24,0)),0)</f>
        <v>0</v>
      </c>
      <c r="AB495" s="2">
        <f t="shared" si="56"/>
        <v>5</v>
      </c>
      <c r="AC495" s="2">
        <f t="shared" si="57"/>
        <v>2449</v>
      </c>
      <c r="AD495" s="5">
        <f t="shared" si="58"/>
        <v>6893</v>
      </c>
      <c r="AE495" s="5">
        <f t="shared" si="59"/>
        <v>9342</v>
      </c>
      <c r="AG495" s="2">
        <f t="shared" si="60"/>
        <v>5</v>
      </c>
      <c r="AH495" s="2">
        <f t="shared" si="61"/>
        <v>2025</v>
      </c>
      <c r="AJ495" s="5">
        <f t="shared" si="62"/>
        <v>907</v>
      </c>
      <c r="AK495" s="2">
        <f t="shared" si="63"/>
        <v>1</v>
      </c>
    </row>
    <row r="496" spans="1:37" x14ac:dyDescent="0.25">
      <c r="A496" s="18">
        <v>45779</v>
      </c>
      <c r="B496" s="20">
        <v>912</v>
      </c>
      <c r="C496" s="20">
        <v>912</v>
      </c>
      <c r="D496" s="20">
        <v>912</v>
      </c>
      <c r="E496" s="20">
        <v>912</v>
      </c>
      <c r="F496" s="20">
        <v>912</v>
      </c>
      <c r="G496" s="20">
        <v>912</v>
      </c>
      <c r="H496" s="20">
        <v>547</v>
      </c>
      <c r="I496" s="20">
        <v>0</v>
      </c>
      <c r="J496" s="20">
        <v>0</v>
      </c>
      <c r="K496" s="20">
        <v>0</v>
      </c>
      <c r="L496" s="20">
        <v>0</v>
      </c>
      <c r="M496" s="20">
        <v>0</v>
      </c>
      <c r="N496" s="20">
        <v>0</v>
      </c>
      <c r="O496" s="20">
        <v>0</v>
      </c>
      <c r="P496" s="20">
        <v>0</v>
      </c>
      <c r="Q496" s="20">
        <v>0</v>
      </c>
      <c r="R496" s="20">
        <v>0</v>
      </c>
      <c r="S496" s="20">
        <v>0</v>
      </c>
      <c r="T496" s="20">
        <v>0</v>
      </c>
      <c r="U496" s="20">
        <v>0</v>
      </c>
      <c r="V496" s="20">
        <v>638</v>
      </c>
      <c r="W496" s="20">
        <v>912</v>
      </c>
      <c r="X496" s="20">
        <v>912</v>
      </c>
      <c r="Y496" s="20">
        <v>912</v>
      </c>
      <c r="AA496" s="2">
        <f>IFERROR(INDEX('Holiday Schedule'!$D$3:$D$24,MATCH(A496,'Holiday Schedule'!$C$3:$C$24,0)),0)</f>
        <v>0</v>
      </c>
      <c r="AB496" s="2">
        <f t="shared" si="56"/>
        <v>6</v>
      </c>
      <c r="AC496" s="2">
        <f t="shared" si="57"/>
        <v>2462</v>
      </c>
      <c r="AD496" s="5">
        <f t="shared" si="58"/>
        <v>6931</v>
      </c>
      <c r="AE496" s="5">
        <f t="shared" si="59"/>
        <v>9393</v>
      </c>
      <c r="AG496" s="2">
        <f t="shared" si="60"/>
        <v>5</v>
      </c>
      <c r="AH496" s="2">
        <f t="shared" si="61"/>
        <v>2025</v>
      </c>
      <c r="AJ496" s="5">
        <f t="shared" si="62"/>
        <v>912</v>
      </c>
      <c r="AK496" s="2">
        <f t="shared" si="63"/>
        <v>1</v>
      </c>
    </row>
    <row r="497" spans="1:37" x14ac:dyDescent="0.25">
      <c r="A497" s="18">
        <v>45780</v>
      </c>
      <c r="B497" s="20">
        <v>912</v>
      </c>
      <c r="C497" s="20">
        <v>912</v>
      </c>
      <c r="D497" s="20">
        <v>912</v>
      </c>
      <c r="E497" s="20">
        <v>912</v>
      </c>
      <c r="F497" s="20">
        <v>912</v>
      </c>
      <c r="G497" s="20">
        <v>912</v>
      </c>
      <c r="H497" s="20">
        <v>503</v>
      </c>
      <c r="I497" s="20">
        <v>0</v>
      </c>
      <c r="J497" s="20">
        <v>0</v>
      </c>
      <c r="K497" s="20">
        <v>0</v>
      </c>
      <c r="L497" s="20">
        <v>0</v>
      </c>
      <c r="M497" s="20">
        <v>0</v>
      </c>
      <c r="N497" s="20">
        <v>0</v>
      </c>
      <c r="O497" s="20">
        <v>0</v>
      </c>
      <c r="P497" s="20">
        <v>0</v>
      </c>
      <c r="Q497" s="20">
        <v>0</v>
      </c>
      <c r="R497" s="20">
        <v>0</v>
      </c>
      <c r="S497" s="20">
        <v>0</v>
      </c>
      <c r="T497" s="20">
        <v>0</v>
      </c>
      <c r="U497" s="20">
        <v>0</v>
      </c>
      <c r="V497" s="20">
        <v>513</v>
      </c>
      <c r="W497" s="20">
        <v>912</v>
      </c>
      <c r="X497" s="20">
        <v>912</v>
      </c>
      <c r="Y497" s="20">
        <v>912</v>
      </c>
      <c r="AA497" s="2">
        <f>IFERROR(INDEX('Holiday Schedule'!$D$3:$D$24,MATCH(A497,'Holiday Schedule'!$C$3:$C$24,0)),0)</f>
        <v>0</v>
      </c>
      <c r="AB497" s="2">
        <f t="shared" si="56"/>
        <v>7</v>
      </c>
      <c r="AC497" s="2">
        <f t="shared" si="57"/>
        <v>0</v>
      </c>
      <c r="AD497" s="5">
        <f t="shared" si="58"/>
        <v>9224</v>
      </c>
      <c r="AE497" s="5">
        <f t="shared" si="59"/>
        <v>9224</v>
      </c>
      <c r="AG497" s="2">
        <f t="shared" si="60"/>
        <v>5</v>
      </c>
      <c r="AH497" s="2">
        <f t="shared" si="61"/>
        <v>2025</v>
      </c>
      <c r="AJ497" s="5">
        <f t="shared" si="62"/>
        <v>912</v>
      </c>
      <c r="AK497" s="2">
        <f t="shared" si="63"/>
        <v>1</v>
      </c>
    </row>
    <row r="498" spans="1:37" x14ac:dyDescent="0.25">
      <c r="A498" s="18">
        <v>45781</v>
      </c>
      <c r="B498" s="20">
        <v>912</v>
      </c>
      <c r="C498" s="20">
        <v>912</v>
      </c>
      <c r="D498" s="20">
        <v>912</v>
      </c>
      <c r="E498" s="20">
        <v>912</v>
      </c>
      <c r="F498" s="20">
        <v>912</v>
      </c>
      <c r="G498" s="20">
        <v>912</v>
      </c>
      <c r="H498" s="20">
        <v>503</v>
      </c>
      <c r="I498" s="20">
        <v>0</v>
      </c>
      <c r="J498" s="20">
        <v>0</v>
      </c>
      <c r="K498" s="20">
        <v>0</v>
      </c>
      <c r="L498" s="20">
        <v>0</v>
      </c>
      <c r="M498" s="20">
        <v>0</v>
      </c>
      <c r="N498" s="20">
        <v>0</v>
      </c>
      <c r="O498" s="20">
        <v>0</v>
      </c>
      <c r="P498" s="20">
        <v>0</v>
      </c>
      <c r="Q498" s="20">
        <v>0</v>
      </c>
      <c r="R498" s="20">
        <v>0</v>
      </c>
      <c r="S498" s="20">
        <v>0</v>
      </c>
      <c r="T498" s="20">
        <v>0</v>
      </c>
      <c r="U498" s="20">
        <v>0</v>
      </c>
      <c r="V498" s="20">
        <v>513</v>
      </c>
      <c r="W498" s="20">
        <v>912</v>
      </c>
      <c r="X498" s="20">
        <v>912</v>
      </c>
      <c r="Y498" s="20">
        <v>912</v>
      </c>
      <c r="AA498" s="2">
        <f>IFERROR(INDEX('Holiday Schedule'!$D$3:$D$24,MATCH(A498,'Holiday Schedule'!$C$3:$C$24,0)),0)</f>
        <v>0</v>
      </c>
      <c r="AB498" s="2">
        <f t="shared" si="56"/>
        <v>1</v>
      </c>
      <c r="AC498" s="2">
        <f t="shared" si="57"/>
        <v>0</v>
      </c>
      <c r="AD498" s="5">
        <f t="shared" si="58"/>
        <v>9224</v>
      </c>
      <c r="AE498" s="5">
        <f t="shared" si="59"/>
        <v>9224</v>
      </c>
      <c r="AG498" s="2">
        <f t="shared" si="60"/>
        <v>5</v>
      </c>
      <c r="AH498" s="2">
        <f t="shared" si="61"/>
        <v>2025</v>
      </c>
      <c r="AJ498" s="5">
        <f t="shared" si="62"/>
        <v>912</v>
      </c>
      <c r="AK498" s="2">
        <f t="shared" si="63"/>
        <v>1</v>
      </c>
    </row>
    <row r="499" spans="1:37" x14ac:dyDescent="0.25">
      <c r="A499" s="18">
        <v>45782</v>
      </c>
      <c r="B499" s="20">
        <v>917</v>
      </c>
      <c r="C499" s="20">
        <v>917</v>
      </c>
      <c r="D499" s="20">
        <v>917</v>
      </c>
      <c r="E499" s="20">
        <v>917</v>
      </c>
      <c r="F499" s="20">
        <v>917</v>
      </c>
      <c r="G499" s="20">
        <v>917</v>
      </c>
      <c r="H499" s="20">
        <v>550</v>
      </c>
      <c r="I499" s="20">
        <v>0</v>
      </c>
      <c r="J499" s="20">
        <v>0</v>
      </c>
      <c r="K499" s="20">
        <v>0</v>
      </c>
      <c r="L499" s="20">
        <v>0</v>
      </c>
      <c r="M499" s="20">
        <v>0</v>
      </c>
      <c r="N499" s="20">
        <v>0</v>
      </c>
      <c r="O499" s="20">
        <v>0</v>
      </c>
      <c r="P499" s="20">
        <v>0</v>
      </c>
      <c r="Q499" s="20">
        <v>0</v>
      </c>
      <c r="R499" s="20">
        <v>0</v>
      </c>
      <c r="S499" s="20">
        <v>0</v>
      </c>
      <c r="T499" s="20">
        <v>0</v>
      </c>
      <c r="U499" s="20">
        <v>0</v>
      </c>
      <c r="V499" s="20">
        <v>642</v>
      </c>
      <c r="W499" s="20">
        <v>917</v>
      </c>
      <c r="X499" s="20">
        <v>917</v>
      </c>
      <c r="Y499" s="20">
        <v>917</v>
      </c>
      <c r="AA499" s="2">
        <f>IFERROR(INDEX('Holiday Schedule'!$D$3:$D$24,MATCH(A499,'Holiday Schedule'!$C$3:$C$24,0)),0)</f>
        <v>0</v>
      </c>
      <c r="AB499" s="2">
        <f t="shared" si="56"/>
        <v>2</v>
      </c>
      <c r="AC499" s="2">
        <f t="shared" si="57"/>
        <v>2476</v>
      </c>
      <c r="AD499" s="5">
        <f t="shared" si="58"/>
        <v>6969</v>
      </c>
      <c r="AE499" s="5">
        <f t="shared" si="59"/>
        <v>9445</v>
      </c>
      <c r="AG499" s="2">
        <f t="shared" si="60"/>
        <v>5</v>
      </c>
      <c r="AH499" s="2">
        <f t="shared" si="61"/>
        <v>2025</v>
      </c>
      <c r="AJ499" s="5">
        <f t="shared" si="62"/>
        <v>917</v>
      </c>
      <c r="AK499" s="2">
        <f t="shared" si="63"/>
        <v>1</v>
      </c>
    </row>
    <row r="500" spans="1:37" x14ac:dyDescent="0.25">
      <c r="A500" s="18">
        <v>45783</v>
      </c>
      <c r="B500" s="20">
        <v>917</v>
      </c>
      <c r="C500" s="20">
        <v>917</v>
      </c>
      <c r="D500" s="20">
        <v>917</v>
      </c>
      <c r="E500" s="20">
        <v>917</v>
      </c>
      <c r="F500" s="20">
        <v>917</v>
      </c>
      <c r="G500" s="20">
        <v>917</v>
      </c>
      <c r="H500" s="20">
        <v>550</v>
      </c>
      <c r="I500" s="20">
        <v>0</v>
      </c>
      <c r="J500" s="20">
        <v>0</v>
      </c>
      <c r="K500" s="20">
        <v>0</v>
      </c>
      <c r="L500" s="20">
        <v>0</v>
      </c>
      <c r="M500" s="20">
        <v>0</v>
      </c>
      <c r="N500" s="20">
        <v>0</v>
      </c>
      <c r="O500" s="20">
        <v>0</v>
      </c>
      <c r="P500" s="20">
        <v>0</v>
      </c>
      <c r="Q500" s="20">
        <v>0</v>
      </c>
      <c r="R500" s="20">
        <v>0</v>
      </c>
      <c r="S500" s="20">
        <v>0</v>
      </c>
      <c r="T500" s="20">
        <v>0</v>
      </c>
      <c r="U500" s="20">
        <v>0</v>
      </c>
      <c r="V500" s="20">
        <v>642</v>
      </c>
      <c r="W500" s="20">
        <v>917</v>
      </c>
      <c r="X500" s="20">
        <v>917</v>
      </c>
      <c r="Y500" s="20">
        <v>917</v>
      </c>
      <c r="AA500" s="2">
        <f>IFERROR(INDEX('Holiday Schedule'!$D$3:$D$24,MATCH(A500,'Holiday Schedule'!$C$3:$C$24,0)),0)</f>
        <v>0</v>
      </c>
      <c r="AB500" s="2">
        <f t="shared" si="56"/>
        <v>3</v>
      </c>
      <c r="AC500" s="2">
        <f t="shared" si="57"/>
        <v>2476</v>
      </c>
      <c r="AD500" s="5">
        <f t="shared" si="58"/>
        <v>6969</v>
      </c>
      <c r="AE500" s="5">
        <f t="shared" si="59"/>
        <v>9445</v>
      </c>
      <c r="AG500" s="2">
        <f t="shared" si="60"/>
        <v>5</v>
      </c>
      <c r="AH500" s="2">
        <f t="shared" si="61"/>
        <v>2025</v>
      </c>
      <c r="AJ500" s="5">
        <f t="shared" si="62"/>
        <v>917</v>
      </c>
      <c r="AK500" s="2">
        <f t="shared" si="63"/>
        <v>1</v>
      </c>
    </row>
    <row r="501" spans="1:37" x14ac:dyDescent="0.25">
      <c r="A501" s="18">
        <v>45784</v>
      </c>
      <c r="B501" s="20">
        <v>926</v>
      </c>
      <c r="C501" s="20">
        <v>926</v>
      </c>
      <c r="D501" s="20">
        <v>926</v>
      </c>
      <c r="E501" s="20">
        <v>926</v>
      </c>
      <c r="F501" s="20">
        <v>926</v>
      </c>
      <c r="G501" s="20">
        <v>926</v>
      </c>
      <c r="H501" s="20">
        <v>555</v>
      </c>
      <c r="I501" s="20">
        <v>0</v>
      </c>
      <c r="J501" s="20">
        <v>0</v>
      </c>
      <c r="K501" s="20">
        <v>0</v>
      </c>
      <c r="L501" s="20">
        <v>0</v>
      </c>
      <c r="M501" s="20">
        <v>0</v>
      </c>
      <c r="N501" s="20">
        <v>0</v>
      </c>
      <c r="O501" s="20">
        <v>0</v>
      </c>
      <c r="P501" s="20">
        <v>0</v>
      </c>
      <c r="Q501" s="20">
        <v>0</v>
      </c>
      <c r="R501" s="20">
        <v>0</v>
      </c>
      <c r="S501" s="20">
        <v>0</v>
      </c>
      <c r="T501" s="20">
        <v>0</v>
      </c>
      <c r="U501" s="20">
        <v>0</v>
      </c>
      <c r="V501" s="20">
        <v>648</v>
      </c>
      <c r="W501" s="20">
        <v>926</v>
      </c>
      <c r="X501" s="20">
        <v>926</v>
      </c>
      <c r="Y501" s="20">
        <v>926</v>
      </c>
      <c r="AA501" s="2">
        <f>IFERROR(INDEX('Holiday Schedule'!$D$3:$D$24,MATCH(A501,'Holiday Schedule'!$C$3:$C$24,0)),0)</f>
        <v>0</v>
      </c>
      <c r="AB501" s="2">
        <f t="shared" si="56"/>
        <v>4</v>
      </c>
      <c r="AC501" s="2">
        <f t="shared" si="57"/>
        <v>2500</v>
      </c>
      <c r="AD501" s="5">
        <f t="shared" si="58"/>
        <v>7037</v>
      </c>
      <c r="AE501" s="5">
        <f t="shared" si="59"/>
        <v>9537</v>
      </c>
      <c r="AG501" s="2">
        <f t="shared" si="60"/>
        <v>5</v>
      </c>
      <c r="AH501" s="2">
        <f t="shared" si="61"/>
        <v>2025</v>
      </c>
      <c r="AJ501" s="5">
        <f t="shared" si="62"/>
        <v>926</v>
      </c>
      <c r="AK501" s="2">
        <f t="shared" si="63"/>
        <v>1</v>
      </c>
    </row>
    <row r="502" spans="1:37" x14ac:dyDescent="0.25">
      <c r="A502" s="18">
        <v>45785</v>
      </c>
      <c r="B502" s="20">
        <v>932</v>
      </c>
      <c r="C502" s="20">
        <v>932</v>
      </c>
      <c r="D502" s="20">
        <v>932</v>
      </c>
      <c r="E502" s="20">
        <v>932</v>
      </c>
      <c r="F502" s="20">
        <v>932</v>
      </c>
      <c r="G502" s="20">
        <v>932</v>
      </c>
      <c r="H502" s="20">
        <v>559</v>
      </c>
      <c r="I502" s="20">
        <v>0</v>
      </c>
      <c r="J502" s="20">
        <v>0</v>
      </c>
      <c r="K502" s="20">
        <v>0</v>
      </c>
      <c r="L502" s="20">
        <v>0</v>
      </c>
      <c r="M502" s="20">
        <v>0</v>
      </c>
      <c r="N502" s="20">
        <v>0</v>
      </c>
      <c r="O502" s="20">
        <v>0</v>
      </c>
      <c r="P502" s="20">
        <v>0</v>
      </c>
      <c r="Q502" s="20">
        <v>0</v>
      </c>
      <c r="R502" s="20">
        <v>0</v>
      </c>
      <c r="S502" s="20">
        <v>0</v>
      </c>
      <c r="T502" s="20">
        <v>0</v>
      </c>
      <c r="U502" s="20">
        <v>0</v>
      </c>
      <c r="V502" s="20">
        <v>652</v>
      </c>
      <c r="W502" s="20">
        <v>932</v>
      </c>
      <c r="X502" s="20">
        <v>932</v>
      </c>
      <c r="Y502" s="20">
        <v>932</v>
      </c>
      <c r="AA502" s="2">
        <f>IFERROR(INDEX('Holiday Schedule'!$D$3:$D$24,MATCH(A502,'Holiday Schedule'!$C$3:$C$24,0)),0)</f>
        <v>0</v>
      </c>
      <c r="AB502" s="2">
        <f t="shared" si="56"/>
        <v>5</v>
      </c>
      <c r="AC502" s="2">
        <f t="shared" si="57"/>
        <v>2516</v>
      </c>
      <c r="AD502" s="5">
        <f t="shared" si="58"/>
        <v>7083</v>
      </c>
      <c r="AE502" s="5">
        <f t="shared" si="59"/>
        <v>9599</v>
      </c>
      <c r="AG502" s="2">
        <f t="shared" si="60"/>
        <v>5</v>
      </c>
      <c r="AH502" s="2">
        <f t="shared" si="61"/>
        <v>2025</v>
      </c>
      <c r="AJ502" s="5">
        <f t="shared" si="62"/>
        <v>932</v>
      </c>
      <c r="AK502" s="2">
        <f t="shared" si="63"/>
        <v>1</v>
      </c>
    </row>
    <row r="503" spans="1:37" x14ac:dyDescent="0.25">
      <c r="A503" s="18">
        <v>45786</v>
      </c>
      <c r="B503" s="20">
        <v>931</v>
      </c>
      <c r="C503" s="20">
        <v>931</v>
      </c>
      <c r="D503" s="20">
        <v>931</v>
      </c>
      <c r="E503" s="20">
        <v>931</v>
      </c>
      <c r="F503" s="20">
        <v>931</v>
      </c>
      <c r="G503" s="20">
        <v>931</v>
      </c>
      <c r="H503" s="20">
        <v>559</v>
      </c>
      <c r="I503" s="20">
        <v>0</v>
      </c>
      <c r="J503" s="20">
        <v>0</v>
      </c>
      <c r="K503" s="20">
        <v>0</v>
      </c>
      <c r="L503" s="20">
        <v>0</v>
      </c>
      <c r="M503" s="20">
        <v>0</v>
      </c>
      <c r="N503" s="20">
        <v>0</v>
      </c>
      <c r="O503" s="20">
        <v>0</v>
      </c>
      <c r="P503" s="20">
        <v>0</v>
      </c>
      <c r="Q503" s="20">
        <v>0</v>
      </c>
      <c r="R503" s="20">
        <v>0</v>
      </c>
      <c r="S503" s="20">
        <v>0</v>
      </c>
      <c r="T503" s="20">
        <v>0</v>
      </c>
      <c r="U503" s="20">
        <v>0</v>
      </c>
      <c r="V503" s="20">
        <v>652</v>
      </c>
      <c r="W503" s="20">
        <v>931</v>
      </c>
      <c r="X503" s="20">
        <v>931</v>
      </c>
      <c r="Y503" s="20">
        <v>931</v>
      </c>
      <c r="AA503" s="2">
        <f>IFERROR(INDEX('Holiday Schedule'!$D$3:$D$24,MATCH(A503,'Holiday Schedule'!$C$3:$C$24,0)),0)</f>
        <v>0</v>
      </c>
      <c r="AB503" s="2">
        <f t="shared" si="56"/>
        <v>6</v>
      </c>
      <c r="AC503" s="2">
        <f t="shared" si="57"/>
        <v>2514</v>
      </c>
      <c r="AD503" s="5">
        <f t="shared" si="58"/>
        <v>7076</v>
      </c>
      <c r="AE503" s="5">
        <f t="shared" si="59"/>
        <v>9590</v>
      </c>
      <c r="AG503" s="2">
        <f t="shared" si="60"/>
        <v>5</v>
      </c>
      <c r="AH503" s="2">
        <f t="shared" si="61"/>
        <v>2025</v>
      </c>
      <c r="AJ503" s="5">
        <f t="shared" si="62"/>
        <v>931</v>
      </c>
      <c r="AK503" s="2">
        <f t="shared" si="63"/>
        <v>1</v>
      </c>
    </row>
    <row r="504" spans="1:37" x14ac:dyDescent="0.25">
      <c r="A504" s="18">
        <v>45787</v>
      </c>
      <c r="B504" s="20">
        <v>931</v>
      </c>
      <c r="C504" s="20">
        <v>931</v>
      </c>
      <c r="D504" s="20">
        <v>931</v>
      </c>
      <c r="E504" s="20">
        <v>931</v>
      </c>
      <c r="F504" s="20">
        <v>931</v>
      </c>
      <c r="G504" s="20">
        <v>931</v>
      </c>
      <c r="H504" s="20">
        <v>513</v>
      </c>
      <c r="I504" s="20">
        <v>0</v>
      </c>
      <c r="J504" s="20">
        <v>0</v>
      </c>
      <c r="K504" s="20">
        <v>0</v>
      </c>
      <c r="L504" s="20">
        <v>0</v>
      </c>
      <c r="M504" s="20">
        <v>0</v>
      </c>
      <c r="N504" s="20">
        <v>0</v>
      </c>
      <c r="O504" s="20">
        <v>0</v>
      </c>
      <c r="P504" s="20">
        <v>0</v>
      </c>
      <c r="Q504" s="20">
        <v>0</v>
      </c>
      <c r="R504" s="20">
        <v>0</v>
      </c>
      <c r="S504" s="20">
        <v>0</v>
      </c>
      <c r="T504" s="20">
        <v>0</v>
      </c>
      <c r="U504" s="20">
        <v>0</v>
      </c>
      <c r="V504" s="20">
        <v>524</v>
      </c>
      <c r="W504" s="20">
        <v>931</v>
      </c>
      <c r="X504" s="20">
        <v>931</v>
      </c>
      <c r="Y504" s="20">
        <v>931</v>
      </c>
      <c r="AA504" s="2">
        <f>IFERROR(INDEX('Holiday Schedule'!$D$3:$D$24,MATCH(A504,'Holiday Schedule'!$C$3:$C$24,0)),0)</f>
        <v>0</v>
      </c>
      <c r="AB504" s="2">
        <f t="shared" si="56"/>
        <v>7</v>
      </c>
      <c r="AC504" s="2">
        <f t="shared" si="57"/>
        <v>0</v>
      </c>
      <c r="AD504" s="5">
        <f t="shared" si="58"/>
        <v>9416</v>
      </c>
      <c r="AE504" s="5">
        <f t="shared" si="59"/>
        <v>9416</v>
      </c>
      <c r="AG504" s="2">
        <f t="shared" si="60"/>
        <v>5</v>
      </c>
      <c r="AH504" s="2">
        <f t="shared" si="61"/>
        <v>2025</v>
      </c>
      <c r="AJ504" s="5">
        <f t="shared" si="62"/>
        <v>931</v>
      </c>
      <c r="AK504" s="2">
        <f t="shared" si="63"/>
        <v>1</v>
      </c>
    </row>
    <row r="505" spans="1:37" x14ac:dyDescent="0.25">
      <c r="A505" s="18">
        <v>45788</v>
      </c>
      <c r="B505" s="20">
        <v>931</v>
      </c>
      <c r="C505" s="20">
        <v>931</v>
      </c>
      <c r="D505" s="20">
        <v>931</v>
      </c>
      <c r="E505" s="20">
        <v>931</v>
      </c>
      <c r="F505" s="20">
        <v>931</v>
      </c>
      <c r="G505" s="20">
        <v>931</v>
      </c>
      <c r="H505" s="20">
        <v>513</v>
      </c>
      <c r="I505" s="20">
        <v>0</v>
      </c>
      <c r="J505" s="20">
        <v>0</v>
      </c>
      <c r="K505" s="20">
        <v>0</v>
      </c>
      <c r="L505" s="20">
        <v>0</v>
      </c>
      <c r="M505" s="20">
        <v>0</v>
      </c>
      <c r="N505" s="20">
        <v>0</v>
      </c>
      <c r="O505" s="20">
        <v>0</v>
      </c>
      <c r="P505" s="20">
        <v>0</v>
      </c>
      <c r="Q505" s="20">
        <v>0</v>
      </c>
      <c r="R505" s="20">
        <v>0</v>
      </c>
      <c r="S505" s="20">
        <v>0</v>
      </c>
      <c r="T505" s="20">
        <v>0</v>
      </c>
      <c r="U505" s="20">
        <v>0</v>
      </c>
      <c r="V505" s="20">
        <v>524</v>
      </c>
      <c r="W505" s="20">
        <v>931</v>
      </c>
      <c r="X505" s="20">
        <v>931</v>
      </c>
      <c r="Y505" s="20">
        <v>931</v>
      </c>
      <c r="AA505" s="2">
        <f>IFERROR(INDEX('Holiday Schedule'!$D$3:$D$24,MATCH(A505,'Holiday Schedule'!$C$3:$C$24,0)),0)</f>
        <v>0</v>
      </c>
      <c r="AB505" s="2">
        <f t="shared" si="56"/>
        <v>1</v>
      </c>
      <c r="AC505" s="2">
        <f t="shared" si="57"/>
        <v>0</v>
      </c>
      <c r="AD505" s="5">
        <f t="shared" si="58"/>
        <v>9416</v>
      </c>
      <c r="AE505" s="5">
        <f t="shared" si="59"/>
        <v>9416</v>
      </c>
      <c r="AG505" s="2">
        <f t="shared" si="60"/>
        <v>5</v>
      </c>
      <c r="AH505" s="2">
        <f t="shared" si="61"/>
        <v>2025</v>
      </c>
      <c r="AJ505" s="5">
        <f t="shared" si="62"/>
        <v>931</v>
      </c>
      <c r="AK505" s="2">
        <f t="shared" si="63"/>
        <v>1</v>
      </c>
    </row>
    <row r="506" spans="1:37" x14ac:dyDescent="0.25">
      <c r="A506" s="18">
        <v>45789</v>
      </c>
      <c r="B506" s="20">
        <v>935</v>
      </c>
      <c r="C506" s="20">
        <v>935</v>
      </c>
      <c r="D506" s="20">
        <v>935</v>
      </c>
      <c r="E506" s="20">
        <v>935</v>
      </c>
      <c r="F506" s="20">
        <v>935</v>
      </c>
      <c r="G506" s="20">
        <v>935</v>
      </c>
      <c r="H506" s="20">
        <v>561</v>
      </c>
      <c r="I506" s="20">
        <v>0</v>
      </c>
      <c r="J506" s="20">
        <v>0</v>
      </c>
      <c r="K506" s="20">
        <v>0</v>
      </c>
      <c r="L506" s="20">
        <v>0</v>
      </c>
      <c r="M506" s="20">
        <v>0</v>
      </c>
      <c r="N506" s="20">
        <v>0</v>
      </c>
      <c r="O506" s="20">
        <v>0</v>
      </c>
      <c r="P506" s="20">
        <v>0</v>
      </c>
      <c r="Q506" s="20">
        <v>0</v>
      </c>
      <c r="R506" s="20">
        <v>0</v>
      </c>
      <c r="S506" s="20">
        <v>0</v>
      </c>
      <c r="T506" s="20">
        <v>0</v>
      </c>
      <c r="U506" s="20">
        <v>0</v>
      </c>
      <c r="V506" s="20">
        <v>655</v>
      </c>
      <c r="W506" s="20">
        <v>935</v>
      </c>
      <c r="X506" s="20">
        <v>935</v>
      </c>
      <c r="Y506" s="20">
        <v>935</v>
      </c>
      <c r="AA506" s="2">
        <f>IFERROR(INDEX('Holiday Schedule'!$D$3:$D$24,MATCH(A506,'Holiday Schedule'!$C$3:$C$24,0)),0)</f>
        <v>0</v>
      </c>
      <c r="AB506" s="2">
        <f t="shared" si="56"/>
        <v>2</v>
      </c>
      <c r="AC506" s="2">
        <f t="shared" si="57"/>
        <v>2525</v>
      </c>
      <c r="AD506" s="5">
        <f t="shared" si="58"/>
        <v>7106</v>
      </c>
      <c r="AE506" s="5">
        <f t="shared" si="59"/>
        <v>9631</v>
      </c>
      <c r="AG506" s="2">
        <f t="shared" si="60"/>
        <v>5</v>
      </c>
      <c r="AH506" s="2">
        <f t="shared" si="61"/>
        <v>2025</v>
      </c>
      <c r="AJ506" s="5">
        <f t="shared" si="62"/>
        <v>935</v>
      </c>
      <c r="AK506" s="2">
        <f t="shared" si="63"/>
        <v>1</v>
      </c>
    </row>
    <row r="507" spans="1:37" x14ac:dyDescent="0.25">
      <c r="A507" s="18">
        <v>45790</v>
      </c>
      <c r="B507" s="20">
        <v>938</v>
      </c>
      <c r="C507" s="20">
        <v>938</v>
      </c>
      <c r="D507" s="20">
        <v>938</v>
      </c>
      <c r="E507" s="20">
        <v>938</v>
      </c>
      <c r="F507" s="20">
        <v>938</v>
      </c>
      <c r="G507" s="20">
        <v>938</v>
      </c>
      <c r="H507" s="20">
        <v>563</v>
      </c>
      <c r="I507" s="20">
        <v>0</v>
      </c>
      <c r="J507" s="20">
        <v>0</v>
      </c>
      <c r="K507" s="20">
        <v>0</v>
      </c>
      <c r="L507" s="20">
        <v>0</v>
      </c>
      <c r="M507" s="20">
        <v>0</v>
      </c>
      <c r="N507" s="20">
        <v>0</v>
      </c>
      <c r="O507" s="20">
        <v>0</v>
      </c>
      <c r="P507" s="20">
        <v>0</v>
      </c>
      <c r="Q507" s="20">
        <v>0</v>
      </c>
      <c r="R507" s="20">
        <v>0</v>
      </c>
      <c r="S507" s="20">
        <v>0</v>
      </c>
      <c r="T507" s="20">
        <v>0</v>
      </c>
      <c r="U507" s="20">
        <v>0</v>
      </c>
      <c r="V507" s="20">
        <v>656</v>
      </c>
      <c r="W507" s="20">
        <v>938</v>
      </c>
      <c r="X507" s="20">
        <v>938</v>
      </c>
      <c r="Y507" s="20">
        <v>938</v>
      </c>
      <c r="AA507" s="2">
        <f>IFERROR(INDEX('Holiday Schedule'!$D$3:$D$24,MATCH(A507,'Holiday Schedule'!$C$3:$C$24,0)),0)</f>
        <v>0</v>
      </c>
      <c r="AB507" s="2">
        <f t="shared" si="56"/>
        <v>3</v>
      </c>
      <c r="AC507" s="2">
        <f t="shared" si="57"/>
        <v>2532</v>
      </c>
      <c r="AD507" s="5">
        <f t="shared" si="58"/>
        <v>7129</v>
      </c>
      <c r="AE507" s="5">
        <f t="shared" si="59"/>
        <v>9661</v>
      </c>
      <c r="AG507" s="2">
        <f t="shared" si="60"/>
        <v>5</v>
      </c>
      <c r="AH507" s="2">
        <f t="shared" si="61"/>
        <v>2025</v>
      </c>
      <c r="AJ507" s="5">
        <f t="shared" si="62"/>
        <v>938</v>
      </c>
      <c r="AK507" s="2">
        <f t="shared" si="63"/>
        <v>1</v>
      </c>
    </row>
    <row r="508" spans="1:37" x14ac:dyDescent="0.25">
      <c r="A508" s="18">
        <v>45791</v>
      </c>
      <c r="B508" s="20">
        <v>953</v>
      </c>
      <c r="C508" s="20">
        <v>953</v>
      </c>
      <c r="D508" s="20">
        <v>953</v>
      </c>
      <c r="E508" s="20">
        <v>953</v>
      </c>
      <c r="F508" s="20">
        <v>953</v>
      </c>
      <c r="G508" s="20">
        <v>953</v>
      </c>
      <c r="H508" s="20">
        <v>572</v>
      </c>
      <c r="I508" s="20">
        <v>0</v>
      </c>
      <c r="J508" s="20">
        <v>0</v>
      </c>
      <c r="K508" s="20">
        <v>0</v>
      </c>
      <c r="L508" s="20">
        <v>0</v>
      </c>
      <c r="M508" s="20">
        <v>0</v>
      </c>
      <c r="N508" s="20">
        <v>0</v>
      </c>
      <c r="O508" s="20">
        <v>0</v>
      </c>
      <c r="P508" s="20">
        <v>0</v>
      </c>
      <c r="Q508" s="20">
        <v>0</v>
      </c>
      <c r="R508" s="20">
        <v>0</v>
      </c>
      <c r="S508" s="20">
        <v>0</v>
      </c>
      <c r="T508" s="20">
        <v>0</v>
      </c>
      <c r="U508" s="20">
        <v>0</v>
      </c>
      <c r="V508" s="20">
        <v>667</v>
      </c>
      <c r="W508" s="20">
        <v>953</v>
      </c>
      <c r="X508" s="20">
        <v>953</v>
      </c>
      <c r="Y508" s="20">
        <v>953</v>
      </c>
      <c r="AA508" s="2">
        <f>IFERROR(INDEX('Holiday Schedule'!$D$3:$D$24,MATCH(A508,'Holiday Schedule'!$C$3:$C$24,0)),0)</f>
        <v>0</v>
      </c>
      <c r="AB508" s="2">
        <f t="shared" si="56"/>
        <v>4</v>
      </c>
      <c r="AC508" s="2">
        <f t="shared" si="57"/>
        <v>2573</v>
      </c>
      <c r="AD508" s="5">
        <f t="shared" si="58"/>
        <v>7243</v>
      </c>
      <c r="AE508" s="5">
        <f t="shared" si="59"/>
        <v>9816</v>
      </c>
      <c r="AG508" s="2">
        <f t="shared" si="60"/>
        <v>5</v>
      </c>
      <c r="AH508" s="2">
        <f t="shared" si="61"/>
        <v>2025</v>
      </c>
      <c r="AJ508" s="5">
        <f t="shared" si="62"/>
        <v>953</v>
      </c>
      <c r="AK508" s="2">
        <f t="shared" si="63"/>
        <v>1</v>
      </c>
    </row>
    <row r="509" spans="1:37" x14ac:dyDescent="0.25">
      <c r="A509" s="18">
        <v>45792</v>
      </c>
      <c r="B509" s="20">
        <v>955</v>
      </c>
      <c r="C509" s="20">
        <v>955</v>
      </c>
      <c r="D509" s="20">
        <v>955</v>
      </c>
      <c r="E509" s="20">
        <v>955</v>
      </c>
      <c r="F509" s="20">
        <v>955</v>
      </c>
      <c r="G509" s="20">
        <v>955</v>
      </c>
      <c r="H509" s="20">
        <v>573</v>
      </c>
      <c r="I509" s="20">
        <v>0</v>
      </c>
      <c r="J509" s="20">
        <v>0</v>
      </c>
      <c r="K509" s="20">
        <v>0</v>
      </c>
      <c r="L509" s="20">
        <v>0</v>
      </c>
      <c r="M509" s="20">
        <v>0</v>
      </c>
      <c r="N509" s="20">
        <v>0</v>
      </c>
      <c r="O509" s="20">
        <v>0</v>
      </c>
      <c r="P509" s="20">
        <v>0</v>
      </c>
      <c r="Q509" s="20">
        <v>0</v>
      </c>
      <c r="R509" s="20">
        <v>0</v>
      </c>
      <c r="S509" s="20">
        <v>0</v>
      </c>
      <c r="T509" s="20">
        <v>0</v>
      </c>
      <c r="U509" s="20">
        <v>0</v>
      </c>
      <c r="V509" s="20">
        <v>669</v>
      </c>
      <c r="W509" s="20">
        <v>955</v>
      </c>
      <c r="X509" s="20">
        <v>955</v>
      </c>
      <c r="Y509" s="20">
        <v>955</v>
      </c>
      <c r="AA509" s="2">
        <f>IFERROR(INDEX('Holiday Schedule'!$D$3:$D$24,MATCH(A509,'Holiday Schedule'!$C$3:$C$24,0)),0)</f>
        <v>0</v>
      </c>
      <c r="AB509" s="2">
        <f t="shared" si="56"/>
        <v>5</v>
      </c>
      <c r="AC509" s="2">
        <f t="shared" si="57"/>
        <v>2579</v>
      </c>
      <c r="AD509" s="5">
        <f t="shared" si="58"/>
        <v>7258</v>
      </c>
      <c r="AE509" s="5">
        <f t="shared" si="59"/>
        <v>9837</v>
      </c>
      <c r="AG509" s="2">
        <f t="shared" si="60"/>
        <v>5</v>
      </c>
      <c r="AH509" s="2">
        <f t="shared" si="61"/>
        <v>2025</v>
      </c>
      <c r="AJ509" s="5">
        <f t="shared" si="62"/>
        <v>955</v>
      </c>
      <c r="AK509" s="2">
        <f t="shared" si="63"/>
        <v>1</v>
      </c>
    </row>
    <row r="510" spans="1:37" x14ac:dyDescent="0.25">
      <c r="A510" s="18">
        <v>45793</v>
      </c>
      <c r="B510" s="20">
        <v>957</v>
      </c>
      <c r="C510" s="20">
        <v>957</v>
      </c>
      <c r="D510" s="20">
        <v>957</v>
      </c>
      <c r="E510" s="20">
        <v>957</v>
      </c>
      <c r="F510" s="20">
        <v>957</v>
      </c>
      <c r="G510" s="20">
        <v>957</v>
      </c>
      <c r="H510" s="20">
        <v>574</v>
      </c>
      <c r="I510" s="20">
        <v>0</v>
      </c>
      <c r="J510" s="20">
        <v>0</v>
      </c>
      <c r="K510" s="20">
        <v>0</v>
      </c>
      <c r="L510" s="20">
        <v>0</v>
      </c>
      <c r="M510" s="20">
        <v>0</v>
      </c>
      <c r="N510" s="20">
        <v>0</v>
      </c>
      <c r="O510" s="20">
        <v>0</v>
      </c>
      <c r="P510" s="20">
        <v>0</v>
      </c>
      <c r="Q510" s="20">
        <v>0</v>
      </c>
      <c r="R510" s="20">
        <v>0</v>
      </c>
      <c r="S510" s="20">
        <v>0</v>
      </c>
      <c r="T510" s="20">
        <v>0</v>
      </c>
      <c r="U510" s="20">
        <v>0</v>
      </c>
      <c r="V510" s="20">
        <v>670</v>
      </c>
      <c r="W510" s="20">
        <v>957</v>
      </c>
      <c r="X510" s="20">
        <v>957</v>
      </c>
      <c r="Y510" s="20">
        <v>957</v>
      </c>
      <c r="AA510" s="2">
        <f>IFERROR(INDEX('Holiday Schedule'!$D$3:$D$24,MATCH(A510,'Holiday Schedule'!$C$3:$C$24,0)),0)</f>
        <v>0</v>
      </c>
      <c r="AB510" s="2">
        <f t="shared" si="56"/>
        <v>6</v>
      </c>
      <c r="AC510" s="2">
        <f t="shared" si="57"/>
        <v>2584</v>
      </c>
      <c r="AD510" s="5">
        <f t="shared" si="58"/>
        <v>7273</v>
      </c>
      <c r="AE510" s="5">
        <f t="shared" si="59"/>
        <v>9857</v>
      </c>
      <c r="AG510" s="2">
        <f t="shared" si="60"/>
        <v>5</v>
      </c>
      <c r="AH510" s="2">
        <f t="shared" si="61"/>
        <v>2025</v>
      </c>
      <c r="AJ510" s="5">
        <f t="shared" si="62"/>
        <v>957</v>
      </c>
      <c r="AK510" s="2">
        <f t="shared" si="63"/>
        <v>1</v>
      </c>
    </row>
    <row r="511" spans="1:37" x14ac:dyDescent="0.25">
      <c r="A511" s="18">
        <v>45794</v>
      </c>
      <c r="B511" s="20">
        <v>957</v>
      </c>
      <c r="C511" s="20">
        <v>957</v>
      </c>
      <c r="D511" s="20">
        <v>957</v>
      </c>
      <c r="E511" s="20">
        <v>957</v>
      </c>
      <c r="F511" s="20">
        <v>957</v>
      </c>
      <c r="G511" s="20">
        <v>957</v>
      </c>
      <c r="H511" s="20">
        <v>528</v>
      </c>
      <c r="I511" s="20">
        <v>0</v>
      </c>
      <c r="J511" s="20">
        <v>0</v>
      </c>
      <c r="K511" s="20">
        <v>0</v>
      </c>
      <c r="L511" s="20">
        <v>0</v>
      </c>
      <c r="M511" s="20">
        <v>0</v>
      </c>
      <c r="N511" s="20">
        <v>0</v>
      </c>
      <c r="O511" s="20">
        <v>0</v>
      </c>
      <c r="P511" s="20">
        <v>0</v>
      </c>
      <c r="Q511" s="20">
        <v>0</v>
      </c>
      <c r="R511" s="20">
        <v>0</v>
      </c>
      <c r="S511" s="20">
        <v>0</v>
      </c>
      <c r="T511" s="20">
        <v>0</v>
      </c>
      <c r="U511" s="20">
        <v>0</v>
      </c>
      <c r="V511" s="20">
        <v>538</v>
      </c>
      <c r="W511" s="20">
        <v>957</v>
      </c>
      <c r="X511" s="20">
        <v>957</v>
      </c>
      <c r="Y511" s="20">
        <v>957</v>
      </c>
      <c r="AA511" s="2">
        <f>IFERROR(INDEX('Holiday Schedule'!$D$3:$D$24,MATCH(A511,'Holiday Schedule'!$C$3:$C$24,0)),0)</f>
        <v>0</v>
      </c>
      <c r="AB511" s="2">
        <f t="shared" si="56"/>
        <v>7</v>
      </c>
      <c r="AC511" s="2">
        <f t="shared" si="57"/>
        <v>0</v>
      </c>
      <c r="AD511" s="5">
        <f t="shared" si="58"/>
        <v>9679</v>
      </c>
      <c r="AE511" s="5">
        <f t="shared" si="59"/>
        <v>9679</v>
      </c>
      <c r="AG511" s="2">
        <f t="shared" si="60"/>
        <v>5</v>
      </c>
      <c r="AH511" s="2">
        <f t="shared" si="61"/>
        <v>2025</v>
      </c>
      <c r="AJ511" s="5">
        <f t="shared" si="62"/>
        <v>957</v>
      </c>
      <c r="AK511" s="2">
        <f t="shared" si="63"/>
        <v>1</v>
      </c>
    </row>
    <row r="512" spans="1:37" x14ac:dyDescent="0.25">
      <c r="A512" s="18">
        <v>45795</v>
      </c>
      <c r="B512" s="20">
        <v>957</v>
      </c>
      <c r="C512" s="20">
        <v>957</v>
      </c>
      <c r="D512" s="20">
        <v>957</v>
      </c>
      <c r="E512" s="20">
        <v>957</v>
      </c>
      <c r="F512" s="20">
        <v>957</v>
      </c>
      <c r="G512" s="20">
        <v>957</v>
      </c>
      <c r="H512" s="20">
        <v>528</v>
      </c>
      <c r="I512" s="20">
        <v>0</v>
      </c>
      <c r="J512" s="20">
        <v>0</v>
      </c>
      <c r="K512" s="20">
        <v>0</v>
      </c>
      <c r="L512" s="20">
        <v>0</v>
      </c>
      <c r="M512" s="20">
        <v>0</v>
      </c>
      <c r="N512" s="20">
        <v>0</v>
      </c>
      <c r="O512" s="20">
        <v>0</v>
      </c>
      <c r="P512" s="20">
        <v>0</v>
      </c>
      <c r="Q512" s="20">
        <v>0</v>
      </c>
      <c r="R512" s="20">
        <v>0</v>
      </c>
      <c r="S512" s="20">
        <v>0</v>
      </c>
      <c r="T512" s="20">
        <v>0</v>
      </c>
      <c r="U512" s="20">
        <v>0</v>
      </c>
      <c r="V512" s="20">
        <v>538</v>
      </c>
      <c r="W512" s="20">
        <v>957</v>
      </c>
      <c r="X512" s="20">
        <v>957</v>
      </c>
      <c r="Y512" s="20">
        <v>957</v>
      </c>
      <c r="AA512" s="2">
        <f>IFERROR(INDEX('Holiday Schedule'!$D$3:$D$24,MATCH(A512,'Holiday Schedule'!$C$3:$C$24,0)),0)</f>
        <v>0</v>
      </c>
      <c r="AB512" s="2">
        <f t="shared" si="56"/>
        <v>1</v>
      </c>
      <c r="AC512" s="2">
        <f t="shared" si="57"/>
        <v>0</v>
      </c>
      <c r="AD512" s="5">
        <f t="shared" si="58"/>
        <v>9679</v>
      </c>
      <c r="AE512" s="5">
        <f t="shared" si="59"/>
        <v>9679</v>
      </c>
      <c r="AG512" s="2">
        <f t="shared" si="60"/>
        <v>5</v>
      </c>
      <c r="AH512" s="2">
        <f t="shared" si="61"/>
        <v>2025</v>
      </c>
      <c r="AJ512" s="5">
        <f t="shared" si="62"/>
        <v>957</v>
      </c>
      <c r="AK512" s="2">
        <f t="shared" si="63"/>
        <v>1</v>
      </c>
    </row>
    <row r="513" spans="1:37" x14ac:dyDescent="0.25">
      <c r="A513" s="18">
        <v>45796</v>
      </c>
      <c r="B513" s="20">
        <v>960</v>
      </c>
      <c r="C513" s="20">
        <v>960</v>
      </c>
      <c r="D513" s="20">
        <v>960</v>
      </c>
      <c r="E513" s="20">
        <v>960</v>
      </c>
      <c r="F513" s="20">
        <v>960</v>
      </c>
      <c r="G513" s="20">
        <v>960</v>
      </c>
      <c r="H513" s="20">
        <v>576</v>
      </c>
      <c r="I513" s="20">
        <v>0</v>
      </c>
      <c r="J513" s="20">
        <v>0</v>
      </c>
      <c r="K513" s="20">
        <v>0</v>
      </c>
      <c r="L513" s="20">
        <v>0</v>
      </c>
      <c r="M513" s="20">
        <v>0</v>
      </c>
      <c r="N513" s="20">
        <v>0</v>
      </c>
      <c r="O513" s="20">
        <v>0</v>
      </c>
      <c r="P513" s="20">
        <v>0</v>
      </c>
      <c r="Q513" s="20">
        <v>0</v>
      </c>
      <c r="R513" s="20">
        <v>0</v>
      </c>
      <c r="S513" s="20">
        <v>0</v>
      </c>
      <c r="T513" s="20">
        <v>0</v>
      </c>
      <c r="U513" s="20">
        <v>0</v>
      </c>
      <c r="V513" s="20">
        <v>672</v>
      </c>
      <c r="W513" s="20">
        <v>960</v>
      </c>
      <c r="X513" s="20">
        <v>960</v>
      </c>
      <c r="Y513" s="20">
        <v>960</v>
      </c>
      <c r="AA513" s="2">
        <f>IFERROR(INDEX('Holiday Schedule'!$D$3:$D$24,MATCH(A513,'Holiday Schedule'!$C$3:$C$24,0)),0)</f>
        <v>0</v>
      </c>
      <c r="AB513" s="2">
        <f t="shared" si="56"/>
        <v>2</v>
      </c>
      <c r="AC513" s="2">
        <f t="shared" si="57"/>
        <v>2592</v>
      </c>
      <c r="AD513" s="5">
        <f t="shared" si="58"/>
        <v>7296</v>
      </c>
      <c r="AE513" s="5">
        <f t="shared" si="59"/>
        <v>9888</v>
      </c>
      <c r="AG513" s="2">
        <f t="shared" si="60"/>
        <v>5</v>
      </c>
      <c r="AH513" s="2">
        <f t="shared" si="61"/>
        <v>2025</v>
      </c>
      <c r="AJ513" s="5">
        <f t="shared" si="62"/>
        <v>960</v>
      </c>
      <c r="AK513" s="2">
        <f t="shared" si="63"/>
        <v>1</v>
      </c>
    </row>
    <row r="514" spans="1:37" x14ac:dyDescent="0.25">
      <c r="A514" s="18">
        <v>45797</v>
      </c>
      <c r="B514" s="20">
        <v>969</v>
      </c>
      <c r="C514" s="20">
        <v>969</v>
      </c>
      <c r="D514" s="20">
        <v>969</v>
      </c>
      <c r="E514" s="20">
        <v>969</v>
      </c>
      <c r="F514" s="20">
        <v>969</v>
      </c>
      <c r="G514" s="20">
        <v>969</v>
      </c>
      <c r="H514" s="20">
        <v>581</v>
      </c>
      <c r="I514" s="20">
        <v>0</v>
      </c>
      <c r="J514" s="20">
        <v>0</v>
      </c>
      <c r="K514" s="20">
        <v>0</v>
      </c>
      <c r="L514" s="20">
        <v>0</v>
      </c>
      <c r="M514" s="20">
        <v>0</v>
      </c>
      <c r="N514" s="20">
        <v>0</v>
      </c>
      <c r="O514" s="20">
        <v>0</v>
      </c>
      <c r="P514" s="20">
        <v>0</v>
      </c>
      <c r="Q514" s="20">
        <v>0</v>
      </c>
      <c r="R514" s="20">
        <v>0</v>
      </c>
      <c r="S514" s="20">
        <v>0</v>
      </c>
      <c r="T514" s="20">
        <v>0</v>
      </c>
      <c r="U514" s="20">
        <v>0</v>
      </c>
      <c r="V514" s="20">
        <v>678</v>
      </c>
      <c r="W514" s="20">
        <v>969</v>
      </c>
      <c r="X514" s="20">
        <v>969</v>
      </c>
      <c r="Y514" s="20">
        <v>969</v>
      </c>
      <c r="AA514" s="2">
        <f>IFERROR(INDEX('Holiday Schedule'!$D$3:$D$24,MATCH(A514,'Holiday Schedule'!$C$3:$C$24,0)),0)</f>
        <v>0</v>
      </c>
      <c r="AB514" s="2">
        <f t="shared" si="56"/>
        <v>3</v>
      </c>
      <c r="AC514" s="2">
        <f t="shared" si="57"/>
        <v>2616</v>
      </c>
      <c r="AD514" s="5">
        <f t="shared" si="58"/>
        <v>7364</v>
      </c>
      <c r="AE514" s="5">
        <f t="shared" si="59"/>
        <v>9980</v>
      </c>
      <c r="AG514" s="2">
        <f t="shared" si="60"/>
        <v>5</v>
      </c>
      <c r="AH514" s="2">
        <f t="shared" si="61"/>
        <v>2025</v>
      </c>
      <c r="AJ514" s="5">
        <f t="shared" si="62"/>
        <v>969</v>
      </c>
      <c r="AK514" s="2">
        <f t="shared" si="63"/>
        <v>1</v>
      </c>
    </row>
    <row r="515" spans="1:37" x14ac:dyDescent="0.25">
      <c r="A515" s="18">
        <v>45798</v>
      </c>
      <c r="B515" s="20">
        <v>977</v>
      </c>
      <c r="C515" s="20">
        <v>977</v>
      </c>
      <c r="D515" s="20">
        <v>977</v>
      </c>
      <c r="E515" s="20">
        <v>977</v>
      </c>
      <c r="F515" s="20">
        <v>977</v>
      </c>
      <c r="G515" s="20">
        <v>977</v>
      </c>
      <c r="H515" s="20">
        <v>586</v>
      </c>
      <c r="I515" s="20">
        <v>0</v>
      </c>
      <c r="J515" s="20">
        <v>0</v>
      </c>
      <c r="K515" s="20">
        <v>0</v>
      </c>
      <c r="L515" s="20">
        <v>0</v>
      </c>
      <c r="M515" s="20">
        <v>0</v>
      </c>
      <c r="N515" s="20">
        <v>0</v>
      </c>
      <c r="O515" s="20">
        <v>0</v>
      </c>
      <c r="P515" s="20">
        <v>0</v>
      </c>
      <c r="Q515" s="20">
        <v>0</v>
      </c>
      <c r="R515" s="20">
        <v>0</v>
      </c>
      <c r="S515" s="20">
        <v>0</v>
      </c>
      <c r="T515" s="20">
        <v>0</v>
      </c>
      <c r="U515" s="20">
        <v>0</v>
      </c>
      <c r="V515" s="20">
        <v>684</v>
      </c>
      <c r="W515" s="20">
        <v>977</v>
      </c>
      <c r="X515" s="20">
        <v>977</v>
      </c>
      <c r="Y515" s="20">
        <v>977</v>
      </c>
      <c r="AA515" s="2">
        <f>IFERROR(INDEX('Holiday Schedule'!$D$3:$D$24,MATCH(A515,'Holiday Schedule'!$C$3:$C$24,0)),0)</f>
        <v>0</v>
      </c>
      <c r="AB515" s="2">
        <f t="shared" si="56"/>
        <v>4</v>
      </c>
      <c r="AC515" s="2">
        <f t="shared" si="57"/>
        <v>2638</v>
      </c>
      <c r="AD515" s="5">
        <f t="shared" si="58"/>
        <v>7425</v>
      </c>
      <c r="AE515" s="5">
        <f t="shared" si="59"/>
        <v>10063</v>
      </c>
      <c r="AG515" s="2">
        <f t="shared" si="60"/>
        <v>5</v>
      </c>
      <c r="AH515" s="2">
        <f t="shared" si="61"/>
        <v>2025</v>
      </c>
      <c r="AJ515" s="5">
        <f t="shared" si="62"/>
        <v>977</v>
      </c>
      <c r="AK515" s="2">
        <f t="shared" si="63"/>
        <v>1</v>
      </c>
    </row>
    <row r="516" spans="1:37" x14ac:dyDescent="0.25">
      <c r="A516" s="18">
        <v>45799</v>
      </c>
      <c r="B516" s="20">
        <v>977</v>
      </c>
      <c r="C516" s="20">
        <v>977</v>
      </c>
      <c r="D516" s="20">
        <v>977</v>
      </c>
      <c r="E516" s="20">
        <v>977</v>
      </c>
      <c r="F516" s="20">
        <v>977</v>
      </c>
      <c r="G516" s="20">
        <v>977</v>
      </c>
      <c r="H516" s="20">
        <v>586</v>
      </c>
      <c r="I516" s="20">
        <v>0</v>
      </c>
      <c r="J516" s="20">
        <v>0</v>
      </c>
      <c r="K516" s="20">
        <v>0</v>
      </c>
      <c r="L516" s="20">
        <v>0</v>
      </c>
      <c r="M516" s="20">
        <v>0</v>
      </c>
      <c r="N516" s="20">
        <v>0</v>
      </c>
      <c r="O516" s="20">
        <v>0</v>
      </c>
      <c r="P516" s="20">
        <v>0</v>
      </c>
      <c r="Q516" s="20">
        <v>0</v>
      </c>
      <c r="R516" s="20">
        <v>0</v>
      </c>
      <c r="S516" s="20">
        <v>0</v>
      </c>
      <c r="T516" s="20">
        <v>0</v>
      </c>
      <c r="U516" s="20">
        <v>0</v>
      </c>
      <c r="V516" s="20">
        <v>684</v>
      </c>
      <c r="W516" s="20">
        <v>977</v>
      </c>
      <c r="X516" s="20">
        <v>977</v>
      </c>
      <c r="Y516" s="20">
        <v>977</v>
      </c>
      <c r="AA516" s="2">
        <f>IFERROR(INDEX('Holiday Schedule'!$D$3:$D$24,MATCH(A516,'Holiday Schedule'!$C$3:$C$24,0)),0)</f>
        <v>0</v>
      </c>
      <c r="AB516" s="2">
        <f t="shared" si="56"/>
        <v>5</v>
      </c>
      <c r="AC516" s="2">
        <f t="shared" si="57"/>
        <v>2638</v>
      </c>
      <c r="AD516" s="5">
        <f t="shared" si="58"/>
        <v>7425</v>
      </c>
      <c r="AE516" s="5">
        <f t="shared" si="59"/>
        <v>10063</v>
      </c>
      <c r="AG516" s="2">
        <f t="shared" si="60"/>
        <v>5</v>
      </c>
      <c r="AH516" s="2">
        <f t="shared" si="61"/>
        <v>2025</v>
      </c>
      <c r="AJ516" s="5">
        <f t="shared" si="62"/>
        <v>977</v>
      </c>
      <c r="AK516" s="2">
        <f t="shared" si="63"/>
        <v>1</v>
      </c>
    </row>
    <row r="517" spans="1:37" x14ac:dyDescent="0.25">
      <c r="A517" s="18">
        <v>45800</v>
      </c>
      <c r="B517" s="20">
        <v>976</v>
      </c>
      <c r="C517" s="20">
        <v>976</v>
      </c>
      <c r="D517" s="20">
        <v>976</v>
      </c>
      <c r="E517" s="20">
        <v>976</v>
      </c>
      <c r="F517" s="20">
        <v>976</v>
      </c>
      <c r="G517" s="20">
        <v>976</v>
      </c>
      <c r="H517" s="20">
        <v>586</v>
      </c>
      <c r="I517" s="20">
        <v>0</v>
      </c>
      <c r="J517" s="20">
        <v>0</v>
      </c>
      <c r="K517" s="20">
        <v>0</v>
      </c>
      <c r="L517" s="20">
        <v>0</v>
      </c>
      <c r="M517" s="20">
        <v>0</v>
      </c>
      <c r="N517" s="20">
        <v>0</v>
      </c>
      <c r="O517" s="20">
        <v>0</v>
      </c>
      <c r="P517" s="20">
        <v>0</v>
      </c>
      <c r="Q517" s="20">
        <v>0</v>
      </c>
      <c r="R517" s="20">
        <v>0</v>
      </c>
      <c r="S517" s="20">
        <v>0</v>
      </c>
      <c r="T517" s="20">
        <v>0</v>
      </c>
      <c r="U517" s="20">
        <v>0</v>
      </c>
      <c r="V517" s="20">
        <v>683</v>
      </c>
      <c r="W517" s="20">
        <v>976</v>
      </c>
      <c r="X517" s="20">
        <v>976</v>
      </c>
      <c r="Y517" s="20">
        <v>976</v>
      </c>
      <c r="AA517" s="2">
        <f>IFERROR(INDEX('Holiday Schedule'!$D$3:$D$24,MATCH(A517,'Holiday Schedule'!$C$3:$C$24,0)),0)</f>
        <v>0</v>
      </c>
      <c r="AB517" s="2">
        <f t="shared" si="56"/>
        <v>6</v>
      </c>
      <c r="AC517" s="2">
        <f t="shared" si="57"/>
        <v>2635</v>
      </c>
      <c r="AD517" s="5">
        <f t="shared" si="58"/>
        <v>7418</v>
      </c>
      <c r="AE517" s="5">
        <f t="shared" si="59"/>
        <v>10053</v>
      </c>
      <c r="AG517" s="2">
        <f t="shared" si="60"/>
        <v>5</v>
      </c>
      <c r="AH517" s="2">
        <f t="shared" si="61"/>
        <v>2025</v>
      </c>
      <c r="AJ517" s="5">
        <f t="shared" si="62"/>
        <v>976</v>
      </c>
      <c r="AK517" s="2">
        <f t="shared" si="63"/>
        <v>1</v>
      </c>
    </row>
    <row r="518" spans="1:37" x14ac:dyDescent="0.25">
      <c r="A518" s="18">
        <v>45801</v>
      </c>
      <c r="B518" s="20">
        <v>976</v>
      </c>
      <c r="C518" s="20">
        <v>976</v>
      </c>
      <c r="D518" s="20">
        <v>976</v>
      </c>
      <c r="E518" s="20">
        <v>976</v>
      </c>
      <c r="F518" s="20">
        <v>976</v>
      </c>
      <c r="G518" s="20">
        <v>976</v>
      </c>
      <c r="H518" s="20">
        <v>538</v>
      </c>
      <c r="I518" s="20">
        <v>0</v>
      </c>
      <c r="J518" s="20">
        <v>0</v>
      </c>
      <c r="K518" s="20">
        <v>0</v>
      </c>
      <c r="L518" s="20">
        <v>0</v>
      </c>
      <c r="M518" s="20">
        <v>0</v>
      </c>
      <c r="N518" s="20">
        <v>0</v>
      </c>
      <c r="O518" s="20">
        <v>0</v>
      </c>
      <c r="P518" s="20">
        <v>0</v>
      </c>
      <c r="Q518" s="20">
        <v>0</v>
      </c>
      <c r="R518" s="20">
        <v>0</v>
      </c>
      <c r="S518" s="20">
        <v>0</v>
      </c>
      <c r="T518" s="20">
        <v>0</v>
      </c>
      <c r="U518" s="20">
        <v>0</v>
      </c>
      <c r="V518" s="20">
        <v>549</v>
      </c>
      <c r="W518" s="20">
        <v>976</v>
      </c>
      <c r="X518" s="20">
        <v>976</v>
      </c>
      <c r="Y518" s="20">
        <v>976</v>
      </c>
      <c r="AA518" s="2">
        <f>IFERROR(INDEX('Holiday Schedule'!$D$3:$D$24,MATCH(A518,'Holiday Schedule'!$C$3:$C$24,0)),0)</f>
        <v>0</v>
      </c>
      <c r="AB518" s="2">
        <f t="shared" si="56"/>
        <v>7</v>
      </c>
      <c r="AC518" s="2">
        <f t="shared" si="57"/>
        <v>0</v>
      </c>
      <c r="AD518" s="5">
        <f t="shared" si="58"/>
        <v>9871</v>
      </c>
      <c r="AE518" s="5">
        <f t="shared" si="59"/>
        <v>9871</v>
      </c>
      <c r="AG518" s="2">
        <f t="shared" si="60"/>
        <v>5</v>
      </c>
      <c r="AH518" s="2">
        <f t="shared" si="61"/>
        <v>2025</v>
      </c>
      <c r="AJ518" s="5">
        <f t="shared" si="62"/>
        <v>976</v>
      </c>
      <c r="AK518" s="2">
        <f t="shared" si="63"/>
        <v>1</v>
      </c>
    </row>
    <row r="519" spans="1:37" x14ac:dyDescent="0.25">
      <c r="A519" s="18">
        <v>45802</v>
      </c>
      <c r="B519" s="20">
        <v>976</v>
      </c>
      <c r="C519" s="20">
        <v>976</v>
      </c>
      <c r="D519" s="20">
        <v>976</v>
      </c>
      <c r="E519" s="20">
        <v>976</v>
      </c>
      <c r="F519" s="20">
        <v>976</v>
      </c>
      <c r="G519" s="20">
        <v>976</v>
      </c>
      <c r="H519" s="20">
        <v>538</v>
      </c>
      <c r="I519" s="20">
        <v>0</v>
      </c>
      <c r="J519" s="20">
        <v>0</v>
      </c>
      <c r="K519" s="20">
        <v>0</v>
      </c>
      <c r="L519" s="20">
        <v>0</v>
      </c>
      <c r="M519" s="20">
        <v>0</v>
      </c>
      <c r="N519" s="20">
        <v>0</v>
      </c>
      <c r="O519" s="20">
        <v>0</v>
      </c>
      <c r="P519" s="20">
        <v>0</v>
      </c>
      <c r="Q519" s="20">
        <v>0</v>
      </c>
      <c r="R519" s="20">
        <v>0</v>
      </c>
      <c r="S519" s="20">
        <v>0</v>
      </c>
      <c r="T519" s="20">
        <v>0</v>
      </c>
      <c r="U519" s="20">
        <v>0</v>
      </c>
      <c r="V519" s="20">
        <v>549</v>
      </c>
      <c r="W519" s="20">
        <v>976</v>
      </c>
      <c r="X519" s="20">
        <v>976</v>
      </c>
      <c r="Y519" s="20">
        <v>976</v>
      </c>
      <c r="AA519" s="2">
        <f>IFERROR(INDEX('Holiday Schedule'!$D$3:$D$24,MATCH(A519,'Holiday Schedule'!$C$3:$C$24,0)),0)</f>
        <v>0</v>
      </c>
      <c r="AB519" s="2">
        <f t="shared" si="56"/>
        <v>1</v>
      </c>
      <c r="AC519" s="2">
        <f t="shared" si="57"/>
        <v>0</v>
      </c>
      <c r="AD519" s="5">
        <f t="shared" si="58"/>
        <v>9871</v>
      </c>
      <c r="AE519" s="5">
        <f t="shared" si="59"/>
        <v>9871</v>
      </c>
      <c r="AG519" s="2">
        <f t="shared" si="60"/>
        <v>5</v>
      </c>
      <c r="AH519" s="2">
        <f t="shared" si="61"/>
        <v>2025</v>
      </c>
      <c r="AJ519" s="5">
        <f t="shared" si="62"/>
        <v>976</v>
      </c>
      <c r="AK519" s="2">
        <f t="shared" si="63"/>
        <v>1</v>
      </c>
    </row>
    <row r="520" spans="1:37" x14ac:dyDescent="0.25">
      <c r="A520" s="18">
        <v>45803</v>
      </c>
      <c r="B520" s="20">
        <v>976</v>
      </c>
      <c r="C520" s="20">
        <v>976</v>
      </c>
      <c r="D520" s="20">
        <v>976</v>
      </c>
      <c r="E520" s="20">
        <v>976</v>
      </c>
      <c r="F520" s="20">
        <v>976</v>
      </c>
      <c r="G520" s="20">
        <v>976</v>
      </c>
      <c r="H520" s="20">
        <v>538</v>
      </c>
      <c r="I520" s="20">
        <v>0</v>
      </c>
      <c r="J520" s="20">
        <v>0</v>
      </c>
      <c r="K520" s="20">
        <v>0</v>
      </c>
      <c r="L520" s="20">
        <v>0</v>
      </c>
      <c r="M520" s="20">
        <v>0</v>
      </c>
      <c r="N520" s="20">
        <v>0</v>
      </c>
      <c r="O520" s="20">
        <v>0</v>
      </c>
      <c r="P520" s="20">
        <v>0</v>
      </c>
      <c r="Q520" s="20">
        <v>0</v>
      </c>
      <c r="R520" s="20">
        <v>0</v>
      </c>
      <c r="S520" s="20">
        <v>0</v>
      </c>
      <c r="T520" s="20">
        <v>0</v>
      </c>
      <c r="U520" s="20">
        <v>0</v>
      </c>
      <c r="V520" s="20">
        <v>549</v>
      </c>
      <c r="W520" s="20">
        <v>976</v>
      </c>
      <c r="X520" s="20">
        <v>976</v>
      </c>
      <c r="Y520" s="20">
        <v>976</v>
      </c>
      <c r="AA520" s="2">
        <f>IFERROR(INDEX('Holiday Schedule'!$D$3:$D$24,MATCH(A520,'Holiday Schedule'!$C$3:$C$24,0)),0)</f>
        <v>1</v>
      </c>
      <c r="AB520" s="2">
        <f t="shared" si="56"/>
        <v>2</v>
      </c>
      <c r="AC520" s="2">
        <f t="shared" si="57"/>
        <v>0</v>
      </c>
      <c r="AD520" s="5">
        <f t="shared" si="58"/>
        <v>9871</v>
      </c>
      <c r="AE520" s="5">
        <f t="shared" si="59"/>
        <v>9871</v>
      </c>
      <c r="AG520" s="2">
        <f t="shared" si="60"/>
        <v>5</v>
      </c>
      <c r="AH520" s="2">
        <f t="shared" si="61"/>
        <v>2025</v>
      </c>
      <c r="AJ520" s="5">
        <f t="shared" si="62"/>
        <v>976</v>
      </c>
      <c r="AK520" s="2">
        <f t="shared" si="63"/>
        <v>1</v>
      </c>
    </row>
    <row r="521" spans="1:37" x14ac:dyDescent="0.25">
      <c r="A521" s="18">
        <v>45804</v>
      </c>
      <c r="B521" s="20">
        <v>978</v>
      </c>
      <c r="C521" s="20">
        <v>978</v>
      </c>
      <c r="D521" s="20">
        <v>978</v>
      </c>
      <c r="E521" s="20">
        <v>978</v>
      </c>
      <c r="F521" s="20">
        <v>978</v>
      </c>
      <c r="G521" s="20">
        <v>978</v>
      </c>
      <c r="H521" s="20">
        <v>587</v>
      </c>
      <c r="I521" s="20">
        <v>0</v>
      </c>
      <c r="J521" s="20">
        <v>0</v>
      </c>
      <c r="K521" s="20">
        <v>0</v>
      </c>
      <c r="L521" s="20">
        <v>0</v>
      </c>
      <c r="M521" s="20">
        <v>0</v>
      </c>
      <c r="N521" s="20">
        <v>0</v>
      </c>
      <c r="O521" s="20">
        <v>0</v>
      </c>
      <c r="P521" s="20">
        <v>0</v>
      </c>
      <c r="Q521" s="20">
        <v>0</v>
      </c>
      <c r="R521" s="20">
        <v>0</v>
      </c>
      <c r="S521" s="20">
        <v>0</v>
      </c>
      <c r="T521" s="20">
        <v>0</v>
      </c>
      <c r="U521" s="20">
        <v>0</v>
      </c>
      <c r="V521" s="20">
        <v>685</v>
      </c>
      <c r="W521" s="20">
        <v>978</v>
      </c>
      <c r="X521" s="20">
        <v>978</v>
      </c>
      <c r="Y521" s="20">
        <v>978</v>
      </c>
      <c r="AA521" s="2">
        <f>IFERROR(INDEX('Holiday Schedule'!$D$3:$D$24,MATCH(A521,'Holiday Schedule'!$C$3:$C$24,0)),0)</f>
        <v>0</v>
      </c>
      <c r="AB521" s="2">
        <f t="shared" si="56"/>
        <v>3</v>
      </c>
      <c r="AC521" s="2">
        <f t="shared" si="57"/>
        <v>2641</v>
      </c>
      <c r="AD521" s="5">
        <f t="shared" si="58"/>
        <v>7433</v>
      </c>
      <c r="AE521" s="5">
        <f t="shared" si="59"/>
        <v>10074</v>
      </c>
      <c r="AG521" s="2">
        <f t="shared" si="60"/>
        <v>5</v>
      </c>
      <c r="AH521" s="2">
        <f t="shared" si="61"/>
        <v>2025</v>
      </c>
      <c r="AJ521" s="5">
        <f t="shared" si="62"/>
        <v>978</v>
      </c>
      <c r="AK521" s="2">
        <f t="shared" si="63"/>
        <v>1</v>
      </c>
    </row>
    <row r="522" spans="1:37" x14ac:dyDescent="0.25">
      <c r="A522" s="18">
        <v>45805</v>
      </c>
      <c r="B522" s="20">
        <v>981</v>
      </c>
      <c r="C522" s="20">
        <v>981</v>
      </c>
      <c r="D522" s="20">
        <v>981</v>
      </c>
      <c r="E522" s="20">
        <v>981</v>
      </c>
      <c r="F522" s="20">
        <v>981</v>
      </c>
      <c r="G522" s="20">
        <v>981</v>
      </c>
      <c r="H522" s="20">
        <v>589</v>
      </c>
      <c r="I522" s="20">
        <v>0</v>
      </c>
      <c r="J522" s="20">
        <v>0</v>
      </c>
      <c r="K522" s="20">
        <v>0</v>
      </c>
      <c r="L522" s="20">
        <v>0</v>
      </c>
      <c r="M522" s="20">
        <v>0</v>
      </c>
      <c r="N522" s="20">
        <v>0</v>
      </c>
      <c r="O522" s="20">
        <v>0</v>
      </c>
      <c r="P522" s="20">
        <v>0</v>
      </c>
      <c r="Q522" s="20">
        <v>0</v>
      </c>
      <c r="R522" s="20">
        <v>0</v>
      </c>
      <c r="S522" s="20">
        <v>0</v>
      </c>
      <c r="T522" s="20">
        <v>0</v>
      </c>
      <c r="U522" s="20">
        <v>0</v>
      </c>
      <c r="V522" s="20">
        <v>687</v>
      </c>
      <c r="W522" s="20">
        <v>981</v>
      </c>
      <c r="X522" s="20">
        <v>981</v>
      </c>
      <c r="Y522" s="20">
        <v>981</v>
      </c>
      <c r="AA522" s="2">
        <f>IFERROR(INDEX('Holiday Schedule'!$D$3:$D$24,MATCH(A522,'Holiday Schedule'!$C$3:$C$24,0)),0)</f>
        <v>0</v>
      </c>
      <c r="AB522" s="2">
        <f t="shared" ref="AB522:AB585" si="64">WEEKDAY(A522)</f>
        <v>4</v>
      </c>
      <c r="AC522" s="2">
        <f t="shared" ref="AC522:AC585" si="65">IF(AND(AB522&gt;1,AB522&lt;7,AA522&lt;1),SUM(I522:X522),0)</f>
        <v>2649</v>
      </c>
      <c r="AD522" s="5">
        <f t="shared" ref="AD522:AD585" si="66">AE522-AC522</f>
        <v>7456</v>
      </c>
      <c r="AE522" s="5">
        <f t="shared" ref="AE522:AE585" si="67">SUM(B522:Y522)</f>
        <v>10105</v>
      </c>
      <c r="AG522" s="2">
        <f t="shared" ref="AG522:AG585" si="68">MONTH(A522)</f>
        <v>5</v>
      </c>
      <c r="AH522" s="2">
        <f t="shared" ref="AH522:AH585" si="69">YEAR(A522)</f>
        <v>2025</v>
      </c>
      <c r="AJ522" s="5">
        <f t="shared" ref="AJ522:AJ585" si="70">MAX(B522:Y522)</f>
        <v>981</v>
      </c>
      <c r="AK522" s="2">
        <f t="shared" ref="AK522:AK585" si="71">IF(AE522&gt;0,INDEX(B$8:Y$8,MATCH(AJ522,B522:Y522,0)),"")</f>
        <v>1</v>
      </c>
    </row>
    <row r="523" spans="1:37" x14ac:dyDescent="0.25">
      <c r="A523" s="18">
        <v>45806</v>
      </c>
      <c r="B523" s="20">
        <v>992</v>
      </c>
      <c r="C523" s="20">
        <v>992</v>
      </c>
      <c r="D523" s="20">
        <v>992</v>
      </c>
      <c r="E523" s="20">
        <v>992</v>
      </c>
      <c r="F523" s="20">
        <v>992</v>
      </c>
      <c r="G523" s="20">
        <v>992</v>
      </c>
      <c r="H523" s="20">
        <v>595</v>
      </c>
      <c r="I523" s="20">
        <v>0</v>
      </c>
      <c r="J523" s="20">
        <v>0</v>
      </c>
      <c r="K523" s="20">
        <v>0</v>
      </c>
      <c r="L523" s="20">
        <v>0</v>
      </c>
      <c r="M523" s="20">
        <v>0</v>
      </c>
      <c r="N523" s="20">
        <v>0</v>
      </c>
      <c r="O523" s="20">
        <v>0</v>
      </c>
      <c r="P523" s="20">
        <v>0</v>
      </c>
      <c r="Q523" s="20">
        <v>0</v>
      </c>
      <c r="R523" s="20">
        <v>0</v>
      </c>
      <c r="S523" s="20">
        <v>0</v>
      </c>
      <c r="T523" s="20">
        <v>0</v>
      </c>
      <c r="U523" s="20">
        <v>0</v>
      </c>
      <c r="V523" s="20">
        <v>694</v>
      </c>
      <c r="W523" s="20">
        <v>992</v>
      </c>
      <c r="X523" s="20">
        <v>992</v>
      </c>
      <c r="Y523" s="20">
        <v>992</v>
      </c>
      <c r="AA523" s="2">
        <f>IFERROR(INDEX('Holiday Schedule'!$D$3:$D$24,MATCH(A523,'Holiday Schedule'!$C$3:$C$24,0)),0)</f>
        <v>0</v>
      </c>
      <c r="AB523" s="2">
        <f t="shared" si="64"/>
        <v>5</v>
      </c>
      <c r="AC523" s="2">
        <f t="shared" si="65"/>
        <v>2678</v>
      </c>
      <c r="AD523" s="5">
        <f t="shared" si="66"/>
        <v>7539</v>
      </c>
      <c r="AE523" s="5">
        <f t="shared" si="67"/>
        <v>10217</v>
      </c>
      <c r="AG523" s="2">
        <f t="shared" si="68"/>
        <v>5</v>
      </c>
      <c r="AH523" s="2">
        <f t="shared" si="69"/>
        <v>2025</v>
      </c>
      <c r="AJ523" s="5">
        <f t="shared" si="70"/>
        <v>992</v>
      </c>
      <c r="AK523" s="2">
        <f t="shared" si="71"/>
        <v>1</v>
      </c>
    </row>
    <row r="524" spans="1:37" x14ac:dyDescent="0.25">
      <c r="A524" s="18">
        <v>45807</v>
      </c>
      <c r="B524" s="20">
        <v>996</v>
      </c>
      <c r="C524" s="20">
        <v>996</v>
      </c>
      <c r="D524" s="20">
        <v>996</v>
      </c>
      <c r="E524" s="20">
        <v>996</v>
      </c>
      <c r="F524" s="20">
        <v>996</v>
      </c>
      <c r="G524" s="20">
        <v>996</v>
      </c>
      <c r="H524" s="20">
        <v>598</v>
      </c>
      <c r="I524" s="20">
        <v>0</v>
      </c>
      <c r="J524" s="20">
        <v>0</v>
      </c>
      <c r="K524" s="20">
        <v>0</v>
      </c>
      <c r="L524" s="20">
        <v>0</v>
      </c>
      <c r="M524" s="20">
        <v>0</v>
      </c>
      <c r="N524" s="20">
        <v>0</v>
      </c>
      <c r="O524" s="20">
        <v>0</v>
      </c>
      <c r="P524" s="20">
        <v>0</v>
      </c>
      <c r="Q524" s="20">
        <v>0</v>
      </c>
      <c r="R524" s="20">
        <v>0</v>
      </c>
      <c r="S524" s="20">
        <v>0</v>
      </c>
      <c r="T524" s="20">
        <v>0</v>
      </c>
      <c r="U524" s="20">
        <v>0</v>
      </c>
      <c r="V524" s="20">
        <v>697</v>
      </c>
      <c r="W524" s="20">
        <v>996</v>
      </c>
      <c r="X524" s="20">
        <v>996</v>
      </c>
      <c r="Y524" s="20">
        <v>996</v>
      </c>
      <c r="AA524" s="2">
        <f>IFERROR(INDEX('Holiday Schedule'!$D$3:$D$24,MATCH(A524,'Holiday Schedule'!$C$3:$C$24,0)),0)</f>
        <v>0</v>
      </c>
      <c r="AB524" s="2">
        <f t="shared" si="64"/>
        <v>6</v>
      </c>
      <c r="AC524" s="2">
        <f t="shared" si="65"/>
        <v>2689</v>
      </c>
      <c r="AD524" s="5">
        <f t="shared" si="66"/>
        <v>7570</v>
      </c>
      <c r="AE524" s="5">
        <f t="shared" si="67"/>
        <v>10259</v>
      </c>
      <c r="AG524" s="2">
        <f t="shared" si="68"/>
        <v>5</v>
      </c>
      <c r="AH524" s="2">
        <f t="shared" si="69"/>
        <v>2025</v>
      </c>
      <c r="AJ524" s="5">
        <f t="shared" si="70"/>
        <v>996</v>
      </c>
      <c r="AK524" s="2">
        <f t="shared" si="71"/>
        <v>1</v>
      </c>
    </row>
    <row r="525" spans="1:37" x14ac:dyDescent="0.25">
      <c r="A525" s="18">
        <v>45808</v>
      </c>
      <c r="B525" s="20">
        <v>996</v>
      </c>
      <c r="C525" s="20">
        <v>996</v>
      </c>
      <c r="D525" s="20">
        <v>996</v>
      </c>
      <c r="E525" s="20">
        <v>996</v>
      </c>
      <c r="F525" s="20">
        <v>996</v>
      </c>
      <c r="G525" s="20">
        <v>996</v>
      </c>
      <c r="H525" s="20">
        <v>549</v>
      </c>
      <c r="I525" s="20">
        <v>0</v>
      </c>
      <c r="J525" s="20">
        <v>0</v>
      </c>
      <c r="K525" s="20">
        <v>0</v>
      </c>
      <c r="L525" s="20">
        <v>0</v>
      </c>
      <c r="M525" s="20">
        <v>0</v>
      </c>
      <c r="N525" s="20">
        <v>0</v>
      </c>
      <c r="O525" s="20">
        <v>0</v>
      </c>
      <c r="P525" s="20">
        <v>0</v>
      </c>
      <c r="Q525" s="20">
        <v>0</v>
      </c>
      <c r="R525" s="20">
        <v>0</v>
      </c>
      <c r="S525" s="20">
        <v>0</v>
      </c>
      <c r="T525" s="20">
        <v>0</v>
      </c>
      <c r="U525" s="20">
        <v>0</v>
      </c>
      <c r="V525" s="20">
        <v>560</v>
      </c>
      <c r="W525" s="20">
        <v>996</v>
      </c>
      <c r="X525" s="20">
        <v>996</v>
      </c>
      <c r="Y525" s="20">
        <v>996</v>
      </c>
      <c r="AA525" s="2">
        <f>IFERROR(INDEX('Holiday Schedule'!$D$3:$D$24,MATCH(A525,'Holiday Schedule'!$C$3:$C$24,0)),0)</f>
        <v>0</v>
      </c>
      <c r="AB525" s="2">
        <f t="shared" si="64"/>
        <v>7</v>
      </c>
      <c r="AC525" s="2">
        <f t="shared" si="65"/>
        <v>0</v>
      </c>
      <c r="AD525" s="5">
        <f t="shared" si="66"/>
        <v>10073</v>
      </c>
      <c r="AE525" s="5">
        <f t="shared" si="67"/>
        <v>10073</v>
      </c>
      <c r="AG525" s="2">
        <f t="shared" si="68"/>
        <v>5</v>
      </c>
      <c r="AH525" s="2">
        <f t="shared" si="69"/>
        <v>2025</v>
      </c>
      <c r="AJ525" s="5">
        <f t="shared" si="70"/>
        <v>996</v>
      </c>
      <c r="AK525" s="2">
        <f t="shared" si="71"/>
        <v>1</v>
      </c>
    </row>
    <row r="526" spans="1:37" x14ac:dyDescent="0.25">
      <c r="A526" s="18">
        <v>45809</v>
      </c>
      <c r="B526" s="20">
        <v>996</v>
      </c>
      <c r="C526" s="20">
        <v>996</v>
      </c>
      <c r="D526" s="20">
        <v>996</v>
      </c>
      <c r="E526" s="20">
        <v>996</v>
      </c>
      <c r="F526" s="20">
        <v>996</v>
      </c>
      <c r="G526" s="20">
        <v>996</v>
      </c>
      <c r="H526" s="20">
        <v>374</v>
      </c>
      <c r="I526" s="20">
        <v>0</v>
      </c>
      <c r="J526" s="20">
        <v>0</v>
      </c>
      <c r="K526" s="20">
        <v>0</v>
      </c>
      <c r="L526" s="20">
        <v>0</v>
      </c>
      <c r="M526" s="20">
        <v>0</v>
      </c>
      <c r="N526" s="20">
        <v>0</v>
      </c>
      <c r="O526" s="20">
        <v>0</v>
      </c>
      <c r="P526" s="20">
        <v>0</v>
      </c>
      <c r="Q526" s="20">
        <v>0</v>
      </c>
      <c r="R526" s="20">
        <v>0</v>
      </c>
      <c r="S526" s="20">
        <v>0</v>
      </c>
      <c r="T526" s="20">
        <v>0</v>
      </c>
      <c r="U526" s="20">
        <v>0</v>
      </c>
      <c r="V526" s="20">
        <v>0</v>
      </c>
      <c r="W526" s="20">
        <v>996</v>
      </c>
      <c r="X526" s="20">
        <v>996</v>
      </c>
      <c r="Y526" s="20">
        <v>996</v>
      </c>
      <c r="AA526" s="2">
        <f>IFERROR(INDEX('Holiday Schedule'!$D$3:$D$24,MATCH(A526,'Holiday Schedule'!$C$3:$C$24,0)),0)</f>
        <v>0</v>
      </c>
      <c r="AB526" s="2">
        <f t="shared" si="64"/>
        <v>1</v>
      </c>
      <c r="AC526" s="2">
        <f t="shared" si="65"/>
        <v>0</v>
      </c>
      <c r="AD526" s="5">
        <f t="shared" si="66"/>
        <v>9338</v>
      </c>
      <c r="AE526" s="5">
        <f t="shared" si="67"/>
        <v>9338</v>
      </c>
      <c r="AG526" s="2">
        <f t="shared" si="68"/>
        <v>6</v>
      </c>
      <c r="AH526" s="2">
        <f t="shared" si="69"/>
        <v>2025</v>
      </c>
      <c r="AJ526" s="5">
        <f t="shared" si="70"/>
        <v>996</v>
      </c>
      <c r="AK526" s="2">
        <f t="shared" si="71"/>
        <v>1</v>
      </c>
    </row>
    <row r="527" spans="1:37" x14ac:dyDescent="0.25">
      <c r="A527" s="18">
        <v>45810</v>
      </c>
      <c r="B527" s="20">
        <v>997</v>
      </c>
      <c r="C527" s="20">
        <v>997</v>
      </c>
      <c r="D527" s="20">
        <v>997</v>
      </c>
      <c r="E527" s="20">
        <v>997</v>
      </c>
      <c r="F527" s="20">
        <v>997</v>
      </c>
      <c r="G527" s="20">
        <v>997</v>
      </c>
      <c r="H527" s="20">
        <v>363</v>
      </c>
      <c r="I527" s="20">
        <v>0</v>
      </c>
      <c r="J527" s="20">
        <v>0</v>
      </c>
      <c r="K527" s="20">
        <v>0</v>
      </c>
      <c r="L527" s="20">
        <v>0</v>
      </c>
      <c r="M527" s="20">
        <v>0</v>
      </c>
      <c r="N527" s="20">
        <v>0</v>
      </c>
      <c r="O527" s="20">
        <v>0</v>
      </c>
      <c r="P527" s="20">
        <v>0</v>
      </c>
      <c r="Q527" s="20">
        <v>0</v>
      </c>
      <c r="R527" s="20">
        <v>0</v>
      </c>
      <c r="S527" s="20">
        <v>0</v>
      </c>
      <c r="T527" s="20">
        <v>0</v>
      </c>
      <c r="U527" s="20">
        <v>0</v>
      </c>
      <c r="V527" s="20">
        <v>0</v>
      </c>
      <c r="W527" s="20">
        <v>997</v>
      </c>
      <c r="X527" s="20">
        <v>997</v>
      </c>
      <c r="Y527" s="20">
        <v>997</v>
      </c>
      <c r="AA527" s="2">
        <f>IFERROR(INDEX('Holiday Schedule'!$D$3:$D$24,MATCH(A527,'Holiday Schedule'!$C$3:$C$24,0)),0)</f>
        <v>0</v>
      </c>
      <c r="AB527" s="2">
        <f t="shared" si="64"/>
        <v>2</v>
      </c>
      <c r="AC527" s="2">
        <f t="shared" si="65"/>
        <v>1994</v>
      </c>
      <c r="AD527" s="5">
        <f t="shared" si="66"/>
        <v>7342</v>
      </c>
      <c r="AE527" s="5">
        <f t="shared" si="67"/>
        <v>9336</v>
      </c>
      <c r="AG527" s="2">
        <f t="shared" si="68"/>
        <v>6</v>
      </c>
      <c r="AH527" s="2">
        <f t="shared" si="69"/>
        <v>2025</v>
      </c>
      <c r="AJ527" s="5">
        <f t="shared" si="70"/>
        <v>997</v>
      </c>
      <c r="AK527" s="2">
        <f t="shared" si="71"/>
        <v>1</v>
      </c>
    </row>
    <row r="528" spans="1:37" x14ac:dyDescent="0.25">
      <c r="A528" s="18">
        <v>45811</v>
      </c>
      <c r="B528" s="20">
        <v>1008</v>
      </c>
      <c r="C528" s="20">
        <v>1008</v>
      </c>
      <c r="D528" s="20">
        <v>1008</v>
      </c>
      <c r="E528" s="20">
        <v>1008</v>
      </c>
      <c r="F528" s="20">
        <v>1008</v>
      </c>
      <c r="G528" s="20">
        <v>1008</v>
      </c>
      <c r="H528" s="20">
        <v>367</v>
      </c>
      <c r="I528" s="20">
        <v>0</v>
      </c>
      <c r="J528" s="20">
        <v>0</v>
      </c>
      <c r="K528" s="20">
        <v>0</v>
      </c>
      <c r="L528" s="20">
        <v>0</v>
      </c>
      <c r="M528" s="20">
        <v>0</v>
      </c>
      <c r="N528" s="20">
        <v>0</v>
      </c>
      <c r="O528" s="20">
        <v>0</v>
      </c>
      <c r="P528" s="20">
        <v>0</v>
      </c>
      <c r="Q528" s="20">
        <v>0</v>
      </c>
      <c r="R528" s="20">
        <v>0</v>
      </c>
      <c r="S528" s="20">
        <v>0</v>
      </c>
      <c r="T528" s="20">
        <v>0</v>
      </c>
      <c r="U528" s="20">
        <v>0</v>
      </c>
      <c r="V528" s="20">
        <v>0</v>
      </c>
      <c r="W528" s="20">
        <v>1008</v>
      </c>
      <c r="X528" s="20">
        <v>1008</v>
      </c>
      <c r="Y528" s="20">
        <v>1008</v>
      </c>
      <c r="AA528" s="2">
        <f>IFERROR(INDEX('Holiday Schedule'!$D$3:$D$24,MATCH(A528,'Holiday Schedule'!$C$3:$C$24,0)),0)</f>
        <v>0</v>
      </c>
      <c r="AB528" s="2">
        <f t="shared" si="64"/>
        <v>3</v>
      </c>
      <c r="AC528" s="2">
        <f t="shared" si="65"/>
        <v>2016</v>
      </c>
      <c r="AD528" s="5">
        <f t="shared" si="66"/>
        <v>7423</v>
      </c>
      <c r="AE528" s="5">
        <f t="shared" si="67"/>
        <v>9439</v>
      </c>
      <c r="AG528" s="2">
        <f t="shared" si="68"/>
        <v>6</v>
      </c>
      <c r="AH528" s="2">
        <f t="shared" si="69"/>
        <v>2025</v>
      </c>
      <c r="AJ528" s="5">
        <f t="shared" si="70"/>
        <v>1008</v>
      </c>
      <c r="AK528" s="2">
        <f t="shared" si="71"/>
        <v>1</v>
      </c>
    </row>
    <row r="529" spans="1:37" x14ac:dyDescent="0.25">
      <c r="A529" s="18">
        <v>45812</v>
      </c>
      <c r="B529" s="20">
        <v>1021</v>
      </c>
      <c r="C529" s="20">
        <v>1021</v>
      </c>
      <c r="D529" s="20">
        <v>1021</v>
      </c>
      <c r="E529" s="20">
        <v>1021</v>
      </c>
      <c r="F529" s="20">
        <v>1021</v>
      </c>
      <c r="G529" s="20">
        <v>1021</v>
      </c>
      <c r="H529" s="20">
        <v>371</v>
      </c>
      <c r="I529" s="20">
        <v>0</v>
      </c>
      <c r="J529" s="20">
        <v>0</v>
      </c>
      <c r="K529" s="20">
        <v>0</v>
      </c>
      <c r="L529" s="20">
        <v>0</v>
      </c>
      <c r="M529" s="20">
        <v>0</v>
      </c>
      <c r="N529" s="20">
        <v>0</v>
      </c>
      <c r="O529" s="20">
        <v>0</v>
      </c>
      <c r="P529" s="20">
        <v>0</v>
      </c>
      <c r="Q529" s="20">
        <v>0</v>
      </c>
      <c r="R529" s="20">
        <v>0</v>
      </c>
      <c r="S529" s="20">
        <v>0</v>
      </c>
      <c r="T529" s="20">
        <v>0</v>
      </c>
      <c r="U529" s="20">
        <v>0</v>
      </c>
      <c r="V529" s="20">
        <v>0</v>
      </c>
      <c r="W529" s="20">
        <v>1021</v>
      </c>
      <c r="X529" s="20">
        <v>1021</v>
      </c>
      <c r="Y529" s="20">
        <v>1021</v>
      </c>
      <c r="AA529" s="2">
        <f>IFERROR(INDEX('Holiday Schedule'!$D$3:$D$24,MATCH(A529,'Holiday Schedule'!$C$3:$C$24,0)),0)</f>
        <v>0</v>
      </c>
      <c r="AB529" s="2">
        <f t="shared" si="64"/>
        <v>4</v>
      </c>
      <c r="AC529" s="2">
        <f t="shared" si="65"/>
        <v>2042</v>
      </c>
      <c r="AD529" s="5">
        <f t="shared" si="66"/>
        <v>7518</v>
      </c>
      <c r="AE529" s="5">
        <f t="shared" si="67"/>
        <v>9560</v>
      </c>
      <c r="AG529" s="2">
        <f t="shared" si="68"/>
        <v>6</v>
      </c>
      <c r="AH529" s="2">
        <f t="shared" si="69"/>
        <v>2025</v>
      </c>
      <c r="AJ529" s="5">
        <f t="shared" si="70"/>
        <v>1021</v>
      </c>
      <c r="AK529" s="2">
        <f t="shared" si="71"/>
        <v>1</v>
      </c>
    </row>
    <row r="530" spans="1:37" x14ac:dyDescent="0.25">
      <c r="A530" s="18">
        <v>45813</v>
      </c>
      <c r="B530" s="20">
        <v>1020</v>
      </c>
      <c r="C530" s="20">
        <v>1020</v>
      </c>
      <c r="D530" s="20">
        <v>1020</v>
      </c>
      <c r="E530" s="20">
        <v>1020</v>
      </c>
      <c r="F530" s="20">
        <v>1020</v>
      </c>
      <c r="G530" s="20">
        <v>1020</v>
      </c>
      <c r="H530" s="20">
        <v>371</v>
      </c>
      <c r="I530" s="20">
        <v>0</v>
      </c>
      <c r="J530" s="20">
        <v>0</v>
      </c>
      <c r="K530" s="20">
        <v>0</v>
      </c>
      <c r="L530" s="20">
        <v>0</v>
      </c>
      <c r="M530" s="20">
        <v>0</v>
      </c>
      <c r="N530" s="20">
        <v>0</v>
      </c>
      <c r="O530" s="20">
        <v>0</v>
      </c>
      <c r="P530" s="20">
        <v>0</v>
      </c>
      <c r="Q530" s="20">
        <v>0</v>
      </c>
      <c r="R530" s="20">
        <v>0</v>
      </c>
      <c r="S530" s="20">
        <v>0</v>
      </c>
      <c r="T530" s="20">
        <v>0</v>
      </c>
      <c r="U530" s="20">
        <v>0</v>
      </c>
      <c r="V530" s="20">
        <v>0</v>
      </c>
      <c r="W530" s="20">
        <v>1020</v>
      </c>
      <c r="X530" s="20">
        <v>1020</v>
      </c>
      <c r="Y530" s="20">
        <v>1020</v>
      </c>
      <c r="AA530" s="2">
        <f>IFERROR(INDEX('Holiday Schedule'!$D$3:$D$24,MATCH(A530,'Holiday Schedule'!$C$3:$C$24,0)),0)</f>
        <v>0</v>
      </c>
      <c r="AB530" s="2">
        <f t="shared" si="64"/>
        <v>5</v>
      </c>
      <c r="AC530" s="2">
        <f t="shared" si="65"/>
        <v>2040</v>
      </c>
      <c r="AD530" s="5">
        <f t="shared" si="66"/>
        <v>7511</v>
      </c>
      <c r="AE530" s="5">
        <f t="shared" si="67"/>
        <v>9551</v>
      </c>
      <c r="AG530" s="2">
        <f t="shared" si="68"/>
        <v>6</v>
      </c>
      <c r="AH530" s="2">
        <f t="shared" si="69"/>
        <v>2025</v>
      </c>
      <c r="AJ530" s="5">
        <f t="shared" si="70"/>
        <v>1020</v>
      </c>
      <c r="AK530" s="2">
        <f t="shared" si="71"/>
        <v>1</v>
      </c>
    </row>
    <row r="531" spans="1:37" x14ac:dyDescent="0.25">
      <c r="A531" s="18">
        <v>45814</v>
      </c>
      <c r="B531" s="20">
        <v>1025</v>
      </c>
      <c r="C531" s="20">
        <v>1025</v>
      </c>
      <c r="D531" s="20">
        <v>1025</v>
      </c>
      <c r="E531" s="20">
        <v>1025</v>
      </c>
      <c r="F531" s="20">
        <v>1025</v>
      </c>
      <c r="G531" s="20">
        <v>1025</v>
      </c>
      <c r="H531" s="20">
        <v>373</v>
      </c>
      <c r="I531" s="20">
        <v>0</v>
      </c>
      <c r="J531" s="20">
        <v>0</v>
      </c>
      <c r="K531" s="20">
        <v>0</v>
      </c>
      <c r="L531" s="20">
        <v>0</v>
      </c>
      <c r="M531" s="20">
        <v>0</v>
      </c>
      <c r="N531" s="20">
        <v>0</v>
      </c>
      <c r="O531" s="20">
        <v>0</v>
      </c>
      <c r="P531" s="20">
        <v>0</v>
      </c>
      <c r="Q531" s="20">
        <v>0</v>
      </c>
      <c r="R531" s="20">
        <v>0</v>
      </c>
      <c r="S531" s="20">
        <v>0</v>
      </c>
      <c r="T531" s="20">
        <v>0</v>
      </c>
      <c r="U531" s="20">
        <v>0</v>
      </c>
      <c r="V531" s="20">
        <v>0</v>
      </c>
      <c r="W531" s="20">
        <v>1025</v>
      </c>
      <c r="X531" s="20">
        <v>1025</v>
      </c>
      <c r="Y531" s="20">
        <v>1025</v>
      </c>
      <c r="AA531" s="2">
        <f>IFERROR(INDEX('Holiday Schedule'!$D$3:$D$24,MATCH(A531,'Holiday Schedule'!$C$3:$C$24,0)),0)</f>
        <v>0</v>
      </c>
      <c r="AB531" s="2">
        <f t="shared" si="64"/>
        <v>6</v>
      </c>
      <c r="AC531" s="2">
        <f t="shared" si="65"/>
        <v>2050</v>
      </c>
      <c r="AD531" s="5">
        <f t="shared" si="66"/>
        <v>7548</v>
      </c>
      <c r="AE531" s="5">
        <f t="shared" si="67"/>
        <v>9598</v>
      </c>
      <c r="AG531" s="2">
        <f t="shared" si="68"/>
        <v>6</v>
      </c>
      <c r="AH531" s="2">
        <f t="shared" si="69"/>
        <v>2025</v>
      </c>
      <c r="AJ531" s="5">
        <f t="shared" si="70"/>
        <v>1025</v>
      </c>
      <c r="AK531" s="2">
        <f t="shared" si="71"/>
        <v>1</v>
      </c>
    </row>
    <row r="532" spans="1:37" x14ac:dyDescent="0.25">
      <c r="A532" s="18">
        <v>45815</v>
      </c>
      <c r="B532" s="20">
        <v>1025</v>
      </c>
      <c r="C532" s="20">
        <v>1025</v>
      </c>
      <c r="D532" s="20">
        <v>1025</v>
      </c>
      <c r="E532" s="20">
        <v>1025</v>
      </c>
      <c r="F532" s="20">
        <v>1025</v>
      </c>
      <c r="G532" s="20">
        <v>1025</v>
      </c>
      <c r="H532" s="20">
        <v>384</v>
      </c>
      <c r="I532" s="20">
        <v>0</v>
      </c>
      <c r="J532" s="20">
        <v>0</v>
      </c>
      <c r="K532" s="20">
        <v>0</v>
      </c>
      <c r="L532" s="20">
        <v>0</v>
      </c>
      <c r="M532" s="20">
        <v>0</v>
      </c>
      <c r="N532" s="20">
        <v>0</v>
      </c>
      <c r="O532" s="20">
        <v>0</v>
      </c>
      <c r="P532" s="20">
        <v>0</v>
      </c>
      <c r="Q532" s="20">
        <v>0</v>
      </c>
      <c r="R532" s="20">
        <v>0</v>
      </c>
      <c r="S532" s="20">
        <v>0</v>
      </c>
      <c r="T532" s="20">
        <v>0</v>
      </c>
      <c r="U532" s="20">
        <v>0</v>
      </c>
      <c r="V532" s="20">
        <v>0</v>
      </c>
      <c r="W532" s="20">
        <v>1025</v>
      </c>
      <c r="X532" s="20">
        <v>1025</v>
      </c>
      <c r="Y532" s="20">
        <v>1025</v>
      </c>
      <c r="AA532" s="2">
        <f>IFERROR(INDEX('Holiday Schedule'!$D$3:$D$24,MATCH(A532,'Holiday Schedule'!$C$3:$C$24,0)),0)</f>
        <v>0</v>
      </c>
      <c r="AB532" s="2">
        <f t="shared" si="64"/>
        <v>7</v>
      </c>
      <c r="AC532" s="2">
        <f t="shared" si="65"/>
        <v>0</v>
      </c>
      <c r="AD532" s="5">
        <f t="shared" si="66"/>
        <v>9609</v>
      </c>
      <c r="AE532" s="5">
        <f t="shared" si="67"/>
        <v>9609</v>
      </c>
      <c r="AG532" s="2">
        <f t="shared" si="68"/>
        <v>6</v>
      </c>
      <c r="AH532" s="2">
        <f t="shared" si="69"/>
        <v>2025</v>
      </c>
      <c r="AJ532" s="5">
        <f t="shared" si="70"/>
        <v>1025</v>
      </c>
      <c r="AK532" s="2">
        <f t="shared" si="71"/>
        <v>1</v>
      </c>
    </row>
    <row r="533" spans="1:37" x14ac:dyDescent="0.25">
      <c r="A533" s="18">
        <v>45816</v>
      </c>
      <c r="B533" s="20">
        <v>1025</v>
      </c>
      <c r="C533" s="20">
        <v>1025</v>
      </c>
      <c r="D533" s="20">
        <v>1025</v>
      </c>
      <c r="E533" s="20">
        <v>1025</v>
      </c>
      <c r="F533" s="20">
        <v>1025</v>
      </c>
      <c r="G533" s="20">
        <v>1025</v>
      </c>
      <c r="H533" s="20">
        <v>384</v>
      </c>
      <c r="I533" s="20">
        <v>0</v>
      </c>
      <c r="J533" s="20">
        <v>0</v>
      </c>
      <c r="K533" s="20">
        <v>0</v>
      </c>
      <c r="L533" s="20">
        <v>0</v>
      </c>
      <c r="M533" s="20">
        <v>0</v>
      </c>
      <c r="N533" s="20">
        <v>0</v>
      </c>
      <c r="O533" s="20">
        <v>0</v>
      </c>
      <c r="P533" s="20">
        <v>0</v>
      </c>
      <c r="Q533" s="20">
        <v>0</v>
      </c>
      <c r="R533" s="20">
        <v>0</v>
      </c>
      <c r="S533" s="20">
        <v>0</v>
      </c>
      <c r="T533" s="20">
        <v>0</v>
      </c>
      <c r="U533" s="20">
        <v>0</v>
      </c>
      <c r="V533" s="20">
        <v>0</v>
      </c>
      <c r="W533" s="20">
        <v>1025</v>
      </c>
      <c r="X533" s="20">
        <v>1025</v>
      </c>
      <c r="Y533" s="20">
        <v>1025</v>
      </c>
      <c r="AA533" s="2">
        <f>IFERROR(INDEX('Holiday Schedule'!$D$3:$D$24,MATCH(A533,'Holiday Schedule'!$C$3:$C$24,0)),0)</f>
        <v>0</v>
      </c>
      <c r="AB533" s="2">
        <f t="shared" si="64"/>
        <v>1</v>
      </c>
      <c r="AC533" s="2">
        <f t="shared" si="65"/>
        <v>0</v>
      </c>
      <c r="AD533" s="5">
        <f t="shared" si="66"/>
        <v>9609</v>
      </c>
      <c r="AE533" s="5">
        <f t="shared" si="67"/>
        <v>9609</v>
      </c>
      <c r="AG533" s="2">
        <f t="shared" si="68"/>
        <v>6</v>
      </c>
      <c r="AH533" s="2">
        <f t="shared" si="69"/>
        <v>2025</v>
      </c>
      <c r="AJ533" s="5">
        <f t="shared" si="70"/>
        <v>1025</v>
      </c>
      <c r="AK533" s="2">
        <f t="shared" si="71"/>
        <v>1</v>
      </c>
    </row>
    <row r="534" spans="1:37" x14ac:dyDescent="0.25">
      <c r="A534" s="18">
        <v>45817</v>
      </c>
      <c r="B534" s="20">
        <v>1028</v>
      </c>
      <c r="C534" s="20">
        <v>1028</v>
      </c>
      <c r="D534" s="20">
        <v>1028</v>
      </c>
      <c r="E534" s="20">
        <v>1028</v>
      </c>
      <c r="F534" s="20">
        <v>1028</v>
      </c>
      <c r="G534" s="20">
        <v>1028</v>
      </c>
      <c r="H534" s="20">
        <v>374</v>
      </c>
      <c r="I534" s="20">
        <v>0</v>
      </c>
      <c r="J534" s="20">
        <v>0</v>
      </c>
      <c r="K534" s="20">
        <v>0</v>
      </c>
      <c r="L534" s="20">
        <v>0</v>
      </c>
      <c r="M534" s="20">
        <v>0</v>
      </c>
      <c r="N534" s="20">
        <v>0</v>
      </c>
      <c r="O534" s="20">
        <v>0</v>
      </c>
      <c r="P534" s="20">
        <v>0</v>
      </c>
      <c r="Q534" s="20">
        <v>0</v>
      </c>
      <c r="R534" s="20">
        <v>0</v>
      </c>
      <c r="S534" s="20">
        <v>0</v>
      </c>
      <c r="T534" s="20">
        <v>0</v>
      </c>
      <c r="U534" s="20">
        <v>0</v>
      </c>
      <c r="V534" s="20">
        <v>0</v>
      </c>
      <c r="W534" s="20">
        <v>1028</v>
      </c>
      <c r="X534" s="20">
        <v>1028</v>
      </c>
      <c r="Y534" s="20">
        <v>1028</v>
      </c>
      <c r="AA534" s="2">
        <f>IFERROR(INDEX('Holiday Schedule'!$D$3:$D$24,MATCH(A534,'Holiday Schedule'!$C$3:$C$24,0)),0)</f>
        <v>0</v>
      </c>
      <c r="AB534" s="2">
        <f t="shared" si="64"/>
        <v>2</v>
      </c>
      <c r="AC534" s="2">
        <f t="shared" si="65"/>
        <v>2056</v>
      </c>
      <c r="AD534" s="5">
        <f t="shared" si="66"/>
        <v>7570</v>
      </c>
      <c r="AE534" s="5">
        <f t="shared" si="67"/>
        <v>9626</v>
      </c>
      <c r="AG534" s="2">
        <f t="shared" si="68"/>
        <v>6</v>
      </c>
      <c r="AH534" s="2">
        <f t="shared" si="69"/>
        <v>2025</v>
      </c>
      <c r="AJ534" s="5">
        <f t="shared" si="70"/>
        <v>1028</v>
      </c>
      <c r="AK534" s="2">
        <f t="shared" si="71"/>
        <v>1</v>
      </c>
    </row>
    <row r="535" spans="1:37" x14ac:dyDescent="0.25">
      <c r="A535" s="18">
        <v>45818</v>
      </c>
      <c r="B535" s="20">
        <v>1029</v>
      </c>
      <c r="C535" s="20">
        <v>1029</v>
      </c>
      <c r="D535" s="20">
        <v>1029</v>
      </c>
      <c r="E535" s="20">
        <v>1029</v>
      </c>
      <c r="F535" s="20">
        <v>1029</v>
      </c>
      <c r="G535" s="20">
        <v>1029</v>
      </c>
      <c r="H535" s="20">
        <v>374</v>
      </c>
      <c r="I535" s="20">
        <v>0</v>
      </c>
      <c r="J535" s="20">
        <v>0</v>
      </c>
      <c r="K535" s="20">
        <v>0</v>
      </c>
      <c r="L535" s="20">
        <v>0</v>
      </c>
      <c r="M535" s="20">
        <v>0</v>
      </c>
      <c r="N535" s="20">
        <v>0</v>
      </c>
      <c r="O535" s="20">
        <v>0</v>
      </c>
      <c r="P535" s="20">
        <v>0</v>
      </c>
      <c r="Q535" s="20">
        <v>0</v>
      </c>
      <c r="R535" s="20">
        <v>0</v>
      </c>
      <c r="S535" s="20">
        <v>0</v>
      </c>
      <c r="T535" s="20">
        <v>0</v>
      </c>
      <c r="U535" s="20">
        <v>0</v>
      </c>
      <c r="V535" s="20">
        <v>0</v>
      </c>
      <c r="W535" s="20">
        <v>1029</v>
      </c>
      <c r="X535" s="20">
        <v>1029</v>
      </c>
      <c r="Y535" s="20">
        <v>1029</v>
      </c>
      <c r="AA535" s="2">
        <f>IFERROR(INDEX('Holiday Schedule'!$D$3:$D$24,MATCH(A535,'Holiday Schedule'!$C$3:$C$24,0)),0)</f>
        <v>0</v>
      </c>
      <c r="AB535" s="2">
        <f t="shared" si="64"/>
        <v>3</v>
      </c>
      <c r="AC535" s="2">
        <f t="shared" si="65"/>
        <v>2058</v>
      </c>
      <c r="AD535" s="5">
        <f t="shared" si="66"/>
        <v>7577</v>
      </c>
      <c r="AE535" s="5">
        <f t="shared" si="67"/>
        <v>9635</v>
      </c>
      <c r="AG535" s="2">
        <f t="shared" si="68"/>
        <v>6</v>
      </c>
      <c r="AH535" s="2">
        <f t="shared" si="69"/>
        <v>2025</v>
      </c>
      <c r="AJ535" s="5">
        <f t="shared" si="70"/>
        <v>1029</v>
      </c>
      <c r="AK535" s="2">
        <f t="shared" si="71"/>
        <v>1</v>
      </c>
    </row>
    <row r="536" spans="1:37" x14ac:dyDescent="0.25">
      <c r="A536" s="18">
        <v>45819</v>
      </c>
      <c r="B536" s="20">
        <v>1032</v>
      </c>
      <c r="C536" s="20">
        <v>1032</v>
      </c>
      <c r="D536" s="20">
        <v>1032</v>
      </c>
      <c r="E536" s="20">
        <v>1032</v>
      </c>
      <c r="F536" s="20">
        <v>1032</v>
      </c>
      <c r="G536" s="20">
        <v>1032</v>
      </c>
      <c r="H536" s="20">
        <v>375</v>
      </c>
      <c r="I536" s="20">
        <v>0</v>
      </c>
      <c r="J536" s="20">
        <v>0</v>
      </c>
      <c r="K536" s="20">
        <v>0</v>
      </c>
      <c r="L536" s="20">
        <v>0</v>
      </c>
      <c r="M536" s="20">
        <v>0</v>
      </c>
      <c r="N536" s="20">
        <v>0</v>
      </c>
      <c r="O536" s="20">
        <v>0</v>
      </c>
      <c r="P536" s="20">
        <v>0</v>
      </c>
      <c r="Q536" s="20">
        <v>0</v>
      </c>
      <c r="R536" s="20">
        <v>0</v>
      </c>
      <c r="S536" s="20">
        <v>0</v>
      </c>
      <c r="T536" s="20">
        <v>0</v>
      </c>
      <c r="U536" s="20">
        <v>0</v>
      </c>
      <c r="V536" s="20">
        <v>0</v>
      </c>
      <c r="W536" s="20">
        <v>1032</v>
      </c>
      <c r="X536" s="20">
        <v>1032</v>
      </c>
      <c r="Y536" s="20">
        <v>1032</v>
      </c>
      <c r="AA536" s="2">
        <f>IFERROR(INDEX('Holiday Schedule'!$D$3:$D$24,MATCH(A536,'Holiday Schedule'!$C$3:$C$24,0)),0)</f>
        <v>0</v>
      </c>
      <c r="AB536" s="2">
        <f t="shared" si="64"/>
        <v>4</v>
      </c>
      <c r="AC536" s="2">
        <f t="shared" si="65"/>
        <v>2064</v>
      </c>
      <c r="AD536" s="5">
        <f t="shared" si="66"/>
        <v>7599</v>
      </c>
      <c r="AE536" s="5">
        <f t="shared" si="67"/>
        <v>9663</v>
      </c>
      <c r="AG536" s="2">
        <f t="shared" si="68"/>
        <v>6</v>
      </c>
      <c r="AH536" s="2">
        <f t="shared" si="69"/>
        <v>2025</v>
      </c>
      <c r="AJ536" s="5">
        <f t="shared" si="70"/>
        <v>1032</v>
      </c>
      <c r="AK536" s="2">
        <f t="shared" si="71"/>
        <v>1</v>
      </c>
    </row>
    <row r="537" spans="1:37" x14ac:dyDescent="0.25">
      <c r="A537" s="18">
        <v>45820</v>
      </c>
      <c r="B537" s="20">
        <v>1036</v>
      </c>
      <c r="C537" s="20">
        <v>1036</v>
      </c>
      <c r="D537" s="20">
        <v>1036</v>
      </c>
      <c r="E537" s="20">
        <v>1036</v>
      </c>
      <c r="F537" s="20">
        <v>1036</v>
      </c>
      <c r="G537" s="20">
        <v>1036</v>
      </c>
      <c r="H537" s="20">
        <v>377</v>
      </c>
      <c r="I537" s="20">
        <v>0</v>
      </c>
      <c r="J537" s="20">
        <v>0</v>
      </c>
      <c r="K537" s="20">
        <v>0</v>
      </c>
      <c r="L537" s="20">
        <v>0</v>
      </c>
      <c r="M537" s="20">
        <v>0</v>
      </c>
      <c r="N537" s="20">
        <v>0</v>
      </c>
      <c r="O537" s="20">
        <v>0</v>
      </c>
      <c r="P537" s="20">
        <v>0</v>
      </c>
      <c r="Q537" s="20">
        <v>0</v>
      </c>
      <c r="R537" s="20">
        <v>0</v>
      </c>
      <c r="S537" s="20">
        <v>0</v>
      </c>
      <c r="T537" s="20">
        <v>0</v>
      </c>
      <c r="U537" s="20">
        <v>0</v>
      </c>
      <c r="V537" s="20">
        <v>0</v>
      </c>
      <c r="W537" s="20">
        <v>1036</v>
      </c>
      <c r="X537" s="20">
        <v>1036</v>
      </c>
      <c r="Y537" s="20">
        <v>1036</v>
      </c>
      <c r="AA537" s="2">
        <f>IFERROR(INDEX('Holiday Schedule'!$D$3:$D$24,MATCH(A537,'Holiday Schedule'!$C$3:$C$24,0)),0)</f>
        <v>0</v>
      </c>
      <c r="AB537" s="2">
        <f t="shared" si="64"/>
        <v>5</v>
      </c>
      <c r="AC537" s="2">
        <f t="shared" si="65"/>
        <v>2072</v>
      </c>
      <c r="AD537" s="5">
        <f t="shared" si="66"/>
        <v>7629</v>
      </c>
      <c r="AE537" s="5">
        <f t="shared" si="67"/>
        <v>9701</v>
      </c>
      <c r="AG537" s="2">
        <f t="shared" si="68"/>
        <v>6</v>
      </c>
      <c r="AH537" s="2">
        <f t="shared" si="69"/>
        <v>2025</v>
      </c>
      <c r="AJ537" s="5">
        <f t="shared" si="70"/>
        <v>1036</v>
      </c>
      <c r="AK537" s="2">
        <f t="shared" si="71"/>
        <v>1</v>
      </c>
    </row>
    <row r="538" spans="1:37" x14ac:dyDescent="0.25">
      <c r="A538" s="18">
        <v>45821</v>
      </c>
      <c r="B538" s="20">
        <v>1040</v>
      </c>
      <c r="C538" s="20">
        <v>1040</v>
      </c>
      <c r="D538" s="20">
        <v>1040</v>
      </c>
      <c r="E538" s="20">
        <v>1040</v>
      </c>
      <c r="F538" s="20">
        <v>1040</v>
      </c>
      <c r="G538" s="20">
        <v>1040</v>
      </c>
      <c r="H538" s="20">
        <v>378</v>
      </c>
      <c r="I538" s="20">
        <v>0</v>
      </c>
      <c r="J538" s="20">
        <v>0</v>
      </c>
      <c r="K538" s="20">
        <v>0</v>
      </c>
      <c r="L538" s="20">
        <v>0</v>
      </c>
      <c r="M538" s="20">
        <v>0</v>
      </c>
      <c r="N538" s="20">
        <v>0</v>
      </c>
      <c r="O538" s="20">
        <v>0</v>
      </c>
      <c r="P538" s="20">
        <v>0</v>
      </c>
      <c r="Q538" s="20">
        <v>0</v>
      </c>
      <c r="R538" s="20">
        <v>0</v>
      </c>
      <c r="S538" s="20">
        <v>0</v>
      </c>
      <c r="T538" s="20">
        <v>0</v>
      </c>
      <c r="U538" s="20">
        <v>0</v>
      </c>
      <c r="V538" s="20">
        <v>0</v>
      </c>
      <c r="W538" s="20">
        <v>1040</v>
      </c>
      <c r="X538" s="20">
        <v>1040</v>
      </c>
      <c r="Y538" s="20">
        <v>1040</v>
      </c>
      <c r="AA538" s="2">
        <f>IFERROR(INDEX('Holiday Schedule'!$D$3:$D$24,MATCH(A538,'Holiday Schedule'!$C$3:$C$24,0)),0)</f>
        <v>0</v>
      </c>
      <c r="AB538" s="2">
        <f t="shared" si="64"/>
        <v>6</v>
      </c>
      <c r="AC538" s="2">
        <f t="shared" si="65"/>
        <v>2080</v>
      </c>
      <c r="AD538" s="5">
        <f t="shared" si="66"/>
        <v>7658</v>
      </c>
      <c r="AE538" s="5">
        <f t="shared" si="67"/>
        <v>9738</v>
      </c>
      <c r="AG538" s="2">
        <f t="shared" si="68"/>
        <v>6</v>
      </c>
      <c r="AH538" s="2">
        <f t="shared" si="69"/>
        <v>2025</v>
      </c>
      <c r="AJ538" s="5">
        <f t="shared" si="70"/>
        <v>1040</v>
      </c>
      <c r="AK538" s="2">
        <f t="shared" si="71"/>
        <v>1</v>
      </c>
    </row>
    <row r="539" spans="1:37" x14ac:dyDescent="0.25">
      <c r="A539" s="18">
        <v>45822</v>
      </c>
      <c r="B539" s="20">
        <v>1040</v>
      </c>
      <c r="C539" s="20">
        <v>1040</v>
      </c>
      <c r="D539" s="20">
        <v>1040</v>
      </c>
      <c r="E539" s="20">
        <v>1040</v>
      </c>
      <c r="F539" s="20">
        <v>1040</v>
      </c>
      <c r="G539" s="20">
        <v>1040</v>
      </c>
      <c r="H539" s="20">
        <v>390</v>
      </c>
      <c r="I539" s="20">
        <v>0</v>
      </c>
      <c r="J539" s="20">
        <v>0</v>
      </c>
      <c r="K539" s="20">
        <v>0</v>
      </c>
      <c r="L539" s="20">
        <v>0</v>
      </c>
      <c r="M539" s="20">
        <v>0</v>
      </c>
      <c r="N539" s="20">
        <v>0</v>
      </c>
      <c r="O539" s="20">
        <v>0</v>
      </c>
      <c r="P539" s="20">
        <v>0</v>
      </c>
      <c r="Q539" s="20">
        <v>0</v>
      </c>
      <c r="R539" s="20">
        <v>0</v>
      </c>
      <c r="S539" s="20">
        <v>0</v>
      </c>
      <c r="T539" s="20">
        <v>0</v>
      </c>
      <c r="U539" s="20">
        <v>0</v>
      </c>
      <c r="V539" s="20">
        <v>0</v>
      </c>
      <c r="W539" s="20">
        <v>1040</v>
      </c>
      <c r="X539" s="20">
        <v>1040</v>
      </c>
      <c r="Y539" s="20">
        <v>1040</v>
      </c>
      <c r="AA539" s="2">
        <f>IFERROR(INDEX('Holiday Schedule'!$D$3:$D$24,MATCH(A539,'Holiday Schedule'!$C$3:$C$24,0)),0)</f>
        <v>0</v>
      </c>
      <c r="AB539" s="2">
        <f t="shared" si="64"/>
        <v>7</v>
      </c>
      <c r="AC539" s="2">
        <f t="shared" si="65"/>
        <v>0</v>
      </c>
      <c r="AD539" s="5">
        <f t="shared" si="66"/>
        <v>9750</v>
      </c>
      <c r="AE539" s="5">
        <f t="shared" si="67"/>
        <v>9750</v>
      </c>
      <c r="AG539" s="2">
        <f t="shared" si="68"/>
        <v>6</v>
      </c>
      <c r="AH539" s="2">
        <f t="shared" si="69"/>
        <v>2025</v>
      </c>
      <c r="AJ539" s="5">
        <f t="shared" si="70"/>
        <v>1040</v>
      </c>
      <c r="AK539" s="2">
        <f t="shared" si="71"/>
        <v>1</v>
      </c>
    </row>
    <row r="540" spans="1:37" x14ac:dyDescent="0.25">
      <c r="A540" s="18">
        <v>45823</v>
      </c>
      <c r="B540" s="20">
        <v>1040</v>
      </c>
      <c r="C540" s="20">
        <v>1040</v>
      </c>
      <c r="D540" s="20">
        <v>1040</v>
      </c>
      <c r="E540" s="20">
        <v>1040</v>
      </c>
      <c r="F540" s="20">
        <v>1040</v>
      </c>
      <c r="G540" s="20">
        <v>1040</v>
      </c>
      <c r="H540" s="20">
        <v>390</v>
      </c>
      <c r="I540" s="20">
        <v>0</v>
      </c>
      <c r="J540" s="20">
        <v>0</v>
      </c>
      <c r="K540" s="20">
        <v>0</v>
      </c>
      <c r="L540" s="20">
        <v>0</v>
      </c>
      <c r="M540" s="20">
        <v>0</v>
      </c>
      <c r="N540" s="20">
        <v>0</v>
      </c>
      <c r="O540" s="20">
        <v>0</v>
      </c>
      <c r="P540" s="20">
        <v>0</v>
      </c>
      <c r="Q540" s="20">
        <v>0</v>
      </c>
      <c r="R540" s="20">
        <v>0</v>
      </c>
      <c r="S540" s="20">
        <v>0</v>
      </c>
      <c r="T540" s="20">
        <v>0</v>
      </c>
      <c r="U540" s="20">
        <v>0</v>
      </c>
      <c r="V540" s="20">
        <v>0</v>
      </c>
      <c r="W540" s="20">
        <v>1040</v>
      </c>
      <c r="X540" s="20">
        <v>1040</v>
      </c>
      <c r="Y540" s="20">
        <v>1040</v>
      </c>
      <c r="AA540" s="2">
        <f>IFERROR(INDEX('Holiday Schedule'!$D$3:$D$24,MATCH(A540,'Holiday Schedule'!$C$3:$C$24,0)),0)</f>
        <v>0</v>
      </c>
      <c r="AB540" s="2">
        <f t="shared" si="64"/>
        <v>1</v>
      </c>
      <c r="AC540" s="2">
        <f t="shared" si="65"/>
        <v>0</v>
      </c>
      <c r="AD540" s="5">
        <f t="shared" si="66"/>
        <v>9750</v>
      </c>
      <c r="AE540" s="5">
        <f t="shared" si="67"/>
        <v>9750</v>
      </c>
      <c r="AG540" s="2">
        <f t="shared" si="68"/>
        <v>6</v>
      </c>
      <c r="AH540" s="2">
        <f t="shared" si="69"/>
        <v>2025</v>
      </c>
      <c r="AJ540" s="5">
        <f t="shared" si="70"/>
        <v>1040</v>
      </c>
      <c r="AK540" s="2">
        <f t="shared" si="71"/>
        <v>1</v>
      </c>
    </row>
    <row r="541" spans="1:37" x14ac:dyDescent="0.25">
      <c r="A541" s="18">
        <v>45824</v>
      </c>
      <c r="B541" s="20">
        <v>1039</v>
      </c>
      <c r="C541" s="20">
        <v>1039</v>
      </c>
      <c r="D541" s="20">
        <v>1039</v>
      </c>
      <c r="E541" s="20">
        <v>1039</v>
      </c>
      <c r="F541" s="20">
        <v>1039</v>
      </c>
      <c r="G541" s="20">
        <v>1039</v>
      </c>
      <c r="H541" s="20">
        <v>378</v>
      </c>
      <c r="I541" s="20">
        <v>0</v>
      </c>
      <c r="J541" s="20">
        <v>0</v>
      </c>
      <c r="K541" s="20">
        <v>0</v>
      </c>
      <c r="L541" s="20">
        <v>0</v>
      </c>
      <c r="M541" s="20">
        <v>0</v>
      </c>
      <c r="N541" s="20">
        <v>0</v>
      </c>
      <c r="O541" s="20">
        <v>0</v>
      </c>
      <c r="P541" s="20">
        <v>0</v>
      </c>
      <c r="Q541" s="20">
        <v>0</v>
      </c>
      <c r="R541" s="20">
        <v>0</v>
      </c>
      <c r="S541" s="20">
        <v>0</v>
      </c>
      <c r="T541" s="20">
        <v>0</v>
      </c>
      <c r="U541" s="20">
        <v>0</v>
      </c>
      <c r="V541" s="20">
        <v>0</v>
      </c>
      <c r="W541" s="20">
        <v>1039</v>
      </c>
      <c r="X541" s="20">
        <v>1039</v>
      </c>
      <c r="Y541" s="20">
        <v>1039</v>
      </c>
      <c r="AA541" s="2">
        <f>IFERROR(INDEX('Holiday Schedule'!$D$3:$D$24,MATCH(A541,'Holiday Schedule'!$C$3:$C$24,0)),0)</f>
        <v>0</v>
      </c>
      <c r="AB541" s="2">
        <f t="shared" si="64"/>
        <v>2</v>
      </c>
      <c r="AC541" s="2">
        <f t="shared" si="65"/>
        <v>2078</v>
      </c>
      <c r="AD541" s="5">
        <f t="shared" si="66"/>
        <v>7651</v>
      </c>
      <c r="AE541" s="5">
        <f t="shared" si="67"/>
        <v>9729</v>
      </c>
      <c r="AG541" s="2">
        <f t="shared" si="68"/>
        <v>6</v>
      </c>
      <c r="AH541" s="2">
        <f t="shared" si="69"/>
        <v>2025</v>
      </c>
      <c r="AJ541" s="5">
        <f t="shared" si="70"/>
        <v>1039</v>
      </c>
      <c r="AK541" s="2">
        <f t="shared" si="71"/>
        <v>1</v>
      </c>
    </row>
    <row r="542" spans="1:37" x14ac:dyDescent="0.25">
      <c r="A542" s="18">
        <v>45825</v>
      </c>
      <c r="B542" s="20">
        <v>1047</v>
      </c>
      <c r="C542" s="20">
        <v>1047</v>
      </c>
      <c r="D542" s="20">
        <v>1047</v>
      </c>
      <c r="E542" s="20">
        <v>1047</v>
      </c>
      <c r="F542" s="20">
        <v>1047</v>
      </c>
      <c r="G542" s="20">
        <v>1047</v>
      </c>
      <c r="H542" s="20">
        <v>381</v>
      </c>
      <c r="I542" s="20">
        <v>0</v>
      </c>
      <c r="J542" s="20">
        <v>0</v>
      </c>
      <c r="K542" s="20">
        <v>0</v>
      </c>
      <c r="L542" s="20">
        <v>0</v>
      </c>
      <c r="M542" s="20">
        <v>0</v>
      </c>
      <c r="N542" s="20">
        <v>0</v>
      </c>
      <c r="O542" s="20">
        <v>0</v>
      </c>
      <c r="P542" s="20">
        <v>0</v>
      </c>
      <c r="Q542" s="20">
        <v>0</v>
      </c>
      <c r="R542" s="20">
        <v>0</v>
      </c>
      <c r="S542" s="20">
        <v>0</v>
      </c>
      <c r="T542" s="20">
        <v>0</v>
      </c>
      <c r="U542" s="20">
        <v>0</v>
      </c>
      <c r="V542" s="20">
        <v>0</v>
      </c>
      <c r="W542" s="20">
        <v>1047</v>
      </c>
      <c r="X542" s="20">
        <v>1047</v>
      </c>
      <c r="Y542" s="20">
        <v>1047</v>
      </c>
      <c r="AA542" s="2">
        <f>IFERROR(INDEX('Holiday Schedule'!$D$3:$D$24,MATCH(A542,'Holiday Schedule'!$C$3:$C$24,0)),0)</f>
        <v>0</v>
      </c>
      <c r="AB542" s="2">
        <f t="shared" si="64"/>
        <v>3</v>
      </c>
      <c r="AC542" s="2">
        <f t="shared" si="65"/>
        <v>2094</v>
      </c>
      <c r="AD542" s="5">
        <f t="shared" si="66"/>
        <v>7710</v>
      </c>
      <c r="AE542" s="5">
        <f t="shared" si="67"/>
        <v>9804</v>
      </c>
      <c r="AG542" s="2">
        <f t="shared" si="68"/>
        <v>6</v>
      </c>
      <c r="AH542" s="2">
        <f t="shared" si="69"/>
        <v>2025</v>
      </c>
      <c r="AJ542" s="5">
        <f t="shared" si="70"/>
        <v>1047</v>
      </c>
      <c r="AK542" s="2">
        <f t="shared" si="71"/>
        <v>1</v>
      </c>
    </row>
    <row r="543" spans="1:37" x14ac:dyDescent="0.25">
      <c r="A543" s="18">
        <v>45826</v>
      </c>
      <c r="B543" s="20">
        <v>1052</v>
      </c>
      <c r="C543" s="20">
        <v>1052</v>
      </c>
      <c r="D543" s="20">
        <v>1052</v>
      </c>
      <c r="E543" s="20">
        <v>1052</v>
      </c>
      <c r="F543" s="20">
        <v>1052</v>
      </c>
      <c r="G543" s="20">
        <v>1052</v>
      </c>
      <c r="H543" s="20">
        <v>383</v>
      </c>
      <c r="I543" s="20">
        <v>0</v>
      </c>
      <c r="J543" s="20">
        <v>0</v>
      </c>
      <c r="K543" s="20">
        <v>0</v>
      </c>
      <c r="L543" s="20">
        <v>0</v>
      </c>
      <c r="M543" s="20">
        <v>0</v>
      </c>
      <c r="N543" s="20">
        <v>0</v>
      </c>
      <c r="O543" s="20">
        <v>0</v>
      </c>
      <c r="P543" s="20">
        <v>0</v>
      </c>
      <c r="Q543" s="20">
        <v>0</v>
      </c>
      <c r="R543" s="20">
        <v>0</v>
      </c>
      <c r="S543" s="20">
        <v>0</v>
      </c>
      <c r="T543" s="20">
        <v>0</v>
      </c>
      <c r="U543" s="20">
        <v>0</v>
      </c>
      <c r="V543" s="20">
        <v>0</v>
      </c>
      <c r="W543" s="20">
        <v>1052</v>
      </c>
      <c r="X543" s="20">
        <v>1052</v>
      </c>
      <c r="Y543" s="20">
        <v>1052</v>
      </c>
      <c r="AA543" s="2">
        <f>IFERROR(INDEX('Holiday Schedule'!$D$3:$D$24,MATCH(A543,'Holiday Schedule'!$C$3:$C$24,0)),0)</f>
        <v>0</v>
      </c>
      <c r="AB543" s="2">
        <f t="shared" si="64"/>
        <v>4</v>
      </c>
      <c r="AC543" s="2">
        <f t="shared" si="65"/>
        <v>2104</v>
      </c>
      <c r="AD543" s="5">
        <f t="shared" si="66"/>
        <v>7747</v>
      </c>
      <c r="AE543" s="5">
        <f t="shared" si="67"/>
        <v>9851</v>
      </c>
      <c r="AG543" s="2">
        <f t="shared" si="68"/>
        <v>6</v>
      </c>
      <c r="AH543" s="2">
        <f t="shared" si="69"/>
        <v>2025</v>
      </c>
      <c r="AJ543" s="5">
        <f t="shared" si="70"/>
        <v>1052</v>
      </c>
      <c r="AK543" s="2">
        <f t="shared" si="71"/>
        <v>1</v>
      </c>
    </row>
    <row r="544" spans="1:37" x14ac:dyDescent="0.25">
      <c r="A544" s="18">
        <v>45827</v>
      </c>
      <c r="B544" s="20">
        <v>1053</v>
      </c>
      <c r="C544" s="20">
        <v>1053</v>
      </c>
      <c r="D544" s="20">
        <v>1053</v>
      </c>
      <c r="E544" s="20">
        <v>1053</v>
      </c>
      <c r="F544" s="20">
        <v>1053</v>
      </c>
      <c r="G544" s="20">
        <v>1053</v>
      </c>
      <c r="H544" s="20">
        <v>383</v>
      </c>
      <c r="I544" s="20">
        <v>0</v>
      </c>
      <c r="J544" s="20">
        <v>0</v>
      </c>
      <c r="K544" s="20">
        <v>0</v>
      </c>
      <c r="L544" s="20">
        <v>0</v>
      </c>
      <c r="M544" s="20">
        <v>0</v>
      </c>
      <c r="N544" s="20">
        <v>0</v>
      </c>
      <c r="O544" s="20">
        <v>0</v>
      </c>
      <c r="P544" s="20">
        <v>0</v>
      </c>
      <c r="Q544" s="20">
        <v>0</v>
      </c>
      <c r="R544" s="20">
        <v>0</v>
      </c>
      <c r="S544" s="20">
        <v>0</v>
      </c>
      <c r="T544" s="20">
        <v>0</v>
      </c>
      <c r="U544" s="20">
        <v>0</v>
      </c>
      <c r="V544" s="20">
        <v>0</v>
      </c>
      <c r="W544" s="20">
        <v>1053</v>
      </c>
      <c r="X544" s="20">
        <v>1053</v>
      </c>
      <c r="Y544" s="20">
        <v>1053</v>
      </c>
      <c r="AA544" s="2">
        <f>IFERROR(INDEX('Holiday Schedule'!$D$3:$D$24,MATCH(A544,'Holiday Schedule'!$C$3:$C$24,0)),0)</f>
        <v>0</v>
      </c>
      <c r="AB544" s="2">
        <f t="shared" si="64"/>
        <v>5</v>
      </c>
      <c r="AC544" s="2">
        <f t="shared" si="65"/>
        <v>2106</v>
      </c>
      <c r="AD544" s="5">
        <f t="shared" si="66"/>
        <v>7754</v>
      </c>
      <c r="AE544" s="5">
        <f t="shared" si="67"/>
        <v>9860</v>
      </c>
      <c r="AG544" s="2">
        <f t="shared" si="68"/>
        <v>6</v>
      </c>
      <c r="AH544" s="2">
        <f t="shared" si="69"/>
        <v>2025</v>
      </c>
      <c r="AJ544" s="5">
        <f t="shared" si="70"/>
        <v>1053</v>
      </c>
      <c r="AK544" s="2">
        <f t="shared" si="71"/>
        <v>1</v>
      </c>
    </row>
    <row r="545" spans="1:37" x14ac:dyDescent="0.25">
      <c r="A545" s="18">
        <v>45828</v>
      </c>
      <c r="B545" s="20">
        <v>1053</v>
      </c>
      <c r="C545" s="20">
        <v>1053</v>
      </c>
      <c r="D545" s="20">
        <v>1053</v>
      </c>
      <c r="E545" s="20">
        <v>1053</v>
      </c>
      <c r="F545" s="20">
        <v>1053</v>
      </c>
      <c r="G545" s="20">
        <v>1053</v>
      </c>
      <c r="H545" s="20">
        <v>383</v>
      </c>
      <c r="I545" s="20">
        <v>0</v>
      </c>
      <c r="J545" s="20">
        <v>0</v>
      </c>
      <c r="K545" s="20">
        <v>0</v>
      </c>
      <c r="L545" s="20">
        <v>0</v>
      </c>
      <c r="M545" s="20">
        <v>0</v>
      </c>
      <c r="N545" s="20">
        <v>0</v>
      </c>
      <c r="O545" s="20">
        <v>0</v>
      </c>
      <c r="P545" s="20">
        <v>0</v>
      </c>
      <c r="Q545" s="20">
        <v>0</v>
      </c>
      <c r="R545" s="20">
        <v>0</v>
      </c>
      <c r="S545" s="20">
        <v>0</v>
      </c>
      <c r="T545" s="20">
        <v>0</v>
      </c>
      <c r="U545" s="20">
        <v>0</v>
      </c>
      <c r="V545" s="20">
        <v>0</v>
      </c>
      <c r="W545" s="20">
        <v>1053</v>
      </c>
      <c r="X545" s="20">
        <v>1053</v>
      </c>
      <c r="Y545" s="20">
        <v>1053</v>
      </c>
      <c r="AA545" s="2">
        <f>IFERROR(INDEX('Holiday Schedule'!$D$3:$D$24,MATCH(A545,'Holiday Schedule'!$C$3:$C$24,0)),0)</f>
        <v>0</v>
      </c>
      <c r="AB545" s="2">
        <f t="shared" si="64"/>
        <v>6</v>
      </c>
      <c r="AC545" s="2">
        <f t="shared" si="65"/>
        <v>2106</v>
      </c>
      <c r="AD545" s="5">
        <f t="shared" si="66"/>
        <v>7754</v>
      </c>
      <c r="AE545" s="5">
        <f t="shared" si="67"/>
        <v>9860</v>
      </c>
      <c r="AG545" s="2">
        <f t="shared" si="68"/>
        <v>6</v>
      </c>
      <c r="AH545" s="2">
        <f t="shared" si="69"/>
        <v>2025</v>
      </c>
      <c r="AJ545" s="5">
        <f t="shared" si="70"/>
        <v>1053</v>
      </c>
      <c r="AK545" s="2">
        <f t="shared" si="71"/>
        <v>1</v>
      </c>
    </row>
    <row r="546" spans="1:37" x14ac:dyDescent="0.25">
      <c r="A546" s="18">
        <v>45829</v>
      </c>
      <c r="B546" s="20">
        <v>1053</v>
      </c>
      <c r="C546" s="20">
        <v>1053</v>
      </c>
      <c r="D546" s="20">
        <v>1053</v>
      </c>
      <c r="E546" s="20">
        <v>1053</v>
      </c>
      <c r="F546" s="20">
        <v>1053</v>
      </c>
      <c r="G546" s="20">
        <v>1053</v>
      </c>
      <c r="H546" s="20">
        <v>395</v>
      </c>
      <c r="I546" s="20">
        <v>0</v>
      </c>
      <c r="J546" s="20">
        <v>0</v>
      </c>
      <c r="K546" s="20">
        <v>0</v>
      </c>
      <c r="L546" s="20">
        <v>0</v>
      </c>
      <c r="M546" s="20">
        <v>0</v>
      </c>
      <c r="N546" s="20">
        <v>0</v>
      </c>
      <c r="O546" s="20">
        <v>0</v>
      </c>
      <c r="P546" s="20">
        <v>0</v>
      </c>
      <c r="Q546" s="20">
        <v>0</v>
      </c>
      <c r="R546" s="20">
        <v>0</v>
      </c>
      <c r="S546" s="20">
        <v>0</v>
      </c>
      <c r="T546" s="20">
        <v>0</v>
      </c>
      <c r="U546" s="20">
        <v>0</v>
      </c>
      <c r="V546" s="20">
        <v>0</v>
      </c>
      <c r="W546" s="20">
        <v>1053</v>
      </c>
      <c r="X546" s="20">
        <v>1053</v>
      </c>
      <c r="Y546" s="20">
        <v>1053</v>
      </c>
      <c r="AA546" s="2">
        <f>IFERROR(INDEX('Holiday Schedule'!$D$3:$D$24,MATCH(A546,'Holiday Schedule'!$C$3:$C$24,0)),0)</f>
        <v>0</v>
      </c>
      <c r="AB546" s="2">
        <f t="shared" si="64"/>
        <v>7</v>
      </c>
      <c r="AC546" s="2">
        <f t="shared" si="65"/>
        <v>0</v>
      </c>
      <c r="AD546" s="5">
        <f t="shared" si="66"/>
        <v>9872</v>
      </c>
      <c r="AE546" s="5">
        <f t="shared" si="67"/>
        <v>9872</v>
      </c>
      <c r="AG546" s="2">
        <f t="shared" si="68"/>
        <v>6</v>
      </c>
      <c r="AH546" s="2">
        <f t="shared" si="69"/>
        <v>2025</v>
      </c>
      <c r="AJ546" s="5">
        <f t="shared" si="70"/>
        <v>1053</v>
      </c>
      <c r="AK546" s="2">
        <f t="shared" si="71"/>
        <v>1</v>
      </c>
    </row>
    <row r="547" spans="1:37" x14ac:dyDescent="0.25">
      <c r="A547" s="18">
        <v>45830</v>
      </c>
      <c r="B547" s="20">
        <v>1053</v>
      </c>
      <c r="C547" s="20">
        <v>1053</v>
      </c>
      <c r="D547" s="20">
        <v>1053</v>
      </c>
      <c r="E547" s="20">
        <v>1053</v>
      </c>
      <c r="F547" s="20">
        <v>1053</v>
      </c>
      <c r="G547" s="20">
        <v>1053</v>
      </c>
      <c r="H547" s="20">
        <v>395</v>
      </c>
      <c r="I547" s="20">
        <v>0</v>
      </c>
      <c r="J547" s="20">
        <v>0</v>
      </c>
      <c r="K547" s="20">
        <v>0</v>
      </c>
      <c r="L547" s="20">
        <v>0</v>
      </c>
      <c r="M547" s="20">
        <v>0</v>
      </c>
      <c r="N547" s="20">
        <v>0</v>
      </c>
      <c r="O547" s="20">
        <v>0</v>
      </c>
      <c r="P547" s="20">
        <v>0</v>
      </c>
      <c r="Q547" s="20">
        <v>0</v>
      </c>
      <c r="R547" s="20">
        <v>0</v>
      </c>
      <c r="S547" s="20">
        <v>0</v>
      </c>
      <c r="T547" s="20">
        <v>0</v>
      </c>
      <c r="U547" s="20">
        <v>0</v>
      </c>
      <c r="V547" s="20">
        <v>0</v>
      </c>
      <c r="W547" s="20">
        <v>1053</v>
      </c>
      <c r="X547" s="20">
        <v>1053</v>
      </c>
      <c r="Y547" s="20">
        <v>1053</v>
      </c>
      <c r="AA547" s="2">
        <f>IFERROR(INDEX('Holiday Schedule'!$D$3:$D$24,MATCH(A547,'Holiday Schedule'!$C$3:$C$24,0)),0)</f>
        <v>0</v>
      </c>
      <c r="AB547" s="2">
        <f t="shared" si="64"/>
        <v>1</v>
      </c>
      <c r="AC547" s="2">
        <f t="shared" si="65"/>
        <v>0</v>
      </c>
      <c r="AD547" s="5">
        <f t="shared" si="66"/>
        <v>9872</v>
      </c>
      <c r="AE547" s="5">
        <f t="shared" si="67"/>
        <v>9872</v>
      </c>
      <c r="AG547" s="2">
        <f t="shared" si="68"/>
        <v>6</v>
      </c>
      <c r="AH547" s="2">
        <f t="shared" si="69"/>
        <v>2025</v>
      </c>
      <c r="AJ547" s="5">
        <f t="shared" si="70"/>
        <v>1053</v>
      </c>
      <c r="AK547" s="2">
        <f t="shared" si="71"/>
        <v>1</v>
      </c>
    </row>
    <row r="548" spans="1:37" x14ac:dyDescent="0.25">
      <c r="A548" s="18">
        <v>45831</v>
      </c>
      <c r="B548" s="20">
        <v>1053</v>
      </c>
      <c r="C548" s="20">
        <v>1053</v>
      </c>
      <c r="D548" s="20">
        <v>1053</v>
      </c>
      <c r="E548" s="20">
        <v>1053</v>
      </c>
      <c r="F548" s="20">
        <v>1053</v>
      </c>
      <c r="G548" s="20">
        <v>1053</v>
      </c>
      <c r="H548" s="20">
        <v>383</v>
      </c>
      <c r="I548" s="20">
        <v>0</v>
      </c>
      <c r="J548" s="20">
        <v>0</v>
      </c>
      <c r="K548" s="20">
        <v>0</v>
      </c>
      <c r="L548" s="20">
        <v>0</v>
      </c>
      <c r="M548" s="20">
        <v>0</v>
      </c>
      <c r="N548" s="20">
        <v>0</v>
      </c>
      <c r="O548" s="20">
        <v>0</v>
      </c>
      <c r="P548" s="20">
        <v>0</v>
      </c>
      <c r="Q548" s="20">
        <v>0</v>
      </c>
      <c r="R548" s="20">
        <v>0</v>
      </c>
      <c r="S548" s="20">
        <v>0</v>
      </c>
      <c r="T548" s="20">
        <v>0</v>
      </c>
      <c r="U548" s="20">
        <v>0</v>
      </c>
      <c r="V548" s="20">
        <v>0</v>
      </c>
      <c r="W548" s="20">
        <v>1053</v>
      </c>
      <c r="X548" s="20">
        <v>1053</v>
      </c>
      <c r="Y548" s="20">
        <v>1053</v>
      </c>
      <c r="AA548" s="2">
        <f>IFERROR(INDEX('Holiday Schedule'!$D$3:$D$24,MATCH(A548,'Holiday Schedule'!$C$3:$C$24,0)),0)</f>
        <v>0</v>
      </c>
      <c r="AB548" s="2">
        <f t="shared" si="64"/>
        <v>2</v>
      </c>
      <c r="AC548" s="2">
        <f t="shared" si="65"/>
        <v>2106</v>
      </c>
      <c r="AD548" s="5">
        <f t="shared" si="66"/>
        <v>7754</v>
      </c>
      <c r="AE548" s="5">
        <f t="shared" si="67"/>
        <v>9860</v>
      </c>
      <c r="AG548" s="2">
        <f t="shared" si="68"/>
        <v>6</v>
      </c>
      <c r="AH548" s="2">
        <f t="shared" si="69"/>
        <v>2025</v>
      </c>
      <c r="AJ548" s="5">
        <f t="shared" si="70"/>
        <v>1053</v>
      </c>
      <c r="AK548" s="2">
        <f t="shared" si="71"/>
        <v>1</v>
      </c>
    </row>
    <row r="549" spans="1:37" x14ac:dyDescent="0.25">
      <c r="A549" s="18">
        <v>45832</v>
      </c>
      <c r="B549" s="20">
        <v>1174</v>
      </c>
      <c r="C549" s="20">
        <v>1174</v>
      </c>
      <c r="D549" s="20">
        <v>1174</v>
      </c>
      <c r="E549" s="20">
        <v>1174</v>
      </c>
      <c r="F549" s="20">
        <v>1174</v>
      </c>
      <c r="G549" s="20">
        <v>1174</v>
      </c>
      <c r="H549" s="20">
        <v>427</v>
      </c>
      <c r="I549" s="20">
        <v>0</v>
      </c>
      <c r="J549" s="20">
        <v>0</v>
      </c>
      <c r="K549" s="20">
        <v>0</v>
      </c>
      <c r="L549" s="20">
        <v>0</v>
      </c>
      <c r="M549" s="20">
        <v>0</v>
      </c>
      <c r="N549" s="20">
        <v>0</v>
      </c>
      <c r="O549" s="20">
        <v>0</v>
      </c>
      <c r="P549" s="20">
        <v>0</v>
      </c>
      <c r="Q549" s="20">
        <v>0</v>
      </c>
      <c r="R549" s="20">
        <v>0</v>
      </c>
      <c r="S549" s="20">
        <v>0</v>
      </c>
      <c r="T549" s="20">
        <v>0</v>
      </c>
      <c r="U549" s="20">
        <v>0</v>
      </c>
      <c r="V549" s="20">
        <v>0</v>
      </c>
      <c r="W549" s="20">
        <v>1174</v>
      </c>
      <c r="X549" s="20">
        <v>1174</v>
      </c>
      <c r="Y549" s="20">
        <v>1174</v>
      </c>
      <c r="AA549" s="2">
        <f>IFERROR(INDEX('Holiday Schedule'!$D$3:$D$24,MATCH(A549,'Holiday Schedule'!$C$3:$C$24,0)),0)</f>
        <v>0</v>
      </c>
      <c r="AB549" s="2">
        <f t="shared" si="64"/>
        <v>3</v>
      </c>
      <c r="AC549" s="2">
        <f t="shared" si="65"/>
        <v>2348</v>
      </c>
      <c r="AD549" s="5">
        <f t="shared" si="66"/>
        <v>8645</v>
      </c>
      <c r="AE549" s="5">
        <f t="shared" si="67"/>
        <v>10993</v>
      </c>
      <c r="AG549" s="2">
        <f t="shared" si="68"/>
        <v>6</v>
      </c>
      <c r="AH549" s="2">
        <f t="shared" si="69"/>
        <v>2025</v>
      </c>
      <c r="AJ549" s="5">
        <f t="shared" si="70"/>
        <v>1174</v>
      </c>
      <c r="AK549" s="2">
        <f t="shared" si="71"/>
        <v>1</v>
      </c>
    </row>
    <row r="550" spans="1:37" x14ac:dyDescent="0.25">
      <c r="A550" s="18">
        <v>45833</v>
      </c>
      <c r="B550" s="20">
        <v>1174</v>
      </c>
      <c r="C550" s="20">
        <v>1174</v>
      </c>
      <c r="D550" s="20">
        <v>1174</v>
      </c>
      <c r="E550" s="20">
        <v>1174</v>
      </c>
      <c r="F550" s="20">
        <v>1174</v>
      </c>
      <c r="G550" s="20">
        <v>1174</v>
      </c>
      <c r="H550" s="20">
        <v>427</v>
      </c>
      <c r="I550" s="20">
        <v>0</v>
      </c>
      <c r="J550" s="20">
        <v>0</v>
      </c>
      <c r="K550" s="20">
        <v>0</v>
      </c>
      <c r="L550" s="20">
        <v>0</v>
      </c>
      <c r="M550" s="20">
        <v>0</v>
      </c>
      <c r="N550" s="20">
        <v>0</v>
      </c>
      <c r="O550" s="20">
        <v>0</v>
      </c>
      <c r="P550" s="20">
        <v>0</v>
      </c>
      <c r="Q550" s="20">
        <v>0</v>
      </c>
      <c r="R550" s="20">
        <v>0</v>
      </c>
      <c r="S550" s="20">
        <v>0</v>
      </c>
      <c r="T550" s="20">
        <v>0</v>
      </c>
      <c r="U550" s="20">
        <v>0</v>
      </c>
      <c r="V550" s="20">
        <v>0</v>
      </c>
      <c r="W550" s="20">
        <v>1174</v>
      </c>
      <c r="X550" s="20">
        <v>1174</v>
      </c>
      <c r="Y550" s="20">
        <v>1174</v>
      </c>
      <c r="AA550" s="2">
        <f>IFERROR(INDEX('Holiday Schedule'!$D$3:$D$24,MATCH(A550,'Holiday Schedule'!$C$3:$C$24,0)),0)</f>
        <v>0</v>
      </c>
      <c r="AB550" s="2">
        <f t="shared" si="64"/>
        <v>4</v>
      </c>
      <c r="AC550" s="2">
        <f t="shared" si="65"/>
        <v>2348</v>
      </c>
      <c r="AD550" s="5">
        <f t="shared" si="66"/>
        <v>8645</v>
      </c>
      <c r="AE550" s="5">
        <f t="shared" si="67"/>
        <v>10993</v>
      </c>
      <c r="AG550" s="2">
        <f t="shared" si="68"/>
        <v>6</v>
      </c>
      <c r="AH550" s="2">
        <f t="shared" si="69"/>
        <v>2025</v>
      </c>
      <c r="AJ550" s="5">
        <f t="shared" si="70"/>
        <v>1174</v>
      </c>
      <c r="AK550" s="2">
        <f t="shared" si="71"/>
        <v>1</v>
      </c>
    </row>
    <row r="551" spans="1:37" x14ac:dyDescent="0.25">
      <c r="A551" s="18">
        <v>45834</v>
      </c>
      <c r="B551" s="20">
        <v>1175</v>
      </c>
      <c r="C551" s="20">
        <v>1175</v>
      </c>
      <c r="D551" s="20">
        <v>1175</v>
      </c>
      <c r="E551" s="20">
        <v>1175</v>
      </c>
      <c r="F551" s="20">
        <v>1175</v>
      </c>
      <c r="G551" s="20">
        <v>1175</v>
      </c>
      <c r="H551" s="20">
        <v>427</v>
      </c>
      <c r="I551" s="20">
        <v>0</v>
      </c>
      <c r="J551" s="20">
        <v>0</v>
      </c>
      <c r="K551" s="20">
        <v>0</v>
      </c>
      <c r="L551" s="20">
        <v>0</v>
      </c>
      <c r="M551" s="20">
        <v>0</v>
      </c>
      <c r="N551" s="20">
        <v>0</v>
      </c>
      <c r="O551" s="20">
        <v>0</v>
      </c>
      <c r="P551" s="20">
        <v>0</v>
      </c>
      <c r="Q551" s="20">
        <v>0</v>
      </c>
      <c r="R551" s="20">
        <v>0</v>
      </c>
      <c r="S551" s="20">
        <v>0</v>
      </c>
      <c r="T551" s="20">
        <v>0</v>
      </c>
      <c r="U551" s="20">
        <v>0</v>
      </c>
      <c r="V551" s="20">
        <v>0</v>
      </c>
      <c r="W551" s="20">
        <v>1175</v>
      </c>
      <c r="X551" s="20">
        <v>1175</v>
      </c>
      <c r="Y551" s="20">
        <v>1175</v>
      </c>
      <c r="AA551" s="2">
        <f>IFERROR(INDEX('Holiday Schedule'!$D$3:$D$24,MATCH(A551,'Holiday Schedule'!$C$3:$C$24,0)),0)</f>
        <v>0</v>
      </c>
      <c r="AB551" s="2">
        <f t="shared" si="64"/>
        <v>5</v>
      </c>
      <c r="AC551" s="2">
        <f t="shared" si="65"/>
        <v>2350</v>
      </c>
      <c r="AD551" s="5">
        <f t="shared" si="66"/>
        <v>8652</v>
      </c>
      <c r="AE551" s="5">
        <f t="shared" si="67"/>
        <v>11002</v>
      </c>
      <c r="AG551" s="2">
        <f t="shared" si="68"/>
        <v>6</v>
      </c>
      <c r="AH551" s="2">
        <f t="shared" si="69"/>
        <v>2025</v>
      </c>
      <c r="AJ551" s="5">
        <f t="shared" si="70"/>
        <v>1175</v>
      </c>
      <c r="AK551" s="2">
        <f t="shared" si="71"/>
        <v>1</v>
      </c>
    </row>
    <row r="552" spans="1:37" x14ac:dyDescent="0.25">
      <c r="A552" s="18">
        <v>45835</v>
      </c>
      <c r="B552" s="20">
        <v>1066</v>
      </c>
      <c r="C552" s="20">
        <v>1066</v>
      </c>
      <c r="D552" s="20">
        <v>1066</v>
      </c>
      <c r="E552" s="20">
        <v>1066</v>
      </c>
      <c r="F552" s="20">
        <v>1066</v>
      </c>
      <c r="G552" s="20">
        <v>1066</v>
      </c>
      <c r="H552" s="20">
        <v>388</v>
      </c>
      <c r="I552" s="20">
        <v>0</v>
      </c>
      <c r="J552" s="20">
        <v>0</v>
      </c>
      <c r="K552" s="20">
        <v>0</v>
      </c>
      <c r="L552" s="20">
        <v>0</v>
      </c>
      <c r="M552" s="20">
        <v>0</v>
      </c>
      <c r="N552" s="20">
        <v>0</v>
      </c>
      <c r="O552" s="20">
        <v>0</v>
      </c>
      <c r="P552" s="20">
        <v>0</v>
      </c>
      <c r="Q552" s="20">
        <v>0</v>
      </c>
      <c r="R552" s="20">
        <v>0</v>
      </c>
      <c r="S552" s="20">
        <v>0</v>
      </c>
      <c r="T552" s="20">
        <v>0</v>
      </c>
      <c r="U552" s="20">
        <v>0</v>
      </c>
      <c r="V552" s="20">
        <v>0</v>
      </c>
      <c r="W552" s="20">
        <v>1066</v>
      </c>
      <c r="X552" s="20">
        <v>1066</v>
      </c>
      <c r="Y552" s="20">
        <v>1066</v>
      </c>
      <c r="AA552" s="2">
        <f>IFERROR(INDEX('Holiday Schedule'!$D$3:$D$24,MATCH(A552,'Holiday Schedule'!$C$3:$C$24,0)),0)</f>
        <v>0</v>
      </c>
      <c r="AB552" s="2">
        <f t="shared" si="64"/>
        <v>6</v>
      </c>
      <c r="AC552" s="2">
        <f t="shared" si="65"/>
        <v>2132</v>
      </c>
      <c r="AD552" s="5">
        <f t="shared" si="66"/>
        <v>7850</v>
      </c>
      <c r="AE552" s="5">
        <f t="shared" si="67"/>
        <v>9982</v>
      </c>
      <c r="AG552" s="2">
        <f t="shared" si="68"/>
        <v>6</v>
      </c>
      <c r="AH552" s="2">
        <f t="shared" si="69"/>
        <v>2025</v>
      </c>
      <c r="AJ552" s="5">
        <f t="shared" si="70"/>
        <v>1066</v>
      </c>
      <c r="AK552" s="2">
        <f t="shared" si="71"/>
        <v>1</v>
      </c>
    </row>
    <row r="553" spans="1:37" x14ac:dyDescent="0.25">
      <c r="A553" s="18">
        <v>45836</v>
      </c>
      <c r="B553" s="20">
        <v>1066</v>
      </c>
      <c r="C553" s="20">
        <v>1066</v>
      </c>
      <c r="D553" s="20">
        <v>1066</v>
      </c>
      <c r="E553" s="20">
        <v>1066</v>
      </c>
      <c r="F553" s="20">
        <v>1066</v>
      </c>
      <c r="G553" s="20">
        <v>1066</v>
      </c>
      <c r="H553" s="20">
        <v>400</v>
      </c>
      <c r="I553" s="20">
        <v>0</v>
      </c>
      <c r="J553" s="20">
        <v>0</v>
      </c>
      <c r="K553" s="20">
        <v>0</v>
      </c>
      <c r="L553" s="20">
        <v>0</v>
      </c>
      <c r="M553" s="20">
        <v>0</v>
      </c>
      <c r="N553" s="20">
        <v>0</v>
      </c>
      <c r="O553" s="20">
        <v>0</v>
      </c>
      <c r="P553" s="20">
        <v>0</v>
      </c>
      <c r="Q553" s="20">
        <v>0</v>
      </c>
      <c r="R553" s="20">
        <v>0</v>
      </c>
      <c r="S553" s="20">
        <v>0</v>
      </c>
      <c r="T553" s="20">
        <v>0</v>
      </c>
      <c r="U553" s="20">
        <v>0</v>
      </c>
      <c r="V553" s="20">
        <v>0</v>
      </c>
      <c r="W553" s="20">
        <v>1066</v>
      </c>
      <c r="X553" s="20">
        <v>1066</v>
      </c>
      <c r="Y553" s="20">
        <v>1066</v>
      </c>
      <c r="AA553" s="2">
        <f>IFERROR(INDEX('Holiday Schedule'!$D$3:$D$24,MATCH(A553,'Holiday Schedule'!$C$3:$C$24,0)),0)</f>
        <v>0</v>
      </c>
      <c r="AB553" s="2">
        <f t="shared" si="64"/>
        <v>7</v>
      </c>
      <c r="AC553" s="2">
        <f t="shared" si="65"/>
        <v>0</v>
      </c>
      <c r="AD553" s="5">
        <f t="shared" si="66"/>
        <v>9994</v>
      </c>
      <c r="AE553" s="5">
        <f t="shared" si="67"/>
        <v>9994</v>
      </c>
      <c r="AG553" s="2">
        <f t="shared" si="68"/>
        <v>6</v>
      </c>
      <c r="AH553" s="2">
        <f t="shared" si="69"/>
        <v>2025</v>
      </c>
      <c r="AJ553" s="5">
        <f t="shared" si="70"/>
        <v>1066</v>
      </c>
      <c r="AK553" s="2">
        <f t="shared" si="71"/>
        <v>1</v>
      </c>
    </row>
    <row r="554" spans="1:37" x14ac:dyDescent="0.25">
      <c r="A554" s="18">
        <v>45837</v>
      </c>
      <c r="B554" s="20">
        <v>1066</v>
      </c>
      <c r="C554" s="20">
        <v>1066</v>
      </c>
      <c r="D554" s="20">
        <v>1066</v>
      </c>
      <c r="E554" s="20">
        <v>1066</v>
      </c>
      <c r="F554" s="20">
        <v>1066</v>
      </c>
      <c r="G554" s="20">
        <v>1066</v>
      </c>
      <c r="H554" s="20">
        <v>400</v>
      </c>
      <c r="I554" s="20">
        <v>0</v>
      </c>
      <c r="J554" s="20">
        <v>0</v>
      </c>
      <c r="K554" s="20">
        <v>0</v>
      </c>
      <c r="L554" s="20">
        <v>0</v>
      </c>
      <c r="M554" s="20">
        <v>0</v>
      </c>
      <c r="N554" s="20">
        <v>0</v>
      </c>
      <c r="O554" s="20">
        <v>0</v>
      </c>
      <c r="P554" s="20">
        <v>0</v>
      </c>
      <c r="Q554" s="20">
        <v>0</v>
      </c>
      <c r="R554" s="20">
        <v>0</v>
      </c>
      <c r="S554" s="20">
        <v>0</v>
      </c>
      <c r="T554" s="20">
        <v>0</v>
      </c>
      <c r="U554" s="20">
        <v>0</v>
      </c>
      <c r="V554" s="20">
        <v>0</v>
      </c>
      <c r="W554" s="20">
        <v>1066</v>
      </c>
      <c r="X554" s="20">
        <v>1066</v>
      </c>
      <c r="Y554" s="20">
        <v>1066</v>
      </c>
      <c r="AA554" s="2">
        <f>IFERROR(INDEX('Holiday Schedule'!$D$3:$D$24,MATCH(A554,'Holiday Schedule'!$C$3:$C$24,0)),0)</f>
        <v>0</v>
      </c>
      <c r="AB554" s="2">
        <f t="shared" si="64"/>
        <v>1</v>
      </c>
      <c r="AC554" s="2">
        <f t="shared" si="65"/>
        <v>0</v>
      </c>
      <c r="AD554" s="5">
        <f t="shared" si="66"/>
        <v>9994</v>
      </c>
      <c r="AE554" s="5">
        <f t="shared" si="67"/>
        <v>9994</v>
      </c>
      <c r="AG554" s="2">
        <f t="shared" si="68"/>
        <v>6</v>
      </c>
      <c r="AH554" s="2">
        <f t="shared" si="69"/>
        <v>2025</v>
      </c>
      <c r="AJ554" s="5">
        <f t="shared" si="70"/>
        <v>1066</v>
      </c>
      <c r="AK554" s="2">
        <f t="shared" si="71"/>
        <v>1</v>
      </c>
    </row>
    <row r="555" spans="1:37" x14ac:dyDescent="0.25">
      <c r="A555" s="18">
        <v>45838</v>
      </c>
      <c r="B555" s="20">
        <v>1181</v>
      </c>
      <c r="C555" s="20">
        <v>1181</v>
      </c>
      <c r="D555" s="20">
        <v>1181</v>
      </c>
      <c r="E555" s="20">
        <v>1181</v>
      </c>
      <c r="F555" s="20">
        <v>1181</v>
      </c>
      <c r="G555" s="20">
        <v>1181</v>
      </c>
      <c r="H555" s="20">
        <v>430</v>
      </c>
      <c r="I555" s="20">
        <v>0</v>
      </c>
      <c r="J555" s="20">
        <v>0</v>
      </c>
      <c r="K555" s="20">
        <v>0</v>
      </c>
      <c r="L555" s="20">
        <v>0</v>
      </c>
      <c r="M555" s="20">
        <v>0</v>
      </c>
      <c r="N555" s="20">
        <v>0</v>
      </c>
      <c r="O555" s="20">
        <v>0</v>
      </c>
      <c r="P555" s="20">
        <v>0</v>
      </c>
      <c r="Q555" s="20">
        <v>0</v>
      </c>
      <c r="R555" s="20">
        <v>0</v>
      </c>
      <c r="S555" s="20">
        <v>0</v>
      </c>
      <c r="T555" s="20">
        <v>0</v>
      </c>
      <c r="U555" s="20">
        <v>0</v>
      </c>
      <c r="V555" s="20">
        <v>0</v>
      </c>
      <c r="W555" s="20">
        <v>1181</v>
      </c>
      <c r="X555" s="20">
        <v>1181</v>
      </c>
      <c r="Y555" s="20">
        <v>1181</v>
      </c>
      <c r="AA555" s="2">
        <f>IFERROR(INDEX('Holiday Schedule'!$D$3:$D$24,MATCH(A555,'Holiday Schedule'!$C$3:$C$24,0)),0)</f>
        <v>0</v>
      </c>
      <c r="AB555" s="2">
        <f t="shared" si="64"/>
        <v>2</v>
      </c>
      <c r="AC555" s="2">
        <f t="shared" si="65"/>
        <v>2362</v>
      </c>
      <c r="AD555" s="5">
        <f t="shared" si="66"/>
        <v>8697</v>
      </c>
      <c r="AE555" s="5">
        <f t="shared" si="67"/>
        <v>11059</v>
      </c>
      <c r="AG555" s="2">
        <f t="shared" si="68"/>
        <v>6</v>
      </c>
      <c r="AH555" s="2">
        <f t="shared" si="69"/>
        <v>2025</v>
      </c>
      <c r="AJ555" s="5">
        <f t="shared" si="70"/>
        <v>1181</v>
      </c>
      <c r="AK555" s="2">
        <f t="shared" si="71"/>
        <v>1</v>
      </c>
    </row>
    <row r="556" spans="1:37" x14ac:dyDescent="0.25">
      <c r="A556" s="18">
        <v>45839</v>
      </c>
      <c r="B556" s="20">
        <v>1071.1400000000001</v>
      </c>
      <c r="C556" s="20">
        <v>969.18499999999995</v>
      </c>
      <c r="D556" s="20">
        <v>990.77499999999998</v>
      </c>
      <c r="E556" s="20">
        <v>1004.3049999999999</v>
      </c>
      <c r="F556" s="20">
        <v>1069.8150000000001</v>
      </c>
      <c r="G556" s="20">
        <v>1085.885</v>
      </c>
      <c r="H556" s="20">
        <v>982.69500000000005</v>
      </c>
      <c r="I556" s="20">
        <v>909.72500000000002</v>
      </c>
      <c r="J556" s="20">
        <v>0</v>
      </c>
      <c r="K556" s="20">
        <v>0</v>
      </c>
      <c r="L556" s="20">
        <v>0</v>
      </c>
      <c r="M556" s="20">
        <v>0</v>
      </c>
      <c r="N556" s="20">
        <v>0</v>
      </c>
      <c r="O556" s="20">
        <v>0</v>
      </c>
      <c r="P556" s="20">
        <v>0</v>
      </c>
      <c r="Q556" s="20">
        <v>0</v>
      </c>
      <c r="R556" s="20">
        <v>0</v>
      </c>
      <c r="S556" s="20">
        <v>0</v>
      </c>
      <c r="T556" s="20">
        <v>0</v>
      </c>
      <c r="U556" s="20">
        <v>0</v>
      </c>
      <c r="V556" s="20">
        <v>0</v>
      </c>
      <c r="W556" s="20">
        <v>0</v>
      </c>
      <c r="X556" s="20">
        <v>828.12</v>
      </c>
      <c r="Y556" s="20">
        <v>899.18499999999995</v>
      </c>
      <c r="AA556" s="2">
        <f>IFERROR(INDEX('Holiday Schedule'!$D$3:$D$24,MATCH(A556,'Holiday Schedule'!$C$3:$C$24,0)),0)</f>
        <v>0</v>
      </c>
      <c r="AB556" s="2">
        <f t="shared" si="64"/>
        <v>3</v>
      </c>
      <c r="AC556" s="2">
        <f t="shared" si="65"/>
        <v>1737.845</v>
      </c>
      <c r="AD556" s="5">
        <f t="shared" si="66"/>
        <v>8072.9849999999997</v>
      </c>
      <c r="AE556" s="5">
        <f t="shared" si="67"/>
        <v>9810.83</v>
      </c>
      <c r="AG556" s="2">
        <f t="shared" si="68"/>
        <v>7</v>
      </c>
      <c r="AH556" s="2">
        <f t="shared" si="69"/>
        <v>2025</v>
      </c>
      <c r="AJ556" s="5">
        <f t="shared" si="70"/>
        <v>1085.885</v>
      </c>
      <c r="AK556" s="2">
        <f t="shared" si="71"/>
        <v>6</v>
      </c>
    </row>
    <row r="557" spans="1:37" x14ac:dyDescent="0.25">
      <c r="A557" s="18">
        <v>45840</v>
      </c>
      <c r="B557" s="20">
        <v>1206</v>
      </c>
      <c r="C557" s="20">
        <v>1288.2449999999999</v>
      </c>
      <c r="D557" s="20">
        <v>1324.71</v>
      </c>
      <c r="E557" s="20">
        <v>1382.77</v>
      </c>
      <c r="F557" s="20">
        <v>1467.825</v>
      </c>
      <c r="G557" s="20">
        <v>1452.3150000000001</v>
      </c>
      <c r="H557" s="20">
        <v>1346.5450000000001</v>
      </c>
      <c r="I557" s="20">
        <v>1061.75</v>
      </c>
      <c r="J557" s="20">
        <v>0</v>
      </c>
      <c r="K557" s="20">
        <v>0</v>
      </c>
      <c r="L557" s="20">
        <v>0</v>
      </c>
      <c r="M557" s="20">
        <v>0</v>
      </c>
      <c r="N557" s="20">
        <v>0</v>
      </c>
      <c r="O557" s="20">
        <v>0</v>
      </c>
      <c r="P557" s="20">
        <v>0</v>
      </c>
      <c r="Q557" s="20">
        <v>0</v>
      </c>
      <c r="R557" s="20">
        <v>0</v>
      </c>
      <c r="S557" s="20">
        <v>0</v>
      </c>
      <c r="T557" s="20">
        <v>0</v>
      </c>
      <c r="U557" s="20">
        <v>0</v>
      </c>
      <c r="V557" s="20">
        <v>0</v>
      </c>
      <c r="W557" s="20">
        <v>0</v>
      </c>
      <c r="X557" s="20">
        <v>1188.875</v>
      </c>
      <c r="Y557" s="20">
        <v>1228.6400000000001</v>
      </c>
      <c r="AA557" s="2">
        <f>IFERROR(INDEX('Holiday Schedule'!$D$3:$D$24,MATCH(A557,'Holiday Schedule'!$C$3:$C$24,0)),0)</f>
        <v>0</v>
      </c>
      <c r="AB557" s="2">
        <f t="shared" si="64"/>
        <v>4</v>
      </c>
      <c r="AC557" s="2">
        <f t="shared" si="65"/>
        <v>2250.625</v>
      </c>
      <c r="AD557" s="5">
        <f t="shared" si="66"/>
        <v>10697.05</v>
      </c>
      <c r="AE557" s="5">
        <f t="shared" si="67"/>
        <v>12947.674999999999</v>
      </c>
      <c r="AG557" s="2">
        <f t="shared" si="68"/>
        <v>7</v>
      </c>
      <c r="AH557" s="2">
        <f t="shared" si="69"/>
        <v>2025</v>
      </c>
      <c r="AJ557" s="5">
        <f t="shared" si="70"/>
        <v>1467.825</v>
      </c>
      <c r="AK557" s="2">
        <f t="shared" si="71"/>
        <v>5</v>
      </c>
    </row>
    <row r="558" spans="1:37" x14ac:dyDescent="0.25">
      <c r="A558" s="18">
        <v>45841</v>
      </c>
      <c r="B558" s="20">
        <v>1182</v>
      </c>
      <c r="C558" s="20">
        <v>1438.75</v>
      </c>
      <c r="D558" s="20">
        <v>1473.0150000000001</v>
      </c>
      <c r="E558" s="20">
        <v>1483.01</v>
      </c>
      <c r="F558" s="20">
        <v>1580.875</v>
      </c>
      <c r="G558" s="20">
        <v>1498.77</v>
      </c>
      <c r="H558" s="20">
        <v>1403.905</v>
      </c>
      <c r="I558" s="20">
        <v>1131.27</v>
      </c>
      <c r="J558" s="20">
        <v>0</v>
      </c>
      <c r="K558" s="20">
        <v>0</v>
      </c>
      <c r="L558" s="20">
        <v>0</v>
      </c>
      <c r="M558" s="20">
        <v>0</v>
      </c>
      <c r="N558" s="20">
        <v>0</v>
      </c>
      <c r="O558" s="20">
        <v>0</v>
      </c>
      <c r="P558" s="20">
        <v>0</v>
      </c>
      <c r="Q558" s="20">
        <v>0</v>
      </c>
      <c r="R558" s="20">
        <v>0</v>
      </c>
      <c r="S558" s="20">
        <v>0</v>
      </c>
      <c r="T558" s="20">
        <v>0</v>
      </c>
      <c r="U558" s="20">
        <v>0</v>
      </c>
      <c r="V558" s="20">
        <v>0</v>
      </c>
      <c r="W558" s="20">
        <v>0</v>
      </c>
      <c r="X558" s="20">
        <v>1104.67</v>
      </c>
      <c r="Y558" s="20">
        <v>1171.73</v>
      </c>
      <c r="AA558" s="2">
        <f>IFERROR(INDEX('Holiday Schedule'!$D$3:$D$24,MATCH(A558,'Holiday Schedule'!$C$3:$C$24,0)),0)</f>
        <v>0</v>
      </c>
      <c r="AB558" s="2">
        <f t="shared" si="64"/>
        <v>5</v>
      </c>
      <c r="AC558" s="2">
        <f t="shared" si="65"/>
        <v>2235.94</v>
      </c>
      <c r="AD558" s="5">
        <f t="shared" si="66"/>
        <v>11232.055</v>
      </c>
      <c r="AE558" s="5">
        <f t="shared" si="67"/>
        <v>13467.995000000001</v>
      </c>
      <c r="AG558" s="2">
        <f t="shared" si="68"/>
        <v>7</v>
      </c>
      <c r="AH558" s="2">
        <f t="shared" si="69"/>
        <v>2025</v>
      </c>
      <c r="AJ558" s="5">
        <f t="shared" si="70"/>
        <v>1580.875</v>
      </c>
      <c r="AK558" s="2">
        <f t="shared" si="71"/>
        <v>5</v>
      </c>
    </row>
    <row r="559" spans="1:37" x14ac:dyDescent="0.25">
      <c r="A559" s="18">
        <v>45842</v>
      </c>
      <c r="B559" s="20">
        <v>1263.4749999999999</v>
      </c>
      <c r="C559" s="20">
        <v>1323.7950000000001</v>
      </c>
      <c r="D559" s="20">
        <v>1355.32</v>
      </c>
      <c r="E559" s="20">
        <v>1376.51</v>
      </c>
      <c r="F559" s="20">
        <v>1424.48</v>
      </c>
      <c r="G559" s="20">
        <v>1327.605</v>
      </c>
      <c r="H559" s="20">
        <v>1215.01</v>
      </c>
      <c r="I559" s="20">
        <v>951.59500000000003</v>
      </c>
      <c r="J559" s="20">
        <v>0</v>
      </c>
      <c r="K559" s="20">
        <v>0</v>
      </c>
      <c r="L559" s="20">
        <v>0</v>
      </c>
      <c r="M559" s="20">
        <v>0</v>
      </c>
      <c r="N559" s="20">
        <v>0</v>
      </c>
      <c r="O559" s="20">
        <v>0</v>
      </c>
      <c r="P559" s="20">
        <v>0</v>
      </c>
      <c r="Q559" s="20">
        <v>0</v>
      </c>
      <c r="R559" s="20">
        <v>0</v>
      </c>
      <c r="S559" s="20">
        <v>0</v>
      </c>
      <c r="T559" s="20">
        <v>0</v>
      </c>
      <c r="U559" s="20">
        <v>0</v>
      </c>
      <c r="V559" s="20">
        <v>0</v>
      </c>
      <c r="W559" s="20">
        <v>0</v>
      </c>
      <c r="X559" s="20">
        <v>967.23500000000001</v>
      </c>
      <c r="Y559" s="20">
        <v>1078.3050000000001</v>
      </c>
      <c r="AA559" s="2">
        <f>IFERROR(INDEX('Holiday Schedule'!$D$3:$D$24,MATCH(A559,'Holiday Schedule'!$C$3:$C$24,0)),0)</f>
        <v>1</v>
      </c>
      <c r="AB559" s="2">
        <f t="shared" si="64"/>
        <v>6</v>
      </c>
      <c r="AC559" s="2">
        <f t="shared" si="65"/>
        <v>0</v>
      </c>
      <c r="AD559" s="5">
        <f t="shared" si="66"/>
        <v>12283.33</v>
      </c>
      <c r="AE559" s="5">
        <f t="shared" si="67"/>
        <v>12283.33</v>
      </c>
      <c r="AG559" s="2">
        <f t="shared" si="68"/>
        <v>7</v>
      </c>
      <c r="AH559" s="2">
        <f t="shared" si="69"/>
        <v>2025</v>
      </c>
      <c r="AJ559" s="5">
        <f t="shared" si="70"/>
        <v>1424.48</v>
      </c>
      <c r="AK559" s="2">
        <f t="shared" si="71"/>
        <v>5</v>
      </c>
    </row>
    <row r="560" spans="1:37" x14ac:dyDescent="0.25">
      <c r="A560" s="18">
        <v>45843</v>
      </c>
      <c r="B560" s="20">
        <v>1152.4449999999999</v>
      </c>
      <c r="C560" s="20">
        <v>1209.18</v>
      </c>
      <c r="D560" s="20">
        <v>1260.2950000000001</v>
      </c>
      <c r="E560" s="20">
        <v>1275.2449999999999</v>
      </c>
      <c r="F560" s="20">
        <v>1307.75</v>
      </c>
      <c r="G560" s="20">
        <v>1209.3050000000001</v>
      </c>
      <c r="H560" s="20">
        <v>1087.1500000000001</v>
      </c>
      <c r="I560" s="20">
        <v>826.46500000000003</v>
      </c>
      <c r="J560" s="20">
        <v>0</v>
      </c>
      <c r="K560" s="20">
        <v>0</v>
      </c>
      <c r="L560" s="20">
        <v>0</v>
      </c>
      <c r="M560" s="20">
        <v>0</v>
      </c>
      <c r="N560" s="20">
        <v>0</v>
      </c>
      <c r="O560" s="20">
        <v>0</v>
      </c>
      <c r="P560" s="20">
        <v>0</v>
      </c>
      <c r="Q560" s="20">
        <v>0</v>
      </c>
      <c r="R560" s="20">
        <v>0</v>
      </c>
      <c r="S560" s="20">
        <v>0</v>
      </c>
      <c r="T560" s="20">
        <v>0</v>
      </c>
      <c r="U560" s="20">
        <v>0</v>
      </c>
      <c r="V560" s="20">
        <v>0</v>
      </c>
      <c r="W560" s="20">
        <v>0</v>
      </c>
      <c r="X560" s="20">
        <v>1084.7349999999999</v>
      </c>
      <c r="Y560" s="20">
        <v>1152.03</v>
      </c>
      <c r="AA560" s="2">
        <f>IFERROR(INDEX('Holiday Schedule'!$D$3:$D$24,MATCH(A560,'Holiday Schedule'!$C$3:$C$24,0)),0)</f>
        <v>0</v>
      </c>
      <c r="AB560" s="2">
        <f t="shared" si="64"/>
        <v>7</v>
      </c>
      <c r="AC560" s="2">
        <f t="shared" si="65"/>
        <v>0</v>
      </c>
      <c r="AD560" s="5">
        <f t="shared" si="66"/>
        <v>11564.600000000002</v>
      </c>
      <c r="AE560" s="5">
        <f t="shared" si="67"/>
        <v>11564.600000000002</v>
      </c>
      <c r="AG560" s="2">
        <f t="shared" si="68"/>
        <v>7</v>
      </c>
      <c r="AH560" s="2">
        <f t="shared" si="69"/>
        <v>2025</v>
      </c>
      <c r="AJ560" s="5">
        <f t="shared" si="70"/>
        <v>1307.75</v>
      </c>
      <c r="AK560" s="2">
        <f t="shared" si="71"/>
        <v>5</v>
      </c>
    </row>
    <row r="561" spans="1:37" x14ac:dyDescent="0.25">
      <c r="A561" s="18">
        <v>45844</v>
      </c>
      <c r="B561" s="20">
        <v>1252.25</v>
      </c>
      <c r="C561" s="20">
        <v>1266.605</v>
      </c>
      <c r="D561" s="20">
        <v>1315.5550000000001</v>
      </c>
      <c r="E561" s="20">
        <v>1331.4549999999999</v>
      </c>
      <c r="F561" s="20">
        <v>1361.62</v>
      </c>
      <c r="G561" s="20">
        <v>1264.0350000000001</v>
      </c>
      <c r="H561" s="20">
        <v>1195.5350000000001</v>
      </c>
      <c r="I561" s="20">
        <v>970.14499999999998</v>
      </c>
      <c r="J561" s="20">
        <v>0</v>
      </c>
      <c r="K561" s="20">
        <v>0</v>
      </c>
      <c r="L561" s="20">
        <v>0</v>
      </c>
      <c r="M561" s="20">
        <v>0</v>
      </c>
      <c r="N561" s="20">
        <v>0</v>
      </c>
      <c r="O561" s="20">
        <v>0</v>
      </c>
      <c r="P561" s="20">
        <v>0</v>
      </c>
      <c r="Q561" s="20">
        <v>0</v>
      </c>
      <c r="R561" s="20">
        <v>0</v>
      </c>
      <c r="S561" s="20">
        <v>0</v>
      </c>
      <c r="T561" s="20">
        <v>0</v>
      </c>
      <c r="U561" s="20">
        <v>0</v>
      </c>
      <c r="V561" s="20">
        <v>0</v>
      </c>
      <c r="W561" s="20">
        <v>0</v>
      </c>
      <c r="X561" s="20">
        <v>1218.05</v>
      </c>
      <c r="Y561" s="20">
        <v>1296.0650000000001</v>
      </c>
      <c r="AA561" s="2">
        <f>IFERROR(INDEX('Holiday Schedule'!$D$3:$D$24,MATCH(A561,'Holiday Schedule'!$C$3:$C$24,0)),0)</f>
        <v>0</v>
      </c>
      <c r="AB561" s="2">
        <f t="shared" si="64"/>
        <v>1</v>
      </c>
      <c r="AC561" s="2">
        <f t="shared" si="65"/>
        <v>0</v>
      </c>
      <c r="AD561" s="5">
        <f t="shared" si="66"/>
        <v>12471.315000000001</v>
      </c>
      <c r="AE561" s="5">
        <f t="shared" si="67"/>
        <v>12471.315000000001</v>
      </c>
      <c r="AG561" s="2">
        <f t="shared" si="68"/>
        <v>7</v>
      </c>
      <c r="AH561" s="2">
        <f t="shared" si="69"/>
        <v>2025</v>
      </c>
      <c r="AJ561" s="5">
        <f t="shared" si="70"/>
        <v>1361.62</v>
      </c>
      <c r="AK561" s="2">
        <f t="shared" si="71"/>
        <v>5</v>
      </c>
    </row>
    <row r="562" spans="1:37" x14ac:dyDescent="0.25">
      <c r="A562" s="18">
        <v>45845</v>
      </c>
      <c r="B562" s="20">
        <v>1369.9949999999999</v>
      </c>
      <c r="C562" s="20">
        <v>1386.26</v>
      </c>
      <c r="D562" s="20">
        <v>1426.98</v>
      </c>
      <c r="E562" s="20">
        <v>1451.595</v>
      </c>
      <c r="F562" s="20">
        <v>1516.79</v>
      </c>
      <c r="G562" s="20">
        <v>1501.41</v>
      </c>
      <c r="H562" s="20">
        <v>1404.885</v>
      </c>
      <c r="I562" s="20">
        <v>1149.165</v>
      </c>
      <c r="J562" s="20">
        <v>0</v>
      </c>
      <c r="K562" s="20">
        <v>0</v>
      </c>
      <c r="L562" s="20">
        <v>0</v>
      </c>
      <c r="M562" s="20">
        <v>0</v>
      </c>
      <c r="N562" s="20">
        <v>0</v>
      </c>
      <c r="O562" s="20">
        <v>0</v>
      </c>
      <c r="P562" s="20">
        <v>0</v>
      </c>
      <c r="Q562" s="20">
        <v>0</v>
      </c>
      <c r="R562" s="20">
        <v>0</v>
      </c>
      <c r="S562" s="20">
        <v>0</v>
      </c>
      <c r="T562" s="20">
        <v>0</v>
      </c>
      <c r="U562" s="20">
        <v>0</v>
      </c>
      <c r="V562" s="20">
        <v>0</v>
      </c>
      <c r="W562" s="20">
        <v>0</v>
      </c>
      <c r="X562" s="20">
        <v>1135.4649999999999</v>
      </c>
      <c r="Y562" s="20">
        <v>1212.125</v>
      </c>
      <c r="AA562" s="2">
        <f>IFERROR(INDEX('Holiday Schedule'!$D$3:$D$24,MATCH(A562,'Holiday Schedule'!$C$3:$C$24,0)),0)</f>
        <v>0</v>
      </c>
      <c r="AB562" s="2">
        <f t="shared" si="64"/>
        <v>2</v>
      </c>
      <c r="AC562" s="2">
        <f t="shared" si="65"/>
        <v>2284.63</v>
      </c>
      <c r="AD562" s="5">
        <f t="shared" si="66"/>
        <v>11270.04</v>
      </c>
      <c r="AE562" s="5">
        <f t="shared" si="67"/>
        <v>13554.670000000002</v>
      </c>
      <c r="AG562" s="2">
        <f t="shared" si="68"/>
        <v>7</v>
      </c>
      <c r="AH562" s="2">
        <f t="shared" si="69"/>
        <v>2025</v>
      </c>
      <c r="AJ562" s="5">
        <f t="shared" si="70"/>
        <v>1516.79</v>
      </c>
      <c r="AK562" s="2">
        <f t="shared" si="71"/>
        <v>5</v>
      </c>
    </row>
    <row r="563" spans="1:37" x14ac:dyDescent="0.25">
      <c r="A563" s="18">
        <v>45846</v>
      </c>
      <c r="B563" s="20">
        <v>1314.73</v>
      </c>
      <c r="C563" s="20">
        <v>1391.5450000000001</v>
      </c>
      <c r="D563" s="20">
        <v>1425.34</v>
      </c>
      <c r="E563" s="20">
        <v>1427.325</v>
      </c>
      <c r="F563" s="20">
        <v>1534.5250000000001</v>
      </c>
      <c r="G563" s="20">
        <v>1480.96</v>
      </c>
      <c r="H563" s="20">
        <v>1492.7850000000001</v>
      </c>
      <c r="I563" s="20">
        <v>1292.575</v>
      </c>
      <c r="J563" s="20">
        <v>0</v>
      </c>
      <c r="K563" s="20">
        <v>0</v>
      </c>
      <c r="L563" s="20">
        <v>0</v>
      </c>
      <c r="M563" s="20">
        <v>0</v>
      </c>
      <c r="N563" s="20">
        <v>0</v>
      </c>
      <c r="O563" s="20">
        <v>0</v>
      </c>
      <c r="P563" s="20">
        <v>0</v>
      </c>
      <c r="Q563" s="20">
        <v>0</v>
      </c>
      <c r="R563" s="20">
        <v>0</v>
      </c>
      <c r="S563" s="20">
        <v>0</v>
      </c>
      <c r="T563" s="20">
        <v>0</v>
      </c>
      <c r="U563" s="20">
        <v>0</v>
      </c>
      <c r="V563" s="20">
        <v>0</v>
      </c>
      <c r="W563" s="20">
        <v>0</v>
      </c>
      <c r="X563" s="20">
        <v>1005.8049999999999</v>
      </c>
      <c r="Y563" s="20">
        <v>1054.45</v>
      </c>
      <c r="AA563" s="2">
        <f>IFERROR(INDEX('Holiday Schedule'!$D$3:$D$24,MATCH(A563,'Holiday Schedule'!$C$3:$C$24,0)),0)</f>
        <v>0</v>
      </c>
      <c r="AB563" s="2">
        <f t="shared" si="64"/>
        <v>3</v>
      </c>
      <c r="AC563" s="2">
        <f t="shared" si="65"/>
        <v>2298.38</v>
      </c>
      <c r="AD563" s="5">
        <f t="shared" si="66"/>
        <v>11121.66</v>
      </c>
      <c r="AE563" s="5">
        <f t="shared" si="67"/>
        <v>13420.04</v>
      </c>
      <c r="AG563" s="2">
        <f t="shared" si="68"/>
        <v>7</v>
      </c>
      <c r="AH563" s="2">
        <f t="shared" si="69"/>
        <v>2025</v>
      </c>
      <c r="AJ563" s="5">
        <f t="shared" si="70"/>
        <v>1534.5250000000001</v>
      </c>
      <c r="AK563" s="2">
        <f t="shared" si="71"/>
        <v>5</v>
      </c>
    </row>
    <row r="564" spans="1:37" x14ac:dyDescent="0.25">
      <c r="A564" s="18">
        <v>45847</v>
      </c>
      <c r="B564" s="20">
        <v>1153.31</v>
      </c>
      <c r="C564" s="20">
        <v>1215.24</v>
      </c>
      <c r="D564" s="20">
        <v>1273.355</v>
      </c>
      <c r="E564" s="20">
        <v>1293.075</v>
      </c>
      <c r="F564" s="20">
        <v>1403.075</v>
      </c>
      <c r="G564" s="20">
        <v>1353.5050000000001</v>
      </c>
      <c r="H564" s="20">
        <v>1319.37</v>
      </c>
      <c r="I564" s="20">
        <v>1064.8800000000001</v>
      </c>
      <c r="J564" s="20">
        <v>0</v>
      </c>
      <c r="K564" s="20">
        <v>0</v>
      </c>
      <c r="L564" s="20">
        <v>0</v>
      </c>
      <c r="M564" s="20">
        <v>0</v>
      </c>
      <c r="N564" s="20">
        <v>0</v>
      </c>
      <c r="O564" s="20">
        <v>0</v>
      </c>
      <c r="P564" s="20">
        <v>0</v>
      </c>
      <c r="Q564" s="20">
        <v>0</v>
      </c>
      <c r="R564" s="20">
        <v>0</v>
      </c>
      <c r="S564" s="20">
        <v>0</v>
      </c>
      <c r="T564" s="20">
        <v>0</v>
      </c>
      <c r="U564" s="20">
        <v>0</v>
      </c>
      <c r="V564" s="20">
        <v>0</v>
      </c>
      <c r="W564" s="20">
        <v>0</v>
      </c>
      <c r="X564" s="20">
        <v>1056.9649999999999</v>
      </c>
      <c r="Y564" s="20">
        <v>1126.115</v>
      </c>
      <c r="AA564" s="2">
        <f>IFERROR(INDEX('Holiday Schedule'!$D$3:$D$24,MATCH(A564,'Holiday Schedule'!$C$3:$C$24,0)),0)</f>
        <v>0</v>
      </c>
      <c r="AB564" s="2">
        <f t="shared" si="64"/>
        <v>4</v>
      </c>
      <c r="AC564" s="2">
        <f t="shared" si="65"/>
        <v>2121.8450000000003</v>
      </c>
      <c r="AD564" s="5">
        <f t="shared" si="66"/>
        <v>10137.045000000002</v>
      </c>
      <c r="AE564" s="5">
        <f t="shared" si="67"/>
        <v>12258.890000000001</v>
      </c>
      <c r="AG564" s="2">
        <f t="shared" si="68"/>
        <v>7</v>
      </c>
      <c r="AH564" s="2">
        <f t="shared" si="69"/>
        <v>2025</v>
      </c>
      <c r="AJ564" s="5">
        <f t="shared" si="70"/>
        <v>1403.075</v>
      </c>
      <c r="AK564" s="2">
        <f t="shared" si="71"/>
        <v>5</v>
      </c>
    </row>
    <row r="565" spans="1:37" x14ac:dyDescent="0.25">
      <c r="A565" s="18">
        <v>45848</v>
      </c>
      <c r="B565" s="20">
        <v>1185.3150000000001</v>
      </c>
      <c r="C565" s="20">
        <v>1248.3150000000001</v>
      </c>
      <c r="D565" s="20">
        <v>1291.83</v>
      </c>
      <c r="E565" s="20">
        <v>1314.65</v>
      </c>
      <c r="F565" s="20">
        <v>1389.7449999999999</v>
      </c>
      <c r="G565" s="20">
        <v>1411.645</v>
      </c>
      <c r="H565" s="20">
        <v>1392.01</v>
      </c>
      <c r="I565" s="20">
        <v>1212.54</v>
      </c>
      <c r="J565" s="20">
        <v>0</v>
      </c>
      <c r="K565" s="20">
        <v>0</v>
      </c>
      <c r="L565" s="20">
        <v>0</v>
      </c>
      <c r="M565" s="20">
        <v>0</v>
      </c>
      <c r="N565" s="20">
        <v>0</v>
      </c>
      <c r="O565" s="20">
        <v>0</v>
      </c>
      <c r="P565" s="20">
        <v>0</v>
      </c>
      <c r="Q565" s="20">
        <v>0</v>
      </c>
      <c r="R565" s="20">
        <v>0</v>
      </c>
      <c r="S565" s="20">
        <v>0</v>
      </c>
      <c r="T565" s="20">
        <v>0</v>
      </c>
      <c r="U565" s="20">
        <v>0</v>
      </c>
      <c r="V565" s="20">
        <v>0</v>
      </c>
      <c r="W565" s="20">
        <v>0</v>
      </c>
      <c r="X565" s="20">
        <v>968.26499999999999</v>
      </c>
      <c r="Y565" s="20">
        <v>1042.77</v>
      </c>
      <c r="AA565" s="2">
        <f>IFERROR(INDEX('Holiday Schedule'!$D$3:$D$24,MATCH(A565,'Holiday Schedule'!$C$3:$C$24,0)),0)</f>
        <v>0</v>
      </c>
      <c r="AB565" s="2">
        <f t="shared" si="64"/>
        <v>5</v>
      </c>
      <c r="AC565" s="2">
        <f t="shared" si="65"/>
        <v>2180.8049999999998</v>
      </c>
      <c r="AD565" s="5">
        <f t="shared" si="66"/>
        <v>10276.279999999999</v>
      </c>
      <c r="AE565" s="5">
        <f t="shared" si="67"/>
        <v>12457.084999999999</v>
      </c>
      <c r="AG565" s="2">
        <f t="shared" si="68"/>
        <v>7</v>
      </c>
      <c r="AH565" s="2">
        <f t="shared" si="69"/>
        <v>2025</v>
      </c>
      <c r="AJ565" s="5">
        <f t="shared" si="70"/>
        <v>1411.645</v>
      </c>
      <c r="AK565" s="2">
        <f t="shared" si="71"/>
        <v>6</v>
      </c>
    </row>
    <row r="566" spans="1:37" x14ac:dyDescent="0.25">
      <c r="A566" s="18">
        <v>45849</v>
      </c>
      <c r="B566" s="20">
        <v>1131.33</v>
      </c>
      <c r="C566" s="20">
        <v>1117.53</v>
      </c>
      <c r="D566" s="20">
        <v>1175.4949999999999</v>
      </c>
      <c r="E566" s="20">
        <v>1201.92</v>
      </c>
      <c r="F566" s="20">
        <v>1294.1199999999999</v>
      </c>
      <c r="G566" s="20">
        <v>1274.9349999999999</v>
      </c>
      <c r="H566" s="20">
        <v>1257.8050000000001</v>
      </c>
      <c r="I566" s="20">
        <v>1109.5250000000001</v>
      </c>
      <c r="J566" s="20">
        <v>0</v>
      </c>
      <c r="K566" s="20">
        <v>0</v>
      </c>
      <c r="L566" s="20">
        <v>0</v>
      </c>
      <c r="M566" s="20">
        <v>0</v>
      </c>
      <c r="N566" s="20">
        <v>0</v>
      </c>
      <c r="O566" s="20">
        <v>0</v>
      </c>
      <c r="P566" s="20">
        <v>0</v>
      </c>
      <c r="Q566" s="20">
        <v>0</v>
      </c>
      <c r="R566" s="20">
        <v>0</v>
      </c>
      <c r="S566" s="20">
        <v>0</v>
      </c>
      <c r="T566" s="20">
        <v>0</v>
      </c>
      <c r="U566" s="20">
        <v>0</v>
      </c>
      <c r="V566" s="20">
        <v>0</v>
      </c>
      <c r="W566" s="20">
        <v>0</v>
      </c>
      <c r="X566" s="20">
        <v>970.45</v>
      </c>
      <c r="Y566" s="20">
        <v>1024.52</v>
      </c>
      <c r="AA566" s="2">
        <f>IFERROR(INDEX('Holiday Schedule'!$D$3:$D$24,MATCH(A566,'Holiday Schedule'!$C$3:$C$24,0)),0)</f>
        <v>0</v>
      </c>
      <c r="AB566" s="2">
        <f t="shared" si="64"/>
        <v>6</v>
      </c>
      <c r="AC566" s="2">
        <f t="shared" si="65"/>
        <v>2079.9750000000004</v>
      </c>
      <c r="AD566" s="5">
        <f t="shared" si="66"/>
        <v>9477.6550000000007</v>
      </c>
      <c r="AE566" s="5">
        <f t="shared" si="67"/>
        <v>11557.630000000001</v>
      </c>
      <c r="AG566" s="2">
        <f t="shared" si="68"/>
        <v>7</v>
      </c>
      <c r="AH566" s="2">
        <f t="shared" si="69"/>
        <v>2025</v>
      </c>
      <c r="AJ566" s="5">
        <f t="shared" si="70"/>
        <v>1294.1199999999999</v>
      </c>
      <c r="AK566" s="2">
        <f t="shared" si="71"/>
        <v>5</v>
      </c>
    </row>
    <row r="567" spans="1:37" x14ac:dyDescent="0.25">
      <c r="A567" s="18">
        <v>45850</v>
      </c>
      <c r="B567" s="20">
        <v>1125.7950000000001</v>
      </c>
      <c r="C567" s="20">
        <v>1164.8399999999999</v>
      </c>
      <c r="D567" s="20">
        <v>1204.2049999999999</v>
      </c>
      <c r="E567" s="20">
        <v>1213.125</v>
      </c>
      <c r="F567" s="20">
        <v>1256.105</v>
      </c>
      <c r="G567" s="20">
        <v>1201.3800000000001</v>
      </c>
      <c r="H567" s="20">
        <v>1162.2449999999999</v>
      </c>
      <c r="I567" s="20">
        <v>996.06</v>
      </c>
      <c r="J567" s="20">
        <v>0</v>
      </c>
      <c r="K567" s="20">
        <v>0</v>
      </c>
      <c r="L567" s="20">
        <v>0</v>
      </c>
      <c r="M567" s="20">
        <v>0</v>
      </c>
      <c r="N567" s="20">
        <v>0</v>
      </c>
      <c r="O567" s="20">
        <v>0</v>
      </c>
      <c r="P567" s="20">
        <v>0</v>
      </c>
      <c r="Q567" s="20">
        <v>0</v>
      </c>
      <c r="R567" s="20">
        <v>0</v>
      </c>
      <c r="S567" s="20">
        <v>0</v>
      </c>
      <c r="T567" s="20">
        <v>0</v>
      </c>
      <c r="U567" s="20">
        <v>0</v>
      </c>
      <c r="V567" s="20">
        <v>0</v>
      </c>
      <c r="W567" s="20">
        <v>0</v>
      </c>
      <c r="X567" s="20">
        <v>915.48</v>
      </c>
      <c r="Y567" s="20">
        <v>976.51499999999999</v>
      </c>
      <c r="AA567" s="2">
        <f>IFERROR(INDEX('Holiday Schedule'!$D$3:$D$24,MATCH(A567,'Holiday Schedule'!$C$3:$C$24,0)),0)</f>
        <v>0</v>
      </c>
      <c r="AB567" s="2">
        <f t="shared" si="64"/>
        <v>7</v>
      </c>
      <c r="AC567" s="2">
        <f t="shared" si="65"/>
        <v>0</v>
      </c>
      <c r="AD567" s="5">
        <f t="shared" si="66"/>
        <v>11215.749999999998</v>
      </c>
      <c r="AE567" s="5">
        <f t="shared" si="67"/>
        <v>11215.749999999998</v>
      </c>
      <c r="AG567" s="2">
        <f t="shared" si="68"/>
        <v>7</v>
      </c>
      <c r="AH567" s="2">
        <f t="shared" si="69"/>
        <v>2025</v>
      </c>
      <c r="AJ567" s="5">
        <f t="shared" si="70"/>
        <v>1256.105</v>
      </c>
      <c r="AK567" s="2">
        <f t="shared" si="71"/>
        <v>5</v>
      </c>
    </row>
    <row r="568" spans="1:37" x14ac:dyDescent="0.25">
      <c r="A568" s="18">
        <v>45851</v>
      </c>
      <c r="B568" s="20">
        <v>1080.4100000000001</v>
      </c>
      <c r="C568" s="20">
        <v>1084.2</v>
      </c>
      <c r="D568" s="20">
        <v>1137.1500000000001</v>
      </c>
      <c r="E568" s="20">
        <v>1129.415</v>
      </c>
      <c r="F568" s="20">
        <v>1172.94</v>
      </c>
      <c r="G568" s="20">
        <v>1147.55</v>
      </c>
      <c r="H568" s="20">
        <v>1091.28</v>
      </c>
      <c r="I568" s="20">
        <v>970.65499999999997</v>
      </c>
      <c r="J568" s="20">
        <v>0</v>
      </c>
      <c r="K568" s="20">
        <v>0</v>
      </c>
      <c r="L568" s="20">
        <v>0</v>
      </c>
      <c r="M568" s="20">
        <v>0</v>
      </c>
      <c r="N568" s="20">
        <v>0</v>
      </c>
      <c r="O568" s="20">
        <v>0</v>
      </c>
      <c r="P568" s="20">
        <v>0</v>
      </c>
      <c r="Q568" s="20">
        <v>0</v>
      </c>
      <c r="R568" s="20">
        <v>0</v>
      </c>
      <c r="S568" s="20">
        <v>0</v>
      </c>
      <c r="T568" s="20">
        <v>0</v>
      </c>
      <c r="U568" s="20">
        <v>0</v>
      </c>
      <c r="V568" s="20">
        <v>0</v>
      </c>
      <c r="W568" s="20">
        <v>0</v>
      </c>
      <c r="X568" s="20">
        <v>890.29499999999996</v>
      </c>
      <c r="Y568" s="20">
        <v>940.34</v>
      </c>
      <c r="AA568" s="2">
        <f>IFERROR(INDEX('Holiday Schedule'!$D$3:$D$24,MATCH(A568,'Holiday Schedule'!$C$3:$C$24,0)),0)</f>
        <v>0</v>
      </c>
      <c r="AB568" s="2">
        <f t="shared" si="64"/>
        <v>1</v>
      </c>
      <c r="AC568" s="2">
        <f t="shared" si="65"/>
        <v>0</v>
      </c>
      <c r="AD568" s="5">
        <f t="shared" si="66"/>
        <v>10644.235000000001</v>
      </c>
      <c r="AE568" s="5">
        <f t="shared" si="67"/>
        <v>10644.235000000001</v>
      </c>
      <c r="AG568" s="2">
        <f t="shared" si="68"/>
        <v>7</v>
      </c>
      <c r="AH568" s="2">
        <f t="shared" si="69"/>
        <v>2025</v>
      </c>
      <c r="AJ568" s="5">
        <f t="shared" si="70"/>
        <v>1172.94</v>
      </c>
      <c r="AK568" s="2">
        <f t="shared" si="71"/>
        <v>5</v>
      </c>
    </row>
    <row r="569" spans="1:37" x14ac:dyDescent="0.25">
      <c r="A569" s="18">
        <v>45852</v>
      </c>
      <c r="B569" s="20">
        <v>1011.505</v>
      </c>
      <c r="C569" s="20">
        <v>1068.6099999999999</v>
      </c>
      <c r="D569" s="20">
        <v>1122.6300000000001</v>
      </c>
      <c r="E569" s="20">
        <v>1168.625</v>
      </c>
      <c r="F569" s="20">
        <v>1257.31</v>
      </c>
      <c r="G569" s="20">
        <v>1271.76</v>
      </c>
      <c r="H569" s="20">
        <v>1248.81</v>
      </c>
      <c r="I569" s="20">
        <v>1095.9349999999999</v>
      </c>
      <c r="J569" s="20">
        <v>0</v>
      </c>
      <c r="K569" s="20">
        <v>0</v>
      </c>
      <c r="L569" s="20">
        <v>0</v>
      </c>
      <c r="M569" s="20">
        <v>0</v>
      </c>
      <c r="N569" s="20">
        <v>0</v>
      </c>
      <c r="O569" s="20">
        <v>0</v>
      </c>
      <c r="P569" s="20">
        <v>0</v>
      </c>
      <c r="Q569" s="20">
        <v>0</v>
      </c>
      <c r="R569" s="20">
        <v>0</v>
      </c>
      <c r="S569" s="20">
        <v>0</v>
      </c>
      <c r="T569" s="20">
        <v>0</v>
      </c>
      <c r="U569" s="20">
        <v>0</v>
      </c>
      <c r="V569" s="20">
        <v>0</v>
      </c>
      <c r="W569" s="20">
        <v>0</v>
      </c>
      <c r="X569" s="20">
        <v>919.11</v>
      </c>
      <c r="Y569" s="20">
        <v>985.745</v>
      </c>
      <c r="AA569" s="2">
        <f>IFERROR(INDEX('Holiday Schedule'!$D$3:$D$24,MATCH(A569,'Holiday Schedule'!$C$3:$C$24,0)),0)</f>
        <v>0</v>
      </c>
      <c r="AB569" s="2">
        <f t="shared" si="64"/>
        <v>2</v>
      </c>
      <c r="AC569" s="2">
        <f t="shared" si="65"/>
        <v>2015.0450000000001</v>
      </c>
      <c r="AD569" s="5">
        <f t="shared" si="66"/>
        <v>9134.9950000000008</v>
      </c>
      <c r="AE569" s="5">
        <f t="shared" si="67"/>
        <v>11150.04</v>
      </c>
      <c r="AG569" s="2">
        <f t="shared" si="68"/>
        <v>7</v>
      </c>
      <c r="AH569" s="2">
        <f t="shared" si="69"/>
        <v>2025</v>
      </c>
      <c r="AJ569" s="5">
        <f t="shared" si="70"/>
        <v>1271.76</v>
      </c>
      <c r="AK569" s="2">
        <f t="shared" si="71"/>
        <v>6</v>
      </c>
    </row>
    <row r="570" spans="1:37" x14ac:dyDescent="0.25">
      <c r="A570" s="18">
        <v>45853</v>
      </c>
      <c r="B570" s="20">
        <v>1077.2349999999999</v>
      </c>
      <c r="C570" s="20">
        <v>1171.67</v>
      </c>
      <c r="D570" s="20">
        <v>1221.4849999999999</v>
      </c>
      <c r="E570" s="20">
        <v>1257.3050000000001</v>
      </c>
      <c r="F570" s="20">
        <v>1365.78</v>
      </c>
      <c r="G570" s="20">
        <v>1361.835</v>
      </c>
      <c r="H570" s="20">
        <v>1353.38</v>
      </c>
      <c r="I570" s="20">
        <v>1139.33</v>
      </c>
      <c r="J570" s="20">
        <v>0</v>
      </c>
      <c r="K570" s="20">
        <v>0</v>
      </c>
      <c r="L570" s="20">
        <v>0</v>
      </c>
      <c r="M570" s="20">
        <v>0</v>
      </c>
      <c r="N570" s="20">
        <v>0</v>
      </c>
      <c r="O570" s="20">
        <v>0</v>
      </c>
      <c r="P570" s="20">
        <v>0</v>
      </c>
      <c r="Q570" s="20">
        <v>0</v>
      </c>
      <c r="R570" s="20">
        <v>0</v>
      </c>
      <c r="S570" s="20">
        <v>0</v>
      </c>
      <c r="T570" s="20">
        <v>0</v>
      </c>
      <c r="U570" s="20">
        <v>0</v>
      </c>
      <c r="V570" s="20">
        <v>0</v>
      </c>
      <c r="W570" s="20">
        <v>0</v>
      </c>
      <c r="X570" s="20">
        <v>1139.9949999999999</v>
      </c>
      <c r="Y570" s="20">
        <v>1234.5150000000001</v>
      </c>
      <c r="AA570" s="2">
        <f>IFERROR(INDEX('Holiday Schedule'!$D$3:$D$24,MATCH(A570,'Holiday Schedule'!$C$3:$C$24,0)),0)</f>
        <v>0</v>
      </c>
      <c r="AB570" s="2">
        <f t="shared" si="64"/>
        <v>3</v>
      </c>
      <c r="AC570" s="2">
        <f t="shared" si="65"/>
        <v>2279.3249999999998</v>
      </c>
      <c r="AD570" s="5">
        <f t="shared" si="66"/>
        <v>10043.204999999998</v>
      </c>
      <c r="AE570" s="5">
        <f t="shared" si="67"/>
        <v>12322.529999999999</v>
      </c>
      <c r="AG570" s="2">
        <f t="shared" si="68"/>
        <v>7</v>
      </c>
      <c r="AH570" s="2">
        <f t="shared" si="69"/>
        <v>2025</v>
      </c>
      <c r="AJ570" s="5">
        <f t="shared" si="70"/>
        <v>1365.78</v>
      </c>
      <c r="AK570" s="2">
        <f t="shared" si="71"/>
        <v>5</v>
      </c>
    </row>
    <row r="571" spans="1:37" x14ac:dyDescent="0.25">
      <c r="A571" s="18">
        <v>45854</v>
      </c>
      <c r="B571" s="20">
        <v>1305.585</v>
      </c>
      <c r="C571" s="20">
        <v>1369.7249999999999</v>
      </c>
      <c r="D571" s="20">
        <v>1411.16</v>
      </c>
      <c r="E571" s="20">
        <v>1431.87</v>
      </c>
      <c r="F571" s="20">
        <v>1511.4849999999999</v>
      </c>
      <c r="G571" s="20">
        <v>1470.97</v>
      </c>
      <c r="H571" s="20">
        <v>1393.8</v>
      </c>
      <c r="I571" s="20">
        <v>1133.845</v>
      </c>
      <c r="J571" s="20">
        <v>0</v>
      </c>
      <c r="K571" s="20">
        <v>0</v>
      </c>
      <c r="L571" s="20">
        <v>0</v>
      </c>
      <c r="M571" s="20">
        <v>0</v>
      </c>
      <c r="N571" s="20">
        <v>0</v>
      </c>
      <c r="O571" s="20">
        <v>0</v>
      </c>
      <c r="P571" s="20">
        <v>0</v>
      </c>
      <c r="Q571" s="20">
        <v>0</v>
      </c>
      <c r="R571" s="20">
        <v>0</v>
      </c>
      <c r="S571" s="20">
        <v>0</v>
      </c>
      <c r="T571" s="20">
        <v>0</v>
      </c>
      <c r="U571" s="20">
        <v>0</v>
      </c>
      <c r="V571" s="20">
        <v>0</v>
      </c>
      <c r="W571" s="20">
        <v>0</v>
      </c>
      <c r="X571" s="20">
        <v>1178.04</v>
      </c>
      <c r="Y571" s="20">
        <v>1252.5</v>
      </c>
      <c r="AA571" s="2">
        <f>IFERROR(INDEX('Holiday Schedule'!$D$3:$D$24,MATCH(A571,'Holiday Schedule'!$C$3:$C$24,0)),0)</f>
        <v>0</v>
      </c>
      <c r="AB571" s="2">
        <f t="shared" si="64"/>
        <v>4</v>
      </c>
      <c r="AC571" s="2">
        <f t="shared" si="65"/>
        <v>2311.8850000000002</v>
      </c>
      <c r="AD571" s="5">
        <f t="shared" si="66"/>
        <v>11147.094999999999</v>
      </c>
      <c r="AE571" s="5">
        <f t="shared" si="67"/>
        <v>13458.98</v>
      </c>
      <c r="AG571" s="2">
        <f t="shared" si="68"/>
        <v>7</v>
      </c>
      <c r="AH571" s="2">
        <f t="shared" si="69"/>
        <v>2025</v>
      </c>
      <c r="AJ571" s="5">
        <f t="shared" si="70"/>
        <v>1511.4849999999999</v>
      </c>
      <c r="AK571" s="2">
        <f t="shared" si="71"/>
        <v>5</v>
      </c>
    </row>
    <row r="572" spans="1:37" x14ac:dyDescent="0.25">
      <c r="A572" s="18">
        <v>45855</v>
      </c>
      <c r="B572" s="20">
        <v>1324.33</v>
      </c>
      <c r="C572" s="20">
        <v>1436.52</v>
      </c>
      <c r="D572" s="20">
        <v>1467.115</v>
      </c>
      <c r="E572" s="20">
        <v>1509.7049999999999</v>
      </c>
      <c r="F572" s="20">
        <v>1579.415</v>
      </c>
      <c r="G572" s="20">
        <v>1576.93</v>
      </c>
      <c r="H572" s="20">
        <v>1531.36</v>
      </c>
      <c r="I572" s="20">
        <v>1325.49</v>
      </c>
      <c r="J572" s="20">
        <v>0</v>
      </c>
      <c r="K572" s="20">
        <v>0</v>
      </c>
      <c r="L572" s="20">
        <v>0</v>
      </c>
      <c r="M572" s="20">
        <v>0</v>
      </c>
      <c r="N572" s="20">
        <v>0</v>
      </c>
      <c r="O572" s="20">
        <v>0</v>
      </c>
      <c r="P572" s="20">
        <v>0</v>
      </c>
      <c r="Q572" s="20">
        <v>0</v>
      </c>
      <c r="R572" s="20">
        <v>0</v>
      </c>
      <c r="S572" s="20">
        <v>0</v>
      </c>
      <c r="T572" s="20">
        <v>0</v>
      </c>
      <c r="U572" s="20">
        <v>0</v>
      </c>
      <c r="V572" s="20">
        <v>0</v>
      </c>
      <c r="W572" s="20">
        <v>0</v>
      </c>
      <c r="X572" s="20">
        <v>1100.44</v>
      </c>
      <c r="Y572" s="20">
        <v>1167.355</v>
      </c>
      <c r="AA572" s="2">
        <f>IFERROR(INDEX('Holiday Schedule'!$D$3:$D$24,MATCH(A572,'Holiday Schedule'!$C$3:$C$24,0)),0)</f>
        <v>0</v>
      </c>
      <c r="AB572" s="2">
        <f t="shared" si="64"/>
        <v>5</v>
      </c>
      <c r="AC572" s="2">
        <f t="shared" si="65"/>
        <v>2425.9300000000003</v>
      </c>
      <c r="AD572" s="5">
        <f t="shared" si="66"/>
        <v>11592.73</v>
      </c>
      <c r="AE572" s="5">
        <f t="shared" si="67"/>
        <v>14018.66</v>
      </c>
      <c r="AG572" s="2">
        <f t="shared" si="68"/>
        <v>7</v>
      </c>
      <c r="AH572" s="2">
        <f t="shared" si="69"/>
        <v>2025</v>
      </c>
      <c r="AJ572" s="5">
        <f t="shared" si="70"/>
        <v>1579.415</v>
      </c>
      <c r="AK572" s="2">
        <f t="shared" si="71"/>
        <v>5</v>
      </c>
    </row>
    <row r="573" spans="1:37" x14ac:dyDescent="0.25">
      <c r="A573" s="18">
        <v>45856</v>
      </c>
      <c r="B573" s="20">
        <v>1290.6500000000001</v>
      </c>
      <c r="C573" s="20">
        <v>1425.2149999999999</v>
      </c>
      <c r="D573" s="20">
        <v>1507.7349999999999</v>
      </c>
      <c r="E573" s="20">
        <v>1547.595</v>
      </c>
      <c r="F573" s="20">
        <v>1622.865</v>
      </c>
      <c r="G573" s="20">
        <v>1530.835</v>
      </c>
      <c r="H573" s="20">
        <v>1430.5250000000001</v>
      </c>
      <c r="I573" s="20">
        <v>1103.885</v>
      </c>
      <c r="J573" s="20">
        <v>0</v>
      </c>
      <c r="K573" s="20">
        <v>0</v>
      </c>
      <c r="L573" s="20">
        <v>0</v>
      </c>
      <c r="M573" s="20">
        <v>0</v>
      </c>
      <c r="N573" s="20">
        <v>0</v>
      </c>
      <c r="O573" s="20">
        <v>0</v>
      </c>
      <c r="P573" s="20">
        <v>0</v>
      </c>
      <c r="Q573" s="20">
        <v>0</v>
      </c>
      <c r="R573" s="20">
        <v>0</v>
      </c>
      <c r="S573" s="20">
        <v>0</v>
      </c>
      <c r="T573" s="20">
        <v>0</v>
      </c>
      <c r="U573" s="20">
        <v>0</v>
      </c>
      <c r="V573" s="20">
        <v>0</v>
      </c>
      <c r="W573" s="20">
        <v>0</v>
      </c>
      <c r="X573" s="20">
        <v>1044.93</v>
      </c>
      <c r="Y573" s="20">
        <v>1108.405</v>
      </c>
      <c r="AA573" s="2">
        <f>IFERROR(INDEX('Holiday Schedule'!$D$3:$D$24,MATCH(A573,'Holiday Schedule'!$C$3:$C$24,0)),0)</f>
        <v>0</v>
      </c>
      <c r="AB573" s="2">
        <f t="shared" si="64"/>
        <v>6</v>
      </c>
      <c r="AC573" s="2">
        <f t="shared" si="65"/>
        <v>2148.8150000000001</v>
      </c>
      <c r="AD573" s="5">
        <f t="shared" si="66"/>
        <v>11463.825000000001</v>
      </c>
      <c r="AE573" s="5">
        <f t="shared" si="67"/>
        <v>13612.640000000001</v>
      </c>
      <c r="AG573" s="2">
        <f t="shared" si="68"/>
        <v>7</v>
      </c>
      <c r="AH573" s="2">
        <f t="shared" si="69"/>
        <v>2025</v>
      </c>
      <c r="AJ573" s="5">
        <f t="shared" si="70"/>
        <v>1622.865</v>
      </c>
      <c r="AK573" s="2">
        <f t="shared" si="71"/>
        <v>5</v>
      </c>
    </row>
    <row r="574" spans="1:37" x14ac:dyDescent="0.25">
      <c r="A574" s="18">
        <v>45857</v>
      </c>
      <c r="B574" s="20">
        <v>1186.48</v>
      </c>
      <c r="C574" s="20">
        <v>1228.145</v>
      </c>
      <c r="D574" s="20">
        <v>1286.8900000000001</v>
      </c>
      <c r="E574" s="20">
        <v>1289.155</v>
      </c>
      <c r="F574" s="20">
        <v>1339.1</v>
      </c>
      <c r="G574" s="20">
        <v>1264.4549999999999</v>
      </c>
      <c r="H574" s="20">
        <v>1137.1500000000001</v>
      </c>
      <c r="I574" s="20">
        <v>847.78</v>
      </c>
      <c r="J574" s="20">
        <v>0</v>
      </c>
      <c r="K574" s="20">
        <v>0</v>
      </c>
      <c r="L574" s="20">
        <v>0</v>
      </c>
      <c r="M574" s="20">
        <v>0</v>
      </c>
      <c r="N574" s="20">
        <v>0</v>
      </c>
      <c r="O574" s="20">
        <v>0</v>
      </c>
      <c r="P574" s="20">
        <v>0</v>
      </c>
      <c r="Q574" s="20">
        <v>0</v>
      </c>
      <c r="R574" s="20">
        <v>0</v>
      </c>
      <c r="S574" s="20">
        <v>0</v>
      </c>
      <c r="T574" s="20">
        <v>0</v>
      </c>
      <c r="U574" s="20">
        <v>0</v>
      </c>
      <c r="V574" s="20">
        <v>0</v>
      </c>
      <c r="W574" s="20">
        <v>0</v>
      </c>
      <c r="X574" s="20">
        <v>1037.105</v>
      </c>
      <c r="Y574" s="20">
        <v>1101.1949999999999</v>
      </c>
      <c r="AA574" s="2">
        <f>IFERROR(INDEX('Holiday Schedule'!$D$3:$D$24,MATCH(A574,'Holiday Schedule'!$C$3:$C$24,0)),0)</f>
        <v>0</v>
      </c>
      <c r="AB574" s="2">
        <f t="shared" si="64"/>
        <v>7</v>
      </c>
      <c r="AC574" s="2">
        <f t="shared" si="65"/>
        <v>0</v>
      </c>
      <c r="AD574" s="5">
        <f t="shared" si="66"/>
        <v>11717.455</v>
      </c>
      <c r="AE574" s="5">
        <f t="shared" si="67"/>
        <v>11717.455</v>
      </c>
      <c r="AG574" s="2">
        <f t="shared" si="68"/>
        <v>7</v>
      </c>
      <c r="AH574" s="2">
        <f t="shared" si="69"/>
        <v>2025</v>
      </c>
      <c r="AJ574" s="5">
        <f t="shared" si="70"/>
        <v>1339.1</v>
      </c>
      <c r="AK574" s="2">
        <f t="shared" si="71"/>
        <v>5</v>
      </c>
    </row>
    <row r="575" spans="1:37" x14ac:dyDescent="0.25">
      <c r="A575" s="18">
        <v>45858</v>
      </c>
      <c r="B575" s="20">
        <v>1194.23</v>
      </c>
      <c r="C575" s="20">
        <v>1202.105</v>
      </c>
      <c r="D575" s="20">
        <v>1240.325</v>
      </c>
      <c r="E575" s="20">
        <v>1271.7449999999999</v>
      </c>
      <c r="F575" s="20">
        <v>1310.655</v>
      </c>
      <c r="G575" s="20">
        <v>1278.6099999999999</v>
      </c>
      <c r="H575" s="20">
        <v>1228.3050000000001</v>
      </c>
      <c r="I575" s="20">
        <v>1111.155</v>
      </c>
      <c r="J575" s="20">
        <v>0</v>
      </c>
      <c r="K575" s="20">
        <v>0</v>
      </c>
      <c r="L575" s="20">
        <v>0</v>
      </c>
      <c r="M575" s="20">
        <v>0</v>
      </c>
      <c r="N575" s="20">
        <v>0</v>
      </c>
      <c r="O575" s="20">
        <v>0</v>
      </c>
      <c r="P575" s="20">
        <v>0</v>
      </c>
      <c r="Q575" s="20">
        <v>0</v>
      </c>
      <c r="R575" s="20">
        <v>0</v>
      </c>
      <c r="S575" s="20">
        <v>0</v>
      </c>
      <c r="T575" s="20">
        <v>0</v>
      </c>
      <c r="U575" s="20">
        <v>0</v>
      </c>
      <c r="V575" s="20">
        <v>0</v>
      </c>
      <c r="W575" s="20">
        <v>0</v>
      </c>
      <c r="X575" s="20">
        <v>937.83500000000004</v>
      </c>
      <c r="Y575" s="20">
        <v>1006.85</v>
      </c>
      <c r="AA575" s="2">
        <f>IFERROR(INDEX('Holiday Schedule'!$D$3:$D$24,MATCH(A575,'Holiday Schedule'!$C$3:$C$24,0)),0)</f>
        <v>0</v>
      </c>
      <c r="AB575" s="2">
        <f t="shared" si="64"/>
        <v>1</v>
      </c>
      <c r="AC575" s="2">
        <f t="shared" si="65"/>
        <v>0</v>
      </c>
      <c r="AD575" s="5">
        <f t="shared" si="66"/>
        <v>11781.815000000001</v>
      </c>
      <c r="AE575" s="5">
        <f t="shared" si="67"/>
        <v>11781.815000000001</v>
      </c>
      <c r="AG575" s="2">
        <f t="shared" si="68"/>
        <v>7</v>
      </c>
      <c r="AH575" s="2">
        <f t="shared" si="69"/>
        <v>2025</v>
      </c>
      <c r="AJ575" s="5">
        <f t="shared" si="70"/>
        <v>1310.655</v>
      </c>
      <c r="AK575" s="2">
        <f t="shared" si="71"/>
        <v>5</v>
      </c>
    </row>
    <row r="576" spans="1:37" x14ac:dyDescent="0.25">
      <c r="A576" s="18">
        <v>45859</v>
      </c>
      <c r="B576" s="20">
        <v>1097.625</v>
      </c>
      <c r="C576" s="20">
        <v>1043.17</v>
      </c>
      <c r="D576" s="20">
        <v>1086.4949999999999</v>
      </c>
      <c r="E576" s="20">
        <v>1111.28</v>
      </c>
      <c r="F576" s="20">
        <v>1210.3800000000001</v>
      </c>
      <c r="G576" s="20">
        <v>1183.81</v>
      </c>
      <c r="H576" s="20">
        <v>1109.6849999999999</v>
      </c>
      <c r="I576" s="20">
        <v>870.41</v>
      </c>
      <c r="J576" s="20">
        <v>0</v>
      </c>
      <c r="K576" s="20">
        <v>0</v>
      </c>
      <c r="L576" s="20">
        <v>0</v>
      </c>
      <c r="M576" s="20">
        <v>0</v>
      </c>
      <c r="N576" s="20">
        <v>0</v>
      </c>
      <c r="O576" s="20">
        <v>0</v>
      </c>
      <c r="P576" s="20">
        <v>0</v>
      </c>
      <c r="Q576" s="20">
        <v>0</v>
      </c>
      <c r="R576" s="20">
        <v>0</v>
      </c>
      <c r="S576" s="20">
        <v>0</v>
      </c>
      <c r="T576" s="20">
        <v>0</v>
      </c>
      <c r="U576" s="20">
        <v>0</v>
      </c>
      <c r="V576" s="20">
        <v>0</v>
      </c>
      <c r="W576" s="20">
        <v>0</v>
      </c>
      <c r="X576" s="20">
        <v>809.26499999999999</v>
      </c>
      <c r="Y576" s="20">
        <v>847.34</v>
      </c>
      <c r="AA576" s="2">
        <f>IFERROR(INDEX('Holiday Schedule'!$D$3:$D$24,MATCH(A576,'Holiday Schedule'!$C$3:$C$24,0)),0)</f>
        <v>0</v>
      </c>
      <c r="AB576" s="2">
        <f t="shared" si="64"/>
        <v>2</v>
      </c>
      <c r="AC576" s="2">
        <f t="shared" si="65"/>
        <v>1679.675</v>
      </c>
      <c r="AD576" s="5">
        <f t="shared" si="66"/>
        <v>8689.7849999999999</v>
      </c>
      <c r="AE576" s="5">
        <f t="shared" si="67"/>
        <v>10369.459999999999</v>
      </c>
      <c r="AG576" s="2">
        <f t="shared" si="68"/>
        <v>7</v>
      </c>
      <c r="AH576" s="2">
        <f t="shared" si="69"/>
        <v>2025</v>
      </c>
      <c r="AJ576" s="5">
        <f t="shared" si="70"/>
        <v>1210.3800000000001</v>
      </c>
      <c r="AK576" s="2">
        <f t="shared" si="71"/>
        <v>5</v>
      </c>
    </row>
    <row r="577" spans="1:37" x14ac:dyDescent="0.25">
      <c r="A577" s="18">
        <v>45860</v>
      </c>
      <c r="B577" s="20">
        <v>916.67</v>
      </c>
      <c r="C577" s="20">
        <v>998.31500000000005</v>
      </c>
      <c r="D577" s="20">
        <v>1033.68</v>
      </c>
      <c r="E577" s="20">
        <v>1071.095</v>
      </c>
      <c r="F577" s="20">
        <v>1144.095</v>
      </c>
      <c r="G577" s="20">
        <v>1139.06</v>
      </c>
      <c r="H577" s="20">
        <v>1088.9549999999999</v>
      </c>
      <c r="I577" s="20">
        <v>801.71</v>
      </c>
      <c r="J577" s="20">
        <v>0</v>
      </c>
      <c r="K577" s="20">
        <v>0</v>
      </c>
      <c r="L577" s="20">
        <v>0</v>
      </c>
      <c r="M577" s="20">
        <v>0</v>
      </c>
      <c r="N577" s="20">
        <v>0</v>
      </c>
      <c r="O577" s="20">
        <v>0</v>
      </c>
      <c r="P577" s="20">
        <v>0</v>
      </c>
      <c r="Q577" s="20">
        <v>0</v>
      </c>
      <c r="R577" s="20">
        <v>0</v>
      </c>
      <c r="S577" s="20">
        <v>0</v>
      </c>
      <c r="T577" s="20">
        <v>0</v>
      </c>
      <c r="U577" s="20">
        <v>0</v>
      </c>
      <c r="V577" s="20">
        <v>0</v>
      </c>
      <c r="W577" s="20">
        <v>0</v>
      </c>
      <c r="X577" s="20">
        <v>838.28</v>
      </c>
      <c r="Y577" s="20">
        <v>900.52</v>
      </c>
      <c r="AA577" s="2">
        <f>IFERROR(INDEX('Holiday Schedule'!$D$3:$D$24,MATCH(A577,'Holiday Schedule'!$C$3:$C$24,0)),0)</f>
        <v>0</v>
      </c>
      <c r="AB577" s="2">
        <f t="shared" si="64"/>
        <v>3</v>
      </c>
      <c r="AC577" s="2">
        <f t="shared" si="65"/>
        <v>1639.99</v>
      </c>
      <c r="AD577" s="5">
        <f t="shared" si="66"/>
        <v>8292.3900000000031</v>
      </c>
      <c r="AE577" s="5">
        <f t="shared" si="67"/>
        <v>9932.3800000000028</v>
      </c>
      <c r="AG577" s="2">
        <f t="shared" si="68"/>
        <v>7</v>
      </c>
      <c r="AH577" s="2">
        <f t="shared" si="69"/>
        <v>2025</v>
      </c>
      <c r="AJ577" s="5">
        <f t="shared" si="70"/>
        <v>1144.095</v>
      </c>
      <c r="AK577" s="2">
        <f t="shared" si="71"/>
        <v>5</v>
      </c>
    </row>
    <row r="578" spans="1:37" x14ac:dyDescent="0.25">
      <c r="A578" s="18">
        <v>45861</v>
      </c>
      <c r="B578" s="20">
        <v>969.90499999999997</v>
      </c>
      <c r="C578" s="20">
        <v>1088.54</v>
      </c>
      <c r="D578" s="20">
        <v>1118.5650000000001</v>
      </c>
      <c r="E578" s="20">
        <v>1174.2850000000001</v>
      </c>
      <c r="F578" s="20">
        <v>1243.7449999999999</v>
      </c>
      <c r="G578" s="20">
        <v>1225.7349999999999</v>
      </c>
      <c r="H578" s="20">
        <v>1136.4449999999999</v>
      </c>
      <c r="I578" s="20">
        <v>884.17499999999995</v>
      </c>
      <c r="J578" s="20">
        <v>0</v>
      </c>
      <c r="K578" s="20">
        <v>0</v>
      </c>
      <c r="L578" s="20">
        <v>0</v>
      </c>
      <c r="M578" s="20">
        <v>0</v>
      </c>
      <c r="N578" s="20">
        <v>0</v>
      </c>
      <c r="O578" s="20">
        <v>0</v>
      </c>
      <c r="P578" s="20">
        <v>0</v>
      </c>
      <c r="Q578" s="20">
        <v>0</v>
      </c>
      <c r="R578" s="20">
        <v>0</v>
      </c>
      <c r="S578" s="20">
        <v>0</v>
      </c>
      <c r="T578" s="20">
        <v>0</v>
      </c>
      <c r="U578" s="20">
        <v>0</v>
      </c>
      <c r="V578" s="20">
        <v>0</v>
      </c>
      <c r="W578" s="20">
        <v>0</v>
      </c>
      <c r="X578" s="20">
        <v>966.61</v>
      </c>
      <c r="Y578" s="20">
        <v>1018.645</v>
      </c>
      <c r="AA578" s="2">
        <f>IFERROR(INDEX('Holiday Schedule'!$D$3:$D$24,MATCH(A578,'Holiday Schedule'!$C$3:$C$24,0)),0)</f>
        <v>0</v>
      </c>
      <c r="AB578" s="2">
        <f t="shared" si="64"/>
        <v>4</v>
      </c>
      <c r="AC578" s="2">
        <f t="shared" si="65"/>
        <v>1850.7849999999999</v>
      </c>
      <c r="AD578" s="5">
        <f t="shared" si="66"/>
        <v>8975.8649999999998</v>
      </c>
      <c r="AE578" s="5">
        <f t="shared" si="67"/>
        <v>10826.65</v>
      </c>
      <c r="AG578" s="2">
        <f t="shared" si="68"/>
        <v>7</v>
      </c>
      <c r="AH578" s="2">
        <f t="shared" si="69"/>
        <v>2025</v>
      </c>
      <c r="AJ578" s="5">
        <f t="shared" si="70"/>
        <v>1243.7449999999999</v>
      </c>
      <c r="AK578" s="2">
        <f t="shared" si="71"/>
        <v>5</v>
      </c>
    </row>
    <row r="579" spans="1:37" x14ac:dyDescent="0.25">
      <c r="A579" s="18">
        <v>45862</v>
      </c>
      <c r="B579" s="20">
        <v>1115.145</v>
      </c>
      <c r="C579" s="20">
        <v>1146.5350000000001</v>
      </c>
      <c r="D579" s="20">
        <v>1188.2</v>
      </c>
      <c r="E579" s="20">
        <v>1239.1949999999999</v>
      </c>
      <c r="F579" s="20">
        <v>1294.73</v>
      </c>
      <c r="G579" s="20">
        <v>1292.595</v>
      </c>
      <c r="H579" s="20">
        <v>1265.43</v>
      </c>
      <c r="I579" s="20">
        <v>1023.235</v>
      </c>
      <c r="J579" s="20">
        <v>0</v>
      </c>
      <c r="K579" s="20">
        <v>0</v>
      </c>
      <c r="L579" s="20">
        <v>0</v>
      </c>
      <c r="M579" s="20">
        <v>0</v>
      </c>
      <c r="N579" s="20">
        <v>0</v>
      </c>
      <c r="O579" s="20">
        <v>0</v>
      </c>
      <c r="P579" s="20">
        <v>0</v>
      </c>
      <c r="Q579" s="20">
        <v>0</v>
      </c>
      <c r="R579" s="20">
        <v>0</v>
      </c>
      <c r="S579" s="20">
        <v>0</v>
      </c>
      <c r="T579" s="20">
        <v>0</v>
      </c>
      <c r="U579" s="20">
        <v>0</v>
      </c>
      <c r="V579" s="20">
        <v>0</v>
      </c>
      <c r="W579" s="20">
        <v>0</v>
      </c>
      <c r="X579" s="20">
        <v>1023.12</v>
      </c>
      <c r="Y579" s="20">
        <v>1099.56</v>
      </c>
      <c r="AA579" s="2">
        <f>IFERROR(INDEX('Holiday Schedule'!$D$3:$D$24,MATCH(A579,'Holiday Schedule'!$C$3:$C$24,0)),0)</f>
        <v>0</v>
      </c>
      <c r="AB579" s="2">
        <f t="shared" si="64"/>
        <v>5</v>
      </c>
      <c r="AC579" s="2">
        <f t="shared" si="65"/>
        <v>2046.355</v>
      </c>
      <c r="AD579" s="5">
        <f t="shared" si="66"/>
        <v>9641.3900000000012</v>
      </c>
      <c r="AE579" s="5">
        <f t="shared" si="67"/>
        <v>11687.745000000001</v>
      </c>
      <c r="AG579" s="2">
        <f t="shared" si="68"/>
        <v>7</v>
      </c>
      <c r="AH579" s="2">
        <f t="shared" si="69"/>
        <v>2025</v>
      </c>
      <c r="AJ579" s="5">
        <f t="shared" si="70"/>
        <v>1294.73</v>
      </c>
      <c r="AK579" s="2">
        <f t="shared" si="71"/>
        <v>5</v>
      </c>
    </row>
    <row r="580" spans="1:37" x14ac:dyDescent="0.25">
      <c r="A580" s="18">
        <v>45863</v>
      </c>
      <c r="B580" s="20">
        <v>1517</v>
      </c>
      <c r="C580" s="20">
        <v>1517</v>
      </c>
      <c r="D580" s="20">
        <v>1517</v>
      </c>
      <c r="E580" s="20">
        <v>1517</v>
      </c>
      <c r="F580" s="20">
        <v>1517</v>
      </c>
      <c r="G580" s="20">
        <v>1517</v>
      </c>
      <c r="H580" s="20">
        <v>1517</v>
      </c>
      <c r="I580" s="20">
        <v>1517</v>
      </c>
      <c r="J580" s="20">
        <v>0</v>
      </c>
      <c r="K580" s="20">
        <v>0</v>
      </c>
      <c r="L580" s="20">
        <v>0</v>
      </c>
      <c r="M580" s="20">
        <v>0</v>
      </c>
      <c r="N580" s="20">
        <v>0</v>
      </c>
      <c r="O580" s="20">
        <v>0</v>
      </c>
      <c r="P580" s="20">
        <v>0</v>
      </c>
      <c r="Q580" s="20">
        <v>0</v>
      </c>
      <c r="R580" s="20">
        <v>0</v>
      </c>
      <c r="S580" s="20">
        <v>0</v>
      </c>
      <c r="T580" s="20">
        <v>0</v>
      </c>
      <c r="U580" s="20">
        <v>0</v>
      </c>
      <c r="V580" s="20">
        <v>0</v>
      </c>
      <c r="W580" s="20">
        <v>0</v>
      </c>
      <c r="X580" s="20">
        <v>1517</v>
      </c>
      <c r="Y580" s="20">
        <v>1517</v>
      </c>
      <c r="AA580" s="2">
        <f>IFERROR(INDEX('Holiday Schedule'!$D$3:$D$24,MATCH(A580,'Holiday Schedule'!$C$3:$C$24,0)),0)</f>
        <v>0</v>
      </c>
      <c r="AB580" s="2">
        <f t="shared" si="64"/>
        <v>6</v>
      </c>
      <c r="AC580" s="2">
        <f t="shared" si="65"/>
        <v>3034</v>
      </c>
      <c r="AD580" s="5">
        <f t="shared" si="66"/>
        <v>12136</v>
      </c>
      <c r="AE580" s="5">
        <f t="shared" si="67"/>
        <v>15170</v>
      </c>
      <c r="AG580" s="2">
        <f t="shared" si="68"/>
        <v>7</v>
      </c>
      <c r="AH580" s="2">
        <f t="shared" si="69"/>
        <v>2025</v>
      </c>
      <c r="AJ580" s="5">
        <f t="shared" si="70"/>
        <v>1517</v>
      </c>
      <c r="AK580" s="2">
        <f t="shared" si="71"/>
        <v>1</v>
      </c>
    </row>
    <row r="581" spans="1:37" x14ac:dyDescent="0.25">
      <c r="A581" s="18">
        <v>45864</v>
      </c>
      <c r="B581" s="20">
        <v>1517</v>
      </c>
      <c r="C581" s="20">
        <v>1517</v>
      </c>
      <c r="D581" s="20">
        <v>1517</v>
      </c>
      <c r="E581" s="20">
        <v>1517</v>
      </c>
      <c r="F581" s="20">
        <v>1517</v>
      </c>
      <c r="G581" s="20">
        <v>1517</v>
      </c>
      <c r="H581" s="20">
        <v>1517</v>
      </c>
      <c r="I581" s="20">
        <v>1517</v>
      </c>
      <c r="J581" s="20">
        <v>0</v>
      </c>
      <c r="K581" s="20">
        <v>0</v>
      </c>
      <c r="L581" s="20">
        <v>0</v>
      </c>
      <c r="M581" s="20">
        <v>0</v>
      </c>
      <c r="N581" s="20">
        <v>0</v>
      </c>
      <c r="O581" s="20">
        <v>0</v>
      </c>
      <c r="P581" s="20">
        <v>0</v>
      </c>
      <c r="Q581" s="20">
        <v>0</v>
      </c>
      <c r="R581" s="20">
        <v>0</v>
      </c>
      <c r="S581" s="20">
        <v>0</v>
      </c>
      <c r="T581" s="20">
        <v>0</v>
      </c>
      <c r="U581" s="20">
        <v>0</v>
      </c>
      <c r="V581" s="20">
        <v>0</v>
      </c>
      <c r="W581" s="20">
        <v>0</v>
      </c>
      <c r="X581" s="20">
        <v>1517</v>
      </c>
      <c r="Y581" s="20">
        <v>1517</v>
      </c>
      <c r="AA581" s="2">
        <f>IFERROR(INDEX('Holiday Schedule'!$D$3:$D$24,MATCH(A581,'Holiday Schedule'!$C$3:$C$24,0)),0)</f>
        <v>0</v>
      </c>
      <c r="AB581" s="2">
        <f t="shared" si="64"/>
        <v>7</v>
      </c>
      <c r="AC581" s="2">
        <f t="shared" si="65"/>
        <v>0</v>
      </c>
      <c r="AD581" s="5">
        <f t="shared" si="66"/>
        <v>15170</v>
      </c>
      <c r="AE581" s="5">
        <f t="shared" si="67"/>
        <v>15170</v>
      </c>
      <c r="AG581" s="2">
        <f t="shared" si="68"/>
        <v>7</v>
      </c>
      <c r="AH581" s="2">
        <f t="shared" si="69"/>
        <v>2025</v>
      </c>
      <c r="AJ581" s="5">
        <f t="shared" si="70"/>
        <v>1517</v>
      </c>
      <c r="AK581" s="2">
        <f t="shared" si="71"/>
        <v>1</v>
      </c>
    </row>
    <row r="582" spans="1:37" x14ac:dyDescent="0.25">
      <c r="A582" s="18">
        <v>45865</v>
      </c>
      <c r="B582" s="20">
        <v>1517</v>
      </c>
      <c r="C582" s="20">
        <v>1517</v>
      </c>
      <c r="D582" s="20">
        <v>1517</v>
      </c>
      <c r="E582" s="20">
        <v>1517</v>
      </c>
      <c r="F582" s="20">
        <v>1517</v>
      </c>
      <c r="G582" s="20">
        <v>1517</v>
      </c>
      <c r="H582" s="20">
        <v>1517</v>
      </c>
      <c r="I582" s="20">
        <v>1517</v>
      </c>
      <c r="J582" s="20">
        <v>0</v>
      </c>
      <c r="K582" s="20">
        <v>0</v>
      </c>
      <c r="L582" s="20">
        <v>0</v>
      </c>
      <c r="M582" s="20">
        <v>0</v>
      </c>
      <c r="N582" s="20">
        <v>0</v>
      </c>
      <c r="O582" s="20">
        <v>0</v>
      </c>
      <c r="P582" s="20">
        <v>0</v>
      </c>
      <c r="Q582" s="20">
        <v>0</v>
      </c>
      <c r="R582" s="20">
        <v>0</v>
      </c>
      <c r="S582" s="20">
        <v>0</v>
      </c>
      <c r="T582" s="20">
        <v>0</v>
      </c>
      <c r="U582" s="20">
        <v>0</v>
      </c>
      <c r="V582" s="20">
        <v>0</v>
      </c>
      <c r="W582" s="20">
        <v>0</v>
      </c>
      <c r="X582" s="20">
        <v>1517</v>
      </c>
      <c r="Y582" s="20">
        <v>1517</v>
      </c>
      <c r="AA582" s="2">
        <f>IFERROR(INDEX('Holiday Schedule'!$D$3:$D$24,MATCH(A582,'Holiday Schedule'!$C$3:$C$24,0)),0)</f>
        <v>0</v>
      </c>
      <c r="AB582" s="2">
        <f t="shared" si="64"/>
        <v>1</v>
      </c>
      <c r="AC582" s="2">
        <f t="shared" si="65"/>
        <v>0</v>
      </c>
      <c r="AD582" s="5">
        <f t="shared" si="66"/>
        <v>15170</v>
      </c>
      <c r="AE582" s="5">
        <f t="shared" si="67"/>
        <v>15170</v>
      </c>
      <c r="AG582" s="2">
        <f t="shared" si="68"/>
        <v>7</v>
      </c>
      <c r="AH582" s="2">
        <f t="shared" si="69"/>
        <v>2025</v>
      </c>
      <c r="AJ582" s="5">
        <f t="shared" si="70"/>
        <v>1517</v>
      </c>
      <c r="AK582" s="2">
        <f t="shared" si="71"/>
        <v>1</v>
      </c>
    </row>
    <row r="583" spans="1:37" x14ac:dyDescent="0.25">
      <c r="A583" s="18">
        <v>45866</v>
      </c>
      <c r="B583" s="20">
        <v>1143.24</v>
      </c>
      <c r="C583" s="20">
        <v>1166.4100000000001</v>
      </c>
      <c r="D583" s="20">
        <v>1209.58</v>
      </c>
      <c r="E583" s="20">
        <v>1265.8</v>
      </c>
      <c r="F583" s="20">
        <v>1342.03</v>
      </c>
      <c r="G583" s="20">
        <v>1362.59</v>
      </c>
      <c r="H583" s="20">
        <v>1341.06</v>
      </c>
      <c r="I583" s="20">
        <v>1183.875</v>
      </c>
      <c r="J583" s="20">
        <v>0</v>
      </c>
      <c r="K583" s="20">
        <v>0</v>
      </c>
      <c r="L583" s="20">
        <v>0</v>
      </c>
      <c r="M583" s="20">
        <v>0</v>
      </c>
      <c r="N583" s="20">
        <v>0</v>
      </c>
      <c r="O583" s="20">
        <v>0</v>
      </c>
      <c r="P583" s="20">
        <v>0</v>
      </c>
      <c r="Q583" s="20">
        <v>0</v>
      </c>
      <c r="R583" s="20">
        <v>0</v>
      </c>
      <c r="S583" s="20">
        <v>0</v>
      </c>
      <c r="T583" s="20">
        <v>0</v>
      </c>
      <c r="U583" s="20">
        <v>0</v>
      </c>
      <c r="V583" s="20">
        <v>0</v>
      </c>
      <c r="W583" s="20">
        <v>0</v>
      </c>
      <c r="X583" s="20">
        <v>1072.415</v>
      </c>
      <c r="Y583" s="20">
        <v>1150.2550000000001</v>
      </c>
      <c r="AA583" s="2">
        <f>IFERROR(INDEX('Holiday Schedule'!$D$3:$D$24,MATCH(A583,'Holiday Schedule'!$C$3:$C$24,0)),0)</f>
        <v>0</v>
      </c>
      <c r="AB583" s="2">
        <f t="shared" si="64"/>
        <v>2</v>
      </c>
      <c r="AC583" s="2">
        <f t="shared" si="65"/>
        <v>2256.29</v>
      </c>
      <c r="AD583" s="5">
        <f t="shared" si="66"/>
        <v>9980.9650000000001</v>
      </c>
      <c r="AE583" s="5">
        <f t="shared" si="67"/>
        <v>12237.255000000001</v>
      </c>
      <c r="AG583" s="2">
        <f t="shared" si="68"/>
        <v>7</v>
      </c>
      <c r="AH583" s="2">
        <f t="shared" si="69"/>
        <v>2025</v>
      </c>
      <c r="AJ583" s="5">
        <f t="shared" si="70"/>
        <v>1362.59</v>
      </c>
      <c r="AK583" s="2">
        <f t="shared" si="71"/>
        <v>6</v>
      </c>
    </row>
    <row r="584" spans="1:37" x14ac:dyDescent="0.25">
      <c r="A584" s="18">
        <v>45867</v>
      </c>
      <c r="B584" s="20">
        <v>1206.7049999999999</v>
      </c>
      <c r="C584" s="20">
        <v>1265.2650000000001</v>
      </c>
      <c r="D584" s="20">
        <v>1307.32</v>
      </c>
      <c r="E584" s="20">
        <v>1324.35</v>
      </c>
      <c r="F584" s="20">
        <v>1421.65</v>
      </c>
      <c r="G584" s="20">
        <v>1406.04</v>
      </c>
      <c r="H584" s="20">
        <v>1317.27</v>
      </c>
      <c r="I584" s="20">
        <v>1056.19</v>
      </c>
      <c r="J584" s="20">
        <v>0</v>
      </c>
      <c r="K584" s="20">
        <v>0</v>
      </c>
      <c r="L584" s="20">
        <v>0</v>
      </c>
      <c r="M584" s="20">
        <v>0</v>
      </c>
      <c r="N584" s="20">
        <v>0</v>
      </c>
      <c r="O584" s="20">
        <v>0</v>
      </c>
      <c r="P584" s="20">
        <v>0</v>
      </c>
      <c r="Q584" s="20">
        <v>0</v>
      </c>
      <c r="R584" s="20">
        <v>0</v>
      </c>
      <c r="S584" s="20">
        <v>0</v>
      </c>
      <c r="T584" s="20">
        <v>0</v>
      </c>
      <c r="U584" s="20">
        <v>0</v>
      </c>
      <c r="V584" s="20">
        <v>0</v>
      </c>
      <c r="W584" s="20">
        <v>0</v>
      </c>
      <c r="X584" s="20">
        <v>1134.4749999999999</v>
      </c>
      <c r="Y584" s="20">
        <v>1198.48</v>
      </c>
      <c r="AA584" s="2">
        <f>IFERROR(INDEX('Holiday Schedule'!$D$3:$D$24,MATCH(A584,'Holiday Schedule'!$C$3:$C$24,0)),0)</f>
        <v>0</v>
      </c>
      <c r="AB584" s="2">
        <f t="shared" si="64"/>
        <v>3</v>
      </c>
      <c r="AC584" s="2">
        <f t="shared" si="65"/>
        <v>2190.665</v>
      </c>
      <c r="AD584" s="5">
        <f t="shared" si="66"/>
        <v>10447.079999999998</v>
      </c>
      <c r="AE584" s="5">
        <f t="shared" si="67"/>
        <v>12637.744999999999</v>
      </c>
      <c r="AG584" s="2">
        <f t="shared" si="68"/>
        <v>7</v>
      </c>
      <c r="AH584" s="2">
        <f t="shared" si="69"/>
        <v>2025</v>
      </c>
      <c r="AJ584" s="5">
        <f t="shared" si="70"/>
        <v>1421.65</v>
      </c>
      <c r="AK584" s="2">
        <f t="shared" si="71"/>
        <v>5</v>
      </c>
    </row>
    <row r="585" spans="1:37" x14ac:dyDescent="0.25">
      <c r="A585" s="18">
        <v>45868</v>
      </c>
      <c r="B585" s="20">
        <v>1286.4749999999999</v>
      </c>
      <c r="C585" s="20">
        <v>1306.7550000000001</v>
      </c>
      <c r="D585" s="20">
        <v>1329.9349999999999</v>
      </c>
      <c r="E585" s="20">
        <v>1346.89</v>
      </c>
      <c r="F585" s="20">
        <v>1402.365</v>
      </c>
      <c r="G585" s="20">
        <v>1390.61</v>
      </c>
      <c r="H585" s="20">
        <v>1307.98</v>
      </c>
      <c r="I585" s="20">
        <v>1091.98</v>
      </c>
      <c r="J585" s="20">
        <v>0</v>
      </c>
      <c r="K585" s="20">
        <v>0</v>
      </c>
      <c r="L585" s="20">
        <v>0</v>
      </c>
      <c r="M585" s="20">
        <v>0</v>
      </c>
      <c r="N585" s="20">
        <v>0</v>
      </c>
      <c r="O585" s="20">
        <v>0</v>
      </c>
      <c r="P585" s="20">
        <v>0</v>
      </c>
      <c r="Q585" s="20">
        <v>0</v>
      </c>
      <c r="R585" s="20">
        <v>0</v>
      </c>
      <c r="S585" s="20">
        <v>0</v>
      </c>
      <c r="T585" s="20">
        <v>0</v>
      </c>
      <c r="U585" s="20">
        <v>0</v>
      </c>
      <c r="V585" s="20">
        <v>0</v>
      </c>
      <c r="W585" s="20">
        <v>0</v>
      </c>
      <c r="X585" s="20">
        <v>1037.345</v>
      </c>
      <c r="Y585" s="20">
        <v>1106.2950000000001</v>
      </c>
      <c r="AA585" s="2">
        <f>IFERROR(INDEX('Holiday Schedule'!$D$3:$D$24,MATCH(A585,'Holiday Schedule'!$C$3:$C$24,0)),0)</f>
        <v>0</v>
      </c>
      <c r="AB585" s="2">
        <f t="shared" si="64"/>
        <v>4</v>
      </c>
      <c r="AC585" s="2">
        <f t="shared" si="65"/>
        <v>2129.3249999999998</v>
      </c>
      <c r="AD585" s="5">
        <f t="shared" si="66"/>
        <v>10477.305</v>
      </c>
      <c r="AE585" s="5">
        <f t="shared" si="67"/>
        <v>12606.63</v>
      </c>
      <c r="AG585" s="2">
        <f t="shared" si="68"/>
        <v>7</v>
      </c>
      <c r="AH585" s="2">
        <f t="shared" si="69"/>
        <v>2025</v>
      </c>
      <c r="AJ585" s="5">
        <f t="shared" si="70"/>
        <v>1402.365</v>
      </c>
      <c r="AK585" s="2">
        <f t="shared" si="71"/>
        <v>5</v>
      </c>
    </row>
    <row r="586" spans="1:37" x14ac:dyDescent="0.25">
      <c r="A586" s="18">
        <v>45869</v>
      </c>
      <c r="B586" s="20">
        <v>1242.8050000000001</v>
      </c>
      <c r="C586" s="20">
        <v>1249.2950000000001</v>
      </c>
      <c r="D586" s="20">
        <v>1296.585</v>
      </c>
      <c r="E586" s="20">
        <v>1324.095</v>
      </c>
      <c r="F586" s="20">
        <v>1393.26</v>
      </c>
      <c r="G586" s="20">
        <v>1402.5050000000001</v>
      </c>
      <c r="H586" s="20">
        <v>1367.32</v>
      </c>
      <c r="I586" s="20">
        <v>1190.4949999999999</v>
      </c>
      <c r="J586" s="20">
        <v>0</v>
      </c>
      <c r="K586" s="20">
        <v>0</v>
      </c>
      <c r="L586" s="20">
        <v>0</v>
      </c>
      <c r="M586" s="20">
        <v>0</v>
      </c>
      <c r="N586" s="20">
        <v>0</v>
      </c>
      <c r="O586" s="20">
        <v>0</v>
      </c>
      <c r="P586" s="20">
        <v>0</v>
      </c>
      <c r="Q586" s="20">
        <v>0</v>
      </c>
      <c r="R586" s="20">
        <v>0</v>
      </c>
      <c r="S586" s="20">
        <v>0</v>
      </c>
      <c r="T586" s="20">
        <v>0</v>
      </c>
      <c r="U586" s="20">
        <v>0</v>
      </c>
      <c r="V586" s="20">
        <v>0</v>
      </c>
      <c r="W586" s="20">
        <v>0</v>
      </c>
      <c r="X586" s="20">
        <v>843.42</v>
      </c>
      <c r="Y586" s="20">
        <v>921.24</v>
      </c>
      <c r="AA586" s="2">
        <f>IFERROR(INDEX('Holiday Schedule'!$D$3:$D$24,MATCH(A586,'Holiday Schedule'!$C$3:$C$24,0)),0)</f>
        <v>0</v>
      </c>
      <c r="AB586" s="2">
        <f t="shared" ref="AB586:AB649" si="72">WEEKDAY(A586)</f>
        <v>5</v>
      </c>
      <c r="AC586" s="2">
        <f t="shared" ref="AC586:AC649" si="73">IF(AND(AB586&gt;1,AB586&lt;7,AA586&lt;1),SUM(I586:X586),0)</f>
        <v>2033.915</v>
      </c>
      <c r="AD586" s="5">
        <f t="shared" ref="AD586:AD649" si="74">AE586-AC586</f>
        <v>10197.105</v>
      </c>
      <c r="AE586" s="5">
        <f t="shared" ref="AE586:AE649" si="75">SUM(B586:Y586)</f>
        <v>12231.02</v>
      </c>
      <c r="AG586" s="2">
        <f t="shared" ref="AG586:AG649" si="76">MONTH(A586)</f>
        <v>7</v>
      </c>
      <c r="AH586" s="2">
        <f t="shared" ref="AH586:AH649" si="77">YEAR(A586)</f>
        <v>2025</v>
      </c>
      <c r="AJ586" s="5">
        <f t="shared" ref="AJ586:AJ649" si="78">MAX(B586:Y586)</f>
        <v>1402.5050000000001</v>
      </c>
      <c r="AK586" s="2">
        <f t="shared" ref="AK586:AK649" si="79">IF(AE586&gt;0,INDEX(B$8:Y$8,MATCH(AJ586,B586:Y586,0)),"")</f>
        <v>6</v>
      </c>
    </row>
    <row r="587" spans="1:37" x14ac:dyDescent="0.25">
      <c r="A587" s="18">
        <v>45870</v>
      </c>
      <c r="AA587" s="2">
        <f>IFERROR(INDEX('Holiday Schedule'!$D$3:$D$24,MATCH(A587,'Holiday Schedule'!$C$3:$C$24,0)),0)</f>
        <v>0</v>
      </c>
      <c r="AB587" s="2">
        <f t="shared" si="72"/>
        <v>6</v>
      </c>
      <c r="AC587" s="2">
        <f t="shared" si="73"/>
        <v>0</v>
      </c>
      <c r="AD587" s="5">
        <f t="shared" si="74"/>
        <v>0</v>
      </c>
      <c r="AE587" s="5">
        <f t="shared" si="75"/>
        <v>0</v>
      </c>
      <c r="AG587" s="2">
        <f t="shared" si="76"/>
        <v>8</v>
      </c>
      <c r="AH587" s="2">
        <f t="shared" si="77"/>
        <v>2025</v>
      </c>
      <c r="AJ587" s="5">
        <f t="shared" si="78"/>
        <v>0</v>
      </c>
      <c r="AK587" s="2" t="str">
        <f t="shared" si="79"/>
        <v/>
      </c>
    </row>
    <row r="588" spans="1:37" x14ac:dyDescent="0.25">
      <c r="A588" s="18">
        <v>45871</v>
      </c>
      <c r="AA588" s="2">
        <f>IFERROR(INDEX('Holiday Schedule'!$D$3:$D$24,MATCH(A588,'Holiday Schedule'!$C$3:$C$24,0)),0)</f>
        <v>0</v>
      </c>
      <c r="AB588" s="2">
        <f t="shared" si="72"/>
        <v>7</v>
      </c>
      <c r="AC588" s="2">
        <f t="shared" si="73"/>
        <v>0</v>
      </c>
      <c r="AD588" s="5">
        <f t="shared" si="74"/>
        <v>0</v>
      </c>
      <c r="AE588" s="5">
        <f t="shared" si="75"/>
        <v>0</v>
      </c>
      <c r="AG588" s="2">
        <f t="shared" si="76"/>
        <v>8</v>
      </c>
      <c r="AH588" s="2">
        <f t="shared" si="77"/>
        <v>2025</v>
      </c>
      <c r="AJ588" s="5">
        <f t="shared" si="78"/>
        <v>0</v>
      </c>
      <c r="AK588" s="2" t="str">
        <f t="shared" si="79"/>
        <v/>
      </c>
    </row>
    <row r="589" spans="1:37" x14ac:dyDescent="0.25">
      <c r="A589" s="18">
        <v>45872</v>
      </c>
      <c r="AA589" s="2">
        <f>IFERROR(INDEX('Holiday Schedule'!$D$3:$D$24,MATCH(A589,'Holiday Schedule'!$C$3:$C$24,0)),0)</f>
        <v>0</v>
      </c>
      <c r="AB589" s="2">
        <f t="shared" si="72"/>
        <v>1</v>
      </c>
      <c r="AC589" s="2">
        <f t="shared" si="73"/>
        <v>0</v>
      </c>
      <c r="AD589" s="5">
        <f t="shared" si="74"/>
        <v>0</v>
      </c>
      <c r="AE589" s="5">
        <f t="shared" si="75"/>
        <v>0</v>
      </c>
      <c r="AG589" s="2">
        <f t="shared" si="76"/>
        <v>8</v>
      </c>
      <c r="AH589" s="2">
        <f t="shared" si="77"/>
        <v>2025</v>
      </c>
      <c r="AJ589" s="5">
        <f t="shared" si="78"/>
        <v>0</v>
      </c>
      <c r="AK589" s="2" t="str">
        <f t="shared" si="79"/>
        <v/>
      </c>
    </row>
    <row r="590" spans="1:37" x14ac:dyDescent="0.25">
      <c r="A590" s="18">
        <v>45873</v>
      </c>
      <c r="AA590" s="2">
        <f>IFERROR(INDEX('Holiday Schedule'!$D$3:$D$24,MATCH(A590,'Holiday Schedule'!$C$3:$C$24,0)),0)</f>
        <v>0</v>
      </c>
      <c r="AB590" s="2">
        <f t="shared" si="72"/>
        <v>2</v>
      </c>
      <c r="AC590" s="2">
        <f t="shared" si="73"/>
        <v>0</v>
      </c>
      <c r="AD590" s="5">
        <f t="shared" si="74"/>
        <v>0</v>
      </c>
      <c r="AE590" s="5">
        <f t="shared" si="75"/>
        <v>0</v>
      </c>
      <c r="AG590" s="2">
        <f t="shared" si="76"/>
        <v>8</v>
      </c>
      <c r="AH590" s="2">
        <f t="shared" si="77"/>
        <v>2025</v>
      </c>
      <c r="AJ590" s="5">
        <f t="shared" si="78"/>
        <v>0</v>
      </c>
      <c r="AK590" s="2" t="str">
        <f t="shared" si="79"/>
        <v/>
      </c>
    </row>
    <row r="591" spans="1:37" x14ac:dyDescent="0.25">
      <c r="A591" s="18">
        <v>45874</v>
      </c>
      <c r="AA591" s="2">
        <f>IFERROR(INDEX('Holiday Schedule'!$D$3:$D$24,MATCH(A591,'Holiday Schedule'!$C$3:$C$24,0)),0)</f>
        <v>0</v>
      </c>
      <c r="AB591" s="2">
        <f t="shared" si="72"/>
        <v>3</v>
      </c>
      <c r="AC591" s="2">
        <f t="shared" si="73"/>
        <v>0</v>
      </c>
      <c r="AD591" s="5">
        <f t="shared" si="74"/>
        <v>0</v>
      </c>
      <c r="AE591" s="5">
        <f t="shared" si="75"/>
        <v>0</v>
      </c>
      <c r="AG591" s="2">
        <f t="shared" si="76"/>
        <v>8</v>
      </c>
      <c r="AH591" s="2">
        <f t="shared" si="77"/>
        <v>2025</v>
      </c>
      <c r="AJ591" s="5">
        <f t="shared" si="78"/>
        <v>0</v>
      </c>
      <c r="AK591" s="2" t="str">
        <f t="shared" si="79"/>
        <v/>
      </c>
    </row>
    <row r="592" spans="1:37" x14ac:dyDescent="0.25">
      <c r="A592" s="18">
        <v>45875</v>
      </c>
      <c r="AA592" s="2">
        <f>IFERROR(INDEX('Holiday Schedule'!$D$3:$D$24,MATCH(A592,'Holiday Schedule'!$C$3:$C$24,0)),0)</f>
        <v>0</v>
      </c>
      <c r="AB592" s="2">
        <f t="shared" si="72"/>
        <v>4</v>
      </c>
      <c r="AC592" s="2">
        <f t="shared" si="73"/>
        <v>0</v>
      </c>
      <c r="AD592" s="5">
        <f t="shared" si="74"/>
        <v>0</v>
      </c>
      <c r="AE592" s="5">
        <f t="shared" si="75"/>
        <v>0</v>
      </c>
      <c r="AG592" s="2">
        <f t="shared" si="76"/>
        <v>8</v>
      </c>
      <c r="AH592" s="2">
        <f t="shared" si="77"/>
        <v>2025</v>
      </c>
      <c r="AJ592" s="5">
        <f t="shared" si="78"/>
        <v>0</v>
      </c>
      <c r="AK592" s="2" t="str">
        <f t="shared" si="79"/>
        <v/>
      </c>
    </row>
    <row r="593" spans="1:37" x14ac:dyDescent="0.25">
      <c r="A593" s="18">
        <v>45876</v>
      </c>
      <c r="AA593" s="2">
        <f>IFERROR(INDEX('Holiday Schedule'!$D$3:$D$24,MATCH(A593,'Holiday Schedule'!$C$3:$C$24,0)),0)</f>
        <v>0</v>
      </c>
      <c r="AB593" s="2">
        <f t="shared" si="72"/>
        <v>5</v>
      </c>
      <c r="AC593" s="2">
        <f t="shared" si="73"/>
        <v>0</v>
      </c>
      <c r="AD593" s="5">
        <f t="shared" si="74"/>
        <v>0</v>
      </c>
      <c r="AE593" s="5">
        <f t="shared" si="75"/>
        <v>0</v>
      </c>
      <c r="AG593" s="2">
        <f t="shared" si="76"/>
        <v>8</v>
      </c>
      <c r="AH593" s="2">
        <f t="shared" si="77"/>
        <v>2025</v>
      </c>
      <c r="AJ593" s="5">
        <f t="shared" si="78"/>
        <v>0</v>
      </c>
      <c r="AK593" s="2" t="str">
        <f t="shared" si="79"/>
        <v/>
      </c>
    </row>
    <row r="594" spans="1:37" x14ac:dyDescent="0.25">
      <c r="A594" s="18">
        <v>45877</v>
      </c>
      <c r="AA594" s="2">
        <f>IFERROR(INDEX('Holiday Schedule'!$D$3:$D$24,MATCH(A594,'Holiday Schedule'!$C$3:$C$24,0)),0)</f>
        <v>0</v>
      </c>
      <c r="AB594" s="2">
        <f t="shared" si="72"/>
        <v>6</v>
      </c>
      <c r="AC594" s="2">
        <f t="shared" si="73"/>
        <v>0</v>
      </c>
      <c r="AD594" s="5">
        <f t="shared" si="74"/>
        <v>0</v>
      </c>
      <c r="AE594" s="5">
        <f t="shared" si="75"/>
        <v>0</v>
      </c>
      <c r="AG594" s="2">
        <f t="shared" si="76"/>
        <v>8</v>
      </c>
      <c r="AH594" s="2">
        <f t="shared" si="77"/>
        <v>2025</v>
      </c>
      <c r="AJ594" s="5">
        <f t="shared" si="78"/>
        <v>0</v>
      </c>
      <c r="AK594" s="2" t="str">
        <f t="shared" si="79"/>
        <v/>
      </c>
    </row>
    <row r="595" spans="1:37" x14ac:dyDescent="0.25">
      <c r="A595" s="18">
        <v>45878</v>
      </c>
      <c r="AA595" s="2">
        <f>IFERROR(INDEX('Holiday Schedule'!$D$3:$D$24,MATCH(A595,'Holiday Schedule'!$C$3:$C$24,0)),0)</f>
        <v>0</v>
      </c>
      <c r="AB595" s="2">
        <f t="shared" si="72"/>
        <v>7</v>
      </c>
      <c r="AC595" s="2">
        <f t="shared" si="73"/>
        <v>0</v>
      </c>
      <c r="AD595" s="5">
        <f t="shared" si="74"/>
        <v>0</v>
      </c>
      <c r="AE595" s="5">
        <f t="shared" si="75"/>
        <v>0</v>
      </c>
      <c r="AG595" s="2">
        <f t="shared" si="76"/>
        <v>8</v>
      </c>
      <c r="AH595" s="2">
        <f t="shared" si="77"/>
        <v>2025</v>
      </c>
      <c r="AJ595" s="5">
        <f t="shared" si="78"/>
        <v>0</v>
      </c>
      <c r="AK595" s="2" t="str">
        <f t="shared" si="79"/>
        <v/>
      </c>
    </row>
    <row r="596" spans="1:37" x14ac:dyDescent="0.25">
      <c r="A596" s="18">
        <v>45879</v>
      </c>
      <c r="AA596" s="2">
        <f>IFERROR(INDEX('Holiday Schedule'!$D$3:$D$24,MATCH(A596,'Holiday Schedule'!$C$3:$C$24,0)),0)</f>
        <v>0</v>
      </c>
      <c r="AB596" s="2">
        <f t="shared" si="72"/>
        <v>1</v>
      </c>
      <c r="AC596" s="2">
        <f t="shared" si="73"/>
        <v>0</v>
      </c>
      <c r="AD596" s="5">
        <f t="shared" si="74"/>
        <v>0</v>
      </c>
      <c r="AE596" s="5">
        <f t="shared" si="75"/>
        <v>0</v>
      </c>
      <c r="AG596" s="2">
        <f t="shared" si="76"/>
        <v>8</v>
      </c>
      <c r="AH596" s="2">
        <f t="shared" si="77"/>
        <v>2025</v>
      </c>
      <c r="AJ596" s="5">
        <f t="shared" si="78"/>
        <v>0</v>
      </c>
      <c r="AK596" s="2" t="str">
        <f t="shared" si="79"/>
        <v/>
      </c>
    </row>
    <row r="597" spans="1:37" x14ac:dyDescent="0.25">
      <c r="A597" s="18">
        <v>45880</v>
      </c>
      <c r="AA597" s="2">
        <f>IFERROR(INDEX('Holiday Schedule'!$D$3:$D$24,MATCH(A597,'Holiday Schedule'!$C$3:$C$24,0)),0)</f>
        <v>0</v>
      </c>
      <c r="AB597" s="2">
        <f t="shared" si="72"/>
        <v>2</v>
      </c>
      <c r="AC597" s="2">
        <f t="shared" si="73"/>
        <v>0</v>
      </c>
      <c r="AD597" s="5">
        <f t="shared" si="74"/>
        <v>0</v>
      </c>
      <c r="AE597" s="5">
        <f t="shared" si="75"/>
        <v>0</v>
      </c>
      <c r="AG597" s="2">
        <f t="shared" si="76"/>
        <v>8</v>
      </c>
      <c r="AH597" s="2">
        <f t="shared" si="77"/>
        <v>2025</v>
      </c>
      <c r="AJ597" s="5">
        <f t="shared" si="78"/>
        <v>0</v>
      </c>
      <c r="AK597" s="2" t="str">
        <f t="shared" si="79"/>
        <v/>
      </c>
    </row>
    <row r="598" spans="1:37" x14ac:dyDescent="0.25">
      <c r="A598" s="18">
        <v>45881</v>
      </c>
      <c r="AA598" s="2">
        <f>IFERROR(INDEX('Holiday Schedule'!$D$3:$D$24,MATCH(A598,'Holiday Schedule'!$C$3:$C$24,0)),0)</f>
        <v>0</v>
      </c>
      <c r="AB598" s="2">
        <f t="shared" si="72"/>
        <v>3</v>
      </c>
      <c r="AC598" s="2">
        <f t="shared" si="73"/>
        <v>0</v>
      </c>
      <c r="AD598" s="5">
        <f t="shared" si="74"/>
        <v>0</v>
      </c>
      <c r="AE598" s="5">
        <f t="shared" si="75"/>
        <v>0</v>
      </c>
      <c r="AG598" s="2">
        <f t="shared" si="76"/>
        <v>8</v>
      </c>
      <c r="AH598" s="2">
        <f t="shared" si="77"/>
        <v>2025</v>
      </c>
      <c r="AJ598" s="5">
        <f t="shared" si="78"/>
        <v>0</v>
      </c>
      <c r="AK598" s="2" t="str">
        <f t="shared" si="79"/>
        <v/>
      </c>
    </row>
    <row r="599" spans="1:37" x14ac:dyDescent="0.25">
      <c r="A599" s="18">
        <v>45882</v>
      </c>
      <c r="AA599" s="2">
        <f>IFERROR(INDEX('Holiday Schedule'!$D$3:$D$24,MATCH(A599,'Holiday Schedule'!$C$3:$C$24,0)),0)</f>
        <v>0</v>
      </c>
      <c r="AB599" s="2">
        <f t="shared" si="72"/>
        <v>4</v>
      </c>
      <c r="AC599" s="2">
        <f t="shared" si="73"/>
        <v>0</v>
      </c>
      <c r="AD599" s="5">
        <f t="shared" si="74"/>
        <v>0</v>
      </c>
      <c r="AE599" s="5">
        <f t="shared" si="75"/>
        <v>0</v>
      </c>
      <c r="AG599" s="2">
        <f t="shared" si="76"/>
        <v>8</v>
      </c>
      <c r="AH599" s="2">
        <f t="shared" si="77"/>
        <v>2025</v>
      </c>
      <c r="AJ599" s="5">
        <f t="shared" si="78"/>
        <v>0</v>
      </c>
      <c r="AK599" s="2" t="str">
        <f t="shared" si="79"/>
        <v/>
      </c>
    </row>
    <row r="600" spans="1:37" x14ac:dyDescent="0.25">
      <c r="A600" s="18">
        <v>45883</v>
      </c>
      <c r="AA600" s="2">
        <f>IFERROR(INDEX('Holiday Schedule'!$D$3:$D$24,MATCH(A600,'Holiday Schedule'!$C$3:$C$24,0)),0)</f>
        <v>0</v>
      </c>
      <c r="AB600" s="2">
        <f t="shared" si="72"/>
        <v>5</v>
      </c>
      <c r="AC600" s="2">
        <f t="shared" si="73"/>
        <v>0</v>
      </c>
      <c r="AD600" s="5">
        <f t="shared" si="74"/>
        <v>0</v>
      </c>
      <c r="AE600" s="5">
        <f t="shared" si="75"/>
        <v>0</v>
      </c>
      <c r="AG600" s="2">
        <f t="shared" si="76"/>
        <v>8</v>
      </c>
      <c r="AH600" s="2">
        <f t="shared" si="77"/>
        <v>2025</v>
      </c>
      <c r="AJ600" s="5">
        <f t="shared" si="78"/>
        <v>0</v>
      </c>
      <c r="AK600" s="2" t="str">
        <f t="shared" si="79"/>
        <v/>
      </c>
    </row>
    <row r="601" spans="1:37" x14ac:dyDescent="0.25">
      <c r="A601" s="18">
        <v>45884</v>
      </c>
      <c r="AA601" s="2">
        <f>IFERROR(INDEX('Holiday Schedule'!$D$3:$D$24,MATCH(A601,'Holiday Schedule'!$C$3:$C$24,0)),0)</f>
        <v>0</v>
      </c>
      <c r="AB601" s="2">
        <f t="shared" si="72"/>
        <v>6</v>
      </c>
      <c r="AC601" s="2">
        <f t="shared" si="73"/>
        <v>0</v>
      </c>
      <c r="AD601" s="5">
        <f t="shared" si="74"/>
        <v>0</v>
      </c>
      <c r="AE601" s="5">
        <f t="shared" si="75"/>
        <v>0</v>
      </c>
      <c r="AG601" s="2">
        <f t="shared" si="76"/>
        <v>8</v>
      </c>
      <c r="AH601" s="2">
        <f t="shared" si="77"/>
        <v>2025</v>
      </c>
      <c r="AJ601" s="5">
        <f t="shared" si="78"/>
        <v>0</v>
      </c>
      <c r="AK601" s="2" t="str">
        <f t="shared" si="79"/>
        <v/>
      </c>
    </row>
    <row r="602" spans="1:37" x14ac:dyDescent="0.25">
      <c r="A602" s="18">
        <v>45885</v>
      </c>
      <c r="AA602" s="2">
        <f>IFERROR(INDEX('Holiday Schedule'!$D$3:$D$24,MATCH(A602,'Holiday Schedule'!$C$3:$C$24,0)),0)</f>
        <v>0</v>
      </c>
      <c r="AB602" s="2">
        <f t="shared" si="72"/>
        <v>7</v>
      </c>
      <c r="AC602" s="2">
        <f t="shared" si="73"/>
        <v>0</v>
      </c>
      <c r="AD602" s="5">
        <f t="shared" si="74"/>
        <v>0</v>
      </c>
      <c r="AE602" s="5">
        <f t="shared" si="75"/>
        <v>0</v>
      </c>
      <c r="AG602" s="2">
        <f t="shared" si="76"/>
        <v>8</v>
      </c>
      <c r="AH602" s="2">
        <f t="shared" si="77"/>
        <v>2025</v>
      </c>
      <c r="AJ602" s="5">
        <f t="shared" si="78"/>
        <v>0</v>
      </c>
      <c r="AK602" s="2" t="str">
        <f t="shared" si="79"/>
        <v/>
      </c>
    </row>
    <row r="603" spans="1:37" x14ac:dyDescent="0.25">
      <c r="A603" s="18">
        <v>45886</v>
      </c>
      <c r="AA603" s="2">
        <f>IFERROR(INDEX('Holiday Schedule'!$D$3:$D$24,MATCH(A603,'Holiday Schedule'!$C$3:$C$24,0)),0)</f>
        <v>0</v>
      </c>
      <c r="AB603" s="2">
        <f t="shared" si="72"/>
        <v>1</v>
      </c>
      <c r="AC603" s="2">
        <f t="shared" si="73"/>
        <v>0</v>
      </c>
      <c r="AD603" s="5">
        <f t="shared" si="74"/>
        <v>0</v>
      </c>
      <c r="AE603" s="5">
        <f t="shared" si="75"/>
        <v>0</v>
      </c>
      <c r="AG603" s="2">
        <f t="shared" si="76"/>
        <v>8</v>
      </c>
      <c r="AH603" s="2">
        <f t="shared" si="77"/>
        <v>2025</v>
      </c>
      <c r="AJ603" s="5">
        <f t="shared" si="78"/>
        <v>0</v>
      </c>
      <c r="AK603" s="2" t="str">
        <f t="shared" si="79"/>
        <v/>
      </c>
    </row>
    <row r="604" spans="1:37" x14ac:dyDescent="0.25">
      <c r="A604" s="18">
        <v>45887</v>
      </c>
      <c r="AA604" s="2">
        <f>IFERROR(INDEX('Holiday Schedule'!$D$3:$D$24,MATCH(A604,'Holiday Schedule'!$C$3:$C$24,0)),0)</f>
        <v>0</v>
      </c>
      <c r="AB604" s="2">
        <f t="shared" si="72"/>
        <v>2</v>
      </c>
      <c r="AC604" s="2">
        <f t="shared" si="73"/>
        <v>0</v>
      </c>
      <c r="AD604" s="5">
        <f t="shared" si="74"/>
        <v>0</v>
      </c>
      <c r="AE604" s="5">
        <f t="shared" si="75"/>
        <v>0</v>
      </c>
      <c r="AG604" s="2">
        <f t="shared" si="76"/>
        <v>8</v>
      </c>
      <c r="AH604" s="2">
        <f t="shared" si="77"/>
        <v>2025</v>
      </c>
      <c r="AJ604" s="5">
        <f t="shared" si="78"/>
        <v>0</v>
      </c>
      <c r="AK604" s="2" t="str">
        <f t="shared" si="79"/>
        <v/>
      </c>
    </row>
    <row r="605" spans="1:37" x14ac:dyDescent="0.25">
      <c r="A605" s="18">
        <v>45888</v>
      </c>
      <c r="AA605" s="2">
        <f>IFERROR(INDEX('Holiday Schedule'!$D$3:$D$24,MATCH(A605,'Holiday Schedule'!$C$3:$C$24,0)),0)</f>
        <v>0</v>
      </c>
      <c r="AB605" s="2">
        <f t="shared" si="72"/>
        <v>3</v>
      </c>
      <c r="AC605" s="2">
        <f t="shared" si="73"/>
        <v>0</v>
      </c>
      <c r="AD605" s="5">
        <f t="shared" si="74"/>
        <v>0</v>
      </c>
      <c r="AE605" s="5">
        <f t="shared" si="75"/>
        <v>0</v>
      </c>
      <c r="AG605" s="2">
        <f t="shared" si="76"/>
        <v>8</v>
      </c>
      <c r="AH605" s="2">
        <f t="shared" si="77"/>
        <v>2025</v>
      </c>
      <c r="AJ605" s="5">
        <f t="shared" si="78"/>
        <v>0</v>
      </c>
      <c r="AK605" s="2" t="str">
        <f t="shared" si="79"/>
        <v/>
      </c>
    </row>
    <row r="606" spans="1:37" x14ac:dyDescent="0.25">
      <c r="A606" s="18">
        <v>45889</v>
      </c>
      <c r="AA606" s="2">
        <f>IFERROR(INDEX('Holiday Schedule'!$D$3:$D$24,MATCH(A606,'Holiday Schedule'!$C$3:$C$24,0)),0)</f>
        <v>0</v>
      </c>
      <c r="AB606" s="2">
        <f t="shared" si="72"/>
        <v>4</v>
      </c>
      <c r="AC606" s="2">
        <f t="shared" si="73"/>
        <v>0</v>
      </c>
      <c r="AD606" s="5">
        <f t="shared" si="74"/>
        <v>0</v>
      </c>
      <c r="AE606" s="5">
        <f t="shared" si="75"/>
        <v>0</v>
      </c>
      <c r="AG606" s="2">
        <f t="shared" si="76"/>
        <v>8</v>
      </c>
      <c r="AH606" s="2">
        <f t="shared" si="77"/>
        <v>2025</v>
      </c>
      <c r="AJ606" s="5">
        <f t="shared" si="78"/>
        <v>0</v>
      </c>
      <c r="AK606" s="2" t="str">
        <f t="shared" si="79"/>
        <v/>
      </c>
    </row>
    <row r="607" spans="1:37" x14ac:dyDescent="0.25">
      <c r="A607" s="18">
        <v>45890</v>
      </c>
      <c r="AA607" s="2">
        <f>IFERROR(INDEX('Holiday Schedule'!$D$3:$D$24,MATCH(A607,'Holiday Schedule'!$C$3:$C$24,0)),0)</f>
        <v>0</v>
      </c>
      <c r="AB607" s="2">
        <f t="shared" si="72"/>
        <v>5</v>
      </c>
      <c r="AC607" s="2">
        <f t="shared" si="73"/>
        <v>0</v>
      </c>
      <c r="AD607" s="5">
        <f t="shared" si="74"/>
        <v>0</v>
      </c>
      <c r="AE607" s="5">
        <f t="shared" si="75"/>
        <v>0</v>
      </c>
      <c r="AG607" s="2">
        <f t="shared" si="76"/>
        <v>8</v>
      </c>
      <c r="AH607" s="2">
        <f t="shared" si="77"/>
        <v>2025</v>
      </c>
      <c r="AJ607" s="5">
        <f t="shared" si="78"/>
        <v>0</v>
      </c>
      <c r="AK607" s="2" t="str">
        <f t="shared" si="79"/>
        <v/>
      </c>
    </row>
    <row r="608" spans="1:37" x14ac:dyDescent="0.25">
      <c r="A608" s="18">
        <v>45891</v>
      </c>
      <c r="AA608" s="2">
        <f>IFERROR(INDEX('Holiday Schedule'!$D$3:$D$24,MATCH(A608,'Holiday Schedule'!$C$3:$C$24,0)),0)</f>
        <v>0</v>
      </c>
      <c r="AB608" s="2">
        <f t="shared" si="72"/>
        <v>6</v>
      </c>
      <c r="AC608" s="2">
        <f t="shared" si="73"/>
        <v>0</v>
      </c>
      <c r="AD608" s="5">
        <f t="shared" si="74"/>
        <v>0</v>
      </c>
      <c r="AE608" s="5">
        <f t="shared" si="75"/>
        <v>0</v>
      </c>
      <c r="AG608" s="2">
        <f t="shared" si="76"/>
        <v>8</v>
      </c>
      <c r="AH608" s="2">
        <f t="shared" si="77"/>
        <v>2025</v>
      </c>
      <c r="AJ608" s="5">
        <f t="shared" si="78"/>
        <v>0</v>
      </c>
      <c r="AK608" s="2" t="str">
        <f t="shared" si="79"/>
        <v/>
      </c>
    </row>
    <row r="609" spans="1:37" x14ac:dyDescent="0.25">
      <c r="A609" s="18">
        <v>45892</v>
      </c>
      <c r="AA609" s="2">
        <f>IFERROR(INDEX('Holiday Schedule'!$D$3:$D$24,MATCH(A609,'Holiday Schedule'!$C$3:$C$24,0)),0)</f>
        <v>0</v>
      </c>
      <c r="AB609" s="2">
        <f t="shared" si="72"/>
        <v>7</v>
      </c>
      <c r="AC609" s="2">
        <f t="shared" si="73"/>
        <v>0</v>
      </c>
      <c r="AD609" s="5">
        <f t="shared" si="74"/>
        <v>0</v>
      </c>
      <c r="AE609" s="5">
        <f t="shared" si="75"/>
        <v>0</v>
      </c>
      <c r="AG609" s="2">
        <f t="shared" si="76"/>
        <v>8</v>
      </c>
      <c r="AH609" s="2">
        <f t="shared" si="77"/>
        <v>2025</v>
      </c>
      <c r="AJ609" s="5">
        <f t="shared" si="78"/>
        <v>0</v>
      </c>
      <c r="AK609" s="2" t="str">
        <f t="shared" si="79"/>
        <v/>
      </c>
    </row>
    <row r="610" spans="1:37" x14ac:dyDescent="0.25">
      <c r="A610" s="18">
        <v>45893</v>
      </c>
      <c r="AA610" s="2">
        <f>IFERROR(INDEX('Holiday Schedule'!$D$3:$D$24,MATCH(A610,'Holiday Schedule'!$C$3:$C$24,0)),0)</f>
        <v>0</v>
      </c>
      <c r="AB610" s="2">
        <f t="shared" si="72"/>
        <v>1</v>
      </c>
      <c r="AC610" s="2">
        <f t="shared" si="73"/>
        <v>0</v>
      </c>
      <c r="AD610" s="5">
        <f t="shared" si="74"/>
        <v>0</v>
      </c>
      <c r="AE610" s="5">
        <f t="shared" si="75"/>
        <v>0</v>
      </c>
      <c r="AG610" s="2">
        <f t="shared" si="76"/>
        <v>8</v>
      </c>
      <c r="AH610" s="2">
        <f t="shared" si="77"/>
        <v>2025</v>
      </c>
      <c r="AJ610" s="5">
        <f t="shared" si="78"/>
        <v>0</v>
      </c>
      <c r="AK610" s="2" t="str">
        <f t="shared" si="79"/>
        <v/>
      </c>
    </row>
    <row r="611" spans="1:37" x14ac:dyDescent="0.25">
      <c r="A611" s="18">
        <v>45894</v>
      </c>
      <c r="AA611" s="2">
        <f>IFERROR(INDEX('Holiday Schedule'!$D$3:$D$24,MATCH(A611,'Holiday Schedule'!$C$3:$C$24,0)),0)</f>
        <v>0</v>
      </c>
      <c r="AB611" s="2">
        <f t="shared" si="72"/>
        <v>2</v>
      </c>
      <c r="AC611" s="2">
        <f t="shared" si="73"/>
        <v>0</v>
      </c>
      <c r="AD611" s="5">
        <f t="shared" si="74"/>
        <v>0</v>
      </c>
      <c r="AE611" s="5">
        <f t="shared" si="75"/>
        <v>0</v>
      </c>
      <c r="AG611" s="2">
        <f t="shared" si="76"/>
        <v>8</v>
      </c>
      <c r="AH611" s="2">
        <f t="shared" si="77"/>
        <v>2025</v>
      </c>
      <c r="AJ611" s="5">
        <f t="shared" si="78"/>
        <v>0</v>
      </c>
      <c r="AK611" s="2" t="str">
        <f t="shared" si="79"/>
        <v/>
      </c>
    </row>
    <row r="612" spans="1:37" x14ac:dyDescent="0.25">
      <c r="A612" s="18">
        <v>45895</v>
      </c>
      <c r="AA612" s="2">
        <f>IFERROR(INDEX('Holiday Schedule'!$D$3:$D$24,MATCH(A612,'Holiday Schedule'!$C$3:$C$24,0)),0)</f>
        <v>0</v>
      </c>
      <c r="AB612" s="2">
        <f t="shared" si="72"/>
        <v>3</v>
      </c>
      <c r="AC612" s="2">
        <f t="shared" si="73"/>
        <v>0</v>
      </c>
      <c r="AD612" s="5">
        <f t="shared" si="74"/>
        <v>0</v>
      </c>
      <c r="AE612" s="5">
        <f t="shared" si="75"/>
        <v>0</v>
      </c>
      <c r="AG612" s="2">
        <f t="shared" si="76"/>
        <v>8</v>
      </c>
      <c r="AH612" s="2">
        <f t="shared" si="77"/>
        <v>2025</v>
      </c>
      <c r="AJ612" s="5">
        <f t="shared" si="78"/>
        <v>0</v>
      </c>
      <c r="AK612" s="2" t="str">
        <f t="shared" si="79"/>
        <v/>
      </c>
    </row>
    <row r="613" spans="1:37" x14ac:dyDescent="0.25">
      <c r="A613" s="18">
        <v>45896</v>
      </c>
      <c r="AA613" s="2">
        <f>IFERROR(INDEX('Holiday Schedule'!$D$3:$D$24,MATCH(A613,'Holiday Schedule'!$C$3:$C$24,0)),0)</f>
        <v>0</v>
      </c>
      <c r="AB613" s="2">
        <f t="shared" si="72"/>
        <v>4</v>
      </c>
      <c r="AC613" s="2">
        <f t="shared" si="73"/>
        <v>0</v>
      </c>
      <c r="AD613" s="5">
        <f t="shared" si="74"/>
        <v>0</v>
      </c>
      <c r="AE613" s="5">
        <f t="shared" si="75"/>
        <v>0</v>
      </c>
      <c r="AG613" s="2">
        <f t="shared" si="76"/>
        <v>8</v>
      </c>
      <c r="AH613" s="2">
        <f t="shared" si="77"/>
        <v>2025</v>
      </c>
      <c r="AJ613" s="5">
        <f t="shared" si="78"/>
        <v>0</v>
      </c>
      <c r="AK613" s="2" t="str">
        <f t="shared" si="79"/>
        <v/>
      </c>
    </row>
    <row r="614" spans="1:37" x14ac:dyDescent="0.25">
      <c r="A614" s="18">
        <v>45897</v>
      </c>
      <c r="AA614" s="2">
        <f>IFERROR(INDEX('Holiday Schedule'!$D$3:$D$24,MATCH(A614,'Holiday Schedule'!$C$3:$C$24,0)),0)</f>
        <v>0</v>
      </c>
      <c r="AB614" s="2">
        <f t="shared" si="72"/>
        <v>5</v>
      </c>
      <c r="AC614" s="2">
        <f t="shared" si="73"/>
        <v>0</v>
      </c>
      <c r="AD614" s="5">
        <f t="shared" si="74"/>
        <v>0</v>
      </c>
      <c r="AE614" s="5">
        <f t="shared" si="75"/>
        <v>0</v>
      </c>
      <c r="AG614" s="2">
        <f t="shared" si="76"/>
        <v>8</v>
      </c>
      <c r="AH614" s="2">
        <f t="shared" si="77"/>
        <v>2025</v>
      </c>
      <c r="AJ614" s="5">
        <f t="shared" si="78"/>
        <v>0</v>
      </c>
      <c r="AK614" s="2" t="str">
        <f t="shared" si="79"/>
        <v/>
      </c>
    </row>
    <row r="615" spans="1:37" x14ac:dyDescent="0.25">
      <c r="A615" s="18">
        <v>45898</v>
      </c>
      <c r="AA615" s="2">
        <f>IFERROR(INDEX('Holiday Schedule'!$D$3:$D$24,MATCH(A615,'Holiday Schedule'!$C$3:$C$24,0)),0)</f>
        <v>0</v>
      </c>
      <c r="AB615" s="2">
        <f t="shared" si="72"/>
        <v>6</v>
      </c>
      <c r="AC615" s="2">
        <f t="shared" si="73"/>
        <v>0</v>
      </c>
      <c r="AD615" s="5">
        <f t="shared" si="74"/>
        <v>0</v>
      </c>
      <c r="AE615" s="5">
        <f t="shared" si="75"/>
        <v>0</v>
      </c>
      <c r="AG615" s="2">
        <f t="shared" si="76"/>
        <v>8</v>
      </c>
      <c r="AH615" s="2">
        <f t="shared" si="77"/>
        <v>2025</v>
      </c>
      <c r="AJ615" s="5">
        <f t="shared" si="78"/>
        <v>0</v>
      </c>
      <c r="AK615" s="2" t="str">
        <f t="shared" si="79"/>
        <v/>
      </c>
    </row>
    <row r="616" spans="1:37" x14ac:dyDescent="0.25">
      <c r="A616" s="18">
        <v>45899</v>
      </c>
      <c r="AA616" s="2">
        <f>IFERROR(INDEX('Holiday Schedule'!$D$3:$D$24,MATCH(A616,'Holiday Schedule'!$C$3:$C$24,0)),0)</f>
        <v>0</v>
      </c>
      <c r="AB616" s="2">
        <f t="shared" si="72"/>
        <v>7</v>
      </c>
      <c r="AC616" s="2">
        <f t="shared" si="73"/>
        <v>0</v>
      </c>
      <c r="AD616" s="5">
        <f t="shared" si="74"/>
        <v>0</v>
      </c>
      <c r="AE616" s="5">
        <f t="shared" si="75"/>
        <v>0</v>
      </c>
      <c r="AG616" s="2">
        <f t="shared" si="76"/>
        <v>8</v>
      </c>
      <c r="AH616" s="2">
        <f t="shared" si="77"/>
        <v>2025</v>
      </c>
      <c r="AJ616" s="5">
        <f t="shared" si="78"/>
        <v>0</v>
      </c>
      <c r="AK616" s="2" t="str">
        <f t="shared" si="79"/>
        <v/>
      </c>
    </row>
    <row r="617" spans="1:37" x14ac:dyDescent="0.25">
      <c r="A617" s="18">
        <v>45900</v>
      </c>
      <c r="AA617" s="2">
        <f>IFERROR(INDEX('Holiday Schedule'!$D$3:$D$24,MATCH(A617,'Holiday Schedule'!$C$3:$C$24,0)),0)</f>
        <v>0</v>
      </c>
      <c r="AB617" s="2">
        <f t="shared" si="72"/>
        <v>1</v>
      </c>
      <c r="AC617" s="2">
        <f t="shared" si="73"/>
        <v>0</v>
      </c>
      <c r="AD617" s="5">
        <f t="shared" si="74"/>
        <v>0</v>
      </c>
      <c r="AE617" s="5">
        <f t="shared" si="75"/>
        <v>0</v>
      </c>
      <c r="AG617" s="2">
        <f t="shared" si="76"/>
        <v>8</v>
      </c>
      <c r="AH617" s="2">
        <f t="shared" si="77"/>
        <v>2025</v>
      </c>
      <c r="AJ617" s="5">
        <f t="shared" si="78"/>
        <v>0</v>
      </c>
      <c r="AK617" s="2" t="str">
        <f t="shared" si="79"/>
        <v/>
      </c>
    </row>
    <row r="618" spans="1:37" x14ac:dyDescent="0.25">
      <c r="A618" s="18">
        <v>45901</v>
      </c>
      <c r="AA618" s="2">
        <f>IFERROR(INDEX('Holiday Schedule'!$D$3:$D$24,MATCH(A618,'Holiday Schedule'!$C$3:$C$24,0)),0)</f>
        <v>1</v>
      </c>
      <c r="AB618" s="2">
        <f t="shared" si="72"/>
        <v>2</v>
      </c>
      <c r="AC618" s="2">
        <f t="shared" si="73"/>
        <v>0</v>
      </c>
      <c r="AD618" s="5">
        <f t="shared" si="74"/>
        <v>0</v>
      </c>
      <c r="AE618" s="5">
        <f t="shared" si="75"/>
        <v>0</v>
      </c>
      <c r="AG618" s="2">
        <f t="shared" si="76"/>
        <v>9</v>
      </c>
      <c r="AH618" s="2">
        <f t="shared" si="77"/>
        <v>2025</v>
      </c>
      <c r="AJ618" s="5">
        <f t="shared" si="78"/>
        <v>0</v>
      </c>
      <c r="AK618" s="2" t="str">
        <f t="shared" si="79"/>
        <v/>
      </c>
    </row>
    <row r="619" spans="1:37" x14ac:dyDescent="0.25">
      <c r="A619" s="18">
        <v>45902</v>
      </c>
      <c r="AA619" s="2">
        <f>IFERROR(INDEX('Holiday Schedule'!$D$3:$D$24,MATCH(A619,'Holiday Schedule'!$C$3:$C$24,0)),0)</f>
        <v>0</v>
      </c>
      <c r="AB619" s="2">
        <f t="shared" si="72"/>
        <v>3</v>
      </c>
      <c r="AC619" s="2">
        <f t="shared" si="73"/>
        <v>0</v>
      </c>
      <c r="AD619" s="5">
        <f t="shared" si="74"/>
        <v>0</v>
      </c>
      <c r="AE619" s="5">
        <f t="shared" si="75"/>
        <v>0</v>
      </c>
      <c r="AG619" s="2">
        <f t="shared" si="76"/>
        <v>9</v>
      </c>
      <c r="AH619" s="2">
        <f t="shared" si="77"/>
        <v>2025</v>
      </c>
      <c r="AJ619" s="5">
        <f t="shared" si="78"/>
        <v>0</v>
      </c>
      <c r="AK619" s="2" t="str">
        <f t="shared" si="79"/>
        <v/>
      </c>
    </row>
    <row r="620" spans="1:37" x14ac:dyDescent="0.25">
      <c r="A620" s="18">
        <v>45903</v>
      </c>
      <c r="AA620" s="2">
        <f>IFERROR(INDEX('Holiday Schedule'!$D$3:$D$24,MATCH(A620,'Holiday Schedule'!$C$3:$C$24,0)),0)</f>
        <v>0</v>
      </c>
      <c r="AB620" s="2">
        <f t="shared" si="72"/>
        <v>4</v>
      </c>
      <c r="AC620" s="2">
        <f t="shared" si="73"/>
        <v>0</v>
      </c>
      <c r="AD620" s="5">
        <f t="shared" si="74"/>
        <v>0</v>
      </c>
      <c r="AE620" s="5">
        <f t="shared" si="75"/>
        <v>0</v>
      </c>
      <c r="AG620" s="2">
        <f t="shared" si="76"/>
        <v>9</v>
      </c>
      <c r="AH620" s="2">
        <f t="shared" si="77"/>
        <v>2025</v>
      </c>
      <c r="AJ620" s="5">
        <f t="shared" si="78"/>
        <v>0</v>
      </c>
      <c r="AK620" s="2" t="str">
        <f t="shared" si="79"/>
        <v/>
      </c>
    </row>
    <row r="621" spans="1:37" x14ac:dyDescent="0.25">
      <c r="A621" s="18">
        <v>45904</v>
      </c>
      <c r="AA621" s="2">
        <f>IFERROR(INDEX('Holiday Schedule'!$D$3:$D$24,MATCH(A621,'Holiday Schedule'!$C$3:$C$24,0)),0)</f>
        <v>0</v>
      </c>
      <c r="AB621" s="2">
        <f t="shared" si="72"/>
        <v>5</v>
      </c>
      <c r="AC621" s="2">
        <f t="shared" si="73"/>
        <v>0</v>
      </c>
      <c r="AD621" s="5">
        <f t="shared" si="74"/>
        <v>0</v>
      </c>
      <c r="AE621" s="5">
        <f t="shared" si="75"/>
        <v>0</v>
      </c>
      <c r="AG621" s="2">
        <f t="shared" si="76"/>
        <v>9</v>
      </c>
      <c r="AH621" s="2">
        <f t="shared" si="77"/>
        <v>2025</v>
      </c>
      <c r="AJ621" s="5">
        <f t="shared" si="78"/>
        <v>0</v>
      </c>
      <c r="AK621" s="2" t="str">
        <f t="shared" si="79"/>
        <v/>
      </c>
    </row>
    <row r="622" spans="1:37" x14ac:dyDescent="0.25">
      <c r="A622" s="18">
        <v>45905</v>
      </c>
      <c r="AA622" s="2">
        <f>IFERROR(INDEX('Holiday Schedule'!$D$3:$D$24,MATCH(A622,'Holiday Schedule'!$C$3:$C$24,0)),0)</f>
        <v>0</v>
      </c>
      <c r="AB622" s="2">
        <f t="shared" si="72"/>
        <v>6</v>
      </c>
      <c r="AC622" s="2">
        <f t="shared" si="73"/>
        <v>0</v>
      </c>
      <c r="AD622" s="5">
        <f t="shared" si="74"/>
        <v>0</v>
      </c>
      <c r="AE622" s="5">
        <f t="shared" si="75"/>
        <v>0</v>
      </c>
      <c r="AG622" s="2">
        <f t="shared" si="76"/>
        <v>9</v>
      </c>
      <c r="AH622" s="2">
        <f t="shared" si="77"/>
        <v>2025</v>
      </c>
      <c r="AJ622" s="5">
        <f t="shared" si="78"/>
        <v>0</v>
      </c>
      <c r="AK622" s="2" t="str">
        <f t="shared" si="79"/>
        <v/>
      </c>
    </row>
    <row r="623" spans="1:37" x14ac:dyDescent="0.25">
      <c r="A623" s="18">
        <v>45906</v>
      </c>
      <c r="AA623" s="2">
        <f>IFERROR(INDEX('Holiday Schedule'!$D$3:$D$24,MATCH(A623,'Holiday Schedule'!$C$3:$C$24,0)),0)</f>
        <v>0</v>
      </c>
      <c r="AB623" s="2">
        <f t="shared" si="72"/>
        <v>7</v>
      </c>
      <c r="AC623" s="2">
        <f t="shared" si="73"/>
        <v>0</v>
      </c>
      <c r="AD623" s="5">
        <f t="shared" si="74"/>
        <v>0</v>
      </c>
      <c r="AE623" s="5">
        <f t="shared" si="75"/>
        <v>0</v>
      </c>
      <c r="AG623" s="2">
        <f t="shared" si="76"/>
        <v>9</v>
      </c>
      <c r="AH623" s="2">
        <f t="shared" si="77"/>
        <v>2025</v>
      </c>
      <c r="AJ623" s="5">
        <f t="shared" si="78"/>
        <v>0</v>
      </c>
      <c r="AK623" s="2" t="str">
        <f t="shared" si="79"/>
        <v/>
      </c>
    </row>
    <row r="624" spans="1:37" x14ac:dyDescent="0.25">
      <c r="A624" s="18">
        <v>45907</v>
      </c>
      <c r="AA624" s="2">
        <f>IFERROR(INDEX('Holiday Schedule'!$D$3:$D$24,MATCH(A624,'Holiday Schedule'!$C$3:$C$24,0)),0)</f>
        <v>0</v>
      </c>
      <c r="AB624" s="2">
        <f t="shared" si="72"/>
        <v>1</v>
      </c>
      <c r="AC624" s="2">
        <f t="shared" si="73"/>
        <v>0</v>
      </c>
      <c r="AD624" s="5">
        <f t="shared" si="74"/>
        <v>0</v>
      </c>
      <c r="AE624" s="5">
        <f t="shared" si="75"/>
        <v>0</v>
      </c>
      <c r="AG624" s="2">
        <f t="shared" si="76"/>
        <v>9</v>
      </c>
      <c r="AH624" s="2">
        <f t="shared" si="77"/>
        <v>2025</v>
      </c>
      <c r="AJ624" s="5">
        <f t="shared" si="78"/>
        <v>0</v>
      </c>
      <c r="AK624" s="2" t="str">
        <f t="shared" si="79"/>
        <v/>
      </c>
    </row>
    <row r="625" spans="1:37" x14ac:dyDescent="0.25">
      <c r="A625" s="18">
        <v>45908</v>
      </c>
      <c r="AA625" s="2">
        <f>IFERROR(INDEX('Holiday Schedule'!$D$3:$D$24,MATCH(A625,'Holiday Schedule'!$C$3:$C$24,0)),0)</f>
        <v>0</v>
      </c>
      <c r="AB625" s="2">
        <f t="shared" si="72"/>
        <v>2</v>
      </c>
      <c r="AC625" s="2">
        <f t="shared" si="73"/>
        <v>0</v>
      </c>
      <c r="AD625" s="5">
        <f t="shared" si="74"/>
        <v>0</v>
      </c>
      <c r="AE625" s="5">
        <f t="shared" si="75"/>
        <v>0</v>
      </c>
      <c r="AG625" s="2">
        <f t="shared" si="76"/>
        <v>9</v>
      </c>
      <c r="AH625" s="2">
        <f t="shared" si="77"/>
        <v>2025</v>
      </c>
      <c r="AJ625" s="5">
        <f t="shared" si="78"/>
        <v>0</v>
      </c>
      <c r="AK625" s="2" t="str">
        <f t="shared" si="79"/>
        <v/>
      </c>
    </row>
    <row r="626" spans="1:37" x14ac:dyDescent="0.25">
      <c r="A626" s="18">
        <v>45909</v>
      </c>
      <c r="AA626" s="2">
        <f>IFERROR(INDEX('Holiday Schedule'!$D$3:$D$24,MATCH(A626,'Holiday Schedule'!$C$3:$C$24,0)),0)</f>
        <v>0</v>
      </c>
      <c r="AB626" s="2">
        <f t="shared" si="72"/>
        <v>3</v>
      </c>
      <c r="AC626" s="2">
        <f t="shared" si="73"/>
        <v>0</v>
      </c>
      <c r="AD626" s="5">
        <f t="shared" si="74"/>
        <v>0</v>
      </c>
      <c r="AE626" s="5">
        <f t="shared" si="75"/>
        <v>0</v>
      </c>
      <c r="AG626" s="2">
        <f t="shared" si="76"/>
        <v>9</v>
      </c>
      <c r="AH626" s="2">
        <f t="shared" si="77"/>
        <v>2025</v>
      </c>
      <c r="AJ626" s="5">
        <f t="shared" si="78"/>
        <v>0</v>
      </c>
      <c r="AK626" s="2" t="str">
        <f t="shared" si="79"/>
        <v/>
      </c>
    </row>
    <row r="627" spans="1:37" x14ac:dyDescent="0.25">
      <c r="A627" s="18">
        <v>45910</v>
      </c>
      <c r="AA627" s="2">
        <f>IFERROR(INDEX('Holiday Schedule'!$D$3:$D$24,MATCH(A627,'Holiday Schedule'!$C$3:$C$24,0)),0)</f>
        <v>0</v>
      </c>
      <c r="AB627" s="2">
        <f t="shared" si="72"/>
        <v>4</v>
      </c>
      <c r="AC627" s="2">
        <f t="shared" si="73"/>
        <v>0</v>
      </c>
      <c r="AD627" s="5">
        <f t="shared" si="74"/>
        <v>0</v>
      </c>
      <c r="AE627" s="5">
        <f t="shared" si="75"/>
        <v>0</v>
      </c>
      <c r="AG627" s="2">
        <f t="shared" si="76"/>
        <v>9</v>
      </c>
      <c r="AH627" s="2">
        <f t="shared" si="77"/>
        <v>2025</v>
      </c>
      <c r="AJ627" s="5">
        <f t="shared" si="78"/>
        <v>0</v>
      </c>
      <c r="AK627" s="2" t="str">
        <f t="shared" si="79"/>
        <v/>
      </c>
    </row>
    <row r="628" spans="1:37" x14ac:dyDescent="0.25">
      <c r="A628" s="18">
        <v>45911</v>
      </c>
      <c r="AA628" s="2">
        <f>IFERROR(INDEX('Holiday Schedule'!$D$3:$D$24,MATCH(A628,'Holiday Schedule'!$C$3:$C$24,0)),0)</f>
        <v>0</v>
      </c>
      <c r="AB628" s="2">
        <f t="shared" si="72"/>
        <v>5</v>
      </c>
      <c r="AC628" s="2">
        <f t="shared" si="73"/>
        <v>0</v>
      </c>
      <c r="AD628" s="5">
        <f t="shared" si="74"/>
        <v>0</v>
      </c>
      <c r="AE628" s="5">
        <f t="shared" si="75"/>
        <v>0</v>
      </c>
      <c r="AG628" s="2">
        <f t="shared" si="76"/>
        <v>9</v>
      </c>
      <c r="AH628" s="2">
        <f t="shared" si="77"/>
        <v>2025</v>
      </c>
      <c r="AJ628" s="5">
        <f t="shared" si="78"/>
        <v>0</v>
      </c>
      <c r="AK628" s="2" t="str">
        <f t="shared" si="79"/>
        <v/>
      </c>
    </row>
    <row r="629" spans="1:37" x14ac:dyDescent="0.25">
      <c r="A629" s="18">
        <v>45912</v>
      </c>
      <c r="AA629" s="2">
        <f>IFERROR(INDEX('Holiday Schedule'!$D$3:$D$24,MATCH(A629,'Holiday Schedule'!$C$3:$C$24,0)),0)</f>
        <v>0</v>
      </c>
      <c r="AB629" s="2">
        <f t="shared" si="72"/>
        <v>6</v>
      </c>
      <c r="AC629" s="2">
        <f t="shared" si="73"/>
        <v>0</v>
      </c>
      <c r="AD629" s="5">
        <f t="shared" si="74"/>
        <v>0</v>
      </c>
      <c r="AE629" s="5">
        <f t="shared" si="75"/>
        <v>0</v>
      </c>
      <c r="AG629" s="2">
        <f t="shared" si="76"/>
        <v>9</v>
      </c>
      <c r="AH629" s="2">
        <f t="shared" si="77"/>
        <v>2025</v>
      </c>
      <c r="AJ629" s="5">
        <f t="shared" si="78"/>
        <v>0</v>
      </c>
      <c r="AK629" s="2" t="str">
        <f t="shared" si="79"/>
        <v/>
      </c>
    </row>
    <row r="630" spans="1:37" x14ac:dyDescent="0.25">
      <c r="A630" s="18">
        <v>45913</v>
      </c>
      <c r="AA630" s="2">
        <f>IFERROR(INDEX('Holiday Schedule'!$D$3:$D$24,MATCH(A630,'Holiday Schedule'!$C$3:$C$24,0)),0)</f>
        <v>0</v>
      </c>
      <c r="AB630" s="2">
        <f t="shared" si="72"/>
        <v>7</v>
      </c>
      <c r="AC630" s="2">
        <f t="shared" si="73"/>
        <v>0</v>
      </c>
      <c r="AD630" s="5">
        <f t="shared" si="74"/>
        <v>0</v>
      </c>
      <c r="AE630" s="5">
        <f t="shared" si="75"/>
        <v>0</v>
      </c>
      <c r="AG630" s="2">
        <f t="shared" si="76"/>
        <v>9</v>
      </c>
      <c r="AH630" s="2">
        <f t="shared" si="77"/>
        <v>2025</v>
      </c>
      <c r="AJ630" s="5">
        <f t="shared" si="78"/>
        <v>0</v>
      </c>
      <c r="AK630" s="2" t="str">
        <f t="shared" si="79"/>
        <v/>
      </c>
    </row>
    <row r="631" spans="1:37" x14ac:dyDescent="0.25">
      <c r="A631" s="18">
        <v>45914</v>
      </c>
      <c r="AA631" s="2">
        <f>IFERROR(INDEX('Holiday Schedule'!$D$3:$D$24,MATCH(A631,'Holiday Schedule'!$C$3:$C$24,0)),0)</f>
        <v>0</v>
      </c>
      <c r="AB631" s="2">
        <f t="shared" si="72"/>
        <v>1</v>
      </c>
      <c r="AC631" s="2">
        <f t="shared" si="73"/>
        <v>0</v>
      </c>
      <c r="AD631" s="5">
        <f t="shared" si="74"/>
        <v>0</v>
      </c>
      <c r="AE631" s="5">
        <f t="shared" si="75"/>
        <v>0</v>
      </c>
      <c r="AG631" s="2">
        <f t="shared" si="76"/>
        <v>9</v>
      </c>
      <c r="AH631" s="2">
        <f t="shared" si="77"/>
        <v>2025</v>
      </c>
      <c r="AJ631" s="5">
        <f t="shared" si="78"/>
        <v>0</v>
      </c>
      <c r="AK631" s="2" t="str">
        <f t="shared" si="79"/>
        <v/>
      </c>
    </row>
    <row r="632" spans="1:37" x14ac:dyDescent="0.25">
      <c r="A632" s="18">
        <v>45915</v>
      </c>
      <c r="AA632" s="2">
        <f>IFERROR(INDEX('Holiday Schedule'!$D$3:$D$24,MATCH(A632,'Holiday Schedule'!$C$3:$C$24,0)),0)</f>
        <v>0</v>
      </c>
      <c r="AB632" s="2">
        <f t="shared" si="72"/>
        <v>2</v>
      </c>
      <c r="AC632" s="2">
        <f t="shared" si="73"/>
        <v>0</v>
      </c>
      <c r="AD632" s="5">
        <f t="shared" si="74"/>
        <v>0</v>
      </c>
      <c r="AE632" s="5">
        <f t="shared" si="75"/>
        <v>0</v>
      </c>
      <c r="AG632" s="2">
        <f t="shared" si="76"/>
        <v>9</v>
      </c>
      <c r="AH632" s="2">
        <f t="shared" si="77"/>
        <v>2025</v>
      </c>
      <c r="AJ632" s="5">
        <f t="shared" si="78"/>
        <v>0</v>
      </c>
      <c r="AK632" s="2" t="str">
        <f t="shared" si="79"/>
        <v/>
      </c>
    </row>
    <row r="633" spans="1:37" x14ac:dyDescent="0.25">
      <c r="A633" s="18">
        <v>45916</v>
      </c>
      <c r="AA633" s="2">
        <f>IFERROR(INDEX('Holiday Schedule'!$D$3:$D$24,MATCH(A633,'Holiday Schedule'!$C$3:$C$24,0)),0)</f>
        <v>0</v>
      </c>
      <c r="AB633" s="2">
        <f t="shared" si="72"/>
        <v>3</v>
      </c>
      <c r="AC633" s="2">
        <f t="shared" si="73"/>
        <v>0</v>
      </c>
      <c r="AD633" s="5">
        <f t="shared" si="74"/>
        <v>0</v>
      </c>
      <c r="AE633" s="5">
        <f t="shared" si="75"/>
        <v>0</v>
      </c>
      <c r="AG633" s="2">
        <f t="shared" si="76"/>
        <v>9</v>
      </c>
      <c r="AH633" s="2">
        <f t="shared" si="77"/>
        <v>2025</v>
      </c>
      <c r="AJ633" s="5">
        <f t="shared" si="78"/>
        <v>0</v>
      </c>
      <c r="AK633" s="2" t="str">
        <f t="shared" si="79"/>
        <v/>
      </c>
    </row>
    <row r="634" spans="1:37" x14ac:dyDescent="0.25">
      <c r="A634" s="18">
        <v>45917</v>
      </c>
      <c r="AA634" s="2">
        <f>IFERROR(INDEX('Holiday Schedule'!$D$3:$D$24,MATCH(A634,'Holiday Schedule'!$C$3:$C$24,0)),0)</f>
        <v>0</v>
      </c>
      <c r="AB634" s="2">
        <f t="shared" si="72"/>
        <v>4</v>
      </c>
      <c r="AC634" s="2">
        <f t="shared" si="73"/>
        <v>0</v>
      </c>
      <c r="AD634" s="5">
        <f t="shared" si="74"/>
        <v>0</v>
      </c>
      <c r="AE634" s="5">
        <f t="shared" si="75"/>
        <v>0</v>
      </c>
      <c r="AG634" s="2">
        <f t="shared" si="76"/>
        <v>9</v>
      </c>
      <c r="AH634" s="2">
        <f t="shared" si="77"/>
        <v>2025</v>
      </c>
      <c r="AJ634" s="5">
        <f t="shared" si="78"/>
        <v>0</v>
      </c>
      <c r="AK634" s="2" t="str">
        <f t="shared" si="79"/>
        <v/>
      </c>
    </row>
    <row r="635" spans="1:37" x14ac:dyDescent="0.25">
      <c r="A635" s="18">
        <v>45918</v>
      </c>
      <c r="AA635" s="2">
        <f>IFERROR(INDEX('Holiday Schedule'!$D$3:$D$24,MATCH(A635,'Holiday Schedule'!$C$3:$C$24,0)),0)</f>
        <v>0</v>
      </c>
      <c r="AB635" s="2">
        <f t="shared" si="72"/>
        <v>5</v>
      </c>
      <c r="AC635" s="2">
        <f t="shared" si="73"/>
        <v>0</v>
      </c>
      <c r="AD635" s="5">
        <f t="shared" si="74"/>
        <v>0</v>
      </c>
      <c r="AE635" s="5">
        <f t="shared" si="75"/>
        <v>0</v>
      </c>
      <c r="AG635" s="2">
        <f t="shared" si="76"/>
        <v>9</v>
      </c>
      <c r="AH635" s="2">
        <f t="shared" si="77"/>
        <v>2025</v>
      </c>
      <c r="AJ635" s="5">
        <f t="shared" si="78"/>
        <v>0</v>
      </c>
      <c r="AK635" s="2" t="str">
        <f t="shared" si="79"/>
        <v/>
      </c>
    </row>
    <row r="636" spans="1:37" x14ac:dyDescent="0.25">
      <c r="A636" s="18">
        <v>45919</v>
      </c>
      <c r="AA636" s="2">
        <f>IFERROR(INDEX('Holiday Schedule'!$D$3:$D$24,MATCH(A636,'Holiday Schedule'!$C$3:$C$24,0)),0)</f>
        <v>0</v>
      </c>
      <c r="AB636" s="2">
        <f t="shared" si="72"/>
        <v>6</v>
      </c>
      <c r="AC636" s="2">
        <f t="shared" si="73"/>
        <v>0</v>
      </c>
      <c r="AD636" s="5">
        <f t="shared" si="74"/>
        <v>0</v>
      </c>
      <c r="AE636" s="5">
        <f t="shared" si="75"/>
        <v>0</v>
      </c>
      <c r="AG636" s="2">
        <f t="shared" si="76"/>
        <v>9</v>
      </c>
      <c r="AH636" s="2">
        <f t="shared" si="77"/>
        <v>2025</v>
      </c>
      <c r="AJ636" s="5">
        <f t="shared" si="78"/>
        <v>0</v>
      </c>
      <c r="AK636" s="2" t="str">
        <f t="shared" si="79"/>
        <v/>
      </c>
    </row>
    <row r="637" spans="1:37" x14ac:dyDescent="0.25">
      <c r="A637" s="18">
        <v>45920</v>
      </c>
      <c r="AA637" s="2">
        <f>IFERROR(INDEX('Holiday Schedule'!$D$3:$D$24,MATCH(A637,'Holiday Schedule'!$C$3:$C$24,0)),0)</f>
        <v>0</v>
      </c>
      <c r="AB637" s="2">
        <f t="shared" si="72"/>
        <v>7</v>
      </c>
      <c r="AC637" s="2">
        <f t="shared" si="73"/>
        <v>0</v>
      </c>
      <c r="AD637" s="5">
        <f t="shared" si="74"/>
        <v>0</v>
      </c>
      <c r="AE637" s="5">
        <f t="shared" si="75"/>
        <v>0</v>
      </c>
      <c r="AG637" s="2">
        <f t="shared" si="76"/>
        <v>9</v>
      </c>
      <c r="AH637" s="2">
        <f t="shared" si="77"/>
        <v>2025</v>
      </c>
      <c r="AJ637" s="5">
        <f t="shared" si="78"/>
        <v>0</v>
      </c>
      <c r="AK637" s="2" t="str">
        <f t="shared" si="79"/>
        <v/>
      </c>
    </row>
    <row r="638" spans="1:37" x14ac:dyDescent="0.25">
      <c r="A638" s="18">
        <v>45921</v>
      </c>
      <c r="AA638" s="2">
        <f>IFERROR(INDEX('Holiday Schedule'!$D$3:$D$24,MATCH(A638,'Holiday Schedule'!$C$3:$C$24,0)),0)</f>
        <v>0</v>
      </c>
      <c r="AB638" s="2">
        <f t="shared" si="72"/>
        <v>1</v>
      </c>
      <c r="AC638" s="2">
        <f t="shared" si="73"/>
        <v>0</v>
      </c>
      <c r="AD638" s="5">
        <f t="shared" si="74"/>
        <v>0</v>
      </c>
      <c r="AE638" s="5">
        <f t="shared" si="75"/>
        <v>0</v>
      </c>
      <c r="AG638" s="2">
        <f t="shared" si="76"/>
        <v>9</v>
      </c>
      <c r="AH638" s="2">
        <f t="shared" si="77"/>
        <v>2025</v>
      </c>
      <c r="AJ638" s="5">
        <f t="shared" si="78"/>
        <v>0</v>
      </c>
      <c r="AK638" s="2" t="str">
        <f t="shared" si="79"/>
        <v/>
      </c>
    </row>
    <row r="639" spans="1:37" x14ac:dyDescent="0.25">
      <c r="A639" s="18">
        <v>45922</v>
      </c>
      <c r="AA639" s="2">
        <f>IFERROR(INDEX('Holiday Schedule'!$D$3:$D$24,MATCH(A639,'Holiday Schedule'!$C$3:$C$24,0)),0)</f>
        <v>0</v>
      </c>
      <c r="AB639" s="2">
        <f t="shared" si="72"/>
        <v>2</v>
      </c>
      <c r="AC639" s="2">
        <f t="shared" si="73"/>
        <v>0</v>
      </c>
      <c r="AD639" s="5">
        <f t="shared" si="74"/>
        <v>0</v>
      </c>
      <c r="AE639" s="5">
        <f t="shared" si="75"/>
        <v>0</v>
      </c>
      <c r="AG639" s="2">
        <f t="shared" si="76"/>
        <v>9</v>
      </c>
      <c r="AH639" s="2">
        <f t="shared" si="77"/>
        <v>2025</v>
      </c>
      <c r="AJ639" s="5">
        <f t="shared" si="78"/>
        <v>0</v>
      </c>
      <c r="AK639" s="2" t="str">
        <f t="shared" si="79"/>
        <v/>
      </c>
    </row>
    <row r="640" spans="1:37" x14ac:dyDescent="0.25">
      <c r="A640" s="18">
        <v>45923</v>
      </c>
      <c r="AA640" s="2">
        <f>IFERROR(INDEX('Holiday Schedule'!$D$3:$D$24,MATCH(A640,'Holiday Schedule'!$C$3:$C$24,0)),0)</f>
        <v>0</v>
      </c>
      <c r="AB640" s="2">
        <f t="shared" si="72"/>
        <v>3</v>
      </c>
      <c r="AC640" s="2">
        <f t="shared" si="73"/>
        <v>0</v>
      </c>
      <c r="AD640" s="5">
        <f t="shared" si="74"/>
        <v>0</v>
      </c>
      <c r="AE640" s="5">
        <f t="shared" si="75"/>
        <v>0</v>
      </c>
      <c r="AG640" s="2">
        <f t="shared" si="76"/>
        <v>9</v>
      </c>
      <c r="AH640" s="2">
        <f t="shared" si="77"/>
        <v>2025</v>
      </c>
      <c r="AJ640" s="5">
        <f t="shared" si="78"/>
        <v>0</v>
      </c>
      <c r="AK640" s="2" t="str">
        <f t="shared" si="79"/>
        <v/>
      </c>
    </row>
    <row r="641" spans="1:37" x14ac:dyDescent="0.25">
      <c r="A641" s="18">
        <v>45924</v>
      </c>
      <c r="AA641" s="2">
        <f>IFERROR(INDEX('Holiday Schedule'!$D$3:$D$24,MATCH(A641,'Holiday Schedule'!$C$3:$C$24,0)),0)</f>
        <v>0</v>
      </c>
      <c r="AB641" s="2">
        <f t="shared" si="72"/>
        <v>4</v>
      </c>
      <c r="AC641" s="2">
        <f t="shared" si="73"/>
        <v>0</v>
      </c>
      <c r="AD641" s="5">
        <f t="shared" si="74"/>
        <v>0</v>
      </c>
      <c r="AE641" s="5">
        <f t="shared" si="75"/>
        <v>0</v>
      </c>
      <c r="AG641" s="2">
        <f t="shared" si="76"/>
        <v>9</v>
      </c>
      <c r="AH641" s="2">
        <f t="shared" si="77"/>
        <v>2025</v>
      </c>
      <c r="AJ641" s="5">
        <f t="shared" si="78"/>
        <v>0</v>
      </c>
      <c r="AK641" s="2" t="str">
        <f t="shared" si="79"/>
        <v/>
      </c>
    </row>
    <row r="642" spans="1:37" x14ac:dyDescent="0.25">
      <c r="A642" s="18">
        <v>45925</v>
      </c>
      <c r="AA642" s="2">
        <f>IFERROR(INDEX('Holiday Schedule'!$D$3:$D$24,MATCH(A642,'Holiday Schedule'!$C$3:$C$24,0)),0)</f>
        <v>0</v>
      </c>
      <c r="AB642" s="2">
        <f t="shared" si="72"/>
        <v>5</v>
      </c>
      <c r="AC642" s="2">
        <f t="shared" si="73"/>
        <v>0</v>
      </c>
      <c r="AD642" s="5">
        <f t="shared" si="74"/>
        <v>0</v>
      </c>
      <c r="AE642" s="5">
        <f t="shared" si="75"/>
        <v>0</v>
      </c>
      <c r="AG642" s="2">
        <f t="shared" si="76"/>
        <v>9</v>
      </c>
      <c r="AH642" s="2">
        <f t="shared" si="77"/>
        <v>2025</v>
      </c>
      <c r="AJ642" s="5">
        <f t="shared" si="78"/>
        <v>0</v>
      </c>
      <c r="AK642" s="2" t="str">
        <f t="shared" si="79"/>
        <v/>
      </c>
    </row>
    <row r="643" spans="1:37" x14ac:dyDescent="0.25">
      <c r="A643" s="18">
        <v>45926</v>
      </c>
      <c r="AA643" s="2">
        <f>IFERROR(INDEX('Holiday Schedule'!$D$3:$D$24,MATCH(A643,'Holiday Schedule'!$C$3:$C$24,0)),0)</f>
        <v>0</v>
      </c>
      <c r="AB643" s="2">
        <f t="shared" si="72"/>
        <v>6</v>
      </c>
      <c r="AC643" s="2">
        <f t="shared" si="73"/>
        <v>0</v>
      </c>
      <c r="AD643" s="5">
        <f t="shared" si="74"/>
        <v>0</v>
      </c>
      <c r="AE643" s="5">
        <f t="shared" si="75"/>
        <v>0</v>
      </c>
      <c r="AG643" s="2">
        <f t="shared" si="76"/>
        <v>9</v>
      </c>
      <c r="AH643" s="2">
        <f t="shared" si="77"/>
        <v>2025</v>
      </c>
      <c r="AJ643" s="5">
        <f t="shared" si="78"/>
        <v>0</v>
      </c>
      <c r="AK643" s="2" t="str">
        <f t="shared" si="79"/>
        <v/>
      </c>
    </row>
    <row r="644" spans="1:37" x14ac:dyDescent="0.25">
      <c r="A644" s="18">
        <v>45927</v>
      </c>
      <c r="AA644" s="2">
        <f>IFERROR(INDEX('Holiday Schedule'!$D$3:$D$24,MATCH(A644,'Holiday Schedule'!$C$3:$C$24,0)),0)</f>
        <v>0</v>
      </c>
      <c r="AB644" s="2">
        <f t="shared" si="72"/>
        <v>7</v>
      </c>
      <c r="AC644" s="2">
        <f t="shared" si="73"/>
        <v>0</v>
      </c>
      <c r="AD644" s="5">
        <f t="shared" si="74"/>
        <v>0</v>
      </c>
      <c r="AE644" s="5">
        <f t="shared" si="75"/>
        <v>0</v>
      </c>
      <c r="AG644" s="2">
        <f t="shared" si="76"/>
        <v>9</v>
      </c>
      <c r="AH644" s="2">
        <f t="shared" si="77"/>
        <v>2025</v>
      </c>
      <c r="AJ644" s="5">
        <f t="shared" si="78"/>
        <v>0</v>
      </c>
      <c r="AK644" s="2" t="str">
        <f t="shared" si="79"/>
        <v/>
      </c>
    </row>
    <row r="645" spans="1:37" x14ac:dyDescent="0.25">
      <c r="A645" s="18">
        <v>45928</v>
      </c>
      <c r="AA645" s="2">
        <f>IFERROR(INDEX('Holiday Schedule'!$D$3:$D$24,MATCH(A645,'Holiday Schedule'!$C$3:$C$24,0)),0)</f>
        <v>0</v>
      </c>
      <c r="AB645" s="2">
        <f t="shared" si="72"/>
        <v>1</v>
      </c>
      <c r="AC645" s="2">
        <f t="shared" si="73"/>
        <v>0</v>
      </c>
      <c r="AD645" s="5">
        <f t="shared" si="74"/>
        <v>0</v>
      </c>
      <c r="AE645" s="5">
        <f t="shared" si="75"/>
        <v>0</v>
      </c>
      <c r="AG645" s="2">
        <f t="shared" si="76"/>
        <v>9</v>
      </c>
      <c r="AH645" s="2">
        <f t="shared" si="77"/>
        <v>2025</v>
      </c>
      <c r="AJ645" s="5">
        <f t="shared" si="78"/>
        <v>0</v>
      </c>
      <c r="AK645" s="2" t="str">
        <f t="shared" si="79"/>
        <v/>
      </c>
    </row>
    <row r="646" spans="1:37" x14ac:dyDescent="0.25">
      <c r="A646" s="18">
        <v>45929</v>
      </c>
      <c r="AA646" s="2">
        <f>IFERROR(INDEX('Holiday Schedule'!$D$3:$D$24,MATCH(A646,'Holiday Schedule'!$C$3:$C$24,0)),0)</f>
        <v>0</v>
      </c>
      <c r="AB646" s="2">
        <f t="shared" si="72"/>
        <v>2</v>
      </c>
      <c r="AC646" s="2">
        <f t="shared" si="73"/>
        <v>0</v>
      </c>
      <c r="AD646" s="5">
        <f t="shared" si="74"/>
        <v>0</v>
      </c>
      <c r="AE646" s="5">
        <f t="shared" si="75"/>
        <v>0</v>
      </c>
      <c r="AG646" s="2">
        <f t="shared" si="76"/>
        <v>9</v>
      </c>
      <c r="AH646" s="2">
        <f t="shared" si="77"/>
        <v>2025</v>
      </c>
      <c r="AJ646" s="5">
        <f t="shared" si="78"/>
        <v>0</v>
      </c>
      <c r="AK646" s="2" t="str">
        <f t="shared" si="79"/>
        <v/>
      </c>
    </row>
    <row r="647" spans="1:37" x14ac:dyDescent="0.25">
      <c r="A647" s="18">
        <v>45930</v>
      </c>
      <c r="AA647" s="2">
        <f>IFERROR(INDEX('Holiday Schedule'!$D$3:$D$24,MATCH(A647,'Holiday Schedule'!$C$3:$C$24,0)),0)</f>
        <v>0</v>
      </c>
      <c r="AB647" s="2">
        <f t="shared" si="72"/>
        <v>3</v>
      </c>
      <c r="AC647" s="2">
        <f t="shared" si="73"/>
        <v>0</v>
      </c>
      <c r="AD647" s="5">
        <f t="shared" si="74"/>
        <v>0</v>
      </c>
      <c r="AE647" s="5">
        <f t="shared" si="75"/>
        <v>0</v>
      </c>
      <c r="AG647" s="2">
        <f t="shared" si="76"/>
        <v>9</v>
      </c>
      <c r="AH647" s="2">
        <f t="shared" si="77"/>
        <v>2025</v>
      </c>
      <c r="AJ647" s="5">
        <f t="shared" si="78"/>
        <v>0</v>
      </c>
      <c r="AK647" s="2" t="str">
        <f t="shared" si="79"/>
        <v/>
      </c>
    </row>
    <row r="648" spans="1:37" x14ac:dyDescent="0.25">
      <c r="A648" s="18">
        <v>45931</v>
      </c>
      <c r="AA648" s="2">
        <f>IFERROR(INDEX('Holiday Schedule'!$D$3:$D$24,MATCH(A648,'Holiday Schedule'!$C$3:$C$24,0)),0)</f>
        <v>0</v>
      </c>
      <c r="AB648" s="2">
        <f t="shared" si="72"/>
        <v>4</v>
      </c>
      <c r="AC648" s="2">
        <f t="shared" si="73"/>
        <v>0</v>
      </c>
      <c r="AD648" s="5">
        <f t="shared" si="74"/>
        <v>0</v>
      </c>
      <c r="AE648" s="5">
        <f t="shared" si="75"/>
        <v>0</v>
      </c>
      <c r="AG648" s="2">
        <f t="shared" si="76"/>
        <v>10</v>
      </c>
      <c r="AH648" s="2">
        <f t="shared" si="77"/>
        <v>2025</v>
      </c>
      <c r="AJ648" s="5">
        <f t="shared" si="78"/>
        <v>0</v>
      </c>
      <c r="AK648" s="2" t="str">
        <f t="shared" si="79"/>
        <v/>
      </c>
    </row>
    <row r="649" spans="1:37" x14ac:dyDescent="0.25">
      <c r="A649" s="18">
        <v>45932</v>
      </c>
      <c r="AA649" s="2">
        <f>IFERROR(INDEX('Holiday Schedule'!$D$3:$D$24,MATCH(A649,'Holiday Schedule'!$C$3:$C$24,0)),0)</f>
        <v>0</v>
      </c>
      <c r="AB649" s="2">
        <f t="shared" si="72"/>
        <v>5</v>
      </c>
      <c r="AC649" s="2">
        <f t="shared" si="73"/>
        <v>0</v>
      </c>
      <c r="AD649" s="5">
        <f t="shared" si="74"/>
        <v>0</v>
      </c>
      <c r="AE649" s="5">
        <f t="shared" si="75"/>
        <v>0</v>
      </c>
      <c r="AG649" s="2">
        <f t="shared" si="76"/>
        <v>10</v>
      </c>
      <c r="AH649" s="2">
        <f t="shared" si="77"/>
        <v>2025</v>
      </c>
      <c r="AJ649" s="5">
        <f t="shared" si="78"/>
        <v>0</v>
      </c>
      <c r="AK649" s="2" t="str">
        <f t="shared" si="79"/>
        <v/>
      </c>
    </row>
    <row r="650" spans="1:37" x14ac:dyDescent="0.25">
      <c r="A650" s="18">
        <v>45933</v>
      </c>
      <c r="AA650" s="2">
        <f>IFERROR(INDEX('Holiday Schedule'!$D$3:$D$24,MATCH(A650,'Holiday Schedule'!$C$3:$C$24,0)),0)</f>
        <v>0</v>
      </c>
      <c r="AB650" s="2">
        <f t="shared" ref="AB650:AB713" si="80">WEEKDAY(A650)</f>
        <v>6</v>
      </c>
      <c r="AC650" s="2">
        <f t="shared" ref="AC650:AC713" si="81">IF(AND(AB650&gt;1,AB650&lt;7,AA650&lt;1),SUM(I650:X650),0)</f>
        <v>0</v>
      </c>
      <c r="AD650" s="5">
        <f t="shared" ref="AD650:AD713" si="82">AE650-AC650</f>
        <v>0</v>
      </c>
      <c r="AE650" s="5">
        <f t="shared" ref="AE650:AE713" si="83">SUM(B650:Y650)</f>
        <v>0</v>
      </c>
      <c r="AG650" s="2">
        <f t="shared" ref="AG650:AG713" si="84">MONTH(A650)</f>
        <v>10</v>
      </c>
      <c r="AH650" s="2">
        <f t="shared" ref="AH650:AH713" si="85">YEAR(A650)</f>
        <v>2025</v>
      </c>
      <c r="AJ650" s="5">
        <f t="shared" ref="AJ650:AJ713" si="86">MAX(B650:Y650)</f>
        <v>0</v>
      </c>
      <c r="AK650" s="2" t="str">
        <f t="shared" ref="AK650:AK713" si="87">IF(AE650&gt;0,INDEX(B$8:Y$8,MATCH(AJ650,B650:Y650,0)),"")</f>
        <v/>
      </c>
    </row>
    <row r="651" spans="1:37" x14ac:dyDescent="0.25">
      <c r="A651" s="18">
        <v>45934</v>
      </c>
      <c r="AA651" s="2">
        <f>IFERROR(INDEX('Holiday Schedule'!$D$3:$D$24,MATCH(A651,'Holiday Schedule'!$C$3:$C$24,0)),0)</f>
        <v>0</v>
      </c>
      <c r="AB651" s="2">
        <f t="shared" si="80"/>
        <v>7</v>
      </c>
      <c r="AC651" s="2">
        <f t="shared" si="81"/>
        <v>0</v>
      </c>
      <c r="AD651" s="5">
        <f t="shared" si="82"/>
        <v>0</v>
      </c>
      <c r="AE651" s="5">
        <f t="shared" si="83"/>
        <v>0</v>
      </c>
      <c r="AG651" s="2">
        <f t="shared" si="84"/>
        <v>10</v>
      </c>
      <c r="AH651" s="2">
        <f t="shared" si="85"/>
        <v>2025</v>
      </c>
      <c r="AJ651" s="5">
        <f t="shared" si="86"/>
        <v>0</v>
      </c>
      <c r="AK651" s="2" t="str">
        <f t="shared" si="87"/>
        <v/>
      </c>
    </row>
    <row r="652" spans="1:37" x14ac:dyDescent="0.25">
      <c r="A652" s="18">
        <v>45935</v>
      </c>
      <c r="AA652" s="2">
        <f>IFERROR(INDEX('Holiday Schedule'!$D$3:$D$24,MATCH(A652,'Holiday Schedule'!$C$3:$C$24,0)),0)</f>
        <v>0</v>
      </c>
      <c r="AB652" s="2">
        <f t="shared" si="80"/>
        <v>1</v>
      </c>
      <c r="AC652" s="2">
        <f t="shared" si="81"/>
        <v>0</v>
      </c>
      <c r="AD652" s="5">
        <f t="shared" si="82"/>
        <v>0</v>
      </c>
      <c r="AE652" s="5">
        <f t="shared" si="83"/>
        <v>0</v>
      </c>
      <c r="AG652" s="2">
        <f t="shared" si="84"/>
        <v>10</v>
      </c>
      <c r="AH652" s="2">
        <f t="shared" si="85"/>
        <v>2025</v>
      </c>
      <c r="AJ652" s="5">
        <f t="shared" si="86"/>
        <v>0</v>
      </c>
      <c r="AK652" s="2" t="str">
        <f t="shared" si="87"/>
        <v/>
      </c>
    </row>
    <row r="653" spans="1:37" x14ac:dyDescent="0.25">
      <c r="A653" s="18">
        <v>45936</v>
      </c>
      <c r="AA653" s="2">
        <f>IFERROR(INDEX('Holiday Schedule'!$D$3:$D$24,MATCH(A653,'Holiday Schedule'!$C$3:$C$24,0)),0)</f>
        <v>0</v>
      </c>
      <c r="AB653" s="2">
        <f t="shared" si="80"/>
        <v>2</v>
      </c>
      <c r="AC653" s="2">
        <f t="shared" si="81"/>
        <v>0</v>
      </c>
      <c r="AD653" s="5">
        <f t="shared" si="82"/>
        <v>0</v>
      </c>
      <c r="AE653" s="5">
        <f t="shared" si="83"/>
        <v>0</v>
      </c>
      <c r="AG653" s="2">
        <f t="shared" si="84"/>
        <v>10</v>
      </c>
      <c r="AH653" s="2">
        <f t="shared" si="85"/>
        <v>2025</v>
      </c>
      <c r="AJ653" s="5">
        <f t="shared" si="86"/>
        <v>0</v>
      </c>
      <c r="AK653" s="2" t="str">
        <f t="shared" si="87"/>
        <v/>
      </c>
    </row>
    <row r="654" spans="1:37" x14ac:dyDescent="0.25">
      <c r="A654" s="18">
        <v>45937</v>
      </c>
      <c r="AA654" s="2">
        <f>IFERROR(INDEX('Holiday Schedule'!$D$3:$D$24,MATCH(A654,'Holiday Schedule'!$C$3:$C$24,0)),0)</f>
        <v>0</v>
      </c>
      <c r="AB654" s="2">
        <f t="shared" si="80"/>
        <v>3</v>
      </c>
      <c r="AC654" s="2">
        <f t="shared" si="81"/>
        <v>0</v>
      </c>
      <c r="AD654" s="5">
        <f t="shared" si="82"/>
        <v>0</v>
      </c>
      <c r="AE654" s="5">
        <f t="shared" si="83"/>
        <v>0</v>
      </c>
      <c r="AG654" s="2">
        <f t="shared" si="84"/>
        <v>10</v>
      </c>
      <c r="AH654" s="2">
        <f t="shared" si="85"/>
        <v>2025</v>
      </c>
      <c r="AJ654" s="5">
        <f t="shared" si="86"/>
        <v>0</v>
      </c>
      <c r="AK654" s="2" t="str">
        <f t="shared" si="87"/>
        <v/>
      </c>
    </row>
    <row r="655" spans="1:37" x14ac:dyDescent="0.25">
      <c r="A655" s="18">
        <v>45938</v>
      </c>
      <c r="AA655" s="2">
        <f>IFERROR(INDEX('Holiday Schedule'!$D$3:$D$24,MATCH(A655,'Holiday Schedule'!$C$3:$C$24,0)),0)</f>
        <v>0</v>
      </c>
      <c r="AB655" s="2">
        <f t="shared" si="80"/>
        <v>4</v>
      </c>
      <c r="AC655" s="2">
        <f t="shared" si="81"/>
        <v>0</v>
      </c>
      <c r="AD655" s="5">
        <f t="shared" si="82"/>
        <v>0</v>
      </c>
      <c r="AE655" s="5">
        <f t="shared" si="83"/>
        <v>0</v>
      </c>
      <c r="AG655" s="2">
        <f t="shared" si="84"/>
        <v>10</v>
      </c>
      <c r="AH655" s="2">
        <f t="shared" si="85"/>
        <v>2025</v>
      </c>
      <c r="AJ655" s="5">
        <f t="shared" si="86"/>
        <v>0</v>
      </c>
      <c r="AK655" s="2" t="str">
        <f t="shared" si="87"/>
        <v/>
      </c>
    </row>
    <row r="656" spans="1:37" x14ac:dyDescent="0.25">
      <c r="A656" s="18">
        <v>45939</v>
      </c>
      <c r="AA656" s="2">
        <f>IFERROR(INDEX('Holiday Schedule'!$D$3:$D$24,MATCH(A656,'Holiday Schedule'!$C$3:$C$24,0)),0)</f>
        <v>0</v>
      </c>
      <c r="AB656" s="2">
        <f t="shared" si="80"/>
        <v>5</v>
      </c>
      <c r="AC656" s="2">
        <f t="shared" si="81"/>
        <v>0</v>
      </c>
      <c r="AD656" s="5">
        <f t="shared" si="82"/>
        <v>0</v>
      </c>
      <c r="AE656" s="5">
        <f t="shared" si="83"/>
        <v>0</v>
      </c>
      <c r="AG656" s="2">
        <f t="shared" si="84"/>
        <v>10</v>
      </c>
      <c r="AH656" s="2">
        <f t="shared" si="85"/>
        <v>2025</v>
      </c>
      <c r="AJ656" s="5">
        <f t="shared" si="86"/>
        <v>0</v>
      </c>
      <c r="AK656" s="2" t="str">
        <f t="shared" si="87"/>
        <v/>
      </c>
    </row>
    <row r="657" spans="1:37" x14ac:dyDescent="0.25">
      <c r="A657" s="18">
        <v>45940</v>
      </c>
      <c r="AA657" s="2">
        <f>IFERROR(INDEX('Holiday Schedule'!$D$3:$D$24,MATCH(A657,'Holiday Schedule'!$C$3:$C$24,0)),0)</f>
        <v>0</v>
      </c>
      <c r="AB657" s="2">
        <f t="shared" si="80"/>
        <v>6</v>
      </c>
      <c r="AC657" s="2">
        <f t="shared" si="81"/>
        <v>0</v>
      </c>
      <c r="AD657" s="5">
        <f t="shared" si="82"/>
        <v>0</v>
      </c>
      <c r="AE657" s="5">
        <f t="shared" si="83"/>
        <v>0</v>
      </c>
      <c r="AG657" s="2">
        <f t="shared" si="84"/>
        <v>10</v>
      </c>
      <c r="AH657" s="2">
        <f t="shared" si="85"/>
        <v>2025</v>
      </c>
      <c r="AJ657" s="5">
        <f t="shared" si="86"/>
        <v>0</v>
      </c>
      <c r="AK657" s="2" t="str">
        <f t="shared" si="87"/>
        <v/>
      </c>
    </row>
    <row r="658" spans="1:37" x14ac:dyDescent="0.25">
      <c r="A658" s="18">
        <v>45941</v>
      </c>
      <c r="AA658" s="2">
        <f>IFERROR(INDEX('Holiday Schedule'!$D$3:$D$24,MATCH(A658,'Holiday Schedule'!$C$3:$C$24,0)),0)</f>
        <v>0</v>
      </c>
      <c r="AB658" s="2">
        <f t="shared" si="80"/>
        <v>7</v>
      </c>
      <c r="AC658" s="2">
        <f t="shared" si="81"/>
        <v>0</v>
      </c>
      <c r="AD658" s="5">
        <f t="shared" si="82"/>
        <v>0</v>
      </c>
      <c r="AE658" s="5">
        <f t="shared" si="83"/>
        <v>0</v>
      </c>
      <c r="AG658" s="2">
        <f t="shared" si="84"/>
        <v>10</v>
      </c>
      <c r="AH658" s="2">
        <f t="shared" si="85"/>
        <v>2025</v>
      </c>
      <c r="AJ658" s="5">
        <f t="shared" si="86"/>
        <v>0</v>
      </c>
      <c r="AK658" s="2" t="str">
        <f t="shared" si="87"/>
        <v/>
      </c>
    </row>
    <row r="659" spans="1:37" x14ac:dyDescent="0.25">
      <c r="A659" s="18">
        <v>45942</v>
      </c>
      <c r="AA659" s="2">
        <f>IFERROR(INDEX('Holiday Schedule'!$D$3:$D$24,MATCH(A659,'Holiday Schedule'!$C$3:$C$24,0)),0)</f>
        <v>0</v>
      </c>
      <c r="AB659" s="2">
        <f t="shared" si="80"/>
        <v>1</v>
      </c>
      <c r="AC659" s="2">
        <f t="shared" si="81"/>
        <v>0</v>
      </c>
      <c r="AD659" s="5">
        <f t="shared" si="82"/>
        <v>0</v>
      </c>
      <c r="AE659" s="5">
        <f t="shared" si="83"/>
        <v>0</v>
      </c>
      <c r="AG659" s="2">
        <f t="shared" si="84"/>
        <v>10</v>
      </c>
      <c r="AH659" s="2">
        <f t="shared" si="85"/>
        <v>2025</v>
      </c>
      <c r="AJ659" s="5">
        <f t="shared" si="86"/>
        <v>0</v>
      </c>
      <c r="AK659" s="2" t="str">
        <f t="shared" si="87"/>
        <v/>
      </c>
    </row>
    <row r="660" spans="1:37" x14ac:dyDescent="0.25">
      <c r="A660" s="18">
        <v>45943</v>
      </c>
      <c r="AA660" s="2">
        <f>IFERROR(INDEX('Holiday Schedule'!$D$3:$D$24,MATCH(A660,'Holiday Schedule'!$C$3:$C$24,0)),0)</f>
        <v>1</v>
      </c>
      <c r="AB660" s="2">
        <f t="shared" si="80"/>
        <v>2</v>
      </c>
      <c r="AC660" s="2">
        <f t="shared" si="81"/>
        <v>0</v>
      </c>
      <c r="AD660" s="5">
        <f t="shared" si="82"/>
        <v>0</v>
      </c>
      <c r="AE660" s="5">
        <f t="shared" si="83"/>
        <v>0</v>
      </c>
      <c r="AG660" s="2">
        <f t="shared" si="84"/>
        <v>10</v>
      </c>
      <c r="AH660" s="2">
        <f t="shared" si="85"/>
        <v>2025</v>
      </c>
      <c r="AJ660" s="5">
        <f t="shared" si="86"/>
        <v>0</v>
      </c>
      <c r="AK660" s="2" t="str">
        <f t="shared" si="87"/>
        <v/>
      </c>
    </row>
    <row r="661" spans="1:37" x14ac:dyDescent="0.25">
      <c r="A661" s="18">
        <v>45944</v>
      </c>
      <c r="AA661" s="2">
        <f>IFERROR(INDEX('Holiday Schedule'!$D$3:$D$24,MATCH(A661,'Holiday Schedule'!$C$3:$C$24,0)),0)</f>
        <v>0</v>
      </c>
      <c r="AB661" s="2">
        <f t="shared" si="80"/>
        <v>3</v>
      </c>
      <c r="AC661" s="2">
        <f t="shared" si="81"/>
        <v>0</v>
      </c>
      <c r="AD661" s="5">
        <f t="shared" si="82"/>
        <v>0</v>
      </c>
      <c r="AE661" s="5">
        <f t="shared" si="83"/>
        <v>0</v>
      </c>
      <c r="AG661" s="2">
        <f t="shared" si="84"/>
        <v>10</v>
      </c>
      <c r="AH661" s="2">
        <f t="shared" si="85"/>
        <v>2025</v>
      </c>
      <c r="AJ661" s="5">
        <f t="shared" si="86"/>
        <v>0</v>
      </c>
      <c r="AK661" s="2" t="str">
        <f t="shared" si="87"/>
        <v/>
      </c>
    </row>
    <row r="662" spans="1:37" x14ac:dyDescent="0.25">
      <c r="A662" s="18">
        <v>45945</v>
      </c>
      <c r="AA662" s="2">
        <f>IFERROR(INDEX('Holiday Schedule'!$D$3:$D$24,MATCH(A662,'Holiday Schedule'!$C$3:$C$24,0)),0)</f>
        <v>0</v>
      </c>
      <c r="AB662" s="2">
        <f t="shared" si="80"/>
        <v>4</v>
      </c>
      <c r="AC662" s="2">
        <f t="shared" si="81"/>
        <v>0</v>
      </c>
      <c r="AD662" s="5">
        <f t="shared" si="82"/>
        <v>0</v>
      </c>
      <c r="AE662" s="5">
        <f t="shared" si="83"/>
        <v>0</v>
      </c>
      <c r="AG662" s="2">
        <f t="shared" si="84"/>
        <v>10</v>
      </c>
      <c r="AH662" s="2">
        <f t="shared" si="85"/>
        <v>2025</v>
      </c>
      <c r="AJ662" s="5">
        <f t="shared" si="86"/>
        <v>0</v>
      </c>
      <c r="AK662" s="2" t="str">
        <f t="shared" si="87"/>
        <v/>
      </c>
    </row>
    <row r="663" spans="1:37" x14ac:dyDescent="0.25">
      <c r="A663" s="18">
        <v>45946</v>
      </c>
      <c r="AA663" s="2">
        <f>IFERROR(INDEX('Holiday Schedule'!$D$3:$D$24,MATCH(A663,'Holiday Schedule'!$C$3:$C$24,0)),0)</f>
        <v>0</v>
      </c>
      <c r="AB663" s="2">
        <f t="shared" si="80"/>
        <v>5</v>
      </c>
      <c r="AC663" s="2">
        <f t="shared" si="81"/>
        <v>0</v>
      </c>
      <c r="AD663" s="5">
        <f t="shared" si="82"/>
        <v>0</v>
      </c>
      <c r="AE663" s="5">
        <f t="shared" si="83"/>
        <v>0</v>
      </c>
      <c r="AG663" s="2">
        <f t="shared" si="84"/>
        <v>10</v>
      </c>
      <c r="AH663" s="2">
        <f t="shared" si="85"/>
        <v>2025</v>
      </c>
      <c r="AJ663" s="5">
        <f t="shared" si="86"/>
        <v>0</v>
      </c>
      <c r="AK663" s="2" t="str">
        <f t="shared" si="87"/>
        <v/>
      </c>
    </row>
    <row r="664" spans="1:37" x14ac:dyDescent="0.25">
      <c r="A664" s="18">
        <v>45947</v>
      </c>
      <c r="AA664" s="2">
        <f>IFERROR(INDEX('Holiday Schedule'!$D$3:$D$24,MATCH(A664,'Holiday Schedule'!$C$3:$C$24,0)),0)</f>
        <v>0</v>
      </c>
      <c r="AB664" s="2">
        <f t="shared" si="80"/>
        <v>6</v>
      </c>
      <c r="AC664" s="2">
        <f t="shared" si="81"/>
        <v>0</v>
      </c>
      <c r="AD664" s="5">
        <f t="shared" si="82"/>
        <v>0</v>
      </c>
      <c r="AE664" s="5">
        <f t="shared" si="83"/>
        <v>0</v>
      </c>
      <c r="AG664" s="2">
        <f t="shared" si="84"/>
        <v>10</v>
      </c>
      <c r="AH664" s="2">
        <f t="shared" si="85"/>
        <v>2025</v>
      </c>
      <c r="AJ664" s="5">
        <f t="shared" si="86"/>
        <v>0</v>
      </c>
      <c r="AK664" s="2" t="str">
        <f t="shared" si="87"/>
        <v/>
      </c>
    </row>
    <row r="665" spans="1:37" x14ac:dyDescent="0.25">
      <c r="A665" s="18">
        <v>45948</v>
      </c>
      <c r="AA665" s="2">
        <f>IFERROR(INDEX('Holiday Schedule'!$D$3:$D$24,MATCH(A665,'Holiday Schedule'!$C$3:$C$24,0)),0)</f>
        <v>0</v>
      </c>
      <c r="AB665" s="2">
        <f t="shared" si="80"/>
        <v>7</v>
      </c>
      <c r="AC665" s="2">
        <f t="shared" si="81"/>
        <v>0</v>
      </c>
      <c r="AD665" s="5">
        <f t="shared" si="82"/>
        <v>0</v>
      </c>
      <c r="AE665" s="5">
        <f t="shared" si="83"/>
        <v>0</v>
      </c>
      <c r="AG665" s="2">
        <f t="shared" si="84"/>
        <v>10</v>
      </c>
      <c r="AH665" s="2">
        <f t="shared" si="85"/>
        <v>2025</v>
      </c>
      <c r="AJ665" s="5">
        <f t="shared" si="86"/>
        <v>0</v>
      </c>
      <c r="AK665" s="2" t="str">
        <f t="shared" si="87"/>
        <v/>
      </c>
    </row>
    <row r="666" spans="1:37" x14ac:dyDescent="0.25">
      <c r="A666" s="18">
        <v>45949</v>
      </c>
      <c r="AA666" s="2">
        <f>IFERROR(INDEX('Holiday Schedule'!$D$3:$D$24,MATCH(A666,'Holiday Schedule'!$C$3:$C$24,0)),0)</f>
        <v>0</v>
      </c>
      <c r="AB666" s="2">
        <f t="shared" si="80"/>
        <v>1</v>
      </c>
      <c r="AC666" s="2">
        <f t="shared" si="81"/>
        <v>0</v>
      </c>
      <c r="AD666" s="5">
        <f t="shared" si="82"/>
        <v>0</v>
      </c>
      <c r="AE666" s="5">
        <f t="shared" si="83"/>
        <v>0</v>
      </c>
      <c r="AG666" s="2">
        <f t="shared" si="84"/>
        <v>10</v>
      </c>
      <c r="AH666" s="2">
        <f t="shared" si="85"/>
        <v>2025</v>
      </c>
      <c r="AJ666" s="5">
        <f t="shared" si="86"/>
        <v>0</v>
      </c>
      <c r="AK666" s="2" t="str">
        <f t="shared" si="87"/>
        <v/>
      </c>
    </row>
    <row r="667" spans="1:37" x14ac:dyDescent="0.25">
      <c r="A667" s="18">
        <v>45950</v>
      </c>
      <c r="AA667" s="2">
        <f>IFERROR(INDEX('Holiday Schedule'!$D$3:$D$24,MATCH(A667,'Holiday Schedule'!$C$3:$C$24,0)),0)</f>
        <v>0</v>
      </c>
      <c r="AB667" s="2">
        <f t="shared" si="80"/>
        <v>2</v>
      </c>
      <c r="AC667" s="2">
        <f t="shared" si="81"/>
        <v>0</v>
      </c>
      <c r="AD667" s="5">
        <f t="shared" si="82"/>
        <v>0</v>
      </c>
      <c r="AE667" s="5">
        <f t="shared" si="83"/>
        <v>0</v>
      </c>
      <c r="AG667" s="2">
        <f t="shared" si="84"/>
        <v>10</v>
      </c>
      <c r="AH667" s="2">
        <f t="shared" si="85"/>
        <v>2025</v>
      </c>
      <c r="AJ667" s="5">
        <f t="shared" si="86"/>
        <v>0</v>
      </c>
      <c r="AK667" s="2" t="str">
        <f t="shared" si="87"/>
        <v/>
      </c>
    </row>
    <row r="668" spans="1:37" x14ac:dyDescent="0.25">
      <c r="A668" s="18">
        <v>45951</v>
      </c>
      <c r="AA668" s="2">
        <f>IFERROR(INDEX('Holiday Schedule'!$D$3:$D$24,MATCH(A668,'Holiday Schedule'!$C$3:$C$24,0)),0)</f>
        <v>0</v>
      </c>
      <c r="AB668" s="2">
        <f t="shared" si="80"/>
        <v>3</v>
      </c>
      <c r="AC668" s="2">
        <f t="shared" si="81"/>
        <v>0</v>
      </c>
      <c r="AD668" s="5">
        <f t="shared" si="82"/>
        <v>0</v>
      </c>
      <c r="AE668" s="5">
        <f t="shared" si="83"/>
        <v>0</v>
      </c>
      <c r="AG668" s="2">
        <f t="shared" si="84"/>
        <v>10</v>
      </c>
      <c r="AH668" s="2">
        <f t="shared" si="85"/>
        <v>2025</v>
      </c>
      <c r="AJ668" s="5">
        <f t="shared" si="86"/>
        <v>0</v>
      </c>
      <c r="AK668" s="2" t="str">
        <f t="shared" si="87"/>
        <v/>
      </c>
    </row>
    <row r="669" spans="1:37" x14ac:dyDescent="0.25">
      <c r="A669" s="18">
        <v>45952</v>
      </c>
      <c r="AA669" s="2">
        <f>IFERROR(INDEX('Holiday Schedule'!$D$3:$D$24,MATCH(A669,'Holiday Schedule'!$C$3:$C$24,0)),0)</f>
        <v>0</v>
      </c>
      <c r="AB669" s="2">
        <f t="shared" si="80"/>
        <v>4</v>
      </c>
      <c r="AC669" s="2">
        <f t="shared" si="81"/>
        <v>0</v>
      </c>
      <c r="AD669" s="5">
        <f t="shared" si="82"/>
        <v>0</v>
      </c>
      <c r="AE669" s="5">
        <f t="shared" si="83"/>
        <v>0</v>
      </c>
      <c r="AG669" s="2">
        <f t="shared" si="84"/>
        <v>10</v>
      </c>
      <c r="AH669" s="2">
        <f t="shared" si="85"/>
        <v>2025</v>
      </c>
      <c r="AJ669" s="5">
        <f t="shared" si="86"/>
        <v>0</v>
      </c>
      <c r="AK669" s="2" t="str">
        <f t="shared" si="87"/>
        <v/>
      </c>
    </row>
    <row r="670" spans="1:37" x14ac:dyDescent="0.25">
      <c r="A670" s="18">
        <v>45953</v>
      </c>
      <c r="AA670" s="2">
        <f>IFERROR(INDEX('Holiday Schedule'!$D$3:$D$24,MATCH(A670,'Holiday Schedule'!$C$3:$C$24,0)),0)</f>
        <v>0</v>
      </c>
      <c r="AB670" s="2">
        <f t="shared" si="80"/>
        <v>5</v>
      </c>
      <c r="AC670" s="2">
        <f t="shared" si="81"/>
        <v>0</v>
      </c>
      <c r="AD670" s="5">
        <f t="shared" si="82"/>
        <v>0</v>
      </c>
      <c r="AE670" s="5">
        <f t="shared" si="83"/>
        <v>0</v>
      </c>
      <c r="AG670" s="2">
        <f t="shared" si="84"/>
        <v>10</v>
      </c>
      <c r="AH670" s="2">
        <f t="shared" si="85"/>
        <v>2025</v>
      </c>
      <c r="AJ670" s="5">
        <f t="shared" si="86"/>
        <v>0</v>
      </c>
      <c r="AK670" s="2" t="str">
        <f t="shared" si="87"/>
        <v/>
      </c>
    </row>
    <row r="671" spans="1:37" x14ac:dyDescent="0.25">
      <c r="A671" s="18">
        <v>45954</v>
      </c>
      <c r="AA671" s="2">
        <f>IFERROR(INDEX('Holiday Schedule'!$D$3:$D$24,MATCH(A671,'Holiday Schedule'!$C$3:$C$24,0)),0)</f>
        <v>0</v>
      </c>
      <c r="AB671" s="2">
        <f t="shared" si="80"/>
        <v>6</v>
      </c>
      <c r="AC671" s="2">
        <f t="shared" si="81"/>
        <v>0</v>
      </c>
      <c r="AD671" s="5">
        <f t="shared" si="82"/>
        <v>0</v>
      </c>
      <c r="AE671" s="5">
        <f t="shared" si="83"/>
        <v>0</v>
      </c>
      <c r="AG671" s="2">
        <f t="shared" si="84"/>
        <v>10</v>
      </c>
      <c r="AH671" s="2">
        <f t="shared" si="85"/>
        <v>2025</v>
      </c>
      <c r="AJ671" s="5">
        <f t="shared" si="86"/>
        <v>0</v>
      </c>
      <c r="AK671" s="2" t="str">
        <f t="shared" si="87"/>
        <v/>
      </c>
    </row>
    <row r="672" spans="1:37" x14ac:dyDescent="0.25">
      <c r="A672" s="18">
        <v>45955</v>
      </c>
      <c r="AA672" s="2">
        <f>IFERROR(INDEX('Holiday Schedule'!$D$3:$D$24,MATCH(A672,'Holiday Schedule'!$C$3:$C$24,0)),0)</f>
        <v>0</v>
      </c>
      <c r="AB672" s="2">
        <f t="shared" si="80"/>
        <v>7</v>
      </c>
      <c r="AC672" s="2">
        <f t="shared" si="81"/>
        <v>0</v>
      </c>
      <c r="AD672" s="5">
        <f t="shared" si="82"/>
        <v>0</v>
      </c>
      <c r="AE672" s="5">
        <f t="shared" si="83"/>
        <v>0</v>
      </c>
      <c r="AG672" s="2">
        <f t="shared" si="84"/>
        <v>10</v>
      </c>
      <c r="AH672" s="2">
        <f t="shared" si="85"/>
        <v>2025</v>
      </c>
      <c r="AJ672" s="5">
        <f t="shared" si="86"/>
        <v>0</v>
      </c>
      <c r="AK672" s="2" t="str">
        <f t="shared" si="87"/>
        <v/>
      </c>
    </row>
    <row r="673" spans="1:37" x14ac:dyDescent="0.25">
      <c r="A673" s="18">
        <v>45956</v>
      </c>
      <c r="AA673" s="2">
        <f>IFERROR(INDEX('Holiday Schedule'!$D$3:$D$24,MATCH(A673,'Holiday Schedule'!$C$3:$C$24,0)),0)</f>
        <v>0</v>
      </c>
      <c r="AB673" s="2">
        <f t="shared" si="80"/>
        <v>1</v>
      </c>
      <c r="AC673" s="2">
        <f t="shared" si="81"/>
        <v>0</v>
      </c>
      <c r="AD673" s="5">
        <f t="shared" si="82"/>
        <v>0</v>
      </c>
      <c r="AE673" s="5">
        <f t="shared" si="83"/>
        <v>0</v>
      </c>
      <c r="AG673" s="2">
        <f t="shared" si="84"/>
        <v>10</v>
      </c>
      <c r="AH673" s="2">
        <f t="shared" si="85"/>
        <v>2025</v>
      </c>
      <c r="AJ673" s="5">
        <f t="shared" si="86"/>
        <v>0</v>
      </c>
      <c r="AK673" s="2" t="str">
        <f t="shared" si="87"/>
        <v/>
      </c>
    </row>
    <row r="674" spans="1:37" x14ac:dyDescent="0.25">
      <c r="A674" s="18">
        <v>45957</v>
      </c>
      <c r="AA674" s="2">
        <f>IFERROR(INDEX('Holiday Schedule'!$D$3:$D$24,MATCH(A674,'Holiday Schedule'!$C$3:$C$24,0)),0)</f>
        <v>0</v>
      </c>
      <c r="AB674" s="2">
        <f t="shared" si="80"/>
        <v>2</v>
      </c>
      <c r="AC674" s="2">
        <f t="shared" si="81"/>
        <v>0</v>
      </c>
      <c r="AD674" s="5">
        <f t="shared" si="82"/>
        <v>0</v>
      </c>
      <c r="AE674" s="5">
        <f t="shared" si="83"/>
        <v>0</v>
      </c>
      <c r="AG674" s="2">
        <f t="shared" si="84"/>
        <v>10</v>
      </c>
      <c r="AH674" s="2">
        <f t="shared" si="85"/>
        <v>2025</v>
      </c>
      <c r="AJ674" s="5">
        <f t="shared" si="86"/>
        <v>0</v>
      </c>
      <c r="AK674" s="2" t="str">
        <f t="shared" si="87"/>
        <v/>
      </c>
    </row>
    <row r="675" spans="1:37" x14ac:dyDescent="0.25">
      <c r="A675" s="18">
        <v>45958</v>
      </c>
      <c r="AA675" s="2">
        <f>IFERROR(INDEX('Holiday Schedule'!$D$3:$D$24,MATCH(A675,'Holiday Schedule'!$C$3:$C$24,0)),0)</f>
        <v>0</v>
      </c>
      <c r="AB675" s="2">
        <f t="shared" si="80"/>
        <v>3</v>
      </c>
      <c r="AC675" s="2">
        <f t="shared" si="81"/>
        <v>0</v>
      </c>
      <c r="AD675" s="5">
        <f t="shared" si="82"/>
        <v>0</v>
      </c>
      <c r="AE675" s="5">
        <f t="shared" si="83"/>
        <v>0</v>
      </c>
      <c r="AG675" s="2">
        <f t="shared" si="84"/>
        <v>10</v>
      </c>
      <c r="AH675" s="2">
        <f t="shared" si="85"/>
        <v>2025</v>
      </c>
      <c r="AJ675" s="5">
        <f t="shared" si="86"/>
        <v>0</v>
      </c>
      <c r="AK675" s="2" t="str">
        <f t="shared" si="87"/>
        <v/>
      </c>
    </row>
    <row r="676" spans="1:37" x14ac:dyDescent="0.25">
      <c r="A676" s="18">
        <v>45959</v>
      </c>
      <c r="AA676" s="2">
        <f>IFERROR(INDEX('Holiday Schedule'!$D$3:$D$24,MATCH(A676,'Holiday Schedule'!$C$3:$C$24,0)),0)</f>
        <v>0</v>
      </c>
      <c r="AB676" s="2">
        <f t="shared" si="80"/>
        <v>4</v>
      </c>
      <c r="AC676" s="2">
        <f t="shared" si="81"/>
        <v>0</v>
      </c>
      <c r="AD676" s="5">
        <f t="shared" si="82"/>
        <v>0</v>
      </c>
      <c r="AE676" s="5">
        <f t="shared" si="83"/>
        <v>0</v>
      </c>
      <c r="AG676" s="2">
        <f t="shared" si="84"/>
        <v>10</v>
      </c>
      <c r="AH676" s="2">
        <f t="shared" si="85"/>
        <v>2025</v>
      </c>
      <c r="AJ676" s="5">
        <f t="shared" si="86"/>
        <v>0</v>
      </c>
      <c r="AK676" s="2" t="str">
        <f t="shared" si="87"/>
        <v/>
      </c>
    </row>
    <row r="677" spans="1:37" x14ac:dyDescent="0.25">
      <c r="A677" s="18">
        <v>45960</v>
      </c>
      <c r="AA677" s="2">
        <f>IFERROR(INDEX('Holiday Schedule'!$D$3:$D$24,MATCH(A677,'Holiday Schedule'!$C$3:$C$24,0)),0)</f>
        <v>0</v>
      </c>
      <c r="AB677" s="2">
        <f t="shared" si="80"/>
        <v>5</v>
      </c>
      <c r="AC677" s="2">
        <f t="shared" si="81"/>
        <v>0</v>
      </c>
      <c r="AD677" s="5">
        <f t="shared" si="82"/>
        <v>0</v>
      </c>
      <c r="AE677" s="5">
        <f t="shared" si="83"/>
        <v>0</v>
      </c>
      <c r="AG677" s="2">
        <f t="shared" si="84"/>
        <v>10</v>
      </c>
      <c r="AH677" s="2">
        <f t="shared" si="85"/>
        <v>2025</v>
      </c>
      <c r="AJ677" s="5">
        <f t="shared" si="86"/>
        <v>0</v>
      </c>
      <c r="AK677" s="2" t="str">
        <f t="shared" si="87"/>
        <v/>
      </c>
    </row>
    <row r="678" spans="1:37" x14ac:dyDescent="0.25">
      <c r="A678" s="18">
        <v>45961</v>
      </c>
      <c r="AA678" s="2">
        <f>IFERROR(INDEX('Holiday Schedule'!$D$3:$D$24,MATCH(A678,'Holiday Schedule'!$C$3:$C$24,0)),0)</f>
        <v>0</v>
      </c>
      <c r="AB678" s="2">
        <f t="shared" si="80"/>
        <v>6</v>
      </c>
      <c r="AC678" s="2">
        <f t="shared" si="81"/>
        <v>0</v>
      </c>
      <c r="AD678" s="5">
        <f t="shared" si="82"/>
        <v>0</v>
      </c>
      <c r="AE678" s="5">
        <f t="shared" si="83"/>
        <v>0</v>
      </c>
      <c r="AG678" s="2">
        <f t="shared" si="84"/>
        <v>10</v>
      </c>
      <c r="AH678" s="2">
        <f t="shared" si="85"/>
        <v>2025</v>
      </c>
      <c r="AJ678" s="5">
        <f t="shared" si="86"/>
        <v>0</v>
      </c>
      <c r="AK678" s="2" t="str">
        <f t="shared" si="87"/>
        <v/>
      </c>
    </row>
    <row r="679" spans="1:37" x14ac:dyDescent="0.25">
      <c r="A679" s="18">
        <v>45962</v>
      </c>
      <c r="AA679" s="2">
        <f>IFERROR(INDEX('Holiday Schedule'!$D$3:$D$24,MATCH(A679,'Holiday Schedule'!$C$3:$C$24,0)),0)</f>
        <v>0</v>
      </c>
      <c r="AB679" s="2">
        <f t="shared" si="80"/>
        <v>7</v>
      </c>
      <c r="AC679" s="2">
        <f t="shared" si="81"/>
        <v>0</v>
      </c>
      <c r="AD679" s="5">
        <f t="shared" si="82"/>
        <v>0</v>
      </c>
      <c r="AE679" s="5">
        <f t="shared" si="83"/>
        <v>0</v>
      </c>
      <c r="AG679" s="2">
        <f t="shared" si="84"/>
        <v>11</v>
      </c>
      <c r="AH679" s="2">
        <f t="shared" si="85"/>
        <v>2025</v>
      </c>
      <c r="AJ679" s="5">
        <f t="shared" si="86"/>
        <v>0</v>
      </c>
      <c r="AK679" s="2" t="str">
        <f t="shared" si="87"/>
        <v/>
      </c>
    </row>
    <row r="680" spans="1:37" x14ac:dyDescent="0.25">
      <c r="A680" s="18">
        <v>45963</v>
      </c>
      <c r="AA680" s="2">
        <f>IFERROR(INDEX('Holiday Schedule'!$D$3:$D$24,MATCH(A680,'Holiday Schedule'!$C$3:$C$24,0)),0)</f>
        <v>0</v>
      </c>
      <c r="AB680" s="2">
        <f t="shared" si="80"/>
        <v>1</v>
      </c>
      <c r="AC680" s="2">
        <f t="shared" si="81"/>
        <v>0</v>
      </c>
      <c r="AD680" s="5">
        <f t="shared" si="82"/>
        <v>0</v>
      </c>
      <c r="AE680" s="5">
        <f t="shared" si="83"/>
        <v>0</v>
      </c>
      <c r="AG680" s="2">
        <f t="shared" si="84"/>
        <v>11</v>
      </c>
      <c r="AH680" s="2">
        <f t="shared" si="85"/>
        <v>2025</v>
      </c>
      <c r="AJ680" s="5">
        <f t="shared" si="86"/>
        <v>0</v>
      </c>
      <c r="AK680" s="2" t="str">
        <f t="shared" si="87"/>
        <v/>
      </c>
    </row>
    <row r="681" spans="1:37" x14ac:dyDescent="0.25">
      <c r="A681" s="18">
        <v>45964</v>
      </c>
      <c r="AA681" s="2">
        <f>IFERROR(INDEX('Holiday Schedule'!$D$3:$D$24,MATCH(A681,'Holiday Schedule'!$C$3:$C$24,0)),0)</f>
        <v>0</v>
      </c>
      <c r="AB681" s="2">
        <f t="shared" si="80"/>
        <v>2</v>
      </c>
      <c r="AC681" s="2">
        <f t="shared" si="81"/>
        <v>0</v>
      </c>
      <c r="AD681" s="5">
        <f t="shared" si="82"/>
        <v>0</v>
      </c>
      <c r="AE681" s="5">
        <f t="shared" si="83"/>
        <v>0</v>
      </c>
      <c r="AG681" s="2">
        <f t="shared" si="84"/>
        <v>11</v>
      </c>
      <c r="AH681" s="2">
        <f t="shared" si="85"/>
        <v>2025</v>
      </c>
      <c r="AJ681" s="5">
        <f t="shared" si="86"/>
        <v>0</v>
      </c>
      <c r="AK681" s="2" t="str">
        <f t="shared" si="87"/>
        <v/>
      </c>
    </row>
    <row r="682" spans="1:37" x14ac:dyDescent="0.25">
      <c r="A682" s="18">
        <v>45965</v>
      </c>
      <c r="AA682" s="2">
        <f>IFERROR(INDEX('Holiday Schedule'!$D$3:$D$24,MATCH(A682,'Holiday Schedule'!$C$3:$C$24,0)),0)</f>
        <v>0</v>
      </c>
      <c r="AB682" s="2">
        <f t="shared" si="80"/>
        <v>3</v>
      </c>
      <c r="AC682" s="2">
        <f t="shared" si="81"/>
        <v>0</v>
      </c>
      <c r="AD682" s="5">
        <f t="shared" si="82"/>
        <v>0</v>
      </c>
      <c r="AE682" s="5">
        <f t="shared" si="83"/>
        <v>0</v>
      </c>
      <c r="AG682" s="2">
        <f t="shared" si="84"/>
        <v>11</v>
      </c>
      <c r="AH682" s="2">
        <f t="shared" si="85"/>
        <v>2025</v>
      </c>
      <c r="AJ682" s="5">
        <f t="shared" si="86"/>
        <v>0</v>
      </c>
      <c r="AK682" s="2" t="str">
        <f t="shared" si="87"/>
        <v/>
      </c>
    </row>
    <row r="683" spans="1:37" x14ac:dyDescent="0.25">
      <c r="A683" s="18">
        <v>45966</v>
      </c>
      <c r="AA683" s="2">
        <f>IFERROR(INDEX('Holiday Schedule'!$D$3:$D$24,MATCH(A683,'Holiday Schedule'!$C$3:$C$24,0)),0)</f>
        <v>0</v>
      </c>
      <c r="AB683" s="2">
        <f t="shared" si="80"/>
        <v>4</v>
      </c>
      <c r="AC683" s="2">
        <f t="shared" si="81"/>
        <v>0</v>
      </c>
      <c r="AD683" s="5">
        <f t="shared" si="82"/>
        <v>0</v>
      </c>
      <c r="AE683" s="5">
        <f t="shared" si="83"/>
        <v>0</v>
      </c>
      <c r="AG683" s="2">
        <f t="shared" si="84"/>
        <v>11</v>
      </c>
      <c r="AH683" s="2">
        <f t="shared" si="85"/>
        <v>2025</v>
      </c>
      <c r="AJ683" s="5">
        <f t="shared" si="86"/>
        <v>0</v>
      </c>
      <c r="AK683" s="2" t="str">
        <f t="shared" si="87"/>
        <v/>
      </c>
    </row>
    <row r="684" spans="1:37" x14ac:dyDescent="0.25">
      <c r="A684" s="18">
        <v>45967</v>
      </c>
      <c r="AA684" s="2">
        <f>IFERROR(INDEX('Holiday Schedule'!$D$3:$D$24,MATCH(A684,'Holiday Schedule'!$C$3:$C$24,0)),0)</f>
        <v>0</v>
      </c>
      <c r="AB684" s="2">
        <f t="shared" si="80"/>
        <v>5</v>
      </c>
      <c r="AC684" s="2">
        <f t="shared" si="81"/>
        <v>0</v>
      </c>
      <c r="AD684" s="5">
        <f t="shared" si="82"/>
        <v>0</v>
      </c>
      <c r="AE684" s="5">
        <f t="shared" si="83"/>
        <v>0</v>
      </c>
      <c r="AG684" s="2">
        <f t="shared" si="84"/>
        <v>11</v>
      </c>
      <c r="AH684" s="2">
        <f t="shared" si="85"/>
        <v>2025</v>
      </c>
      <c r="AJ684" s="5">
        <f t="shared" si="86"/>
        <v>0</v>
      </c>
      <c r="AK684" s="2" t="str">
        <f t="shared" si="87"/>
        <v/>
      </c>
    </row>
    <row r="685" spans="1:37" x14ac:dyDescent="0.25">
      <c r="A685" s="18">
        <v>45968</v>
      </c>
      <c r="AA685" s="2">
        <f>IFERROR(INDEX('Holiday Schedule'!$D$3:$D$24,MATCH(A685,'Holiday Schedule'!$C$3:$C$24,0)),0)</f>
        <v>0</v>
      </c>
      <c r="AB685" s="2">
        <f t="shared" si="80"/>
        <v>6</v>
      </c>
      <c r="AC685" s="2">
        <f t="shared" si="81"/>
        <v>0</v>
      </c>
      <c r="AD685" s="5">
        <f t="shared" si="82"/>
        <v>0</v>
      </c>
      <c r="AE685" s="5">
        <f t="shared" si="83"/>
        <v>0</v>
      </c>
      <c r="AG685" s="2">
        <f t="shared" si="84"/>
        <v>11</v>
      </c>
      <c r="AH685" s="2">
        <f t="shared" si="85"/>
        <v>2025</v>
      </c>
      <c r="AJ685" s="5">
        <f t="shared" si="86"/>
        <v>0</v>
      </c>
      <c r="AK685" s="2" t="str">
        <f t="shared" si="87"/>
        <v/>
      </c>
    </row>
    <row r="686" spans="1:37" x14ac:dyDescent="0.25">
      <c r="A686" s="18">
        <v>45969</v>
      </c>
      <c r="AA686" s="2">
        <f>IFERROR(INDEX('Holiday Schedule'!$D$3:$D$24,MATCH(A686,'Holiday Schedule'!$C$3:$C$24,0)),0)</f>
        <v>0</v>
      </c>
      <c r="AB686" s="2">
        <f t="shared" si="80"/>
        <v>7</v>
      </c>
      <c r="AC686" s="2">
        <f t="shared" si="81"/>
        <v>0</v>
      </c>
      <c r="AD686" s="5">
        <f t="shared" si="82"/>
        <v>0</v>
      </c>
      <c r="AE686" s="5">
        <f t="shared" si="83"/>
        <v>0</v>
      </c>
      <c r="AG686" s="2">
        <f t="shared" si="84"/>
        <v>11</v>
      </c>
      <c r="AH686" s="2">
        <f t="shared" si="85"/>
        <v>2025</v>
      </c>
      <c r="AJ686" s="5">
        <f t="shared" si="86"/>
        <v>0</v>
      </c>
      <c r="AK686" s="2" t="str">
        <f t="shared" si="87"/>
        <v/>
      </c>
    </row>
    <row r="687" spans="1:37" x14ac:dyDescent="0.25">
      <c r="A687" s="18">
        <v>45970</v>
      </c>
      <c r="AA687" s="2">
        <f>IFERROR(INDEX('Holiday Schedule'!$D$3:$D$24,MATCH(A687,'Holiday Schedule'!$C$3:$C$24,0)),0)</f>
        <v>0</v>
      </c>
      <c r="AB687" s="2">
        <f t="shared" si="80"/>
        <v>1</v>
      </c>
      <c r="AC687" s="2">
        <f t="shared" si="81"/>
        <v>0</v>
      </c>
      <c r="AD687" s="5">
        <f t="shared" si="82"/>
        <v>0</v>
      </c>
      <c r="AE687" s="5">
        <f t="shared" si="83"/>
        <v>0</v>
      </c>
      <c r="AG687" s="2">
        <f t="shared" si="84"/>
        <v>11</v>
      </c>
      <c r="AH687" s="2">
        <f t="shared" si="85"/>
        <v>2025</v>
      </c>
      <c r="AJ687" s="5">
        <f t="shared" si="86"/>
        <v>0</v>
      </c>
      <c r="AK687" s="2" t="str">
        <f t="shared" si="87"/>
        <v/>
      </c>
    </row>
    <row r="688" spans="1:37" x14ac:dyDescent="0.25">
      <c r="A688" s="18">
        <v>45971</v>
      </c>
      <c r="AA688" s="2">
        <f>IFERROR(INDEX('Holiday Schedule'!$D$3:$D$24,MATCH(A688,'Holiday Schedule'!$C$3:$C$24,0)),0)</f>
        <v>0</v>
      </c>
      <c r="AB688" s="2">
        <f t="shared" si="80"/>
        <v>2</v>
      </c>
      <c r="AC688" s="2">
        <f t="shared" si="81"/>
        <v>0</v>
      </c>
      <c r="AD688" s="5">
        <f t="shared" si="82"/>
        <v>0</v>
      </c>
      <c r="AE688" s="5">
        <f t="shared" si="83"/>
        <v>0</v>
      </c>
      <c r="AG688" s="2">
        <f t="shared" si="84"/>
        <v>11</v>
      </c>
      <c r="AH688" s="2">
        <f t="shared" si="85"/>
        <v>2025</v>
      </c>
      <c r="AJ688" s="5">
        <f t="shared" si="86"/>
        <v>0</v>
      </c>
      <c r="AK688" s="2" t="str">
        <f t="shared" si="87"/>
        <v/>
      </c>
    </row>
    <row r="689" spans="1:37" x14ac:dyDescent="0.25">
      <c r="A689" s="18">
        <v>45972</v>
      </c>
      <c r="AA689" s="2">
        <f>IFERROR(INDEX('Holiday Schedule'!$D$3:$D$24,MATCH(A689,'Holiday Schedule'!$C$3:$C$24,0)),0)</f>
        <v>0</v>
      </c>
      <c r="AB689" s="2">
        <f t="shared" si="80"/>
        <v>3</v>
      </c>
      <c r="AC689" s="2">
        <f t="shared" si="81"/>
        <v>0</v>
      </c>
      <c r="AD689" s="5">
        <f t="shared" si="82"/>
        <v>0</v>
      </c>
      <c r="AE689" s="5">
        <f t="shared" si="83"/>
        <v>0</v>
      </c>
      <c r="AG689" s="2">
        <f t="shared" si="84"/>
        <v>11</v>
      </c>
      <c r="AH689" s="2">
        <f t="shared" si="85"/>
        <v>2025</v>
      </c>
      <c r="AJ689" s="5">
        <f t="shared" si="86"/>
        <v>0</v>
      </c>
      <c r="AK689" s="2" t="str">
        <f t="shared" si="87"/>
        <v/>
      </c>
    </row>
    <row r="690" spans="1:37" x14ac:dyDescent="0.25">
      <c r="A690" s="18">
        <v>45973</v>
      </c>
      <c r="AA690" s="2">
        <f>IFERROR(INDEX('Holiday Schedule'!$D$3:$D$24,MATCH(A690,'Holiday Schedule'!$C$3:$C$24,0)),0)</f>
        <v>0</v>
      </c>
      <c r="AB690" s="2">
        <f t="shared" si="80"/>
        <v>4</v>
      </c>
      <c r="AC690" s="2">
        <f t="shared" si="81"/>
        <v>0</v>
      </c>
      <c r="AD690" s="5">
        <f t="shared" si="82"/>
        <v>0</v>
      </c>
      <c r="AE690" s="5">
        <f t="shared" si="83"/>
        <v>0</v>
      </c>
      <c r="AG690" s="2">
        <f t="shared" si="84"/>
        <v>11</v>
      </c>
      <c r="AH690" s="2">
        <f t="shared" si="85"/>
        <v>2025</v>
      </c>
      <c r="AJ690" s="5">
        <f t="shared" si="86"/>
        <v>0</v>
      </c>
      <c r="AK690" s="2" t="str">
        <f t="shared" si="87"/>
        <v/>
      </c>
    </row>
    <row r="691" spans="1:37" x14ac:dyDescent="0.25">
      <c r="A691" s="18">
        <v>45974</v>
      </c>
      <c r="AA691" s="2">
        <f>IFERROR(INDEX('Holiday Schedule'!$D$3:$D$24,MATCH(A691,'Holiday Schedule'!$C$3:$C$24,0)),0)</f>
        <v>0</v>
      </c>
      <c r="AB691" s="2">
        <f t="shared" si="80"/>
        <v>5</v>
      </c>
      <c r="AC691" s="2">
        <f t="shared" si="81"/>
        <v>0</v>
      </c>
      <c r="AD691" s="5">
        <f t="shared" si="82"/>
        <v>0</v>
      </c>
      <c r="AE691" s="5">
        <f t="shared" si="83"/>
        <v>0</v>
      </c>
      <c r="AG691" s="2">
        <f t="shared" si="84"/>
        <v>11</v>
      </c>
      <c r="AH691" s="2">
        <f t="shared" si="85"/>
        <v>2025</v>
      </c>
      <c r="AJ691" s="5">
        <f t="shared" si="86"/>
        <v>0</v>
      </c>
      <c r="AK691" s="2" t="str">
        <f t="shared" si="87"/>
        <v/>
      </c>
    </row>
    <row r="692" spans="1:37" x14ac:dyDescent="0.25">
      <c r="A692" s="18">
        <v>45975</v>
      </c>
      <c r="AA692" s="2">
        <f>IFERROR(INDEX('Holiday Schedule'!$D$3:$D$24,MATCH(A692,'Holiday Schedule'!$C$3:$C$24,0)),0)</f>
        <v>0</v>
      </c>
      <c r="AB692" s="2">
        <f t="shared" si="80"/>
        <v>6</v>
      </c>
      <c r="AC692" s="2">
        <f t="shared" si="81"/>
        <v>0</v>
      </c>
      <c r="AD692" s="5">
        <f t="shared" si="82"/>
        <v>0</v>
      </c>
      <c r="AE692" s="5">
        <f t="shared" si="83"/>
        <v>0</v>
      </c>
      <c r="AG692" s="2">
        <f t="shared" si="84"/>
        <v>11</v>
      </c>
      <c r="AH692" s="2">
        <f t="shared" si="85"/>
        <v>2025</v>
      </c>
      <c r="AJ692" s="5">
        <f t="shared" si="86"/>
        <v>0</v>
      </c>
      <c r="AK692" s="2" t="str">
        <f t="shared" si="87"/>
        <v/>
      </c>
    </row>
    <row r="693" spans="1:37" x14ac:dyDescent="0.25">
      <c r="A693" s="18">
        <v>45976</v>
      </c>
      <c r="AA693" s="2">
        <f>IFERROR(INDEX('Holiday Schedule'!$D$3:$D$24,MATCH(A693,'Holiday Schedule'!$C$3:$C$24,0)),0)</f>
        <v>0</v>
      </c>
      <c r="AB693" s="2">
        <f t="shared" si="80"/>
        <v>7</v>
      </c>
      <c r="AC693" s="2">
        <f t="shared" si="81"/>
        <v>0</v>
      </c>
      <c r="AD693" s="5">
        <f t="shared" si="82"/>
        <v>0</v>
      </c>
      <c r="AE693" s="5">
        <f t="shared" si="83"/>
        <v>0</v>
      </c>
      <c r="AG693" s="2">
        <f t="shared" si="84"/>
        <v>11</v>
      </c>
      <c r="AH693" s="2">
        <f t="shared" si="85"/>
        <v>2025</v>
      </c>
      <c r="AJ693" s="5">
        <f t="shared" si="86"/>
        <v>0</v>
      </c>
      <c r="AK693" s="2" t="str">
        <f t="shared" si="87"/>
        <v/>
      </c>
    </row>
    <row r="694" spans="1:37" x14ac:dyDescent="0.25">
      <c r="A694" s="18">
        <v>45977</v>
      </c>
      <c r="AA694" s="2">
        <f>IFERROR(INDEX('Holiday Schedule'!$D$3:$D$24,MATCH(A694,'Holiday Schedule'!$C$3:$C$24,0)),0)</f>
        <v>0</v>
      </c>
      <c r="AB694" s="2">
        <f t="shared" si="80"/>
        <v>1</v>
      </c>
      <c r="AC694" s="2">
        <f t="shared" si="81"/>
        <v>0</v>
      </c>
      <c r="AD694" s="5">
        <f t="shared" si="82"/>
        <v>0</v>
      </c>
      <c r="AE694" s="5">
        <f t="shared" si="83"/>
        <v>0</v>
      </c>
      <c r="AG694" s="2">
        <f t="shared" si="84"/>
        <v>11</v>
      </c>
      <c r="AH694" s="2">
        <f t="shared" si="85"/>
        <v>2025</v>
      </c>
      <c r="AJ694" s="5">
        <f t="shared" si="86"/>
        <v>0</v>
      </c>
      <c r="AK694" s="2" t="str">
        <f t="shared" si="87"/>
        <v/>
      </c>
    </row>
    <row r="695" spans="1:37" x14ac:dyDescent="0.25">
      <c r="A695" s="18">
        <v>45978</v>
      </c>
      <c r="AA695" s="2">
        <f>IFERROR(INDEX('Holiday Schedule'!$D$3:$D$24,MATCH(A695,'Holiday Schedule'!$C$3:$C$24,0)),0)</f>
        <v>0</v>
      </c>
      <c r="AB695" s="2">
        <f t="shared" si="80"/>
        <v>2</v>
      </c>
      <c r="AC695" s="2">
        <f t="shared" si="81"/>
        <v>0</v>
      </c>
      <c r="AD695" s="5">
        <f t="shared" si="82"/>
        <v>0</v>
      </c>
      <c r="AE695" s="5">
        <f t="shared" si="83"/>
        <v>0</v>
      </c>
      <c r="AG695" s="2">
        <f t="shared" si="84"/>
        <v>11</v>
      </c>
      <c r="AH695" s="2">
        <f t="shared" si="85"/>
        <v>2025</v>
      </c>
      <c r="AJ695" s="5">
        <f t="shared" si="86"/>
        <v>0</v>
      </c>
      <c r="AK695" s="2" t="str">
        <f t="shared" si="87"/>
        <v/>
      </c>
    </row>
    <row r="696" spans="1:37" x14ac:dyDescent="0.25">
      <c r="A696" s="18">
        <v>45979</v>
      </c>
      <c r="AA696" s="2">
        <f>IFERROR(INDEX('Holiday Schedule'!$D$3:$D$24,MATCH(A696,'Holiday Schedule'!$C$3:$C$24,0)),0)</f>
        <v>0</v>
      </c>
      <c r="AB696" s="2">
        <f t="shared" si="80"/>
        <v>3</v>
      </c>
      <c r="AC696" s="2">
        <f t="shared" si="81"/>
        <v>0</v>
      </c>
      <c r="AD696" s="5">
        <f t="shared" si="82"/>
        <v>0</v>
      </c>
      <c r="AE696" s="5">
        <f t="shared" si="83"/>
        <v>0</v>
      </c>
      <c r="AG696" s="2">
        <f t="shared" si="84"/>
        <v>11</v>
      </c>
      <c r="AH696" s="2">
        <f t="shared" si="85"/>
        <v>2025</v>
      </c>
      <c r="AJ696" s="5">
        <f t="shared" si="86"/>
        <v>0</v>
      </c>
      <c r="AK696" s="2" t="str">
        <f t="shared" si="87"/>
        <v/>
      </c>
    </row>
    <row r="697" spans="1:37" x14ac:dyDescent="0.25">
      <c r="A697" s="18">
        <v>45980</v>
      </c>
      <c r="AA697" s="2">
        <f>IFERROR(INDEX('Holiday Schedule'!$D$3:$D$24,MATCH(A697,'Holiday Schedule'!$C$3:$C$24,0)),0)</f>
        <v>0</v>
      </c>
      <c r="AB697" s="2">
        <f t="shared" si="80"/>
        <v>4</v>
      </c>
      <c r="AC697" s="2">
        <f t="shared" si="81"/>
        <v>0</v>
      </c>
      <c r="AD697" s="5">
        <f t="shared" si="82"/>
        <v>0</v>
      </c>
      <c r="AE697" s="5">
        <f t="shared" si="83"/>
        <v>0</v>
      </c>
      <c r="AG697" s="2">
        <f t="shared" si="84"/>
        <v>11</v>
      </c>
      <c r="AH697" s="2">
        <f t="shared" si="85"/>
        <v>2025</v>
      </c>
      <c r="AJ697" s="5">
        <f t="shared" si="86"/>
        <v>0</v>
      </c>
      <c r="AK697" s="2" t="str">
        <f t="shared" si="87"/>
        <v/>
      </c>
    </row>
    <row r="698" spans="1:37" x14ac:dyDescent="0.25">
      <c r="A698" s="18">
        <v>45981</v>
      </c>
      <c r="AA698" s="2">
        <f>IFERROR(INDEX('Holiday Schedule'!$D$3:$D$24,MATCH(A698,'Holiday Schedule'!$C$3:$C$24,0)),0)</f>
        <v>0</v>
      </c>
      <c r="AB698" s="2">
        <f t="shared" si="80"/>
        <v>5</v>
      </c>
      <c r="AC698" s="2">
        <f t="shared" si="81"/>
        <v>0</v>
      </c>
      <c r="AD698" s="5">
        <f t="shared" si="82"/>
        <v>0</v>
      </c>
      <c r="AE698" s="5">
        <f t="shared" si="83"/>
        <v>0</v>
      </c>
      <c r="AG698" s="2">
        <f t="shared" si="84"/>
        <v>11</v>
      </c>
      <c r="AH698" s="2">
        <f t="shared" si="85"/>
        <v>2025</v>
      </c>
      <c r="AJ698" s="5">
        <f t="shared" si="86"/>
        <v>0</v>
      </c>
      <c r="AK698" s="2" t="str">
        <f t="shared" si="87"/>
        <v/>
      </c>
    </row>
    <row r="699" spans="1:37" x14ac:dyDescent="0.25">
      <c r="A699" s="18">
        <v>45982</v>
      </c>
      <c r="AA699" s="2">
        <f>IFERROR(INDEX('Holiday Schedule'!$D$3:$D$24,MATCH(A699,'Holiday Schedule'!$C$3:$C$24,0)),0)</f>
        <v>0</v>
      </c>
      <c r="AB699" s="2">
        <f t="shared" si="80"/>
        <v>6</v>
      </c>
      <c r="AC699" s="2">
        <f t="shared" si="81"/>
        <v>0</v>
      </c>
      <c r="AD699" s="5">
        <f t="shared" si="82"/>
        <v>0</v>
      </c>
      <c r="AE699" s="5">
        <f t="shared" si="83"/>
        <v>0</v>
      </c>
      <c r="AG699" s="2">
        <f t="shared" si="84"/>
        <v>11</v>
      </c>
      <c r="AH699" s="2">
        <f t="shared" si="85"/>
        <v>2025</v>
      </c>
      <c r="AJ699" s="5">
        <f t="shared" si="86"/>
        <v>0</v>
      </c>
      <c r="AK699" s="2" t="str">
        <f t="shared" si="87"/>
        <v/>
      </c>
    </row>
    <row r="700" spans="1:37" x14ac:dyDescent="0.25">
      <c r="A700" s="18">
        <v>45983</v>
      </c>
      <c r="AA700" s="2">
        <f>IFERROR(INDEX('Holiday Schedule'!$D$3:$D$24,MATCH(A700,'Holiday Schedule'!$C$3:$C$24,0)),0)</f>
        <v>0</v>
      </c>
      <c r="AB700" s="2">
        <f t="shared" si="80"/>
        <v>7</v>
      </c>
      <c r="AC700" s="2">
        <f t="shared" si="81"/>
        <v>0</v>
      </c>
      <c r="AD700" s="5">
        <f t="shared" si="82"/>
        <v>0</v>
      </c>
      <c r="AE700" s="5">
        <f t="shared" si="83"/>
        <v>0</v>
      </c>
      <c r="AG700" s="2">
        <f t="shared" si="84"/>
        <v>11</v>
      </c>
      <c r="AH700" s="2">
        <f t="shared" si="85"/>
        <v>2025</v>
      </c>
      <c r="AJ700" s="5">
        <f t="shared" si="86"/>
        <v>0</v>
      </c>
      <c r="AK700" s="2" t="str">
        <f t="shared" si="87"/>
        <v/>
      </c>
    </row>
    <row r="701" spans="1:37" x14ac:dyDescent="0.25">
      <c r="A701" s="18">
        <v>45984</v>
      </c>
      <c r="AA701" s="2">
        <f>IFERROR(INDEX('Holiday Schedule'!$D$3:$D$24,MATCH(A701,'Holiday Schedule'!$C$3:$C$24,0)),0)</f>
        <v>0</v>
      </c>
      <c r="AB701" s="2">
        <f t="shared" si="80"/>
        <v>1</v>
      </c>
      <c r="AC701" s="2">
        <f t="shared" si="81"/>
        <v>0</v>
      </c>
      <c r="AD701" s="5">
        <f t="shared" si="82"/>
        <v>0</v>
      </c>
      <c r="AE701" s="5">
        <f t="shared" si="83"/>
        <v>0</v>
      </c>
      <c r="AG701" s="2">
        <f t="shared" si="84"/>
        <v>11</v>
      </c>
      <c r="AH701" s="2">
        <f t="shared" si="85"/>
        <v>2025</v>
      </c>
      <c r="AJ701" s="5">
        <f t="shared" si="86"/>
        <v>0</v>
      </c>
      <c r="AK701" s="2" t="str">
        <f t="shared" si="87"/>
        <v/>
      </c>
    </row>
    <row r="702" spans="1:37" x14ac:dyDescent="0.25">
      <c r="A702" s="18">
        <v>45985</v>
      </c>
      <c r="AA702" s="2">
        <f>IFERROR(INDEX('Holiday Schedule'!$D$3:$D$24,MATCH(A702,'Holiday Schedule'!$C$3:$C$24,0)),0)</f>
        <v>0</v>
      </c>
      <c r="AB702" s="2">
        <f t="shared" si="80"/>
        <v>2</v>
      </c>
      <c r="AC702" s="2">
        <f t="shared" si="81"/>
        <v>0</v>
      </c>
      <c r="AD702" s="5">
        <f t="shared" si="82"/>
        <v>0</v>
      </c>
      <c r="AE702" s="5">
        <f t="shared" si="83"/>
        <v>0</v>
      </c>
      <c r="AG702" s="2">
        <f t="shared" si="84"/>
        <v>11</v>
      </c>
      <c r="AH702" s="2">
        <f t="shared" si="85"/>
        <v>2025</v>
      </c>
      <c r="AJ702" s="5">
        <f t="shared" si="86"/>
        <v>0</v>
      </c>
      <c r="AK702" s="2" t="str">
        <f t="shared" si="87"/>
        <v/>
      </c>
    </row>
    <row r="703" spans="1:37" x14ac:dyDescent="0.25">
      <c r="A703" s="18">
        <v>45986</v>
      </c>
      <c r="AA703" s="2">
        <f>IFERROR(INDEX('Holiday Schedule'!$D$3:$D$24,MATCH(A703,'Holiday Schedule'!$C$3:$C$24,0)),0)</f>
        <v>0</v>
      </c>
      <c r="AB703" s="2">
        <f t="shared" si="80"/>
        <v>3</v>
      </c>
      <c r="AC703" s="2">
        <f t="shared" si="81"/>
        <v>0</v>
      </c>
      <c r="AD703" s="5">
        <f t="shared" si="82"/>
        <v>0</v>
      </c>
      <c r="AE703" s="5">
        <f t="shared" si="83"/>
        <v>0</v>
      </c>
      <c r="AG703" s="2">
        <f t="shared" si="84"/>
        <v>11</v>
      </c>
      <c r="AH703" s="2">
        <f t="shared" si="85"/>
        <v>2025</v>
      </c>
      <c r="AJ703" s="5">
        <f t="shared" si="86"/>
        <v>0</v>
      </c>
      <c r="AK703" s="2" t="str">
        <f t="shared" si="87"/>
        <v/>
      </c>
    </row>
    <row r="704" spans="1:37" x14ac:dyDescent="0.25">
      <c r="A704" s="18">
        <v>45987</v>
      </c>
      <c r="AA704" s="2">
        <f>IFERROR(INDEX('Holiday Schedule'!$D$3:$D$24,MATCH(A704,'Holiday Schedule'!$C$3:$C$24,0)),0)</f>
        <v>0</v>
      </c>
      <c r="AB704" s="2">
        <f t="shared" si="80"/>
        <v>4</v>
      </c>
      <c r="AC704" s="2">
        <f t="shared" si="81"/>
        <v>0</v>
      </c>
      <c r="AD704" s="5">
        <f t="shared" si="82"/>
        <v>0</v>
      </c>
      <c r="AE704" s="5">
        <f t="shared" si="83"/>
        <v>0</v>
      </c>
      <c r="AG704" s="2">
        <f t="shared" si="84"/>
        <v>11</v>
      </c>
      <c r="AH704" s="2">
        <f t="shared" si="85"/>
        <v>2025</v>
      </c>
      <c r="AJ704" s="5">
        <f t="shared" si="86"/>
        <v>0</v>
      </c>
      <c r="AK704" s="2" t="str">
        <f t="shared" si="87"/>
        <v/>
      </c>
    </row>
    <row r="705" spans="1:37" x14ac:dyDescent="0.25">
      <c r="A705" s="18">
        <v>45988</v>
      </c>
      <c r="AA705" s="2">
        <f>IFERROR(INDEX('Holiday Schedule'!$D$3:$D$24,MATCH(A705,'Holiday Schedule'!$C$3:$C$24,0)),0)</f>
        <v>1</v>
      </c>
      <c r="AB705" s="2">
        <f t="shared" si="80"/>
        <v>5</v>
      </c>
      <c r="AC705" s="2">
        <f t="shared" si="81"/>
        <v>0</v>
      </c>
      <c r="AD705" s="5">
        <f t="shared" si="82"/>
        <v>0</v>
      </c>
      <c r="AE705" s="5">
        <f t="shared" si="83"/>
        <v>0</v>
      </c>
      <c r="AG705" s="2">
        <f t="shared" si="84"/>
        <v>11</v>
      </c>
      <c r="AH705" s="2">
        <f t="shared" si="85"/>
        <v>2025</v>
      </c>
      <c r="AJ705" s="5">
        <f t="shared" si="86"/>
        <v>0</v>
      </c>
      <c r="AK705" s="2" t="str">
        <f t="shared" si="87"/>
        <v/>
      </c>
    </row>
    <row r="706" spans="1:37" x14ac:dyDescent="0.25">
      <c r="A706" s="18">
        <v>45989</v>
      </c>
      <c r="AA706" s="2">
        <f>IFERROR(INDEX('Holiday Schedule'!$D$3:$D$24,MATCH(A706,'Holiday Schedule'!$C$3:$C$24,0)),0)</f>
        <v>1</v>
      </c>
      <c r="AB706" s="2">
        <f t="shared" si="80"/>
        <v>6</v>
      </c>
      <c r="AC706" s="2">
        <f t="shared" si="81"/>
        <v>0</v>
      </c>
      <c r="AD706" s="5">
        <f t="shared" si="82"/>
        <v>0</v>
      </c>
      <c r="AE706" s="5">
        <f t="shared" si="83"/>
        <v>0</v>
      </c>
      <c r="AG706" s="2">
        <f t="shared" si="84"/>
        <v>11</v>
      </c>
      <c r="AH706" s="2">
        <f t="shared" si="85"/>
        <v>2025</v>
      </c>
      <c r="AJ706" s="5">
        <f t="shared" si="86"/>
        <v>0</v>
      </c>
      <c r="AK706" s="2" t="str">
        <f t="shared" si="87"/>
        <v/>
      </c>
    </row>
    <row r="707" spans="1:37" x14ac:dyDescent="0.25">
      <c r="A707" s="18">
        <v>45990</v>
      </c>
      <c r="AA707" s="2">
        <f>IFERROR(INDEX('Holiday Schedule'!$D$3:$D$24,MATCH(A707,'Holiday Schedule'!$C$3:$C$24,0)),0)</f>
        <v>0</v>
      </c>
      <c r="AB707" s="2">
        <f t="shared" si="80"/>
        <v>7</v>
      </c>
      <c r="AC707" s="2">
        <f t="shared" si="81"/>
        <v>0</v>
      </c>
      <c r="AD707" s="5">
        <f t="shared" si="82"/>
        <v>0</v>
      </c>
      <c r="AE707" s="5">
        <f t="shared" si="83"/>
        <v>0</v>
      </c>
      <c r="AG707" s="2">
        <f t="shared" si="84"/>
        <v>11</v>
      </c>
      <c r="AH707" s="2">
        <f t="shared" si="85"/>
        <v>2025</v>
      </c>
      <c r="AJ707" s="5">
        <f t="shared" si="86"/>
        <v>0</v>
      </c>
      <c r="AK707" s="2" t="str">
        <f t="shared" si="87"/>
        <v/>
      </c>
    </row>
    <row r="708" spans="1:37" x14ac:dyDescent="0.25">
      <c r="A708" s="18">
        <v>45991</v>
      </c>
      <c r="AA708" s="2">
        <f>IFERROR(INDEX('Holiday Schedule'!$D$3:$D$24,MATCH(A708,'Holiday Schedule'!$C$3:$C$24,0)),0)</f>
        <v>0</v>
      </c>
      <c r="AB708" s="2">
        <f t="shared" si="80"/>
        <v>1</v>
      </c>
      <c r="AC708" s="2">
        <f t="shared" si="81"/>
        <v>0</v>
      </c>
      <c r="AD708" s="5">
        <f t="shared" si="82"/>
        <v>0</v>
      </c>
      <c r="AE708" s="5">
        <f t="shared" si="83"/>
        <v>0</v>
      </c>
      <c r="AG708" s="2">
        <f t="shared" si="84"/>
        <v>11</v>
      </c>
      <c r="AH708" s="2">
        <f t="shared" si="85"/>
        <v>2025</v>
      </c>
      <c r="AJ708" s="5">
        <f t="shared" si="86"/>
        <v>0</v>
      </c>
      <c r="AK708" s="2" t="str">
        <f t="shared" si="87"/>
        <v/>
      </c>
    </row>
    <row r="709" spans="1:37" x14ac:dyDescent="0.25">
      <c r="A709" s="18">
        <v>45992</v>
      </c>
      <c r="AA709" s="2">
        <f>IFERROR(INDEX('Holiday Schedule'!$D$3:$D$24,MATCH(A709,'Holiday Schedule'!$C$3:$C$24,0)),0)</f>
        <v>0</v>
      </c>
      <c r="AB709" s="2">
        <f t="shared" si="80"/>
        <v>2</v>
      </c>
      <c r="AC709" s="2">
        <f t="shared" si="81"/>
        <v>0</v>
      </c>
      <c r="AD709" s="5">
        <f t="shared" si="82"/>
        <v>0</v>
      </c>
      <c r="AE709" s="5">
        <f t="shared" si="83"/>
        <v>0</v>
      </c>
      <c r="AG709" s="2">
        <f t="shared" si="84"/>
        <v>12</v>
      </c>
      <c r="AH709" s="2">
        <f t="shared" si="85"/>
        <v>2025</v>
      </c>
      <c r="AJ709" s="5">
        <f t="shared" si="86"/>
        <v>0</v>
      </c>
      <c r="AK709" s="2" t="str">
        <f t="shared" si="87"/>
        <v/>
      </c>
    </row>
    <row r="710" spans="1:37" x14ac:dyDescent="0.25">
      <c r="A710" s="18">
        <v>45993</v>
      </c>
      <c r="AA710" s="2">
        <f>IFERROR(INDEX('Holiday Schedule'!$D$3:$D$24,MATCH(A710,'Holiday Schedule'!$C$3:$C$24,0)),0)</f>
        <v>0</v>
      </c>
      <c r="AB710" s="2">
        <f t="shared" si="80"/>
        <v>3</v>
      </c>
      <c r="AC710" s="2">
        <f t="shared" si="81"/>
        <v>0</v>
      </c>
      <c r="AD710" s="5">
        <f t="shared" si="82"/>
        <v>0</v>
      </c>
      <c r="AE710" s="5">
        <f t="shared" si="83"/>
        <v>0</v>
      </c>
      <c r="AG710" s="2">
        <f t="shared" si="84"/>
        <v>12</v>
      </c>
      <c r="AH710" s="2">
        <f t="shared" si="85"/>
        <v>2025</v>
      </c>
      <c r="AJ710" s="5">
        <f t="shared" si="86"/>
        <v>0</v>
      </c>
      <c r="AK710" s="2" t="str">
        <f t="shared" si="87"/>
        <v/>
      </c>
    </row>
    <row r="711" spans="1:37" x14ac:dyDescent="0.25">
      <c r="A711" s="18">
        <v>45994</v>
      </c>
      <c r="AA711" s="2">
        <f>IFERROR(INDEX('Holiday Schedule'!$D$3:$D$24,MATCH(A711,'Holiday Schedule'!$C$3:$C$24,0)),0)</f>
        <v>0</v>
      </c>
      <c r="AB711" s="2">
        <f t="shared" si="80"/>
        <v>4</v>
      </c>
      <c r="AC711" s="2">
        <f t="shared" si="81"/>
        <v>0</v>
      </c>
      <c r="AD711" s="5">
        <f t="shared" si="82"/>
        <v>0</v>
      </c>
      <c r="AE711" s="5">
        <f t="shared" si="83"/>
        <v>0</v>
      </c>
      <c r="AG711" s="2">
        <f t="shared" si="84"/>
        <v>12</v>
      </c>
      <c r="AH711" s="2">
        <f t="shared" si="85"/>
        <v>2025</v>
      </c>
      <c r="AJ711" s="5">
        <f t="shared" si="86"/>
        <v>0</v>
      </c>
      <c r="AK711" s="2" t="str">
        <f t="shared" si="87"/>
        <v/>
      </c>
    </row>
    <row r="712" spans="1:37" x14ac:dyDescent="0.25">
      <c r="A712" s="18">
        <v>45995</v>
      </c>
      <c r="AA712" s="2">
        <f>IFERROR(INDEX('Holiday Schedule'!$D$3:$D$24,MATCH(A712,'Holiday Schedule'!$C$3:$C$24,0)),0)</f>
        <v>0</v>
      </c>
      <c r="AB712" s="2">
        <f t="shared" si="80"/>
        <v>5</v>
      </c>
      <c r="AC712" s="2">
        <f t="shared" si="81"/>
        <v>0</v>
      </c>
      <c r="AD712" s="5">
        <f t="shared" si="82"/>
        <v>0</v>
      </c>
      <c r="AE712" s="5">
        <f t="shared" si="83"/>
        <v>0</v>
      </c>
      <c r="AG712" s="2">
        <f t="shared" si="84"/>
        <v>12</v>
      </c>
      <c r="AH712" s="2">
        <f t="shared" si="85"/>
        <v>2025</v>
      </c>
      <c r="AJ712" s="5">
        <f t="shared" si="86"/>
        <v>0</v>
      </c>
      <c r="AK712" s="2" t="str">
        <f t="shared" si="87"/>
        <v/>
      </c>
    </row>
    <row r="713" spans="1:37" x14ac:dyDescent="0.25">
      <c r="A713" s="18">
        <v>45996</v>
      </c>
      <c r="AA713" s="2">
        <f>IFERROR(INDEX('Holiday Schedule'!$D$3:$D$24,MATCH(A713,'Holiday Schedule'!$C$3:$C$24,0)),0)</f>
        <v>0</v>
      </c>
      <c r="AB713" s="2">
        <f t="shared" si="80"/>
        <v>6</v>
      </c>
      <c r="AC713" s="2">
        <f t="shared" si="81"/>
        <v>0</v>
      </c>
      <c r="AD713" s="5">
        <f t="shared" si="82"/>
        <v>0</v>
      </c>
      <c r="AE713" s="5">
        <f t="shared" si="83"/>
        <v>0</v>
      </c>
      <c r="AG713" s="2">
        <f t="shared" si="84"/>
        <v>12</v>
      </c>
      <c r="AH713" s="2">
        <f t="shared" si="85"/>
        <v>2025</v>
      </c>
      <c r="AJ713" s="5">
        <f t="shared" si="86"/>
        <v>0</v>
      </c>
      <c r="AK713" s="2" t="str">
        <f t="shared" si="87"/>
        <v/>
      </c>
    </row>
    <row r="714" spans="1:37" x14ac:dyDescent="0.25">
      <c r="A714" s="18">
        <v>45997</v>
      </c>
      <c r="AA714" s="2">
        <f>IFERROR(INDEX('Holiday Schedule'!$D$3:$D$24,MATCH(A714,'Holiday Schedule'!$C$3:$C$24,0)),0)</f>
        <v>0</v>
      </c>
      <c r="AB714" s="2">
        <f t="shared" ref="AB714:AB739" si="88">WEEKDAY(A714)</f>
        <v>7</v>
      </c>
      <c r="AC714" s="2">
        <f t="shared" ref="AC714:AC739" si="89">IF(AND(AB714&gt;1,AB714&lt;7,AA714&lt;1),SUM(I714:X714),0)</f>
        <v>0</v>
      </c>
      <c r="AD714" s="5">
        <f t="shared" ref="AD714:AD739" si="90">AE714-AC714</f>
        <v>0</v>
      </c>
      <c r="AE714" s="5">
        <f t="shared" ref="AE714:AE739" si="91">SUM(B714:Y714)</f>
        <v>0</v>
      </c>
      <c r="AG714" s="2">
        <f t="shared" ref="AG714:AG739" si="92">MONTH(A714)</f>
        <v>12</v>
      </c>
      <c r="AH714" s="2">
        <f t="shared" ref="AH714:AH739" si="93">YEAR(A714)</f>
        <v>2025</v>
      </c>
      <c r="AJ714" s="5">
        <f t="shared" ref="AJ714:AJ739" si="94">MAX(B714:Y714)</f>
        <v>0</v>
      </c>
      <c r="AK714" s="2" t="str">
        <f t="shared" ref="AK714:AK739" si="95">IF(AE714&gt;0,INDEX(B$8:Y$8,MATCH(AJ714,B714:Y714,0)),"")</f>
        <v/>
      </c>
    </row>
    <row r="715" spans="1:37" x14ac:dyDescent="0.25">
      <c r="A715" s="18">
        <v>45998</v>
      </c>
      <c r="AA715" s="2">
        <f>IFERROR(INDEX('Holiday Schedule'!$D$3:$D$24,MATCH(A715,'Holiday Schedule'!$C$3:$C$24,0)),0)</f>
        <v>0</v>
      </c>
      <c r="AB715" s="2">
        <f t="shared" si="88"/>
        <v>1</v>
      </c>
      <c r="AC715" s="2">
        <f t="shared" si="89"/>
        <v>0</v>
      </c>
      <c r="AD715" s="5">
        <f t="shared" si="90"/>
        <v>0</v>
      </c>
      <c r="AE715" s="5">
        <f t="shared" si="91"/>
        <v>0</v>
      </c>
      <c r="AG715" s="2">
        <f t="shared" si="92"/>
        <v>12</v>
      </c>
      <c r="AH715" s="2">
        <f t="shared" si="93"/>
        <v>2025</v>
      </c>
      <c r="AJ715" s="5">
        <f t="shared" si="94"/>
        <v>0</v>
      </c>
      <c r="AK715" s="2" t="str">
        <f t="shared" si="95"/>
        <v/>
      </c>
    </row>
    <row r="716" spans="1:37" x14ac:dyDescent="0.25">
      <c r="A716" s="18">
        <v>45999</v>
      </c>
      <c r="AA716" s="2">
        <f>IFERROR(INDEX('Holiday Schedule'!$D$3:$D$24,MATCH(A716,'Holiday Schedule'!$C$3:$C$24,0)),0)</f>
        <v>0</v>
      </c>
      <c r="AB716" s="2">
        <f t="shared" si="88"/>
        <v>2</v>
      </c>
      <c r="AC716" s="2">
        <f t="shared" si="89"/>
        <v>0</v>
      </c>
      <c r="AD716" s="5">
        <f t="shared" si="90"/>
        <v>0</v>
      </c>
      <c r="AE716" s="5">
        <f t="shared" si="91"/>
        <v>0</v>
      </c>
      <c r="AG716" s="2">
        <f t="shared" si="92"/>
        <v>12</v>
      </c>
      <c r="AH716" s="2">
        <f t="shared" si="93"/>
        <v>2025</v>
      </c>
      <c r="AJ716" s="5">
        <f t="shared" si="94"/>
        <v>0</v>
      </c>
      <c r="AK716" s="2" t="str">
        <f t="shared" si="95"/>
        <v/>
      </c>
    </row>
    <row r="717" spans="1:37" x14ac:dyDescent="0.25">
      <c r="A717" s="18">
        <v>46000</v>
      </c>
      <c r="AA717" s="2">
        <f>IFERROR(INDEX('Holiday Schedule'!$D$3:$D$24,MATCH(A717,'Holiday Schedule'!$C$3:$C$24,0)),0)</f>
        <v>0</v>
      </c>
      <c r="AB717" s="2">
        <f t="shared" si="88"/>
        <v>3</v>
      </c>
      <c r="AC717" s="2">
        <f t="shared" si="89"/>
        <v>0</v>
      </c>
      <c r="AD717" s="5">
        <f t="shared" si="90"/>
        <v>0</v>
      </c>
      <c r="AE717" s="5">
        <f t="shared" si="91"/>
        <v>0</v>
      </c>
      <c r="AG717" s="2">
        <f t="shared" si="92"/>
        <v>12</v>
      </c>
      <c r="AH717" s="2">
        <f t="shared" si="93"/>
        <v>2025</v>
      </c>
      <c r="AJ717" s="5">
        <f t="shared" si="94"/>
        <v>0</v>
      </c>
      <c r="AK717" s="2" t="str">
        <f t="shared" si="95"/>
        <v/>
      </c>
    </row>
    <row r="718" spans="1:37" x14ac:dyDescent="0.25">
      <c r="A718" s="18">
        <v>46001</v>
      </c>
      <c r="AA718" s="2">
        <f>IFERROR(INDEX('Holiday Schedule'!$D$3:$D$24,MATCH(A718,'Holiday Schedule'!$C$3:$C$24,0)),0)</f>
        <v>0</v>
      </c>
      <c r="AB718" s="2">
        <f t="shared" si="88"/>
        <v>4</v>
      </c>
      <c r="AC718" s="2">
        <f t="shared" si="89"/>
        <v>0</v>
      </c>
      <c r="AD718" s="5">
        <f t="shared" si="90"/>
        <v>0</v>
      </c>
      <c r="AE718" s="5">
        <f t="shared" si="91"/>
        <v>0</v>
      </c>
      <c r="AG718" s="2">
        <f t="shared" si="92"/>
        <v>12</v>
      </c>
      <c r="AH718" s="2">
        <f t="shared" si="93"/>
        <v>2025</v>
      </c>
      <c r="AJ718" s="5">
        <f t="shared" si="94"/>
        <v>0</v>
      </c>
      <c r="AK718" s="2" t="str">
        <f t="shared" si="95"/>
        <v/>
      </c>
    </row>
    <row r="719" spans="1:37" x14ac:dyDescent="0.25">
      <c r="A719" s="18">
        <v>46002</v>
      </c>
      <c r="AA719" s="2">
        <f>IFERROR(INDEX('Holiday Schedule'!$D$3:$D$24,MATCH(A719,'Holiday Schedule'!$C$3:$C$24,0)),0)</f>
        <v>1</v>
      </c>
      <c r="AB719" s="2">
        <f t="shared" si="88"/>
        <v>5</v>
      </c>
      <c r="AC719" s="2">
        <f t="shared" si="89"/>
        <v>0</v>
      </c>
      <c r="AD719" s="5">
        <f t="shared" si="90"/>
        <v>0</v>
      </c>
      <c r="AE719" s="5">
        <f t="shared" si="91"/>
        <v>0</v>
      </c>
      <c r="AG719" s="2">
        <f t="shared" si="92"/>
        <v>12</v>
      </c>
      <c r="AH719" s="2">
        <f t="shared" si="93"/>
        <v>2025</v>
      </c>
      <c r="AJ719" s="5">
        <f t="shared" si="94"/>
        <v>0</v>
      </c>
      <c r="AK719" s="2" t="str">
        <f t="shared" si="95"/>
        <v/>
      </c>
    </row>
    <row r="720" spans="1:37" x14ac:dyDescent="0.25">
      <c r="A720" s="18">
        <v>46003</v>
      </c>
      <c r="AA720" s="2">
        <f>IFERROR(INDEX('Holiday Schedule'!$D$3:$D$24,MATCH(A720,'Holiday Schedule'!$C$3:$C$24,0)),0)</f>
        <v>0</v>
      </c>
      <c r="AB720" s="2">
        <f t="shared" si="88"/>
        <v>6</v>
      </c>
      <c r="AC720" s="2">
        <f t="shared" si="89"/>
        <v>0</v>
      </c>
      <c r="AD720" s="5">
        <f t="shared" si="90"/>
        <v>0</v>
      </c>
      <c r="AE720" s="5">
        <f t="shared" si="91"/>
        <v>0</v>
      </c>
      <c r="AG720" s="2">
        <f t="shared" si="92"/>
        <v>12</v>
      </c>
      <c r="AH720" s="2">
        <f t="shared" si="93"/>
        <v>2025</v>
      </c>
      <c r="AJ720" s="5">
        <f t="shared" si="94"/>
        <v>0</v>
      </c>
      <c r="AK720" s="2" t="str">
        <f t="shared" si="95"/>
        <v/>
      </c>
    </row>
    <row r="721" spans="1:37" x14ac:dyDescent="0.25">
      <c r="A721" s="18">
        <v>46004</v>
      </c>
      <c r="AA721" s="2">
        <f>IFERROR(INDEX('Holiday Schedule'!$D$3:$D$24,MATCH(A721,'Holiday Schedule'!$C$3:$C$24,0)),0)</f>
        <v>0</v>
      </c>
      <c r="AB721" s="2">
        <f t="shared" si="88"/>
        <v>7</v>
      </c>
      <c r="AC721" s="2">
        <f t="shared" si="89"/>
        <v>0</v>
      </c>
      <c r="AD721" s="5">
        <f t="shared" si="90"/>
        <v>0</v>
      </c>
      <c r="AE721" s="5">
        <f t="shared" si="91"/>
        <v>0</v>
      </c>
      <c r="AG721" s="2">
        <f t="shared" si="92"/>
        <v>12</v>
      </c>
      <c r="AH721" s="2">
        <f t="shared" si="93"/>
        <v>2025</v>
      </c>
      <c r="AJ721" s="5">
        <f t="shared" si="94"/>
        <v>0</v>
      </c>
      <c r="AK721" s="2" t="str">
        <f t="shared" si="95"/>
        <v/>
      </c>
    </row>
    <row r="722" spans="1:37" x14ac:dyDescent="0.25">
      <c r="A722" s="18">
        <v>46005</v>
      </c>
      <c r="AA722" s="2">
        <f>IFERROR(INDEX('Holiday Schedule'!$D$3:$D$24,MATCH(A722,'Holiday Schedule'!$C$3:$C$24,0)),0)</f>
        <v>0</v>
      </c>
      <c r="AB722" s="2">
        <f t="shared" si="88"/>
        <v>1</v>
      </c>
      <c r="AC722" s="2">
        <f t="shared" si="89"/>
        <v>0</v>
      </c>
      <c r="AD722" s="5">
        <f t="shared" si="90"/>
        <v>0</v>
      </c>
      <c r="AE722" s="5">
        <f t="shared" si="91"/>
        <v>0</v>
      </c>
      <c r="AG722" s="2">
        <f t="shared" si="92"/>
        <v>12</v>
      </c>
      <c r="AH722" s="2">
        <f t="shared" si="93"/>
        <v>2025</v>
      </c>
      <c r="AJ722" s="5">
        <f t="shared" si="94"/>
        <v>0</v>
      </c>
      <c r="AK722" s="2" t="str">
        <f t="shared" si="95"/>
        <v/>
      </c>
    </row>
    <row r="723" spans="1:37" x14ac:dyDescent="0.25">
      <c r="A723" s="18">
        <v>46006</v>
      </c>
      <c r="AA723" s="2">
        <f>IFERROR(INDEX('Holiday Schedule'!$D$3:$D$24,MATCH(A723,'Holiday Schedule'!$C$3:$C$24,0)),0)</f>
        <v>0</v>
      </c>
      <c r="AB723" s="2">
        <f t="shared" si="88"/>
        <v>2</v>
      </c>
      <c r="AC723" s="2">
        <f t="shared" si="89"/>
        <v>0</v>
      </c>
      <c r="AD723" s="5">
        <f t="shared" si="90"/>
        <v>0</v>
      </c>
      <c r="AE723" s="5">
        <f t="shared" si="91"/>
        <v>0</v>
      </c>
      <c r="AG723" s="2">
        <f t="shared" si="92"/>
        <v>12</v>
      </c>
      <c r="AH723" s="2">
        <f t="shared" si="93"/>
        <v>2025</v>
      </c>
      <c r="AJ723" s="5">
        <f t="shared" si="94"/>
        <v>0</v>
      </c>
      <c r="AK723" s="2" t="str">
        <f t="shared" si="95"/>
        <v/>
      </c>
    </row>
    <row r="724" spans="1:37" x14ac:dyDescent="0.25">
      <c r="A724" s="18">
        <v>46007</v>
      </c>
      <c r="AA724" s="2">
        <f>IFERROR(INDEX('Holiday Schedule'!$D$3:$D$24,MATCH(A724,'Holiday Schedule'!$C$3:$C$24,0)),0)</f>
        <v>0</v>
      </c>
      <c r="AB724" s="2">
        <f t="shared" si="88"/>
        <v>3</v>
      </c>
      <c r="AC724" s="2">
        <f t="shared" si="89"/>
        <v>0</v>
      </c>
      <c r="AD724" s="5">
        <f t="shared" si="90"/>
        <v>0</v>
      </c>
      <c r="AE724" s="5">
        <f t="shared" si="91"/>
        <v>0</v>
      </c>
      <c r="AG724" s="2">
        <f t="shared" si="92"/>
        <v>12</v>
      </c>
      <c r="AH724" s="2">
        <f t="shared" si="93"/>
        <v>2025</v>
      </c>
      <c r="AJ724" s="5">
        <f t="shared" si="94"/>
        <v>0</v>
      </c>
      <c r="AK724" s="2" t="str">
        <f t="shared" si="95"/>
        <v/>
      </c>
    </row>
    <row r="725" spans="1:37" x14ac:dyDescent="0.25">
      <c r="A725" s="18">
        <v>46008</v>
      </c>
      <c r="AA725" s="2">
        <f>IFERROR(INDEX('Holiday Schedule'!$D$3:$D$24,MATCH(A725,'Holiday Schedule'!$C$3:$C$24,0)),0)</f>
        <v>0</v>
      </c>
      <c r="AB725" s="2">
        <f t="shared" si="88"/>
        <v>4</v>
      </c>
      <c r="AC725" s="2">
        <f t="shared" si="89"/>
        <v>0</v>
      </c>
      <c r="AD725" s="5">
        <f t="shared" si="90"/>
        <v>0</v>
      </c>
      <c r="AE725" s="5">
        <f t="shared" si="91"/>
        <v>0</v>
      </c>
      <c r="AG725" s="2">
        <f t="shared" si="92"/>
        <v>12</v>
      </c>
      <c r="AH725" s="2">
        <f t="shared" si="93"/>
        <v>2025</v>
      </c>
      <c r="AJ725" s="5">
        <f t="shared" si="94"/>
        <v>0</v>
      </c>
      <c r="AK725" s="2" t="str">
        <f t="shared" si="95"/>
        <v/>
      </c>
    </row>
    <row r="726" spans="1:37" x14ac:dyDescent="0.25">
      <c r="A726" s="18">
        <v>46009</v>
      </c>
      <c r="AA726" s="2">
        <f>IFERROR(INDEX('Holiday Schedule'!$D$3:$D$24,MATCH(A726,'Holiday Schedule'!$C$3:$C$24,0)),0)</f>
        <v>0</v>
      </c>
      <c r="AB726" s="2">
        <f t="shared" si="88"/>
        <v>5</v>
      </c>
      <c r="AC726" s="2">
        <f t="shared" si="89"/>
        <v>0</v>
      </c>
      <c r="AD726" s="5">
        <f t="shared" si="90"/>
        <v>0</v>
      </c>
      <c r="AE726" s="5">
        <f t="shared" si="91"/>
        <v>0</v>
      </c>
      <c r="AG726" s="2">
        <f t="shared" si="92"/>
        <v>12</v>
      </c>
      <c r="AH726" s="2">
        <f t="shared" si="93"/>
        <v>2025</v>
      </c>
      <c r="AJ726" s="5">
        <f t="shared" si="94"/>
        <v>0</v>
      </c>
      <c r="AK726" s="2" t="str">
        <f t="shared" si="95"/>
        <v/>
      </c>
    </row>
    <row r="727" spans="1:37" x14ac:dyDescent="0.25">
      <c r="A727" s="18">
        <v>46010</v>
      </c>
      <c r="AA727" s="2">
        <f>IFERROR(INDEX('Holiday Schedule'!$D$3:$D$24,MATCH(A727,'Holiday Schedule'!$C$3:$C$24,0)),0)</f>
        <v>0</v>
      </c>
      <c r="AB727" s="2">
        <f t="shared" si="88"/>
        <v>6</v>
      </c>
      <c r="AC727" s="2">
        <f t="shared" si="89"/>
        <v>0</v>
      </c>
      <c r="AD727" s="5">
        <f t="shared" si="90"/>
        <v>0</v>
      </c>
      <c r="AE727" s="5">
        <f t="shared" si="91"/>
        <v>0</v>
      </c>
      <c r="AG727" s="2">
        <f t="shared" si="92"/>
        <v>12</v>
      </c>
      <c r="AH727" s="2">
        <f t="shared" si="93"/>
        <v>2025</v>
      </c>
      <c r="AJ727" s="5">
        <f t="shared" si="94"/>
        <v>0</v>
      </c>
      <c r="AK727" s="2" t="str">
        <f t="shared" si="95"/>
        <v/>
      </c>
    </row>
    <row r="728" spans="1:37" x14ac:dyDescent="0.25">
      <c r="A728" s="18">
        <v>46011</v>
      </c>
      <c r="AA728" s="2">
        <f>IFERROR(INDEX('Holiday Schedule'!$D$3:$D$24,MATCH(A728,'Holiday Schedule'!$C$3:$C$24,0)),0)</f>
        <v>0</v>
      </c>
      <c r="AB728" s="2">
        <f t="shared" si="88"/>
        <v>7</v>
      </c>
      <c r="AC728" s="2">
        <f t="shared" si="89"/>
        <v>0</v>
      </c>
      <c r="AD728" s="5">
        <f t="shared" si="90"/>
        <v>0</v>
      </c>
      <c r="AE728" s="5">
        <f t="shared" si="91"/>
        <v>0</v>
      </c>
      <c r="AG728" s="2">
        <f t="shared" si="92"/>
        <v>12</v>
      </c>
      <c r="AH728" s="2">
        <f t="shared" si="93"/>
        <v>2025</v>
      </c>
      <c r="AJ728" s="5">
        <f t="shared" si="94"/>
        <v>0</v>
      </c>
      <c r="AK728" s="2" t="str">
        <f t="shared" si="95"/>
        <v/>
      </c>
    </row>
    <row r="729" spans="1:37" x14ac:dyDescent="0.25">
      <c r="A729" s="18">
        <v>46012</v>
      </c>
      <c r="AA729" s="2">
        <f>IFERROR(INDEX('Holiday Schedule'!$D$3:$D$24,MATCH(A729,'Holiday Schedule'!$C$3:$C$24,0)),0)</f>
        <v>0</v>
      </c>
      <c r="AB729" s="2">
        <f t="shared" si="88"/>
        <v>1</v>
      </c>
      <c r="AC729" s="2">
        <f t="shared" si="89"/>
        <v>0</v>
      </c>
      <c r="AD729" s="5">
        <f t="shared" si="90"/>
        <v>0</v>
      </c>
      <c r="AE729" s="5">
        <f t="shared" si="91"/>
        <v>0</v>
      </c>
      <c r="AG729" s="2">
        <f t="shared" si="92"/>
        <v>12</v>
      </c>
      <c r="AH729" s="2">
        <f t="shared" si="93"/>
        <v>2025</v>
      </c>
      <c r="AJ729" s="5">
        <f t="shared" si="94"/>
        <v>0</v>
      </c>
      <c r="AK729" s="2" t="str">
        <f t="shared" si="95"/>
        <v/>
      </c>
    </row>
    <row r="730" spans="1:37" x14ac:dyDescent="0.25">
      <c r="A730" s="18">
        <v>46013</v>
      </c>
      <c r="AA730" s="2">
        <f>IFERROR(INDEX('Holiday Schedule'!$D$3:$D$24,MATCH(A730,'Holiday Schedule'!$C$3:$C$24,0)),0)</f>
        <v>0</v>
      </c>
      <c r="AB730" s="2">
        <f t="shared" si="88"/>
        <v>2</v>
      </c>
      <c r="AC730" s="2">
        <f t="shared" si="89"/>
        <v>0</v>
      </c>
      <c r="AD730" s="5">
        <f t="shared" si="90"/>
        <v>0</v>
      </c>
      <c r="AE730" s="5">
        <f t="shared" si="91"/>
        <v>0</v>
      </c>
      <c r="AG730" s="2">
        <f t="shared" si="92"/>
        <v>12</v>
      </c>
      <c r="AH730" s="2">
        <f t="shared" si="93"/>
        <v>2025</v>
      </c>
      <c r="AJ730" s="5">
        <f t="shared" si="94"/>
        <v>0</v>
      </c>
      <c r="AK730" s="2" t="str">
        <f t="shared" si="95"/>
        <v/>
      </c>
    </row>
    <row r="731" spans="1:37" x14ac:dyDescent="0.25">
      <c r="A731" s="18">
        <v>46014</v>
      </c>
      <c r="AA731" s="2">
        <f>IFERROR(INDEX('Holiday Schedule'!$D$3:$D$24,MATCH(A731,'Holiday Schedule'!$C$3:$C$24,0)),0)</f>
        <v>0</v>
      </c>
      <c r="AB731" s="2">
        <f t="shared" si="88"/>
        <v>3</v>
      </c>
      <c r="AC731" s="2">
        <f t="shared" si="89"/>
        <v>0</v>
      </c>
      <c r="AD731" s="5">
        <f t="shared" si="90"/>
        <v>0</v>
      </c>
      <c r="AE731" s="5">
        <f t="shared" si="91"/>
        <v>0</v>
      </c>
      <c r="AG731" s="2">
        <f t="shared" si="92"/>
        <v>12</v>
      </c>
      <c r="AH731" s="2">
        <f t="shared" si="93"/>
        <v>2025</v>
      </c>
      <c r="AJ731" s="5">
        <f t="shared" si="94"/>
        <v>0</v>
      </c>
      <c r="AK731" s="2" t="str">
        <f t="shared" si="95"/>
        <v/>
      </c>
    </row>
    <row r="732" spans="1:37" x14ac:dyDescent="0.25">
      <c r="A732" s="18">
        <v>46015</v>
      </c>
      <c r="AA732" s="2">
        <f>IFERROR(INDEX('Holiday Schedule'!$D$3:$D$24,MATCH(A732,'Holiday Schedule'!$C$3:$C$24,0)),0)</f>
        <v>0</v>
      </c>
      <c r="AB732" s="2">
        <f t="shared" si="88"/>
        <v>4</v>
      </c>
      <c r="AC732" s="2">
        <f t="shared" si="89"/>
        <v>0</v>
      </c>
      <c r="AD732" s="5">
        <f t="shared" si="90"/>
        <v>0</v>
      </c>
      <c r="AE732" s="5">
        <f t="shared" si="91"/>
        <v>0</v>
      </c>
      <c r="AG732" s="2">
        <f t="shared" si="92"/>
        <v>12</v>
      </c>
      <c r="AH732" s="2">
        <f t="shared" si="93"/>
        <v>2025</v>
      </c>
      <c r="AJ732" s="5">
        <f t="shared" si="94"/>
        <v>0</v>
      </c>
      <c r="AK732" s="2" t="str">
        <f t="shared" si="95"/>
        <v/>
      </c>
    </row>
    <row r="733" spans="1:37" x14ac:dyDescent="0.25">
      <c r="A733" s="18">
        <v>46016</v>
      </c>
      <c r="AA733" s="2">
        <f>IFERROR(INDEX('Holiday Schedule'!$D$3:$D$24,MATCH(A733,'Holiday Schedule'!$C$3:$C$24,0)),0)</f>
        <v>1</v>
      </c>
      <c r="AB733" s="2">
        <f t="shared" si="88"/>
        <v>5</v>
      </c>
      <c r="AC733" s="2">
        <f t="shared" si="89"/>
        <v>0</v>
      </c>
      <c r="AD733" s="5">
        <f t="shared" si="90"/>
        <v>0</v>
      </c>
      <c r="AE733" s="5">
        <f t="shared" si="91"/>
        <v>0</v>
      </c>
      <c r="AG733" s="2">
        <f t="shared" si="92"/>
        <v>12</v>
      </c>
      <c r="AH733" s="2">
        <f t="shared" si="93"/>
        <v>2025</v>
      </c>
      <c r="AJ733" s="5">
        <f t="shared" si="94"/>
        <v>0</v>
      </c>
      <c r="AK733" s="2" t="str">
        <f t="shared" si="95"/>
        <v/>
      </c>
    </row>
    <row r="734" spans="1:37" x14ac:dyDescent="0.25">
      <c r="A734" s="18">
        <v>46017</v>
      </c>
      <c r="AA734" s="2">
        <f>IFERROR(INDEX('Holiday Schedule'!$D$3:$D$24,MATCH(A734,'Holiday Schedule'!$C$3:$C$24,0)),0)</f>
        <v>0</v>
      </c>
      <c r="AB734" s="2">
        <f t="shared" si="88"/>
        <v>6</v>
      </c>
      <c r="AC734" s="2">
        <f t="shared" si="89"/>
        <v>0</v>
      </c>
      <c r="AD734" s="5">
        <f t="shared" si="90"/>
        <v>0</v>
      </c>
      <c r="AE734" s="5">
        <f t="shared" si="91"/>
        <v>0</v>
      </c>
      <c r="AG734" s="2">
        <f t="shared" si="92"/>
        <v>12</v>
      </c>
      <c r="AH734" s="2">
        <f t="shared" si="93"/>
        <v>2025</v>
      </c>
      <c r="AJ734" s="5">
        <f t="shared" si="94"/>
        <v>0</v>
      </c>
      <c r="AK734" s="2" t="str">
        <f t="shared" si="95"/>
        <v/>
      </c>
    </row>
    <row r="735" spans="1:37" x14ac:dyDescent="0.25">
      <c r="A735" s="18">
        <v>46018</v>
      </c>
      <c r="AA735" s="2">
        <f>IFERROR(INDEX('Holiday Schedule'!$D$3:$D$24,MATCH(A735,'Holiday Schedule'!$C$3:$C$24,0)),0)</f>
        <v>0</v>
      </c>
      <c r="AB735" s="2">
        <f t="shared" si="88"/>
        <v>7</v>
      </c>
      <c r="AC735" s="2">
        <f t="shared" si="89"/>
        <v>0</v>
      </c>
      <c r="AD735" s="5">
        <f t="shared" si="90"/>
        <v>0</v>
      </c>
      <c r="AE735" s="5">
        <f t="shared" si="91"/>
        <v>0</v>
      </c>
      <c r="AG735" s="2">
        <f t="shared" si="92"/>
        <v>12</v>
      </c>
      <c r="AH735" s="2">
        <f t="shared" si="93"/>
        <v>2025</v>
      </c>
      <c r="AJ735" s="5">
        <f t="shared" si="94"/>
        <v>0</v>
      </c>
      <c r="AK735" s="2" t="str">
        <f t="shared" si="95"/>
        <v/>
      </c>
    </row>
    <row r="736" spans="1:37" x14ac:dyDescent="0.25">
      <c r="A736" s="18">
        <v>46019</v>
      </c>
      <c r="AA736" s="2">
        <f>IFERROR(INDEX('Holiday Schedule'!$D$3:$D$24,MATCH(A736,'Holiday Schedule'!$C$3:$C$24,0)),0)</f>
        <v>0</v>
      </c>
      <c r="AB736" s="2">
        <f t="shared" si="88"/>
        <v>1</v>
      </c>
      <c r="AC736" s="2">
        <f t="shared" si="89"/>
        <v>0</v>
      </c>
      <c r="AD736" s="5">
        <f t="shared" si="90"/>
        <v>0</v>
      </c>
      <c r="AE736" s="5">
        <f t="shared" si="91"/>
        <v>0</v>
      </c>
      <c r="AG736" s="2">
        <f t="shared" si="92"/>
        <v>12</v>
      </c>
      <c r="AH736" s="2">
        <f t="shared" si="93"/>
        <v>2025</v>
      </c>
      <c r="AJ736" s="5">
        <f t="shared" si="94"/>
        <v>0</v>
      </c>
      <c r="AK736" s="2" t="str">
        <f t="shared" si="95"/>
        <v/>
      </c>
    </row>
    <row r="737" spans="1:37" x14ac:dyDescent="0.25">
      <c r="A737" s="18">
        <v>46020</v>
      </c>
      <c r="AA737" s="2">
        <f>IFERROR(INDEX('Holiday Schedule'!$D$3:$D$24,MATCH(A737,'Holiday Schedule'!$C$3:$C$24,0)),0)</f>
        <v>0</v>
      </c>
      <c r="AB737" s="2">
        <f t="shared" si="88"/>
        <v>2</v>
      </c>
      <c r="AC737" s="2">
        <f t="shared" si="89"/>
        <v>0</v>
      </c>
      <c r="AD737" s="5">
        <f t="shared" si="90"/>
        <v>0</v>
      </c>
      <c r="AE737" s="5">
        <f t="shared" si="91"/>
        <v>0</v>
      </c>
      <c r="AG737" s="2">
        <f t="shared" si="92"/>
        <v>12</v>
      </c>
      <c r="AH737" s="2">
        <f t="shared" si="93"/>
        <v>2025</v>
      </c>
      <c r="AJ737" s="5">
        <f t="shared" si="94"/>
        <v>0</v>
      </c>
      <c r="AK737" s="2" t="str">
        <f t="shared" si="95"/>
        <v/>
      </c>
    </row>
    <row r="738" spans="1:37" x14ac:dyDescent="0.25">
      <c r="A738" s="18">
        <v>46021</v>
      </c>
      <c r="AA738" s="2">
        <f>IFERROR(INDEX('Holiday Schedule'!$D$3:$D$24,MATCH(A738,'Holiday Schedule'!$C$3:$C$24,0)),0)</f>
        <v>0</v>
      </c>
      <c r="AB738" s="2">
        <f t="shared" si="88"/>
        <v>3</v>
      </c>
      <c r="AC738" s="2">
        <f t="shared" si="89"/>
        <v>0</v>
      </c>
      <c r="AD738" s="5">
        <f t="shared" si="90"/>
        <v>0</v>
      </c>
      <c r="AE738" s="5">
        <f t="shared" si="91"/>
        <v>0</v>
      </c>
      <c r="AG738" s="2">
        <f t="shared" si="92"/>
        <v>12</v>
      </c>
      <c r="AH738" s="2">
        <f t="shared" si="93"/>
        <v>2025</v>
      </c>
      <c r="AJ738" s="5">
        <f t="shared" si="94"/>
        <v>0</v>
      </c>
      <c r="AK738" s="2" t="str">
        <f t="shared" si="95"/>
        <v/>
      </c>
    </row>
    <row r="739" spans="1:37" x14ac:dyDescent="0.25">
      <c r="A739" s="18">
        <v>46022</v>
      </c>
      <c r="AA739" s="2">
        <f>IFERROR(INDEX('Holiday Schedule'!$D$3:$D$24,MATCH(A739,'Holiday Schedule'!$C$3:$C$24,0)),0)</f>
        <v>0</v>
      </c>
      <c r="AB739" s="2">
        <f t="shared" si="88"/>
        <v>4</v>
      </c>
      <c r="AC739" s="2">
        <f t="shared" si="89"/>
        <v>0</v>
      </c>
      <c r="AD739" s="5">
        <f t="shared" si="90"/>
        <v>0</v>
      </c>
      <c r="AE739" s="5">
        <f t="shared" si="91"/>
        <v>0</v>
      </c>
      <c r="AG739" s="2">
        <f t="shared" si="92"/>
        <v>12</v>
      </c>
      <c r="AH739" s="2">
        <f t="shared" si="93"/>
        <v>2025</v>
      </c>
      <c r="AJ739" s="5">
        <f t="shared" si="94"/>
        <v>0</v>
      </c>
      <c r="AK739" s="2" t="str">
        <f t="shared" si="95"/>
        <v/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6" tint="-0.249977111117893"/>
  </sheetPr>
  <dimension ref="A1:AK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9" sqref="A9:XFD9"/>
    </sheetView>
  </sheetViews>
  <sheetFormatPr defaultColWidth="9.28515625" defaultRowHeight="15" x14ac:dyDescent="0.25"/>
  <cols>
    <col min="1" max="1" width="14.85546875" style="2" customWidth="1"/>
    <col min="2" max="25" width="9.28515625" style="2"/>
    <col min="26" max="26" width="4.140625" style="2" customWidth="1"/>
    <col min="27" max="27" width="2.28515625" style="2" hidden="1" customWidth="1"/>
    <col min="28" max="28" width="2.28515625" hidden="1" customWidth="1"/>
    <col min="29" max="31" width="10.140625" style="2" hidden="1" customWidth="1"/>
    <col min="32" max="32" width="3" style="2" hidden="1" customWidth="1"/>
    <col min="33" max="33" width="6.5703125" style="2" hidden="1" customWidth="1"/>
    <col min="34" max="34" width="0" style="2" hidden="1" customWidth="1"/>
    <col min="35" max="35" width="4.7109375" style="2" hidden="1" customWidth="1"/>
    <col min="36" max="36" width="0" style="2" hidden="1" customWidth="1"/>
    <col min="37" max="37" width="3.7109375" style="2" hidden="1" customWidth="1"/>
    <col min="38" max="16384" width="9.28515625" style="2"/>
  </cols>
  <sheetData>
    <row r="1" spans="1:37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7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7" x14ac:dyDescent="0.25">
      <c r="A3" s="1" t="s">
        <v>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7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7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7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7" ht="15.75" thickBot="1" x14ac:dyDescent="0.3">
      <c r="A8" s="3" t="s">
        <v>3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AC8" s="2" t="s">
        <v>11</v>
      </c>
      <c r="AD8" s="2" t="s">
        <v>12</v>
      </c>
      <c r="AE8" s="2" t="s">
        <v>13</v>
      </c>
      <c r="AG8" s="2" t="s">
        <v>14</v>
      </c>
      <c r="AH8" s="2" t="s">
        <v>15</v>
      </c>
      <c r="AJ8" s="2" t="s">
        <v>16</v>
      </c>
      <c r="AK8" s="2" t="s">
        <v>17</v>
      </c>
    </row>
    <row r="9" spans="1:37" ht="13.5" thickTop="1" x14ac:dyDescent="0.2">
      <c r="A9" s="4">
        <v>45292</v>
      </c>
      <c r="B9" s="5">
        <f>All_Customers_Residential!B9+All_Customers_Small_Commercial!B9+All_Customers_Lighting!B9</f>
        <v>82778</v>
      </c>
      <c r="C9" s="5">
        <f>All_Customers_Residential!C9+All_Customers_Small_Commercial!C9+All_Customers_Lighting!C9</f>
        <v>78703</v>
      </c>
      <c r="D9" s="5">
        <f>All_Customers_Residential!D9+All_Customers_Small_Commercial!D9+All_Customers_Lighting!D9</f>
        <v>76254</v>
      </c>
      <c r="E9" s="5">
        <f>All_Customers_Residential!E9+All_Customers_Small_Commercial!E9+All_Customers_Lighting!E9</f>
        <v>76730</v>
      </c>
      <c r="F9" s="5">
        <f>All_Customers_Residential!F9+All_Customers_Small_Commercial!F9+All_Customers_Lighting!F9</f>
        <v>79819</v>
      </c>
      <c r="G9" s="5">
        <f>All_Customers_Residential!G9+All_Customers_Small_Commercial!G9+All_Customers_Lighting!G9</f>
        <v>88568</v>
      </c>
      <c r="H9" s="5">
        <f>All_Customers_Residential!H9+All_Customers_Small_Commercial!H9+All_Customers_Lighting!H9</f>
        <v>110253</v>
      </c>
      <c r="I9" s="5">
        <f>All_Customers_Residential!I9+All_Customers_Small_Commercial!I9+All_Customers_Lighting!I9</f>
        <v>125664</v>
      </c>
      <c r="J9" s="5">
        <f>All_Customers_Residential!J9+All_Customers_Small_Commercial!J9+All_Customers_Lighting!J9</f>
        <v>127151</v>
      </c>
      <c r="K9" s="5">
        <f>All_Customers_Residential!K9+All_Customers_Small_Commercial!K9+All_Customers_Lighting!K9</f>
        <v>130222</v>
      </c>
      <c r="L9" s="5">
        <f>All_Customers_Residential!L9+All_Customers_Small_Commercial!L9+All_Customers_Lighting!L9</f>
        <v>128221</v>
      </c>
      <c r="M9" s="5">
        <f>All_Customers_Residential!M9+All_Customers_Small_Commercial!M9+All_Customers_Lighting!M9</f>
        <v>125771</v>
      </c>
      <c r="N9" s="5">
        <f>All_Customers_Residential!N9+All_Customers_Small_Commercial!N9+All_Customers_Lighting!N9</f>
        <v>120546</v>
      </c>
      <c r="O9" s="5">
        <f>All_Customers_Residential!O9+All_Customers_Small_Commercial!O9+All_Customers_Lighting!O9</f>
        <v>117114</v>
      </c>
      <c r="P9" s="5">
        <f>All_Customers_Residential!P9+All_Customers_Small_Commercial!P9+All_Customers_Lighting!P9</f>
        <v>114357</v>
      </c>
      <c r="Q9" s="5">
        <f>All_Customers_Residential!Q9+All_Customers_Small_Commercial!Q9+All_Customers_Lighting!Q9</f>
        <v>122334</v>
      </c>
      <c r="R9" s="5">
        <f>All_Customers_Residential!R9+All_Customers_Small_Commercial!R9+All_Customers_Lighting!R9</f>
        <v>138447</v>
      </c>
      <c r="S9" s="5">
        <f>All_Customers_Residential!S9+All_Customers_Small_Commercial!S9+All_Customers_Lighting!S9</f>
        <v>150370</v>
      </c>
      <c r="T9" s="5">
        <f>All_Customers_Residential!T9+All_Customers_Small_Commercial!T9+All_Customers_Lighting!T9</f>
        <v>149209</v>
      </c>
      <c r="U9" s="5">
        <f>All_Customers_Residential!U9+All_Customers_Small_Commercial!U9+All_Customers_Lighting!U9</f>
        <v>149464</v>
      </c>
      <c r="V9" s="5">
        <f>All_Customers_Residential!V9+All_Customers_Small_Commercial!V9+All_Customers_Lighting!V9</f>
        <v>136602</v>
      </c>
      <c r="W9" s="5">
        <f>All_Customers_Residential!W9+All_Customers_Small_Commercial!W9+All_Customers_Lighting!W9</f>
        <v>117707</v>
      </c>
      <c r="X9" s="5">
        <f>All_Customers_Residential!X9+All_Customers_Small_Commercial!X9+All_Customers_Lighting!X9</f>
        <v>98497</v>
      </c>
      <c r="Y9" s="5">
        <f>All_Customers_Residential!Y9+All_Customers_Small_Commercial!Y9+All_Customers_Lighting!Y9</f>
        <v>87754</v>
      </c>
      <c r="AA9" s="2">
        <f>IFERROR(INDEX('Holiday Schedule'!$D$3:$D$24,MATCH(A9,'Holiday Schedule'!$C$3:$C$24,0)),0)</f>
        <v>1</v>
      </c>
      <c r="AB9" s="2">
        <f>WEEKDAY(A9)</f>
        <v>2</v>
      </c>
      <c r="AC9" s="2">
        <f>IF(AND(AB9&gt;1,AB9&lt;7,AA9&lt;1),SUM(I9:X9),0)</f>
        <v>0</v>
      </c>
      <c r="AD9" s="5">
        <f>AE9-AC9</f>
        <v>2732535</v>
      </c>
      <c r="AE9" s="5">
        <f>SUM(B9:Y9)</f>
        <v>2732535</v>
      </c>
      <c r="AG9" s="2">
        <f>MONTH(A9)</f>
        <v>1</v>
      </c>
      <c r="AH9" s="2">
        <f>YEAR(A9)</f>
        <v>2024</v>
      </c>
      <c r="AJ9" s="5">
        <f>MAX(B9:Y9)</f>
        <v>150370</v>
      </c>
      <c r="AK9" s="2">
        <f>IF(AE9&gt;0,INDEX(B$8:Y$8,MATCH(AJ9,B9:Y9,0)),"")</f>
        <v>18</v>
      </c>
    </row>
    <row r="10" spans="1:37" ht="12.75" x14ac:dyDescent="0.2">
      <c r="A10" s="4">
        <v>45293</v>
      </c>
      <c r="B10" s="5">
        <f>All_Customers_Residential!B10+All_Customers_Small_Commercial!B10+All_Customers_Lighting!B10</f>
        <v>82099</v>
      </c>
      <c r="C10" s="5">
        <f>All_Customers_Residential!C10+All_Customers_Small_Commercial!C10+All_Customers_Lighting!C10</f>
        <v>78090</v>
      </c>
      <c r="D10" s="5">
        <f>All_Customers_Residential!D10+All_Customers_Small_Commercial!D10+All_Customers_Lighting!D10</f>
        <v>75433</v>
      </c>
      <c r="E10" s="5">
        <f>All_Customers_Residential!E10+All_Customers_Small_Commercial!E10+All_Customers_Lighting!E10</f>
        <v>76630</v>
      </c>
      <c r="F10" s="5">
        <f>All_Customers_Residential!F10+All_Customers_Small_Commercial!F10+All_Customers_Lighting!F10</f>
        <v>79962</v>
      </c>
      <c r="G10" s="5">
        <f>All_Customers_Residential!G10+All_Customers_Small_Commercial!G10+All_Customers_Lighting!G10</f>
        <v>90522</v>
      </c>
      <c r="H10" s="5">
        <f>All_Customers_Residential!H10+All_Customers_Small_Commercial!H10+All_Customers_Lighting!H10</f>
        <v>115784</v>
      </c>
      <c r="I10" s="5">
        <f>All_Customers_Residential!I10+All_Customers_Small_Commercial!I10+All_Customers_Lighting!I10</f>
        <v>131226</v>
      </c>
      <c r="J10" s="5">
        <f>All_Customers_Residential!J10+All_Customers_Small_Commercial!J10+All_Customers_Lighting!J10</f>
        <v>127973</v>
      </c>
      <c r="K10" s="5">
        <f>All_Customers_Residential!K10+All_Customers_Small_Commercial!K10+All_Customers_Lighting!K10</f>
        <v>126520</v>
      </c>
      <c r="L10" s="5">
        <f>All_Customers_Residential!L10+All_Customers_Small_Commercial!L10+All_Customers_Lighting!L10</f>
        <v>125122</v>
      </c>
      <c r="M10" s="5">
        <f>All_Customers_Residential!M10+All_Customers_Small_Commercial!M10+All_Customers_Lighting!M10</f>
        <v>122843</v>
      </c>
      <c r="N10" s="5">
        <f>All_Customers_Residential!N10+All_Customers_Small_Commercial!N10+All_Customers_Lighting!N10</f>
        <v>117588</v>
      </c>
      <c r="O10" s="5">
        <f>All_Customers_Residential!O10+All_Customers_Small_Commercial!O10+All_Customers_Lighting!O10</f>
        <v>114692</v>
      </c>
      <c r="P10" s="5">
        <f>All_Customers_Residential!P10+All_Customers_Small_Commercial!P10+All_Customers_Lighting!P10</f>
        <v>111728</v>
      </c>
      <c r="Q10" s="5">
        <f>All_Customers_Residential!Q10+All_Customers_Small_Commercial!Q10+All_Customers_Lighting!Q10</f>
        <v>119535</v>
      </c>
      <c r="R10" s="5">
        <f>All_Customers_Residential!R10+All_Customers_Small_Commercial!R10+All_Customers_Lighting!R10</f>
        <v>136092</v>
      </c>
      <c r="S10" s="5">
        <f>All_Customers_Residential!S10+All_Customers_Small_Commercial!S10+All_Customers_Lighting!S10</f>
        <v>146797</v>
      </c>
      <c r="T10" s="5">
        <f>All_Customers_Residential!T10+All_Customers_Small_Commercial!T10+All_Customers_Lighting!T10</f>
        <v>147903</v>
      </c>
      <c r="U10" s="5">
        <f>All_Customers_Residential!U10+All_Customers_Small_Commercial!U10+All_Customers_Lighting!U10</f>
        <v>150476</v>
      </c>
      <c r="V10" s="5">
        <f>All_Customers_Residential!V10+All_Customers_Small_Commercial!V10+All_Customers_Lighting!V10</f>
        <v>136828</v>
      </c>
      <c r="W10" s="5">
        <f>All_Customers_Residential!W10+All_Customers_Small_Commercial!W10+All_Customers_Lighting!W10</f>
        <v>118382</v>
      </c>
      <c r="X10" s="5">
        <f>All_Customers_Residential!X10+All_Customers_Small_Commercial!X10+All_Customers_Lighting!X10</f>
        <v>97765</v>
      </c>
      <c r="Y10" s="5">
        <f>All_Customers_Residential!Y10+All_Customers_Small_Commercial!Y10+All_Customers_Lighting!Y10</f>
        <v>87218</v>
      </c>
      <c r="AA10" s="2">
        <f>IFERROR(INDEX('Holiday Schedule'!$D$3:$D$24,MATCH(A10,'Holiday Schedule'!$C$3:$C$24,0)),0)</f>
        <v>0</v>
      </c>
      <c r="AB10" s="2">
        <f t="shared" ref="AB10:AB73" si="0">WEEKDAY(A10)</f>
        <v>3</v>
      </c>
      <c r="AC10" s="2">
        <f t="shared" ref="AC10:AC73" si="1">IF(AND(AB10&gt;1,AB10&lt;7,AA10&lt;1),SUM(I10:X10),0)</f>
        <v>2031470</v>
      </c>
      <c r="AD10" s="5">
        <f t="shared" ref="AD10:AD73" si="2">AE10-AC10</f>
        <v>685738</v>
      </c>
      <c r="AE10" s="5">
        <f t="shared" ref="AE10:AE73" si="3">SUM(B10:Y10)</f>
        <v>2717208</v>
      </c>
      <c r="AG10" s="2">
        <f t="shared" ref="AG10:AG73" si="4">MONTH(A10)</f>
        <v>1</v>
      </c>
      <c r="AH10" s="2">
        <f t="shared" ref="AH10:AH73" si="5">YEAR(A10)</f>
        <v>2024</v>
      </c>
      <c r="AJ10" s="5">
        <f t="shared" ref="AJ10:AJ73" si="6">MAX(B10:Y10)</f>
        <v>150476</v>
      </c>
      <c r="AK10" s="2">
        <f t="shared" ref="AK10:AK73" si="7">IF(AE10&gt;0,INDEX(B$8:Y$8,MATCH(AJ10,B10:Y10,0)),"")</f>
        <v>20</v>
      </c>
    </row>
    <row r="11" spans="1:37" ht="12.75" x14ac:dyDescent="0.2">
      <c r="A11" s="4">
        <v>45294</v>
      </c>
      <c r="B11" s="5">
        <f>All_Customers_Residential!B11+All_Customers_Small_Commercial!B11+All_Customers_Lighting!B11</f>
        <v>81675</v>
      </c>
      <c r="C11" s="5">
        <f>All_Customers_Residential!C11+All_Customers_Small_Commercial!C11+All_Customers_Lighting!C11</f>
        <v>77691</v>
      </c>
      <c r="D11" s="5">
        <f>All_Customers_Residential!D11+All_Customers_Small_Commercial!D11+All_Customers_Lighting!D11</f>
        <v>75051</v>
      </c>
      <c r="E11" s="5">
        <f>All_Customers_Residential!E11+All_Customers_Small_Commercial!E11+All_Customers_Lighting!E11</f>
        <v>76242</v>
      </c>
      <c r="F11" s="5">
        <f>All_Customers_Residential!F11+All_Customers_Small_Commercial!F11+All_Customers_Lighting!F11</f>
        <v>79575</v>
      </c>
      <c r="G11" s="5">
        <f>All_Customers_Residential!G11+All_Customers_Small_Commercial!G11+All_Customers_Lighting!G11</f>
        <v>90084</v>
      </c>
      <c r="H11" s="5">
        <f>All_Customers_Residential!H11+All_Customers_Small_Commercial!H11+All_Customers_Lighting!H11</f>
        <v>115195</v>
      </c>
      <c r="I11" s="5">
        <f>All_Customers_Residential!I11+All_Customers_Small_Commercial!I11+All_Customers_Lighting!I11</f>
        <v>130560</v>
      </c>
      <c r="J11" s="5">
        <f>All_Customers_Residential!J11+All_Customers_Small_Commercial!J11+All_Customers_Lighting!J11</f>
        <v>127321</v>
      </c>
      <c r="K11" s="5">
        <f>All_Customers_Residential!K11+All_Customers_Small_Commercial!K11+All_Customers_Lighting!K11</f>
        <v>125855</v>
      </c>
      <c r="L11" s="5">
        <f>All_Customers_Residential!L11+All_Customers_Small_Commercial!L11+All_Customers_Lighting!L11</f>
        <v>124485</v>
      </c>
      <c r="M11" s="5">
        <f>All_Customers_Residential!M11+All_Customers_Small_Commercial!M11+All_Customers_Lighting!M11</f>
        <v>122203</v>
      </c>
      <c r="N11" s="5">
        <f>All_Customers_Residential!N11+All_Customers_Small_Commercial!N11+All_Customers_Lighting!N11</f>
        <v>116983</v>
      </c>
      <c r="O11" s="5">
        <f>All_Customers_Residential!O11+All_Customers_Small_Commercial!O11+All_Customers_Lighting!O11</f>
        <v>114098</v>
      </c>
      <c r="P11" s="5">
        <f>All_Customers_Residential!P11+All_Customers_Small_Commercial!P11+All_Customers_Lighting!P11</f>
        <v>111154</v>
      </c>
      <c r="Q11" s="5">
        <f>All_Customers_Residential!Q11+All_Customers_Small_Commercial!Q11+All_Customers_Lighting!Q11</f>
        <v>118917</v>
      </c>
      <c r="R11" s="5">
        <f>All_Customers_Residential!R11+All_Customers_Small_Commercial!R11+All_Customers_Lighting!R11</f>
        <v>135377</v>
      </c>
      <c r="S11" s="5">
        <f>All_Customers_Residential!S11+All_Customers_Small_Commercial!S11+All_Customers_Lighting!S11</f>
        <v>146012</v>
      </c>
      <c r="T11" s="5">
        <f>All_Customers_Residential!T11+All_Customers_Small_Commercial!T11+All_Customers_Lighting!T11</f>
        <v>147104</v>
      </c>
      <c r="U11" s="5">
        <f>All_Customers_Residential!U11+All_Customers_Small_Commercial!U11+All_Customers_Lighting!U11</f>
        <v>149660</v>
      </c>
      <c r="V11" s="5">
        <f>All_Customers_Residential!V11+All_Customers_Small_Commercial!V11+All_Customers_Lighting!V11</f>
        <v>136092</v>
      </c>
      <c r="W11" s="5">
        <f>All_Customers_Residential!W11+All_Customers_Small_Commercial!W11+All_Customers_Lighting!W11</f>
        <v>117750</v>
      </c>
      <c r="X11" s="5">
        <f>All_Customers_Residential!X11+All_Customers_Small_Commercial!X11+All_Customers_Lighting!X11</f>
        <v>97251</v>
      </c>
      <c r="Y11" s="5">
        <f>All_Customers_Residential!Y11+All_Customers_Small_Commercial!Y11+All_Customers_Lighting!Y11</f>
        <v>86765</v>
      </c>
      <c r="AA11" s="2">
        <f>IFERROR(INDEX('Holiday Schedule'!$D$3:$D$24,MATCH(A11,'Holiday Schedule'!$C$3:$C$24,0)),0)</f>
        <v>0</v>
      </c>
      <c r="AB11" s="2">
        <f t="shared" si="0"/>
        <v>4</v>
      </c>
      <c r="AC11" s="2">
        <f t="shared" si="1"/>
        <v>2020822</v>
      </c>
      <c r="AD11" s="5">
        <f t="shared" si="2"/>
        <v>682278</v>
      </c>
      <c r="AE11" s="5">
        <f t="shared" si="3"/>
        <v>2703100</v>
      </c>
      <c r="AG11" s="2">
        <f t="shared" si="4"/>
        <v>1</v>
      </c>
      <c r="AH11" s="2">
        <f t="shared" si="5"/>
        <v>2024</v>
      </c>
      <c r="AJ11" s="5">
        <f t="shared" si="6"/>
        <v>149660</v>
      </c>
      <c r="AK11" s="2">
        <f t="shared" si="7"/>
        <v>20</v>
      </c>
    </row>
    <row r="12" spans="1:37" ht="12.75" x14ac:dyDescent="0.2">
      <c r="A12" s="4">
        <v>45295</v>
      </c>
      <c r="B12" s="5">
        <f>All_Customers_Residential!B12+All_Customers_Small_Commercial!B12+All_Customers_Lighting!B12</f>
        <v>81049</v>
      </c>
      <c r="C12" s="5">
        <f>All_Customers_Residential!C12+All_Customers_Small_Commercial!C12+All_Customers_Lighting!C12</f>
        <v>77097</v>
      </c>
      <c r="D12" s="5">
        <f>All_Customers_Residential!D12+All_Customers_Small_Commercial!D12+All_Customers_Lighting!D12</f>
        <v>74478</v>
      </c>
      <c r="E12" s="5">
        <f>All_Customers_Residential!E12+All_Customers_Small_Commercial!E12+All_Customers_Lighting!E12</f>
        <v>75663</v>
      </c>
      <c r="F12" s="5">
        <f>All_Customers_Residential!F12+All_Customers_Small_Commercial!F12+All_Customers_Lighting!F12</f>
        <v>78951</v>
      </c>
      <c r="G12" s="5">
        <f>All_Customers_Residential!G12+All_Customers_Small_Commercial!G12+All_Customers_Lighting!G12</f>
        <v>89363</v>
      </c>
      <c r="H12" s="5">
        <f>All_Customers_Residential!H12+All_Customers_Small_Commercial!H12+All_Customers_Lighting!H12</f>
        <v>114258</v>
      </c>
      <c r="I12" s="5">
        <f>All_Customers_Residential!I12+All_Customers_Small_Commercial!I12+All_Customers_Lighting!I12</f>
        <v>129508</v>
      </c>
      <c r="J12" s="5">
        <f>All_Customers_Residential!J12+All_Customers_Small_Commercial!J12+All_Customers_Lighting!J12</f>
        <v>126301</v>
      </c>
      <c r="K12" s="5">
        <f>All_Customers_Residential!K12+All_Customers_Small_Commercial!K12+All_Customers_Lighting!K12</f>
        <v>124881</v>
      </c>
      <c r="L12" s="5">
        <f>All_Customers_Residential!L12+All_Customers_Small_Commercial!L12+All_Customers_Lighting!L12</f>
        <v>123512</v>
      </c>
      <c r="M12" s="5">
        <f>All_Customers_Residential!M12+All_Customers_Small_Commercial!M12+All_Customers_Lighting!M12</f>
        <v>121264</v>
      </c>
      <c r="N12" s="5">
        <f>All_Customers_Residential!N12+All_Customers_Small_Commercial!N12+All_Customers_Lighting!N12</f>
        <v>116086</v>
      </c>
      <c r="O12" s="5">
        <f>All_Customers_Residential!O12+All_Customers_Small_Commercial!O12+All_Customers_Lighting!O12</f>
        <v>113230</v>
      </c>
      <c r="P12" s="5">
        <f>All_Customers_Residential!P12+All_Customers_Small_Commercial!P12+All_Customers_Lighting!P12</f>
        <v>110307</v>
      </c>
      <c r="Q12" s="5">
        <f>All_Customers_Residential!Q12+All_Customers_Small_Commercial!Q12+All_Customers_Lighting!Q12</f>
        <v>118000</v>
      </c>
      <c r="R12" s="5">
        <f>All_Customers_Residential!R12+All_Customers_Small_Commercial!R12+All_Customers_Lighting!R12</f>
        <v>134325</v>
      </c>
      <c r="S12" s="5">
        <f>All_Customers_Residential!S12+All_Customers_Small_Commercial!S12+All_Customers_Lighting!S12</f>
        <v>144852</v>
      </c>
      <c r="T12" s="5">
        <f>All_Customers_Residential!T12+All_Customers_Small_Commercial!T12+All_Customers_Lighting!T12</f>
        <v>145929</v>
      </c>
      <c r="U12" s="5">
        <f>All_Customers_Residential!U12+All_Customers_Small_Commercial!U12+All_Customers_Lighting!U12</f>
        <v>148458</v>
      </c>
      <c r="V12" s="5">
        <f>All_Customers_Residential!V12+All_Customers_Small_Commercial!V12+All_Customers_Lighting!V12</f>
        <v>135002</v>
      </c>
      <c r="W12" s="5">
        <f>All_Customers_Residential!W12+All_Customers_Small_Commercial!W12+All_Customers_Lighting!W12</f>
        <v>116823</v>
      </c>
      <c r="X12" s="5">
        <f>All_Customers_Residential!X12+All_Customers_Small_Commercial!X12+All_Customers_Lighting!X12</f>
        <v>96492</v>
      </c>
      <c r="Y12" s="5">
        <f>All_Customers_Residential!Y12+All_Customers_Small_Commercial!Y12+All_Customers_Lighting!Y12</f>
        <v>86097</v>
      </c>
      <c r="AA12" s="2">
        <f>IFERROR(INDEX('Holiday Schedule'!$D$3:$D$24,MATCH(A12,'Holiday Schedule'!$C$3:$C$24,0)),0)</f>
        <v>0</v>
      </c>
      <c r="AB12" s="2">
        <f t="shared" si="0"/>
        <v>5</v>
      </c>
      <c r="AC12" s="2">
        <f t="shared" si="1"/>
        <v>2004970</v>
      </c>
      <c r="AD12" s="5">
        <f t="shared" si="2"/>
        <v>676956</v>
      </c>
      <c r="AE12" s="5">
        <f t="shared" si="3"/>
        <v>2681926</v>
      </c>
      <c r="AG12" s="2">
        <f t="shared" si="4"/>
        <v>1</v>
      </c>
      <c r="AH12" s="2">
        <f t="shared" si="5"/>
        <v>2024</v>
      </c>
      <c r="AJ12" s="5">
        <f t="shared" si="6"/>
        <v>148458</v>
      </c>
      <c r="AK12" s="2">
        <f t="shared" si="7"/>
        <v>20</v>
      </c>
    </row>
    <row r="13" spans="1:37" ht="12.75" x14ac:dyDescent="0.2">
      <c r="A13" s="4">
        <v>45296</v>
      </c>
      <c r="B13" s="5">
        <f>All_Customers_Residential!B13+All_Customers_Small_Commercial!B13+All_Customers_Lighting!B13</f>
        <v>80714</v>
      </c>
      <c r="C13" s="5">
        <f>All_Customers_Residential!C13+All_Customers_Small_Commercial!C13+All_Customers_Lighting!C13</f>
        <v>76814</v>
      </c>
      <c r="D13" s="5">
        <f>All_Customers_Residential!D13+All_Customers_Small_Commercial!D13+All_Customers_Lighting!D13</f>
        <v>74215</v>
      </c>
      <c r="E13" s="5">
        <f>All_Customers_Residential!E13+All_Customers_Small_Commercial!E13+All_Customers_Lighting!E13</f>
        <v>75394</v>
      </c>
      <c r="F13" s="5">
        <f>All_Customers_Residential!F13+All_Customers_Small_Commercial!F13+All_Customers_Lighting!F13</f>
        <v>78669</v>
      </c>
      <c r="G13" s="5">
        <f>All_Customers_Residential!G13+All_Customers_Small_Commercial!G13+All_Customers_Lighting!G13</f>
        <v>89033</v>
      </c>
      <c r="H13" s="5">
        <f>All_Customers_Residential!H13+All_Customers_Small_Commercial!H13+All_Customers_Lighting!H13</f>
        <v>113823</v>
      </c>
      <c r="I13" s="5">
        <f>All_Customers_Residential!I13+All_Customers_Small_Commercial!I13+All_Customers_Lighting!I13</f>
        <v>129002</v>
      </c>
      <c r="J13" s="5">
        <f>All_Customers_Residential!J13+All_Customers_Small_Commercial!J13+All_Customers_Lighting!J13</f>
        <v>125798</v>
      </c>
      <c r="K13" s="5">
        <f>All_Customers_Residential!K13+All_Customers_Small_Commercial!K13+All_Customers_Lighting!K13</f>
        <v>124384</v>
      </c>
      <c r="L13" s="5">
        <f>All_Customers_Residential!L13+All_Customers_Small_Commercial!L13+All_Customers_Lighting!L13</f>
        <v>123006</v>
      </c>
      <c r="M13" s="5">
        <f>All_Customers_Residential!M13+All_Customers_Small_Commercial!M13+All_Customers_Lighting!M13</f>
        <v>120757</v>
      </c>
      <c r="N13" s="5">
        <f>All_Customers_Residential!N13+All_Customers_Small_Commercial!N13+All_Customers_Lighting!N13</f>
        <v>115585</v>
      </c>
      <c r="O13" s="5">
        <f>All_Customers_Residential!O13+All_Customers_Small_Commercial!O13+All_Customers_Lighting!O13</f>
        <v>112739</v>
      </c>
      <c r="P13" s="5">
        <f>All_Customers_Residential!P13+All_Customers_Small_Commercial!P13+All_Customers_Lighting!P13</f>
        <v>109828</v>
      </c>
      <c r="Q13" s="5">
        <f>All_Customers_Residential!Q13+All_Customers_Small_Commercial!Q13+All_Customers_Lighting!Q13</f>
        <v>117485</v>
      </c>
      <c r="R13" s="5">
        <f>All_Customers_Residential!R13+All_Customers_Small_Commercial!R13+All_Customers_Lighting!R13</f>
        <v>133757</v>
      </c>
      <c r="S13" s="5">
        <f>All_Customers_Residential!S13+All_Customers_Small_Commercial!S13+All_Customers_Lighting!S13</f>
        <v>144236</v>
      </c>
      <c r="T13" s="5">
        <f>All_Customers_Residential!T13+All_Customers_Small_Commercial!T13+All_Customers_Lighting!T13</f>
        <v>145307</v>
      </c>
      <c r="U13" s="5">
        <f>All_Customers_Residential!U13+All_Customers_Small_Commercial!U13+All_Customers_Lighting!U13</f>
        <v>147823</v>
      </c>
      <c r="V13" s="5">
        <f>All_Customers_Residential!V13+All_Customers_Small_Commercial!V13+All_Customers_Lighting!V13</f>
        <v>134430</v>
      </c>
      <c r="W13" s="5">
        <f>All_Customers_Residential!W13+All_Customers_Small_Commercial!W13+All_Customers_Lighting!W13</f>
        <v>116330</v>
      </c>
      <c r="X13" s="5">
        <f>All_Customers_Residential!X13+All_Customers_Small_Commercial!X13+All_Customers_Lighting!X13</f>
        <v>96090</v>
      </c>
      <c r="Y13" s="5">
        <f>All_Customers_Residential!Y13+All_Customers_Small_Commercial!Y13+All_Customers_Lighting!Y13</f>
        <v>85737</v>
      </c>
      <c r="AA13" s="2">
        <f>IFERROR(INDEX('Holiday Schedule'!$D$3:$D$24,MATCH(A13,'Holiday Schedule'!$C$3:$C$24,0)),0)</f>
        <v>0</v>
      </c>
      <c r="AB13" s="2">
        <f t="shared" si="0"/>
        <v>6</v>
      </c>
      <c r="AC13" s="2">
        <f t="shared" si="1"/>
        <v>1996557</v>
      </c>
      <c r="AD13" s="5">
        <f t="shared" si="2"/>
        <v>674399</v>
      </c>
      <c r="AE13" s="5">
        <f t="shared" si="3"/>
        <v>2670956</v>
      </c>
      <c r="AG13" s="2">
        <f t="shared" si="4"/>
        <v>1</v>
      </c>
      <c r="AH13" s="2">
        <f t="shared" si="5"/>
        <v>2024</v>
      </c>
      <c r="AJ13" s="5">
        <f t="shared" si="6"/>
        <v>147823</v>
      </c>
      <c r="AK13" s="2">
        <f t="shared" si="7"/>
        <v>20</v>
      </c>
    </row>
    <row r="14" spans="1:37" ht="12.75" x14ac:dyDescent="0.2">
      <c r="A14" s="4">
        <v>45297</v>
      </c>
      <c r="B14" s="5">
        <f>All_Customers_Residential!B14+All_Customers_Small_Commercial!B14+All_Customers_Lighting!B14</f>
        <v>81367</v>
      </c>
      <c r="C14" s="5">
        <f>All_Customers_Residential!C14+All_Customers_Small_Commercial!C14+All_Customers_Lighting!C14</f>
        <v>77370</v>
      </c>
      <c r="D14" s="5">
        <f>All_Customers_Residential!D14+All_Customers_Small_Commercial!D14+All_Customers_Lighting!D14</f>
        <v>74967</v>
      </c>
      <c r="E14" s="5">
        <f>All_Customers_Residential!E14+All_Customers_Small_Commercial!E14+All_Customers_Lighting!E14</f>
        <v>75434</v>
      </c>
      <c r="F14" s="5">
        <f>All_Customers_Residential!F14+All_Customers_Small_Commercial!F14+All_Customers_Lighting!F14</f>
        <v>78469</v>
      </c>
      <c r="G14" s="5">
        <f>All_Customers_Residential!G14+All_Customers_Small_Commercial!G14+All_Customers_Lighting!G14</f>
        <v>87059</v>
      </c>
      <c r="H14" s="5">
        <f>All_Customers_Residential!H14+All_Customers_Small_Commercial!H14+All_Customers_Lighting!H14</f>
        <v>108338</v>
      </c>
      <c r="I14" s="5">
        <f>All_Customers_Residential!I14+All_Customers_Small_Commercial!I14+All_Customers_Lighting!I14</f>
        <v>123483</v>
      </c>
      <c r="J14" s="5">
        <f>All_Customers_Residential!J14+All_Customers_Small_Commercial!J14+All_Customers_Lighting!J14</f>
        <v>124939</v>
      </c>
      <c r="K14" s="5">
        <f>All_Customers_Residential!K14+All_Customers_Small_Commercial!K14+All_Customers_Lighting!K14</f>
        <v>127964</v>
      </c>
      <c r="L14" s="5">
        <f>All_Customers_Residential!L14+All_Customers_Small_Commercial!L14+All_Customers_Lighting!L14</f>
        <v>125989</v>
      </c>
      <c r="M14" s="5">
        <f>All_Customers_Residential!M14+All_Customers_Small_Commercial!M14+All_Customers_Lighting!M14</f>
        <v>123583</v>
      </c>
      <c r="N14" s="5">
        <f>All_Customers_Residential!N14+All_Customers_Small_Commercial!N14+All_Customers_Lighting!N14</f>
        <v>118456</v>
      </c>
      <c r="O14" s="5">
        <f>All_Customers_Residential!O14+All_Customers_Small_Commercial!O14+All_Customers_Lighting!O14</f>
        <v>115087</v>
      </c>
      <c r="P14" s="5">
        <f>All_Customers_Residential!P14+All_Customers_Small_Commercial!P14+All_Customers_Lighting!P14</f>
        <v>112380</v>
      </c>
      <c r="Q14" s="5">
        <f>All_Customers_Residential!Q14+All_Customers_Small_Commercial!Q14+All_Customers_Lighting!Q14</f>
        <v>120197</v>
      </c>
      <c r="R14" s="5">
        <f>All_Customers_Residential!R14+All_Customers_Small_Commercial!R14+All_Customers_Lighting!R14</f>
        <v>136035</v>
      </c>
      <c r="S14" s="5">
        <f>All_Customers_Residential!S14+All_Customers_Small_Commercial!S14+All_Customers_Lighting!S14</f>
        <v>147710</v>
      </c>
      <c r="T14" s="5">
        <f>All_Customers_Residential!T14+All_Customers_Small_Commercial!T14+All_Customers_Lighting!T14</f>
        <v>146559</v>
      </c>
      <c r="U14" s="5">
        <f>All_Customers_Residential!U14+All_Customers_Small_Commercial!U14+All_Customers_Lighting!U14</f>
        <v>146806</v>
      </c>
      <c r="V14" s="5">
        <f>All_Customers_Residential!V14+All_Customers_Small_Commercial!V14+All_Customers_Lighting!V14</f>
        <v>134179</v>
      </c>
      <c r="W14" s="5">
        <f>All_Customers_Residential!W14+All_Customers_Small_Commercial!W14+All_Customers_Lighting!W14</f>
        <v>115646</v>
      </c>
      <c r="X14" s="5">
        <f>All_Customers_Residential!X14+All_Customers_Small_Commercial!X14+All_Customers_Lighting!X14</f>
        <v>96794</v>
      </c>
      <c r="Y14" s="5">
        <f>All_Customers_Residential!Y14+All_Customers_Small_Commercial!Y14+All_Customers_Lighting!Y14</f>
        <v>86249</v>
      </c>
      <c r="AA14" s="2">
        <f>IFERROR(INDEX('Holiday Schedule'!$D$3:$D$24,MATCH(A14,'Holiday Schedule'!$C$3:$C$24,0)),0)</f>
        <v>0</v>
      </c>
      <c r="AB14" s="2">
        <f t="shared" si="0"/>
        <v>7</v>
      </c>
      <c r="AC14" s="2">
        <f t="shared" si="1"/>
        <v>0</v>
      </c>
      <c r="AD14" s="5">
        <f t="shared" si="2"/>
        <v>2685060</v>
      </c>
      <c r="AE14" s="5">
        <f t="shared" si="3"/>
        <v>2685060</v>
      </c>
      <c r="AG14" s="2">
        <f t="shared" si="4"/>
        <v>1</v>
      </c>
      <c r="AH14" s="2">
        <f t="shared" si="5"/>
        <v>2024</v>
      </c>
      <c r="AJ14" s="5">
        <f t="shared" si="6"/>
        <v>147710</v>
      </c>
      <c r="AK14" s="2">
        <f t="shared" si="7"/>
        <v>18</v>
      </c>
    </row>
    <row r="15" spans="1:37" ht="12.75" x14ac:dyDescent="0.2">
      <c r="A15" s="4">
        <v>45298</v>
      </c>
      <c r="B15" s="5">
        <f>All_Customers_Residential!B15+All_Customers_Small_Commercial!B15+All_Customers_Lighting!B15</f>
        <v>81350</v>
      </c>
      <c r="C15" s="5">
        <f>All_Customers_Residential!C15+All_Customers_Small_Commercial!C15+All_Customers_Lighting!C15</f>
        <v>77354</v>
      </c>
      <c r="D15" s="5">
        <f>All_Customers_Residential!D15+All_Customers_Small_Commercial!D15+All_Customers_Lighting!D15</f>
        <v>74950</v>
      </c>
      <c r="E15" s="5">
        <f>All_Customers_Residential!E15+All_Customers_Small_Commercial!E15+All_Customers_Lighting!E15</f>
        <v>75429</v>
      </c>
      <c r="F15" s="5">
        <f>All_Customers_Residential!F15+All_Customers_Small_Commercial!F15+All_Customers_Lighting!F15</f>
        <v>78466</v>
      </c>
      <c r="G15" s="5">
        <f>All_Customers_Residential!G15+All_Customers_Small_Commercial!G15+All_Customers_Lighting!G15</f>
        <v>87054</v>
      </c>
      <c r="H15" s="5">
        <f>All_Customers_Residential!H15+All_Customers_Small_Commercial!H15+All_Customers_Lighting!H15</f>
        <v>108320</v>
      </c>
      <c r="I15" s="5">
        <f>All_Customers_Residential!I15+All_Customers_Small_Commercial!I15+All_Customers_Lighting!I15</f>
        <v>123460</v>
      </c>
      <c r="J15" s="5">
        <f>All_Customers_Residential!J15+All_Customers_Small_Commercial!J15+All_Customers_Lighting!J15</f>
        <v>124986</v>
      </c>
      <c r="K15" s="5">
        <f>All_Customers_Residential!K15+All_Customers_Small_Commercial!K15+All_Customers_Lighting!K15</f>
        <v>127952</v>
      </c>
      <c r="L15" s="5">
        <f>All_Customers_Residential!L15+All_Customers_Small_Commercial!L15+All_Customers_Lighting!L15</f>
        <v>125968</v>
      </c>
      <c r="M15" s="5">
        <f>All_Customers_Residential!M15+All_Customers_Small_Commercial!M15+All_Customers_Lighting!M15</f>
        <v>123557</v>
      </c>
      <c r="N15" s="5">
        <f>All_Customers_Residential!N15+All_Customers_Small_Commercial!N15+All_Customers_Lighting!N15</f>
        <v>118431</v>
      </c>
      <c r="O15" s="5">
        <f>All_Customers_Residential!O15+All_Customers_Small_Commercial!O15+All_Customers_Lighting!O15</f>
        <v>115062</v>
      </c>
      <c r="P15" s="5">
        <f>All_Customers_Residential!P15+All_Customers_Small_Commercial!P15+All_Customers_Lighting!P15</f>
        <v>112358</v>
      </c>
      <c r="Q15" s="5">
        <f>All_Customers_Residential!Q15+All_Customers_Small_Commercial!Q15+All_Customers_Lighting!Q15</f>
        <v>120178</v>
      </c>
      <c r="R15" s="5">
        <f>All_Customers_Residential!R15+All_Customers_Small_Commercial!R15+All_Customers_Lighting!R15</f>
        <v>136007</v>
      </c>
      <c r="S15" s="5">
        <f>All_Customers_Residential!S15+All_Customers_Small_Commercial!S15+All_Customers_Lighting!S15</f>
        <v>147676</v>
      </c>
      <c r="T15" s="5">
        <f>All_Customers_Residential!T15+All_Customers_Small_Commercial!T15+All_Customers_Lighting!T15</f>
        <v>146527</v>
      </c>
      <c r="U15" s="5">
        <f>All_Customers_Residential!U15+All_Customers_Small_Commercial!U15+All_Customers_Lighting!U15</f>
        <v>146771</v>
      </c>
      <c r="V15" s="5">
        <f>All_Customers_Residential!V15+All_Customers_Small_Commercial!V15+All_Customers_Lighting!V15</f>
        <v>134149</v>
      </c>
      <c r="W15" s="5">
        <f>All_Customers_Residential!W15+All_Customers_Small_Commercial!W15+All_Customers_Lighting!W15</f>
        <v>115620</v>
      </c>
      <c r="X15" s="5">
        <f>All_Customers_Residential!X15+All_Customers_Small_Commercial!X15+All_Customers_Lighting!X15</f>
        <v>96773</v>
      </c>
      <c r="Y15" s="5">
        <f>All_Customers_Residential!Y15+All_Customers_Small_Commercial!Y15+All_Customers_Lighting!Y15</f>
        <v>86229</v>
      </c>
      <c r="AA15" s="2">
        <f>IFERROR(INDEX('Holiday Schedule'!$D$3:$D$24,MATCH(A15,'Holiday Schedule'!$C$3:$C$24,0)),0)</f>
        <v>0</v>
      </c>
      <c r="AB15" s="2">
        <f t="shared" si="0"/>
        <v>1</v>
      </c>
      <c r="AC15" s="2">
        <f t="shared" si="1"/>
        <v>0</v>
      </c>
      <c r="AD15" s="5">
        <f t="shared" si="2"/>
        <v>2684627</v>
      </c>
      <c r="AE15" s="5">
        <f t="shared" si="3"/>
        <v>2684627</v>
      </c>
      <c r="AG15" s="2">
        <f t="shared" si="4"/>
        <v>1</v>
      </c>
      <c r="AH15" s="2">
        <f t="shared" si="5"/>
        <v>2024</v>
      </c>
      <c r="AJ15" s="5">
        <f t="shared" si="6"/>
        <v>147676</v>
      </c>
      <c r="AK15" s="2">
        <f t="shared" si="7"/>
        <v>18</v>
      </c>
    </row>
    <row r="16" spans="1:37" ht="12.75" x14ac:dyDescent="0.2">
      <c r="A16" s="4">
        <v>45299</v>
      </c>
      <c r="B16" s="5">
        <f>All_Customers_Residential!B16+All_Customers_Small_Commercial!B16+All_Customers_Lighting!B16</f>
        <v>80413</v>
      </c>
      <c r="C16" s="5">
        <f>All_Customers_Residential!C16+All_Customers_Small_Commercial!C16+All_Customers_Lighting!C16</f>
        <v>76496</v>
      </c>
      <c r="D16" s="5">
        <f>All_Customers_Residential!D16+All_Customers_Small_Commercial!D16+All_Customers_Lighting!D16</f>
        <v>73898</v>
      </c>
      <c r="E16" s="5">
        <f>All_Customers_Residential!E16+All_Customers_Small_Commercial!E16+All_Customers_Lighting!E16</f>
        <v>75077</v>
      </c>
      <c r="F16" s="5">
        <f>All_Customers_Residential!F16+All_Customers_Small_Commercial!F16+All_Customers_Lighting!F16</f>
        <v>78336</v>
      </c>
      <c r="G16" s="5">
        <f>All_Customers_Residential!G16+All_Customers_Small_Commercial!G16+All_Customers_Lighting!G16</f>
        <v>88659</v>
      </c>
      <c r="H16" s="5">
        <f>All_Customers_Residential!H16+All_Customers_Small_Commercial!H16+All_Customers_Lighting!H16</f>
        <v>113335</v>
      </c>
      <c r="I16" s="5">
        <f>All_Customers_Residential!I16+All_Customers_Small_Commercial!I16+All_Customers_Lighting!I16</f>
        <v>128461</v>
      </c>
      <c r="J16" s="5">
        <f>All_Customers_Residential!J16+All_Customers_Small_Commercial!J16+All_Customers_Lighting!J16</f>
        <v>125277</v>
      </c>
      <c r="K16" s="5">
        <f>All_Customers_Residential!K16+All_Customers_Small_Commercial!K16+All_Customers_Lighting!K16</f>
        <v>123871</v>
      </c>
      <c r="L16" s="5">
        <f>All_Customers_Residential!L16+All_Customers_Small_Commercial!L16+All_Customers_Lighting!L16</f>
        <v>122521</v>
      </c>
      <c r="M16" s="5">
        <f>All_Customers_Residential!M16+All_Customers_Small_Commercial!M16+All_Customers_Lighting!M16</f>
        <v>120299</v>
      </c>
      <c r="N16" s="5">
        <f>All_Customers_Residential!N16+All_Customers_Small_Commercial!N16+All_Customers_Lighting!N16</f>
        <v>115167</v>
      </c>
      <c r="O16" s="5">
        <f>All_Customers_Residential!O16+All_Customers_Small_Commercial!O16+All_Customers_Lighting!O16</f>
        <v>112336</v>
      </c>
      <c r="P16" s="5">
        <f>All_Customers_Residential!P16+All_Customers_Small_Commercial!P16+All_Customers_Lighting!P16</f>
        <v>109424</v>
      </c>
      <c r="Q16" s="5">
        <f>All_Customers_Residential!Q16+All_Customers_Small_Commercial!Q16+All_Customers_Lighting!Q16</f>
        <v>117049</v>
      </c>
      <c r="R16" s="5">
        <f>All_Customers_Residential!R16+All_Customers_Small_Commercial!R16+All_Customers_Lighting!R16</f>
        <v>133249</v>
      </c>
      <c r="S16" s="5">
        <f>All_Customers_Residential!S16+All_Customers_Small_Commercial!S16+All_Customers_Lighting!S16</f>
        <v>143676</v>
      </c>
      <c r="T16" s="5">
        <f>All_Customers_Residential!T16+All_Customers_Small_Commercial!T16+All_Customers_Lighting!T16</f>
        <v>144738</v>
      </c>
      <c r="U16" s="5">
        <f>All_Customers_Residential!U16+All_Customers_Small_Commercial!U16+All_Customers_Lighting!U16</f>
        <v>147239</v>
      </c>
      <c r="V16" s="5">
        <f>All_Customers_Residential!V16+All_Customers_Small_Commercial!V16+All_Customers_Lighting!V16</f>
        <v>133902</v>
      </c>
      <c r="W16" s="5">
        <f>All_Customers_Residential!W16+All_Customers_Small_Commercial!W16+All_Customers_Lighting!W16</f>
        <v>115881</v>
      </c>
      <c r="X16" s="5">
        <f>All_Customers_Residential!X16+All_Customers_Small_Commercial!X16+All_Customers_Lighting!X16</f>
        <v>95724</v>
      </c>
      <c r="Y16" s="5">
        <f>All_Customers_Residential!Y16+All_Customers_Small_Commercial!Y16+All_Customers_Lighting!Y16</f>
        <v>85414</v>
      </c>
      <c r="AA16" s="2">
        <f>IFERROR(INDEX('Holiday Schedule'!$D$3:$D$24,MATCH(A16,'Holiday Schedule'!$C$3:$C$24,0)),0)</f>
        <v>0</v>
      </c>
      <c r="AB16" s="2">
        <f t="shared" si="0"/>
        <v>2</v>
      </c>
      <c r="AC16" s="2">
        <f t="shared" si="1"/>
        <v>1988814</v>
      </c>
      <c r="AD16" s="5">
        <f t="shared" si="2"/>
        <v>671628</v>
      </c>
      <c r="AE16" s="5">
        <f t="shared" si="3"/>
        <v>2660442</v>
      </c>
      <c r="AG16" s="2">
        <f t="shared" si="4"/>
        <v>1</v>
      </c>
      <c r="AH16" s="2">
        <f t="shared" si="5"/>
        <v>2024</v>
      </c>
      <c r="AJ16" s="5">
        <f t="shared" si="6"/>
        <v>147239</v>
      </c>
      <c r="AK16" s="2">
        <f t="shared" si="7"/>
        <v>20</v>
      </c>
    </row>
    <row r="17" spans="1:37" ht="12.75" x14ac:dyDescent="0.2">
      <c r="A17" s="4">
        <v>45300</v>
      </c>
      <c r="B17" s="5">
        <f>All_Customers_Residential!B17+All_Customers_Small_Commercial!B17+All_Customers_Lighting!B17</f>
        <v>79862</v>
      </c>
      <c r="C17" s="5">
        <f>All_Customers_Residential!C17+All_Customers_Small_Commercial!C17+All_Customers_Lighting!C17</f>
        <v>75972</v>
      </c>
      <c r="D17" s="5">
        <f>All_Customers_Residential!D17+All_Customers_Small_Commercial!D17+All_Customers_Lighting!D17</f>
        <v>73401</v>
      </c>
      <c r="E17" s="5">
        <f>All_Customers_Residential!E17+All_Customers_Small_Commercial!E17+All_Customers_Lighting!E17</f>
        <v>74567</v>
      </c>
      <c r="F17" s="5">
        <f>All_Customers_Residential!F17+All_Customers_Small_Commercial!F17+All_Customers_Lighting!F17</f>
        <v>77806</v>
      </c>
      <c r="G17" s="5">
        <f>All_Customers_Residential!G17+All_Customers_Small_Commercial!G17+All_Customers_Lighting!G17</f>
        <v>88050</v>
      </c>
      <c r="H17" s="5">
        <f>All_Customers_Residential!H17+All_Customers_Small_Commercial!H17+All_Customers_Lighting!H17</f>
        <v>112529</v>
      </c>
      <c r="I17" s="5">
        <f>All_Customers_Residential!I17+All_Customers_Small_Commercial!I17+All_Customers_Lighting!I17</f>
        <v>127557</v>
      </c>
      <c r="J17" s="5">
        <f>All_Customers_Residential!J17+All_Customers_Small_Commercial!J17+All_Customers_Lighting!J17</f>
        <v>124405</v>
      </c>
      <c r="K17" s="5">
        <f>All_Customers_Residential!K17+All_Customers_Small_Commercial!K17+All_Customers_Lighting!K17</f>
        <v>123018</v>
      </c>
      <c r="L17" s="5">
        <f>All_Customers_Residential!L17+All_Customers_Small_Commercial!L17+All_Customers_Lighting!L17</f>
        <v>121686</v>
      </c>
      <c r="M17" s="5">
        <f>All_Customers_Residential!M17+All_Customers_Small_Commercial!M17+All_Customers_Lighting!M17</f>
        <v>119472</v>
      </c>
      <c r="N17" s="5">
        <f>All_Customers_Residential!N17+All_Customers_Small_Commercial!N17+All_Customers_Lighting!N17</f>
        <v>114378</v>
      </c>
      <c r="O17" s="5">
        <f>All_Customers_Residential!O17+All_Customers_Small_Commercial!O17+All_Customers_Lighting!O17</f>
        <v>111564</v>
      </c>
      <c r="P17" s="5">
        <f>All_Customers_Residential!P17+All_Customers_Small_Commercial!P17+All_Customers_Lighting!P17</f>
        <v>108687</v>
      </c>
      <c r="Q17" s="5">
        <f>All_Customers_Residential!Q17+All_Customers_Small_Commercial!Q17+All_Customers_Lighting!Q17</f>
        <v>116252</v>
      </c>
      <c r="R17" s="5">
        <f>All_Customers_Residential!R17+All_Customers_Small_Commercial!R17+All_Customers_Lighting!R17</f>
        <v>132322</v>
      </c>
      <c r="S17" s="5">
        <f>All_Customers_Residential!S17+All_Customers_Small_Commercial!S17+All_Customers_Lighting!S17</f>
        <v>142643</v>
      </c>
      <c r="T17" s="5">
        <f>All_Customers_Residential!T17+All_Customers_Small_Commercial!T17+All_Customers_Lighting!T17</f>
        <v>143690</v>
      </c>
      <c r="U17" s="5">
        <f>All_Customers_Residential!U17+All_Customers_Small_Commercial!U17+All_Customers_Lighting!U17</f>
        <v>146168</v>
      </c>
      <c r="V17" s="5">
        <f>All_Customers_Residential!V17+All_Customers_Small_Commercial!V17+All_Customers_Lighting!V17</f>
        <v>132935</v>
      </c>
      <c r="W17" s="5">
        <f>All_Customers_Residential!W17+All_Customers_Small_Commercial!W17+All_Customers_Lighting!W17</f>
        <v>115060</v>
      </c>
      <c r="X17" s="5">
        <f>All_Customers_Residential!X17+All_Customers_Small_Commercial!X17+All_Customers_Lighting!X17</f>
        <v>95052</v>
      </c>
      <c r="Y17" s="5">
        <f>All_Customers_Residential!Y17+All_Customers_Small_Commercial!Y17+All_Customers_Lighting!Y17</f>
        <v>84828</v>
      </c>
      <c r="AA17" s="2">
        <f>IFERROR(INDEX('Holiday Schedule'!$D$3:$D$24,MATCH(A17,'Holiday Schedule'!$C$3:$C$24,0)),0)</f>
        <v>0</v>
      </c>
      <c r="AB17" s="2">
        <f t="shared" si="0"/>
        <v>3</v>
      </c>
      <c r="AC17" s="2">
        <f t="shared" si="1"/>
        <v>1974889</v>
      </c>
      <c r="AD17" s="5">
        <f t="shared" si="2"/>
        <v>667015</v>
      </c>
      <c r="AE17" s="5">
        <f t="shared" si="3"/>
        <v>2641904</v>
      </c>
      <c r="AG17" s="2">
        <f t="shared" si="4"/>
        <v>1</v>
      </c>
      <c r="AH17" s="2">
        <f t="shared" si="5"/>
        <v>2024</v>
      </c>
      <c r="AJ17" s="5">
        <f t="shared" si="6"/>
        <v>146168</v>
      </c>
      <c r="AK17" s="2">
        <f t="shared" si="7"/>
        <v>20</v>
      </c>
    </row>
    <row r="18" spans="1:37" ht="12.75" x14ac:dyDescent="0.2">
      <c r="A18" s="4">
        <v>45301</v>
      </c>
      <c r="B18" s="5">
        <f>All_Customers_Residential!B18+All_Customers_Small_Commercial!B18+All_Customers_Lighting!B18</f>
        <v>79836</v>
      </c>
      <c r="C18" s="5">
        <f>All_Customers_Residential!C18+All_Customers_Small_Commercial!C18+All_Customers_Lighting!C18</f>
        <v>75950</v>
      </c>
      <c r="D18" s="5">
        <f>All_Customers_Residential!D18+All_Customers_Small_Commercial!D18+All_Customers_Lighting!D18</f>
        <v>73378</v>
      </c>
      <c r="E18" s="5">
        <f>All_Customers_Residential!E18+All_Customers_Small_Commercial!E18+All_Customers_Lighting!E18</f>
        <v>74546</v>
      </c>
      <c r="F18" s="5">
        <f>All_Customers_Residential!F18+All_Customers_Small_Commercial!F18+All_Customers_Lighting!F18</f>
        <v>77784</v>
      </c>
      <c r="G18" s="5">
        <f>All_Customers_Residential!G18+All_Customers_Small_Commercial!G18+All_Customers_Lighting!G18</f>
        <v>88022</v>
      </c>
      <c r="H18" s="5">
        <f>All_Customers_Residential!H18+All_Customers_Small_Commercial!H18+All_Customers_Lighting!H18</f>
        <v>112493</v>
      </c>
      <c r="I18" s="5">
        <f>All_Customers_Residential!I18+All_Customers_Small_Commercial!I18+All_Customers_Lighting!I18</f>
        <v>127522</v>
      </c>
      <c r="J18" s="5">
        <f>All_Customers_Residential!J18+All_Customers_Small_Commercial!J18+All_Customers_Lighting!J18</f>
        <v>124377</v>
      </c>
      <c r="K18" s="5">
        <f>All_Customers_Residential!K18+All_Customers_Small_Commercial!K18+All_Customers_Lighting!K18</f>
        <v>122997</v>
      </c>
      <c r="L18" s="5">
        <f>All_Customers_Residential!L18+All_Customers_Small_Commercial!L18+All_Customers_Lighting!L18</f>
        <v>121664</v>
      </c>
      <c r="M18" s="5">
        <f>All_Customers_Residential!M18+All_Customers_Small_Commercial!M18+All_Customers_Lighting!M18</f>
        <v>119437</v>
      </c>
      <c r="N18" s="5">
        <f>All_Customers_Residential!N18+All_Customers_Small_Commercial!N18+All_Customers_Lighting!N18</f>
        <v>114346</v>
      </c>
      <c r="O18" s="5">
        <f>All_Customers_Residential!O18+All_Customers_Small_Commercial!O18+All_Customers_Lighting!O18</f>
        <v>111545</v>
      </c>
      <c r="P18" s="5">
        <f>All_Customers_Residential!P18+All_Customers_Small_Commercial!P18+All_Customers_Lighting!P18</f>
        <v>108653</v>
      </c>
      <c r="Q18" s="5">
        <f>All_Customers_Residential!Q18+All_Customers_Small_Commercial!Q18+All_Customers_Lighting!Q18</f>
        <v>116215</v>
      </c>
      <c r="R18" s="5">
        <f>All_Customers_Residential!R18+All_Customers_Small_Commercial!R18+All_Customers_Lighting!R18</f>
        <v>132278</v>
      </c>
      <c r="S18" s="5">
        <f>All_Customers_Residential!S18+All_Customers_Small_Commercial!S18+All_Customers_Lighting!S18</f>
        <v>142598</v>
      </c>
      <c r="T18" s="5">
        <f>All_Customers_Residential!T18+All_Customers_Small_Commercial!T18+All_Customers_Lighting!T18</f>
        <v>143644</v>
      </c>
      <c r="U18" s="5">
        <f>All_Customers_Residential!U18+All_Customers_Small_Commercial!U18+All_Customers_Lighting!U18</f>
        <v>146121</v>
      </c>
      <c r="V18" s="5">
        <f>All_Customers_Residential!V18+All_Customers_Small_Commercial!V18+All_Customers_Lighting!V18</f>
        <v>132891</v>
      </c>
      <c r="W18" s="5">
        <f>All_Customers_Residential!W18+All_Customers_Small_Commercial!W18+All_Customers_Lighting!W18</f>
        <v>115023</v>
      </c>
      <c r="X18" s="5">
        <f>All_Customers_Residential!X18+All_Customers_Small_Commercial!X18+All_Customers_Lighting!X18</f>
        <v>95022</v>
      </c>
      <c r="Y18" s="5">
        <f>All_Customers_Residential!Y18+All_Customers_Small_Commercial!Y18+All_Customers_Lighting!Y18</f>
        <v>84800</v>
      </c>
      <c r="AA18" s="2">
        <f>IFERROR(INDEX('Holiday Schedule'!$D$3:$D$24,MATCH(A18,'Holiday Schedule'!$C$3:$C$24,0)),0)</f>
        <v>0</v>
      </c>
      <c r="AB18" s="2">
        <f t="shared" si="0"/>
        <v>4</v>
      </c>
      <c r="AC18" s="2">
        <f t="shared" si="1"/>
        <v>1974333</v>
      </c>
      <c r="AD18" s="5">
        <f t="shared" si="2"/>
        <v>666809</v>
      </c>
      <c r="AE18" s="5">
        <f t="shared" si="3"/>
        <v>2641142</v>
      </c>
      <c r="AG18" s="2">
        <f t="shared" si="4"/>
        <v>1</v>
      </c>
      <c r="AH18" s="2">
        <f t="shared" si="5"/>
        <v>2024</v>
      </c>
      <c r="AJ18" s="5">
        <f t="shared" si="6"/>
        <v>146121</v>
      </c>
      <c r="AK18" s="2">
        <f t="shared" si="7"/>
        <v>20</v>
      </c>
    </row>
    <row r="19" spans="1:37" ht="12.75" x14ac:dyDescent="0.2">
      <c r="A19" s="4">
        <v>45302</v>
      </c>
      <c r="B19" s="5">
        <f>All_Customers_Residential!B19+All_Customers_Small_Commercial!B19+All_Customers_Lighting!B19</f>
        <v>79593</v>
      </c>
      <c r="C19" s="5">
        <f>All_Customers_Residential!C19+All_Customers_Small_Commercial!C19+All_Customers_Lighting!C19</f>
        <v>75721</v>
      </c>
      <c r="D19" s="5">
        <f>All_Customers_Residential!D19+All_Customers_Small_Commercial!D19+All_Customers_Lighting!D19</f>
        <v>73154</v>
      </c>
      <c r="E19" s="5">
        <f>All_Customers_Residential!E19+All_Customers_Small_Commercial!E19+All_Customers_Lighting!E19</f>
        <v>74317</v>
      </c>
      <c r="F19" s="5">
        <f>All_Customers_Residential!F19+All_Customers_Small_Commercial!F19+All_Customers_Lighting!F19</f>
        <v>77548</v>
      </c>
      <c r="G19" s="5">
        <f>All_Customers_Residential!G19+All_Customers_Small_Commercial!G19+All_Customers_Lighting!G19</f>
        <v>87753</v>
      </c>
      <c r="H19" s="5">
        <f>All_Customers_Residential!H19+All_Customers_Small_Commercial!H19+All_Customers_Lighting!H19</f>
        <v>112144</v>
      </c>
      <c r="I19" s="5">
        <f>All_Customers_Residential!I19+All_Customers_Small_Commercial!I19+All_Customers_Lighting!I19</f>
        <v>127124</v>
      </c>
      <c r="J19" s="5">
        <f>All_Customers_Residential!J19+All_Customers_Small_Commercial!J19+All_Customers_Lighting!J19</f>
        <v>123982</v>
      </c>
      <c r="K19" s="5">
        <f>All_Customers_Residential!K19+All_Customers_Small_Commercial!K19+All_Customers_Lighting!K19</f>
        <v>122603</v>
      </c>
      <c r="L19" s="5">
        <f>All_Customers_Residential!L19+All_Customers_Small_Commercial!L19+All_Customers_Lighting!L19</f>
        <v>121277</v>
      </c>
      <c r="M19" s="5">
        <f>All_Customers_Residential!M19+All_Customers_Small_Commercial!M19+All_Customers_Lighting!M19</f>
        <v>119068</v>
      </c>
      <c r="N19" s="5">
        <f>All_Customers_Residential!N19+All_Customers_Small_Commercial!N19+All_Customers_Lighting!N19</f>
        <v>113995</v>
      </c>
      <c r="O19" s="5">
        <f>All_Customers_Residential!O19+All_Customers_Small_Commercial!O19+All_Customers_Lighting!O19</f>
        <v>111199</v>
      </c>
      <c r="P19" s="5">
        <f>All_Customers_Residential!P19+All_Customers_Small_Commercial!P19+All_Customers_Lighting!P19</f>
        <v>108324</v>
      </c>
      <c r="Q19" s="5">
        <f>All_Customers_Residential!Q19+All_Customers_Small_Commercial!Q19+All_Customers_Lighting!Q19</f>
        <v>115858</v>
      </c>
      <c r="R19" s="5">
        <f>All_Customers_Residential!R19+All_Customers_Small_Commercial!R19+All_Customers_Lighting!R19</f>
        <v>131871</v>
      </c>
      <c r="S19" s="5">
        <f>All_Customers_Residential!S19+All_Customers_Small_Commercial!S19+All_Customers_Lighting!S19</f>
        <v>142155</v>
      </c>
      <c r="T19" s="5">
        <f>All_Customers_Residential!T19+All_Customers_Small_Commercial!T19+All_Customers_Lighting!T19</f>
        <v>143197</v>
      </c>
      <c r="U19" s="5">
        <f>All_Customers_Residential!U19+All_Customers_Small_Commercial!U19+All_Customers_Lighting!U19</f>
        <v>145665</v>
      </c>
      <c r="V19" s="5">
        <f>All_Customers_Residential!V19+All_Customers_Small_Commercial!V19+All_Customers_Lighting!V19</f>
        <v>132480</v>
      </c>
      <c r="W19" s="5">
        <f>All_Customers_Residential!W19+All_Customers_Small_Commercial!W19+All_Customers_Lighting!W19</f>
        <v>114666</v>
      </c>
      <c r="X19" s="5">
        <f>All_Customers_Residential!X19+All_Customers_Small_Commercial!X19+All_Customers_Lighting!X19</f>
        <v>94733</v>
      </c>
      <c r="Y19" s="5">
        <f>All_Customers_Residential!Y19+All_Customers_Small_Commercial!Y19+All_Customers_Lighting!Y19</f>
        <v>84540</v>
      </c>
      <c r="AA19" s="2">
        <f>IFERROR(INDEX('Holiday Schedule'!$D$3:$D$24,MATCH(A19,'Holiday Schedule'!$C$3:$C$24,0)),0)</f>
        <v>0</v>
      </c>
      <c r="AB19" s="2">
        <f t="shared" si="0"/>
        <v>5</v>
      </c>
      <c r="AC19" s="2">
        <f t="shared" si="1"/>
        <v>1968197</v>
      </c>
      <c r="AD19" s="5">
        <f t="shared" si="2"/>
        <v>664770</v>
      </c>
      <c r="AE19" s="5">
        <f t="shared" si="3"/>
        <v>2632967</v>
      </c>
      <c r="AG19" s="2">
        <f t="shared" si="4"/>
        <v>1</v>
      </c>
      <c r="AH19" s="2">
        <f t="shared" si="5"/>
        <v>2024</v>
      </c>
      <c r="AJ19" s="5">
        <f t="shared" si="6"/>
        <v>145665</v>
      </c>
      <c r="AK19" s="2">
        <f t="shared" si="7"/>
        <v>20</v>
      </c>
    </row>
    <row r="20" spans="1:37" ht="12.75" x14ac:dyDescent="0.2">
      <c r="A20" s="4">
        <v>45303</v>
      </c>
      <c r="B20" s="5">
        <f>All_Customers_Residential!B20+All_Customers_Small_Commercial!B20+All_Customers_Lighting!B20</f>
        <v>79570</v>
      </c>
      <c r="C20" s="5">
        <f>All_Customers_Residential!C20+All_Customers_Small_Commercial!C20+All_Customers_Lighting!C20</f>
        <v>75701</v>
      </c>
      <c r="D20" s="5">
        <f>All_Customers_Residential!D20+All_Customers_Small_Commercial!D20+All_Customers_Lighting!D20</f>
        <v>73137</v>
      </c>
      <c r="E20" s="5">
        <f>All_Customers_Residential!E20+All_Customers_Small_Commercial!E20+All_Customers_Lighting!E20</f>
        <v>74297</v>
      </c>
      <c r="F20" s="5">
        <f>All_Customers_Residential!F20+All_Customers_Small_Commercial!F20+All_Customers_Lighting!F20</f>
        <v>77527</v>
      </c>
      <c r="G20" s="5">
        <f>All_Customers_Residential!G20+All_Customers_Small_Commercial!G20+All_Customers_Lighting!G20</f>
        <v>87731</v>
      </c>
      <c r="H20" s="5">
        <f>All_Customers_Residential!H20+All_Customers_Small_Commercial!H20+All_Customers_Lighting!H20</f>
        <v>112116</v>
      </c>
      <c r="I20" s="5">
        <f>All_Customers_Residential!I20+All_Customers_Small_Commercial!I20+All_Customers_Lighting!I20</f>
        <v>127091</v>
      </c>
      <c r="J20" s="5">
        <f>All_Customers_Residential!J20+All_Customers_Small_Commercial!J20+All_Customers_Lighting!J20</f>
        <v>123950</v>
      </c>
      <c r="K20" s="5">
        <f>All_Customers_Residential!K20+All_Customers_Small_Commercial!K20+All_Customers_Lighting!K20</f>
        <v>122573</v>
      </c>
      <c r="L20" s="5">
        <f>All_Customers_Residential!L20+All_Customers_Small_Commercial!L20+All_Customers_Lighting!L20</f>
        <v>121250</v>
      </c>
      <c r="M20" s="5">
        <f>All_Customers_Residential!M20+All_Customers_Small_Commercial!M20+All_Customers_Lighting!M20</f>
        <v>119042</v>
      </c>
      <c r="N20" s="5">
        <f>All_Customers_Residential!N20+All_Customers_Small_Commercial!N20+All_Customers_Lighting!N20</f>
        <v>113964</v>
      </c>
      <c r="O20" s="5">
        <f>All_Customers_Residential!O20+All_Customers_Small_Commercial!O20+All_Customers_Lighting!O20</f>
        <v>111162</v>
      </c>
      <c r="P20" s="5">
        <f>All_Customers_Residential!P20+All_Customers_Small_Commercial!P20+All_Customers_Lighting!P20</f>
        <v>108295</v>
      </c>
      <c r="Q20" s="5">
        <f>All_Customers_Residential!Q20+All_Customers_Small_Commercial!Q20+All_Customers_Lighting!Q20</f>
        <v>115826</v>
      </c>
      <c r="R20" s="5">
        <f>All_Customers_Residential!R20+All_Customers_Small_Commercial!R20+All_Customers_Lighting!R20</f>
        <v>131838</v>
      </c>
      <c r="S20" s="5">
        <f>All_Customers_Residential!S20+All_Customers_Small_Commercial!S20+All_Customers_Lighting!S20</f>
        <v>142118</v>
      </c>
      <c r="T20" s="5">
        <f>All_Customers_Residential!T20+All_Customers_Small_Commercial!T20+All_Customers_Lighting!T20</f>
        <v>143160</v>
      </c>
      <c r="U20" s="5">
        <f>All_Customers_Residential!U20+All_Customers_Small_Commercial!U20+All_Customers_Lighting!U20</f>
        <v>145627</v>
      </c>
      <c r="V20" s="5">
        <f>All_Customers_Residential!V20+All_Customers_Small_Commercial!V20+All_Customers_Lighting!V20</f>
        <v>132444</v>
      </c>
      <c r="W20" s="5">
        <f>All_Customers_Residential!W20+All_Customers_Small_Commercial!W20+All_Customers_Lighting!W20</f>
        <v>114636</v>
      </c>
      <c r="X20" s="5">
        <f>All_Customers_Residential!X20+All_Customers_Small_Commercial!X20+All_Customers_Lighting!X20</f>
        <v>94708</v>
      </c>
      <c r="Y20" s="5">
        <f>All_Customers_Residential!Y20+All_Customers_Small_Commercial!Y20+All_Customers_Lighting!Y20</f>
        <v>84520</v>
      </c>
      <c r="AA20" s="2">
        <f>IFERROR(INDEX('Holiday Schedule'!$D$3:$D$24,MATCH(A20,'Holiday Schedule'!$C$3:$C$24,0)),0)</f>
        <v>0</v>
      </c>
      <c r="AB20" s="2">
        <f t="shared" si="0"/>
        <v>6</v>
      </c>
      <c r="AC20" s="2">
        <f t="shared" si="1"/>
        <v>1967684</v>
      </c>
      <c r="AD20" s="5">
        <f t="shared" si="2"/>
        <v>664599</v>
      </c>
      <c r="AE20" s="5">
        <f t="shared" si="3"/>
        <v>2632283</v>
      </c>
      <c r="AG20" s="2">
        <f t="shared" si="4"/>
        <v>1</v>
      </c>
      <c r="AH20" s="2">
        <f t="shared" si="5"/>
        <v>2024</v>
      </c>
      <c r="AJ20" s="5">
        <f t="shared" si="6"/>
        <v>145627</v>
      </c>
      <c r="AK20" s="2">
        <f t="shared" si="7"/>
        <v>20</v>
      </c>
    </row>
    <row r="21" spans="1:37" ht="12.75" x14ac:dyDescent="0.2">
      <c r="A21" s="4">
        <v>45304</v>
      </c>
      <c r="B21" s="5">
        <f>All_Customers_Residential!B21+All_Customers_Small_Commercial!B21+All_Customers_Lighting!B21</f>
        <v>80204</v>
      </c>
      <c r="C21" s="5">
        <f>All_Customers_Residential!C21+All_Customers_Small_Commercial!C21+All_Customers_Lighting!C21</f>
        <v>76271</v>
      </c>
      <c r="D21" s="5">
        <f>All_Customers_Residential!D21+All_Customers_Small_Commercial!D21+All_Customers_Lighting!D21</f>
        <v>73907</v>
      </c>
      <c r="E21" s="5">
        <f>All_Customers_Residential!E21+All_Customers_Small_Commercial!E21+All_Customers_Lighting!E21</f>
        <v>74370</v>
      </c>
      <c r="F21" s="5">
        <f>All_Customers_Residential!F21+All_Customers_Small_Commercial!F21+All_Customers_Lighting!F21</f>
        <v>77358</v>
      </c>
      <c r="G21" s="5">
        <f>All_Customers_Residential!G21+All_Customers_Small_Commercial!G21+All_Customers_Lighting!G21</f>
        <v>85815</v>
      </c>
      <c r="H21" s="5">
        <f>All_Customers_Residential!H21+All_Customers_Small_Commercial!H21+All_Customers_Lighting!H21</f>
        <v>106745</v>
      </c>
      <c r="I21" s="5">
        <f>All_Customers_Residential!I21+All_Customers_Small_Commercial!I21+All_Customers_Lighting!I21</f>
        <v>121670</v>
      </c>
      <c r="J21" s="5">
        <f>All_Customers_Residential!J21+All_Customers_Small_Commercial!J21+All_Customers_Lighting!J21</f>
        <v>123091</v>
      </c>
      <c r="K21" s="5">
        <f>All_Customers_Residential!K21+All_Customers_Small_Commercial!K21+All_Customers_Lighting!K21</f>
        <v>126086</v>
      </c>
      <c r="L21" s="5">
        <f>All_Customers_Residential!L21+All_Customers_Small_Commercial!L21+All_Customers_Lighting!L21</f>
        <v>124183</v>
      </c>
      <c r="M21" s="5">
        <f>All_Customers_Residential!M21+All_Customers_Small_Commercial!M21+All_Customers_Lighting!M21</f>
        <v>121806</v>
      </c>
      <c r="N21" s="5">
        <f>All_Customers_Residential!N21+All_Customers_Small_Commercial!N21+All_Customers_Lighting!N21</f>
        <v>116758</v>
      </c>
      <c r="O21" s="5">
        <f>All_Customers_Residential!O21+All_Customers_Small_Commercial!O21+All_Customers_Lighting!O21</f>
        <v>113444</v>
      </c>
      <c r="P21" s="5">
        <f>All_Customers_Residential!P21+All_Customers_Small_Commercial!P21+All_Customers_Lighting!P21</f>
        <v>110777</v>
      </c>
      <c r="Q21" s="5">
        <f>All_Customers_Residential!Q21+All_Customers_Small_Commercial!Q21+All_Customers_Lighting!Q21</f>
        <v>118468</v>
      </c>
      <c r="R21" s="5">
        <f>All_Customers_Residential!R21+All_Customers_Small_Commercial!R21+All_Customers_Lighting!R21</f>
        <v>134049</v>
      </c>
      <c r="S21" s="5">
        <f>All_Customers_Residential!S21+All_Customers_Small_Commercial!S21+All_Customers_Lighting!S21</f>
        <v>145512</v>
      </c>
      <c r="T21" s="5">
        <f>All_Customers_Residential!T21+All_Customers_Small_Commercial!T21+All_Customers_Lighting!T21</f>
        <v>144366</v>
      </c>
      <c r="U21" s="5">
        <f>All_Customers_Residential!U21+All_Customers_Small_Commercial!U21+All_Customers_Lighting!U21</f>
        <v>144601</v>
      </c>
      <c r="V21" s="5">
        <f>All_Customers_Residential!V21+All_Customers_Small_Commercial!V21+All_Customers_Lighting!V21</f>
        <v>132175</v>
      </c>
      <c r="W21" s="5">
        <f>All_Customers_Residential!W21+All_Customers_Small_Commercial!W21+All_Customers_Lighting!W21</f>
        <v>113944</v>
      </c>
      <c r="X21" s="5">
        <f>All_Customers_Residential!X21+All_Customers_Small_Commercial!X21+All_Customers_Lighting!X21</f>
        <v>95386</v>
      </c>
      <c r="Y21" s="5">
        <f>All_Customers_Residential!Y21+All_Customers_Small_Commercial!Y21+All_Customers_Lighting!Y21</f>
        <v>85008</v>
      </c>
      <c r="AA21" s="2">
        <f>IFERROR(INDEX('Holiday Schedule'!$D$3:$D$24,MATCH(A21,'Holiday Schedule'!$C$3:$C$24,0)),0)</f>
        <v>0</v>
      </c>
      <c r="AB21" s="2">
        <f t="shared" si="0"/>
        <v>7</v>
      </c>
      <c r="AC21" s="2">
        <f t="shared" si="1"/>
        <v>0</v>
      </c>
      <c r="AD21" s="5">
        <f t="shared" si="2"/>
        <v>2645994</v>
      </c>
      <c r="AE21" s="5">
        <f t="shared" si="3"/>
        <v>2645994</v>
      </c>
      <c r="AG21" s="2">
        <f t="shared" si="4"/>
        <v>1</v>
      </c>
      <c r="AH21" s="2">
        <f t="shared" si="5"/>
        <v>2024</v>
      </c>
      <c r="AJ21" s="5">
        <f t="shared" si="6"/>
        <v>145512</v>
      </c>
      <c r="AK21" s="2">
        <f t="shared" si="7"/>
        <v>18</v>
      </c>
    </row>
    <row r="22" spans="1:37" ht="12.75" x14ac:dyDescent="0.2">
      <c r="A22" s="4">
        <v>45305</v>
      </c>
      <c r="B22" s="5">
        <f>All_Customers_Residential!B22+All_Customers_Small_Commercial!B22+All_Customers_Lighting!B22</f>
        <v>80171</v>
      </c>
      <c r="C22" s="5">
        <f>All_Customers_Residential!C22+All_Customers_Small_Commercial!C22+All_Customers_Lighting!C22</f>
        <v>76240</v>
      </c>
      <c r="D22" s="5">
        <f>All_Customers_Residential!D22+All_Customers_Small_Commercial!D22+All_Customers_Lighting!D22</f>
        <v>73877</v>
      </c>
      <c r="E22" s="5">
        <f>All_Customers_Residential!E22+All_Customers_Small_Commercial!E22+All_Customers_Lighting!E22</f>
        <v>74339</v>
      </c>
      <c r="F22" s="5">
        <f>All_Customers_Residential!F22+All_Customers_Small_Commercial!F22+All_Customers_Lighting!F22</f>
        <v>77328</v>
      </c>
      <c r="G22" s="5">
        <f>All_Customers_Residential!G22+All_Customers_Small_Commercial!G22+All_Customers_Lighting!G22</f>
        <v>85781</v>
      </c>
      <c r="H22" s="5">
        <f>All_Customers_Residential!H22+All_Customers_Small_Commercial!H22+All_Customers_Lighting!H22</f>
        <v>106698</v>
      </c>
      <c r="I22" s="5">
        <f>All_Customers_Residential!I22+All_Customers_Small_Commercial!I22+All_Customers_Lighting!I22</f>
        <v>121617</v>
      </c>
      <c r="J22" s="5">
        <f>All_Customers_Residential!J22+All_Customers_Small_Commercial!J22+All_Customers_Lighting!J22</f>
        <v>123036</v>
      </c>
      <c r="K22" s="5">
        <f>All_Customers_Residential!K22+All_Customers_Small_Commercial!K22+All_Customers_Lighting!K22</f>
        <v>126031</v>
      </c>
      <c r="L22" s="5">
        <f>All_Customers_Residential!L22+All_Customers_Small_Commercial!L22+All_Customers_Lighting!L22</f>
        <v>124125</v>
      </c>
      <c r="M22" s="5">
        <f>All_Customers_Residential!M22+All_Customers_Small_Commercial!M22+All_Customers_Lighting!M22</f>
        <v>121756</v>
      </c>
      <c r="N22" s="5">
        <f>All_Customers_Residential!N22+All_Customers_Small_Commercial!N22+All_Customers_Lighting!N22</f>
        <v>116709</v>
      </c>
      <c r="O22" s="5">
        <f>All_Customers_Residential!O22+All_Customers_Small_Commercial!O22+All_Customers_Lighting!O22</f>
        <v>113395</v>
      </c>
      <c r="P22" s="5">
        <f>All_Customers_Residential!P22+All_Customers_Small_Commercial!P22+All_Customers_Lighting!P22</f>
        <v>110729</v>
      </c>
      <c r="Q22" s="5">
        <f>All_Customers_Residential!Q22+All_Customers_Small_Commercial!Q22+All_Customers_Lighting!Q22</f>
        <v>118414</v>
      </c>
      <c r="R22" s="5">
        <f>All_Customers_Residential!R22+All_Customers_Small_Commercial!R22+All_Customers_Lighting!R22</f>
        <v>133987</v>
      </c>
      <c r="S22" s="5">
        <f>All_Customers_Residential!S22+All_Customers_Small_Commercial!S22+All_Customers_Lighting!S22</f>
        <v>145445</v>
      </c>
      <c r="T22" s="5">
        <f>All_Customers_Residential!T22+All_Customers_Small_Commercial!T22+All_Customers_Lighting!T22</f>
        <v>144305</v>
      </c>
      <c r="U22" s="5">
        <f>All_Customers_Residential!U22+All_Customers_Small_Commercial!U22+All_Customers_Lighting!U22</f>
        <v>144537</v>
      </c>
      <c r="V22" s="5">
        <f>All_Customers_Residential!V22+All_Customers_Small_Commercial!V22+All_Customers_Lighting!V22</f>
        <v>132117</v>
      </c>
      <c r="W22" s="5">
        <f>All_Customers_Residential!W22+All_Customers_Small_Commercial!W22+All_Customers_Lighting!W22</f>
        <v>113895</v>
      </c>
      <c r="X22" s="5">
        <f>All_Customers_Residential!X22+All_Customers_Small_Commercial!X22+All_Customers_Lighting!X22</f>
        <v>95345</v>
      </c>
      <c r="Y22" s="5">
        <f>All_Customers_Residential!Y22+All_Customers_Small_Commercial!Y22+All_Customers_Lighting!Y22</f>
        <v>84974</v>
      </c>
      <c r="AA22" s="2">
        <f>IFERROR(INDEX('Holiday Schedule'!$D$3:$D$24,MATCH(A22,'Holiday Schedule'!$C$3:$C$24,0)),0)</f>
        <v>0</v>
      </c>
      <c r="AB22" s="2">
        <f t="shared" si="0"/>
        <v>1</v>
      </c>
      <c r="AC22" s="2">
        <f t="shared" si="1"/>
        <v>0</v>
      </c>
      <c r="AD22" s="5">
        <f t="shared" si="2"/>
        <v>2644851</v>
      </c>
      <c r="AE22" s="5">
        <f t="shared" si="3"/>
        <v>2644851</v>
      </c>
      <c r="AG22" s="2">
        <f t="shared" si="4"/>
        <v>1</v>
      </c>
      <c r="AH22" s="2">
        <f t="shared" si="5"/>
        <v>2024</v>
      </c>
      <c r="AJ22" s="5">
        <f t="shared" si="6"/>
        <v>145445</v>
      </c>
      <c r="AK22" s="2">
        <f t="shared" si="7"/>
        <v>18</v>
      </c>
    </row>
    <row r="23" spans="1:37" ht="12.75" x14ac:dyDescent="0.2">
      <c r="A23" s="4">
        <v>45306</v>
      </c>
      <c r="B23" s="5">
        <f>All_Customers_Residential!B23+All_Customers_Small_Commercial!B23+All_Customers_Lighting!B23</f>
        <v>79644</v>
      </c>
      <c r="C23" s="5">
        <f>All_Customers_Residential!C23+All_Customers_Small_Commercial!C23+All_Customers_Lighting!C23</f>
        <v>75743</v>
      </c>
      <c r="D23" s="5">
        <f>All_Customers_Residential!D23+All_Customers_Small_Commercial!D23+All_Customers_Lighting!D23</f>
        <v>73401</v>
      </c>
      <c r="E23" s="5">
        <f>All_Customers_Residential!E23+All_Customers_Small_Commercial!E23+All_Customers_Lighting!E23</f>
        <v>73861</v>
      </c>
      <c r="F23" s="5">
        <f>All_Customers_Residential!F23+All_Customers_Small_Commercial!F23+All_Customers_Lighting!F23</f>
        <v>76830</v>
      </c>
      <c r="G23" s="5">
        <f>All_Customers_Residential!G23+All_Customers_Small_Commercial!G23+All_Customers_Lighting!G23</f>
        <v>85217</v>
      </c>
      <c r="H23" s="5">
        <f>All_Customers_Residential!H23+All_Customers_Small_Commercial!H23+All_Customers_Lighting!H23</f>
        <v>105973</v>
      </c>
      <c r="I23" s="5">
        <f>All_Customers_Residential!I23+All_Customers_Small_Commercial!I23+All_Customers_Lighting!I23</f>
        <v>120791</v>
      </c>
      <c r="J23" s="5">
        <f>All_Customers_Residential!J23+All_Customers_Small_Commercial!J23+All_Customers_Lighting!J23</f>
        <v>122201</v>
      </c>
      <c r="K23" s="5">
        <f>All_Customers_Residential!K23+All_Customers_Small_Commercial!K23+All_Customers_Lighting!K23</f>
        <v>125181</v>
      </c>
      <c r="L23" s="5">
        <f>All_Customers_Residential!L23+All_Customers_Small_Commercial!L23+All_Customers_Lighting!L23</f>
        <v>123300</v>
      </c>
      <c r="M23" s="5">
        <f>All_Customers_Residential!M23+All_Customers_Small_Commercial!M23+All_Customers_Lighting!M23</f>
        <v>120944</v>
      </c>
      <c r="N23" s="5">
        <f>All_Customers_Residential!N23+All_Customers_Small_Commercial!N23+All_Customers_Lighting!N23</f>
        <v>115936</v>
      </c>
      <c r="O23" s="5">
        <f>All_Customers_Residential!O23+All_Customers_Small_Commercial!O23+All_Customers_Lighting!O23</f>
        <v>112648</v>
      </c>
      <c r="P23" s="5">
        <f>All_Customers_Residential!P23+All_Customers_Small_Commercial!P23+All_Customers_Lighting!P23</f>
        <v>109999</v>
      </c>
      <c r="Q23" s="5">
        <f>All_Customers_Residential!Q23+All_Customers_Small_Commercial!Q23+All_Customers_Lighting!Q23</f>
        <v>117620</v>
      </c>
      <c r="R23" s="5">
        <f>All_Customers_Residential!R23+All_Customers_Small_Commercial!R23+All_Customers_Lighting!R23</f>
        <v>133079</v>
      </c>
      <c r="S23" s="5">
        <f>All_Customers_Residential!S23+All_Customers_Small_Commercial!S23+All_Customers_Lighting!S23</f>
        <v>144434</v>
      </c>
      <c r="T23" s="5">
        <f>All_Customers_Residential!T23+All_Customers_Small_Commercial!T23+All_Customers_Lighting!T23</f>
        <v>143291</v>
      </c>
      <c r="U23" s="5">
        <f>All_Customers_Residential!U23+All_Customers_Small_Commercial!U23+All_Customers_Lighting!U23</f>
        <v>143519</v>
      </c>
      <c r="V23" s="5">
        <f>All_Customers_Residential!V23+All_Customers_Small_Commercial!V23+All_Customers_Lighting!V23</f>
        <v>131194</v>
      </c>
      <c r="W23" s="5">
        <f>All_Customers_Residential!W23+All_Customers_Small_Commercial!W23+All_Customers_Lighting!W23</f>
        <v>113118</v>
      </c>
      <c r="X23" s="5">
        <f>All_Customers_Residential!X23+All_Customers_Small_Commercial!X23+All_Customers_Lighting!X23</f>
        <v>94706</v>
      </c>
      <c r="Y23" s="5">
        <f>All_Customers_Residential!Y23+All_Customers_Small_Commercial!Y23+All_Customers_Lighting!Y23</f>
        <v>84412</v>
      </c>
      <c r="AA23" s="2">
        <f>IFERROR(INDEX('Holiday Schedule'!$D$3:$D$24,MATCH(A23,'Holiday Schedule'!$C$3:$C$24,0)),0)</f>
        <v>0</v>
      </c>
      <c r="AB23" s="2">
        <f t="shared" si="0"/>
        <v>2</v>
      </c>
      <c r="AC23" s="2">
        <f t="shared" si="1"/>
        <v>1971961</v>
      </c>
      <c r="AD23" s="5">
        <f t="shared" si="2"/>
        <v>655081</v>
      </c>
      <c r="AE23" s="5">
        <f t="shared" si="3"/>
        <v>2627042</v>
      </c>
      <c r="AG23" s="2">
        <f t="shared" si="4"/>
        <v>1</v>
      </c>
      <c r="AH23" s="2">
        <f t="shared" si="5"/>
        <v>2024</v>
      </c>
      <c r="AJ23" s="5">
        <f t="shared" si="6"/>
        <v>144434</v>
      </c>
      <c r="AK23" s="2">
        <f t="shared" si="7"/>
        <v>18</v>
      </c>
    </row>
    <row r="24" spans="1:37" ht="12.75" x14ac:dyDescent="0.2">
      <c r="A24" s="4">
        <v>45307</v>
      </c>
      <c r="B24" s="5">
        <f>All_Customers_Residential!B24+All_Customers_Small_Commercial!B24+All_Customers_Lighting!B24</f>
        <v>78406</v>
      </c>
      <c r="C24" s="5">
        <f>All_Customers_Residential!C24+All_Customers_Small_Commercial!C24+All_Customers_Lighting!C24</f>
        <v>74594</v>
      </c>
      <c r="D24" s="5">
        <f>All_Customers_Residential!D24+All_Customers_Small_Commercial!D24+All_Customers_Lighting!D24</f>
        <v>72068</v>
      </c>
      <c r="E24" s="5">
        <f>All_Customers_Residential!E24+All_Customers_Small_Commercial!E24+All_Customers_Lighting!E24</f>
        <v>73215</v>
      </c>
      <c r="F24" s="5">
        <f>All_Customers_Residential!F24+All_Customers_Small_Commercial!F24+All_Customers_Lighting!F24</f>
        <v>76395</v>
      </c>
      <c r="G24" s="5">
        <f>All_Customers_Residential!G24+All_Customers_Small_Commercial!G24+All_Customers_Lighting!G24</f>
        <v>86442</v>
      </c>
      <c r="H24" s="5">
        <f>All_Customers_Residential!H24+All_Customers_Small_Commercial!H24+All_Customers_Lighting!H24</f>
        <v>110456</v>
      </c>
      <c r="I24" s="5">
        <f>All_Customers_Residential!I24+All_Customers_Small_Commercial!I24+All_Customers_Lighting!I24</f>
        <v>125207</v>
      </c>
      <c r="J24" s="5">
        <f>All_Customers_Residential!J24+All_Customers_Small_Commercial!J24+All_Customers_Lighting!J24</f>
        <v>122110</v>
      </c>
      <c r="K24" s="5">
        <f>All_Customers_Residential!K24+All_Customers_Small_Commercial!K24+All_Customers_Lighting!K24</f>
        <v>120758</v>
      </c>
      <c r="L24" s="5">
        <f>All_Customers_Residential!L24+All_Customers_Small_Commercial!L24+All_Customers_Lighting!L24</f>
        <v>119457</v>
      </c>
      <c r="M24" s="5">
        <f>All_Customers_Residential!M24+All_Customers_Small_Commercial!M24+All_Customers_Lighting!M24</f>
        <v>117283</v>
      </c>
      <c r="N24" s="5">
        <f>All_Customers_Residential!N24+All_Customers_Small_Commercial!N24+All_Customers_Lighting!N24</f>
        <v>112287</v>
      </c>
      <c r="O24" s="5">
        <f>All_Customers_Residential!O24+All_Customers_Small_Commercial!O24+All_Customers_Lighting!O24</f>
        <v>109528</v>
      </c>
      <c r="P24" s="5">
        <f>All_Customers_Residential!P24+All_Customers_Small_Commercial!P24+All_Customers_Lighting!P24</f>
        <v>106707</v>
      </c>
      <c r="Q24" s="5">
        <f>All_Customers_Residential!Q24+All_Customers_Small_Commercial!Q24+All_Customers_Lighting!Q24</f>
        <v>114127</v>
      </c>
      <c r="R24" s="5">
        <f>All_Customers_Residential!R24+All_Customers_Small_Commercial!R24+All_Customers_Lighting!R24</f>
        <v>129893</v>
      </c>
      <c r="S24" s="5">
        <f>All_Customers_Residential!S24+All_Customers_Small_Commercial!S24+All_Customers_Lighting!S24</f>
        <v>140006</v>
      </c>
      <c r="T24" s="5">
        <f>All_Customers_Residential!T24+All_Customers_Small_Commercial!T24+All_Customers_Lighting!T24</f>
        <v>141026</v>
      </c>
      <c r="U24" s="5">
        <f>All_Customers_Residential!U24+All_Customers_Small_Commercial!U24+All_Customers_Lighting!U24</f>
        <v>143456</v>
      </c>
      <c r="V24" s="5">
        <f>All_Customers_Residential!V24+All_Customers_Small_Commercial!V24+All_Customers_Lighting!V24</f>
        <v>130473</v>
      </c>
      <c r="W24" s="5">
        <f>All_Customers_Residential!W24+All_Customers_Small_Commercial!W24+All_Customers_Lighting!W24</f>
        <v>112938</v>
      </c>
      <c r="X24" s="5">
        <f>All_Customers_Residential!X24+All_Customers_Small_Commercial!X24+All_Customers_Lighting!X24</f>
        <v>93312</v>
      </c>
      <c r="Y24" s="5">
        <f>All_Customers_Residential!Y24+All_Customers_Small_Commercial!Y24+All_Customers_Lighting!Y24</f>
        <v>83276</v>
      </c>
      <c r="AA24" s="2">
        <f>IFERROR(INDEX('Holiday Schedule'!$D$3:$D$24,MATCH(A24,'Holiday Schedule'!$C$3:$C$24,0)),0)</f>
        <v>0</v>
      </c>
      <c r="AB24" s="2">
        <f t="shared" si="0"/>
        <v>3</v>
      </c>
      <c r="AC24" s="2">
        <f t="shared" si="1"/>
        <v>1938568</v>
      </c>
      <c r="AD24" s="5">
        <f t="shared" si="2"/>
        <v>654852</v>
      </c>
      <c r="AE24" s="5">
        <f t="shared" si="3"/>
        <v>2593420</v>
      </c>
      <c r="AG24" s="2">
        <f t="shared" si="4"/>
        <v>1</v>
      </c>
      <c r="AH24" s="2">
        <f t="shared" si="5"/>
        <v>2024</v>
      </c>
      <c r="AJ24" s="5">
        <f t="shared" si="6"/>
        <v>143456</v>
      </c>
      <c r="AK24" s="2">
        <f t="shared" si="7"/>
        <v>20</v>
      </c>
    </row>
    <row r="25" spans="1:37" ht="12.75" x14ac:dyDescent="0.2">
      <c r="A25" s="4">
        <v>45308</v>
      </c>
      <c r="B25" s="5">
        <f>All_Customers_Residential!B25+All_Customers_Small_Commercial!B25+All_Customers_Lighting!B25</f>
        <v>78367</v>
      </c>
      <c r="C25" s="5">
        <f>All_Customers_Residential!C25+All_Customers_Small_Commercial!C25+All_Customers_Lighting!C25</f>
        <v>74556</v>
      </c>
      <c r="D25" s="5">
        <f>All_Customers_Residential!D25+All_Customers_Small_Commercial!D25+All_Customers_Lighting!D25</f>
        <v>72033</v>
      </c>
      <c r="E25" s="5">
        <f>All_Customers_Residential!E25+All_Customers_Small_Commercial!E25+All_Customers_Lighting!E25</f>
        <v>73185</v>
      </c>
      <c r="F25" s="5">
        <f>All_Customers_Residential!F25+All_Customers_Small_Commercial!F25+All_Customers_Lighting!F25</f>
        <v>76373</v>
      </c>
      <c r="G25" s="5">
        <f>All_Customers_Residential!G25+All_Customers_Small_Commercial!G25+All_Customers_Lighting!G25</f>
        <v>86415</v>
      </c>
      <c r="H25" s="5">
        <f>All_Customers_Residential!H25+All_Customers_Small_Commercial!H25+All_Customers_Lighting!H25</f>
        <v>110413</v>
      </c>
      <c r="I25" s="5">
        <f>All_Customers_Residential!I25+All_Customers_Small_Commercial!I25+All_Customers_Lighting!I25</f>
        <v>125162</v>
      </c>
      <c r="J25" s="5">
        <f>All_Customers_Residential!J25+All_Customers_Small_Commercial!J25+All_Customers_Lighting!J25</f>
        <v>122068</v>
      </c>
      <c r="K25" s="5">
        <f>All_Customers_Residential!K25+All_Customers_Small_Commercial!K25+All_Customers_Lighting!K25</f>
        <v>120717</v>
      </c>
      <c r="L25" s="5">
        <f>All_Customers_Residential!L25+All_Customers_Small_Commercial!L25+All_Customers_Lighting!L25</f>
        <v>119412</v>
      </c>
      <c r="M25" s="5">
        <f>All_Customers_Residential!M25+All_Customers_Small_Commercial!M25+All_Customers_Lighting!M25</f>
        <v>117224</v>
      </c>
      <c r="N25" s="5">
        <f>All_Customers_Residential!N25+All_Customers_Small_Commercial!N25+All_Customers_Lighting!N25</f>
        <v>112233</v>
      </c>
      <c r="O25" s="5">
        <f>All_Customers_Residential!O25+All_Customers_Small_Commercial!O25+All_Customers_Lighting!O25</f>
        <v>109473</v>
      </c>
      <c r="P25" s="5">
        <f>All_Customers_Residential!P25+All_Customers_Small_Commercial!P25+All_Customers_Lighting!P25</f>
        <v>106650</v>
      </c>
      <c r="Q25" s="5">
        <f>All_Customers_Residential!Q25+All_Customers_Small_Commercial!Q25+All_Customers_Lighting!Q25</f>
        <v>114066</v>
      </c>
      <c r="R25" s="5">
        <f>All_Customers_Residential!R25+All_Customers_Small_Commercial!R25+All_Customers_Lighting!R25</f>
        <v>129827</v>
      </c>
      <c r="S25" s="5">
        <f>All_Customers_Residential!S25+All_Customers_Small_Commercial!S25+All_Customers_Lighting!S25</f>
        <v>139932</v>
      </c>
      <c r="T25" s="5">
        <f>All_Customers_Residential!T25+All_Customers_Small_Commercial!T25+All_Customers_Lighting!T25</f>
        <v>140950</v>
      </c>
      <c r="U25" s="5">
        <f>All_Customers_Residential!U25+All_Customers_Small_Commercial!U25+All_Customers_Lighting!U25</f>
        <v>143377</v>
      </c>
      <c r="V25" s="5">
        <f>All_Customers_Residential!V25+All_Customers_Small_Commercial!V25+All_Customers_Lighting!V25</f>
        <v>130403</v>
      </c>
      <c r="W25" s="5">
        <f>All_Customers_Residential!W25+All_Customers_Small_Commercial!W25+All_Customers_Lighting!W25</f>
        <v>112878</v>
      </c>
      <c r="X25" s="5">
        <f>All_Customers_Residential!X25+All_Customers_Small_Commercial!X25+All_Customers_Lighting!X25</f>
        <v>93263</v>
      </c>
      <c r="Y25" s="5">
        <f>All_Customers_Residential!Y25+All_Customers_Small_Commercial!Y25+All_Customers_Lighting!Y25</f>
        <v>83246</v>
      </c>
      <c r="AA25" s="2">
        <f>IFERROR(INDEX('Holiday Schedule'!$D$3:$D$24,MATCH(A25,'Holiday Schedule'!$C$3:$C$24,0)),0)</f>
        <v>0</v>
      </c>
      <c r="AB25" s="2">
        <f t="shared" si="0"/>
        <v>4</v>
      </c>
      <c r="AC25" s="2">
        <f t="shared" si="1"/>
        <v>1937635</v>
      </c>
      <c r="AD25" s="5">
        <f t="shared" si="2"/>
        <v>654588</v>
      </c>
      <c r="AE25" s="5">
        <f t="shared" si="3"/>
        <v>2592223</v>
      </c>
      <c r="AG25" s="2">
        <f t="shared" si="4"/>
        <v>1</v>
      </c>
      <c r="AH25" s="2">
        <f t="shared" si="5"/>
        <v>2024</v>
      </c>
      <c r="AJ25" s="5">
        <f t="shared" si="6"/>
        <v>143377</v>
      </c>
      <c r="AK25" s="2">
        <f t="shared" si="7"/>
        <v>20</v>
      </c>
    </row>
    <row r="26" spans="1:37" ht="12.75" x14ac:dyDescent="0.2">
      <c r="A26" s="4">
        <v>45309</v>
      </c>
      <c r="B26" s="5">
        <f>All_Customers_Residential!B26+All_Customers_Small_Commercial!B26+All_Customers_Lighting!B26</f>
        <v>78110</v>
      </c>
      <c r="C26" s="5">
        <f>All_Customers_Residential!C26+All_Customers_Small_Commercial!C26+All_Customers_Lighting!C26</f>
        <v>74311</v>
      </c>
      <c r="D26" s="5">
        <f>All_Customers_Residential!D26+All_Customers_Small_Commercial!D26+All_Customers_Lighting!D26</f>
        <v>71794</v>
      </c>
      <c r="E26" s="5">
        <f>All_Customers_Residential!E26+All_Customers_Small_Commercial!E26+All_Customers_Lighting!E26</f>
        <v>72943</v>
      </c>
      <c r="F26" s="5">
        <f>All_Customers_Residential!F26+All_Customers_Small_Commercial!F26+All_Customers_Lighting!F26</f>
        <v>76116</v>
      </c>
      <c r="G26" s="5">
        <f>All_Customers_Residential!G26+All_Customers_Small_Commercial!G26+All_Customers_Lighting!G26</f>
        <v>86130</v>
      </c>
      <c r="H26" s="5">
        <f>All_Customers_Residential!H26+All_Customers_Small_Commercial!H26+All_Customers_Lighting!H26</f>
        <v>110058</v>
      </c>
      <c r="I26" s="5">
        <f>All_Customers_Residential!I26+All_Customers_Small_Commercial!I26+All_Customers_Lighting!I26</f>
        <v>124750</v>
      </c>
      <c r="J26" s="5">
        <f>All_Customers_Residential!J26+All_Customers_Small_Commercial!J26+All_Customers_Lighting!J26</f>
        <v>121656</v>
      </c>
      <c r="K26" s="5">
        <f>All_Customers_Residential!K26+All_Customers_Small_Commercial!K26+All_Customers_Lighting!K26</f>
        <v>120304</v>
      </c>
      <c r="L26" s="5">
        <f>All_Customers_Residential!L26+All_Customers_Small_Commercial!L26+All_Customers_Lighting!L26</f>
        <v>118984</v>
      </c>
      <c r="M26" s="5">
        <f>All_Customers_Residential!M26+All_Customers_Small_Commercial!M26+All_Customers_Lighting!M26</f>
        <v>116808</v>
      </c>
      <c r="N26" s="5">
        <f>All_Customers_Residential!N26+All_Customers_Small_Commercial!N26+All_Customers_Lighting!N26</f>
        <v>111831</v>
      </c>
      <c r="O26" s="5">
        <f>All_Customers_Residential!O26+All_Customers_Small_Commercial!O26+All_Customers_Lighting!O26</f>
        <v>109081</v>
      </c>
      <c r="P26" s="5">
        <f>All_Customers_Residential!P26+All_Customers_Small_Commercial!P26+All_Customers_Lighting!P26</f>
        <v>106268</v>
      </c>
      <c r="Q26" s="5">
        <f>All_Customers_Residential!Q26+All_Customers_Small_Commercial!Q26+All_Customers_Lighting!Q26</f>
        <v>113659</v>
      </c>
      <c r="R26" s="5">
        <f>All_Customers_Residential!R26+All_Customers_Small_Commercial!R26+All_Customers_Lighting!R26</f>
        <v>129380</v>
      </c>
      <c r="S26" s="5">
        <f>All_Customers_Residential!S26+All_Customers_Small_Commercial!S26+All_Customers_Lighting!S26</f>
        <v>139465</v>
      </c>
      <c r="T26" s="5">
        <f>All_Customers_Residential!T26+All_Customers_Small_Commercial!T26+All_Customers_Lighting!T26</f>
        <v>140487</v>
      </c>
      <c r="U26" s="5">
        <f>All_Customers_Residential!U26+All_Customers_Small_Commercial!U26+All_Customers_Lighting!U26</f>
        <v>142909</v>
      </c>
      <c r="V26" s="5">
        <f>All_Customers_Residential!V26+All_Customers_Small_Commercial!V26+All_Customers_Lighting!V26</f>
        <v>129973</v>
      </c>
      <c r="W26" s="5">
        <f>All_Customers_Residential!W26+All_Customers_Small_Commercial!W26+All_Customers_Lighting!W26</f>
        <v>112499</v>
      </c>
      <c r="X26" s="5">
        <f>All_Customers_Residential!X26+All_Customers_Small_Commercial!X26+All_Customers_Lighting!X26</f>
        <v>92945</v>
      </c>
      <c r="Y26" s="5">
        <f>All_Customers_Residential!Y26+All_Customers_Small_Commercial!Y26+All_Customers_Lighting!Y26</f>
        <v>82947</v>
      </c>
      <c r="AA26" s="2">
        <f>IFERROR(INDEX('Holiday Schedule'!$D$3:$D$24,MATCH(A26,'Holiday Schedule'!$C$3:$C$24,0)),0)</f>
        <v>0</v>
      </c>
      <c r="AB26" s="2">
        <f t="shared" si="0"/>
        <v>5</v>
      </c>
      <c r="AC26" s="2">
        <f t="shared" si="1"/>
        <v>1930999</v>
      </c>
      <c r="AD26" s="5">
        <f t="shared" si="2"/>
        <v>652409</v>
      </c>
      <c r="AE26" s="5">
        <f t="shared" si="3"/>
        <v>2583408</v>
      </c>
      <c r="AG26" s="2">
        <f t="shared" si="4"/>
        <v>1</v>
      </c>
      <c r="AH26" s="2">
        <f t="shared" si="5"/>
        <v>2024</v>
      </c>
      <c r="AJ26" s="5">
        <f t="shared" si="6"/>
        <v>142909</v>
      </c>
      <c r="AK26" s="2">
        <f t="shared" si="7"/>
        <v>20</v>
      </c>
    </row>
    <row r="27" spans="1:37" ht="12.75" x14ac:dyDescent="0.2">
      <c r="A27" s="4">
        <v>45310</v>
      </c>
      <c r="B27" s="5">
        <f>All_Customers_Residential!B27+All_Customers_Small_Commercial!B27+All_Customers_Lighting!B27</f>
        <v>78067</v>
      </c>
      <c r="C27" s="5">
        <f>All_Customers_Residential!C27+All_Customers_Small_Commercial!C27+All_Customers_Lighting!C27</f>
        <v>74273</v>
      </c>
      <c r="D27" s="5">
        <f>All_Customers_Residential!D27+All_Customers_Small_Commercial!D27+All_Customers_Lighting!D27</f>
        <v>71772</v>
      </c>
      <c r="E27" s="5">
        <f>All_Customers_Residential!E27+All_Customers_Small_Commercial!E27+All_Customers_Lighting!E27</f>
        <v>72914</v>
      </c>
      <c r="F27" s="5">
        <f>All_Customers_Residential!F27+All_Customers_Small_Commercial!F27+All_Customers_Lighting!F27</f>
        <v>76082</v>
      </c>
      <c r="G27" s="5">
        <f>All_Customers_Residential!G27+All_Customers_Small_Commercial!G27+All_Customers_Lighting!G27</f>
        <v>86100</v>
      </c>
      <c r="H27" s="5">
        <f>All_Customers_Residential!H27+All_Customers_Small_Commercial!H27+All_Customers_Lighting!H27</f>
        <v>110021</v>
      </c>
      <c r="I27" s="5">
        <f>All_Customers_Residential!I27+All_Customers_Small_Commercial!I27+All_Customers_Lighting!I27</f>
        <v>124707</v>
      </c>
      <c r="J27" s="5">
        <f>All_Customers_Residential!J27+All_Customers_Small_Commercial!J27+All_Customers_Lighting!J27</f>
        <v>121616</v>
      </c>
      <c r="K27" s="5">
        <f>All_Customers_Residential!K27+All_Customers_Small_Commercial!K27+All_Customers_Lighting!K27</f>
        <v>120260</v>
      </c>
      <c r="L27" s="5">
        <f>All_Customers_Residential!L27+All_Customers_Small_Commercial!L27+All_Customers_Lighting!L27</f>
        <v>118954</v>
      </c>
      <c r="M27" s="5">
        <f>All_Customers_Residential!M27+All_Customers_Small_Commercial!M27+All_Customers_Lighting!M27</f>
        <v>116782</v>
      </c>
      <c r="N27" s="5">
        <f>All_Customers_Residential!N27+All_Customers_Small_Commercial!N27+All_Customers_Lighting!N27</f>
        <v>111794</v>
      </c>
      <c r="O27" s="5">
        <f>All_Customers_Residential!O27+All_Customers_Small_Commercial!O27+All_Customers_Lighting!O27</f>
        <v>109044</v>
      </c>
      <c r="P27" s="5">
        <f>All_Customers_Residential!P27+All_Customers_Small_Commercial!P27+All_Customers_Lighting!P27</f>
        <v>106232</v>
      </c>
      <c r="Q27" s="5">
        <f>All_Customers_Residential!Q27+All_Customers_Small_Commercial!Q27+All_Customers_Lighting!Q27</f>
        <v>113622</v>
      </c>
      <c r="R27" s="5">
        <f>All_Customers_Residential!R27+All_Customers_Small_Commercial!R27+All_Customers_Lighting!R27</f>
        <v>129339</v>
      </c>
      <c r="S27" s="5">
        <f>All_Customers_Residential!S27+All_Customers_Small_Commercial!S27+All_Customers_Lighting!S27</f>
        <v>139419</v>
      </c>
      <c r="T27" s="5">
        <f>All_Customers_Residential!T27+All_Customers_Small_Commercial!T27+All_Customers_Lighting!T27</f>
        <v>140441</v>
      </c>
      <c r="U27" s="5">
        <f>All_Customers_Residential!U27+All_Customers_Small_Commercial!U27+All_Customers_Lighting!U27</f>
        <v>142860</v>
      </c>
      <c r="V27" s="5">
        <f>All_Customers_Residential!V27+All_Customers_Small_Commercial!V27+All_Customers_Lighting!V27</f>
        <v>129932</v>
      </c>
      <c r="W27" s="5">
        <f>All_Customers_Residential!W27+All_Customers_Small_Commercial!W27+All_Customers_Lighting!W27</f>
        <v>112463</v>
      </c>
      <c r="X27" s="5">
        <f>All_Customers_Residential!X27+All_Customers_Small_Commercial!X27+All_Customers_Lighting!X27</f>
        <v>92926</v>
      </c>
      <c r="Y27" s="5">
        <f>All_Customers_Residential!Y27+All_Customers_Small_Commercial!Y27+All_Customers_Lighting!Y27</f>
        <v>82935</v>
      </c>
      <c r="AA27" s="2">
        <f>IFERROR(INDEX('Holiday Schedule'!$D$3:$D$24,MATCH(A27,'Holiday Schedule'!$C$3:$C$24,0)),0)</f>
        <v>0</v>
      </c>
      <c r="AB27" s="2">
        <f t="shared" si="0"/>
        <v>6</v>
      </c>
      <c r="AC27" s="2">
        <f t="shared" si="1"/>
        <v>1930391</v>
      </c>
      <c r="AD27" s="5">
        <f t="shared" si="2"/>
        <v>652164</v>
      </c>
      <c r="AE27" s="5">
        <f t="shared" si="3"/>
        <v>2582555</v>
      </c>
      <c r="AG27" s="2">
        <f t="shared" si="4"/>
        <v>1</v>
      </c>
      <c r="AH27" s="2">
        <f t="shared" si="5"/>
        <v>2024</v>
      </c>
      <c r="AJ27" s="5">
        <f t="shared" si="6"/>
        <v>142860</v>
      </c>
      <c r="AK27" s="2">
        <f t="shared" si="7"/>
        <v>20</v>
      </c>
    </row>
    <row r="28" spans="1:37" ht="12.75" x14ac:dyDescent="0.2">
      <c r="A28" s="4">
        <v>45311</v>
      </c>
      <c r="B28" s="5">
        <f>All_Customers_Residential!B28+All_Customers_Small_Commercial!B28+All_Customers_Lighting!B28</f>
        <v>78676</v>
      </c>
      <c r="C28" s="5">
        <f>All_Customers_Residential!C28+All_Customers_Small_Commercial!C28+All_Customers_Lighting!C28</f>
        <v>74823</v>
      </c>
      <c r="D28" s="5">
        <f>All_Customers_Residential!D28+All_Customers_Small_Commercial!D28+All_Customers_Lighting!D28</f>
        <v>72505</v>
      </c>
      <c r="E28" s="5">
        <f>All_Customers_Residential!E28+All_Customers_Small_Commercial!E28+All_Customers_Lighting!E28</f>
        <v>72960</v>
      </c>
      <c r="F28" s="5">
        <f>All_Customers_Residential!F28+All_Customers_Small_Commercial!F28+All_Customers_Lighting!F28</f>
        <v>75899</v>
      </c>
      <c r="G28" s="5">
        <f>All_Customers_Residential!G28+All_Customers_Small_Commercial!G28+All_Customers_Lighting!G28</f>
        <v>84195</v>
      </c>
      <c r="H28" s="5">
        <f>All_Customers_Residential!H28+All_Customers_Small_Commercial!H28+All_Customers_Lighting!H28</f>
        <v>104716</v>
      </c>
      <c r="I28" s="5">
        <f>All_Customers_Residential!I28+All_Customers_Small_Commercial!I28+All_Customers_Lighting!I28</f>
        <v>119348</v>
      </c>
      <c r="J28" s="5">
        <f>All_Customers_Residential!J28+All_Customers_Small_Commercial!J28+All_Customers_Lighting!J28</f>
        <v>120738</v>
      </c>
      <c r="K28" s="5">
        <f>All_Customers_Residential!K28+All_Customers_Small_Commercial!K28+All_Customers_Lighting!K28</f>
        <v>123672</v>
      </c>
      <c r="L28" s="5">
        <f>All_Customers_Residential!L28+All_Customers_Small_Commercial!L28+All_Customers_Lighting!L28</f>
        <v>121805</v>
      </c>
      <c r="M28" s="5">
        <f>All_Customers_Residential!M28+All_Customers_Small_Commercial!M28+All_Customers_Lighting!M28</f>
        <v>119473</v>
      </c>
      <c r="N28" s="5">
        <f>All_Customers_Residential!N28+All_Customers_Small_Commercial!N28+All_Customers_Lighting!N28</f>
        <v>114501</v>
      </c>
      <c r="O28" s="5">
        <f>All_Customers_Residential!O28+All_Customers_Small_Commercial!O28+All_Customers_Lighting!O28</f>
        <v>111248</v>
      </c>
      <c r="P28" s="5">
        <f>All_Customers_Residential!P28+All_Customers_Small_Commercial!P28+All_Customers_Lighting!P28</f>
        <v>108634</v>
      </c>
      <c r="Q28" s="5">
        <f>All_Customers_Residential!Q28+All_Customers_Small_Commercial!Q28+All_Customers_Lighting!Q28</f>
        <v>116169</v>
      </c>
      <c r="R28" s="5">
        <f>All_Customers_Residential!R28+All_Customers_Small_Commercial!R28+All_Customers_Lighting!R28</f>
        <v>131458</v>
      </c>
      <c r="S28" s="5">
        <f>All_Customers_Residential!S28+All_Customers_Small_Commercial!S28+All_Customers_Lighting!S28</f>
        <v>142698</v>
      </c>
      <c r="T28" s="5">
        <f>All_Customers_Residential!T28+All_Customers_Small_Commercial!T28+All_Customers_Lighting!T28</f>
        <v>141576</v>
      </c>
      <c r="U28" s="5">
        <f>All_Customers_Residential!U28+All_Customers_Small_Commercial!U28+All_Customers_Lighting!U28</f>
        <v>141805</v>
      </c>
      <c r="V28" s="5">
        <f>All_Customers_Residential!V28+All_Customers_Small_Commercial!V28+All_Customers_Lighting!V28</f>
        <v>129623</v>
      </c>
      <c r="W28" s="5">
        <f>All_Customers_Residential!W28+All_Customers_Small_Commercial!W28+All_Customers_Lighting!W28</f>
        <v>111748</v>
      </c>
      <c r="X28" s="5">
        <f>All_Customers_Residential!X28+All_Customers_Small_Commercial!X28+All_Customers_Lighting!X28</f>
        <v>93548</v>
      </c>
      <c r="Y28" s="5">
        <f>All_Customers_Residential!Y28+All_Customers_Small_Commercial!Y28+All_Customers_Lighting!Y28</f>
        <v>83374</v>
      </c>
      <c r="AA28" s="2">
        <f>IFERROR(INDEX('Holiday Schedule'!$D$3:$D$24,MATCH(A28,'Holiday Schedule'!$C$3:$C$24,0)),0)</f>
        <v>0</v>
      </c>
      <c r="AB28" s="2">
        <f t="shared" si="0"/>
        <v>7</v>
      </c>
      <c r="AC28" s="2">
        <f t="shared" si="1"/>
        <v>0</v>
      </c>
      <c r="AD28" s="5">
        <f t="shared" si="2"/>
        <v>2595192</v>
      </c>
      <c r="AE28" s="5">
        <f t="shared" si="3"/>
        <v>2595192</v>
      </c>
      <c r="AG28" s="2">
        <f t="shared" si="4"/>
        <v>1</v>
      </c>
      <c r="AH28" s="2">
        <f t="shared" si="5"/>
        <v>2024</v>
      </c>
      <c r="AJ28" s="5">
        <f t="shared" si="6"/>
        <v>142698</v>
      </c>
      <c r="AK28" s="2">
        <f t="shared" si="7"/>
        <v>18</v>
      </c>
    </row>
    <row r="29" spans="1:37" ht="12.75" x14ac:dyDescent="0.2">
      <c r="A29" s="4">
        <v>45312</v>
      </c>
      <c r="B29" s="5">
        <f>All_Customers_Residential!B29+All_Customers_Small_Commercial!B29+All_Customers_Lighting!B29</f>
        <v>78593</v>
      </c>
      <c r="C29" s="5">
        <f>All_Customers_Residential!C29+All_Customers_Small_Commercial!C29+All_Customers_Lighting!C29</f>
        <v>74742</v>
      </c>
      <c r="D29" s="5">
        <f>All_Customers_Residential!D29+All_Customers_Small_Commercial!D29+All_Customers_Lighting!D29</f>
        <v>72427</v>
      </c>
      <c r="E29" s="5">
        <f>All_Customers_Residential!E29+All_Customers_Small_Commercial!E29+All_Customers_Lighting!E29</f>
        <v>72880</v>
      </c>
      <c r="F29" s="5">
        <f>All_Customers_Residential!F29+All_Customers_Small_Commercial!F29+All_Customers_Lighting!F29</f>
        <v>75813</v>
      </c>
      <c r="G29" s="5">
        <f>All_Customers_Residential!G29+All_Customers_Small_Commercial!G29+All_Customers_Lighting!G29</f>
        <v>84110</v>
      </c>
      <c r="H29" s="5">
        <f>All_Customers_Residential!H29+All_Customers_Small_Commercial!H29+All_Customers_Lighting!H29</f>
        <v>104611</v>
      </c>
      <c r="I29" s="5">
        <f>All_Customers_Residential!I29+All_Customers_Small_Commercial!I29+All_Customers_Lighting!I29</f>
        <v>119234</v>
      </c>
      <c r="J29" s="5">
        <f>All_Customers_Residential!J29+All_Customers_Small_Commercial!J29+All_Customers_Lighting!J29</f>
        <v>120618</v>
      </c>
      <c r="K29" s="5">
        <f>All_Customers_Residential!K29+All_Customers_Small_Commercial!K29+All_Customers_Lighting!K29</f>
        <v>123553</v>
      </c>
      <c r="L29" s="5">
        <f>All_Customers_Residential!L29+All_Customers_Small_Commercial!L29+All_Customers_Lighting!L29</f>
        <v>121670</v>
      </c>
      <c r="M29" s="5">
        <f>All_Customers_Residential!M29+All_Customers_Small_Commercial!M29+All_Customers_Lighting!M29</f>
        <v>119345</v>
      </c>
      <c r="N29" s="5">
        <f>All_Customers_Residential!N29+All_Customers_Small_Commercial!N29+All_Customers_Lighting!N29</f>
        <v>114400</v>
      </c>
      <c r="O29" s="5">
        <f>All_Customers_Residential!O29+All_Customers_Small_Commercial!O29+All_Customers_Lighting!O29</f>
        <v>111151</v>
      </c>
      <c r="P29" s="5">
        <f>All_Customers_Residential!P29+All_Customers_Small_Commercial!P29+All_Customers_Lighting!P29</f>
        <v>108539</v>
      </c>
      <c r="Q29" s="5">
        <f>All_Customers_Residential!Q29+All_Customers_Small_Commercial!Q29+All_Customers_Lighting!Q29</f>
        <v>116067</v>
      </c>
      <c r="R29" s="5">
        <f>All_Customers_Residential!R29+All_Customers_Small_Commercial!R29+All_Customers_Lighting!R29</f>
        <v>131344</v>
      </c>
      <c r="S29" s="5">
        <f>All_Customers_Residential!S29+All_Customers_Small_Commercial!S29+All_Customers_Lighting!S29</f>
        <v>142570</v>
      </c>
      <c r="T29" s="5">
        <f>All_Customers_Residential!T29+All_Customers_Small_Commercial!T29+All_Customers_Lighting!T29</f>
        <v>141451</v>
      </c>
      <c r="U29" s="5">
        <f>All_Customers_Residential!U29+All_Customers_Small_Commercial!U29+All_Customers_Lighting!U29</f>
        <v>141677</v>
      </c>
      <c r="V29" s="5">
        <f>All_Customers_Residential!V29+All_Customers_Small_Commercial!V29+All_Customers_Lighting!V29</f>
        <v>129506</v>
      </c>
      <c r="W29" s="5">
        <f>All_Customers_Residential!W29+All_Customers_Small_Commercial!W29+All_Customers_Lighting!W29</f>
        <v>111649</v>
      </c>
      <c r="X29" s="5">
        <f>All_Customers_Residential!X29+All_Customers_Small_Commercial!X29+All_Customers_Lighting!X29</f>
        <v>93469</v>
      </c>
      <c r="Y29" s="5">
        <f>All_Customers_Residential!Y29+All_Customers_Small_Commercial!Y29+All_Customers_Lighting!Y29</f>
        <v>83302</v>
      </c>
      <c r="AA29" s="2">
        <f>IFERROR(INDEX('Holiday Schedule'!$D$3:$D$24,MATCH(A29,'Holiday Schedule'!$C$3:$C$24,0)),0)</f>
        <v>0</v>
      </c>
      <c r="AB29" s="2">
        <f t="shared" si="0"/>
        <v>1</v>
      </c>
      <c r="AC29" s="2">
        <f t="shared" si="1"/>
        <v>0</v>
      </c>
      <c r="AD29" s="5">
        <f t="shared" si="2"/>
        <v>2592721</v>
      </c>
      <c r="AE29" s="5">
        <f t="shared" si="3"/>
        <v>2592721</v>
      </c>
      <c r="AG29" s="2">
        <f t="shared" si="4"/>
        <v>1</v>
      </c>
      <c r="AH29" s="2">
        <f t="shared" si="5"/>
        <v>2024</v>
      </c>
      <c r="AJ29" s="5">
        <f t="shared" si="6"/>
        <v>142570</v>
      </c>
      <c r="AK29" s="2">
        <f t="shared" si="7"/>
        <v>18</v>
      </c>
    </row>
    <row r="30" spans="1:37" ht="12.75" x14ac:dyDescent="0.2">
      <c r="A30" s="4">
        <v>45313</v>
      </c>
      <c r="B30" s="5">
        <f>All_Customers_Residential!B30+All_Customers_Small_Commercial!B30+All_Customers_Lighting!B30</f>
        <v>77715</v>
      </c>
      <c r="C30" s="5">
        <f>All_Customers_Residential!C30+All_Customers_Small_Commercial!C30+All_Customers_Lighting!C30</f>
        <v>73936</v>
      </c>
      <c r="D30" s="5">
        <f>All_Customers_Residential!D30+All_Customers_Small_Commercial!D30+All_Customers_Lighting!D30</f>
        <v>71431</v>
      </c>
      <c r="E30" s="5">
        <f>All_Customers_Residential!E30+All_Customers_Small_Commercial!E30+All_Customers_Lighting!E30</f>
        <v>72579</v>
      </c>
      <c r="F30" s="5">
        <f>All_Customers_Residential!F30+All_Customers_Small_Commercial!F30+All_Customers_Lighting!F30</f>
        <v>75742</v>
      </c>
      <c r="G30" s="5">
        <f>All_Customers_Residential!G30+All_Customers_Small_Commercial!G30+All_Customers_Lighting!G30</f>
        <v>85707</v>
      </c>
      <c r="H30" s="5">
        <f>All_Customers_Residential!H30+All_Customers_Small_Commercial!H30+All_Customers_Lighting!H30</f>
        <v>109523</v>
      </c>
      <c r="I30" s="5">
        <f>All_Customers_Residential!I30+All_Customers_Small_Commercial!I30+All_Customers_Lighting!I30</f>
        <v>124139</v>
      </c>
      <c r="J30" s="5">
        <f>All_Customers_Residential!J30+All_Customers_Small_Commercial!J30+All_Customers_Lighting!J30</f>
        <v>121062</v>
      </c>
      <c r="K30" s="5">
        <f>All_Customers_Residential!K30+All_Customers_Small_Commercial!K30+All_Customers_Lighting!K30</f>
        <v>119693</v>
      </c>
      <c r="L30" s="5">
        <f>All_Customers_Residential!L30+All_Customers_Small_Commercial!L30+All_Customers_Lighting!L30</f>
        <v>118367</v>
      </c>
      <c r="M30" s="5">
        <f>All_Customers_Residential!M30+All_Customers_Small_Commercial!M30+All_Customers_Lighting!M30</f>
        <v>116217</v>
      </c>
      <c r="N30" s="5">
        <f>All_Customers_Residential!N30+All_Customers_Small_Commercial!N30+All_Customers_Lighting!N30</f>
        <v>111262</v>
      </c>
      <c r="O30" s="5">
        <f>All_Customers_Residential!O30+All_Customers_Small_Commercial!O30+All_Customers_Lighting!O30</f>
        <v>108525</v>
      </c>
      <c r="P30" s="5">
        <f>All_Customers_Residential!P30+All_Customers_Small_Commercial!P30+All_Customers_Lighting!P30</f>
        <v>105722</v>
      </c>
      <c r="Q30" s="5">
        <f>All_Customers_Residential!Q30+All_Customers_Small_Commercial!Q30+All_Customers_Lighting!Q30</f>
        <v>113084</v>
      </c>
      <c r="R30" s="5">
        <f>All_Customers_Residential!R30+All_Customers_Small_Commercial!R30+All_Customers_Lighting!R30</f>
        <v>128733</v>
      </c>
      <c r="S30" s="5">
        <f>All_Customers_Residential!S30+All_Customers_Small_Commercial!S30+All_Customers_Lighting!S30</f>
        <v>138777</v>
      </c>
      <c r="T30" s="5">
        <f>All_Customers_Residential!T30+All_Customers_Small_Commercial!T30+All_Customers_Lighting!T30</f>
        <v>139797</v>
      </c>
      <c r="U30" s="5">
        <f>All_Customers_Residential!U30+All_Customers_Small_Commercial!U30+All_Customers_Lighting!U30</f>
        <v>142209</v>
      </c>
      <c r="V30" s="5">
        <f>All_Customers_Residential!V30+All_Customers_Small_Commercial!V30+All_Customers_Lighting!V30</f>
        <v>129334</v>
      </c>
      <c r="W30" s="5">
        <f>All_Customers_Residential!W30+All_Customers_Small_Commercial!W30+All_Customers_Lighting!W30</f>
        <v>111944</v>
      </c>
      <c r="X30" s="5">
        <f>All_Customers_Residential!X30+All_Customers_Small_Commercial!X30+All_Customers_Lighting!X30</f>
        <v>92479</v>
      </c>
      <c r="Y30" s="5">
        <f>All_Customers_Residential!Y30+All_Customers_Small_Commercial!Y30+All_Customers_Lighting!Y30</f>
        <v>82529</v>
      </c>
      <c r="AA30" s="2">
        <f>IFERROR(INDEX('Holiday Schedule'!$D$3:$D$24,MATCH(A30,'Holiday Schedule'!$C$3:$C$24,0)),0)</f>
        <v>0</v>
      </c>
      <c r="AB30" s="2">
        <f t="shared" si="0"/>
        <v>2</v>
      </c>
      <c r="AC30" s="2">
        <f t="shared" si="1"/>
        <v>1921344</v>
      </c>
      <c r="AD30" s="5">
        <f t="shared" si="2"/>
        <v>649162</v>
      </c>
      <c r="AE30" s="5">
        <f t="shared" si="3"/>
        <v>2570506</v>
      </c>
      <c r="AG30" s="2">
        <f t="shared" si="4"/>
        <v>1</v>
      </c>
      <c r="AH30" s="2">
        <f t="shared" si="5"/>
        <v>2024</v>
      </c>
      <c r="AJ30" s="5">
        <f t="shared" si="6"/>
        <v>142209</v>
      </c>
      <c r="AK30" s="2">
        <f t="shared" si="7"/>
        <v>20</v>
      </c>
    </row>
    <row r="31" spans="1:37" ht="12.75" x14ac:dyDescent="0.2">
      <c r="A31" s="4">
        <v>45314</v>
      </c>
      <c r="B31" s="5">
        <f>All_Customers_Residential!B31+All_Customers_Small_Commercial!B31+All_Customers_Lighting!B31</f>
        <v>77557</v>
      </c>
      <c r="C31" s="5">
        <f>All_Customers_Residential!C31+All_Customers_Small_Commercial!C31+All_Customers_Lighting!C31</f>
        <v>73782</v>
      </c>
      <c r="D31" s="5">
        <f>All_Customers_Residential!D31+All_Customers_Small_Commercial!D31+All_Customers_Lighting!D31</f>
        <v>71276</v>
      </c>
      <c r="E31" s="5">
        <f>All_Customers_Residential!E31+All_Customers_Small_Commercial!E31+All_Customers_Lighting!E31</f>
        <v>72412</v>
      </c>
      <c r="F31" s="5">
        <f>All_Customers_Residential!F31+All_Customers_Small_Commercial!F31+All_Customers_Lighting!F31</f>
        <v>75556</v>
      </c>
      <c r="G31" s="5">
        <f>All_Customers_Residential!G31+All_Customers_Small_Commercial!G31+All_Customers_Lighting!G31</f>
        <v>85511</v>
      </c>
      <c r="H31" s="5">
        <f>All_Customers_Residential!H31+All_Customers_Small_Commercial!H31+All_Customers_Lighting!H31</f>
        <v>109301</v>
      </c>
      <c r="I31" s="5">
        <f>All_Customers_Residential!I31+All_Customers_Small_Commercial!I31+All_Customers_Lighting!I31</f>
        <v>123889</v>
      </c>
      <c r="J31" s="5">
        <f>All_Customers_Residential!J31+All_Customers_Small_Commercial!J31+All_Customers_Lighting!J31</f>
        <v>120825</v>
      </c>
      <c r="K31" s="5">
        <f>All_Customers_Residential!K31+All_Customers_Small_Commercial!K31+All_Customers_Lighting!K31</f>
        <v>119448</v>
      </c>
      <c r="L31" s="5">
        <f>All_Customers_Residential!L31+All_Customers_Small_Commercial!L31+All_Customers_Lighting!L31</f>
        <v>118144</v>
      </c>
      <c r="M31" s="5">
        <f>All_Customers_Residential!M31+All_Customers_Small_Commercial!M31+All_Customers_Lighting!M31</f>
        <v>115995</v>
      </c>
      <c r="N31" s="5">
        <f>All_Customers_Residential!N31+All_Customers_Small_Commercial!N31+All_Customers_Lighting!N31</f>
        <v>111046</v>
      </c>
      <c r="O31" s="5">
        <f>All_Customers_Residential!O31+All_Customers_Small_Commercial!O31+All_Customers_Lighting!O31</f>
        <v>108314</v>
      </c>
      <c r="P31" s="5">
        <f>All_Customers_Residential!P31+All_Customers_Small_Commercial!P31+All_Customers_Lighting!P31</f>
        <v>105516</v>
      </c>
      <c r="Q31" s="5">
        <f>All_Customers_Residential!Q31+All_Customers_Small_Commercial!Q31+All_Customers_Lighting!Q31</f>
        <v>112870</v>
      </c>
      <c r="R31" s="5">
        <f>All_Customers_Residential!R31+All_Customers_Small_Commercial!R31+All_Customers_Lighting!R31</f>
        <v>128515</v>
      </c>
      <c r="S31" s="5">
        <f>All_Customers_Residential!S31+All_Customers_Small_Commercial!S31+All_Customers_Lighting!S31</f>
        <v>138554</v>
      </c>
      <c r="T31" s="5">
        <f>All_Customers_Residential!T31+All_Customers_Small_Commercial!T31+All_Customers_Lighting!T31</f>
        <v>139582</v>
      </c>
      <c r="U31" s="5">
        <f>All_Customers_Residential!U31+All_Customers_Small_Commercial!U31+All_Customers_Lighting!U31</f>
        <v>141992</v>
      </c>
      <c r="V31" s="5">
        <f>All_Customers_Residential!V31+All_Customers_Small_Commercial!V31+All_Customers_Lighting!V31</f>
        <v>129135</v>
      </c>
      <c r="W31" s="5">
        <f>All_Customers_Residential!W31+All_Customers_Small_Commercial!W31+All_Customers_Lighting!W31</f>
        <v>111758</v>
      </c>
      <c r="X31" s="5">
        <f>All_Customers_Residential!X31+All_Customers_Small_Commercial!X31+All_Customers_Lighting!X31</f>
        <v>92321</v>
      </c>
      <c r="Y31" s="5">
        <f>All_Customers_Residential!Y31+All_Customers_Small_Commercial!Y31+All_Customers_Lighting!Y31</f>
        <v>82382</v>
      </c>
      <c r="AA31" s="2">
        <f>IFERROR(INDEX('Holiday Schedule'!$D$3:$D$24,MATCH(A31,'Holiday Schedule'!$C$3:$C$24,0)),0)</f>
        <v>0</v>
      </c>
      <c r="AB31" s="2">
        <f t="shared" si="0"/>
        <v>3</v>
      </c>
      <c r="AC31" s="2">
        <f t="shared" si="1"/>
        <v>1917904</v>
      </c>
      <c r="AD31" s="5">
        <f t="shared" si="2"/>
        <v>647777</v>
      </c>
      <c r="AE31" s="5">
        <f t="shared" si="3"/>
        <v>2565681</v>
      </c>
      <c r="AG31" s="2">
        <f t="shared" si="4"/>
        <v>1</v>
      </c>
      <c r="AH31" s="2">
        <f t="shared" si="5"/>
        <v>2024</v>
      </c>
      <c r="AJ31" s="5">
        <f t="shared" si="6"/>
        <v>141992</v>
      </c>
      <c r="AK31" s="2">
        <f t="shared" si="7"/>
        <v>20</v>
      </c>
    </row>
    <row r="32" spans="1:37" ht="12.75" x14ac:dyDescent="0.2">
      <c r="A32" s="4">
        <v>45315</v>
      </c>
      <c r="B32" s="5">
        <f>All_Customers_Residential!B32+All_Customers_Small_Commercial!B32+All_Customers_Lighting!B32</f>
        <v>77542</v>
      </c>
      <c r="C32" s="5">
        <f>All_Customers_Residential!C32+All_Customers_Small_Commercial!C32+All_Customers_Lighting!C32</f>
        <v>73770</v>
      </c>
      <c r="D32" s="5">
        <f>All_Customers_Residential!D32+All_Customers_Small_Commercial!D32+All_Customers_Lighting!D32</f>
        <v>71266</v>
      </c>
      <c r="E32" s="5">
        <f>All_Customers_Residential!E32+All_Customers_Small_Commercial!E32+All_Customers_Lighting!E32</f>
        <v>72400</v>
      </c>
      <c r="F32" s="5">
        <f>All_Customers_Residential!F32+All_Customers_Small_Commercial!F32+All_Customers_Lighting!F32</f>
        <v>75540</v>
      </c>
      <c r="G32" s="5">
        <f>All_Customers_Residential!G32+All_Customers_Small_Commercial!G32+All_Customers_Lighting!G32</f>
        <v>85486</v>
      </c>
      <c r="H32" s="5">
        <f>All_Customers_Residential!H32+All_Customers_Small_Commercial!H32+All_Customers_Lighting!H32</f>
        <v>109269</v>
      </c>
      <c r="I32" s="5">
        <f>All_Customers_Residential!I32+All_Customers_Small_Commercial!I32+All_Customers_Lighting!I32</f>
        <v>123794</v>
      </c>
      <c r="J32" s="5">
        <f>All_Customers_Residential!J32+All_Customers_Small_Commercial!J32+All_Customers_Lighting!J32</f>
        <v>120705</v>
      </c>
      <c r="K32" s="5">
        <f>All_Customers_Residential!K32+All_Customers_Small_Commercial!K32+All_Customers_Lighting!K32</f>
        <v>119346</v>
      </c>
      <c r="L32" s="5">
        <f>All_Customers_Residential!L32+All_Customers_Small_Commercial!L32+All_Customers_Lighting!L32</f>
        <v>118042</v>
      </c>
      <c r="M32" s="5">
        <f>All_Customers_Residential!M32+All_Customers_Small_Commercial!M32+All_Customers_Lighting!M32</f>
        <v>115892</v>
      </c>
      <c r="N32" s="5">
        <f>All_Customers_Residential!N32+All_Customers_Small_Commercial!N32+All_Customers_Lighting!N32</f>
        <v>110946</v>
      </c>
      <c r="O32" s="5">
        <f>All_Customers_Residential!O32+All_Customers_Small_Commercial!O32+All_Customers_Lighting!O32</f>
        <v>108215</v>
      </c>
      <c r="P32" s="5">
        <f>All_Customers_Residential!P32+All_Customers_Small_Commercial!P32+All_Customers_Lighting!P32</f>
        <v>105424</v>
      </c>
      <c r="Q32" s="5">
        <f>All_Customers_Residential!Q32+All_Customers_Small_Commercial!Q32+All_Customers_Lighting!Q32</f>
        <v>112776</v>
      </c>
      <c r="R32" s="5">
        <f>All_Customers_Residential!R32+All_Customers_Small_Commercial!R32+All_Customers_Lighting!R32</f>
        <v>128451</v>
      </c>
      <c r="S32" s="5">
        <f>All_Customers_Residential!S32+All_Customers_Small_Commercial!S32+All_Customers_Lighting!S32</f>
        <v>138502</v>
      </c>
      <c r="T32" s="5">
        <f>All_Customers_Residential!T32+All_Customers_Small_Commercial!T32+All_Customers_Lighting!T32</f>
        <v>139531</v>
      </c>
      <c r="U32" s="5">
        <f>All_Customers_Residential!U32+All_Customers_Small_Commercial!U32+All_Customers_Lighting!U32</f>
        <v>141942</v>
      </c>
      <c r="V32" s="5">
        <f>All_Customers_Residential!V32+All_Customers_Small_Commercial!V32+All_Customers_Lighting!V32</f>
        <v>129091</v>
      </c>
      <c r="W32" s="5">
        <f>All_Customers_Residential!W32+All_Customers_Small_Commercial!W32+All_Customers_Lighting!W32</f>
        <v>111724</v>
      </c>
      <c r="X32" s="5">
        <f>All_Customers_Residential!X32+All_Customers_Small_Commercial!X32+All_Customers_Lighting!X32</f>
        <v>92300</v>
      </c>
      <c r="Y32" s="5">
        <f>All_Customers_Residential!Y32+All_Customers_Small_Commercial!Y32+All_Customers_Lighting!Y32</f>
        <v>82367</v>
      </c>
      <c r="AA32" s="2">
        <f>IFERROR(INDEX('Holiday Schedule'!$D$3:$D$24,MATCH(A32,'Holiday Schedule'!$C$3:$C$24,0)),0)</f>
        <v>0</v>
      </c>
      <c r="AB32" s="2">
        <f t="shared" si="0"/>
        <v>4</v>
      </c>
      <c r="AC32" s="2">
        <f t="shared" si="1"/>
        <v>1916681</v>
      </c>
      <c r="AD32" s="5">
        <f t="shared" si="2"/>
        <v>647640</v>
      </c>
      <c r="AE32" s="5">
        <f t="shared" si="3"/>
        <v>2564321</v>
      </c>
      <c r="AG32" s="2">
        <f t="shared" si="4"/>
        <v>1</v>
      </c>
      <c r="AH32" s="2">
        <f t="shared" si="5"/>
        <v>2024</v>
      </c>
      <c r="AJ32" s="5">
        <f t="shared" si="6"/>
        <v>141942</v>
      </c>
      <c r="AK32" s="2">
        <f t="shared" si="7"/>
        <v>20</v>
      </c>
    </row>
    <row r="33" spans="1:37" ht="12.75" x14ac:dyDescent="0.2">
      <c r="A33" s="4">
        <v>45316</v>
      </c>
      <c r="B33" s="5">
        <f>All_Customers_Residential!B33+All_Customers_Small_Commercial!B33+All_Customers_Lighting!B33</f>
        <v>77827</v>
      </c>
      <c r="C33" s="5">
        <f>All_Customers_Residential!C33+All_Customers_Small_Commercial!C33+All_Customers_Lighting!C33</f>
        <v>74032</v>
      </c>
      <c r="D33" s="5">
        <f>All_Customers_Residential!D33+All_Customers_Small_Commercial!D33+All_Customers_Lighting!D33</f>
        <v>71517</v>
      </c>
      <c r="E33" s="5">
        <f>All_Customers_Residential!E33+All_Customers_Small_Commercial!E33+All_Customers_Lighting!E33</f>
        <v>72650</v>
      </c>
      <c r="F33" s="5">
        <f>All_Customers_Residential!F33+All_Customers_Small_Commercial!F33+All_Customers_Lighting!F33</f>
        <v>75804</v>
      </c>
      <c r="G33" s="5">
        <f>All_Customers_Residential!G33+All_Customers_Small_Commercial!G33+All_Customers_Lighting!G33</f>
        <v>85800</v>
      </c>
      <c r="H33" s="5">
        <f>All_Customers_Residential!H33+All_Customers_Small_Commercial!H33+All_Customers_Lighting!H33</f>
        <v>109708</v>
      </c>
      <c r="I33" s="5">
        <f>All_Customers_Residential!I33+All_Customers_Small_Commercial!I33+All_Customers_Lighting!I33</f>
        <v>124290</v>
      </c>
      <c r="J33" s="5">
        <f>All_Customers_Residential!J33+All_Customers_Small_Commercial!J33+All_Customers_Lighting!J33</f>
        <v>121165</v>
      </c>
      <c r="K33" s="5">
        <f>All_Customers_Residential!K33+All_Customers_Small_Commercial!K33+All_Customers_Lighting!K33</f>
        <v>119785</v>
      </c>
      <c r="L33" s="5">
        <f>All_Customers_Residential!L33+All_Customers_Small_Commercial!L33+All_Customers_Lighting!L33</f>
        <v>118462</v>
      </c>
      <c r="M33" s="5">
        <f>All_Customers_Residential!M33+All_Customers_Small_Commercial!M33+All_Customers_Lighting!M33</f>
        <v>116303</v>
      </c>
      <c r="N33" s="5">
        <f>All_Customers_Residential!N33+All_Customers_Small_Commercial!N33+All_Customers_Lighting!N33</f>
        <v>111336</v>
      </c>
      <c r="O33" s="5">
        <f>All_Customers_Residential!O33+All_Customers_Small_Commercial!O33+All_Customers_Lighting!O33</f>
        <v>108591</v>
      </c>
      <c r="P33" s="5">
        <f>All_Customers_Residential!P33+All_Customers_Small_Commercial!P33+All_Customers_Lighting!P33</f>
        <v>105785</v>
      </c>
      <c r="Q33" s="5">
        <f>All_Customers_Residential!Q33+All_Customers_Small_Commercial!Q33+All_Customers_Lighting!Q33</f>
        <v>113174</v>
      </c>
      <c r="R33" s="5">
        <f>All_Customers_Residential!R33+All_Customers_Small_Commercial!R33+All_Customers_Lighting!R33</f>
        <v>128918</v>
      </c>
      <c r="S33" s="5">
        <f>All_Customers_Residential!S33+All_Customers_Small_Commercial!S33+All_Customers_Lighting!S33</f>
        <v>139063</v>
      </c>
      <c r="T33" s="5">
        <f>All_Customers_Residential!T33+All_Customers_Small_Commercial!T33+All_Customers_Lighting!T33</f>
        <v>140109</v>
      </c>
      <c r="U33" s="5">
        <f>All_Customers_Residential!U33+All_Customers_Small_Commercial!U33+All_Customers_Lighting!U33</f>
        <v>142540</v>
      </c>
      <c r="V33" s="5">
        <f>All_Customers_Residential!V33+All_Customers_Small_Commercial!V33+All_Customers_Lighting!V33</f>
        <v>129625</v>
      </c>
      <c r="W33" s="5">
        <f>All_Customers_Residential!W33+All_Customers_Small_Commercial!W33+All_Customers_Lighting!W33</f>
        <v>112167</v>
      </c>
      <c r="X33" s="5">
        <f>All_Customers_Residential!X33+All_Customers_Small_Commercial!X33+All_Customers_Lighting!X33</f>
        <v>92651</v>
      </c>
      <c r="Y33" s="5">
        <f>All_Customers_Residential!Y33+All_Customers_Small_Commercial!Y33+All_Customers_Lighting!Y33</f>
        <v>82669</v>
      </c>
      <c r="AA33" s="2">
        <f>IFERROR(INDEX('Holiday Schedule'!$D$3:$D$24,MATCH(A33,'Holiday Schedule'!$C$3:$C$24,0)),0)</f>
        <v>0</v>
      </c>
      <c r="AB33" s="2">
        <f t="shared" si="0"/>
        <v>5</v>
      </c>
      <c r="AC33" s="2">
        <f t="shared" si="1"/>
        <v>1923964</v>
      </c>
      <c r="AD33" s="5">
        <f t="shared" si="2"/>
        <v>650007</v>
      </c>
      <c r="AE33" s="5">
        <f t="shared" si="3"/>
        <v>2573971</v>
      </c>
      <c r="AG33" s="2">
        <f t="shared" si="4"/>
        <v>1</v>
      </c>
      <c r="AH33" s="2">
        <f t="shared" si="5"/>
        <v>2024</v>
      </c>
      <c r="AJ33" s="5">
        <f t="shared" si="6"/>
        <v>142540</v>
      </c>
      <c r="AK33" s="2">
        <f t="shared" si="7"/>
        <v>20</v>
      </c>
    </row>
    <row r="34" spans="1:37" ht="12.75" x14ac:dyDescent="0.2">
      <c r="A34" s="4">
        <v>45317</v>
      </c>
      <c r="B34" s="5">
        <f>All_Customers_Residential!B34+All_Customers_Small_Commercial!B34+All_Customers_Lighting!B34</f>
        <v>77826</v>
      </c>
      <c r="C34" s="5">
        <f>All_Customers_Residential!C34+All_Customers_Small_Commercial!C34+All_Customers_Lighting!C34</f>
        <v>74031</v>
      </c>
      <c r="D34" s="5">
        <f>All_Customers_Residential!D34+All_Customers_Small_Commercial!D34+All_Customers_Lighting!D34</f>
        <v>71515</v>
      </c>
      <c r="E34" s="5">
        <f>All_Customers_Residential!E34+All_Customers_Small_Commercial!E34+All_Customers_Lighting!E34</f>
        <v>72649</v>
      </c>
      <c r="F34" s="5">
        <f>All_Customers_Residential!F34+All_Customers_Small_Commercial!F34+All_Customers_Lighting!F34</f>
        <v>75804</v>
      </c>
      <c r="G34" s="5">
        <f>All_Customers_Residential!G34+All_Customers_Small_Commercial!G34+All_Customers_Lighting!G34</f>
        <v>85799</v>
      </c>
      <c r="H34" s="5">
        <f>All_Customers_Residential!H34+All_Customers_Small_Commercial!H34+All_Customers_Lighting!H34</f>
        <v>109705</v>
      </c>
      <c r="I34" s="5">
        <f>All_Customers_Residential!I34+All_Customers_Small_Commercial!I34+All_Customers_Lighting!I34</f>
        <v>124290</v>
      </c>
      <c r="J34" s="5">
        <f>All_Customers_Residential!J34+All_Customers_Small_Commercial!J34+All_Customers_Lighting!J34</f>
        <v>121162</v>
      </c>
      <c r="K34" s="5">
        <f>All_Customers_Residential!K34+All_Customers_Small_Commercial!K34+All_Customers_Lighting!K34</f>
        <v>119785</v>
      </c>
      <c r="L34" s="5">
        <f>All_Customers_Residential!L34+All_Customers_Small_Commercial!L34+All_Customers_Lighting!L34</f>
        <v>118462</v>
      </c>
      <c r="M34" s="5">
        <f>All_Customers_Residential!M34+All_Customers_Small_Commercial!M34+All_Customers_Lighting!M34</f>
        <v>116304</v>
      </c>
      <c r="N34" s="5">
        <f>All_Customers_Residential!N34+All_Customers_Small_Commercial!N34+All_Customers_Lighting!N34</f>
        <v>111338</v>
      </c>
      <c r="O34" s="5">
        <f>All_Customers_Residential!O34+All_Customers_Small_Commercial!O34+All_Customers_Lighting!O34</f>
        <v>108595</v>
      </c>
      <c r="P34" s="5">
        <f>All_Customers_Residential!P34+All_Customers_Small_Commercial!P34+All_Customers_Lighting!P34</f>
        <v>105790</v>
      </c>
      <c r="Q34" s="5">
        <f>All_Customers_Residential!Q34+All_Customers_Small_Commercial!Q34+All_Customers_Lighting!Q34</f>
        <v>113175</v>
      </c>
      <c r="R34" s="5">
        <f>All_Customers_Residential!R34+All_Customers_Small_Commercial!R34+All_Customers_Lighting!R34</f>
        <v>128930</v>
      </c>
      <c r="S34" s="5">
        <f>All_Customers_Residential!S34+All_Customers_Small_Commercial!S34+All_Customers_Lighting!S34</f>
        <v>139064</v>
      </c>
      <c r="T34" s="5">
        <f>All_Customers_Residential!T34+All_Customers_Small_Commercial!T34+All_Customers_Lighting!T34</f>
        <v>140109</v>
      </c>
      <c r="U34" s="5">
        <f>All_Customers_Residential!U34+All_Customers_Small_Commercial!U34+All_Customers_Lighting!U34</f>
        <v>142541</v>
      </c>
      <c r="V34" s="5">
        <f>All_Customers_Residential!V34+All_Customers_Small_Commercial!V34+All_Customers_Lighting!V34</f>
        <v>129626</v>
      </c>
      <c r="W34" s="5">
        <f>All_Customers_Residential!W34+All_Customers_Small_Commercial!W34+All_Customers_Lighting!W34</f>
        <v>112168</v>
      </c>
      <c r="X34" s="5">
        <f>All_Customers_Residential!X34+All_Customers_Small_Commercial!X34+All_Customers_Lighting!X34</f>
        <v>92650</v>
      </c>
      <c r="Y34" s="5">
        <f>All_Customers_Residential!Y34+All_Customers_Small_Commercial!Y34+All_Customers_Lighting!Y34</f>
        <v>82669</v>
      </c>
      <c r="AA34" s="2">
        <f>IFERROR(INDEX('Holiday Schedule'!$D$3:$D$24,MATCH(A34,'Holiday Schedule'!$C$3:$C$24,0)),0)</f>
        <v>0</v>
      </c>
      <c r="AB34" s="2">
        <f t="shared" si="0"/>
        <v>6</v>
      </c>
      <c r="AC34" s="2">
        <f t="shared" si="1"/>
        <v>1923989</v>
      </c>
      <c r="AD34" s="5">
        <f t="shared" si="2"/>
        <v>649998</v>
      </c>
      <c r="AE34" s="5">
        <f t="shared" si="3"/>
        <v>2573987</v>
      </c>
      <c r="AG34" s="2">
        <f t="shared" si="4"/>
        <v>1</v>
      </c>
      <c r="AH34" s="2">
        <f t="shared" si="5"/>
        <v>2024</v>
      </c>
      <c r="AJ34" s="5">
        <f t="shared" si="6"/>
        <v>142541</v>
      </c>
      <c r="AK34" s="2">
        <f t="shared" si="7"/>
        <v>20</v>
      </c>
    </row>
    <row r="35" spans="1:37" ht="12.75" x14ac:dyDescent="0.2">
      <c r="A35" s="4">
        <v>45318</v>
      </c>
      <c r="B35" s="5">
        <f>All_Customers_Residential!B35+All_Customers_Small_Commercial!B35+All_Customers_Lighting!B35</f>
        <v>78457</v>
      </c>
      <c r="C35" s="5">
        <f>All_Customers_Residential!C35+All_Customers_Small_Commercial!C35+All_Customers_Lighting!C35</f>
        <v>74601</v>
      </c>
      <c r="D35" s="5">
        <f>All_Customers_Residential!D35+All_Customers_Small_Commercial!D35+All_Customers_Lighting!D35</f>
        <v>72285</v>
      </c>
      <c r="E35" s="5">
        <f>All_Customers_Residential!E35+All_Customers_Small_Commercial!E35+All_Customers_Lighting!E35</f>
        <v>72733</v>
      </c>
      <c r="F35" s="5">
        <f>All_Customers_Residential!F35+All_Customers_Small_Commercial!F35+All_Customers_Lighting!F35</f>
        <v>75656</v>
      </c>
      <c r="G35" s="5">
        <f>All_Customers_Residential!G35+All_Customers_Small_Commercial!G35+All_Customers_Lighting!G35</f>
        <v>83939</v>
      </c>
      <c r="H35" s="5">
        <f>All_Customers_Residential!H35+All_Customers_Small_Commercial!H35+All_Customers_Lighting!H35</f>
        <v>104458</v>
      </c>
      <c r="I35" s="5">
        <f>All_Customers_Residential!I35+All_Customers_Small_Commercial!I35+All_Customers_Lighting!I35</f>
        <v>119002</v>
      </c>
      <c r="J35" s="5">
        <f>All_Customers_Residential!J35+All_Customers_Small_Commercial!J35+All_Customers_Lighting!J35</f>
        <v>120357</v>
      </c>
      <c r="K35" s="5">
        <f>All_Customers_Residential!K35+All_Customers_Small_Commercial!K35+All_Customers_Lighting!K35</f>
        <v>123275</v>
      </c>
      <c r="L35" s="5">
        <f>All_Customers_Residential!L35+All_Customers_Small_Commercial!L35+All_Customers_Lighting!L35</f>
        <v>121376</v>
      </c>
      <c r="M35" s="5">
        <f>All_Customers_Residential!M35+All_Customers_Small_Commercial!M35+All_Customers_Lighting!M35</f>
        <v>119057</v>
      </c>
      <c r="N35" s="5">
        <f>All_Customers_Residential!N35+All_Customers_Small_Commercial!N35+All_Customers_Lighting!N35</f>
        <v>114113</v>
      </c>
      <c r="O35" s="5">
        <f>All_Customers_Residential!O35+All_Customers_Small_Commercial!O35+All_Customers_Lighting!O35</f>
        <v>110867</v>
      </c>
      <c r="P35" s="5">
        <f>All_Customers_Residential!P35+All_Customers_Small_Commercial!P35+All_Customers_Lighting!P35</f>
        <v>108258</v>
      </c>
      <c r="Q35" s="5">
        <f>All_Customers_Residential!Q35+All_Customers_Small_Commercial!Q35+All_Customers_Lighting!Q35</f>
        <v>115801</v>
      </c>
      <c r="R35" s="5">
        <f>All_Customers_Residential!R35+All_Customers_Small_Commercial!R35+All_Customers_Lighting!R35</f>
        <v>131121</v>
      </c>
      <c r="S35" s="5">
        <f>All_Customers_Residential!S35+All_Customers_Small_Commercial!S35+All_Customers_Lighting!S35</f>
        <v>142423</v>
      </c>
      <c r="T35" s="5">
        <f>All_Customers_Residential!T35+All_Customers_Small_Commercial!T35+All_Customers_Lighting!T35</f>
        <v>141322</v>
      </c>
      <c r="U35" s="5">
        <f>All_Customers_Residential!U35+All_Customers_Small_Commercial!U35+All_Customers_Lighting!U35</f>
        <v>141563</v>
      </c>
      <c r="V35" s="5">
        <f>All_Customers_Residential!V35+All_Customers_Small_Commercial!V35+All_Customers_Lighting!V35</f>
        <v>129386</v>
      </c>
      <c r="W35" s="5">
        <f>All_Customers_Residential!W35+All_Customers_Small_Commercial!W35+All_Customers_Lighting!W35</f>
        <v>111510</v>
      </c>
      <c r="X35" s="5">
        <f>All_Customers_Residential!X35+All_Customers_Small_Commercial!X35+All_Customers_Lighting!X35</f>
        <v>93336</v>
      </c>
      <c r="Y35" s="5">
        <f>All_Customers_Residential!Y35+All_Customers_Small_Commercial!Y35+All_Customers_Lighting!Y35</f>
        <v>83166</v>
      </c>
      <c r="AA35" s="2">
        <f>IFERROR(INDEX('Holiday Schedule'!$D$3:$D$24,MATCH(A35,'Holiday Schedule'!$C$3:$C$24,0)),0)</f>
        <v>0</v>
      </c>
      <c r="AB35" s="2">
        <f t="shared" si="0"/>
        <v>7</v>
      </c>
      <c r="AC35" s="2">
        <f t="shared" si="1"/>
        <v>0</v>
      </c>
      <c r="AD35" s="5">
        <f t="shared" si="2"/>
        <v>2588062</v>
      </c>
      <c r="AE35" s="5">
        <f t="shared" si="3"/>
        <v>2588062</v>
      </c>
      <c r="AG35" s="2">
        <f t="shared" si="4"/>
        <v>1</v>
      </c>
      <c r="AH35" s="2">
        <f t="shared" si="5"/>
        <v>2024</v>
      </c>
      <c r="AJ35" s="5">
        <f t="shared" si="6"/>
        <v>142423</v>
      </c>
      <c r="AK35" s="2">
        <f t="shared" si="7"/>
        <v>18</v>
      </c>
    </row>
    <row r="36" spans="1:37" ht="12.75" x14ac:dyDescent="0.2">
      <c r="A36" s="4">
        <v>45319</v>
      </c>
      <c r="B36" s="5">
        <f>All_Customers_Residential!B36+All_Customers_Small_Commercial!B36+All_Customers_Lighting!B36</f>
        <v>78428</v>
      </c>
      <c r="C36" s="5">
        <f>All_Customers_Residential!C36+All_Customers_Small_Commercial!C36+All_Customers_Lighting!C36</f>
        <v>74576</v>
      </c>
      <c r="D36" s="5">
        <f>All_Customers_Residential!D36+All_Customers_Small_Commercial!D36+All_Customers_Lighting!D36</f>
        <v>72259</v>
      </c>
      <c r="E36" s="5">
        <f>All_Customers_Residential!E36+All_Customers_Small_Commercial!E36+All_Customers_Lighting!E36</f>
        <v>72706</v>
      </c>
      <c r="F36" s="5">
        <f>All_Customers_Residential!F36+All_Customers_Small_Commercial!F36+All_Customers_Lighting!F36</f>
        <v>75630</v>
      </c>
      <c r="G36" s="5">
        <f>All_Customers_Residential!G36+All_Customers_Small_Commercial!G36+All_Customers_Lighting!G36</f>
        <v>83907</v>
      </c>
      <c r="H36" s="5">
        <f>All_Customers_Residential!H36+All_Customers_Small_Commercial!H36+All_Customers_Lighting!H36</f>
        <v>104418</v>
      </c>
      <c r="I36" s="5">
        <f>All_Customers_Residential!I36+All_Customers_Small_Commercial!I36+All_Customers_Lighting!I36</f>
        <v>118957</v>
      </c>
      <c r="J36" s="5">
        <f>All_Customers_Residential!J36+All_Customers_Small_Commercial!J36+All_Customers_Lighting!J36</f>
        <v>120314</v>
      </c>
      <c r="K36" s="5">
        <f>All_Customers_Residential!K36+All_Customers_Small_Commercial!K36+All_Customers_Lighting!K36</f>
        <v>123228</v>
      </c>
      <c r="L36" s="5">
        <f>All_Customers_Residential!L36+All_Customers_Small_Commercial!L36+All_Customers_Lighting!L36</f>
        <v>121333</v>
      </c>
      <c r="M36" s="5">
        <f>All_Customers_Residential!M36+All_Customers_Small_Commercial!M36+All_Customers_Lighting!M36</f>
        <v>119018</v>
      </c>
      <c r="N36" s="5">
        <f>All_Customers_Residential!N36+All_Customers_Small_Commercial!N36+All_Customers_Lighting!N36</f>
        <v>114074</v>
      </c>
      <c r="O36" s="5">
        <f>All_Customers_Residential!O36+All_Customers_Small_Commercial!O36+All_Customers_Lighting!O36</f>
        <v>110829</v>
      </c>
      <c r="P36" s="5">
        <f>All_Customers_Residential!P36+All_Customers_Small_Commercial!P36+All_Customers_Lighting!P36</f>
        <v>108220</v>
      </c>
      <c r="Q36" s="5">
        <f>All_Customers_Residential!Q36+All_Customers_Small_Commercial!Q36+All_Customers_Lighting!Q36</f>
        <v>115761</v>
      </c>
      <c r="R36" s="5">
        <f>All_Customers_Residential!R36+All_Customers_Small_Commercial!R36+All_Customers_Lighting!R36</f>
        <v>131077</v>
      </c>
      <c r="S36" s="5">
        <f>All_Customers_Residential!S36+All_Customers_Small_Commercial!S36+All_Customers_Lighting!S36</f>
        <v>142372</v>
      </c>
      <c r="T36" s="5">
        <f>All_Customers_Residential!T36+All_Customers_Small_Commercial!T36+All_Customers_Lighting!T36</f>
        <v>141271</v>
      </c>
      <c r="U36" s="5">
        <f>All_Customers_Residential!U36+All_Customers_Small_Commercial!U36+All_Customers_Lighting!U36</f>
        <v>141512</v>
      </c>
      <c r="V36" s="5">
        <f>All_Customers_Residential!V36+All_Customers_Small_Commercial!V36+All_Customers_Lighting!V36</f>
        <v>129340</v>
      </c>
      <c r="W36" s="5">
        <f>All_Customers_Residential!W36+All_Customers_Small_Commercial!W36+All_Customers_Lighting!W36</f>
        <v>111470</v>
      </c>
      <c r="X36" s="5">
        <f>All_Customers_Residential!X36+All_Customers_Small_Commercial!X36+All_Customers_Lighting!X36</f>
        <v>93303</v>
      </c>
      <c r="Y36" s="5">
        <f>All_Customers_Residential!Y36+All_Customers_Small_Commercial!Y36+All_Customers_Lighting!Y36</f>
        <v>83135</v>
      </c>
      <c r="AA36" s="2">
        <f>IFERROR(INDEX('Holiday Schedule'!$D$3:$D$24,MATCH(A36,'Holiday Schedule'!$C$3:$C$24,0)),0)</f>
        <v>0</v>
      </c>
      <c r="AB36" s="2">
        <f t="shared" si="0"/>
        <v>1</v>
      </c>
      <c r="AC36" s="2">
        <f t="shared" si="1"/>
        <v>0</v>
      </c>
      <c r="AD36" s="5">
        <f t="shared" si="2"/>
        <v>2587138</v>
      </c>
      <c r="AE36" s="5">
        <f t="shared" si="3"/>
        <v>2587138</v>
      </c>
      <c r="AG36" s="2">
        <f t="shared" si="4"/>
        <v>1</v>
      </c>
      <c r="AH36" s="2">
        <f t="shared" si="5"/>
        <v>2024</v>
      </c>
      <c r="AJ36" s="5">
        <f t="shared" si="6"/>
        <v>142372</v>
      </c>
      <c r="AK36" s="2">
        <f t="shared" si="7"/>
        <v>18</v>
      </c>
    </row>
    <row r="37" spans="1:37" ht="12.75" x14ac:dyDescent="0.2">
      <c r="A37" s="4">
        <v>45320</v>
      </c>
      <c r="B37" s="5">
        <f>All_Customers_Residential!B37+All_Customers_Small_Commercial!B37+All_Customers_Lighting!B37</f>
        <v>78222</v>
      </c>
      <c r="C37" s="5">
        <f>All_Customers_Residential!C37+All_Customers_Small_Commercial!C37+All_Customers_Lighting!C37</f>
        <v>74405</v>
      </c>
      <c r="D37" s="5">
        <f>All_Customers_Residential!D37+All_Customers_Small_Commercial!D37+All_Customers_Lighting!D37</f>
        <v>71876</v>
      </c>
      <c r="E37" s="5">
        <f>All_Customers_Residential!E37+All_Customers_Small_Commercial!E37+All_Customers_Lighting!E37</f>
        <v>73014</v>
      </c>
      <c r="F37" s="5">
        <f>All_Customers_Residential!F37+All_Customers_Small_Commercial!F37+All_Customers_Lighting!F37</f>
        <v>76185</v>
      </c>
      <c r="G37" s="5">
        <f>All_Customers_Residential!G37+All_Customers_Small_Commercial!G37+All_Customers_Lighting!G37</f>
        <v>86237</v>
      </c>
      <c r="H37" s="5">
        <f>All_Customers_Residential!H37+All_Customers_Small_Commercial!H37+All_Customers_Lighting!H37</f>
        <v>110288</v>
      </c>
      <c r="I37" s="5">
        <f>All_Customers_Residential!I37+All_Customers_Small_Commercial!I37+All_Customers_Lighting!I37</f>
        <v>124958</v>
      </c>
      <c r="J37" s="5">
        <f>All_Customers_Residential!J37+All_Customers_Small_Commercial!J37+All_Customers_Lighting!J37</f>
        <v>121800</v>
      </c>
      <c r="K37" s="5">
        <f>All_Customers_Residential!K37+All_Customers_Small_Commercial!K37+All_Customers_Lighting!K37</f>
        <v>120405</v>
      </c>
      <c r="L37" s="5">
        <f>All_Customers_Residential!L37+All_Customers_Small_Commercial!L37+All_Customers_Lighting!L37</f>
        <v>119069</v>
      </c>
      <c r="M37" s="5">
        <f>All_Customers_Residential!M37+All_Customers_Small_Commercial!M37+All_Customers_Lighting!M37</f>
        <v>116900</v>
      </c>
      <c r="N37" s="5">
        <f>All_Customers_Residential!N37+All_Customers_Small_Commercial!N37+All_Customers_Lighting!N37</f>
        <v>111901</v>
      </c>
      <c r="O37" s="5">
        <f>All_Customers_Residential!O37+All_Customers_Small_Commercial!O37+All_Customers_Lighting!O37</f>
        <v>109142</v>
      </c>
      <c r="P37" s="5">
        <f>All_Customers_Residential!P37+All_Customers_Small_Commercial!P37+All_Customers_Lighting!P37</f>
        <v>106322</v>
      </c>
      <c r="Q37" s="5">
        <f>All_Customers_Residential!Q37+All_Customers_Small_Commercial!Q37+All_Customers_Lighting!Q37</f>
        <v>113756</v>
      </c>
      <c r="R37" s="5">
        <f>All_Customers_Residential!R37+All_Customers_Small_Commercial!R37+All_Customers_Lighting!R37</f>
        <v>129576</v>
      </c>
      <c r="S37" s="5">
        <f>All_Customers_Residential!S37+All_Customers_Small_Commercial!S37+All_Customers_Lighting!S37</f>
        <v>139808</v>
      </c>
      <c r="T37" s="5">
        <f>All_Customers_Residential!T37+All_Customers_Small_Commercial!T37+All_Customers_Lighting!T37</f>
        <v>140865</v>
      </c>
      <c r="U37" s="5">
        <f>All_Customers_Residential!U37+All_Customers_Small_Commercial!U37+All_Customers_Lighting!U37</f>
        <v>143314</v>
      </c>
      <c r="V37" s="5">
        <f>All_Customers_Residential!V37+All_Customers_Small_Commercial!V37+All_Customers_Lighting!V37</f>
        <v>130325</v>
      </c>
      <c r="W37" s="5">
        <f>All_Customers_Residential!W37+All_Customers_Small_Commercial!W37+All_Customers_Lighting!W37</f>
        <v>112760</v>
      </c>
      <c r="X37" s="5">
        <f>All_Customers_Residential!X37+All_Customers_Small_Commercial!X37+All_Customers_Lighting!X37</f>
        <v>93134</v>
      </c>
      <c r="Y37" s="5">
        <f>All_Customers_Residential!Y37+All_Customers_Small_Commercial!Y37+All_Customers_Lighting!Y37</f>
        <v>83093</v>
      </c>
      <c r="AA37" s="2">
        <f>IFERROR(INDEX('Holiday Schedule'!$D$3:$D$24,MATCH(A37,'Holiday Schedule'!$C$3:$C$24,0)),0)</f>
        <v>0</v>
      </c>
      <c r="AB37" s="2">
        <f t="shared" si="0"/>
        <v>2</v>
      </c>
      <c r="AC37" s="2">
        <f t="shared" si="1"/>
        <v>1934035</v>
      </c>
      <c r="AD37" s="5">
        <f t="shared" si="2"/>
        <v>653320</v>
      </c>
      <c r="AE37" s="5">
        <f t="shared" si="3"/>
        <v>2587355</v>
      </c>
      <c r="AG37" s="2">
        <f t="shared" si="4"/>
        <v>1</v>
      </c>
      <c r="AH37" s="2">
        <f t="shared" si="5"/>
        <v>2024</v>
      </c>
      <c r="AJ37" s="5">
        <f t="shared" si="6"/>
        <v>143314</v>
      </c>
      <c r="AK37" s="2">
        <f t="shared" si="7"/>
        <v>20</v>
      </c>
    </row>
    <row r="38" spans="1:37" ht="12.75" x14ac:dyDescent="0.2">
      <c r="A38" s="4">
        <v>45321</v>
      </c>
      <c r="B38" s="5">
        <f>All_Customers_Residential!B38+All_Customers_Small_Commercial!B38+All_Customers_Lighting!B38</f>
        <v>78646</v>
      </c>
      <c r="C38" s="5">
        <f>All_Customers_Residential!C38+All_Customers_Small_Commercial!C38+All_Customers_Lighting!C38</f>
        <v>74805</v>
      </c>
      <c r="D38" s="5">
        <f>All_Customers_Residential!D38+All_Customers_Small_Commercial!D38+All_Customers_Lighting!D38</f>
        <v>72260</v>
      </c>
      <c r="E38" s="5">
        <f>All_Customers_Residential!E38+All_Customers_Small_Commercial!E38+All_Customers_Lighting!E38</f>
        <v>73403</v>
      </c>
      <c r="F38" s="5">
        <f>All_Customers_Residential!F38+All_Customers_Small_Commercial!F38+All_Customers_Lighting!F38</f>
        <v>76592</v>
      </c>
      <c r="G38" s="5">
        <f>All_Customers_Residential!G38+All_Customers_Small_Commercial!G38+All_Customers_Lighting!G38</f>
        <v>86707</v>
      </c>
      <c r="H38" s="5">
        <f>All_Customers_Residential!H38+All_Customers_Small_Commercial!H38+All_Customers_Lighting!H38</f>
        <v>110915</v>
      </c>
      <c r="I38" s="5">
        <f>All_Customers_Residential!I38+All_Customers_Small_Commercial!I38+All_Customers_Lighting!I38</f>
        <v>125633</v>
      </c>
      <c r="J38" s="5">
        <f>All_Customers_Residential!J38+All_Customers_Small_Commercial!J38+All_Customers_Lighting!J38</f>
        <v>122486</v>
      </c>
      <c r="K38" s="5">
        <f>All_Customers_Residential!K38+All_Customers_Small_Commercial!K38+All_Customers_Lighting!K38</f>
        <v>121076</v>
      </c>
      <c r="L38" s="5">
        <f>All_Customers_Residential!L38+All_Customers_Small_Commercial!L38+All_Customers_Lighting!L38</f>
        <v>119724</v>
      </c>
      <c r="M38" s="5">
        <f>All_Customers_Residential!M38+All_Customers_Small_Commercial!M38+All_Customers_Lighting!M38</f>
        <v>117543</v>
      </c>
      <c r="N38" s="5">
        <f>All_Customers_Residential!N38+All_Customers_Small_Commercial!N38+All_Customers_Lighting!N38</f>
        <v>112516</v>
      </c>
      <c r="O38" s="5">
        <f>All_Customers_Residential!O38+All_Customers_Small_Commercial!O38+All_Customers_Lighting!O38</f>
        <v>109738</v>
      </c>
      <c r="P38" s="5">
        <f>All_Customers_Residential!P38+All_Customers_Small_Commercial!P38+All_Customers_Lighting!P38</f>
        <v>106900</v>
      </c>
      <c r="Q38" s="5">
        <f>All_Customers_Residential!Q38+All_Customers_Small_Commercial!Q38+All_Customers_Lighting!Q38</f>
        <v>114385</v>
      </c>
      <c r="R38" s="5">
        <f>All_Customers_Residential!R38+All_Customers_Small_Commercial!R38+All_Customers_Lighting!R38</f>
        <v>130302</v>
      </c>
      <c r="S38" s="5">
        <f>All_Customers_Residential!S38+All_Customers_Small_Commercial!S38+All_Customers_Lighting!S38</f>
        <v>140620</v>
      </c>
      <c r="T38" s="5">
        <f>All_Customers_Residential!T38+All_Customers_Small_Commercial!T38+All_Customers_Lighting!T38</f>
        <v>141693</v>
      </c>
      <c r="U38" s="5">
        <f>All_Customers_Residential!U38+All_Customers_Small_Commercial!U38+All_Customers_Lighting!U38</f>
        <v>144163</v>
      </c>
      <c r="V38" s="5">
        <f>All_Customers_Residential!V38+All_Customers_Small_Commercial!V38+All_Customers_Lighting!V38</f>
        <v>131087</v>
      </c>
      <c r="W38" s="5">
        <f>All_Customers_Residential!W38+All_Customers_Small_Commercial!W38+All_Customers_Lighting!W38</f>
        <v>113409</v>
      </c>
      <c r="X38" s="5">
        <f>All_Customers_Residential!X38+All_Customers_Small_Commercial!X38+All_Customers_Lighting!X38</f>
        <v>93657</v>
      </c>
      <c r="Y38" s="5">
        <f>All_Customers_Residential!Y38+All_Customers_Small_Commercial!Y38+All_Customers_Lighting!Y38</f>
        <v>83551</v>
      </c>
      <c r="AA38" s="2">
        <f>IFERROR(INDEX('Holiday Schedule'!$D$3:$D$24,MATCH(A38,'Holiday Schedule'!$C$3:$C$24,0)),0)</f>
        <v>0</v>
      </c>
      <c r="AB38" s="2">
        <f t="shared" si="0"/>
        <v>3</v>
      </c>
      <c r="AC38" s="2">
        <f t="shared" si="1"/>
        <v>1944932</v>
      </c>
      <c r="AD38" s="5">
        <f t="shared" si="2"/>
        <v>656879</v>
      </c>
      <c r="AE38" s="5">
        <f t="shared" si="3"/>
        <v>2601811</v>
      </c>
      <c r="AG38" s="2">
        <f t="shared" si="4"/>
        <v>1</v>
      </c>
      <c r="AH38" s="2">
        <f t="shared" si="5"/>
        <v>2024</v>
      </c>
      <c r="AJ38" s="5">
        <f t="shared" si="6"/>
        <v>144163</v>
      </c>
      <c r="AK38" s="2">
        <f t="shared" si="7"/>
        <v>20</v>
      </c>
    </row>
    <row r="39" spans="1:37" ht="12.75" x14ac:dyDescent="0.2">
      <c r="A39" s="4">
        <v>45322</v>
      </c>
      <c r="B39" s="5">
        <f>All_Customers_Residential!B39+All_Customers_Small_Commercial!B39+All_Customers_Lighting!B39</f>
        <v>79020</v>
      </c>
      <c r="C39" s="5">
        <f>All_Customers_Residential!C39+All_Customers_Small_Commercial!C39+All_Customers_Lighting!C39</f>
        <v>75157</v>
      </c>
      <c r="D39" s="5">
        <f>All_Customers_Residential!D39+All_Customers_Small_Commercial!D39+All_Customers_Lighting!D39</f>
        <v>72599</v>
      </c>
      <c r="E39" s="5">
        <f>All_Customers_Residential!E39+All_Customers_Small_Commercial!E39+All_Customers_Lighting!E39</f>
        <v>73747</v>
      </c>
      <c r="F39" s="5">
        <f>All_Customers_Residential!F39+All_Customers_Small_Commercial!F39+All_Customers_Lighting!F39</f>
        <v>76952</v>
      </c>
      <c r="G39" s="5">
        <f>All_Customers_Residential!G39+All_Customers_Small_Commercial!G39+All_Customers_Lighting!G39</f>
        <v>87117</v>
      </c>
      <c r="H39" s="5">
        <f>All_Customers_Residential!H39+All_Customers_Small_Commercial!H39+All_Customers_Lighting!H39</f>
        <v>111451</v>
      </c>
      <c r="I39" s="5">
        <f>All_Customers_Residential!I39+All_Customers_Small_Commercial!I39+All_Customers_Lighting!I39</f>
        <v>126199</v>
      </c>
      <c r="J39" s="5">
        <f>All_Customers_Residential!J39+All_Customers_Small_Commercial!J39+All_Customers_Lighting!J39</f>
        <v>123034</v>
      </c>
      <c r="K39" s="5">
        <f>All_Customers_Residential!K39+All_Customers_Small_Commercial!K39+All_Customers_Lighting!K39</f>
        <v>121616</v>
      </c>
      <c r="L39" s="5">
        <f>All_Customers_Residential!L39+All_Customers_Small_Commercial!L39+All_Customers_Lighting!L39</f>
        <v>120247</v>
      </c>
      <c r="M39" s="5">
        <f>All_Customers_Residential!M39+All_Customers_Small_Commercial!M39+All_Customers_Lighting!M39</f>
        <v>118057</v>
      </c>
      <c r="N39" s="5">
        <f>All_Customers_Residential!N39+All_Customers_Small_Commercial!N39+All_Customers_Lighting!N39</f>
        <v>113002</v>
      </c>
      <c r="O39" s="5">
        <f>All_Customers_Residential!O39+All_Customers_Small_Commercial!O39+All_Customers_Lighting!O39</f>
        <v>110207</v>
      </c>
      <c r="P39" s="5">
        <f>All_Customers_Residential!P39+All_Customers_Small_Commercial!P39+All_Customers_Lighting!P39</f>
        <v>107360</v>
      </c>
      <c r="Q39" s="5">
        <f>All_Customers_Residential!Q39+All_Customers_Small_Commercial!Q39+All_Customers_Lighting!Q39</f>
        <v>114878</v>
      </c>
      <c r="R39" s="5">
        <f>All_Customers_Residential!R39+All_Customers_Small_Commercial!R39+All_Customers_Lighting!R39</f>
        <v>130888</v>
      </c>
      <c r="S39" s="5">
        <f>All_Customers_Residential!S39+All_Customers_Small_Commercial!S39+All_Customers_Lighting!S39</f>
        <v>141296</v>
      </c>
      <c r="T39" s="5">
        <f>All_Customers_Residential!T39+All_Customers_Small_Commercial!T39+All_Customers_Lighting!T39</f>
        <v>142378</v>
      </c>
      <c r="U39" s="5">
        <f>All_Customers_Residential!U39+All_Customers_Small_Commercial!U39+All_Customers_Lighting!U39</f>
        <v>144864</v>
      </c>
      <c r="V39" s="5">
        <f>All_Customers_Residential!V39+All_Customers_Small_Commercial!V39+All_Customers_Lighting!V39</f>
        <v>131724</v>
      </c>
      <c r="W39" s="5">
        <f>All_Customers_Residential!W39+All_Customers_Small_Commercial!W39+All_Customers_Lighting!W39</f>
        <v>113948</v>
      </c>
      <c r="X39" s="5">
        <f>All_Customers_Residential!X39+All_Customers_Small_Commercial!X39+All_Customers_Lighting!X39</f>
        <v>94099</v>
      </c>
      <c r="Y39" s="5">
        <f>All_Customers_Residential!Y39+All_Customers_Small_Commercial!Y39+All_Customers_Lighting!Y39</f>
        <v>83945</v>
      </c>
      <c r="AA39" s="2">
        <f>IFERROR(INDEX('Holiday Schedule'!$D$3:$D$24,MATCH(A39,'Holiday Schedule'!$C$3:$C$24,0)),0)</f>
        <v>0</v>
      </c>
      <c r="AB39" s="2">
        <f t="shared" si="0"/>
        <v>4</v>
      </c>
      <c r="AC39" s="2">
        <f t="shared" si="1"/>
        <v>1953797</v>
      </c>
      <c r="AD39" s="5">
        <f t="shared" si="2"/>
        <v>659988</v>
      </c>
      <c r="AE39" s="5">
        <f t="shared" si="3"/>
        <v>2613785</v>
      </c>
      <c r="AG39" s="2">
        <f t="shared" si="4"/>
        <v>1</v>
      </c>
      <c r="AH39" s="2">
        <f t="shared" si="5"/>
        <v>2024</v>
      </c>
      <c r="AJ39" s="5">
        <f t="shared" si="6"/>
        <v>144864</v>
      </c>
      <c r="AK39" s="2">
        <f t="shared" si="7"/>
        <v>20</v>
      </c>
    </row>
    <row r="40" spans="1:37" ht="12.75" x14ac:dyDescent="0.2">
      <c r="A40" s="4">
        <v>45323</v>
      </c>
      <c r="B40" s="5">
        <f>All_Customers_Residential!B40+All_Customers_Small_Commercial!B40+All_Customers_Lighting!B40</f>
        <v>71188</v>
      </c>
      <c r="C40" s="5">
        <f>All_Customers_Residential!C40+All_Customers_Small_Commercial!C40+All_Customers_Lighting!C40</f>
        <v>69388</v>
      </c>
      <c r="D40" s="5">
        <f>All_Customers_Residential!D40+All_Customers_Small_Commercial!D40+All_Customers_Lighting!D40</f>
        <v>68351</v>
      </c>
      <c r="E40" s="5">
        <f>All_Customers_Residential!E40+All_Customers_Small_Commercial!E40+All_Customers_Lighting!E40</f>
        <v>67549</v>
      </c>
      <c r="F40" s="5">
        <f>All_Customers_Residential!F40+All_Customers_Small_Commercial!F40+All_Customers_Lighting!F40</f>
        <v>72974</v>
      </c>
      <c r="G40" s="5">
        <f>All_Customers_Residential!G40+All_Customers_Small_Commercial!G40+All_Customers_Lighting!G40</f>
        <v>80110</v>
      </c>
      <c r="H40" s="5">
        <f>All_Customers_Residential!H40+All_Customers_Small_Commercial!H40+All_Customers_Lighting!H40</f>
        <v>107982</v>
      </c>
      <c r="I40" s="5">
        <f>All_Customers_Residential!I40+All_Customers_Small_Commercial!I40+All_Customers_Lighting!I40</f>
        <v>116544</v>
      </c>
      <c r="J40" s="5">
        <f>All_Customers_Residential!J40+All_Customers_Small_Commercial!J40+All_Customers_Lighting!J40</f>
        <v>115169</v>
      </c>
      <c r="K40" s="5">
        <f>All_Customers_Residential!K40+All_Customers_Small_Commercial!K40+All_Customers_Lighting!K40</f>
        <v>112826</v>
      </c>
      <c r="L40" s="5">
        <f>All_Customers_Residential!L40+All_Customers_Small_Commercial!L40+All_Customers_Lighting!L40</f>
        <v>111179</v>
      </c>
      <c r="M40" s="5">
        <f>All_Customers_Residential!M40+All_Customers_Small_Commercial!M40+All_Customers_Lighting!M40</f>
        <v>108494</v>
      </c>
      <c r="N40" s="5">
        <f>All_Customers_Residential!N40+All_Customers_Small_Commercial!N40+All_Customers_Lighting!N40</f>
        <v>102364</v>
      </c>
      <c r="O40" s="5">
        <f>All_Customers_Residential!O40+All_Customers_Small_Commercial!O40+All_Customers_Lighting!O40</f>
        <v>100906</v>
      </c>
      <c r="P40" s="5">
        <f>All_Customers_Residential!P40+All_Customers_Small_Commercial!P40+All_Customers_Lighting!P40</f>
        <v>98069</v>
      </c>
      <c r="Q40" s="5">
        <f>All_Customers_Residential!Q40+All_Customers_Small_Commercial!Q40+All_Customers_Lighting!Q40</f>
        <v>104387</v>
      </c>
      <c r="R40" s="5">
        <f>All_Customers_Residential!R40+All_Customers_Small_Commercial!R40+All_Customers_Lighting!R40</f>
        <v>114256</v>
      </c>
      <c r="S40" s="5">
        <f>All_Customers_Residential!S40+All_Customers_Small_Commercial!S40+All_Customers_Lighting!S40</f>
        <v>128912</v>
      </c>
      <c r="T40" s="5">
        <f>All_Customers_Residential!T40+All_Customers_Small_Commercial!T40+All_Customers_Lighting!T40</f>
        <v>133427</v>
      </c>
      <c r="U40" s="5">
        <f>All_Customers_Residential!U40+All_Customers_Small_Commercial!U40+All_Customers_Lighting!U40</f>
        <v>136497</v>
      </c>
      <c r="V40" s="5">
        <f>All_Customers_Residential!V40+All_Customers_Small_Commercial!V40+All_Customers_Lighting!V40</f>
        <v>121401</v>
      </c>
      <c r="W40" s="5">
        <f>All_Customers_Residential!W40+All_Customers_Small_Commercial!W40+All_Customers_Lighting!W40</f>
        <v>103238</v>
      </c>
      <c r="X40" s="5">
        <f>All_Customers_Residential!X40+All_Customers_Small_Commercial!X40+All_Customers_Lighting!X40</f>
        <v>86204</v>
      </c>
      <c r="Y40" s="5">
        <f>All_Customers_Residential!Y40+All_Customers_Small_Commercial!Y40+All_Customers_Lighting!Y40</f>
        <v>77375</v>
      </c>
      <c r="AA40" s="2">
        <f>IFERROR(INDEX('Holiday Schedule'!$D$3:$D$24,MATCH(A40,'Holiday Schedule'!$C$3:$C$24,0)),0)</f>
        <v>0</v>
      </c>
      <c r="AB40" s="2">
        <f t="shared" si="0"/>
        <v>5</v>
      </c>
      <c r="AC40" s="2">
        <f t="shared" si="1"/>
        <v>1793873</v>
      </c>
      <c r="AD40" s="5">
        <f t="shared" si="2"/>
        <v>614917</v>
      </c>
      <c r="AE40" s="5">
        <f t="shared" si="3"/>
        <v>2408790</v>
      </c>
      <c r="AG40" s="2">
        <f t="shared" si="4"/>
        <v>2</v>
      </c>
      <c r="AH40" s="2">
        <f t="shared" si="5"/>
        <v>2024</v>
      </c>
      <c r="AJ40" s="5">
        <f t="shared" si="6"/>
        <v>136497</v>
      </c>
      <c r="AK40" s="2">
        <f t="shared" si="7"/>
        <v>20</v>
      </c>
    </row>
    <row r="41" spans="1:37" ht="12.75" x14ac:dyDescent="0.2">
      <c r="A41" s="4">
        <v>45324</v>
      </c>
      <c r="B41" s="5">
        <f>All_Customers_Residential!B41+All_Customers_Small_Commercial!B41+All_Customers_Lighting!B41</f>
        <v>72062</v>
      </c>
      <c r="C41" s="5">
        <f>All_Customers_Residential!C41+All_Customers_Small_Commercial!C41+All_Customers_Lighting!C41</f>
        <v>70233</v>
      </c>
      <c r="D41" s="5">
        <f>All_Customers_Residential!D41+All_Customers_Small_Commercial!D41+All_Customers_Lighting!D41</f>
        <v>69181</v>
      </c>
      <c r="E41" s="5">
        <f>All_Customers_Residential!E41+All_Customers_Small_Commercial!E41+All_Customers_Lighting!E41</f>
        <v>68364</v>
      </c>
      <c r="F41" s="5">
        <f>All_Customers_Residential!F41+All_Customers_Small_Commercial!F41+All_Customers_Lighting!F41</f>
        <v>73865</v>
      </c>
      <c r="G41" s="5">
        <f>All_Customers_Residential!G41+All_Customers_Small_Commercial!G41+All_Customers_Lighting!G41</f>
        <v>81096</v>
      </c>
      <c r="H41" s="5">
        <f>All_Customers_Residential!H41+All_Customers_Small_Commercial!H41+All_Customers_Lighting!H41</f>
        <v>109371</v>
      </c>
      <c r="I41" s="5">
        <f>All_Customers_Residential!I41+All_Customers_Small_Commercial!I41+All_Customers_Lighting!I41</f>
        <v>118028</v>
      </c>
      <c r="J41" s="5">
        <f>All_Customers_Residential!J41+All_Customers_Small_Commercial!J41+All_Customers_Lighting!J41</f>
        <v>116607</v>
      </c>
      <c r="K41" s="5">
        <f>All_Customers_Residential!K41+All_Customers_Small_Commercial!K41+All_Customers_Lighting!K41</f>
        <v>114218</v>
      </c>
      <c r="L41" s="5">
        <f>All_Customers_Residential!L41+All_Customers_Small_Commercial!L41+All_Customers_Lighting!L41</f>
        <v>112537</v>
      </c>
      <c r="M41" s="5">
        <f>All_Customers_Residential!M41+All_Customers_Small_Commercial!M41+All_Customers_Lighting!M41</f>
        <v>109814</v>
      </c>
      <c r="N41" s="5">
        <f>All_Customers_Residential!N41+All_Customers_Small_Commercial!N41+All_Customers_Lighting!N41</f>
        <v>103603</v>
      </c>
      <c r="O41" s="5">
        <f>All_Customers_Residential!O41+All_Customers_Small_Commercial!O41+All_Customers_Lighting!O41</f>
        <v>102119</v>
      </c>
      <c r="P41" s="5">
        <f>All_Customers_Residential!P41+All_Customers_Small_Commercial!P41+All_Customers_Lighting!P41</f>
        <v>99245</v>
      </c>
      <c r="Q41" s="5">
        <f>All_Customers_Residential!Q41+All_Customers_Small_Commercial!Q41+All_Customers_Lighting!Q41</f>
        <v>105660</v>
      </c>
      <c r="R41" s="5">
        <f>All_Customers_Residential!R41+All_Customers_Small_Commercial!R41+All_Customers_Lighting!R41</f>
        <v>115668</v>
      </c>
      <c r="S41" s="5">
        <f>All_Customers_Residential!S41+All_Customers_Small_Commercial!S41+All_Customers_Lighting!S41</f>
        <v>130568</v>
      </c>
      <c r="T41" s="5">
        <f>All_Customers_Residential!T41+All_Customers_Small_Commercial!T41+All_Customers_Lighting!T41</f>
        <v>135160</v>
      </c>
      <c r="U41" s="5">
        <f>All_Customers_Residential!U41+All_Customers_Small_Commercial!U41+All_Customers_Lighting!U41</f>
        <v>138287</v>
      </c>
      <c r="V41" s="5">
        <f>All_Customers_Residential!V41+All_Customers_Small_Commercial!V41+All_Customers_Lighting!V41</f>
        <v>122973</v>
      </c>
      <c r="W41" s="5">
        <f>All_Customers_Residential!W41+All_Customers_Small_Commercial!W41+All_Customers_Lighting!W41</f>
        <v>104553</v>
      </c>
      <c r="X41" s="5">
        <f>All_Customers_Residential!X41+All_Customers_Small_Commercial!X41+All_Customers_Lighting!X41</f>
        <v>87287</v>
      </c>
      <c r="Y41" s="5">
        <f>All_Customers_Residential!Y41+All_Customers_Small_Commercial!Y41+All_Customers_Lighting!Y41</f>
        <v>78330</v>
      </c>
      <c r="AA41" s="2">
        <f>IFERROR(INDEX('Holiday Schedule'!$D$3:$D$24,MATCH(A41,'Holiday Schedule'!$C$3:$C$24,0)),0)</f>
        <v>0</v>
      </c>
      <c r="AB41" s="2">
        <f t="shared" si="0"/>
        <v>6</v>
      </c>
      <c r="AC41" s="2">
        <f t="shared" si="1"/>
        <v>1816327</v>
      </c>
      <c r="AD41" s="5">
        <f t="shared" si="2"/>
        <v>622502</v>
      </c>
      <c r="AE41" s="5">
        <f t="shared" si="3"/>
        <v>2438829</v>
      </c>
      <c r="AG41" s="2">
        <f t="shared" si="4"/>
        <v>2</v>
      </c>
      <c r="AH41" s="2">
        <f t="shared" si="5"/>
        <v>2024</v>
      </c>
      <c r="AJ41" s="5">
        <f t="shared" si="6"/>
        <v>138287</v>
      </c>
      <c r="AK41" s="2">
        <f t="shared" si="7"/>
        <v>20</v>
      </c>
    </row>
    <row r="42" spans="1:37" ht="12.75" x14ac:dyDescent="0.2">
      <c r="A42" s="4">
        <v>45325</v>
      </c>
      <c r="B42" s="5">
        <f>All_Customers_Residential!B42+All_Customers_Small_Commercial!B42+All_Customers_Lighting!B42</f>
        <v>73015</v>
      </c>
      <c r="C42" s="5">
        <f>All_Customers_Residential!C42+All_Customers_Small_Commercial!C42+All_Customers_Lighting!C42</f>
        <v>70531</v>
      </c>
      <c r="D42" s="5">
        <f>All_Customers_Residential!D42+All_Customers_Small_Commercial!D42+All_Customers_Lighting!D42</f>
        <v>69248</v>
      </c>
      <c r="E42" s="5">
        <f>All_Customers_Residential!E42+All_Customers_Small_Commercial!E42+All_Customers_Lighting!E42</f>
        <v>68813</v>
      </c>
      <c r="F42" s="5">
        <f>All_Customers_Residential!F42+All_Customers_Small_Commercial!F42+All_Customers_Lighting!F42</f>
        <v>73541</v>
      </c>
      <c r="G42" s="5">
        <f>All_Customers_Residential!G42+All_Customers_Small_Commercial!G42+All_Customers_Lighting!G42</f>
        <v>79097</v>
      </c>
      <c r="H42" s="5">
        <f>All_Customers_Residential!H42+All_Customers_Small_Commercial!H42+All_Customers_Lighting!H42</f>
        <v>102384</v>
      </c>
      <c r="I42" s="5">
        <f>All_Customers_Residential!I42+All_Customers_Small_Commercial!I42+All_Customers_Lighting!I42</f>
        <v>113017</v>
      </c>
      <c r="J42" s="5">
        <f>All_Customers_Residential!J42+All_Customers_Small_Commercial!J42+All_Customers_Lighting!J42</f>
        <v>116329</v>
      </c>
      <c r="K42" s="5">
        <f>All_Customers_Residential!K42+All_Customers_Small_Commercial!K42+All_Customers_Lighting!K42</f>
        <v>118240</v>
      </c>
      <c r="L42" s="5">
        <f>All_Customers_Residential!L42+All_Customers_Small_Commercial!L42+All_Customers_Lighting!L42</f>
        <v>116419</v>
      </c>
      <c r="M42" s="5">
        <f>All_Customers_Residential!M42+All_Customers_Small_Commercial!M42+All_Customers_Lighting!M42</f>
        <v>113449</v>
      </c>
      <c r="N42" s="5">
        <f>All_Customers_Residential!N42+All_Customers_Small_Commercial!N42+All_Customers_Lighting!N42</f>
        <v>106060</v>
      </c>
      <c r="O42" s="5">
        <f>All_Customers_Residential!O42+All_Customers_Small_Commercial!O42+All_Customers_Lighting!O42</f>
        <v>104055</v>
      </c>
      <c r="P42" s="5">
        <f>All_Customers_Residential!P42+All_Customers_Small_Commercial!P42+All_Customers_Lighting!P42</f>
        <v>101153</v>
      </c>
      <c r="Q42" s="5">
        <f>All_Customers_Residential!Q42+All_Customers_Small_Commercial!Q42+All_Customers_Lighting!Q42</f>
        <v>107880</v>
      </c>
      <c r="R42" s="5">
        <f>All_Customers_Residential!R42+All_Customers_Small_Commercial!R42+All_Customers_Lighting!R42</f>
        <v>117526</v>
      </c>
      <c r="S42" s="5">
        <f>All_Customers_Residential!S42+All_Customers_Small_Commercial!S42+All_Customers_Lighting!S42</f>
        <v>131160</v>
      </c>
      <c r="T42" s="5">
        <f>All_Customers_Residential!T42+All_Customers_Small_Commercial!T42+All_Customers_Lighting!T42</f>
        <v>136683</v>
      </c>
      <c r="U42" s="5">
        <f>All_Customers_Residential!U42+All_Customers_Small_Commercial!U42+All_Customers_Lighting!U42</f>
        <v>137146</v>
      </c>
      <c r="V42" s="5">
        <f>All_Customers_Residential!V42+All_Customers_Small_Commercial!V42+All_Customers_Lighting!V42</f>
        <v>121134</v>
      </c>
      <c r="W42" s="5">
        <f>All_Customers_Residential!W42+All_Customers_Small_Commercial!W42+All_Customers_Lighting!W42</f>
        <v>102441</v>
      </c>
      <c r="X42" s="5">
        <f>All_Customers_Residential!X42+All_Customers_Small_Commercial!X42+All_Customers_Lighting!X42</f>
        <v>87843</v>
      </c>
      <c r="Y42" s="5">
        <f>All_Customers_Residential!Y42+All_Customers_Small_Commercial!Y42+All_Customers_Lighting!Y42</f>
        <v>78640</v>
      </c>
      <c r="AA42" s="2">
        <f>IFERROR(INDEX('Holiday Schedule'!$D$3:$D$24,MATCH(A42,'Holiday Schedule'!$C$3:$C$24,0)),0)</f>
        <v>0</v>
      </c>
      <c r="AB42" s="2">
        <f t="shared" si="0"/>
        <v>7</v>
      </c>
      <c r="AC42" s="2">
        <f t="shared" si="1"/>
        <v>0</v>
      </c>
      <c r="AD42" s="5">
        <f t="shared" si="2"/>
        <v>2445804</v>
      </c>
      <c r="AE42" s="5">
        <f t="shared" si="3"/>
        <v>2445804</v>
      </c>
      <c r="AG42" s="2">
        <f t="shared" si="4"/>
        <v>2</v>
      </c>
      <c r="AH42" s="2">
        <f t="shared" si="5"/>
        <v>2024</v>
      </c>
      <c r="AJ42" s="5">
        <f t="shared" si="6"/>
        <v>137146</v>
      </c>
      <c r="AK42" s="2">
        <f t="shared" si="7"/>
        <v>20</v>
      </c>
    </row>
    <row r="43" spans="1:37" ht="12.75" x14ac:dyDescent="0.2">
      <c r="A43" s="4">
        <v>45326</v>
      </c>
      <c r="B43" s="5">
        <f>All_Customers_Residential!B43+All_Customers_Small_Commercial!B43+All_Customers_Lighting!B43</f>
        <v>73016</v>
      </c>
      <c r="C43" s="5">
        <f>All_Customers_Residential!C43+All_Customers_Small_Commercial!C43+All_Customers_Lighting!C43</f>
        <v>70537</v>
      </c>
      <c r="D43" s="5">
        <f>All_Customers_Residential!D43+All_Customers_Small_Commercial!D43+All_Customers_Lighting!D43</f>
        <v>69249</v>
      </c>
      <c r="E43" s="5">
        <f>All_Customers_Residential!E43+All_Customers_Small_Commercial!E43+All_Customers_Lighting!E43</f>
        <v>68816</v>
      </c>
      <c r="F43" s="5">
        <f>All_Customers_Residential!F43+All_Customers_Small_Commercial!F43+All_Customers_Lighting!F43</f>
        <v>73541</v>
      </c>
      <c r="G43" s="5">
        <f>All_Customers_Residential!G43+All_Customers_Small_Commercial!G43+All_Customers_Lighting!G43</f>
        <v>79098</v>
      </c>
      <c r="H43" s="5">
        <f>All_Customers_Residential!H43+All_Customers_Small_Commercial!H43+All_Customers_Lighting!H43</f>
        <v>102377</v>
      </c>
      <c r="I43" s="5">
        <f>All_Customers_Residential!I43+All_Customers_Small_Commercial!I43+All_Customers_Lighting!I43</f>
        <v>113016</v>
      </c>
      <c r="J43" s="5">
        <f>All_Customers_Residential!J43+All_Customers_Small_Commercial!J43+All_Customers_Lighting!J43</f>
        <v>116331</v>
      </c>
      <c r="K43" s="5">
        <f>All_Customers_Residential!K43+All_Customers_Small_Commercial!K43+All_Customers_Lighting!K43</f>
        <v>118239</v>
      </c>
      <c r="L43" s="5">
        <f>All_Customers_Residential!L43+All_Customers_Small_Commercial!L43+All_Customers_Lighting!L43</f>
        <v>116418</v>
      </c>
      <c r="M43" s="5">
        <f>All_Customers_Residential!M43+All_Customers_Small_Commercial!M43+All_Customers_Lighting!M43</f>
        <v>113448</v>
      </c>
      <c r="N43" s="5">
        <f>All_Customers_Residential!N43+All_Customers_Small_Commercial!N43+All_Customers_Lighting!N43</f>
        <v>106059</v>
      </c>
      <c r="O43" s="5">
        <f>All_Customers_Residential!O43+All_Customers_Small_Commercial!O43+All_Customers_Lighting!O43</f>
        <v>104054</v>
      </c>
      <c r="P43" s="5">
        <f>All_Customers_Residential!P43+All_Customers_Small_Commercial!P43+All_Customers_Lighting!P43</f>
        <v>101152</v>
      </c>
      <c r="Q43" s="5">
        <f>All_Customers_Residential!Q43+All_Customers_Small_Commercial!Q43+All_Customers_Lighting!Q43</f>
        <v>107879</v>
      </c>
      <c r="R43" s="5">
        <f>All_Customers_Residential!R43+All_Customers_Small_Commercial!R43+All_Customers_Lighting!R43</f>
        <v>117519</v>
      </c>
      <c r="S43" s="5">
        <f>All_Customers_Residential!S43+All_Customers_Small_Commercial!S43+All_Customers_Lighting!S43</f>
        <v>131161</v>
      </c>
      <c r="T43" s="5">
        <f>All_Customers_Residential!T43+All_Customers_Small_Commercial!T43+All_Customers_Lighting!T43</f>
        <v>136682</v>
      </c>
      <c r="U43" s="5">
        <f>All_Customers_Residential!U43+All_Customers_Small_Commercial!U43+All_Customers_Lighting!U43</f>
        <v>137143</v>
      </c>
      <c r="V43" s="5">
        <f>All_Customers_Residential!V43+All_Customers_Small_Commercial!V43+All_Customers_Lighting!V43</f>
        <v>121134</v>
      </c>
      <c r="W43" s="5">
        <f>All_Customers_Residential!W43+All_Customers_Small_Commercial!W43+All_Customers_Lighting!W43</f>
        <v>102440</v>
      </c>
      <c r="X43" s="5">
        <f>All_Customers_Residential!X43+All_Customers_Small_Commercial!X43+All_Customers_Lighting!X43</f>
        <v>87844</v>
      </c>
      <c r="Y43" s="5">
        <f>All_Customers_Residential!Y43+All_Customers_Small_Commercial!Y43+All_Customers_Lighting!Y43</f>
        <v>78640</v>
      </c>
      <c r="AA43" s="2">
        <f>IFERROR(INDEX('Holiday Schedule'!$D$3:$D$24,MATCH(A43,'Holiday Schedule'!$C$3:$C$24,0)),0)</f>
        <v>0</v>
      </c>
      <c r="AB43" s="2">
        <f t="shared" si="0"/>
        <v>1</v>
      </c>
      <c r="AC43" s="2">
        <f t="shared" si="1"/>
        <v>0</v>
      </c>
      <c r="AD43" s="5">
        <f t="shared" si="2"/>
        <v>2445793</v>
      </c>
      <c r="AE43" s="5">
        <f t="shared" si="3"/>
        <v>2445793</v>
      </c>
      <c r="AG43" s="2">
        <f t="shared" si="4"/>
        <v>2</v>
      </c>
      <c r="AH43" s="2">
        <f t="shared" si="5"/>
        <v>2024</v>
      </c>
      <c r="AJ43" s="5">
        <f t="shared" si="6"/>
        <v>137143</v>
      </c>
      <c r="AK43" s="2">
        <f t="shared" si="7"/>
        <v>20</v>
      </c>
    </row>
    <row r="44" spans="1:37" ht="12.75" x14ac:dyDescent="0.2">
      <c r="A44" s="4">
        <v>45327</v>
      </c>
      <c r="B44" s="5">
        <f>All_Customers_Residential!B44+All_Customers_Small_Commercial!B44+All_Customers_Lighting!B44</f>
        <v>72504</v>
      </c>
      <c r="C44" s="5">
        <f>All_Customers_Residential!C44+All_Customers_Small_Commercial!C44+All_Customers_Lighting!C44</f>
        <v>70659</v>
      </c>
      <c r="D44" s="5">
        <f>All_Customers_Residential!D44+All_Customers_Small_Commercial!D44+All_Customers_Lighting!D44</f>
        <v>69598</v>
      </c>
      <c r="E44" s="5">
        <f>All_Customers_Residential!E44+All_Customers_Small_Commercial!E44+All_Customers_Lighting!E44</f>
        <v>68777</v>
      </c>
      <c r="F44" s="5">
        <f>All_Customers_Residential!F44+All_Customers_Small_Commercial!F44+All_Customers_Lighting!F44</f>
        <v>74313</v>
      </c>
      <c r="G44" s="5">
        <f>All_Customers_Residential!G44+All_Customers_Small_Commercial!G44+All_Customers_Lighting!G44</f>
        <v>81595</v>
      </c>
      <c r="H44" s="5">
        <f>All_Customers_Residential!H44+All_Customers_Small_Commercial!H44+All_Customers_Lighting!H44</f>
        <v>110065</v>
      </c>
      <c r="I44" s="5">
        <f>All_Customers_Residential!I44+All_Customers_Small_Commercial!I44+All_Customers_Lighting!I44</f>
        <v>118766</v>
      </c>
      <c r="J44" s="5">
        <f>All_Customers_Residential!J44+All_Customers_Small_Commercial!J44+All_Customers_Lighting!J44</f>
        <v>117327</v>
      </c>
      <c r="K44" s="5">
        <f>All_Customers_Residential!K44+All_Customers_Small_Commercial!K44+All_Customers_Lighting!K44</f>
        <v>114917</v>
      </c>
      <c r="L44" s="5">
        <f>All_Customers_Residential!L44+All_Customers_Small_Commercial!L44+All_Customers_Lighting!L44</f>
        <v>113220</v>
      </c>
      <c r="M44" s="5">
        <f>All_Customers_Residential!M44+All_Customers_Small_Commercial!M44+All_Customers_Lighting!M44</f>
        <v>110484</v>
      </c>
      <c r="N44" s="5">
        <f>All_Customers_Residential!N44+All_Customers_Small_Commercial!N44+All_Customers_Lighting!N44</f>
        <v>104236</v>
      </c>
      <c r="O44" s="5">
        <f>All_Customers_Residential!O44+All_Customers_Small_Commercial!O44+All_Customers_Lighting!O44</f>
        <v>102733</v>
      </c>
      <c r="P44" s="5">
        <f>All_Customers_Residential!P44+All_Customers_Small_Commercial!P44+All_Customers_Lighting!P44</f>
        <v>99839</v>
      </c>
      <c r="Q44" s="5">
        <f>All_Customers_Residential!Q44+All_Customers_Small_Commercial!Q44+All_Customers_Lighting!Q44</f>
        <v>106301</v>
      </c>
      <c r="R44" s="5">
        <f>All_Customers_Residential!R44+All_Customers_Small_Commercial!R44+All_Customers_Lighting!R44</f>
        <v>116381</v>
      </c>
      <c r="S44" s="5">
        <f>All_Customers_Residential!S44+All_Customers_Small_Commercial!S44+All_Customers_Lighting!S44</f>
        <v>131400</v>
      </c>
      <c r="T44" s="5">
        <f>All_Customers_Residential!T44+All_Customers_Small_Commercial!T44+All_Customers_Lighting!T44</f>
        <v>136033</v>
      </c>
      <c r="U44" s="5">
        <f>All_Customers_Residential!U44+All_Customers_Small_Commercial!U44+All_Customers_Lighting!U44</f>
        <v>139185</v>
      </c>
      <c r="V44" s="5">
        <f>All_Customers_Residential!V44+All_Customers_Small_Commercial!V44+All_Customers_Lighting!V44</f>
        <v>123766</v>
      </c>
      <c r="W44" s="5">
        <f>All_Customers_Residential!W44+All_Customers_Small_Commercial!W44+All_Customers_Lighting!W44</f>
        <v>105217</v>
      </c>
      <c r="X44" s="5">
        <f>All_Customers_Residential!X44+All_Customers_Small_Commercial!X44+All_Customers_Lighting!X44</f>
        <v>87833</v>
      </c>
      <c r="Y44" s="5">
        <f>All_Customers_Residential!Y44+All_Customers_Small_Commercial!Y44+All_Customers_Lighting!Y44</f>
        <v>78814</v>
      </c>
      <c r="AA44" s="2">
        <f>IFERROR(INDEX('Holiday Schedule'!$D$3:$D$24,MATCH(A44,'Holiday Schedule'!$C$3:$C$24,0)),0)</f>
        <v>0</v>
      </c>
      <c r="AB44" s="2">
        <f t="shared" si="0"/>
        <v>2</v>
      </c>
      <c r="AC44" s="2">
        <f t="shared" si="1"/>
        <v>1827638</v>
      </c>
      <c r="AD44" s="5">
        <f t="shared" si="2"/>
        <v>626325</v>
      </c>
      <c r="AE44" s="5">
        <f t="shared" si="3"/>
        <v>2453963</v>
      </c>
      <c r="AG44" s="2">
        <f t="shared" si="4"/>
        <v>2</v>
      </c>
      <c r="AH44" s="2">
        <f t="shared" si="5"/>
        <v>2024</v>
      </c>
      <c r="AJ44" s="5">
        <f t="shared" si="6"/>
        <v>139185</v>
      </c>
      <c r="AK44" s="2">
        <f t="shared" si="7"/>
        <v>20</v>
      </c>
    </row>
    <row r="45" spans="1:37" ht="12.75" x14ac:dyDescent="0.2">
      <c r="A45" s="4">
        <v>45328</v>
      </c>
      <c r="B45" s="5">
        <f>All_Customers_Residential!B45+All_Customers_Small_Commercial!B45+All_Customers_Lighting!B45</f>
        <v>72501</v>
      </c>
      <c r="C45" s="5">
        <f>All_Customers_Residential!C45+All_Customers_Small_Commercial!C45+All_Customers_Lighting!C45</f>
        <v>70659</v>
      </c>
      <c r="D45" s="5">
        <f>All_Customers_Residential!D45+All_Customers_Small_Commercial!D45+All_Customers_Lighting!D45</f>
        <v>69597</v>
      </c>
      <c r="E45" s="5">
        <f>All_Customers_Residential!E45+All_Customers_Small_Commercial!E45+All_Customers_Lighting!E45</f>
        <v>68775</v>
      </c>
      <c r="F45" s="5">
        <f>All_Customers_Residential!F45+All_Customers_Small_Commercial!F45+All_Customers_Lighting!F45</f>
        <v>74311</v>
      </c>
      <c r="G45" s="5">
        <f>All_Customers_Residential!G45+All_Customers_Small_Commercial!G45+All_Customers_Lighting!G45</f>
        <v>81594</v>
      </c>
      <c r="H45" s="5">
        <f>All_Customers_Residential!H45+All_Customers_Small_Commercial!H45+All_Customers_Lighting!H45</f>
        <v>110058</v>
      </c>
      <c r="I45" s="5">
        <f>All_Customers_Residential!I45+All_Customers_Small_Commercial!I45+All_Customers_Lighting!I45</f>
        <v>118765</v>
      </c>
      <c r="J45" s="5">
        <f>All_Customers_Residential!J45+All_Customers_Small_Commercial!J45+All_Customers_Lighting!J45</f>
        <v>117341</v>
      </c>
      <c r="K45" s="5">
        <f>All_Customers_Residential!K45+All_Customers_Small_Commercial!K45+All_Customers_Lighting!K45</f>
        <v>114930</v>
      </c>
      <c r="L45" s="5">
        <f>All_Customers_Residential!L45+All_Customers_Small_Commercial!L45+All_Customers_Lighting!L45</f>
        <v>113234</v>
      </c>
      <c r="M45" s="5">
        <f>All_Customers_Residential!M45+All_Customers_Small_Commercial!M45+All_Customers_Lighting!M45</f>
        <v>110495</v>
      </c>
      <c r="N45" s="5">
        <f>All_Customers_Residential!N45+All_Customers_Small_Commercial!N45+All_Customers_Lighting!N45</f>
        <v>104240</v>
      </c>
      <c r="O45" s="5">
        <f>All_Customers_Residential!O45+All_Customers_Small_Commercial!O45+All_Customers_Lighting!O45</f>
        <v>102733</v>
      </c>
      <c r="P45" s="5">
        <f>All_Customers_Residential!P45+All_Customers_Small_Commercial!P45+All_Customers_Lighting!P45</f>
        <v>99839</v>
      </c>
      <c r="Q45" s="5">
        <f>All_Customers_Residential!Q45+All_Customers_Small_Commercial!Q45+All_Customers_Lighting!Q45</f>
        <v>106300</v>
      </c>
      <c r="R45" s="5">
        <f>All_Customers_Residential!R45+All_Customers_Small_Commercial!R45+All_Customers_Lighting!R45</f>
        <v>116369</v>
      </c>
      <c r="S45" s="5">
        <f>All_Customers_Residential!S45+All_Customers_Small_Commercial!S45+All_Customers_Lighting!S45</f>
        <v>131391</v>
      </c>
      <c r="T45" s="5">
        <f>All_Customers_Residential!T45+All_Customers_Small_Commercial!T45+All_Customers_Lighting!T45</f>
        <v>136019</v>
      </c>
      <c r="U45" s="5">
        <f>All_Customers_Residential!U45+All_Customers_Small_Commercial!U45+All_Customers_Lighting!U45</f>
        <v>139171</v>
      </c>
      <c r="V45" s="5">
        <f>All_Customers_Residential!V45+All_Customers_Small_Commercial!V45+All_Customers_Lighting!V45</f>
        <v>123750</v>
      </c>
      <c r="W45" s="5">
        <f>All_Customers_Residential!W45+All_Customers_Small_Commercial!W45+All_Customers_Lighting!W45</f>
        <v>105205</v>
      </c>
      <c r="X45" s="5">
        <f>All_Customers_Residential!X45+All_Customers_Small_Commercial!X45+All_Customers_Lighting!X45</f>
        <v>87818</v>
      </c>
      <c r="Y45" s="5">
        <f>All_Customers_Residential!Y45+All_Customers_Small_Commercial!Y45+All_Customers_Lighting!Y45</f>
        <v>78803</v>
      </c>
      <c r="AA45" s="2">
        <f>IFERROR(INDEX('Holiday Schedule'!$D$3:$D$24,MATCH(A45,'Holiday Schedule'!$C$3:$C$24,0)),0)</f>
        <v>0</v>
      </c>
      <c r="AB45" s="2">
        <f t="shared" si="0"/>
        <v>3</v>
      </c>
      <c r="AC45" s="2">
        <f t="shared" si="1"/>
        <v>1827600</v>
      </c>
      <c r="AD45" s="5">
        <f t="shared" si="2"/>
        <v>626298</v>
      </c>
      <c r="AE45" s="5">
        <f t="shared" si="3"/>
        <v>2453898</v>
      </c>
      <c r="AG45" s="2">
        <f t="shared" si="4"/>
        <v>2</v>
      </c>
      <c r="AH45" s="2">
        <f t="shared" si="5"/>
        <v>2024</v>
      </c>
      <c r="AJ45" s="5">
        <f t="shared" si="6"/>
        <v>139171</v>
      </c>
      <c r="AK45" s="2">
        <f t="shared" si="7"/>
        <v>20</v>
      </c>
    </row>
    <row r="46" spans="1:37" ht="12.75" x14ac:dyDescent="0.2">
      <c r="A46" s="4">
        <v>45329</v>
      </c>
      <c r="B46" s="5">
        <f>All_Customers_Residential!B46+All_Customers_Small_Commercial!B46+All_Customers_Lighting!B46</f>
        <v>72971</v>
      </c>
      <c r="C46" s="5">
        <f>All_Customers_Residential!C46+All_Customers_Small_Commercial!C46+All_Customers_Lighting!C46</f>
        <v>71117</v>
      </c>
      <c r="D46" s="5">
        <f>All_Customers_Residential!D46+All_Customers_Small_Commercial!D46+All_Customers_Lighting!D46</f>
        <v>70044</v>
      </c>
      <c r="E46" s="5">
        <f>All_Customers_Residential!E46+All_Customers_Small_Commercial!E46+All_Customers_Lighting!E46</f>
        <v>69217</v>
      </c>
      <c r="F46" s="5">
        <f>All_Customers_Residential!F46+All_Customers_Small_Commercial!F46+All_Customers_Lighting!F46</f>
        <v>74791</v>
      </c>
      <c r="G46" s="5">
        <f>All_Customers_Residential!G46+All_Customers_Small_Commercial!G46+All_Customers_Lighting!G46</f>
        <v>82121</v>
      </c>
      <c r="H46" s="5">
        <f>All_Customers_Residential!H46+All_Customers_Small_Commercial!H46+All_Customers_Lighting!H46</f>
        <v>110800</v>
      </c>
      <c r="I46" s="5">
        <f>All_Customers_Residential!I46+All_Customers_Small_Commercial!I46+All_Customers_Lighting!I46</f>
        <v>119570</v>
      </c>
      <c r="J46" s="5">
        <f>All_Customers_Residential!J46+All_Customers_Small_Commercial!J46+All_Customers_Lighting!J46</f>
        <v>118110</v>
      </c>
      <c r="K46" s="5">
        <f>All_Customers_Residential!K46+All_Customers_Small_Commercial!K46+All_Customers_Lighting!K46</f>
        <v>115676</v>
      </c>
      <c r="L46" s="5">
        <f>All_Customers_Residential!L46+All_Customers_Small_Commercial!L46+All_Customers_Lighting!L46</f>
        <v>113963</v>
      </c>
      <c r="M46" s="5">
        <f>All_Customers_Residential!M46+All_Customers_Small_Commercial!M46+All_Customers_Lighting!M46</f>
        <v>111204</v>
      </c>
      <c r="N46" s="5">
        <f>All_Customers_Residential!N46+All_Customers_Small_Commercial!N46+All_Customers_Lighting!N46</f>
        <v>104907</v>
      </c>
      <c r="O46" s="5">
        <f>All_Customers_Residential!O46+All_Customers_Small_Commercial!O46+All_Customers_Lighting!O46</f>
        <v>103397</v>
      </c>
      <c r="P46" s="5">
        <f>All_Customers_Residential!P46+All_Customers_Small_Commercial!P46+All_Customers_Lighting!P46</f>
        <v>100486</v>
      </c>
      <c r="Q46" s="5">
        <f>All_Customers_Residential!Q46+All_Customers_Small_Commercial!Q46+All_Customers_Lighting!Q46</f>
        <v>107000</v>
      </c>
      <c r="R46" s="5">
        <f>All_Customers_Residential!R46+All_Customers_Small_Commercial!R46+All_Customers_Lighting!R46</f>
        <v>117151</v>
      </c>
      <c r="S46" s="5">
        <f>All_Customers_Residential!S46+All_Customers_Small_Commercial!S46+All_Customers_Lighting!S46</f>
        <v>132290</v>
      </c>
      <c r="T46" s="5">
        <f>All_Customers_Residential!T46+All_Customers_Small_Commercial!T46+All_Customers_Lighting!T46</f>
        <v>136959</v>
      </c>
      <c r="U46" s="5">
        <f>All_Customers_Residential!U46+All_Customers_Small_Commercial!U46+All_Customers_Lighting!U46</f>
        <v>140137</v>
      </c>
      <c r="V46" s="5">
        <f>All_Customers_Residential!V46+All_Customers_Small_Commercial!V46+All_Customers_Lighting!V46</f>
        <v>124604</v>
      </c>
      <c r="W46" s="5">
        <f>All_Customers_Residential!W46+All_Customers_Small_Commercial!W46+All_Customers_Lighting!W46</f>
        <v>105921</v>
      </c>
      <c r="X46" s="5">
        <f>All_Customers_Residential!X46+All_Customers_Small_Commercial!X46+All_Customers_Lighting!X46</f>
        <v>88413</v>
      </c>
      <c r="Y46" s="5">
        <f>All_Customers_Residential!Y46+All_Customers_Small_Commercial!Y46+All_Customers_Lighting!Y46</f>
        <v>79329</v>
      </c>
      <c r="AA46" s="2">
        <f>IFERROR(INDEX('Holiday Schedule'!$D$3:$D$24,MATCH(A46,'Holiday Schedule'!$C$3:$C$24,0)),0)</f>
        <v>0</v>
      </c>
      <c r="AB46" s="2">
        <f t="shared" si="0"/>
        <v>4</v>
      </c>
      <c r="AC46" s="2">
        <f t="shared" si="1"/>
        <v>1839788</v>
      </c>
      <c r="AD46" s="5">
        <f t="shared" si="2"/>
        <v>630390</v>
      </c>
      <c r="AE46" s="5">
        <f t="shared" si="3"/>
        <v>2470178</v>
      </c>
      <c r="AG46" s="2">
        <f t="shared" si="4"/>
        <v>2</v>
      </c>
      <c r="AH46" s="2">
        <f t="shared" si="5"/>
        <v>2024</v>
      </c>
      <c r="AJ46" s="5">
        <f t="shared" si="6"/>
        <v>140137</v>
      </c>
      <c r="AK46" s="2">
        <f t="shared" si="7"/>
        <v>20</v>
      </c>
    </row>
    <row r="47" spans="1:37" ht="12.75" x14ac:dyDescent="0.2">
      <c r="A47" s="4">
        <v>45330</v>
      </c>
      <c r="B47" s="5">
        <f>All_Customers_Residential!B47+All_Customers_Small_Commercial!B47+All_Customers_Lighting!B47</f>
        <v>73916</v>
      </c>
      <c r="C47" s="5">
        <f>All_Customers_Residential!C47+All_Customers_Small_Commercial!C47+All_Customers_Lighting!C47</f>
        <v>72034</v>
      </c>
      <c r="D47" s="5">
        <f>All_Customers_Residential!D47+All_Customers_Small_Commercial!D47+All_Customers_Lighting!D47</f>
        <v>70947</v>
      </c>
      <c r="E47" s="5">
        <f>All_Customers_Residential!E47+All_Customers_Small_Commercial!E47+All_Customers_Lighting!E47</f>
        <v>70108</v>
      </c>
      <c r="F47" s="5">
        <f>All_Customers_Residential!F47+All_Customers_Small_Commercial!F47+All_Customers_Lighting!F47</f>
        <v>75755</v>
      </c>
      <c r="G47" s="5">
        <f>All_Customers_Residential!G47+All_Customers_Small_Commercial!G47+All_Customers_Lighting!G47</f>
        <v>83187</v>
      </c>
      <c r="H47" s="5">
        <f>All_Customers_Residential!H47+All_Customers_Small_Commercial!H47+All_Customers_Lighting!H47</f>
        <v>112240</v>
      </c>
      <c r="I47" s="5">
        <f>All_Customers_Residential!I47+All_Customers_Small_Commercial!I47+All_Customers_Lighting!I47</f>
        <v>121130</v>
      </c>
      <c r="J47" s="5">
        <f>All_Customers_Residential!J47+All_Customers_Small_Commercial!J47+All_Customers_Lighting!J47</f>
        <v>119648</v>
      </c>
      <c r="K47" s="5">
        <f>All_Customers_Residential!K47+All_Customers_Small_Commercial!K47+All_Customers_Lighting!K47</f>
        <v>117180</v>
      </c>
      <c r="L47" s="5">
        <f>All_Customers_Residential!L47+All_Customers_Small_Commercial!L47+All_Customers_Lighting!L47</f>
        <v>115439</v>
      </c>
      <c r="M47" s="5">
        <f>All_Customers_Residential!M47+All_Customers_Small_Commercial!M47+All_Customers_Lighting!M47</f>
        <v>112652</v>
      </c>
      <c r="N47" s="5">
        <f>All_Customers_Residential!N47+All_Customers_Small_Commercial!N47+All_Customers_Lighting!N47</f>
        <v>106265</v>
      </c>
      <c r="O47" s="5">
        <f>All_Customers_Residential!O47+All_Customers_Small_Commercial!O47+All_Customers_Lighting!O47</f>
        <v>104736</v>
      </c>
      <c r="P47" s="5">
        <f>All_Customers_Residential!P47+All_Customers_Small_Commercial!P47+All_Customers_Lighting!P47</f>
        <v>101788</v>
      </c>
      <c r="Q47" s="5">
        <f>All_Customers_Residential!Q47+All_Customers_Small_Commercial!Q47+All_Customers_Lighting!Q47</f>
        <v>108385</v>
      </c>
      <c r="R47" s="5">
        <f>All_Customers_Residential!R47+All_Customers_Small_Commercial!R47+All_Customers_Lighting!R47</f>
        <v>118668</v>
      </c>
      <c r="S47" s="5">
        <f>All_Customers_Residential!S47+All_Customers_Small_Commercial!S47+All_Customers_Lighting!S47</f>
        <v>134016</v>
      </c>
      <c r="T47" s="5">
        <f>All_Customers_Residential!T47+All_Customers_Small_Commercial!T47+All_Customers_Lighting!T47</f>
        <v>138754</v>
      </c>
      <c r="U47" s="5">
        <f>All_Customers_Residential!U47+All_Customers_Small_Commercial!U47+All_Customers_Lighting!U47</f>
        <v>141973</v>
      </c>
      <c r="V47" s="5">
        <f>All_Customers_Residential!V47+All_Customers_Small_Commercial!V47+All_Customers_Lighting!V47</f>
        <v>126235</v>
      </c>
      <c r="W47" s="5">
        <f>All_Customers_Residential!W47+All_Customers_Small_Commercial!W47+All_Customers_Lighting!W47</f>
        <v>107305</v>
      </c>
      <c r="X47" s="5">
        <f>All_Customers_Residential!X47+All_Customers_Small_Commercial!X47+All_Customers_Lighting!X47</f>
        <v>89558</v>
      </c>
      <c r="Y47" s="5">
        <f>All_Customers_Residential!Y47+All_Customers_Small_Commercial!Y47+All_Customers_Lighting!Y47</f>
        <v>80359</v>
      </c>
      <c r="AA47" s="2">
        <f>IFERROR(INDEX('Holiday Schedule'!$D$3:$D$24,MATCH(A47,'Holiday Schedule'!$C$3:$C$24,0)),0)</f>
        <v>0</v>
      </c>
      <c r="AB47" s="2">
        <f t="shared" si="0"/>
        <v>5</v>
      </c>
      <c r="AC47" s="2">
        <f t="shared" si="1"/>
        <v>1863732</v>
      </c>
      <c r="AD47" s="5">
        <f t="shared" si="2"/>
        <v>638546</v>
      </c>
      <c r="AE47" s="5">
        <f t="shared" si="3"/>
        <v>2502278</v>
      </c>
      <c r="AG47" s="2">
        <f t="shared" si="4"/>
        <v>2</v>
      </c>
      <c r="AH47" s="2">
        <f t="shared" si="5"/>
        <v>2024</v>
      </c>
      <c r="AJ47" s="5">
        <f t="shared" si="6"/>
        <v>141973</v>
      </c>
      <c r="AK47" s="2">
        <f t="shared" si="7"/>
        <v>20</v>
      </c>
    </row>
    <row r="48" spans="1:37" ht="12.75" x14ac:dyDescent="0.2">
      <c r="A48" s="4">
        <v>45331</v>
      </c>
      <c r="B48" s="5">
        <f>All_Customers_Residential!B48+All_Customers_Small_Commercial!B48+All_Customers_Lighting!B48</f>
        <v>73916</v>
      </c>
      <c r="C48" s="5">
        <f>All_Customers_Residential!C48+All_Customers_Small_Commercial!C48+All_Customers_Lighting!C48</f>
        <v>72035</v>
      </c>
      <c r="D48" s="5">
        <f>All_Customers_Residential!D48+All_Customers_Small_Commercial!D48+All_Customers_Lighting!D48</f>
        <v>70949</v>
      </c>
      <c r="E48" s="5">
        <f>All_Customers_Residential!E48+All_Customers_Small_Commercial!E48+All_Customers_Lighting!E48</f>
        <v>70111</v>
      </c>
      <c r="F48" s="5">
        <f>All_Customers_Residential!F48+All_Customers_Small_Commercial!F48+All_Customers_Lighting!F48</f>
        <v>75756</v>
      </c>
      <c r="G48" s="5">
        <f>All_Customers_Residential!G48+All_Customers_Small_Commercial!G48+All_Customers_Lighting!G48</f>
        <v>83190</v>
      </c>
      <c r="H48" s="5">
        <f>All_Customers_Residential!H48+All_Customers_Small_Commercial!H48+All_Customers_Lighting!H48</f>
        <v>112241</v>
      </c>
      <c r="I48" s="5">
        <f>All_Customers_Residential!I48+All_Customers_Small_Commercial!I48+All_Customers_Lighting!I48</f>
        <v>121132</v>
      </c>
      <c r="J48" s="5">
        <f>All_Customers_Residential!J48+All_Customers_Small_Commercial!J48+All_Customers_Lighting!J48</f>
        <v>119651</v>
      </c>
      <c r="K48" s="5">
        <f>All_Customers_Residential!K48+All_Customers_Small_Commercial!K48+All_Customers_Lighting!K48</f>
        <v>117182</v>
      </c>
      <c r="L48" s="5">
        <f>All_Customers_Residential!L48+All_Customers_Small_Commercial!L48+All_Customers_Lighting!L48</f>
        <v>115443</v>
      </c>
      <c r="M48" s="5">
        <f>All_Customers_Residential!M48+All_Customers_Small_Commercial!M48+All_Customers_Lighting!M48</f>
        <v>112646</v>
      </c>
      <c r="N48" s="5">
        <f>All_Customers_Residential!N48+All_Customers_Small_Commercial!N48+All_Customers_Lighting!N48</f>
        <v>106269</v>
      </c>
      <c r="O48" s="5">
        <f>All_Customers_Residential!O48+All_Customers_Small_Commercial!O48+All_Customers_Lighting!O48</f>
        <v>104738</v>
      </c>
      <c r="P48" s="5">
        <f>All_Customers_Residential!P48+All_Customers_Small_Commercial!P48+All_Customers_Lighting!P48</f>
        <v>101789</v>
      </c>
      <c r="Q48" s="5">
        <f>All_Customers_Residential!Q48+All_Customers_Small_Commercial!Q48+All_Customers_Lighting!Q48</f>
        <v>108388</v>
      </c>
      <c r="R48" s="5">
        <f>All_Customers_Residential!R48+All_Customers_Small_Commercial!R48+All_Customers_Lighting!R48</f>
        <v>118669</v>
      </c>
      <c r="S48" s="5">
        <f>All_Customers_Residential!S48+All_Customers_Small_Commercial!S48+All_Customers_Lighting!S48</f>
        <v>134020</v>
      </c>
      <c r="T48" s="5">
        <f>All_Customers_Residential!T48+All_Customers_Small_Commercial!T48+All_Customers_Lighting!T48</f>
        <v>138758</v>
      </c>
      <c r="U48" s="5">
        <f>All_Customers_Residential!U48+All_Customers_Small_Commercial!U48+All_Customers_Lighting!U48</f>
        <v>141979</v>
      </c>
      <c r="V48" s="5">
        <f>All_Customers_Residential!V48+All_Customers_Small_Commercial!V48+All_Customers_Lighting!V48</f>
        <v>126237</v>
      </c>
      <c r="W48" s="5">
        <f>All_Customers_Residential!W48+All_Customers_Small_Commercial!W48+All_Customers_Lighting!W48</f>
        <v>107307</v>
      </c>
      <c r="X48" s="5">
        <f>All_Customers_Residential!X48+All_Customers_Small_Commercial!X48+All_Customers_Lighting!X48</f>
        <v>89561</v>
      </c>
      <c r="Y48" s="5">
        <f>All_Customers_Residential!Y48+All_Customers_Small_Commercial!Y48+All_Customers_Lighting!Y48</f>
        <v>80358</v>
      </c>
      <c r="AA48" s="2">
        <f>IFERROR(INDEX('Holiday Schedule'!$D$3:$D$24,MATCH(A48,'Holiday Schedule'!$C$3:$C$24,0)),0)</f>
        <v>0</v>
      </c>
      <c r="AB48" s="2">
        <f t="shared" si="0"/>
        <v>6</v>
      </c>
      <c r="AC48" s="2">
        <f t="shared" si="1"/>
        <v>1863769</v>
      </c>
      <c r="AD48" s="5">
        <f t="shared" si="2"/>
        <v>638556</v>
      </c>
      <c r="AE48" s="5">
        <f t="shared" si="3"/>
        <v>2502325</v>
      </c>
      <c r="AG48" s="2">
        <f t="shared" si="4"/>
        <v>2</v>
      </c>
      <c r="AH48" s="2">
        <f t="shared" si="5"/>
        <v>2024</v>
      </c>
      <c r="AJ48" s="5">
        <f t="shared" si="6"/>
        <v>141979</v>
      </c>
      <c r="AK48" s="2">
        <f t="shared" si="7"/>
        <v>20</v>
      </c>
    </row>
    <row r="49" spans="1:37" ht="12.75" x14ac:dyDescent="0.2">
      <c r="A49" s="4">
        <v>45332</v>
      </c>
      <c r="B49" s="5">
        <f>All_Customers_Residential!B49+All_Customers_Small_Commercial!B49+All_Customers_Lighting!B49</f>
        <v>74889</v>
      </c>
      <c r="C49" s="5">
        <f>All_Customers_Residential!C49+All_Customers_Small_Commercial!C49+All_Customers_Lighting!C49</f>
        <v>72334</v>
      </c>
      <c r="D49" s="5">
        <f>All_Customers_Residential!D49+All_Customers_Small_Commercial!D49+All_Customers_Lighting!D49</f>
        <v>71012</v>
      </c>
      <c r="E49" s="5">
        <f>All_Customers_Residential!E49+All_Customers_Small_Commercial!E49+All_Customers_Lighting!E49</f>
        <v>70571</v>
      </c>
      <c r="F49" s="5">
        <f>All_Customers_Residential!F49+All_Customers_Small_Commercial!F49+All_Customers_Lighting!F49</f>
        <v>75418</v>
      </c>
      <c r="G49" s="5">
        <f>All_Customers_Residential!G49+All_Customers_Small_Commercial!G49+All_Customers_Lighting!G49</f>
        <v>81120</v>
      </c>
      <c r="H49" s="5">
        <f>All_Customers_Residential!H49+All_Customers_Small_Commercial!H49+All_Customers_Lighting!H49</f>
        <v>105063</v>
      </c>
      <c r="I49" s="5">
        <f>All_Customers_Residential!I49+All_Customers_Small_Commercial!I49+All_Customers_Lighting!I49</f>
        <v>115982</v>
      </c>
      <c r="J49" s="5">
        <f>All_Customers_Residential!J49+All_Customers_Small_Commercial!J49+All_Customers_Lighting!J49</f>
        <v>119368</v>
      </c>
      <c r="K49" s="5">
        <f>All_Customers_Residential!K49+All_Customers_Small_Commercial!K49+All_Customers_Lighting!K49</f>
        <v>121319</v>
      </c>
      <c r="L49" s="5">
        <f>All_Customers_Residential!L49+All_Customers_Small_Commercial!L49+All_Customers_Lighting!L49</f>
        <v>119438</v>
      </c>
      <c r="M49" s="5">
        <f>All_Customers_Residential!M49+All_Customers_Small_Commercial!M49+All_Customers_Lighting!M49</f>
        <v>116385</v>
      </c>
      <c r="N49" s="5">
        <f>All_Customers_Residential!N49+All_Customers_Small_Commercial!N49+All_Customers_Lighting!N49</f>
        <v>108795</v>
      </c>
      <c r="O49" s="5">
        <f>All_Customers_Residential!O49+All_Customers_Small_Commercial!O49+All_Customers_Lighting!O49</f>
        <v>106733</v>
      </c>
      <c r="P49" s="5">
        <f>All_Customers_Residential!P49+All_Customers_Small_Commercial!P49+All_Customers_Lighting!P49</f>
        <v>103753</v>
      </c>
      <c r="Q49" s="5">
        <f>All_Customers_Residential!Q49+All_Customers_Small_Commercial!Q49+All_Customers_Lighting!Q49</f>
        <v>110678</v>
      </c>
      <c r="R49" s="5">
        <f>All_Customers_Residential!R49+All_Customers_Small_Commercial!R49+All_Customers_Lighting!R49</f>
        <v>120605</v>
      </c>
      <c r="S49" s="5">
        <f>All_Customers_Residential!S49+All_Customers_Small_Commercial!S49+All_Customers_Lighting!S49</f>
        <v>134619</v>
      </c>
      <c r="T49" s="5">
        <f>All_Customers_Residential!T49+All_Customers_Small_Commercial!T49+All_Customers_Lighting!T49</f>
        <v>140311</v>
      </c>
      <c r="U49" s="5">
        <f>All_Customers_Residential!U49+All_Customers_Small_Commercial!U49+All_Customers_Lighting!U49</f>
        <v>140792</v>
      </c>
      <c r="V49" s="5">
        <f>All_Customers_Residential!V49+All_Customers_Small_Commercial!V49+All_Customers_Lighting!V49</f>
        <v>124334</v>
      </c>
      <c r="W49" s="5">
        <f>All_Customers_Residential!W49+All_Customers_Small_Commercial!W49+All_Customers_Lighting!W49</f>
        <v>105120</v>
      </c>
      <c r="X49" s="5">
        <f>All_Customers_Residential!X49+All_Customers_Small_Commercial!X49+All_Customers_Lighting!X49</f>
        <v>90125</v>
      </c>
      <c r="Y49" s="5">
        <f>All_Customers_Residential!Y49+All_Customers_Small_Commercial!Y49+All_Customers_Lighting!Y49</f>
        <v>80667</v>
      </c>
      <c r="AA49" s="2">
        <f>IFERROR(INDEX('Holiday Schedule'!$D$3:$D$24,MATCH(A49,'Holiday Schedule'!$C$3:$C$24,0)),0)</f>
        <v>0</v>
      </c>
      <c r="AB49" s="2">
        <f t="shared" si="0"/>
        <v>7</v>
      </c>
      <c r="AC49" s="2">
        <f t="shared" si="1"/>
        <v>0</v>
      </c>
      <c r="AD49" s="5">
        <f t="shared" si="2"/>
        <v>2509431</v>
      </c>
      <c r="AE49" s="5">
        <f t="shared" si="3"/>
        <v>2509431</v>
      </c>
      <c r="AG49" s="2">
        <f t="shared" si="4"/>
        <v>2</v>
      </c>
      <c r="AH49" s="2">
        <f t="shared" si="5"/>
        <v>2024</v>
      </c>
      <c r="AJ49" s="5">
        <f t="shared" si="6"/>
        <v>140792</v>
      </c>
      <c r="AK49" s="2">
        <f t="shared" si="7"/>
        <v>20</v>
      </c>
    </row>
    <row r="50" spans="1:37" ht="12.75" x14ac:dyDescent="0.2">
      <c r="A50" s="4">
        <v>45333</v>
      </c>
      <c r="B50" s="5">
        <f>All_Customers_Residential!B50+All_Customers_Small_Commercial!B50+All_Customers_Lighting!B50</f>
        <v>74893</v>
      </c>
      <c r="C50" s="5">
        <f>All_Customers_Residential!C50+All_Customers_Small_Commercial!C50+All_Customers_Lighting!C50</f>
        <v>72337</v>
      </c>
      <c r="D50" s="5">
        <f>All_Customers_Residential!D50+All_Customers_Small_Commercial!D50+All_Customers_Lighting!D50</f>
        <v>71017</v>
      </c>
      <c r="E50" s="5">
        <f>All_Customers_Residential!E50+All_Customers_Small_Commercial!E50+All_Customers_Lighting!E50</f>
        <v>70575</v>
      </c>
      <c r="F50" s="5">
        <f>All_Customers_Residential!F50+All_Customers_Small_Commercial!F50+All_Customers_Lighting!F50</f>
        <v>75422</v>
      </c>
      <c r="G50" s="5">
        <f>All_Customers_Residential!G50+All_Customers_Small_Commercial!G50+All_Customers_Lighting!G50</f>
        <v>81125</v>
      </c>
      <c r="H50" s="5">
        <f>All_Customers_Residential!H50+All_Customers_Small_Commercial!H50+All_Customers_Lighting!H50</f>
        <v>105062</v>
      </c>
      <c r="I50" s="5">
        <f>All_Customers_Residential!I50+All_Customers_Small_Commercial!I50+All_Customers_Lighting!I50</f>
        <v>115988</v>
      </c>
      <c r="J50" s="5">
        <f>All_Customers_Residential!J50+All_Customers_Small_Commercial!J50+All_Customers_Lighting!J50</f>
        <v>119376</v>
      </c>
      <c r="K50" s="5">
        <f>All_Customers_Residential!K50+All_Customers_Small_Commercial!K50+All_Customers_Lighting!K50</f>
        <v>121326</v>
      </c>
      <c r="L50" s="5">
        <f>All_Customers_Residential!L50+All_Customers_Small_Commercial!L50+All_Customers_Lighting!L50</f>
        <v>119446</v>
      </c>
      <c r="M50" s="5">
        <f>All_Customers_Residential!M50+All_Customers_Small_Commercial!M50+All_Customers_Lighting!M50</f>
        <v>116392</v>
      </c>
      <c r="N50" s="5">
        <f>All_Customers_Residential!N50+All_Customers_Small_Commercial!N50+All_Customers_Lighting!N50</f>
        <v>108802</v>
      </c>
      <c r="O50" s="5">
        <f>All_Customers_Residential!O50+All_Customers_Small_Commercial!O50+All_Customers_Lighting!O50</f>
        <v>106740</v>
      </c>
      <c r="P50" s="5">
        <f>All_Customers_Residential!P50+All_Customers_Small_Commercial!P50+All_Customers_Lighting!P50</f>
        <v>103760</v>
      </c>
      <c r="Q50" s="5">
        <f>All_Customers_Residential!Q50+All_Customers_Small_Commercial!Q50+All_Customers_Lighting!Q50</f>
        <v>110685</v>
      </c>
      <c r="R50" s="5">
        <f>All_Customers_Residential!R50+All_Customers_Small_Commercial!R50+All_Customers_Lighting!R50</f>
        <v>120597</v>
      </c>
      <c r="S50" s="5">
        <f>All_Customers_Residential!S50+All_Customers_Small_Commercial!S50+All_Customers_Lighting!S50</f>
        <v>134628</v>
      </c>
      <c r="T50" s="5">
        <f>All_Customers_Residential!T50+All_Customers_Small_Commercial!T50+All_Customers_Lighting!T50</f>
        <v>140320</v>
      </c>
      <c r="U50" s="5">
        <f>All_Customers_Residential!U50+All_Customers_Small_Commercial!U50+All_Customers_Lighting!U50</f>
        <v>140801</v>
      </c>
      <c r="V50" s="5">
        <f>All_Customers_Residential!V50+All_Customers_Small_Commercial!V50+All_Customers_Lighting!V50</f>
        <v>124341</v>
      </c>
      <c r="W50" s="5">
        <f>All_Customers_Residential!W50+All_Customers_Small_Commercial!W50+All_Customers_Lighting!W50</f>
        <v>105127</v>
      </c>
      <c r="X50" s="5">
        <f>All_Customers_Residential!X50+All_Customers_Small_Commercial!X50+All_Customers_Lighting!X50</f>
        <v>90130</v>
      </c>
      <c r="Y50" s="5">
        <f>All_Customers_Residential!Y50+All_Customers_Small_Commercial!Y50+All_Customers_Lighting!Y50</f>
        <v>80671</v>
      </c>
      <c r="AA50" s="2">
        <f>IFERROR(INDEX('Holiday Schedule'!$D$3:$D$24,MATCH(A50,'Holiday Schedule'!$C$3:$C$24,0)),0)</f>
        <v>0</v>
      </c>
      <c r="AB50" s="2">
        <f t="shared" si="0"/>
        <v>1</v>
      </c>
      <c r="AC50" s="2">
        <f t="shared" si="1"/>
        <v>0</v>
      </c>
      <c r="AD50" s="5">
        <f t="shared" si="2"/>
        <v>2509561</v>
      </c>
      <c r="AE50" s="5">
        <f t="shared" si="3"/>
        <v>2509561</v>
      </c>
      <c r="AG50" s="2">
        <f t="shared" si="4"/>
        <v>2</v>
      </c>
      <c r="AH50" s="2">
        <f t="shared" si="5"/>
        <v>2024</v>
      </c>
      <c r="AJ50" s="5">
        <f t="shared" si="6"/>
        <v>140801</v>
      </c>
      <c r="AK50" s="2">
        <f t="shared" si="7"/>
        <v>20</v>
      </c>
    </row>
    <row r="51" spans="1:37" ht="12.75" x14ac:dyDescent="0.2">
      <c r="A51" s="4">
        <v>45334</v>
      </c>
      <c r="B51" s="5">
        <f>All_Customers_Residential!B51+All_Customers_Small_Commercial!B51+All_Customers_Lighting!B51</f>
        <v>74492</v>
      </c>
      <c r="C51" s="5">
        <f>All_Customers_Residential!C51+All_Customers_Small_Commercial!C51+All_Customers_Lighting!C51</f>
        <v>72593</v>
      </c>
      <c r="D51" s="5">
        <f>All_Customers_Residential!D51+All_Customers_Small_Commercial!D51+All_Customers_Lighting!D51</f>
        <v>71493</v>
      </c>
      <c r="E51" s="5">
        <f>All_Customers_Residential!E51+All_Customers_Small_Commercial!E51+All_Customers_Lighting!E51</f>
        <v>70646</v>
      </c>
      <c r="F51" s="5">
        <f>All_Customers_Residential!F51+All_Customers_Small_Commercial!F51+All_Customers_Lighting!F51</f>
        <v>76342</v>
      </c>
      <c r="G51" s="5">
        <f>All_Customers_Residential!G51+All_Customers_Small_Commercial!G51+All_Customers_Lighting!G51</f>
        <v>83837</v>
      </c>
      <c r="H51" s="5">
        <f>All_Customers_Residential!H51+All_Customers_Small_Commercial!H51+All_Customers_Lighting!H51</f>
        <v>113162</v>
      </c>
      <c r="I51" s="5">
        <f>All_Customers_Residential!I51+All_Customers_Small_Commercial!I51+All_Customers_Lighting!I51</f>
        <v>122122</v>
      </c>
      <c r="J51" s="5">
        <f>All_Customers_Residential!J51+All_Customers_Small_Commercial!J51+All_Customers_Lighting!J51</f>
        <v>120609</v>
      </c>
      <c r="K51" s="5">
        <f>All_Customers_Residential!K51+All_Customers_Small_Commercial!K51+All_Customers_Lighting!K51</f>
        <v>118107</v>
      </c>
      <c r="L51" s="5">
        <f>All_Customers_Residential!L51+All_Customers_Small_Commercial!L51+All_Customers_Lighting!L51</f>
        <v>116347</v>
      </c>
      <c r="M51" s="5">
        <f>All_Customers_Residential!M51+All_Customers_Small_Commercial!M51+All_Customers_Lighting!M51</f>
        <v>113521</v>
      </c>
      <c r="N51" s="5">
        <f>All_Customers_Residential!N51+All_Customers_Small_Commercial!N51+All_Customers_Lighting!N51</f>
        <v>107088</v>
      </c>
      <c r="O51" s="5">
        <f>All_Customers_Residential!O51+All_Customers_Small_Commercial!O51+All_Customers_Lighting!O51</f>
        <v>105542</v>
      </c>
      <c r="P51" s="5">
        <f>All_Customers_Residential!P51+All_Customers_Small_Commercial!P51+All_Customers_Lighting!P51</f>
        <v>102568</v>
      </c>
      <c r="Q51" s="5">
        <f>All_Customers_Residential!Q51+All_Customers_Small_Commercial!Q51+All_Customers_Lighting!Q51</f>
        <v>109236</v>
      </c>
      <c r="R51" s="5">
        <f>All_Customers_Residential!R51+All_Customers_Small_Commercial!R51+All_Customers_Lighting!R51</f>
        <v>119617</v>
      </c>
      <c r="S51" s="5">
        <f>All_Customers_Residential!S51+All_Customers_Small_Commercial!S51+All_Customers_Lighting!S51</f>
        <v>135126</v>
      </c>
      <c r="T51" s="5">
        <f>All_Customers_Residential!T51+All_Customers_Small_Commercial!T51+All_Customers_Lighting!T51</f>
        <v>139919</v>
      </c>
      <c r="U51" s="5">
        <f>All_Customers_Residential!U51+All_Customers_Small_Commercial!U51+All_Customers_Lighting!U51</f>
        <v>143177</v>
      </c>
      <c r="V51" s="5">
        <f>All_Customers_Residential!V51+All_Customers_Small_Commercial!V51+All_Customers_Lighting!V51</f>
        <v>127290</v>
      </c>
      <c r="W51" s="5">
        <f>All_Customers_Residential!W51+All_Customers_Small_Commercial!W51+All_Customers_Lighting!W51</f>
        <v>108185</v>
      </c>
      <c r="X51" s="5">
        <f>All_Customers_Residential!X51+All_Customers_Small_Commercial!X51+All_Customers_Lighting!X51</f>
        <v>90279</v>
      </c>
      <c r="Y51" s="5">
        <f>All_Customers_Residential!Y51+All_Customers_Small_Commercial!Y51+All_Customers_Lighting!Y51</f>
        <v>80992</v>
      </c>
      <c r="AA51" s="2">
        <f>IFERROR(INDEX('Holiday Schedule'!$D$3:$D$24,MATCH(A51,'Holiday Schedule'!$C$3:$C$24,0)),0)</f>
        <v>0</v>
      </c>
      <c r="AB51" s="2">
        <f t="shared" si="0"/>
        <v>2</v>
      </c>
      <c r="AC51" s="2">
        <f t="shared" si="1"/>
        <v>1878733</v>
      </c>
      <c r="AD51" s="5">
        <f t="shared" si="2"/>
        <v>643557</v>
      </c>
      <c r="AE51" s="5">
        <f t="shared" si="3"/>
        <v>2522290</v>
      </c>
      <c r="AG51" s="2">
        <f t="shared" si="4"/>
        <v>2</v>
      </c>
      <c r="AH51" s="2">
        <f t="shared" si="5"/>
        <v>2024</v>
      </c>
      <c r="AJ51" s="5">
        <f t="shared" si="6"/>
        <v>143177</v>
      </c>
      <c r="AK51" s="2">
        <f t="shared" si="7"/>
        <v>20</v>
      </c>
    </row>
    <row r="52" spans="1:37" ht="12.75" x14ac:dyDescent="0.2">
      <c r="A52" s="4">
        <v>45335</v>
      </c>
      <c r="B52" s="5">
        <f>All_Customers_Residential!B52+All_Customers_Small_Commercial!B52+All_Customers_Lighting!B52</f>
        <v>74878</v>
      </c>
      <c r="C52" s="5">
        <f>All_Customers_Residential!C52+All_Customers_Small_Commercial!C52+All_Customers_Lighting!C52</f>
        <v>72965</v>
      </c>
      <c r="D52" s="5">
        <f>All_Customers_Residential!D52+All_Customers_Small_Commercial!D52+All_Customers_Lighting!D52</f>
        <v>71861</v>
      </c>
      <c r="E52" s="5">
        <f>All_Customers_Residential!E52+All_Customers_Small_Commercial!E52+All_Customers_Lighting!E52</f>
        <v>71009</v>
      </c>
      <c r="F52" s="5">
        <f>All_Customers_Residential!F52+All_Customers_Small_Commercial!F52+All_Customers_Lighting!F52</f>
        <v>76736</v>
      </c>
      <c r="G52" s="5">
        <f>All_Customers_Residential!G52+All_Customers_Small_Commercial!G52+All_Customers_Lighting!G52</f>
        <v>84269</v>
      </c>
      <c r="H52" s="5">
        <f>All_Customers_Residential!H52+All_Customers_Small_Commercial!H52+All_Customers_Lighting!H52</f>
        <v>113753</v>
      </c>
      <c r="I52" s="5">
        <f>All_Customers_Residential!I52+All_Customers_Small_Commercial!I52+All_Customers_Lighting!I52</f>
        <v>122755</v>
      </c>
      <c r="J52" s="5">
        <f>All_Customers_Residential!J52+All_Customers_Small_Commercial!J52+All_Customers_Lighting!J52</f>
        <v>121233</v>
      </c>
      <c r="K52" s="5">
        <f>All_Customers_Residential!K52+All_Customers_Small_Commercial!K52+All_Customers_Lighting!K52</f>
        <v>118713</v>
      </c>
      <c r="L52" s="5">
        <f>All_Customers_Residential!L52+All_Customers_Small_Commercial!L52+All_Customers_Lighting!L52</f>
        <v>116943</v>
      </c>
      <c r="M52" s="5">
        <f>All_Customers_Residential!M52+All_Customers_Small_Commercial!M52+All_Customers_Lighting!M52</f>
        <v>114104</v>
      </c>
      <c r="N52" s="5">
        <f>All_Customers_Residential!N52+All_Customers_Small_Commercial!N52+All_Customers_Lighting!N52</f>
        <v>107635</v>
      </c>
      <c r="O52" s="5">
        <f>All_Customers_Residential!O52+All_Customers_Small_Commercial!O52+All_Customers_Lighting!O52</f>
        <v>106081</v>
      </c>
      <c r="P52" s="5">
        <f>All_Customers_Residential!P52+All_Customers_Small_Commercial!P52+All_Customers_Lighting!P52</f>
        <v>103092</v>
      </c>
      <c r="Q52" s="5">
        <f>All_Customers_Residential!Q52+All_Customers_Small_Commercial!Q52+All_Customers_Lighting!Q52</f>
        <v>109795</v>
      </c>
      <c r="R52" s="5">
        <f>All_Customers_Residential!R52+All_Customers_Small_Commercial!R52+All_Customers_Lighting!R52</f>
        <v>120237</v>
      </c>
      <c r="S52" s="5">
        <f>All_Customers_Residential!S52+All_Customers_Small_Commercial!S52+All_Customers_Lighting!S52</f>
        <v>135830</v>
      </c>
      <c r="T52" s="5">
        <f>All_Customers_Residential!T52+All_Customers_Small_Commercial!T52+All_Customers_Lighting!T52</f>
        <v>140652</v>
      </c>
      <c r="U52" s="5">
        <f>All_Customers_Residential!U52+All_Customers_Small_Commercial!U52+All_Customers_Lighting!U52</f>
        <v>143927</v>
      </c>
      <c r="V52" s="5">
        <f>All_Customers_Residential!V52+All_Customers_Small_Commercial!V52+All_Customers_Lighting!V52</f>
        <v>127953</v>
      </c>
      <c r="W52" s="5">
        <f>All_Customers_Residential!W52+All_Customers_Small_Commercial!W52+All_Customers_Lighting!W52</f>
        <v>108747</v>
      </c>
      <c r="X52" s="5">
        <f>All_Customers_Residential!X52+All_Customers_Small_Commercial!X52+All_Customers_Lighting!X52</f>
        <v>90746</v>
      </c>
      <c r="Y52" s="5">
        <f>All_Customers_Residential!Y52+All_Customers_Small_Commercial!Y52+All_Customers_Lighting!Y52</f>
        <v>81414</v>
      </c>
      <c r="AA52" s="2">
        <f>IFERROR(INDEX('Holiday Schedule'!$D$3:$D$24,MATCH(A52,'Holiday Schedule'!$C$3:$C$24,0)),0)</f>
        <v>0</v>
      </c>
      <c r="AB52" s="2">
        <f t="shared" si="0"/>
        <v>3</v>
      </c>
      <c r="AC52" s="2">
        <f t="shared" si="1"/>
        <v>1888443</v>
      </c>
      <c r="AD52" s="5">
        <f t="shared" si="2"/>
        <v>646885</v>
      </c>
      <c r="AE52" s="5">
        <f t="shared" si="3"/>
        <v>2535328</v>
      </c>
      <c r="AG52" s="2">
        <f t="shared" si="4"/>
        <v>2</v>
      </c>
      <c r="AH52" s="2">
        <f t="shared" si="5"/>
        <v>2024</v>
      </c>
      <c r="AJ52" s="5">
        <f t="shared" si="6"/>
        <v>143927</v>
      </c>
      <c r="AK52" s="2">
        <f t="shared" si="7"/>
        <v>20</v>
      </c>
    </row>
    <row r="53" spans="1:37" ht="12.75" x14ac:dyDescent="0.2">
      <c r="A53" s="4">
        <v>45336</v>
      </c>
      <c r="B53" s="5">
        <f>All_Customers_Residential!B53+All_Customers_Small_Commercial!B53+All_Customers_Lighting!B53</f>
        <v>75813</v>
      </c>
      <c r="C53" s="5">
        <f>All_Customers_Residential!C53+All_Customers_Small_Commercial!C53+All_Customers_Lighting!C53</f>
        <v>73876</v>
      </c>
      <c r="D53" s="5">
        <f>All_Customers_Residential!D53+All_Customers_Small_Commercial!D53+All_Customers_Lighting!D53</f>
        <v>72755</v>
      </c>
      <c r="E53" s="5">
        <f>All_Customers_Residential!E53+All_Customers_Small_Commercial!E53+All_Customers_Lighting!E53</f>
        <v>71894</v>
      </c>
      <c r="F53" s="5">
        <f>All_Customers_Residential!F53+All_Customers_Small_Commercial!F53+All_Customers_Lighting!F53</f>
        <v>77691</v>
      </c>
      <c r="G53" s="5">
        <f>All_Customers_Residential!G53+All_Customers_Small_Commercial!G53+All_Customers_Lighting!G53</f>
        <v>85321</v>
      </c>
      <c r="H53" s="5">
        <f>All_Customers_Residential!H53+All_Customers_Small_Commercial!H53+All_Customers_Lighting!H53</f>
        <v>115184</v>
      </c>
      <c r="I53" s="5">
        <f>All_Customers_Residential!I53+All_Customers_Small_Commercial!I53+All_Customers_Lighting!I53</f>
        <v>124298</v>
      </c>
      <c r="J53" s="5">
        <f>All_Customers_Residential!J53+All_Customers_Small_Commercial!J53+All_Customers_Lighting!J53</f>
        <v>122748</v>
      </c>
      <c r="K53" s="5">
        <f>All_Customers_Residential!K53+All_Customers_Small_Commercial!K53+All_Customers_Lighting!K53</f>
        <v>120196</v>
      </c>
      <c r="L53" s="5">
        <f>All_Customers_Residential!L53+All_Customers_Small_Commercial!L53+All_Customers_Lighting!L53</f>
        <v>118399</v>
      </c>
      <c r="M53" s="5">
        <f>All_Customers_Residential!M53+All_Customers_Small_Commercial!M53+All_Customers_Lighting!M53</f>
        <v>115525</v>
      </c>
      <c r="N53" s="5">
        <f>All_Customers_Residential!N53+All_Customers_Small_Commercial!N53+All_Customers_Lighting!N53</f>
        <v>108977</v>
      </c>
      <c r="O53" s="5">
        <f>All_Customers_Residential!O53+All_Customers_Small_Commercial!O53+All_Customers_Lighting!O53</f>
        <v>107400</v>
      </c>
      <c r="P53" s="5">
        <f>All_Customers_Residential!P53+All_Customers_Small_Commercial!P53+All_Customers_Lighting!P53</f>
        <v>104372</v>
      </c>
      <c r="Q53" s="5">
        <f>All_Customers_Residential!Q53+All_Customers_Small_Commercial!Q53+All_Customers_Lighting!Q53</f>
        <v>111163</v>
      </c>
      <c r="R53" s="5">
        <f>All_Customers_Residential!R53+All_Customers_Small_Commercial!R53+All_Customers_Lighting!R53</f>
        <v>121742</v>
      </c>
      <c r="S53" s="5">
        <f>All_Customers_Residential!S53+All_Customers_Small_Commercial!S53+All_Customers_Lighting!S53</f>
        <v>137543</v>
      </c>
      <c r="T53" s="5">
        <f>All_Customers_Residential!T53+All_Customers_Small_Commercial!T53+All_Customers_Lighting!T53</f>
        <v>142426</v>
      </c>
      <c r="U53" s="5">
        <f>All_Customers_Residential!U53+All_Customers_Small_Commercial!U53+All_Customers_Lighting!U53</f>
        <v>145747</v>
      </c>
      <c r="V53" s="5">
        <f>All_Customers_Residential!V53+All_Customers_Small_Commercial!V53+All_Customers_Lighting!V53</f>
        <v>129570</v>
      </c>
      <c r="W53" s="5">
        <f>All_Customers_Residential!W53+All_Customers_Small_Commercial!W53+All_Customers_Lighting!W53</f>
        <v>110118</v>
      </c>
      <c r="X53" s="5">
        <f>All_Customers_Residential!X53+All_Customers_Small_Commercial!X53+All_Customers_Lighting!X53</f>
        <v>91885</v>
      </c>
      <c r="Y53" s="5">
        <f>All_Customers_Residential!Y53+All_Customers_Small_Commercial!Y53+All_Customers_Lighting!Y53</f>
        <v>82430</v>
      </c>
      <c r="AA53" s="2">
        <f>IFERROR(INDEX('Holiday Schedule'!$D$3:$D$24,MATCH(A53,'Holiday Schedule'!$C$3:$C$24,0)),0)</f>
        <v>0</v>
      </c>
      <c r="AB53" s="2">
        <f t="shared" si="0"/>
        <v>4</v>
      </c>
      <c r="AC53" s="2">
        <f t="shared" si="1"/>
        <v>1912109</v>
      </c>
      <c r="AD53" s="5">
        <f t="shared" si="2"/>
        <v>654964</v>
      </c>
      <c r="AE53" s="5">
        <f t="shared" si="3"/>
        <v>2567073</v>
      </c>
      <c r="AG53" s="2">
        <f t="shared" si="4"/>
        <v>2</v>
      </c>
      <c r="AH53" s="2">
        <f t="shared" si="5"/>
        <v>2024</v>
      </c>
      <c r="AJ53" s="5">
        <f t="shared" si="6"/>
        <v>145747</v>
      </c>
      <c r="AK53" s="2">
        <f t="shared" si="7"/>
        <v>20</v>
      </c>
    </row>
    <row r="54" spans="1:37" ht="12.75" x14ac:dyDescent="0.2">
      <c r="A54" s="4">
        <v>45337</v>
      </c>
      <c r="B54" s="5">
        <f>All_Customers_Residential!B54+All_Customers_Small_Commercial!B54+All_Customers_Lighting!B54</f>
        <v>76222</v>
      </c>
      <c r="C54" s="5">
        <f>All_Customers_Residential!C54+All_Customers_Small_Commercial!C54+All_Customers_Lighting!C54</f>
        <v>74274</v>
      </c>
      <c r="D54" s="5">
        <f>All_Customers_Residential!D54+All_Customers_Small_Commercial!D54+All_Customers_Lighting!D54</f>
        <v>73147</v>
      </c>
      <c r="E54" s="5">
        <f>All_Customers_Residential!E54+All_Customers_Small_Commercial!E54+All_Customers_Lighting!E54</f>
        <v>72280</v>
      </c>
      <c r="F54" s="5">
        <f>All_Customers_Residential!F54+All_Customers_Small_Commercial!F54+All_Customers_Lighting!F54</f>
        <v>78110</v>
      </c>
      <c r="G54" s="5">
        <f>All_Customers_Residential!G54+All_Customers_Small_Commercial!G54+All_Customers_Lighting!G54</f>
        <v>85781</v>
      </c>
      <c r="H54" s="5">
        <f>All_Customers_Residential!H54+All_Customers_Small_Commercial!H54+All_Customers_Lighting!H54</f>
        <v>115814</v>
      </c>
      <c r="I54" s="5">
        <f>All_Customers_Residential!I54+All_Customers_Small_Commercial!I54+All_Customers_Lighting!I54</f>
        <v>124975</v>
      </c>
      <c r="J54" s="5">
        <f>All_Customers_Residential!J54+All_Customers_Small_Commercial!J54+All_Customers_Lighting!J54</f>
        <v>123414</v>
      </c>
      <c r="K54" s="5">
        <f>All_Customers_Residential!K54+All_Customers_Small_Commercial!K54+All_Customers_Lighting!K54</f>
        <v>120846</v>
      </c>
      <c r="L54" s="5">
        <f>All_Customers_Residential!L54+All_Customers_Small_Commercial!L54+All_Customers_Lighting!L54</f>
        <v>119036</v>
      </c>
      <c r="M54" s="5">
        <f>All_Customers_Residential!M54+All_Customers_Small_Commercial!M54+All_Customers_Lighting!M54</f>
        <v>116146</v>
      </c>
      <c r="N54" s="5">
        <f>All_Customers_Residential!N54+All_Customers_Small_Commercial!N54+All_Customers_Lighting!N54</f>
        <v>109560</v>
      </c>
      <c r="O54" s="5">
        <f>All_Customers_Residential!O54+All_Customers_Small_Commercial!O54+All_Customers_Lighting!O54</f>
        <v>107974</v>
      </c>
      <c r="P54" s="5">
        <f>All_Customers_Residential!P54+All_Customers_Small_Commercial!P54+All_Customers_Lighting!P54</f>
        <v>104931</v>
      </c>
      <c r="Q54" s="5">
        <f>All_Customers_Residential!Q54+All_Customers_Small_Commercial!Q54+All_Customers_Lighting!Q54</f>
        <v>111759</v>
      </c>
      <c r="R54" s="5">
        <f>All_Customers_Residential!R54+All_Customers_Small_Commercial!R54+All_Customers_Lighting!R54</f>
        <v>122404</v>
      </c>
      <c r="S54" s="5">
        <f>All_Customers_Residential!S54+All_Customers_Small_Commercial!S54+All_Customers_Lighting!S54</f>
        <v>138297</v>
      </c>
      <c r="T54" s="5">
        <f>All_Customers_Residential!T54+All_Customers_Small_Commercial!T54+All_Customers_Lighting!T54</f>
        <v>143213</v>
      </c>
      <c r="U54" s="5">
        <f>All_Customers_Residential!U54+All_Customers_Small_Commercial!U54+All_Customers_Lighting!U54</f>
        <v>146554</v>
      </c>
      <c r="V54" s="5">
        <f>All_Customers_Residential!V54+All_Customers_Small_Commercial!V54+All_Customers_Lighting!V54</f>
        <v>130285</v>
      </c>
      <c r="W54" s="5">
        <f>All_Customers_Residential!W54+All_Customers_Small_Commercial!W54+All_Customers_Lighting!W54</f>
        <v>110718</v>
      </c>
      <c r="X54" s="5">
        <f>All_Customers_Residential!X54+All_Customers_Small_Commercial!X54+All_Customers_Lighting!X54</f>
        <v>92386</v>
      </c>
      <c r="Y54" s="5">
        <f>All_Customers_Residential!Y54+All_Customers_Small_Commercial!Y54+All_Customers_Lighting!Y54</f>
        <v>82876</v>
      </c>
      <c r="AA54" s="2">
        <f>IFERROR(INDEX('Holiday Schedule'!$D$3:$D$24,MATCH(A54,'Holiday Schedule'!$C$3:$C$24,0)),0)</f>
        <v>0</v>
      </c>
      <c r="AB54" s="2">
        <f t="shared" si="0"/>
        <v>5</v>
      </c>
      <c r="AC54" s="2">
        <f t="shared" si="1"/>
        <v>1922498</v>
      </c>
      <c r="AD54" s="5">
        <f t="shared" si="2"/>
        <v>658504</v>
      </c>
      <c r="AE54" s="5">
        <f t="shared" si="3"/>
        <v>2581002</v>
      </c>
      <c r="AG54" s="2">
        <f t="shared" si="4"/>
        <v>2</v>
      </c>
      <c r="AH54" s="2">
        <f t="shared" si="5"/>
        <v>2024</v>
      </c>
      <c r="AJ54" s="5">
        <f t="shared" si="6"/>
        <v>146554</v>
      </c>
      <c r="AK54" s="2">
        <f t="shared" si="7"/>
        <v>20</v>
      </c>
    </row>
    <row r="55" spans="1:37" ht="12.75" x14ac:dyDescent="0.2">
      <c r="A55" s="4">
        <v>45338</v>
      </c>
      <c r="B55" s="5">
        <f>All_Customers_Residential!B55+All_Customers_Small_Commercial!B55+All_Customers_Lighting!B55</f>
        <v>76273</v>
      </c>
      <c r="C55" s="5">
        <f>All_Customers_Residential!C55+All_Customers_Small_Commercial!C55+All_Customers_Lighting!C55</f>
        <v>74326</v>
      </c>
      <c r="D55" s="5">
        <f>All_Customers_Residential!D55+All_Customers_Small_Commercial!D55+All_Customers_Lighting!D55</f>
        <v>73200</v>
      </c>
      <c r="E55" s="5">
        <f>All_Customers_Residential!E55+All_Customers_Small_Commercial!E55+All_Customers_Lighting!E55</f>
        <v>72331</v>
      </c>
      <c r="F55" s="5">
        <f>All_Customers_Residential!F55+All_Customers_Small_Commercial!F55+All_Customers_Lighting!F55</f>
        <v>78162</v>
      </c>
      <c r="G55" s="5">
        <f>All_Customers_Residential!G55+All_Customers_Small_Commercial!G55+All_Customers_Lighting!G55</f>
        <v>85836</v>
      </c>
      <c r="H55" s="5">
        <f>All_Customers_Residential!H55+All_Customers_Small_Commercial!H55+All_Customers_Lighting!H55</f>
        <v>115889</v>
      </c>
      <c r="I55" s="5">
        <f>All_Customers_Residential!I55+All_Customers_Small_Commercial!I55+All_Customers_Lighting!I55</f>
        <v>125009</v>
      </c>
      <c r="J55" s="5">
        <f>All_Customers_Residential!J55+All_Customers_Small_Commercial!J55+All_Customers_Lighting!J55</f>
        <v>123447</v>
      </c>
      <c r="K55" s="5">
        <f>All_Customers_Residential!K55+All_Customers_Small_Commercial!K55+All_Customers_Lighting!K55</f>
        <v>120876</v>
      </c>
      <c r="L55" s="5">
        <f>All_Customers_Residential!L55+All_Customers_Small_Commercial!L55+All_Customers_Lighting!L55</f>
        <v>119066</v>
      </c>
      <c r="M55" s="5">
        <f>All_Customers_Residential!M55+All_Customers_Small_Commercial!M55+All_Customers_Lighting!M55</f>
        <v>116177</v>
      </c>
      <c r="N55" s="5">
        <f>All_Customers_Residential!N55+All_Customers_Small_Commercial!N55+All_Customers_Lighting!N55</f>
        <v>109589</v>
      </c>
      <c r="O55" s="5">
        <f>All_Customers_Residential!O55+All_Customers_Small_Commercial!O55+All_Customers_Lighting!O55</f>
        <v>108001</v>
      </c>
      <c r="P55" s="5">
        <f>All_Customers_Residential!P55+All_Customers_Small_Commercial!P55+All_Customers_Lighting!P55</f>
        <v>104958</v>
      </c>
      <c r="Q55" s="5">
        <f>All_Customers_Residential!Q55+All_Customers_Small_Commercial!Q55+All_Customers_Lighting!Q55</f>
        <v>111788</v>
      </c>
      <c r="R55" s="5">
        <f>All_Customers_Residential!R55+All_Customers_Small_Commercial!R55+All_Customers_Lighting!R55</f>
        <v>122437</v>
      </c>
      <c r="S55" s="5">
        <f>All_Customers_Residential!S55+All_Customers_Small_Commercial!S55+All_Customers_Lighting!S55</f>
        <v>138362</v>
      </c>
      <c r="T55" s="5">
        <f>All_Customers_Residential!T55+All_Customers_Small_Commercial!T55+All_Customers_Lighting!T55</f>
        <v>143277</v>
      </c>
      <c r="U55" s="5">
        <f>All_Customers_Residential!U55+All_Customers_Small_Commercial!U55+All_Customers_Lighting!U55</f>
        <v>146624</v>
      </c>
      <c r="V55" s="5">
        <f>All_Customers_Residential!V55+All_Customers_Small_Commercial!V55+All_Customers_Lighting!V55</f>
        <v>130351</v>
      </c>
      <c r="W55" s="5">
        <f>All_Customers_Residential!W55+All_Customers_Small_Commercial!W55+All_Customers_Lighting!W55</f>
        <v>110777</v>
      </c>
      <c r="X55" s="5">
        <f>All_Customers_Residential!X55+All_Customers_Small_Commercial!X55+All_Customers_Lighting!X55</f>
        <v>92444</v>
      </c>
      <c r="Y55" s="5">
        <f>All_Customers_Residential!Y55+All_Customers_Small_Commercial!Y55+All_Customers_Lighting!Y55</f>
        <v>82931</v>
      </c>
      <c r="AA55" s="2">
        <f>IFERROR(INDEX('Holiday Schedule'!$D$3:$D$24,MATCH(A55,'Holiday Schedule'!$C$3:$C$24,0)),0)</f>
        <v>0</v>
      </c>
      <c r="AB55" s="2">
        <f t="shared" si="0"/>
        <v>6</v>
      </c>
      <c r="AC55" s="2">
        <f t="shared" si="1"/>
        <v>1923183</v>
      </c>
      <c r="AD55" s="5">
        <f t="shared" si="2"/>
        <v>658948</v>
      </c>
      <c r="AE55" s="5">
        <f t="shared" si="3"/>
        <v>2582131</v>
      </c>
      <c r="AG55" s="2">
        <f t="shared" si="4"/>
        <v>2</v>
      </c>
      <c r="AH55" s="2">
        <f t="shared" si="5"/>
        <v>2024</v>
      </c>
      <c r="AJ55" s="5">
        <f t="shared" si="6"/>
        <v>146624</v>
      </c>
      <c r="AK55" s="2">
        <f t="shared" si="7"/>
        <v>20</v>
      </c>
    </row>
    <row r="56" spans="1:37" ht="12.75" x14ac:dyDescent="0.2">
      <c r="A56" s="4">
        <v>45339</v>
      </c>
      <c r="B56" s="5">
        <f>All_Customers_Residential!B56+All_Customers_Small_Commercial!B56+All_Customers_Lighting!B56</f>
        <v>77293</v>
      </c>
      <c r="C56" s="5">
        <f>All_Customers_Residential!C56+All_Customers_Small_Commercial!C56+All_Customers_Lighting!C56</f>
        <v>74650</v>
      </c>
      <c r="D56" s="5">
        <f>All_Customers_Residential!D56+All_Customers_Small_Commercial!D56+All_Customers_Lighting!D56</f>
        <v>73279</v>
      </c>
      <c r="E56" s="5">
        <f>All_Customers_Residential!E56+All_Customers_Small_Commercial!E56+All_Customers_Lighting!E56</f>
        <v>72825</v>
      </c>
      <c r="F56" s="5">
        <f>All_Customers_Residential!F56+All_Customers_Small_Commercial!F56+All_Customers_Lighting!F56</f>
        <v>77831</v>
      </c>
      <c r="G56" s="5">
        <f>All_Customers_Residential!G56+All_Customers_Small_Commercial!G56+All_Customers_Lighting!G56</f>
        <v>83722</v>
      </c>
      <c r="H56" s="5">
        <f>All_Customers_Residential!H56+All_Customers_Small_Commercial!H56+All_Customers_Lighting!H56</f>
        <v>108460</v>
      </c>
      <c r="I56" s="5">
        <f>All_Customers_Residential!I56+All_Customers_Small_Commercial!I56+All_Customers_Lighting!I56</f>
        <v>119718</v>
      </c>
      <c r="J56" s="5">
        <f>All_Customers_Residential!J56+All_Customers_Small_Commercial!J56+All_Customers_Lighting!J56</f>
        <v>123193</v>
      </c>
      <c r="K56" s="5">
        <f>All_Customers_Residential!K56+All_Customers_Small_Commercial!K56+All_Customers_Lighting!K56</f>
        <v>125191</v>
      </c>
      <c r="L56" s="5">
        <f>All_Customers_Residential!L56+All_Customers_Small_Commercial!L56+All_Customers_Lighting!L56</f>
        <v>123239</v>
      </c>
      <c r="M56" s="5">
        <f>All_Customers_Residential!M56+All_Customers_Small_Commercial!M56+All_Customers_Lighting!M56</f>
        <v>120076</v>
      </c>
      <c r="N56" s="5">
        <f>All_Customers_Residential!N56+All_Customers_Small_Commercial!N56+All_Customers_Lighting!N56</f>
        <v>112238</v>
      </c>
      <c r="O56" s="5">
        <f>All_Customers_Residential!O56+All_Customers_Small_Commercial!O56+All_Customers_Lighting!O56</f>
        <v>110109</v>
      </c>
      <c r="P56" s="5">
        <f>All_Customers_Residential!P56+All_Customers_Small_Commercial!P56+All_Customers_Lighting!P56</f>
        <v>107028</v>
      </c>
      <c r="Q56" s="5">
        <f>All_Customers_Residential!Q56+All_Customers_Small_Commercial!Q56+All_Customers_Lighting!Q56</f>
        <v>114196</v>
      </c>
      <c r="R56" s="5">
        <f>All_Customers_Residential!R56+All_Customers_Small_Commercial!R56+All_Customers_Lighting!R56</f>
        <v>124460</v>
      </c>
      <c r="S56" s="5">
        <f>All_Customers_Residential!S56+All_Customers_Small_Commercial!S56+All_Customers_Lighting!S56</f>
        <v>139019</v>
      </c>
      <c r="T56" s="5">
        <f>All_Customers_Residential!T56+All_Customers_Small_Commercial!T56+All_Customers_Lighting!T56</f>
        <v>144920</v>
      </c>
      <c r="U56" s="5">
        <f>All_Customers_Residential!U56+All_Customers_Small_Commercial!U56+All_Customers_Lighting!U56</f>
        <v>145430</v>
      </c>
      <c r="V56" s="5">
        <f>All_Customers_Residential!V56+All_Customers_Small_Commercial!V56+All_Customers_Lighting!V56</f>
        <v>128410</v>
      </c>
      <c r="W56" s="5">
        <f>All_Customers_Residential!W56+All_Customers_Small_Commercial!W56+All_Customers_Lighting!W56</f>
        <v>108541</v>
      </c>
      <c r="X56" s="5">
        <f>All_Customers_Residential!X56+All_Customers_Small_Commercial!X56+All_Customers_Lighting!X56</f>
        <v>93045</v>
      </c>
      <c r="Y56" s="5">
        <f>All_Customers_Residential!Y56+All_Customers_Small_Commercial!Y56+All_Customers_Lighting!Y56</f>
        <v>83265</v>
      </c>
      <c r="AA56" s="2">
        <f>IFERROR(INDEX('Holiday Schedule'!$D$3:$D$24,MATCH(A56,'Holiday Schedule'!$C$3:$C$24,0)),0)</f>
        <v>0</v>
      </c>
      <c r="AB56" s="2">
        <f t="shared" si="0"/>
        <v>7</v>
      </c>
      <c r="AC56" s="2">
        <f t="shared" si="1"/>
        <v>0</v>
      </c>
      <c r="AD56" s="5">
        <f t="shared" si="2"/>
        <v>2590138</v>
      </c>
      <c r="AE56" s="5">
        <f t="shared" si="3"/>
        <v>2590138</v>
      </c>
      <c r="AG56" s="2">
        <f t="shared" si="4"/>
        <v>2</v>
      </c>
      <c r="AH56" s="2">
        <f t="shared" si="5"/>
        <v>2024</v>
      </c>
      <c r="AJ56" s="5">
        <f t="shared" si="6"/>
        <v>145430</v>
      </c>
      <c r="AK56" s="2">
        <f t="shared" si="7"/>
        <v>20</v>
      </c>
    </row>
    <row r="57" spans="1:37" ht="12.75" x14ac:dyDescent="0.2">
      <c r="A57" s="4">
        <v>45340</v>
      </c>
      <c r="B57" s="5">
        <f>All_Customers_Residential!B57+All_Customers_Small_Commercial!B57+All_Customers_Lighting!B57</f>
        <v>77299</v>
      </c>
      <c r="C57" s="5">
        <f>All_Customers_Residential!C57+All_Customers_Small_Commercial!C57+All_Customers_Lighting!C57</f>
        <v>74655</v>
      </c>
      <c r="D57" s="5">
        <f>All_Customers_Residential!D57+All_Customers_Small_Commercial!D57+All_Customers_Lighting!D57</f>
        <v>73284</v>
      </c>
      <c r="E57" s="5">
        <f>All_Customers_Residential!E57+All_Customers_Small_Commercial!E57+All_Customers_Lighting!E57</f>
        <v>72830</v>
      </c>
      <c r="F57" s="5">
        <f>All_Customers_Residential!F57+All_Customers_Small_Commercial!F57+All_Customers_Lighting!F57</f>
        <v>77837</v>
      </c>
      <c r="G57" s="5">
        <f>All_Customers_Residential!G57+All_Customers_Small_Commercial!G57+All_Customers_Lighting!G57</f>
        <v>83726</v>
      </c>
      <c r="H57" s="5">
        <f>All_Customers_Residential!H57+All_Customers_Small_Commercial!H57+All_Customers_Lighting!H57</f>
        <v>108457</v>
      </c>
      <c r="I57" s="5">
        <f>All_Customers_Residential!I57+All_Customers_Small_Commercial!I57+All_Customers_Lighting!I57</f>
        <v>119725</v>
      </c>
      <c r="J57" s="5">
        <f>All_Customers_Residential!J57+All_Customers_Small_Commercial!J57+All_Customers_Lighting!J57</f>
        <v>123199</v>
      </c>
      <c r="K57" s="5">
        <f>All_Customers_Residential!K57+All_Customers_Small_Commercial!K57+All_Customers_Lighting!K57</f>
        <v>125201</v>
      </c>
      <c r="L57" s="5">
        <f>All_Customers_Residential!L57+All_Customers_Small_Commercial!L57+All_Customers_Lighting!L57</f>
        <v>123246</v>
      </c>
      <c r="M57" s="5">
        <f>All_Customers_Residential!M57+All_Customers_Small_Commercial!M57+All_Customers_Lighting!M57</f>
        <v>120085</v>
      </c>
      <c r="N57" s="5">
        <f>All_Customers_Residential!N57+All_Customers_Small_Commercial!N57+All_Customers_Lighting!N57</f>
        <v>112244</v>
      </c>
      <c r="O57" s="5">
        <f>All_Customers_Residential!O57+All_Customers_Small_Commercial!O57+All_Customers_Lighting!O57</f>
        <v>110110</v>
      </c>
      <c r="P57" s="5">
        <f>All_Customers_Residential!P57+All_Customers_Small_Commercial!P57+All_Customers_Lighting!P57</f>
        <v>107032</v>
      </c>
      <c r="Q57" s="5">
        <f>All_Customers_Residential!Q57+All_Customers_Small_Commercial!Q57+All_Customers_Lighting!Q57</f>
        <v>114204</v>
      </c>
      <c r="R57" s="5">
        <f>All_Customers_Residential!R57+All_Customers_Small_Commercial!R57+All_Customers_Lighting!R57</f>
        <v>124465</v>
      </c>
      <c r="S57" s="5">
        <f>All_Customers_Residential!S57+All_Customers_Small_Commercial!S57+All_Customers_Lighting!S57</f>
        <v>139023</v>
      </c>
      <c r="T57" s="5">
        <f>All_Customers_Residential!T57+All_Customers_Small_Commercial!T57+All_Customers_Lighting!T57</f>
        <v>144929</v>
      </c>
      <c r="U57" s="5">
        <f>All_Customers_Residential!U57+All_Customers_Small_Commercial!U57+All_Customers_Lighting!U57</f>
        <v>145439</v>
      </c>
      <c r="V57" s="5">
        <f>All_Customers_Residential!V57+All_Customers_Small_Commercial!V57+All_Customers_Lighting!V57</f>
        <v>128420</v>
      </c>
      <c r="W57" s="5">
        <f>All_Customers_Residential!W57+All_Customers_Small_Commercial!W57+All_Customers_Lighting!W57</f>
        <v>108550</v>
      </c>
      <c r="X57" s="5">
        <f>All_Customers_Residential!X57+All_Customers_Small_Commercial!X57+All_Customers_Lighting!X57</f>
        <v>93051</v>
      </c>
      <c r="Y57" s="5">
        <f>All_Customers_Residential!Y57+All_Customers_Small_Commercial!Y57+All_Customers_Lighting!Y57</f>
        <v>83269</v>
      </c>
      <c r="AA57" s="2">
        <f>IFERROR(INDEX('Holiday Schedule'!$D$3:$D$24,MATCH(A57,'Holiday Schedule'!$C$3:$C$24,0)),0)</f>
        <v>0</v>
      </c>
      <c r="AB57" s="2">
        <f t="shared" si="0"/>
        <v>1</v>
      </c>
      <c r="AC57" s="2">
        <f t="shared" si="1"/>
        <v>0</v>
      </c>
      <c r="AD57" s="5">
        <f t="shared" si="2"/>
        <v>2590280</v>
      </c>
      <c r="AE57" s="5">
        <f t="shared" si="3"/>
        <v>2590280</v>
      </c>
      <c r="AG57" s="2">
        <f t="shared" si="4"/>
        <v>2</v>
      </c>
      <c r="AH57" s="2">
        <f t="shared" si="5"/>
        <v>2024</v>
      </c>
      <c r="AJ57" s="5">
        <f t="shared" si="6"/>
        <v>145439</v>
      </c>
      <c r="AK57" s="2">
        <f t="shared" si="7"/>
        <v>20</v>
      </c>
    </row>
    <row r="58" spans="1:37" ht="12.75" x14ac:dyDescent="0.2">
      <c r="A58" s="4">
        <v>45341</v>
      </c>
      <c r="B58" s="5">
        <f>All_Customers_Residential!B58+All_Customers_Small_Commercial!B58+All_Customers_Lighting!B58</f>
        <v>77303</v>
      </c>
      <c r="C58" s="5">
        <f>All_Customers_Residential!C58+All_Customers_Small_Commercial!C58+All_Customers_Lighting!C58</f>
        <v>74659</v>
      </c>
      <c r="D58" s="5">
        <f>All_Customers_Residential!D58+All_Customers_Small_Commercial!D58+All_Customers_Lighting!D58</f>
        <v>73288</v>
      </c>
      <c r="E58" s="5">
        <f>All_Customers_Residential!E58+All_Customers_Small_Commercial!E58+All_Customers_Lighting!E58</f>
        <v>72834</v>
      </c>
      <c r="F58" s="5">
        <f>All_Customers_Residential!F58+All_Customers_Small_Commercial!F58+All_Customers_Lighting!F58</f>
        <v>77841</v>
      </c>
      <c r="G58" s="5">
        <f>All_Customers_Residential!G58+All_Customers_Small_Commercial!G58+All_Customers_Lighting!G58</f>
        <v>83731</v>
      </c>
      <c r="H58" s="5">
        <f>All_Customers_Residential!H58+All_Customers_Small_Commercial!H58+All_Customers_Lighting!H58</f>
        <v>108456</v>
      </c>
      <c r="I58" s="5">
        <f>All_Customers_Residential!I58+All_Customers_Small_Commercial!I58+All_Customers_Lighting!I58</f>
        <v>119733</v>
      </c>
      <c r="J58" s="5">
        <f>All_Customers_Residential!J58+All_Customers_Small_Commercial!J58+All_Customers_Lighting!J58</f>
        <v>123207</v>
      </c>
      <c r="K58" s="5">
        <f>All_Customers_Residential!K58+All_Customers_Small_Commercial!K58+All_Customers_Lighting!K58</f>
        <v>125208</v>
      </c>
      <c r="L58" s="5">
        <f>All_Customers_Residential!L58+All_Customers_Small_Commercial!L58+All_Customers_Lighting!L58</f>
        <v>123253</v>
      </c>
      <c r="M58" s="5">
        <f>All_Customers_Residential!M58+All_Customers_Small_Commercial!M58+All_Customers_Lighting!M58</f>
        <v>120090</v>
      </c>
      <c r="N58" s="5">
        <f>All_Customers_Residential!N58+All_Customers_Small_Commercial!N58+All_Customers_Lighting!N58</f>
        <v>112251</v>
      </c>
      <c r="O58" s="5">
        <f>All_Customers_Residential!O58+All_Customers_Small_Commercial!O58+All_Customers_Lighting!O58</f>
        <v>110115</v>
      </c>
      <c r="P58" s="5">
        <f>All_Customers_Residential!P58+All_Customers_Small_Commercial!P58+All_Customers_Lighting!P58</f>
        <v>107037</v>
      </c>
      <c r="Q58" s="5">
        <f>All_Customers_Residential!Q58+All_Customers_Small_Commercial!Q58+All_Customers_Lighting!Q58</f>
        <v>114211</v>
      </c>
      <c r="R58" s="5">
        <f>All_Customers_Residential!R58+All_Customers_Small_Commercial!R58+All_Customers_Lighting!R58</f>
        <v>124474</v>
      </c>
      <c r="S58" s="5">
        <f>All_Customers_Residential!S58+All_Customers_Small_Commercial!S58+All_Customers_Lighting!S58</f>
        <v>139021</v>
      </c>
      <c r="T58" s="5">
        <f>All_Customers_Residential!T58+All_Customers_Small_Commercial!T58+All_Customers_Lighting!T58</f>
        <v>144942</v>
      </c>
      <c r="U58" s="5">
        <f>All_Customers_Residential!U58+All_Customers_Small_Commercial!U58+All_Customers_Lighting!U58</f>
        <v>145451</v>
      </c>
      <c r="V58" s="5">
        <f>All_Customers_Residential!V58+All_Customers_Small_Commercial!V58+All_Customers_Lighting!V58</f>
        <v>128430</v>
      </c>
      <c r="W58" s="5">
        <f>All_Customers_Residential!W58+All_Customers_Small_Commercial!W58+All_Customers_Lighting!W58</f>
        <v>108557</v>
      </c>
      <c r="X58" s="5">
        <f>All_Customers_Residential!X58+All_Customers_Small_Commercial!X58+All_Customers_Lighting!X58</f>
        <v>93057</v>
      </c>
      <c r="Y58" s="5">
        <f>All_Customers_Residential!Y58+All_Customers_Small_Commercial!Y58+All_Customers_Lighting!Y58</f>
        <v>83275</v>
      </c>
      <c r="AA58" s="2">
        <f>IFERROR(INDEX('Holiday Schedule'!$D$3:$D$24,MATCH(A58,'Holiday Schedule'!$C$3:$C$24,0)),0)</f>
        <v>1</v>
      </c>
      <c r="AB58" s="2">
        <f t="shared" si="0"/>
        <v>2</v>
      </c>
      <c r="AC58" s="2">
        <f t="shared" si="1"/>
        <v>0</v>
      </c>
      <c r="AD58" s="5">
        <f t="shared" si="2"/>
        <v>2590424</v>
      </c>
      <c r="AE58" s="5">
        <f t="shared" si="3"/>
        <v>2590424</v>
      </c>
      <c r="AG58" s="2">
        <f t="shared" si="4"/>
        <v>2</v>
      </c>
      <c r="AH58" s="2">
        <f t="shared" si="5"/>
        <v>2024</v>
      </c>
      <c r="AJ58" s="5">
        <f t="shared" si="6"/>
        <v>145451</v>
      </c>
      <c r="AK58" s="2">
        <f t="shared" si="7"/>
        <v>20</v>
      </c>
    </row>
    <row r="59" spans="1:37" ht="12.75" x14ac:dyDescent="0.2">
      <c r="A59" s="4">
        <v>45342</v>
      </c>
      <c r="B59" s="5">
        <f>All_Customers_Residential!B59+All_Customers_Small_Commercial!B59+All_Customers_Lighting!B59</f>
        <v>77041</v>
      </c>
      <c r="C59" s="5">
        <f>All_Customers_Residential!C59+All_Customers_Small_Commercial!C59+All_Customers_Lighting!C59</f>
        <v>75070</v>
      </c>
      <c r="D59" s="5">
        <f>All_Customers_Residential!D59+All_Customers_Small_Commercial!D59+All_Customers_Lighting!D59</f>
        <v>73930</v>
      </c>
      <c r="E59" s="5">
        <f>All_Customers_Residential!E59+All_Customers_Small_Commercial!E59+All_Customers_Lighting!E59</f>
        <v>73053</v>
      </c>
      <c r="F59" s="5">
        <f>All_Customers_Residential!F59+All_Customers_Small_Commercial!F59+All_Customers_Lighting!F59</f>
        <v>78945</v>
      </c>
      <c r="G59" s="5">
        <f>All_Customers_Residential!G59+All_Customers_Small_Commercial!G59+All_Customers_Lighting!G59</f>
        <v>86698</v>
      </c>
      <c r="H59" s="5">
        <f>All_Customers_Residential!H59+All_Customers_Small_Commercial!H59+All_Customers_Lighting!H59</f>
        <v>117027</v>
      </c>
      <c r="I59" s="5">
        <f>All_Customers_Residential!I59+All_Customers_Small_Commercial!I59+All_Customers_Lighting!I59</f>
        <v>126275</v>
      </c>
      <c r="J59" s="5">
        <f>All_Customers_Residential!J59+All_Customers_Small_Commercial!J59+All_Customers_Lighting!J59</f>
        <v>124689</v>
      </c>
      <c r="K59" s="5">
        <f>All_Customers_Residential!K59+All_Customers_Small_Commercial!K59+All_Customers_Lighting!K59</f>
        <v>122088</v>
      </c>
      <c r="L59" s="5">
        <f>All_Customers_Residential!L59+All_Customers_Small_Commercial!L59+All_Customers_Lighting!L59</f>
        <v>120256</v>
      </c>
      <c r="M59" s="5">
        <f>All_Customers_Residential!M59+All_Customers_Small_Commercial!M59+All_Customers_Lighting!M59</f>
        <v>117334</v>
      </c>
      <c r="N59" s="5">
        <f>All_Customers_Residential!N59+All_Customers_Small_Commercial!N59+All_Customers_Lighting!N59</f>
        <v>110680</v>
      </c>
      <c r="O59" s="5">
        <f>All_Customers_Residential!O59+All_Customers_Small_Commercial!O59+All_Customers_Lighting!O59</f>
        <v>109073</v>
      </c>
      <c r="P59" s="5">
        <f>All_Customers_Residential!P59+All_Customers_Small_Commercial!P59+All_Customers_Lighting!P59</f>
        <v>106002</v>
      </c>
      <c r="Q59" s="5">
        <f>All_Customers_Residential!Q59+All_Customers_Small_Commercial!Q59+All_Customers_Lighting!Q59</f>
        <v>112904</v>
      </c>
      <c r="R59" s="5">
        <f>All_Customers_Residential!R59+All_Customers_Small_Commercial!R59+All_Customers_Lighting!R59</f>
        <v>123669</v>
      </c>
      <c r="S59" s="5">
        <f>All_Customers_Residential!S59+All_Customers_Small_Commercial!S59+All_Customers_Lighting!S59</f>
        <v>139757</v>
      </c>
      <c r="T59" s="5">
        <f>All_Customers_Residential!T59+All_Customers_Small_Commercial!T59+All_Customers_Lighting!T59</f>
        <v>144744</v>
      </c>
      <c r="U59" s="5">
        <f>All_Customers_Residential!U59+All_Customers_Small_Commercial!U59+All_Customers_Lighting!U59</f>
        <v>148128</v>
      </c>
      <c r="V59" s="5">
        <f>All_Customers_Residential!V59+All_Customers_Small_Commercial!V59+All_Customers_Lighting!V59</f>
        <v>131682</v>
      </c>
      <c r="W59" s="5">
        <f>All_Customers_Residential!W59+All_Customers_Small_Commercial!W59+All_Customers_Lighting!W59</f>
        <v>111904</v>
      </c>
      <c r="X59" s="5">
        <f>All_Customers_Residential!X59+All_Customers_Small_Commercial!X59+All_Customers_Lighting!X59</f>
        <v>93376</v>
      </c>
      <c r="Y59" s="5">
        <f>All_Customers_Residential!Y59+All_Customers_Small_Commercial!Y59+All_Customers_Lighting!Y59</f>
        <v>83761</v>
      </c>
      <c r="AA59" s="2">
        <f>IFERROR(INDEX('Holiday Schedule'!$D$3:$D$24,MATCH(A59,'Holiday Schedule'!$C$3:$C$24,0)),0)</f>
        <v>0</v>
      </c>
      <c r="AB59" s="2">
        <f t="shared" si="0"/>
        <v>3</v>
      </c>
      <c r="AC59" s="2">
        <f t="shared" si="1"/>
        <v>1942561</v>
      </c>
      <c r="AD59" s="5">
        <f t="shared" si="2"/>
        <v>665525</v>
      </c>
      <c r="AE59" s="5">
        <f t="shared" si="3"/>
        <v>2608086</v>
      </c>
      <c r="AG59" s="2">
        <f t="shared" si="4"/>
        <v>2</v>
      </c>
      <c r="AH59" s="2">
        <f t="shared" si="5"/>
        <v>2024</v>
      </c>
      <c r="AJ59" s="5">
        <f t="shared" si="6"/>
        <v>148128</v>
      </c>
      <c r="AK59" s="2">
        <f t="shared" si="7"/>
        <v>20</v>
      </c>
    </row>
    <row r="60" spans="1:37" ht="12.75" x14ac:dyDescent="0.2">
      <c r="A60" s="4">
        <v>45343</v>
      </c>
      <c r="B60" s="5">
        <f>All_Customers_Residential!B60+All_Customers_Small_Commercial!B60+All_Customers_Lighting!B60</f>
        <v>77047</v>
      </c>
      <c r="C60" s="5">
        <f>All_Customers_Residential!C60+All_Customers_Small_Commercial!C60+All_Customers_Lighting!C60</f>
        <v>75077</v>
      </c>
      <c r="D60" s="5">
        <f>All_Customers_Residential!D60+All_Customers_Small_Commercial!D60+All_Customers_Lighting!D60</f>
        <v>73938</v>
      </c>
      <c r="E60" s="5">
        <f>All_Customers_Residential!E60+All_Customers_Small_Commercial!E60+All_Customers_Lighting!E60</f>
        <v>73060</v>
      </c>
      <c r="F60" s="5">
        <f>All_Customers_Residential!F60+All_Customers_Small_Commercial!F60+All_Customers_Lighting!F60</f>
        <v>78952</v>
      </c>
      <c r="G60" s="5">
        <f>All_Customers_Residential!G60+All_Customers_Small_Commercial!G60+All_Customers_Lighting!G60</f>
        <v>86705</v>
      </c>
      <c r="H60" s="5">
        <f>All_Customers_Residential!H60+All_Customers_Small_Commercial!H60+All_Customers_Lighting!H60</f>
        <v>117040</v>
      </c>
      <c r="I60" s="5">
        <f>All_Customers_Residential!I60+All_Customers_Small_Commercial!I60+All_Customers_Lighting!I60</f>
        <v>126284</v>
      </c>
      <c r="J60" s="5">
        <f>All_Customers_Residential!J60+All_Customers_Small_Commercial!J60+All_Customers_Lighting!J60</f>
        <v>124698</v>
      </c>
      <c r="K60" s="5">
        <f>All_Customers_Residential!K60+All_Customers_Small_Commercial!K60+All_Customers_Lighting!K60</f>
        <v>122099</v>
      </c>
      <c r="L60" s="5">
        <f>All_Customers_Residential!L60+All_Customers_Small_Commercial!L60+All_Customers_Lighting!L60</f>
        <v>120269</v>
      </c>
      <c r="M60" s="5">
        <f>All_Customers_Residential!M60+All_Customers_Small_Commercial!M60+All_Customers_Lighting!M60</f>
        <v>117345</v>
      </c>
      <c r="N60" s="5">
        <f>All_Customers_Residential!N60+All_Customers_Small_Commercial!N60+All_Customers_Lighting!N60</f>
        <v>110689</v>
      </c>
      <c r="O60" s="5">
        <f>All_Customers_Residential!O60+All_Customers_Small_Commercial!O60+All_Customers_Lighting!O60</f>
        <v>109083</v>
      </c>
      <c r="P60" s="5">
        <f>All_Customers_Residential!P60+All_Customers_Small_Commercial!P60+All_Customers_Lighting!P60</f>
        <v>106009</v>
      </c>
      <c r="Q60" s="5">
        <f>All_Customers_Residential!Q60+All_Customers_Small_Commercial!Q60+All_Customers_Lighting!Q60</f>
        <v>112914</v>
      </c>
      <c r="R60" s="5">
        <f>All_Customers_Residential!R60+All_Customers_Small_Commercial!R60+All_Customers_Lighting!R60</f>
        <v>123678</v>
      </c>
      <c r="S60" s="5">
        <f>All_Customers_Residential!S60+All_Customers_Small_Commercial!S60+All_Customers_Lighting!S60</f>
        <v>139772</v>
      </c>
      <c r="T60" s="5">
        <f>All_Customers_Residential!T60+All_Customers_Small_Commercial!T60+All_Customers_Lighting!T60</f>
        <v>144761</v>
      </c>
      <c r="U60" s="5">
        <f>All_Customers_Residential!U60+All_Customers_Small_Commercial!U60+All_Customers_Lighting!U60</f>
        <v>148142</v>
      </c>
      <c r="V60" s="5">
        <f>All_Customers_Residential!V60+All_Customers_Small_Commercial!V60+All_Customers_Lighting!V60</f>
        <v>131692</v>
      </c>
      <c r="W60" s="5">
        <f>All_Customers_Residential!W60+All_Customers_Small_Commercial!W60+All_Customers_Lighting!W60</f>
        <v>111914</v>
      </c>
      <c r="X60" s="5">
        <f>All_Customers_Residential!X60+All_Customers_Small_Commercial!X60+All_Customers_Lighting!X60</f>
        <v>93384</v>
      </c>
      <c r="Y60" s="5">
        <f>All_Customers_Residential!Y60+All_Customers_Small_Commercial!Y60+All_Customers_Lighting!Y60</f>
        <v>83769</v>
      </c>
      <c r="AA60" s="2">
        <f>IFERROR(INDEX('Holiday Schedule'!$D$3:$D$24,MATCH(A60,'Holiday Schedule'!$C$3:$C$24,0)),0)</f>
        <v>0</v>
      </c>
      <c r="AB60" s="2">
        <f t="shared" si="0"/>
        <v>4</v>
      </c>
      <c r="AC60" s="2">
        <f t="shared" si="1"/>
        <v>1942733</v>
      </c>
      <c r="AD60" s="5">
        <f t="shared" si="2"/>
        <v>665588</v>
      </c>
      <c r="AE60" s="5">
        <f t="shared" si="3"/>
        <v>2608321</v>
      </c>
      <c r="AG60" s="2">
        <f t="shared" si="4"/>
        <v>2</v>
      </c>
      <c r="AH60" s="2">
        <f t="shared" si="5"/>
        <v>2024</v>
      </c>
      <c r="AJ60" s="5">
        <f t="shared" si="6"/>
        <v>148142</v>
      </c>
      <c r="AK60" s="2">
        <f t="shared" si="7"/>
        <v>20</v>
      </c>
    </row>
    <row r="61" spans="1:37" ht="12.75" x14ac:dyDescent="0.2">
      <c r="A61" s="4">
        <v>45344</v>
      </c>
      <c r="B61" s="5">
        <f>All_Customers_Residential!B61+All_Customers_Small_Commercial!B61+All_Customers_Lighting!B61</f>
        <v>77786</v>
      </c>
      <c r="C61" s="5">
        <f>All_Customers_Residential!C61+All_Customers_Small_Commercial!C61+All_Customers_Lighting!C61</f>
        <v>75799</v>
      </c>
      <c r="D61" s="5">
        <f>All_Customers_Residential!D61+All_Customers_Small_Commercial!D61+All_Customers_Lighting!D61</f>
        <v>74647</v>
      </c>
      <c r="E61" s="5">
        <f>All_Customers_Residential!E61+All_Customers_Small_Commercial!E61+All_Customers_Lighting!E61</f>
        <v>73763</v>
      </c>
      <c r="F61" s="5">
        <f>All_Customers_Residential!F61+All_Customers_Small_Commercial!F61+All_Customers_Lighting!F61</f>
        <v>79712</v>
      </c>
      <c r="G61" s="5">
        <f>All_Customers_Residential!G61+All_Customers_Small_Commercial!G61+All_Customers_Lighting!G61</f>
        <v>87541</v>
      </c>
      <c r="H61" s="5">
        <f>All_Customers_Residential!H61+All_Customers_Small_Commercial!H61+All_Customers_Lighting!H61</f>
        <v>118187</v>
      </c>
      <c r="I61" s="5">
        <f>All_Customers_Residential!I61+All_Customers_Small_Commercial!I61+All_Customers_Lighting!I61</f>
        <v>127521</v>
      </c>
      <c r="J61" s="5">
        <f>All_Customers_Residential!J61+All_Customers_Small_Commercial!J61+All_Customers_Lighting!J61</f>
        <v>125920</v>
      </c>
      <c r="K61" s="5">
        <f>All_Customers_Residential!K61+All_Customers_Small_Commercial!K61+All_Customers_Lighting!K61</f>
        <v>123291</v>
      </c>
      <c r="L61" s="5">
        <f>All_Customers_Residential!L61+All_Customers_Small_Commercial!L61+All_Customers_Lighting!L61</f>
        <v>121444</v>
      </c>
      <c r="M61" s="5">
        <f>All_Customers_Residential!M61+All_Customers_Small_Commercial!M61+All_Customers_Lighting!M61</f>
        <v>118493</v>
      </c>
      <c r="N61" s="5">
        <f>All_Customers_Residential!N61+All_Customers_Small_Commercial!N61+All_Customers_Lighting!N61</f>
        <v>111772</v>
      </c>
      <c r="O61" s="5">
        <f>All_Customers_Residential!O61+All_Customers_Small_Commercial!O61+All_Customers_Lighting!O61</f>
        <v>110150</v>
      </c>
      <c r="P61" s="5">
        <f>All_Customers_Residential!P61+All_Customers_Small_Commercial!P61+All_Customers_Lighting!P61</f>
        <v>107047</v>
      </c>
      <c r="Q61" s="5">
        <f>All_Customers_Residential!Q61+All_Customers_Small_Commercial!Q61+All_Customers_Lighting!Q61</f>
        <v>114018</v>
      </c>
      <c r="R61" s="5">
        <f>All_Customers_Residential!R61+All_Customers_Small_Commercial!R61+All_Customers_Lighting!R61</f>
        <v>124884</v>
      </c>
      <c r="S61" s="5">
        <f>All_Customers_Residential!S61+All_Customers_Small_Commercial!S61+All_Customers_Lighting!S61</f>
        <v>141133</v>
      </c>
      <c r="T61" s="5">
        <f>All_Customers_Residential!T61+All_Customers_Small_Commercial!T61+All_Customers_Lighting!T61</f>
        <v>146166</v>
      </c>
      <c r="U61" s="5">
        <f>All_Customers_Residential!U61+All_Customers_Small_Commercial!U61+All_Customers_Lighting!U61</f>
        <v>149580</v>
      </c>
      <c r="V61" s="5">
        <f>All_Customers_Residential!V61+All_Customers_Small_Commercial!V61+All_Customers_Lighting!V61</f>
        <v>132969</v>
      </c>
      <c r="W61" s="5">
        <f>All_Customers_Residential!W61+All_Customers_Small_Commercial!W61+All_Customers_Lighting!W61</f>
        <v>112999</v>
      </c>
      <c r="X61" s="5">
        <f>All_Customers_Residential!X61+All_Customers_Small_Commercial!X61+All_Customers_Lighting!X61</f>
        <v>94286</v>
      </c>
      <c r="Y61" s="5">
        <f>All_Customers_Residential!Y61+All_Customers_Small_Commercial!Y61+All_Customers_Lighting!Y61</f>
        <v>84577</v>
      </c>
      <c r="AA61" s="2">
        <f>IFERROR(INDEX('Holiday Schedule'!$D$3:$D$24,MATCH(A61,'Holiday Schedule'!$C$3:$C$24,0)),0)</f>
        <v>0</v>
      </c>
      <c r="AB61" s="2">
        <f t="shared" si="0"/>
        <v>5</v>
      </c>
      <c r="AC61" s="2">
        <f t="shared" si="1"/>
        <v>1961673</v>
      </c>
      <c r="AD61" s="5">
        <f t="shared" si="2"/>
        <v>672012</v>
      </c>
      <c r="AE61" s="5">
        <f t="shared" si="3"/>
        <v>2633685</v>
      </c>
      <c r="AG61" s="2">
        <f t="shared" si="4"/>
        <v>2</v>
      </c>
      <c r="AH61" s="2">
        <f t="shared" si="5"/>
        <v>2024</v>
      </c>
      <c r="AJ61" s="5">
        <f t="shared" si="6"/>
        <v>149580</v>
      </c>
      <c r="AK61" s="2">
        <f t="shared" si="7"/>
        <v>20</v>
      </c>
    </row>
    <row r="62" spans="1:37" ht="12.75" x14ac:dyDescent="0.2">
      <c r="A62" s="4">
        <v>45345</v>
      </c>
      <c r="B62" s="5">
        <f>All_Customers_Residential!B62+All_Customers_Small_Commercial!B62+All_Customers_Lighting!B62</f>
        <v>77786</v>
      </c>
      <c r="C62" s="5">
        <f>All_Customers_Residential!C62+All_Customers_Small_Commercial!C62+All_Customers_Lighting!C62</f>
        <v>75800</v>
      </c>
      <c r="D62" s="5">
        <f>All_Customers_Residential!D62+All_Customers_Small_Commercial!D62+All_Customers_Lighting!D62</f>
        <v>74648</v>
      </c>
      <c r="E62" s="5">
        <f>All_Customers_Residential!E62+All_Customers_Small_Commercial!E62+All_Customers_Lighting!E62</f>
        <v>73763</v>
      </c>
      <c r="F62" s="5">
        <f>All_Customers_Residential!F62+All_Customers_Small_Commercial!F62+All_Customers_Lighting!F62</f>
        <v>79712</v>
      </c>
      <c r="G62" s="5">
        <f>All_Customers_Residential!G62+All_Customers_Small_Commercial!G62+All_Customers_Lighting!G62</f>
        <v>87543</v>
      </c>
      <c r="H62" s="5">
        <f>All_Customers_Residential!H62+All_Customers_Small_Commercial!H62+All_Customers_Lighting!H62</f>
        <v>118212</v>
      </c>
      <c r="I62" s="5">
        <f>All_Customers_Residential!I62+All_Customers_Small_Commercial!I62+All_Customers_Lighting!I62</f>
        <v>127527</v>
      </c>
      <c r="J62" s="5">
        <f>All_Customers_Residential!J62+All_Customers_Small_Commercial!J62+All_Customers_Lighting!J62</f>
        <v>125920</v>
      </c>
      <c r="K62" s="5">
        <f>All_Customers_Residential!K62+All_Customers_Small_Commercial!K62+All_Customers_Lighting!K62</f>
        <v>123294</v>
      </c>
      <c r="L62" s="5">
        <f>All_Customers_Residential!L62+All_Customers_Small_Commercial!L62+All_Customers_Lighting!L62</f>
        <v>121445</v>
      </c>
      <c r="M62" s="5">
        <f>All_Customers_Residential!M62+All_Customers_Small_Commercial!M62+All_Customers_Lighting!M62</f>
        <v>118494</v>
      </c>
      <c r="N62" s="5">
        <f>All_Customers_Residential!N62+All_Customers_Small_Commercial!N62+All_Customers_Lighting!N62</f>
        <v>111772</v>
      </c>
      <c r="O62" s="5">
        <f>All_Customers_Residential!O62+All_Customers_Small_Commercial!O62+All_Customers_Lighting!O62</f>
        <v>110152</v>
      </c>
      <c r="P62" s="5">
        <f>All_Customers_Residential!P62+All_Customers_Small_Commercial!P62+All_Customers_Lighting!P62</f>
        <v>107048</v>
      </c>
      <c r="Q62" s="5">
        <f>All_Customers_Residential!Q62+All_Customers_Small_Commercial!Q62+All_Customers_Lighting!Q62</f>
        <v>114019</v>
      </c>
      <c r="R62" s="5">
        <f>All_Customers_Residential!R62+All_Customers_Small_Commercial!R62+All_Customers_Lighting!R62</f>
        <v>124886</v>
      </c>
      <c r="S62" s="5">
        <f>All_Customers_Residential!S62+All_Customers_Small_Commercial!S62+All_Customers_Lighting!S62</f>
        <v>141141</v>
      </c>
      <c r="T62" s="5">
        <f>All_Customers_Residential!T62+All_Customers_Small_Commercial!T62+All_Customers_Lighting!T62</f>
        <v>146169</v>
      </c>
      <c r="U62" s="5">
        <f>All_Customers_Residential!U62+All_Customers_Small_Commercial!U62+All_Customers_Lighting!U62</f>
        <v>149585</v>
      </c>
      <c r="V62" s="5">
        <f>All_Customers_Residential!V62+All_Customers_Small_Commercial!V62+All_Customers_Lighting!V62</f>
        <v>132971</v>
      </c>
      <c r="W62" s="5">
        <f>All_Customers_Residential!W62+All_Customers_Small_Commercial!W62+All_Customers_Lighting!W62</f>
        <v>113001</v>
      </c>
      <c r="X62" s="5">
        <f>All_Customers_Residential!X62+All_Customers_Small_Commercial!X62+All_Customers_Lighting!X62</f>
        <v>94288</v>
      </c>
      <c r="Y62" s="5">
        <f>All_Customers_Residential!Y62+All_Customers_Small_Commercial!Y62+All_Customers_Lighting!Y62</f>
        <v>84579</v>
      </c>
      <c r="AA62" s="2">
        <f>IFERROR(INDEX('Holiday Schedule'!$D$3:$D$24,MATCH(A62,'Holiday Schedule'!$C$3:$C$24,0)),0)</f>
        <v>0</v>
      </c>
      <c r="AB62" s="2">
        <f t="shared" si="0"/>
        <v>6</v>
      </c>
      <c r="AC62" s="2">
        <f t="shared" si="1"/>
        <v>1961712</v>
      </c>
      <c r="AD62" s="5">
        <f t="shared" si="2"/>
        <v>672043</v>
      </c>
      <c r="AE62" s="5">
        <f t="shared" si="3"/>
        <v>2633755</v>
      </c>
      <c r="AG62" s="2">
        <f t="shared" si="4"/>
        <v>2</v>
      </c>
      <c r="AH62" s="2">
        <f t="shared" si="5"/>
        <v>2024</v>
      </c>
      <c r="AJ62" s="5">
        <f t="shared" si="6"/>
        <v>149585</v>
      </c>
      <c r="AK62" s="2">
        <f t="shared" si="7"/>
        <v>20</v>
      </c>
    </row>
    <row r="63" spans="1:37" ht="12.75" x14ac:dyDescent="0.2">
      <c r="A63" s="4">
        <v>45346</v>
      </c>
      <c r="B63" s="5">
        <f>All_Customers_Residential!B63+All_Customers_Small_Commercial!B63+All_Customers_Lighting!B63</f>
        <v>78824</v>
      </c>
      <c r="C63" s="5">
        <f>All_Customers_Residential!C63+All_Customers_Small_Commercial!C63+All_Customers_Lighting!C63</f>
        <v>76126</v>
      </c>
      <c r="D63" s="5">
        <f>All_Customers_Residential!D63+All_Customers_Small_Commercial!D63+All_Customers_Lighting!D63</f>
        <v>74723</v>
      </c>
      <c r="E63" s="5">
        <f>All_Customers_Residential!E63+All_Customers_Small_Commercial!E63+All_Customers_Lighting!E63</f>
        <v>74261</v>
      </c>
      <c r="F63" s="5">
        <f>All_Customers_Residential!F63+All_Customers_Small_Commercial!F63+All_Customers_Lighting!F63</f>
        <v>79366</v>
      </c>
      <c r="G63" s="5">
        <f>All_Customers_Residential!G63+All_Customers_Small_Commercial!G63+All_Customers_Lighting!G63</f>
        <v>85377</v>
      </c>
      <c r="H63" s="5">
        <f>All_Customers_Residential!H63+All_Customers_Small_Commercial!H63+All_Customers_Lighting!H63</f>
        <v>110611</v>
      </c>
      <c r="I63" s="5">
        <f>All_Customers_Residential!I63+All_Customers_Small_Commercial!I63+All_Customers_Lighting!I63</f>
        <v>122122</v>
      </c>
      <c r="J63" s="5">
        <f>All_Customers_Residential!J63+All_Customers_Small_Commercial!J63+All_Customers_Lighting!J63</f>
        <v>125662</v>
      </c>
      <c r="K63" s="5">
        <f>All_Customers_Residential!K63+All_Customers_Small_Commercial!K63+All_Customers_Lighting!K63</f>
        <v>127698</v>
      </c>
      <c r="L63" s="5">
        <f>All_Customers_Residential!L63+All_Customers_Small_Commercial!L63+All_Customers_Lighting!L63</f>
        <v>125703</v>
      </c>
      <c r="M63" s="5">
        <f>All_Customers_Residential!M63+All_Customers_Small_Commercial!M63+All_Customers_Lighting!M63</f>
        <v>122476</v>
      </c>
      <c r="N63" s="5">
        <f>All_Customers_Residential!N63+All_Customers_Small_Commercial!N63+All_Customers_Lighting!N63</f>
        <v>114479</v>
      </c>
      <c r="O63" s="5">
        <f>All_Customers_Residential!O63+All_Customers_Small_Commercial!O63+All_Customers_Lighting!O63</f>
        <v>112296</v>
      </c>
      <c r="P63" s="5">
        <f>All_Customers_Residential!P63+All_Customers_Small_Commercial!P63+All_Customers_Lighting!P63</f>
        <v>109157</v>
      </c>
      <c r="Q63" s="5">
        <f>All_Customers_Residential!Q63+All_Customers_Small_Commercial!Q63+All_Customers_Lighting!Q63</f>
        <v>116482</v>
      </c>
      <c r="R63" s="5">
        <f>All_Customers_Residential!R63+All_Customers_Small_Commercial!R63+All_Customers_Lighting!R63</f>
        <v>126948</v>
      </c>
      <c r="S63" s="5">
        <f>All_Customers_Residential!S63+All_Customers_Small_Commercial!S63+All_Customers_Lighting!S63</f>
        <v>141780</v>
      </c>
      <c r="T63" s="5">
        <f>All_Customers_Residential!T63+All_Customers_Small_Commercial!T63+All_Customers_Lighting!T63</f>
        <v>147841</v>
      </c>
      <c r="U63" s="5">
        <f>All_Customers_Residential!U63+All_Customers_Small_Commercial!U63+All_Customers_Lighting!U63</f>
        <v>148361</v>
      </c>
      <c r="V63" s="5">
        <f>All_Customers_Residential!V63+All_Customers_Small_Commercial!V63+All_Customers_Lighting!V63</f>
        <v>130990</v>
      </c>
      <c r="W63" s="5">
        <f>All_Customers_Residential!W63+All_Customers_Small_Commercial!W63+All_Customers_Lighting!W63</f>
        <v>110714</v>
      </c>
      <c r="X63" s="5">
        <f>All_Customers_Residential!X63+All_Customers_Small_Commercial!X63+All_Customers_Lighting!X63</f>
        <v>94901</v>
      </c>
      <c r="Y63" s="5">
        <f>All_Customers_Residential!Y63+All_Customers_Small_Commercial!Y63+All_Customers_Lighting!Y63</f>
        <v>84920</v>
      </c>
      <c r="AA63" s="2">
        <f>IFERROR(INDEX('Holiday Schedule'!$D$3:$D$24,MATCH(A63,'Holiday Schedule'!$C$3:$C$24,0)),0)</f>
        <v>0</v>
      </c>
      <c r="AB63" s="2">
        <f t="shared" si="0"/>
        <v>7</v>
      </c>
      <c r="AC63" s="2">
        <f t="shared" si="1"/>
        <v>0</v>
      </c>
      <c r="AD63" s="5">
        <f t="shared" si="2"/>
        <v>2641818</v>
      </c>
      <c r="AE63" s="5">
        <f t="shared" si="3"/>
        <v>2641818</v>
      </c>
      <c r="AG63" s="2">
        <f t="shared" si="4"/>
        <v>2</v>
      </c>
      <c r="AH63" s="2">
        <f t="shared" si="5"/>
        <v>2024</v>
      </c>
      <c r="AJ63" s="5">
        <f t="shared" si="6"/>
        <v>148361</v>
      </c>
      <c r="AK63" s="2">
        <f t="shared" si="7"/>
        <v>20</v>
      </c>
    </row>
    <row r="64" spans="1:37" ht="12.75" x14ac:dyDescent="0.2">
      <c r="A64" s="4">
        <v>45347</v>
      </c>
      <c r="B64" s="5">
        <f>All_Customers_Residential!B64+All_Customers_Small_Commercial!B64+All_Customers_Lighting!B64</f>
        <v>78827</v>
      </c>
      <c r="C64" s="5">
        <f>All_Customers_Residential!C64+All_Customers_Small_Commercial!C64+All_Customers_Lighting!C64</f>
        <v>76129</v>
      </c>
      <c r="D64" s="5">
        <f>All_Customers_Residential!D64+All_Customers_Small_Commercial!D64+All_Customers_Lighting!D64</f>
        <v>74726</v>
      </c>
      <c r="E64" s="5">
        <f>All_Customers_Residential!E64+All_Customers_Small_Commercial!E64+All_Customers_Lighting!E64</f>
        <v>74265</v>
      </c>
      <c r="F64" s="5">
        <f>All_Customers_Residential!F64+All_Customers_Small_Commercial!F64+All_Customers_Lighting!F64</f>
        <v>79371</v>
      </c>
      <c r="G64" s="5">
        <f>All_Customers_Residential!G64+All_Customers_Small_Commercial!G64+All_Customers_Lighting!G64</f>
        <v>85380</v>
      </c>
      <c r="H64" s="5">
        <f>All_Customers_Residential!H64+All_Customers_Small_Commercial!H64+All_Customers_Lighting!H64</f>
        <v>110601</v>
      </c>
      <c r="I64" s="5">
        <f>All_Customers_Residential!I64+All_Customers_Small_Commercial!I64+All_Customers_Lighting!I64</f>
        <v>122125</v>
      </c>
      <c r="J64" s="5">
        <f>All_Customers_Residential!J64+All_Customers_Small_Commercial!J64+All_Customers_Lighting!J64</f>
        <v>125665</v>
      </c>
      <c r="K64" s="5">
        <f>All_Customers_Residential!K64+All_Customers_Small_Commercial!K64+All_Customers_Lighting!K64</f>
        <v>127702</v>
      </c>
      <c r="L64" s="5">
        <f>All_Customers_Residential!L64+All_Customers_Small_Commercial!L64+All_Customers_Lighting!L64</f>
        <v>125706</v>
      </c>
      <c r="M64" s="5">
        <f>All_Customers_Residential!M64+All_Customers_Small_Commercial!M64+All_Customers_Lighting!M64</f>
        <v>122478</v>
      </c>
      <c r="N64" s="5">
        <f>All_Customers_Residential!N64+All_Customers_Small_Commercial!N64+All_Customers_Lighting!N64</f>
        <v>114481</v>
      </c>
      <c r="O64" s="5">
        <f>All_Customers_Residential!O64+All_Customers_Small_Commercial!O64+All_Customers_Lighting!O64</f>
        <v>112298</v>
      </c>
      <c r="P64" s="5">
        <f>All_Customers_Residential!P64+All_Customers_Small_Commercial!P64+All_Customers_Lighting!P64</f>
        <v>109159</v>
      </c>
      <c r="Q64" s="5">
        <f>All_Customers_Residential!Q64+All_Customers_Small_Commercial!Q64+All_Customers_Lighting!Q64</f>
        <v>116480</v>
      </c>
      <c r="R64" s="5">
        <f>All_Customers_Residential!R64+All_Customers_Small_Commercial!R64+All_Customers_Lighting!R64</f>
        <v>126952</v>
      </c>
      <c r="S64" s="5">
        <f>All_Customers_Residential!S64+All_Customers_Small_Commercial!S64+All_Customers_Lighting!S64</f>
        <v>141791</v>
      </c>
      <c r="T64" s="5">
        <f>All_Customers_Residential!T64+All_Customers_Small_Commercial!T64+All_Customers_Lighting!T64</f>
        <v>147845</v>
      </c>
      <c r="U64" s="5">
        <f>All_Customers_Residential!U64+All_Customers_Small_Commercial!U64+All_Customers_Lighting!U64</f>
        <v>148366</v>
      </c>
      <c r="V64" s="5">
        <f>All_Customers_Residential!V64+All_Customers_Small_Commercial!V64+All_Customers_Lighting!V64</f>
        <v>130996</v>
      </c>
      <c r="W64" s="5">
        <f>All_Customers_Residential!W64+All_Customers_Small_Commercial!W64+All_Customers_Lighting!W64</f>
        <v>110717</v>
      </c>
      <c r="X64" s="5">
        <f>All_Customers_Residential!X64+All_Customers_Small_Commercial!X64+All_Customers_Lighting!X64</f>
        <v>94903</v>
      </c>
      <c r="Y64" s="5">
        <f>All_Customers_Residential!Y64+All_Customers_Small_Commercial!Y64+All_Customers_Lighting!Y64</f>
        <v>84919</v>
      </c>
      <c r="AA64" s="2">
        <f>IFERROR(INDEX('Holiday Schedule'!$D$3:$D$24,MATCH(A64,'Holiday Schedule'!$C$3:$C$24,0)),0)</f>
        <v>0</v>
      </c>
      <c r="AB64" s="2">
        <f t="shared" si="0"/>
        <v>1</v>
      </c>
      <c r="AC64" s="2">
        <f t="shared" si="1"/>
        <v>0</v>
      </c>
      <c r="AD64" s="5">
        <f t="shared" si="2"/>
        <v>2641882</v>
      </c>
      <c r="AE64" s="5">
        <f t="shared" si="3"/>
        <v>2641882</v>
      </c>
      <c r="AG64" s="2">
        <f t="shared" si="4"/>
        <v>2</v>
      </c>
      <c r="AH64" s="2">
        <f t="shared" si="5"/>
        <v>2024</v>
      </c>
      <c r="AJ64" s="5">
        <f t="shared" si="6"/>
        <v>148366</v>
      </c>
      <c r="AK64" s="2">
        <f t="shared" si="7"/>
        <v>20</v>
      </c>
    </row>
    <row r="65" spans="1:37" ht="12.75" x14ac:dyDescent="0.2">
      <c r="A65" s="4">
        <v>45348</v>
      </c>
      <c r="B65" s="5">
        <f>All_Customers_Residential!B65+All_Customers_Small_Commercial!B65+All_Customers_Lighting!B65</f>
        <v>78032</v>
      </c>
      <c r="C65" s="5">
        <f>All_Customers_Residential!C65+All_Customers_Small_Commercial!C65+All_Customers_Lighting!C65</f>
        <v>76038</v>
      </c>
      <c r="D65" s="5">
        <f>All_Customers_Residential!D65+All_Customers_Small_Commercial!D65+All_Customers_Lighting!D65</f>
        <v>74883</v>
      </c>
      <c r="E65" s="5">
        <f>All_Customers_Residential!E65+All_Customers_Small_Commercial!E65+All_Customers_Lighting!E65</f>
        <v>73995</v>
      </c>
      <c r="F65" s="5">
        <f>All_Customers_Residential!F65+All_Customers_Small_Commercial!F65+All_Customers_Lighting!F65</f>
        <v>79962</v>
      </c>
      <c r="G65" s="5">
        <f>All_Customers_Residential!G65+All_Customers_Small_Commercial!G65+All_Customers_Lighting!G65</f>
        <v>87815</v>
      </c>
      <c r="H65" s="5">
        <f>All_Customers_Residential!H65+All_Customers_Small_Commercial!H65+All_Customers_Lighting!H65</f>
        <v>118540</v>
      </c>
      <c r="I65" s="5">
        <f>All_Customers_Residential!I65+All_Customers_Small_Commercial!I65+All_Customers_Lighting!I65</f>
        <v>127921</v>
      </c>
      <c r="J65" s="5">
        <f>All_Customers_Residential!J65+All_Customers_Small_Commercial!J65+All_Customers_Lighting!J65</f>
        <v>126321</v>
      </c>
      <c r="K65" s="5">
        <f>All_Customers_Residential!K65+All_Customers_Small_Commercial!K65+All_Customers_Lighting!K65</f>
        <v>123689</v>
      </c>
      <c r="L65" s="5">
        <f>All_Customers_Residential!L65+All_Customers_Small_Commercial!L65+All_Customers_Lighting!L65</f>
        <v>121835</v>
      </c>
      <c r="M65" s="5">
        <f>All_Customers_Residential!M65+All_Customers_Small_Commercial!M65+All_Customers_Lighting!M65</f>
        <v>118876</v>
      </c>
      <c r="N65" s="5">
        <f>All_Customers_Residential!N65+All_Customers_Small_Commercial!N65+All_Customers_Lighting!N65</f>
        <v>112135</v>
      </c>
      <c r="O65" s="5">
        <f>All_Customers_Residential!O65+All_Customers_Small_Commercial!O65+All_Customers_Lighting!O65</f>
        <v>110508</v>
      </c>
      <c r="P65" s="5">
        <f>All_Customers_Residential!P65+All_Customers_Small_Commercial!P65+All_Customers_Lighting!P65</f>
        <v>107396</v>
      </c>
      <c r="Q65" s="5">
        <f>All_Customers_Residential!Q65+All_Customers_Small_Commercial!Q65+All_Customers_Lighting!Q65</f>
        <v>114386</v>
      </c>
      <c r="R65" s="5">
        <f>All_Customers_Residential!R65+All_Customers_Small_Commercial!R65+All_Customers_Lighting!R65</f>
        <v>125278</v>
      </c>
      <c r="S65" s="5">
        <f>All_Customers_Residential!S65+All_Customers_Small_Commercial!S65+All_Customers_Lighting!S65</f>
        <v>141564</v>
      </c>
      <c r="T65" s="5">
        <f>All_Customers_Residential!T65+All_Customers_Small_Commercial!T65+All_Customers_Lighting!T65</f>
        <v>146613</v>
      </c>
      <c r="U65" s="5">
        <f>All_Customers_Residential!U65+All_Customers_Small_Commercial!U65+All_Customers_Lighting!U65</f>
        <v>150033</v>
      </c>
      <c r="V65" s="5">
        <f>All_Customers_Residential!V65+All_Customers_Small_Commercial!V65+All_Customers_Lighting!V65</f>
        <v>133374</v>
      </c>
      <c r="W65" s="5">
        <f>All_Customers_Residential!W65+All_Customers_Small_Commercial!W65+All_Customers_Lighting!W65</f>
        <v>113344</v>
      </c>
      <c r="X65" s="5">
        <f>All_Customers_Residential!X65+All_Customers_Small_Commercial!X65+All_Customers_Lighting!X65</f>
        <v>94578</v>
      </c>
      <c r="Y65" s="5">
        <f>All_Customers_Residential!Y65+All_Customers_Small_Commercial!Y65+All_Customers_Lighting!Y65</f>
        <v>84841</v>
      </c>
      <c r="AA65" s="2">
        <f>IFERROR(INDEX('Holiday Schedule'!$D$3:$D$24,MATCH(A65,'Holiday Schedule'!$C$3:$C$24,0)),0)</f>
        <v>0</v>
      </c>
      <c r="AB65" s="2">
        <f t="shared" si="0"/>
        <v>2</v>
      </c>
      <c r="AC65" s="2">
        <f t="shared" si="1"/>
        <v>1967851</v>
      </c>
      <c r="AD65" s="5">
        <f t="shared" si="2"/>
        <v>674106</v>
      </c>
      <c r="AE65" s="5">
        <f t="shared" si="3"/>
        <v>2641957</v>
      </c>
      <c r="AG65" s="2">
        <f t="shared" si="4"/>
        <v>2</v>
      </c>
      <c r="AH65" s="2">
        <f t="shared" si="5"/>
        <v>2024</v>
      </c>
      <c r="AJ65" s="5">
        <f t="shared" si="6"/>
        <v>150033</v>
      </c>
      <c r="AK65" s="2">
        <f t="shared" si="7"/>
        <v>20</v>
      </c>
    </row>
    <row r="66" spans="1:37" ht="12.75" x14ac:dyDescent="0.2">
      <c r="A66" s="4">
        <v>45349</v>
      </c>
      <c r="B66" s="5">
        <f>All_Customers_Residential!B66+All_Customers_Small_Commercial!B66+All_Customers_Lighting!B66</f>
        <v>78161</v>
      </c>
      <c r="C66" s="5">
        <f>All_Customers_Residential!C66+All_Customers_Small_Commercial!C66+All_Customers_Lighting!C66</f>
        <v>76159</v>
      </c>
      <c r="D66" s="5">
        <f>All_Customers_Residential!D66+All_Customers_Small_Commercial!D66+All_Customers_Lighting!D66</f>
        <v>75003</v>
      </c>
      <c r="E66" s="5">
        <f>All_Customers_Residential!E66+All_Customers_Small_Commercial!E66+All_Customers_Lighting!E66</f>
        <v>74117</v>
      </c>
      <c r="F66" s="5">
        <f>All_Customers_Residential!F66+All_Customers_Small_Commercial!F66+All_Customers_Lighting!F66</f>
        <v>80091</v>
      </c>
      <c r="G66" s="5">
        <f>All_Customers_Residential!G66+All_Customers_Small_Commercial!G66+All_Customers_Lighting!G66</f>
        <v>87959</v>
      </c>
      <c r="H66" s="5">
        <f>All_Customers_Residential!H66+All_Customers_Small_Commercial!H66+All_Customers_Lighting!H66</f>
        <v>118710</v>
      </c>
      <c r="I66" s="5">
        <f>All_Customers_Residential!I66+All_Customers_Small_Commercial!I66+All_Customers_Lighting!I66</f>
        <v>128119</v>
      </c>
      <c r="J66" s="5">
        <f>All_Customers_Residential!J66+All_Customers_Small_Commercial!J66+All_Customers_Lighting!J66</f>
        <v>126514</v>
      </c>
      <c r="K66" s="5">
        <f>All_Customers_Residential!K66+All_Customers_Small_Commercial!K66+All_Customers_Lighting!K66</f>
        <v>123877</v>
      </c>
      <c r="L66" s="5">
        <f>All_Customers_Residential!L66+All_Customers_Small_Commercial!L66+All_Customers_Lighting!L66</f>
        <v>122021</v>
      </c>
      <c r="M66" s="5">
        <f>All_Customers_Residential!M66+All_Customers_Small_Commercial!M66+All_Customers_Lighting!M66</f>
        <v>119058</v>
      </c>
      <c r="N66" s="5">
        <f>All_Customers_Residential!N66+All_Customers_Small_Commercial!N66+All_Customers_Lighting!N66</f>
        <v>112303</v>
      </c>
      <c r="O66" s="5">
        <f>All_Customers_Residential!O66+All_Customers_Small_Commercial!O66+All_Customers_Lighting!O66</f>
        <v>110675</v>
      </c>
      <c r="P66" s="5">
        <f>All_Customers_Residential!P66+All_Customers_Small_Commercial!P66+All_Customers_Lighting!P66</f>
        <v>107557</v>
      </c>
      <c r="Q66" s="5">
        <f>All_Customers_Residential!Q66+All_Customers_Small_Commercial!Q66+All_Customers_Lighting!Q66</f>
        <v>114562</v>
      </c>
      <c r="R66" s="5">
        <f>All_Customers_Residential!R66+All_Customers_Small_Commercial!R66+All_Customers_Lighting!R66</f>
        <v>125471</v>
      </c>
      <c r="S66" s="5">
        <f>All_Customers_Residential!S66+All_Customers_Small_Commercial!S66+All_Customers_Lighting!S66</f>
        <v>141788</v>
      </c>
      <c r="T66" s="5">
        <f>All_Customers_Residential!T66+All_Customers_Small_Commercial!T66+All_Customers_Lighting!T66</f>
        <v>146845</v>
      </c>
      <c r="U66" s="5">
        <f>All_Customers_Residential!U66+All_Customers_Small_Commercial!U66+All_Customers_Lighting!U66</f>
        <v>150272</v>
      </c>
      <c r="V66" s="5">
        <f>All_Customers_Residential!V66+All_Customers_Small_Commercial!V66+All_Customers_Lighting!V66</f>
        <v>133589</v>
      </c>
      <c r="W66" s="5">
        <f>All_Customers_Residential!W66+All_Customers_Small_Commercial!W66+All_Customers_Lighting!W66</f>
        <v>113528</v>
      </c>
      <c r="X66" s="5">
        <f>All_Customers_Residential!X66+All_Customers_Small_Commercial!X66+All_Customers_Lighting!X66</f>
        <v>94731</v>
      </c>
      <c r="Y66" s="5">
        <f>All_Customers_Residential!Y66+All_Customers_Small_Commercial!Y66+All_Customers_Lighting!Y66</f>
        <v>84977</v>
      </c>
      <c r="AA66" s="2">
        <f>IFERROR(INDEX('Holiday Schedule'!$D$3:$D$24,MATCH(A66,'Holiday Schedule'!$C$3:$C$24,0)),0)</f>
        <v>0</v>
      </c>
      <c r="AB66" s="2">
        <f t="shared" si="0"/>
        <v>3</v>
      </c>
      <c r="AC66" s="2">
        <f t="shared" si="1"/>
        <v>1970910</v>
      </c>
      <c r="AD66" s="5">
        <f t="shared" si="2"/>
        <v>675177</v>
      </c>
      <c r="AE66" s="5">
        <f t="shared" si="3"/>
        <v>2646087</v>
      </c>
      <c r="AG66" s="2">
        <f t="shared" si="4"/>
        <v>2</v>
      </c>
      <c r="AH66" s="2">
        <f t="shared" si="5"/>
        <v>2024</v>
      </c>
      <c r="AJ66" s="5">
        <f t="shared" si="6"/>
        <v>150272</v>
      </c>
      <c r="AK66" s="2">
        <f t="shared" si="7"/>
        <v>20</v>
      </c>
    </row>
    <row r="67" spans="1:37" ht="12.75" x14ac:dyDescent="0.2">
      <c r="A67" s="4">
        <v>45350</v>
      </c>
      <c r="B67" s="5">
        <f>All_Customers_Residential!B67+All_Customers_Small_Commercial!B67+All_Customers_Lighting!B67</f>
        <v>78358</v>
      </c>
      <c r="C67" s="5">
        <f>All_Customers_Residential!C67+All_Customers_Small_Commercial!C67+All_Customers_Lighting!C67</f>
        <v>76357</v>
      </c>
      <c r="D67" s="5">
        <f>All_Customers_Residential!D67+All_Customers_Small_Commercial!D67+All_Customers_Lighting!D67</f>
        <v>75199</v>
      </c>
      <c r="E67" s="5">
        <f>All_Customers_Residential!E67+All_Customers_Small_Commercial!E67+All_Customers_Lighting!E67</f>
        <v>74307</v>
      </c>
      <c r="F67" s="5">
        <f>All_Customers_Residential!F67+All_Customers_Small_Commercial!F67+All_Customers_Lighting!F67</f>
        <v>80298</v>
      </c>
      <c r="G67" s="5">
        <f>All_Customers_Residential!G67+All_Customers_Small_Commercial!G67+All_Customers_Lighting!G67</f>
        <v>88181</v>
      </c>
      <c r="H67" s="5">
        <f>All_Customers_Residential!H67+All_Customers_Small_Commercial!H67+All_Customers_Lighting!H67</f>
        <v>119045</v>
      </c>
      <c r="I67" s="5">
        <f>All_Customers_Residential!I67+All_Customers_Small_Commercial!I67+All_Customers_Lighting!I67</f>
        <v>128394</v>
      </c>
      <c r="J67" s="5">
        <f>All_Customers_Residential!J67+All_Customers_Small_Commercial!J67+All_Customers_Lighting!J67</f>
        <v>126784</v>
      </c>
      <c r="K67" s="5">
        <f>All_Customers_Residential!K67+All_Customers_Small_Commercial!K67+All_Customers_Lighting!K67</f>
        <v>124140</v>
      </c>
      <c r="L67" s="5">
        <f>All_Customers_Residential!L67+All_Customers_Small_Commercial!L67+All_Customers_Lighting!L67</f>
        <v>122282</v>
      </c>
      <c r="M67" s="5">
        <f>All_Customers_Residential!M67+All_Customers_Small_Commercial!M67+All_Customers_Lighting!M67</f>
        <v>119311</v>
      </c>
      <c r="N67" s="5">
        <f>All_Customers_Residential!N67+All_Customers_Small_Commercial!N67+All_Customers_Lighting!N67</f>
        <v>112544</v>
      </c>
      <c r="O67" s="5">
        <f>All_Customers_Residential!O67+All_Customers_Small_Commercial!O67+All_Customers_Lighting!O67</f>
        <v>110913</v>
      </c>
      <c r="P67" s="5">
        <f>All_Customers_Residential!P67+All_Customers_Small_Commercial!P67+All_Customers_Lighting!P67</f>
        <v>107788</v>
      </c>
      <c r="Q67" s="5">
        <f>All_Customers_Residential!Q67+All_Customers_Small_Commercial!Q67+All_Customers_Lighting!Q67</f>
        <v>114807</v>
      </c>
      <c r="R67" s="5">
        <f>All_Customers_Residential!R67+All_Customers_Small_Commercial!R67+All_Customers_Lighting!R67</f>
        <v>125796</v>
      </c>
      <c r="S67" s="5">
        <f>All_Customers_Residential!S67+All_Customers_Small_Commercial!S67+All_Customers_Lighting!S67</f>
        <v>142149</v>
      </c>
      <c r="T67" s="5">
        <f>All_Customers_Residential!T67+All_Customers_Small_Commercial!T67+All_Customers_Lighting!T67</f>
        <v>147198</v>
      </c>
      <c r="U67" s="5">
        <f>All_Customers_Residential!U67+All_Customers_Small_Commercial!U67+All_Customers_Lighting!U67</f>
        <v>150630</v>
      </c>
      <c r="V67" s="5">
        <f>All_Customers_Residential!V67+All_Customers_Small_Commercial!V67+All_Customers_Lighting!V67</f>
        <v>133911</v>
      </c>
      <c r="W67" s="5">
        <f>All_Customers_Residential!W67+All_Customers_Small_Commercial!W67+All_Customers_Lighting!W67</f>
        <v>113807</v>
      </c>
      <c r="X67" s="5">
        <f>All_Customers_Residential!X67+All_Customers_Small_Commercial!X67+All_Customers_Lighting!X67</f>
        <v>94968</v>
      </c>
      <c r="Y67" s="5">
        <f>All_Customers_Residential!Y67+All_Customers_Small_Commercial!Y67+All_Customers_Lighting!Y67</f>
        <v>85194</v>
      </c>
      <c r="AA67" s="2">
        <f>IFERROR(INDEX('Holiday Schedule'!$D$3:$D$24,MATCH(A67,'Holiday Schedule'!$C$3:$C$24,0)),0)</f>
        <v>0</v>
      </c>
      <c r="AB67" s="2">
        <f t="shared" si="0"/>
        <v>4</v>
      </c>
      <c r="AC67" s="2">
        <f t="shared" si="1"/>
        <v>1975422</v>
      </c>
      <c r="AD67" s="5">
        <f t="shared" si="2"/>
        <v>676939</v>
      </c>
      <c r="AE67" s="5">
        <f t="shared" si="3"/>
        <v>2652361</v>
      </c>
      <c r="AG67" s="2">
        <f t="shared" si="4"/>
        <v>2</v>
      </c>
      <c r="AH67" s="2">
        <f t="shared" si="5"/>
        <v>2024</v>
      </c>
      <c r="AJ67" s="5">
        <f t="shared" si="6"/>
        <v>150630</v>
      </c>
      <c r="AK67" s="2">
        <f t="shared" si="7"/>
        <v>20</v>
      </c>
    </row>
    <row r="68" spans="1:37" ht="12.75" x14ac:dyDescent="0.2">
      <c r="A68" s="4">
        <v>45351</v>
      </c>
      <c r="B68" s="5">
        <f>All_Customers_Residential!B68+All_Customers_Small_Commercial!B68+All_Customers_Lighting!B68</f>
        <v>78673</v>
      </c>
      <c r="C68" s="5">
        <f>All_Customers_Residential!C68+All_Customers_Small_Commercial!C68+All_Customers_Lighting!C68</f>
        <v>76660</v>
      </c>
      <c r="D68" s="5">
        <f>All_Customers_Residential!D68+All_Customers_Small_Commercial!D68+All_Customers_Lighting!D68</f>
        <v>75495</v>
      </c>
      <c r="E68" s="5">
        <f>All_Customers_Residential!E68+All_Customers_Small_Commercial!E68+All_Customers_Lighting!E68</f>
        <v>74600</v>
      </c>
      <c r="F68" s="5">
        <f>All_Customers_Residential!F68+All_Customers_Small_Commercial!F68+All_Customers_Lighting!F68</f>
        <v>80616</v>
      </c>
      <c r="G68" s="5">
        <f>All_Customers_Residential!G68+All_Customers_Small_Commercial!G68+All_Customers_Lighting!G68</f>
        <v>88542</v>
      </c>
      <c r="H68" s="5">
        <f>All_Customers_Residential!H68+All_Customers_Small_Commercial!H68+All_Customers_Lighting!H68</f>
        <v>119513</v>
      </c>
      <c r="I68" s="5">
        <f>All_Customers_Residential!I68+All_Customers_Small_Commercial!I68+All_Customers_Lighting!I68</f>
        <v>128921</v>
      </c>
      <c r="J68" s="5">
        <f>All_Customers_Residential!J68+All_Customers_Small_Commercial!J68+All_Customers_Lighting!J68</f>
        <v>127298</v>
      </c>
      <c r="K68" s="5">
        <f>All_Customers_Residential!K68+All_Customers_Small_Commercial!K68+All_Customers_Lighting!K68</f>
        <v>124641</v>
      </c>
      <c r="L68" s="5">
        <f>All_Customers_Residential!L68+All_Customers_Small_Commercial!L68+All_Customers_Lighting!L68</f>
        <v>122765</v>
      </c>
      <c r="M68" s="5">
        <f>All_Customers_Residential!M68+All_Customers_Small_Commercial!M68+All_Customers_Lighting!M68</f>
        <v>119782</v>
      </c>
      <c r="N68" s="5">
        <f>All_Customers_Residential!N68+All_Customers_Small_Commercial!N68+All_Customers_Lighting!N68</f>
        <v>112988</v>
      </c>
      <c r="O68" s="5">
        <f>All_Customers_Residential!O68+All_Customers_Small_Commercial!O68+All_Customers_Lighting!O68</f>
        <v>111347</v>
      </c>
      <c r="P68" s="5">
        <f>All_Customers_Residential!P68+All_Customers_Small_Commercial!P68+All_Customers_Lighting!P68</f>
        <v>108211</v>
      </c>
      <c r="Q68" s="5">
        <f>All_Customers_Residential!Q68+All_Customers_Small_Commercial!Q68+All_Customers_Lighting!Q68</f>
        <v>115261</v>
      </c>
      <c r="R68" s="5">
        <f>All_Customers_Residential!R68+All_Customers_Small_Commercial!R68+All_Customers_Lighting!R68</f>
        <v>126268</v>
      </c>
      <c r="S68" s="5">
        <f>All_Customers_Residential!S68+All_Customers_Small_Commercial!S68+All_Customers_Lighting!S68</f>
        <v>142703</v>
      </c>
      <c r="T68" s="5">
        <f>All_Customers_Residential!T68+All_Customers_Small_Commercial!T68+All_Customers_Lighting!T68</f>
        <v>147807</v>
      </c>
      <c r="U68" s="5">
        <f>All_Customers_Residential!U68+All_Customers_Small_Commercial!U68+All_Customers_Lighting!U68</f>
        <v>151262</v>
      </c>
      <c r="V68" s="5">
        <f>All_Customers_Residential!V68+All_Customers_Small_Commercial!V68+All_Customers_Lighting!V68</f>
        <v>134469</v>
      </c>
      <c r="W68" s="5">
        <f>All_Customers_Residential!W68+All_Customers_Small_Commercial!W68+All_Customers_Lighting!W68</f>
        <v>114277</v>
      </c>
      <c r="X68" s="5">
        <f>All_Customers_Residential!X68+All_Customers_Small_Commercial!X68+All_Customers_Lighting!X68</f>
        <v>95358</v>
      </c>
      <c r="Y68" s="5">
        <f>All_Customers_Residential!Y68+All_Customers_Small_Commercial!Y68+All_Customers_Lighting!Y68</f>
        <v>85541</v>
      </c>
      <c r="AA68" s="2">
        <f>IFERROR(INDEX('Holiday Schedule'!$D$3:$D$24,MATCH(A68,'Holiday Schedule'!$C$3:$C$24,0)),0)</f>
        <v>0</v>
      </c>
      <c r="AB68" s="2">
        <f t="shared" si="0"/>
        <v>5</v>
      </c>
      <c r="AC68" s="2">
        <f t="shared" si="1"/>
        <v>1983358</v>
      </c>
      <c r="AD68" s="5">
        <f t="shared" si="2"/>
        <v>679640</v>
      </c>
      <c r="AE68" s="5">
        <f t="shared" si="3"/>
        <v>2662998</v>
      </c>
      <c r="AG68" s="2">
        <f t="shared" si="4"/>
        <v>2</v>
      </c>
      <c r="AH68" s="2">
        <f t="shared" si="5"/>
        <v>2024</v>
      </c>
      <c r="AJ68" s="5">
        <f t="shared" si="6"/>
        <v>151262</v>
      </c>
      <c r="AK68" s="2">
        <f t="shared" si="7"/>
        <v>20</v>
      </c>
    </row>
    <row r="69" spans="1:37" ht="12.75" x14ac:dyDescent="0.2">
      <c r="A69" s="4">
        <v>45352</v>
      </c>
      <c r="B69" s="5">
        <f>All_Customers_Residential!B69+All_Customers_Small_Commercial!B69+All_Customers_Lighting!B69</f>
        <v>77150</v>
      </c>
      <c r="C69" s="5">
        <f>All_Customers_Residential!C69+All_Customers_Small_Commercial!C69+All_Customers_Lighting!C69</f>
        <v>71916</v>
      </c>
      <c r="D69" s="5">
        <f>All_Customers_Residential!D69+All_Customers_Small_Commercial!D69+All_Customers_Lighting!D69</f>
        <v>70361</v>
      </c>
      <c r="E69" s="5">
        <f>All_Customers_Residential!E69+All_Customers_Small_Commercial!E69+All_Customers_Lighting!E69</f>
        <v>72451</v>
      </c>
      <c r="F69" s="5">
        <f>All_Customers_Residential!F69+All_Customers_Small_Commercial!F69+All_Customers_Lighting!F69</f>
        <v>74564</v>
      </c>
      <c r="G69" s="5">
        <f>All_Customers_Residential!G69+All_Customers_Small_Commercial!G69+All_Customers_Lighting!G69</f>
        <v>85569</v>
      </c>
      <c r="H69" s="5">
        <f>All_Customers_Residential!H69+All_Customers_Small_Commercial!H69+All_Customers_Lighting!H69</f>
        <v>112257</v>
      </c>
      <c r="I69" s="5">
        <f>All_Customers_Residential!I69+All_Customers_Small_Commercial!I69+All_Customers_Lighting!I69</f>
        <v>125646</v>
      </c>
      <c r="J69" s="5">
        <f>All_Customers_Residential!J69+All_Customers_Small_Commercial!J69+All_Customers_Lighting!J69</f>
        <v>122059</v>
      </c>
      <c r="K69" s="5">
        <f>All_Customers_Residential!K69+All_Customers_Small_Commercial!K69+All_Customers_Lighting!K69</f>
        <v>122269</v>
      </c>
      <c r="L69" s="5">
        <f>All_Customers_Residential!L69+All_Customers_Small_Commercial!L69+All_Customers_Lighting!L69</f>
        <v>120179</v>
      </c>
      <c r="M69" s="5">
        <f>All_Customers_Residential!M69+All_Customers_Small_Commercial!M69+All_Customers_Lighting!M69</f>
        <v>115954</v>
      </c>
      <c r="N69" s="5">
        <f>All_Customers_Residential!N69+All_Customers_Small_Commercial!N69+All_Customers_Lighting!N69</f>
        <v>112785</v>
      </c>
      <c r="O69" s="5">
        <f>All_Customers_Residential!O69+All_Customers_Small_Commercial!O69+All_Customers_Lighting!O69</f>
        <v>107567</v>
      </c>
      <c r="P69" s="5">
        <f>All_Customers_Residential!P69+All_Customers_Small_Commercial!P69+All_Customers_Lighting!P69</f>
        <v>103504</v>
      </c>
      <c r="Q69" s="5">
        <f>All_Customers_Residential!Q69+All_Customers_Small_Commercial!Q69+All_Customers_Lighting!Q69</f>
        <v>107868</v>
      </c>
      <c r="R69" s="5">
        <f>All_Customers_Residential!R69+All_Customers_Small_Commercial!R69+All_Customers_Lighting!R69</f>
        <v>114117</v>
      </c>
      <c r="S69" s="5">
        <f>All_Customers_Residential!S69+All_Customers_Small_Commercial!S69+All_Customers_Lighting!S69</f>
        <v>124929</v>
      </c>
      <c r="T69" s="5">
        <f>All_Customers_Residential!T69+All_Customers_Small_Commercial!T69+All_Customers_Lighting!T69</f>
        <v>129149</v>
      </c>
      <c r="U69" s="5">
        <f>All_Customers_Residential!U69+All_Customers_Small_Commercial!U69+All_Customers_Lighting!U69</f>
        <v>142092</v>
      </c>
      <c r="V69" s="5">
        <f>All_Customers_Residential!V69+All_Customers_Small_Commercial!V69+All_Customers_Lighting!V69</f>
        <v>136635</v>
      </c>
      <c r="W69" s="5">
        <f>All_Customers_Residential!W69+All_Customers_Small_Commercial!W69+All_Customers_Lighting!W69</f>
        <v>113400</v>
      </c>
      <c r="X69" s="5">
        <f>All_Customers_Residential!X69+All_Customers_Small_Commercial!X69+All_Customers_Lighting!X69</f>
        <v>91474</v>
      </c>
      <c r="Y69" s="5">
        <f>All_Customers_Residential!Y69+All_Customers_Small_Commercial!Y69+All_Customers_Lighting!Y69</f>
        <v>82457</v>
      </c>
      <c r="AA69" s="2">
        <f>IFERROR(INDEX('Holiday Schedule'!$D$3:$D$24,MATCH(A69,'Holiday Schedule'!$C$3:$C$24,0)),0)</f>
        <v>0</v>
      </c>
      <c r="AB69" s="2">
        <f t="shared" si="0"/>
        <v>6</v>
      </c>
      <c r="AC69" s="2">
        <f t="shared" si="1"/>
        <v>1889627</v>
      </c>
      <c r="AD69" s="5">
        <f t="shared" si="2"/>
        <v>646725</v>
      </c>
      <c r="AE69" s="5">
        <f t="shared" si="3"/>
        <v>2536352</v>
      </c>
      <c r="AG69" s="2">
        <f t="shared" si="4"/>
        <v>3</v>
      </c>
      <c r="AH69" s="2">
        <f t="shared" si="5"/>
        <v>2024</v>
      </c>
      <c r="AJ69" s="5">
        <f t="shared" si="6"/>
        <v>142092</v>
      </c>
      <c r="AK69" s="2">
        <f t="shared" si="7"/>
        <v>20</v>
      </c>
    </row>
    <row r="70" spans="1:37" ht="12.75" x14ac:dyDescent="0.2">
      <c r="A70" s="4">
        <v>45353</v>
      </c>
      <c r="B70" s="5">
        <f>All_Customers_Residential!B70+All_Customers_Small_Commercial!B70+All_Customers_Lighting!B70</f>
        <v>77576</v>
      </c>
      <c r="C70" s="5">
        <f>All_Customers_Residential!C70+All_Customers_Small_Commercial!C70+All_Customers_Lighting!C70</f>
        <v>66381</v>
      </c>
      <c r="D70" s="5">
        <f>All_Customers_Residential!D70+All_Customers_Small_Commercial!D70+All_Customers_Lighting!D70</f>
        <v>71129</v>
      </c>
      <c r="E70" s="5">
        <f>All_Customers_Residential!E70+All_Customers_Small_Commercial!E70+All_Customers_Lighting!E70</f>
        <v>71588</v>
      </c>
      <c r="F70" s="5">
        <f>All_Customers_Residential!F70+All_Customers_Small_Commercial!F70+All_Customers_Lighting!F70</f>
        <v>74028</v>
      </c>
      <c r="G70" s="5">
        <f>All_Customers_Residential!G70+All_Customers_Small_Commercial!G70+All_Customers_Lighting!G70</f>
        <v>81819</v>
      </c>
      <c r="H70" s="5">
        <f>All_Customers_Residential!H70+All_Customers_Small_Commercial!H70+All_Customers_Lighting!H70</f>
        <v>101957</v>
      </c>
      <c r="I70" s="5">
        <f>All_Customers_Residential!I70+All_Customers_Small_Commercial!I70+All_Customers_Lighting!I70</f>
        <v>114884</v>
      </c>
      <c r="J70" s="5">
        <f>All_Customers_Residential!J70+All_Customers_Small_Commercial!J70+All_Customers_Lighting!J70</f>
        <v>122152</v>
      </c>
      <c r="K70" s="5">
        <f>All_Customers_Residential!K70+All_Customers_Small_Commercial!K70+All_Customers_Lighting!K70</f>
        <v>127094</v>
      </c>
      <c r="L70" s="5">
        <f>All_Customers_Residential!L70+All_Customers_Small_Commercial!L70+All_Customers_Lighting!L70</f>
        <v>123979</v>
      </c>
      <c r="M70" s="5">
        <f>All_Customers_Residential!M70+All_Customers_Small_Commercial!M70+All_Customers_Lighting!M70</f>
        <v>120755</v>
      </c>
      <c r="N70" s="5">
        <f>All_Customers_Residential!N70+All_Customers_Small_Commercial!N70+All_Customers_Lighting!N70</f>
        <v>116526</v>
      </c>
      <c r="O70" s="5">
        <f>All_Customers_Residential!O70+All_Customers_Small_Commercial!O70+All_Customers_Lighting!O70</f>
        <v>111549</v>
      </c>
      <c r="P70" s="5">
        <f>All_Customers_Residential!P70+All_Customers_Small_Commercial!P70+All_Customers_Lighting!P70</f>
        <v>105515</v>
      </c>
      <c r="Q70" s="5">
        <f>All_Customers_Residential!Q70+All_Customers_Small_Commercial!Q70+All_Customers_Lighting!Q70</f>
        <v>109350</v>
      </c>
      <c r="R70" s="5">
        <f>All_Customers_Residential!R70+All_Customers_Small_Commercial!R70+All_Customers_Lighting!R70</f>
        <v>115882</v>
      </c>
      <c r="S70" s="5">
        <f>All_Customers_Residential!S70+All_Customers_Small_Commercial!S70+All_Customers_Lighting!S70</f>
        <v>126381</v>
      </c>
      <c r="T70" s="5">
        <f>All_Customers_Residential!T70+All_Customers_Small_Commercial!T70+All_Customers_Lighting!T70</f>
        <v>131305</v>
      </c>
      <c r="U70" s="5">
        <f>All_Customers_Residential!U70+All_Customers_Small_Commercial!U70+All_Customers_Lighting!U70</f>
        <v>143569</v>
      </c>
      <c r="V70" s="5">
        <f>All_Customers_Residential!V70+All_Customers_Small_Commercial!V70+All_Customers_Lighting!V70</f>
        <v>138517</v>
      </c>
      <c r="W70" s="5">
        <f>All_Customers_Residential!W70+All_Customers_Small_Commercial!W70+All_Customers_Lighting!W70</f>
        <v>112680</v>
      </c>
      <c r="X70" s="5">
        <f>All_Customers_Residential!X70+All_Customers_Small_Commercial!X70+All_Customers_Lighting!X70</f>
        <v>92414</v>
      </c>
      <c r="Y70" s="5">
        <f>All_Customers_Residential!Y70+All_Customers_Small_Commercial!Y70+All_Customers_Lighting!Y70</f>
        <v>82895</v>
      </c>
      <c r="AA70" s="2">
        <f>IFERROR(INDEX('Holiday Schedule'!$D$3:$D$24,MATCH(A70,'Holiday Schedule'!$C$3:$C$24,0)),0)</f>
        <v>0</v>
      </c>
      <c r="AB70" s="2">
        <f t="shared" si="0"/>
        <v>7</v>
      </c>
      <c r="AC70" s="2">
        <f t="shared" si="1"/>
        <v>0</v>
      </c>
      <c r="AD70" s="5">
        <f t="shared" si="2"/>
        <v>2539925</v>
      </c>
      <c r="AE70" s="5">
        <f t="shared" si="3"/>
        <v>2539925</v>
      </c>
      <c r="AG70" s="2">
        <f t="shared" si="4"/>
        <v>3</v>
      </c>
      <c r="AH70" s="2">
        <f t="shared" si="5"/>
        <v>2024</v>
      </c>
      <c r="AJ70" s="5">
        <f t="shared" si="6"/>
        <v>143569</v>
      </c>
      <c r="AK70" s="2">
        <f t="shared" si="7"/>
        <v>20</v>
      </c>
    </row>
    <row r="71" spans="1:37" ht="12.75" x14ac:dyDescent="0.2">
      <c r="A71" s="4">
        <v>45354</v>
      </c>
      <c r="B71" s="5">
        <f>All_Customers_Residential!B71+All_Customers_Small_Commercial!B71+All_Customers_Lighting!B71</f>
        <v>77574</v>
      </c>
      <c r="C71" s="5">
        <f>All_Customers_Residential!C71+All_Customers_Small_Commercial!C71+All_Customers_Lighting!C71</f>
        <v>66382</v>
      </c>
      <c r="D71" s="5">
        <f>All_Customers_Residential!D71+All_Customers_Small_Commercial!D71+All_Customers_Lighting!D71</f>
        <v>71129</v>
      </c>
      <c r="E71" s="5">
        <f>All_Customers_Residential!E71+All_Customers_Small_Commercial!E71+All_Customers_Lighting!E71</f>
        <v>71594</v>
      </c>
      <c r="F71" s="5">
        <f>All_Customers_Residential!F71+All_Customers_Small_Commercial!F71+All_Customers_Lighting!F71</f>
        <v>74031</v>
      </c>
      <c r="G71" s="5">
        <f>All_Customers_Residential!G71+All_Customers_Small_Commercial!G71+All_Customers_Lighting!G71</f>
        <v>81819</v>
      </c>
      <c r="H71" s="5">
        <f>All_Customers_Residential!H71+All_Customers_Small_Commercial!H71+All_Customers_Lighting!H71</f>
        <v>101986</v>
      </c>
      <c r="I71" s="5">
        <f>All_Customers_Residential!I71+All_Customers_Small_Commercial!I71+All_Customers_Lighting!I71</f>
        <v>114887</v>
      </c>
      <c r="J71" s="5">
        <f>All_Customers_Residential!J71+All_Customers_Small_Commercial!J71+All_Customers_Lighting!J71</f>
        <v>122154</v>
      </c>
      <c r="K71" s="5">
        <f>All_Customers_Residential!K71+All_Customers_Small_Commercial!K71+All_Customers_Lighting!K71</f>
        <v>127094</v>
      </c>
      <c r="L71" s="5">
        <f>All_Customers_Residential!L71+All_Customers_Small_Commercial!L71+All_Customers_Lighting!L71</f>
        <v>123979</v>
      </c>
      <c r="M71" s="5">
        <f>All_Customers_Residential!M71+All_Customers_Small_Commercial!M71+All_Customers_Lighting!M71</f>
        <v>120755</v>
      </c>
      <c r="N71" s="5">
        <f>All_Customers_Residential!N71+All_Customers_Small_Commercial!N71+All_Customers_Lighting!N71</f>
        <v>116526</v>
      </c>
      <c r="O71" s="5">
        <f>All_Customers_Residential!O71+All_Customers_Small_Commercial!O71+All_Customers_Lighting!O71</f>
        <v>111550</v>
      </c>
      <c r="P71" s="5">
        <f>All_Customers_Residential!P71+All_Customers_Small_Commercial!P71+All_Customers_Lighting!P71</f>
        <v>105526</v>
      </c>
      <c r="Q71" s="5">
        <f>All_Customers_Residential!Q71+All_Customers_Small_Commercial!Q71+All_Customers_Lighting!Q71</f>
        <v>109365</v>
      </c>
      <c r="R71" s="5">
        <f>All_Customers_Residential!R71+All_Customers_Small_Commercial!R71+All_Customers_Lighting!R71</f>
        <v>115880</v>
      </c>
      <c r="S71" s="5">
        <f>All_Customers_Residential!S71+All_Customers_Small_Commercial!S71+All_Customers_Lighting!S71</f>
        <v>126379</v>
      </c>
      <c r="T71" s="5">
        <f>All_Customers_Residential!T71+All_Customers_Small_Commercial!T71+All_Customers_Lighting!T71</f>
        <v>131333</v>
      </c>
      <c r="U71" s="5">
        <f>All_Customers_Residential!U71+All_Customers_Small_Commercial!U71+All_Customers_Lighting!U71</f>
        <v>143598</v>
      </c>
      <c r="V71" s="5">
        <f>All_Customers_Residential!V71+All_Customers_Small_Commercial!V71+All_Customers_Lighting!V71</f>
        <v>138549</v>
      </c>
      <c r="W71" s="5">
        <f>All_Customers_Residential!W71+All_Customers_Small_Commercial!W71+All_Customers_Lighting!W71</f>
        <v>112712</v>
      </c>
      <c r="X71" s="5">
        <f>All_Customers_Residential!X71+All_Customers_Small_Commercial!X71+All_Customers_Lighting!X71</f>
        <v>92447</v>
      </c>
      <c r="Y71" s="5">
        <f>All_Customers_Residential!Y71+All_Customers_Small_Commercial!Y71+All_Customers_Lighting!Y71</f>
        <v>82926</v>
      </c>
      <c r="AA71" s="2">
        <f>IFERROR(INDEX('Holiday Schedule'!$D$3:$D$24,MATCH(A71,'Holiday Schedule'!$C$3:$C$24,0)),0)</f>
        <v>0</v>
      </c>
      <c r="AB71" s="2">
        <f t="shared" si="0"/>
        <v>1</v>
      </c>
      <c r="AC71" s="2">
        <f t="shared" si="1"/>
        <v>0</v>
      </c>
      <c r="AD71" s="5">
        <f t="shared" si="2"/>
        <v>2540175</v>
      </c>
      <c r="AE71" s="5">
        <f t="shared" si="3"/>
        <v>2540175</v>
      </c>
      <c r="AG71" s="2">
        <f t="shared" si="4"/>
        <v>3</v>
      </c>
      <c r="AH71" s="2">
        <f t="shared" si="5"/>
        <v>2024</v>
      </c>
      <c r="AJ71" s="5">
        <f t="shared" si="6"/>
        <v>143598</v>
      </c>
      <c r="AK71" s="2">
        <f t="shared" si="7"/>
        <v>20</v>
      </c>
    </row>
    <row r="72" spans="1:37" ht="12.75" x14ac:dyDescent="0.2">
      <c r="A72" s="4">
        <v>45355</v>
      </c>
      <c r="B72" s="5">
        <f>All_Customers_Residential!B72+All_Customers_Small_Commercial!B72+All_Customers_Lighting!B72</f>
        <v>77282</v>
      </c>
      <c r="C72" s="5">
        <f>All_Customers_Residential!C72+All_Customers_Small_Commercial!C72+All_Customers_Lighting!C72</f>
        <v>72042</v>
      </c>
      <c r="D72" s="5">
        <f>All_Customers_Residential!D72+All_Customers_Small_Commercial!D72+All_Customers_Lighting!D72</f>
        <v>70484</v>
      </c>
      <c r="E72" s="5">
        <f>All_Customers_Residential!E72+All_Customers_Small_Commercial!E72+All_Customers_Lighting!E72</f>
        <v>72574</v>
      </c>
      <c r="F72" s="5">
        <f>All_Customers_Residential!F72+All_Customers_Small_Commercial!F72+All_Customers_Lighting!F72</f>
        <v>74689</v>
      </c>
      <c r="G72" s="5">
        <f>All_Customers_Residential!G72+All_Customers_Small_Commercial!G72+All_Customers_Lighting!G72</f>
        <v>85711</v>
      </c>
      <c r="H72" s="5">
        <f>All_Customers_Residential!H72+All_Customers_Small_Commercial!H72+All_Customers_Lighting!H72</f>
        <v>112393</v>
      </c>
      <c r="I72" s="5">
        <f>All_Customers_Residential!I72+All_Customers_Small_Commercial!I72+All_Customers_Lighting!I72</f>
        <v>125802</v>
      </c>
      <c r="J72" s="5">
        <f>All_Customers_Residential!J72+All_Customers_Small_Commercial!J72+All_Customers_Lighting!J72</f>
        <v>122213</v>
      </c>
      <c r="K72" s="5">
        <f>All_Customers_Residential!K72+All_Customers_Small_Commercial!K72+All_Customers_Lighting!K72</f>
        <v>122420</v>
      </c>
      <c r="L72" s="5">
        <f>All_Customers_Residential!L72+All_Customers_Small_Commercial!L72+All_Customers_Lighting!L72</f>
        <v>120336</v>
      </c>
      <c r="M72" s="5">
        <f>All_Customers_Residential!M72+All_Customers_Small_Commercial!M72+All_Customers_Lighting!M72</f>
        <v>116104</v>
      </c>
      <c r="N72" s="5">
        <f>All_Customers_Residential!N72+All_Customers_Small_Commercial!N72+All_Customers_Lighting!N72</f>
        <v>112937</v>
      </c>
      <c r="O72" s="5">
        <f>All_Customers_Residential!O72+All_Customers_Small_Commercial!O72+All_Customers_Lighting!O72</f>
        <v>107707</v>
      </c>
      <c r="P72" s="5">
        <f>All_Customers_Residential!P72+All_Customers_Small_Commercial!P72+All_Customers_Lighting!P72</f>
        <v>103640</v>
      </c>
      <c r="Q72" s="5">
        <f>All_Customers_Residential!Q72+All_Customers_Small_Commercial!Q72+All_Customers_Lighting!Q72</f>
        <v>108003</v>
      </c>
      <c r="R72" s="5">
        <f>All_Customers_Residential!R72+All_Customers_Small_Commercial!R72+All_Customers_Lighting!R72</f>
        <v>114261</v>
      </c>
      <c r="S72" s="5">
        <f>All_Customers_Residential!S72+All_Customers_Small_Commercial!S72+All_Customers_Lighting!S72</f>
        <v>125100</v>
      </c>
      <c r="T72" s="5">
        <f>All_Customers_Residential!T72+All_Customers_Small_Commercial!T72+All_Customers_Lighting!T72</f>
        <v>129345</v>
      </c>
      <c r="U72" s="5">
        <f>All_Customers_Residential!U72+All_Customers_Small_Commercial!U72+All_Customers_Lighting!U72</f>
        <v>142307</v>
      </c>
      <c r="V72" s="5">
        <f>All_Customers_Residential!V72+All_Customers_Small_Commercial!V72+All_Customers_Lighting!V72</f>
        <v>136840</v>
      </c>
      <c r="W72" s="5">
        <f>All_Customers_Residential!W72+All_Customers_Small_Commercial!W72+All_Customers_Lighting!W72</f>
        <v>113581</v>
      </c>
      <c r="X72" s="5">
        <f>All_Customers_Residential!X72+All_Customers_Small_Commercial!X72+All_Customers_Lighting!X72</f>
        <v>91626</v>
      </c>
      <c r="Y72" s="5">
        <f>All_Customers_Residential!Y72+All_Customers_Small_Commercial!Y72+All_Customers_Lighting!Y72</f>
        <v>82599</v>
      </c>
      <c r="AA72" s="2">
        <f>IFERROR(INDEX('Holiday Schedule'!$D$3:$D$24,MATCH(A72,'Holiday Schedule'!$C$3:$C$24,0)),0)</f>
        <v>0</v>
      </c>
      <c r="AB72" s="2">
        <f t="shared" si="0"/>
        <v>2</v>
      </c>
      <c r="AC72" s="2">
        <f t="shared" si="1"/>
        <v>1892222</v>
      </c>
      <c r="AD72" s="5">
        <f t="shared" si="2"/>
        <v>647774</v>
      </c>
      <c r="AE72" s="5">
        <f t="shared" si="3"/>
        <v>2539996</v>
      </c>
      <c r="AG72" s="2">
        <f t="shared" si="4"/>
        <v>3</v>
      </c>
      <c r="AH72" s="2">
        <f t="shared" si="5"/>
        <v>2024</v>
      </c>
      <c r="AJ72" s="5">
        <f t="shared" si="6"/>
        <v>142307</v>
      </c>
      <c r="AK72" s="2">
        <f t="shared" si="7"/>
        <v>20</v>
      </c>
    </row>
    <row r="73" spans="1:37" ht="12.75" x14ac:dyDescent="0.2">
      <c r="A73" s="4">
        <v>45356</v>
      </c>
      <c r="B73" s="5">
        <f>All_Customers_Residential!B73+All_Customers_Small_Commercial!B73+All_Customers_Lighting!B73</f>
        <v>77278</v>
      </c>
      <c r="C73" s="5">
        <f>All_Customers_Residential!C73+All_Customers_Small_Commercial!C73+All_Customers_Lighting!C73</f>
        <v>72037</v>
      </c>
      <c r="D73" s="5">
        <f>All_Customers_Residential!D73+All_Customers_Small_Commercial!D73+All_Customers_Lighting!D73</f>
        <v>70483</v>
      </c>
      <c r="E73" s="5">
        <f>All_Customers_Residential!E73+All_Customers_Small_Commercial!E73+All_Customers_Lighting!E73</f>
        <v>72571</v>
      </c>
      <c r="F73" s="5">
        <f>All_Customers_Residential!F73+All_Customers_Small_Commercial!F73+All_Customers_Lighting!F73</f>
        <v>74688</v>
      </c>
      <c r="G73" s="5">
        <f>All_Customers_Residential!G73+All_Customers_Small_Commercial!G73+All_Customers_Lighting!G73</f>
        <v>85710</v>
      </c>
      <c r="H73" s="5">
        <f>All_Customers_Residential!H73+All_Customers_Small_Commercial!H73+All_Customers_Lighting!H73</f>
        <v>112402</v>
      </c>
      <c r="I73" s="5">
        <f>All_Customers_Residential!I73+All_Customers_Small_Commercial!I73+All_Customers_Lighting!I73</f>
        <v>125798</v>
      </c>
      <c r="J73" s="5">
        <f>All_Customers_Residential!J73+All_Customers_Small_Commercial!J73+All_Customers_Lighting!J73</f>
        <v>122212</v>
      </c>
      <c r="K73" s="5">
        <f>All_Customers_Residential!K73+All_Customers_Small_Commercial!K73+All_Customers_Lighting!K73</f>
        <v>122431</v>
      </c>
      <c r="L73" s="5">
        <f>All_Customers_Residential!L73+All_Customers_Small_Commercial!L73+All_Customers_Lighting!L73</f>
        <v>120321</v>
      </c>
      <c r="M73" s="5">
        <f>All_Customers_Residential!M73+All_Customers_Small_Commercial!M73+All_Customers_Lighting!M73</f>
        <v>116096</v>
      </c>
      <c r="N73" s="5">
        <f>All_Customers_Residential!N73+All_Customers_Small_Commercial!N73+All_Customers_Lighting!N73</f>
        <v>112923</v>
      </c>
      <c r="O73" s="5">
        <f>All_Customers_Residential!O73+All_Customers_Small_Commercial!O73+All_Customers_Lighting!O73</f>
        <v>107702</v>
      </c>
      <c r="P73" s="5">
        <f>All_Customers_Residential!P73+All_Customers_Small_Commercial!P73+All_Customers_Lighting!P73</f>
        <v>103632</v>
      </c>
      <c r="Q73" s="5">
        <f>All_Customers_Residential!Q73+All_Customers_Small_Commercial!Q73+All_Customers_Lighting!Q73</f>
        <v>108000</v>
      </c>
      <c r="R73" s="5">
        <f>All_Customers_Residential!R73+All_Customers_Small_Commercial!R73+All_Customers_Lighting!R73</f>
        <v>114257</v>
      </c>
      <c r="S73" s="5">
        <f>All_Customers_Residential!S73+All_Customers_Small_Commercial!S73+All_Customers_Lighting!S73</f>
        <v>125130</v>
      </c>
      <c r="T73" s="5">
        <f>All_Customers_Residential!T73+All_Customers_Small_Commercial!T73+All_Customers_Lighting!T73</f>
        <v>129344</v>
      </c>
      <c r="U73" s="5">
        <f>All_Customers_Residential!U73+All_Customers_Small_Commercial!U73+All_Customers_Lighting!U73</f>
        <v>142303</v>
      </c>
      <c r="V73" s="5">
        <f>All_Customers_Residential!V73+All_Customers_Small_Commercial!V73+All_Customers_Lighting!V73</f>
        <v>136837</v>
      </c>
      <c r="W73" s="5">
        <f>All_Customers_Residential!W73+All_Customers_Small_Commercial!W73+All_Customers_Lighting!W73</f>
        <v>113575</v>
      </c>
      <c r="X73" s="5">
        <f>All_Customers_Residential!X73+All_Customers_Small_Commercial!X73+All_Customers_Lighting!X73</f>
        <v>91622</v>
      </c>
      <c r="Y73" s="5">
        <f>All_Customers_Residential!Y73+All_Customers_Small_Commercial!Y73+All_Customers_Lighting!Y73</f>
        <v>82596</v>
      </c>
      <c r="AA73" s="2">
        <f>IFERROR(INDEX('Holiday Schedule'!$D$3:$D$24,MATCH(A73,'Holiday Schedule'!$C$3:$C$24,0)),0)</f>
        <v>0</v>
      </c>
      <c r="AB73" s="2">
        <f t="shared" si="0"/>
        <v>3</v>
      </c>
      <c r="AC73" s="2">
        <f t="shared" si="1"/>
        <v>1892183</v>
      </c>
      <c r="AD73" s="5">
        <f t="shared" si="2"/>
        <v>647765</v>
      </c>
      <c r="AE73" s="5">
        <f t="shared" si="3"/>
        <v>2539948</v>
      </c>
      <c r="AG73" s="2">
        <f t="shared" si="4"/>
        <v>3</v>
      </c>
      <c r="AH73" s="2">
        <f t="shared" si="5"/>
        <v>2024</v>
      </c>
      <c r="AJ73" s="5">
        <f t="shared" si="6"/>
        <v>142303</v>
      </c>
      <c r="AK73" s="2">
        <f t="shared" si="7"/>
        <v>20</v>
      </c>
    </row>
    <row r="74" spans="1:37" ht="12.75" x14ac:dyDescent="0.2">
      <c r="A74" s="4">
        <v>45357</v>
      </c>
      <c r="B74" s="5">
        <f>All_Customers_Residential!B74+All_Customers_Small_Commercial!B74+All_Customers_Lighting!B74</f>
        <v>77235</v>
      </c>
      <c r="C74" s="5">
        <f>All_Customers_Residential!C74+All_Customers_Small_Commercial!C74+All_Customers_Lighting!C74</f>
        <v>71997</v>
      </c>
      <c r="D74" s="5">
        <f>All_Customers_Residential!D74+All_Customers_Small_Commercial!D74+All_Customers_Lighting!D74</f>
        <v>70446</v>
      </c>
      <c r="E74" s="5">
        <f>All_Customers_Residential!E74+All_Customers_Small_Commercial!E74+All_Customers_Lighting!E74</f>
        <v>72534</v>
      </c>
      <c r="F74" s="5">
        <f>All_Customers_Residential!F74+All_Customers_Small_Commercial!F74+All_Customers_Lighting!F74</f>
        <v>74648</v>
      </c>
      <c r="G74" s="5">
        <f>All_Customers_Residential!G74+All_Customers_Small_Commercial!G74+All_Customers_Lighting!G74</f>
        <v>85656</v>
      </c>
      <c r="H74" s="5">
        <f>All_Customers_Residential!H74+All_Customers_Small_Commercial!H74+All_Customers_Lighting!H74</f>
        <v>112340</v>
      </c>
      <c r="I74" s="5">
        <f>All_Customers_Residential!I74+All_Customers_Small_Commercial!I74+All_Customers_Lighting!I74</f>
        <v>125703</v>
      </c>
      <c r="J74" s="5">
        <f>All_Customers_Residential!J74+All_Customers_Small_Commercial!J74+All_Customers_Lighting!J74</f>
        <v>122123</v>
      </c>
      <c r="K74" s="5">
        <f>All_Customers_Residential!K74+All_Customers_Small_Commercial!K74+All_Customers_Lighting!K74</f>
        <v>122342</v>
      </c>
      <c r="L74" s="5">
        <f>All_Customers_Residential!L74+All_Customers_Small_Commercial!L74+All_Customers_Lighting!L74</f>
        <v>120239</v>
      </c>
      <c r="M74" s="5">
        <f>All_Customers_Residential!M74+All_Customers_Small_Commercial!M74+All_Customers_Lighting!M74</f>
        <v>116018</v>
      </c>
      <c r="N74" s="5">
        <f>All_Customers_Residential!N74+All_Customers_Small_Commercial!N74+All_Customers_Lighting!N74</f>
        <v>112858</v>
      </c>
      <c r="O74" s="5">
        <f>All_Customers_Residential!O74+All_Customers_Small_Commercial!O74+All_Customers_Lighting!O74</f>
        <v>107630</v>
      </c>
      <c r="P74" s="5">
        <f>All_Customers_Residential!P74+All_Customers_Small_Commercial!P74+All_Customers_Lighting!P74</f>
        <v>103575</v>
      </c>
      <c r="Q74" s="5">
        <f>All_Customers_Residential!Q74+All_Customers_Small_Commercial!Q74+All_Customers_Lighting!Q74</f>
        <v>107931</v>
      </c>
      <c r="R74" s="5">
        <f>All_Customers_Residential!R74+All_Customers_Small_Commercial!R74+All_Customers_Lighting!R74</f>
        <v>114179</v>
      </c>
      <c r="S74" s="5">
        <f>All_Customers_Residential!S74+All_Customers_Small_Commercial!S74+All_Customers_Lighting!S74</f>
        <v>125028</v>
      </c>
      <c r="T74" s="5">
        <f>All_Customers_Residential!T74+All_Customers_Small_Commercial!T74+All_Customers_Lighting!T74</f>
        <v>129257</v>
      </c>
      <c r="U74" s="5">
        <f>All_Customers_Residential!U74+All_Customers_Small_Commercial!U74+All_Customers_Lighting!U74</f>
        <v>142205</v>
      </c>
      <c r="V74" s="5">
        <f>All_Customers_Residential!V74+All_Customers_Small_Commercial!V74+All_Customers_Lighting!V74</f>
        <v>136743</v>
      </c>
      <c r="W74" s="5">
        <f>All_Customers_Residential!W74+All_Customers_Small_Commercial!W74+All_Customers_Lighting!W74</f>
        <v>113506</v>
      </c>
      <c r="X74" s="5">
        <f>All_Customers_Residential!X74+All_Customers_Small_Commercial!X74+All_Customers_Lighting!X74</f>
        <v>91576</v>
      </c>
      <c r="Y74" s="5">
        <f>All_Customers_Residential!Y74+All_Customers_Small_Commercial!Y74+All_Customers_Lighting!Y74</f>
        <v>82557</v>
      </c>
      <c r="AA74" s="2">
        <f>IFERROR(INDEX('Holiday Schedule'!$D$3:$D$24,MATCH(A74,'Holiday Schedule'!$C$3:$C$24,0)),0)</f>
        <v>0</v>
      </c>
      <c r="AB74" s="2">
        <f t="shared" ref="AB74:AB137" si="8">WEEKDAY(A74)</f>
        <v>4</v>
      </c>
      <c r="AC74" s="2">
        <f t="shared" ref="AC74:AC137" si="9">IF(AND(AB74&gt;1,AB74&lt;7,AA74&lt;1),SUM(I74:X74),0)</f>
        <v>1890913</v>
      </c>
      <c r="AD74" s="5">
        <f t="shared" ref="AD74:AD137" si="10">AE74-AC74</f>
        <v>647413</v>
      </c>
      <c r="AE74" s="5">
        <f t="shared" ref="AE74:AE137" si="11">SUM(B74:Y74)</f>
        <v>2538326</v>
      </c>
      <c r="AG74" s="2">
        <f t="shared" ref="AG74:AG137" si="12">MONTH(A74)</f>
        <v>3</v>
      </c>
      <c r="AH74" s="2">
        <f t="shared" ref="AH74:AH137" si="13">YEAR(A74)</f>
        <v>2024</v>
      </c>
      <c r="AJ74" s="5">
        <f t="shared" ref="AJ74:AJ137" si="14">MAX(B74:Y74)</f>
        <v>142205</v>
      </c>
      <c r="AK74" s="2">
        <f t="shared" ref="AK74:AK137" si="15">IF(AE74&gt;0,INDEX(B$8:Y$8,MATCH(AJ74,B74:Y74,0)),"")</f>
        <v>20</v>
      </c>
    </row>
    <row r="75" spans="1:37" ht="12.75" x14ac:dyDescent="0.2">
      <c r="A75" s="4">
        <v>45358</v>
      </c>
      <c r="B75" s="5">
        <f>All_Customers_Residential!B75+All_Customers_Small_Commercial!B75+All_Customers_Lighting!B75</f>
        <v>77166</v>
      </c>
      <c r="C75" s="5">
        <f>All_Customers_Residential!C75+All_Customers_Small_Commercial!C75+All_Customers_Lighting!C75</f>
        <v>71938</v>
      </c>
      <c r="D75" s="5">
        <f>All_Customers_Residential!D75+All_Customers_Small_Commercial!D75+All_Customers_Lighting!D75</f>
        <v>70386</v>
      </c>
      <c r="E75" s="5">
        <f>All_Customers_Residential!E75+All_Customers_Small_Commercial!E75+All_Customers_Lighting!E75</f>
        <v>72472</v>
      </c>
      <c r="F75" s="5">
        <f>All_Customers_Residential!F75+All_Customers_Small_Commercial!F75+All_Customers_Lighting!F75</f>
        <v>74584</v>
      </c>
      <c r="G75" s="5">
        <f>All_Customers_Residential!G75+All_Customers_Small_Commercial!G75+All_Customers_Lighting!G75</f>
        <v>85581</v>
      </c>
      <c r="H75" s="5">
        <f>All_Customers_Residential!H75+All_Customers_Small_Commercial!H75+All_Customers_Lighting!H75</f>
        <v>112267</v>
      </c>
      <c r="I75" s="5">
        <f>All_Customers_Residential!I75+All_Customers_Small_Commercial!I75+All_Customers_Lighting!I75</f>
        <v>125561</v>
      </c>
      <c r="J75" s="5">
        <f>All_Customers_Residential!J75+All_Customers_Small_Commercial!J75+All_Customers_Lighting!J75</f>
        <v>121990</v>
      </c>
      <c r="K75" s="5">
        <f>All_Customers_Residential!K75+All_Customers_Small_Commercial!K75+All_Customers_Lighting!K75</f>
        <v>122241</v>
      </c>
      <c r="L75" s="5">
        <f>All_Customers_Residential!L75+All_Customers_Small_Commercial!L75+All_Customers_Lighting!L75</f>
        <v>120130</v>
      </c>
      <c r="M75" s="5">
        <f>All_Customers_Residential!M75+All_Customers_Small_Commercial!M75+All_Customers_Lighting!M75</f>
        <v>115899</v>
      </c>
      <c r="N75" s="5">
        <f>All_Customers_Residential!N75+All_Customers_Small_Commercial!N75+All_Customers_Lighting!N75</f>
        <v>112739</v>
      </c>
      <c r="O75" s="5">
        <f>All_Customers_Residential!O75+All_Customers_Small_Commercial!O75+All_Customers_Lighting!O75</f>
        <v>107523</v>
      </c>
      <c r="P75" s="5">
        <f>All_Customers_Residential!P75+All_Customers_Small_Commercial!P75+All_Customers_Lighting!P75</f>
        <v>103463</v>
      </c>
      <c r="Q75" s="5">
        <f>All_Customers_Residential!Q75+All_Customers_Small_Commercial!Q75+All_Customers_Lighting!Q75</f>
        <v>107817</v>
      </c>
      <c r="R75" s="5">
        <f>All_Customers_Residential!R75+All_Customers_Small_Commercial!R75+All_Customers_Lighting!R75</f>
        <v>114052</v>
      </c>
      <c r="S75" s="5">
        <f>All_Customers_Residential!S75+All_Customers_Small_Commercial!S75+All_Customers_Lighting!S75</f>
        <v>124858</v>
      </c>
      <c r="T75" s="5">
        <f>All_Customers_Residential!T75+All_Customers_Small_Commercial!T75+All_Customers_Lighting!T75</f>
        <v>129111</v>
      </c>
      <c r="U75" s="5">
        <f>All_Customers_Residential!U75+All_Customers_Small_Commercial!U75+All_Customers_Lighting!U75</f>
        <v>142033</v>
      </c>
      <c r="V75" s="5">
        <f>All_Customers_Residential!V75+All_Customers_Small_Commercial!V75+All_Customers_Lighting!V75</f>
        <v>136584</v>
      </c>
      <c r="W75" s="5">
        <f>All_Customers_Residential!W75+All_Customers_Small_Commercial!W75+All_Customers_Lighting!W75</f>
        <v>113377</v>
      </c>
      <c r="X75" s="5">
        <f>All_Customers_Residential!X75+All_Customers_Small_Commercial!X75+All_Customers_Lighting!X75</f>
        <v>91475</v>
      </c>
      <c r="Y75" s="5">
        <f>All_Customers_Residential!Y75+All_Customers_Small_Commercial!Y75+All_Customers_Lighting!Y75</f>
        <v>82470</v>
      </c>
      <c r="AA75" s="2">
        <f>IFERROR(INDEX('Holiday Schedule'!$D$3:$D$24,MATCH(A75,'Holiday Schedule'!$C$3:$C$24,0)),0)</f>
        <v>0</v>
      </c>
      <c r="AB75" s="2">
        <f t="shared" si="8"/>
        <v>5</v>
      </c>
      <c r="AC75" s="2">
        <f t="shared" si="9"/>
        <v>1888853</v>
      </c>
      <c r="AD75" s="5">
        <f t="shared" si="10"/>
        <v>646864</v>
      </c>
      <c r="AE75" s="5">
        <f t="shared" si="11"/>
        <v>2535717</v>
      </c>
      <c r="AG75" s="2">
        <f t="shared" si="12"/>
        <v>3</v>
      </c>
      <c r="AH75" s="2">
        <f t="shared" si="13"/>
        <v>2024</v>
      </c>
      <c r="AJ75" s="5">
        <f t="shared" si="14"/>
        <v>142033</v>
      </c>
      <c r="AK75" s="2">
        <f t="shared" si="15"/>
        <v>20</v>
      </c>
    </row>
    <row r="76" spans="1:37" ht="12.75" x14ac:dyDescent="0.2">
      <c r="A76" s="4">
        <v>45359</v>
      </c>
      <c r="B76" s="5">
        <f>All_Customers_Residential!B76+All_Customers_Small_Commercial!B76+All_Customers_Lighting!B76</f>
        <v>77131</v>
      </c>
      <c r="C76" s="5">
        <f>All_Customers_Residential!C76+All_Customers_Small_Commercial!C76+All_Customers_Lighting!C76</f>
        <v>71907</v>
      </c>
      <c r="D76" s="5">
        <f>All_Customers_Residential!D76+All_Customers_Small_Commercial!D76+All_Customers_Lighting!D76</f>
        <v>70357</v>
      </c>
      <c r="E76" s="5">
        <f>All_Customers_Residential!E76+All_Customers_Small_Commercial!E76+All_Customers_Lighting!E76</f>
        <v>72443</v>
      </c>
      <c r="F76" s="5">
        <f>All_Customers_Residential!F76+All_Customers_Small_Commercial!F76+All_Customers_Lighting!F76</f>
        <v>74553</v>
      </c>
      <c r="G76" s="5">
        <f>All_Customers_Residential!G76+All_Customers_Small_Commercial!G76+All_Customers_Lighting!G76</f>
        <v>85543</v>
      </c>
      <c r="H76" s="5">
        <f>All_Customers_Residential!H76+All_Customers_Small_Commercial!H76+All_Customers_Lighting!H76</f>
        <v>112115</v>
      </c>
      <c r="I76" s="5">
        <f>All_Customers_Residential!I76+All_Customers_Small_Commercial!I76+All_Customers_Lighting!I76</f>
        <v>125491</v>
      </c>
      <c r="J76" s="5">
        <f>All_Customers_Residential!J76+All_Customers_Small_Commercial!J76+All_Customers_Lighting!J76</f>
        <v>121925</v>
      </c>
      <c r="K76" s="5">
        <f>All_Customers_Residential!K76+All_Customers_Small_Commercial!K76+All_Customers_Lighting!K76</f>
        <v>122165</v>
      </c>
      <c r="L76" s="5">
        <f>All_Customers_Residential!L76+All_Customers_Small_Commercial!L76+All_Customers_Lighting!L76</f>
        <v>120075</v>
      </c>
      <c r="M76" s="5">
        <f>All_Customers_Residential!M76+All_Customers_Small_Commercial!M76+All_Customers_Lighting!M76</f>
        <v>115852</v>
      </c>
      <c r="N76" s="5">
        <f>All_Customers_Residential!N76+All_Customers_Small_Commercial!N76+All_Customers_Lighting!N76</f>
        <v>112685</v>
      </c>
      <c r="O76" s="5">
        <f>All_Customers_Residential!O76+All_Customers_Small_Commercial!O76+All_Customers_Lighting!O76</f>
        <v>107475</v>
      </c>
      <c r="P76" s="5">
        <f>All_Customers_Residential!P76+All_Customers_Small_Commercial!P76+All_Customers_Lighting!P76</f>
        <v>103412</v>
      </c>
      <c r="Q76" s="5">
        <f>All_Customers_Residential!Q76+All_Customers_Small_Commercial!Q76+All_Customers_Lighting!Q76</f>
        <v>107763</v>
      </c>
      <c r="R76" s="5">
        <f>All_Customers_Residential!R76+All_Customers_Small_Commercial!R76+All_Customers_Lighting!R76</f>
        <v>113995</v>
      </c>
      <c r="S76" s="5">
        <f>All_Customers_Residential!S76+All_Customers_Small_Commercial!S76+All_Customers_Lighting!S76</f>
        <v>124783</v>
      </c>
      <c r="T76" s="5">
        <f>All_Customers_Residential!T76+All_Customers_Small_Commercial!T76+All_Customers_Lighting!T76</f>
        <v>129043</v>
      </c>
      <c r="U76" s="5">
        <f>All_Customers_Residential!U76+All_Customers_Small_Commercial!U76+All_Customers_Lighting!U76</f>
        <v>141953</v>
      </c>
      <c r="V76" s="5">
        <f>All_Customers_Residential!V76+All_Customers_Small_Commercial!V76+All_Customers_Lighting!V76</f>
        <v>136508</v>
      </c>
      <c r="W76" s="5">
        <f>All_Customers_Residential!W76+All_Customers_Small_Commercial!W76+All_Customers_Lighting!W76</f>
        <v>113319</v>
      </c>
      <c r="X76" s="5">
        <f>All_Customers_Residential!X76+All_Customers_Small_Commercial!X76+All_Customers_Lighting!X76</f>
        <v>91431</v>
      </c>
      <c r="Y76" s="5">
        <f>All_Customers_Residential!Y76+All_Customers_Small_Commercial!Y76+All_Customers_Lighting!Y76</f>
        <v>82441</v>
      </c>
      <c r="AA76" s="2">
        <f>IFERROR(INDEX('Holiday Schedule'!$D$3:$D$24,MATCH(A76,'Holiday Schedule'!$C$3:$C$24,0)),0)</f>
        <v>0</v>
      </c>
      <c r="AB76" s="2">
        <f t="shared" si="8"/>
        <v>6</v>
      </c>
      <c r="AC76" s="2">
        <f t="shared" si="9"/>
        <v>1887875</v>
      </c>
      <c r="AD76" s="5">
        <f t="shared" si="10"/>
        <v>646490</v>
      </c>
      <c r="AE76" s="5">
        <f t="shared" si="11"/>
        <v>2534365</v>
      </c>
      <c r="AG76" s="2">
        <f t="shared" si="12"/>
        <v>3</v>
      </c>
      <c r="AH76" s="2">
        <f t="shared" si="13"/>
        <v>2024</v>
      </c>
      <c r="AJ76" s="5">
        <f t="shared" si="14"/>
        <v>141953</v>
      </c>
      <c r="AK76" s="2">
        <f t="shared" si="15"/>
        <v>20</v>
      </c>
    </row>
    <row r="77" spans="1:37" ht="12.75" x14ac:dyDescent="0.2">
      <c r="A77" s="4">
        <v>45360</v>
      </c>
      <c r="B77" s="5">
        <f>All_Customers_Residential!B77+All_Customers_Small_Commercial!B77+All_Customers_Lighting!B77</f>
        <v>77578</v>
      </c>
      <c r="C77" s="5">
        <f>All_Customers_Residential!C77+All_Customers_Small_Commercial!C77+All_Customers_Lighting!C77</f>
        <v>66407</v>
      </c>
      <c r="D77" s="5">
        <f>All_Customers_Residential!D77+All_Customers_Small_Commercial!D77+All_Customers_Lighting!D77</f>
        <v>71142</v>
      </c>
      <c r="E77" s="5">
        <f>All_Customers_Residential!E77+All_Customers_Small_Commercial!E77+All_Customers_Lighting!E77</f>
        <v>71605</v>
      </c>
      <c r="F77" s="5">
        <f>All_Customers_Residential!F77+All_Customers_Small_Commercial!F77+All_Customers_Lighting!F77</f>
        <v>74036</v>
      </c>
      <c r="G77" s="5">
        <f>All_Customers_Residential!G77+All_Customers_Small_Commercial!G77+All_Customers_Lighting!G77</f>
        <v>81796</v>
      </c>
      <c r="H77" s="5">
        <f>All_Customers_Residential!H77+All_Customers_Small_Commercial!H77+All_Customers_Lighting!H77</f>
        <v>101870</v>
      </c>
      <c r="I77" s="5">
        <f>All_Customers_Residential!I77+All_Customers_Small_Commercial!I77+All_Customers_Lighting!I77</f>
        <v>114773</v>
      </c>
      <c r="J77" s="5">
        <f>All_Customers_Residential!J77+All_Customers_Small_Commercial!J77+All_Customers_Lighting!J77</f>
        <v>122039</v>
      </c>
      <c r="K77" s="5">
        <f>All_Customers_Residential!K77+All_Customers_Small_Commercial!K77+All_Customers_Lighting!K77</f>
        <v>126978</v>
      </c>
      <c r="L77" s="5">
        <f>All_Customers_Residential!L77+All_Customers_Small_Commercial!L77+All_Customers_Lighting!L77</f>
        <v>123861</v>
      </c>
      <c r="M77" s="5">
        <f>All_Customers_Residential!M77+All_Customers_Small_Commercial!M77+All_Customers_Lighting!M77</f>
        <v>120653</v>
      </c>
      <c r="N77" s="5">
        <f>All_Customers_Residential!N77+All_Customers_Small_Commercial!N77+All_Customers_Lighting!N77</f>
        <v>116411</v>
      </c>
      <c r="O77" s="5">
        <f>All_Customers_Residential!O77+All_Customers_Small_Commercial!O77+All_Customers_Lighting!O77</f>
        <v>111444</v>
      </c>
      <c r="P77" s="5">
        <f>All_Customers_Residential!P77+All_Customers_Small_Commercial!P77+All_Customers_Lighting!P77</f>
        <v>105414</v>
      </c>
      <c r="Q77" s="5">
        <f>All_Customers_Residential!Q77+All_Customers_Small_Commercial!Q77+All_Customers_Lighting!Q77</f>
        <v>109240</v>
      </c>
      <c r="R77" s="5">
        <f>All_Customers_Residential!R77+All_Customers_Small_Commercial!R77+All_Customers_Lighting!R77</f>
        <v>115750</v>
      </c>
      <c r="S77" s="5">
        <f>All_Customers_Residential!S77+All_Customers_Small_Commercial!S77+All_Customers_Lighting!S77</f>
        <v>126229</v>
      </c>
      <c r="T77" s="5">
        <f>All_Customers_Residential!T77+All_Customers_Small_Commercial!T77+All_Customers_Lighting!T77</f>
        <v>131200</v>
      </c>
      <c r="U77" s="5">
        <f>All_Customers_Residential!U77+All_Customers_Small_Commercial!U77+All_Customers_Lighting!U77</f>
        <v>143434</v>
      </c>
      <c r="V77" s="5">
        <f>All_Customers_Residential!V77+All_Customers_Small_Commercial!V77+All_Customers_Lighting!V77</f>
        <v>138393</v>
      </c>
      <c r="W77" s="5">
        <f>All_Customers_Residential!W77+All_Customers_Small_Commercial!W77+All_Customers_Lighting!W77</f>
        <v>112602</v>
      </c>
      <c r="X77" s="5">
        <f>All_Customers_Residential!X77+All_Customers_Small_Commercial!X77+All_Customers_Lighting!X77</f>
        <v>92374</v>
      </c>
      <c r="Y77" s="5">
        <f>All_Customers_Residential!Y77+All_Customers_Small_Commercial!Y77+All_Customers_Lighting!Y77</f>
        <v>82876</v>
      </c>
      <c r="AA77" s="2">
        <f>IFERROR(INDEX('Holiday Schedule'!$D$3:$D$24,MATCH(A77,'Holiday Schedule'!$C$3:$C$24,0)),0)</f>
        <v>0</v>
      </c>
      <c r="AB77" s="2">
        <f t="shared" si="8"/>
        <v>7</v>
      </c>
      <c r="AC77" s="2">
        <f t="shared" si="9"/>
        <v>0</v>
      </c>
      <c r="AD77" s="5">
        <f t="shared" si="10"/>
        <v>2538105</v>
      </c>
      <c r="AE77" s="5">
        <f t="shared" si="11"/>
        <v>2538105</v>
      </c>
      <c r="AG77" s="2">
        <f t="shared" si="12"/>
        <v>3</v>
      </c>
      <c r="AH77" s="2">
        <f t="shared" si="13"/>
        <v>2024</v>
      </c>
      <c r="AJ77" s="5">
        <f t="shared" si="14"/>
        <v>143434</v>
      </c>
      <c r="AK77" s="2">
        <f t="shared" si="15"/>
        <v>20</v>
      </c>
    </row>
    <row r="78" spans="1:37" ht="12.75" x14ac:dyDescent="0.2">
      <c r="A78" s="4">
        <v>45361</v>
      </c>
      <c r="B78" s="5">
        <f>All_Customers_Residential!B78+All_Customers_Small_Commercial!B78+All_Customers_Lighting!B78</f>
        <v>77567</v>
      </c>
      <c r="C78" s="5">
        <f>All_Customers_Residential!C78+All_Customers_Small_Commercial!C78+All_Customers_Lighting!C78</f>
        <v>0</v>
      </c>
      <c r="D78" s="5">
        <f>All_Customers_Residential!D78+All_Customers_Small_Commercial!D78+All_Customers_Lighting!D78</f>
        <v>66266</v>
      </c>
      <c r="E78" s="5">
        <f>All_Customers_Residential!E78+All_Customers_Small_Commercial!E78+All_Customers_Lighting!E78</f>
        <v>71593</v>
      </c>
      <c r="F78" s="5">
        <f>All_Customers_Residential!F78+All_Customers_Small_Commercial!F78+All_Customers_Lighting!F78</f>
        <v>74024</v>
      </c>
      <c r="G78" s="5">
        <f>All_Customers_Residential!G78+All_Customers_Small_Commercial!G78+All_Customers_Lighting!G78</f>
        <v>81819</v>
      </c>
      <c r="H78" s="5">
        <f>All_Customers_Residential!H78+All_Customers_Small_Commercial!H78+All_Customers_Lighting!H78</f>
        <v>101983</v>
      </c>
      <c r="I78" s="5">
        <f>All_Customers_Residential!I78+All_Customers_Small_Commercial!I78+All_Customers_Lighting!I78</f>
        <v>114861</v>
      </c>
      <c r="J78" s="5">
        <f>All_Customers_Residential!J78+All_Customers_Small_Commercial!J78+All_Customers_Lighting!J78</f>
        <v>122048</v>
      </c>
      <c r="K78" s="5">
        <f>All_Customers_Residential!K78+All_Customers_Small_Commercial!K78+All_Customers_Lighting!K78</f>
        <v>126968</v>
      </c>
      <c r="L78" s="5">
        <f>All_Customers_Residential!L78+All_Customers_Small_Commercial!L78+All_Customers_Lighting!L78</f>
        <v>123864</v>
      </c>
      <c r="M78" s="5">
        <f>All_Customers_Residential!M78+All_Customers_Small_Commercial!M78+All_Customers_Lighting!M78</f>
        <v>120641</v>
      </c>
      <c r="N78" s="5">
        <f>All_Customers_Residential!N78+All_Customers_Small_Commercial!N78+All_Customers_Lighting!N78</f>
        <v>116408</v>
      </c>
      <c r="O78" s="5">
        <f>All_Customers_Residential!O78+All_Customers_Small_Commercial!O78+All_Customers_Lighting!O78</f>
        <v>111441</v>
      </c>
      <c r="P78" s="5">
        <f>All_Customers_Residential!P78+All_Customers_Small_Commercial!P78+All_Customers_Lighting!P78</f>
        <v>105418</v>
      </c>
      <c r="Q78" s="5">
        <f>All_Customers_Residential!Q78+All_Customers_Small_Commercial!Q78+All_Customers_Lighting!Q78</f>
        <v>109243</v>
      </c>
      <c r="R78" s="5">
        <f>All_Customers_Residential!R78+All_Customers_Small_Commercial!R78+All_Customers_Lighting!R78</f>
        <v>115754</v>
      </c>
      <c r="S78" s="5">
        <f>All_Customers_Residential!S78+All_Customers_Small_Commercial!S78+All_Customers_Lighting!S78</f>
        <v>126156</v>
      </c>
      <c r="T78" s="5">
        <f>All_Customers_Residential!T78+All_Customers_Small_Commercial!T78+All_Customers_Lighting!T78</f>
        <v>131147</v>
      </c>
      <c r="U78" s="5">
        <f>All_Customers_Residential!U78+All_Customers_Small_Commercial!U78+All_Customers_Lighting!U78</f>
        <v>143408</v>
      </c>
      <c r="V78" s="5">
        <f>All_Customers_Residential!V78+All_Customers_Small_Commercial!V78+All_Customers_Lighting!V78</f>
        <v>138366</v>
      </c>
      <c r="W78" s="5">
        <f>All_Customers_Residential!W78+All_Customers_Small_Commercial!W78+All_Customers_Lighting!W78</f>
        <v>112573</v>
      </c>
      <c r="X78" s="5">
        <f>All_Customers_Residential!X78+All_Customers_Small_Commercial!X78+All_Customers_Lighting!X78</f>
        <v>92345</v>
      </c>
      <c r="Y78" s="5">
        <f>All_Customers_Residential!Y78+All_Customers_Small_Commercial!Y78+All_Customers_Lighting!Y78</f>
        <v>82848</v>
      </c>
      <c r="AA78" s="2">
        <f>IFERROR(INDEX('Holiday Schedule'!$D$3:$D$24,MATCH(A78,'Holiday Schedule'!$C$3:$C$24,0)),0)</f>
        <v>0</v>
      </c>
      <c r="AB78" s="2">
        <f t="shared" si="8"/>
        <v>1</v>
      </c>
      <c r="AC78" s="2">
        <f t="shared" si="9"/>
        <v>0</v>
      </c>
      <c r="AD78" s="5">
        <f t="shared" si="10"/>
        <v>2466741</v>
      </c>
      <c r="AE78" s="5">
        <f t="shared" si="11"/>
        <v>2466741</v>
      </c>
      <c r="AG78" s="2">
        <f t="shared" si="12"/>
        <v>3</v>
      </c>
      <c r="AH78" s="2">
        <f t="shared" si="13"/>
        <v>2024</v>
      </c>
      <c r="AJ78" s="5">
        <f t="shared" si="14"/>
        <v>143408</v>
      </c>
      <c r="AK78" s="2">
        <f t="shared" si="15"/>
        <v>20</v>
      </c>
    </row>
    <row r="79" spans="1:37" ht="12.75" x14ac:dyDescent="0.2">
      <c r="A79" s="4">
        <v>45362</v>
      </c>
      <c r="B79" s="5">
        <f>All_Customers_Residential!B79+All_Customers_Small_Commercial!B79+All_Customers_Lighting!B79</f>
        <v>76839</v>
      </c>
      <c r="C79" s="5">
        <f>All_Customers_Residential!C79+All_Customers_Small_Commercial!C79+All_Customers_Lighting!C79</f>
        <v>71634</v>
      </c>
      <c r="D79" s="5">
        <f>All_Customers_Residential!D79+All_Customers_Small_Commercial!D79+All_Customers_Lighting!D79</f>
        <v>70095</v>
      </c>
      <c r="E79" s="5">
        <f>All_Customers_Residential!E79+All_Customers_Small_Commercial!E79+All_Customers_Lighting!E79</f>
        <v>72172</v>
      </c>
      <c r="F79" s="5">
        <f>All_Customers_Residential!F79+All_Customers_Small_Commercial!F79+All_Customers_Lighting!F79</f>
        <v>74270</v>
      </c>
      <c r="G79" s="5">
        <f>All_Customers_Residential!G79+All_Customers_Small_Commercial!G79+All_Customers_Lighting!G79</f>
        <v>85217</v>
      </c>
      <c r="H79" s="5">
        <f>All_Customers_Residential!H79+All_Customers_Small_Commercial!H79+All_Customers_Lighting!H79</f>
        <v>111796</v>
      </c>
      <c r="I79" s="5">
        <f>All_Customers_Residential!I79+All_Customers_Small_Commercial!I79+All_Customers_Lighting!I79</f>
        <v>125044</v>
      </c>
      <c r="J79" s="5">
        <f>All_Customers_Residential!J79+All_Customers_Small_Commercial!J79+All_Customers_Lighting!J79</f>
        <v>121488</v>
      </c>
      <c r="K79" s="5">
        <f>All_Customers_Residential!K79+All_Customers_Small_Commercial!K79+All_Customers_Lighting!K79</f>
        <v>121713</v>
      </c>
      <c r="L79" s="5">
        <f>All_Customers_Residential!L79+All_Customers_Small_Commercial!L79+All_Customers_Lighting!L79</f>
        <v>119667</v>
      </c>
      <c r="M79" s="5">
        <f>All_Customers_Residential!M79+All_Customers_Small_Commercial!M79+All_Customers_Lighting!M79</f>
        <v>115443</v>
      </c>
      <c r="N79" s="5">
        <f>All_Customers_Residential!N79+All_Customers_Small_Commercial!N79+All_Customers_Lighting!N79</f>
        <v>112288</v>
      </c>
      <c r="O79" s="5">
        <f>All_Customers_Residential!O79+All_Customers_Small_Commercial!O79+All_Customers_Lighting!O79</f>
        <v>107105</v>
      </c>
      <c r="P79" s="5">
        <f>All_Customers_Residential!P79+All_Customers_Small_Commercial!P79+All_Customers_Lighting!P79</f>
        <v>103064</v>
      </c>
      <c r="Q79" s="5">
        <f>All_Customers_Residential!Q79+All_Customers_Small_Commercial!Q79+All_Customers_Lighting!Q79</f>
        <v>107392</v>
      </c>
      <c r="R79" s="5">
        <f>All_Customers_Residential!R79+All_Customers_Small_Commercial!R79+All_Customers_Lighting!R79</f>
        <v>113591</v>
      </c>
      <c r="S79" s="5">
        <f>All_Customers_Residential!S79+All_Customers_Small_Commercial!S79+All_Customers_Lighting!S79</f>
        <v>124274</v>
      </c>
      <c r="T79" s="5">
        <f>All_Customers_Residential!T79+All_Customers_Small_Commercial!T79+All_Customers_Lighting!T79</f>
        <v>128502</v>
      </c>
      <c r="U79" s="5">
        <f>All_Customers_Residential!U79+All_Customers_Small_Commercial!U79+All_Customers_Lighting!U79</f>
        <v>141422</v>
      </c>
      <c r="V79" s="5">
        <f>All_Customers_Residential!V79+All_Customers_Small_Commercial!V79+All_Customers_Lighting!V79</f>
        <v>135996</v>
      </c>
      <c r="W79" s="5">
        <f>All_Customers_Residential!W79+All_Customers_Small_Commercial!W79+All_Customers_Lighting!W79</f>
        <v>112902</v>
      </c>
      <c r="X79" s="5">
        <f>All_Customers_Residential!X79+All_Customers_Small_Commercial!X79+All_Customers_Lighting!X79</f>
        <v>91106</v>
      </c>
      <c r="Y79" s="5">
        <f>All_Customers_Residential!Y79+All_Customers_Small_Commercial!Y79+All_Customers_Lighting!Y79</f>
        <v>82147</v>
      </c>
      <c r="AA79" s="2">
        <f>IFERROR(INDEX('Holiday Schedule'!$D$3:$D$24,MATCH(A79,'Holiday Schedule'!$C$3:$C$24,0)),0)</f>
        <v>0</v>
      </c>
      <c r="AB79" s="2">
        <f t="shared" si="8"/>
        <v>2</v>
      </c>
      <c r="AC79" s="2">
        <f t="shared" si="9"/>
        <v>1880997</v>
      </c>
      <c r="AD79" s="5">
        <f t="shared" si="10"/>
        <v>644170</v>
      </c>
      <c r="AE79" s="5">
        <f t="shared" si="11"/>
        <v>2525167</v>
      </c>
      <c r="AG79" s="2">
        <f t="shared" si="12"/>
        <v>3</v>
      </c>
      <c r="AH79" s="2">
        <f t="shared" si="13"/>
        <v>2024</v>
      </c>
      <c r="AJ79" s="5">
        <f t="shared" si="14"/>
        <v>141422</v>
      </c>
      <c r="AK79" s="2">
        <f t="shared" si="15"/>
        <v>20</v>
      </c>
    </row>
    <row r="80" spans="1:37" ht="12.75" x14ac:dyDescent="0.2">
      <c r="A80" s="4">
        <v>45363</v>
      </c>
      <c r="B80" s="5">
        <f>All_Customers_Residential!B80+All_Customers_Small_Commercial!B80+All_Customers_Lighting!B80</f>
        <v>76877</v>
      </c>
      <c r="C80" s="5">
        <f>All_Customers_Residential!C80+All_Customers_Small_Commercial!C80+All_Customers_Lighting!C80</f>
        <v>71673</v>
      </c>
      <c r="D80" s="5">
        <f>All_Customers_Residential!D80+All_Customers_Small_Commercial!D80+All_Customers_Lighting!D80</f>
        <v>70134</v>
      </c>
      <c r="E80" s="5">
        <f>All_Customers_Residential!E80+All_Customers_Small_Commercial!E80+All_Customers_Lighting!E80</f>
        <v>72212</v>
      </c>
      <c r="F80" s="5">
        <f>All_Customers_Residential!F80+All_Customers_Small_Commercial!F80+All_Customers_Lighting!F80</f>
        <v>74307</v>
      </c>
      <c r="G80" s="5">
        <f>All_Customers_Residential!G80+All_Customers_Small_Commercial!G80+All_Customers_Lighting!G80</f>
        <v>85259</v>
      </c>
      <c r="H80" s="5">
        <f>All_Customers_Residential!H80+All_Customers_Small_Commercial!H80+All_Customers_Lighting!H80</f>
        <v>111827</v>
      </c>
      <c r="I80" s="5">
        <f>All_Customers_Residential!I80+All_Customers_Small_Commercial!I80+All_Customers_Lighting!I80</f>
        <v>125050</v>
      </c>
      <c r="J80" s="5">
        <f>All_Customers_Residential!J80+All_Customers_Small_Commercial!J80+All_Customers_Lighting!J80</f>
        <v>121505</v>
      </c>
      <c r="K80" s="5">
        <f>All_Customers_Residential!K80+All_Customers_Small_Commercial!K80+All_Customers_Lighting!K80</f>
        <v>121727</v>
      </c>
      <c r="L80" s="5">
        <f>All_Customers_Residential!L80+All_Customers_Small_Commercial!L80+All_Customers_Lighting!L80</f>
        <v>119663</v>
      </c>
      <c r="M80" s="5">
        <f>All_Customers_Residential!M80+All_Customers_Small_Commercial!M80+All_Customers_Lighting!M80</f>
        <v>115454</v>
      </c>
      <c r="N80" s="5">
        <f>All_Customers_Residential!N80+All_Customers_Small_Commercial!N80+All_Customers_Lighting!N80</f>
        <v>112303</v>
      </c>
      <c r="O80" s="5">
        <f>All_Customers_Residential!O80+All_Customers_Small_Commercial!O80+All_Customers_Lighting!O80</f>
        <v>107121</v>
      </c>
      <c r="P80" s="5">
        <f>All_Customers_Residential!P80+All_Customers_Small_Commercial!P80+All_Customers_Lighting!P80</f>
        <v>103078</v>
      </c>
      <c r="Q80" s="5">
        <f>All_Customers_Residential!Q80+All_Customers_Small_Commercial!Q80+All_Customers_Lighting!Q80</f>
        <v>107407</v>
      </c>
      <c r="R80" s="5">
        <f>All_Customers_Residential!R80+All_Customers_Small_Commercial!R80+All_Customers_Lighting!R80</f>
        <v>113606</v>
      </c>
      <c r="S80" s="5">
        <f>All_Customers_Residential!S80+All_Customers_Small_Commercial!S80+All_Customers_Lighting!S80</f>
        <v>124286</v>
      </c>
      <c r="T80" s="5">
        <f>All_Customers_Residential!T80+All_Customers_Small_Commercial!T80+All_Customers_Lighting!T80</f>
        <v>128504</v>
      </c>
      <c r="U80" s="5">
        <f>All_Customers_Residential!U80+All_Customers_Small_Commercial!U80+All_Customers_Lighting!U80</f>
        <v>141436</v>
      </c>
      <c r="V80" s="5">
        <f>All_Customers_Residential!V80+All_Customers_Small_Commercial!V80+All_Customers_Lighting!V80</f>
        <v>136011</v>
      </c>
      <c r="W80" s="5">
        <f>All_Customers_Residential!W80+All_Customers_Small_Commercial!W80+All_Customers_Lighting!W80</f>
        <v>112917</v>
      </c>
      <c r="X80" s="5">
        <f>All_Customers_Residential!X80+All_Customers_Small_Commercial!X80+All_Customers_Lighting!X80</f>
        <v>91118</v>
      </c>
      <c r="Y80" s="5">
        <f>All_Customers_Residential!Y80+All_Customers_Small_Commercial!Y80+All_Customers_Lighting!Y80</f>
        <v>82156</v>
      </c>
      <c r="AA80" s="2">
        <f>IFERROR(INDEX('Holiday Schedule'!$D$3:$D$24,MATCH(A80,'Holiday Schedule'!$C$3:$C$24,0)),0)</f>
        <v>0</v>
      </c>
      <c r="AB80" s="2">
        <f t="shared" si="8"/>
        <v>3</v>
      </c>
      <c r="AC80" s="2">
        <f t="shared" si="9"/>
        <v>1881186</v>
      </c>
      <c r="AD80" s="5">
        <f t="shared" si="10"/>
        <v>644445</v>
      </c>
      <c r="AE80" s="5">
        <f t="shared" si="11"/>
        <v>2525631</v>
      </c>
      <c r="AG80" s="2">
        <f t="shared" si="12"/>
        <v>3</v>
      </c>
      <c r="AH80" s="2">
        <f t="shared" si="13"/>
        <v>2024</v>
      </c>
      <c r="AJ80" s="5">
        <f t="shared" si="14"/>
        <v>141436</v>
      </c>
      <c r="AK80" s="2">
        <f t="shared" si="15"/>
        <v>20</v>
      </c>
    </row>
    <row r="81" spans="1:37" ht="12.75" x14ac:dyDescent="0.2">
      <c r="A81" s="4">
        <v>45364</v>
      </c>
      <c r="B81" s="5">
        <f>All_Customers_Residential!B81+All_Customers_Small_Commercial!B81+All_Customers_Lighting!B81</f>
        <v>76813</v>
      </c>
      <c r="C81" s="5">
        <f>All_Customers_Residential!C81+All_Customers_Small_Commercial!C81+All_Customers_Lighting!C81</f>
        <v>71613</v>
      </c>
      <c r="D81" s="5">
        <f>All_Customers_Residential!D81+All_Customers_Small_Commercial!D81+All_Customers_Lighting!D81</f>
        <v>70071</v>
      </c>
      <c r="E81" s="5">
        <f>All_Customers_Residential!E81+All_Customers_Small_Commercial!E81+All_Customers_Lighting!E81</f>
        <v>72148</v>
      </c>
      <c r="F81" s="5">
        <f>All_Customers_Residential!F81+All_Customers_Small_Commercial!F81+All_Customers_Lighting!F81</f>
        <v>74244</v>
      </c>
      <c r="G81" s="5">
        <f>All_Customers_Residential!G81+All_Customers_Small_Commercial!G81+All_Customers_Lighting!G81</f>
        <v>85184</v>
      </c>
      <c r="H81" s="5">
        <f>All_Customers_Residential!H81+All_Customers_Small_Commercial!H81+All_Customers_Lighting!H81</f>
        <v>111709</v>
      </c>
      <c r="I81" s="5">
        <f>All_Customers_Residential!I81+All_Customers_Small_Commercial!I81+All_Customers_Lighting!I81</f>
        <v>124937</v>
      </c>
      <c r="J81" s="5">
        <f>All_Customers_Residential!J81+All_Customers_Small_Commercial!J81+All_Customers_Lighting!J81</f>
        <v>121404</v>
      </c>
      <c r="K81" s="5">
        <f>All_Customers_Residential!K81+All_Customers_Small_Commercial!K81+All_Customers_Lighting!K81</f>
        <v>121637</v>
      </c>
      <c r="L81" s="5">
        <f>All_Customers_Residential!L81+All_Customers_Small_Commercial!L81+All_Customers_Lighting!L81</f>
        <v>119568</v>
      </c>
      <c r="M81" s="5">
        <f>All_Customers_Residential!M81+All_Customers_Small_Commercial!M81+All_Customers_Lighting!M81</f>
        <v>115357</v>
      </c>
      <c r="N81" s="5">
        <f>All_Customers_Residential!N81+All_Customers_Small_Commercial!N81+All_Customers_Lighting!N81</f>
        <v>112204</v>
      </c>
      <c r="O81" s="5">
        <f>All_Customers_Residential!O81+All_Customers_Small_Commercial!O81+All_Customers_Lighting!O81</f>
        <v>107025</v>
      </c>
      <c r="P81" s="5">
        <f>All_Customers_Residential!P81+All_Customers_Small_Commercial!P81+All_Customers_Lighting!P81</f>
        <v>102988</v>
      </c>
      <c r="Q81" s="5">
        <f>All_Customers_Residential!Q81+All_Customers_Small_Commercial!Q81+All_Customers_Lighting!Q81</f>
        <v>107315</v>
      </c>
      <c r="R81" s="5">
        <f>All_Customers_Residential!R81+All_Customers_Small_Commercial!R81+All_Customers_Lighting!R81</f>
        <v>113505</v>
      </c>
      <c r="S81" s="5">
        <f>All_Customers_Residential!S81+All_Customers_Small_Commercial!S81+All_Customers_Lighting!S81</f>
        <v>124176</v>
      </c>
      <c r="T81" s="5">
        <f>All_Customers_Residential!T81+All_Customers_Small_Commercial!T81+All_Customers_Lighting!T81</f>
        <v>128389</v>
      </c>
      <c r="U81" s="5">
        <f>All_Customers_Residential!U81+All_Customers_Small_Commercial!U81+All_Customers_Lighting!U81</f>
        <v>141305</v>
      </c>
      <c r="V81" s="5">
        <f>All_Customers_Residential!V81+All_Customers_Small_Commercial!V81+All_Customers_Lighting!V81</f>
        <v>135888</v>
      </c>
      <c r="W81" s="5">
        <f>All_Customers_Residential!W81+All_Customers_Small_Commercial!W81+All_Customers_Lighting!W81</f>
        <v>112817</v>
      </c>
      <c r="X81" s="5">
        <f>All_Customers_Residential!X81+All_Customers_Small_Commercial!X81+All_Customers_Lighting!X81</f>
        <v>91038</v>
      </c>
      <c r="Y81" s="5">
        <f>All_Customers_Residential!Y81+All_Customers_Small_Commercial!Y81+All_Customers_Lighting!Y81</f>
        <v>82084</v>
      </c>
      <c r="AA81" s="2">
        <f>IFERROR(INDEX('Holiday Schedule'!$D$3:$D$24,MATCH(A81,'Holiday Schedule'!$C$3:$C$24,0)),0)</f>
        <v>0</v>
      </c>
      <c r="AB81" s="2">
        <f t="shared" si="8"/>
        <v>4</v>
      </c>
      <c r="AC81" s="2">
        <f t="shared" si="9"/>
        <v>1879553</v>
      </c>
      <c r="AD81" s="5">
        <f t="shared" si="10"/>
        <v>643866</v>
      </c>
      <c r="AE81" s="5">
        <f t="shared" si="11"/>
        <v>2523419</v>
      </c>
      <c r="AG81" s="2">
        <f t="shared" si="12"/>
        <v>3</v>
      </c>
      <c r="AH81" s="2">
        <f t="shared" si="13"/>
        <v>2024</v>
      </c>
      <c r="AJ81" s="5">
        <f t="shared" si="14"/>
        <v>141305</v>
      </c>
      <c r="AK81" s="2">
        <f t="shared" si="15"/>
        <v>20</v>
      </c>
    </row>
    <row r="82" spans="1:37" ht="12.75" x14ac:dyDescent="0.2">
      <c r="A82" s="4">
        <v>45365</v>
      </c>
      <c r="B82" s="5">
        <f>All_Customers_Residential!B82+All_Customers_Small_Commercial!B82+All_Customers_Lighting!B82</f>
        <v>76728</v>
      </c>
      <c r="C82" s="5">
        <f>All_Customers_Residential!C82+All_Customers_Small_Commercial!C82+All_Customers_Lighting!C82</f>
        <v>71539</v>
      </c>
      <c r="D82" s="5">
        <f>All_Customers_Residential!D82+All_Customers_Small_Commercial!D82+All_Customers_Lighting!D82</f>
        <v>69999</v>
      </c>
      <c r="E82" s="5">
        <f>All_Customers_Residential!E82+All_Customers_Small_Commercial!E82+All_Customers_Lighting!E82</f>
        <v>72074</v>
      </c>
      <c r="F82" s="5">
        <f>All_Customers_Residential!F82+All_Customers_Small_Commercial!F82+All_Customers_Lighting!F82</f>
        <v>74168</v>
      </c>
      <c r="G82" s="5">
        <f>All_Customers_Residential!G82+All_Customers_Small_Commercial!G82+All_Customers_Lighting!G82</f>
        <v>85090</v>
      </c>
      <c r="H82" s="5">
        <f>All_Customers_Residential!H82+All_Customers_Small_Commercial!H82+All_Customers_Lighting!H82</f>
        <v>111613</v>
      </c>
      <c r="I82" s="5">
        <f>All_Customers_Residential!I82+All_Customers_Small_Commercial!I82+All_Customers_Lighting!I82</f>
        <v>124799</v>
      </c>
      <c r="J82" s="5">
        <f>All_Customers_Residential!J82+All_Customers_Small_Commercial!J82+All_Customers_Lighting!J82</f>
        <v>121261</v>
      </c>
      <c r="K82" s="5">
        <f>All_Customers_Residential!K82+All_Customers_Small_Commercial!K82+All_Customers_Lighting!K82</f>
        <v>121482</v>
      </c>
      <c r="L82" s="5">
        <f>All_Customers_Residential!L82+All_Customers_Small_Commercial!L82+All_Customers_Lighting!L82</f>
        <v>119411</v>
      </c>
      <c r="M82" s="5">
        <f>All_Customers_Residential!M82+All_Customers_Small_Commercial!M82+All_Customers_Lighting!M82</f>
        <v>115230</v>
      </c>
      <c r="N82" s="5">
        <f>All_Customers_Residential!N82+All_Customers_Small_Commercial!N82+All_Customers_Lighting!N82</f>
        <v>112079</v>
      </c>
      <c r="O82" s="5">
        <f>All_Customers_Residential!O82+All_Customers_Small_Commercial!O82+All_Customers_Lighting!O82</f>
        <v>106906</v>
      </c>
      <c r="P82" s="5">
        <f>All_Customers_Residential!P82+All_Customers_Small_Commercial!P82+All_Customers_Lighting!P82</f>
        <v>102874</v>
      </c>
      <c r="Q82" s="5">
        <f>All_Customers_Residential!Q82+All_Customers_Small_Commercial!Q82+All_Customers_Lighting!Q82</f>
        <v>107197</v>
      </c>
      <c r="R82" s="5">
        <f>All_Customers_Residential!R82+All_Customers_Small_Commercial!R82+All_Customers_Lighting!R82</f>
        <v>113378</v>
      </c>
      <c r="S82" s="5">
        <f>All_Customers_Residential!S82+All_Customers_Small_Commercial!S82+All_Customers_Lighting!S82</f>
        <v>124038</v>
      </c>
      <c r="T82" s="5">
        <f>All_Customers_Residential!T82+All_Customers_Small_Commercial!T82+All_Customers_Lighting!T82</f>
        <v>128249</v>
      </c>
      <c r="U82" s="5">
        <f>All_Customers_Residential!U82+All_Customers_Small_Commercial!U82+All_Customers_Lighting!U82</f>
        <v>141153</v>
      </c>
      <c r="V82" s="5">
        <f>All_Customers_Residential!V82+All_Customers_Small_Commercial!V82+All_Customers_Lighting!V82</f>
        <v>135738</v>
      </c>
      <c r="W82" s="5">
        <f>All_Customers_Residential!W82+All_Customers_Small_Commercial!W82+All_Customers_Lighting!W82</f>
        <v>112689</v>
      </c>
      <c r="X82" s="5">
        <f>All_Customers_Residential!X82+All_Customers_Small_Commercial!X82+All_Customers_Lighting!X82</f>
        <v>90936</v>
      </c>
      <c r="Y82" s="5">
        <f>All_Customers_Residential!Y82+All_Customers_Small_Commercial!Y82+All_Customers_Lighting!Y82</f>
        <v>81998</v>
      </c>
      <c r="AA82" s="2">
        <f>IFERROR(INDEX('Holiday Schedule'!$D$3:$D$24,MATCH(A82,'Holiday Schedule'!$C$3:$C$24,0)),0)</f>
        <v>0</v>
      </c>
      <c r="AB82" s="2">
        <f t="shared" si="8"/>
        <v>5</v>
      </c>
      <c r="AC82" s="2">
        <f t="shared" si="9"/>
        <v>1877420</v>
      </c>
      <c r="AD82" s="5">
        <f t="shared" si="10"/>
        <v>643209</v>
      </c>
      <c r="AE82" s="5">
        <f t="shared" si="11"/>
        <v>2520629</v>
      </c>
      <c r="AG82" s="2">
        <f t="shared" si="12"/>
        <v>3</v>
      </c>
      <c r="AH82" s="2">
        <f t="shared" si="13"/>
        <v>2024</v>
      </c>
      <c r="AJ82" s="5">
        <f t="shared" si="14"/>
        <v>141153</v>
      </c>
      <c r="AK82" s="2">
        <f t="shared" si="15"/>
        <v>20</v>
      </c>
    </row>
    <row r="83" spans="1:37" ht="12.75" x14ac:dyDescent="0.2">
      <c r="A83" s="4">
        <v>45366</v>
      </c>
      <c r="B83" s="5">
        <f>All_Customers_Residential!B83+All_Customers_Small_Commercial!B83+All_Customers_Lighting!B83</f>
        <v>76506</v>
      </c>
      <c r="C83" s="5">
        <f>All_Customers_Residential!C83+All_Customers_Small_Commercial!C83+All_Customers_Lighting!C83</f>
        <v>71328</v>
      </c>
      <c r="D83" s="5">
        <f>All_Customers_Residential!D83+All_Customers_Small_Commercial!D83+All_Customers_Lighting!D83</f>
        <v>69792</v>
      </c>
      <c r="E83" s="5">
        <f>All_Customers_Residential!E83+All_Customers_Small_Commercial!E83+All_Customers_Lighting!E83</f>
        <v>71859</v>
      </c>
      <c r="F83" s="5">
        <f>All_Customers_Residential!F83+All_Customers_Small_Commercial!F83+All_Customers_Lighting!F83</f>
        <v>73949</v>
      </c>
      <c r="G83" s="5">
        <f>All_Customers_Residential!G83+All_Customers_Small_Commercial!G83+All_Customers_Lighting!G83</f>
        <v>84844</v>
      </c>
      <c r="H83" s="5">
        <f>All_Customers_Residential!H83+All_Customers_Small_Commercial!H83+All_Customers_Lighting!H83</f>
        <v>111295</v>
      </c>
      <c r="I83" s="5">
        <f>All_Customers_Residential!I83+All_Customers_Small_Commercial!I83+All_Customers_Lighting!I83</f>
        <v>124470</v>
      </c>
      <c r="J83" s="5">
        <f>All_Customers_Residential!J83+All_Customers_Small_Commercial!J83+All_Customers_Lighting!J83</f>
        <v>120900</v>
      </c>
      <c r="K83" s="5">
        <f>All_Customers_Residential!K83+All_Customers_Small_Commercial!K83+All_Customers_Lighting!K83</f>
        <v>121118</v>
      </c>
      <c r="L83" s="5">
        <f>All_Customers_Residential!L83+All_Customers_Small_Commercial!L83+All_Customers_Lighting!L83</f>
        <v>119071</v>
      </c>
      <c r="M83" s="5">
        <f>All_Customers_Residential!M83+All_Customers_Small_Commercial!M83+All_Customers_Lighting!M83</f>
        <v>114901</v>
      </c>
      <c r="N83" s="5">
        <f>All_Customers_Residential!N83+All_Customers_Small_Commercial!N83+All_Customers_Lighting!N83</f>
        <v>111762</v>
      </c>
      <c r="O83" s="5">
        <f>All_Customers_Residential!O83+All_Customers_Small_Commercial!O83+All_Customers_Lighting!O83</f>
        <v>106597</v>
      </c>
      <c r="P83" s="5">
        <f>All_Customers_Residential!P83+All_Customers_Small_Commercial!P83+All_Customers_Lighting!P83</f>
        <v>102563</v>
      </c>
      <c r="Q83" s="5">
        <f>All_Customers_Residential!Q83+All_Customers_Small_Commercial!Q83+All_Customers_Lighting!Q83</f>
        <v>106871</v>
      </c>
      <c r="R83" s="5">
        <f>All_Customers_Residential!R83+All_Customers_Small_Commercial!R83+All_Customers_Lighting!R83</f>
        <v>113043</v>
      </c>
      <c r="S83" s="5">
        <f>All_Customers_Residential!S83+All_Customers_Small_Commercial!S83+All_Customers_Lighting!S83</f>
        <v>123674</v>
      </c>
      <c r="T83" s="5">
        <f>All_Customers_Residential!T83+All_Customers_Small_Commercial!T83+All_Customers_Lighting!T83</f>
        <v>127901</v>
      </c>
      <c r="U83" s="5">
        <f>All_Customers_Residential!U83+All_Customers_Small_Commercial!U83+All_Customers_Lighting!U83</f>
        <v>140750</v>
      </c>
      <c r="V83" s="5">
        <f>All_Customers_Residential!V83+All_Customers_Small_Commercial!V83+All_Customers_Lighting!V83</f>
        <v>135347</v>
      </c>
      <c r="W83" s="5">
        <f>All_Customers_Residential!W83+All_Customers_Small_Commercial!W83+All_Customers_Lighting!W83</f>
        <v>112367</v>
      </c>
      <c r="X83" s="5">
        <f>All_Customers_Residential!X83+All_Customers_Small_Commercial!X83+All_Customers_Lighting!X83</f>
        <v>90676</v>
      </c>
      <c r="Y83" s="5">
        <f>All_Customers_Residential!Y83+All_Customers_Small_Commercial!Y83+All_Customers_Lighting!Y83</f>
        <v>81760</v>
      </c>
      <c r="AA83" s="2">
        <f>IFERROR(INDEX('Holiday Schedule'!$D$3:$D$24,MATCH(A83,'Holiday Schedule'!$C$3:$C$24,0)),0)</f>
        <v>0</v>
      </c>
      <c r="AB83" s="2">
        <f t="shared" si="8"/>
        <v>6</v>
      </c>
      <c r="AC83" s="2">
        <f t="shared" si="9"/>
        <v>1872011</v>
      </c>
      <c r="AD83" s="5">
        <f t="shared" si="10"/>
        <v>641333</v>
      </c>
      <c r="AE83" s="5">
        <f t="shared" si="11"/>
        <v>2513344</v>
      </c>
      <c r="AG83" s="2">
        <f t="shared" si="12"/>
        <v>3</v>
      </c>
      <c r="AH83" s="2">
        <f t="shared" si="13"/>
        <v>2024</v>
      </c>
      <c r="AJ83" s="5">
        <f t="shared" si="14"/>
        <v>140750</v>
      </c>
      <c r="AK83" s="2">
        <f t="shared" si="15"/>
        <v>20</v>
      </c>
    </row>
    <row r="84" spans="1:37" ht="12.75" x14ac:dyDescent="0.2">
      <c r="A84" s="4">
        <v>45367</v>
      </c>
      <c r="B84" s="5">
        <f>All_Customers_Residential!B84+All_Customers_Small_Commercial!B84+All_Customers_Lighting!B84</f>
        <v>76927</v>
      </c>
      <c r="C84" s="5">
        <f>All_Customers_Residential!C84+All_Customers_Small_Commercial!C84+All_Customers_Lighting!C84</f>
        <v>65854</v>
      </c>
      <c r="D84" s="5">
        <f>All_Customers_Residential!D84+All_Customers_Small_Commercial!D84+All_Customers_Lighting!D84</f>
        <v>70548</v>
      </c>
      <c r="E84" s="5">
        <f>All_Customers_Residential!E84+All_Customers_Small_Commercial!E84+All_Customers_Lighting!E84</f>
        <v>71005</v>
      </c>
      <c r="F84" s="5">
        <f>All_Customers_Residential!F84+All_Customers_Small_Commercial!F84+All_Customers_Lighting!F84</f>
        <v>73421</v>
      </c>
      <c r="G84" s="5">
        <f>All_Customers_Residential!G84+All_Customers_Small_Commercial!G84+All_Customers_Lighting!G84</f>
        <v>81131</v>
      </c>
      <c r="H84" s="5">
        <f>All_Customers_Residential!H84+All_Customers_Small_Commercial!H84+All_Customers_Lighting!H84</f>
        <v>101070</v>
      </c>
      <c r="I84" s="5">
        <f>All_Customers_Residential!I84+All_Customers_Small_Commercial!I84+All_Customers_Lighting!I84</f>
        <v>113765</v>
      </c>
      <c r="J84" s="5">
        <f>All_Customers_Residential!J84+All_Customers_Small_Commercial!J84+All_Customers_Lighting!J84</f>
        <v>120971</v>
      </c>
      <c r="K84" s="5">
        <f>All_Customers_Residential!K84+All_Customers_Small_Commercial!K84+All_Customers_Lighting!K84</f>
        <v>125874</v>
      </c>
      <c r="L84" s="5">
        <f>All_Customers_Residential!L84+All_Customers_Small_Commercial!L84+All_Customers_Lighting!L84</f>
        <v>122798</v>
      </c>
      <c r="M84" s="5">
        <f>All_Customers_Residential!M84+All_Customers_Small_Commercial!M84+All_Customers_Lighting!M84</f>
        <v>119611</v>
      </c>
      <c r="N84" s="5">
        <f>All_Customers_Residential!N84+All_Customers_Small_Commercial!N84+All_Customers_Lighting!N84</f>
        <v>115419</v>
      </c>
      <c r="O84" s="5">
        <f>All_Customers_Residential!O84+All_Customers_Small_Commercial!O84+All_Customers_Lighting!O84</f>
        <v>110500</v>
      </c>
      <c r="P84" s="5">
        <f>All_Customers_Residential!P84+All_Customers_Small_Commercial!P84+All_Customers_Lighting!P84</f>
        <v>104532</v>
      </c>
      <c r="Q84" s="5">
        <f>All_Customers_Residential!Q84+All_Customers_Small_Commercial!Q84+All_Customers_Lighting!Q84</f>
        <v>108317</v>
      </c>
      <c r="R84" s="5">
        <f>All_Customers_Residential!R84+All_Customers_Small_Commercial!R84+All_Customers_Lighting!R84</f>
        <v>114764</v>
      </c>
      <c r="S84" s="5">
        <f>All_Customers_Residential!S84+All_Customers_Small_Commercial!S84+All_Customers_Lighting!S84</f>
        <v>125072</v>
      </c>
      <c r="T84" s="5">
        <f>All_Customers_Residential!T84+All_Customers_Small_Commercial!T84+All_Customers_Lighting!T84</f>
        <v>130014</v>
      </c>
      <c r="U84" s="5">
        <f>All_Customers_Residential!U84+All_Customers_Small_Commercial!U84+All_Customers_Lighting!U84</f>
        <v>142205</v>
      </c>
      <c r="V84" s="5">
        <f>All_Customers_Residential!V84+All_Customers_Small_Commercial!V84+All_Customers_Lighting!V84</f>
        <v>137202</v>
      </c>
      <c r="W84" s="5">
        <f>All_Customers_Residential!W84+All_Customers_Small_Commercial!W84+All_Customers_Lighting!W84</f>
        <v>111649</v>
      </c>
      <c r="X84" s="5">
        <f>All_Customers_Residential!X84+All_Customers_Small_Commercial!X84+All_Customers_Lighting!X84</f>
        <v>91602</v>
      </c>
      <c r="Y84" s="5">
        <f>All_Customers_Residential!Y84+All_Customers_Small_Commercial!Y84+All_Customers_Lighting!Y84</f>
        <v>82187</v>
      </c>
      <c r="AA84" s="2">
        <f>IFERROR(INDEX('Holiday Schedule'!$D$3:$D$24,MATCH(A84,'Holiday Schedule'!$C$3:$C$24,0)),0)</f>
        <v>0</v>
      </c>
      <c r="AB84" s="2">
        <f t="shared" si="8"/>
        <v>7</v>
      </c>
      <c r="AC84" s="2">
        <f t="shared" si="9"/>
        <v>0</v>
      </c>
      <c r="AD84" s="5">
        <f t="shared" si="10"/>
        <v>2516438</v>
      </c>
      <c r="AE84" s="5">
        <f t="shared" si="11"/>
        <v>2516438</v>
      </c>
      <c r="AG84" s="2">
        <f t="shared" si="12"/>
        <v>3</v>
      </c>
      <c r="AH84" s="2">
        <f t="shared" si="13"/>
        <v>2024</v>
      </c>
      <c r="AJ84" s="5">
        <f t="shared" si="14"/>
        <v>142205</v>
      </c>
      <c r="AK84" s="2">
        <f t="shared" si="15"/>
        <v>20</v>
      </c>
    </row>
    <row r="85" spans="1:37" ht="12.75" x14ac:dyDescent="0.2">
      <c r="A85" s="4">
        <v>45368</v>
      </c>
      <c r="B85" s="5">
        <f>All_Customers_Residential!B85+All_Customers_Small_Commercial!B85+All_Customers_Lighting!B85</f>
        <v>76931</v>
      </c>
      <c r="C85" s="5">
        <f>All_Customers_Residential!C85+All_Customers_Small_Commercial!C85+All_Customers_Lighting!C85</f>
        <v>65858</v>
      </c>
      <c r="D85" s="5">
        <f>All_Customers_Residential!D85+All_Customers_Small_Commercial!D85+All_Customers_Lighting!D85</f>
        <v>70546</v>
      </c>
      <c r="E85" s="5">
        <f>All_Customers_Residential!E85+All_Customers_Small_Commercial!E85+All_Customers_Lighting!E85</f>
        <v>71008</v>
      </c>
      <c r="F85" s="5">
        <f>All_Customers_Residential!F85+All_Customers_Small_Commercial!F85+All_Customers_Lighting!F85</f>
        <v>73424</v>
      </c>
      <c r="G85" s="5">
        <f>All_Customers_Residential!G85+All_Customers_Small_Commercial!G85+All_Customers_Lighting!G85</f>
        <v>81137</v>
      </c>
      <c r="H85" s="5">
        <f>All_Customers_Residential!H85+All_Customers_Small_Commercial!H85+All_Customers_Lighting!H85</f>
        <v>101113</v>
      </c>
      <c r="I85" s="5">
        <f>All_Customers_Residential!I85+All_Customers_Small_Commercial!I85+All_Customers_Lighting!I85</f>
        <v>113793</v>
      </c>
      <c r="J85" s="5">
        <f>All_Customers_Residential!J85+All_Customers_Small_Commercial!J85+All_Customers_Lighting!J85</f>
        <v>120978</v>
      </c>
      <c r="K85" s="5">
        <f>All_Customers_Residential!K85+All_Customers_Small_Commercial!K85+All_Customers_Lighting!K85</f>
        <v>125879</v>
      </c>
      <c r="L85" s="5">
        <f>All_Customers_Residential!L85+All_Customers_Small_Commercial!L85+All_Customers_Lighting!L85</f>
        <v>122806</v>
      </c>
      <c r="M85" s="5">
        <f>All_Customers_Residential!M85+All_Customers_Small_Commercial!M85+All_Customers_Lighting!M85</f>
        <v>119619</v>
      </c>
      <c r="N85" s="5">
        <f>All_Customers_Residential!N85+All_Customers_Small_Commercial!N85+All_Customers_Lighting!N85</f>
        <v>115425</v>
      </c>
      <c r="O85" s="5">
        <f>All_Customers_Residential!O85+All_Customers_Small_Commercial!O85+All_Customers_Lighting!O85</f>
        <v>110506</v>
      </c>
      <c r="P85" s="5">
        <f>All_Customers_Residential!P85+All_Customers_Small_Commercial!P85+All_Customers_Lighting!P85</f>
        <v>104539</v>
      </c>
      <c r="Q85" s="5">
        <f>All_Customers_Residential!Q85+All_Customers_Small_Commercial!Q85+All_Customers_Lighting!Q85</f>
        <v>108325</v>
      </c>
      <c r="R85" s="5">
        <f>All_Customers_Residential!R85+All_Customers_Small_Commercial!R85+All_Customers_Lighting!R85</f>
        <v>114773</v>
      </c>
      <c r="S85" s="5">
        <f>All_Customers_Residential!S85+All_Customers_Small_Commercial!S85+All_Customers_Lighting!S85</f>
        <v>125081</v>
      </c>
      <c r="T85" s="5">
        <f>All_Customers_Residential!T85+All_Customers_Small_Commercial!T85+All_Customers_Lighting!T85</f>
        <v>129992</v>
      </c>
      <c r="U85" s="5">
        <f>All_Customers_Residential!U85+All_Customers_Small_Commercial!U85+All_Customers_Lighting!U85</f>
        <v>142215</v>
      </c>
      <c r="V85" s="5">
        <f>All_Customers_Residential!V85+All_Customers_Small_Commercial!V85+All_Customers_Lighting!V85</f>
        <v>137209</v>
      </c>
      <c r="W85" s="5">
        <f>All_Customers_Residential!W85+All_Customers_Small_Commercial!W85+All_Customers_Lighting!W85</f>
        <v>111653</v>
      </c>
      <c r="X85" s="5">
        <f>All_Customers_Residential!X85+All_Customers_Small_Commercial!X85+All_Customers_Lighting!X85</f>
        <v>91606</v>
      </c>
      <c r="Y85" s="5">
        <f>All_Customers_Residential!Y85+All_Customers_Small_Commercial!Y85+All_Customers_Lighting!Y85</f>
        <v>82194</v>
      </c>
      <c r="AA85" s="2">
        <f>IFERROR(INDEX('Holiday Schedule'!$D$3:$D$24,MATCH(A85,'Holiday Schedule'!$C$3:$C$24,0)),0)</f>
        <v>0</v>
      </c>
      <c r="AB85" s="2">
        <f t="shared" si="8"/>
        <v>1</v>
      </c>
      <c r="AC85" s="2">
        <f t="shared" si="9"/>
        <v>0</v>
      </c>
      <c r="AD85" s="5">
        <f t="shared" si="10"/>
        <v>2516610</v>
      </c>
      <c r="AE85" s="5">
        <f t="shared" si="11"/>
        <v>2516610</v>
      </c>
      <c r="AG85" s="2">
        <f t="shared" si="12"/>
        <v>3</v>
      </c>
      <c r="AH85" s="2">
        <f t="shared" si="13"/>
        <v>2024</v>
      </c>
      <c r="AJ85" s="5">
        <f t="shared" si="14"/>
        <v>142215</v>
      </c>
      <c r="AK85" s="2">
        <f t="shared" si="15"/>
        <v>20</v>
      </c>
    </row>
    <row r="86" spans="1:37" ht="12.75" x14ac:dyDescent="0.2">
      <c r="A86" s="4">
        <v>45369</v>
      </c>
      <c r="B86" s="5">
        <f>All_Customers_Residential!B86+All_Customers_Small_Commercial!B86+All_Customers_Lighting!B86</f>
        <v>76259</v>
      </c>
      <c r="C86" s="5">
        <f>All_Customers_Residential!C86+All_Customers_Small_Commercial!C86+All_Customers_Lighting!C86</f>
        <v>71098</v>
      </c>
      <c r="D86" s="5">
        <f>All_Customers_Residential!D86+All_Customers_Small_Commercial!D86+All_Customers_Lighting!D86</f>
        <v>69569</v>
      </c>
      <c r="E86" s="5">
        <f>All_Customers_Residential!E86+All_Customers_Small_Commercial!E86+All_Customers_Lighting!E86</f>
        <v>71630</v>
      </c>
      <c r="F86" s="5">
        <f>All_Customers_Residential!F86+All_Customers_Small_Commercial!F86+All_Customers_Lighting!F86</f>
        <v>73713</v>
      </c>
      <c r="G86" s="5">
        <f>All_Customers_Residential!G86+All_Customers_Small_Commercial!G86+All_Customers_Lighting!G86</f>
        <v>84571</v>
      </c>
      <c r="H86" s="5">
        <f>All_Customers_Residential!H86+All_Customers_Small_Commercial!H86+All_Customers_Lighting!H86</f>
        <v>110887</v>
      </c>
      <c r="I86" s="5">
        <f>All_Customers_Residential!I86+All_Customers_Small_Commercial!I86+All_Customers_Lighting!I86</f>
        <v>124018</v>
      </c>
      <c r="J86" s="5">
        <f>All_Customers_Residential!J86+All_Customers_Small_Commercial!J86+All_Customers_Lighting!J86</f>
        <v>120506</v>
      </c>
      <c r="K86" s="5">
        <f>All_Customers_Residential!K86+All_Customers_Small_Commercial!K86+All_Customers_Lighting!K86</f>
        <v>120722</v>
      </c>
      <c r="L86" s="5">
        <f>All_Customers_Residential!L86+All_Customers_Small_Commercial!L86+All_Customers_Lighting!L86</f>
        <v>118663</v>
      </c>
      <c r="M86" s="5">
        <f>All_Customers_Residential!M86+All_Customers_Small_Commercial!M86+All_Customers_Lighting!M86</f>
        <v>114506</v>
      </c>
      <c r="N86" s="5">
        <f>All_Customers_Residential!N86+All_Customers_Small_Commercial!N86+All_Customers_Lighting!N86</f>
        <v>111379</v>
      </c>
      <c r="O86" s="5">
        <f>All_Customers_Residential!O86+All_Customers_Small_Commercial!O86+All_Customers_Lighting!O86</f>
        <v>106235</v>
      </c>
      <c r="P86" s="5">
        <f>All_Customers_Residential!P86+All_Customers_Small_Commercial!P86+All_Customers_Lighting!P86</f>
        <v>102230</v>
      </c>
      <c r="Q86" s="5">
        <f>All_Customers_Residential!Q86+All_Customers_Small_Commercial!Q86+All_Customers_Lighting!Q86</f>
        <v>106526</v>
      </c>
      <c r="R86" s="5">
        <f>All_Customers_Residential!R86+All_Customers_Small_Commercial!R86+All_Customers_Lighting!R86</f>
        <v>112671</v>
      </c>
      <c r="S86" s="5">
        <f>All_Customers_Residential!S86+All_Customers_Small_Commercial!S86+All_Customers_Lighting!S86</f>
        <v>123268</v>
      </c>
      <c r="T86" s="5">
        <f>All_Customers_Residential!T86+All_Customers_Small_Commercial!T86+All_Customers_Lighting!T86</f>
        <v>127456</v>
      </c>
      <c r="U86" s="5">
        <f>All_Customers_Residential!U86+All_Customers_Small_Commercial!U86+All_Customers_Lighting!U86</f>
        <v>140289</v>
      </c>
      <c r="V86" s="5">
        <f>All_Customers_Residential!V86+All_Customers_Small_Commercial!V86+All_Customers_Lighting!V86</f>
        <v>134904</v>
      </c>
      <c r="W86" s="5">
        <f>All_Customers_Residential!W86+All_Customers_Small_Commercial!W86+All_Customers_Lighting!W86</f>
        <v>111998</v>
      </c>
      <c r="X86" s="5">
        <f>All_Customers_Residential!X86+All_Customers_Small_Commercial!X86+All_Customers_Lighting!X86</f>
        <v>90384</v>
      </c>
      <c r="Y86" s="5">
        <f>All_Customers_Residential!Y86+All_Customers_Small_Commercial!Y86+All_Customers_Lighting!Y86</f>
        <v>81495</v>
      </c>
      <c r="AA86" s="2">
        <f>IFERROR(INDEX('Holiday Schedule'!$D$3:$D$24,MATCH(A86,'Holiday Schedule'!$C$3:$C$24,0)),0)</f>
        <v>0</v>
      </c>
      <c r="AB86" s="2">
        <f t="shared" si="8"/>
        <v>2</v>
      </c>
      <c r="AC86" s="2">
        <f t="shared" si="9"/>
        <v>1865755</v>
      </c>
      <c r="AD86" s="5">
        <f t="shared" si="10"/>
        <v>639222</v>
      </c>
      <c r="AE86" s="5">
        <f t="shared" si="11"/>
        <v>2504977</v>
      </c>
      <c r="AG86" s="2">
        <f t="shared" si="12"/>
        <v>3</v>
      </c>
      <c r="AH86" s="2">
        <f t="shared" si="13"/>
        <v>2024</v>
      </c>
      <c r="AJ86" s="5">
        <f t="shared" si="14"/>
        <v>140289</v>
      </c>
      <c r="AK86" s="2">
        <f t="shared" si="15"/>
        <v>20</v>
      </c>
    </row>
    <row r="87" spans="1:37" ht="12.75" x14ac:dyDescent="0.2">
      <c r="A87" s="4">
        <v>45370</v>
      </c>
      <c r="B87" s="5">
        <f>All_Customers_Residential!B87+All_Customers_Small_Commercial!B87+All_Customers_Lighting!B87</f>
        <v>76264</v>
      </c>
      <c r="C87" s="5">
        <f>All_Customers_Residential!C87+All_Customers_Small_Commercial!C87+All_Customers_Lighting!C87</f>
        <v>71103</v>
      </c>
      <c r="D87" s="5">
        <f>All_Customers_Residential!D87+All_Customers_Small_Commercial!D87+All_Customers_Lighting!D87</f>
        <v>69574</v>
      </c>
      <c r="E87" s="5">
        <f>All_Customers_Residential!E87+All_Customers_Small_Commercial!E87+All_Customers_Lighting!E87</f>
        <v>71636</v>
      </c>
      <c r="F87" s="5">
        <f>All_Customers_Residential!F87+All_Customers_Small_Commercial!F87+All_Customers_Lighting!F87</f>
        <v>73718</v>
      </c>
      <c r="G87" s="5">
        <f>All_Customers_Residential!G87+All_Customers_Small_Commercial!G87+All_Customers_Lighting!G87</f>
        <v>84575</v>
      </c>
      <c r="H87" s="5">
        <f>All_Customers_Residential!H87+All_Customers_Small_Commercial!H87+All_Customers_Lighting!H87</f>
        <v>110897</v>
      </c>
      <c r="I87" s="5">
        <f>All_Customers_Residential!I87+All_Customers_Small_Commercial!I87+All_Customers_Lighting!I87</f>
        <v>124025</v>
      </c>
      <c r="J87" s="5">
        <f>All_Customers_Residential!J87+All_Customers_Small_Commercial!J87+All_Customers_Lighting!J87</f>
        <v>120512</v>
      </c>
      <c r="K87" s="5">
        <f>All_Customers_Residential!K87+All_Customers_Small_Commercial!K87+All_Customers_Lighting!K87</f>
        <v>120729</v>
      </c>
      <c r="L87" s="5">
        <f>All_Customers_Residential!L87+All_Customers_Small_Commercial!L87+All_Customers_Lighting!L87</f>
        <v>118669</v>
      </c>
      <c r="M87" s="5">
        <f>All_Customers_Residential!M87+All_Customers_Small_Commercial!M87+All_Customers_Lighting!M87</f>
        <v>114512</v>
      </c>
      <c r="N87" s="5">
        <f>All_Customers_Residential!N87+All_Customers_Small_Commercial!N87+All_Customers_Lighting!N87</f>
        <v>111390</v>
      </c>
      <c r="O87" s="5">
        <f>All_Customers_Residential!O87+All_Customers_Small_Commercial!O87+All_Customers_Lighting!O87</f>
        <v>106246</v>
      </c>
      <c r="P87" s="5">
        <f>All_Customers_Residential!P87+All_Customers_Small_Commercial!P87+All_Customers_Lighting!P87</f>
        <v>102237</v>
      </c>
      <c r="Q87" s="5">
        <f>All_Customers_Residential!Q87+All_Customers_Small_Commercial!Q87+All_Customers_Lighting!Q87</f>
        <v>106530</v>
      </c>
      <c r="R87" s="5">
        <f>All_Customers_Residential!R87+All_Customers_Small_Commercial!R87+All_Customers_Lighting!R87</f>
        <v>112677</v>
      </c>
      <c r="S87" s="5">
        <f>All_Customers_Residential!S87+All_Customers_Small_Commercial!S87+All_Customers_Lighting!S87</f>
        <v>123275</v>
      </c>
      <c r="T87" s="5">
        <f>All_Customers_Residential!T87+All_Customers_Small_Commercial!T87+All_Customers_Lighting!T87</f>
        <v>127448</v>
      </c>
      <c r="U87" s="5">
        <f>All_Customers_Residential!U87+All_Customers_Small_Commercial!U87+All_Customers_Lighting!U87</f>
        <v>140300</v>
      </c>
      <c r="V87" s="5">
        <f>All_Customers_Residential!V87+All_Customers_Small_Commercial!V87+All_Customers_Lighting!V87</f>
        <v>134912</v>
      </c>
      <c r="W87" s="5">
        <f>All_Customers_Residential!W87+All_Customers_Small_Commercial!W87+All_Customers_Lighting!W87</f>
        <v>112003</v>
      </c>
      <c r="X87" s="5">
        <f>All_Customers_Residential!X87+All_Customers_Small_Commercial!X87+All_Customers_Lighting!X87</f>
        <v>90387</v>
      </c>
      <c r="Y87" s="5">
        <f>All_Customers_Residential!Y87+All_Customers_Small_Commercial!Y87+All_Customers_Lighting!Y87</f>
        <v>81500</v>
      </c>
      <c r="AA87" s="2">
        <f>IFERROR(INDEX('Holiday Schedule'!$D$3:$D$24,MATCH(A87,'Holiday Schedule'!$C$3:$C$24,0)),0)</f>
        <v>0</v>
      </c>
      <c r="AB87" s="2">
        <f t="shared" si="8"/>
        <v>3</v>
      </c>
      <c r="AC87" s="2">
        <f t="shared" si="9"/>
        <v>1865852</v>
      </c>
      <c r="AD87" s="5">
        <f t="shared" si="10"/>
        <v>639267</v>
      </c>
      <c r="AE87" s="5">
        <f t="shared" si="11"/>
        <v>2505119</v>
      </c>
      <c r="AG87" s="2">
        <f t="shared" si="12"/>
        <v>3</v>
      </c>
      <c r="AH87" s="2">
        <f t="shared" si="13"/>
        <v>2024</v>
      </c>
      <c r="AJ87" s="5">
        <f t="shared" si="14"/>
        <v>140300</v>
      </c>
      <c r="AK87" s="2">
        <f t="shared" si="15"/>
        <v>20</v>
      </c>
    </row>
    <row r="88" spans="1:37" ht="12.75" x14ac:dyDescent="0.2">
      <c r="A88" s="4">
        <v>45371</v>
      </c>
      <c r="B88" s="5">
        <f>All_Customers_Residential!B88+All_Customers_Small_Commercial!B88+All_Customers_Lighting!B88</f>
        <v>76184</v>
      </c>
      <c r="C88" s="5">
        <f>All_Customers_Residential!C88+All_Customers_Small_Commercial!C88+All_Customers_Lighting!C88</f>
        <v>71030</v>
      </c>
      <c r="D88" s="5">
        <f>All_Customers_Residential!D88+All_Customers_Small_Commercial!D88+All_Customers_Lighting!D88</f>
        <v>69503</v>
      </c>
      <c r="E88" s="5">
        <f>All_Customers_Residential!E88+All_Customers_Small_Commercial!E88+All_Customers_Lighting!E88</f>
        <v>71560</v>
      </c>
      <c r="F88" s="5">
        <f>All_Customers_Residential!F88+All_Customers_Small_Commercial!F88+All_Customers_Lighting!F88</f>
        <v>73640</v>
      </c>
      <c r="G88" s="5">
        <f>All_Customers_Residential!G88+All_Customers_Small_Commercial!G88+All_Customers_Lighting!G88</f>
        <v>84488</v>
      </c>
      <c r="H88" s="5">
        <f>All_Customers_Residential!H88+All_Customers_Small_Commercial!H88+All_Customers_Lighting!H88</f>
        <v>110772</v>
      </c>
      <c r="I88" s="5">
        <f>All_Customers_Residential!I88+All_Customers_Small_Commercial!I88+All_Customers_Lighting!I88</f>
        <v>123892</v>
      </c>
      <c r="J88" s="5">
        <f>All_Customers_Residential!J88+All_Customers_Small_Commercial!J88+All_Customers_Lighting!J88</f>
        <v>120376</v>
      </c>
      <c r="K88" s="5">
        <f>All_Customers_Residential!K88+All_Customers_Small_Commercial!K88+All_Customers_Lighting!K88</f>
        <v>120593</v>
      </c>
      <c r="L88" s="5">
        <f>All_Customers_Residential!L88+All_Customers_Small_Commercial!L88+All_Customers_Lighting!L88</f>
        <v>118540</v>
      </c>
      <c r="M88" s="5">
        <f>All_Customers_Residential!M88+All_Customers_Small_Commercial!M88+All_Customers_Lighting!M88</f>
        <v>114382</v>
      </c>
      <c r="N88" s="5">
        <f>All_Customers_Residential!N88+All_Customers_Small_Commercial!N88+All_Customers_Lighting!N88</f>
        <v>111260</v>
      </c>
      <c r="O88" s="5">
        <f>All_Customers_Residential!O88+All_Customers_Small_Commercial!O88+All_Customers_Lighting!O88</f>
        <v>106121</v>
      </c>
      <c r="P88" s="5">
        <f>All_Customers_Residential!P88+All_Customers_Small_Commercial!P88+All_Customers_Lighting!P88</f>
        <v>102118</v>
      </c>
      <c r="Q88" s="5">
        <f>All_Customers_Residential!Q88+All_Customers_Small_Commercial!Q88+All_Customers_Lighting!Q88</f>
        <v>106410</v>
      </c>
      <c r="R88" s="5">
        <f>All_Customers_Residential!R88+All_Customers_Small_Commercial!R88+All_Customers_Lighting!R88</f>
        <v>112553</v>
      </c>
      <c r="S88" s="5">
        <f>All_Customers_Residential!S88+All_Customers_Small_Commercial!S88+All_Customers_Lighting!S88</f>
        <v>123139</v>
      </c>
      <c r="T88" s="5">
        <f>All_Customers_Residential!T88+All_Customers_Small_Commercial!T88+All_Customers_Lighting!T88</f>
        <v>127341</v>
      </c>
      <c r="U88" s="5">
        <f>All_Customers_Residential!U88+All_Customers_Small_Commercial!U88+All_Customers_Lighting!U88</f>
        <v>140148</v>
      </c>
      <c r="V88" s="5">
        <f>All_Customers_Residential!V88+All_Customers_Small_Commercial!V88+All_Customers_Lighting!V88</f>
        <v>134772</v>
      </c>
      <c r="W88" s="5">
        <f>All_Customers_Residential!W88+All_Customers_Small_Commercial!W88+All_Customers_Lighting!W88</f>
        <v>111888</v>
      </c>
      <c r="X88" s="5">
        <f>All_Customers_Residential!X88+All_Customers_Small_Commercial!X88+All_Customers_Lighting!X88</f>
        <v>90290</v>
      </c>
      <c r="Y88" s="5">
        <f>All_Customers_Residential!Y88+All_Customers_Small_Commercial!Y88+All_Customers_Lighting!Y88</f>
        <v>81413</v>
      </c>
      <c r="AA88" s="2">
        <f>IFERROR(INDEX('Holiday Schedule'!$D$3:$D$24,MATCH(A88,'Holiday Schedule'!$C$3:$C$24,0)),0)</f>
        <v>0</v>
      </c>
      <c r="AB88" s="2">
        <f t="shared" si="8"/>
        <v>4</v>
      </c>
      <c r="AC88" s="2">
        <f t="shared" si="9"/>
        <v>1863823</v>
      </c>
      <c r="AD88" s="5">
        <f t="shared" si="10"/>
        <v>638590</v>
      </c>
      <c r="AE88" s="5">
        <f t="shared" si="11"/>
        <v>2502413</v>
      </c>
      <c r="AG88" s="2">
        <f t="shared" si="12"/>
        <v>3</v>
      </c>
      <c r="AH88" s="2">
        <f t="shared" si="13"/>
        <v>2024</v>
      </c>
      <c r="AJ88" s="5">
        <f t="shared" si="14"/>
        <v>140148</v>
      </c>
      <c r="AK88" s="2">
        <f t="shared" si="15"/>
        <v>20</v>
      </c>
    </row>
    <row r="89" spans="1:37" ht="12.75" x14ac:dyDescent="0.2">
      <c r="A89" s="4">
        <v>45372</v>
      </c>
      <c r="B89" s="5">
        <f>All_Customers_Residential!B89+All_Customers_Small_Commercial!B89+All_Customers_Lighting!B89</f>
        <v>75977</v>
      </c>
      <c r="C89" s="5">
        <f>All_Customers_Residential!C89+All_Customers_Small_Commercial!C89+All_Customers_Lighting!C89</f>
        <v>70840</v>
      </c>
      <c r="D89" s="5">
        <f>All_Customers_Residential!D89+All_Customers_Small_Commercial!D89+All_Customers_Lighting!D89</f>
        <v>69314</v>
      </c>
      <c r="E89" s="5">
        <f>All_Customers_Residential!E89+All_Customers_Small_Commercial!E89+All_Customers_Lighting!E89</f>
        <v>71369</v>
      </c>
      <c r="F89" s="5">
        <f>All_Customers_Residential!F89+All_Customers_Small_Commercial!F89+All_Customers_Lighting!F89</f>
        <v>73442</v>
      </c>
      <c r="G89" s="5">
        <f>All_Customers_Residential!G89+All_Customers_Small_Commercial!G89+All_Customers_Lighting!G89</f>
        <v>84255</v>
      </c>
      <c r="H89" s="5">
        <f>All_Customers_Residential!H89+All_Customers_Small_Commercial!H89+All_Customers_Lighting!H89</f>
        <v>110491</v>
      </c>
      <c r="I89" s="5">
        <f>All_Customers_Residential!I89+All_Customers_Small_Commercial!I89+All_Customers_Lighting!I89</f>
        <v>123542</v>
      </c>
      <c r="J89" s="5">
        <f>All_Customers_Residential!J89+All_Customers_Small_Commercial!J89+All_Customers_Lighting!J89</f>
        <v>120031</v>
      </c>
      <c r="K89" s="5">
        <f>All_Customers_Residential!K89+All_Customers_Small_Commercial!K89+All_Customers_Lighting!K89</f>
        <v>120251</v>
      </c>
      <c r="L89" s="5">
        <f>All_Customers_Residential!L89+All_Customers_Small_Commercial!L89+All_Customers_Lighting!L89</f>
        <v>118200</v>
      </c>
      <c r="M89" s="5">
        <f>All_Customers_Residential!M89+All_Customers_Small_Commercial!M89+All_Customers_Lighting!M89</f>
        <v>114057</v>
      </c>
      <c r="N89" s="5">
        <f>All_Customers_Residential!N89+All_Customers_Small_Commercial!N89+All_Customers_Lighting!N89</f>
        <v>110941</v>
      </c>
      <c r="O89" s="5">
        <f>All_Customers_Residential!O89+All_Customers_Small_Commercial!O89+All_Customers_Lighting!O89</f>
        <v>105817</v>
      </c>
      <c r="P89" s="5">
        <f>All_Customers_Residential!P89+All_Customers_Small_Commercial!P89+All_Customers_Lighting!P89</f>
        <v>101829</v>
      </c>
      <c r="Q89" s="5">
        <f>All_Customers_Residential!Q89+All_Customers_Small_Commercial!Q89+All_Customers_Lighting!Q89</f>
        <v>106105</v>
      </c>
      <c r="R89" s="5">
        <f>All_Customers_Residential!R89+All_Customers_Small_Commercial!R89+All_Customers_Lighting!R89</f>
        <v>112228</v>
      </c>
      <c r="S89" s="5">
        <f>All_Customers_Residential!S89+All_Customers_Small_Commercial!S89+All_Customers_Lighting!S89</f>
        <v>122785</v>
      </c>
      <c r="T89" s="5">
        <f>All_Customers_Residential!T89+All_Customers_Small_Commercial!T89+All_Customers_Lighting!T89</f>
        <v>126944</v>
      </c>
      <c r="U89" s="5">
        <f>All_Customers_Residential!U89+All_Customers_Small_Commercial!U89+All_Customers_Lighting!U89</f>
        <v>139750</v>
      </c>
      <c r="V89" s="5">
        <f>All_Customers_Residential!V89+All_Customers_Small_Commercial!V89+All_Customers_Lighting!V89</f>
        <v>134383</v>
      </c>
      <c r="W89" s="5">
        <f>All_Customers_Residential!W89+All_Customers_Small_Commercial!W89+All_Customers_Lighting!W89</f>
        <v>111575</v>
      </c>
      <c r="X89" s="5">
        <f>All_Customers_Residential!X89+All_Customers_Small_Commercial!X89+All_Customers_Lighting!X89</f>
        <v>90045</v>
      </c>
      <c r="Y89" s="5">
        <f>All_Customers_Residential!Y89+All_Customers_Small_Commercial!Y89+All_Customers_Lighting!Y89</f>
        <v>81194</v>
      </c>
      <c r="AA89" s="2">
        <f>IFERROR(INDEX('Holiday Schedule'!$D$3:$D$24,MATCH(A89,'Holiday Schedule'!$C$3:$C$24,0)),0)</f>
        <v>0</v>
      </c>
      <c r="AB89" s="2">
        <f t="shared" si="8"/>
        <v>5</v>
      </c>
      <c r="AC89" s="2">
        <f t="shared" si="9"/>
        <v>1858483</v>
      </c>
      <c r="AD89" s="5">
        <f t="shared" si="10"/>
        <v>636882</v>
      </c>
      <c r="AE89" s="5">
        <f t="shared" si="11"/>
        <v>2495365</v>
      </c>
      <c r="AG89" s="2">
        <f t="shared" si="12"/>
        <v>3</v>
      </c>
      <c r="AH89" s="2">
        <f t="shared" si="13"/>
        <v>2024</v>
      </c>
      <c r="AJ89" s="5">
        <f t="shared" si="14"/>
        <v>139750</v>
      </c>
      <c r="AK89" s="2">
        <f t="shared" si="15"/>
        <v>20</v>
      </c>
    </row>
    <row r="90" spans="1:37" ht="12.75" x14ac:dyDescent="0.2">
      <c r="A90" s="4">
        <v>45373</v>
      </c>
      <c r="B90" s="5">
        <f>All_Customers_Residential!B90+All_Customers_Small_Commercial!B90+All_Customers_Lighting!B90</f>
        <v>75988</v>
      </c>
      <c r="C90" s="5">
        <f>All_Customers_Residential!C90+All_Customers_Small_Commercial!C90+All_Customers_Lighting!C90</f>
        <v>70846</v>
      </c>
      <c r="D90" s="5">
        <f>All_Customers_Residential!D90+All_Customers_Small_Commercial!D90+All_Customers_Lighting!D90</f>
        <v>69322</v>
      </c>
      <c r="E90" s="5">
        <f>All_Customers_Residential!E90+All_Customers_Small_Commercial!E90+All_Customers_Lighting!E90</f>
        <v>71376</v>
      </c>
      <c r="F90" s="5">
        <f>All_Customers_Residential!F90+All_Customers_Small_Commercial!F90+All_Customers_Lighting!F90</f>
        <v>73448</v>
      </c>
      <c r="G90" s="5">
        <f>All_Customers_Residential!G90+All_Customers_Small_Commercial!G90+All_Customers_Lighting!G90</f>
        <v>84266</v>
      </c>
      <c r="H90" s="5">
        <f>All_Customers_Residential!H90+All_Customers_Small_Commercial!H90+All_Customers_Lighting!H90</f>
        <v>110455</v>
      </c>
      <c r="I90" s="5">
        <f>All_Customers_Residential!I90+All_Customers_Small_Commercial!I90+All_Customers_Lighting!I90</f>
        <v>123538</v>
      </c>
      <c r="J90" s="5">
        <f>All_Customers_Residential!J90+All_Customers_Small_Commercial!J90+All_Customers_Lighting!J90</f>
        <v>120041</v>
      </c>
      <c r="K90" s="5">
        <f>All_Customers_Residential!K90+All_Customers_Small_Commercial!K90+All_Customers_Lighting!K90</f>
        <v>120268</v>
      </c>
      <c r="L90" s="5">
        <f>All_Customers_Residential!L90+All_Customers_Small_Commercial!L90+All_Customers_Lighting!L90</f>
        <v>118206</v>
      </c>
      <c r="M90" s="5">
        <f>All_Customers_Residential!M90+All_Customers_Small_Commercial!M90+All_Customers_Lighting!M90</f>
        <v>114062</v>
      </c>
      <c r="N90" s="5">
        <f>All_Customers_Residential!N90+All_Customers_Small_Commercial!N90+All_Customers_Lighting!N90</f>
        <v>110947</v>
      </c>
      <c r="O90" s="5">
        <f>All_Customers_Residential!O90+All_Customers_Small_Commercial!O90+All_Customers_Lighting!O90</f>
        <v>105824</v>
      </c>
      <c r="P90" s="5">
        <f>All_Customers_Residential!P90+All_Customers_Small_Commercial!P90+All_Customers_Lighting!P90</f>
        <v>101835</v>
      </c>
      <c r="Q90" s="5">
        <f>All_Customers_Residential!Q90+All_Customers_Small_Commercial!Q90+All_Customers_Lighting!Q90</f>
        <v>106112</v>
      </c>
      <c r="R90" s="5">
        <f>All_Customers_Residential!R90+All_Customers_Small_Commercial!R90+All_Customers_Lighting!R90</f>
        <v>112234</v>
      </c>
      <c r="S90" s="5">
        <f>All_Customers_Residential!S90+All_Customers_Small_Commercial!S90+All_Customers_Lighting!S90</f>
        <v>122793</v>
      </c>
      <c r="T90" s="5">
        <f>All_Customers_Residential!T90+All_Customers_Small_Commercial!T90+All_Customers_Lighting!T90</f>
        <v>126950</v>
      </c>
      <c r="U90" s="5">
        <f>All_Customers_Residential!U90+All_Customers_Small_Commercial!U90+All_Customers_Lighting!U90</f>
        <v>139765</v>
      </c>
      <c r="V90" s="5">
        <f>All_Customers_Residential!V90+All_Customers_Small_Commercial!V90+All_Customers_Lighting!V90</f>
        <v>134397</v>
      </c>
      <c r="W90" s="5">
        <f>All_Customers_Residential!W90+All_Customers_Small_Commercial!W90+All_Customers_Lighting!W90</f>
        <v>111582</v>
      </c>
      <c r="X90" s="5">
        <f>All_Customers_Residential!X90+All_Customers_Small_Commercial!X90+All_Customers_Lighting!X90</f>
        <v>90056</v>
      </c>
      <c r="Y90" s="5">
        <f>All_Customers_Residential!Y90+All_Customers_Small_Commercial!Y90+All_Customers_Lighting!Y90</f>
        <v>81201</v>
      </c>
      <c r="AA90" s="2">
        <f>IFERROR(INDEX('Holiday Schedule'!$D$3:$D$24,MATCH(A90,'Holiday Schedule'!$C$3:$C$24,0)),0)</f>
        <v>0</v>
      </c>
      <c r="AB90" s="2">
        <f t="shared" si="8"/>
        <v>6</v>
      </c>
      <c r="AC90" s="2">
        <f t="shared" si="9"/>
        <v>1858610</v>
      </c>
      <c r="AD90" s="5">
        <f t="shared" si="10"/>
        <v>636902</v>
      </c>
      <c r="AE90" s="5">
        <f t="shared" si="11"/>
        <v>2495512</v>
      </c>
      <c r="AG90" s="2">
        <f t="shared" si="12"/>
        <v>3</v>
      </c>
      <c r="AH90" s="2">
        <f t="shared" si="13"/>
        <v>2024</v>
      </c>
      <c r="AJ90" s="5">
        <f t="shared" si="14"/>
        <v>139765</v>
      </c>
      <c r="AK90" s="2">
        <f t="shared" si="15"/>
        <v>20</v>
      </c>
    </row>
    <row r="91" spans="1:37" ht="12.75" x14ac:dyDescent="0.2">
      <c r="A91" s="4">
        <v>45374</v>
      </c>
      <c r="B91" s="5">
        <f>All_Customers_Residential!B91+All_Customers_Small_Commercial!B91+All_Customers_Lighting!B91</f>
        <v>76408</v>
      </c>
      <c r="C91" s="5">
        <f>All_Customers_Residential!C91+All_Customers_Small_Commercial!C91+All_Customers_Lighting!C91</f>
        <v>65420</v>
      </c>
      <c r="D91" s="5">
        <f>All_Customers_Residential!D91+All_Customers_Small_Commercial!D91+All_Customers_Lighting!D91</f>
        <v>70076</v>
      </c>
      <c r="E91" s="5">
        <f>All_Customers_Residential!E91+All_Customers_Small_Commercial!E91+All_Customers_Lighting!E91</f>
        <v>70532</v>
      </c>
      <c r="F91" s="5">
        <f>All_Customers_Residential!F91+All_Customers_Small_Commercial!F91+All_Customers_Lighting!F91</f>
        <v>72925</v>
      </c>
      <c r="G91" s="5">
        <f>All_Customers_Residential!G91+All_Customers_Small_Commercial!G91+All_Customers_Lighting!G91</f>
        <v>80583</v>
      </c>
      <c r="H91" s="5">
        <f>All_Customers_Residential!H91+All_Customers_Small_Commercial!H91+All_Customers_Lighting!H91</f>
        <v>100383</v>
      </c>
      <c r="I91" s="5">
        <f>All_Customers_Residential!I91+All_Customers_Small_Commercial!I91+All_Customers_Lighting!I91</f>
        <v>112963</v>
      </c>
      <c r="J91" s="5">
        <f>All_Customers_Residential!J91+All_Customers_Small_Commercial!J91+All_Customers_Lighting!J91</f>
        <v>120113</v>
      </c>
      <c r="K91" s="5">
        <f>All_Customers_Residential!K91+All_Customers_Small_Commercial!K91+All_Customers_Lighting!K91</f>
        <v>124979</v>
      </c>
      <c r="L91" s="5">
        <f>All_Customers_Residential!L91+All_Customers_Small_Commercial!L91+All_Customers_Lighting!L91</f>
        <v>121932</v>
      </c>
      <c r="M91" s="5">
        <f>All_Customers_Residential!M91+All_Customers_Small_Commercial!M91+All_Customers_Lighting!M91</f>
        <v>118766</v>
      </c>
      <c r="N91" s="5">
        <f>All_Customers_Residential!N91+All_Customers_Small_Commercial!N91+All_Customers_Lighting!N91</f>
        <v>114606</v>
      </c>
      <c r="O91" s="5">
        <f>All_Customers_Residential!O91+All_Customers_Small_Commercial!O91+All_Customers_Lighting!O91</f>
        <v>109721</v>
      </c>
      <c r="P91" s="5">
        <f>All_Customers_Residential!P91+All_Customers_Small_Commercial!P91+All_Customers_Lighting!P91</f>
        <v>103802</v>
      </c>
      <c r="Q91" s="5">
        <f>All_Customers_Residential!Q91+All_Customers_Small_Commercial!Q91+All_Customers_Lighting!Q91</f>
        <v>107568</v>
      </c>
      <c r="R91" s="5">
        <f>All_Customers_Residential!R91+All_Customers_Small_Commercial!R91+All_Customers_Lighting!R91</f>
        <v>113970</v>
      </c>
      <c r="S91" s="5">
        <f>All_Customers_Residential!S91+All_Customers_Small_Commercial!S91+All_Customers_Lighting!S91</f>
        <v>124232</v>
      </c>
      <c r="T91" s="5">
        <f>All_Customers_Residential!T91+All_Customers_Small_Commercial!T91+All_Customers_Lighting!T91</f>
        <v>129176</v>
      </c>
      <c r="U91" s="5">
        <f>All_Customers_Residential!U91+All_Customers_Small_Commercial!U91+All_Customers_Lighting!U91</f>
        <v>141212</v>
      </c>
      <c r="V91" s="5">
        <f>All_Customers_Residential!V91+All_Customers_Small_Commercial!V91+All_Customers_Lighting!V91</f>
        <v>136248</v>
      </c>
      <c r="W91" s="5">
        <f>All_Customers_Residential!W91+All_Customers_Small_Commercial!W91+All_Customers_Lighting!W91</f>
        <v>110885</v>
      </c>
      <c r="X91" s="5">
        <f>All_Customers_Residential!X91+All_Customers_Small_Commercial!X91+All_Customers_Lighting!X91</f>
        <v>90982</v>
      </c>
      <c r="Y91" s="5">
        <f>All_Customers_Residential!Y91+All_Customers_Small_Commercial!Y91+All_Customers_Lighting!Y91</f>
        <v>81640</v>
      </c>
      <c r="AA91" s="2">
        <f>IFERROR(INDEX('Holiday Schedule'!$D$3:$D$24,MATCH(A91,'Holiday Schedule'!$C$3:$C$24,0)),0)</f>
        <v>0</v>
      </c>
      <c r="AB91" s="2">
        <f t="shared" si="8"/>
        <v>7</v>
      </c>
      <c r="AC91" s="2">
        <f t="shared" si="9"/>
        <v>0</v>
      </c>
      <c r="AD91" s="5">
        <f t="shared" si="10"/>
        <v>2499122</v>
      </c>
      <c r="AE91" s="5">
        <f t="shared" si="11"/>
        <v>2499122</v>
      </c>
      <c r="AG91" s="2">
        <f t="shared" si="12"/>
        <v>3</v>
      </c>
      <c r="AH91" s="2">
        <f t="shared" si="13"/>
        <v>2024</v>
      </c>
      <c r="AJ91" s="5">
        <f t="shared" si="14"/>
        <v>141212</v>
      </c>
      <c r="AK91" s="2">
        <f t="shared" si="15"/>
        <v>20</v>
      </c>
    </row>
    <row r="92" spans="1:37" ht="12.75" x14ac:dyDescent="0.2">
      <c r="A92" s="4">
        <v>45375</v>
      </c>
      <c r="B92" s="5">
        <f>All_Customers_Residential!B92+All_Customers_Small_Commercial!B92+All_Customers_Lighting!B92</f>
        <v>76421</v>
      </c>
      <c r="C92" s="5">
        <f>All_Customers_Residential!C92+All_Customers_Small_Commercial!C92+All_Customers_Lighting!C92</f>
        <v>65423</v>
      </c>
      <c r="D92" s="5">
        <f>All_Customers_Residential!D92+All_Customers_Small_Commercial!D92+All_Customers_Lighting!D92</f>
        <v>70044</v>
      </c>
      <c r="E92" s="5">
        <f>All_Customers_Residential!E92+All_Customers_Small_Commercial!E92+All_Customers_Lighting!E92</f>
        <v>70497</v>
      </c>
      <c r="F92" s="5">
        <f>All_Customers_Residential!F92+All_Customers_Small_Commercial!F92+All_Customers_Lighting!F92</f>
        <v>72893</v>
      </c>
      <c r="G92" s="5">
        <f>All_Customers_Residential!G92+All_Customers_Small_Commercial!G92+All_Customers_Lighting!G92</f>
        <v>80552</v>
      </c>
      <c r="H92" s="5">
        <f>All_Customers_Residential!H92+All_Customers_Small_Commercial!H92+All_Customers_Lighting!H92</f>
        <v>100362</v>
      </c>
      <c r="I92" s="5">
        <f>All_Customers_Residential!I92+All_Customers_Small_Commercial!I92+All_Customers_Lighting!I92</f>
        <v>112989</v>
      </c>
      <c r="J92" s="5">
        <f>All_Customers_Residential!J92+All_Customers_Small_Commercial!J92+All_Customers_Lighting!J92</f>
        <v>120135</v>
      </c>
      <c r="K92" s="5">
        <f>All_Customers_Residential!K92+All_Customers_Small_Commercial!K92+All_Customers_Lighting!K92</f>
        <v>124998</v>
      </c>
      <c r="L92" s="5">
        <f>All_Customers_Residential!L92+All_Customers_Small_Commercial!L92+All_Customers_Lighting!L92</f>
        <v>121944</v>
      </c>
      <c r="M92" s="5">
        <f>All_Customers_Residential!M92+All_Customers_Small_Commercial!M92+All_Customers_Lighting!M92</f>
        <v>118778</v>
      </c>
      <c r="N92" s="5">
        <f>All_Customers_Residential!N92+All_Customers_Small_Commercial!N92+All_Customers_Lighting!N92</f>
        <v>114617</v>
      </c>
      <c r="O92" s="5">
        <f>All_Customers_Residential!O92+All_Customers_Small_Commercial!O92+All_Customers_Lighting!O92</f>
        <v>109729</v>
      </c>
      <c r="P92" s="5">
        <f>All_Customers_Residential!P92+All_Customers_Small_Commercial!P92+All_Customers_Lighting!P92</f>
        <v>103805</v>
      </c>
      <c r="Q92" s="5">
        <f>All_Customers_Residential!Q92+All_Customers_Small_Commercial!Q92+All_Customers_Lighting!Q92</f>
        <v>107565</v>
      </c>
      <c r="R92" s="5">
        <f>All_Customers_Residential!R92+All_Customers_Small_Commercial!R92+All_Customers_Lighting!R92</f>
        <v>113963</v>
      </c>
      <c r="S92" s="5">
        <f>All_Customers_Residential!S92+All_Customers_Small_Commercial!S92+All_Customers_Lighting!S92</f>
        <v>124215</v>
      </c>
      <c r="T92" s="5">
        <f>All_Customers_Residential!T92+All_Customers_Small_Commercial!T92+All_Customers_Lighting!T92</f>
        <v>129082</v>
      </c>
      <c r="U92" s="5">
        <f>All_Customers_Residential!U92+All_Customers_Small_Commercial!U92+All_Customers_Lighting!U92</f>
        <v>141240</v>
      </c>
      <c r="V92" s="5">
        <f>All_Customers_Residential!V92+All_Customers_Small_Commercial!V92+All_Customers_Lighting!V92</f>
        <v>136273</v>
      </c>
      <c r="W92" s="5">
        <f>All_Customers_Residential!W92+All_Customers_Small_Commercial!W92+All_Customers_Lighting!W92</f>
        <v>110903</v>
      </c>
      <c r="X92" s="5">
        <f>All_Customers_Residential!X92+All_Customers_Small_Commercial!X92+All_Customers_Lighting!X92</f>
        <v>91003</v>
      </c>
      <c r="Y92" s="5">
        <f>All_Customers_Residential!Y92+All_Customers_Small_Commercial!Y92+All_Customers_Lighting!Y92</f>
        <v>81658</v>
      </c>
      <c r="AA92" s="2">
        <f>IFERROR(INDEX('Holiday Schedule'!$D$3:$D$24,MATCH(A92,'Holiday Schedule'!$C$3:$C$24,0)),0)</f>
        <v>0</v>
      </c>
      <c r="AB92" s="2">
        <f t="shared" si="8"/>
        <v>1</v>
      </c>
      <c r="AC92" s="2">
        <f t="shared" si="9"/>
        <v>0</v>
      </c>
      <c r="AD92" s="5">
        <f t="shared" si="10"/>
        <v>2499089</v>
      </c>
      <c r="AE92" s="5">
        <f t="shared" si="11"/>
        <v>2499089</v>
      </c>
      <c r="AG92" s="2">
        <f t="shared" si="12"/>
        <v>3</v>
      </c>
      <c r="AH92" s="2">
        <f t="shared" si="13"/>
        <v>2024</v>
      </c>
      <c r="AJ92" s="5">
        <f t="shared" si="14"/>
        <v>141240</v>
      </c>
      <c r="AK92" s="2">
        <f t="shared" si="15"/>
        <v>20</v>
      </c>
    </row>
    <row r="93" spans="1:37" ht="12.75" x14ac:dyDescent="0.2">
      <c r="A93" s="4">
        <v>45376</v>
      </c>
      <c r="B93" s="5">
        <f>All_Customers_Residential!B93+All_Customers_Small_Commercial!B93+All_Customers_Lighting!B93</f>
        <v>75765</v>
      </c>
      <c r="C93" s="5">
        <f>All_Customers_Residential!C93+All_Customers_Small_Commercial!C93+All_Customers_Lighting!C93</f>
        <v>70644</v>
      </c>
      <c r="D93" s="5">
        <f>All_Customers_Residential!D93+All_Customers_Small_Commercial!D93+All_Customers_Lighting!D93</f>
        <v>69123</v>
      </c>
      <c r="E93" s="5">
        <f>All_Customers_Residential!E93+All_Customers_Small_Commercial!E93+All_Customers_Lighting!E93</f>
        <v>71177</v>
      </c>
      <c r="F93" s="5">
        <f>All_Customers_Residential!F93+All_Customers_Small_Commercial!F93+All_Customers_Lighting!F93</f>
        <v>73252</v>
      </c>
      <c r="G93" s="5">
        <f>All_Customers_Residential!G93+All_Customers_Small_Commercial!G93+All_Customers_Lighting!G93</f>
        <v>84032</v>
      </c>
      <c r="H93" s="5">
        <f>All_Customers_Residential!H93+All_Customers_Small_Commercial!H93+All_Customers_Lighting!H93</f>
        <v>110129</v>
      </c>
      <c r="I93" s="5">
        <f>All_Customers_Residential!I93+All_Customers_Small_Commercial!I93+All_Customers_Lighting!I93</f>
        <v>123163</v>
      </c>
      <c r="J93" s="5">
        <f>All_Customers_Residential!J93+All_Customers_Small_Commercial!J93+All_Customers_Lighting!J93</f>
        <v>119670</v>
      </c>
      <c r="K93" s="5">
        <f>All_Customers_Residential!K93+All_Customers_Small_Commercial!K93+All_Customers_Lighting!K93</f>
        <v>119882</v>
      </c>
      <c r="L93" s="5">
        <f>All_Customers_Residential!L93+All_Customers_Small_Commercial!L93+All_Customers_Lighting!L93</f>
        <v>117825</v>
      </c>
      <c r="M93" s="5">
        <f>All_Customers_Residential!M93+All_Customers_Small_Commercial!M93+All_Customers_Lighting!M93</f>
        <v>113685</v>
      </c>
      <c r="N93" s="5">
        <f>All_Customers_Residential!N93+All_Customers_Small_Commercial!N93+All_Customers_Lighting!N93</f>
        <v>110582</v>
      </c>
      <c r="O93" s="5">
        <f>All_Customers_Residential!O93+All_Customers_Small_Commercial!O93+All_Customers_Lighting!O93</f>
        <v>105475</v>
      </c>
      <c r="P93" s="5">
        <f>All_Customers_Residential!P93+All_Customers_Small_Commercial!P93+All_Customers_Lighting!P93</f>
        <v>101499</v>
      </c>
      <c r="Q93" s="5">
        <f>All_Customers_Residential!Q93+All_Customers_Small_Commercial!Q93+All_Customers_Lighting!Q93</f>
        <v>105763</v>
      </c>
      <c r="R93" s="5">
        <f>All_Customers_Residential!R93+All_Customers_Small_Commercial!R93+All_Customers_Lighting!R93</f>
        <v>111865</v>
      </c>
      <c r="S93" s="5">
        <f>All_Customers_Residential!S93+All_Customers_Small_Commercial!S93+All_Customers_Lighting!S93</f>
        <v>122395</v>
      </c>
      <c r="T93" s="5">
        <f>All_Customers_Residential!T93+All_Customers_Small_Commercial!T93+All_Customers_Lighting!T93</f>
        <v>126532</v>
      </c>
      <c r="U93" s="5">
        <f>All_Customers_Residential!U93+All_Customers_Small_Commercial!U93+All_Customers_Lighting!U93</f>
        <v>139307</v>
      </c>
      <c r="V93" s="5">
        <f>All_Customers_Residential!V93+All_Customers_Small_Commercial!V93+All_Customers_Lighting!V93</f>
        <v>133962</v>
      </c>
      <c r="W93" s="5">
        <f>All_Customers_Residential!W93+All_Customers_Small_Commercial!W93+All_Customers_Lighting!W93</f>
        <v>111227</v>
      </c>
      <c r="X93" s="5">
        <f>All_Customers_Residential!X93+All_Customers_Small_Commercial!X93+All_Customers_Lighting!X93</f>
        <v>89770</v>
      </c>
      <c r="Y93" s="5">
        <f>All_Customers_Residential!Y93+All_Customers_Small_Commercial!Y93+All_Customers_Lighting!Y93</f>
        <v>80946</v>
      </c>
      <c r="AA93" s="2">
        <f>IFERROR(INDEX('Holiday Schedule'!$D$3:$D$24,MATCH(A93,'Holiday Schedule'!$C$3:$C$24,0)),0)</f>
        <v>0</v>
      </c>
      <c r="AB93" s="2">
        <f t="shared" si="8"/>
        <v>2</v>
      </c>
      <c r="AC93" s="2">
        <f t="shared" si="9"/>
        <v>1852602</v>
      </c>
      <c r="AD93" s="5">
        <f t="shared" si="10"/>
        <v>635068</v>
      </c>
      <c r="AE93" s="5">
        <f t="shared" si="11"/>
        <v>2487670</v>
      </c>
      <c r="AG93" s="2">
        <f t="shared" si="12"/>
        <v>3</v>
      </c>
      <c r="AH93" s="2">
        <f t="shared" si="13"/>
        <v>2024</v>
      </c>
      <c r="AJ93" s="5">
        <f t="shared" si="14"/>
        <v>139307</v>
      </c>
      <c r="AK93" s="2">
        <f t="shared" si="15"/>
        <v>20</v>
      </c>
    </row>
    <row r="94" spans="1:37" ht="12.75" x14ac:dyDescent="0.2">
      <c r="A94" s="4">
        <v>45377</v>
      </c>
      <c r="B94" s="5">
        <f>All_Customers_Residential!B94+All_Customers_Small_Commercial!B94+All_Customers_Lighting!B94</f>
        <v>75495</v>
      </c>
      <c r="C94" s="5">
        <f>All_Customers_Residential!C94+All_Customers_Small_Commercial!C94+All_Customers_Lighting!C94</f>
        <v>70392</v>
      </c>
      <c r="D94" s="5">
        <f>All_Customers_Residential!D94+All_Customers_Small_Commercial!D94+All_Customers_Lighting!D94</f>
        <v>68874</v>
      </c>
      <c r="E94" s="5">
        <f>All_Customers_Residential!E94+All_Customers_Small_Commercial!E94+All_Customers_Lighting!E94</f>
        <v>70911</v>
      </c>
      <c r="F94" s="5">
        <f>All_Customers_Residential!F94+All_Customers_Small_Commercial!F94+All_Customers_Lighting!F94</f>
        <v>72970</v>
      </c>
      <c r="G94" s="5">
        <f>All_Customers_Residential!G94+All_Customers_Small_Commercial!G94+All_Customers_Lighting!G94</f>
        <v>83715</v>
      </c>
      <c r="H94" s="5">
        <f>All_Customers_Residential!H94+All_Customers_Small_Commercial!H94+All_Customers_Lighting!H94</f>
        <v>109738</v>
      </c>
      <c r="I94" s="5">
        <f>All_Customers_Residential!I94+All_Customers_Small_Commercial!I94+All_Customers_Lighting!I94</f>
        <v>122705</v>
      </c>
      <c r="J94" s="5">
        <f>All_Customers_Residential!J94+All_Customers_Small_Commercial!J94+All_Customers_Lighting!J94</f>
        <v>119219</v>
      </c>
      <c r="K94" s="5">
        <f>All_Customers_Residential!K94+All_Customers_Small_Commercial!K94+All_Customers_Lighting!K94</f>
        <v>119436</v>
      </c>
      <c r="L94" s="5">
        <f>All_Customers_Residential!L94+All_Customers_Small_Commercial!L94+All_Customers_Lighting!L94</f>
        <v>117399</v>
      </c>
      <c r="M94" s="5">
        <f>All_Customers_Residential!M94+All_Customers_Small_Commercial!M94+All_Customers_Lighting!M94</f>
        <v>113283</v>
      </c>
      <c r="N94" s="5">
        <f>All_Customers_Residential!N94+All_Customers_Small_Commercial!N94+All_Customers_Lighting!N94</f>
        <v>110190</v>
      </c>
      <c r="O94" s="5">
        <f>All_Customers_Residential!O94+All_Customers_Small_Commercial!O94+All_Customers_Lighting!O94</f>
        <v>105100</v>
      </c>
      <c r="P94" s="5">
        <f>All_Customers_Residential!P94+All_Customers_Small_Commercial!P94+All_Customers_Lighting!P94</f>
        <v>101136</v>
      </c>
      <c r="Q94" s="5">
        <f>All_Customers_Residential!Q94+All_Customers_Small_Commercial!Q94+All_Customers_Lighting!Q94</f>
        <v>105389</v>
      </c>
      <c r="R94" s="5">
        <f>All_Customers_Residential!R94+All_Customers_Small_Commercial!R94+All_Customers_Lighting!R94</f>
        <v>111471</v>
      </c>
      <c r="S94" s="5">
        <f>All_Customers_Residential!S94+All_Customers_Small_Commercial!S94+All_Customers_Lighting!S94</f>
        <v>121972</v>
      </c>
      <c r="T94" s="5">
        <f>All_Customers_Residential!T94+All_Customers_Small_Commercial!T94+All_Customers_Lighting!T94</f>
        <v>126141</v>
      </c>
      <c r="U94" s="5">
        <f>All_Customers_Residential!U94+All_Customers_Small_Commercial!U94+All_Customers_Lighting!U94</f>
        <v>138845</v>
      </c>
      <c r="V94" s="5">
        <f>All_Customers_Residential!V94+All_Customers_Small_Commercial!V94+All_Customers_Lighting!V94</f>
        <v>133515</v>
      </c>
      <c r="W94" s="5">
        <f>All_Customers_Residential!W94+All_Customers_Small_Commercial!W94+All_Customers_Lighting!W94</f>
        <v>110856</v>
      </c>
      <c r="X94" s="5">
        <f>All_Customers_Residential!X94+All_Customers_Small_Commercial!X94+All_Customers_Lighting!X94</f>
        <v>89465</v>
      </c>
      <c r="Y94" s="5">
        <f>All_Customers_Residential!Y94+All_Customers_Small_Commercial!Y94+All_Customers_Lighting!Y94</f>
        <v>80674</v>
      </c>
      <c r="AA94" s="2">
        <f>IFERROR(INDEX('Holiday Schedule'!$D$3:$D$24,MATCH(A94,'Holiday Schedule'!$C$3:$C$24,0)),0)</f>
        <v>0</v>
      </c>
      <c r="AB94" s="2">
        <f t="shared" si="8"/>
        <v>3</v>
      </c>
      <c r="AC94" s="2">
        <f t="shared" si="9"/>
        <v>1846122</v>
      </c>
      <c r="AD94" s="5">
        <f t="shared" si="10"/>
        <v>632769</v>
      </c>
      <c r="AE94" s="5">
        <f t="shared" si="11"/>
        <v>2478891</v>
      </c>
      <c r="AG94" s="2">
        <f t="shared" si="12"/>
        <v>3</v>
      </c>
      <c r="AH94" s="2">
        <f t="shared" si="13"/>
        <v>2024</v>
      </c>
      <c r="AJ94" s="5">
        <f t="shared" si="14"/>
        <v>138845</v>
      </c>
      <c r="AK94" s="2">
        <f t="shared" si="15"/>
        <v>20</v>
      </c>
    </row>
    <row r="95" spans="1:37" ht="12.75" x14ac:dyDescent="0.2">
      <c r="A95" s="4">
        <v>45378</v>
      </c>
      <c r="B95" s="5">
        <f>All_Customers_Residential!B95+All_Customers_Small_Commercial!B95+All_Customers_Lighting!B95</f>
        <v>75310</v>
      </c>
      <c r="C95" s="5">
        <f>All_Customers_Residential!C95+All_Customers_Small_Commercial!C95+All_Customers_Lighting!C95</f>
        <v>70202</v>
      </c>
      <c r="D95" s="5">
        <f>All_Customers_Residential!D95+All_Customers_Small_Commercial!D95+All_Customers_Lighting!D95</f>
        <v>68708</v>
      </c>
      <c r="E95" s="5">
        <f>All_Customers_Residential!E95+All_Customers_Small_Commercial!E95+All_Customers_Lighting!E95</f>
        <v>70741</v>
      </c>
      <c r="F95" s="5">
        <f>All_Customers_Residential!F95+All_Customers_Small_Commercial!F95+All_Customers_Lighting!F95</f>
        <v>72800</v>
      </c>
      <c r="G95" s="5">
        <f>All_Customers_Residential!G95+All_Customers_Small_Commercial!G95+All_Customers_Lighting!G95</f>
        <v>83513</v>
      </c>
      <c r="H95" s="5">
        <f>All_Customers_Residential!H95+All_Customers_Small_Commercial!H95+All_Customers_Lighting!H95</f>
        <v>109471</v>
      </c>
      <c r="I95" s="5">
        <f>All_Customers_Residential!I95+All_Customers_Small_Commercial!I95+All_Customers_Lighting!I95</f>
        <v>122422</v>
      </c>
      <c r="J95" s="5">
        <f>All_Customers_Residential!J95+All_Customers_Small_Commercial!J95+All_Customers_Lighting!J95</f>
        <v>118942</v>
      </c>
      <c r="K95" s="5">
        <f>All_Customers_Residential!K95+All_Customers_Small_Commercial!K95+All_Customers_Lighting!K95</f>
        <v>119155</v>
      </c>
      <c r="L95" s="5">
        <f>All_Customers_Residential!L95+All_Customers_Small_Commercial!L95+All_Customers_Lighting!L95</f>
        <v>117123</v>
      </c>
      <c r="M95" s="5">
        <f>All_Customers_Residential!M95+All_Customers_Small_Commercial!M95+All_Customers_Lighting!M95</f>
        <v>113017</v>
      </c>
      <c r="N95" s="5">
        <f>All_Customers_Residential!N95+All_Customers_Small_Commercial!N95+All_Customers_Lighting!N95</f>
        <v>109931</v>
      </c>
      <c r="O95" s="5">
        <f>All_Customers_Residential!O95+All_Customers_Small_Commercial!O95+All_Customers_Lighting!O95</f>
        <v>104852</v>
      </c>
      <c r="P95" s="5">
        <f>All_Customers_Residential!P95+All_Customers_Small_Commercial!P95+All_Customers_Lighting!P95</f>
        <v>100898</v>
      </c>
      <c r="Q95" s="5">
        <f>All_Customers_Residential!Q95+All_Customers_Small_Commercial!Q95+All_Customers_Lighting!Q95</f>
        <v>105139</v>
      </c>
      <c r="R95" s="5">
        <f>All_Customers_Residential!R95+All_Customers_Small_Commercial!R95+All_Customers_Lighting!R95</f>
        <v>111209</v>
      </c>
      <c r="S95" s="5">
        <f>All_Customers_Residential!S95+All_Customers_Small_Commercial!S95+All_Customers_Lighting!S95</f>
        <v>121690</v>
      </c>
      <c r="T95" s="5">
        <f>All_Customers_Residential!T95+All_Customers_Small_Commercial!T95+All_Customers_Lighting!T95</f>
        <v>125845</v>
      </c>
      <c r="U95" s="5">
        <f>All_Customers_Residential!U95+All_Customers_Small_Commercial!U95+All_Customers_Lighting!U95</f>
        <v>138531</v>
      </c>
      <c r="V95" s="5">
        <f>All_Customers_Residential!V95+All_Customers_Small_Commercial!V95+All_Customers_Lighting!V95</f>
        <v>133216</v>
      </c>
      <c r="W95" s="5">
        <f>All_Customers_Residential!W95+All_Customers_Small_Commercial!W95+All_Customers_Lighting!W95</f>
        <v>110607</v>
      </c>
      <c r="X95" s="5">
        <f>All_Customers_Residential!X95+All_Customers_Small_Commercial!X95+All_Customers_Lighting!X95</f>
        <v>89266</v>
      </c>
      <c r="Y95" s="5">
        <f>All_Customers_Residential!Y95+All_Customers_Small_Commercial!Y95+All_Customers_Lighting!Y95</f>
        <v>80491</v>
      </c>
      <c r="AA95" s="2">
        <f>IFERROR(INDEX('Holiday Schedule'!$D$3:$D$24,MATCH(A95,'Holiday Schedule'!$C$3:$C$24,0)),0)</f>
        <v>0</v>
      </c>
      <c r="AB95" s="2">
        <f t="shared" si="8"/>
        <v>4</v>
      </c>
      <c r="AC95" s="2">
        <f t="shared" si="9"/>
        <v>1841843</v>
      </c>
      <c r="AD95" s="5">
        <f t="shared" si="10"/>
        <v>631236</v>
      </c>
      <c r="AE95" s="5">
        <f t="shared" si="11"/>
        <v>2473079</v>
      </c>
      <c r="AG95" s="2">
        <f t="shared" si="12"/>
        <v>3</v>
      </c>
      <c r="AH95" s="2">
        <f t="shared" si="13"/>
        <v>2024</v>
      </c>
      <c r="AJ95" s="5">
        <f t="shared" si="14"/>
        <v>138531</v>
      </c>
      <c r="AK95" s="2">
        <f t="shared" si="15"/>
        <v>20</v>
      </c>
    </row>
    <row r="96" spans="1:37" ht="12.75" x14ac:dyDescent="0.2">
      <c r="A96" s="4">
        <v>45379</v>
      </c>
      <c r="B96" s="5">
        <f>All_Customers_Residential!B96+All_Customers_Small_Commercial!B96+All_Customers_Lighting!B96</f>
        <v>75137</v>
      </c>
      <c r="C96" s="5">
        <f>All_Customers_Residential!C96+All_Customers_Small_Commercial!C96+All_Customers_Lighting!C96</f>
        <v>70059</v>
      </c>
      <c r="D96" s="5">
        <f>All_Customers_Residential!D96+All_Customers_Small_Commercial!D96+All_Customers_Lighting!D96</f>
        <v>68551</v>
      </c>
      <c r="E96" s="5">
        <f>All_Customers_Residential!E96+All_Customers_Small_Commercial!E96+All_Customers_Lighting!E96</f>
        <v>70580</v>
      </c>
      <c r="F96" s="5">
        <f>All_Customers_Residential!F96+All_Customers_Small_Commercial!F96+All_Customers_Lighting!F96</f>
        <v>72631</v>
      </c>
      <c r="G96" s="5">
        <f>All_Customers_Residential!G96+All_Customers_Small_Commercial!G96+All_Customers_Lighting!G96</f>
        <v>83320</v>
      </c>
      <c r="H96" s="5">
        <f>All_Customers_Residential!H96+All_Customers_Small_Commercial!H96+All_Customers_Lighting!H96</f>
        <v>109233</v>
      </c>
      <c r="I96" s="5">
        <f>All_Customers_Residential!I96+All_Customers_Small_Commercial!I96+All_Customers_Lighting!I96</f>
        <v>122099</v>
      </c>
      <c r="J96" s="5">
        <f>All_Customers_Residential!J96+All_Customers_Small_Commercial!J96+All_Customers_Lighting!J96</f>
        <v>118608</v>
      </c>
      <c r="K96" s="5">
        <f>All_Customers_Residential!K96+All_Customers_Small_Commercial!K96+All_Customers_Lighting!K96</f>
        <v>118823</v>
      </c>
      <c r="L96" s="5">
        <f>All_Customers_Residential!L96+All_Customers_Small_Commercial!L96+All_Customers_Lighting!L96</f>
        <v>116797</v>
      </c>
      <c r="M96" s="5">
        <f>All_Customers_Residential!M96+All_Customers_Small_Commercial!M96+All_Customers_Lighting!M96</f>
        <v>112704</v>
      </c>
      <c r="N96" s="5">
        <f>All_Customers_Residential!N96+All_Customers_Small_Commercial!N96+All_Customers_Lighting!N96</f>
        <v>109628</v>
      </c>
      <c r="O96" s="5">
        <f>All_Customers_Residential!O96+All_Customers_Small_Commercial!O96+All_Customers_Lighting!O96</f>
        <v>104566</v>
      </c>
      <c r="P96" s="5">
        <f>All_Customers_Residential!P96+All_Customers_Small_Commercial!P96+All_Customers_Lighting!P96</f>
        <v>100623</v>
      </c>
      <c r="Q96" s="5">
        <f>All_Customers_Residential!Q96+All_Customers_Small_Commercial!Q96+All_Customers_Lighting!Q96</f>
        <v>104850</v>
      </c>
      <c r="R96" s="5">
        <f>All_Customers_Residential!R96+All_Customers_Small_Commercial!R96+All_Customers_Lighting!R96</f>
        <v>110897</v>
      </c>
      <c r="S96" s="5">
        <f>All_Customers_Residential!S96+All_Customers_Small_Commercial!S96+All_Customers_Lighting!S96</f>
        <v>121349</v>
      </c>
      <c r="T96" s="5">
        <f>All_Customers_Residential!T96+All_Customers_Small_Commercial!T96+All_Customers_Lighting!T96</f>
        <v>125552</v>
      </c>
      <c r="U96" s="5">
        <f>All_Customers_Residential!U96+All_Customers_Small_Commercial!U96+All_Customers_Lighting!U96</f>
        <v>138156</v>
      </c>
      <c r="V96" s="5">
        <f>All_Customers_Residential!V96+All_Customers_Small_Commercial!V96+All_Customers_Lighting!V96</f>
        <v>132852</v>
      </c>
      <c r="W96" s="5">
        <f>All_Customers_Residential!W96+All_Customers_Small_Commercial!W96+All_Customers_Lighting!W96</f>
        <v>110311</v>
      </c>
      <c r="X96" s="5">
        <f>All_Customers_Residential!X96+All_Customers_Small_Commercial!X96+All_Customers_Lighting!X96</f>
        <v>89035</v>
      </c>
      <c r="Y96" s="5">
        <f>All_Customers_Residential!Y96+All_Customers_Small_Commercial!Y96+All_Customers_Lighting!Y96</f>
        <v>80287</v>
      </c>
      <c r="AA96" s="2">
        <f>IFERROR(INDEX('Holiday Schedule'!$D$3:$D$24,MATCH(A96,'Holiday Schedule'!$C$3:$C$24,0)),0)</f>
        <v>0</v>
      </c>
      <c r="AB96" s="2">
        <f t="shared" si="8"/>
        <v>5</v>
      </c>
      <c r="AC96" s="2">
        <f t="shared" si="9"/>
        <v>1836850</v>
      </c>
      <c r="AD96" s="5">
        <f t="shared" si="10"/>
        <v>629798</v>
      </c>
      <c r="AE96" s="5">
        <f t="shared" si="11"/>
        <v>2466648</v>
      </c>
      <c r="AG96" s="2">
        <f t="shared" si="12"/>
        <v>3</v>
      </c>
      <c r="AH96" s="2">
        <f t="shared" si="13"/>
        <v>2024</v>
      </c>
      <c r="AJ96" s="5">
        <f t="shared" si="14"/>
        <v>138156</v>
      </c>
      <c r="AK96" s="2">
        <f t="shared" si="15"/>
        <v>20</v>
      </c>
    </row>
    <row r="97" spans="1:37" ht="12.75" x14ac:dyDescent="0.2">
      <c r="A97" s="4">
        <v>45380</v>
      </c>
      <c r="B97" s="5">
        <f>All_Customers_Residential!B97+All_Customers_Small_Commercial!B97+All_Customers_Lighting!B97</f>
        <v>74953</v>
      </c>
      <c r="C97" s="5">
        <f>All_Customers_Residential!C97+All_Customers_Small_Commercial!C97+All_Customers_Lighting!C97</f>
        <v>69886</v>
      </c>
      <c r="D97" s="5">
        <f>All_Customers_Residential!D97+All_Customers_Small_Commercial!D97+All_Customers_Lighting!D97</f>
        <v>68385</v>
      </c>
      <c r="E97" s="5">
        <f>All_Customers_Residential!E97+All_Customers_Small_Commercial!E97+All_Customers_Lighting!E97</f>
        <v>70410</v>
      </c>
      <c r="F97" s="5">
        <f>All_Customers_Residential!F97+All_Customers_Small_Commercial!F97+All_Customers_Lighting!F97</f>
        <v>72453</v>
      </c>
      <c r="G97" s="5">
        <f>All_Customers_Residential!G97+All_Customers_Small_Commercial!G97+All_Customers_Lighting!G97</f>
        <v>83115</v>
      </c>
      <c r="H97" s="5">
        <f>All_Customers_Residential!H97+All_Customers_Small_Commercial!H97+All_Customers_Lighting!H97</f>
        <v>108942</v>
      </c>
      <c r="I97" s="5">
        <f>All_Customers_Residential!I97+All_Customers_Small_Commercial!I97+All_Customers_Lighting!I97</f>
        <v>121768</v>
      </c>
      <c r="J97" s="5">
        <f>All_Customers_Residential!J97+All_Customers_Small_Commercial!J97+All_Customers_Lighting!J97</f>
        <v>118300</v>
      </c>
      <c r="K97" s="5">
        <f>All_Customers_Residential!K97+All_Customers_Small_Commercial!K97+All_Customers_Lighting!K97</f>
        <v>118515</v>
      </c>
      <c r="L97" s="5">
        <f>All_Customers_Residential!L97+All_Customers_Small_Commercial!L97+All_Customers_Lighting!L97</f>
        <v>116492</v>
      </c>
      <c r="M97" s="5">
        <f>All_Customers_Residential!M97+All_Customers_Small_Commercial!M97+All_Customers_Lighting!M97</f>
        <v>112408</v>
      </c>
      <c r="N97" s="5">
        <f>All_Customers_Residential!N97+All_Customers_Small_Commercial!N97+All_Customers_Lighting!N97</f>
        <v>109338</v>
      </c>
      <c r="O97" s="5">
        <f>All_Customers_Residential!O97+All_Customers_Small_Commercial!O97+All_Customers_Lighting!O97</f>
        <v>104290</v>
      </c>
      <c r="P97" s="5">
        <f>All_Customers_Residential!P97+All_Customers_Small_Commercial!P97+All_Customers_Lighting!P97</f>
        <v>100354</v>
      </c>
      <c r="Q97" s="5">
        <f>All_Customers_Residential!Q97+All_Customers_Small_Commercial!Q97+All_Customers_Lighting!Q97</f>
        <v>104574</v>
      </c>
      <c r="R97" s="5">
        <f>All_Customers_Residential!R97+All_Customers_Small_Commercial!R97+All_Customers_Lighting!R97</f>
        <v>110610</v>
      </c>
      <c r="S97" s="5">
        <f>All_Customers_Residential!S97+All_Customers_Small_Commercial!S97+All_Customers_Lighting!S97</f>
        <v>121047</v>
      </c>
      <c r="T97" s="5">
        <f>All_Customers_Residential!T97+All_Customers_Small_Commercial!T97+All_Customers_Lighting!T97</f>
        <v>125243</v>
      </c>
      <c r="U97" s="5">
        <f>All_Customers_Residential!U97+All_Customers_Small_Commercial!U97+All_Customers_Lighting!U97</f>
        <v>137825</v>
      </c>
      <c r="V97" s="5">
        <f>All_Customers_Residential!V97+All_Customers_Small_Commercial!V97+All_Customers_Lighting!V97</f>
        <v>132537</v>
      </c>
      <c r="W97" s="5">
        <f>All_Customers_Residential!W97+All_Customers_Small_Commercial!W97+All_Customers_Lighting!W97</f>
        <v>110049</v>
      </c>
      <c r="X97" s="5">
        <f>All_Customers_Residential!X97+All_Customers_Small_Commercial!X97+All_Customers_Lighting!X97</f>
        <v>88822</v>
      </c>
      <c r="Y97" s="5">
        <f>All_Customers_Residential!Y97+All_Customers_Small_Commercial!Y97+All_Customers_Lighting!Y97</f>
        <v>80096</v>
      </c>
      <c r="AA97" s="2">
        <f>IFERROR(INDEX('Holiday Schedule'!$D$3:$D$24,MATCH(A97,'Holiday Schedule'!$C$3:$C$24,0)),0)</f>
        <v>0</v>
      </c>
      <c r="AB97" s="2">
        <f t="shared" si="8"/>
        <v>6</v>
      </c>
      <c r="AC97" s="2">
        <f t="shared" si="9"/>
        <v>1832172</v>
      </c>
      <c r="AD97" s="5">
        <f t="shared" si="10"/>
        <v>628240</v>
      </c>
      <c r="AE97" s="5">
        <f t="shared" si="11"/>
        <v>2460412</v>
      </c>
      <c r="AG97" s="2">
        <f t="shared" si="12"/>
        <v>3</v>
      </c>
      <c r="AH97" s="2">
        <f t="shared" si="13"/>
        <v>2024</v>
      </c>
      <c r="AJ97" s="5">
        <f t="shared" si="14"/>
        <v>137825</v>
      </c>
      <c r="AK97" s="2">
        <f t="shared" si="15"/>
        <v>20</v>
      </c>
    </row>
    <row r="98" spans="1:37" ht="12.75" x14ac:dyDescent="0.2">
      <c r="A98" s="4">
        <v>45381</v>
      </c>
      <c r="B98" s="5">
        <f>All_Customers_Residential!B98+All_Customers_Small_Commercial!B98+All_Customers_Lighting!B98</f>
        <v>75364</v>
      </c>
      <c r="C98" s="5">
        <f>All_Customers_Residential!C98+All_Customers_Small_Commercial!C98+All_Customers_Lighting!C98</f>
        <v>64534</v>
      </c>
      <c r="D98" s="5">
        <f>All_Customers_Residential!D98+All_Customers_Small_Commercial!D98+All_Customers_Lighting!D98</f>
        <v>69122</v>
      </c>
      <c r="E98" s="5">
        <f>All_Customers_Residential!E98+All_Customers_Small_Commercial!E98+All_Customers_Lighting!E98</f>
        <v>69569</v>
      </c>
      <c r="F98" s="5">
        <f>All_Customers_Residential!F98+All_Customers_Small_Commercial!F98+All_Customers_Lighting!F98</f>
        <v>71931</v>
      </c>
      <c r="G98" s="5">
        <f>All_Customers_Residential!G98+All_Customers_Small_Commercial!G98+All_Customers_Lighting!G98</f>
        <v>79479</v>
      </c>
      <c r="H98" s="5">
        <f>All_Customers_Residential!H98+All_Customers_Small_Commercial!H98+All_Customers_Lighting!H98</f>
        <v>98935</v>
      </c>
      <c r="I98" s="5">
        <f>All_Customers_Residential!I98+All_Customers_Small_Commercial!I98+All_Customers_Lighting!I98</f>
        <v>111339</v>
      </c>
      <c r="J98" s="5">
        <f>All_Customers_Residential!J98+All_Customers_Small_Commercial!J98+All_Customers_Lighting!J98</f>
        <v>118391</v>
      </c>
      <c r="K98" s="5">
        <f>All_Customers_Residential!K98+All_Customers_Small_Commercial!K98+All_Customers_Lighting!K98</f>
        <v>123181</v>
      </c>
      <c r="L98" s="5">
        <f>All_Customers_Residential!L98+All_Customers_Small_Commercial!L98+All_Customers_Lighting!L98</f>
        <v>120173</v>
      </c>
      <c r="M98" s="5">
        <f>All_Customers_Residential!M98+All_Customers_Small_Commercial!M98+All_Customers_Lighting!M98</f>
        <v>117040</v>
      </c>
      <c r="N98" s="5">
        <f>All_Customers_Residential!N98+All_Customers_Small_Commercial!N98+All_Customers_Lighting!N98</f>
        <v>112939</v>
      </c>
      <c r="O98" s="5">
        <f>All_Customers_Residential!O98+All_Customers_Small_Commercial!O98+All_Customers_Lighting!O98</f>
        <v>108124</v>
      </c>
      <c r="P98" s="5">
        <f>All_Customers_Residential!P98+All_Customers_Small_Commercial!P98+All_Customers_Lighting!P98</f>
        <v>102283</v>
      </c>
      <c r="Q98" s="5">
        <f>All_Customers_Residential!Q98+All_Customers_Small_Commercial!Q98+All_Customers_Lighting!Q98</f>
        <v>105991</v>
      </c>
      <c r="R98" s="5">
        <f>All_Customers_Residential!R98+All_Customers_Small_Commercial!R98+All_Customers_Lighting!R98</f>
        <v>112297</v>
      </c>
      <c r="S98" s="5">
        <f>All_Customers_Residential!S98+All_Customers_Small_Commercial!S98+All_Customers_Lighting!S98</f>
        <v>122424</v>
      </c>
      <c r="T98" s="5">
        <f>All_Customers_Residential!T98+All_Customers_Small_Commercial!T98+All_Customers_Lighting!T98</f>
        <v>127259</v>
      </c>
      <c r="U98" s="5">
        <f>All_Customers_Residential!U98+All_Customers_Small_Commercial!U98+All_Customers_Lighting!U98</f>
        <v>139244</v>
      </c>
      <c r="V98" s="5">
        <f>All_Customers_Residential!V98+All_Customers_Small_Commercial!V98+All_Customers_Lighting!V98</f>
        <v>134351</v>
      </c>
      <c r="W98" s="5">
        <f>All_Customers_Residential!W98+All_Customers_Small_Commercial!W98+All_Customers_Lighting!W98</f>
        <v>109344</v>
      </c>
      <c r="X98" s="5">
        <f>All_Customers_Residential!X98+All_Customers_Small_Commercial!X98+All_Customers_Lighting!X98</f>
        <v>89731</v>
      </c>
      <c r="Y98" s="5">
        <f>All_Customers_Residential!Y98+All_Customers_Small_Commercial!Y98+All_Customers_Lighting!Y98</f>
        <v>80517</v>
      </c>
      <c r="AA98" s="2">
        <f>IFERROR(INDEX('Holiday Schedule'!$D$3:$D$24,MATCH(A98,'Holiday Schedule'!$C$3:$C$24,0)),0)</f>
        <v>0</v>
      </c>
      <c r="AB98" s="2">
        <f t="shared" si="8"/>
        <v>7</v>
      </c>
      <c r="AC98" s="2">
        <f t="shared" si="9"/>
        <v>0</v>
      </c>
      <c r="AD98" s="5">
        <f t="shared" si="10"/>
        <v>2463562</v>
      </c>
      <c r="AE98" s="5">
        <f t="shared" si="11"/>
        <v>2463562</v>
      </c>
      <c r="AG98" s="2">
        <f t="shared" si="12"/>
        <v>3</v>
      </c>
      <c r="AH98" s="2">
        <f t="shared" si="13"/>
        <v>2024</v>
      </c>
      <c r="AJ98" s="5">
        <f t="shared" si="14"/>
        <v>139244</v>
      </c>
      <c r="AK98" s="2">
        <f t="shared" si="15"/>
        <v>20</v>
      </c>
    </row>
    <row r="99" spans="1:37" ht="12.75" x14ac:dyDescent="0.2">
      <c r="A99" s="4">
        <v>45382</v>
      </c>
      <c r="B99" s="5">
        <f>All_Customers_Residential!B99+All_Customers_Small_Commercial!B99+All_Customers_Lighting!B99</f>
        <v>75376</v>
      </c>
      <c r="C99" s="5">
        <f>All_Customers_Residential!C99+All_Customers_Small_Commercial!C99+All_Customers_Lighting!C99</f>
        <v>64544</v>
      </c>
      <c r="D99" s="5">
        <f>All_Customers_Residential!D99+All_Customers_Small_Commercial!D99+All_Customers_Lighting!D99</f>
        <v>69132</v>
      </c>
      <c r="E99" s="5">
        <f>All_Customers_Residential!E99+All_Customers_Small_Commercial!E99+All_Customers_Lighting!E99</f>
        <v>69577</v>
      </c>
      <c r="F99" s="5">
        <f>All_Customers_Residential!F99+All_Customers_Small_Commercial!F99+All_Customers_Lighting!F99</f>
        <v>71939</v>
      </c>
      <c r="G99" s="5">
        <f>All_Customers_Residential!G99+All_Customers_Small_Commercial!G99+All_Customers_Lighting!G99</f>
        <v>79489</v>
      </c>
      <c r="H99" s="5">
        <f>All_Customers_Residential!H99+All_Customers_Small_Commercial!H99+All_Customers_Lighting!H99</f>
        <v>98933</v>
      </c>
      <c r="I99" s="5">
        <f>All_Customers_Residential!I99+All_Customers_Small_Commercial!I99+All_Customers_Lighting!I99</f>
        <v>111337</v>
      </c>
      <c r="J99" s="5">
        <f>All_Customers_Residential!J99+All_Customers_Small_Commercial!J99+All_Customers_Lighting!J99</f>
        <v>118380</v>
      </c>
      <c r="K99" s="5">
        <f>All_Customers_Residential!K99+All_Customers_Small_Commercial!K99+All_Customers_Lighting!K99</f>
        <v>123191</v>
      </c>
      <c r="L99" s="5">
        <f>All_Customers_Residential!L99+All_Customers_Small_Commercial!L99+All_Customers_Lighting!L99</f>
        <v>120181</v>
      </c>
      <c r="M99" s="5">
        <f>All_Customers_Residential!M99+All_Customers_Small_Commercial!M99+All_Customers_Lighting!M99</f>
        <v>117052</v>
      </c>
      <c r="N99" s="5">
        <f>All_Customers_Residential!N99+All_Customers_Small_Commercial!N99+All_Customers_Lighting!N99</f>
        <v>112950</v>
      </c>
      <c r="O99" s="5">
        <f>All_Customers_Residential!O99+All_Customers_Small_Commercial!O99+All_Customers_Lighting!O99</f>
        <v>108137</v>
      </c>
      <c r="P99" s="5">
        <f>All_Customers_Residential!P99+All_Customers_Small_Commercial!P99+All_Customers_Lighting!P99</f>
        <v>102296</v>
      </c>
      <c r="Q99" s="5">
        <f>All_Customers_Residential!Q99+All_Customers_Small_Commercial!Q99+All_Customers_Lighting!Q99</f>
        <v>106005</v>
      </c>
      <c r="R99" s="5">
        <f>All_Customers_Residential!R99+All_Customers_Small_Commercial!R99+All_Customers_Lighting!R99</f>
        <v>112311</v>
      </c>
      <c r="S99" s="5">
        <f>All_Customers_Residential!S99+All_Customers_Small_Commercial!S99+All_Customers_Lighting!S99</f>
        <v>122427</v>
      </c>
      <c r="T99" s="5">
        <f>All_Customers_Residential!T99+All_Customers_Small_Commercial!T99+All_Customers_Lighting!T99</f>
        <v>127271</v>
      </c>
      <c r="U99" s="5">
        <f>All_Customers_Residential!U99+All_Customers_Small_Commercial!U99+All_Customers_Lighting!U99</f>
        <v>139249</v>
      </c>
      <c r="V99" s="5">
        <f>All_Customers_Residential!V99+All_Customers_Small_Commercial!V99+All_Customers_Lighting!V99</f>
        <v>134360</v>
      </c>
      <c r="W99" s="5">
        <f>All_Customers_Residential!W99+All_Customers_Small_Commercial!W99+All_Customers_Lighting!W99</f>
        <v>109352</v>
      </c>
      <c r="X99" s="5">
        <f>All_Customers_Residential!X99+All_Customers_Small_Commercial!X99+All_Customers_Lighting!X99</f>
        <v>89737</v>
      </c>
      <c r="Y99" s="5">
        <f>All_Customers_Residential!Y99+All_Customers_Small_Commercial!Y99+All_Customers_Lighting!Y99</f>
        <v>80526</v>
      </c>
      <c r="AA99" s="2">
        <f>IFERROR(INDEX('Holiday Schedule'!$D$3:$D$24,MATCH(A99,'Holiday Schedule'!$C$3:$C$24,0)),0)</f>
        <v>0</v>
      </c>
      <c r="AB99" s="2">
        <f t="shared" si="8"/>
        <v>1</v>
      </c>
      <c r="AC99" s="2">
        <f t="shared" si="9"/>
        <v>0</v>
      </c>
      <c r="AD99" s="5">
        <f t="shared" si="10"/>
        <v>2463752</v>
      </c>
      <c r="AE99" s="5">
        <f t="shared" si="11"/>
        <v>2463752</v>
      </c>
      <c r="AG99" s="2">
        <f t="shared" si="12"/>
        <v>3</v>
      </c>
      <c r="AH99" s="2">
        <f t="shared" si="13"/>
        <v>2024</v>
      </c>
      <c r="AJ99" s="5">
        <f t="shared" si="14"/>
        <v>139249</v>
      </c>
      <c r="AK99" s="2">
        <f t="shared" si="15"/>
        <v>20</v>
      </c>
    </row>
    <row r="100" spans="1:37" ht="12.75" x14ac:dyDescent="0.2">
      <c r="A100" s="4">
        <v>45383</v>
      </c>
      <c r="B100" s="5">
        <f>All_Customers_Residential!B100+All_Customers_Small_Commercial!B100+All_Customers_Lighting!B100</f>
        <v>78564</v>
      </c>
      <c r="C100" s="5">
        <f>All_Customers_Residential!C100+All_Customers_Small_Commercial!C100+All_Customers_Lighting!C100</f>
        <v>76724</v>
      </c>
      <c r="D100" s="5">
        <f>All_Customers_Residential!D100+All_Customers_Small_Commercial!D100+All_Customers_Lighting!D100</f>
        <v>76805</v>
      </c>
      <c r="E100" s="5">
        <f>All_Customers_Residential!E100+All_Customers_Small_Commercial!E100+All_Customers_Lighting!E100</f>
        <v>78262</v>
      </c>
      <c r="F100" s="5">
        <f>All_Customers_Residential!F100+All_Customers_Small_Commercial!F100+All_Customers_Lighting!F100</f>
        <v>81589</v>
      </c>
      <c r="G100" s="5">
        <f>All_Customers_Residential!G100+All_Customers_Small_Commercial!G100+All_Customers_Lighting!G100</f>
        <v>93425</v>
      </c>
      <c r="H100" s="5">
        <f>All_Customers_Residential!H100+All_Customers_Small_Commercial!H100+All_Customers_Lighting!H100</f>
        <v>109066</v>
      </c>
      <c r="I100" s="5">
        <f>All_Customers_Residential!I100+All_Customers_Small_Commercial!I100+All_Customers_Lighting!I100</f>
        <v>110025</v>
      </c>
      <c r="J100" s="5">
        <f>All_Customers_Residential!J100+All_Customers_Small_Commercial!J100+All_Customers_Lighting!J100</f>
        <v>109085</v>
      </c>
      <c r="K100" s="5">
        <f>All_Customers_Residential!K100+All_Customers_Small_Commercial!K100+All_Customers_Lighting!K100</f>
        <v>107200</v>
      </c>
      <c r="L100" s="5">
        <f>All_Customers_Residential!L100+All_Customers_Small_Commercial!L100+All_Customers_Lighting!L100</f>
        <v>104452</v>
      </c>
      <c r="M100" s="5">
        <f>All_Customers_Residential!M100+All_Customers_Small_Commercial!M100+All_Customers_Lighting!M100</f>
        <v>97585</v>
      </c>
      <c r="N100" s="5">
        <f>All_Customers_Residential!N100+All_Customers_Small_Commercial!N100+All_Customers_Lighting!N100</f>
        <v>95382</v>
      </c>
      <c r="O100" s="5">
        <f>All_Customers_Residential!O100+All_Customers_Small_Commercial!O100+All_Customers_Lighting!O100</f>
        <v>90818</v>
      </c>
      <c r="P100" s="5">
        <f>All_Customers_Residential!P100+All_Customers_Small_Commercial!P100+All_Customers_Lighting!P100</f>
        <v>86682</v>
      </c>
      <c r="Q100" s="5">
        <f>All_Customers_Residential!Q100+All_Customers_Small_Commercial!Q100+All_Customers_Lighting!Q100</f>
        <v>89762</v>
      </c>
      <c r="R100" s="5">
        <f>All_Customers_Residential!R100+All_Customers_Small_Commercial!R100+All_Customers_Lighting!R100</f>
        <v>96150</v>
      </c>
      <c r="S100" s="5">
        <f>All_Customers_Residential!S100+All_Customers_Small_Commercial!S100+All_Customers_Lighting!S100</f>
        <v>106577</v>
      </c>
      <c r="T100" s="5">
        <f>All_Customers_Residential!T100+All_Customers_Small_Commercial!T100+All_Customers_Lighting!T100</f>
        <v>107984</v>
      </c>
      <c r="U100" s="5">
        <f>All_Customers_Residential!U100+All_Customers_Small_Commercial!U100+All_Customers_Lighting!U100</f>
        <v>121980</v>
      </c>
      <c r="V100" s="5">
        <f>All_Customers_Residential!V100+All_Customers_Small_Commercial!V100+All_Customers_Lighting!V100</f>
        <v>115736</v>
      </c>
      <c r="W100" s="5">
        <f>All_Customers_Residential!W100+All_Customers_Small_Commercial!W100+All_Customers_Lighting!W100</f>
        <v>101142</v>
      </c>
      <c r="X100" s="5">
        <f>All_Customers_Residential!X100+All_Customers_Small_Commercial!X100+All_Customers_Lighting!X100</f>
        <v>89870</v>
      </c>
      <c r="Y100" s="5">
        <f>All_Customers_Residential!Y100+All_Customers_Small_Commercial!Y100+All_Customers_Lighting!Y100</f>
        <v>80054</v>
      </c>
      <c r="AA100" s="2">
        <f>IFERROR(INDEX('Holiday Schedule'!$D$3:$D$24,MATCH(A100,'Holiday Schedule'!$C$3:$C$24,0)),0)</f>
        <v>0</v>
      </c>
      <c r="AB100" s="2">
        <f t="shared" si="8"/>
        <v>2</v>
      </c>
      <c r="AC100" s="2">
        <f t="shared" si="9"/>
        <v>1630430</v>
      </c>
      <c r="AD100" s="5">
        <f t="shared" si="10"/>
        <v>674489</v>
      </c>
      <c r="AE100" s="5">
        <f t="shared" si="11"/>
        <v>2304919</v>
      </c>
      <c r="AG100" s="2">
        <f t="shared" si="12"/>
        <v>4</v>
      </c>
      <c r="AH100" s="2">
        <f t="shared" si="13"/>
        <v>2024</v>
      </c>
      <c r="AJ100" s="5">
        <f t="shared" si="14"/>
        <v>121980</v>
      </c>
      <c r="AK100" s="2">
        <f t="shared" si="15"/>
        <v>20</v>
      </c>
    </row>
    <row r="101" spans="1:37" ht="12.75" x14ac:dyDescent="0.2">
      <c r="A101" s="4">
        <v>45384</v>
      </c>
      <c r="B101" s="5">
        <f>All_Customers_Residential!B101+All_Customers_Small_Commercial!B101+All_Customers_Lighting!B101</f>
        <v>75423</v>
      </c>
      <c r="C101" s="5">
        <f>All_Customers_Residential!C101+All_Customers_Small_Commercial!C101+All_Customers_Lighting!C101</f>
        <v>72812</v>
      </c>
      <c r="D101" s="5">
        <f>All_Customers_Residential!D101+All_Customers_Small_Commercial!D101+All_Customers_Lighting!D101</f>
        <v>72159</v>
      </c>
      <c r="E101" s="5">
        <f>All_Customers_Residential!E101+All_Customers_Small_Commercial!E101+All_Customers_Lighting!E101</f>
        <v>73046</v>
      </c>
      <c r="F101" s="5">
        <f>All_Customers_Residential!F101+All_Customers_Small_Commercial!F101+All_Customers_Lighting!F101</f>
        <v>76234</v>
      </c>
      <c r="G101" s="5">
        <f>All_Customers_Residential!G101+All_Customers_Small_Commercial!G101+All_Customers_Lighting!G101</f>
        <v>86541</v>
      </c>
      <c r="H101" s="5">
        <f>All_Customers_Residential!H101+All_Customers_Small_Commercial!H101+All_Customers_Lighting!H101</f>
        <v>101585</v>
      </c>
      <c r="I101" s="5">
        <f>All_Customers_Residential!I101+All_Customers_Small_Commercial!I101+All_Customers_Lighting!I101</f>
        <v>109445</v>
      </c>
      <c r="J101" s="5">
        <f>All_Customers_Residential!J101+All_Customers_Small_Commercial!J101+All_Customers_Lighting!J101</f>
        <v>108508</v>
      </c>
      <c r="K101" s="5">
        <f>All_Customers_Residential!K101+All_Customers_Small_Commercial!K101+All_Customers_Lighting!K101</f>
        <v>106522</v>
      </c>
      <c r="L101" s="5">
        <f>All_Customers_Residential!L101+All_Customers_Small_Commercial!L101+All_Customers_Lighting!L101</f>
        <v>103790</v>
      </c>
      <c r="M101" s="5">
        <f>All_Customers_Residential!M101+All_Customers_Small_Commercial!M101+All_Customers_Lighting!M101</f>
        <v>96932</v>
      </c>
      <c r="N101" s="5">
        <f>All_Customers_Residential!N101+All_Customers_Small_Commercial!N101+All_Customers_Lighting!N101</f>
        <v>94615</v>
      </c>
      <c r="O101" s="5">
        <f>All_Customers_Residential!O101+All_Customers_Small_Commercial!O101+All_Customers_Lighting!O101</f>
        <v>90082</v>
      </c>
      <c r="P101" s="5">
        <f>All_Customers_Residential!P101+All_Customers_Small_Commercial!P101+All_Customers_Lighting!P101</f>
        <v>85993</v>
      </c>
      <c r="Q101" s="5">
        <f>All_Customers_Residential!Q101+All_Customers_Small_Commercial!Q101+All_Customers_Lighting!Q101</f>
        <v>89177</v>
      </c>
      <c r="R101" s="5">
        <f>All_Customers_Residential!R101+All_Customers_Small_Commercial!R101+All_Customers_Lighting!R101</f>
        <v>95501</v>
      </c>
      <c r="S101" s="5">
        <f>All_Customers_Residential!S101+All_Customers_Small_Commercial!S101+All_Customers_Lighting!S101</f>
        <v>105915</v>
      </c>
      <c r="T101" s="5">
        <f>All_Customers_Residential!T101+All_Customers_Small_Commercial!T101+All_Customers_Lighting!T101</f>
        <v>107433</v>
      </c>
      <c r="U101" s="5">
        <f>All_Customers_Residential!U101+All_Customers_Small_Commercial!U101+All_Customers_Lighting!U101</f>
        <v>121345</v>
      </c>
      <c r="V101" s="5">
        <f>All_Customers_Residential!V101+All_Customers_Small_Commercial!V101+All_Customers_Lighting!V101</f>
        <v>115280</v>
      </c>
      <c r="W101" s="5">
        <f>All_Customers_Residential!W101+All_Customers_Small_Commercial!W101+All_Customers_Lighting!W101</f>
        <v>98475</v>
      </c>
      <c r="X101" s="5">
        <f>All_Customers_Residential!X101+All_Customers_Small_Commercial!X101+All_Customers_Lighting!X101</f>
        <v>87902</v>
      </c>
      <c r="Y101" s="5">
        <f>All_Customers_Residential!Y101+All_Customers_Small_Commercial!Y101+All_Customers_Lighting!Y101</f>
        <v>80134</v>
      </c>
      <c r="AA101" s="2">
        <f>IFERROR(INDEX('Holiday Schedule'!$D$3:$D$24,MATCH(A101,'Holiday Schedule'!$C$3:$C$24,0)),0)</f>
        <v>0</v>
      </c>
      <c r="AB101" s="2">
        <f t="shared" si="8"/>
        <v>3</v>
      </c>
      <c r="AC101" s="2">
        <f t="shared" si="9"/>
        <v>1616915</v>
      </c>
      <c r="AD101" s="5">
        <f t="shared" si="10"/>
        <v>637934</v>
      </c>
      <c r="AE101" s="5">
        <f t="shared" si="11"/>
        <v>2254849</v>
      </c>
      <c r="AG101" s="2">
        <f t="shared" si="12"/>
        <v>4</v>
      </c>
      <c r="AH101" s="2">
        <f t="shared" si="13"/>
        <v>2024</v>
      </c>
      <c r="AJ101" s="5">
        <f t="shared" si="14"/>
        <v>121345</v>
      </c>
      <c r="AK101" s="2">
        <f t="shared" si="15"/>
        <v>20</v>
      </c>
    </row>
    <row r="102" spans="1:37" ht="12.75" x14ac:dyDescent="0.2">
      <c r="A102" s="4">
        <v>45385</v>
      </c>
      <c r="B102" s="5">
        <f>All_Customers_Residential!B102+All_Customers_Small_Commercial!B102+All_Customers_Lighting!B102</f>
        <v>76153</v>
      </c>
      <c r="C102" s="5">
        <f>All_Customers_Residential!C102+All_Customers_Small_Commercial!C102+All_Customers_Lighting!C102</f>
        <v>74483</v>
      </c>
      <c r="D102" s="5">
        <f>All_Customers_Residential!D102+All_Customers_Small_Commercial!D102+All_Customers_Lighting!D102</f>
        <v>73426</v>
      </c>
      <c r="E102" s="5">
        <f>All_Customers_Residential!E102+All_Customers_Small_Commercial!E102+All_Customers_Lighting!E102</f>
        <v>74943</v>
      </c>
      <c r="F102" s="5">
        <f>All_Customers_Residential!F102+All_Customers_Small_Commercial!F102+All_Customers_Lighting!F102</f>
        <v>77838</v>
      </c>
      <c r="G102" s="5">
        <f>All_Customers_Residential!G102+All_Customers_Small_Commercial!G102+All_Customers_Lighting!G102</f>
        <v>88788</v>
      </c>
      <c r="H102" s="5">
        <f>All_Customers_Residential!H102+All_Customers_Small_Commercial!H102+All_Customers_Lighting!H102</f>
        <v>104371</v>
      </c>
      <c r="I102" s="5">
        <f>All_Customers_Residential!I102+All_Customers_Small_Commercial!I102+All_Customers_Lighting!I102</f>
        <v>109458</v>
      </c>
      <c r="J102" s="5">
        <f>All_Customers_Residential!J102+All_Customers_Small_Commercial!J102+All_Customers_Lighting!J102</f>
        <v>108837</v>
      </c>
      <c r="K102" s="5">
        <f>All_Customers_Residential!K102+All_Customers_Small_Commercial!K102+All_Customers_Lighting!K102</f>
        <v>106937</v>
      </c>
      <c r="L102" s="5">
        <f>All_Customers_Residential!L102+All_Customers_Small_Commercial!L102+All_Customers_Lighting!L102</f>
        <v>104286</v>
      </c>
      <c r="M102" s="5">
        <f>All_Customers_Residential!M102+All_Customers_Small_Commercial!M102+All_Customers_Lighting!M102</f>
        <v>97384</v>
      </c>
      <c r="N102" s="5">
        <f>All_Customers_Residential!N102+All_Customers_Small_Commercial!N102+All_Customers_Lighting!N102</f>
        <v>94878</v>
      </c>
      <c r="O102" s="5">
        <f>All_Customers_Residential!O102+All_Customers_Small_Commercial!O102+All_Customers_Lighting!O102</f>
        <v>90345</v>
      </c>
      <c r="P102" s="5">
        <f>All_Customers_Residential!P102+All_Customers_Small_Commercial!P102+All_Customers_Lighting!P102</f>
        <v>86391</v>
      </c>
      <c r="Q102" s="5">
        <f>All_Customers_Residential!Q102+All_Customers_Small_Commercial!Q102+All_Customers_Lighting!Q102</f>
        <v>89860</v>
      </c>
      <c r="R102" s="5">
        <f>All_Customers_Residential!R102+All_Customers_Small_Commercial!R102+All_Customers_Lighting!R102</f>
        <v>96268</v>
      </c>
      <c r="S102" s="5">
        <f>All_Customers_Residential!S102+All_Customers_Small_Commercial!S102+All_Customers_Lighting!S102</f>
        <v>106714</v>
      </c>
      <c r="T102" s="5">
        <f>All_Customers_Residential!T102+All_Customers_Small_Commercial!T102+All_Customers_Lighting!T102</f>
        <v>112826</v>
      </c>
      <c r="U102" s="5">
        <f>All_Customers_Residential!U102+All_Customers_Small_Commercial!U102+All_Customers_Lighting!U102</f>
        <v>121507</v>
      </c>
      <c r="V102" s="5">
        <f>All_Customers_Residential!V102+All_Customers_Small_Commercial!V102+All_Customers_Lighting!V102</f>
        <v>115308</v>
      </c>
      <c r="W102" s="5">
        <f>All_Customers_Residential!W102+All_Customers_Small_Commercial!W102+All_Customers_Lighting!W102</f>
        <v>103971</v>
      </c>
      <c r="X102" s="5">
        <f>All_Customers_Residential!X102+All_Customers_Small_Commercial!X102+All_Customers_Lighting!X102</f>
        <v>92835</v>
      </c>
      <c r="Y102" s="5">
        <f>All_Customers_Residential!Y102+All_Customers_Small_Commercial!Y102+All_Customers_Lighting!Y102</f>
        <v>83331</v>
      </c>
      <c r="AA102" s="2">
        <f>IFERROR(INDEX('Holiday Schedule'!$D$3:$D$24,MATCH(A102,'Holiday Schedule'!$C$3:$C$24,0)),0)</f>
        <v>0</v>
      </c>
      <c r="AB102" s="2">
        <f t="shared" si="8"/>
        <v>4</v>
      </c>
      <c r="AC102" s="2">
        <f t="shared" si="9"/>
        <v>1637805</v>
      </c>
      <c r="AD102" s="5">
        <f t="shared" si="10"/>
        <v>653333</v>
      </c>
      <c r="AE102" s="5">
        <f t="shared" si="11"/>
        <v>2291138</v>
      </c>
      <c r="AG102" s="2">
        <f t="shared" si="12"/>
        <v>4</v>
      </c>
      <c r="AH102" s="2">
        <f t="shared" si="13"/>
        <v>2024</v>
      </c>
      <c r="AJ102" s="5">
        <f t="shared" si="14"/>
        <v>121507</v>
      </c>
      <c r="AK102" s="2">
        <f t="shared" si="15"/>
        <v>20</v>
      </c>
    </row>
    <row r="103" spans="1:37" ht="12.75" x14ac:dyDescent="0.2">
      <c r="A103" s="4">
        <v>45386</v>
      </c>
      <c r="B103" s="5">
        <f>All_Customers_Residential!B103+All_Customers_Small_Commercial!B103+All_Customers_Lighting!B103</f>
        <v>78330</v>
      </c>
      <c r="C103" s="5">
        <f>All_Customers_Residential!C103+All_Customers_Small_Commercial!C103+All_Customers_Lighting!C103</f>
        <v>76679</v>
      </c>
      <c r="D103" s="5">
        <f>All_Customers_Residential!D103+All_Customers_Small_Commercial!D103+All_Customers_Lighting!D103</f>
        <v>75801</v>
      </c>
      <c r="E103" s="5">
        <f>All_Customers_Residential!E103+All_Customers_Small_Commercial!E103+All_Customers_Lighting!E103</f>
        <v>76548</v>
      </c>
      <c r="F103" s="5">
        <f>All_Customers_Residential!F103+All_Customers_Small_Commercial!F103+All_Customers_Lighting!F103</f>
        <v>79382</v>
      </c>
      <c r="G103" s="5">
        <f>All_Customers_Residential!G103+All_Customers_Small_Commercial!G103+All_Customers_Lighting!G103</f>
        <v>86959</v>
      </c>
      <c r="H103" s="5">
        <f>All_Customers_Residential!H103+All_Customers_Small_Commercial!H103+All_Customers_Lighting!H103</f>
        <v>98171</v>
      </c>
      <c r="I103" s="5">
        <f>All_Customers_Residential!I103+All_Customers_Small_Commercial!I103+All_Customers_Lighting!I103</f>
        <v>108830</v>
      </c>
      <c r="J103" s="5">
        <f>All_Customers_Residential!J103+All_Customers_Small_Commercial!J103+All_Customers_Lighting!J103</f>
        <v>108574</v>
      </c>
      <c r="K103" s="5">
        <f>All_Customers_Residential!K103+All_Customers_Small_Commercial!K103+All_Customers_Lighting!K103</f>
        <v>107258</v>
      </c>
      <c r="L103" s="5">
        <f>All_Customers_Residential!L103+All_Customers_Small_Commercial!L103+All_Customers_Lighting!L103</f>
        <v>108047</v>
      </c>
      <c r="M103" s="5">
        <f>All_Customers_Residential!M103+All_Customers_Small_Commercial!M103+All_Customers_Lighting!M103</f>
        <v>105679</v>
      </c>
      <c r="N103" s="5">
        <f>All_Customers_Residential!N103+All_Customers_Small_Commercial!N103+All_Customers_Lighting!N103</f>
        <v>100381</v>
      </c>
      <c r="O103" s="5">
        <f>All_Customers_Residential!O103+All_Customers_Small_Commercial!O103+All_Customers_Lighting!O103</f>
        <v>95903</v>
      </c>
      <c r="P103" s="5">
        <f>All_Customers_Residential!P103+All_Customers_Small_Commercial!P103+All_Customers_Lighting!P103</f>
        <v>95125</v>
      </c>
      <c r="Q103" s="5">
        <f>All_Customers_Residential!Q103+All_Customers_Small_Commercial!Q103+All_Customers_Lighting!Q103</f>
        <v>97593</v>
      </c>
      <c r="R103" s="5">
        <f>All_Customers_Residential!R103+All_Customers_Small_Commercial!R103+All_Customers_Lighting!R103</f>
        <v>105666</v>
      </c>
      <c r="S103" s="5">
        <f>All_Customers_Residential!S103+All_Customers_Small_Commercial!S103+All_Customers_Lighting!S103</f>
        <v>114703</v>
      </c>
      <c r="T103" s="5">
        <f>All_Customers_Residential!T103+All_Customers_Small_Commercial!T103+All_Customers_Lighting!T103</f>
        <v>117909</v>
      </c>
      <c r="U103" s="5">
        <f>All_Customers_Residential!U103+All_Customers_Small_Commercial!U103+All_Customers_Lighting!U103</f>
        <v>122870</v>
      </c>
      <c r="V103" s="5">
        <f>All_Customers_Residential!V103+All_Customers_Small_Commercial!V103+All_Customers_Lighting!V103</f>
        <v>117352</v>
      </c>
      <c r="W103" s="5">
        <f>All_Customers_Residential!W103+All_Customers_Small_Commercial!W103+All_Customers_Lighting!W103</f>
        <v>105919</v>
      </c>
      <c r="X103" s="5">
        <f>All_Customers_Residential!X103+All_Customers_Small_Commercial!X103+All_Customers_Lighting!X103</f>
        <v>94628</v>
      </c>
      <c r="Y103" s="5">
        <f>All_Customers_Residential!Y103+All_Customers_Small_Commercial!Y103+All_Customers_Lighting!Y103</f>
        <v>84152</v>
      </c>
      <c r="AA103" s="2">
        <f>IFERROR(INDEX('Holiday Schedule'!$D$3:$D$24,MATCH(A103,'Holiday Schedule'!$C$3:$C$24,0)),0)</f>
        <v>0</v>
      </c>
      <c r="AB103" s="2">
        <f t="shared" si="8"/>
        <v>5</v>
      </c>
      <c r="AC103" s="2">
        <f t="shared" si="9"/>
        <v>1706437</v>
      </c>
      <c r="AD103" s="5">
        <f t="shared" si="10"/>
        <v>656022</v>
      </c>
      <c r="AE103" s="5">
        <f t="shared" si="11"/>
        <v>2362459</v>
      </c>
      <c r="AG103" s="2">
        <f t="shared" si="12"/>
        <v>4</v>
      </c>
      <c r="AH103" s="2">
        <f t="shared" si="13"/>
        <v>2024</v>
      </c>
      <c r="AJ103" s="5">
        <f t="shared" si="14"/>
        <v>122870</v>
      </c>
      <c r="AK103" s="2">
        <f t="shared" si="15"/>
        <v>20</v>
      </c>
    </row>
    <row r="104" spans="1:37" ht="12.75" x14ac:dyDescent="0.2">
      <c r="A104" s="4">
        <v>45387</v>
      </c>
      <c r="B104" s="5">
        <f>All_Customers_Residential!B104+All_Customers_Small_Commercial!B104+All_Customers_Lighting!B104</f>
        <v>77874</v>
      </c>
      <c r="C104" s="5">
        <f>All_Customers_Residential!C104+All_Customers_Small_Commercial!C104+All_Customers_Lighting!C104</f>
        <v>74719</v>
      </c>
      <c r="D104" s="5">
        <f>All_Customers_Residential!D104+All_Customers_Small_Commercial!D104+All_Customers_Lighting!D104</f>
        <v>73966</v>
      </c>
      <c r="E104" s="5">
        <f>All_Customers_Residential!E104+All_Customers_Small_Commercial!E104+All_Customers_Lighting!E104</f>
        <v>74007</v>
      </c>
      <c r="F104" s="5">
        <f>All_Customers_Residential!F104+All_Customers_Small_Commercial!F104+All_Customers_Lighting!F104</f>
        <v>76522</v>
      </c>
      <c r="G104" s="5">
        <f>All_Customers_Residential!G104+All_Customers_Small_Commercial!G104+All_Customers_Lighting!G104</f>
        <v>85281</v>
      </c>
      <c r="H104" s="5">
        <f>All_Customers_Residential!H104+All_Customers_Small_Commercial!H104+All_Customers_Lighting!H104</f>
        <v>100616</v>
      </c>
      <c r="I104" s="5">
        <f>All_Customers_Residential!I104+All_Customers_Small_Commercial!I104+All_Customers_Lighting!I104</f>
        <v>108691</v>
      </c>
      <c r="J104" s="5">
        <f>All_Customers_Residential!J104+All_Customers_Small_Commercial!J104+All_Customers_Lighting!J104</f>
        <v>108322</v>
      </c>
      <c r="K104" s="5">
        <f>All_Customers_Residential!K104+All_Customers_Small_Commercial!K104+All_Customers_Lighting!K104</f>
        <v>107757</v>
      </c>
      <c r="L104" s="5">
        <f>All_Customers_Residential!L104+All_Customers_Small_Commercial!L104+All_Customers_Lighting!L104</f>
        <v>104925</v>
      </c>
      <c r="M104" s="5">
        <f>All_Customers_Residential!M104+All_Customers_Small_Commercial!M104+All_Customers_Lighting!M104</f>
        <v>99924</v>
      </c>
      <c r="N104" s="5">
        <f>All_Customers_Residential!N104+All_Customers_Small_Commercial!N104+All_Customers_Lighting!N104</f>
        <v>96777</v>
      </c>
      <c r="O104" s="5">
        <f>All_Customers_Residential!O104+All_Customers_Small_Commercial!O104+All_Customers_Lighting!O104</f>
        <v>94475</v>
      </c>
      <c r="P104" s="5">
        <f>All_Customers_Residential!P104+All_Customers_Small_Commercial!P104+All_Customers_Lighting!P104</f>
        <v>92204</v>
      </c>
      <c r="Q104" s="5">
        <f>All_Customers_Residential!Q104+All_Customers_Small_Commercial!Q104+All_Customers_Lighting!Q104</f>
        <v>95338</v>
      </c>
      <c r="R104" s="5">
        <f>All_Customers_Residential!R104+All_Customers_Small_Commercial!R104+All_Customers_Lighting!R104</f>
        <v>101775</v>
      </c>
      <c r="S104" s="5">
        <f>All_Customers_Residential!S104+All_Customers_Small_Commercial!S104+All_Customers_Lighting!S104</f>
        <v>111687</v>
      </c>
      <c r="T104" s="5">
        <f>All_Customers_Residential!T104+All_Customers_Small_Commercial!T104+All_Customers_Lighting!T104</f>
        <v>114995</v>
      </c>
      <c r="U104" s="5">
        <f>All_Customers_Residential!U104+All_Customers_Small_Commercial!U104+All_Customers_Lighting!U104</f>
        <v>120798</v>
      </c>
      <c r="V104" s="5">
        <f>All_Customers_Residential!V104+All_Customers_Small_Commercial!V104+All_Customers_Lighting!V104</f>
        <v>116092</v>
      </c>
      <c r="W104" s="5">
        <f>All_Customers_Residential!W104+All_Customers_Small_Commercial!W104+All_Customers_Lighting!W104</f>
        <v>106031</v>
      </c>
      <c r="X104" s="5">
        <f>All_Customers_Residential!X104+All_Customers_Small_Commercial!X104+All_Customers_Lighting!X104</f>
        <v>96204</v>
      </c>
      <c r="Y104" s="5">
        <f>All_Customers_Residential!Y104+All_Customers_Small_Commercial!Y104+All_Customers_Lighting!Y104</f>
        <v>86128</v>
      </c>
      <c r="AA104" s="2">
        <f>IFERROR(INDEX('Holiday Schedule'!$D$3:$D$24,MATCH(A104,'Holiday Schedule'!$C$3:$C$24,0)),0)</f>
        <v>0</v>
      </c>
      <c r="AB104" s="2">
        <f t="shared" si="8"/>
        <v>6</v>
      </c>
      <c r="AC104" s="2">
        <f t="shared" si="9"/>
        <v>1675995</v>
      </c>
      <c r="AD104" s="5">
        <f t="shared" si="10"/>
        <v>649113</v>
      </c>
      <c r="AE104" s="5">
        <f t="shared" si="11"/>
        <v>2325108</v>
      </c>
      <c r="AG104" s="2">
        <f t="shared" si="12"/>
        <v>4</v>
      </c>
      <c r="AH104" s="2">
        <f t="shared" si="13"/>
        <v>2024</v>
      </c>
      <c r="AJ104" s="5">
        <f t="shared" si="14"/>
        <v>120798</v>
      </c>
      <c r="AK104" s="2">
        <f t="shared" si="15"/>
        <v>20</v>
      </c>
    </row>
    <row r="105" spans="1:37" ht="12.75" x14ac:dyDescent="0.2">
      <c r="A105" s="4">
        <v>45388</v>
      </c>
      <c r="B105" s="5">
        <f>All_Customers_Residential!B105+All_Customers_Small_Commercial!B105+All_Customers_Lighting!B105</f>
        <v>81335</v>
      </c>
      <c r="C105" s="5">
        <f>All_Customers_Residential!C105+All_Customers_Small_Commercial!C105+All_Customers_Lighting!C105</f>
        <v>78056</v>
      </c>
      <c r="D105" s="5">
        <f>All_Customers_Residential!D105+All_Customers_Small_Commercial!D105+All_Customers_Lighting!D105</f>
        <v>78238</v>
      </c>
      <c r="E105" s="5">
        <f>All_Customers_Residential!E105+All_Customers_Small_Commercial!E105+All_Customers_Lighting!E105</f>
        <v>76427</v>
      </c>
      <c r="F105" s="5">
        <f>All_Customers_Residential!F105+All_Customers_Small_Commercial!F105+All_Customers_Lighting!F105</f>
        <v>77906</v>
      </c>
      <c r="G105" s="5">
        <f>All_Customers_Residential!G105+All_Customers_Small_Commercial!G105+All_Customers_Lighting!G105</f>
        <v>83209</v>
      </c>
      <c r="H105" s="5">
        <f>All_Customers_Residential!H105+All_Customers_Small_Commercial!H105+All_Customers_Lighting!H105</f>
        <v>92074</v>
      </c>
      <c r="I105" s="5">
        <f>All_Customers_Residential!I105+All_Customers_Small_Commercial!I105+All_Customers_Lighting!I105</f>
        <v>104306</v>
      </c>
      <c r="J105" s="5">
        <f>All_Customers_Residential!J105+All_Customers_Small_Commercial!J105+All_Customers_Lighting!J105</f>
        <v>108720</v>
      </c>
      <c r="K105" s="5">
        <f>All_Customers_Residential!K105+All_Customers_Small_Commercial!K105+All_Customers_Lighting!K105</f>
        <v>111794</v>
      </c>
      <c r="L105" s="5">
        <f>All_Customers_Residential!L105+All_Customers_Small_Commercial!L105+All_Customers_Lighting!L105</f>
        <v>107988</v>
      </c>
      <c r="M105" s="5">
        <f>All_Customers_Residential!M105+All_Customers_Small_Commercial!M105+All_Customers_Lighting!M105</f>
        <v>99811</v>
      </c>
      <c r="N105" s="5">
        <f>All_Customers_Residential!N105+All_Customers_Small_Commercial!N105+All_Customers_Lighting!N105</f>
        <v>97232</v>
      </c>
      <c r="O105" s="5">
        <f>All_Customers_Residential!O105+All_Customers_Small_Commercial!O105+All_Customers_Lighting!O105</f>
        <v>93429</v>
      </c>
      <c r="P105" s="5">
        <f>All_Customers_Residential!P105+All_Customers_Small_Commercial!P105+All_Customers_Lighting!P105</f>
        <v>89462</v>
      </c>
      <c r="Q105" s="5">
        <f>All_Customers_Residential!Q105+All_Customers_Small_Commercial!Q105+All_Customers_Lighting!Q105</f>
        <v>92981</v>
      </c>
      <c r="R105" s="5">
        <f>All_Customers_Residential!R105+All_Customers_Small_Commercial!R105+All_Customers_Lighting!R105</f>
        <v>101252</v>
      </c>
      <c r="S105" s="5">
        <f>All_Customers_Residential!S105+All_Customers_Small_Commercial!S105+All_Customers_Lighting!S105</f>
        <v>112816</v>
      </c>
      <c r="T105" s="5">
        <f>All_Customers_Residential!T105+All_Customers_Small_Commercial!T105+All_Customers_Lighting!T105</f>
        <v>116173</v>
      </c>
      <c r="U105" s="5">
        <f>All_Customers_Residential!U105+All_Customers_Small_Commercial!U105+All_Customers_Lighting!U105</f>
        <v>121556</v>
      </c>
      <c r="V105" s="5">
        <f>All_Customers_Residential!V105+All_Customers_Small_Commercial!V105+All_Customers_Lighting!V105</f>
        <v>117841</v>
      </c>
      <c r="W105" s="5">
        <f>All_Customers_Residential!W105+All_Customers_Small_Commercial!W105+All_Customers_Lighting!W105</f>
        <v>108557</v>
      </c>
      <c r="X105" s="5">
        <f>All_Customers_Residential!X105+All_Customers_Small_Commercial!X105+All_Customers_Lighting!X105</f>
        <v>97890</v>
      </c>
      <c r="Y105" s="5">
        <f>All_Customers_Residential!Y105+All_Customers_Small_Commercial!Y105+All_Customers_Lighting!Y105</f>
        <v>88190</v>
      </c>
      <c r="AA105" s="2">
        <f>IFERROR(INDEX('Holiday Schedule'!$D$3:$D$24,MATCH(A105,'Holiday Schedule'!$C$3:$C$24,0)),0)</f>
        <v>0</v>
      </c>
      <c r="AB105" s="2">
        <f t="shared" si="8"/>
        <v>7</v>
      </c>
      <c r="AC105" s="2">
        <f t="shared" si="9"/>
        <v>0</v>
      </c>
      <c r="AD105" s="5">
        <f t="shared" si="10"/>
        <v>2337243</v>
      </c>
      <c r="AE105" s="5">
        <f t="shared" si="11"/>
        <v>2337243</v>
      </c>
      <c r="AG105" s="2">
        <f t="shared" si="12"/>
        <v>4</v>
      </c>
      <c r="AH105" s="2">
        <f t="shared" si="13"/>
        <v>2024</v>
      </c>
      <c r="AJ105" s="5">
        <f t="shared" si="14"/>
        <v>121556</v>
      </c>
      <c r="AK105" s="2">
        <f t="shared" si="15"/>
        <v>20</v>
      </c>
    </row>
    <row r="106" spans="1:37" ht="12.75" x14ac:dyDescent="0.2">
      <c r="A106" s="4">
        <v>45389</v>
      </c>
      <c r="B106" s="5">
        <f>All_Customers_Residential!B106+All_Customers_Small_Commercial!B106+All_Customers_Lighting!B106</f>
        <v>81714</v>
      </c>
      <c r="C106" s="5">
        <f>All_Customers_Residential!C106+All_Customers_Small_Commercial!C106+All_Customers_Lighting!C106</f>
        <v>78636</v>
      </c>
      <c r="D106" s="5">
        <f>All_Customers_Residential!D106+All_Customers_Small_Commercial!D106+All_Customers_Lighting!D106</f>
        <v>79400</v>
      </c>
      <c r="E106" s="5">
        <f>All_Customers_Residential!E106+All_Customers_Small_Commercial!E106+All_Customers_Lighting!E106</f>
        <v>77426</v>
      </c>
      <c r="F106" s="5">
        <f>All_Customers_Residential!F106+All_Customers_Small_Commercial!F106+All_Customers_Lighting!F106</f>
        <v>78054</v>
      </c>
      <c r="G106" s="5">
        <f>All_Customers_Residential!G106+All_Customers_Small_Commercial!G106+All_Customers_Lighting!G106</f>
        <v>82644</v>
      </c>
      <c r="H106" s="5">
        <f>All_Customers_Residential!H106+All_Customers_Small_Commercial!H106+All_Customers_Lighting!H106</f>
        <v>90778</v>
      </c>
      <c r="I106" s="5">
        <f>All_Customers_Residential!I106+All_Customers_Small_Commercial!I106+All_Customers_Lighting!I106</f>
        <v>104189</v>
      </c>
      <c r="J106" s="5">
        <f>All_Customers_Residential!J106+All_Customers_Small_Commercial!J106+All_Customers_Lighting!J106</f>
        <v>108640</v>
      </c>
      <c r="K106" s="5">
        <f>All_Customers_Residential!K106+All_Customers_Small_Commercial!K106+All_Customers_Lighting!K106</f>
        <v>111605</v>
      </c>
      <c r="L106" s="5">
        <f>All_Customers_Residential!L106+All_Customers_Small_Commercial!L106+All_Customers_Lighting!L106</f>
        <v>107819</v>
      </c>
      <c r="M106" s="5">
        <f>All_Customers_Residential!M106+All_Customers_Small_Commercial!M106+All_Customers_Lighting!M106</f>
        <v>99489</v>
      </c>
      <c r="N106" s="5">
        <f>All_Customers_Residential!N106+All_Customers_Small_Commercial!N106+All_Customers_Lighting!N106</f>
        <v>96890</v>
      </c>
      <c r="O106" s="5">
        <f>All_Customers_Residential!O106+All_Customers_Small_Commercial!O106+All_Customers_Lighting!O106</f>
        <v>93146</v>
      </c>
      <c r="P106" s="5">
        <f>All_Customers_Residential!P106+All_Customers_Small_Commercial!P106+All_Customers_Lighting!P106</f>
        <v>87202</v>
      </c>
      <c r="Q106" s="5">
        <f>All_Customers_Residential!Q106+All_Customers_Small_Commercial!Q106+All_Customers_Lighting!Q106</f>
        <v>88704</v>
      </c>
      <c r="R106" s="5">
        <f>All_Customers_Residential!R106+All_Customers_Small_Commercial!R106+All_Customers_Lighting!R106</f>
        <v>95396</v>
      </c>
      <c r="S106" s="5">
        <f>All_Customers_Residential!S106+All_Customers_Small_Commercial!S106+All_Customers_Lighting!S106</f>
        <v>105588</v>
      </c>
      <c r="T106" s="5">
        <f>All_Customers_Residential!T106+All_Customers_Small_Commercial!T106+All_Customers_Lighting!T106</f>
        <v>109629</v>
      </c>
      <c r="U106" s="5">
        <f>All_Customers_Residential!U106+All_Customers_Small_Commercial!U106+All_Customers_Lighting!U106</f>
        <v>120584</v>
      </c>
      <c r="V106" s="5">
        <f>All_Customers_Residential!V106+All_Customers_Small_Commercial!V106+All_Customers_Lighting!V106</f>
        <v>115905</v>
      </c>
      <c r="W106" s="5">
        <f>All_Customers_Residential!W106+All_Customers_Small_Commercial!W106+All_Customers_Lighting!W106</f>
        <v>105508</v>
      </c>
      <c r="X106" s="5">
        <f>All_Customers_Residential!X106+All_Customers_Small_Commercial!X106+All_Customers_Lighting!X106</f>
        <v>94291</v>
      </c>
      <c r="Y106" s="5">
        <f>All_Customers_Residential!Y106+All_Customers_Small_Commercial!Y106+All_Customers_Lighting!Y106</f>
        <v>85687</v>
      </c>
      <c r="AA106" s="2">
        <f>IFERROR(INDEX('Holiday Schedule'!$D$3:$D$24,MATCH(A106,'Holiday Schedule'!$C$3:$C$24,0)),0)</f>
        <v>0</v>
      </c>
      <c r="AB106" s="2">
        <f t="shared" si="8"/>
        <v>1</v>
      </c>
      <c r="AC106" s="2">
        <f t="shared" si="9"/>
        <v>0</v>
      </c>
      <c r="AD106" s="5">
        <f t="shared" si="10"/>
        <v>2298924</v>
      </c>
      <c r="AE106" s="5">
        <f t="shared" si="11"/>
        <v>2298924</v>
      </c>
      <c r="AG106" s="2">
        <f t="shared" si="12"/>
        <v>4</v>
      </c>
      <c r="AH106" s="2">
        <f t="shared" si="13"/>
        <v>2024</v>
      </c>
      <c r="AJ106" s="5">
        <f t="shared" si="14"/>
        <v>120584</v>
      </c>
      <c r="AK106" s="2">
        <f t="shared" si="15"/>
        <v>20</v>
      </c>
    </row>
    <row r="107" spans="1:37" ht="12.75" x14ac:dyDescent="0.2">
      <c r="A107" s="4">
        <v>45390</v>
      </c>
      <c r="B107" s="5">
        <f>All_Customers_Residential!B107+All_Customers_Small_Commercial!B107+All_Customers_Lighting!B107</f>
        <v>79065</v>
      </c>
      <c r="C107" s="5">
        <f>All_Customers_Residential!C107+All_Customers_Small_Commercial!C107+All_Customers_Lighting!C107</f>
        <v>77371</v>
      </c>
      <c r="D107" s="5">
        <f>All_Customers_Residential!D107+All_Customers_Small_Commercial!D107+All_Customers_Lighting!D107</f>
        <v>75977</v>
      </c>
      <c r="E107" s="5">
        <f>All_Customers_Residential!E107+All_Customers_Small_Commercial!E107+All_Customers_Lighting!E107</f>
        <v>78028</v>
      </c>
      <c r="F107" s="5">
        <f>All_Customers_Residential!F107+All_Customers_Small_Commercial!F107+All_Customers_Lighting!F107</f>
        <v>80467</v>
      </c>
      <c r="G107" s="5">
        <f>All_Customers_Residential!G107+All_Customers_Small_Commercial!G107+All_Customers_Lighting!G107</f>
        <v>91031</v>
      </c>
      <c r="H107" s="5">
        <f>All_Customers_Residential!H107+All_Customers_Small_Commercial!H107+All_Customers_Lighting!H107</f>
        <v>105788</v>
      </c>
      <c r="I107" s="5">
        <f>All_Customers_Residential!I107+All_Customers_Small_Commercial!I107+All_Customers_Lighting!I107</f>
        <v>108471</v>
      </c>
      <c r="J107" s="5">
        <f>All_Customers_Residential!J107+All_Customers_Small_Commercial!J107+All_Customers_Lighting!J107</f>
        <v>107580</v>
      </c>
      <c r="K107" s="5">
        <f>All_Customers_Residential!K107+All_Customers_Small_Commercial!K107+All_Customers_Lighting!K107</f>
        <v>105651</v>
      </c>
      <c r="L107" s="5">
        <f>All_Customers_Residential!L107+All_Customers_Small_Commercial!L107+All_Customers_Lighting!L107</f>
        <v>102903</v>
      </c>
      <c r="M107" s="5">
        <f>All_Customers_Residential!M107+All_Customers_Small_Commercial!M107+All_Customers_Lighting!M107</f>
        <v>96008</v>
      </c>
      <c r="N107" s="5">
        <f>All_Customers_Residential!N107+All_Customers_Small_Commercial!N107+All_Customers_Lighting!N107</f>
        <v>93570</v>
      </c>
      <c r="O107" s="5">
        <f>All_Customers_Residential!O107+All_Customers_Small_Commercial!O107+All_Customers_Lighting!O107</f>
        <v>88893</v>
      </c>
      <c r="P107" s="5">
        <f>All_Customers_Residential!P107+All_Customers_Small_Commercial!P107+All_Customers_Lighting!P107</f>
        <v>84806</v>
      </c>
      <c r="Q107" s="5">
        <f>All_Customers_Residential!Q107+All_Customers_Small_Commercial!Q107+All_Customers_Lighting!Q107</f>
        <v>88551</v>
      </c>
      <c r="R107" s="5">
        <f>All_Customers_Residential!R107+All_Customers_Small_Commercial!R107+All_Customers_Lighting!R107</f>
        <v>94408</v>
      </c>
      <c r="S107" s="5">
        <f>All_Customers_Residential!S107+All_Customers_Small_Commercial!S107+All_Customers_Lighting!S107</f>
        <v>104712</v>
      </c>
      <c r="T107" s="5">
        <f>All_Customers_Residential!T107+All_Customers_Small_Commercial!T107+All_Customers_Lighting!T107</f>
        <v>106073</v>
      </c>
      <c r="U107" s="5">
        <f>All_Customers_Residential!U107+All_Customers_Small_Commercial!U107+All_Customers_Lighting!U107</f>
        <v>119985</v>
      </c>
      <c r="V107" s="5">
        <f>All_Customers_Residential!V107+All_Customers_Small_Commercial!V107+All_Customers_Lighting!V107</f>
        <v>113934</v>
      </c>
      <c r="W107" s="5">
        <f>All_Customers_Residential!W107+All_Customers_Small_Commercial!W107+All_Customers_Lighting!W107</f>
        <v>97043</v>
      </c>
      <c r="X107" s="5">
        <f>All_Customers_Residential!X107+All_Customers_Small_Commercial!X107+All_Customers_Lighting!X107</f>
        <v>83954</v>
      </c>
      <c r="Y107" s="5">
        <f>All_Customers_Residential!Y107+All_Customers_Small_Commercial!Y107+All_Customers_Lighting!Y107</f>
        <v>74640</v>
      </c>
      <c r="AA107" s="2">
        <f>IFERROR(INDEX('Holiday Schedule'!$D$3:$D$24,MATCH(A107,'Holiday Schedule'!$C$3:$C$24,0)),0)</f>
        <v>0</v>
      </c>
      <c r="AB107" s="2">
        <f t="shared" si="8"/>
        <v>2</v>
      </c>
      <c r="AC107" s="2">
        <f t="shared" si="9"/>
        <v>1596542</v>
      </c>
      <c r="AD107" s="5">
        <f t="shared" si="10"/>
        <v>662367</v>
      </c>
      <c r="AE107" s="5">
        <f t="shared" si="11"/>
        <v>2258909</v>
      </c>
      <c r="AG107" s="2">
        <f t="shared" si="12"/>
        <v>4</v>
      </c>
      <c r="AH107" s="2">
        <f t="shared" si="13"/>
        <v>2024</v>
      </c>
      <c r="AJ107" s="5">
        <f t="shared" si="14"/>
        <v>119985</v>
      </c>
      <c r="AK107" s="2">
        <f t="shared" si="15"/>
        <v>20</v>
      </c>
    </row>
    <row r="108" spans="1:37" ht="12.75" x14ac:dyDescent="0.2">
      <c r="A108" s="4">
        <v>45391</v>
      </c>
      <c r="B108" s="5">
        <f>All_Customers_Residential!B108+All_Customers_Small_Commercial!B108+All_Customers_Lighting!B108</f>
        <v>70393</v>
      </c>
      <c r="C108" s="5">
        <f>All_Customers_Residential!C108+All_Customers_Small_Commercial!C108+All_Customers_Lighting!C108</f>
        <v>68951</v>
      </c>
      <c r="D108" s="5">
        <f>All_Customers_Residential!D108+All_Customers_Small_Commercial!D108+All_Customers_Lighting!D108</f>
        <v>68585</v>
      </c>
      <c r="E108" s="5">
        <f>All_Customers_Residential!E108+All_Customers_Small_Commercial!E108+All_Customers_Lighting!E108</f>
        <v>70447</v>
      </c>
      <c r="F108" s="5">
        <f>All_Customers_Residential!F108+All_Customers_Small_Commercial!F108+All_Customers_Lighting!F108</f>
        <v>73281</v>
      </c>
      <c r="G108" s="5">
        <f>All_Customers_Residential!G108+All_Customers_Small_Commercial!G108+All_Customers_Lighting!G108</f>
        <v>84935</v>
      </c>
      <c r="H108" s="5">
        <f>All_Customers_Residential!H108+All_Customers_Small_Commercial!H108+All_Customers_Lighting!H108</f>
        <v>99486</v>
      </c>
      <c r="I108" s="5">
        <f>All_Customers_Residential!I108+All_Customers_Small_Commercial!I108+All_Customers_Lighting!I108</f>
        <v>98934</v>
      </c>
      <c r="J108" s="5">
        <f>All_Customers_Residential!J108+All_Customers_Small_Commercial!J108+All_Customers_Lighting!J108</f>
        <v>89009</v>
      </c>
      <c r="K108" s="5">
        <f>All_Customers_Residential!K108+All_Customers_Small_Commercial!K108+All_Customers_Lighting!K108</f>
        <v>80787</v>
      </c>
      <c r="L108" s="5">
        <f>All_Customers_Residential!L108+All_Customers_Small_Commercial!L108+All_Customers_Lighting!L108</f>
        <v>75255</v>
      </c>
      <c r="M108" s="5">
        <f>All_Customers_Residential!M108+All_Customers_Small_Commercial!M108+All_Customers_Lighting!M108</f>
        <v>71132</v>
      </c>
      <c r="N108" s="5">
        <f>All_Customers_Residential!N108+All_Customers_Small_Commercial!N108+All_Customers_Lighting!N108</f>
        <v>68708</v>
      </c>
      <c r="O108" s="5">
        <f>All_Customers_Residential!O108+All_Customers_Small_Commercial!O108+All_Customers_Lighting!O108</f>
        <v>65427</v>
      </c>
      <c r="P108" s="5">
        <f>All_Customers_Residential!P108+All_Customers_Small_Commercial!P108+All_Customers_Lighting!P108</f>
        <v>63923</v>
      </c>
      <c r="Q108" s="5">
        <f>All_Customers_Residential!Q108+All_Customers_Small_Commercial!Q108+All_Customers_Lighting!Q108</f>
        <v>66701</v>
      </c>
      <c r="R108" s="5">
        <f>All_Customers_Residential!R108+All_Customers_Small_Commercial!R108+All_Customers_Lighting!R108</f>
        <v>75608</v>
      </c>
      <c r="S108" s="5">
        <f>All_Customers_Residential!S108+All_Customers_Small_Commercial!S108+All_Customers_Lighting!S108</f>
        <v>92281</v>
      </c>
      <c r="T108" s="5">
        <f>All_Customers_Residential!T108+All_Customers_Small_Commercial!T108+All_Customers_Lighting!T108</f>
        <v>100786</v>
      </c>
      <c r="U108" s="5">
        <f>All_Customers_Residential!U108+All_Customers_Small_Commercial!U108+All_Customers_Lighting!U108</f>
        <v>109854</v>
      </c>
      <c r="V108" s="5">
        <f>All_Customers_Residential!V108+All_Customers_Small_Commercial!V108+All_Customers_Lighting!V108</f>
        <v>107088</v>
      </c>
      <c r="W108" s="5">
        <f>All_Customers_Residential!W108+All_Customers_Small_Commercial!W108+All_Customers_Lighting!W108</f>
        <v>97586</v>
      </c>
      <c r="X108" s="5">
        <f>All_Customers_Residential!X108+All_Customers_Small_Commercial!X108+All_Customers_Lighting!X108</f>
        <v>86107</v>
      </c>
      <c r="Y108" s="5">
        <f>All_Customers_Residential!Y108+All_Customers_Small_Commercial!Y108+All_Customers_Lighting!Y108</f>
        <v>77642</v>
      </c>
      <c r="AA108" s="2">
        <f>IFERROR(INDEX('Holiday Schedule'!$D$3:$D$24,MATCH(A108,'Holiday Schedule'!$C$3:$C$24,0)),0)</f>
        <v>0</v>
      </c>
      <c r="AB108" s="2">
        <f t="shared" si="8"/>
        <v>3</v>
      </c>
      <c r="AC108" s="2">
        <f t="shared" si="9"/>
        <v>1349186</v>
      </c>
      <c r="AD108" s="5">
        <f t="shared" si="10"/>
        <v>613720</v>
      </c>
      <c r="AE108" s="5">
        <f t="shared" si="11"/>
        <v>1962906</v>
      </c>
      <c r="AG108" s="2">
        <f t="shared" si="12"/>
        <v>4</v>
      </c>
      <c r="AH108" s="2">
        <f t="shared" si="13"/>
        <v>2024</v>
      </c>
      <c r="AJ108" s="5">
        <f t="shared" si="14"/>
        <v>109854</v>
      </c>
      <c r="AK108" s="2">
        <f t="shared" si="15"/>
        <v>20</v>
      </c>
    </row>
    <row r="109" spans="1:37" ht="12.75" x14ac:dyDescent="0.2">
      <c r="A109" s="4">
        <v>45392</v>
      </c>
      <c r="B109" s="5">
        <f>All_Customers_Residential!B109+All_Customers_Small_Commercial!B109+All_Customers_Lighting!B109</f>
        <v>73145</v>
      </c>
      <c r="C109" s="5">
        <f>All_Customers_Residential!C109+All_Customers_Small_Commercial!C109+All_Customers_Lighting!C109</f>
        <v>71384</v>
      </c>
      <c r="D109" s="5">
        <f>All_Customers_Residential!D109+All_Customers_Small_Commercial!D109+All_Customers_Lighting!D109</f>
        <v>71398</v>
      </c>
      <c r="E109" s="5">
        <f>All_Customers_Residential!E109+All_Customers_Small_Commercial!E109+All_Customers_Lighting!E109</f>
        <v>72628</v>
      </c>
      <c r="F109" s="5">
        <f>All_Customers_Residential!F109+All_Customers_Small_Commercial!F109+All_Customers_Lighting!F109</f>
        <v>76549</v>
      </c>
      <c r="G109" s="5">
        <f>All_Customers_Residential!G109+All_Customers_Small_Commercial!G109+All_Customers_Lighting!G109</f>
        <v>86821</v>
      </c>
      <c r="H109" s="5">
        <f>All_Customers_Residential!H109+All_Customers_Small_Commercial!H109+All_Customers_Lighting!H109</f>
        <v>102580</v>
      </c>
      <c r="I109" s="5">
        <f>All_Customers_Residential!I109+All_Customers_Small_Commercial!I109+All_Customers_Lighting!I109</f>
        <v>101455</v>
      </c>
      <c r="J109" s="5">
        <f>All_Customers_Residential!J109+All_Customers_Small_Commercial!J109+All_Customers_Lighting!J109</f>
        <v>94689</v>
      </c>
      <c r="K109" s="5">
        <f>All_Customers_Residential!K109+All_Customers_Small_Commercial!K109+All_Customers_Lighting!K109</f>
        <v>94503</v>
      </c>
      <c r="L109" s="5">
        <f>All_Customers_Residential!L109+All_Customers_Small_Commercial!L109+All_Customers_Lighting!L109</f>
        <v>96760</v>
      </c>
      <c r="M109" s="5">
        <f>All_Customers_Residential!M109+All_Customers_Small_Commercial!M109+All_Customers_Lighting!M109</f>
        <v>90582</v>
      </c>
      <c r="N109" s="5">
        <f>All_Customers_Residential!N109+All_Customers_Small_Commercial!N109+All_Customers_Lighting!N109</f>
        <v>86002</v>
      </c>
      <c r="O109" s="5">
        <f>All_Customers_Residential!O109+All_Customers_Small_Commercial!O109+All_Customers_Lighting!O109</f>
        <v>86094</v>
      </c>
      <c r="P109" s="5">
        <f>All_Customers_Residential!P109+All_Customers_Small_Commercial!P109+All_Customers_Lighting!P109</f>
        <v>87750</v>
      </c>
      <c r="Q109" s="5">
        <f>All_Customers_Residential!Q109+All_Customers_Small_Commercial!Q109+All_Customers_Lighting!Q109</f>
        <v>92784</v>
      </c>
      <c r="R109" s="5">
        <f>All_Customers_Residential!R109+All_Customers_Small_Commercial!R109+All_Customers_Lighting!R109</f>
        <v>100066</v>
      </c>
      <c r="S109" s="5">
        <f>All_Customers_Residential!S109+All_Customers_Small_Commercial!S109+All_Customers_Lighting!S109</f>
        <v>111107</v>
      </c>
      <c r="T109" s="5">
        <f>All_Customers_Residential!T109+All_Customers_Small_Commercial!T109+All_Customers_Lighting!T109</f>
        <v>114105</v>
      </c>
      <c r="U109" s="5">
        <f>All_Customers_Residential!U109+All_Customers_Small_Commercial!U109+All_Customers_Lighting!U109</f>
        <v>118457</v>
      </c>
      <c r="V109" s="5">
        <f>All_Customers_Residential!V109+All_Customers_Small_Commercial!V109+All_Customers_Lighting!V109</f>
        <v>111786</v>
      </c>
      <c r="W109" s="5">
        <f>All_Customers_Residential!W109+All_Customers_Small_Commercial!W109+All_Customers_Lighting!W109</f>
        <v>99899</v>
      </c>
      <c r="X109" s="5">
        <f>All_Customers_Residential!X109+All_Customers_Small_Commercial!X109+All_Customers_Lighting!X109</f>
        <v>87652</v>
      </c>
      <c r="Y109" s="5">
        <f>All_Customers_Residential!Y109+All_Customers_Small_Commercial!Y109+All_Customers_Lighting!Y109</f>
        <v>78159</v>
      </c>
      <c r="AA109" s="2">
        <f>IFERROR(INDEX('Holiday Schedule'!$D$3:$D$24,MATCH(A109,'Holiday Schedule'!$C$3:$C$24,0)),0)</f>
        <v>0</v>
      </c>
      <c r="AB109" s="2">
        <f t="shared" si="8"/>
        <v>4</v>
      </c>
      <c r="AC109" s="2">
        <f t="shared" si="9"/>
        <v>1573691</v>
      </c>
      <c r="AD109" s="5">
        <f t="shared" si="10"/>
        <v>632664</v>
      </c>
      <c r="AE109" s="5">
        <f t="shared" si="11"/>
        <v>2206355</v>
      </c>
      <c r="AG109" s="2">
        <f t="shared" si="12"/>
        <v>4</v>
      </c>
      <c r="AH109" s="2">
        <f t="shared" si="13"/>
        <v>2024</v>
      </c>
      <c r="AJ109" s="5">
        <f t="shared" si="14"/>
        <v>118457</v>
      </c>
      <c r="AK109" s="2">
        <f t="shared" si="15"/>
        <v>20</v>
      </c>
    </row>
    <row r="110" spans="1:37" ht="12.75" x14ac:dyDescent="0.2">
      <c r="A110" s="4">
        <v>45393</v>
      </c>
      <c r="B110" s="5">
        <f>All_Customers_Residential!B110+All_Customers_Small_Commercial!B110+All_Customers_Lighting!B110</f>
        <v>73913</v>
      </c>
      <c r="C110" s="5">
        <f>All_Customers_Residential!C110+All_Customers_Small_Commercial!C110+All_Customers_Lighting!C110</f>
        <v>71789</v>
      </c>
      <c r="D110" s="5">
        <f>All_Customers_Residential!D110+All_Customers_Small_Commercial!D110+All_Customers_Lighting!D110</f>
        <v>69013</v>
      </c>
      <c r="E110" s="5">
        <f>All_Customers_Residential!E110+All_Customers_Small_Commercial!E110+All_Customers_Lighting!E110</f>
        <v>69247</v>
      </c>
      <c r="F110" s="5">
        <f>All_Customers_Residential!F110+All_Customers_Small_Commercial!F110+All_Customers_Lighting!F110</f>
        <v>72894</v>
      </c>
      <c r="G110" s="5">
        <f>All_Customers_Residential!G110+All_Customers_Small_Commercial!G110+All_Customers_Lighting!G110</f>
        <v>82097</v>
      </c>
      <c r="H110" s="5">
        <f>All_Customers_Residential!H110+All_Customers_Small_Commercial!H110+All_Customers_Lighting!H110</f>
        <v>98118</v>
      </c>
      <c r="I110" s="5">
        <f>All_Customers_Residential!I110+All_Customers_Small_Commercial!I110+All_Customers_Lighting!I110</f>
        <v>105083</v>
      </c>
      <c r="J110" s="5">
        <f>All_Customers_Residential!J110+All_Customers_Small_Commercial!J110+All_Customers_Lighting!J110</f>
        <v>105124</v>
      </c>
      <c r="K110" s="5">
        <f>All_Customers_Residential!K110+All_Customers_Small_Commercial!K110+All_Customers_Lighting!K110</f>
        <v>103910</v>
      </c>
      <c r="L110" s="5">
        <f>All_Customers_Residential!L110+All_Customers_Small_Commercial!L110+All_Customers_Lighting!L110</f>
        <v>103161</v>
      </c>
      <c r="M110" s="5">
        <f>All_Customers_Residential!M110+All_Customers_Small_Commercial!M110+All_Customers_Lighting!M110</f>
        <v>98622</v>
      </c>
      <c r="N110" s="5">
        <f>All_Customers_Residential!N110+All_Customers_Small_Commercial!N110+All_Customers_Lighting!N110</f>
        <v>98535</v>
      </c>
      <c r="O110" s="5">
        <f>All_Customers_Residential!O110+All_Customers_Small_Commercial!O110+All_Customers_Lighting!O110</f>
        <v>95210</v>
      </c>
      <c r="P110" s="5">
        <f>All_Customers_Residential!P110+All_Customers_Small_Commercial!P110+All_Customers_Lighting!P110</f>
        <v>93992</v>
      </c>
      <c r="Q110" s="5">
        <f>All_Customers_Residential!Q110+All_Customers_Small_Commercial!Q110+All_Customers_Lighting!Q110</f>
        <v>96059</v>
      </c>
      <c r="R110" s="5">
        <f>All_Customers_Residential!R110+All_Customers_Small_Commercial!R110+All_Customers_Lighting!R110</f>
        <v>103925</v>
      </c>
      <c r="S110" s="5">
        <f>All_Customers_Residential!S110+All_Customers_Small_Commercial!S110+All_Customers_Lighting!S110</f>
        <v>113269</v>
      </c>
      <c r="T110" s="5">
        <f>All_Customers_Residential!T110+All_Customers_Small_Commercial!T110+All_Customers_Lighting!T110</f>
        <v>115387</v>
      </c>
      <c r="U110" s="5">
        <f>All_Customers_Residential!U110+All_Customers_Small_Commercial!U110+All_Customers_Lighting!U110</f>
        <v>118336</v>
      </c>
      <c r="V110" s="5">
        <f>All_Customers_Residential!V110+All_Customers_Small_Commercial!V110+All_Customers_Lighting!V110</f>
        <v>112666</v>
      </c>
      <c r="W110" s="5">
        <f>All_Customers_Residential!W110+All_Customers_Small_Commercial!W110+All_Customers_Lighting!W110</f>
        <v>99958</v>
      </c>
      <c r="X110" s="5">
        <f>All_Customers_Residential!X110+All_Customers_Small_Commercial!X110+All_Customers_Lighting!X110</f>
        <v>88050</v>
      </c>
      <c r="Y110" s="5">
        <f>All_Customers_Residential!Y110+All_Customers_Small_Commercial!Y110+All_Customers_Lighting!Y110</f>
        <v>78478</v>
      </c>
      <c r="AA110" s="2">
        <f>IFERROR(INDEX('Holiday Schedule'!$D$3:$D$24,MATCH(A110,'Holiday Schedule'!$C$3:$C$24,0)),0)</f>
        <v>0</v>
      </c>
      <c r="AB110" s="2">
        <f t="shared" si="8"/>
        <v>5</v>
      </c>
      <c r="AC110" s="2">
        <f t="shared" si="9"/>
        <v>1651287</v>
      </c>
      <c r="AD110" s="5">
        <f t="shared" si="10"/>
        <v>615549</v>
      </c>
      <c r="AE110" s="5">
        <f t="shared" si="11"/>
        <v>2266836</v>
      </c>
      <c r="AG110" s="2">
        <f t="shared" si="12"/>
        <v>4</v>
      </c>
      <c r="AH110" s="2">
        <f t="shared" si="13"/>
        <v>2024</v>
      </c>
      <c r="AJ110" s="5">
        <f t="shared" si="14"/>
        <v>118336</v>
      </c>
      <c r="AK110" s="2">
        <f t="shared" si="15"/>
        <v>20</v>
      </c>
    </row>
    <row r="111" spans="1:37" ht="12.75" x14ac:dyDescent="0.2">
      <c r="A111" s="4">
        <v>45394</v>
      </c>
      <c r="B111" s="5">
        <f>All_Customers_Residential!B111+All_Customers_Small_Commercial!B111+All_Customers_Lighting!B111</f>
        <v>71965</v>
      </c>
      <c r="C111" s="5">
        <f>All_Customers_Residential!C111+All_Customers_Small_Commercial!C111+All_Customers_Lighting!C111</f>
        <v>69639</v>
      </c>
      <c r="D111" s="5">
        <f>All_Customers_Residential!D111+All_Customers_Small_Commercial!D111+All_Customers_Lighting!D111</f>
        <v>68519</v>
      </c>
      <c r="E111" s="5">
        <f>All_Customers_Residential!E111+All_Customers_Small_Commercial!E111+All_Customers_Lighting!E111</f>
        <v>67521</v>
      </c>
      <c r="F111" s="5">
        <f>All_Customers_Residential!F111+All_Customers_Small_Commercial!F111+All_Customers_Lighting!F111</f>
        <v>70359</v>
      </c>
      <c r="G111" s="5">
        <f>All_Customers_Residential!G111+All_Customers_Small_Commercial!G111+All_Customers_Lighting!G111</f>
        <v>77751</v>
      </c>
      <c r="H111" s="5">
        <f>All_Customers_Residential!H111+All_Customers_Small_Commercial!H111+All_Customers_Lighting!H111</f>
        <v>92354</v>
      </c>
      <c r="I111" s="5">
        <f>All_Customers_Residential!I111+All_Customers_Small_Commercial!I111+All_Customers_Lighting!I111</f>
        <v>101049</v>
      </c>
      <c r="J111" s="5">
        <f>All_Customers_Residential!J111+All_Customers_Small_Commercial!J111+All_Customers_Lighting!J111</f>
        <v>100594</v>
      </c>
      <c r="K111" s="5">
        <f>All_Customers_Residential!K111+All_Customers_Small_Commercial!K111+All_Customers_Lighting!K111</f>
        <v>98806</v>
      </c>
      <c r="L111" s="5">
        <f>All_Customers_Residential!L111+All_Customers_Small_Commercial!L111+All_Customers_Lighting!L111</f>
        <v>98579</v>
      </c>
      <c r="M111" s="5">
        <f>All_Customers_Residential!M111+All_Customers_Small_Commercial!M111+All_Customers_Lighting!M111</f>
        <v>96107</v>
      </c>
      <c r="N111" s="5">
        <f>All_Customers_Residential!N111+All_Customers_Small_Commercial!N111+All_Customers_Lighting!N111</f>
        <v>95288</v>
      </c>
      <c r="O111" s="5">
        <f>All_Customers_Residential!O111+All_Customers_Small_Commercial!O111+All_Customers_Lighting!O111</f>
        <v>93327</v>
      </c>
      <c r="P111" s="5">
        <f>All_Customers_Residential!P111+All_Customers_Small_Commercial!P111+All_Customers_Lighting!P111</f>
        <v>90912</v>
      </c>
      <c r="Q111" s="5">
        <f>All_Customers_Residential!Q111+All_Customers_Small_Commercial!Q111+All_Customers_Lighting!Q111</f>
        <v>92316</v>
      </c>
      <c r="R111" s="5">
        <f>All_Customers_Residential!R111+All_Customers_Small_Commercial!R111+All_Customers_Lighting!R111</f>
        <v>97205</v>
      </c>
      <c r="S111" s="5">
        <f>All_Customers_Residential!S111+All_Customers_Small_Commercial!S111+All_Customers_Lighting!S111</f>
        <v>104914</v>
      </c>
      <c r="T111" s="5">
        <f>All_Customers_Residential!T111+All_Customers_Small_Commercial!T111+All_Customers_Lighting!T111</f>
        <v>105484</v>
      </c>
      <c r="U111" s="5">
        <f>All_Customers_Residential!U111+All_Customers_Small_Commercial!U111+All_Customers_Lighting!U111</f>
        <v>107240</v>
      </c>
      <c r="V111" s="5">
        <f>All_Customers_Residential!V111+All_Customers_Small_Commercial!V111+All_Customers_Lighting!V111</f>
        <v>103450</v>
      </c>
      <c r="W111" s="5">
        <f>All_Customers_Residential!W111+All_Customers_Small_Commercial!W111+All_Customers_Lighting!W111</f>
        <v>93137</v>
      </c>
      <c r="X111" s="5">
        <f>All_Customers_Residential!X111+All_Customers_Small_Commercial!X111+All_Customers_Lighting!X111</f>
        <v>83885</v>
      </c>
      <c r="Y111" s="5">
        <f>All_Customers_Residential!Y111+All_Customers_Small_Commercial!Y111+All_Customers_Lighting!Y111</f>
        <v>75497</v>
      </c>
      <c r="AA111" s="2">
        <f>IFERROR(INDEX('Holiday Schedule'!$D$3:$D$24,MATCH(A111,'Holiday Schedule'!$C$3:$C$24,0)),0)</f>
        <v>0</v>
      </c>
      <c r="AB111" s="2">
        <f t="shared" si="8"/>
        <v>6</v>
      </c>
      <c r="AC111" s="2">
        <f t="shared" si="9"/>
        <v>1562293</v>
      </c>
      <c r="AD111" s="5">
        <f t="shared" si="10"/>
        <v>593605</v>
      </c>
      <c r="AE111" s="5">
        <f t="shared" si="11"/>
        <v>2155898</v>
      </c>
      <c r="AG111" s="2">
        <f t="shared" si="12"/>
        <v>4</v>
      </c>
      <c r="AH111" s="2">
        <f t="shared" si="13"/>
        <v>2024</v>
      </c>
      <c r="AJ111" s="5">
        <f t="shared" si="14"/>
        <v>107240</v>
      </c>
      <c r="AK111" s="2">
        <f t="shared" si="15"/>
        <v>20</v>
      </c>
    </row>
    <row r="112" spans="1:37" ht="12.75" x14ac:dyDescent="0.2">
      <c r="A112" s="4">
        <v>45395</v>
      </c>
      <c r="B112" s="5">
        <f>All_Customers_Residential!B112+All_Customers_Small_Commercial!B112+All_Customers_Lighting!B112</f>
        <v>69681</v>
      </c>
      <c r="C112" s="5">
        <f>All_Customers_Residential!C112+All_Customers_Small_Commercial!C112+All_Customers_Lighting!C112</f>
        <v>67419</v>
      </c>
      <c r="D112" s="5">
        <f>All_Customers_Residential!D112+All_Customers_Small_Commercial!D112+All_Customers_Lighting!D112</f>
        <v>67783</v>
      </c>
      <c r="E112" s="5">
        <f>All_Customers_Residential!E112+All_Customers_Small_Commercial!E112+All_Customers_Lighting!E112</f>
        <v>65644</v>
      </c>
      <c r="F112" s="5">
        <f>All_Customers_Residential!F112+All_Customers_Small_Commercial!F112+All_Customers_Lighting!F112</f>
        <v>66954</v>
      </c>
      <c r="G112" s="5">
        <f>All_Customers_Residential!G112+All_Customers_Small_Commercial!G112+All_Customers_Lighting!G112</f>
        <v>72774</v>
      </c>
      <c r="H112" s="5">
        <f>All_Customers_Residential!H112+All_Customers_Small_Commercial!H112+All_Customers_Lighting!H112</f>
        <v>80448</v>
      </c>
      <c r="I112" s="5">
        <f>All_Customers_Residential!I112+All_Customers_Small_Commercial!I112+All_Customers_Lighting!I112</f>
        <v>86688</v>
      </c>
      <c r="J112" s="5">
        <f>All_Customers_Residential!J112+All_Customers_Small_Commercial!J112+All_Customers_Lighting!J112</f>
        <v>85929</v>
      </c>
      <c r="K112" s="5">
        <f>All_Customers_Residential!K112+All_Customers_Small_Commercial!K112+All_Customers_Lighting!K112</f>
        <v>81455</v>
      </c>
      <c r="L112" s="5">
        <f>All_Customers_Residential!L112+All_Customers_Small_Commercial!L112+All_Customers_Lighting!L112</f>
        <v>78970</v>
      </c>
      <c r="M112" s="5">
        <f>All_Customers_Residential!M112+All_Customers_Small_Commercial!M112+All_Customers_Lighting!M112</f>
        <v>74092</v>
      </c>
      <c r="N112" s="5">
        <f>All_Customers_Residential!N112+All_Customers_Small_Commercial!N112+All_Customers_Lighting!N112</f>
        <v>70607</v>
      </c>
      <c r="O112" s="5">
        <f>All_Customers_Residential!O112+All_Customers_Small_Commercial!O112+All_Customers_Lighting!O112</f>
        <v>66180</v>
      </c>
      <c r="P112" s="5">
        <f>All_Customers_Residential!P112+All_Customers_Small_Commercial!P112+All_Customers_Lighting!P112</f>
        <v>65239</v>
      </c>
      <c r="Q112" s="5">
        <f>All_Customers_Residential!Q112+All_Customers_Small_Commercial!Q112+All_Customers_Lighting!Q112</f>
        <v>66227</v>
      </c>
      <c r="R112" s="5">
        <f>All_Customers_Residential!R112+All_Customers_Small_Commercial!R112+All_Customers_Lighting!R112</f>
        <v>77392</v>
      </c>
      <c r="S112" s="5">
        <f>All_Customers_Residential!S112+All_Customers_Small_Commercial!S112+All_Customers_Lighting!S112</f>
        <v>91541</v>
      </c>
      <c r="T112" s="5">
        <f>All_Customers_Residential!T112+All_Customers_Small_Commercial!T112+All_Customers_Lighting!T112</f>
        <v>98181</v>
      </c>
      <c r="U112" s="5">
        <f>All_Customers_Residential!U112+All_Customers_Small_Commercial!U112+All_Customers_Lighting!U112</f>
        <v>103850</v>
      </c>
      <c r="V112" s="5">
        <f>All_Customers_Residential!V112+All_Customers_Small_Commercial!V112+All_Customers_Lighting!V112</f>
        <v>100708</v>
      </c>
      <c r="W112" s="5">
        <f>All_Customers_Residential!W112+All_Customers_Small_Commercial!W112+All_Customers_Lighting!W112</f>
        <v>91850</v>
      </c>
      <c r="X112" s="5">
        <f>All_Customers_Residential!X112+All_Customers_Small_Commercial!X112+All_Customers_Lighting!X112</f>
        <v>81807</v>
      </c>
      <c r="Y112" s="5">
        <f>All_Customers_Residential!Y112+All_Customers_Small_Commercial!Y112+All_Customers_Lighting!Y112</f>
        <v>74812</v>
      </c>
      <c r="AA112" s="2">
        <f>IFERROR(INDEX('Holiday Schedule'!$D$3:$D$24,MATCH(A112,'Holiday Schedule'!$C$3:$C$24,0)),0)</f>
        <v>0</v>
      </c>
      <c r="AB112" s="2">
        <f t="shared" si="8"/>
        <v>7</v>
      </c>
      <c r="AC112" s="2">
        <f t="shared" si="9"/>
        <v>0</v>
      </c>
      <c r="AD112" s="5">
        <f t="shared" si="10"/>
        <v>1886231</v>
      </c>
      <c r="AE112" s="5">
        <f t="shared" si="11"/>
        <v>1886231</v>
      </c>
      <c r="AG112" s="2">
        <f t="shared" si="12"/>
        <v>4</v>
      </c>
      <c r="AH112" s="2">
        <f t="shared" si="13"/>
        <v>2024</v>
      </c>
      <c r="AJ112" s="5">
        <f t="shared" si="14"/>
        <v>103850</v>
      </c>
      <c r="AK112" s="2">
        <f t="shared" si="15"/>
        <v>20</v>
      </c>
    </row>
    <row r="113" spans="1:37" ht="12.75" x14ac:dyDescent="0.2">
      <c r="A113" s="4">
        <v>45396</v>
      </c>
      <c r="B113" s="5">
        <f>All_Customers_Residential!B113+All_Customers_Small_Commercial!B113+All_Customers_Lighting!B113</f>
        <v>67954</v>
      </c>
      <c r="C113" s="5">
        <f>All_Customers_Residential!C113+All_Customers_Small_Commercial!C113+All_Customers_Lighting!C113</f>
        <v>65914</v>
      </c>
      <c r="D113" s="5">
        <f>All_Customers_Residential!D113+All_Customers_Small_Commercial!D113+All_Customers_Lighting!D113</f>
        <v>66208</v>
      </c>
      <c r="E113" s="5">
        <f>All_Customers_Residential!E113+All_Customers_Small_Commercial!E113+All_Customers_Lighting!E113</f>
        <v>64656</v>
      </c>
      <c r="F113" s="5">
        <f>All_Customers_Residential!F113+All_Customers_Small_Commercial!F113+All_Customers_Lighting!F113</f>
        <v>66405</v>
      </c>
      <c r="G113" s="5">
        <f>All_Customers_Residential!G113+All_Customers_Small_Commercial!G113+All_Customers_Lighting!G113</f>
        <v>71079</v>
      </c>
      <c r="H113" s="5">
        <f>All_Customers_Residential!H113+All_Customers_Small_Commercial!H113+All_Customers_Lighting!H113</f>
        <v>77924</v>
      </c>
      <c r="I113" s="5">
        <f>All_Customers_Residential!I113+All_Customers_Small_Commercial!I113+All_Customers_Lighting!I113</f>
        <v>82187</v>
      </c>
      <c r="J113" s="5">
        <f>All_Customers_Residential!J113+All_Customers_Small_Commercial!J113+All_Customers_Lighting!J113</f>
        <v>80110</v>
      </c>
      <c r="K113" s="5">
        <f>All_Customers_Residential!K113+All_Customers_Small_Commercial!K113+All_Customers_Lighting!K113</f>
        <v>77825</v>
      </c>
      <c r="L113" s="5">
        <f>All_Customers_Residential!L113+All_Customers_Small_Commercial!L113+All_Customers_Lighting!L113</f>
        <v>72917</v>
      </c>
      <c r="M113" s="5">
        <f>All_Customers_Residential!M113+All_Customers_Small_Commercial!M113+All_Customers_Lighting!M113</f>
        <v>68062</v>
      </c>
      <c r="N113" s="5">
        <f>All_Customers_Residential!N113+All_Customers_Small_Commercial!N113+All_Customers_Lighting!N113</f>
        <v>66562</v>
      </c>
      <c r="O113" s="5">
        <f>All_Customers_Residential!O113+All_Customers_Small_Commercial!O113+All_Customers_Lighting!O113</f>
        <v>63624</v>
      </c>
      <c r="P113" s="5">
        <f>All_Customers_Residential!P113+All_Customers_Small_Commercial!P113+All_Customers_Lighting!P113</f>
        <v>61639</v>
      </c>
      <c r="Q113" s="5">
        <f>All_Customers_Residential!Q113+All_Customers_Small_Commercial!Q113+All_Customers_Lighting!Q113</f>
        <v>65821</v>
      </c>
      <c r="R113" s="5">
        <f>All_Customers_Residential!R113+All_Customers_Small_Commercial!R113+All_Customers_Lighting!R113</f>
        <v>78401</v>
      </c>
      <c r="S113" s="5">
        <f>All_Customers_Residential!S113+All_Customers_Small_Commercial!S113+All_Customers_Lighting!S113</f>
        <v>93984</v>
      </c>
      <c r="T113" s="5">
        <f>All_Customers_Residential!T113+All_Customers_Small_Commercial!T113+All_Customers_Lighting!T113</f>
        <v>100277</v>
      </c>
      <c r="U113" s="5">
        <f>All_Customers_Residential!U113+All_Customers_Small_Commercial!U113+All_Customers_Lighting!U113</f>
        <v>105483</v>
      </c>
      <c r="V113" s="5">
        <f>All_Customers_Residential!V113+All_Customers_Small_Commercial!V113+All_Customers_Lighting!V113</f>
        <v>101225</v>
      </c>
      <c r="W113" s="5">
        <f>All_Customers_Residential!W113+All_Customers_Small_Commercial!W113+All_Customers_Lighting!W113</f>
        <v>91304</v>
      </c>
      <c r="X113" s="5">
        <f>All_Customers_Residential!X113+All_Customers_Small_Commercial!X113+All_Customers_Lighting!X113</f>
        <v>80403</v>
      </c>
      <c r="Y113" s="5">
        <f>All_Customers_Residential!Y113+All_Customers_Small_Commercial!Y113+All_Customers_Lighting!Y113</f>
        <v>71793</v>
      </c>
      <c r="AA113" s="2">
        <f>IFERROR(INDEX('Holiday Schedule'!$D$3:$D$24,MATCH(A113,'Holiday Schedule'!$C$3:$C$24,0)),0)</f>
        <v>0</v>
      </c>
      <c r="AB113" s="2">
        <f t="shared" si="8"/>
        <v>1</v>
      </c>
      <c r="AC113" s="2">
        <f t="shared" si="9"/>
        <v>0</v>
      </c>
      <c r="AD113" s="5">
        <f t="shared" si="10"/>
        <v>1841757</v>
      </c>
      <c r="AE113" s="5">
        <f t="shared" si="11"/>
        <v>1841757</v>
      </c>
      <c r="AG113" s="2">
        <f t="shared" si="12"/>
        <v>4</v>
      </c>
      <c r="AH113" s="2">
        <f t="shared" si="13"/>
        <v>2024</v>
      </c>
      <c r="AJ113" s="5">
        <f t="shared" si="14"/>
        <v>105483</v>
      </c>
      <c r="AK113" s="2">
        <f t="shared" si="15"/>
        <v>20</v>
      </c>
    </row>
    <row r="114" spans="1:37" ht="12.75" x14ac:dyDescent="0.2">
      <c r="A114" s="4">
        <v>45397</v>
      </c>
      <c r="B114" s="5">
        <f>All_Customers_Residential!B114+All_Customers_Small_Commercial!B114+All_Customers_Lighting!B114</f>
        <v>65676</v>
      </c>
      <c r="C114" s="5">
        <f>All_Customers_Residential!C114+All_Customers_Small_Commercial!C114+All_Customers_Lighting!C114</f>
        <v>64190</v>
      </c>
      <c r="D114" s="5">
        <f>All_Customers_Residential!D114+All_Customers_Small_Commercial!D114+All_Customers_Lighting!D114</f>
        <v>64484</v>
      </c>
      <c r="E114" s="5">
        <f>All_Customers_Residential!E114+All_Customers_Small_Commercial!E114+All_Customers_Lighting!E114</f>
        <v>64301</v>
      </c>
      <c r="F114" s="5">
        <f>All_Customers_Residential!F114+All_Customers_Small_Commercial!F114+All_Customers_Lighting!F114</f>
        <v>67018</v>
      </c>
      <c r="G114" s="5">
        <f>All_Customers_Residential!G114+All_Customers_Small_Commercial!G114+All_Customers_Lighting!G114</f>
        <v>76505</v>
      </c>
      <c r="H114" s="5">
        <f>All_Customers_Residential!H114+All_Customers_Small_Commercial!H114+All_Customers_Lighting!H114</f>
        <v>85427</v>
      </c>
      <c r="I114" s="5">
        <f>All_Customers_Residential!I114+All_Customers_Small_Commercial!I114+All_Customers_Lighting!I114</f>
        <v>94244</v>
      </c>
      <c r="J114" s="5">
        <f>All_Customers_Residential!J114+All_Customers_Small_Commercial!J114+All_Customers_Lighting!J114</f>
        <v>87874</v>
      </c>
      <c r="K114" s="5">
        <f>All_Customers_Residential!K114+All_Customers_Small_Commercial!K114+All_Customers_Lighting!K114</f>
        <v>84118</v>
      </c>
      <c r="L114" s="5">
        <f>All_Customers_Residential!L114+All_Customers_Small_Commercial!L114+All_Customers_Lighting!L114</f>
        <v>78506</v>
      </c>
      <c r="M114" s="5">
        <f>All_Customers_Residential!M114+All_Customers_Small_Commercial!M114+All_Customers_Lighting!M114</f>
        <v>77053</v>
      </c>
      <c r="N114" s="5">
        <f>All_Customers_Residential!N114+All_Customers_Small_Commercial!N114+All_Customers_Lighting!N114</f>
        <v>77708</v>
      </c>
      <c r="O114" s="5">
        <f>All_Customers_Residential!O114+All_Customers_Small_Commercial!O114+All_Customers_Lighting!O114</f>
        <v>76481</v>
      </c>
      <c r="P114" s="5">
        <f>All_Customers_Residential!P114+All_Customers_Small_Commercial!P114+All_Customers_Lighting!P114</f>
        <v>73651</v>
      </c>
      <c r="Q114" s="5">
        <f>All_Customers_Residential!Q114+All_Customers_Small_Commercial!Q114+All_Customers_Lighting!Q114</f>
        <v>76982</v>
      </c>
      <c r="R114" s="5">
        <f>All_Customers_Residential!R114+All_Customers_Small_Commercial!R114+All_Customers_Lighting!R114</f>
        <v>81776</v>
      </c>
      <c r="S114" s="5">
        <f>All_Customers_Residential!S114+All_Customers_Small_Commercial!S114+All_Customers_Lighting!S114</f>
        <v>92836</v>
      </c>
      <c r="T114" s="5">
        <f>All_Customers_Residential!T114+All_Customers_Small_Commercial!T114+All_Customers_Lighting!T114</f>
        <v>99814</v>
      </c>
      <c r="U114" s="5">
        <f>All_Customers_Residential!U114+All_Customers_Small_Commercial!U114+All_Customers_Lighting!U114</f>
        <v>104697</v>
      </c>
      <c r="V114" s="5">
        <f>All_Customers_Residential!V114+All_Customers_Small_Commercial!V114+All_Customers_Lighting!V114</f>
        <v>101972</v>
      </c>
      <c r="W114" s="5">
        <f>All_Customers_Residential!W114+All_Customers_Small_Commercial!W114+All_Customers_Lighting!W114</f>
        <v>91204</v>
      </c>
      <c r="X114" s="5">
        <f>All_Customers_Residential!X114+All_Customers_Small_Commercial!X114+All_Customers_Lighting!X114</f>
        <v>80712</v>
      </c>
      <c r="Y114" s="5">
        <f>All_Customers_Residential!Y114+All_Customers_Small_Commercial!Y114+All_Customers_Lighting!Y114</f>
        <v>72160</v>
      </c>
      <c r="AA114" s="2">
        <f>IFERROR(INDEX('Holiday Schedule'!$D$3:$D$24,MATCH(A114,'Holiday Schedule'!$C$3:$C$24,0)),0)</f>
        <v>1</v>
      </c>
      <c r="AB114" s="2">
        <f t="shared" si="8"/>
        <v>2</v>
      </c>
      <c r="AC114" s="2">
        <f t="shared" si="9"/>
        <v>0</v>
      </c>
      <c r="AD114" s="5">
        <f t="shared" si="10"/>
        <v>1939389</v>
      </c>
      <c r="AE114" s="5">
        <f t="shared" si="11"/>
        <v>1939389</v>
      </c>
      <c r="AG114" s="2">
        <f t="shared" si="12"/>
        <v>4</v>
      </c>
      <c r="AH114" s="2">
        <f t="shared" si="13"/>
        <v>2024</v>
      </c>
      <c r="AJ114" s="5">
        <f t="shared" si="14"/>
        <v>104697</v>
      </c>
      <c r="AK114" s="2">
        <f t="shared" si="15"/>
        <v>20</v>
      </c>
    </row>
    <row r="115" spans="1:37" ht="12.75" x14ac:dyDescent="0.2">
      <c r="A115" s="4">
        <v>45398</v>
      </c>
      <c r="B115" s="5">
        <f>All_Customers_Residential!B115+All_Customers_Small_Commercial!B115+All_Customers_Lighting!B115</f>
        <v>67046</v>
      </c>
      <c r="C115" s="5">
        <f>All_Customers_Residential!C115+All_Customers_Small_Commercial!C115+All_Customers_Lighting!C115</f>
        <v>64712</v>
      </c>
      <c r="D115" s="5">
        <f>All_Customers_Residential!D115+All_Customers_Small_Commercial!D115+All_Customers_Lighting!D115</f>
        <v>64802</v>
      </c>
      <c r="E115" s="5">
        <f>All_Customers_Residential!E115+All_Customers_Small_Commercial!E115+All_Customers_Lighting!E115</f>
        <v>65693</v>
      </c>
      <c r="F115" s="5">
        <f>All_Customers_Residential!F115+All_Customers_Small_Commercial!F115+All_Customers_Lighting!F115</f>
        <v>69041</v>
      </c>
      <c r="G115" s="5">
        <f>All_Customers_Residential!G115+All_Customers_Small_Commercial!G115+All_Customers_Lighting!G115</f>
        <v>78041</v>
      </c>
      <c r="H115" s="5">
        <f>All_Customers_Residential!H115+All_Customers_Small_Commercial!H115+All_Customers_Lighting!H115</f>
        <v>89993</v>
      </c>
      <c r="I115" s="5">
        <f>All_Customers_Residential!I115+All_Customers_Small_Commercial!I115+All_Customers_Lighting!I115</f>
        <v>90602</v>
      </c>
      <c r="J115" s="5">
        <f>All_Customers_Residential!J115+All_Customers_Small_Commercial!J115+All_Customers_Lighting!J115</f>
        <v>83999</v>
      </c>
      <c r="K115" s="5">
        <f>All_Customers_Residential!K115+All_Customers_Small_Commercial!K115+All_Customers_Lighting!K115</f>
        <v>79784</v>
      </c>
      <c r="L115" s="5">
        <f>All_Customers_Residential!L115+All_Customers_Small_Commercial!L115+All_Customers_Lighting!L115</f>
        <v>77450</v>
      </c>
      <c r="M115" s="5">
        <f>All_Customers_Residential!M115+All_Customers_Small_Commercial!M115+All_Customers_Lighting!M115</f>
        <v>72786</v>
      </c>
      <c r="N115" s="5">
        <f>All_Customers_Residential!N115+All_Customers_Small_Commercial!N115+All_Customers_Lighting!N115</f>
        <v>71305</v>
      </c>
      <c r="O115" s="5">
        <f>All_Customers_Residential!O115+All_Customers_Small_Commercial!O115+All_Customers_Lighting!O115</f>
        <v>68879</v>
      </c>
      <c r="P115" s="5">
        <f>All_Customers_Residential!P115+All_Customers_Small_Commercial!P115+All_Customers_Lighting!P115</f>
        <v>67284</v>
      </c>
      <c r="Q115" s="5">
        <f>All_Customers_Residential!Q115+All_Customers_Small_Commercial!Q115+All_Customers_Lighting!Q115</f>
        <v>69628</v>
      </c>
      <c r="R115" s="5">
        <f>All_Customers_Residential!R115+All_Customers_Small_Commercial!R115+All_Customers_Lighting!R115</f>
        <v>77290</v>
      </c>
      <c r="S115" s="5">
        <f>All_Customers_Residential!S115+All_Customers_Small_Commercial!S115+All_Customers_Lighting!S115</f>
        <v>91931</v>
      </c>
      <c r="T115" s="5">
        <f>All_Customers_Residential!T115+All_Customers_Small_Commercial!T115+All_Customers_Lighting!T115</f>
        <v>98615</v>
      </c>
      <c r="U115" s="5">
        <f>All_Customers_Residential!U115+All_Customers_Small_Commercial!U115+All_Customers_Lighting!U115</f>
        <v>104786</v>
      </c>
      <c r="V115" s="5">
        <f>All_Customers_Residential!V115+All_Customers_Small_Commercial!V115+All_Customers_Lighting!V115</f>
        <v>102145</v>
      </c>
      <c r="W115" s="5">
        <f>All_Customers_Residential!W115+All_Customers_Small_Commercial!W115+All_Customers_Lighting!W115</f>
        <v>92069</v>
      </c>
      <c r="X115" s="5">
        <f>All_Customers_Residential!X115+All_Customers_Small_Commercial!X115+All_Customers_Lighting!X115</f>
        <v>82599</v>
      </c>
      <c r="Y115" s="5">
        <f>All_Customers_Residential!Y115+All_Customers_Small_Commercial!Y115+All_Customers_Lighting!Y115</f>
        <v>73140</v>
      </c>
      <c r="AA115" s="2">
        <f>IFERROR(INDEX('Holiday Schedule'!$D$3:$D$24,MATCH(A115,'Holiday Schedule'!$C$3:$C$24,0)),0)</f>
        <v>0</v>
      </c>
      <c r="AB115" s="2">
        <f t="shared" si="8"/>
        <v>3</v>
      </c>
      <c r="AC115" s="2">
        <f t="shared" si="9"/>
        <v>1331152</v>
      </c>
      <c r="AD115" s="5">
        <f t="shared" si="10"/>
        <v>572468</v>
      </c>
      <c r="AE115" s="5">
        <f t="shared" si="11"/>
        <v>1903620</v>
      </c>
      <c r="AG115" s="2">
        <f t="shared" si="12"/>
        <v>4</v>
      </c>
      <c r="AH115" s="2">
        <f t="shared" si="13"/>
        <v>2024</v>
      </c>
      <c r="AJ115" s="5">
        <f t="shared" si="14"/>
        <v>104786</v>
      </c>
      <c r="AK115" s="2">
        <f t="shared" si="15"/>
        <v>20</v>
      </c>
    </row>
    <row r="116" spans="1:37" ht="12.75" x14ac:dyDescent="0.2">
      <c r="A116" s="4">
        <v>45399</v>
      </c>
      <c r="B116" s="5">
        <f>All_Customers_Residential!B116+All_Customers_Small_Commercial!B116+All_Customers_Lighting!B116</f>
        <v>69198</v>
      </c>
      <c r="C116" s="5">
        <f>All_Customers_Residential!C116+All_Customers_Small_Commercial!C116+All_Customers_Lighting!C116</f>
        <v>66169</v>
      </c>
      <c r="D116" s="5">
        <f>All_Customers_Residential!D116+All_Customers_Small_Commercial!D116+All_Customers_Lighting!D116</f>
        <v>66400</v>
      </c>
      <c r="E116" s="5">
        <f>All_Customers_Residential!E116+All_Customers_Small_Commercial!E116+All_Customers_Lighting!E116</f>
        <v>67255</v>
      </c>
      <c r="F116" s="5">
        <f>All_Customers_Residential!F116+All_Customers_Small_Commercial!F116+All_Customers_Lighting!F116</f>
        <v>70188</v>
      </c>
      <c r="G116" s="5">
        <f>All_Customers_Residential!G116+All_Customers_Small_Commercial!G116+All_Customers_Lighting!G116</f>
        <v>79756</v>
      </c>
      <c r="H116" s="5">
        <f>All_Customers_Residential!H116+All_Customers_Small_Commercial!H116+All_Customers_Lighting!H116</f>
        <v>90916</v>
      </c>
      <c r="I116" s="5">
        <f>All_Customers_Residential!I116+All_Customers_Small_Commercial!I116+All_Customers_Lighting!I116</f>
        <v>92315</v>
      </c>
      <c r="J116" s="5">
        <f>All_Customers_Residential!J116+All_Customers_Small_Commercial!J116+All_Customers_Lighting!J116</f>
        <v>85538</v>
      </c>
      <c r="K116" s="5">
        <f>All_Customers_Residential!K116+All_Customers_Small_Commercial!K116+All_Customers_Lighting!K116</f>
        <v>79613</v>
      </c>
      <c r="L116" s="5">
        <f>All_Customers_Residential!L116+All_Customers_Small_Commercial!L116+All_Customers_Lighting!L116</f>
        <v>74278</v>
      </c>
      <c r="M116" s="5">
        <f>All_Customers_Residential!M116+All_Customers_Small_Commercial!M116+All_Customers_Lighting!M116</f>
        <v>70457</v>
      </c>
      <c r="N116" s="5">
        <f>All_Customers_Residential!N116+All_Customers_Small_Commercial!N116+All_Customers_Lighting!N116</f>
        <v>68007</v>
      </c>
      <c r="O116" s="5">
        <f>All_Customers_Residential!O116+All_Customers_Small_Commercial!O116+All_Customers_Lighting!O116</f>
        <v>65208</v>
      </c>
      <c r="P116" s="5">
        <f>All_Customers_Residential!P116+All_Customers_Small_Commercial!P116+All_Customers_Lighting!P116</f>
        <v>64387</v>
      </c>
      <c r="Q116" s="5">
        <f>All_Customers_Residential!Q116+All_Customers_Small_Commercial!Q116+All_Customers_Lighting!Q116</f>
        <v>66288</v>
      </c>
      <c r="R116" s="5">
        <f>All_Customers_Residential!R116+All_Customers_Small_Commercial!R116+All_Customers_Lighting!R116</f>
        <v>74501</v>
      </c>
      <c r="S116" s="5">
        <f>All_Customers_Residential!S116+All_Customers_Small_Commercial!S116+All_Customers_Lighting!S116</f>
        <v>88001</v>
      </c>
      <c r="T116" s="5">
        <f>All_Customers_Residential!T116+All_Customers_Small_Commercial!T116+All_Customers_Lighting!T116</f>
        <v>95764</v>
      </c>
      <c r="U116" s="5">
        <f>All_Customers_Residential!U116+All_Customers_Small_Commercial!U116+All_Customers_Lighting!U116</f>
        <v>104686</v>
      </c>
      <c r="V116" s="5">
        <f>All_Customers_Residential!V116+All_Customers_Small_Commercial!V116+All_Customers_Lighting!V116</f>
        <v>102147</v>
      </c>
      <c r="W116" s="5">
        <f>All_Customers_Residential!W116+All_Customers_Small_Commercial!W116+All_Customers_Lighting!W116</f>
        <v>92539</v>
      </c>
      <c r="X116" s="5">
        <f>All_Customers_Residential!X116+All_Customers_Small_Commercial!X116+All_Customers_Lighting!X116</f>
        <v>82317</v>
      </c>
      <c r="Y116" s="5">
        <f>All_Customers_Residential!Y116+All_Customers_Small_Commercial!Y116+All_Customers_Lighting!Y116</f>
        <v>74081</v>
      </c>
      <c r="AA116" s="2">
        <f>IFERROR(INDEX('Holiday Schedule'!$D$3:$D$24,MATCH(A116,'Holiday Schedule'!$C$3:$C$24,0)),0)</f>
        <v>0</v>
      </c>
      <c r="AB116" s="2">
        <f t="shared" si="8"/>
        <v>4</v>
      </c>
      <c r="AC116" s="2">
        <f t="shared" si="9"/>
        <v>1306046</v>
      </c>
      <c r="AD116" s="5">
        <f t="shared" si="10"/>
        <v>583963</v>
      </c>
      <c r="AE116" s="5">
        <f t="shared" si="11"/>
        <v>1890009</v>
      </c>
      <c r="AG116" s="2">
        <f t="shared" si="12"/>
        <v>4</v>
      </c>
      <c r="AH116" s="2">
        <f t="shared" si="13"/>
        <v>2024</v>
      </c>
      <c r="AJ116" s="5">
        <f t="shared" si="14"/>
        <v>104686</v>
      </c>
      <c r="AK116" s="2">
        <f t="shared" si="15"/>
        <v>20</v>
      </c>
    </row>
    <row r="117" spans="1:37" ht="12.75" x14ac:dyDescent="0.2">
      <c r="A117" s="4">
        <v>45400</v>
      </c>
      <c r="B117" s="5">
        <f>All_Customers_Residential!B117+All_Customers_Small_Commercial!B117+All_Customers_Lighting!B117</f>
        <v>69617</v>
      </c>
      <c r="C117" s="5">
        <f>All_Customers_Residential!C117+All_Customers_Small_Commercial!C117+All_Customers_Lighting!C117</f>
        <v>67680</v>
      </c>
      <c r="D117" s="5">
        <f>All_Customers_Residential!D117+All_Customers_Small_Commercial!D117+All_Customers_Lighting!D117</f>
        <v>67249</v>
      </c>
      <c r="E117" s="5">
        <f>All_Customers_Residential!E117+All_Customers_Small_Commercial!E117+All_Customers_Lighting!E117</f>
        <v>68237</v>
      </c>
      <c r="F117" s="5">
        <f>All_Customers_Residential!F117+All_Customers_Small_Commercial!F117+All_Customers_Lighting!F117</f>
        <v>72487</v>
      </c>
      <c r="G117" s="5">
        <f>All_Customers_Residential!G117+All_Customers_Small_Commercial!G117+All_Customers_Lighting!G117</f>
        <v>80804</v>
      </c>
      <c r="H117" s="5">
        <f>All_Customers_Residential!H117+All_Customers_Small_Commercial!H117+All_Customers_Lighting!H117</f>
        <v>92439</v>
      </c>
      <c r="I117" s="5">
        <f>All_Customers_Residential!I117+All_Customers_Small_Commercial!I117+All_Customers_Lighting!I117</f>
        <v>91911</v>
      </c>
      <c r="J117" s="5">
        <f>All_Customers_Residential!J117+All_Customers_Small_Commercial!J117+All_Customers_Lighting!J117</f>
        <v>85047</v>
      </c>
      <c r="K117" s="5">
        <f>All_Customers_Residential!K117+All_Customers_Small_Commercial!K117+All_Customers_Lighting!K117</f>
        <v>77987</v>
      </c>
      <c r="L117" s="5">
        <f>All_Customers_Residential!L117+All_Customers_Small_Commercial!L117+All_Customers_Lighting!L117</f>
        <v>74088</v>
      </c>
      <c r="M117" s="5">
        <f>All_Customers_Residential!M117+All_Customers_Small_Commercial!M117+All_Customers_Lighting!M117</f>
        <v>69227</v>
      </c>
      <c r="N117" s="5">
        <f>All_Customers_Residential!N117+All_Customers_Small_Commercial!N117+All_Customers_Lighting!N117</f>
        <v>67977</v>
      </c>
      <c r="O117" s="5">
        <f>All_Customers_Residential!O117+All_Customers_Small_Commercial!O117+All_Customers_Lighting!O117</f>
        <v>64146</v>
      </c>
      <c r="P117" s="5">
        <f>All_Customers_Residential!P117+All_Customers_Small_Commercial!P117+All_Customers_Lighting!P117</f>
        <v>63128</v>
      </c>
      <c r="Q117" s="5">
        <f>All_Customers_Residential!Q117+All_Customers_Small_Commercial!Q117+All_Customers_Lighting!Q117</f>
        <v>64520</v>
      </c>
      <c r="R117" s="5">
        <f>All_Customers_Residential!R117+All_Customers_Small_Commercial!R117+All_Customers_Lighting!R117</f>
        <v>71822</v>
      </c>
      <c r="S117" s="5">
        <f>All_Customers_Residential!S117+All_Customers_Small_Commercial!S117+All_Customers_Lighting!S117</f>
        <v>85396</v>
      </c>
      <c r="T117" s="5">
        <f>All_Customers_Residential!T117+All_Customers_Small_Commercial!T117+All_Customers_Lighting!T117</f>
        <v>93432</v>
      </c>
      <c r="U117" s="5">
        <f>All_Customers_Residential!U117+All_Customers_Small_Commercial!U117+All_Customers_Lighting!U117</f>
        <v>101300</v>
      </c>
      <c r="V117" s="5">
        <f>All_Customers_Residential!V117+All_Customers_Small_Commercial!V117+All_Customers_Lighting!V117</f>
        <v>100284</v>
      </c>
      <c r="W117" s="5">
        <f>All_Customers_Residential!W117+All_Customers_Small_Commercial!W117+All_Customers_Lighting!W117</f>
        <v>91537</v>
      </c>
      <c r="X117" s="5">
        <f>All_Customers_Residential!X117+All_Customers_Small_Commercial!X117+All_Customers_Lighting!X117</f>
        <v>80339</v>
      </c>
      <c r="Y117" s="5">
        <f>All_Customers_Residential!Y117+All_Customers_Small_Commercial!Y117+All_Customers_Lighting!Y117</f>
        <v>73066</v>
      </c>
      <c r="AA117" s="2">
        <f>IFERROR(INDEX('Holiday Schedule'!$D$3:$D$24,MATCH(A117,'Holiday Schedule'!$C$3:$C$24,0)),0)</f>
        <v>0</v>
      </c>
      <c r="AB117" s="2">
        <f t="shared" si="8"/>
        <v>5</v>
      </c>
      <c r="AC117" s="2">
        <f t="shared" si="9"/>
        <v>1282141</v>
      </c>
      <c r="AD117" s="5">
        <f t="shared" si="10"/>
        <v>591579</v>
      </c>
      <c r="AE117" s="5">
        <f t="shared" si="11"/>
        <v>1873720</v>
      </c>
      <c r="AG117" s="2">
        <f t="shared" si="12"/>
        <v>4</v>
      </c>
      <c r="AH117" s="2">
        <f t="shared" si="13"/>
        <v>2024</v>
      </c>
      <c r="AJ117" s="5">
        <f t="shared" si="14"/>
        <v>101300</v>
      </c>
      <c r="AK117" s="2">
        <f t="shared" si="15"/>
        <v>20</v>
      </c>
    </row>
    <row r="118" spans="1:37" ht="12.75" x14ac:dyDescent="0.2">
      <c r="A118" s="4">
        <v>45401</v>
      </c>
      <c r="B118" s="5">
        <f>All_Customers_Residential!B118+All_Customers_Small_Commercial!B118+All_Customers_Lighting!B118</f>
        <v>68215</v>
      </c>
      <c r="C118" s="5">
        <f>All_Customers_Residential!C118+All_Customers_Small_Commercial!C118+All_Customers_Lighting!C118</f>
        <v>66315</v>
      </c>
      <c r="D118" s="5">
        <f>All_Customers_Residential!D118+All_Customers_Small_Commercial!D118+All_Customers_Lighting!D118</f>
        <v>66174</v>
      </c>
      <c r="E118" s="5">
        <f>All_Customers_Residential!E118+All_Customers_Small_Commercial!E118+All_Customers_Lighting!E118</f>
        <v>67147</v>
      </c>
      <c r="F118" s="5">
        <f>All_Customers_Residential!F118+All_Customers_Small_Commercial!F118+All_Customers_Lighting!F118</f>
        <v>70305</v>
      </c>
      <c r="G118" s="5">
        <f>All_Customers_Residential!G118+All_Customers_Small_Commercial!G118+All_Customers_Lighting!G118</f>
        <v>78967</v>
      </c>
      <c r="H118" s="5">
        <f>All_Customers_Residential!H118+All_Customers_Small_Commercial!H118+All_Customers_Lighting!H118</f>
        <v>90095</v>
      </c>
      <c r="I118" s="5">
        <f>All_Customers_Residential!I118+All_Customers_Small_Commercial!I118+All_Customers_Lighting!I118</f>
        <v>90976</v>
      </c>
      <c r="J118" s="5">
        <f>All_Customers_Residential!J118+All_Customers_Small_Commercial!J118+All_Customers_Lighting!J118</f>
        <v>83391</v>
      </c>
      <c r="K118" s="5">
        <f>All_Customers_Residential!K118+All_Customers_Small_Commercial!K118+All_Customers_Lighting!K118</f>
        <v>77013</v>
      </c>
      <c r="L118" s="5">
        <f>All_Customers_Residential!L118+All_Customers_Small_Commercial!L118+All_Customers_Lighting!L118</f>
        <v>71695</v>
      </c>
      <c r="M118" s="5">
        <f>All_Customers_Residential!M118+All_Customers_Small_Commercial!M118+All_Customers_Lighting!M118</f>
        <v>66913</v>
      </c>
      <c r="N118" s="5">
        <f>All_Customers_Residential!N118+All_Customers_Small_Commercial!N118+All_Customers_Lighting!N118</f>
        <v>65770</v>
      </c>
      <c r="O118" s="5">
        <f>All_Customers_Residential!O118+All_Customers_Small_Commercial!O118+All_Customers_Lighting!O118</f>
        <v>62304</v>
      </c>
      <c r="P118" s="5">
        <f>All_Customers_Residential!P118+All_Customers_Small_Commercial!P118+All_Customers_Lighting!P118</f>
        <v>61570</v>
      </c>
      <c r="Q118" s="5">
        <f>All_Customers_Residential!Q118+All_Customers_Small_Commercial!Q118+All_Customers_Lighting!Q118</f>
        <v>64720</v>
      </c>
      <c r="R118" s="5">
        <f>All_Customers_Residential!R118+All_Customers_Small_Commercial!R118+All_Customers_Lighting!R118</f>
        <v>74302</v>
      </c>
      <c r="S118" s="5">
        <f>All_Customers_Residential!S118+All_Customers_Small_Commercial!S118+All_Customers_Lighting!S118</f>
        <v>89150</v>
      </c>
      <c r="T118" s="5">
        <f>All_Customers_Residential!T118+All_Customers_Small_Commercial!T118+All_Customers_Lighting!T118</f>
        <v>95283</v>
      </c>
      <c r="U118" s="5">
        <f>All_Customers_Residential!U118+All_Customers_Small_Commercial!U118+All_Customers_Lighting!U118</f>
        <v>101778</v>
      </c>
      <c r="V118" s="5">
        <f>All_Customers_Residential!V118+All_Customers_Small_Commercial!V118+All_Customers_Lighting!V118</f>
        <v>99282</v>
      </c>
      <c r="W118" s="5">
        <f>All_Customers_Residential!W118+All_Customers_Small_Commercial!W118+All_Customers_Lighting!W118</f>
        <v>90831</v>
      </c>
      <c r="X118" s="5">
        <f>All_Customers_Residential!X118+All_Customers_Small_Commercial!X118+All_Customers_Lighting!X118</f>
        <v>81429</v>
      </c>
      <c r="Y118" s="5">
        <f>All_Customers_Residential!Y118+All_Customers_Small_Commercial!Y118+All_Customers_Lighting!Y118</f>
        <v>72508</v>
      </c>
      <c r="AA118" s="2">
        <f>IFERROR(INDEX('Holiday Schedule'!$D$3:$D$24,MATCH(A118,'Holiday Schedule'!$C$3:$C$24,0)),0)</f>
        <v>0</v>
      </c>
      <c r="AB118" s="2">
        <f t="shared" si="8"/>
        <v>6</v>
      </c>
      <c r="AC118" s="2">
        <f t="shared" si="9"/>
        <v>1276407</v>
      </c>
      <c r="AD118" s="5">
        <f t="shared" si="10"/>
        <v>579726</v>
      </c>
      <c r="AE118" s="5">
        <f t="shared" si="11"/>
        <v>1856133</v>
      </c>
      <c r="AG118" s="2">
        <f t="shared" si="12"/>
        <v>4</v>
      </c>
      <c r="AH118" s="2">
        <f t="shared" si="13"/>
        <v>2024</v>
      </c>
      <c r="AJ118" s="5">
        <f t="shared" si="14"/>
        <v>101778</v>
      </c>
      <c r="AK118" s="2">
        <f t="shared" si="15"/>
        <v>20</v>
      </c>
    </row>
    <row r="119" spans="1:37" ht="12.75" x14ac:dyDescent="0.2">
      <c r="A119" s="4">
        <v>45402</v>
      </c>
      <c r="B119" s="5">
        <f>All_Customers_Residential!B119+All_Customers_Small_Commercial!B119+All_Customers_Lighting!B119</f>
        <v>67519</v>
      </c>
      <c r="C119" s="5">
        <f>All_Customers_Residential!C119+All_Customers_Small_Commercial!C119+All_Customers_Lighting!C119</f>
        <v>64784</v>
      </c>
      <c r="D119" s="5">
        <f>All_Customers_Residential!D119+All_Customers_Small_Commercial!D119+All_Customers_Lighting!D119</f>
        <v>64819</v>
      </c>
      <c r="E119" s="5">
        <f>All_Customers_Residential!E119+All_Customers_Small_Commercial!E119+All_Customers_Lighting!E119</f>
        <v>63188</v>
      </c>
      <c r="F119" s="5">
        <f>All_Customers_Residential!F119+All_Customers_Small_Commercial!F119+All_Customers_Lighting!F119</f>
        <v>64342</v>
      </c>
      <c r="G119" s="5">
        <f>All_Customers_Residential!G119+All_Customers_Small_Commercial!G119+All_Customers_Lighting!G119</f>
        <v>69616</v>
      </c>
      <c r="H119" s="5">
        <f>All_Customers_Residential!H119+All_Customers_Small_Commercial!H119+All_Customers_Lighting!H119</f>
        <v>77888</v>
      </c>
      <c r="I119" s="5">
        <f>All_Customers_Residential!I119+All_Customers_Small_Commercial!I119+All_Customers_Lighting!I119</f>
        <v>86363</v>
      </c>
      <c r="J119" s="5">
        <f>All_Customers_Residential!J119+All_Customers_Small_Commercial!J119+All_Customers_Lighting!J119</f>
        <v>93405</v>
      </c>
      <c r="K119" s="5">
        <f>All_Customers_Residential!K119+All_Customers_Small_Commercial!K119+All_Customers_Lighting!K119</f>
        <v>97257</v>
      </c>
      <c r="L119" s="5">
        <f>All_Customers_Residential!L119+All_Customers_Small_Commercial!L119+All_Customers_Lighting!L119</f>
        <v>98819</v>
      </c>
      <c r="M119" s="5">
        <f>All_Customers_Residential!M119+All_Customers_Small_Commercial!M119+All_Customers_Lighting!M119</f>
        <v>96025</v>
      </c>
      <c r="N119" s="5">
        <f>All_Customers_Residential!N119+All_Customers_Small_Commercial!N119+All_Customers_Lighting!N119</f>
        <v>95286</v>
      </c>
      <c r="O119" s="5">
        <f>All_Customers_Residential!O119+All_Customers_Small_Commercial!O119+All_Customers_Lighting!O119</f>
        <v>91636</v>
      </c>
      <c r="P119" s="5">
        <f>All_Customers_Residential!P119+All_Customers_Small_Commercial!P119+All_Customers_Lighting!P119</f>
        <v>88924</v>
      </c>
      <c r="Q119" s="5">
        <f>All_Customers_Residential!Q119+All_Customers_Small_Commercial!Q119+All_Customers_Lighting!Q119</f>
        <v>88266</v>
      </c>
      <c r="R119" s="5">
        <f>All_Customers_Residential!R119+All_Customers_Small_Commercial!R119+All_Customers_Lighting!R119</f>
        <v>88806</v>
      </c>
      <c r="S119" s="5">
        <f>All_Customers_Residential!S119+All_Customers_Small_Commercial!S119+All_Customers_Lighting!S119</f>
        <v>97254</v>
      </c>
      <c r="T119" s="5">
        <f>All_Customers_Residential!T119+All_Customers_Small_Commercial!T119+All_Customers_Lighting!T119</f>
        <v>99436</v>
      </c>
      <c r="U119" s="5">
        <f>All_Customers_Residential!U119+All_Customers_Small_Commercial!U119+All_Customers_Lighting!U119</f>
        <v>105679</v>
      </c>
      <c r="V119" s="5">
        <f>All_Customers_Residential!V119+All_Customers_Small_Commercial!V119+All_Customers_Lighting!V119</f>
        <v>102790</v>
      </c>
      <c r="W119" s="5">
        <f>All_Customers_Residential!W119+All_Customers_Small_Commercial!W119+All_Customers_Lighting!W119</f>
        <v>95299</v>
      </c>
      <c r="X119" s="5">
        <f>All_Customers_Residential!X119+All_Customers_Small_Commercial!X119+All_Customers_Lighting!X119</f>
        <v>84577</v>
      </c>
      <c r="Y119" s="5">
        <f>All_Customers_Residential!Y119+All_Customers_Small_Commercial!Y119+All_Customers_Lighting!Y119</f>
        <v>76127</v>
      </c>
      <c r="AA119" s="2">
        <f>IFERROR(INDEX('Holiday Schedule'!$D$3:$D$24,MATCH(A119,'Holiday Schedule'!$C$3:$C$24,0)),0)</f>
        <v>0</v>
      </c>
      <c r="AB119" s="2">
        <f t="shared" si="8"/>
        <v>7</v>
      </c>
      <c r="AC119" s="2">
        <f t="shared" si="9"/>
        <v>0</v>
      </c>
      <c r="AD119" s="5">
        <f t="shared" si="10"/>
        <v>2058105</v>
      </c>
      <c r="AE119" s="5">
        <f t="shared" si="11"/>
        <v>2058105</v>
      </c>
      <c r="AG119" s="2">
        <f t="shared" si="12"/>
        <v>4</v>
      </c>
      <c r="AH119" s="2">
        <f t="shared" si="13"/>
        <v>2024</v>
      </c>
      <c r="AJ119" s="5">
        <f t="shared" si="14"/>
        <v>105679</v>
      </c>
      <c r="AK119" s="2">
        <f t="shared" si="15"/>
        <v>20</v>
      </c>
    </row>
    <row r="120" spans="1:37" ht="12.75" x14ac:dyDescent="0.2">
      <c r="A120" s="4">
        <v>45403</v>
      </c>
      <c r="B120" s="5">
        <f>All_Customers_Residential!B120+All_Customers_Small_Commercial!B120+All_Customers_Lighting!B120</f>
        <v>70918</v>
      </c>
      <c r="C120" s="5">
        <f>All_Customers_Residential!C120+All_Customers_Small_Commercial!C120+All_Customers_Lighting!C120</f>
        <v>67617</v>
      </c>
      <c r="D120" s="5">
        <f>All_Customers_Residential!D120+All_Customers_Small_Commercial!D120+All_Customers_Lighting!D120</f>
        <v>68094</v>
      </c>
      <c r="E120" s="5">
        <f>All_Customers_Residential!E120+All_Customers_Small_Commercial!E120+All_Customers_Lighting!E120</f>
        <v>67199</v>
      </c>
      <c r="F120" s="5">
        <f>All_Customers_Residential!F120+All_Customers_Small_Commercial!F120+All_Customers_Lighting!F120</f>
        <v>68701</v>
      </c>
      <c r="G120" s="5">
        <f>All_Customers_Residential!G120+All_Customers_Small_Commercial!G120+All_Customers_Lighting!G120</f>
        <v>72976</v>
      </c>
      <c r="H120" s="5">
        <f>All_Customers_Residential!H120+All_Customers_Small_Commercial!H120+All_Customers_Lighting!H120</f>
        <v>79883</v>
      </c>
      <c r="I120" s="5">
        <f>All_Customers_Residential!I120+All_Customers_Small_Commercial!I120+All_Customers_Lighting!I120</f>
        <v>80852</v>
      </c>
      <c r="J120" s="5">
        <f>All_Customers_Residential!J120+All_Customers_Small_Commercial!J120+All_Customers_Lighting!J120</f>
        <v>79012</v>
      </c>
      <c r="K120" s="5">
        <f>All_Customers_Residential!K120+All_Customers_Small_Commercial!K120+All_Customers_Lighting!K120</f>
        <v>75731</v>
      </c>
      <c r="L120" s="5">
        <f>All_Customers_Residential!L120+All_Customers_Small_Commercial!L120+All_Customers_Lighting!L120</f>
        <v>72564</v>
      </c>
      <c r="M120" s="5">
        <f>All_Customers_Residential!M120+All_Customers_Small_Commercial!M120+All_Customers_Lighting!M120</f>
        <v>70953</v>
      </c>
      <c r="N120" s="5">
        <f>All_Customers_Residential!N120+All_Customers_Small_Commercial!N120+All_Customers_Lighting!N120</f>
        <v>72730</v>
      </c>
      <c r="O120" s="5">
        <f>All_Customers_Residential!O120+All_Customers_Small_Commercial!O120+All_Customers_Lighting!O120</f>
        <v>74187</v>
      </c>
      <c r="P120" s="5">
        <f>All_Customers_Residential!P120+All_Customers_Small_Commercial!P120+All_Customers_Lighting!P120</f>
        <v>72387</v>
      </c>
      <c r="Q120" s="5">
        <f>All_Customers_Residential!Q120+All_Customers_Small_Commercial!Q120+All_Customers_Lighting!Q120</f>
        <v>75593</v>
      </c>
      <c r="R120" s="5">
        <f>All_Customers_Residential!R120+All_Customers_Small_Commercial!R120+All_Customers_Lighting!R120</f>
        <v>87302</v>
      </c>
      <c r="S120" s="5">
        <f>All_Customers_Residential!S120+All_Customers_Small_Commercial!S120+All_Customers_Lighting!S120</f>
        <v>100641</v>
      </c>
      <c r="T120" s="5">
        <f>All_Customers_Residential!T120+All_Customers_Small_Commercial!T120+All_Customers_Lighting!T120</f>
        <v>104749</v>
      </c>
      <c r="U120" s="5">
        <f>All_Customers_Residential!U120+All_Customers_Small_Commercial!U120+All_Customers_Lighting!U120</f>
        <v>111136</v>
      </c>
      <c r="V120" s="5">
        <f>All_Customers_Residential!V120+All_Customers_Small_Commercial!V120+All_Customers_Lighting!V120</f>
        <v>105684</v>
      </c>
      <c r="W120" s="5">
        <f>All_Customers_Residential!W120+All_Customers_Small_Commercial!W120+All_Customers_Lighting!W120</f>
        <v>95571</v>
      </c>
      <c r="X120" s="5">
        <f>All_Customers_Residential!X120+All_Customers_Small_Commercial!X120+All_Customers_Lighting!X120</f>
        <v>83548</v>
      </c>
      <c r="Y120" s="5">
        <f>All_Customers_Residential!Y120+All_Customers_Small_Commercial!Y120+All_Customers_Lighting!Y120</f>
        <v>74834</v>
      </c>
      <c r="AA120" s="2">
        <f>IFERROR(INDEX('Holiday Schedule'!$D$3:$D$24,MATCH(A120,'Holiday Schedule'!$C$3:$C$24,0)),0)</f>
        <v>0</v>
      </c>
      <c r="AB120" s="2">
        <f t="shared" si="8"/>
        <v>1</v>
      </c>
      <c r="AC120" s="2">
        <f t="shared" si="9"/>
        <v>0</v>
      </c>
      <c r="AD120" s="5">
        <f t="shared" si="10"/>
        <v>1932862</v>
      </c>
      <c r="AE120" s="5">
        <f t="shared" si="11"/>
        <v>1932862</v>
      </c>
      <c r="AG120" s="2">
        <f t="shared" si="12"/>
        <v>4</v>
      </c>
      <c r="AH120" s="2">
        <f t="shared" si="13"/>
        <v>2024</v>
      </c>
      <c r="AJ120" s="5">
        <f t="shared" si="14"/>
        <v>111136</v>
      </c>
      <c r="AK120" s="2">
        <f t="shared" si="15"/>
        <v>20</v>
      </c>
    </row>
    <row r="121" spans="1:37" ht="12.75" x14ac:dyDescent="0.2">
      <c r="A121" s="4">
        <v>45404</v>
      </c>
      <c r="B121" s="5">
        <f>All_Customers_Residential!B121+All_Customers_Small_Commercial!B121+All_Customers_Lighting!B121</f>
        <v>68818</v>
      </c>
      <c r="C121" s="5">
        <f>All_Customers_Residential!C121+All_Customers_Small_Commercial!C121+All_Customers_Lighting!C121</f>
        <v>67235</v>
      </c>
      <c r="D121" s="5">
        <f>All_Customers_Residential!D121+All_Customers_Small_Commercial!D121+All_Customers_Lighting!D121</f>
        <v>66049</v>
      </c>
      <c r="E121" s="5">
        <f>All_Customers_Residential!E121+All_Customers_Small_Commercial!E121+All_Customers_Lighting!E121</f>
        <v>67680</v>
      </c>
      <c r="F121" s="5">
        <f>All_Customers_Residential!F121+All_Customers_Small_Commercial!F121+All_Customers_Lighting!F121</f>
        <v>71565</v>
      </c>
      <c r="G121" s="5">
        <f>All_Customers_Residential!G121+All_Customers_Small_Commercial!G121+All_Customers_Lighting!G121</f>
        <v>80968</v>
      </c>
      <c r="H121" s="5">
        <f>All_Customers_Residential!H121+All_Customers_Small_Commercial!H121+All_Customers_Lighting!H121</f>
        <v>94742</v>
      </c>
      <c r="I121" s="5">
        <f>All_Customers_Residential!I121+All_Customers_Small_Commercial!I121+All_Customers_Lighting!I121</f>
        <v>95480</v>
      </c>
      <c r="J121" s="5">
        <f>All_Customers_Residential!J121+All_Customers_Small_Commercial!J121+All_Customers_Lighting!J121</f>
        <v>86426</v>
      </c>
      <c r="K121" s="5">
        <f>All_Customers_Residential!K121+All_Customers_Small_Commercial!K121+All_Customers_Lighting!K121</f>
        <v>80209</v>
      </c>
      <c r="L121" s="5">
        <f>All_Customers_Residential!L121+All_Customers_Small_Commercial!L121+All_Customers_Lighting!L121</f>
        <v>76784</v>
      </c>
      <c r="M121" s="5">
        <f>All_Customers_Residential!M121+All_Customers_Small_Commercial!M121+All_Customers_Lighting!M121</f>
        <v>72381</v>
      </c>
      <c r="N121" s="5">
        <f>All_Customers_Residential!N121+All_Customers_Small_Commercial!N121+All_Customers_Lighting!N121</f>
        <v>70258</v>
      </c>
      <c r="O121" s="5">
        <f>All_Customers_Residential!O121+All_Customers_Small_Commercial!O121+All_Customers_Lighting!O121</f>
        <v>67853</v>
      </c>
      <c r="P121" s="5">
        <f>All_Customers_Residential!P121+All_Customers_Small_Commercial!P121+All_Customers_Lighting!P121</f>
        <v>65034</v>
      </c>
      <c r="Q121" s="5">
        <f>All_Customers_Residential!Q121+All_Customers_Small_Commercial!Q121+All_Customers_Lighting!Q121</f>
        <v>66767</v>
      </c>
      <c r="R121" s="5">
        <f>All_Customers_Residential!R121+All_Customers_Small_Commercial!R121+All_Customers_Lighting!R121</f>
        <v>75521</v>
      </c>
      <c r="S121" s="5">
        <f>All_Customers_Residential!S121+All_Customers_Small_Commercial!S121+All_Customers_Lighting!S121</f>
        <v>91160</v>
      </c>
      <c r="T121" s="5">
        <f>All_Customers_Residential!T121+All_Customers_Small_Commercial!T121+All_Customers_Lighting!T121</f>
        <v>101156</v>
      </c>
      <c r="U121" s="5">
        <f>All_Customers_Residential!U121+All_Customers_Small_Commercial!U121+All_Customers_Lighting!U121</f>
        <v>107969</v>
      </c>
      <c r="V121" s="5">
        <f>All_Customers_Residential!V121+All_Customers_Small_Commercial!V121+All_Customers_Lighting!V121</f>
        <v>107467</v>
      </c>
      <c r="W121" s="5">
        <f>All_Customers_Residential!W121+All_Customers_Small_Commercial!W121+All_Customers_Lighting!W121</f>
        <v>98027</v>
      </c>
      <c r="X121" s="5">
        <f>All_Customers_Residential!X121+All_Customers_Small_Commercial!X121+All_Customers_Lighting!X121</f>
        <v>87015</v>
      </c>
      <c r="Y121" s="5">
        <f>All_Customers_Residential!Y121+All_Customers_Small_Commercial!Y121+All_Customers_Lighting!Y121</f>
        <v>79421</v>
      </c>
      <c r="AA121" s="2">
        <f>IFERROR(INDEX('Holiday Schedule'!$D$3:$D$24,MATCH(A121,'Holiday Schedule'!$C$3:$C$24,0)),0)</f>
        <v>0</v>
      </c>
      <c r="AB121" s="2">
        <f t="shared" si="8"/>
        <v>2</v>
      </c>
      <c r="AC121" s="2">
        <f t="shared" si="9"/>
        <v>1349507</v>
      </c>
      <c r="AD121" s="5">
        <f t="shared" si="10"/>
        <v>596478</v>
      </c>
      <c r="AE121" s="5">
        <f t="shared" si="11"/>
        <v>1945985</v>
      </c>
      <c r="AG121" s="2">
        <f t="shared" si="12"/>
        <v>4</v>
      </c>
      <c r="AH121" s="2">
        <f t="shared" si="13"/>
        <v>2024</v>
      </c>
      <c r="AJ121" s="5">
        <f t="shared" si="14"/>
        <v>107969</v>
      </c>
      <c r="AK121" s="2">
        <f t="shared" si="15"/>
        <v>20</v>
      </c>
    </row>
    <row r="122" spans="1:37" ht="12.75" x14ac:dyDescent="0.2">
      <c r="A122" s="4">
        <v>45405</v>
      </c>
      <c r="B122" s="5">
        <f>All_Customers_Residential!B122+All_Customers_Small_Commercial!B122+All_Customers_Lighting!B122</f>
        <v>74405</v>
      </c>
      <c r="C122" s="5">
        <f>All_Customers_Residential!C122+All_Customers_Small_Commercial!C122+All_Customers_Lighting!C122</f>
        <v>71891</v>
      </c>
      <c r="D122" s="5">
        <f>All_Customers_Residential!D122+All_Customers_Small_Commercial!D122+All_Customers_Lighting!D122</f>
        <v>72083</v>
      </c>
      <c r="E122" s="5">
        <f>All_Customers_Residential!E122+All_Customers_Small_Commercial!E122+All_Customers_Lighting!E122</f>
        <v>72987</v>
      </c>
      <c r="F122" s="5">
        <f>All_Customers_Residential!F122+All_Customers_Small_Commercial!F122+All_Customers_Lighting!F122</f>
        <v>76611</v>
      </c>
      <c r="G122" s="5">
        <f>All_Customers_Residential!G122+All_Customers_Small_Commercial!G122+All_Customers_Lighting!G122</f>
        <v>86566</v>
      </c>
      <c r="H122" s="5">
        <f>All_Customers_Residential!H122+All_Customers_Small_Commercial!H122+All_Customers_Lighting!H122</f>
        <v>99220</v>
      </c>
      <c r="I122" s="5">
        <f>All_Customers_Residential!I122+All_Customers_Small_Commercial!I122+All_Customers_Lighting!I122</f>
        <v>96993</v>
      </c>
      <c r="J122" s="5">
        <f>All_Customers_Residential!J122+All_Customers_Small_Commercial!J122+All_Customers_Lighting!J122</f>
        <v>86568</v>
      </c>
      <c r="K122" s="5">
        <f>All_Customers_Residential!K122+All_Customers_Small_Commercial!K122+All_Customers_Lighting!K122</f>
        <v>79896</v>
      </c>
      <c r="L122" s="5">
        <f>All_Customers_Residential!L122+All_Customers_Small_Commercial!L122+All_Customers_Lighting!L122</f>
        <v>73810</v>
      </c>
      <c r="M122" s="5">
        <f>All_Customers_Residential!M122+All_Customers_Small_Commercial!M122+All_Customers_Lighting!M122</f>
        <v>69017</v>
      </c>
      <c r="N122" s="5">
        <f>All_Customers_Residential!N122+All_Customers_Small_Commercial!N122+All_Customers_Lighting!N122</f>
        <v>66910</v>
      </c>
      <c r="O122" s="5">
        <f>All_Customers_Residential!O122+All_Customers_Small_Commercial!O122+All_Customers_Lighting!O122</f>
        <v>64265</v>
      </c>
      <c r="P122" s="5">
        <f>All_Customers_Residential!P122+All_Customers_Small_Commercial!P122+All_Customers_Lighting!P122</f>
        <v>62515</v>
      </c>
      <c r="Q122" s="5">
        <f>All_Customers_Residential!Q122+All_Customers_Small_Commercial!Q122+All_Customers_Lighting!Q122</f>
        <v>65966</v>
      </c>
      <c r="R122" s="5">
        <f>All_Customers_Residential!R122+All_Customers_Small_Commercial!R122+All_Customers_Lighting!R122</f>
        <v>74134</v>
      </c>
      <c r="S122" s="5">
        <f>All_Customers_Residential!S122+All_Customers_Small_Commercial!S122+All_Customers_Lighting!S122</f>
        <v>89847</v>
      </c>
      <c r="T122" s="5">
        <f>All_Customers_Residential!T122+All_Customers_Small_Commercial!T122+All_Customers_Lighting!T122</f>
        <v>99112</v>
      </c>
      <c r="U122" s="5">
        <f>All_Customers_Residential!U122+All_Customers_Small_Commercial!U122+All_Customers_Lighting!U122</f>
        <v>107821</v>
      </c>
      <c r="V122" s="5">
        <f>All_Customers_Residential!V122+All_Customers_Small_Commercial!V122+All_Customers_Lighting!V122</f>
        <v>106719</v>
      </c>
      <c r="W122" s="5">
        <f>All_Customers_Residential!W122+All_Customers_Small_Commercial!W122+All_Customers_Lighting!W122</f>
        <v>96492</v>
      </c>
      <c r="X122" s="5">
        <f>All_Customers_Residential!X122+All_Customers_Small_Commercial!X122+All_Customers_Lighting!X122</f>
        <v>84423</v>
      </c>
      <c r="Y122" s="5">
        <f>All_Customers_Residential!Y122+All_Customers_Small_Commercial!Y122+All_Customers_Lighting!Y122</f>
        <v>75667</v>
      </c>
      <c r="AA122" s="2">
        <f>IFERROR(INDEX('Holiday Schedule'!$D$3:$D$24,MATCH(A122,'Holiday Schedule'!$C$3:$C$24,0)),0)</f>
        <v>0</v>
      </c>
      <c r="AB122" s="2">
        <f t="shared" si="8"/>
        <v>3</v>
      </c>
      <c r="AC122" s="2">
        <f t="shared" si="9"/>
        <v>1324488</v>
      </c>
      <c r="AD122" s="5">
        <f t="shared" si="10"/>
        <v>629430</v>
      </c>
      <c r="AE122" s="5">
        <f t="shared" si="11"/>
        <v>1953918</v>
      </c>
      <c r="AG122" s="2">
        <f t="shared" si="12"/>
        <v>4</v>
      </c>
      <c r="AH122" s="2">
        <f t="shared" si="13"/>
        <v>2024</v>
      </c>
      <c r="AJ122" s="5">
        <f t="shared" si="14"/>
        <v>107821</v>
      </c>
      <c r="AK122" s="2">
        <f t="shared" si="15"/>
        <v>20</v>
      </c>
    </row>
    <row r="123" spans="1:37" ht="12.75" x14ac:dyDescent="0.2">
      <c r="A123" s="4">
        <v>45406</v>
      </c>
      <c r="B123" s="5">
        <f>All_Customers_Residential!B123+All_Customers_Small_Commercial!B123+All_Customers_Lighting!B123</f>
        <v>70672</v>
      </c>
      <c r="C123" s="5">
        <f>All_Customers_Residential!C123+All_Customers_Small_Commercial!C123+All_Customers_Lighting!C123</f>
        <v>69292</v>
      </c>
      <c r="D123" s="5">
        <f>All_Customers_Residential!D123+All_Customers_Small_Commercial!D123+All_Customers_Lighting!D123</f>
        <v>68586</v>
      </c>
      <c r="E123" s="5">
        <f>All_Customers_Residential!E123+All_Customers_Small_Commercial!E123+All_Customers_Lighting!E123</f>
        <v>69423</v>
      </c>
      <c r="F123" s="5">
        <f>All_Customers_Residential!F123+All_Customers_Small_Commercial!F123+All_Customers_Lighting!F123</f>
        <v>72817</v>
      </c>
      <c r="G123" s="5">
        <f>All_Customers_Residential!G123+All_Customers_Small_Commercial!G123+All_Customers_Lighting!G123</f>
        <v>81983</v>
      </c>
      <c r="H123" s="5">
        <f>All_Customers_Residential!H123+All_Customers_Small_Commercial!H123+All_Customers_Lighting!H123</f>
        <v>95917</v>
      </c>
      <c r="I123" s="5">
        <f>All_Customers_Residential!I123+All_Customers_Small_Commercial!I123+All_Customers_Lighting!I123</f>
        <v>99610</v>
      </c>
      <c r="J123" s="5">
        <f>All_Customers_Residential!J123+All_Customers_Small_Commercial!J123+All_Customers_Lighting!J123</f>
        <v>99372</v>
      </c>
      <c r="K123" s="5">
        <f>All_Customers_Residential!K123+All_Customers_Small_Commercial!K123+All_Customers_Lighting!K123</f>
        <v>96676</v>
      </c>
      <c r="L123" s="5">
        <f>All_Customers_Residential!L123+All_Customers_Small_Commercial!L123+All_Customers_Lighting!L123</f>
        <v>92890</v>
      </c>
      <c r="M123" s="5">
        <f>All_Customers_Residential!M123+All_Customers_Small_Commercial!M123+All_Customers_Lighting!M123</f>
        <v>86766</v>
      </c>
      <c r="N123" s="5">
        <f>All_Customers_Residential!N123+All_Customers_Small_Commercial!N123+All_Customers_Lighting!N123</f>
        <v>87787</v>
      </c>
      <c r="O123" s="5">
        <f>All_Customers_Residential!O123+All_Customers_Small_Commercial!O123+All_Customers_Lighting!O123</f>
        <v>85489</v>
      </c>
      <c r="P123" s="5">
        <f>All_Customers_Residential!P123+All_Customers_Small_Commercial!P123+All_Customers_Lighting!P123</f>
        <v>86389</v>
      </c>
      <c r="Q123" s="5">
        <f>All_Customers_Residential!Q123+All_Customers_Small_Commercial!Q123+All_Customers_Lighting!Q123</f>
        <v>89051</v>
      </c>
      <c r="R123" s="5">
        <f>All_Customers_Residential!R123+All_Customers_Small_Commercial!R123+All_Customers_Lighting!R123</f>
        <v>93628</v>
      </c>
      <c r="S123" s="5">
        <f>All_Customers_Residential!S123+All_Customers_Small_Commercial!S123+All_Customers_Lighting!S123</f>
        <v>105493</v>
      </c>
      <c r="T123" s="5">
        <f>All_Customers_Residential!T123+All_Customers_Small_Commercial!T123+All_Customers_Lighting!T123</f>
        <v>110029</v>
      </c>
      <c r="U123" s="5">
        <f>All_Customers_Residential!U123+All_Customers_Small_Commercial!U123+All_Customers_Lighting!U123</f>
        <v>114619</v>
      </c>
      <c r="V123" s="5">
        <f>All_Customers_Residential!V123+All_Customers_Small_Commercial!V123+All_Customers_Lighting!V123</f>
        <v>112681</v>
      </c>
      <c r="W123" s="5">
        <f>All_Customers_Residential!W123+All_Customers_Small_Commercial!W123+All_Customers_Lighting!W123</f>
        <v>103092</v>
      </c>
      <c r="X123" s="5">
        <f>All_Customers_Residential!X123+All_Customers_Small_Commercial!X123+All_Customers_Lighting!X123</f>
        <v>92655</v>
      </c>
      <c r="Y123" s="5">
        <f>All_Customers_Residential!Y123+All_Customers_Small_Commercial!Y123+All_Customers_Lighting!Y123</f>
        <v>83809</v>
      </c>
      <c r="AA123" s="2">
        <f>IFERROR(INDEX('Holiday Schedule'!$D$3:$D$24,MATCH(A123,'Holiday Schedule'!$C$3:$C$24,0)),0)</f>
        <v>0</v>
      </c>
      <c r="AB123" s="2">
        <f t="shared" si="8"/>
        <v>4</v>
      </c>
      <c r="AC123" s="2">
        <f t="shared" si="9"/>
        <v>1556227</v>
      </c>
      <c r="AD123" s="5">
        <f t="shared" si="10"/>
        <v>612499</v>
      </c>
      <c r="AE123" s="5">
        <f t="shared" si="11"/>
        <v>2168726</v>
      </c>
      <c r="AG123" s="2">
        <f t="shared" si="12"/>
        <v>4</v>
      </c>
      <c r="AH123" s="2">
        <f t="shared" si="13"/>
        <v>2024</v>
      </c>
      <c r="AJ123" s="5">
        <f t="shared" si="14"/>
        <v>114619</v>
      </c>
      <c r="AK123" s="2">
        <f t="shared" si="15"/>
        <v>20</v>
      </c>
    </row>
    <row r="124" spans="1:37" ht="12.75" x14ac:dyDescent="0.2">
      <c r="A124" s="4">
        <v>45407</v>
      </c>
      <c r="B124" s="5">
        <f>All_Customers_Residential!B124+All_Customers_Small_Commercial!B124+All_Customers_Lighting!B124</f>
        <v>79166</v>
      </c>
      <c r="C124" s="5">
        <f>All_Customers_Residential!C124+All_Customers_Small_Commercial!C124+All_Customers_Lighting!C124</f>
        <v>77268</v>
      </c>
      <c r="D124" s="5">
        <f>All_Customers_Residential!D124+All_Customers_Small_Commercial!D124+All_Customers_Lighting!D124</f>
        <v>76812</v>
      </c>
      <c r="E124" s="5">
        <f>All_Customers_Residential!E124+All_Customers_Small_Commercial!E124+All_Customers_Lighting!E124</f>
        <v>78037</v>
      </c>
      <c r="F124" s="5">
        <f>All_Customers_Residential!F124+All_Customers_Small_Commercial!F124+All_Customers_Lighting!F124</f>
        <v>81148</v>
      </c>
      <c r="G124" s="5">
        <f>All_Customers_Residential!G124+All_Customers_Small_Commercial!G124+All_Customers_Lighting!G124</f>
        <v>91374</v>
      </c>
      <c r="H124" s="5">
        <f>All_Customers_Residential!H124+All_Customers_Small_Commercial!H124+All_Customers_Lighting!H124</f>
        <v>105032</v>
      </c>
      <c r="I124" s="5">
        <f>All_Customers_Residential!I124+All_Customers_Small_Commercial!I124+All_Customers_Lighting!I124</f>
        <v>103850</v>
      </c>
      <c r="J124" s="5">
        <f>All_Customers_Residential!J124+All_Customers_Small_Commercial!J124+All_Customers_Lighting!J124</f>
        <v>94186</v>
      </c>
      <c r="K124" s="5">
        <f>All_Customers_Residential!K124+All_Customers_Small_Commercial!K124+All_Customers_Lighting!K124</f>
        <v>86436</v>
      </c>
      <c r="L124" s="5">
        <f>All_Customers_Residential!L124+All_Customers_Small_Commercial!L124+All_Customers_Lighting!L124</f>
        <v>81784</v>
      </c>
      <c r="M124" s="5">
        <f>All_Customers_Residential!M124+All_Customers_Small_Commercial!M124+All_Customers_Lighting!M124</f>
        <v>76780</v>
      </c>
      <c r="N124" s="5">
        <f>All_Customers_Residential!N124+All_Customers_Small_Commercial!N124+All_Customers_Lighting!N124</f>
        <v>74101</v>
      </c>
      <c r="O124" s="5">
        <f>All_Customers_Residential!O124+All_Customers_Small_Commercial!O124+All_Customers_Lighting!O124</f>
        <v>70074</v>
      </c>
      <c r="P124" s="5">
        <f>All_Customers_Residential!P124+All_Customers_Small_Commercial!P124+All_Customers_Lighting!P124</f>
        <v>67376</v>
      </c>
      <c r="Q124" s="5">
        <f>All_Customers_Residential!Q124+All_Customers_Small_Commercial!Q124+All_Customers_Lighting!Q124</f>
        <v>68910</v>
      </c>
      <c r="R124" s="5">
        <f>All_Customers_Residential!R124+All_Customers_Small_Commercial!R124+All_Customers_Lighting!R124</f>
        <v>77490</v>
      </c>
      <c r="S124" s="5">
        <f>All_Customers_Residential!S124+All_Customers_Small_Commercial!S124+All_Customers_Lighting!S124</f>
        <v>91925</v>
      </c>
      <c r="T124" s="5">
        <f>All_Customers_Residential!T124+All_Customers_Small_Commercial!T124+All_Customers_Lighting!T124</f>
        <v>102120</v>
      </c>
      <c r="U124" s="5">
        <f>All_Customers_Residential!U124+All_Customers_Small_Commercial!U124+All_Customers_Lighting!U124</f>
        <v>110288</v>
      </c>
      <c r="V124" s="5">
        <f>All_Customers_Residential!V124+All_Customers_Small_Commercial!V124+All_Customers_Lighting!V124</f>
        <v>110967</v>
      </c>
      <c r="W124" s="5">
        <f>All_Customers_Residential!W124+All_Customers_Small_Commercial!W124+All_Customers_Lighting!W124</f>
        <v>101881</v>
      </c>
      <c r="X124" s="5">
        <f>All_Customers_Residential!X124+All_Customers_Small_Commercial!X124+All_Customers_Lighting!X124</f>
        <v>90700</v>
      </c>
      <c r="Y124" s="5">
        <f>All_Customers_Residential!Y124+All_Customers_Small_Commercial!Y124+All_Customers_Lighting!Y124</f>
        <v>81124</v>
      </c>
      <c r="AA124" s="2">
        <f>IFERROR(INDEX('Holiday Schedule'!$D$3:$D$24,MATCH(A124,'Holiday Schedule'!$C$3:$C$24,0)),0)</f>
        <v>0</v>
      </c>
      <c r="AB124" s="2">
        <f t="shared" si="8"/>
        <v>5</v>
      </c>
      <c r="AC124" s="2">
        <f t="shared" si="9"/>
        <v>1408868</v>
      </c>
      <c r="AD124" s="5">
        <f t="shared" si="10"/>
        <v>669961</v>
      </c>
      <c r="AE124" s="5">
        <f t="shared" si="11"/>
        <v>2078829</v>
      </c>
      <c r="AG124" s="2">
        <f t="shared" si="12"/>
        <v>4</v>
      </c>
      <c r="AH124" s="2">
        <f t="shared" si="13"/>
        <v>2024</v>
      </c>
      <c r="AJ124" s="5">
        <f t="shared" si="14"/>
        <v>110967</v>
      </c>
      <c r="AK124" s="2">
        <f t="shared" si="15"/>
        <v>21</v>
      </c>
    </row>
    <row r="125" spans="1:37" ht="12.75" x14ac:dyDescent="0.2">
      <c r="A125" s="4">
        <v>45408</v>
      </c>
      <c r="B125" s="5">
        <f>All_Customers_Residential!B125+All_Customers_Small_Commercial!B125+All_Customers_Lighting!B125</f>
        <v>76578</v>
      </c>
      <c r="C125" s="5">
        <f>All_Customers_Residential!C125+All_Customers_Small_Commercial!C125+All_Customers_Lighting!C125</f>
        <v>75001</v>
      </c>
      <c r="D125" s="5">
        <f>All_Customers_Residential!D125+All_Customers_Small_Commercial!D125+All_Customers_Lighting!D125</f>
        <v>73893</v>
      </c>
      <c r="E125" s="5">
        <f>All_Customers_Residential!E125+All_Customers_Small_Commercial!E125+All_Customers_Lighting!E125</f>
        <v>75907</v>
      </c>
      <c r="F125" s="5">
        <f>All_Customers_Residential!F125+All_Customers_Small_Commercial!F125+All_Customers_Lighting!F125</f>
        <v>78958</v>
      </c>
      <c r="G125" s="5">
        <f>All_Customers_Residential!G125+All_Customers_Small_Commercial!G125+All_Customers_Lighting!G125</f>
        <v>88766</v>
      </c>
      <c r="H125" s="5">
        <f>All_Customers_Residential!H125+All_Customers_Small_Commercial!H125+All_Customers_Lighting!H125</f>
        <v>101550</v>
      </c>
      <c r="I125" s="5">
        <f>All_Customers_Residential!I125+All_Customers_Small_Commercial!I125+All_Customers_Lighting!I125</f>
        <v>99639</v>
      </c>
      <c r="J125" s="5">
        <f>All_Customers_Residential!J125+All_Customers_Small_Commercial!J125+All_Customers_Lighting!J125</f>
        <v>88276</v>
      </c>
      <c r="K125" s="5">
        <f>All_Customers_Residential!K125+All_Customers_Small_Commercial!K125+All_Customers_Lighting!K125</f>
        <v>80112</v>
      </c>
      <c r="L125" s="5">
        <f>All_Customers_Residential!L125+All_Customers_Small_Commercial!L125+All_Customers_Lighting!L125</f>
        <v>76500</v>
      </c>
      <c r="M125" s="5">
        <f>All_Customers_Residential!M125+All_Customers_Small_Commercial!M125+All_Customers_Lighting!M125</f>
        <v>70633</v>
      </c>
      <c r="N125" s="5">
        <f>All_Customers_Residential!N125+All_Customers_Small_Commercial!N125+All_Customers_Lighting!N125</f>
        <v>68544</v>
      </c>
      <c r="O125" s="5">
        <f>All_Customers_Residential!O125+All_Customers_Small_Commercial!O125+All_Customers_Lighting!O125</f>
        <v>64188</v>
      </c>
      <c r="P125" s="5">
        <f>All_Customers_Residential!P125+All_Customers_Small_Commercial!P125+All_Customers_Lighting!P125</f>
        <v>63031</v>
      </c>
      <c r="Q125" s="5">
        <f>All_Customers_Residential!Q125+All_Customers_Small_Commercial!Q125+All_Customers_Lighting!Q125</f>
        <v>64698</v>
      </c>
      <c r="R125" s="5">
        <f>All_Customers_Residential!R125+All_Customers_Small_Commercial!R125+All_Customers_Lighting!R125</f>
        <v>72712</v>
      </c>
      <c r="S125" s="5">
        <f>All_Customers_Residential!S125+All_Customers_Small_Commercial!S125+All_Customers_Lighting!S125</f>
        <v>86247</v>
      </c>
      <c r="T125" s="5">
        <f>All_Customers_Residential!T125+All_Customers_Small_Commercial!T125+All_Customers_Lighting!T125</f>
        <v>94915</v>
      </c>
      <c r="U125" s="5">
        <f>All_Customers_Residential!U125+All_Customers_Small_Commercial!U125+All_Customers_Lighting!U125</f>
        <v>101264</v>
      </c>
      <c r="V125" s="5">
        <f>All_Customers_Residential!V125+All_Customers_Small_Commercial!V125+All_Customers_Lighting!V125</f>
        <v>103146</v>
      </c>
      <c r="W125" s="5">
        <f>All_Customers_Residential!W125+All_Customers_Small_Commercial!W125+All_Customers_Lighting!W125</f>
        <v>95255</v>
      </c>
      <c r="X125" s="5">
        <f>All_Customers_Residential!X125+All_Customers_Small_Commercial!X125+All_Customers_Lighting!X125</f>
        <v>86150</v>
      </c>
      <c r="Y125" s="5">
        <f>All_Customers_Residential!Y125+All_Customers_Small_Commercial!Y125+All_Customers_Lighting!Y125</f>
        <v>77698</v>
      </c>
      <c r="AA125" s="2">
        <f>IFERROR(INDEX('Holiday Schedule'!$D$3:$D$24,MATCH(A125,'Holiday Schedule'!$C$3:$C$24,0)),0)</f>
        <v>0</v>
      </c>
      <c r="AB125" s="2">
        <f t="shared" si="8"/>
        <v>6</v>
      </c>
      <c r="AC125" s="2">
        <f t="shared" si="9"/>
        <v>1315310</v>
      </c>
      <c r="AD125" s="5">
        <f t="shared" si="10"/>
        <v>648351</v>
      </c>
      <c r="AE125" s="5">
        <f t="shared" si="11"/>
        <v>1963661</v>
      </c>
      <c r="AG125" s="2">
        <f t="shared" si="12"/>
        <v>4</v>
      </c>
      <c r="AH125" s="2">
        <f t="shared" si="13"/>
        <v>2024</v>
      </c>
      <c r="AJ125" s="5">
        <f t="shared" si="14"/>
        <v>103146</v>
      </c>
      <c r="AK125" s="2">
        <f t="shared" si="15"/>
        <v>21</v>
      </c>
    </row>
    <row r="126" spans="1:37" ht="12.75" x14ac:dyDescent="0.2">
      <c r="A126" s="4">
        <v>45409</v>
      </c>
      <c r="B126" s="5">
        <f>All_Customers_Residential!B126+All_Customers_Small_Commercial!B126+All_Customers_Lighting!B126</f>
        <v>72965</v>
      </c>
      <c r="C126" s="5">
        <f>All_Customers_Residential!C126+All_Customers_Small_Commercial!C126+All_Customers_Lighting!C126</f>
        <v>70879</v>
      </c>
      <c r="D126" s="5">
        <f>All_Customers_Residential!D126+All_Customers_Small_Commercial!D126+All_Customers_Lighting!D126</f>
        <v>72061</v>
      </c>
      <c r="E126" s="5">
        <f>All_Customers_Residential!E126+All_Customers_Small_Commercial!E126+All_Customers_Lighting!E126</f>
        <v>71620</v>
      </c>
      <c r="F126" s="5">
        <f>All_Customers_Residential!F126+All_Customers_Small_Commercial!F126+All_Customers_Lighting!F126</f>
        <v>73355</v>
      </c>
      <c r="G126" s="5">
        <f>All_Customers_Residential!G126+All_Customers_Small_Commercial!G126+All_Customers_Lighting!G126</f>
        <v>78720</v>
      </c>
      <c r="H126" s="5">
        <f>All_Customers_Residential!H126+All_Customers_Small_Commercial!H126+All_Customers_Lighting!H126</f>
        <v>85139</v>
      </c>
      <c r="I126" s="5">
        <f>All_Customers_Residential!I126+All_Customers_Small_Commercial!I126+All_Customers_Lighting!I126</f>
        <v>87087</v>
      </c>
      <c r="J126" s="5">
        <f>All_Customers_Residential!J126+All_Customers_Small_Commercial!J126+All_Customers_Lighting!J126</f>
        <v>81211</v>
      </c>
      <c r="K126" s="5">
        <f>All_Customers_Residential!K126+All_Customers_Small_Commercial!K126+All_Customers_Lighting!K126</f>
        <v>76396</v>
      </c>
      <c r="L126" s="5">
        <f>All_Customers_Residential!L126+All_Customers_Small_Commercial!L126+All_Customers_Lighting!L126</f>
        <v>70669</v>
      </c>
      <c r="M126" s="5">
        <f>All_Customers_Residential!M126+All_Customers_Small_Commercial!M126+All_Customers_Lighting!M126</f>
        <v>65477</v>
      </c>
      <c r="N126" s="5">
        <f>All_Customers_Residential!N126+All_Customers_Small_Commercial!N126+All_Customers_Lighting!N126</f>
        <v>63438</v>
      </c>
      <c r="O126" s="5">
        <f>All_Customers_Residential!O126+All_Customers_Small_Commercial!O126+All_Customers_Lighting!O126</f>
        <v>60009</v>
      </c>
      <c r="P126" s="5">
        <f>All_Customers_Residential!P126+All_Customers_Small_Commercial!P126+All_Customers_Lighting!P126</f>
        <v>58497</v>
      </c>
      <c r="Q126" s="5">
        <f>All_Customers_Residential!Q126+All_Customers_Small_Commercial!Q126+All_Customers_Lighting!Q126</f>
        <v>61053</v>
      </c>
      <c r="R126" s="5">
        <f>All_Customers_Residential!R126+All_Customers_Small_Commercial!R126+All_Customers_Lighting!R126</f>
        <v>71058</v>
      </c>
      <c r="S126" s="5">
        <f>All_Customers_Residential!S126+All_Customers_Small_Commercial!S126+All_Customers_Lighting!S126</f>
        <v>83470</v>
      </c>
      <c r="T126" s="5">
        <f>All_Customers_Residential!T126+All_Customers_Small_Commercial!T126+All_Customers_Lighting!T126</f>
        <v>91871</v>
      </c>
      <c r="U126" s="5">
        <f>All_Customers_Residential!U126+All_Customers_Small_Commercial!U126+All_Customers_Lighting!U126</f>
        <v>98957</v>
      </c>
      <c r="V126" s="5">
        <f>All_Customers_Residential!V126+All_Customers_Small_Commercial!V126+All_Customers_Lighting!V126</f>
        <v>99304</v>
      </c>
      <c r="W126" s="5">
        <f>All_Customers_Residential!W126+All_Customers_Small_Commercial!W126+All_Customers_Lighting!W126</f>
        <v>91166</v>
      </c>
      <c r="X126" s="5">
        <f>All_Customers_Residential!X126+All_Customers_Small_Commercial!X126+All_Customers_Lighting!X126</f>
        <v>81508</v>
      </c>
      <c r="Y126" s="5">
        <f>All_Customers_Residential!Y126+All_Customers_Small_Commercial!Y126+All_Customers_Lighting!Y126</f>
        <v>73944</v>
      </c>
      <c r="AA126" s="2">
        <f>IFERROR(INDEX('Holiday Schedule'!$D$3:$D$24,MATCH(A126,'Holiday Schedule'!$C$3:$C$24,0)),0)</f>
        <v>0</v>
      </c>
      <c r="AB126" s="2">
        <f t="shared" si="8"/>
        <v>7</v>
      </c>
      <c r="AC126" s="2">
        <f t="shared" si="9"/>
        <v>0</v>
      </c>
      <c r="AD126" s="5">
        <f t="shared" si="10"/>
        <v>1839854</v>
      </c>
      <c r="AE126" s="5">
        <f t="shared" si="11"/>
        <v>1839854</v>
      </c>
      <c r="AG126" s="2">
        <f t="shared" si="12"/>
        <v>4</v>
      </c>
      <c r="AH126" s="2">
        <f t="shared" si="13"/>
        <v>2024</v>
      </c>
      <c r="AJ126" s="5">
        <f t="shared" si="14"/>
        <v>99304</v>
      </c>
      <c r="AK126" s="2">
        <f t="shared" si="15"/>
        <v>21</v>
      </c>
    </row>
    <row r="127" spans="1:37" ht="12.75" x14ac:dyDescent="0.2">
      <c r="A127" s="4">
        <v>45410</v>
      </c>
      <c r="B127" s="5">
        <f>All_Customers_Residential!B127+All_Customers_Small_Commercial!B127+All_Customers_Lighting!B127</f>
        <v>67233</v>
      </c>
      <c r="C127" s="5">
        <f>All_Customers_Residential!C127+All_Customers_Small_Commercial!C127+All_Customers_Lighting!C127</f>
        <v>64955</v>
      </c>
      <c r="D127" s="5">
        <f>All_Customers_Residential!D127+All_Customers_Small_Commercial!D127+All_Customers_Lighting!D127</f>
        <v>66334</v>
      </c>
      <c r="E127" s="5">
        <f>All_Customers_Residential!E127+All_Customers_Small_Commercial!E127+All_Customers_Lighting!E127</f>
        <v>64209</v>
      </c>
      <c r="F127" s="5">
        <f>All_Customers_Residential!F127+All_Customers_Small_Commercial!F127+All_Customers_Lighting!F127</f>
        <v>65965</v>
      </c>
      <c r="G127" s="5">
        <f>All_Customers_Residential!G127+All_Customers_Small_Commercial!G127+All_Customers_Lighting!G127</f>
        <v>69842</v>
      </c>
      <c r="H127" s="5">
        <f>All_Customers_Residential!H127+All_Customers_Small_Commercial!H127+All_Customers_Lighting!H127</f>
        <v>75486</v>
      </c>
      <c r="I127" s="5">
        <f>All_Customers_Residential!I127+All_Customers_Small_Commercial!I127+All_Customers_Lighting!I127</f>
        <v>79289</v>
      </c>
      <c r="J127" s="5">
        <f>All_Customers_Residential!J127+All_Customers_Small_Commercial!J127+All_Customers_Lighting!J127</f>
        <v>77916</v>
      </c>
      <c r="K127" s="5">
        <f>All_Customers_Residential!K127+All_Customers_Small_Commercial!K127+All_Customers_Lighting!K127</f>
        <v>76354</v>
      </c>
      <c r="L127" s="5">
        <f>All_Customers_Residential!L127+All_Customers_Small_Commercial!L127+All_Customers_Lighting!L127</f>
        <v>78028</v>
      </c>
      <c r="M127" s="5">
        <f>All_Customers_Residential!M127+All_Customers_Small_Commercial!M127+All_Customers_Lighting!M127</f>
        <v>78381</v>
      </c>
      <c r="N127" s="5">
        <f>All_Customers_Residential!N127+All_Customers_Small_Commercial!N127+All_Customers_Lighting!N127</f>
        <v>79655</v>
      </c>
      <c r="O127" s="5">
        <f>All_Customers_Residential!O127+All_Customers_Small_Commercial!O127+All_Customers_Lighting!O127</f>
        <v>75481</v>
      </c>
      <c r="P127" s="5">
        <f>All_Customers_Residential!P127+All_Customers_Small_Commercial!P127+All_Customers_Lighting!P127</f>
        <v>72328</v>
      </c>
      <c r="Q127" s="5">
        <f>All_Customers_Residential!Q127+All_Customers_Small_Commercial!Q127+All_Customers_Lighting!Q127</f>
        <v>75263</v>
      </c>
      <c r="R127" s="5">
        <f>All_Customers_Residential!R127+All_Customers_Small_Commercial!R127+All_Customers_Lighting!R127</f>
        <v>87254</v>
      </c>
      <c r="S127" s="5">
        <f>All_Customers_Residential!S127+All_Customers_Small_Commercial!S127+All_Customers_Lighting!S127</f>
        <v>98918</v>
      </c>
      <c r="T127" s="5">
        <f>All_Customers_Residential!T127+All_Customers_Small_Commercial!T127+All_Customers_Lighting!T127</f>
        <v>104734</v>
      </c>
      <c r="U127" s="5">
        <f>All_Customers_Residential!U127+All_Customers_Small_Commercial!U127+All_Customers_Lighting!U127</f>
        <v>108301</v>
      </c>
      <c r="V127" s="5">
        <f>All_Customers_Residential!V127+All_Customers_Small_Commercial!V127+All_Customers_Lighting!V127</f>
        <v>104283</v>
      </c>
      <c r="W127" s="5">
        <f>All_Customers_Residential!W127+All_Customers_Small_Commercial!W127+All_Customers_Lighting!W127</f>
        <v>92268</v>
      </c>
      <c r="X127" s="5">
        <f>All_Customers_Residential!X127+All_Customers_Small_Commercial!X127+All_Customers_Lighting!X127</f>
        <v>80306</v>
      </c>
      <c r="Y127" s="5">
        <f>All_Customers_Residential!Y127+All_Customers_Small_Commercial!Y127+All_Customers_Lighting!Y127</f>
        <v>71479</v>
      </c>
      <c r="AA127" s="2">
        <f>IFERROR(INDEX('Holiday Schedule'!$D$3:$D$24,MATCH(A127,'Holiday Schedule'!$C$3:$C$24,0)),0)</f>
        <v>0</v>
      </c>
      <c r="AB127" s="2">
        <f t="shared" si="8"/>
        <v>1</v>
      </c>
      <c r="AC127" s="2">
        <f t="shared" si="9"/>
        <v>0</v>
      </c>
      <c r="AD127" s="5">
        <f t="shared" si="10"/>
        <v>1914262</v>
      </c>
      <c r="AE127" s="5">
        <f t="shared" si="11"/>
        <v>1914262</v>
      </c>
      <c r="AG127" s="2">
        <f t="shared" si="12"/>
        <v>4</v>
      </c>
      <c r="AH127" s="2">
        <f t="shared" si="13"/>
        <v>2024</v>
      </c>
      <c r="AJ127" s="5">
        <f t="shared" si="14"/>
        <v>108301</v>
      </c>
      <c r="AK127" s="2">
        <f t="shared" si="15"/>
        <v>20</v>
      </c>
    </row>
    <row r="128" spans="1:37" ht="12.75" x14ac:dyDescent="0.2">
      <c r="A128" s="4">
        <v>45411</v>
      </c>
      <c r="B128" s="5">
        <f>All_Customers_Residential!B128+All_Customers_Small_Commercial!B128+All_Customers_Lighting!B128</f>
        <v>65560</v>
      </c>
      <c r="C128" s="5">
        <f>All_Customers_Residential!C128+All_Customers_Small_Commercial!C128+All_Customers_Lighting!C128</f>
        <v>63323</v>
      </c>
      <c r="D128" s="5">
        <f>All_Customers_Residential!D128+All_Customers_Small_Commercial!D128+All_Customers_Lighting!D128</f>
        <v>62281</v>
      </c>
      <c r="E128" s="5">
        <f>All_Customers_Residential!E128+All_Customers_Small_Commercial!E128+All_Customers_Lighting!E128</f>
        <v>63476</v>
      </c>
      <c r="F128" s="5">
        <f>All_Customers_Residential!F128+All_Customers_Small_Commercial!F128+All_Customers_Lighting!F128</f>
        <v>66137</v>
      </c>
      <c r="G128" s="5">
        <f>All_Customers_Residential!G128+All_Customers_Small_Commercial!G128+All_Customers_Lighting!G128</f>
        <v>75675</v>
      </c>
      <c r="H128" s="5">
        <f>All_Customers_Residential!H128+All_Customers_Small_Commercial!H128+All_Customers_Lighting!H128</f>
        <v>89170</v>
      </c>
      <c r="I128" s="5">
        <f>All_Customers_Residential!I128+All_Customers_Small_Commercial!I128+All_Customers_Lighting!I128</f>
        <v>88930</v>
      </c>
      <c r="J128" s="5">
        <f>All_Customers_Residential!J128+All_Customers_Small_Commercial!J128+All_Customers_Lighting!J128</f>
        <v>82506</v>
      </c>
      <c r="K128" s="5">
        <f>All_Customers_Residential!K128+All_Customers_Small_Commercial!K128+All_Customers_Lighting!K128</f>
        <v>74750</v>
      </c>
      <c r="L128" s="5">
        <f>All_Customers_Residential!L128+All_Customers_Small_Commercial!L128+All_Customers_Lighting!L128</f>
        <v>70863</v>
      </c>
      <c r="M128" s="5">
        <f>All_Customers_Residential!M128+All_Customers_Small_Commercial!M128+All_Customers_Lighting!M128</f>
        <v>66487</v>
      </c>
      <c r="N128" s="5">
        <f>All_Customers_Residential!N128+All_Customers_Small_Commercial!N128+All_Customers_Lighting!N128</f>
        <v>64878</v>
      </c>
      <c r="O128" s="5">
        <f>All_Customers_Residential!O128+All_Customers_Small_Commercial!O128+All_Customers_Lighting!O128</f>
        <v>63110</v>
      </c>
      <c r="P128" s="5">
        <f>All_Customers_Residential!P128+All_Customers_Small_Commercial!P128+All_Customers_Lighting!P128</f>
        <v>61128</v>
      </c>
      <c r="Q128" s="5">
        <f>All_Customers_Residential!Q128+All_Customers_Small_Commercial!Q128+All_Customers_Lighting!Q128</f>
        <v>63997</v>
      </c>
      <c r="R128" s="5">
        <f>All_Customers_Residential!R128+All_Customers_Small_Commercial!R128+All_Customers_Lighting!R128</f>
        <v>73007</v>
      </c>
      <c r="S128" s="5">
        <f>All_Customers_Residential!S128+All_Customers_Small_Commercial!S128+All_Customers_Lighting!S128</f>
        <v>85403</v>
      </c>
      <c r="T128" s="5">
        <f>All_Customers_Residential!T128+All_Customers_Small_Commercial!T128+All_Customers_Lighting!T128</f>
        <v>93055</v>
      </c>
      <c r="U128" s="5">
        <f>All_Customers_Residential!U128+All_Customers_Small_Commercial!U128+All_Customers_Lighting!U128</f>
        <v>102908</v>
      </c>
      <c r="V128" s="5">
        <f>All_Customers_Residential!V128+All_Customers_Small_Commercial!V128+All_Customers_Lighting!V128</f>
        <v>100458</v>
      </c>
      <c r="W128" s="5">
        <f>All_Customers_Residential!W128+All_Customers_Small_Commercial!W128+All_Customers_Lighting!W128</f>
        <v>88929</v>
      </c>
      <c r="X128" s="5">
        <f>All_Customers_Residential!X128+All_Customers_Small_Commercial!X128+All_Customers_Lighting!X128</f>
        <v>78698</v>
      </c>
      <c r="Y128" s="5">
        <f>All_Customers_Residential!Y128+All_Customers_Small_Commercial!Y128+All_Customers_Lighting!Y128</f>
        <v>68257</v>
      </c>
      <c r="AA128" s="2">
        <f>IFERROR(INDEX('Holiday Schedule'!$D$3:$D$24,MATCH(A128,'Holiday Schedule'!$C$3:$C$24,0)),0)</f>
        <v>0</v>
      </c>
      <c r="AB128" s="2">
        <f t="shared" si="8"/>
        <v>2</v>
      </c>
      <c r="AC128" s="2">
        <f t="shared" si="9"/>
        <v>1259107</v>
      </c>
      <c r="AD128" s="5">
        <f t="shared" si="10"/>
        <v>553879</v>
      </c>
      <c r="AE128" s="5">
        <f t="shared" si="11"/>
        <v>1812986</v>
      </c>
      <c r="AG128" s="2">
        <f t="shared" si="12"/>
        <v>4</v>
      </c>
      <c r="AH128" s="2">
        <f t="shared" si="13"/>
        <v>2024</v>
      </c>
      <c r="AJ128" s="5">
        <f t="shared" si="14"/>
        <v>102908</v>
      </c>
      <c r="AK128" s="2">
        <f t="shared" si="15"/>
        <v>20</v>
      </c>
    </row>
    <row r="129" spans="1:37" ht="12.75" x14ac:dyDescent="0.2">
      <c r="A129" s="4">
        <v>45412</v>
      </c>
      <c r="B129" s="5">
        <f>All_Customers_Residential!B129+All_Customers_Small_Commercial!B129+All_Customers_Lighting!B129</f>
        <v>64357</v>
      </c>
      <c r="C129" s="5">
        <f>All_Customers_Residential!C129+All_Customers_Small_Commercial!C129+All_Customers_Lighting!C129</f>
        <v>62080</v>
      </c>
      <c r="D129" s="5">
        <f>All_Customers_Residential!D129+All_Customers_Small_Commercial!D129+All_Customers_Lighting!D129</f>
        <v>61724</v>
      </c>
      <c r="E129" s="5">
        <f>All_Customers_Residential!E129+All_Customers_Small_Commercial!E129+All_Customers_Lighting!E129</f>
        <v>62423</v>
      </c>
      <c r="F129" s="5">
        <f>All_Customers_Residential!F129+All_Customers_Small_Commercial!F129+All_Customers_Lighting!F129</f>
        <v>66909</v>
      </c>
      <c r="G129" s="5">
        <f>All_Customers_Residential!G129+All_Customers_Small_Commercial!G129+All_Customers_Lighting!G129</f>
        <v>75237</v>
      </c>
      <c r="H129" s="5">
        <f>All_Customers_Residential!H129+All_Customers_Small_Commercial!H129+All_Customers_Lighting!H129</f>
        <v>89143</v>
      </c>
      <c r="I129" s="5">
        <f>All_Customers_Residential!I129+All_Customers_Small_Commercial!I129+All_Customers_Lighting!I129</f>
        <v>88988</v>
      </c>
      <c r="J129" s="5">
        <f>All_Customers_Residential!J129+All_Customers_Small_Commercial!J129+All_Customers_Lighting!J129</f>
        <v>81326</v>
      </c>
      <c r="K129" s="5">
        <f>All_Customers_Residential!K129+All_Customers_Small_Commercial!K129+All_Customers_Lighting!K129</f>
        <v>74481</v>
      </c>
      <c r="L129" s="5">
        <f>All_Customers_Residential!L129+All_Customers_Small_Commercial!L129+All_Customers_Lighting!L129</f>
        <v>70757</v>
      </c>
      <c r="M129" s="5">
        <f>All_Customers_Residential!M129+All_Customers_Small_Commercial!M129+All_Customers_Lighting!M129</f>
        <v>67620</v>
      </c>
      <c r="N129" s="5">
        <f>All_Customers_Residential!N129+All_Customers_Small_Commercial!N129+All_Customers_Lighting!N129</f>
        <v>68914</v>
      </c>
      <c r="O129" s="5">
        <f>All_Customers_Residential!O129+All_Customers_Small_Commercial!O129+All_Customers_Lighting!O129</f>
        <v>66811</v>
      </c>
      <c r="P129" s="5">
        <f>All_Customers_Residential!P129+All_Customers_Small_Commercial!P129+All_Customers_Lighting!P129</f>
        <v>65221</v>
      </c>
      <c r="Q129" s="5">
        <f>All_Customers_Residential!Q129+All_Customers_Small_Commercial!Q129+All_Customers_Lighting!Q129</f>
        <v>69887</v>
      </c>
      <c r="R129" s="5">
        <f>All_Customers_Residential!R129+All_Customers_Small_Commercial!R129+All_Customers_Lighting!R129</f>
        <v>79847</v>
      </c>
      <c r="S129" s="5">
        <f>All_Customers_Residential!S129+All_Customers_Small_Commercial!S129+All_Customers_Lighting!S129</f>
        <v>92244</v>
      </c>
      <c r="T129" s="5">
        <f>All_Customers_Residential!T129+All_Customers_Small_Commercial!T129+All_Customers_Lighting!T129</f>
        <v>99851</v>
      </c>
      <c r="U129" s="5">
        <f>All_Customers_Residential!U129+All_Customers_Small_Commercial!U129+All_Customers_Lighting!U129</f>
        <v>104059</v>
      </c>
      <c r="V129" s="5">
        <f>All_Customers_Residential!V129+All_Customers_Small_Commercial!V129+All_Customers_Lighting!V129</f>
        <v>99979</v>
      </c>
      <c r="W129" s="5">
        <f>All_Customers_Residential!W129+All_Customers_Small_Commercial!W129+All_Customers_Lighting!W129</f>
        <v>89837</v>
      </c>
      <c r="X129" s="5">
        <f>All_Customers_Residential!X129+All_Customers_Small_Commercial!X129+All_Customers_Lighting!X129</f>
        <v>77061</v>
      </c>
      <c r="Y129" s="5">
        <f>All_Customers_Residential!Y129+All_Customers_Small_Commercial!Y129+All_Customers_Lighting!Y129</f>
        <v>68612</v>
      </c>
      <c r="AA129" s="2">
        <f>IFERROR(INDEX('Holiday Schedule'!$D$3:$D$24,MATCH(A129,'Holiday Schedule'!$C$3:$C$24,0)),0)</f>
        <v>0</v>
      </c>
      <c r="AB129" s="2">
        <f t="shared" si="8"/>
        <v>3</v>
      </c>
      <c r="AC129" s="2">
        <f t="shared" si="9"/>
        <v>1296883</v>
      </c>
      <c r="AD129" s="5">
        <f t="shared" si="10"/>
        <v>550485</v>
      </c>
      <c r="AE129" s="5">
        <f t="shared" si="11"/>
        <v>1847368</v>
      </c>
      <c r="AG129" s="2">
        <f t="shared" si="12"/>
        <v>4</v>
      </c>
      <c r="AH129" s="2">
        <f t="shared" si="13"/>
        <v>2024</v>
      </c>
      <c r="AJ129" s="5">
        <f t="shared" si="14"/>
        <v>104059</v>
      </c>
      <c r="AK129" s="2">
        <f t="shared" si="15"/>
        <v>20</v>
      </c>
    </row>
    <row r="130" spans="1:37" ht="12.75" x14ac:dyDescent="0.2">
      <c r="A130" s="4">
        <v>45413</v>
      </c>
      <c r="B130" s="5">
        <f>All_Customers_Residential!B130+All_Customers_Small_Commercial!B130+All_Customers_Lighting!B130</f>
        <v>63703</v>
      </c>
      <c r="C130" s="5">
        <f>All_Customers_Residential!C130+All_Customers_Small_Commercial!C130+All_Customers_Lighting!C130</f>
        <v>60876</v>
      </c>
      <c r="D130" s="5">
        <f>All_Customers_Residential!D130+All_Customers_Small_Commercial!D130+All_Customers_Lighting!D130</f>
        <v>60029</v>
      </c>
      <c r="E130" s="5">
        <f>All_Customers_Residential!E130+All_Customers_Small_Commercial!E130+All_Customers_Lighting!E130</f>
        <v>60208</v>
      </c>
      <c r="F130" s="5">
        <f>All_Customers_Residential!F130+All_Customers_Small_Commercial!F130+All_Customers_Lighting!F130</f>
        <v>64522</v>
      </c>
      <c r="G130" s="5">
        <f>All_Customers_Residential!G130+All_Customers_Small_Commercial!G130+All_Customers_Lighting!G130</f>
        <v>74819</v>
      </c>
      <c r="H130" s="5">
        <f>All_Customers_Residential!H130+All_Customers_Small_Commercial!H130+All_Customers_Lighting!H130</f>
        <v>88622</v>
      </c>
      <c r="I130" s="5">
        <f>All_Customers_Residential!I130+All_Customers_Small_Commercial!I130+All_Customers_Lighting!I130</f>
        <v>95236</v>
      </c>
      <c r="J130" s="5">
        <f>All_Customers_Residential!J130+All_Customers_Small_Commercial!J130+All_Customers_Lighting!J130</f>
        <v>89689</v>
      </c>
      <c r="K130" s="5">
        <f>All_Customers_Residential!K130+All_Customers_Small_Commercial!K130+All_Customers_Lighting!K130</f>
        <v>86698</v>
      </c>
      <c r="L130" s="5">
        <f>All_Customers_Residential!L130+All_Customers_Small_Commercial!L130+All_Customers_Lighting!L130</f>
        <v>80547</v>
      </c>
      <c r="M130" s="5">
        <f>All_Customers_Residential!M130+All_Customers_Small_Commercial!M130+All_Customers_Lighting!M130</f>
        <v>73371</v>
      </c>
      <c r="N130" s="5">
        <f>All_Customers_Residential!N130+All_Customers_Small_Commercial!N130+All_Customers_Lighting!N130</f>
        <v>73021</v>
      </c>
      <c r="O130" s="5">
        <f>All_Customers_Residential!O130+All_Customers_Small_Commercial!O130+All_Customers_Lighting!O130</f>
        <v>68316</v>
      </c>
      <c r="P130" s="5">
        <f>All_Customers_Residential!P130+All_Customers_Small_Commercial!P130+All_Customers_Lighting!P130</f>
        <v>65885</v>
      </c>
      <c r="Q130" s="5">
        <f>All_Customers_Residential!Q130+All_Customers_Small_Commercial!Q130+All_Customers_Lighting!Q130</f>
        <v>71403</v>
      </c>
      <c r="R130" s="5">
        <f>All_Customers_Residential!R130+All_Customers_Small_Commercial!R130+All_Customers_Lighting!R130</f>
        <v>79904</v>
      </c>
      <c r="S130" s="5">
        <f>All_Customers_Residential!S130+All_Customers_Small_Commercial!S130+All_Customers_Lighting!S130</f>
        <v>87360</v>
      </c>
      <c r="T130" s="5">
        <f>All_Customers_Residential!T130+All_Customers_Small_Commercial!T130+All_Customers_Lighting!T130</f>
        <v>96175</v>
      </c>
      <c r="U130" s="5">
        <f>All_Customers_Residential!U130+All_Customers_Small_Commercial!U130+All_Customers_Lighting!U130</f>
        <v>101148</v>
      </c>
      <c r="V130" s="5">
        <f>All_Customers_Residential!V130+All_Customers_Small_Commercial!V130+All_Customers_Lighting!V130</f>
        <v>104276</v>
      </c>
      <c r="W130" s="5">
        <f>All_Customers_Residential!W130+All_Customers_Small_Commercial!W130+All_Customers_Lighting!W130</f>
        <v>94089</v>
      </c>
      <c r="X130" s="5">
        <f>All_Customers_Residential!X130+All_Customers_Small_Commercial!X130+All_Customers_Lighting!X130</f>
        <v>81284</v>
      </c>
      <c r="Y130" s="5">
        <f>All_Customers_Residential!Y130+All_Customers_Small_Commercial!Y130+All_Customers_Lighting!Y130</f>
        <v>70214</v>
      </c>
      <c r="AA130" s="2">
        <f>IFERROR(INDEX('Holiday Schedule'!$D$3:$D$24,MATCH(A130,'Holiday Schedule'!$C$3:$C$24,0)),0)</f>
        <v>0</v>
      </c>
      <c r="AB130" s="2">
        <f t="shared" si="8"/>
        <v>4</v>
      </c>
      <c r="AC130" s="2">
        <f t="shared" si="9"/>
        <v>1348402</v>
      </c>
      <c r="AD130" s="5">
        <f t="shared" si="10"/>
        <v>542993</v>
      </c>
      <c r="AE130" s="5">
        <f t="shared" si="11"/>
        <v>1891395</v>
      </c>
      <c r="AG130" s="2">
        <f t="shared" si="12"/>
        <v>5</v>
      </c>
      <c r="AH130" s="2">
        <f t="shared" si="13"/>
        <v>2024</v>
      </c>
      <c r="AJ130" s="5">
        <f t="shared" si="14"/>
        <v>104276</v>
      </c>
      <c r="AK130" s="2">
        <f t="shared" si="15"/>
        <v>21</v>
      </c>
    </row>
    <row r="131" spans="1:37" ht="12.75" x14ac:dyDescent="0.2">
      <c r="A131" s="4">
        <v>45414</v>
      </c>
      <c r="B131" s="5">
        <f>All_Customers_Residential!B131+All_Customers_Small_Commercial!B131+All_Customers_Lighting!B131</f>
        <v>65672</v>
      </c>
      <c r="C131" s="5">
        <f>All_Customers_Residential!C131+All_Customers_Small_Commercial!C131+All_Customers_Lighting!C131</f>
        <v>63618</v>
      </c>
      <c r="D131" s="5">
        <f>All_Customers_Residential!D131+All_Customers_Small_Commercial!D131+All_Customers_Lighting!D131</f>
        <v>61156</v>
      </c>
      <c r="E131" s="5">
        <f>All_Customers_Residential!E131+All_Customers_Small_Commercial!E131+All_Customers_Lighting!E131</f>
        <v>62856</v>
      </c>
      <c r="F131" s="5">
        <f>All_Customers_Residential!F131+All_Customers_Small_Commercial!F131+All_Customers_Lighting!F131</f>
        <v>65784</v>
      </c>
      <c r="G131" s="5">
        <f>All_Customers_Residential!G131+All_Customers_Small_Commercial!G131+All_Customers_Lighting!G131</f>
        <v>76340</v>
      </c>
      <c r="H131" s="5">
        <f>All_Customers_Residential!H131+All_Customers_Small_Commercial!H131+All_Customers_Lighting!H131</f>
        <v>88638</v>
      </c>
      <c r="I131" s="5">
        <f>All_Customers_Residential!I131+All_Customers_Small_Commercial!I131+All_Customers_Lighting!I131</f>
        <v>94226</v>
      </c>
      <c r="J131" s="5">
        <f>All_Customers_Residential!J131+All_Customers_Small_Commercial!J131+All_Customers_Lighting!J131</f>
        <v>92347</v>
      </c>
      <c r="K131" s="5">
        <f>All_Customers_Residential!K131+All_Customers_Small_Commercial!K131+All_Customers_Lighting!K131</f>
        <v>91875</v>
      </c>
      <c r="L131" s="5">
        <f>All_Customers_Residential!L131+All_Customers_Small_Commercial!L131+All_Customers_Lighting!L131</f>
        <v>93277</v>
      </c>
      <c r="M131" s="5">
        <f>All_Customers_Residential!M131+All_Customers_Small_Commercial!M131+All_Customers_Lighting!M131</f>
        <v>87348</v>
      </c>
      <c r="N131" s="5">
        <f>All_Customers_Residential!N131+All_Customers_Small_Commercial!N131+All_Customers_Lighting!N131</f>
        <v>83922</v>
      </c>
      <c r="O131" s="5">
        <f>All_Customers_Residential!O131+All_Customers_Small_Commercial!O131+All_Customers_Lighting!O131</f>
        <v>85569</v>
      </c>
      <c r="P131" s="5">
        <f>All_Customers_Residential!P131+All_Customers_Small_Commercial!P131+All_Customers_Lighting!P131</f>
        <v>85074</v>
      </c>
      <c r="Q131" s="5">
        <f>All_Customers_Residential!Q131+All_Customers_Small_Commercial!Q131+All_Customers_Lighting!Q131</f>
        <v>88617</v>
      </c>
      <c r="R131" s="5">
        <f>All_Customers_Residential!R131+All_Customers_Small_Commercial!R131+All_Customers_Lighting!R131</f>
        <v>93797</v>
      </c>
      <c r="S131" s="5">
        <f>All_Customers_Residential!S131+All_Customers_Small_Commercial!S131+All_Customers_Lighting!S131</f>
        <v>101428</v>
      </c>
      <c r="T131" s="5">
        <f>All_Customers_Residential!T131+All_Customers_Small_Commercial!T131+All_Customers_Lighting!T131</f>
        <v>105729</v>
      </c>
      <c r="U131" s="5">
        <f>All_Customers_Residential!U131+All_Customers_Small_Commercial!U131+All_Customers_Lighting!U131</f>
        <v>107485</v>
      </c>
      <c r="V131" s="5">
        <f>All_Customers_Residential!V131+All_Customers_Small_Commercial!V131+All_Customers_Lighting!V131</f>
        <v>107245</v>
      </c>
      <c r="W131" s="5">
        <f>All_Customers_Residential!W131+All_Customers_Small_Commercial!W131+All_Customers_Lighting!W131</f>
        <v>97128</v>
      </c>
      <c r="X131" s="5">
        <f>All_Customers_Residential!X131+All_Customers_Small_Commercial!X131+All_Customers_Lighting!X131</f>
        <v>83114</v>
      </c>
      <c r="Y131" s="5">
        <f>All_Customers_Residential!Y131+All_Customers_Small_Commercial!Y131+All_Customers_Lighting!Y131</f>
        <v>72721</v>
      </c>
      <c r="AA131" s="2">
        <f>IFERROR(INDEX('Holiday Schedule'!$D$3:$D$24,MATCH(A131,'Holiday Schedule'!$C$3:$C$24,0)),0)</f>
        <v>0</v>
      </c>
      <c r="AB131" s="2">
        <f t="shared" si="8"/>
        <v>5</v>
      </c>
      <c r="AC131" s="2">
        <f t="shared" si="9"/>
        <v>1498181</v>
      </c>
      <c r="AD131" s="5">
        <f t="shared" si="10"/>
        <v>556785</v>
      </c>
      <c r="AE131" s="5">
        <f t="shared" si="11"/>
        <v>2054966</v>
      </c>
      <c r="AG131" s="2">
        <f t="shared" si="12"/>
        <v>5</v>
      </c>
      <c r="AH131" s="2">
        <f t="shared" si="13"/>
        <v>2024</v>
      </c>
      <c r="AJ131" s="5">
        <f t="shared" si="14"/>
        <v>107485</v>
      </c>
      <c r="AK131" s="2">
        <f t="shared" si="15"/>
        <v>20</v>
      </c>
    </row>
    <row r="132" spans="1:37" ht="12.75" x14ac:dyDescent="0.2">
      <c r="A132" s="4">
        <v>45415</v>
      </c>
      <c r="B132" s="5">
        <f>All_Customers_Residential!B132+All_Customers_Small_Commercial!B132+All_Customers_Lighting!B132</f>
        <v>66537</v>
      </c>
      <c r="C132" s="5">
        <f>All_Customers_Residential!C132+All_Customers_Small_Commercial!C132+All_Customers_Lighting!C132</f>
        <v>63628</v>
      </c>
      <c r="D132" s="5">
        <f>All_Customers_Residential!D132+All_Customers_Small_Commercial!D132+All_Customers_Lighting!D132</f>
        <v>62699</v>
      </c>
      <c r="E132" s="5">
        <f>All_Customers_Residential!E132+All_Customers_Small_Commercial!E132+All_Customers_Lighting!E132</f>
        <v>63387</v>
      </c>
      <c r="F132" s="5">
        <f>All_Customers_Residential!F132+All_Customers_Small_Commercial!F132+All_Customers_Lighting!F132</f>
        <v>66443</v>
      </c>
      <c r="G132" s="5">
        <f>All_Customers_Residential!G132+All_Customers_Small_Commercial!G132+All_Customers_Lighting!G132</f>
        <v>77279</v>
      </c>
      <c r="H132" s="5">
        <f>All_Customers_Residential!H132+All_Customers_Small_Commercial!H132+All_Customers_Lighting!H132</f>
        <v>88792</v>
      </c>
      <c r="I132" s="5">
        <f>All_Customers_Residential!I132+All_Customers_Small_Commercial!I132+All_Customers_Lighting!I132</f>
        <v>89752</v>
      </c>
      <c r="J132" s="5">
        <f>All_Customers_Residential!J132+All_Customers_Small_Commercial!J132+All_Customers_Lighting!J132</f>
        <v>80454</v>
      </c>
      <c r="K132" s="5">
        <f>All_Customers_Residential!K132+All_Customers_Small_Commercial!K132+All_Customers_Lighting!K132</f>
        <v>75185</v>
      </c>
      <c r="L132" s="5">
        <f>All_Customers_Residential!L132+All_Customers_Small_Commercial!L132+All_Customers_Lighting!L132</f>
        <v>71522</v>
      </c>
      <c r="M132" s="5">
        <f>All_Customers_Residential!M132+All_Customers_Small_Commercial!M132+All_Customers_Lighting!M132</f>
        <v>71996</v>
      </c>
      <c r="N132" s="5">
        <f>All_Customers_Residential!N132+All_Customers_Small_Commercial!N132+All_Customers_Lighting!N132</f>
        <v>68894</v>
      </c>
      <c r="O132" s="5">
        <f>All_Customers_Residential!O132+All_Customers_Small_Commercial!O132+All_Customers_Lighting!O132</f>
        <v>65287</v>
      </c>
      <c r="P132" s="5">
        <f>All_Customers_Residential!P132+All_Customers_Small_Commercial!P132+All_Customers_Lighting!P132</f>
        <v>63191</v>
      </c>
      <c r="Q132" s="5">
        <f>All_Customers_Residential!Q132+All_Customers_Small_Commercial!Q132+All_Customers_Lighting!Q132</f>
        <v>68499</v>
      </c>
      <c r="R132" s="5">
        <f>All_Customers_Residential!R132+All_Customers_Small_Commercial!R132+All_Customers_Lighting!R132</f>
        <v>74821</v>
      </c>
      <c r="S132" s="5">
        <f>All_Customers_Residential!S132+All_Customers_Small_Commercial!S132+All_Customers_Lighting!S132</f>
        <v>84778</v>
      </c>
      <c r="T132" s="5">
        <f>All_Customers_Residential!T132+All_Customers_Small_Commercial!T132+All_Customers_Lighting!T132</f>
        <v>92136</v>
      </c>
      <c r="U132" s="5">
        <f>All_Customers_Residential!U132+All_Customers_Small_Commercial!U132+All_Customers_Lighting!U132</f>
        <v>96706</v>
      </c>
      <c r="V132" s="5">
        <f>All_Customers_Residential!V132+All_Customers_Small_Commercial!V132+All_Customers_Lighting!V132</f>
        <v>100087</v>
      </c>
      <c r="W132" s="5">
        <f>All_Customers_Residential!W132+All_Customers_Small_Commercial!W132+All_Customers_Lighting!W132</f>
        <v>92314</v>
      </c>
      <c r="X132" s="5">
        <f>All_Customers_Residential!X132+All_Customers_Small_Commercial!X132+All_Customers_Lighting!X132</f>
        <v>80007</v>
      </c>
      <c r="Y132" s="5">
        <f>All_Customers_Residential!Y132+All_Customers_Small_Commercial!Y132+All_Customers_Lighting!Y132</f>
        <v>70179</v>
      </c>
      <c r="AA132" s="2">
        <f>IFERROR(INDEX('Holiday Schedule'!$D$3:$D$24,MATCH(A132,'Holiday Schedule'!$C$3:$C$24,0)),0)</f>
        <v>0</v>
      </c>
      <c r="AB132" s="2">
        <f t="shared" si="8"/>
        <v>6</v>
      </c>
      <c r="AC132" s="2">
        <f t="shared" si="9"/>
        <v>1275629</v>
      </c>
      <c r="AD132" s="5">
        <f t="shared" si="10"/>
        <v>558944</v>
      </c>
      <c r="AE132" s="5">
        <f t="shared" si="11"/>
        <v>1834573</v>
      </c>
      <c r="AG132" s="2">
        <f t="shared" si="12"/>
        <v>5</v>
      </c>
      <c r="AH132" s="2">
        <f t="shared" si="13"/>
        <v>2024</v>
      </c>
      <c r="AJ132" s="5">
        <f t="shared" si="14"/>
        <v>100087</v>
      </c>
      <c r="AK132" s="2">
        <f t="shared" si="15"/>
        <v>21</v>
      </c>
    </row>
    <row r="133" spans="1:37" ht="12.75" x14ac:dyDescent="0.2">
      <c r="A133" s="4">
        <v>45416</v>
      </c>
      <c r="B133" s="5">
        <f>All_Customers_Residential!B133+All_Customers_Small_Commercial!B133+All_Customers_Lighting!B133</f>
        <v>66097</v>
      </c>
      <c r="C133" s="5">
        <f>All_Customers_Residential!C133+All_Customers_Small_Commercial!C133+All_Customers_Lighting!C133</f>
        <v>62941</v>
      </c>
      <c r="D133" s="5">
        <f>All_Customers_Residential!D133+All_Customers_Small_Commercial!D133+All_Customers_Lighting!D133</f>
        <v>61193</v>
      </c>
      <c r="E133" s="5">
        <f>All_Customers_Residential!E133+All_Customers_Small_Commercial!E133+All_Customers_Lighting!E133</f>
        <v>61757</v>
      </c>
      <c r="F133" s="5">
        <f>All_Customers_Residential!F133+All_Customers_Small_Commercial!F133+All_Customers_Lighting!F133</f>
        <v>62668</v>
      </c>
      <c r="G133" s="5">
        <f>All_Customers_Residential!G133+All_Customers_Small_Commercial!G133+All_Customers_Lighting!G133</f>
        <v>68893</v>
      </c>
      <c r="H133" s="5">
        <f>All_Customers_Residential!H133+All_Customers_Small_Commercial!H133+All_Customers_Lighting!H133</f>
        <v>75466</v>
      </c>
      <c r="I133" s="5">
        <f>All_Customers_Residential!I133+All_Customers_Small_Commercial!I133+All_Customers_Lighting!I133</f>
        <v>80027</v>
      </c>
      <c r="J133" s="5">
        <f>All_Customers_Residential!J133+All_Customers_Small_Commercial!J133+All_Customers_Lighting!J133</f>
        <v>79588</v>
      </c>
      <c r="K133" s="5">
        <f>All_Customers_Residential!K133+All_Customers_Small_Commercial!K133+All_Customers_Lighting!K133</f>
        <v>77003</v>
      </c>
      <c r="L133" s="5">
        <f>All_Customers_Residential!L133+All_Customers_Small_Commercial!L133+All_Customers_Lighting!L133</f>
        <v>70790</v>
      </c>
      <c r="M133" s="5">
        <f>All_Customers_Residential!M133+All_Customers_Small_Commercial!M133+All_Customers_Lighting!M133</f>
        <v>68644</v>
      </c>
      <c r="N133" s="5">
        <f>All_Customers_Residential!N133+All_Customers_Small_Commercial!N133+All_Customers_Lighting!N133</f>
        <v>67940</v>
      </c>
      <c r="O133" s="5">
        <f>All_Customers_Residential!O133+All_Customers_Small_Commercial!O133+All_Customers_Lighting!O133</f>
        <v>66125</v>
      </c>
      <c r="P133" s="5">
        <f>All_Customers_Residential!P133+All_Customers_Small_Commercial!P133+All_Customers_Lighting!P133</f>
        <v>68301</v>
      </c>
      <c r="Q133" s="5">
        <f>All_Customers_Residential!Q133+All_Customers_Small_Commercial!Q133+All_Customers_Lighting!Q133</f>
        <v>72562</v>
      </c>
      <c r="R133" s="5">
        <f>All_Customers_Residential!R133+All_Customers_Small_Commercial!R133+All_Customers_Lighting!R133</f>
        <v>81080</v>
      </c>
      <c r="S133" s="5">
        <f>All_Customers_Residential!S133+All_Customers_Small_Commercial!S133+All_Customers_Lighting!S133</f>
        <v>89421</v>
      </c>
      <c r="T133" s="5">
        <f>All_Customers_Residential!T133+All_Customers_Small_Commercial!T133+All_Customers_Lighting!T133</f>
        <v>94915</v>
      </c>
      <c r="U133" s="5">
        <f>All_Customers_Residential!U133+All_Customers_Small_Commercial!U133+All_Customers_Lighting!U133</f>
        <v>98474</v>
      </c>
      <c r="V133" s="5">
        <f>All_Customers_Residential!V133+All_Customers_Small_Commercial!V133+All_Customers_Lighting!V133</f>
        <v>99244</v>
      </c>
      <c r="W133" s="5">
        <f>All_Customers_Residential!W133+All_Customers_Small_Commercial!W133+All_Customers_Lighting!W133</f>
        <v>90425</v>
      </c>
      <c r="X133" s="5">
        <f>All_Customers_Residential!X133+All_Customers_Small_Commercial!X133+All_Customers_Lighting!X133</f>
        <v>80541</v>
      </c>
      <c r="Y133" s="5">
        <f>All_Customers_Residential!Y133+All_Customers_Small_Commercial!Y133+All_Customers_Lighting!Y133</f>
        <v>70065</v>
      </c>
      <c r="AA133" s="2">
        <f>IFERROR(INDEX('Holiday Schedule'!$D$3:$D$24,MATCH(A133,'Holiday Schedule'!$C$3:$C$24,0)),0)</f>
        <v>0</v>
      </c>
      <c r="AB133" s="2">
        <f t="shared" si="8"/>
        <v>7</v>
      </c>
      <c r="AC133" s="2">
        <f t="shared" si="9"/>
        <v>0</v>
      </c>
      <c r="AD133" s="5">
        <f t="shared" si="10"/>
        <v>1814160</v>
      </c>
      <c r="AE133" s="5">
        <f t="shared" si="11"/>
        <v>1814160</v>
      </c>
      <c r="AG133" s="2">
        <f t="shared" si="12"/>
        <v>5</v>
      </c>
      <c r="AH133" s="2">
        <f t="shared" si="13"/>
        <v>2024</v>
      </c>
      <c r="AJ133" s="5">
        <f t="shared" si="14"/>
        <v>99244</v>
      </c>
      <c r="AK133" s="2">
        <f t="shared" si="15"/>
        <v>21</v>
      </c>
    </row>
    <row r="134" spans="1:37" ht="12.75" x14ac:dyDescent="0.2">
      <c r="A134" s="4">
        <v>45417</v>
      </c>
      <c r="B134" s="5">
        <f>All_Customers_Residential!B134+All_Customers_Small_Commercial!B134+All_Customers_Lighting!B134</f>
        <v>64861</v>
      </c>
      <c r="C134" s="5">
        <f>All_Customers_Residential!C134+All_Customers_Small_Commercial!C134+All_Customers_Lighting!C134</f>
        <v>61314</v>
      </c>
      <c r="D134" s="5">
        <f>All_Customers_Residential!D134+All_Customers_Small_Commercial!D134+All_Customers_Lighting!D134</f>
        <v>59863</v>
      </c>
      <c r="E134" s="5">
        <f>All_Customers_Residential!E134+All_Customers_Small_Commercial!E134+All_Customers_Lighting!E134</f>
        <v>59479</v>
      </c>
      <c r="F134" s="5">
        <f>All_Customers_Residential!F134+All_Customers_Small_Commercial!F134+All_Customers_Lighting!F134</f>
        <v>60755</v>
      </c>
      <c r="G134" s="5">
        <f>All_Customers_Residential!G134+All_Customers_Small_Commercial!G134+All_Customers_Lighting!G134</f>
        <v>65272</v>
      </c>
      <c r="H134" s="5">
        <f>All_Customers_Residential!H134+All_Customers_Small_Commercial!H134+All_Customers_Lighting!H134</f>
        <v>71631</v>
      </c>
      <c r="I134" s="5">
        <f>All_Customers_Residential!I134+All_Customers_Small_Commercial!I134+All_Customers_Lighting!I134</f>
        <v>77639</v>
      </c>
      <c r="J134" s="5">
        <f>All_Customers_Residential!J134+All_Customers_Small_Commercial!J134+All_Customers_Lighting!J134</f>
        <v>77888</v>
      </c>
      <c r="K134" s="5">
        <f>All_Customers_Residential!K134+All_Customers_Small_Commercial!K134+All_Customers_Lighting!K134</f>
        <v>81428</v>
      </c>
      <c r="L134" s="5">
        <f>All_Customers_Residential!L134+All_Customers_Small_Commercial!L134+All_Customers_Lighting!L134</f>
        <v>75840</v>
      </c>
      <c r="M134" s="5">
        <f>All_Customers_Residential!M134+All_Customers_Small_Commercial!M134+All_Customers_Lighting!M134</f>
        <v>78568</v>
      </c>
      <c r="N134" s="5">
        <f>All_Customers_Residential!N134+All_Customers_Small_Commercial!N134+All_Customers_Lighting!N134</f>
        <v>73856</v>
      </c>
      <c r="O134" s="5">
        <f>All_Customers_Residential!O134+All_Customers_Small_Commercial!O134+All_Customers_Lighting!O134</f>
        <v>72834</v>
      </c>
      <c r="P134" s="5">
        <f>All_Customers_Residential!P134+All_Customers_Small_Commercial!P134+All_Customers_Lighting!P134</f>
        <v>74173</v>
      </c>
      <c r="Q134" s="5">
        <f>All_Customers_Residential!Q134+All_Customers_Small_Commercial!Q134+All_Customers_Lighting!Q134</f>
        <v>83348</v>
      </c>
      <c r="R134" s="5">
        <f>All_Customers_Residential!R134+All_Customers_Small_Commercial!R134+All_Customers_Lighting!R134</f>
        <v>91530</v>
      </c>
      <c r="S134" s="5">
        <f>All_Customers_Residential!S134+All_Customers_Small_Commercial!S134+All_Customers_Lighting!S134</f>
        <v>101995</v>
      </c>
      <c r="T134" s="5">
        <f>All_Customers_Residential!T134+All_Customers_Small_Commercial!T134+All_Customers_Lighting!T134</f>
        <v>105499</v>
      </c>
      <c r="U134" s="5">
        <f>All_Customers_Residential!U134+All_Customers_Small_Commercial!U134+All_Customers_Lighting!U134</f>
        <v>109911</v>
      </c>
      <c r="V134" s="5">
        <f>All_Customers_Residential!V134+All_Customers_Small_Commercial!V134+All_Customers_Lighting!V134</f>
        <v>108874</v>
      </c>
      <c r="W134" s="5">
        <f>All_Customers_Residential!W134+All_Customers_Small_Commercial!W134+All_Customers_Lighting!W134</f>
        <v>95551</v>
      </c>
      <c r="X134" s="5">
        <f>All_Customers_Residential!X134+All_Customers_Small_Commercial!X134+All_Customers_Lighting!X134</f>
        <v>83259</v>
      </c>
      <c r="Y134" s="5">
        <f>All_Customers_Residential!Y134+All_Customers_Small_Commercial!Y134+All_Customers_Lighting!Y134</f>
        <v>71164</v>
      </c>
      <c r="AA134" s="2">
        <f>IFERROR(INDEX('Holiday Schedule'!$D$3:$D$24,MATCH(A134,'Holiday Schedule'!$C$3:$C$24,0)),0)</f>
        <v>0</v>
      </c>
      <c r="AB134" s="2">
        <f t="shared" si="8"/>
        <v>1</v>
      </c>
      <c r="AC134" s="2">
        <f t="shared" si="9"/>
        <v>0</v>
      </c>
      <c r="AD134" s="5">
        <f t="shared" si="10"/>
        <v>1906532</v>
      </c>
      <c r="AE134" s="5">
        <f t="shared" si="11"/>
        <v>1906532</v>
      </c>
      <c r="AG134" s="2">
        <f t="shared" si="12"/>
        <v>5</v>
      </c>
      <c r="AH134" s="2">
        <f t="shared" si="13"/>
        <v>2024</v>
      </c>
      <c r="AJ134" s="5">
        <f t="shared" si="14"/>
        <v>109911</v>
      </c>
      <c r="AK134" s="2">
        <f t="shared" si="15"/>
        <v>20</v>
      </c>
    </row>
    <row r="135" spans="1:37" ht="12.75" x14ac:dyDescent="0.2">
      <c r="A135" s="4">
        <v>45418</v>
      </c>
      <c r="B135" s="5">
        <f>All_Customers_Residential!B135+All_Customers_Small_Commercial!B135+All_Customers_Lighting!B135</f>
        <v>65878</v>
      </c>
      <c r="C135" s="5">
        <f>All_Customers_Residential!C135+All_Customers_Small_Commercial!C135+All_Customers_Lighting!C135</f>
        <v>63237</v>
      </c>
      <c r="D135" s="5">
        <f>All_Customers_Residential!D135+All_Customers_Small_Commercial!D135+All_Customers_Lighting!D135</f>
        <v>61590</v>
      </c>
      <c r="E135" s="5">
        <f>All_Customers_Residential!E135+All_Customers_Small_Commercial!E135+All_Customers_Lighting!E135</f>
        <v>61658</v>
      </c>
      <c r="F135" s="5">
        <f>All_Customers_Residential!F135+All_Customers_Small_Commercial!F135+All_Customers_Lighting!F135</f>
        <v>65861</v>
      </c>
      <c r="G135" s="5">
        <f>All_Customers_Residential!G135+All_Customers_Small_Commercial!G135+All_Customers_Lighting!G135</f>
        <v>75768</v>
      </c>
      <c r="H135" s="5">
        <f>All_Customers_Residential!H135+All_Customers_Small_Commercial!H135+All_Customers_Lighting!H135</f>
        <v>89355</v>
      </c>
      <c r="I135" s="5">
        <f>All_Customers_Residential!I135+All_Customers_Small_Commercial!I135+All_Customers_Lighting!I135</f>
        <v>95294</v>
      </c>
      <c r="J135" s="5">
        <f>All_Customers_Residential!J135+All_Customers_Small_Commercial!J135+All_Customers_Lighting!J135</f>
        <v>91690</v>
      </c>
      <c r="K135" s="5">
        <f>All_Customers_Residential!K135+All_Customers_Small_Commercial!K135+All_Customers_Lighting!K135</f>
        <v>90048</v>
      </c>
      <c r="L135" s="5">
        <f>All_Customers_Residential!L135+All_Customers_Small_Commercial!L135+All_Customers_Lighting!L135</f>
        <v>83925</v>
      </c>
      <c r="M135" s="5">
        <f>All_Customers_Residential!M135+All_Customers_Small_Commercial!M135+All_Customers_Lighting!M135</f>
        <v>82751</v>
      </c>
      <c r="N135" s="5">
        <f>All_Customers_Residential!N135+All_Customers_Small_Commercial!N135+All_Customers_Lighting!N135</f>
        <v>77055</v>
      </c>
      <c r="O135" s="5">
        <f>All_Customers_Residential!O135+All_Customers_Small_Commercial!O135+All_Customers_Lighting!O135</f>
        <v>75748</v>
      </c>
      <c r="P135" s="5">
        <f>All_Customers_Residential!P135+All_Customers_Small_Commercial!P135+All_Customers_Lighting!P135</f>
        <v>72961</v>
      </c>
      <c r="Q135" s="5">
        <f>All_Customers_Residential!Q135+All_Customers_Small_Commercial!Q135+All_Customers_Lighting!Q135</f>
        <v>72675</v>
      </c>
      <c r="R135" s="5">
        <f>All_Customers_Residential!R135+All_Customers_Small_Commercial!R135+All_Customers_Lighting!R135</f>
        <v>75288</v>
      </c>
      <c r="S135" s="5">
        <f>All_Customers_Residential!S135+All_Customers_Small_Commercial!S135+All_Customers_Lighting!S135</f>
        <v>86273</v>
      </c>
      <c r="T135" s="5">
        <f>All_Customers_Residential!T135+All_Customers_Small_Commercial!T135+All_Customers_Lighting!T135</f>
        <v>96131</v>
      </c>
      <c r="U135" s="5">
        <f>All_Customers_Residential!U135+All_Customers_Small_Commercial!U135+All_Customers_Lighting!U135</f>
        <v>102091</v>
      </c>
      <c r="V135" s="5">
        <f>All_Customers_Residential!V135+All_Customers_Small_Commercial!V135+All_Customers_Lighting!V135</f>
        <v>103490</v>
      </c>
      <c r="W135" s="5">
        <f>All_Customers_Residential!W135+All_Customers_Small_Commercial!W135+All_Customers_Lighting!W135</f>
        <v>93217</v>
      </c>
      <c r="X135" s="5">
        <f>All_Customers_Residential!X135+All_Customers_Small_Commercial!X135+All_Customers_Lighting!X135</f>
        <v>80152</v>
      </c>
      <c r="Y135" s="5">
        <f>All_Customers_Residential!Y135+All_Customers_Small_Commercial!Y135+All_Customers_Lighting!Y135</f>
        <v>69604</v>
      </c>
      <c r="AA135" s="2">
        <f>IFERROR(INDEX('Holiday Schedule'!$D$3:$D$24,MATCH(A135,'Holiday Schedule'!$C$3:$C$24,0)),0)</f>
        <v>0</v>
      </c>
      <c r="AB135" s="2">
        <f t="shared" si="8"/>
        <v>2</v>
      </c>
      <c r="AC135" s="2">
        <f t="shared" si="9"/>
        <v>1378789</v>
      </c>
      <c r="AD135" s="5">
        <f t="shared" si="10"/>
        <v>552951</v>
      </c>
      <c r="AE135" s="5">
        <f t="shared" si="11"/>
        <v>1931740</v>
      </c>
      <c r="AG135" s="2">
        <f t="shared" si="12"/>
        <v>5</v>
      </c>
      <c r="AH135" s="2">
        <f t="shared" si="13"/>
        <v>2024</v>
      </c>
      <c r="AJ135" s="5">
        <f t="shared" si="14"/>
        <v>103490</v>
      </c>
      <c r="AK135" s="2">
        <f t="shared" si="15"/>
        <v>21</v>
      </c>
    </row>
    <row r="136" spans="1:37" ht="12.75" x14ac:dyDescent="0.2">
      <c r="A136" s="4">
        <v>45419</v>
      </c>
      <c r="B136" s="5">
        <f>All_Customers_Residential!B136+All_Customers_Small_Commercial!B136+All_Customers_Lighting!B136</f>
        <v>63527</v>
      </c>
      <c r="C136" s="5">
        <f>All_Customers_Residential!C136+All_Customers_Small_Commercial!C136+All_Customers_Lighting!C136</f>
        <v>61514</v>
      </c>
      <c r="D136" s="5">
        <f>All_Customers_Residential!D136+All_Customers_Small_Commercial!D136+All_Customers_Lighting!D136</f>
        <v>59688</v>
      </c>
      <c r="E136" s="5">
        <f>All_Customers_Residential!E136+All_Customers_Small_Commercial!E136+All_Customers_Lighting!E136</f>
        <v>60126</v>
      </c>
      <c r="F136" s="5">
        <f>All_Customers_Residential!F136+All_Customers_Small_Commercial!F136+All_Customers_Lighting!F136</f>
        <v>63728</v>
      </c>
      <c r="G136" s="5">
        <f>All_Customers_Residential!G136+All_Customers_Small_Commercial!G136+All_Customers_Lighting!G136</f>
        <v>73505</v>
      </c>
      <c r="H136" s="5">
        <f>All_Customers_Residential!H136+All_Customers_Small_Commercial!H136+All_Customers_Lighting!H136</f>
        <v>84593</v>
      </c>
      <c r="I136" s="5">
        <f>All_Customers_Residential!I136+All_Customers_Small_Commercial!I136+All_Customers_Lighting!I136</f>
        <v>86435</v>
      </c>
      <c r="J136" s="5">
        <f>All_Customers_Residential!J136+All_Customers_Small_Commercial!J136+All_Customers_Lighting!J136</f>
        <v>76500</v>
      </c>
      <c r="K136" s="5">
        <f>All_Customers_Residential!K136+All_Customers_Small_Commercial!K136+All_Customers_Lighting!K136</f>
        <v>71029</v>
      </c>
      <c r="L136" s="5">
        <f>All_Customers_Residential!L136+All_Customers_Small_Commercial!L136+All_Customers_Lighting!L136</f>
        <v>68641</v>
      </c>
      <c r="M136" s="5">
        <f>All_Customers_Residential!M136+All_Customers_Small_Commercial!M136+All_Customers_Lighting!M136</f>
        <v>68032</v>
      </c>
      <c r="N136" s="5">
        <f>All_Customers_Residential!N136+All_Customers_Small_Commercial!N136+All_Customers_Lighting!N136</f>
        <v>64661</v>
      </c>
      <c r="O136" s="5">
        <f>All_Customers_Residential!O136+All_Customers_Small_Commercial!O136+All_Customers_Lighting!O136</f>
        <v>63354</v>
      </c>
      <c r="P136" s="5">
        <f>All_Customers_Residential!P136+All_Customers_Small_Commercial!P136+All_Customers_Lighting!P136</f>
        <v>62277</v>
      </c>
      <c r="Q136" s="5">
        <f>All_Customers_Residential!Q136+All_Customers_Small_Commercial!Q136+All_Customers_Lighting!Q136</f>
        <v>65744</v>
      </c>
      <c r="R136" s="5">
        <f>All_Customers_Residential!R136+All_Customers_Small_Commercial!R136+All_Customers_Lighting!R136</f>
        <v>72983</v>
      </c>
      <c r="S136" s="5">
        <f>All_Customers_Residential!S136+All_Customers_Small_Commercial!S136+All_Customers_Lighting!S136</f>
        <v>84036</v>
      </c>
      <c r="T136" s="5">
        <f>All_Customers_Residential!T136+All_Customers_Small_Commercial!T136+All_Customers_Lighting!T136</f>
        <v>94166</v>
      </c>
      <c r="U136" s="5">
        <f>All_Customers_Residential!U136+All_Customers_Small_Commercial!U136+All_Customers_Lighting!U136</f>
        <v>97416</v>
      </c>
      <c r="V136" s="5">
        <f>All_Customers_Residential!V136+All_Customers_Small_Commercial!V136+All_Customers_Lighting!V136</f>
        <v>101463</v>
      </c>
      <c r="W136" s="5">
        <f>All_Customers_Residential!W136+All_Customers_Small_Commercial!W136+All_Customers_Lighting!W136</f>
        <v>90143</v>
      </c>
      <c r="X136" s="5">
        <f>All_Customers_Residential!X136+All_Customers_Small_Commercial!X136+All_Customers_Lighting!X136</f>
        <v>77255</v>
      </c>
      <c r="Y136" s="5">
        <f>All_Customers_Residential!Y136+All_Customers_Small_Commercial!Y136+All_Customers_Lighting!Y136</f>
        <v>66830</v>
      </c>
      <c r="AA136" s="2">
        <f>IFERROR(INDEX('Holiday Schedule'!$D$3:$D$24,MATCH(A136,'Holiday Schedule'!$C$3:$C$24,0)),0)</f>
        <v>0</v>
      </c>
      <c r="AB136" s="2">
        <f t="shared" si="8"/>
        <v>3</v>
      </c>
      <c r="AC136" s="2">
        <f t="shared" si="9"/>
        <v>1244135</v>
      </c>
      <c r="AD136" s="5">
        <f t="shared" si="10"/>
        <v>533511</v>
      </c>
      <c r="AE136" s="5">
        <f t="shared" si="11"/>
        <v>1777646</v>
      </c>
      <c r="AG136" s="2">
        <f t="shared" si="12"/>
        <v>5</v>
      </c>
      <c r="AH136" s="2">
        <f t="shared" si="13"/>
        <v>2024</v>
      </c>
      <c r="AJ136" s="5">
        <f t="shared" si="14"/>
        <v>101463</v>
      </c>
      <c r="AK136" s="2">
        <f t="shared" si="15"/>
        <v>21</v>
      </c>
    </row>
    <row r="137" spans="1:37" ht="12.75" x14ac:dyDescent="0.2">
      <c r="A137" s="4">
        <v>45420</v>
      </c>
      <c r="B137" s="5">
        <f>All_Customers_Residential!B137+All_Customers_Small_Commercial!B137+All_Customers_Lighting!B137</f>
        <v>61233</v>
      </c>
      <c r="C137" s="5">
        <f>All_Customers_Residential!C137+All_Customers_Small_Commercial!C137+All_Customers_Lighting!C137</f>
        <v>58886</v>
      </c>
      <c r="D137" s="5">
        <f>All_Customers_Residential!D137+All_Customers_Small_Commercial!D137+All_Customers_Lighting!D137</f>
        <v>57985</v>
      </c>
      <c r="E137" s="5">
        <f>All_Customers_Residential!E137+All_Customers_Small_Commercial!E137+All_Customers_Lighting!E137</f>
        <v>59115</v>
      </c>
      <c r="F137" s="5">
        <f>All_Customers_Residential!F137+All_Customers_Small_Commercial!F137+All_Customers_Lighting!F137</f>
        <v>62024</v>
      </c>
      <c r="G137" s="5">
        <f>All_Customers_Residential!G137+All_Customers_Small_Commercial!G137+All_Customers_Lighting!G137</f>
        <v>71819</v>
      </c>
      <c r="H137" s="5">
        <f>All_Customers_Residential!H137+All_Customers_Small_Commercial!H137+All_Customers_Lighting!H137</f>
        <v>84245</v>
      </c>
      <c r="I137" s="5">
        <f>All_Customers_Residential!I137+All_Customers_Small_Commercial!I137+All_Customers_Lighting!I137</f>
        <v>85189</v>
      </c>
      <c r="J137" s="5">
        <f>All_Customers_Residential!J137+All_Customers_Small_Commercial!J137+All_Customers_Lighting!J137</f>
        <v>77835</v>
      </c>
      <c r="K137" s="5">
        <f>All_Customers_Residential!K137+All_Customers_Small_Commercial!K137+All_Customers_Lighting!K137</f>
        <v>75075</v>
      </c>
      <c r="L137" s="5">
        <f>All_Customers_Residential!L137+All_Customers_Small_Commercial!L137+All_Customers_Lighting!L137</f>
        <v>74305</v>
      </c>
      <c r="M137" s="5">
        <f>All_Customers_Residential!M137+All_Customers_Small_Commercial!M137+All_Customers_Lighting!M137</f>
        <v>74247</v>
      </c>
      <c r="N137" s="5">
        <f>All_Customers_Residential!N137+All_Customers_Small_Commercial!N137+All_Customers_Lighting!N137</f>
        <v>76389</v>
      </c>
      <c r="O137" s="5">
        <f>All_Customers_Residential!O137+All_Customers_Small_Commercial!O137+All_Customers_Lighting!O137</f>
        <v>78253</v>
      </c>
      <c r="P137" s="5">
        <f>All_Customers_Residential!P137+All_Customers_Small_Commercial!P137+All_Customers_Lighting!P137</f>
        <v>80482</v>
      </c>
      <c r="Q137" s="5">
        <f>All_Customers_Residential!Q137+All_Customers_Small_Commercial!Q137+All_Customers_Lighting!Q137</f>
        <v>85782</v>
      </c>
      <c r="R137" s="5">
        <f>All_Customers_Residential!R137+All_Customers_Small_Commercial!R137+All_Customers_Lighting!R137</f>
        <v>92507</v>
      </c>
      <c r="S137" s="5">
        <f>All_Customers_Residential!S137+All_Customers_Small_Commercial!S137+All_Customers_Lighting!S137</f>
        <v>100085</v>
      </c>
      <c r="T137" s="5">
        <f>All_Customers_Residential!T137+All_Customers_Small_Commercial!T137+All_Customers_Lighting!T137</f>
        <v>102307</v>
      </c>
      <c r="U137" s="5">
        <f>All_Customers_Residential!U137+All_Customers_Small_Commercial!U137+All_Customers_Lighting!U137</f>
        <v>104389</v>
      </c>
      <c r="V137" s="5">
        <f>All_Customers_Residential!V137+All_Customers_Small_Commercial!V137+All_Customers_Lighting!V137</f>
        <v>103693</v>
      </c>
      <c r="W137" s="5">
        <f>All_Customers_Residential!W137+All_Customers_Small_Commercial!W137+All_Customers_Lighting!W137</f>
        <v>93219</v>
      </c>
      <c r="X137" s="5">
        <f>All_Customers_Residential!X137+All_Customers_Small_Commercial!X137+All_Customers_Lighting!X137</f>
        <v>80899</v>
      </c>
      <c r="Y137" s="5">
        <f>All_Customers_Residential!Y137+All_Customers_Small_Commercial!Y137+All_Customers_Lighting!Y137</f>
        <v>70316</v>
      </c>
      <c r="AA137" s="2">
        <f>IFERROR(INDEX('Holiday Schedule'!$D$3:$D$24,MATCH(A137,'Holiday Schedule'!$C$3:$C$24,0)),0)</f>
        <v>0</v>
      </c>
      <c r="AB137" s="2">
        <f t="shared" si="8"/>
        <v>4</v>
      </c>
      <c r="AC137" s="2">
        <f t="shared" si="9"/>
        <v>1384656</v>
      </c>
      <c r="AD137" s="5">
        <f t="shared" si="10"/>
        <v>525623</v>
      </c>
      <c r="AE137" s="5">
        <f t="shared" si="11"/>
        <v>1910279</v>
      </c>
      <c r="AG137" s="2">
        <f t="shared" si="12"/>
        <v>5</v>
      </c>
      <c r="AH137" s="2">
        <f t="shared" si="13"/>
        <v>2024</v>
      </c>
      <c r="AJ137" s="5">
        <f t="shared" si="14"/>
        <v>104389</v>
      </c>
      <c r="AK137" s="2">
        <f t="shared" si="15"/>
        <v>20</v>
      </c>
    </row>
    <row r="138" spans="1:37" ht="12.75" x14ac:dyDescent="0.2">
      <c r="A138" s="4">
        <v>45421</v>
      </c>
      <c r="B138" s="5">
        <f>All_Customers_Residential!B138+All_Customers_Small_Commercial!B138+All_Customers_Lighting!B138</f>
        <v>65265</v>
      </c>
      <c r="C138" s="5">
        <f>All_Customers_Residential!C138+All_Customers_Small_Commercial!C138+All_Customers_Lighting!C138</f>
        <v>61623</v>
      </c>
      <c r="D138" s="5">
        <f>All_Customers_Residential!D138+All_Customers_Small_Commercial!D138+All_Customers_Lighting!D138</f>
        <v>61125</v>
      </c>
      <c r="E138" s="5">
        <f>All_Customers_Residential!E138+All_Customers_Small_Commercial!E138+All_Customers_Lighting!E138</f>
        <v>61463</v>
      </c>
      <c r="F138" s="5">
        <f>All_Customers_Residential!F138+All_Customers_Small_Commercial!F138+All_Customers_Lighting!F138</f>
        <v>65450</v>
      </c>
      <c r="G138" s="5">
        <f>All_Customers_Residential!G138+All_Customers_Small_Commercial!G138+All_Customers_Lighting!G138</f>
        <v>74233</v>
      </c>
      <c r="H138" s="5">
        <f>All_Customers_Residential!H138+All_Customers_Small_Commercial!H138+All_Customers_Lighting!H138</f>
        <v>89731</v>
      </c>
      <c r="I138" s="5">
        <f>All_Customers_Residential!I138+All_Customers_Small_Commercial!I138+All_Customers_Lighting!I138</f>
        <v>96092</v>
      </c>
      <c r="J138" s="5">
        <f>All_Customers_Residential!J138+All_Customers_Small_Commercial!J138+All_Customers_Lighting!J138</f>
        <v>93633</v>
      </c>
      <c r="K138" s="5">
        <f>All_Customers_Residential!K138+All_Customers_Small_Commercial!K138+All_Customers_Lighting!K138</f>
        <v>92746</v>
      </c>
      <c r="L138" s="5">
        <f>All_Customers_Residential!L138+All_Customers_Small_Commercial!L138+All_Customers_Lighting!L138</f>
        <v>91796</v>
      </c>
      <c r="M138" s="5">
        <f>All_Customers_Residential!M138+All_Customers_Small_Commercial!M138+All_Customers_Lighting!M138</f>
        <v>91367</v>
      </c>
      <c r="N138" s="5">
        <f>All_Customers_Residential!N138+All_Customers_Small_Commercial!N138+All_Customers_Lighting!N138</f>
        <v>88342</v>
      </c>
      <c r="O138" s="5">
        <f>All_Customers_Residential!O138+All_Customers_Small_Commercial!O138+All_Customers_Lighting!O138</f>
        <v>83305</v>
      </c>
      <c r="P138" s="5">
        <f>All_Customers_Residential!P138+All_Customers_Small_Commercial!P138+All_Customers_Lighting!P138</f>
        <v>81811</v>
      </c>
      <c r="Q138" s="5">
        <f>All_Customers_Residential!Q138+All_Customers_Small_Commercial!Q138+All_Customers_Lighting!Q138</f>
        <v>83598</v>
      </c>
      <c r="R138" s="5">
        <f>All_Customers_Residential!R138+All_Customers_Small_Commercial!R138+All_Customers_Lighting!R138</f>
        <v>90223</v>
      </c>
      <c r="S138" s="5">
        <f>All_Customers_Residential!S138+All_Customers_Small_Commercial!S138+All_Customers_Lighting!S138</f>
        <v>98723</v>
      </c>
      <c r="T138" s="5">
        <f>All_Customers_Residential!T138+All_Customers_Small_Commercial!T138+All_Customers_Lighting!T138</f>
        <v>104669</v>
      </c>
      <c r="U138" s="5">
        <f>All_Customers_Residential!U138+All_Customers_Small_Commercial!U138+All_Customers_Lighting!U138</f>
        <v>106755</v>
      </c>
      <c r="V138" s="5">
        <f>All_Customers_Residential!V138+All_Customers_Small_Commercial!V138+All_Customers_Lighting!V138</f>
        <v>108400</v>
      </c>
      <c r="W138" s="5">
        <f>All_Customers_Residential!W138+All_Customers_Small_Commercial!W138+All_Customers_Lighting!W138</f>
        <v>99013</v>
      </c>
      <c r="X138" s="5">
        <f>All_Customers_Residential!X138+All_Customers_Small_Commercial!X138+All_Customers_Lighting!X138</f>
        <v>84694</v>
      </c>
      <c r="Y138" s="5">
        <f>All_Customers_Residential!Y138+All_Customers_Small_Commercial!Y138+All_Customers_Lighting!Y138</f>
        <v>75368</v>
      </c>
      <c r="AA138" s="2">
        <f>IFERROR(INDEX('Holiday Schedule'!$D$3:$D$24,MATCH(A138,'Holiday Schedule'!$C$3:$C$24,0)),0)</f>
        <v>0</v>
      </c>
      <c r="AB138" s="2">
        <f t="shared" ref="AB138:AB201" si="16">WEEKDAY(A138)</f>
        <v>5</v>
      </c>
      <c r="AC138" s="2">
        <f t="shared" ref="AC138:AC201" si="17">IF(AND(AB138&gt;1,AB138&lt;7,AA138&lt;1),SUM(I138:X138),0)</f>
        <v>1495167</v>
      </c>
      <c r="AD138" s="5">
        <f t="shared" ref="AD138:AD201" si="18">AE138-AC138</f>
        <v>554258</v>
      </c>
      <c r="AE138" s="5">
        <f t="shared" ref="AE138:AE201" si="19">SUM(B138:Y138)</f>
        <v>2049425</v>
      </c>
      <c r="AG138" s="2">
        <f t="shared" ref="AG138:AG201" si="20">MONTH(A138)</f>
        <v>5</v>
      </c>
      <c r="AH138" s="2">
        <f t="shared" ref="AH138:AH201" si="21">YEAR(A138)</f>
        <v>2024</v>
      </c>
      <c r="AJ138" s="5">
        <f t="shared" ref="AJ138:AJ201" si="22">MAX(B138:Y138)</f>
        <v>108400</v>
      </c>
      <c r="AK138" s="2">
        <f t="shared" ref="AK138:AK201" si="23">IF(AE138&gt;0,INDEX(B$8:Y$8,MATCH(AJ138,B138:Y138,0)),"")</f>
        <v>21</v>
      </c>
    </row>
    <row r="139" spans="1:37" ht="12.75" x14ac:dyDescent="0.2">
      <c r="A139" s="4">
        <v>45422</v>
      </c>
      <c r="B139" s="5">
        <f>All_Customers_Residential!B139+All_Customers_Small_Commercial!B139+All_Customers_Lighting!B139</f>
        <v>69300</v>
      </c>
      <c r="C139" s="5">
        <f>All_Customers_Residential!C139+All_Customers_Small_Commercial!C139+All_Customers_Lighting!C139</f>
        <v>67601</v>
      </c>
      <c r="D139" s="5">
        <f>All_Customers_Residential!D139+All_Customers_Small_Commercial!D139+All_Customers_Lighting!D139</f>
        <v>65865</v>
      </c>
      <c r="E139" s="5">
        <f>All_Customers_Residential!E139+All_Customers_Small_Commercial!E139+All_Customers_Lighting!E139</f>
        <v>67416</v>
      </c>
      <c r="F139" s="5">
        <f>All_Customers_Residential!F139+All_Customers_Small_Commercial!F139+All_Customers_Lighting!F139</f>
        <v>70731</v>
      </c>
      <c r="G139" s="5">
        <f>All_Customers_Residential!G139+All_Customers_Small_Commercial!G139+All_Customers_Lighting!G139</f>
        <v>81262</v>
      </c>
      <c r="H139" s="5">
        <f>All_Customers_Residential!H139+All_Customers_Small_Commercial!H139+All_Customers_Lighting!H139</f>
        <v>92120</v>
      </c>
      <c r="I139" s="5">
        <f>All_Customers_Residential!I139+All_Customers_Small_Commercial!I139+All_Customers_Lighting!I139</f>
        <v>91642</v>
      </c>
      <c r="J139" s="5">
        <f>All_Customers_Residential!J139+All_Customers_Small_Commercial!J139+All_Customers_Lighting!J139</f>
        <v>81365</v>
      </c>
      <c r="K139" s="5">
        <f>All_Customers_Residential!K139+All_Customers_Small_Commercial!K139+All_Customers_Lighting!K139</f>
        <v>76660</v>
      </c>
      <c r="L139" s="5">
        <f>All_Customers_Residential!L139+All_Customers_Small_Commercial!L139+All_Customers_Lighting!L139</f>
        <v>73983</v>
      </c>
      <c r="M139" s="5">
        <f>All_Customers_Residential!M139+All_Customers_Small_Commercial!M139+All_Customers_Lighting!M139</f>
        <v>73771</v>
      </c>
      <c r="N139" s="5">
        <f>All_Customers_Residential!N139+All_Customers_Small_Commercial!N139+All_Customers_Lighting!N139</f>
        <v>69403</v>
      </c>
      <c r="O139" s="5">
        <f>All_Customers_Residential!O139+All_Customers_Small_Commercial!O139+All_Customers_Lighting!O139</f>
        <v>69882</v>
      </c>
      <c r="P139" s="5">
        <f>All_Customers_Residential!P139+All_Customers_Small_Commercial!P139+All_Customers_Lighting!P139</f>
        <v>68643</v>
      </c>
      <c r="Q139" s="5">
        <f>All_Customers_Residential!Q139+All_Customers_Small_Commercial!Q139+All_Customers_Lighting!Q139</f>
        <v>72422</v>
      </c>
      <c r="R139" s="5">
        <f>All_Customers_Residential!R139+All_Customers_Small_Commercial!R139+All_Customers_Lighting!R139</f>
        <v>79005</v>
      </c>
      <c r="S139" s="5">
        <f>All_Customers_Residential!S139+All_Customers_Small_Commercial!S139+All_Customers_Lighting!S139</f>
        <v>87243</v>
      </c>
      <c r="T139" s="5">
        <f>All_Customers_Residential!T139+All_Customers_Small_Commercial!T139+All_Customers_Lighting!T139</f>
        <v>95756</v>
      </c>
      <c r="U139" s="5">
        <f>All_Customers_Residential!U139+All_Customers_Small_Commercial!U139+All_Customers_Lighting!U139</f>
        <v>98608</v>
      </c>
      <c r="V139" s="5">
        <f>All_Customers_Residential!V139+All_Customers_Small_Commercial!V139+All_Customers_Lighting!V139</f>
        <v>103029</v>
      </c>
      <c r="W139" s="5">
        <f>All_Customers_Residential!W139+All_Customers_Small_Commercial!W139+All_Customers_Lighting!W139</f>
        <v>94014</v>
      </c>
      <c r="X139" s="5">
        <f>All_Customers_Residential!X139+All_Customers_Small_Commercial!X139+All_Customers_Lighting!X139</f>
        <v>83542</v>
      </c>
      <c r="Y139" s="5">
        <f>All_Customers_Residential!Y139+All_Customers_Small_Commercial!Y139+All_Customers_Lighting!Y139</f>
        <v>72288</v>
      </c>
      <c r="AA139" s="2">
        <f>IFERROR(INDEX('Holiday Schedule'!$D$3:$D$24,MATCH(A139,'Holiday Schedule'!$C$3:$C$24,0)),0)</f>
        <v>0</v>
      </c>
      <c r="AB139" s="2">
        <f t="shared" si="16"/>
        <v>6</v>
      </c>
      <c r="AC139" s="2">
        <f t="shared" si="17"/>
        <v>1318968</v>
      </c>
      <c r="AD139" s="5">
        <f t="shared" si="18"/>
        <v>586583</v>
      </c>
      <c r="AE139" s="5">
        <f t="shared" si="19"/>
        <v>1905551</v>
      </c>
      <c r="AG139" s="2">
        <f t="shared" si="20"/>
        <v>5</v>
      </c>
      <c r="AH139" s="2">
        <f t="shared" si="21"/>
        <v>2024</v>
      </c>
      <c r="AJ139" s="5">
        <f t="shared" si="22"/>
        <v>103029</v>
      </c>
      <c r="AK139" s="2">
        <f t="shared" si="23"/>
        <v>21</v>
      </c>
    </row>
    <row r="140" spans="1:37" ht="12.75" x14ac:dyDescent="0.2">
      <c r="A140" s="4">
        <v>45423</v>
      </c>
      <c r="B140" s="5">
        <f>All_Customers_Residential!B140+All_Customers_Small_Commercial!B140+All_Customers_Lighting!B140</f>
        <v>67047</v>
      </c>
      <c r="C140" s="5">
        <f>All_Customers_Residential!C140+All_Customers_Small_Commercial!C140+All_Customers_Lighting!C140</f>
        <v>63674</v>
      </c>
      <c r="D140" s="5">
        <f>All_Customers_Residential!D140+All_Customers_Small_Commercial!D140+All_Customers_Lighting!D140</f>
        <v>62480</v>
      </c>
      <c r="E140" s="5">
        <f>All_Customers_Residential!E140+All_Customers_Small_Commercial!E140+All_Customers_Lighting!E140</f>
        <v>62052</v>
      </c>
      <c r="F140" s="5">
        <f>All_Customers_Residential!F140+All_Customers_Small_Commercial!F140+All_Customers_Lighting!F140</f>
        <v>64049</v>
      </c>
      <c r="G140" s="5">
        <f>All_Customers_Residential!G140+All_Customers_Small_Commercial!G140+All_Customers_Lighting!G140</f>
        <v>68734</v>
      </c>
      <c r="H140" s="5">
        <f>All_Customers_Residential!H140+All_Customers_Small_Commercial!H140+All_Customers_Lighting!H140</f>
        <v>75820</v>
      </c>
      <c r="I140" s="5">
        <f>All_Customers_Residential!I140+All_Customers_Small_Commercial!I140+All_Customers_Lighting!I140</f>
        <v>79143</v>
      </c>
      <c r="J140" s="5">
        <f>All_Customers_Residential!J140+All_Customers_Small_Commercial!J140+All_Customers_Lighting!J140</f>
        <v>77947</v>
      </c>
      <c r="K140" s="5">
        <f>All_Customers_Residential!K140+All_Customers_Small_Commercial!K140+All_Customers_Lighting!K140</f>
        <v>80979</v>
      </c>
      <c r="L140" s="5">
        <f>All_Customers_Residential!L140+All_Customers_Small_Commercial!L140+All_Customers_Lighting!L140</f>
        <v>76029</v>
      </c>
      <c r="M140" s="5">
        <f>All_Customers_Residential!M140+All_Customers_Small_Commercial!M140+All_Customers_Lighting!M140</f>
        <v>74315</v>
      </c>
      <c r="N140" s="5">
        <f>All_Customers_Residential!N140+All_Customers_Small_Commercial!N140+All_Customers_Lighting!N140</f>
        <v>73891</v>
      </c>
      <c r="O140" s="5">
        <f>All_Customers_Residential!O140+All_Customers_Small_Commercial!O140+All_Customers_Lighting!O140</f>
        <v>69303</v>
      </c>
      <c r="P140" s="5">
        <f>All_Customers_Residential!P140+All_Customers_Small_Commercial!P140+All_Customers_Lighting!P140</f>
        <v>68128</v>
      </c>
      <c r="Q140" s="5">
        <f>All_Customers_Residential!Q140+All_Customers_Small_Commercial!Q140+All_Customers_Lighting!Q140</f>
        <v>70918</v>
      </c>
      <c r="R140" s="5">
        <f>All_Customers_Residential!R140+All_Customers_Small_Commercial!R140+All_Customers_Lighting!R140</f>
        <v>78500</v>
      </c>
      <c r="S140" s="5">
        <f>All_Customers_Residential!S140+All_Customers_Small_Commercial!S140+All_Customers_Lighting!S140</f>
        <v>88449</v>
      </c>
      <c r="T140" s="5">
        <f>All_Customers_Residential!T140+All_Customers_Small_Commercial!T140+All_Customers_Lighting!T140</f>
        <v>95492</v>
      </c>
      <c r="U140" s="5">
        <f>All_Customers_Residential!U140+All_Customers_Small_Commercial!U140+All_Customers_Lighting!U140</f>
        <v>99538</v>
      </c>
      <c r="V140" s="5">
        <f>All_Customers_Residential!V140+All_Customers_Small_Commercial!V140+All_Customers_Lighting!V140</f>
        <v>101311</v>
      </c>
      <c r="W140" s="5">
        <f>All_Customers_Residential!W140+All_Customers_Small_Commercial!W140+All_Customers_Lighting!W140</f>
        <v>92689</v>
      </c>
      <c r="X140" s="5">
        <f>All_Customers_Residential!X140+All_Customers_Small_Commercial!X140+All_Customers_Lighting!X140</f>
        <v>82307</v>
      </c>
      <c r="Y140" s="5">
        <f>All_Customers_Residential!Y140+All_Customers_Small_Commercial!Y140+All_Customers_Lighting!Y140</f>
        <v>73430</v>
      </c>
      <c r="AA140" s="2">
        <f>IFERROR(INDEX('Holiday Schedule'!$D$3:$D$24,MATCH(A140,'Holiday Schedule'!$C$3:$C$24,0)),0)</f>
        <v>0</v>
      </c>
      <c r="AB140" s="2">
        <f t="shared" si="16"/>
        <v>7</v>
      </c>
      <c r="AC140" s="2">
        <f t="shared" si="17"/>
        <v>0</v>
      </c>
      <c r="AD140" s="5">
        <f t="shared" si="18"/>
        <v>1846225</v>
      </c>
      <c r="AE140" s="5">
        <f t="shared" si="19"/>
        <v>1846225</v>
      </c>
      <c r="AG140" s="2">
        <f t="shared" si="20"/>
        <v>5</v>
      </c>
      <c r="AH140" s="2">
        <f t="shared" si="21"/>
        <v>2024</v>
      </c>
      <c r="AJ140" s="5">
        <f t="shared" si="22"/>
        <v>101311</v>
      </c>
      <c r="AK140" s="2">
        <f t="shared" si="23"/>
        <v>21</v>
      </c>
    </row>
    <row r="141" spans="1:37" ht="12.75" x14ac:dyDescent="0.2">
      <c r="A141" s="4">
        <v>45424</v>
      </c>
      <c r="B141" s="5">
        <f>All_Customers_Residential!B141+All_Customers_Small_Commercial!B141+All_Customers_Lighting!B141</f>
        <v>67795</v>
      </c>
      <c r="C141" s="5">
        <f>All_Customers_Residential!C141+All_Customers_Small_Commercial!C141+All_Customers_Lighting!C141</f>
        <v>65140</v>
      </c>
      <c r="D141" s="5">
        <f>All_Customers_Residential!D141+All_Customers_Small_Commercial!D141+All_Customers_Lighting!D141</f>
        <v>64227</v>
      </c>
      <c r="E141" s="5">
        <f>All_Customers_Residential!E141+All_Customers_Small_Commercial!E141+All_Customers_Lighting!E141</f>
        <v>63208</v>
      </c>
      <c r="F141" s="5">
        <f>All_Customers_Residential!F141+All_Customers_Small_Commercial!F141+All_Customers_Lighting!F141</f>
        <v>66045</v>
      </c>
      <c r="G141" s="5">
        <f>All_Customers_Residential!G141+All_Customers_Small_Commercial!G141+All_Customers_Lighting!G141</f>
        <v>69425</v>
      </c>
      <c r="H141" s="5">
        <f>All_Customers_Residential!H141+All_Customers_Small_Commercial!H141+All_Customers_Lighting!H141</f>
        <v>75920</v>
      </c>
      <c r="I141" s="5">
        <f>All_Customers_Residential!I141+All_Customers_Small_Commercial!I141+All_Customers_Lighting!I141</f>
        <v>78308</v>
      </c>
      <c r="J141" s="5">
        <f>All_Customers_Residential!J141+All_Customers_Small_Commercial!J141+All_Customers_Lighting!J141</f>
        <v>76060</v>
      </c>
      <c r="K141" s="5">
        <f>All_Customers_Residential!K141+All_Customers_Small_Commercial!K141+All_Customers_Lighting!K141</f>
        <v>76674</v>
      </c>
      <c r="L141" s="5">
        <f>All_Customers_Residential!L141+All_Customers_Small_Commercial!L141+All_Customers_Lighting!L141</f>
        <v>71772</v>
      </c>
      <c r="M141" s="5">
        <f>All_Customers_Residential!M141+All_Customers_Small_Commercial!M141+All_Customers_Lighting!M141</f>
        <v>68655</v>
      </c>
      <c r="N141" s="5">
        <f>All_Customers_Residential!N141+All_Customers_Small_Commercial!N141+All_Customers_Lighting!N141</f>
        <v>64841</v>
      </c>
      <c r="O141" s="5">
        <f>All_Customers_Residential!O141+All_Customers_Small_Commercial!O141+All_Customers_Lighting!O141</f>
        <v>62311</v>
      </c>
      <c r="P141" s="5">
        <f>All_Customers_Residential!P141+All_Customers_Small_Commercial!P141+All_Customers_Lighting!P141</f>
        <v>62667</v>
      </c>
      <c r="Q141" s="5">
        <f>All_Customers_Residential!Q141+All_Customers_Small_Commercial!Q141+All_Customers_Lighting!Q141</f>
        <v>65084</v>
      </c>
      <c r="R141" s="5">
        <f>All_Customers_Residential!R141+All_Customers_Small_Commercial!R141+All_Customers_Lighting!R141</f>
        <v>75283</v>
      </c>
      <c r="S141" s="5">
        <f>All_Customers_Residential!S141+All_Customers_Small_Commercial!S141+All_Customers_Lighting!S141</f>
        <v>84764</v>
      </c>
      <c r="T141" s="5">
        <f>All_Customers_Residential!T141+All_Customers_Small_Commercial!T141+All_Customers_Lighting!T141</f>
        <v>94776</v>
      </c>
      <c r="U141" s="5">
        <f>All_Customers_Residential!U141+All_Customers_Small_Commercial!U141+All_Customers_Lighting!U141</f>
        <v>102026</v>
      </c>
      <c r="V141" s="5">
        <f>All_Customers_Residential!V141+All_Customers_Small_Commercial!V141+All_Customers_Lighting!V141</f>
        <v>102741</v>
      </c>
      <c r="W141" s="5">
        <f>All_Customers_Residential!W141+All_Customers_Small_Commercial!W141+All_Customers_Lighting!W141</f>
        <v>92866</v>
      </c>
      <c r="X141" s="5">
        <f>All_Customers_Residential!X141+All_Customers_Small_Commercial!X141+All_Customers_Lighting!X141</f>
        <v>79882</v>
      </c>
      <c r="Y141" s="5">
        <f>All_Customers_Residential!Y141+All_Customers_Small_Commercial!Y141+All_Customers_Lighting!Y141</f>
        <v>69663</v>
      </c>
      <c r="AA141" s="2">
        <f>IFERROR(INDEX('Holiday Schedule'!$D$3:$D$24,MATCH(A141,'Holiday Schedule'!$C$3:$C$24,0)),0)</f>
        <v>0</v>
      </c>
      <c r="AB141" s="2">
        <f t="shared" si="16"/>
        <v>1</v>
      </c>
      <c r="AC141" s="2">
        <f t="shared" si="17"/>
        <v>0</v>
      </c>
      <c r="AD141" s="5">
        <f t="shared" si="18"/>
        <v>1800133</v>
      </c>
      <c r="AE141" s="5">
        <f t="shared" si="19"/>
        <v>1800133</v>
      </c>
      <c r="AG141" s="2">
        <f t="shared" si="20"/>
        <v>5</v>
      </c>
      <c r="AH141" s="2">
        <f t="shared" si="21"/>
        <v>2024</v>
      </c>
      <c r="AJ141" s="5">
        <f t="shared" si="22"/>
        <v>102741</v>
      </c>
      <c r="AK141" s="2">
        <f t="shared" si="23"/>
        <v>21</v>
      </c>
    </row>
    <row r="142" spans="1:37" ht="12.75" x14ac:dyDescent="0.2">
      <c r="A142" s="4">
        <v>45425</v>
      </c>
      <c r="B142" s="5">
        <f>All_Customers_Residential!B142+All_Customers_Small_Commercial!B142+All_Customers_Lighting!B142</f>
        <v>63043</v>
      </c>
      <c r="C142" s="5">
        <f>All_Customers_Residential!C142+All_Customers_Small_Commercial!C142+All_Customers_Lighting!C142</f>
        <v>61223</v>
      </c>
      <c r="D142" s="5">
        <f>All_Customers_Residential!D142+All_Customers_Small_Commercial!D142+All_Customers_Lighting!D142</f>
        <v>59251</v>
      </c>
      <c r="E142" s="5">
        <f>All_Customers_Residential!E142+All_Customers_Small_Commercial!E142+All_Customers_Lighting!E142</f>
        <v>60479</v>
      </c>
      <c r="F142" s="5">
        <f>All_Customers_Residential!F142+All_Customers_Small_Commercial!F142+All_Customers_Lighting!F142</f>
        <v>64322</v>
      </c>
      <c r="G142" s="5">
        <f>All_Customers_Residential!G142+All_Customers_Small_Commercial!G142+All_Customers_Lighting!G142</f>
        <v>73570</v>
      </c>
      <c r="H142" s="5">
        <f>All_Customers_Residential!H142+All_Customers_Small_Commercial!H142+All_Customers_Lighting!H142</f>
        <v>86866</v>
      </c>
      <c r="I142" s="5">
        <f>All_Customers_Residential!I142+All_Customers_Small_Commercial!I142+All_Customers_Lighting!I142</f>
        <v>91109</v>
      </c>
      <c r="J142" s="5">
        <f>All_Customers_Residential!J142+All_Customers_Small_Commercial!J142+All_Customers_Lighting!J142</f>
        <v>81350</v>
      </c>
      <c r="K142" s="5">
        <f>All_Customers_Residential!K142+All_Customers_Small_Commercial!K142+All_Customers_Lighting!K142</f>
        <v>73835</v>
      </c>
      <c r="L142" s="5">
        <f>All_Customers_Residential!L142+All_Customers_Small_Commercial!L142+All_Customers_Lighting!L142</f>
        <v>70824</v>
      </c>
      <c r="M142" s="5">
        <f>All_Customers_Residential!M142+All_Customers_Small_Commercial!M142+All_Customers_Lighting!M142</f>
        <v>69163</v>
      </c>
      <c r="N142" s="5">
        <f>All_Customers_Residential!N142+All_Customers_Small_Commercial!N142+All_Customers_Lighting!N142</f>
        <v>69081</v>
      </c>
      <c r="O142" s="5">
        <f>All_Customers_Residential!O142+All_Customers_Small_Commercial!O142+All_Customers_Lighting!O142</f>
        <v>67849</v>
      </c>
      <c r="P142" s="5">
        <f>All_Customers_Residential!P142+All_Customers_Small_Commercial!P142+All_Customers_Lighting!P142</f>
        <v>65843</v>
      </c>
      <c r="Q142" s="5">
        <f>All_Customers_Residential!Q142+All_Customers_Small_Commercial!Q142+All_Customers_Lighting!Q142</f>
        <v>66183</v>
      </c>
      <c r="R142" s="5">
        <f>All_Customers_Residential!R142+All_Customers_Small_Commercial!R142+All_Customers_Lighting!R142</f>
        <v>73541</v>
      </c>
      <c r="S142" s="5">
        <f>All_Customers_Residential!S142+All_Customers_Small_Commercial!S142+All_Customers_Lighting!S142</f>
        <v>86066</v>
      </c>
      <c r="T142" s="5">
        <f>All_Customers_Residential!T142+All_Customers_Small_Commercial!T142+All_Customers_Lighting!T142</f>
        <v>94798</v>
      </c>
      <c r="U142" s="5">
        <f>All_Customers_Residential!U142+All_Customers_Small_Commercial!U142+All_Customers_Lighting!U142</f>
        <v>98739</v>
      </c>
      <c r="V142" s="5">
        <f>All_Customers_Residential!V142+All_Customers_Small_Commercial!V142+All_Customers_Lighting!V142</f>
        <v>102815</v>
      </c>
      <c r="W142" s="5">
        <f>All_Customers_Residential!W142+All_Customers_Small_Commercial!W142+All_Customers_Lighting!W142</f>
        <v>91999</v>
      </c>
      <c r="X142" s="5">
        <f>All_Customers_Residential!X142+All_Customers_Small_Commercial!X142+All_Customers_Lighting!X142</f>
        <v>78778</v>
      </c>
      <c r="Y142" s="5">
        <f>All_Customers_Residential!Y142+All_Customers_Small_Commercial!Y142+All_Customers_Lighting!Y142</f>
        <v>68072</v>
      </c>
      <c r="AA142" s="2">
        <f>IFERROR(INDEX('Holiday Schedule'!$D$3:$D$24,MATCH(A142,'Holiday Schedule'!$C$3:$C$24,0)),0)</f>
        <v>0</v>
      </c>
      <c r="AB142" s="2">
        <f t="shared" si="16"/>
        <v>2</v>
      </c>
      <c r="AC142" s="2">
        <f t="shared" si="17"/>
        <v>1281973</v>
      </c>
      <c r="AD142" s="5">
        <f t="shared" si="18"/>
        <v>536826</v>
      </c>
      <c r="AE142" s="5">
        <f t="shared" si="19"/>
        <v>1818799</v>
      </c>
      <c r="AG142" s="2">
        <f t="shared" si="20"/>
        <v>5</v>
      </c>
      <c r="AH142" s="2">
        <f t="shared" si="21"/>
        <v>2024</v>
      </c>
      <c r="AJ142" s="5">
        <f t="shared" si="22"/>
        <v>102815</v>
      </c>
      <c r="AK142" s="2">
        <f t="shared" si="23"/>
        <v>21</v>
      </c>
    </row>
    <row r="143" spans="1:37" ht="12.75" x14ac:dyDescent="0.2">
      <c r="A143" s="4">
        <v>45426</v>
      </c>
      <c r="B143" s="5">
        <f>All_Customers_Residential!B143+All_Customers_Small_Commercial!B143+All_Customers_Lighting!B143</f>
        <v>62728</v>
      </c>
      <c r="C143" s="5">
        <f>All_Customers_Residential!C143+All_Customers_Small_Commercial!C143+All_Customers_Lighting!C143</f>
        <v>60170</v>
      </c>
      <c r="D143" s="5">
        <f>All_Customers_Residential!D143+All_Customers_Small_Commercial!D143+All_Customers_Lighting!D143</f>
        <v>58840</v>
      </c>
      <c r="E143" s="5">
        <f>All_Customers_Residential!E143+All_Customers_Small_Commercial!E143+All_Customers_Lighting!E143</f>
        <v>60437</v>
      </c>
      <c r="F143" s="5">
        <f>All_Customers_Residential!F143+All_Customers_Small_Commercial!F143+All_Customers_Lighting!F143</f>
        <v>64151</v>
      </c>
      <c r="G143" s="5">
        <f>All_Customers_Residential!G143+All_Customers_Small_Commercial!G143+All_Customers_Lighting!G143</f>
        <v>72697</v>
      </c>
      <c r="H143" s="5">
        <f>All_Customers_Residential!H143+All_Customers_Small_Commercial!H143+All_Customers_Lighting!H143</f>
        <v>84654</v>
      </c>
      <c r="I143" s="5">
        <f>All_Customers_Residential!I143+All_Customers_Small_Commercial!I143+All_Customers_Lighting!I143</f>
        <v>89087</v>
      </c>
      <c r="J143" s="5">
        <f>All_Customers_Residential!J143+All_Customers_Small_Commercial!J143+All_Customers_Lighting!J143</f>
        <v>86422</v>
      </c>
      <c r="K143" s="5">
        <f>All_Customers_Residential!K143+All_Customers_Small_Commercial!K143+All_Customers_Lighting!K143</f>
        <v>82487</v>
      </c>
      <c r="L143" s="5">
        <f>All_Customers_Residential!L143+All_Customers_Small_Commercial!L143+All_Customers_Lighting!L143</f>
        <v>73959</v>
      </c>
      <c r="M143" s="5">
        <f>All_Customers_Residential!M143+All_Customers_Small_Commercial!M143+All_Customers_Lighting!M143</f>
        <v>73643</v>
      </c>
      <c r="N143" s="5">
        <f>All_Customers_Residential!N143+All_Customers_Small_Commercial!N143+All_Customers_Lighting!N143</f>
        <v>73795</v>
      </c>
      <c r="O143" s="5">
        <f>All_Customers_Residential!O143+All_Customers_Small_Commercial!O143+All_Customers_Lighting!O143</f>
        <v>73433</v>
      </c>
      <c r="P143" s="5">
        <f>All_Customers_Residential!P143+All_Customers_Small_Commercial!P143+All_Customers_Lighting!P143</f>
        <v>67504</v>
      </c>
      <c r="Q143" s="5">
        <f>All_Customers_Residential!Q143+All_Customers_Small_Commercial!Q143+All_Customers_Lighting!Q143</f>
        <v>71119</v>
      </c>
      <c r="R143" s="5">
        <f>All_Customers_Residential!R143+All_Customers_Small_Commercial!R143+All_Customers_Lighting!R143</f>
        <v>77873</v>
      </c>
      <c r="S143" s="5">
        <f>All_Customers_Residential!S143+All_Customers_Small_Commercial!S143+All_Customers_Lighting!S143</f>
        <v>88345</v>
      </c>
      <c r="T143" s="5">
        <f>All_Customers_Residential!T143+All_Customers_Small_Commercial!T143+All_Customers_Lighting!T143</f>
        <v>94871</v>
      </c>
      <c r="U143" s="5">
        <f>All_Customers_Residential!U143+All_Customers_Small_Commercial!U143+All_Customers_Lighting!U143</f>
        <v>100953</v>
      </c>
      <c r="V143" s="5">
        <f>All_Customers_Residential!V143+All_Customers_Small_Commercial!V143+All_Customers_Lighting!V143</f>
        <v>102281</v>
      </c>
      <c r="W143" s="5">
        <f>All_Customers_Residential!W143+All_Customers_Small_Commercial!W143+All_Customers_Lighting!W143</f>
        <v>91019</v>
      </c>
      <c r="X143" s="5">
        <f>All_Customers_Residential!X143+All_Customers_Small_Commercial!X143+All_Customers_Lighting!X143</f>
        <v>78615</v>
      </c>
      <c r="Y143" s="5">
        <f>All_Customers_Residential!Y143+All_Customers_Small_Commercial!Y143+All_Customers_Lighting!Y143</f>
        <v>67190</v>
      </c>
      <c r="AA143" s="2">
        <f>IFERROR(INDEX('Holiday Schedule'!$D$3:$D$24,MATCH(A143,'Holiday Schedule'!$C$3:$C$24,0)),0)</f>
        <v>0</v>
      </c>
      <c r="AB143" s="2">
        <f t="shared" si="16"/>
        <v>3</v>
      </c>
      <c r="AC143" s="2">
        <f t="shared" si="17"/>
        <v>1325406</v>
      </c>
      <c r="AD143" s="5">
        <f t="shared" si="18"/>
        <v>530867</v>
      </c>
      <c r="AE143" s="5">
        <f t="shared" si="19"/>
        <v>1856273</v>
      </c>
      <c r="AG143" s="2">
        <f t="shared" si="20"/>
        <v>5</v>
      </c>
      <c r="AH143" s="2">
        <f t="shared" si="21"/>
        <v>2024</v>
      </c>
      <c r="AJ143" s="5">
        <f t="shared" si="22"/>
        <v>102281</v>
      </c>
      <c r="AK143" s="2">
        <f t="shared" si="23"/>
        <v>21</v>
      </c>
    </row>
    <row r="144" spans="1:37" ht="12.75" x14ac:dyDescent="0.2">
      <c r="A144" s="4">
        <v>45427</v>
      </c>
      <c r="B144" s="5">
        <f>All_Customers_Residential!B144+All_Customers_Small_Commercial!B144+All_Customers_Lighting!B144</f>
        <v>62228</v>
      </c>
      <c r="C144" s="5">
        <f>All_Customers_Residential!C144+All_Customers_Small_Commercial!C144+All_Customers_Lighting!C144</f>
        <v>58770</v>
      </c>
      <c r="D144" s="5">
        <f>All_Customers_Residential!D144+All_Customers_Small_Commercial!D144+All_Customers_Lighting!D144</f>
        <v>57821</v>
      </c>
      <c r="E144" s="5">
        <f>All_Customers_Residential!E144+All_Customers_Small_Commercial!E144+All_Customers_Lighting!E144</f>
        <v>57612</v>
      </c>
      <c r="F144" s="5">
        <f>All_Customers_Residential!F144+All_Customers_Small_Commercial!F144+All_Customers_Lighting!F144</f>
        <v>61955</v>
      </c>
      <c r="G144" s="5">
        <f>All_Customers_Residential!G144+All_Customers_Small_Commercial!G144+All_Customers_Lighting!G144</f>
        <v>69894</v>
      </c>
      <c r="H144" s="5">
        <f>All_Customers_Residential!H144+All_Customers_Small_Commercial!H144+All_Customers_Lighting!H144</f>
        <v>82626</v>
      </c>
      <c r="I144" s="5">
        <f>All_Customers_Residential!I144+All_Customers_Small_Commercial!I144+All_Customers_Lighting!I144</f>
        <v>84629</v>
      </c>
      <c r="J144" s="5">
        <f>All_Customers_Residential!J144+All_Customers_Small_Commercial!J144+All_Customers_Lighting!J144</f>
        <v>77078</v>
      </c>
      <c r="K144" s="5">
        <f>All_Customers_Residential!K144+All_Customers_Small_Commercial!K144+All_Customers_Lighting!K144</f>
        <v>73916</v>
      </c>
      <c r="L144" s="5">
        <f>All_Customers_Residential!L144+All_Customers_Small_Commercial!L144+All_Customers_Lighting!L144</f>
        <v>71456</v>
      </c>
      <c r="M144" s="5">
        <f>All_Customers_Residential!M144+All_Customers_Small_Commercial!M144+All_Customers_Lighting!M144</f>
        <v>68466</v>
      </c>
      <c r="N144" s="5">
        <f>All_Customers_Residential!N144+All_Customers_Small_Commercial!N144+All_Customers_Lighting!N144</f>
        <v>67766</v>
      </c>
      <c r="O144" s="5">
        <f>All_Customers_Residential!O144+All_Customers_Small_Commercial!O144+All_Customers_Lighting!O144</f>
        <v>66643</v>
      </c>
      <c r="P144" s="5">
        <f>All_Customers_Residential!P144+All_Customers_Small_Commercial!P144+All_Customers_Lighting!P144</f>
        <v>69167</v>
      </c>
      <c r="Q144" s="5">
        <f>All_Customers_Residential!Q144+All_Customers_Small_Commercial!Q144+All_Customers_Lighting!Q144</f>
        <v>71199</v>
      </c>
      <c r="R144" s="5">
        <f>All_Customers_Residential!R144+All_Customers_Small_Commercial!R144+All_Customers_Lighting!R144</f>
        <v>79917</v>
      </c>
      <c r="S144" s="5">
        <f>All_Customers_Residential!S144+All_Customers_Small_Commercial!S144+All_Customers_Lighting!S144</f>
        <v>90526</v>
      </c>
      <c r="T144" s="5">
        <f>All_Customers_Residential!T144+All_Customers_Small_Commercial!T144+All_Customers_Lighting!T144</f>
        <v>97962</v>
      </c>
      <c r="U144" s="5">
        <f>All_Customers_Residential!U144+All_Customers_Small_Commercial!U144+All_Customers_Lighting!U144</f>
        <v>102989</v>
      </c>
      <c r="V144" s="5">
        <f>All_Customers_Residential!V144+All_Customers_Small_Commercial!V144+All_Customers_Lighting!V144</f>
        <v>103689</v>
      </c>
      <c r="W144" s="5">
        <f>All_Customers_Residential!W144+All_Customers_Small_Commercial!W144+All_Customers_Lighting!W144</f>
        <v>92851</v>
      </c>
      <c r="X144" s="5">
        <f>All_Customers_Residential!X144+All_Customers_Small_Commercial!X144+All_Customers_Lighting!X144</f>
        <v>78367</v>
      </c>
      <c r="Y144" s="5">
        <f>All_Customers_Residential!Y144+All_Customers_Small_Commercial!Y144+All_Customers_Lighting!Y144</f>
        <v>67703</v>
      </c>
      <c r="AA144" s="2">
        <f>IFERROR(INDEX('Holiday Schedule'!$D$3:$D$24,MATCH(A144,'Holiday Schedule'!$C$3:$C$24,0)),0)</f>
        <v>0</v>
      </c>
      <c r="AB144" s="2">
        <f t="shared" si="16"/>
        <v>4</v>
      </c>
      <c r="AC144" s="2">
        <f t="shared" si="17"/>
        <v>1296621</v>
      </c>
      <c r="AD144" s="5">
        <f t="shared" si="18"/>
        <v>518609</v>
      </c>
      <c r="AE144" s="5">
        <f t="shared" si="19"/>
        <v>1815230</v>
      </c>
      <c r="AG144" s="2">
        <f t="shared" si="20"/>
        <v>5</v>
      </c>
      <c r="AH144" s="2">
        <f t="shared" si="21"/>
        <v>2024</v>
      </c>
      <c r="AJ144" s="5">
        <f t="shared" si="22"/>
        <v>103689</v>
      </c>
      <c r="AK144" s="2">
        <f t="shared" si="23"/>
        <v>21</v>
      </c>
    </row>
    <row r="145" spans="1:37" ht="12.75" x14ac:dyDescent="0.2">
      <c r="A145" s="4">
        <v>45428</v>
      </c>
      <c r="B145" s="5">
        <f>All_Customers_Residential!B145+All_Customers_Small_Commercial!B145+All_Customers_Lighting!B145</f>
        <v>61876</v>
      </c>
      <c r="C145" s="5">
        <f>All_Customers_Residential!C145+All_Customers_Small_Commercial!C145+All_Customers_Lighting!C145</f>
        <v>58736</v>
      </c>
      <c r="D145" s="5">
        <f>All_Customers_Residential!D145+All_Customers_Small_Commercial!D145+All_Customers_Lighting!D145</f>
        <v>56729</v>
      </c>
      <c r="E145" s="5">
        <f>All_Customers_Residential!E145+All_Customers_Small_Commercial!E145+All_Customers_Lighting!E145</f>
        <v>57210</v>
      </c>
      <c r="F145" s="5">
        <f>All_Customers_Residential!F145+All_Customers_Small_Commercial!F145+All_Customers_Lighting!F145</f>
        <v>60834</v>
      </c>
      <c r="G145" s="5">
        <f>All_Customers_Residential!G145+All_Customers_Small_Commercial!G145+All_Customers_Lighting!G145</f>
        <v>69016</v>
      </c>
      <c r="H145" s="5">
        <f>All_Customers_Residential!H145+All_Customers_Small_Commercial!H145+All_Customers_Lighting!H145</f>
        <v>80064</v>
      </c>
      <c r="I145" s="5">
        <f>All_Customers_Residential!I145+All_Customers_Small_Commercial!I145+All_Customers_Lighting!I145</f>
        <v>83768</v>
      </c>
      <c r="J145" s="5">
        <f>All_Customers_Residential!J145+All_Customers_Small_Commercial!J145+All_Customers_Lighting!J145</f>
        <v>80810</v>
      </c>
      <c r="K145" s="5">
        <f>All_Customers_Residential!K145+All_Customers_Small_Commercial!K145+All_Customers_Lighting!K145</f>
        <v>79206</v>
      </c>
      <c r="L145" s="5">
        <f>All_Customers_Residential!L145+All_Customers_Small_Commercial!L145+All_Customers_Lighting!L145</f>
        <v>76206</v>
      </c>
      <c r="M145" s="5">
        <f>All_Customers_Residential!M145+All_Customers_Small_Commercial!M145+All_Customers_Lighting!M145</f>
        <v>74290</v>
      </c>
      <c r="N145" s="5">
        <f>All_Customers_Residential!N145+All_Customers_Small_Commercial!N145+All_Customers_Lighting!N145</f>
        <v>72645</v>
      </c>
      <c r="O145" s="5">
        <f>All_Customers_Residential!O145+All_Customers_Small_Commercial!O145+All_Customers_Lighting!O145</f>
        <v>70661</v>
      </c>
      <c r="P145" s="5">
        <f>All_Customers_Residential!P145+All_Customers_Small_Commercial!P145+All_Customers_Lighting!P145</f>
        <v>70772</v>
      </c>
      <c r="Q145" s="5">
        <f>All_Customers_Residential!Q145+All_Customers_Small_Commercial!Q145+All_Customers_Lighting!Q145</f>
        <v>77158</v>
      </c>
      <c r="R145" s="5">
        <f>All_Customers_Residential!R145+All_Customers_Small_Commercial!R145+All_Customers_Lighting!R145</f>
        <v>84390</v>
      </c>
      <c r="S145" s="5">
        <f>All_Customers_Residential!S145+All_Customers_Small_Commercial!S145+All_Customers_Lighting!S145</f>
        <v>93945</v>
      </c>
      <c r="T145" s="5">
        <f>All_Customers_Residential!T145+All_Customers_Small_Commercial!T145+All_Customers_Lighting!T145</f>
        <v>98827</v>
      </c>
      <c r="U145" s="5">
        <f>All_Customers_Residential!U145+All_Customers_Small_Commercial!U145+All_Customers_Lighting!U145</f>
        <v>102373</v>
      </c>
      <c r="V145" s="5">
        <f>All_Customers_Residential!V145+All_Customers_Small_Commercial!V145+All_Customers_Lighting!V145</f>
        <v>103923</v>
      </c>
      <c r="W145" s="5">
        <f>All_Customers_Residential!W145+All_Customers_Small_Commercial!W145+All_Customers_Lighting!W145</f>
        <v>93395</v>
      </c>
      <c r="X145" s="5">
        <f>All_Customers_Residential!X145+All_Customers_Small_Commercial!X145+All_Customers_Lighting!X145</f>
        <v>79547</v>
      </c>
      <c r="Y145" s="5">
        <f>All_Customers_Residential!Y145+All_Customers_Small_Commercial!Y145+All_Customers_Lighting!Y145</f>
        <v>68087</v>
      </c>
      <c r="AA145" s="2">
        <f>IFERROR(INDEX('Holiday Schedule'!$D$3:$D$24,MATCH(A145,'Holiday Schedule'!$C$3:$C$24,0)),0)</f>
        <v>0</v>
      </c>
      <c r="AB145" s="2">
        <f t="shared" si="16"/>
        <v>5</v>
      </c>
      <c r="AC145" s="2">
        <f t="shared" si="17"/>
        <v>1341916</v>
      </c>
      <c r="AD145" s="5">
        <f t="shared" si="18"/>
        <v>512552</v>
      </c>
      <c r="AE145" s="5">
        <f t="shared" si="19"/>
        <v>1854468</v>
      </c>
      <c r="AG145" s="2">
        <f t="shared" si="20"/>
        <v>5</v>
      </c>
      <c r="AH145" s="2">
        <f t="shared" si="21"/>
        <v>2024</v>
      </c>
      <c r="AJ145" s="5">
        <f t="shared" si="22"/>
        <v>103923</v>
      </c>
      <c r="AK145" s="2">
        <f t="shared" si="23"/>
        <v>21</v>
      </c>
    </row>
    <row r="146" spans="1:37" ht="12.75" x14ac:dyDescent="0.2">
      <c r="A146" s="4">
        <v>45429</v>
      </c>
      <c r="B146" s="5">
        <f>All_Customers_Residential!B146+All_Customers_Small_Commercial!B146+All_Customers_Lighting!B146</f>
        <v>62625</v>
      </c>
      <c r="C146" s="5">
        <f>All_Customers_Residential!C146+All_Customers_Small_Commercial!C146+All_Customers_Lighting!C146</f>
        <v>59002</v>
      </c>
      <c r="D146" s="5">
        <f>All_Customers_Residential!D146+All_Customers_Small_Commercial!D146+All_Customers_Lighting!D146</f>
        <v>57234</v>
      </c>
      <c r="E146" s="5">
        <f>All_Customers_Residential!E146+All_Customers_Small_Commercial!E146+All_Customers_Lighting!E146</f>
        <v>57462</v>
      </c>
      <c r="F146" s="5">
        <f>All_Customers_Residential!F146+All_Customers_Small_Commercial!F146+All_Customers_Lighting!F146</f>
        <v>60718</v>
      </c>
      <c r="G146" s="5">
        <f>All_Customers_Residential!G146+All_Customers_Small_Commercial!G146+All_Customers_Lighting!G146</f>
        <v>68538</v>
      </c>
      <c r="H146" s="5">
        <f>All_Customers_Residential!H146+All_Customers_Small_Commercial!H146+All_Customers_Lighting!H146</f>
        <v>79987</v>
      </c>
      <c r="I146" s="5">
        <f>All_Customers_Residential!I146+All_Customers_Small_Commercial!I146+All_Customers_Lighting!I146</f>
        <v>82691</v>
      </c>
      <c r="J146" s="5">
        <f>All_Customers_Residential!J146+All_Customers_Small_Commercial!J146+All_Customers_Lighting!J146</f>
        <v>78031</v>
      </c>
      <c r="K146" s="5">
        <f>All_Customers_Residential!K146+All_Customers_Small_Commercial!K146+All_Customers_Lighting!K146</f>
        <v>74919</v>
      </c>
      <c r="L146" s="5">
        <f>All_Customers_Residential!L146+All_Customers_Small_Commercial!L146+All_Customers_Lighting!L146</f>
        <v>69547</v>
      </c>
      <c r="M146" s="5">
        <f>All_Customers_Residential!M146+All_Customers_Small_Commercial!M146+All_Customers_Lighting!M146</f>
        <v>69208</v>
      </c>
      <c r="N146" s="5">
        <f>All_Customers_Residential!N146+All_Customers_Small_Commercial!N146+All_Customers_Lighting!N146</f>
        <v>69268</v>
      </c>
      <c r="O146" s="5">
        <f>All_Customers_Residential!O146+All_Customers_Small_Commercial!O146+All_Customers_Lighting!O146</f>
        <v>69469</v>
      </c>
      <c r="P146" s="5">
        <f>All_Customers_Residential!P146+All_Customers_Small_Commercial!P146+All_Customers_Lighting!P146</f>
        <v>72488</v>
      </c>
      <c r="Q146" s="5">
        <f>All_Customers_Residential!Q146+All_Customers_Small_Commercial!Q146+All_Customers_Lighting!Q146</f>
        <v>75180</v>
      </c>
      <c r="R146" s="5">
        <f>All_Customers_Residential!R146+All_Customers_Small_Commercial!R146+All_Customers_Lighting!R146</f>
        <v>83586</v>
      </c>
      <c r="S146" s="5">
        <f>All_Customers_Residential!S146+All_Customers_Small_Commercial!S146+All_Customers_Lighting!S146</f>
        <v>90500</v>
      </c>
      <c r="T146" s="5">
        <f>All_Customers_Residential!T146+All_Customers_Small_Commercial!T146+All_Customers_Lighting!T146</f>
        <v>94306</v>
      </c>
      <c r="U146" s="5">
        <f>All_Customers_Residential!U146+All_Customers_Small_Commercial!U146+All_Customers_Lighting!U146</f>
        <v>98126</v>
      </c>
      <c r="V146" s="5">
        <f>All_Customers_Residential!V146+All_Customers_Small_Commercial!V146+All_Customers_Lighting!V146</f>
        <v>100356</v>
      </c>
      <c r="W146" s="5">
        <f>All_Customers_Residential!W146+All_Customers_Small_Commercial!W146+All_Customers_Lighting!W146</f>
        <v>92324</v>
      </c>
      <c r="X146" s="5">
        <f>All_Customers_Residential!X146+All_Customers_Small_Commercial!X146+All_Customers_Lighting!X146</f>
        <v>80022</v>
      </c>
      <c r="Y146" s="5">
        <f>All_Customers_Residential!Y146+All_Customers_Small_Commercial!Y146+All_Customers_Lighting!Y146</f>
        <v>69040</v>
      </c>
      <c r="AA146" s="2">
        <f>IFERROR(INDEX('Holiday Schedule'!$D$3:$D$24,MATCH(A146,'Holiday Schedule'!$C$3:$C$24,0)),0)</f>
        <v>0</v>
      </c>
      <c r="AB146" s="2">
        <f t="shared" si="16"/>
        <v>6</v>
      </c>
      <c r="AC146" s="2">
        <f t="shared" si="17"/>
        <v>1300021</v>
      </c>
      <c r="AD146" s="5">
        <f t="shared" si="18"/>
        <v>514606</v>
      </c>
      <c r="AE146" s="5">
        <f t="shared" si="19"/>
        <v>1814627</v>
      </c>
      <c r="AG146" s="2">
        <f t="shared" si="20"/>
        <v>5</v>
      </c>
      <c r="AH146" s="2">
        <f t="shared" si="21"/>
        <v>2024</v>
      </c>
      <c r="AJ146" s="5">
        <f t="shared" si="22"/>
        <v>100356</v>
      </c>
      <c r="AK146" s="2">
        <f t="shared" si="23"/>
        <v>21</v>
      </c>
    </row>
    <row r="147" spans="1:37" ht="12.75" x14ac:dyDescent="0.2">
      <c r="A147" s="4">
        <v>45430</v>
      </c>
      <c r="B147" s="5">
        <f>All_Customers_Residential!B147+All_Customers_Small_Commercial!B147+All_Customers_Lighting!B147</f>
        <v>62915</v>
      </c>
      <c r="C147" s="5">
        <f>All_Customers_Residential!C147+All_Customers_Small_Commercial!C147+All_Customers_Lighting!C147</f>
        <v>59512</v>
      </c>
      <c r="D147" s="5">
        <f>All_Customers_Residential!D147+All_Customers_Small_Commercial!D147+All_Customers_Lighting!D147</f>
        <v>57681</v>
      </c>
      <c r="E147" s="5">
        <f>All_Customers_Residential!E147+All_Customers_Small_Commercial!E147+All_Customers_Lighting!E147</f>
        <v>57130</v>
      </c>
      <c r="F147" s="5">
        <f>All_Customers_Residential!F147+All_Customers_Small_Commercial!F147+All_Customers_Lighting!F147</f>
        <v>58169</v>
      </c>
      <c r="G147" s="5">
        <f>All_Customers_Residential!G147+All_Customers_Small_Commercial!G147+All_Customers_Lighting!G147</f>
        <v>62781</v>
      </c>
      <c r="H147" s="5">
        <f>All_Customers_Residential!H147+All_Customers_Small_Commercial!H147+All_Customers_Lighting!H147</f>
        <v>68493</v>
      </c>
      <c r="I147" s="5">
        <f>All_Customers_Residential!I147+All_Customers_Small_Commercial!I147+All_Customers_Lighting!I147</f>
        <v>76134</v>
      </c>
      <c r="J147" s="5">
        <f>All_Customers_Residential!J147+All_Customers_Small_Commercial!J147+All_Customers_Lighting!J147</f>
        <v>77763</v>
      </c>
      <c r="K147" s="5">
        <f>All_Customers_Residential!K147+All_Customers_Small_Commercial!K147+All_Customers_Lighting!K147</f>
        <v>79104</v>
      </c>
      <c r="L147" s="5">
        <f>All_Customers_Residential!L147+All_Customers_Small_Commercial!L147+All_Customers_Lighting!L147</f>
        <v>77231</v>
      </c>
      <c r="M147" s="5">
        <f>All_Customers_Residential!M147+All_Customers_Small_Commercial!M147+All_Customers_Lighting!M147</f>
        <v>75912</v>
      </c>
      <c r="N147" s="5">
        <f>All_Customers_Residential!N147+All_Customers_Small_Commercial!N147+All_Customers_Lighting!N147</f>
        <v>73591</v>
      </c>
      <c r="O147" s="5">
        <f>All_Customers_Residential!O147+All_Customers_Small_Commercial!O147+All_Customers_Lighting!O147</f>
        <v>73146</v>
      </c>
      <c r="P147" s="5">
        <f>All_Customers_Residential!P147+All_Customers_Small_Commercial!P147+All_Customers_Lighting!P147</f>
        <v>75853</v>
      </c>
      <c r="Q147" s="5">
        <f>All_Customers_Residential!Q147+All_Customers_Small_Commercial!Q147+All_Customers_Lighting!Q147</f>
        <v>80370</v>
      </c>
      <c r="R147" s="5">
        <f>All_Customers_Residential!R147+All_Customers_Small_Commercial!R147+All_Customers_Lighting!R147</f>
        <v>86618</v>
      </c>
      <c r="S147" s="5">
        <f>All_Customers_Residential!S147+All_Customers_Small_Commercial!S147+All_Customers_Lighting!S147</f>
        <v>92289</v>
      </c>
      <c r="T147" s="5">
        <f>All_Customers_Residential!T147+All_Customers_Small_Commercial!T147+All_Customers_Lighting!T147</f>
        <v>97126</v>
      </c>
      <c r="U147" s="5">
        <f>All_Customers_Residential!U147+All_Customers_Small_Commercial!U147+All_Customers_Lighting!U147</f>
        <v>98136</v>
      </c>
      <c r="V147" s="5">
        <f>All_Customers_Residential!V147+All_Customers_Small_Commercial!V147+All_Customers_Lighting!V147</f>
        <v>99353</v>
      </c>
      <c r="W147" s="5">
        <f>All_Customers_Residential!W147+All_Customers_Small_Commercial!W147+All_Customers_Lighting!W147</f>
        <v>89326</v>
      </c>
      <c r="X147" s="5">
        <f>All_Customers_Residential!X147+All_Customers_Small_Commercial!X147+All_Customers_Lighting!X147</f>
        <v>78013</v>
      </c>
      <c r="Y147" s="5">
        <f>All_Customers_Residential!Y147+All_Customers_Small_Commercial!Y147+All_Customers_Lighting!Y147</f>
        <v>67867</v>
      </c>
      <c r="AA147" s="2">
        <f>IFERROR(INDEX('Holiday Schedule'!$D$3:$D$24,MATCH(A147,'Holiday Schedule'!$C$3:$C$24,0)),0)</f>
        <v>0</v>
      </c>
      <c r="AB147" s="2">
        <f t="shared" si="16"/>
        <v>7</v>
      </c>
      <c r="AC147" s="2">
        <f t="shared" si="17"/>
        <v>0</v>
      </c>
      <c r="AD147" s="5">
        <f t="shared" si="18"/>
        <v>1824513</v>
      </c>
      <c r="AE147" s="5">
        <f t="shared" si="19"/>
        <v>1824513</v>
      </c>
      <c r="AG147" s="2">
        <f t="shared" si="20"/>
        <v>5</v>
      </c>
      <c r="AH147" s="2">
        <f t="shared" si="21"/>
        <v>2024</v>
      </c>
      <c r="AJ147" s="5">
        <f t="shared" si="22"/>
        <v>99353</v>
      </c>
      <c r="AK147" s="2">
        <f t="shared" si="23"/>
        <v>21</v>
      </c>
    </row>
    <row r="148" spans="1:37" ht="12.75" x14ac:dyDescent="0.2">
      <c r="A148" s="4">
        <v>45431</v>
      </c>
      <c r="B148" s="5">
        <f>All_Customers_Residential!B148+All_Customers_Small_Commercial!B148+All_Customers_Lighting!B148</f>
        <v>63772</v>
      </c>
      <c r="C148" s="5">
        <f>All_Customers_Residential!C148+All_Customers_Small_Commercial!C148+All_Customers_Lighting!C148</f>
        <v>58754</v>
      </c>
      <c r="D148" s="5">
        <f>All_Customers_Residential!D148+All_Customers_Small_Commercial!D148+All_Customers_Lighting!D148</f>
        <v>58185</v>
      </c>
      <c r="E148" s="5">
        <f>All_Customers_Residential!E148+All_Customers_Small_Commercial!E148+All_Customers_Lighting!E148</f>
        <v>57008</v>
      </c>
      <c r="F148" s="5">
        <f>All_Customers_Residential!F148+All_Customers_Small_Commercial!F148+All_Customers_Lighting!F148</f>
        <v>58343</v>
      </c>
      <c r="G148" s="5">
        <f>All_Customers_Residential!G148+All_Customers_Small_Commercial!G148+All_Customers_Lighting!G148</f>
        <v>61503</v>
      </c>
      <c r="H148" s="5">
        <f>All_Customers_Residential!H148+All_Customers_Small_Commercial!H148+All_Customers_Lighting!H148</f>
        <v>68355</v>
      </c>
      <c r="I148" s="5">
        <f>All_Customers_Residential!I148+All_Customers_Small_Commercial!I148+All_Customers_Lighting!I148</f>
        <v>75767</v>
      </c>
      <c r="J148" s="5">
        <f>All_Customers_Residential!J148+All_Customers_Small_Commercial!J148+All_Customers_Lighting!J148</f>
        <v>82048</v>
      </c>
      <c r="K148" s="5">
        <f>All_Customers_Residential!K148+All_Customers_Small_Commercial!K148+All_Customers_Lighting!K148</f>
        <v>85604</v>
      </c>
      <c r="L148" s="5">
        <f>All_Customers_Residential!L148+All_Customers_Small_Commercial!L148+All_Customers_Lighting!L148</f>
        <v>81767</v>
      </c>
      <c r="M148" s="5">
        <f>All_Customers_Residential!M148+All_Customers_Small_Commercial!M148+All_Customers_Lighting!M148</f>
        <v>81461</v>
      </c>
      <c r="N148" s="5">
        <f>All_Customers_Residential!N148+All_Customers_Small_Commercial!N148+All_Customers_Lighting!N148</f>
        <v>77473</v>
      </c>
      <c r="O148" s="5">
        <f>All_Customers_Residential!O148+All_Customers_Small_Commercial!O148+All_Customers_Lighting!O148</f>
        <v>75611</v>
      </c>
      <c r="P148" s="5">
        <f>All_Customers_Residential!P148+All_Customers_Small_Commercial!P148+All_Customers_Lighting!P148</f>
        <v>75252</v>
      </c>
      <c r="Q148" s="5">
        <f>All_Customers_Residential!Q148+All_Customers_Small_Commercial!Q148+All_Customers_Lighting!Q148</f>
        <v>78758</v>
      </c>
      <c r="R148" s="5">
        <f>All_Customers_Residential!R148+All_Customers_Small_Commercial!R148+All_Customers_Lighting!R148</f>
        <v>85262</v>
      </c>
      <c r="S148" s="5">
        <f>All_Customers_Residential!S148+All_Customers_Small_Commercial!S148+All_Customers_Lighting!S148</f>
        <v>93924</v>
      </c>
      <c r="T148" s="5">
        <f>All_Customers_Residential!T148+All_Customers_Small_Commercial!T148+All_Customers_Lighting!T148</f>
        <v>100407</v>
      </c>
      <c r="U148" s="5">
        <f>All_Customers_Residential!U148+All_Customers_Small_Commercial!U148+All_Customers_Lighting!U148</f>
        <v>103872</v>
      </c>
      <c r="V148" s="5">
        <f>All_Customers_Residential!V148+All_Customers_Small_Commercial!V148+All_Customers_Lighting!V148</f>
        <v>105120</v>
      </c>
      <c r="W148" s="5">
        <f>All_Customers_Residential!W148+All_Customers_Small_Commercial!W148+All_Customers_Lighting!W148</f>
        <v>93451</v>
      </c>
      <c r="X148" s="5">
        <f>All_Customers_Residential!X148+All_Customers_Small_Commercial!X148+All_Customers_Lighting!X148</f>
        <v>80554</v>
      </c>
      <c r="Y148" s="5">
        <f>All_Customers_Residential!Y148+All_Customers_Small_Commercial!Y148+All_Customers_Lighting!Y148</f>
        <v>68539</v>
      </c>
      <c r="AA148" s="2">
        <f>IFERROR(INDEX('Holiday Schedule'!$D$3:$D$24,MATCH(A148,'Holiday Schedule'!$C$3:$C$24,0)),0)</f>
        <v>0</v>
      </c>
      <c r="AB148" s="2">
        <f t="shared" si="16"/>
        <v>1</v>
      </c>
      <c r="AC148" s="2">
        <f t="shared" si="17"/>
        <v>0</v>
      </c>
      <c r="AD148" s="5">
        <f t="shared" si="18"/>
        <v>1870790</v>
      </c>
      <c r="AE148" s="5">
        <f t="shared" si="19"/>
        <v>1870790</v>
      </c>
      <c r="AG148" s="2">
        <f t="shared" si="20"/>
        <v>5</v>
      </c>
      <c r="AH148" s="2">
        <f t="shared" si="21"/>
        <v>2024</v>
      </c>
      <c r="AJ148" s="5">
        <f t="shared" si="22"/>
        <v>105120</v>
      </c>
      <c r="AK148" s="2">
        <f t="shared" si="23"/>
        <v>21</v>
      </c>
    </row>
    <row r="149" spans="1:37" ht="12.75" x14ac:dyDescent="0.2">
      <c r="A149" s="4">
        <v>45432</v>
      </c>
      <c r="B149" s="5">
        <f>All_Customers_Residential!B149+All_Customers_Small_Commercial!B149+All_Customers_Lighting!B149</f>
        <v>62878</v>
      </c>
      <c r="C149" s="5">
        <f>All_Customers_Residential!C149+All_Customers_Small_Commercial!C149+All_Customers_Lighting!C149</f>
        <v>58939</v>
      </c>
      <c r="D149" s="5">
        <f>All_Customers_Residential!D149+All_Customers_Small_Commercial!D149+All_Customers_Lighting!D149</f>
        <v>57125</v>
      </c>
      <c r="E149" s="5">
        <f>All_Customers_Residential!E149+All_Customers_Small_Commercial!E149+All_Customers_Lighting!E149</f>
        <v>57485</v>
      </c>
      <c r="F149" s="5">
        <f>All_Customers_Residential!F149+All_Customers_Small_Commercial!F149+All_Customers_Lighting!F149</f>
        <v>61636</v>
      </c>
      <c r="G149" s="5">
        <f>All_Customers_Residential!G149+All_Customers_Small_Commercial!G149+All_Customers_Lighting!G149</f>
        <v>69397</v>
      </c>
      <c r="H149" s="5">
        <f>All_Customers_Residential!H149+All_Customers_Small_Commercial!H149+All_Customers_Lighting!H149</f>
        <v>82353</v>
      </c>
      <c r="I149" s="5">
        <f>All_Customers_Residential!I149+All_Customers_Small_Commercial!I149+All_Customers_Lighting!I149</f>
        <v>86903</v>
      </c>
      <c r="J149" s="5">
        <f>All_Customers_Residential!J149+All_Customers_Small_Commercial!J149+All_Customers_Lighting!J149</f>
        <v>80813</v>
      </c>
      <c r="K149" s="5">
        <f>All_Customers_Residential!K149+All_Customers_Small_Commercial!K149+All_Customers_Lighting!K149</f>
        <v>78265</v>
      </c>
      <c r="L149" s="5">
        <f>All_Customers_Residential!L149+All_Customers_Small_Commercial!L149+All_Customers_Lighting!L149</f>
        <v>73866</v>
      </c>
      <c r="M149" s="5">
        <f>All_Customers_Residential!M149+All_Customers_Small_Commercial!M149+All_Customers_Lighting!M149</f>
        <v>70271</v>
      </c>
      <c r="N149" s="5">
        <f>All_Customers_Residential!N149+All_Customers_Small_Commercial!N149+All_Customers_Lighting!N149</f>
        <v>71477</v>
      </c>
      <c r="O149" s="5">
        <f>All_Customers_Residential!O149+All_Customers_Small_Commercial!O149+All_Customers_Lighting!O149</f>
        <v>68332</v>
      </c>
      <c r="P149" s="5">
        <f>All_Customers_Residential!P149+All_Customers_Small_Commercial!P149+All_Customers_Lighting!P149</f>
        <v>65514</v>
      </c>
      <c r="Q149" s="5">
        <f>All_Customers_Residential!Q149+All_Customers_Small_Commercial!Q149+All_Customers_Lighting!Q149</f>
        <v>69989</v>
      </c>
      <c r="R149" s="5">
        <f>All_Customers_Residential!R149+All_Customers_Small_Commercial!R149+All_Customers_Lighting!R149</f>
        <v>77354</v>
      </c>
      <c r="S149" s="5">
        <f>All_Customers_Residential!S149+All_Customers_Small_Commercial!S149+All_Customers_Lighting!S149</f>
        <v>89539</v>
      </c>
      <c r="T149" s="5">
        <f>All_Customers_Residential!T149+All_Customers_Small_Commercial!T149+All_Customers_Lighting!T149</f>
        <v>98133</v>
      </c>
      <c r="U149" s="5">
        <f>All_Customers_Residential!U149+All_Customers_Small_Commercial!U149+All_Customers_Lighting!U149</f>
        <v>102202</v>
      </c>
      <c r="V149" s="5">
        <f>All_Customers_Residential!V149+All_Customers_Small_Commercial!V149+All_Customers_Lighting!V149</f>
        <v>104651</v>
      </c>
      <c r="W149" s="5">
        <f>All_Customers_Residential!W149+All_Customers_Small_Commercial!W149+All_Customers_Lighting!W149</f>
        <v>93270</v>
      </c>
      <c r="X149" s="5">
        <f>All_Customers_Residential!X149+All_Customers_Small_Commercial!X149+All_Customers_Lighting!X149</f>
        <v>78872</v>
      </c>
      <c r="Y149" s="5">
        <f>All_Customers_Residential!Y149+All_Customers_Small_Commercial!Y149+All_Customers_Lighting!Y149</f>
        <v>68413</v>
      </c>
      <c r="AA149" s="2">
        <f>IFERROR(INDEX('Holiday Schedule'!$D$3:$D$24,MATCH(A149,'Holiday Schedule'!$C$3:$C$24,0)),0)</f>
        <v>0</v>
      </c>
      <c r="AB149" s="2">
        <f t="shared" si="16"/>
        <v>2</v>
      </c>
      <c r="AC149" s="2">
        <f t="shared" si="17"/>
        <v>1309451</v>
      </c>
      <c r="AD149" s="5">
        <f t="shared" si="18"/>
        <v>518226</v>
      </c>
      <c r="AE149" s="5">
        <f t="shared" si="19"/>
        <v>1827677</v>
      </c>
      <c r="AG149" s="2">
        <f t="shared" si="20"/>
        <v>5</v>
      </c>
      <c r="AH149" s="2">
        <f t="shared" si="21"/>
        <v>2024</v>
      </c>
      <c r="AJ149" s="5">
        <f t="shared" si="22"/>
        <v>104651</v>
      </c>
      <c r="AK149" s="2">
        <f t="shared" si="23"/>
        <v>21</v>
      </c>
    </row>
    <row r="150" spans="1:37" ht="12.75" x14ac:dyDescent="0.2">
      <c r="A150" s="4">
        <v>45433</v>
      </c>
      <c r="B150" s="5">
        <f>All_Customers_Residential!B150+All_Customers_Small_Commercial!B150+All_Customers_Lighting!B150</f>
        <v>62381</v>
      </c>
      <c r="C150" s="5">
        <f>All_Customers_Residential!C150+All_Customers_Small_Commercial!C150+All_Customers_Lighting!C150</f>
        <v>59678</v>
      </c>
      <c r="D150" s="5">
        <f>All_Customers_Residential!D150+All_Customers_Small_Commercial!D150+All_Customers_Lighting!D150</f>
        <v>57775</v>
      </c>
      <c r="E150" s="5">
        <f>All_Customers_Residential!E150+All_Customers_Small_Commercial!E150+All_Customers_Lighting!E150</f>
        <v>58637</v>
      </c>
      <c r="F150" s="5">
        <f>All_Customers_Residential!F150+All_Customers_Small_Commercial!F150+All_Customers_Lighting!F150</f>
        <v>62538</v>
      </c>
      <c r="G150" s="5">
        <f>All_Customers_Residential!G150+All_Customers_Small_Commercial!G150+All_Customers_Lighting!G150</f>
        <v>69679</v>
      </c>
      <c r="H150" s="5">
        <f>All_Customers_Residential!H150+All_Customers_Small_Commercial!H150+All_Customers_Lighting!H150</f>
        <v>83141</v>
      </c>
      <c r="I150" s="5">
        <f>All_Customers_Residential!I150+All_Customers_Small_Commercial!I150+All_Customers_Lighting!I150</f>
        <v>86530</v>
      </c>
      <c r="J150" s="5">
        <f>All_Customers_Residential!J150+All_Customers_Small_Commercial!J150+All_Customers_Lighting!J150</f>
        <v>80566</v>
      </c>
      <c r="K150" s="5">
        <f>All_Customers_Residential!K150+All_Customers_Small_Commercial!K150+All_Customers_Lighting!K150</f>
        <v>74304</v>
      </c>
      <c r="L150" s="5">
        <f>All_Customers_Residential!L150+All_Customers_Small_Commercial!L150+All_Customers_Lighting!L150</f>
        <v>70257</v>
      </c>
      <c r="M150" s="5">
        <f>All_Customers_Residential!M150+All_Customers_Small_Commercial!M150+All_Customers_Lighting!M150</f>
        <v>70971</v>
      </c>
      <c r="N150" s="5">
        <f>All_Customers_Residential!N150+All_Customers_Small_Commercial!N150+All_Customers_Lighting!N150</f>
        <v>70184</v>
      </c>
      <c r="O150" s="5">
        <f>All_Customers_Residential!O150+All_Customers_Small_Commercial!O150+All_Customers_Lighting!O150</f>
        <v>69195</v>
      </c>
      <c r="P150" s="5">
        <f>All_Customers_Residential!P150+All_Customers_Small_Commercial!P150+All_Customers_Lighting!P150</f>
        <v>69778</v>
      </c>
      <c r="Q150" s="5">
        <f>All_Customers_Residential!Q150+All_Customers_Small_Commercial!Q150+All_Customers_Lighting!Q150</f>
        <v>75341</v>
      </c>
      <c r="R150" s="5">
        <f>All_Customers_Residential!R150+All_Customers_Small_Commercial!R150+All_Customers_Lighting!R150</f>
        <v>84841</v>
      </c>
      <c r="S150" s="5">
        <f>All_Customers_Residential!S150+All_Customers_Small_Commercial!S150+All_Customers_Lighting!S150</f>
        <v>96329</v>
      </c>
      <c r="T150" s="5">
        <f>All_Customers_Residential!T150+All_Customers_Small_Commercial!T150+All_Customers_Lighting!T150</f>
        <v>102721</v>
      </c>
      <c r="U150" s="5">
        <f>All_Customers_Residential!U150+All_Customers_Small_Commercial!U150+All_Customers_Lighting!U150</f>
        <v>106024</v>
      </c>
      <c r="V150" s="5">
        <f>All_Customers_Residential!V150+All_Customers_Small_Commercial!V150+All_Customers_Lighting!V150</f>
        <v>106966</v>
      </c>
      <c r="W150" s="5">
        <f>All_Customers_Residential!W150+All_Customers_Small_Commercial!W150+All_Customers_Lighting!W150</f>
        <v>96081</v>
      </c>
      <c r="X150" s="5">
        <f>All_Customers_Residential!X150+All_Customers_Small_Commercial!X150+All_Customers_Lighting!X150</f>
        <v>81133</v>
      </c>
      <c r="Y150" s="5">
        <f>All_Customers_Residential!Y150+All_Customers_Small_Commercial!Y150+All_Customers_Lighting!Y150</f>
        <v>69983</v>
      </c>
      <c r="AA150" s="2">
        <f>IFERROR(INDEX('Holiday Schedule'!$D$3:$D$24,MATCH(A150,'Holiday Schedule'!$C$3:$C$24,0)),0)</f>
        <v>0</v>
      </c>
      <c r="AB150" s="2">
        <f t="shared" si="16"/>
        <v>3</v>
      </c>
      <c r="AC150" s="2">
        <f t="shared" si="17"/>
        <v>1341221</v>
      </c>
      <c r="AD150" s="5">
        <f t="shared" si="18"/>
        <v>523812</v>
      </c>
      <c r="AE150" s="5">
        <f t="shared" si="19"/>
        <v>1865033</v>
      </c>
      <c r="AG150" s="2">
        <f t="shared" si="20"/>
        <v>5</v>
      </c>
      <c r="AH150" s="2">
        <f t="shared" si="21"/>
        <v>2024</v>
      </c>
      <c r="AJ150" s="5">
        <f t="shared" si="22"/>
        <v>106966</v>
      </c>
      <c r="AK150" s="2">
        <f t="shared" si="23"/>
        <v>21</v>
      </c>
    </row>
    <row r="151" spans="1:37" ht="12.75" x14ac:dyDescent="0.2">
      <c r="A151" s="4">
        <v>45434</v>
      </c>
      <c r="B151" s="5">
        <f>All_Customers_Residential!B151+All_Customers_Small_Commercial!B151+All_Customers_Lighting!B151</f>
        <v>64481</v>
      </c>
      <c r="C151" s="5">
        <f>All_Customers_Residential!C151+All_Customers_Small_Commercial!C151+All_Customers_Lighting!C151</f>
        <v>59161</v>
      </c>
      <c r="D151" s="5">
        <f>All_Customers_Residential!D151+All_Customers_Small_Commercial!D151+All_Customers_Lighting!D151</f>
        <v>58982</v>
      </c>
      <c r="E151" s="5">
        <f>All_Customers_Residential!E151+All_Customers_Small_Commercial!E151+All_Customers_Lighting!E151</f>
        <v>58524</v>
      </c>
      <c r="F151" s="5">
        <f>All_Customers_Residential!F151+All_Customers_Small_Commercial!F151+All_Customers_Lighting!F151</f>
        <v>62176</v>
      </c>
      <c r="G151" s="5">
        <f>All_Customers_Residential!G151+All_Customers_Small_Commercial!G151+All_Customers_Lighting!G151</f>
        <v>69996</v>
      </c>
      <c r="H151" s="5">
        <f>All_Customers_Residential!H151+All_Customers_Small_Commercial!H151+All_Customers_Lighting!H151</f>
        <v>83446</v>
      </c>
      <c r="I151" s="5">
        <f>All_Customers_Residential!I151+All_Customers_Small_Commercial!I151+All_Customers_Lighting!I151</f>
        <v>90214</v>
      </c>
      <c r="J151" s="5">
        <f>All_Customers_Residential!J151+All_Customers_Small_Commercial!J151+All_Customers_Lighting!J151</f>
        <v>87831</v>
      </c>
      <c r="K151" s="5">
        <f>All_Customers_Residential!K151+All_Customers_Small_Commercial!K151+All_Customers_Lighting!K151</f>
        <v>84906</v>
      </c>
      <c r="L151" s="5">
        <f>All_Customers_Residential!L151+All_Customers_Small_Commercial!L151+All_Customers_Lighting!L151</f>
        <v>81397</v>
      </c>
      <c r="M151" s="5">
        <f>All_Customers_Residential!M151+All_Customers_Small_Commercial!M151+All_Customers_Lighting!M151</f>
        <v>77136</v>
      </c>
      <c r="N151" s="5">
        <f>All_Customers_Residential!N151+All_Customers_Small_Commercial!N151+All_Customers_Lighting!N151</f>
        <v>76095</v>
      </c>
      <c r="O151" s="5">
        <f>All_Customers_Residential!O151+All_Customers_Small_Commercial!O151+All_Customers_Lighting!O151</f>
        <v>77370</v>
      </c>
      <c r="P151" s="5">
        <f>All_Customers_Residential!P151+All_Customers_Small_Commercial!P151+All_Customers_Lighting!P151</f>
        <v>81908</v>
      </c>
      <c r="Q151" s="5">
        <f>All_Customers_Residential!Q151+All_Customers_Small_Commercial!Q151+All_Customers_Lighting!Q151</f>
        <v>84700</v>
      </c>
      <c r="R151" s="5">
        <f>All_Customers_Residential!R151+All_Customers_Small_Commercial!R151+All_Customers_Lighting!R151</f>
        <v>92410</v>
      </c>
      <c r="S151" s="5">
        <f>All_Customers_Residential!S151+All_Customers_Small_Commercial!S151+All_Customers_Lighting!S151</f>
        <v>100177</v>
      </c>
      <c r="T151" s="5">
        <f>All_Customers_Residential!T151+All_Customers_Small_Commercial!T151+All_Customers_Lighting!T151</f>
        <v>110940</v>
      </c>
      <c r="U151" s="5">
        <f>All_Customers_Residential!U151+All_Customers_Small_Commercial!U151+All_Customers_Lighting!U151</f>
        <v>114749</v>
      </c>
      <c r="V151" s="5">
        <f>All_Customers_Residential!V151+All_Customers_Small_Commercial!V151+All_Customers_Lighting!V151</f>
        <v>117042</v>
      </c>
      <c r="W151" s="5">
        <f>All_Customers_Residential!W151+All_Customers_Small_Commercial!W151+All_Customers_Lighting!W151</f>
        <v>105459</v>
      </c>
      <c r="X151" s="5">
        <f>All_Customers_Residential!X151+All_Customers_Small_Commercial!X151+All_Customers_Lighting!X151</f>
        <v>88543</v>
      </c>
      <c r="Y151" s="5">
        <f>All_Customers_Residential!Y151+All_Customers_Small_Commercial!Y151+All_Customers_Lighting!Y151</f>
        <v>75678</v>
      </c>
      <c r="AA151" s="2">
        <f>IFERROR(INDEX('Holiday Schedule'!$D$3:$D$24,MATCH(A151,'Holiday Schedule'!$C$3:$C$24,0)),0)</f>
        <v>0</v>
      </c>
      <c r="AB151" s="2">
        <f t="shared" si="16"/>
        <v>4</v>
      </c>
      <c r="AC151" s="2">
        <f t="shared" si="17"/>
        <v>1470877</v>
      </c>
      <c r="AD151" s="5">
        <f t="shared" si="18"/>
        <v>532444</v>
      </c>
      <c r="AE151" s="5">
        <f t="shared" si="19"/>
        <v>2003321</v>
      </c>
      <c r="AG151" s="2">
        <f t="shared" si="20"/>
        <v>5</v>
      </c>
      <c r="AH151" s="2">
        <f t="shared" si="21"/>
        <v>2024</v>
      </c>
      <c r="AJ151" s="5">
        <f t="shared" si="22"/>
        <v>117042</v>
      </c>
      <c r="AK151" s="2">
        <f t="shared" si="23"/>
        <v>21</v>
      </c>
    </row>
    <row r="152" spans="1:37" ht="12.75" x14ac:dyDescent="0.2">
      <c r="A152" s="4">
        <v>45435</v>
      </c>
      <c r="B152" s="5">
        <f>All_Customers_Residential!B152+All_Customers_Small_Commercial!B152+All_Customers_Lighting!B152</f>
        <v>67997</v>
      </c>
      <c r="C152" s="5">
        <f>All_Customers_Residential!C152+All_Customers_Small_Commercial!C152+All_Customers_Lighting!C152</f>
        <v>64098</v>
      </c>
      <c r="D152" s="5">
        <f>All_Customers_Residential!D152+All_Customers_Small_Commercial!D152+All_Customers_Lighting!D152</f>
        <v>61026</v>
      </c>
      <c r="E152" s="5">
        <f>All_Customers_Residential!E152+All_Customers_Small_Commercial!E152+All_Customers_Lighting!E152</f>
        <v>61738</v>
      </c>
      <c r="F152" s="5">
        <f>All_Customers_Residential!F152+All_Customers_Small_Commercial!F152+All_Customers_Lighting!F152</f>
        <v>63221</v>
      </c>
      <c r="G152" s="5">
        <f>All_Customers_Residential!G152+All_Customers_Small_Commercial!G152+All_Customers_Lighting!G152</f>
        <v>71862</v>
      </c>
      <c r="H152" s="5">
        <f>All_Customers_Residential!H152+All_Customers_Small_Commercial!H152+All_Customers_Lighting!H152</f>
        <v>83220</v>
      </c>
      <c r="I152" s="5">
        <f>All_Customers_Residential!I152+All_Customers_Small_Commercial!I152+All_Customers_Lighting!I152</f>
        <v>87788</v>
      </c>
      <c r="J152" s="5">
        <f>All_Customers_Residential!J152+All_Customers_Small_Commercial!J152+All_Customers_Lighting!J152</f>
        <v>84078</v>
      </c>
      <c r="K152" s="5">
        <f>All_Customers_Residential!K152+All_Customers_Small_Commercial!K152+All_Customers_Lighting!K152</f>
        <v>85398</v>
      </c>
      <c r="L152" s="5">
        <f>All_Customers_Residential!L152+All_Customers_Small_Commercial!L152+All_Customers_Lighting!L152</f>
        <v>84096</v>
      </c>
      <c r="M152" s="5">
        <f>All_Customers_Residential!M152+All_Customers_Small_Commercial!M152+All_Customers_Lighting!M152</f>
        <v>81237</v>
      </c>
      <c r="N152" s="5">
        <f>All_Customers_Residential!N152+All_Customers_Small_Commercial!N152+All_Customers_Lighting!N152</f>
        <v>82410</v>
      </c>
      <c r="O152" s="5">
        <f>All_Customers_Residential!O152+All_Customers_Small_Commercial!O152+All_Customers_Lighting!O152</f>
        <v>84237</v>
      </c>
      <c r="P152" s="5">
        <f>All_Customers_Residential!P152+All_Customers_Small_Commercial!P152+All_Customers_Lighting!P152</f>
        <v>89864</v>
      </c>
      <c r="Q152" s="5">
        <f>All_Customers_Residential!Q152+All_Customers_Small_Commercial!Q152+All_Customers_Lighting!Q152</f>
        <v>95387</v>
      </c>
      <c r="R152" s="5">
        <f>All_Customers_Residential!R152+All_Customers_Small_Commercial!R152+All_Customers_Lighting!R152</f>
        <v>97820</v>
      </c>
      <c r="S152" s="5">
        <f>All_Customers_Residential!S152+All_Customers_Small_Commercial!S152+All_Customers_Lighting!S152</f>
        <v>98661</v>
      </c>
      <c r="T152" s="5">
        <f>All_Customers_Residential!T152+All_Customers_Small_Commercial!T152+All_Customers_Lighting!T152</f>
        <v>104279</v>
      </c>
      <c r="U152" s="5">
        <f>All_Customers_Residential!U152+All_Customers_Small_Commercial!U152+All_Customers_Lighting!U152</f>
        <v>107486</v>
      </c>
      <c r="V152" s="5">
        <f>All_Customers_Residential!V152+All_Customers_Small_Commercial!V152+All_Customers_Lighting!V152</f>
        <v>110348</v>
      </c>
      <c r="W152" s="5">
        <f>All_Customers_Residential!W152+All_Customers_Small_Commercial!W152+All_Customers_Lighting!W152</f>
        <v>99768</v>
      </c>
      <c r="X152" s="5">
        <f>All_Customers_Residential!X152+All_Customers_Small_Commercial!X152+All_Customers_Lighting!X152</f>
        <v>85721</v>
      </c>
      <c r="Y152" s="5">
        <f>All_Customers_Residential!Y152+All_Customers_Small_Commercial!Y152+All_Customers_Lighting!Y152</f>
        <v>72732</v>
      </c>
      <c r="AA152" s="2">
        <f>IFERROR(INDEX('Holiday Schedule'!$D$3:$D$24,MATCH(A152,'Holiday Schedule'!$C$3:$C$24,0)),0)</f>
        <v>0</v>
      </c>
      <c r="AB152" s="2">
        <f t="shared" si="16"/>
        <v>5</v>
      </c>
      <c r="AC152" s="2">
        <f t="shared" si="17"/>
        <v>1478578</v>
      </c>
      <c r="AD152" s="5">
        <f t="shared" si="18"/>
        <v>545894</v>
      </c>
      <c r="AE152" s="5">
        <f t="shared" si="19"/>
        <v>2024472</v>
      </c>
      <c r="AG152" s="2">
        <f t="shared" si="20"/>
        <v>5</v>
      </c>
      <c r="AH152" s="2">
        <f t="shared" si="21"/>
        <v>2024</v>
      </c>
      <c r="AJ152" s="5">
        <f t="shared" si="22"/>
        <v>110348</v>
      </c>
      <c r="AK152" s="2">
        <f t="shared" si="23"/>
        <v>21</v>
      </c>
    </row>
    <row r="153" spans="1:37" ht="12.75" x14ac:dyDescent="0.2">
      <c r="A153" s="4">
        <v>45436</v>
      </c>
      <c r="B153" s="5">
        <f>All_Customers_Residential!B153+All_Customers_Small_Commercial!B153+All_Customers_Lighting!B153</f>
        <v>65723</v>
      </c>
      <c r="C153" s="5">
        <f>All_Customers_Residential!C153+All_Customers_Small_Commercial!C153+All_Customers_Lighting!C153</f>
        <v>62154</v>
      </c>
      <c r="D153" s="5">
        <f>All_Customers_Residential!D153+All_Customers_Small_Commercial!D153+All_Customers_Lighting!D153</f>
        <v>60316</v>
      </c>
      <c r="E153" s="5">
        <f>All_Customers_Residential!E153+All_Customers_Small_Commercial!E153+All_Customers_Lighting!E153</f>
        <v>59816</v>
      </c>
      <c r="F153" s="5">
        <f>All_Customers_Residential!F153+All_Customers_Small_Commercial!F153+All_Customers_Lighting!F153</f>
        <v>63112</v>
      </c>
      <c r="G153" s="5">
        <f>All_Customers_Residential!G153+All_Customers_Small_Commercial!G153+All_Customers_Lighting!G153</f>
        <v>68755</v>
      </c>
      <c r="H153" s="5">
        <f>All_Customers_Residential!H153+All_Customers_Small_Commercial!H153+All_Customers_Lighting!H153</f>
        <v>80583</v>
      </c>
      <c r="I153" s="5">
        <f>All_Customers_Residential!I153+All_Customers_Small_Commercial!I153+All_Customers_Lighting!I153</f>
        <v>85162</v>
      </c>
      <c r="J153" s="5">
        <f>All_Customers_Residential!J153+All_Customers_Small_Commercial!J153+All_Customers_Lighting!J153</f>
        <v>80641</v>
      </c>
      <c r="K153" s="5">
        <f>All_Customers_Residential!K153+All_Customers_Small_Commercial!K153+All_Customers_Lighting!K153</f>
        <v>77775</v>
      </c>
      <c r="L153" s="5">
        <f>All_Customers_Residential!L153+All_Customers_Small_Commercial!L153+All_Customers_Lighting!L153</f>
        <v>75548</v>
      </c>
      <c r="M153" s="5">
        <f>All_Customers_Residential!M153+All_Customers_Small_Commercial!M153+All_Customers_Lighting!M153</f>
        <v>77867</v>
      </c>
      <c r="N153" s="5">
        <f>All_Customers_Residential!N153+All_Customers_Small_Commercial!N153+All_Customers_Lighting!N153</f>
        <v>78656</v>
      </c>
      <c r="O153" s="5">
        <f>All_Customers_Residential!O153+All_Customers_Small_Commercial!O153+All_Customers_Lighting!O153</f>
        <v>82703</v>
      </c>
      <c r="P153" s="5">
        <f>All_Customers_Residential!P153+All_Customers_Small_Commercial!P153+All_Customers_Lighting!P153</f>
        <v>78131</v>
      </c>
      <c r="Q153" s="5">
        <f>All_Customers_Residential!Q153+All_Customers_Small_Commercial!Q153+All_Customers_Lighting!Q153</f>
        <v>81408</v>
      </c>
      <c r="R153" s="5">
        <f>All_Customers_Residential!R153+All_Customers_Small_Commercial!R153+All_Customers_Lighting!R153</f>
        <v>88790</v>
      </c>
      <c r="S153" s="5">
        <f>All_Customers_Residential!S153+All_Customers_Small_Commercial!S153+All_Customers_Lighting!S153</f>
        <v>94389</v>
      </c>
      <c r="T153" s="5">
        <f>All_Customers_Residential!T153+All_Customers_Small_Commercial!T153+All_Customers_Lighting!T153</f>
        <v>99428</v>
      </c>
      <c r="U153" s="5">
        <f>All_Customers_Residential!U153+All_Customers_Small_Commercial!U153+All_Customers_Lighting!U153</f>
        <v>101161</v>
      </c>
      <c r="V153" s="5">
        <f>All_Customers_Residential!V153+All_Customers_Small_Commercial!V153+All_Customers_Lighting!V153</f>
        <v>103862</v>
      </c>
      <c r="W153" s="5">
        <f>All_Customers_Residential!W153+All_Customers_Small_Commercial!W153+All_Customers_Lighting!W153</f>
        <v>94739</v>
      </c>
      <c r="X153" s="5">
        <f>All_Customers_Residential!X153+All_Customers_Small_Commercial!X153+All_Customers_Lighting!X153</f>
        <v>81158</v>
      </c>
      <c r="Y153" s="5">
        <f>All_Customers_Residential!Y153+All_Customers_Small_Commercial!Y153+All_Customers_Lighting!Y153</f>
        <v>70734</v>
      </c>
      <c r="AA153" s="2">
        <f>IFERROR(INDEX('Holiday Schedule'!$D$3:$D$24,MATCH(A153,'Holiday Schedule'!$C$3:$C$24,0)),0)</f>
        <v>0</v>
      </c>
      <c r="AB153" s="2">
        <f t="shared" si="16"/>
        <v>6</v>
      </c>
      <c r="AC153" s="2">
        <f t="shared" si="17"/>
        <v>1381418</v>
      </c>
      <c r="AD153" s="5">
        <f t="shared" si="18"/>
        <v>531193</v>
      </c>
      <c r="AE153" s="5">
        <f t="shared" si="19"/>
        <v>1912611</v>
      </c>
      <c r="AG153" s="2">
        <f t="shared" si="20"/>
        <v>5</v>
      </c>
      <c r="AH153" s="2">
        <f t="shared" si="21"/>
        <v>2024</v>
      </c>
      <c r="AJ153" s="5">
        <f t="shared" si="22"/>
        <v>103862</v>
      </c>
      <c r="AK153" s="2">
        <f t="shared" si="23"/>
        <v>21</v>
      </c>
    </row>
    <row r="154" spans="1:37" ht="12.75" x14ac:dyDescent="0.2">
      <c r="A154" s="4">
        <v>45437</v>
      </c>
      <c r="B154" s="5">
        <f>All_Customers_Residential!B154+All_Customers_Small_Commercial!B154+All_Customers_Lighting!B154</f>
        <v>65023</v>
      </c>
      <c r="C154" s="5">
        <f>All_Customers_Residential!C154+All_Customers_Small_Commercial!C154+All_Customers_Lighting!C154</f>
        <v>59815</v>
      </c>
      <c r="D154" s="5">
        <f>All_Customers_Residential!D154+All_Customers_Small_Commercial!D154+All_Customers_Lighting!D154</f>
        <v>59003</v>
      </c>
      <c r="E154" s="5">
        <f>All_Customers_Residential!E154+All_Customers_Small_Commercial!E154+All_Customers_Lighting!E154</f>
        <v>57996</v>
      </c>
      <c r="F154" s="5">
        <f>All_Customers_Residential!F154+All_Customers_Small_Commercial!F154+All_Customers_Lighting!F154</f>
        <v>59577</v>
      </c>
      <c r="G154" s="5">
        <f>All_Customers_Residential!G154+All_Customers_Small_Commercial!G154+All_Customers_Lighting!G154</f>
        <v>62791</v>
      </c>
      <c r="H154" s="5">
        <f>All_Customers_Residential!H154+All_Customers_Small_Commercial!H154+All_Customers_Lighting!H154</f>
        <v>69033</v>
      </c>
      <c r="I154" s="5">
        <f>All_Customers_Residential!I154+All_Customers_Small_Commercial!I154+All_Customers_Lighting!I154</f>
        <v>72644</v>
      </c>
      <c r="J154" s="5">
        <f>All_Customers_Residential!J154+All_Customers_Small_Commercial!J154+All_Customers_Lighting!J154</f>
        <v>72080</v>
      </c>
      <c r="K154" s="5">
        <f>All_Customers_Residential!K154+All_Customers_Small_Commercial!K154+All_Customers_Lighting!K154</f>
        <v>70797</v>
      </c>
      <c r="L154" s="5">
        <f>All_Customers_Residential!L154+All_Customers_Small_Commercial!L154+All_Customers_Lighting!L154</f>
        <v>68571</v>
      </c>
      <c r="M154" s="5">
        <f>All_Customers_Residential!M154+All_Customers_Small_Commercial!M154+All_Customers_Lighting!M154</f>
        <v>67692</v>
      </c>
      <c r="N154" s="5">
        <f>All_Customers_Residential!N154+All_Customers_Small_Commercial!N154+All_Customers_Lighting!N154</f>
        <v>66448</v>
      </c>
      <c r="O154" s="5">
        <f>All_Customers_Residential!O154+All_Customers_Small_Commercial!O154+All_Customers_Lighting!O154</f>
        <v>65633</v>
      </c>
      <c r="P154" s="5">
        <f>All_Customers_Residential!P154+All_Customers_Small_Commercial!P154+All_Customers_Lighting!P154</f>
        <v>65534</v>
      </c>
      <c r="Q154" s="5">
        <f>All_Customers_Residential!Q154+All_Customers_Small_Commercial!Q154+All_Customers_Lighting!Q154</f>
        <v>68815</v>
      </c>
      <c r="R154" s="5">
        <f>All_Customers_Residential!R154+All_Customers_Small_Commercial!R154+All_Customers_Lighting!R154</f>
        <v>78725</v>
      </c>
      <c r="S154" s="5">
        <f>All_Customers_Residential!S154+All_Customers_Small_Commercial!S154+All_Customers_Lighting!S154</f>
        <v>87659</v>
      </c>
      <c r="T154" s="5">
        <f>All_Customers_Residential!T154+All_Customers_Small_Commercial!T154+All_Customers_Lighting!T154</f>
        <v>96578</v>
      </c>
      <c r="U154" s="5">
        <f>All_Customers_Residential!U154+All_Customers_Small_Commercial!U154+All_Customers_Lighting!U154</f>
        <v>100505</v>
      </c>
      <c r="V154" s="5">
        <f>All_Customers_Residential!V154+All_Customers_Small_Commercial!V154+All_Customers_Lighting!V154</f>
        <v>101961</v>
      </c>
      <c r="W154" s="5">
        <f>All_Customers_Residential!W154+All_Customers_Small_Commercial!W154+All_Customers_Lighting!W154</f>
        <v>94488</v>
      </c>
      <c r="X154" s="5">
        <f>All_Customers_Residential!X154+All_Customers_Small_Commercial!X154+All_Customers_Lighting!X154</f>
        <v>82008</v>
      </c>
      <c r="Y154" s="5">
        <f>All_Customers_Residential!Y154+All_Customers_Small_Commercial!Y154+All_Customers_Lighting!Y154</f>
        <v>71588</v>
      </c>
      <c r="AA154" s="2">
        <f>IFERROR(INDEX('Holiday Schedule'!$D$3:$D$24,MATCH(A154,'Holiday Schedule'!$C$3:$C$24,0)),0)</f>
        <v>0</v>
      </c>
      <c r="AB154" s="2">
        <f t="shared" si="16"/>
        <v>7</v>
      </c>
      <c r="AC154" s="2">
        <f t="shared" si="17"/>
        <v>0</v>
      </c>
      <c r="AD154" s="5">
        <f t="shared" si="18"/>
        <v>1764964</v>
      </c>
      <c r="AE154" s="5">
        <f t="shared" si="19"/>
        <v>1764964</v>
      </c>
      <c r="AG154" s="2">
        <f t="shared" si="20"/>
        <v>5</v>
      </c>
      <c r="AH154" s="2">
        <f t="shared" si="21"/>
        <v>2024</v>
      </c>
      <c r="AJ154" s="5">
        <f t="shared" si="22"/>
        <v>101961</v>
      </c>
      <c r="AK154" s="2">
        <f t="shared" si="23"/>
        <v>21</v>
      </c>
    </row>
    <row r="155" spans="1:37" ht="12.75" x14ac:dyDescent="0.2">
      <c r="A155" s="4">
        <v>45438</v>
      </c>
      <c r="B155" s="5">
        <f>All_Customers_Residential!B155+All_Customers_Small_Commercial!B155+All_Customers_Lighting!B155</f>
        <v>64273</v>
      </c>
      <c r="C155" s="5">
        <f>All_Customers_Residential!C155+All_Customers_Small_Commercial!C155+All_Customers_Lighting!C155</f>
        <v>60790</v>
      </c>
      <c r="D155" s="5">
        <f>All_Customers_Residential!D155+All_Customers_Small_Commercial!D155+All_Customers_Lighting!D155</f>
        <v>58536</v>
      </c>
      <c r="E155" s="5">
        <f>All_Customers_Residential!E155+All_Customers_Small_Commercial!E155+All_Customers_Lighting!E155</f>
        <v>58197</v>
      </c>
      <c r="F155" s="5">
        <f>All_Customers_Residential!F155+All_Customers_Small_Commercial!F155+All_Customers_Lighting!F155</f>
        <v>58263</v>
      </c>
      <c r="G155" s="5">
        <f>All_Customers_Residential!G155+All_Customers_Small_Commercial!G155+All_Customers_Lighting!G155</f>
        <v>61932</v>
      </c>
      <c r="H155" s="5">
        <f>All_Customers_Residential!H155+All_Customers_Small_Commercial!H155+All_Customers_Lighting!H155</f>
        <v>67296</v>
      </c>
      <c r="I155" s="5">
        <f>All_Customers_Residential!I155+All_Customers_Small_Commercial!I155+All_Customers_Lighting!I155</f>
        <v>74185</v>
      </c>
      <c r="J155" s="5">
        <f>All_Customers_Residential!J155+All_Customers_Small_Commercial!J155+All_Customers_Lighting!J155</f>
        <v>76091</v>
      </c>
      <c r="K155" s="5">
        <f>All_Customers_Residential!K155+All_Customers_Small_Commercial!K155+All_Customers_Lighting!K155</f>
        <v>78281</v>
      </c>
      <c r="L155" s="5">
        <f>All_Customers_Residential!L155+All_Customers_Small_Commercial!L155+All_Customers_Lighting!L155</f>
        <v>77254</v>
      </c>
      <c r="M155" s="5">
        <f>All_Customers_Residential!M155+All_Customers_Small_Commercial!M155+All_Customers_Lighting!M155</f>
        <v>77495</v>
      </c>
      <c r="N155" s="5">
        <f>All_Customers_Residential!N155+All_Customers_Small_Commercial!N155+All_Customers_Lighting!N155</f>
        <v>70715</v>
      </c>
      <c r="O155" s="5">
        <f>All_Customers_Residential!O155+All_Customers_Small_Commercial!O155+All_Customers_Lighting!O155</f>
        <v>70982</v>
      </c>
      <c r="P155" s="5">
        <f>All_Customers_Residential!P155+All_Customers_Small_Commercial!P155+All_Customers_Lighting!P155</f>
        <v>71798</v>
      </c>
      <c r="Q155" s="5">
        <f>All_Customers_Residential!Q155+All_Customers_Small_Commercial!Q155+All_Customers_Lighting!Q155</f>
        <v>75788</v>
      </c>
      <c r="R155" s="5">
        <f>All_Customers_Residential!R155+All_Customers_Small_Commercial!R155+All_Customers_Lighting!R155</f>
        <v>80628</v>
      </c>
      <c r="S155" s="5">
        <f>All_Customers_Residential!S155+All_Customers_Small_Commercial!S155+All_Customers_Lighting!S155</f>
        <v>89389</v>
      </c>
      <c r="T155" s="5">
        <f>All_Customers_Residential!T155+All_Customers_Small_Commercial!T155+All_Customers_Lighting!T155</f>
        <v>98464</v>
      </c>
      <c r="U155" s="5">
        <f>All_Customers_Residential!U155+All_Customers_Small_Commercial!U155+All_Customers_Lighting!U155</f>
        <v>101128</v>
      </c>
      <c r="V155" s="5">
        <f>All_Customers_Residential!V155+All_Customers_Small_Commercial!V155+All_Customers_Lighting!V155</f>
        <v>102532</v>
      </c>
      <c r="W155" s="5">
        <f>All_Customers_Residential!W155+All_Customers_Small_Commercial!W155+All_Customers_Lighting!W155</f>
        <v>94986</v>
      </c>
      <c r="X155" s="5">
        <f>All_Customers_Residential!X155+All_Customers_Small_Commercial!X155+All_Customers_Lighting!X155</f>
        <v>82725</v>
      </c>
      <c r="Y155" s="5">
        <f>All_Customers_Residential!Y155+All_Customers_Small_Commercial!Y155+All_Customers_Lighting!Y155</f>
        <v>71294</v>
      </c>
      <c r="AA155" s="2">
        <f>IFERROR(INDEX('Holiday Schedule'!$D$3:$D$24,MATCH(A155,'Holiday Schedule'!$C$3:$C$24,0)),0)</f>
        <v>0</v>
      </c>
      <c r="AB155" s="2">
        <f t="shared" si="16"/>
        <v>1</v>
      </c>
      <c r="AC155" s="2">
        <f t="shared" si="17"/>
        <v>0</v>
      </c>
      <c r="AD155" s="5">
        <f t="shared" si="18"/>
        <v>1823022</v>
      </c>
      <c r="AE155" s="5">
        <f t="shared" si="19"/>
        <v>1823022</v>
      </c>
      <c r="AG155" s="2">
        <f t="shared" si="20"/>
        <v>5</v>
      </c>
      <c r="AH155" s="2">
        <f t="shared" si="21"/>
        <v>2024</v>
      </c>
      <c r="AJ155" s="5">
        <f t="shared" si="22"/>
        <v>102532</v>
      </c>
      <c r="AK155" s="2">
        <f t="shared" si="23"/>
        <v>21</v>
      </c>
    </row>
    <row r="156" spans="1:37" ht="12.75" x14ac:dyDescent="0.2">
      <c r="A156" s="4">
        <v>45439</v>
      </c>
      <c r="B156" s="5">
        <f>All_Customers_Residential!B156+All_Customers_Small_Commercial!B156+All_Customers_Lighting!B156</f>
        <v>65043</v>
      </c>
      <c r="C156" s="5">
        <f>All_Customers_Residential!C156+All_Customers_Small_Commercial!C156+All_Customers_Lighting!C156</f>
        <v>59866</v>
      </c>
      <c r="D156" s="5">
        <f>All_Customers_Residential!D156+All_Customers_Small_Commercial!D156+All_Customers_Lighting!D156</f>
        <v>58828</v>
      </c>
      <c r="E156" s="5">
        <f>All_Customers_Residential!E156+All_Customers_Small_Commercial!E156+All_Customers_Lighting!E156</f>
        <v>58169</v>
      </c>
      <c r="F156" s="5">
        <f>All_Customers_Residential!F156+All_Customers_Small_Commercial!F156+All_Customers_Lighting!F156</f>
        <v>59783</v>
      </c>
      <c r="G156" s="5">
        <f>All_Customers_Residential!G156+All_Customers_Small_Commercial!G156+All_Customers_Lighting!G156</f>
        <v>63453</v>
      </c>
      <c r="H156" s="5">
        <f>All_Customers_Residential!H156+All_Customers_Small_Commercial!H156+All_Customers_Lighting!H156</f>
        <v>69774</v>
      </c>
      <c r="I156" s="5">
        <f>All_Customers_Residential!I156+All_Customers_Small_Commercial!I156+All_Customers_Lighting!I156</f>
        <v>79110</v>
      </c>
      <c r="J156" s="5">
        <f>All_Customers_Residential!J156+All_Customers_Small_Commercial!J156+All_Customers_Lighting!J156</f>
        <v>84266</v>
      </c>
      <c r="K156" s="5">
        <f>All_Customers_Residential!K156+All_Customers_Small_Commercial!K156+All_Customers_Lighting!K156</f>
        <v>89675</v>
      </c>
      <c r="L156" s="5">
        <f>All_Customers_Residential!L156+All_Customers_Small_Commercial!L156+All_Customers_Lighting!L156</f>
        <v>91788</v>
      </c>
      <c r="M156" s="5">
        <f>All_Customers_Residential!M156+All_Customers_Small_Commercial!M156+All_Customers_Lighting!M156</f>
        <v>92252</v>
      </c>
      <c r="N156" s="5">
        <f>All_Customers_Residential!N156+All_Customers_Small_Commercial!N156+All_Customers_Lighting!N156</f>
        <v>86368</v>
      </c>
      <c r="O156" s="5">
        <f>All_Customers_Residential!O156+All_Customers_Small_Commercial!O156+All_Customers_Lighting!O156</f>
        <v>86628</v>
      </c>
      <c r="P156" s="5">
        <f>All_Customers_Residential!P156+All_Customers_Small_Commercial!P156+All_Customers_Lighting!P156</f>
        <v>84626</v>
      </c>
      <c r="Q156" s="5">
        <f>All_Customers_Residential!Q156+All_Customers_Small_Commercial!Q156+All_Customers_Lighting!Q156</f>
        <v>88815</v>
      </c>
      <c r="R156" s="5">
        <f>All_Customers_Residential!R156+All_Customers_Small_Commercial!R156+All_Customers_Lighting!R156</f>
        <v>95685</v>
      </c>
      <c r="S156" s="5">
        <f>All_Customers_Residential!S156+All_Customers_Small_Commercial!S156+All_Customers_Lighting!S156</f>
        <v>102537</v>
      </c>
      <c r="T156" s="5">
        <f>All_Customers_Residential!T156+All_Customers_Small_Commercial!T156+All_Customers_Lighting!T156</f>
        <v>104325</v>
      </c>
      <c r="U156" s="5">
        <f>All_Customers_Residential!U156+All_Customers_Small_Commercial!U156+All_Customers_Lighting!U156</f>
        <v>106718</v>
      </c>
      <c r="V156" s="5">
        <f>All_Customers_Residential!V156+All_Customers_Small_Commercial!V156+All_Customers_Lighting!V156</f>
        <v>107452</v>
      </c>
      <c r="W156" s="5">
        <f>All_Customers_Residential!W156+All_Customers_Small_Commercial!W156+All_Customers_Lighting!W156</f>
        <v>94167</v>
      </c>
      <c r="X156" s="5">
        <f>All_Customers_Residential!X156+All_Customers_Small_Commercial!X156+All_Customers_Lighting!X156</f>
        <v>81096</v>
      </c>
      <c r="Y156" s="5">
        <f>All_Customers_Residential!Y156+All_Customers_Small_Commercial!Y156+All_Customers_Lighting!Y156</f>
        <v>70485</v>
      </c>
      <c r="AA156" s="2">
        <f>IFERROR(INDEX('Holiday Schedule'!$D$3:$D$24,MATCH(A156,'Holiday Schedule'!$C$3:$C$24,0)),0)</f>
        <v>1</v>
      </c>
      <c r="AB156" s="2">
        <f t="shared" si="16"/>
        <v>2</v>
      </c>
      <c r="AC156" s="2">
        <f t="shared" si="17"/>
        <v>0</v>
      </c>
      <c r="AD156" s="5">
        <f t="shared" si="18"/>
        <v>1980909</v>
      </c>
      <c r="AE156" s="5">
        <f t="shared" si="19"/>
        <v>1980909</v>
      </c>
      <c r="AG156" s="2">
        <f t="shared" si="20"/>
        <v>5</v>
      </c>
      <c r="AH156" s="2">
        <f t="shared" si="21"/>
        <v>2024</v>
      </c>
      <c r="AJ156" s="5">
        <f t="shared" si="22"/>
        <v>107452</v>
      </c>
      <c r="AK156" s="2">
        <f t="shared" si="23"/>
        <v>21</v>
      </c>
    </row>
    <row r="157" spans="1:37" ht="12.75" x14ac:dyDescent="0.2">
      <c r="A157" s="4">
        <v>45440</v>
      </c>
      <c r="B157" s="5">
        <f>All_Customers_Residential!B157+All_Customers_Small_Commercial!B157+All_Customers_Lighting!B157</f>
        <v>63016</v>
      </c>
      <c r="C157" s="5">
        <f>All_Customers_Residential!C157+All_Customers_Small_Commercial!C157+All_Customers_Lighting!C157</f>
        <v>59727</v>
      </c>
      <c r="D157" s="5">
        <f>All_Customers_Residential!D157+All_Customers_Small_Commercial!D157+All_Customers_Lighting!D157</f>
        <v>59331</v>
      </c>
      <c r="E157" s="5">
        <f>All_Customers_Residential!E157+All_Customers_Small_Commercial!E157+All_Customers_Lighting!E157</f>
        <v>59332</v>
      </c>
      <c r="F157" s="5">
        <f>All_Customers_Residential!F157+All_Customers_Small_Commercial!F157+All_Customers_Lighting!F157</f>
        <v>63175</v>
      </c>
      <c r="G157" s="5">
        <f>All_Customers_Residential!G157+All_Customers_Small_Commercial!G157+All_Customers_Lighting!G157</f>
        <v>71869</v>
      </c>
      <c r="H157" s="5">
        <f>All_Customers_Residential!H157+All_Customers_Small_Commercial!H157+All_Customers_Lighting!H157</f>
        <v>85878</v>
      </c>
      <c r="I157" s="5">
        <f>All_Customers_Residential!I157+All_Customers_Small_Commercial!I157+All_Customers_Lighting!I157</f>
        <v>94216</v>
      </c>
      <c r="J157" s="5">
        <f>All_Customers_Residential!J157+All_Customers_Small_Commercial!J157+All_Customers_Lighting!J157</f>
        <v>91413</v>
      </c>
      <c r="K157" s="5">
        <f>All_Customers_Residential!K157+All_Customers_Small_Commercial!K157+All_Customers_Lighting!K157</f>
        <v>90928</v>
      </c>
      <c r="L157" s="5">
        <f>All_Customers_Residential!L157+All_Customers_Small_Commercial!L157+All_Customers_Lighting!L157</f>
        <v>89529</v>
      </c>
      <c r="M157" s="5">
        <f>All_Customers_Residential!M157+All_Customers_Small_Commercial!M157+All_Customers_Lighting!M157</f>
        <v>87190</v>
      </c>
      <c r="N157" s="5">
        <f>All_Customers_Residential!N157+All_Customers_Small_Commercial!N157+All_Customers_Lighting!N157</f>
        <v>84668</v>
      </c>
      <c r="O157" s="5">
        <f>All_Customers_Residential!O157+All_Customers_Small_Commercial!O157+All_Customers_Lighting!O157</f>
        <v>82970</v>
      </c>
      <c r="P157" s="5">
        <f>All_Customers_Residential!P157+All_Customers_Small_Commercial!P157+All_Customers_Lighting!P157</f>
        <v>77439</v>
      </c>
      <c r="Q157" s="5">
        <f>All_Customers_Residential!Q157+All_Customers_Small_Commercial!Q157+All_Customers_Lighting!Q157</f>
        <v>82835</v>
      </c>
      <c r="R157" s="5">
        <f>All_Customers_Residential!R157+All_Customers_Small_Commercial!R157+All_Customers_Lighting!R157</f>
        <v>88304</v>
      </c>
      <c r="S157" s="5">
        <f>All_Customers_Residential!S157+All_Customers_Small_Commercial!S157+All_Customers_Lighting!S157</f>
        <v>95641</v>
      </c>
      <c r="T157" s="5">
        <f>All_Customers_Residential!T157+All_Customers_Small_Commercial!T157+All_Customers_Lighting!T157</f>
        <v>103058</v>
      </c>
      <c r="U157" s="5">
        <f>All_Customers_Residential!U157+All_Customers_Small_Commercial!U157+All_Customers_Lighting!U157</f>
        <v>107806</v>
      </c>
      <c r="V157" s="5">
        <f>All_Customers_Residential!V157+All_Customers_Small_Commercial!V157+All_Customers_Lighting!V157</f>
        <v>109453</v>
      </c>
      <c r="W157" s="5">
        <f>All_Customers_Residential!W157+All_Customers_Small_Commercial!W157+All_Customers_Lighting!W157</f>
        <v>97887</v>
      </c>
      <c r="X157" s="5">
        <f>All_Customers_Residential!X157+All_Customers_Small_Commercial!X157+All_Customers_Lighting!X157</f>
        <v>83721</v>
      </c>
      <c r="Y157" s="5">
        <f>All_Customers_Residential!Y157+All_Customers_Small_Commercial!Y157+All_Customers_Lighting!Y157</f>
        <v>72217</v>
      </c>
      <c r="AA157" s="2">
        <f>IFERROR(INDEX('Holiday Schedule'!$D$3:$D$24,MATCH(A157,'Holiday Schedule'!$C$3:$C$24,0)),0)</f>
        <v>0</v>
      </c>
      <c r="AB157" s="2">
        <f t="shared" si="16"/>
        <v>3</v>
      </c>
      <c r="AC157" s="2">
        <f t="shared" si="17"/>
        <v>1467058</v>
      </c>
      <c r="AD157" s="5">
        <f t="shared" si="18"/>
        <v>534545</v>
      </c>
      <c r="AE157" s="5">
        <f t="shared" si="19"/>
        <v>2001603</v>
      </c>
      <c r="AG157" s="2">
        <f t="shared" si="20"/>
        <v>5</v>
      </c>
      <c r="AH157" s="2">
        <f t="shared" si="21"/>
        <v>2024</v>
      </c>
      <c r="AJ157" s="5">
        <f t="shared" si="22"/>
        <v>109453</v>
      </c>
      <c r="AK157" s="2">
        <f t="shared" si="23"/>
        <v>21</v>
      </c>
    </row>
    <row r="158" spans="1:37" ht="12.75" x14ac:dyDescent="0.2">
      <c r="A158" s="4">
        <v>45441</v>
      </c>
      <c r="B158" s="5">
        <f>All_Customers_Residential!B158+All_Customers_Small_Commercial!B158+All_Customers_Lighting!B158</f>
        <v>64308</v>
      </c>
      <c r="C158" s="5">
        <f>All_Customers_Residential!C158+All_Customers_Small_Commercial!C158+All_Customers_Lighting!C158</f>
        <v>61144</v>
      </c>
      <c r="D158" s="5">
        <f>All_Customers_Residential!D158+All_Customers_Small_Commercial!D158+All_Customers_Lighting!D158</f>
        <v>59651</v>
      </c>
      <c r="E158" s="5">
        <f>All_Customers_Residential!E158+All_Customers_Small_Commercial!E158+All_Customers_Lighting!E158</f>
        <v>59344</v>
      </c>
      <c r="F158" s="5">
        <f>All_Customers_Residential!F158+All_Customers_Small_Commercial!F158+All_Customers_Lighting!F158</f>
        <v>62007</v>
      </c>
      <c r="G158" s="5">
        <f>All_Customers_Residential!G158+All_Customers_Small_Commercial!G158+All_Customers_Lighting!G158</f>
        <v>69831</v>
      </c>
      <c r="H158" s="5">
        <f>All_Customers_Residential!H158+All_Customers_Small_Commercial!H158+All_Customers_Lighting!H158</f>
        <v>81883</v>
      </c>
      <c r="I158" s="5">
        <f>All_Customers_Residential!I158+All_Customers_Small_Commercial!I158+All_Customers_Lighting!I158</f>
        <v>84860</v>
      </c>
      <c r="J158" s="5">
        <f>All_Customers_Residential!J158+All_Customers_Small_Commercial!J158+All_Customers_Lighting!J158</f>
        <v>78492</v>
      </c>
      <c r="K158" s="5">
        <f>All_Customers_Residential!K158+All_Customers_Small_Commercial!K158+All_Customers_Lighting!K158</f>
        <v>75001</v>
      </c>
      <c r="L158" s="5">
        <f>All_Customers_Residential!L158+All_Customers_Small_Commercial!L158+All_Customers_Lighting!L158</f>
        <v>74946</v>
      </c>
      <c r="M158" s="5">
        <f>All_Customers_Residential!M158+All_Customers_Small_Commercial!M158+All_Customers_Lighting!M158</f>
        <v>75271</v>
      </c>
      <c r="N158" s="5">
        <f>All_Customers_Residential!N158+All_Customers_Small_Commercial!N158+All_Customers_Lighting!N158</f>
        <v>73734</v>
      </c>
      <c r="O158" s="5">
        <f>All_Customers_Residential!O158+All_Customers_Small_Commercial!O158+All_Customers_Lighting!O158</f>
        <v>71153</v>
      </c>
      <c r="P158" s="5">
        <f>All_Customers_Residential!P158+All_Customers_Small_Commercial!P158+All_Customers_Lighting!P158</f>
        <v>71463</v>
      </c>
      <c r="Q158" s="5">
        <f>All_Customers_Residential!Q158+All_Customers_Small_Commercial!Q158+All_Customers_Lighting!Q158</f>
        <v>73482</v>
      </c>
      <c r="R158" s="5">
        <f>All_Customers_Residential!R158+All_Customers_Small_Commercial!R158+All_Customers_Lighting!R158</f>
        <v>79668</v>
      </c>
      <c r="S158" s="5">
        <f>All_Customers_Residential!S158+All_Customers_Small_Commercial!S158+All_Customers_Lighting!S158</f>
        <v>90508</v>
      </c>
      <c r="T158" s="5">
        <f>All_Customers_Residential!T158+All_Customers_Small_Commercial!T158+All_Customers_Lighting!T158</f>
        <v>100332</v>
      </c>
      <c r="U158" s="5">
        <f>All_Customers_Residential!U158+All_Customers_Small_Commercial!U158+All_Customers_Lighting!U158</f>
        <v>103699</v>
      </c>
      <c r="V158" s="5">
        <f>All_Customers_Residential!V158+All_Customers_Small_Commercial!V158+All_Customers_Lighting!V158</f>
        <v>106516</v>
      </c>
      <c r="W158" s="5">
        <f>All_Customers_Residential!W158+All_Customers_Small_Commercial!W158+All_Customers_Lighting!W158</f>
        <v>96181</v>
      </c>
      <c r="X158" s="5">
        <f>All_Customers_Residential!X158+All_Customers_Small_Commercial!X158+All_Customers_Lighting!X158</f>
        <v>81313</v>
      </c>
      <c r="Y158" s="5">
        <f>All_Customers_Residential!Y158+All_Customers_Small_Commercial!Y158+All_Customers_Lighting!Y158</f>
        <v>69776</v>
      </c>
      <c r="AA158" s="2">
        <f>IFERROR(INDEX('Holiday Schedule'!$D$3:$D$24,MATCH(A158,'Holiday Schedule'!$C$3:$C$24,0)),0)</f>
        <v>0</v>
      </c>
      <c r="AB158" s="2">
        <f t="shared" si="16"/>
        <v>4</v>
      </c>
      <c r="AC158" s="2">
        <f t="shared" si="17"/>
        <v>1336619</v>
      </c>
      <c r="AD158" s="5">
        <f t="shared" si="18"/>
        <v>527944</v>
      </c>
      <c r="AE158" s="5">
        <f t="shared" si="19"/>
        <v>1864563</v>
      </c>
      <c r="AG158" s="2">
        <f t="shared" si="20"/>
        <v>5</v>
      </c>
      <c r="AH158" s="2">
        <f t="shared" si="21"/>
        <v>2024</v>
      </c>
      <c r="AJ158" s="5">
        <f t="shared" si="22"/>
        <v>106516</v>
      </c>
      <c r="AK158" s="2">
        <f t="shared" si="23"/>
        <v>21</v>
      </c>
    </row>
    <row r="159" spans="1:37" ht="12.75" x14ac:dyDescent="0.2">
      <c r="A159" s="4">
        <v>45442</v>
      </c>
      <c r="B159" s="5">
        <f>All_Customers_Residential!B159+All_Customers_Small_Commercial!B159+All_Customers_Lighting!B159</f>
        <v>62218</v>
      </c>
      <c r="C159" s="5">
        <f>All_Customers_Residential!C159+All_Customers_Small_Commercial!C159+All_Customers_Lighting!C159</f>
        <v>59695</v>
      </c>
      <c r="D159" s="5">
        <f>All_Customers_Residential!D159+All_Customers_Small_Commercial!D159+All_Customers_Lighting!D159</f>
        <v>57385</v>
      </c>
      <c r="E159" s="5">
        <f>All_Customers_Residential!E159+All_Customers_Small_Commercial!E159+All_Customers_Lighting!E159</f>
        <v>58160</v>
      </c>
      <c r="F159" s="5">
        <f>All_Customers_Residential!F159+All_Customers_Small_Commercial!F159+All_Customers_Lighting!F159</f>
        <v>60326</v>
      </c>
      <c r="G159" s="5">
        <f>All_Customers_Residential!G159+All_Customers_Small_Commercial!G159+All_Customers_Lighting!G159</f>
        <v>68458</v>
      </c>
      <c r="H159" s="5">
        <f>All_Customers_Residential!H159+All_Customers_Small_Commercial!H159+All_Customers_Lighting!H159</f>
        <v>79974</v>
      </c>
      <c r="I159" s="5">
        <f>All_Customers_Residential!I159+All_Customers_Small_Commercial!I159+All_Customers_Lighting!I159</f>
        <v>83241</v>
      </c>
      <c r="J159" s="5">
        <f>All_Customers_Residential!J159+All_Customers_Small_Commercial!J159+All_Customers_Lighting!J159</f>
        <v>75904</v>
      </c>
      <c r="K159" s="5">
        <f>All_Customers_Residential!K159+All_Customers_Small_Commercial!K159+All_Customers_Lighting!K159</f>
        <v>76138</v>
      </c>
      <c r="L159" s="5">
        <f>All_Customers_Residential!L159+All_Customers_Small_Commercial!L159+All_Customers_Lighting!L159</f>
        <v>74968</v>
      </c>
      <c r="M159" s="5">
        <f>All_Customers_Residential!M159+All_Customers_Small_Commercial!M159+All_Customers_Lighting!M159</f>
        <v>73128</v>
      </c>
      <c r="N159" s="5">
        <f>All_Customers_Residential!N159+All_Customers_Small_Commercial!N159+All_Customers_Lighting!N159</f>
        <v>73390</v>
      </c>
      <c r="O159" s="5">
        <f>All_Customers_Residential!O159+All_Customers_Small_Commercial!O159+All_Customers_Lighting!O159</f>
        <v>72156</v>
      </c>
      <c r="P159" s="5">
        <f>All_Customers_Residential!P159+All_Customers_Small_Commercial!P159+All_Customers_Lighting!P159</f>
        <v>71267</v>
      </c>
      <c r="Q159" s="5">
        <f>All_Customers_Residential!Q159+All_Customers_Small_Commercial!Q159+All_Customers_Lighting!Q159</f>
        <v>73902</v>
      </c>
      <c r="R159" s="5">
        <f>All_Customers_Residential!R159+All_Customers_Small_Commercial!R159+All_Customers_Lighting!R159</f>
        <v>82250</v>
      </c>
      <c r="S159" s="5">
        <f>All_Customers_Residential!S159+All_Customers_Small_Commercial!S159+All_Customers_Lighting!S159</f>
        <v>89667</v>
      </c>
      <c r="T159" s="5">
        <f>All_Customers_Residential!T159+All_Customers_Small_Commercial!T159+All_Customers_Lighting!T159</f>
        <v>96904</v>
      </c>
      <c r="U159" s="5">
        <f>All_Customers_Residential!U159+All_Customers_Small_Commercial!U159+All_Customers_Lighting!U159</f>
        <v>100609</v>
      </c>
      <c r="V159" s="5">
        <f>All_Customers_Residential!V159+All_Customers_Small_Commercial!V159+All_Customers_Lighting!V159</f>
        <v>103550</v>
      </c>
      <c r="W159" s="5">
        <f>All_Customers_Residential!W159+All_Customers_Small_Commercial!W159+All_Customers_Lighting!W159</f>
        <v>94445</v>
      </c>
      <c r="X159" s="5">
        <f>All_Customers_Residential!X159+All_Customers_Small_Commercial!X159+All_Customers_Lighting!X159</f>
        <v>80708</v>
      </c>
      <c r="Y159" s="5">
        <f>All_Customers_Residential!Y159+All_Customers_Small_Commercial!Y159+All_Customers_Lighting!Y159</f>
        <v>68945</v>
      </c>
      <c r="AA159" s="2">
        <f>IFERROR(INDEX('Holiday Schedule'!$D$3:$D$24,MATCH(A159,'Holiday Schedule'!$C$3:$C$24,0)),0)</f>
        <v>0</v>
      </c>
      <c r="AB159" s="2">
        <f t="shared" si="16"/>
        <v>5</v>
      </c>
      <c r="AC159" s="2">
        <f t="shared" si="17"/>
        <v>1322227</v>
      </c>
      <c r="AD159" s="5">
        <f t="shared" si="18"/>
        <v>515161</v>
      </c>
      <c r="AE159" s="5">
        <f t="shared" si="19"/>
        <v>1837388</v>
      </c>
      <c r="AG159" s="2">
        <f t="shared" si="20"/>
        <v>5</v>
      </c>
      <c r="AH159" s="2">
        <f t="shared" si="21"/>
        <v>2024</v>
      </c>
      <c r="AJ159" s="5">
        <f t="shared" si="22"/>
        <v>103550</v>
      </c>
      <c r="AK159" s="2">
        <f t="shared" si="23"/>
        <v>21</v>
      </c>
    </row>
    <row r="160" spans="1:37" ht="12.75" x14ac:dyDescent="0.2">
      <c r="A160" s="4">
        <v>45443</v>
      </c>
      <c r="B160" s="5">
        <f>All_Customers_Residential!B160+All_Customers_Small_Commercial!B160+All_Customers_Lighting!B160</f>
        <v>61902</v>
      </c>
      <c r="C160" s="5">
        <f>All_Customers_Residential!C160+All_Customers_Small_Commercial!C160+All_Customers_Lighting!C160</f>
        <v>59267</v>
      </c>
      <c r="D160" s="5">
        <f>All_Customers_Residential!D160+All_Customers_Small_Commercial!D160+All_Customers_Lighting!D160</f>
        <v>57380</v>
      </c>
      <c r="E160" s="5">
        <f>All_Customers_Residential!E160+All_Customers_Small_Commercial!E160+All_Customers_Lighting!E160</f>
        <v>58280</v>
      </c>
      <c r="F160" s="5">
        <f>All_Customers_Residential!F160+All_Customers_Small_Commercial!F160+All_Customers_Lighting!F160</f>
        <v>60271</v>
      </c>
      <c r="G160" s="5">
        <f>All_Customers_Residential!G160+All_Customers_Small_Commercial!G160+All_Customers_Lighting!G160</f>
        <v>68092</v>
      </c>
      <c r="H160" s="5">
        <f>All_Customers_Residential!H160+All_Customers_Small_Commercial!H160+All_Customers_Lighting!H160</f>
        <v>79658</v>
      </c>
      <c r="I160" s="5">
        <f>All_Customers_Residential!I160+All_Customers_Small_Commercial!I160+All_Customers_Lighting!I160</f>
        <v>82499</v>
      </c>
      <c r="J160" s="5">
        <f>All_Customers_Residential!J160+All_Customers_Small_Commercial!J160+All_Customers_Lighting!J160</f>
        <v>74906</v>
      </c>
      <c r="K160" s="5">
        <f>All_Customers_Residential!K160+All_Customers_Small_Commercial!K160+All_Customers_Lighting!K160</f>
        <v>71880</v>
      </c>
      <c r="L160" s="5">
        <f>All_Customers_Residential!L160+All_Customers_Small_Commercial!L160+All_Customers_Lighting!L160</f>
        <v>68829</v>
      </c>
      <c r="M160" s="5">
        <f>All_Customers_Residential!M160+All_Customers_Small_Commercial!M160+All_Customers_Lighting!M160</f>
        <v>67691</v>
      </c>
      <c r="N160" s="5">
        <f>All_Customers_Residential!N160+All_Customers_Small_Commercial!N160+All_Customers_Lighting!N160</f>
        <v>68640</v>
      </c>
      <c r="O160" s="5">
        <f>All_Customers_Residential!O160+All_Customers_Small_Commercial!O160+All_Customers_Lighting!O160</f>
        <v>68996</v>
      </c>
      <c r="P160" s="5">
        <f>All_Customers_Residential!P160+All_Customers_Small_Commercial!P160+All_Customers_Lighting!P160</f>
        <v>72158</v>
      </c>
      <c r="Q160" s="5">
        <f>All_Customers_Residential!Q160+All_Customers_Small_Commercial!Q160+All_Customers_Lighting!Q160</f>
        <v>78815</v>
      </c>
      <c r="R160" s="5">
        <f>All_Customers_Residential!R160+All_Customers_Small_Commercial!R160+All_Customers_Lighting!R160</f>
        <v>82505</v>
      </c>
      <c r="S160" s="5">
        <f>All_Customers_Residential!S160+All_Customers_Small_Commercial!S160+All_Customers_Lighting!S160</f>
        <v>90682</v>
      </c>
      <c r="T160" s="5">
        <f>All_Customers_Residential!T160+All_Customers_Small_Commercial!T160+All_Customers_Lighting!T160</f>
        <v>95908</v>
      </c>
      <c r="U160" s="5">
        <f>All_Customers_Residential!U160+All_Customers_Small_Commercial!U160+All_Customers_Lighting!U160</f>
        <v>97865</v>
      </c>
      <c r="V160" s="5">
        <f>All_Customers_Residential!V160+All_Customers_Small_Commercial!V160+All_Customers_Lighting!V160</f>
        <v>99969</v>
      </c>
      <c r="W160" s="5">
        <f>All_Customers_Residential!W160+All_Customers_Small_Commercial!W160+All_Customers_Lighting!W160</f>
        <v>91801</v>
      </c>
      <c r="X160" s="5">
        <f>All_Customers_Residential!X160+All_Customers_Small_Commercial!X160+All_Customers_Lighting!X160</f>
        <v>79499</v>
      </c>
      <c r="Y160" s="5">
        <f>All_Customers_Residential!Y160+All_Customers_Small_Commercial!Y160+All_Customers_Lighting!Y160</f>
        <v>68465</v>
      </c>
      <c r="AA160" s="2">
        <f>IFERROR(INDEX('Holiday Schedule'!$D$3:$D$24,MATCH(A160,'Holiday Schedule'!$C$3:$C$24,0)),0)</f>
        <v>0</v>
      </c>
      <c r="AB160" s="2">
        <f t="shared" si="16"/>
        <v>6</v>
      </c>
      <c r="AC160" s="2">
        <f t="shared" si="17"/>
        <v>1292643</v>
      </c>
      <c r="AD160" s="5">
        <f t="shared" si="18"/>
        <v>513315</v>
      </c>
      <c r="AE160" s="5">
        <f t="shared" si="19"/>
        <v>1805958</v>
      </c>
      <c r="AG160" s="2">
        <f t="shared" si="20"/>
        <v>5</v>
      </c>
      <c r="AH160" s="2">
        <f t="shared" si="21"/>
        <v>2024</v>
      </c>
      <c r="AJ160" s="5">
        <f t="shared" si="22"/>
        <v>99969</v>
      </c>
      <c r="AK160" s="2">
        <f t="shared" si="23"/>
        <v>21</v>
      </c>
    </row>
    <row r="161" spans="1:37" ht="12.75" x14ac:dyDescent="0.2">
      <c r="A161" s="4">
        <v>45444</v>
      </c>
      <c r="B161" s="5">
        <f>All_Customers_Residential!B161+All_Customers_Small_Commercial!B161+All_Customers_Lighting!B161</f>
        <v>63926</v>
      </c>
      <c r="C161" s="5">
        <f>All_Customers_Residential!C161+All_Customers_Small_Commercial!C161+All_Customers_Lighting!C161</f>
        <v>58976</v>
      </c>
      <c r="D161" s="5">
        <f>All_Customers_Residential!D161+All_Customers_Small_Commercial!D161+All_Customers_Lighting!D161</f>
        <v>57350</v>
      </c>
      <c r="E161" s="5">
        <f>All_Customers_Residential!E161+All_Customers_Small_Commercial!E161+All_Customers_Lighting!E161</f>
        <v>57076</v>
      </c>
      <c r="F161" s="5">
        <f>All_Customers_Residential!F161+All_Customers_Small_Commercial!F161+All_Customers_Lighting!F161</f>
        <v>58312</v>
      </c>
      <c r="G161" s="5">
        <f>All_Customers_Residential!G161+All_Customers_Small_Commercial!G161+All_Customers_Lighting!G161</f>
        <v>61804</v>
      </c>
      <c r="H161" s="5">
        <f>All_Customers_Residential!H161+All_Customers_Small_Commercial!H161+All_Customers_Lighting!H161</f>
        <v>66604</v>
      </c>
      <c r="I161" s="5">
        <f>All_Customers_Residential!I161+All_Customers_Small_Commercial!I161+All_Customers_Lighting!I161</f>
        <v>71720</v>
      </c>
      <c r="J161" s="5">
        <f>All_Customers_Residential!J161+All_Customers_Small_Commercial!J161+All_Customers_Lighting!J161</f>
        <v>72328</v>
      </c>
      <c r="K161" s="5">
        <f>All_Customers_Residential!K161+All_Customers_Small_Commercial!K161+All_Customers_Lighting!K161</f>
        <v>72661</v>
      </c>
      <c r="L161" s="5">
        <f>All_Customers_Residential!L161+All_Customers_Small_Commercial!L161+All_Customers_Lighting!L161</f>
        <v>68475</v>
      </c>
      <c r="M161" s="5">
        <f>All_Customers_Residential!M161+All_Customers_Small_Commercial!M161+All_Customers_Lighting!M161</f>
        <v>66248</v>
      </c>
      <c r="N161" s="5">
        <f>All_Customers_Residential!N161+All_Customers_Small_Commercial!N161+All_Customers_Lighting!N161</f>
        <v>66221</v>
      </c>
      <c r="O161" s="5">
        <f>All_Customers_Residential!O161+All_Customers_Small_Commercial!O161+All_Customers_Lighting!O161</f>
        <v>64502</v>
      </c>
      <c r="P161" s="5">
        <f>All_Customers_Residential!P161+All_Customers_Small_Commercial!P161+All_Customers_Lighting!P161</f>
        <v>66346</v>
      </c>
      <c r="Q161" s="5">
        <f>All_Customers_Residential!Q161+All_Customers_Small_Commercial!Q161+All_Customers_Lighting!Q161</f>
        <v>67535</v>
      </c>
      <c r="R161" s="5">
        <f>All_Customers_Residential!R161+All_Customers_Small_Commercial!R161+All_Customers_Lighting!R161</f>
        <v>74345</v>
      </c>
      <c r="S161" s="5">
        <f>All_Customers_Residential!S161+All_Customers_Small_Commercial!S161+All_Customers_Lighting!S161</f>
        <v>85459</v>
      </c>
      <c r="T161" s="5">
        <f>All_Customers_Residential!T161+All_Customers_Small_Commercial!T161+All_Customers_Lighting!T161</f>
        <v>93593</v>
      </c>
      <c r="U161" s="5">
        <f>All_Customers_Residential!U161+All_Customers_Small_Commercial!U161+All_Customers_Lighting!U161</f>
        <v>97250</v>
      </c>
      <c r="V161" s="5">
        <f>All_Customers_Residential!V161+All_Customers_Small_Commercial!V161+All_Customers_Lighting!V161</f>
        <v>95732</v>
      </c>
      <c r="W161" s="5">
        <f>All_Customers_Residential!W161+All_Customers_Small_Commercial!W161+All_Customers_Lighting!W161</f>
        <v>92348</v>
      </c>
      <c r="X161" s="5">
        <f>All_Customers_Residential!X161+All_Customers_Small_Commercial!X161+All_Customers_Lighting!X161</f>
        <v>79885</v>
      </c>
      <c r="Y161" s="5">
        <f>All_Customers_Residential!Y161+All_Customers_Small_Commercial!Y161+All_Customers_Lighting!Y161</f>
        <v>71302</v>
      </c>
      <c r="AA161" s="2">
        <f>IFERROR(INDEX('Holiday Schedule'!$D$3:$D$24,MATCH(A161,'Holiday Schedule'!$C$3:$C$24,0)),0)</f>
        <v>0</v>
      </c>
      <c r="AB161" s="2">
        <f t="shared" si="16"/>
        <v>7</v>
      </c>
      <c r="AC161" s="2">
        <f t="shared" si="17"/>
        <v>0</v>
      </c>
      <c r="AD161" s="5">
        <f t="shared" si="18"/>
        <v>1729998</v>
      </c>
      <c r="AE161" s="5">
        <f t="shared" si="19"/>
        <v>1729998</v>
      </c>
      <c r="AG161" s="2">
        <f t="shared" si="20"/>
        <v>6</v>
      </c>
      <c r="AH161" s="2">
        <f t="shared" si="21"/>
        <v>2024</v>
      </c>
      <c r="AJ161" s="5">
        <f t="shared" si="22"/>
        <v>97250</v>
      </c>
      <c r="AK161" s="2">
        <f t="shared" si="23"/>
        <v>20</v>
      </c>
    </row>
    <row r="162" spans="1:37" ht="12.75" x14ac:dyDescent="0.2">
      <c r="A162" s="4">
        <v>45445</v>
      </c>
      <c r="B162" s="5">
        <f>All_Customers_Residential!B162+All_Customers_Small_Commercial!B162+All_Customers_Lighting!B162</f>
        <v>63522</v>
      </c>
      <c r="C162" s="5">
        <f>All_Customers_Residential!C162+All_Customers_Small_Commercial!C162+All_Customers_Lighting!C162</f>
        <v>59642</v>
      </c>
      <c r="D162" s="5">
        <f>All_Customers_Residential!D162+All_Customers_Small_Commercial!D162+All_Customers_Lighting!D162</f>
        <v>58120</v>
      </c>
      <c r="E162" s="5">
        <f>All_Customers_Residential!E162+All_Customers_Small_Commercial!E162+All_Customers_Lighting!E162</f>
        <v>57378</v>
      </c>
      <c r="F162" s="5">
        <f>All_Customers_Residential!F162+All_Customers_Small_Commercial!F162+All_Customers_Lighting!F162</f>
        <v>58476</v>
      </c>
      <c r="G162" s="5">
        <f>All_Customers_Residential!G162+All_Customers_Small_Commercial!G162+All_Customers_Lighting!G162</f>
        <v>60430</v>
      </c>
      <c r="H162" s="5">
        <f>All_Customers_Residential!H162+All_Customers_Small_Commercial!H162+All_Customers_Lighting!H162</f>
        <v>64318</v>
      </c>
      <c r="I162" s="5">
        <f>All_Customers_Residential!I162+All_Customers_Small_Commercial!I162+All_Customers_Lighting!I162</f>
        <v>68529</v>
      </c>
      <c r="J162" s="5">
        <f>All_Customers_Residential!J162+All_Customers_Small_Commercial!J162+All_Customers_Lighting!J162</f>
        <v>70195</v>
      </c>
      <c r="K162" s="5">
        <f>All_Customers_Residential!K162+All_Customers_Small_Commercial!K162+All_Customers_Lighting!K162</f>
        <v>71439</v>
      </c>
      <c r="L162" s="5">
        <f>All_Customers_Residential!L162+All_Customers_Small_Commercial!L162+All_Customers_Lighting!L162</f>
        <v>70014</v>
      </c>
      <c r="M162" s="5">
        <f>All_Customers_Residential!M162+All_Customers_Small_Commercial!M162+All_Customers_Lighting!M162</f>
        <v>68481</v>
      </c>
      <c r="N162" s="5">
        <f>All_Customers_Residential!N162+All_Customers_Small_Commercial!N162+All_Customers_Lighting!N162</f>
        <v>68036</v>
      </c>
      <c r="O162" s="5">
        <f>All_Customers_Residential!O162+All_Customers_Small_Commercial!O162+All_Customers_Lighting!O162</f>
        <v>66899</v>
      </c>
      <c r="P162" s="5">
        <f>All_Customers_Residential!P162+All_Customers_Small_Commercial!P162+All_Customers_Lighting!P162</f>
        <v>69074</v>
      </c>
      <c r="Q162" s="5">
        <f>All_Customers_Residential!Q162+All_Customers_Small_Commercial!Q162+All_Customers_Lighting!Q162</f>
        <v>72479</v>
      </c>
      <c r="R162" s="5">
        <f>All_Customers_Residential!R162+All_Customers_Small_Commercial!R162+All_Customers_Lighting!R162</f>
        <v>82968</v>
      </c>
      <c r="S162" s="5">
        <f>All_Customers_Residential!S162+All_Customers_Small_Commercial!S162+All_Customers_Lighting!S162</f>
        <v>95081</v>
      </c>
      <c r="T162" s="5">
        <f>All_Customers_Residential!T162+All_Customers_Small_Commercial!T162+All_Customers_Lighting!T162</f>
        <v>105726</v>
      </c>
      <c r="U162" s="5">
        <f>All_Customers_Residential!U162+All_Customers_Small_Commercial!U162+All_Customers_Lighting!U162</f>
        <v>108184</v>
      </c>
      <c r="V162" s="5">
        <f>All_Customers_Residential!V162+All_Customers_Small_Commercial!V162+All_Customers_Lighting!V162</f>
        <v>107363</v>
      </c>
      <c r="W162" s="5">
        <f>All_Customers_Residential!W162+All_Customers_Small_Commercial!W162+All_Customers_Lighting!W162</f>
        <v>100100</v>
      </c>
      <c r="X162" s="5">
        <f>All_Customers_Residential!X162+All_Customers_Small_Commercial!X162+All_Customers_Lighting!X162</f>
        <v>84756</v>
      </c>
      <c r="Y162" s="5">
        <f>All_Customers_Residential!Y162+All_Customers_Small_Commercial!Y162+All_Customers_Lighting!Y162</f>
        <v>72788</v>
      </c>
      <c r="AA162" s="2">
        <f>IFERROR(INDEX('Holiday Schedule'!$D$3:$D$24,MATCH(A162,'Holiday Schedule'!$C$3:$C$24,0)),0)</f>
        <v>0</v>
      </c>
      <c r="AB162" s="2">
        <f t="shared" si="16"/>
        <v>1</v>
      </c>
      <c r="AC162" s="2">
        <f t="shared" si="17"/>
        <v>0</v>
      </c>
      <c r="AD162" s="5">
        <f t="shared" si="18"/>
        <v>1803998</v>
      </c>
      <c r="AE162" s="5">
        <f t="shared" si="19"/>
        <v>1803998</v>
      </c>
      <c r="AG162" s="2">
        <f t="shared" si="20"/>
        <v>6</v>
      </c>
      <c r="AH162" s="2">
        <f t="shared" si="21"/>
        <v>2024</v>
      </c>
      <c r="AJ162" s="5">
        <f t="shared" si="22"/>
        <v>108184</v>
      </c>
      <c r="AK162" s="2">
        <f t="shared" si="23"/>
        <v>20</v>
      </c>
    </row>
    <row r="163" spans="1:37" ht="12.75" x14ac:dyDescent="0.2">
      <c r="A163" s="4">
        <v>45446</v>
      </c>
      <c r="B163" s="5">
        <f>All_Customers_Residential!B163+All_Customers_Small_Commercial!B163+All_Customers_Lighting!B163</f>
        <v>64285</v>
      </c>
      <c r="C163" s="5">
        <f>All_Customers_Residential!C163+All_Customers_Small_Commercial!C163+All_Customers_Lighting!C163</f>
        <v>59469</v>
      </c>
      <c r="D163" s="5">
        <f>All_Customers_Residential!D163+All_Customers_Small_Commercial!D163+All_Customers_Lighting!D163</f>
        <v>58038</v>
      </c>
      <c r="E163" s="5">
        <f>All_Customers_Residential!E163+All_Customers_Small_Commercial!E163+All_Customers_Lighting!E163</f>
        <v>57213</v>
      </c>
      <c r="F163" s="5">
        <f>All_Customers_Residential!F163+All_Customers_Small_Commercial!F163+All_Customers_Lighting!F163</f>
        <v>60279</v>
      </c>
      <c r="G163" s="5">
        <f>All_Customers_Residential!G163+All_Customers_Small_Commercial!G163+All_Customers_Lighting!G163</f>
        <v>65994</v>
      </c>
      <c r="H163" s="5">
        <f>All_Customers_Residential!H163+All_Customers_Small_Commercial!H163+All_Customers_Lighting!H163</f>
        <v>76155</v>
      </c>
      <c r="I163" s="5">
        <f>All_Customers_Residential!I163+All_Customers_Small_Commercial!I163+All_Customers_Lighting!I163</f>
        <v>80771</v>
      </c>
      <c r="J163" s="5">
        <f>All_Customers_Residential!J163+All_Customers_Small_Commercial!J163+All_Customers_Lighting!J163</f>
        <v>77153</v>
      </c>
      <c r="K163" s="5">
        <f>All_Customers_Residential!K163+All_Customers_Small_Commercial!K163+All_Customers_Lighting!K163</f>
        <v>77273</v>
      </c>
      <c r="L163" s="5">
        <f>All_Customers_Residential!L163+All_Customers_Small_Commercial!L163+All_Customers_Lighting!L163</f>
        <v>75537</v>
      </c>
      <c r="M163" s="5">
        <f>All_Customers_Residential!M163+All_Customers_Small_Commercial!M163+All_Customers_Lighting!M163</f>
        <v>74054</v>
      </c>
      <c r="N163" s="5">
        <f>All_Customers_Residential!N163+All_Customers_Small_Commercial!N163+All_Customers_Lighting!N163</f>
        <v>76177</v>
      </c>
      <c r="O163" s="5">
        <f>All_Customers_Residential!O163+All_Customers_Small_Commercial!O163+All_Customers_Lighting!O163</f>
        <v>77748</v>
      </c>
      <c r="P163" s="5">
        <f>All_Customers_Residential!P163+All_Customers_Small_Commercial!P163+All_Customers_Lighting!P163</f>
        <v>77934</v>
      </c>
      <c r="Q163" s="5">
        <f>All_Customers_Residential!Q163+All_Customers_Small_Commercial!Q163+All_Customers_Lighting!Q163</f>
        <v>81617</v>
      </c>
      <c r="R163" s="5">
        <f>All_Customers_Residential!R163+All_Customers_Small_Commercial!R163+All_Customers_Lighting!R163</f>
        <v>90352</v>
      </c>
      <c r="S163" s="5">
        <f>All_Customers_Residential!S163+All_Customers_Small_Commercial!S163+All_Customers_Lighting!S163</f>
        <v>97680</v>
      </c>
      <c r="T163" s="5">
        <f>All_Customers_Residential!T163+All_Customers_Small_Commercial!T163+All_Customers_Lighting!T163</f>
        <v>104253</v>
      </c>
      <c r="U163" s="5">
        <f>All_Customers_Residential!U163+All_Customers_Small_Commercial!U163+All_Customers_Lighting!U163</f>
        <v>107110</v>
      </c>
      <c r="V163" s="5">
        <f>All_Customers_Residential!V163+All_Customers_Small_Commercial!V163+All_Customers_Lighting!V163</f>
        <v>106256</v>
      </c>
      <c r="W163" s="5">
        <f>All_Customers_Residential!W163+All_Customers_Small_Commercial!W163+All_Customers_Lighting!W163</f>
        <v>98453</v>
      </c>
      <c r="X163" s="5">
        <f>All_Customers_Residential!X163+All_Customers_Small_Commercial!X163+All_Customers_Lighting!X163</f>
        <v>84224</v>
      </c>
      <c r="Y163" s="5">
        <f>All_Customers_Residential!Y163+All_Customers_Small_Commercial!Y163+All_Customers_Lighting!Y163</f>
        <v>71953</v>
      </c>
      <c r="AA163" s="2">
        <f>IFERROR(INDEX('Holiday Schedule'!$D$3:$D$24,MATCH(A163,'Holiday Schedule'!$C$3:$C$24,0)),0)</f>
        <v>0</v>
      </c>
      <c r="AB163" s="2">
        <f t="shared" si="16"/>
        <v>2</v>
      </c>
      <c r="AC163" s="2">
        <f t="shared" si="17"/>
        <v>1386592</v>
      </c>
      <c r="AD163" s="5">
        <f t="shared" si="18"/>
        <v>513386</v>
      </c>
      <c r="AE163" s="5">
        <f t="shared" si="19"/>
        <v>1899978</v>
      </c>
      <c r="AG163" s="2">
        <f t="shared" si="20"/>
        <v>6</v>
      </c>
      <c r="AH163" s="2">
        <f t="shared" si="21"/>
        <v>2024</v>
      </c>
      <c r="AJ163" s="5">
        <f t="shared" si="22"/>
        <v>107110</v>
      </c>
      <c r="AK163" s="2">
        <f t="shared" si="23"/>
        <v>20</v>
      </c>
    </row>
    <row r="164" spans="1:37" ht="12.75" x14ac:dyDescent="0.2">
      <c r="A164" s="4">
        <v>45447</v>
      </c>
      <c r="B164" s="5">
        <f>All_Customers_Residential!B164+All_Customers_Small_Commercial!B164+All_Customers_Lighting!B164</f>
        <v>64468</v>
      </c>
      <c r="C164" s="5">
        <f>All_Customers_Residential!C164+All_Customers_Small_Commercial!C164+All_Customers_Lighting!C164</f>
        <v>59936</v>
      </c>
      <c r="D164" s="5">
        <f>All_Customers_Residential!D164+All_Customers_Small_Commercial!D164+All_Customers_Lighting!D164</f>
        <v>58152</v>
      </c>
      <c r="E164" s="5">
        <f>All_Customers_Residential!E164+All_Customers_Small_Commercial!E164+All_Customers_Lighting!E164</f>
        <v>58504</v>
      </c>
      <c r="F164" s="5">
        <f>All_Customers_Residential!F164+All_Customers_Small_Commercial!F164+All_Customers_Lighting!F164</f>
        <v>60515</v>
      </c>
      <c r="G164" s="5">
        <f>All_Customers_Residential!G164+All_Customers_Small_Commercial!G164+All_Customers_Lighting!G164</f>
        <v>67306</v>
      </c>
      <c r="H164" s="5">
        <f>All_Customers_Residential!H164+All_Customers_Small_Commercial!H164+All_Customers_Lighting!H164</f>
        <v>76726</v>
      </c>
      <c r="I164" s="5">
        <f>All_Customers_Residential!I164+All_Customers_Small_Commercial!I164+All_Customers_Lighting!I164</f>
        <v>81612</v>
      </c>
      <c r="J164" s="5">
        <f>All_Customers_Residential!J164+All_Customers_Small_Commercial!J164+All_Customers_Lighting!J164</f>
        <v>78274</v>
      </c>
      <c r="K164" s="5">
        <f>All_Customers_Residential!K164+All_Customers_Small_Commercial!K164+All_Customers_Lighting!K164</f>
        <v>76061</v>
      </c>
      <c r="L164" s="5">
        <f>All_Customers_Residential!L164+All_Customers_Small_Commercial!L164+All_Customers_Lighting!L164</f>
        <v>75329</v>
      </c>
      <c r="M164" s="5">
        <f>All_Customers_Residential!M164+All_Customers_Small_Commercial!M164+All_Customers_Lighting!M164</f>
        <v>75274</v>
      </c>
      <c r="N164" s="5">
        <f>All_Customers_Residential!N164+All_Customers_Small_Commercial!N164+All_Customers_Lighting!N164</f>
        <v>74904</v>
      </c>
      <c r="O164" s="5">
        <f>All_Customers_Residential!O164+All_Customers_Small_Commercial!O164+All_Customers_Lighting!O164</f>
        <v>74547</v>
      </c>
      <c r="P164" s="5">
        <f>All_Customers_Residential!P164+All_Customers_Small_Commercial!P164+All_Customers_Lighting!P164</f>
        <v>74562</v>
      </c>
      <c r="Q164" s="5">
        <f>All_Customers_Residential!Q164+All_Customers_Small_Commercial!Q164+All_Customers_Lighting!Q164</f>
        <v>82344</v>
      </c>
      <c r="R164" s="5">
        <f>All_Customers_Residential!R164+All_Customers_Small_Commercial!R164+All_Customers_Lighting!R164</f>
        <v>88587</v>
      </c>
      <c r="S164" s="5">
        <f>All_Customers_Residential!S164+All_Customers_Small_Commercial!S164+All_Customers_Lighting!S164</f>
        <v>99006</v>
      </c>
      <c r="T164" s="5">
        <f>All_Customers_Residential!T164+All_Customers_Small_Commercial!T164+All_Customers_Lighting!T164</f>
        <v>107419</v>
      </c>
      <c r="U164" s="5">
        <f>All_Customers_Residential!U164+All_Customers_Small_Commercial!U164+All_Customers_Lighting!U164</f>
        <v>109305</v>
      </c>
      <c r="V164" s="5">
        <f>All_Customers_Residential!V164+All_Customers_Small_Commercial!V164+All_Customers_Lighting!V164</f>
        <v>108372</v>
      </c>
      <c r="W164" s="5">
        <f>All_Customers_Residential!W164+All_Customers_Small_Commercial!W164+All_Customers_Lighting!W164</f>
        <v>99683</v>
      </c>
      <c r="X164" s="5">
        <f>All_Customers_Residential!X164+All_Customers_Small_Commercial!X164+All_Customers_Lighting!X164</f>
        <v>86900</v>
      </c>
      <c r="Y164" s="5">
        <f>All_Customers_Residential!Y164+All_Customers_Small_Commercial!Y164+All_Customers_Lighting!Y164</f>
        <v>74187</v>
      </c>
      <c r="AA164" s="2">
        <f>IFERROR(INDEX('Holiday Schedule'!$D$3:$D$24,MATCH(A164,'Holiday Schedule'!$C$3:$C$24,0)),0)</f>
        <v>0</v>
      </c>
      <c r="AB164" s="2">
        <f t="shared" si="16"/>
        <v>3</v>
      </c>
      <c r="AC164" s="2">
        <f t="shared" si="17"/>
        <v>1392179</v>
      </c>
      <c r="AD164" s="5">
        <f t="shared" si="18"/>
        <v>519794</v>
      </c>
      <c r="AE164" s="5">
        <f t="shared" si="19"/>
        <v>1911973</v>
      </c>
      <c r="AG164" s="2">
        <f t="shared" si="20"/>
        <v>6</v>
      </c>
      <c r="AH164" s="2">
        <f t="shared" si="21"/>
        <v>2024</v>
      </c>
      <c r="AJ164" s="5">
        <f t="shared" si="22"/>
        <v>109305</v>
      </c>
      <c r="AK164" s="2">
        <f t="shared" si="23"/>
        <v>20</v>
      </c>
    </row>
    <row r="165" spans="1:37" ht="12.75" x14ac:dyDescent="0.2">
      <c r="A165" s="4">
        <v>45448</v>
      </c>
      <c r="B165" s="5">
        <f>All_Customers_Residential!B165+All_Customers_Small_Commercial!B165+All_Customers_Lighting!B165</f>
        <v>66824</v>
      </c>
      <c r="C165" s="5">
        <f>All_Customers_Residential!C165+All_Customers_Small_Commercial!C165+All_Customers_Lighting!C165</f>
        <v>60954</v>
      </c>
      <c r="D165" s="5">
        <f>All_Customers_Residential!D165+All_Customers_Small_Commercial!D165+All_Customers_Lighting!D165</f>
        <v>59891</v>
      </c>
      <c r="E165" s="5">
        <f>All_Customers_Residential!E165+All_Customers_Small_Commercial!E165+All_Customers_Lighting!E165</f>
        <v>58935</v>
      </c>
      <c r="F165" s="5">
        <f>All_Customers_Residential!F165+All_Customers_Small_Commercial!F165+All_Customers_Lighting!F165</f>
        <v>61827</v>
      </c>
      <c r="G165" s="5">
        <f>All_Customers_Residential!G165+All_Customers_Small_Commercial!G165+All_Customers_Lighting!G165</f>
        <v>65999</v>
      </c>
      <c r="H165" s="5">
        <f>All_Customers_Residential!H165+All_Customers_Small_Commercial!H165+All_Customers_Lighting!H165</f>
        <v>77464</v>
      </c>
      <c r="I165" s="5">
        <f>All_Customers_Residential!I165+All_Customers_Small_Commercial!I165+All_Customers_Lighting!I165</f>
        <v>81702</v>
      </c>
      <c r="J165" s="5">
        <f>All_Customers_Residential!J165+All_Customers_Small_Commercial!J165+All_Customers_Lighting!J165</f>
        <v>81299</v>
      </c>
      <c r="K165" s="5">
        <f>All_Customers_Residential!K165+All_Customers_Small_Commercial!K165+All_Customers_Lighting!K165</f>
        <v>79828</v>
      </c>
      <c r="L165" s="5">
        <f>All_Customers_Residential!L165+All_Customers_Small_Commercial!L165+All_Customers_Lighting!L165</f>
        <v>78421</v>
      </c>
      <c r="M165" s="5">
        <f>All_Customers_Residential!M165+All_Customers_Small_Commercial!M165+All_Customers_Lighting!M165</f>
        <v>79015</v>
      </c>
      <c r="N165" s="5">
        <f>All_Customers_Residential!N165+All_Customers_Small_Commercial!N165+All_Customers_Lighting!N165</f>
        <v>81597</v>
      </c>
      <c r="O165" s="5">
        <f>All_Customers_Residential!O165+All_Customers_Small_Commercial!O165+All_Customers_Lighting!O165</f>
        <v>80106</v>
      </c>
      <c r="P165" s="5">
        <f>All_Customers_Residential!P165+All_Customers_Small_Commercial!P165+All_Customers_Lighting!P165</f>
        <v>84140</v>
      </c>
      <c r="Q165" s="5">
        <f>All_Customers_Residential!Q165+All_Customers_Small_Commercial!Q165+All_Customers_Lighting!Q165</f>
        <v>90439</v>
      </c>
      <c r="R165" s="5">
        <f>All_Customers_Residential!R165+All_Customers_Small_Commercial!R165+All_Customers_Lighting!R165</f>
        <v>100094</v>
      </c>
      <c r="S165" s="5">
        <f>All_Customers_Residential!S165+All_Customers_Small_Commercial!S165+All_Customers_Lighting!S165</f>
        <v>107147</v>
      </c>
      <c r="T165" s="5">
        <f>All_Customers_Residential!T165+All_Customers_Small_Commercial!T165+All_Customers_Lighting!T165</f>
        <v>111017</v>
      </c>
      <c r="U165" s="5">
        <f>All_Customers_Residential!U165+All_Customers_Small_Commercial!U165+All_Customers_Lighting!U165</f>
        <v>110099</v>
      </c>
      <c r="V165" s="5">
        <f>All_Customers_Residential!V165+All_Customers_Small_Commercial!V165+All_Customers_Lighting!V165</f>
        <v>108156</v>
      </c>
      <c r="W165" s="5">
        <f>All_Customers_Residential!W165+All_Customers_Small_Commercial!W165+All_Customers_Lighting!W165</f>
        <v>99355</v>
      </c>
      <c r="X165" s="5">
        <f>All_Customers_Residential!X165+All_Customers_Small_Commercial!X165+All_Customers_Lighting!X165</f>
        <v>85583</v>
      </c>
      <c r="Y165" s="5">
        <f>All_Customers_Residential!Y165+All_Customers_Small_Commercial!Y165+All_Customers_Lighting!Y165</f>
        <v>75120</v>
      </c>
      <c r="AA165" s="2">
        <f>IFERROR(INDEX('Holiday Schedule'!$D$3:$D$24,MATCH(A165,'Holiday Schedule'!$C$3:$C$24,0)),0)</f>
        <v>0</v>
      </c>
      <c r="AB165" s="2">
        <f t="shared" si="16"/>
        <v>4</v>
      </c>
      <c r="AC165" s="2">
        <f t="shared" si="17"/>
        <v>1457998</v>
      </c>
      <c r="AD165" s="5">
        <f t="shared" si="18"/>
        <v>527014</v>
      </c>
      <c r="AE165" s="5">
        <f t="shared" si="19"/>
        <v>1985012</v>
      </c>
      <c r="AG165" s="2">
        <f t="shared" si="20"/>
        <v>6</v>
      </c>
      <c r="AH165" s="2">
        <f t="shared" si="21"/>
        <v>2024</v>
      </c>
      <c r="AJ165" s="5">
        <f t="shared" si="22"/>
        <v>111017</v>
      </c>
      <c r="AK165" s="2">
        <f t="shared" si="23"/>
        <v>19</v>
      </c>
    </row>
    <row r="166" spans="1:37" ht="12.75" x14ac:dyDescent="0.2">
      <c r="A166" s="4">
        <v>45449</v>
      </c>
      <c r="B166" s="5">
        <f>All_Customers_Residential!B166+All_Customers_Small_Commercial!B166+All_Customers_Lighting!B166</f>
        <v>67119</v>
      </c>
      <c r="C166" s="5">
        <f>All_Customers_Residential!C166+All_Customers_Small_Commercial!C166+All_Customers_Lighting!C166</f>
        <v>63496</v>
      </c>
      <c r="D166" s="5">
        <f>All_Customers_Residential!D166+All_Customers_Small_Commercial!D166+All_Customers_Lighting!D166</f>
        <v>60862</v>
      </c>
      <c r="E166" s="5">
        <f>All_Customers_Residential!E166+All_Customers_Small_Commercial!E166+All_Customers_Lighting!E166</f>
        <v>60984</v>
      </c>
      <c r="F166" s="5">
        <f>All_Customers_Residential!F166+All_Customers_Small_Commercial!F166+All_Customers_Lighting!F166</f>
        <v>62424</v>
      </c>
      <c r="G166" s="5">
        <f>All_Customers_Residential!G166+All_Customers_Small_Commercial!G166+All_Customers_Lighting!G166</f>
        <v>68561</v>
      </c>
      <c r="H166" s="5">
        <f>All_Customers_Residential!H166+All_Customers_Small_Commercial!H166+All_Customers_Lighting!H166</f>
        <v>78677</v>
      </c>
      <c r="I166" s="5">
        <f>All_Customers_Residential!I166+All_Customers_Small_Commercial!I166+All_Customers_Lighting!I166</f>
        <v>85122</v>
      </c>
      <c r="J166" s="5">
        <f>All_Customers_Residential!J166+All_Customers_Small_Commercial!J166+All_Customers_Lighting!J166</f>
        <v>81970</v>
      </c>
      <c r="K166" s="5">
        <f>All_Customers_Residential!K166+All_Customers_Small_Commercial!K166+All_Customers_Lighting!K166</f>
        <v>85099</v>
      </c>
      <c r="L166" s="5">
        <f>All_Customers_Residential!L166+All_Customers_Small_Commercial!L166+All_Customers_Lighting!L166</f>
        <v>82896</v>
      </c>
      <c r="M166" s="5">
        <f>All_Customers_Residential!M166+All_Customers_Small_Commercial!M166+All_Customers_Lighting!M166</f>
        <v>81817</v>
      </c>
      <c r="N166" s="5">
        <f>All_Customers_Residential!N166+All_Customers_Small_Commercial!N166+All_Customers_Lighting!N166</f>
        <v>83484</v>
      </c>
      <c r="O166" s="5">
        <f>All_Customers_Residential!O166+All_Customers_Small_Commercial!O166+All_Customers_Lighting!O166</f>
        <v>83356</v>
      </c>
      <c r="P166" s="5">
        <f>All_Customers_Residential!P166+All_Customers_Small_Commercial!P166+All_Customers_Lighting!P166</f>
        <v>84926</v>
      </c>
      <c r="Q166" s="5">
        <f>All_Customers_Residential!Q166+All_Customers_Small_Commercial!Q166+All_Customers_Lighting!Q166</f>
        <v>87912</v>
      </c>
      <c r="R166" s="5">
        <f>All_Customers_Residential!R166+All_Customers_Small_Commercial!R166+All_Customers_Lighting!R166</f>
        <v>95864</v>
      </c>
      <c r="S166" s="5">
        <f>All_Customers_Residential!S166+All_Customers_Small_Commercial!S166+All_Customers_Lighting!S166</f>
        <v>102634</v>
      </c>
      <c r="T166" s="5">
        <f>All_Customers_Residential!T166+All_Customers_Small_Commercial!T166+All_Customers_Lighting!T166</f>
        <v>109962</v>
      </c>
      <c r="U166" s="5">
        <f>All_Customers_Residential!U166+All_Customers_Small_Commercial!U166+All_Customers_Lighting!U166</f>
        <v>109397</v>
      </c>
      <c r="V166" s="5">
        <f>All_Customers_Residential!V166+All_Customers_Small_Commercial!V166+All_Customers_Lighting!V166</f>
        <v>110187</v>
      </c>
      <c r="W166" s="5">
        <f>All_Customers_Residential!W166+All_Customers_Small_Commercial!W166+All_Customers_Lighting!W166</f>
        <v>100352</v>
      </c>
      <c r="X166" s="5">
        <f>All_Customers_Residential!X166+All_Customers_Small_Commercial!X166+All_Customers_Lighting!X166</f>
        <v>87146</v>
      </c>
      <c r="Y166" s="5">
        <f>All_Customers_Residential!Y166+All_Customers_Small_Commercial!Y166+All_Customers_Lighting!Y166</f>
        <v>75246</v>
      </c>
      <c r="AA166" s="2">
        <f>IFERROR(INDEX('Holiday Schedule'!$D$3:$D$24,MATCH(A166,'Holiday Schedule'!$C$3:$C$24,0)),0)</f>
        <v>0</v>
      </c>
      <c r="AB166" s="2">
        <f t="shared" si="16"/>
        <v>5</v>
      </c>
      <c r="AC166" s="2">
        <f t="shared" si="17"/>
        <v>1472124</v>
      </c>
      <c r="AD166" s="5">
        <f t="shared" si="18"/>
        <v>537369</v>
      </c>
      <c r="AE166" s="5">
        <f t="shared" si="19"/>
        <v>2009493</v>
      </c>
      <c r="AG166" s="2">
        <f t="shared" si="20"/>
        <v>6</v>
      </c>
      <c r="AH166" s="2">
        <f t="shared" si="21"/>
        <v>2024</v>
      </c>
      <c r="AJ166" s="5">
        <f t="shared" si="22"/>
        <v>110187</v>
      </c>
      <c r="AK166" s="2">
        <f t="shared" si="23"/>
        <v>21</v>
      </c>
    </row>
    <row r="167" spans="1:37" ht="12.75" x14ac:dyDescent="0.2">
      <c r="A167" s="4">
        <v>45450</v>
      </c>
      <c r="B167" s="5">
        <f>All_Customers_Residential!B167+All_Customers_Small_Commercial!B167+All_Customers_Lighting!B167</f>
        <v>67727</v>
      </c>
      <c r="C167" s="5">
        <f>All_Customers_Residential!C167+All_Customers_Small_Commercial!C167+All_Customers_Lighting!C167</f>
        <v>62540</v>
      </c>
      <c r="D167" s="5">
        <f>All_Customers_Residential!D167+All_Customers_Small_Commercial!D167+All_Customers_Lighting!D167</f>
        <v>60908</v>
      </c>
      <c r="E167" s="5">
        <f>All_Customers_Residential!E167+All_Customers_Small_Commercial!E167+All_Customers_Lighting!E167</f>
        <v>61114</v>
      </c>
      <c r="F167" s="5">
        <f>All_Customers_Residential!F167+All_Customers_Small_Commercial!F167+All_Customers_Lighting!F167</f>
        <v>63196</v>
      </c>
      <c r="G167" s="5">
        <f>All_Customers_Residential!G167+All_Customers_Small_Commercial!G167+All_Customers_Lighting!G167</f>
        <v>69227</v>
      </c>
      <c r="H167" s="5">
        <f>All_Customers_Residential!H167+All_Customers_Small_Commercial!H167+All_Customers_Lighting!H167</f>
        <v>78756</v>
      </c>
      <c r="I167" s="5">
        <f>All_Customers_Residential!I167+All_Customers_Small_Commercial!I167+All_Customers_Lighting!I167</f>
        <v>88634</v>
      </c>
      <c r="J167" s="5">
        <f>All_Customers_Residential!J167+All_Customers_Small_Commercial!J167+All_Customers_Lighting!J167</f>
        <v>89022</v>
      </c>
      <c r="K167" s="5">
        <f>All_Customers_Residential!K167+All_Customers_Small_Commercial!K167+All_Customers_Lighting!K167</f>
        <v>91502</v>
      </c>
      <c r="L167" s="5">
        <f>All_Customers_Residential!L167+All_Customers_Small_Commercial!L167+All_Customers_Lighting!L167</f>
        <v>90081</v>
      </c>
      <c r="M167" s="5">
        <f>All_Customers_Residential!M167+All_Customers_Small_Commercial!M167+All_Customers_Lighting!M167</f>
        <v>88496</v>
      </c>
      <c r="N167" s="5">
        <f>All_Customers_Residential!N167+All_Customers_Small_Commercial!N167+All_Customers_Lighting!N167</f>
        <v>87650</v>
      </c>
      <c r="O167" s="5">
        <f>All_Customers_Residential!O167+All_Customers_Small_Commercial!O167+All_Customers_Lighting!O167</f>
        <v>84253</v>
      </c>
      <c r="P167" s="5">
        <f>All_Customers_Residential!P167+All_Customers_Small_Commercial!P167+All_Customers_Lighting!P167</f>
        <v>83530</v>
      </c>
      <c r="Q167" s="5">
        <f>All_Customers_Residential!Q167+All_Customers_Small_Commercial!Q167+All_Customers_Lighting!Q167</f>
        <v>86617</v>
      </c>
      <c r="R167" s="5">
        <f>All_Customers_Residential!R167+All_Customers_Small_Commercial!R167+All_Customers_Lighting!R167</f>
        <v>90049</v>
      </c>
      <c r="S167" s="5">
        <f>All_Customers_Residential!S167+All_Customers_Small_Commercial!S167+All_Customers_Lighting!S167</f>
        <v>96129</v>
      </c>
      <c r="T167" s="5">
        <f>All_Customers_Residential!T167+All_Customers_Small_Commercial!T167+All_Customers_Lighting!T167</f>
        <v>100304</v>
      </c>
      <c r="U167" s="5">
        <f>All_Customers_Residential!U167+All_Customers_Small_Commercial!U167+All_Customers_Lighting!U167</f>
        <v>99500</v>
      </c>
      <c r="V167" s="5">
        <f>All_Customers_Residential!V167+All_Customers_Small_Commercial!V167+All_Customers_Lighting!V167</f>
        <v>100139</v>
      </c>
      <c r="W167" s="5">
        <f>All_Customers_Residential!W167+All_Customers_Small_Commercial!W167+All_Customers_Lighting!W167</f>
        <v>94118</v>
      </c>
      <c r="X167" s="5">
        <f>All_Customers_Residential!X167+All_Customers_Small_Commercial!X167+All_Customers_Lighting!X167</f>
        <v>82204</v>
      </c>
      <c r="Y167" s="5">
        <f>All_Customers_Residential!Y167+All_Customers_Small_Commercial!Y167+All_Customers_Lighting!Y167</f>
        <v>71411</v>
      </c>
      <c r="AA167" s="2">
        <f>IFERROR(INDEX('Holiday Schedule'!$D$3:$D$24,MATCH(A167,'Holiday Schedule'!$C$3:$C$24,0)),0)</f>
        <v>0</v>
      </c>
      <c r="AB167" s="2">
        <f t="shared" si="16"/>
        <v>6</v>
      </c>
      <c r="AC167" s="2">
        <f t="shared" si="17"/>
        <v>1452228</v>
      </c>
      <c r="AD167" s="5">
        <f t="shared" si="18"/>
        <v>534879</v>
      </c>
      <c r="AE167" s="5">
        <f t="shared" si="19"/>
        <v>1987107</v>
      </c>
      <c r="AG167" s="2">
        <f t="shared" si="20"/>
        <v>6</v>
      </c>
      <c r="AH167" s="2">
        <f t="shared" si="21"/>
        <v>2024</v>
      </c>
      <c r="AJ167" s="5">
        <f t="shared" si="22"/>
        <v>100304</v>
      </c>
      <c r="AK167" s="2">
        <f t="shared" si="23"/>
        <v>19</v>
      </c>
    </row>
    <row r="168" spans="1:37" ht="12.75" x14ac:dyDescent="0.2">
      <c r="A168" s="4">
        <v>45451</v>
      </c>
      <c r="B168" s="5">
        <f>All_Customers_Residential!B168+All_Customers_Small_Commercial!B168+All_Customers_Lighting!B168</f>
        <v>65797</v>
      </c>
      <c r="C168" s="5">
        <f>All_Customers_Residential!C168+All_Customers_Small_Commercial!C168+All_Customers_Lighting!C168</f>
        <v>60513</v>
      </c>
      <c r="D168" s="5">
        <f>All_Customers_Residential!D168+All_Customers_Small_Commercial!D168+All_Customers_Lighting!D168</f>
        <v>59540</v>
      </c>
      <c r="E168" s="5">
        <f>All_Customers_Residential!E168+All_Customers_Small_Commercial!E168+All_Customers_Lighting!E168</f>
        <v>58279</v>
      </c>
      <c r="F168" s="5">
        <f>All_Customers_Residential!F168+All_Customers_Small_Commercial!F168+All_Customers_Lighting!F168</f>
        <v>59310</v>
      </c>
      <c r="G168" s="5">
        <f>All_Customers_Residential!G168+All_Customers_Small_Commercial!G168+All_Customers_Lighting!G168</f>
        <v>62498</v>
      </c>
      <c r="H168" s="5">
        <f>All_Customers_Residential!H168+All_Customers_Small_Commercial!H168+All_Customers_Lighting!H168</f>
        <v>68005</v>
      </c>
      <c r="I168" s="5">
        <f>All_Customers_Residential!I168+All_Customers_Small_Commercial!I168+All_Customers_Lighting!I168</f>
        <v>77073</v>
      </c>
      <c r="J168" s="5">
        <f>All_Customers_Residential!J168+All_Customers_Small_Commercial!J168+All_Customers_Lighting!J168</f>
        <v>84578</v>
      </c>
      <c r="K168" s="5">
        <f>All_Customers_Residential!K168+All_Customers_Small_Commercial!K168+All_Customers_Lighting!K168</f>
        <v>87877</v>
      </c>
      <c r="L168" s="5">
        <f>All_Customers_Residential!L168+All_Customers_Small_Commercial!L168+All_Customers_Lighting!L168</f>
        <v>84415</v>
      </c>
      <c r="M168" s="5">
        <f>All_Customers_Residential!M168+All_Customers_Small_Commercial!M168+All_Customers_Lighting!M168</f>
        <v>82348</v>
      </c>
      <c r="N168" s="5">
        <f>All_Customers_Residential!N168+All_Customers_Small_Commercial!N168+All_Customers_Lighting!N168</f>
        <v>82133</v>
      </c>
      <c r="O168" s="5">
        <f>All_Customers_Residential!O168+All_Customers_Small_Commercial!O168+All_Customers_Lighting!O168</f>
        <v>80724</v>
      </c>
      <c r="P168" s="5">
        <f>All_Customers_Residential!P168+All_Customers_Small_Commercial!P168+All_Customers_Lighting!P168</f>
        <v>79468</v>
      </c>
      <c r="Q168" s="5">
        <f>All_Customers_Residential!Q168+All_Customers_Small_Commercial!Q168+All_Customers_Lighting!Q168</f>
        <v>80113</v>
      </c>
      <c r="R168" s="5">
        <f>All_Customers_Residential!R168+All_Customers_Small_Commercial!R168+All_Customers_Lighting!R168</f>
        <v>84614</v>
      </c>
      <c r="S168" s="5">
        <f>All_Customers_Residential!S168+All_Customers_Small_Commercial!S168+All_Customers_Lighting!S168</f>
        <v>89360</v>
      </c>
      <c r="T168" s="5">
        <f>All_Customers_Residential!T168+All_Customers_Small_Commercial!T168+All_Customers_Lighting!T168</f>
        <v>95724</v>
      </c>
      <c r="U168" s="5">
        <f>All_Customers_Residential!U168+All_Customers_Small_Commercial!U168+All_Customers_Lighting!U168</f>
        <v>97675</v>
      </c>
      <c r="V168" s="5">
        <f>All_Customers_Residential!V168+All_Customers_Small_Commercial!V168+All_Customers_Lighting!V168</f>
        <v>99228</v>
      </c>
      <c r="W168" s="5">
        <f>All_Customers_Residential!W168+All_Customers_Small_Commercial!W168+All_Customers_Lighting!W168</f>
        <v>95474</v>
      </c>
      <c r="X168" s="5">
        <f>All_Customers_Residential!X168+All_Customers_Small_Commercial!X168+All_Customers_Lighting!X168</f>
        <v>83943</v>
      </c>
      <c r="Y168" s="5">
        <f>All_Customers_Residential!Y168+All_Customers_Small_Commercial!Y168+All_Customers_Lighting!Y168</f>
        <v>73178</v>
      </c>
      <c r="AA168" s="2">
        <f>IFERROR(INDEX('Holiday Schedule'!$D$3:$D$24,MATCH(A168,'Holiday Schedule'!$C$3:$C$24,0)),0)</f>
        <v>0</v>
      </c>
      <c r="AB168" s="2">
        <f t="shared" si="16"/>
        <v>7</v>
      </c>
      <c r="AC168" s="2">
        <f t="shared" si="17"/>
        <v>0</v>
      </c>
      <c r="AD168" s="5">
        <f t="shared" si="18"/>
        <v>1891867</v>
      </c>
      <c r="AE168" s="5">
        <f t="shared" si="19"/>
        <v>1891867</v>
      </c>
      <c r="AG168" s="2">
        <f t="shared" si="20"/>
        <v>6</v>
      </c>
      <c r="AH168" s="2">
        <f t="shared" si="21"/>
        <v>2024</v>
      </c>
      <c r="AJ168" s="5">
        <f t="shared" si="22"/>
        <v>99228</v>
      </c>
      <c r="AK168" s="2">
        <f t="shared" si="23"/>
        <v>21</v>
      </c>
    </row>
    <row r="169" spans="1:37" ht="12.75" x14ac:dyDescent="0.2">
      <c r="A169" s="4">
        <v>45452</v>
      </c>
      <c r="B169" s="5">
        <f>All_Customers_Residential!B169+All_Customers_Small_Commercial!B169+All_Customers_Lighting!B169</f>
        <v>65498</v>
      </c>
      <c r="C169" s="5">
        <f>All_Customers_Residential!C169+All_Customers_Small_Commercial!C169+All_Customers_Lighting!C169</f>
        <v>61040</v>
      </c>
      <c r="D169" s="5">
        <f>All_Customers_Residential!D169+All_Customers_Small_Commercial!D169+All_Customers_Lighting!D169</f>
        <v>58935</v>
      </c>
      <c r="E169" s="5">
        <f>All_Customers_Residential!E169+All_Customers_Small_Commercial!E169+All_Customers_Lighting!E169</f>
        <v>58008</v>
      </c>
      <c r="F169" s="5">
        <f>All_Customers_Residential!F169+All_Customers_Small_Commercial!F169+All_Customers_Lighting!F169</f>
        <v>58075</v>
      </c>
      <c r="G169" s="5">
        <f>All_Customers_Residential!G169+All_Customers_Small_Commercial!G169+All_Customers_Lighting!G169</f>
        <v>60703</v>
      </c>
      <c r="H169" s="5">
        <f>All_Customers_Residential!H169+All_Customers_Small_Commercial!H169+All_Customers_Lighting!H169</f>
        <v>64342</v>
      </c>
      <c r="I169" s="5">
        <f>All_Customers_Residential!I169+All_Customers_Small_Commercial!I169+All_Customers_Lighting!I169</f>
        <v>72775</v>
      </c>
      <c r="J169" s="5">
        <f>All_Customers_Residential!J169+All_Customers_Small_Commercial!J169+All_Customers_Lighting!J169</f>
        <v>80954</v>
      </c>
      <c r="K169" s="5">
        <f>All_Customers_Residential!K169+All_Customers_Small_Commercial!K169+All_Customers_Lighting!K169</f>
        <v>87202</v>
      </c>
      <c r="L169" s="5">
        <f>All_Customers_Residential!L169+All_Customers_Small_Commercial!L169+All_Customers_Lighting!L169</f>
        <v>82604</v>
      </c>
      <c r="M169" s="5">
        <f>All_Customers_Residential!M169+All_Customers_Small_Commercial!M169+All_Customers_Lighting!M169</f>
        <v>84213</v>
      </c>
      <c r="N169" s="5">
        <f>All_Customers_Residential!N169+All_Customers_Small_Commercial!N169+All_Customers_Lighting!N169</f>
        <v>85792</v>
      </c>
      <c r="O169" s="5">
        <f>All_Customers_Residential!O169+All_Customers_Small_Commercial!O169+All_Customers_Lighting!O169</f>
        <v>82917</v>
      </c>
      <c r="P169" s="5">
        <f>All_Customers_Residential!P169+All_Customers_Small_Commercial!P169+All_Customers_Lighting!P169</f>
        <v>83231</v>
      </c>
      <c r="Q169" s="5">
        <f>All_Customers_Residential!Q169+All_Customers_Small_Commercial!Q169+All_Customers_Lighting!Q169</f>
        <v>87239</v>
      </c>
      <c r="R169" s="5">
        <f>All_Customers_Residential!R169+All_Customers_Small_Commercial!R169+All_Customers_Lighting!R169</f>
        <v>90917</v>
      </c>
      <c r="S169" s="5">
        <f>All_Customers_Residential!S169+All_Customers_Small_Commercial!S169+All_Customers_Lighting!S169</f>
        <v>97143</v>
      </c>
      <c r="T169" s="5">
        <f>All_Customers_Residential!T169+All_Customers_Small_Commercial!T169+All_Customers_Lighting!T169</f>
        <v>98347</v>
      </c>
      <c r="U169" s="5">
        <f>All_Customers_Residential!U169+All_Customers_Small_Commercial!U169+All_Customers_Lighting!U169</f>
        <v>100742</v>
      </c>
      <c r="V169" s="5">
        <f>All_Customers_Residential!V169+All_Customers_Small_Commercial!V169+All_Customers_Lighting!V169</f>
        <v>101746</v>
      </c>
      <c r="W169" s="5">
        <f>All_Customers_Residential!W169+All_Customers_Small_Commercial!W169+All_Customers_Lighting!W169</f>
        <v>94916</v>
      </c>
      <c r="X169" s="5">
        <f>All_Customers_Residential!X169+All_Customers_Small_Commercial!X169+All_Customers_Lighting!X169</f>
        <v>82372</v>
      </c>
      <c r="Y169" s="5">
        <f>All_Customers_Residential!Y169+All_Customers_Small_Commercial!Y169+All_Customers_Lighting!Y169</f>
        <v>71741</v>
      </c>
      <c r="AA169" s="2">
        <f>IFERROR(INDEX('Holiday Schedule'!$D$3:$D$24,MATCH(A169,'Holiday Schedule'!$C$3:$C$24,0)),0)</f>
        <v>0</v>
      </c>
      <c r="AB169" s="2">
        <f t="shared" si="16"/>
        <v>1</v>
      </c>
      <c r="AC169" s="2">
        <f t="shared" si="17"/>
        <v>0</v>
      </c>
      <c r="AD169" s="5">
        <f t="shared" si="18"/>
        <v>1911452</v>
      </c>
      <c r="AE169" s="5">
        <f t="shared" si="19"/>
        <v>1911452</v>
      </c>
      <c r="AG169" s="2">
        <f t="shared" si="20"/>
        <v>6</v>
      </c>
      <c r="AH169" s="2">
        <f t="shared" si="21"/>
        <v>2024</v>
      </c>
      <c r="AJ169" s="5">
        <f t="shared" si="22"/>
        <v>101746</v>
      </c>
      <c r="AK169" s="2">
        <f t="shared" si="23"/>
        <v>21</v>
      </c>
    </row>
    <row r="170" spans="1:37" ht="12.75" x14ac:dyDescent="0.2">
      <c r="A170" s="4">
        <v>45453</v>
      </c>
      <c r="B170" s="5">
        <f>All_Customers_Residential!B170+All_Customers_Small_Commercial!B170+All_Customers_Lighting!B170</f>
        <v>60747</v>
      </c>
      <c r="C170" s="5">
        <f>All_Customers_Residential!C170+All_Customers_Small_Commercial!C170+All_Customers_Lighting!C170</f>
        <v>56265</v>
      </c>
      <c r="D170" s="5">
        <f>All_Customers_Residential!D170+All_Customers_Small_Commercial!D170+All_Customers_Lighting!D170</f>
        <v>55319</v>
      </c>
      <c r="E170" s="5">
        <f>All_Customers_Residential!E170+All_Customers_Small_Commercial!E170+All_Customers_Lighting!E170</f>
        <v>55469</v>
      </c>
      <c r="F170" s="5">
        <f>All_Customers_Residential!F170+All_Customers_Small_Commercial!F170+All_Customers_Lighting!F170</f>
        <v>58020</v>
      </c>
      <c r="G170" s="5">
        <f>All_Customers_Residential!G170+All_Customers_Small_Commercial!G170+All_Customers_Lighting!G170</f>
        <v>65072</v>
      </c>
      <c r="H170" s="5">
        <f>All_Customers_Residential!H170+All_Customers_Small_Commercial!H170+All_Customers_Lighting!H170</f>
        <v>75184</v>
      </c>
      <c r="I170" s="5">
        <f>All_Customers_Residential!I170+All_Customers_Small_Commercial!I170+All_Customers_Lighting!I170</f>
        <v>81337</v>
      </c>
      <c r="J170" s="5">
        <f>All_Customers_Residential!J170+All_Customers_Small_Commercial!J170+All_Customers_Lighting!J170</f>
        <v>76600</v>
      </c>
      <c r="K170" s="5">
        <f>All_Customers_Residential!K170+All_Customers_Small_Commercial!K170+All_Customers_Lighting!K170</f>
        <v>76573</v>
      </c>
      <c r="L170" s="5">
        <f>All_Customers_Residential!L170+All_Customers_Small_Commercial!L170+All_Customers_Lighting!L170</f>
        <v>74433</v>
      </c>
      <c r="M170" s="5">
        <f>All_Customers_Residential!M170+All_Customers_Small_Commercial!M170+All_Customers_Lighting!M170</f>
        <v>72049</v>
      </c>
      <c r="N170" s="5">
        <f>All_Customers_Residential!N170+All_Customers_Small_Commercial!N170+All_Customers_Lighting!N170</f>
        <v>74000</v>
      </c>
      <c r="O170" s="5">
        <f>All_Customers_Residential!O170+All_Customers_Small_Commercial!O170+All_Customers_Lighting!O170</f>
        <v>73632</v>
      </c>
      <c r="P170" s="5">
        <f>All_Customers_Residential!P170+All_Customers_Small_Commercial!P170+All_Customers_Lighting!P170</f>
        <v>74585</v>
      </c>
      <c r="Q170" s="5">
        <f>All_Customers_Residential!Q170+All_Customers_Small_Commercial!Q170+All_Customers_Lighting!Q170</f>
        <v>76799</v>
      </c>
      <c r="R170" s="5">
        <f>All_Customers_Residential!R170+All_Customers_Small_Commercial!R170+All_Customers_Lighting!R170</f>
        <v>81551</v>
      </c>
      <c r="S170" s="5">
        <f>All_Customers_Residential!S170+All_Customers_Small_Commercial!S170+All_Customers_Lighting!S170</f>
        <v>89573</v>
      </c>
      <c r="T170" s="5">
        <f>All_Customers_Residential!T170+All_Customers_Small_Commercial!T170+All_Customers_Lighting!T170</f>
        <v>94087</v>
      </c>
      <c r="U170" s="5">
        <f>All_Customers_Residential!U170+All_Customers_Small_Commercial!U170+All_Customers_Lighting!U170</f>
        <v>101271</v>
      </c>
      <c r="V170" s="5">
        <f>All_Customers_Residential!V170+All_Customers_Small_Commercial!V170+All_Customers_Lighting!V170</f>
        <v>101437</v>
      </c>
      <c r="W170" s="5">
        <f>All_Customers_Residential!W170+All_Customers_Small_Commercial!W170+All_Customers_Lighting!W170</f>
        <v>95348</v>
      </c>
      <c r="X170" s="5">
        <f>All_Customers_Residential!X170+All_Customers_Small_Commercial!X170+All_Customers_Lighting!X170</f>
        <v>81077</v>
      </c>
      <c r="Y170" s="5">
        <f>All_Customers_Residential!Y170+All_Customers_Small_Commercial!Y170+All_Customers_Lighting!Y170</f>
        <v>69556</v>
      </c>
      <c r="AA170" s="2">
        <f>IFERROR(INDEX('Holiday Schedule'!$D$3:$D$24,MATCH(A170,'Holiday Schedule'!$C$3:$C$24,0)),0)</f>
        <v>0</v>
      </c>
      <c r="AB170" s="2">
        <f t="shared" si="16"/>
        <v>2</v>
      </c>
      <c r="AC170" s="2">
        <f t="shared" si="17"/>
        <v>1324352</v>
      </c>
      <c r="AD170" s="5">
        <f t="shared" si="18"/>
        <v>495632</v>
      </c>
      <c r="AE170" s="5">
        <f t="shared" si="19"/>
        <v>1819984</v>
      </c>
      <c r="AG170" s="2">
        <f t="shared" si="20"/>
        <v>6</v>
      </c>
      <c r="AH170" s="2">
        <f t="shared" si="21"/>
        <v>2024</v>
      </c>
      <c r="AJ170" s="5">
        <f t="shared" si="22"/>
        <v>101437</v>
      </c>
      <c r="AK170" s="2">
        <f t="shared" si="23"/>
        <v>21</v>
      </c>
    </row>
    <row r="171" spans="1:37" ht="12.75" x14ac:dyDescent="0.2">
      <c r="A171" s="4">
        <v>45454</v>
      </c>
      <c r="B171" s="5">
        <f>All_Customers_Residential!B171+All_Customers_Small_Commercial!B171+All_Customers_Lighting!B171</f>
        <v>62947</v>
      </c>
      <c r="C171" s="5">
        <f>All_Customers_Residential!C171+All_Customers_Small_Commercial!C171+All_Customers_Lighting!C171</f>
        <v>58769</v>
      </c>
      <c r="D171" s="5">
        <f>All_Customers_Residential!D171+All_Customers_Small_Commercial!D171+All_Customers_Lighting!D171</f>
        <v>57281</v>
      </c>
      <c r="E171" s="5">
        <f>All_Customers_Residential!E171+All_Customers_Small_Commercial!E171+All_Customers_Lighting!E171</f>
        <v>57903</v>
      </c>
      <c r="F171" s="5">
        <f>All_Customers_Residential!F171+All_Customers_Small_Commercial!F171+All_Customers_Lighting!F171</f>
        <v>59517</v>
      </c>
      <c r="G171" s="5">
        <f>All_Customers_Residential!G171+All_Customers_Small_Commercial!G171+All_Customers_Lighting!G171</f>
        <v>65678</v>
      </c>
      <c r="H171" s="5">
        <f>All_Customers_Residential!H171+All_Customers_Small_Commercial!H171+All_Customers_Lighting!H171</f>
        <v>75381</v>
      </c>
      <c r="I171" s="5">
        <f>All_Customers_Residential!I171+All_Customers_Small_Commercial!I171+All_Customers_Lighting!I171</f>
        <v>79670</v>
      </c>
      <c r="J171" s="5">
        <f>All_Customers_Residential!J171+All_Customers_Small_Commercial!J171+All_Customers_Lighting!J171</f>
        <v>77205</v>
      </c>
      <c r="K171" s="5">
        <f>All_Customers_Residential!K171+All_Customers_Small_Commercial!K171+All_Customers_Lighting!K171</f>
        <v>78548</v>
      </c>
      <c r="L171" s="5">
        <f>All_Customers_Residential!L171+All_Customers_Small_Commercial!L171+All_Customers_Lighting!L171</f>
        <v>79035</v>
      </c>
      <c r="M171" s="5">
        <f>All_Customers_Residential!M171+All_Customers_Small_Commercial!M171+All_Customers_Lighting!M171</f>
        <v>76967</v>
      </c>
      <c r="N171" s="5">
        <f>All_Customers_Residential!N171+All_Customers_Small_Commercial!N171+All_Customers_Lighting!N171</f>
        <v>78048</v>
      </c>
      <c r="O171" s="5">
        <f>All_Customers_Residential!O171+All_Customers_Small_Commercial!O171+All_Customers_Lighting!O171</f>
        <v>75609</v>
      </c>
      <c r="P171" s="5">
        <f>All_Customers_Residential!P171+All_Customers_Small_Commercial!P171+All_Customers_Lighting!P171</f>
        <v>76935</v>
      </c>
      <c r="Q171" s="5">
        <f>All_Customers_Residential!Q171+All_Customers_Small_Commercial!Q171+All_Customers_Lighting!Q171</f>
        <v>81768</v>
      </c>
      <c r="R171" s="5">
        <f>All_Customers_Residential!R171+All_Customers_Small_Commercial!R171+All_Customers_Lighting!R171</f>
        <v>87408</v>
      </c>
      <c r="S171" s="5">
        <f>All_Customers_Residential!S171+All_Customers_Small_Commercial!S171+All_Customers_Lighting!S171</f>
        <v>97086</v>
      </c>
      <c r="T171" s="5">
        <f>All_Customers_Residential!T171+All_Customers_Small_Commercial!T171+All_Customers_Lighting!T171</f>
        <v>103672</v>
      </c>
      <c r="U171" s="5">
        <f>All_Customers_Residential!U171+All_Customers_Small_Commercial!U171+All_Customers_Lighting!U171</f>
        <v>106107</v>
      </c>
      <c r="V171" s="5">
        <f>All_Customers_Residential!V171+All_Customers_Small_Commercial!V171+All_Customers_Lighting!V171</f>
        <v>105880</v>
      </c>
      <c r="W171" s="5">
        <f>All_Customers_Residential!W171+All_Customers_Small_Commercial!W171+All_Customers_Lighting!W171</f>
        <v>99070</v>
      </c>
      <c r="X171" s="5">
        <f>All_Customers_Residential!X171+All_Customers_Small_Commercial!X171+All_Customers_Lighting!X171</f>
        <v>83558</v>
      </c>
      <c r="Y171" s="5">
        <f>All_Customers_Residential!Y171+All_Customers_Small_Commercial!Y171+All_Customers_Lighting!Y171</f>
        <v>73171</v>
      </c>
      <c r="AA171" s="2">
        <f>IFERROR(INDEX('Holiday Schedule'!$D$3:$D$24,MATCH(A171,'Holiday Schedule'!$C$3:$C$24,0)),0)</f>
        <v>0</v>
      </c>
      <c r="AB171" s="2">
        <f t="shared" si="16"/>
        <v>3</v>
      </c>
      <c r="AC171" s="2">
        <f t="shared" si="17"/>
        <v>1386566</v>
      </c>
      <c r="AD171" s="5">
        <f t="shared" si="18"/>
        <v>510647</v>
      </c>
      <c r="AE171" s="5">
        <f t="shared" si="19"/>
        <v>1897213</v>
      </c>
      <c r="AG171" s="2">
        <f t="shared" si="20"/>
        <v>6</v>
      </c>
      <c r="AH171" s="2">
        <f t="shared" si="21"/>
        <v>2024</v>
      </c>
      <c r="AJ171" s="5">
        <f t="shared" si="22"/>
        <v>106107</v>
      </c>
      <c r="AK171" s="2">
        <f t="shared" si="23"/>
        <v>20</v>
      </c>
    </row>
    <row r="172" spans="1:37" ht="12.75" x14ac:dyDescent="0.2">
      <c r="A172" s="4">
        <v>45455</v>
      </c>
      <c r="B172" s="5">
        <f>All_Customers_Residential!B172+All_Customers_Small_Commercial!B172+All_Customers_Lighting!B172</f>
        <v>64680</v>
      </c>
      <c r="C172" s="5">
        <f>All_Customers_Residential!C172+All_Customers_Small_Commercial!C172+All_Customers_Lighting!C172</f>
        <v>60919</v>
      </c>
      <c r="D172" s="5">
        <f>All_Customers_Residential!D172+All_Customers_Small_Commercial!D172+All_Customers_Lighting!D172</f>
        <v>58093</v>
      </c>
      <c r="E172" s="5">
        <f>All_Customers_Residential!E172+All_Customers_Small_Commercial!E172+All_Customers_Lighting!E172</f>
        <v>59231</v>
      </c>
      <c r="F172" s="5">
        <f>All_Customers_Residential!F172+All_Customers_Small_Commercial!F172+All_Customers_Lighting!F172</f>
        <v>60296</v>
      </c>
      <c r="G172" s="5">
        <f>All_Customers_Residential!G172+All_Customers_Small_Commercial!G172+All_Customers_Lighting!G172</f>
        <v>66624</v>
      </c>
      <c r="H172" s="5">
        <f>All_Customers_Residential!H172+All_Customers_Small_Commercial!H172+All_Customers_Lighting!H172</f>
        <v>75820</v>
      </c>
      <c r="I172" s="5">
        <f>All_Customers_Residential!I172+All_Customers_Small_Commercial!I172+All_Customers_Lighting!I172</f>
        <v>83462</v>
      </c>
      <c r="J172" s="5">
        <f>All_Customers_Residential!J172+All_Customers_Small_Commercial!J172+All_Customers_Lighting!J172</f>
        <v>81854</v>
      </c>
      <c r="K172" s="5">
        <f>All_Customers_Residential!K172+All_Customers_Small_Commercial!K172+All_Customers_Lighting!K172</f>
        <v>82246</v>
      </c>
      <c r="L172" s="5">
        <f>All_Customers_Residential!L172+All_Customers_Small_Commercial!L172+All_Customers_Lighting!L172</f>
        <v>78033</v>
      </c>
      <c r="M172" s="5">
        <f>All_Customers_Residential!M172+All_Customers_Small_Commercial!M172+All_Customers_Lighting!M172</f>
        <v>78130</v>
      </c>
      <c r="N172" s="5">
        <f>All_Customers_Residential!N172+All_Customers_Small_Commercial!N172+All_Customers_Lighting!N172</f>
        <v>76425</v>
      </c>
      <c r="O172" s="5">
        <f>All_Customers_Residential!O172+All_Customers_Small_Commercial!O172+All_Customers_Lighting!O172</f>
        <v>76910</v>
      </c>
      <c r="P172" s="5">
        <f>All_Customers_Residential!P172+All_Customers_Small_Commercial!P172+All_Customers_Lighting!P172</f>
        <v>73675</v>
      </c>
      <c r="Q172" s="5">
        <f>All_Customers_Residential!Q172+All_Customers_Small_Commercial!Q172+All_Customers_Lighting!Q172</f>
        <v>78668</v>
      </c>
      <c r="R172" s="5">
        <f>All_Customers_Residential!R172+All_Customers_Small_Commercial!R172+All_Customers_Lighting!R172</f>
        <v>86098</v>
      </c>
      <c r="S172" s="5">
        <f>All_Customers_Residential!S172+All_Customers_Small_Commercial!S172+All_Customers_Lighting!S172</f>
        <v>94471</v>
      </c>
      <c r="T172" s="5">
        <f>All_Customers_Residential!T172+All_Customers_Small_Commercial!T172+All_Customers_Lighting!T172</f>
        <v>101517</v>
      </c>
      <c r="U172" s="5">
        <f>All_Customers_Residential!U172+All_Customers_Small_Commercial!U172+All_Customers_Lighting!U172</f>
        <v>102549</v>
      </c>
      <c r="V172" s="5">
        <f>All_Customers_Residential!V172+All_Customers_Small_Commercial!V172+All_Customers_Lighting!V172</f>
        <v>104039</v>
      </c>
      <c r="W172" s="5">
        <f>All_Customers_Residential!W172+All_Customers_Small_Commercial!W172+All_Customers_Lighting!W172</f>
        <v>98138</v>
      </c>
      <c r="X172" s="5">
        <f>All_Customers_Residential!X172+All_Customers_Small_Commercial!X172+All_Customers_Lighting!X172</f>
        <v>83577</v>
      </c>
      <c r="Y172" s="5">
        <f>All_Customers_Residential!Y172+All_Customers_Small_Commercial!Y172+All_Customers_Lighting!Y172</f>
        <v>72219</v>
      </c>
      <c r="AA172" s="2">
        <f>IFERROR(INDEX('Holiday Schedule'!$D$3:$D$24,MATCH(A172,'Holiday Schedule'!$C$3:$C$24,0)),0)</f>
        <v>0</v>
      </c>
      <c r="AB172" s="2">
        <f t="shared" si="16"/>
        <v>4</v>
      </c>
      <c r="AC172" s="2">
        <f t="shared" si="17"/>
        <v>1379792</v>
      </c>
      <c r="AD172" s="5">
        <f t="shared" si="18"/>
        <v>517882</v>
      </c>
      <c r="AE172" s="5">
        <f t="shared" si="19"/>
        <v>1897674</v>
      </c>
      <c r="AG172" s="2">
        <f t="shared" si="20"/>
        <v>6</v>
      </c>
      <c r="AH172" s="2">
        <f t="shared" si="21"/>
        <v>2024</v>
      </c>
      <c r="AJ172" s="5">
        <f t="shared" si="22"/>
        <v>104039</v>
      </c>
      <c r="AK172" s="2">
        <f t="shared" si="23"/>
        <v>21</v>
      </c>
    </row>
    <row r="173" spans="1:37" ht="12.75" x14ac:dyDescent="0.2">
      <c r="A173" s="4">
        <v>45456</v>
      </c>
      <c r="B173" s="5">
        <f>All_Customers_Residential!B173+All_Customers_Small_Commercial!B173+All_Customers_Lighting!B173</f>
        <v>64565</v>
      </c>
      <c r="C173" s="5">
        <f>All_Customers_Residential!C173+All_Customers_Small_Commercial!C173+All_Customers_Lighting!C173</f>
        <v>60690</v>
      </c>
      <c r="D173" s="5">
        <f>All_Customers_Residential!D173+All_Customers_Small_Commercial!D173+All_Customers_Lighting!D173</f>
        <v>58494</v>
      </c>
      <c r="E173" s="5">
        <f>All_Customers_Residential!E173+All_Customers_Small_Commercial!E173+All_Customers_Lighting!E173</f>
        <v>58249</v>
      </c>
      <c r="F173" s="5">
        <f>All_Customers_Residential!F173+All_Customers_Small_Commercial!F173+All_Customers_Lighting!F173</f>
        <v>60247</v>
      </c>
      <c r="G173" s="5">
        <f>All_Customers_Residential!G173+All_Customers_Small_Commercial!G173+All_Customers_Lighting!G173</f>
        <v>65585</v>
      </c>
      <c r="H173" s="5">
        <f>All_Customers_Residential!H173+All_Customers_Small_Commercial!H173+All_Customers_Lighting!H173</f>
        <v>75492</v>
      </c>
      <c r="I173" s="5">
        <f>All_Customers_Residential!I173+All_Customers_Small_Commercial!I173+All_Customers_Lighting!I173</f>
        <v>80055</v>
      </c>
      <c r="J173" s="5">
        <f>All_Customers_Residential!J173+All_Customers_Small_Commercial!J173+All_Customers_Lighting!J173</f>
        <v>78296</v>
      </c>
      <c r="K173" s="5">
        <f>All_Customers_Residential!K173+All_Customers_Small_Commercial!K173+All_Customers_Lighting!K173</f>
        <v>77406</v>
      </c>
      <c r="L173" s="5">
        <f>All_Customers_Residential!L173+All_Customers_Small_Commercial!L173+All_Customers_Lighting!L173</f>
        <v>76495</v>
      </c>
      <c r="M173" s="5">
        <f>All_Customers_Residential!M173+All_Customers_Small_Commercial!M173+All_Customers_Lighting!M173</f>
        <v>76951</v>
      </c>
      <c r="N173" s="5">
        <f>All_Customers_Residential!N173+All_Customers_Small_Commercial!N173+All_Customers_Lighting!N173</f>
        <v>78715</v>
      </c>
      <c r="O173" s="5">
        <f>All_Customers_Residential!O173+All_Customers_Small_Commercial!O173+All_Customers_Lighting!O173</f>
        <v>76901</v>
      </c>
      <c r="P173" s="5">
        <f>All_Customers_Residential!P173+All_Customers_Small_Commercial!P173+All_Customers_Lighting!P173</f>
        <v>77217</v>
      </c>
      <c r="Q173" s="5">
        <f>All_Customers_Residential!Q173+All_Customers_Small_Commercial!Q173+All_Customers_Lighting!Q173</f>
        <v>82369</v>
      </c>
      <c r="R173" s="5">
        <f>All_Customers_Residential!R173+All_Customers_Small_Commercial!R173+All_Customers_Lighting!R173</f>
        <v>89209</v>
      </c>
      <c r="S173" s="5">
        <f>All_Customers_Residential!S173+All_Customers_Small_Commercial!S173+All_Customers_Lighting!S173</f>
        <v>97452</v>
      </c>
      <c r="T173" s="5">
        <f>All_Customers_Residential!T173+All_Customers_Small_Commercial!T173+All_Customers_Lighting!T173</f>
        <v>105776</v>
      </c>
      <c r="U173" s="5">
        <f>All_Customers_Residential!U173+All_Customers_Small_Commercial!U173+All_Customers_Lighting!U173</f>
        <v>108401</v>
      </c>
      <c r="V173" s="5">
        <f>All_Customers_Residential!V173+All_Customers_Small_Commercial!V173+All_Customers_Lighting!V173</f>
        <v>109226</v>
      </c>
      <c r="W173" s="5">
        <f>All_Customers_Residential!W173+All_Customers_Small_Commercial!W173+All_Customers_Lighting!W173</f>
        <v>102221</v>
      </c>
      <c r="X173" s="5">
        <f>All_Customers_Residential!X173+All_Customers_Small_Commercial!X173+All_Customers_Lighting!X173</f>
        <v>87744</v>
      </c>
      <c r="Y173" s="5">
        <f>All_Customers_Residential!Y173+All_Customers_Small_Commercial!Y173+All_Customers_Lighting!Y173</f>
        <v>75508</v>
      </c>
      <c r="AA173" s="2">
        <f>IFERROR(INDEX('Holiday Schedule'!$D$3:$D$24,MATCH(A173,'Holiday Schedule'!$C$3:$C$24,0)),0)</f>
        <v>0</v>
      </c>
      <c r="AB173" s="2">
        <f t="shared" si="16"/>
        <v>5</v>
      </c>
      <c r="AC173" s="2">
        <f t="shared" si="17"/>
        <v>1404434</v>
      </c>
      <c r="AD173" s="5">
        <f t="shared" si="18"/>
        <v>518830</v>
      </c>
      <c r="AE173" s="5">
        <f t="shared" si="19"/>
        <v>1923264</v>
      </c>
      <c r="AG173" s="2">
        <f t="shared" si="20"/>
        <v>6</v>
      </c>
      <c r="AH173" s="2">
        <f t="shared" si="21"/>
        <v>2024</v>
      </c>
      <c r="AJ173" s="5">
        <f t="shared" si="22"/>
        <v>109226</v>
      </c>
      <c r="AK173" s="2">
        <f t="shared" si="23"/>
        <v>21</v>
      </c>
    </row>
    <row r="174" spans="1:37" ht="12.75" x14ac:dyDescent="0.2">
      <c r="A174" s="4">
        <v>45457</v>
      </c>
      <c r="B174" s="5">
        <f>All_Customers_Residential!B174+All_Customers_Small_Commercial!B174+All_Customers_Lighting!B174</f>
        <v>67070</v>
      </c>
      <c r="C174" s="5">
        <f>All_Customers_Residential!C174+All_Customers_Small_Commercial!C174+All_Customers_Lighting!C174</f>
        <v>62652</v>
      </c>
      <c r="D174" s="5">
        <f>All_Customers_Residential!D174+All_Customers_Small_Commercial!D174+All_Customers_Lighting!D174</f>
        <v>61359</v>
      </c>
      <c r="E174" s="5">
        <f>All_Customers_Residential!E174+All_Customers_Small_Commercial!E174+All_Customers_Lighting!E174</f>
        <v>60919</v>
      </c>
      <c r="F174" s="5">
        <f>All_Customers_Residential!F174+All_Customers_Small_Commercial!F174+All_Customers_Lighting!F174</f>
        <v>62838</v>
      </c>
      <c r="G174" s="5">
        <f>All_Customers_Residential!G174+All_Customers_Small_Commercial!G174+All_Customers_Lighting!G174</f>
        <v>67683</v>
      </c>
      <c r="H174" s="5">
        <f>All_Customers_Residential!H174+All_Customers_Small_Commercial!H174+All_Customers_Lighting!H174</f>
        <v>77123</v>
      </c>
      <c r="I174" s="5">
        <f>All_Customers_Residential!I174+All_Customers_Small_Commercial!I174+All_Customers_Lighting!I174</f>
        <v>82520</v>
      </c>
      <c r="J174" s="5">
        <f>All_Customers_Residential!J174+All_Customers_Small_Commercial!J174+All_Customers_Lighting!J174</f>
        <v>81447</v>
      </c>
      <c r="K174" s="5">
        <f>All_Customers_Residential!K174+All_Customers_Small_Commercial!K174+All_Customers_Lighting!K174</f>
        <v>88039</v>
      </c>
      <c r="L174" s="5">
        <f>All_Customers_Residential!L174+All_Customers_Small_Commercial!L174+All_Customers_Lighting!L174</f>
        <v>85847</v>
      </c>
      <c r="M174" s="5">
        <f>All_Customers_Residential!M174+All_Customers_Small_Commercial!M174+All_Customers_Lighting!M174</f>
        <v>86394</v>
      </c>
      <c r="N174" s="5">
        <f>All_Customers_Residential!N174+All_Customers_Small_Commercial!N174+All_Customers_Lighting!N174</f>
        <v>86217</v>
      </c>
      <c r="O174" s="5">
        <f>All_Customers_Residential!O174+All_Customers_Small_Commercial!O174+All_Customers_Lighting!O174</f>
        <v>82038</v>
      </c>
      <c r="P174" s="5">
        <f>All_Customers_Residential!P174+All_Customers_Small_Commercial!P174+All_Customers_Lighting!P174</f>
        <v>84975</v>
      </c>
      <c r="Q174" s="5">
        <f>All_Customers_Residential!Q174+All_Customers_Small_Commercial!Q174+All_Customers_Lighting!Q174</f>
        <v>89796</v>
      </c>
      <c r="R174" s="5">
        <f>All_Customers_Residential!R174+All_Customers_Small_Commercial!R174+All_Customers_Lighting!R174</f>
        <v>94220</v>
      </c>
      <c r="S174" s="5">
        <f>All_Customers_Residential!S174+All_Customers_Small_Commercial!S174+All_Customers_Lighting!S174</f>
        <v>97461</v>
      </c>
      <c r="T174" s="5">
        <f>All_Customers_Residential!T174+All_Customers_Small_Commercial!T174+All_Customers_Lighting!T174</f>
        <v>103237</v>
      </c>
      <c r="U174" s="5">
        <f>All_Customers_Residential!U174+All_Customers_Small_Commercial!U174+All_Customers_Lighting!U174</f>
        <v>103267</v>
      </c>
      <c r="V174" s="5">
        <f>All_Customers_Residential!V174+All_Customers_Small_Commercial!V174+All_Customers_Lighting!V174</f>
        <v>105872</v>
      </c>
      <c r="W174" s="5">
        <f>All_Customers_Residential!W174+All_Customers_Small_Commercial!W174+All_Customers_Lighting!W174</f>
        <v>98941</v>
      </c>
      <c r="X174" s="5">
        <f>All_Customers_Residential!X174+All_Customers_Small_Commercial!X174+All_Customers_Lighting!X174</f>
        <v>87809</v>
      </c>
      <c r="Y174" s="5">
        <f>All_Customers_Residential!Y174+All_Customers_Small_Commercial!Y174+All_Customers_Lighting!Y174</f>
        <v>76648</v>
      </c>
      <c r="AA174" s="2">
        <f>IFERROR(INDEX('Holiday Schedule'!$D$3:$D$24,MATCH(A174,'Holiday Schedule'!$C$3:$C$24,0)),0)</f>
        <v>0</v>
      </c>
      <c r="AB174" s="2">
        <f t="shared" si="16"/>
        <v>6</v>
      </c>
      <c r="AC174" s="2">
        <f t="shared" si="17"/>
        <v>1458080</v>
      </c>
      <c r="AD174" s="5">
        <f t="shared" si="18"/>
        <v>536292</v>
      </c>
      <c r="AE174" s="5">
        <f t="shared" si="19"/>
        <v>1994372</v>
      </c>
      <c r="AG174" s="2">
        <f t="shared" si="20"/>
        <v>6</v>
      </c>
      <c r="AH174" s="2">
        <f t="shared" si="21"/>
        <v>2024</v>
      </c>
      <c r="AJ174" s="5">
        <f t="shared" si="22"/>
        <v>105872</v>
      </c>
      <c r="AK174" s="2">
        <f t="shared" si="23"/>
        <v>21</v>
      </c>
    </row>
    <row r="175" spans="1:37" ht="12.75" x14ac:dyDescent="0.2">
      <c r="A175" s="4">
        <v>45458</v>
      </c>
      <c r="B175" s="5">
        <f>All_Customers_Residential!B175+All_Customers_Small_Commercial!B175+All_Customers_Lighting!B175</f>
        <v>70308</v>
      </c>
      <c r="C175" s="5">
        <f>All_Customers_Residential!C175+All_Customers_Small_Commercial!C175+All_Customers_Lighting!C175</f>
        <v>64383</v>
      </c>
      <c r="D175" s="5">
        <f>All_Customers_Residential!D175+All_Customers_Small_Commercial!D175+All_Customers_Lighting!D175</f>
        <v>62035</v>
      </c>
      <c r="E175" s="5">
        <f>All_Customers_Residential!E175+All_Customers_Small_Commercial!E175+All_Customers_Lighting!E175</f>
        <v>61343</v>
      </c>
      <c r="F175" s="5">
        <f>All_Customers_Residential!F175+All_Customers_Small_Commercial!F175+All_Customers_Lighting!F175</f>
        <v>61420</v>
      </c>
      <c r="G175" s="5">
        <f>All_Customers_Residential!G175+All_Customers_Small_Commercial!G175+All_Customers_Lighting!G175</f>
        <v>64585</v>
      </c>
      <c r="H175" s="5">
        <f>All_Customers_Residential!H175+All_Customers_Small_Commercial!H175+All_Customers_Lighting!H175</f>
        <v>68389</v>
      </c>
      <c r="I175" s="5">
        <f>All_Customers_Residential!I175+All_Customers_Small_Commercial!I175+All_Customers_Lighting!I175</f>
        <v>76852</v>
      </c>
      <c r="J175" s="5">
        <f>All_Customers_Residential!J175+All_Customers_Small_Commercial!J175+All_Customers_Lighting!J175</f>
        <v>81834</v>
      </c>
      <c r="K175" s="5">
        <f>All_Customers_Residential!K175+All_Customers_Small_Commercial!K175+All_Customers_Lighting!K175</f>
        <v>83429</v>
      </c>
      <c r="L175" s="5">
        <f>All_Customers_Residential!L175+All_Customers_Small_Commercial!L175+All_Customers_Lighting!L175</f>
        <v>77205</v>
      </c>
      <c r="M175" s="5">
        <f>All_Customers_Residential!M175+All_Customers_Small_Commercial!M175+All_Customers_Lighting!M175</f>
        <v>74551</v>
      </c>
      <c r="N175" s="5">
        <f>All_Customers_Residential!N175+All_Customers_Small_Commercial!N175+All_Customers_Lighting!N175</f>
        <v>76297</v>
      </c>
      <c r="O175" s="5">
        <f>All_Customers_Residential!O175+All_Customers_Small_Commercial!O175+All_Customers_Lighting!O175</f>
        <v>72942</v>
      </c>
      <c r="P175" s="5">
        <f>All_Customers_Residential!P175+All_Customers_Small_Commercial!P175+All_Customers_Lighting!P175</f>
        <v>73653</v>
      </c>
      <c r="Q175" s="5">
        <f>All_Customers_Residential!Q175+All_Customers_Small_Commercial!Q175+All_Customers_Lighting!Q175</f>
        <v>74483</v>
      </c>
      <c r="R175" s="5">
        <f>All_Customers_Residential!R175+All_Customers_Small_Commercial!R175+All_Customers_Lighting!R175</f>
        <v>78818</v>
      </c>
      <c r="S175" s="5">
        <f>All_Customers_Residential!S175+All_Customers_Small_Commercial!S175+All_Customers_Lighting!S175</f>
        <v>87324</v>
      </c>
      <c r="T175" s="5">
        <f>All_Customers_Residential!T175+All_Customers_Small_Commercial!T175+All_Customers_Lighting!T175</f>
        <v>95404</v>
      </c>
      <c r="U175" s="5">
        <f>All_Customers_Residential!U175+All_Customers_Small_Commercial!U175+All_Customers_Lighting!U175</f>
        <v>97281</v>
      </c>
      <c r="V175" s="5">
        <f>All_Customers_Residential!V175+All_Customers_Small_Commercial!V175+All_Customers_Lighting!V175</f>
        <v>97004</v>
      </c>
      <c r="W175" s="5">
        <f>All_Customers_Residential!W175+All_Customers_Small_Commercial!W175+All_Customers_Lighting!W175</f>
        <v>93073</v>
      </c>
      <c r="X175" s="5">
        <f>All_Customers_Residential!X175+All_Customers_Small_Commercial!X175+All_Customers_Lighting!X175</f>
        <v>83373</v>
      </c>
      <c r="Y175" s="5">
        <f>All_Customers_Residential!Y175+All_Customers_Small_Commercial!Y175+All_Customers_Lighting!Y175</f>
        <v>72214</v>
      </c>
      <c r="AA175" s="2">
        <f>IFERROR(INDEX('Holiday Schedule'!$D$3:$D$24,MATCH(A175,'Holiday Schedule'!$C$3:$C$24,0)),0)</f>
        <v>0</v>
      </c>
      <c r="AB175" s="2">
        <f t="shared" si="16"/>
        <v>7</v>
      </c>
      <c r="AC175" s="2">
        <f t="shared" si="17"/>
        <v>0</v>
      </c>
      <c r="AD175" s="5">
        <f t="shared" si="18"/>
        <v>1848200</v>
      </c>
      <c r="AE175" s="5">
        <f t="shared" si="19"/>
        <v>1848200</v>
      </c>
      <c r="AG175" s="2">
        <f t="shared" si="20"/>
        <v>6</v>
      </c>
      <c r="AH175" s="2">
        <f t="shared" si="21"/>
        <v>2024</v>
      </c>
      <c r="AJ175" s="5">
        <f t="shared" si="22"/>
        <v>97281</v>
      </c>
      <c r="AK175" s="2">
        <f t="shared" si="23"/>
        <v>20</v>
      </c>
    </row>
    <row r="176" spans="1:37" ht="12.75" x14ac:dyDescent="0.2">
      <c r="A176" s="4">
        <v>45459</v>
      </c>
      <c r="B176" s="5">
        <f>All_Customers_Residential!B176+All_Customers_Small_Commercial!B176+All_Customers_Lighting!B176</f>
        <v>63999</v>
      </c>
      <c r="C176" s="5">
        <f>All_Customers_Residential!C176+All_Customers_Small_Commercial!C176+All_Customers_Lighting!C176</f>
        <v>59237</v>
      </c>
      <c r="D176" s="5">
        <f>All_Customers_Residential!D176+All_Customers_Small_Commercial!D176+All_Customers_Lighting!D176</f>
        <v>57544</v>
      </c>
      <c r="E176" s="5">
        <f>All_Customers_Residential!E176+All_Customers_Small_Commercial!E176+All_Customers_Lighting!E176</f>
        <v>56707</v>
      </c>
      <c r="F176" s="5">
        <f>All_Customers_Residential!F176+All_Customers_Small_Commercial!F176+All_Customers_Lighting!F176</f>
        <v>56996</v>
      </c>
      <c r="G176" s="5">
        <f>All_Customers_Residential!G176+All_Customers_Small_Commercial!G176+All_Customers_Lighting!G176</f>
        <v>58764</v>
      </c>
      <c r="H176" s="5">
        <f>All_Customers_Residential!H176+All_Customers_Small_Commercial!H176+All_Customers_Lighting!H176</f>
        <v>62531</v>
      </c>
      <c r="I176" s="5">
        <f>All_Customers_Residential!I176+All_Customers_Small_Commercial!I176+All_Customers_Lighting!I176</f>
        <v>66781</v>
      </c>
      <c r="J176" s="5">
        <f>All_Customers_Residential!J176+All_Customers_Small_Commercial!J176+All_Customers_Lighting!J176</f>
        <v>68111</v>
      </c>
      <c r="K176" s="5">
        <f>All_Customers_Residential!K176+All_Customers_Small_Commercial!K176+All_Customers_Lighting!K176</f>
        <v>70496</v>
      </c>
      <c r="L176" s="5">
        <f>All_Customers_Residential!L176+All_Customers_Small_Commercial!L176+All_Customers_Lighting!L176</f>
        <v>67130</v>
      </c>
      <c r="M176" s="5">
        <f>All_Customers_Residential!M176+All_Customers_Small_Commercial!M176+All_Customers_Lighting!M176</f>
        <v>65658</v>
      </c>
      <c r="N176" s="5">
        <f>All_Customers_Residential!N176+All_Customers_Small_Commercial!N176+All_Customers_Lighting!N176</f>
        <v>64325</v>
      </c>
      <c r="O176" s="5">
        <f>All_Customers_Residential!O176+All_Customers_Small_Commercial!O176+All_Customers_Lighting!O176</f>
        <v>63481</v>
      </c>
      <c r="P176" s="5">
        <f>All_Customers_Residential!P176+All_Customers_Small_Commercial!P176+All_Customers_Lighting!P176</f>
        <v>64497</v>
      </c>
      <c r="Q176" s="5">
        <f>All_Customers_Residential!Q176+All_Customers_Small_Commercial!Q176+All_Customers_Lighting!Q176</f>
        <v>68894</v>
      </c>
      <c r="R176" s="5">
        <f>All_Customers_Residential!R176+All_Customers_Small_Commercial!R176+All_Customers_Lighting!R176</f>
        <v>77419</v>
      </c>
      <c r="S176" s="5">
        <f>All_Customers_Residential!S176+All_Customers_Small_Commercial!S176+All_Customers_Lighting!S176</f>
        <v>90347</v>
      </c>
      <c r="T176" s="5">
        <f>All_Customers_Residential!T176+All_Customers_Small_Commercial!T176+All_Customers_Lighting!T176</f>
        <v>98567</v>
      </c>
      <c r="U176" s="5">
        <f>All_Customers_Residential!U176+All_Customers_Small_Commercial!U176+All_Customers_Lighting!U176</f>
        <v>102144</v>
      </c>
      <c r="V176" s="5">
        <f>All_Customers_Residential!V176+All_Customers_Small_Commercial!V176+All_Customers_Lighting!V176</f>
        <v>102931</v>
      </c>
      <c r="W176" s="5">
        <f>All_Customers_Residential!W176+All_Customers_Small_Commercial!W176+All_Customers_Lighting!W176</f>
        <v>97794</v>
      </c>
      <c r="X176" s="5">
        <f>All_Customers_Residential!X176+All_Customers_Small_Commercial!X176+All_Customers_Lighting!X176</f>
        <v>83615</v>
      </c>
      <c r="Y176" s="5">
        <f>All_Customers_Residential!Y176+All_Customers_Small_Commercial!Y176+All_Customers_Lighting!Y176</f>
        <v>72121</v>
      </c>
      <c r="AA176" s="2">
        <f>IFERROR(INDEX('Holiday Schedule'!$D$3:$D$24,MATCH(A176,'Holiday Schedule'!$C$3:$C$24,0)),0)</f>
        <v>0</v>
      </c>
      <c r="AB176" s="2">
        <f t="shared" si="16"/>
        <v>1</v>
      </c>
      <c r="AC176" s="2">
        <f t="shared" si="17"/>
        <v>0</v>
      </c>
      <c r="AD176" s="5">
        <f t="shared" si="18"/>
        <v>1740089</v>
      </c>
      <c r="AE176" s="5">
        <f t="shared" si="19"/>
        <v>1740089</v>
      </c>
      <c r="AG176" s="2">
        <f t="shared" si="20"/>
        <v>6</v>
      </c>
      <c r="AH176" s="2">
        <f t="shared" si="21"/>
        <v>2024</v>
      </c>
      <c r="AJ176" s="5">
        <f t="shared" si="22"/>
        <v>102931</v>
      </c>
      <c r="AK176" s="2">
        <f t="shared" si="23"/>
        <v>21</v>
      </c>
    </row>
    <row r="177" spans="1:37" ht="12.75" x14ac:dyDescent="0.2">
      <c r="A177" s="4">
        <v>45460</v>
      </c>
      <c r="B177" s="5">
        <f>All_Customers_Residential!B177+All_Customers_Small_Commercial!B177+All_Customers_Lighting!B177</f>
        <v>64055</v>
      </c>
      <c r="C177" s="5">
        <f>All_Customers_Residential!C177+All_Customers_Small_Commercial!C177+All_Customers_Lighting!C177</f>
        <v>58519</v>
      </c>
      <c r="D177" s="5">
        <f>All_Customers_Residential!D177+All_Customers_Small_Commercial!D177+All_Customers_Lighting!D177</f>
        <v>57806</v>
      </c>
      <c r="E177" s="5">
        <f>All_Customers_Residential!E177+All_Customers_Small_Commercial!E177+All_Customers_Lighting!E177</f>
        <v>57233</v>
      </c>
      <c r="F177" s="5">
        <f>All_Customers_Residential!F177+All_Customers_Small_Commercial!F177+All_Customers_Lighting!F177</f>
        <v>59585</v>
      </c>
      <c r="G177" s="5">
        <f>All_Customers_Residential!G177+All_Customers_Small_Commercial!G177+All_Customers_Lighting!G177</f>
        <v>64414</v>
      </c>
      <c r="H177" s="5">
        <f>All_Customers_Residential!H177+All_Customers_Small_Commercial!H177+All_Customers_Lighting!H177</f>
        <v>73750</v>
      </c>
      <c r="I177" s="5">
        <f>All_Customers_Residential!I177+All_Customers_Small_Commercial!I177+All_Customers_Lighting!I177</f>
        <v>81864</v>
      </c>
      <c r="J177" s="5">
        <f>All_Customers_Residential!J177+All_Customers_Small_Commercial!J177+All_Customers_Lighting!J177</f>
        <v>83373</v>
      </c>
      <c r="K177" s="5">
        <f>All_Customers_Residential!K177+All_Customers_Small_Commercial!K177+All_Customers_Lighting!K177</f>
        <v>81828</v>
      </c>
      <c r="L177" s="5">
        <f>All_Customers_Residential!L177+All_Customers_Small_Commercial!L177+All_Customers_Lighting!L177</f>
        <v>81423</v>
      </c>
      <c r="M177" s="5">
        <f>All_Customers_Residential!M177+All_Customers_Small_Commercial!M177+All_Customers_Lighting!M177</f>
        <v>81186</v>
      </c>
      <c r="N177" s="5">
        <f>All_Customers_Residential!N177+All_Customers_Small_Commercial!N177+All_Customers_Lighting!N177</f>
        <v>83916</v>
      </c>
      <c r="O177" s="5">
        <f>All_Customers_Residential!O177+All_Customers_Small_Commercial!O177+All_Customers_Lighting!O177</f>
        <v>82117</v>
      </c>
      <c r="P177" s="5">
        <f>All_Customers_Residential!P177+All_Customers_Small_Commercial!P177+All_Customers_Lighting!P177</f>
        <v>78260</v>
      </c>
      <c r="Q177" s="5">
        <f>All_Customers_Residential!Q177+All_Customers_Small_Commercial!Q177+All_Customers_Lighting!Q177</f>
        <v>86449</v>
      </c>
      <c r="R177" s="5">
        <f>All_Customers_Residential!R177+All_Customers_Small_Commercial!R177+All_Customers_Lighting!R177</f>
        <v>89466</v>
      </c>
      <c r="S177" s="5">
        <f>All_Customers_Residential!S177+All_Customers_Small_Commercial!S177+All_Customers_Lighting!S177</f>
        <v>96042</v>
      </c>
      <c r="T177" s="5">
        <f>All_Customers_Residential!T177+All_Customers_Small_Commercial!T177+All_Customers_Lighting!T177</f>
        <v>100908</v>
      </c>
      <c r="U177" s="5">
        <f>All_Customers_Residential!U177+All_Customers_Small_Commercial!U177+All_Customers_Lighting!U177</f>
        <v>102207</v>
      </c>
      <c r="V177" s="5">
        <f>All_Customers_Residential!V177+All_Customers_Small_Commercial!V177+All_Customers_Lighting!V177</f>
        <v>103651</v>
      </c>
      <c r="W177" s="5">
        <f>All_Customers_Residential!W177+All_Customers_Small_Commercial!W177+All_Customers_Lighting!W177</f>
        <v>97023</v>
      </c>
      <c r="X177" s="5">
        <f>All_Customers_Residential!X177+All_Customers_Small_Commercial!X177+All_Customers_Lighting!X177</f>
        <v>83281</v>
      </c>
      <c r="Y177" s="5">
        <f>All_Customers_Residential!Y177+All_Customers_Small_Commercial!Y177+All_Customers_Lighting!Y177</f>
        <v>71125</v>
      </c>
      <c r="AA177" s="2">
        <f>IFERROR(INDEX('Holiday Schedule'!$D$3:$D$24,MATCH(A177,'Holiday Schedule'!$C$3:$C$24,0)),0)</f>
        <v>0</v>
      </c>
      <c r="AB177" s="2">
        <f t="shared" si="16"/>
        <v>2</v>
      </c>
      <c r="AC177" s="2">
        <f t="shared" si="17"/>
        <v>1412994</v>
      </c>
      <c r="AD177" s="5">
        <f t="shared" si="18"/>
        <v>506487</v>
      </c>
      <c r="AE177" s="5">
        <f t="shared" si="19"/>
        <v>1919481</v>
      </c>
      <c r="AG177" s="2">
        <f t="shared" si="20"/>
        <v>6</v>
      </c>
      <c r="AH177" s="2">
        <f t="shared" si="21"/>
        <v>2024</v>
      </c>
      <c r="AJ177" s="5">
        <f t="shared" si="22"/>
        <v>103651</v>
      </c>
      <c r="AK177" s="2">
        <f t="shared" si="23"/>
        <v>21</v>
      </c>
    </row>
    <row r="178" spans="1:37" ht="12.75" x14ac:dyDescent="0.2">
      <c r="A178" s="4">
        <v>45461</v>
      </c>
      <c r="B178" s="5">
        <f>All_Customers_Residential!B178+All_Customers_Small_Commercial!B178+All_Customers_Lighting!B178</f>
        <v>65052</v>
      </c>
      <c r="C178" s="5">
        <f>All_Customers_Residential!C178+All_Customers_Small_Commercial!C178+All_Customers_Lighting!C178</f>
        <v>60145</v>
      </c>
      <c r="D178" s="5">
        <f>All_Customers_Residential!D178+All_Customers_Small_Commercial!D178+All_Customers_Lighting!D178</f>
        <v>58878</v>
      </c>
      <c r="E178" s="5">
        <f>All_Customers_Residential!E178+All_Customers_Small_Commercial!E178+All_Customers_Lighting!E178</f>
        <v>58467</v>
      </c>
      <c r="F178" s="5">
        <f>All_Customers_Residential!F178+All_Customers_Small_Commercial!F178+All_Customers_Lighting!F178</f>
        <v>60918</v>
      </c>
      <c r="G178" s="5">
        <f>All_Customers_Residential!G178+All_Customers_Small_Commercial!G178+All_Customers_Lighting!G178</f>
        <v>65846</v>
      </c>
      <c r="H178" s="5">
        <f>All_Customers_Residential!H178+All_Customers_Small_Commercial!H178+All_Customers_Lighting!H178</f>
        <v>74127</v>
      </c>
      <c r="I178" s="5">
        <f>All_Customers_Residential!I178+All_Customers_Small_Commercial!I178+All_Customers_Lighting!I178</f>
        <v>82056</v>
      </c>
      <c r="J178" s="5">
        <f>All_Customers_Residential!J178+All_Customers_Small_Commercial!J178+All_Customers_Lighting!J178</f>
        <v>81314</v>
      </c>
      <c r="K178" s="5">
        <f>All_Customers_Residential!K178+All_Customers_Small_Commercial!K178+All_Customers_Lighting!K178</f>
        <v>83694</v>
      </c>
      <c r="L178" s="5">
        <f>All_Customers_Residential!L178+All_Customers_Small_Commercial!L178+All_Customers_Lighting!L178</f>
        <v>84162</v>
      </c>
      <c r="M178" s="5">
        <f>All_Customers_Residential!M178+All_Customers_Small_Commercial!M178+All_Customers_Lighting!M178</f>
        <v>85698</v>
      </c>
      <c r="N178" s="5">
        <f>All_Customers_Residential!N178+All_Customers_Small_Commercial!N178+All_Customers_Lighting!N178</f>
        <v>88940</v>
      </c>
      <c r="O178" s="5">
        <f>All_Customers_Residential!O178+All_Customers_Small_Commercial!O178+All_Customers_Lighting!O178</f>
        <v>89527</v>
      </c>
      <c r="P178" s="5">
        <f>All_Customers_Residential!P178+All_Customers_Small_Commercial!P178+All_Customers_Lighting!P178</f>
        <v>92931</v>
      </c>
      <c r="Q178" s="5">
        <f>All_Customers_Residential!Q178+All_Customers_Small_Commercial!Q178+All_Customers_Lighting!Q178</f>
        <v>102540</v>
      </c>
      <c r="R178" s="5">
        <f>All_Customers_Residential!R178+All_Customers_Small_Commercial!R178+All_Customers_Lighting!R178</f>
        <v>106566</v>
      </c>
      <c r="S178" s="5">
        <f>All_Customers_Residential!S178+All_Customers_Small_Commercial!S178+All_Customers_Lighting!S178</f>
        <v>115822</v>
      </c>
      <c r="T178" s="5">
        <f>All_Customers_Residential!T178+All_Customers_Small_Commercial!T178+All_Customers_Lighting!T178</f>
        <v>123583</v>
      </c>
      <c r="U178" s="5">
        <f>All_Customers_Residential!U178+All_Customers_Small_Commercial!U178+All_Customers_Lighting!U178</f>
        <v>126192</v>
      </c>
      <c r="V178" s="5">
        <f>All_Customers_Residential!V178+All_Customers_Small_Commercial!V178+All_Customers_Lighting!V178</f>
        <v>125951</v>
      </c>
      <c r="W178" s="5">
        <f>All_Customers_Residential!W178+All_Customers_Small_Commercial!W178+All_Customers_Lighting!W178</f>
        <v>120957</v>
      </c>
      <c r="X178" s="5">
        <f>All_Customers_Residential!X178+All_Customers_Small_Commercial!X178+All_Customers_Lighting!X178</f>
        <v>101762</v>
      </c>
      <c r="Y178" s="5">
        <f>All_Customers_Residential!Y178+All_Customers_Small_Commercial!Y178+All_Customers_Lighting!Y178</f>
        <v>86815</v>
      </c>
      <c r="AA178" s="2">
        <f>IFERROR(INDEX('Holiday Schedule'!$D$3:$D$24,MATCH(A178,'Holiday Schedule'!$C$3:$C$24,0)),0)</f>
        <v>0</v>
      </c>
      <c r="AB178" s="2">
        <f t="shared" si="16"/>
        <v>3</v>
      </c>
      <c r="AC178" s="2">
        <f t="shared" si="17"/>
        <v>1611695</v>
      </c>
      <c r="AD178" s="5">
        <f t="shared" si="18"/>
        <v>530248</v>
      </c>
      <c r="AE178" s="5">
        <f t="shared" si="19"/>
        <v>2141943</v>
      </c>
      <c r="AG178" s="2">
        <f t="shared" si="20"/>
        <v>6</v>
      </c>
      <c r="AH178" s="2">
        <f t="shared" si="21"/>
        <v>2024</v>
      </c>
      <c r="AJ178" s="5">
        <f t="shared" si="22"/>
        <v>126192</v>
      </c>
      <c r="AK178" s="2">
        <f t="shared" si="23"/>
        <v>20</v>
      </c>
    </row>
    <row r="179" spans="1:37" ht="12.75" x14ac:dyDescent="0.2">
      <c r="A179" s="4">
        <v>45462</v>
      </c>
      <c r="B179" s="5">
        <f>All_Customers_Residential!B179+All_Customers_Small_Commercial!B179+All_Customers_Lighting!B179</f>
        <v>78564</v>
      </c>
      <c r="C179" s="5">
        <f>All_Customers_Residential!C179+All_Customers_Small_Commercial!C179+All_Customers_Lighting!C179</f>
        <v>72154</v>
      </c>
      <c r="D179" s="5">
        <f>All_Customers_Residential!D179+All_Customers_Small_Commercial!D179+All_Customers_Lighting!D179</f>
        <v>69922</v>
      </c>
      <c r="E179" s="5">
        <f>All_Customers_Residential!E179+All_Customers_Small_Commercial!E179+All_Customers_Lighting!E179</f>
        <v>68580</v>
      </c>
      <c r="F179" s="5">
        <f>All_Customers_Residential!F179+All_Customers_Small_Commercial!F179+All_Customers_Lighting!F179</f>
        <v>70368</v>
      </c>
      <c r="G179" s="5">
        <f>All_Customers_Residential!G179+All_Customers_Small_Commercial!G179+All_Customers_Lighting!G179</f>
        <v>74776</v>
      </c>
      <c r="H179" s="5">
        <f>All_Customers_Residential!H179+All_Customers_Small_Commercial!H179+All_Customers_Lighting!H179</f>
        <v>84457</v>
      </c>
      <c r="I179" s="5">
        <f>All_Customers_Residential!I179+All_Customers_Small_Commercial!I179+All_Customers_Lighting!I179</f>
        <v>92701</v>
      </c>
      <c r="J179" s="5">
        <f>All_Customers_Residential!J179+All_Customers_Small_Commercial!J179+All_Customers_Lighting!J179</f>
        <v>95028</v>
      </c>
      <c r="K179" s="5">
        <f>All_Customers_Residential!K179+All_Customers_Small_Commercial!K179+All_Customers_Lighting!K179</f>
        <v>99876</v>
      </c>
      <c r="L179" s="5">
        <f>All_Customers_Residential!L179+All_Customers_Small_Commercial!L179+All_Customers_Lighting!L179</f>
        <v>102367</v>
      </c>
      <c r="M179" s="5">
        <f>All_Customers_Residential!M179+All_Customers_Small_Commercial!M179+All_Customers_Lighting!M179</f>
        <v>104014</v>
      </c>
      <c r="N179" s="5">
        <f>All_Customers_Residential!N179+All_Customers_Small_Commercial!N179+All_Customers_Lighting!N179</f>
        <v>109602</v>
      </c>
      <c r="O179" s="5">
        <f>All_Customers_Residential!O179+All_Customers_Small_Commercial!O179+All_Customers_Lighting!O179</f>
        <v>110803</v>
      </c>
      <c r="P179" s="5">
        <f>All_Customers_Residential!P179+All_Customers_Small_Commercial!P179+All_Customers_Lighting!P179</f>
        <v>112759</v>
      </c>
      <c r="Q179" s="5">
        <f>All_Customers_Residential!Q179+All_Customers_Small_Commercial!Q179+All_Customers_Lighting!Q179</f>
        <v>121529</v>
      </c>
      <c r="R179" s="5">
        <f>All_Customers_Residential!R179+All_Customers_Small_Commercial!R179+All_Customers_Lighting!R179</f>
        <v>130412</v>
      </c>
      <c r="S179" s="5">
        <f>All_Customers_Residential!S179+All_Customers_Small_Commercial!S179+All_Customers_Lighting!S179</f>
        <v>134211</v>
      </c>
      <c r="T179" s="5">
        <f>All_Customers_Residential!T179+All_Customers_Small_Commercial!T179+All_Customers_Lighting!T179</f>
        <v>136491</v>
      </c>
      <c r="U179" s="5">
        <f>All_Customers_Residential!U179+All_Customers_Small_Commercial!U179+All_Customers_Lighting!U179</f>
        <v>139798</v>
      </c>
      <c r="V179" s="5">
        <f>All_Customers_Residential!V179+All_Customers_Small_Commercial!V179+All_Customers_Lighting!V179</f>
        <v>138813</v>
      </c>
      <c r="W179" s="5">
        <f>All_Customers_Residential!W179+All_Customers_Small_Commercial!W179+All_Customers_Lighting!W179</f>
        <v>132728</v>
      </c>
      <c r="X179" s="5">
        <f>All_Customers_Residential!X179+All_Customers_Small_Commercial!X179+All_Customers_Lighting!X179</f>
        <v>113342</v>
      </c>
      <c r="Y179" s="5">
        <f>All_Customers_Residential!Y179+All_Customers_Small_Commercial!Y179+All_Customers_Lighting!Y179</f>
        <v>99068</v>
      </c>
      <c r="AA179" s="2">
        <f>IFERROR(INDEX('Holiday Schedule'!$D$3:$D$24,MATCH(A179,'Holiday Schedule'!$C$3:$C$24,0)),0)</f>
        <v>0</v>
      </c>
      <c r="AB179" s="2">
        <f t="shared" si="16"/>
        <v>4</v>
      </c>
      <c r="AC179" s="2">
        <f t="shared" si="17"/>
        <v>1874474</v>
      </c>
      <c r="AD179" s="5">
        <f t="shared" si="18"/>
        <v>617889</v>
      </c>
      <c r="AE179" s="5">
        <f t="shared" si="19"/>
        <v>2492363</v>
      </c>
      <c r="AG179" s="2">
        <f t="shared" si="20"/>
        <v>6</v>
      </c>
      <c r="AH179" s="2">
        <f t="shared" si="21"/>
        <v>2024</v>
      </c>
      <c r="AJ179" s="5">
        <f t="shared" si="22"/>
        <v>139798</v>
      </c>
      <c r="AK179" s="2">
        <f t="shared" si="23"/>
        <v>20</v>
      </c>
    </row>
    <row r="180" spans="1:37" ht="12.75" x14ac:dyDescent="0.2">
      <c r="A180" s="4">
        <v>45463</v>
      </c>
      <c r="B180" s="5">
        <f>All_Customers_Residential!B180+All_Customers_Small_Commercial!B180+All_Customers_Lighting!B180</f>
        <v>87537</v>
      </c>
      <c r="C180" s="5">
        <f>All_Customers_Residential!C180+All_Customers_Small_Commercial!C180+All_Customers_Lighting!C180</f>
        <v>81699</v>
      </c>
      <c r="D180" s="5">
        <f>All_Customers_Residential!D180+All_Customers_Small_Commercial!D180+All_Customers_Lighting!D180</f>
        <v>79054</v>
      </c>
      <c r="E180" s="5">
        <f>All_Customers_Residential!E180+All_Customers_Small_Commercial!E180+All_Customers_Lighting!E180</f>
        <v>78434</v>
      </c>
      <c r="F180" s="5">
        <f>All_Customers_Residential!F180+All_Customers_Small_Commercial!F180+All_Customers_Lighting!F180</f>
        <v>79757</v>
      </c>
      <c r="G180" s="5">
        <f>All_Customers_Residential!G180+All_Customers_Small_Commercial!G180+All_Customers_Lighting!G180</f>
        <v>84825</v>
      </c>
      <c r="H180" s="5">
        <f>All_Customers_Residential!H180+All_Customers_Small_Commercial!H180+All_Customers_Lighting!H180</f>
        <v>95053</v>
      </c>
      <c r="I180" s="5">
        <f>All_Customers_Residential!I180+All_Customers_Small_Commercial!I180+All_Customers_Lighting!I180</f>
        <v>106091</v>
      </c>
      <c r="J180" s="5">
        <f>All_Customers_Residential!J180+All_Customers_Small_Commercial!J180+All_Customers_Lighting!J180</f>
        <v>110226</v>
      </c>
      <c r="K180" s="5">
        <f>All_Customers_Residential!K180+All_Customers_Small_Commercial!K180+All_Customers_Lighting!K180</f>
        <v>113855</v>
      </c>
      <c r="L180" s="5">
        <f>All_Customers_Residential!L180+All_Customers_Small_Commercial!L180+All_Customers_Lighting!L180</f>
        <v>115301</v>
      </c>
      <c r="M180" s="5">
        <f>All_Customers_Residential!M180+All_Customers_Small_Commercial!M180+All_Customers_Lighting!M180</f>
        <v>115937</v>
      </c>
      <c r="N180" s="5">
        <f>All_Customers_Residential!N180+All_Customers_Small_Commercial!N180+All_Customers_Lighting!N180</f>
        <v>121488</v>
      </c>
      <c r="O180" s="5">
        <f>All_Customers_Residential!O180+All_Customers_Small_Commercial!O180+All_Customers_Lighting!O180</f>
        <v>120030</v>
      </c>
      <c r="P180" s="5">
        <f>All_Customers_Residential!P180+All_Customers_Small_Commercial!P180+All_Customers_Lighting!P180</f>
        <v>121381</v>
      </c>
      <c r="Q180" s="5">
        <f>All_Customers_Residential!Q180+All_Customers_Small_Commercial!Q180+All_Customers_Lighting!Q180</f>
        <v>131675</v>
      </c>
      <c r="R180" s="5">
        <f>All_Customers_Residential!R180+All_Customers_Small_Commercial!R180+All_Customers_Lighting!R180</f>
        <v>129892</v>
      </c>
      <c r="S180" s="5">
        <f>All_Customers_Residential!S180+All_Customers_Small_Commercial!S180+All_Customers_Lighting!S180</f>
        <v>127346</v>
      </c>
      <c r="T180" s="5">
        <f>All_Customers_Residential!T180+All_Customers_Small_Commercial!T180+All_Customers_Lighting!T180</f>
        <v>136148</v>
      </c>
      <c r="U180" s="5">
        <f>All_Customers_Residential!U180+All_Customers_Small_Commercial!U180+All_Customers_Lighting!U180</f>
        <v>137897</v>
      </c>
      <c r="V180" s="5">
        <f>All_Customers_Residential!V180+All_Customers_Small_Commercial!V180+All_Customers_Lighting!V180</f>
        <v>136869</v>
      </c>
      <c r="W180" s="5">
        <f>All_Customers_Residential!W180+All_Customers_Small_Commercial!W180+All_Customers_Lighting!W180</f>
        <v>130086</v>
      </c>
      <c r="X180" s="5">
        <f>All_Customers_Residential!X180+All_Customers_Small_Commercial!X180+All_Customers_Lighting!X180</f>
        <v>113190</v>
      </c>
      <c r="Y180" s="5">
        <f>All_Customers_Residential!Y180+All_Customers_Small_Commercial!Y180+All_Customers_Lighting!Y180</f>
        <v>99561</v>
      </c>
      <c r="AA180" s="2">
        <f>IFERROR(INDEX('Holiday Schedule'!$D$3:$D$24,MATCH(A180,'Holiday Schedule'!$C$3:$C$24,0)),0)</f>
        <v>0</v>
      </c>
      <c r="AB180" s="2">
        <f t="shared" si="16"/>
        <v>5</v>
      </c>
      <c r="AC180" s="2">
        <f t="shared" si="17"/>
        <v>1967412</v>
      </c>
      <c r="AD180" s="5">
        <f t="shared" si="18"/>
        <v>685920</v>
      </c>
      <c r="AE180" s="5">
        <f t="shared" si="19"/>
        <v>2653332</v>
      </c>
      <c r="AG180" s="2">
        <f t="shared" si="20"/>
        <v>6</v>
      </c>
      <c r="AH180" s="2">
        <f t="shared" si="21"/>
        <v>2024</v>
      </c>
      <c r="AJ180" s="5">
        <f t="shared" si="22"/>
        <v>137897</v>
      </c>
      <c r="AK180" s="2">
        <f t="shared" si="23"/>
        <v>20</v>
      </c>
    </row>
    <row r="181" spans="1:37" ht="12.75" x14ac:dyDescent="0.2">
      <c r="A181" s="4">
        <v>45464</v>
      </c>
      <c r="B181" s="5">
        <f>All_Customers_Residential!B181+All_Customers_Small_Commercial!B181+All_Customers_Lighting!B181</f>
        <v>89886</v>
      </c>
      <c r="C181" s="5">
        <f>All_Customers_Residential!C181+All_Customers_Small_Commercial!C181+All_Customers_Lighting!C181</f>
        <v>82617</v>
      </c>
      <c r="D181" s="5">
        <f>All_Customers_Residential!D181+All_Customers_Small_Commercial!D181+All_Customers_Lighting!D181</f>
        <v>79615</v>
      </c>
      <c r="E181" s="5">
        <f>All_Customers_Residential!E181+All_Customers_Small_Commercial!E181+All_Customers_Lighting!E181</f>
        <v>77951</v>
      </c>
      <c r="F181" s="5">
        <f>All_Customers_Residential!F181+All_Customers_Small_Commercial!F181+All_Customers_Lighting!F181</f>
        <v>78225</v>
      </c>
      <c r="G181" s="5">
        <f>All_Customers_Residential!G181+All_Customers_Small_Commercial!G181+All_Customers_Lighting!G181</f>
        <v>82490</v>
      </c>
      <c r="H181" s="5">
        <f>All_Customers_Residential!H181+All_Customers_Small_Commercial!H181+All_Customers_Lighting!H181</f>
        <v>88297</v>
      </c>
      <c r="I181" s="5">
        <f>All_Customers_Residential!I181+All_Customers_Small_Commercial!I181+All_Customers_Lighting!I181</f>
        <v>98182</v>
      </c>
      <c r="J181" s="5">
        <f>All_Customers_Residential!J181+All_Customers_Small_Commercial!J181+All_Customers_Lighting!J181</f>
        <v>96759</v>
      </c>
      <c r="K181" s="5">
        <f>All_Customers_Residential!K181+All_Customers_Small_Commercial!K181+All_Customers_Lighting!K181</f>
        <v>95785</v>
      </c>
      <c r="L181" s="5">
        <f>All_Customers_Residential!L181+All_Customers_Small_Commercial!L181+All_Customers_Lighting!L181</f>
        <v>88617</v>
      </c>
      <c r="M181" s="5">
        <f>All_Customers_Residential!M181+All_Customers_Small_Commercial!M181+All_Customers_Lighting!M181</f>
        <v>87718</v>
      </c>
      <c r="N181" s="5">
        <f>All_Customers_Residential!N181+All_Customers_Small_Commercial!N181+All_Customers_Lighting!N181</f>
        <v>91060</v>
      </c>
      <c r="O181" s="5">
        <f>All_Customers_Residential!O181+All_Customers_Small_Commercial!O181+All_Customers_Lighting!O181</f>
        <v>91732</v>
      </c>
      <c r="P181" s="5">
        <f>All_Customers_Residential!P181+All_Customers_Small_Commercial!P181+All_Customers_Lighting!P181</f>
        <v>94733</v>
      </c>
      <c r="Q181" s="5">
        <f>All_Customers_Residential!Q181+All_Customers_Small_Commercial!Q181+All_Customers_Lighting!Q181</f>
        <v>101712</v>
      </c>
      <c r="R181" s="5">
        <f>All_Customers_Residential!R181+All_Customers_Small_Commercial!R181+All_Customers_Lighting!R181</f>
        <v>106946</v>
      </c>
      <c r="S181" s="5">
        <f>All_Customers_Residential!S181+All_Customers_Small_Commercial!S181+All_Customers_Lighting!S181</f>
        <v>114459</v>
      </c>
      <c r="T181" s="5">
        <f>All_Customers_Residential!T181+All_Customers_Small_Commercial!T181+All_Customers_Lighting!T181</f>
        <v>119635</v>
      </c>
      <c r="U181" s="5">
        <f>All_Customers_Residential!U181+All_Customers_Small_Commercial!U181+All_Customers_Lighting!U181</f>
        <v>118643</v>
      </c>
      <c r="V181" s="5">
        <f>All_Customers_Residential!V181+All_Customers_Small_Commercial!V181+All_Customers_Lighting!V181</f>
        <v>119369</v>
      </c>
      <c r="W181" s="5">
        <f>All_Customers_Residential!W181+All_Customers_Small_Commercial!W181+All_Customers_Lighting!W181</f>
        <v>111822</v>
      </c>
      <c r="X181" s="5">
        <f>All_Customers_Residential!X181+All_Customers_Small_Commercial!X181+All_Customers_Lighting!X181</f>
        <v>98547</v>
      </c>
      <c r="Y181" s="5">
        <f>All_Customers_Residential!Y181+All_Customers_Small_Commercial!Y181+All_Customers_Lighting!Y181</f>
        <v>85086</v>
      </c>
      <c r="AA181" s="2">
        <f>IFERROR(INDEX('Holiday Schedule'!$D$3:$D$24,MATCH(A181,'Holiday Schedule'!$C$3:$C$24,0)),0)</f>
        <v>0</v>
      </c>
      <c r="AB181" s="2">
        <f t="shared" si="16"/>
        <v>6</v>
      </c>
      <c r="AC181" s="2">
        <f t="shared" si="17"/>
        <v>1635719</v>
      </c>
      <c r="AD181" s="5">
        <f t="shared" si="18"/>
        <v>664167</v>
      </c>
      <c r="AE181" s="5">
        <f t="shared" si="19"/>
        <v>2299886</v>
      </c>
      <c r="AG181" s="2">
        <f t="shared" si="20"/>
        <v>6</v>
      </c>
      <c r="AH181" s="2">
        <f t="shared" si="21"/>
        <v>2024</v>
      </c>
      <c r="AJ181" s="5">
        <f t="shared" si="22"/>
        <v>119635</v>
      </c>
      <c r="AK181" s="2">
        <f t="shared" si="23"/>
        <v>19</v>
      </c>
    </row>
    <row r="182" spans="1:37" ht="12.75" x14ac:dyDescent="0.2">
      <c r="A182" s="4">
        <v>45465</v>
      </c>
      <c r="B182" s="5">
        <f>All_Customers_Residential!B182+All_Customers_Small_Commercial!B182+All_Customers_Lighting!B182</f>
        <v>77336</v>
      </c>
      <c r="C182" s="5">
        <f>All_Customers_Residential!C182+All_Customers_Small_Commercial!C182+All_Customers_Lighting!C182</f>
        <v>70991</v>
      </c>
      <c r="D182" s="5">
        <f>All_Customers_Residential!D182+All_Customers_Small_Commercial!D182+All_Customers_Lighting!D182</f>
        <v>67816</v>
      </c>
      <c r="E182" s="5">
        <f>All_Customers_Residential!E182+All_Customers_Small_Commercial!E182+All_Customers_Lighting!E182</f>
        <v>66711</v>
      </c>
      <c r="F182" s="5">
        <f>All_Customers_Residential!F182+All_Customers_Small_Commercial!F182+All_Customers_Lighting!F182</f>
        <v>67399</v>
      </c>
      <c r="G182" s="5">
        <f>All_Customers_Residential!G182+All_Customers_Small_Commercial!G182+All_Customers_Lighting!G182</f>
        <v>68358</v>
      </c>
      <c r="H182" s="5">
        <f>All_Customers_Residential!H182+All_Customers_Small_Commercial!H182+All_Customers_Lighting!H182</f>
        <v>73865</v>
      </c>
      <c r="I182" s="5">
        <f>All_Customers_Residential!I182+All_Customers_Small_Commercial!I182+All_Customers_Lighting!I182</f>
        <v>82096</v>
      </c>
      <c r="J182" s="5">
        <f>All_Customers_Residential!J182+All_Customers_Small_Commercial!J182+All_Customers_Lighting!J182</f>
        <v>88534</v>
      </c>
      <c r="K182" s="5">
        <f>All_Customers_Residential!K182+All_Customers_Small_Commercial!K182+All_Customers_Lighting!K182</f>
        <v>92213</v>
      </c>
      <c r="L182" s="5">
        <f>All_Customers_Residential!L182+All_Customers_Small_Commercial!L182+All_Customers_Lighting!L182</f>
        <v>89705</v>
      </c>
      <c r="M182" s="5">
        <f>All_Customers_Residential!M182+All_Customers_Small_Commercial!M182+All_Customers_Lighting!M182</f>
        <v>85698</v>
      </c>
      <c r="N182" s="5">
        <f>All_Customers_Residential!N182+All_Customers_Small_Commercial!N182+All_Customers_Lighting!N182</f>
        <v>87210</v>
      </c>
      <c r="O182" s="5">
        <f>All_Customers_Residential!O182+All_Customers_Small_Commercial!O182+All_Customers_Lighting!O182</f>
        <v>83446</v>
      </c>
      <c r="P182" s="5">
        <f>All_Customers_Residential!P182+All_Customers_Small_Commercial!P182+All_Customers_Lighting!P182</f>
        <v>85196</v>
      </c>
      <c r="Q182" s="5">
        <f>All_Customers_Residential!Q182+All_Customers_Small_Commercial!Q182+All_Customers_Lighting!Q182</f>
        <v>86241</v>
      </c>
      <c r="R182" s="5">
        <f>All_Customers_Residential!R182+All_Customers_Small_Commercial!R182+All_Customers_Lighting!R182</f>
        <v>90621</v>
      </c>
      <c r="S182" s="5">
        <f>All_Customers_Residential!S182+All_Customers_Small_Commercial!S182+All_Customers_Lighting!S182</f>
        <v>96220</v>
      </c>
      <c r="T182" s="5">
        <f>All_Customers_Residential!T182+All_Customers_Small_Commercial!T182+All_Customers_Lighting!T182</f>
        <v>101786</v>
      </c>
      <c r="U182" s="5">
        <f>All_Customers_Residential!U182+All_Customers_Small_Commercial!U182+All_Customers_Lighting!U182</f>
        <v>103962</v>
      </c>
      <c r="V182" s="5">
        <f>All_Customers_Residential!V182+All_Customers_Small_Commercial!V182+All_Customers_Lighting!V182</f>
        <v>104947</v>
      </c>
      <c r="W182" s="5">
        <f>All_Customers_Residential!W182+All_Customers_Small_Commercial!W182+All_Customers_Lighting!W182</f>
        <v>100869</v>
      </c>
      <c r="X182" s="5">
        <f>All_Customers_Residential!X182+All_Customers_Small_Commercial!X182+All_Customers_Lighting!X182</f>
        <v>89475</v>
      </c>
      <c r="Y182" s="5">
        <f>All_Customers_Residential!Y182+All_Customers_Small_Commercial!Y182+All_Customers_Lighting!Y182</f>
        <v>78945</v>
      </c>
      <c r="AA182" s="2">
        <f>IFERROR(INDEX('Holiday Schedule'!$D$3:$D$24,MATCH(A182,'Holiday Schedule'!$C$3:$C$24,0)),0)</f>
        <v>0</v>
      </c>
      <c r="AB182" s="2">
        <f t="shared" si="16"/>
        <v>7</v>
      </c>
      <c r="AC182" s="2">
        <f t="shared" si="17"/>
        <v>0</v>
      </c>
      <c r="AD182" s="5">
        <f t="shared" si="18"/>
        <v>2039640</v>
      </c>
      <c r="AE182" s="5">
        <f t="shared" si="19"/>
        <v>2039640</v>
      </c>
      <c r="AG182" s="2">
        <f t="shared" si="20"/>
        <v>6</v>
      </c>
      <c r="AH182" s="2">
        <f t="shared" si="21"/>
        <v>2024</v>
      </c>
      <c r="AJ182" s="5">
        <f t="shared" si="22"/>
        <v>104947</v>
      </c>
      <c r="AK182" s="2">
        <f t="shared" si="23"/>
        <v>21</v>
      </c>
    </row>
    <row r="183" spans="1:37" ht="12.75" x14ac:dyDescent="0.2">
      <c r="A183" s="4">
        <v>45466</v>
      </c>
      <c r="B183" s="5">
        <f>All_Customers_Residential!B183+All_Customers_Small_Commercial!B183+All_Customers_Lighting!B183</f>
        <v>69363</v>
      </c>
      <c r="C183" s="5">
        <f>All_Customers_Residential!C183+All_Customers_Small_Commercial!C183+All_Customers_Lighting!C183</f>
        <v>65321</v>
      </c>
      <c r="D183" s="5">
        <f>All_Customers_Residential!D183+All_Customers_Small_Commercial!D183+All_Customers_Lighting!D183</f>
        <v>61758</v>
      </c>
      <c r="E183" s="5">
        <f>All_Customers_Residential!E183+All_Customers_Small_Commercial!E183+All_Customers_Lighting!E183</f>
        <v>61389</v>
      </c>
      <c r="F183" s="5">
        <f>All_Customers_Residential!F183+All_Customers_Small_Commercial!F183+All_Customers_Lighting!F183</f>
        <v>61171</v>
      </c>
      <c r="G183" s="5">
        <f>All_Customers_Residential!G183+All_Customers_Small_Commercial!G183+All_Customers_Lighting!G183</f>
        <v>63662</v>
      </c>
      <c r="H183" s="5">
        <f>All_Customers_Residential!H183+All_Customers_Small_Commercial!H183+All_Customers_Lighting!H183</f>
        <v>67502</v>
      </c>
      <c r="I183" s="5">
        <f>All_Customers_Residential!I183+All_Customers_Small_Commercial!I183+All_Customers_Lighting!I183</f>
        <v>76567</v>
      </c>
      <c r="J183" s="5">
        <f>All_Customers_Residential!J183+All_Customers_Small_Commercial!J183+All_Customers_Lighting!J183</f>
        <v>84003</v>
      </c>
      <c r="K183" s="5">
        <f>All_Customers_Residential!K183+All_Customers_Small_Commercial!K183+All_Customers_Lighting!K183</f>
        <v>92747</v>
      </c>
      <c r="L183" s="5">
        <f>All_Customers_Residential!L183+All_Customers_Small_Commercial!L183+All_Customers_Lighting!L183</f>
        <v>93343</v>
      </c>
      <c r="M183" s="5">
        <f>All_Customers_Residential!M183+All_Customers_Small_Commercial!M183+All_Customers_Lighting!M183</f>
        <v>92726</v>
      </c>
      <c r="N183" s="5">
        <f>All_Customers_Residential!N183+All_Customers_Small_Commercial!N183+All_Customers_Lighting!N183</f>
        <v>92854</v>
      </c>
      <c r="O183" s="5">
        <f>All_Customers_Residential!O183+All_Customers_Small_Commercial!O183+All_Customers_Lighting!O183</f>
        <v>91038</v>
      </c>
      <c r="P183" s="5">
        <f>All_Customers_Residential!P183+All_Customers_Small_Commercial!P183+All_Customers_Lighting!P183</f>
        <v>89517</v>
      </c>
      <c r="Q183" s="5">
        <f>All_Customers_Residential!Q183+All_Customers_Small_Commercial!Q183+All_Customers_Lighting!Q183</f>
        <v>89542</v>
      </c>
      <c r="R183" s="5">
        <f>All_Customers_Residential!R183+All_Customers_Small_Commercial!R183+All_Customers_Lighting!R183</f>
        <v>95464</v>
      </c>
      <c r="S183" s="5">
        <f>All_Customers_Residential!S183+All_Customers_Small_Commercial!S183+All_Customers_Lighting!S183</f>
        <v>101929</v>
      </c>
      <c r="T183" s="5">
        <f>All_Customers_Residential!T183+All_Customers_Small_Commercial!T183+All_Customers_Lighting!T183</f>
        <v>106208</v>
      </c>
      <c r="U183" s="5">
        <f>All_Customers_Residential!U183+All_Customers_Small_Commercial!U183+All_Customers_Lighting!U183</f>
        <v>108463</v>
      </c>
      <c r="V183" s="5">
        <f>All_Customers_Residential!V183+All_Customers_Small_Commercial!V183+All_Customers_Lighting!V183</f>
        <v>106662</v>
      </c>
      <c r="W183" s="5">
        <f>All_Customers_Residential!W183+All_Customers_Small_Commercial!W183+All_Customers_Lighting!W183</f>
        <v>98114</v>
      </c>
      <c r="X183" s="5">
        <f>All_Customers_Residential!X183+All_Customers_Small_Commercial!X183+All_Customers_Lighting!X183</f>
        <v>86318</v>
      </c>
      <c r="Y183" s="5">
        <f>All_Customers_Residential!Y183+All_Customers_Small_Commercial!Y183+All_Customers_Lighting!Y183</f>
        <v>76381</v>
      </c>
      <c r="AA183" s="2">
        <f>IFERROR(INDEX('Holiday Schedule'!$D$3:$D$24,MATCH(A183,'Holiday Schedule'!$C$3:$C$24,0)),0)</f>
        <v>0</v>
      </c>
      <c r="AB183" s="2">
        <f t="shared" si="16"/>
        <v>1</v>
      </c>
      <c r="AC183" s="2">
        <f t="shared" si="17"/>
        <v>0</v>
      </c>
      <c r="AD183" s="5">
        <f t="shared" si="18"/>
        <v>2032042</v>
      </c>
      <c r="AE183" s="5">
        <f t="shared" si="19"/>
        <v>2032042</v>
      </c>
      <c r="AG183" s="2">
        <f t="shared" si="20"/>
        <v>6</v>
      </c>
      <c r="AH183" s="2">
        <f t="shared" si="21"/>
        <v>2024</v>
      </c>
      <c r="AJ183" s="5">
        <f t="shared" si="22"/>
        <v>108463</v>
      </c>
      <c r="AK183" s="2">
        <f t="shared" si="23"/>
        <v>20</v>
      </c>
    </row>
    <row r="184" spans="1:37" ht="12.75" x14ac:dyDescent="0.2">
      <c r="A184" s="4">
        <v>45467</v>
      </c>
      <c r="B184" s="5">
        <f>All_Customers_Residential!B184+All_Customers_Small_Commercial!B184+All_Customers_Lighting!B184</f>
        <v>68391</v>
      </c>
      <c r="C184" s="5">
        <f>All_Customers_Residential!C184+All_Customers_Small_Commercial!C184+All_Customers_Lighting!C184</f>
        <v>63343</v>
      </c>
      <c r="D184" s="5">
        <f>All_Customers_Residential!D184+All_Customers_Small_Commercial!D184+All_Customers_Lighting!D184</f>
        <v>62098</v>
      </c>
      <c r="E184" s="5">
        <f>All_Customers_Residential!E184+All_Customers_Small_Commercial!E184+All_Customers_Lighting!E184</f>
        <v>62988</v>
      </c>
      <c r="F184" s="5">
        <f>All_Customers_Residential!F184+All_Customers_Small_Commercial!F184+All_Customers_Lighting!F184</f>
        <v>64194</v>
      </c>
      <c r="G184" s="5">
        <f>All_Customers_Residential!G184+All_Customers_Small_Commercial!G184+All_Customers_Lighting!G184</f>
        <v>69993</v>
      </c>
      <c r="H184" s="5">
        <f>All_Customers_Residential!H184+All_Customers_Small_Commercial!H184+All_Customers_Lighting!H184</f>
        <v>80024</v>
      </c>
      <c r="I184" s="5">
        <f>All_Customers_Residential!I184+All_Customers_Small_Commercial!I184+All_Customers_Lighting!I184</f>
        <v>90835</v>
      </c>
      <c r="J184" s="5">
        <f>All_Customers_Residential!J184+All_Customers_Small_Commercial!J184+All_Customers_Lighting!J184</f>
        <v>90796</v>
      </c>
      <c r="K184" s="5">
        <f>All_Customers_Residential!K184+All_Customers_Small_Commercial!K184+All_Customers_Lighting!K184</f>
        <v>94999</v>
      </c>
      <c r="L184" s="5">
        <f>All_Customers_Residential!L184+All_Customers_Small_Commercial!L184+All_Customers_Lighting!L184</f>
        <v>92417</v>
      </c>
      <c r="M184" s="5">
        <f>All_Customers_Residential!M184+All_Customers_Small_Commercial!M184+All_Customers_Lighting!M184</f>
        <v>88850</v>
      </c>
      <c r="N184" s="5">
        <f>All_Customers_Residential!N184+All_Customers_Small_Commercial!N184+All_Customers_Lighting!N184</f>
        <v>89782</v>
      </c>
      <c r="O184" s="5">
        <f>All_Customers_Residential!O184+All_Customers_Small_Commercial!O184+All_Customers_Lighting!O184</f>
        <v>87301</v>
      </c>
      <c r="P184" s="5">
        <f>All_Customers_Residential!P184+All_Customers_Small_Commercial!P184+All_Customers_Lighting!P184</f>
        <v>86751</v>
      </c>
      <c r="Q184" s="5">
        <f>All_Customers_Residential!Q184+All_Customers_Small_Commercial!Q184+All_Customers_Lighting!Q184</f>
        <v>91673</v>
      </c>
      <c r="R184" s="5">
        <f>All_Customers_Residential!R184+All_Customers_Small_Commercial!R184+All_Customers_Lighting!R184</f>
        <v>95909</v>
      </c>
      <c r="S184" s="5">
        <f>All_Customers_Residential!S184+All_Customers_Small_Commercial!S184+All_Customers_Lighting!S184</f>
        <v>105183</v>
      </c>
      <c r="T184" s="5">
        <f>All_Customers_Residential!T184+All_Customers_Small_Commercial!T184+All_Customers_Lighting!T184</f>
        <v>111857</v>
      </c>
      <c r="U184" s="5">
        <f>All_Customers_Residential!U184+All_Customers_Small_Commercial!U184+All_Customers_Lighting!U184</f>
        <v>111456</v>
      </c>
      <c r="V184" s="5">
        <f>All_Customers_Residential!V184+All_Customers_Small_Commercial!V184+All_Customers_Lighting!V184</f>
        <v>110955</v>
      </c>
      <c r="W184" s="5">
        <f>All_Customers_Residential!W184+All_Customers_Small_Commercial!W184+All_Customers_Lighting!W184</f>
        <v>102135</v>
      </c>
      <c r="X184" s="5">
        <f>All_Customers_Residential!X184+All_Customers_Small_Commercial!X184+All_Customers_Lighting!X184</f>
        <v>89094</v>
      </c>
      <c r="Y184" s="5">
        <f>All_Customers_Residential!Y184+All_Customers_Small_Commercial!Y184+All_Customers_Lighting!Y184</f>
        <v>76515</v>
      </c>
      <c r="AA184" s="2">
        <f>IFERROR(INDEX('Holiday Schedule'!$D$3:$D$24,MATCH(A184,'Holiday Schedule'!$C$3:$C$24,0)),0)</f>
        <v>0</v>
      </c>
      <c r="AB184" s="2">
        <f t="shared" si="16"/>
        <v>2</v>
      </c>
      <c r="AC184" s="2">
        <f t="shared" si="17"/>
        <v>1539993</v>
      </c>
      <c r="AD184" s="5">
        <f t="shared" si="18"/>
        <v>547546</v>
      </c>
      <c r="AE184" s="5">
        <f t="shared" si="19"/>
        <v>2087539</v>
      </c>
      <c r="AG184" s="2">
        <f t="shared" si="20"/>
        <v>6</v>
      </c>
      <c r="AH184" s="2">
        <f t="shared" si="21"/>
        <v>2024</v>
      </c>
      <c r="AJ184" s="5">
        <f t="shared" si="22"/>
        <v>111857</v>
      </c>
      <c r="AK184" s="2">
        <f t="shared" si="23"/>
        <v>19</v>
      </c>
    </row>
    <row r="185" spans="1:37" ht="12.75" x14ac:dyDescent="0.2">
      <c r="A185" s="4">
        <v>45468</v>
      </c>
      <c r="B185" s="5">
        <f>All_Customers_Residential!B185+All_Customers_Small_Commercial!B185+All_Customers_Lighting!B185</f>
        <v>70021</v>
      </c>
      <c r="C185" s="5">
        <f>All_Customers_Residential!C185+All_Customers_Small_Commercial!C185+All_Customers_Lighting!C185</f>
        <v>64550</v>
      </c>
      <c r="D185" s="5">
        <f>All_Customers_Residential!D185+All_Customers_Small_Commercial!D185+All_Customers_Lighting!D185</f>
        <v>62308</v>
      </c>
      <c r="E185" s="5">
        <f>All_Customers_Residential!E185+All_Customers_Small_Commercial!E185+All_Customers_Lighting!E185</f>
        <v>62009</v>
      </c>
      <c r="F185" s="5">
        <f>All_Customers_Residential!F185+All_Customers_Small_Commercial!F185+All_Customers_Lighting!F185</f>
        <v>64378</v>
      </c>
      <c r="G185" s="5">
        <f>All_Customers_Residential!G185+All_Customers_Small_Commercial!G185+All_Customers_Lighting!G185</f>
        <v>68709</v>
      </c>
      <c r="H185" s="5">
        <f>All_Customers_Residential!H185+All_Customers_Small_Commercial!H185+All_Customers_Lighting!H185</f>
        <v>78189</v>
      </c>
      <c r="I185" s="5">
        <f>All_Customers_Residential!I185+All_Customers_Small_Commercial!I185+All_Customers_Lighting!I185</f>
        <v>85287</v>
      </c>
      <c r="J185" s="5">
        <f>All_Customers_Residential!J185+All_Customers_Small_Commercial!J185+All_Customers_Lighting!J185</f>
        <v>83299</v>
      </c>
      <c r="K185" s="5">
        <f>All_Customers_Residential!K185+All_Customers_Small_Commercial!K185+All_Customers_Lighting!K185</f>
        <v>83906</v>
      </c>
      <c r="L185" s="5">
        <f>All_Customers_Residential!L185+All_Customers_Small_Commercial!L185+All_Customers_Lighting!L185</f>
        <v>82105</v>
      </c>
      <c r="M185" s="5">
        <f>All_Customers_Residential!M185+All_Customers_Small_Commercial!M185+All_Customers_Lighting!M185</f>
        <v>83182</v>
      </c>
      <c r="N185" s="5">
        <f>All_Customers_Residential!N185+All_Customers_Small_Commercial!N185+All_Customers_Lighting!N185</f>
        <v>85139</v>
      </c>
      <c r="O185" s="5">
        <f>All_Customers_Residential!O185+All_Customers_Small_Commercial!O185+All_Customers_Lighting!O185</f>
        <v>87023</v>
      </c>
      <c r="P185" s="5">
        <f>All_Customers_Residential!P185+All_Customers_Small_Commercial!P185+All_Customers_Lighting!P185</f>
        <v>89396</v>
      </c>
      <c r="Q185" s="5">
        <f>All_Customers_Residential!Q185+All_Customers_Small_Commercial!Q185+All_Customers_Lighting!Q185</f>
        <v>97781</v>
      </c>
      <c r="R185" s="5">
        <f>All_Customers_Residential!R185+All_Customers_Small_Commercial!R185+All_Customers_Lighting!R185</f>
        <v>106221</v>
      </c>
      <c r="S185" s="5">
        <f>All_Customers_Residential!S185+All_Customers_Small_Commercial!S185+All_Customers_Lighting!S185</f>
        <v>117496</v>
      </c>
      <c r="T185" s="5">
        <f>All_Customers_Residential!T185+All_Customers_Small_Commercial!T185+All_Customers_Lighting!T185</f>
        <v>127654</v>
      </c>
      <c r="U185" s="5">
        <f>All_Customers_Residential!U185+All_Customers_Small_Commercial!U185+All_Customers_Lighting!U185</f>
        <v>129192</v>
      </c>
      <c r="V185" s="5">
        <f>All_Customers_Residential!V185+All_Customers_Small_Commercial!V185+All_Customers_Lighting!V185</f>
        <v>127255</v>
      </c>
      <c r="W185" s="5">
        <f>All_Customers_Residential!W185+All_Customers_Small_Commercial!W185+All_Customers_Lighting!W185</f>
        <v>118618</v>
      </c>
      <c r="X185" s="5">
        <f>All_Customers_Residential!X185+All_Customers_Small_Commercial!X185+All_Customers_Lighting!X185</f>
        <v>102011</v>
      </c>
      <c r="Y185" s="5">
        <f>All_Customers_Residential!Y185+All_Customers_Small_Commercial!Y185+All_Customers_Lighting!Y185</f>
        <v>86657</v>
      </c>
      <c r="AA185" s="2">
        <f>IFERROR(INDEX('Holiday Schedule'!$D$3:$D$24,MATCH(A185,'Holiday Schedule'!$C$3:$C$24,0)),0)</f>
        <v>0</v>
      </c>
      <c r="AB185" s="2">
        <f t="shared" si="16"/>
        <v>3</v>
      </c>
      <c r="AC185" s="2">
        <f t="shared" si="17"/>
        <v>1605565</v>
      </c>
      <c r="AD185" s="5">
        <f t="shared" si="18"/>
        <v>556821</v>
      </c>
      <c r="AE185" s="5">
        <f t="shared" si="19"/>
        <v>2162386</v>
      </c>
      <c r="AG185" s="2">
        <f t="shared" si="20"/>
        <v>6</v>
      </c>
      <c r="AH185" s="2">
        <f t="shared" si="21"/>
        <v>2024</v>
      </c>
      <c r="AJ185" s="5">
        <f t="shared" si="22"/>
        <v>129192</v>
      </c>
      <c r="AK185" s="2">
        <f t="shared" si="23"/>
        <v>20</v>
      </c>
    </row>
    <row r="186" spans="1:37" ht="12.75" x14ac:dyDescent="0.2">
      <c r="A186" s="4">
        <v>45469</v>
      </c>
      <c r="B186" s="5">
        <f>All_Customers_Residential!B186+All_Customers_Small_Commercial!B186+All_Customers_Lighting!B186</f>
        <v>78094</v>
      </c>
      <c r="C186" s="5">
        <f>All_Customers_Residential!C186+All_Customers_Small_Commercial!C186+All_Customers_Lighting!C186</f>
        <v>70800</v>
      </c>
      <c r="D186" s="5">
        <f>All_Customers_Residential!D186+All_Customers_Small_Commercial!D186+All_Customers_Lighting!D186</f>
        <v>68349</v>
      </c>
      <c r="E186" s="5">
        <f>All_Customers_Residential!E186+All_Customers_Small_Commercial!E186+All_Customers_Lighting!E186</f>
        <v>68198</v>
      </c>
      <c r="F186" s="5">
        <f>All_Customers_Residential!F186+All_Customers_Small_Commercial!F186+All_Customers_Lighting!F186</f>
        <v>70346</v>
      </c>
      <c r="G186" s="5">
        <f>All_Customers_Residential!G186+All_Customers_Small_Commercial!G186+All_Customers_Lighting!G186</f>
        <v>76045</v>
      </c>
      <c r="H186" s="5">
        <f>All_Customers_Residential!H186+All_Customers_Small_Commercial!H186+All_Customers_Lighting!H186</f>
        <v>84717</v>
      </c>
      <c r="I186" s="5">
        <f>All_Customers_Residential!I186+All_Customers_Small_Commercial!I186+All_Customers_Lighting!I186</f>
        <v>90577</v>
      </c>
      <c r="J186" s="5">
        <f>All_Customers_Residential!J186+All_Customers_Small_Commercial!J186+All_Customers_Lighting!J186</f>
        <v>90143</v>
      </c>
      <c r="K186" s="5">
        <f>All_Customers_Residential!K186+All_Customers_Small_Commercial!K186+All_Customers_Lighting!K186</f>
        <v>93649</v>
      </c>
      <c r="L186" s="5">
        <f>All_Customers_Residential!L186+All_Customers_Small_Commercial!L186+All_Customers_Lighting!L186</f>
        <v>92951</v>
      </c>
      <c r="M186" s="5">
        <f>All_Customers_Residential!M186+All_Customers_Small_Commercial!M186+All_Customers_Lighting!M186</f>
        <v>97508</v>
      </c>
      <c r="N186" s="5">
        <f>All_Customers_Residential!N186+All_Customers_Small_Commercial!N186+All_Customers_Lighting!N186</f>
        <v>100954</v>
      </c>
      <c r="O186" s="5">
        <f>All_Customers_Residential!O186+All_Customers_Small_Commercial!O186+All_Customers_Lighting!O186</f>
        <v>100872</v>
      </c>
      <c r="P186" s="5">
        <f>All_Customers_Residential!P186+All_Customers_Small_Commercial!P186+All_Customers_Lighting!P186</f>
        <v>99434</v>
      </c>
      <c r="Q186" s="5">
        <f>All_Customers_Residential!Q186+All_Customers_Small_Commercial!Q186+All_Customers_Lighting!Q186</f>
        <v>100894</v>
      </c>
      <c r="R186" s="5">
        <f>All_Customers_Residential!R186+All_Customers_Small_Commercial!R186+All_Customers_Lighting!R186</f>
        <v>104581</v>
      </c>
      <c r="S186" s="5">
        <f>All_Customers_Residential!S186+All_Customers_Small_Commercial!S186+All_Customers_Lighting!S186</f>
        <v>117098</v>
      </c>
      <c r="T186" s="5">
        <f>All_Customers_Residential!T186+All_Customers_Small_Commercial!T186+All_Customers_Lighting!T186</f>
        <v>124367</v>
      </c>
      <c r="U186" s="5">
        <f>All_Customers_Residential!U186+All_Customers_Small_Commercial!U186+All_Customers_Lighting!U186</f>
        <v>127903</v>
      </c>
      <c r="V186" s="5">
        <f>All_Customers_Residential!V186+All_Customers_Small_Commercial!V186+All_Customers_Lighting!V186</f>
        <v>124900</v>
      </c>
      <c r="W186" s="5">
        <f>All_Customers_Residential!W186+All_Customers_Small_Commercial!W186+All_Customers_Lighting!W186</f>
        <v>117710</v>
      </c>
      <c r="X186" s="5">
        <f>All_Customers_Residential!X186+All_Customers_Small_Commercial!X186+All_Customers_Lighting!X186</f>
        <v>100528</v>
      </c>
      <c r="Y186" s="5">
        <f>All_Customers_Residential!Y186+All_Customers_Small_Commercial!Y186+All_Customers_Lighting!Y186</f>
        <v>86781</v>
      </c>
      <c r="AA186" s="2">
        <f>IFERROR(INDEX('Holiday Schedule'!$D$3:$D$24,MATCH(A186,'Holiday Schedule'!$C$3:$C$24,0)),0)</f>
        <v>0</v>
      </c>
      <c r="AB186" s="2">
        <f t="shared" si="16"/>
        <v>4</v>
      </c>
      <c r="AC186" s="2">
        <f t="shared" si="17"/>
        <v>1684069</v>
      </c>
      <c r="AD186" s="5">
        <f t="shared" si="18"/>
        <v>603330</v>
      </c>
      <c r="AE186" s="5">
        <f t="shared" si="19"/>
        <v>2287399</v>
      </c>
      <c r="AG186" s="2">
        <f t="shared" si="20"/>
        <v>6</v>
      </c>
      <c r="AH186" s="2">
        <f t="shared" si="21"/>
        <v>2024</v>
      </c>
      <c r="AJ186" s="5">
        <f t="shared" si="22"/>
        <v>127903</v>
      </c>
      <c r="AK186" s="2">
        <f t="shared" si="23"/>
        <v>20</v>
      </c>
    </row>
    <row r="187" spans="1:37" ht="12.75" x14ac:dyDescent="0.2">
      <c r="A187" s="4">
        <v>45470</v>
      </c>
      <c r="B187" s="5">
        <f>All_Customers_Residential!B187+All_Customers_Small_Commercial!B187+All_Customers_Lighting!B187</f>
        <v>77655</v>
      </c>
      <c r="C187" s="5">
        <f>All_Customers_Residential!C187+All_Customers_Small_Commercial!C187+All_Customers_Lighting!C187</f>
        <v>71457</v>
      </c>
      <c r="D187" s="5">
        <f>All_Customers_Residential!D187+All_Customers_Small_Commercial!D187+All_Customers_Lighting!D187</f>
        <v>69777</v>
      </c>
      <c r="E187" s="5">
        <f>All_Customers_Residential!E187+All_Customers_Small_Commercial!E187+All_Customers_Lighting!E187</f>
        <v>69179</v>
      </c>
      <c r="F187" s="5">
        <f>All_Customers_Residential!F187+All_Customers_Small_Commercial!F187+All_Customers_Lighting!F187</f>
        <v>70339</v>
      </c>
      <c r="G187" s="5">
        <f>All_Customers_Residential!G187+All_Customers_Small_Commercial!G187+All_Customers_Lighting!G187</f>
        <v>75831</v>
      </c>
      <c r="H187" s="5">
        <f>All_Customers_Residential!H187+All_Customers_Small_Commercial!H187+All_Customers_Lighting!H187</f>
        <v>84895</v>
      </c>
      <c r="I187" s="5">
        <f>All_Customers_Residential!I187+All_Customers_Small_Commercial!I187+All_Customers_Lighting!I187</f>
        <v>93608</v>
      </c>
      <c r="J187" s="5">
        <f>All_Customers_Residential!J187+All_Customers_Small_Commercial!J187+All_Customers_Lighting!J187</f>
        <v>94084</v>
      </c>
      <c r="K187" s="5">
        <f>All_Customers_Residential!K187+All_Customers_Small_Commercial!K187+All_Customers_Lighting!K187</f>
        <v>93606</v>
      </c>
      <c r="L187" s="5">
        <f>All_Customers_Residential!L187+All_Customers_Small_Commercial!L187+All_Customers_Lighting!L187</f>
        <v>88227</v>
      </c>
      <c r="M187" s="5">
        <f>All_Customers_Residential!M187+All_Customers_Small_Commercial!M187+All_Customers_Lighting!M187</f>
        <v>88613</v>
      </c>
      <c r="N187" s="5">
        <f>All_Customers_Residential!N187+All_Customers_Small_Commercial!N187+All_Customers_Lighting!N187</f>
        <v>90134</v>
      </c>
      <c r="O187" s="5">
        <f>All_Customers_Residential!O187+All_Customers_Small_Commercial!O187+All_Customers_Lighting!O187</f>
        <v>90029</v>
      </c>
      <c r="P187" s="5">
        <f>All_Customers_Residential!P187+All_Customers_Small_Commercial!P187+All_Customers_Lighting!P187</f>
        <v>88307</v>
      </c>
      <c r="Q187" s="5">
        <f>All_Customers_Residential!Q187+All_Customers_Small_Commercial!Q187+All_Customers_Lighting!Q187</f>
        <v>94322</v>
      </c>
      <c r="R187" s="5">
        <f>All_Customers_Residential!R187+All_Customers_Small_Commercial!R187+All_Customers_Lighting!R187</f>
        <v>102442</v>
      </c>
      <c r="S187" s="5">
        <f>All_Customers_Residential!S187+All_Customers_Small_Commercial!S187+All_Customers_Lighting!S187</f>
        <v>107093</v>
      </c>
      <c r="T187" s="5">
        <f>All_Customers_Residential!T187+All_Customers_Small_Commercial!T187+All_Customers_Lighting!T187</f>
        <v>115390</v>
      </c>
      <c r="U187" s="5">
        <f>All_Customers_Residential!U187+All_Customers_Small_Commercial!U187+All_Customers_Lighting!U187</f>
        <v>118285</v>
      </c>
      <c r="V187" s="5">
        <f>All_Customers_Residential!V187+All_Customers_Small_Commercial!V187+All_Customers_Lighting!V187</f>
        <v>117632</v>
      </c>
      <c r="W187" s="5">
        <f>All_Customers_Residential!W187+All_Customers_Small_Commercial!W187+All_Customers_Lighting!W187</f>
        <v>109937</v>
      </c>
      <c r="X187" s="5">
        <f>All_Customers_Residential!X187+All_Customers_Small_Commercial!X187+All_Customers_Lighting!X187</f>
        <v>93867</v>
      </c>
      <c r="Y187" s="5">
        <f>All_Customers_Residential!Y187+All_Customers_Small_Commercial!Y187+All_Customers_Lighting!Y187</f>
        <v>79692</v>
      </c>
      <c r="AA187" s="2">
        <f>IFERROR(INDEX('Holiday Schedule'!$D$3:$D$24,MATCH(A187,'Holiday Schedule'!$C$3:$C$24,0)),0)</f>
        <v>0</v>
      </c>
      <c r="AB187" s="2">
        <f t="shared" si="16"/>
        <v>5</v>
      </c>
      <c r="AC187" s="2">
        <f t="shared" si="17"/>
        <v>1585576</v>
      </c>
      <c r="AD187" s="5">
        <f t="shared" si="18"/>
        <v>598825</v>
      </c>
      <c r="AE187" s="5">
        <f t="shared" si="19"/>
        <v>2184401</v>
      </c>
      <c r="AG187" s="2">
        <f t="shared" si="20"/>
        <v>6</v>
      </c>
      <c r="AH187" s="2">
        <f t="shared" si="21"/>
        <v>2024</v>
      </c>
      <c r="AJ187" s="5">
        <f t="shared" si="22"/>
        <v>118285</v>
      </c>
      <c r="AK187" s="2">
        <f t="shared" si="23"/>
        <v>20</v>
      </c>
    </row>
    <row r="188" spans="1:37" ht="12.75" x14ac:dyDescent="0.2">
      <c r="A188" s="4">
        <v>45471</v>
      </c>
      <c r="B188" s="5">
        <f>All_Customers_Residential!B188+All_Customers_Small_Commercial!B188+All_Customers_Lighting!B188</f>
        <v>70560</v>
      </c>
      <c r="C188" s="5">
        <f>All_Customers_Residential!C188+All_Customers_Small_Commercial!C188+All_Customers_Lighting!C188</f>
        <v>63179</v>
      </c>
      <c r="D188" s="5">
        <f>All_Customers_Residential!D188+All_Customers_Small_Commercial!D188+All_Customers_Lighting!D188</f>
        <v>62373</v>
      </c>
      <c r="E188" s="5">
        <f>All_Customers_Residential!E188+All_Customers_Small_Commercial!E188+All_Customers_Lighting!E188</f>
        <v>60628</v>
      </c>
      <c r="F188" s="5">
        <f>All_Customers_Residential!F188+All_Customers_Small_Commercial!F188+All_Customers_Lighting!F188</f>
        <v>62823</v>
      </c>
      <c r="G188" s="5">
        <f>All_Customers_Residential!G188+All_Customers_Small_Commercial!G188+All_Customers_Lighting!G188</f>
        <v>66553</v>
      </c>
      <c r="H188" s="5">
        <f>All_Customers_Residential!H188+All_Customers_Small_Commercial!H188+All_Customers_Lighting!H188</f>
        <v>74801</v>
      </c>
      <c r="I188" s="5">
        <f>All_Customers_Residential!I188+All_Customers_Small_Commercial!I188+All_Customers_Lighting!I188</f>
        <v>79325</v>
      </c>
      <c r="J188" s="5">
        <f>All_Customers_Residential!J188+All_Customers_Small_Commercial!J188+All_Customers_Lighting!J188</f>
        <v>77104</v>
      </c>
      <c r="K188" s="5">
        <f>All_Customers_Residential!K188+All_Customers_Small_Commercial!K188+All_Customers_Lighting!K188</f>
        <v>75089</v>
      </c>
      <c r="L188" s="5">
        <f>All_Customers_Residential!L188+All_Customers_Small_Commercial!L188+All_Customers_Lighting!L188</f>
        <v>74024</v>
      </c>
      <c r="M188" s="5">
        <f>All_Customers_Residential!M188+All_Customers_Small_Commercial!M188+All_Customers_Lighting!M188</f>
        <v>73435</v>
      </c>
      <c r="N188" s="5">
        <f>All_Customers_Residential!N188+All_Customers_Small_Commercial!N188+All_Customers_Lighting!N188</f>
        <v>73394</v>
      </c>
      <c r="O188" s="5">
        <f>All_Customers_Residential!O188+All_Customers_Small_Commercial!O188+All_Customers_Lighting!O188</f>
        <v>71258</v>
      </c>
      <c r="P188" s="5">
        <f>All_Customers_Residential!P188+All_Customers_Small_Commercial!P188+All_Customers_Lighting!P188</f>
        <v>71114</v>
      </c>
      <c r="Q188" s="5">
        <f>All_Customers_Residential!Q188+All_Customers_Small_Commercial!Q188+All_Customers_Lighting!Q188</f>
        <v>75021</v>
      </c>
      <c r="R188" s="5">
        <f>All_Customers_Residential!R188+All_Customers_Small_Commercial!R188+All_Customers_Lighting!R188</f>
        <v>83366</v>
      </c>
      <c r="S188" s="5">
        <f>All_Customers_Residential!S188+All_Customers_Small_Commercial!S188+All_Customers_Lighting!S188</f>
        <v>94518</v>
      </c>
      <c r="T188" s="5">
        <f>All_Customers_Residential!T188+All_Customers_Small_Commercial!T188+All_Customers_Lighting!T188</f>
        <v>102485</v>
      </c>
      <c r="U188" s="5">
        <f>All_Customers_Residential!U188+All_Customers_Small_Commercial!U188+All_Customers_Lighting!U188</f>
        <v>105788</v>
      </c>
      <c r="V188" s="5">
        <f>All_Customers_Residential!V188+All_Customers_Small_Commercial!V188+All_Customers_Lighting!V188</f>
        <v>104881</v>
      </c>
      <c r="W188" s="5">
        <f>All_Customers_Residential!W188+All_Customers_Small_Commercial!W188+All_Customers_Lighting!W188</f>
        <v>101445</v>
      </c>
      <c r="X188" s="5">
        <f>All_Customers_Residential!X188+All_Customers_Small_Commercial!X188+All_Customers_Lighting!X188</f>
        <v>87071</v>
      </c>
      <c r="Y188" s="5">
        <f>All_Customers_Residential!Y188+All_Customers_Small_Commercial!Y188+All_Customers_Lighting!Y188</f>
        <v>77023</v>
      </c>
      <c r="AA188" s="2">
        <f>IFERROR(INDEX('Holiday Schedule'!$D$3:$D$24,MATCH(A188,'Holiday Schedule'!$C$3:$C$24,0)),0)</f>
        <v>0</v>
      </c>
      <c r="AB188" s="2">
        <f t="shared" si="16"/>
        <v>6</v>
      </c>
      <c r="AC188" s="2">
        <f t="shared" si="17"/>
        <v>1349318</v>
      </c>
      <c r="AD188" s="5">
        <f t="shared" si="18"/>
        <v>537940</v>
      </c>
      <c r="AE188" s="5">
        <f t="shared" si="19"/>
        <v>1887258</v>
      </c>
      <c r="AG188" s="2">
        <f t="shared" si="20"/>
        <v>6</v>
      </c>
      <c r="AH188" s="2">
        <f t="shared" si="21"/>
        <v>2024</v>
      </c>
      <c r="AJ188" s="5">
        <f t="shared" si="22"/>
        <v>105788</v>
      </c>
      <c r="AK188" s="2">
        <f t="shared" si="23"/>
        <v>20</v>
      </c>
    </row>
    <row r="189" spans="1:37" ht="12.75" x14ac:dyDescent="0.2">
      <c r="A189" s="4">
        <v>45472</v>
      </c>
      <c r="B189" s="5">
        <f>All_Customers_Residential!B189+All_Customers_Small_Commercial!B189+All_Customers_Lighting!B189</f>
        <v>66864</v>
      </c>
      <c r="C189" s="5">
        <f>All_Customers_Residential!C189+All_Customers_Small_Commercial!C189+All_Customers_Lighting!C189</f>
        <v>62211</v>
      </c>
      <c r="D189" s="5">
        <f>All_Customers_Residential!D189+All_Customers_Small_Commercial!D189+All_Customers_Lighting!D189</f>
        <v>59476</v>
      </c>
      <c r="E189" s="5">
        <f>All_Customers_Residential!E189+All_Customers_Small_Commercial!E189+All_Customers_Lighting!E189</f>
        <v>58969</v>
      </c>
      <c r="F189" s="5">
        <f>All_Customers_Residential!F189+All_Customers_Small_Commercial!F189+All_Customers_Lighting!F189</f>
        <v>60580</v>
      </c>
      <c r="G189" s="5">
        <f>All_Customers_Residential!G189+All_Customers_Small_Commercial!G189+All_Customers_Lighting!G189</f>
        <v>61034</v>
      </c>
      <c r="H189" s="5">
        <f>All_Customers_Residential!H189+All_Customers_Small_Commercial!H189+All_Customers_Lighting!H189</f>
        <v>67766</v>
      </c>
      <c r="I189" s="5">
        <f>All_Customers_Residential!I189+All_Customers_Small_Commercial!I189+All_Customers_Lighting!I189</f>
        <v>73489</v>
      </c>
      <c r="J189" s="5">
        <f>All_Customers_Residential!J189+All_Customers_Small_Commercial!J189+All_Customers_Lighting!J189</f>
        <v>79741</v>
      </c>
      <c r="K189" s="5">
        <f>All_Customers_Residential!K189+All_Customers_Small_Commercial!K189+All_Customers_Lighting!K189</f>
        <v>82890</v>
      </c>
      <c r="L189" s="5">
        <f>All_Customers_Residential!L189+All_Customers_Small_Commercial!L189+All_Customers_Lighting!L189</f>
        <v>82543</v>
      </c>
      <c r="M189" s="5">
        <f>All_Customers_Residential!M189+All_Customers_Small_Commercial!M189+All_Customers_Lighting!M189</f>
        <v>83008</v>
      </c>
      <c r="N189" s="5">
        <f>All_Customers_Residential!N189+All_Customers_Small_Commercial!N189+All_Customers_Lighting!N189</f>
        <v>86357</v>
      </c>
      <c r="O189" s="5">
        <f>All_Customers_Residential!O189+All_Customers_Small_Commercial!O189+All_Customers_Lighting!O189</f>
        <v>84144</v>
      </c>
      <c r="P189" s="5">
        <f>All_Customers_Residential!P189+All_Customers_Small_Commercial!P189+All_Customers_Lighting!P189</f>
        <v>84820</v>
      </c>
      <c r="Q189" s="5">
        <f>All_Customers_Residential!Q189+All_Customers_Small_Commercial!Q189+All_Customers_Lighting!Q189</f>
        <v>84898</v>
      </c>
      <c r="R189" s="5">
        <f>All_Customers_Residential!R189+All_Customers_Small_Commercial!R189+All_Customers_Lighting!R189</f>
        <v>87540</v>
      </c>
      <c r="S189" s="5">
        <f>All_Customers_Residential!S189+All_Customers_Small_Commercial!S189+All_Customers_Lighting!S189</f>
        <v>94879</v>
      </c>
      <c r="T189" s="5">
        <f>All_Customers_Residential!T189+All_Customers_Small_Commercial!T189+All_Customers_Lighting!T189</f>
        <v>98362</v>
      </c>
      <c r="U189" s="5">
        <f>All_Customers_Residential!U189+All_Customers_Small_Commercial!U189+All_Customers_Lighting!U189</f>
        <v>98505</v>
      </c>
      <c r="V189" s="5">
        <f>All_Customers_Residential!V189+All_Customers_Small_Commercial!V189+All_Customers_Lighting!V189</f>
        <v>96919</v>
      </c>
      <c r="W189" s="5">
        <f>All_Customers_Residential!W189+All_Customers_Small_Commercial!W189+All_Customers_Lighting!W189</f>
        <v>92178</v>
      </c>
      <c r="X189" s="5">
        <f>All_Customers_Residential!X189+All_Customers_Small_Commercial!X189+All_Customers_Lighting!X189</f>
        <v>80520</v>
      </c>
      <c r="Y189" s="5">
        <f>All_Customers_Residential!Y189+All_Customers_Small_Commercial!Y189+All_Customers_Lighting!Y189</f>
        <v>71646</v>
      </c>
      <c r="AA189" s="2">
        <f>IFERROR(INDEX('Holiday Schedule'!$D$3:$D$24,MATCH(A189,'Holiday Schedule'!$C$3:$C$24,0)),0)</f>
        <v>0</v>
      </c>
      <c r="AB189" s="2">
        <f t="shared" si="16"/>
        <v>7</v>
      </c>
      <c r="AC189" s="2">
        <f t="shared" si="17"/>
        <v>0</v>
      </c>
      <c r="AD189" s="5">
        <f t="shared" si="18"/>
        <v>1899339</v>
      </c>
      <c r="AE189" s="5">
        <f t="shared" si="19"/>
        <v>1899339</v>
      </c>
      <c r="AG189" s="2">
        <f t="shared" si="20"/>
        <v>6</v>
      </c>
      <c r="AH189" s="2">
        <f t="shared" si="21"/>
        <v>2024</v>
      </c>
      <c r="AJ189" s="5">
        <f t="shared" si="22"/>
        <v>98505</v>
      </c>
      <c r="AK189" s="2">
        <f t="shared" si="23"/>
        <v>20</v>
      </c>
    </row>
    <row r="190" spans="1:37" ht="12.75" x14ac:dyDescent="0.2">
      <c r="A190" s="4">
        <v>45473</v>
      </c>
      <c r="B190" s="5">
        <f>All_Customers_Residential!B190+All_Customers_Small_Commercial!B190+All_Customers_Lighting!B190</f>
        <v>66239</v>
      </c>
      <c r="C190" s="5">
        <f>All_Customers_Residential!C190+All_Customers_Small_Commercial!C190+All_Customers_Lighting!C190</f>
        <v>61637</v>
      </c>
      <c r="D190" s="5">
        <f>All_Customers_Residential!D190+All_Customers_Small_Commercial!D190+All_Customers_Lighting!D190</f>
        <v>60170</v>
      </c>
      <c r="E190" s="5">
        <f>All_Customers_Residential!E190+All_Customers_Small_Commercial!E190+All_Customers_Lighting!E190</f>
        <v>59210</v>
      </c>
      <c r="F190" s="5">
        <f>All_Customers_Residential!F190+All_Customers_Small_Commercial!F190+All_Customers_Lighting!F190</f>
        <v>59455</v>
      </c>
      <c r="G190" s="5">
        <f>All_Customers_Residential!G190+All_Customers_Small_Commercial!G190+All_Customers_Lighting!G190</f>
        <v>62733</v>
      </c>
      <c r="H190" s="5">
        <f>All_Customers_Residential!H190+All_Customers_Small_Commercial!H190+All_Customers_Lighting!H190</f>
        <v>68199</v>
      </c>
      <c r="I190" s="5">
        <f>All_Customers_Residential!I190+All_Customers_Small_Commercial!I190+All_Customers_Lighting!I190</f>
        <v>76486</v>
      </c>
      <c r="J190" s="5">
        <f>All_Customers_Residential!J190+All_Customers_Small_Commercial!J190+All_Customers_Lighting!J190</f>
        <v>83883</v>
      </c>
      <c r="K190" s="5">
        <f>All_Customers_Residential!K190+All_Customers_Small_Commercial!K190+All_Customers_Lighting!K190</f>
        <v>90709</v>
      </c>
      <c r="L190" s="5">
        <f>All_Customers_Residential!L190+All_Customers_Small_Commercial!L190+All_Customers_Lighting!L190</f>
        <v>89317</v>
      </c>
      <c r="M190" s="5">
        <f>All_Customers_Residential!M190+All_Customers_Small_Commercial!M190+All_Customers_Lighting!M190</f>
        <v>92504</v>
      </c>
      <c r="N190" s="5">
        <f>All_Customers_Residential!N190+All_Customers_Small_Commercial!N190+All_Customers_Lighting!N190</f>
        <v>94038</v>
      </c>
      <c r="O190" s="5">
        <f>All_Customers_Residential!O190+All_Customers_Small_Commercial!O190+All_Customers_Lighting!O190</f>
        <v>90738</v>
      </c>
      <c r="P190" s="5">
        <f>All_Customers_Residential!P190+All_Customers_Small_Commercial!P190+All_Customers_Lighting!P190</f>
        <v>95388</v>
      </c>
      <c r="Q190" s="5">
        <f>All_Customers_Residential!Q190+All_Customers_Small_Commercial!Q190+All_Customers_Lighting!Q190</f>
        <v>97373</v>
      </c>
      <c r="R190" s="5">
        <f>All_Customers_Residential!R190+All_Customers_Small_Commercial!R190+All_Customers_Lighting!R190</f>
        <v>104115</v>
      </c>
      <c r="S190" s="5">
        <f>All_Customers_Residential!S190+All_Customers_Small_Commercial!S190+All_Customers_Lighting!S190</f>
        <v>113925</v>
      </c>
      <c r="T190" s="5">
        <f>All_Customers_Residential!T190+All_Customers_Small_Commercial!T190+All_Customers_Lighting!T190</f>
        <v>118273</v>
      </c>
      <c r="U190" s="5">
        <f>All_Customers_Residential!U190+All_Customers_Small_Commercial!U190+All_Customers_Lighting!U190</f>
        <v>118198</v>
      </c>
      <c r="V190" s="5">
        <f>All_Customers_Residential!V190+All_Customers_Small_Commercial!V190+All_Customers_Lighting!V190</f>
        <v>118357</v>
      </c>
      <c r="W190" s="5">
        <f>All_Customers_Residential!W190+All_Customers_Small_Commercial!W190+All_Customers_Lighting!W190</f>
        <v>112033</v>
      </c>
      <c r="X190" s="5">
        <f>All_Customers_Residential!X190+All_Customers_Small_Commercial!X190+All_Customers_Lighting!X190</f>
        <v>96348</v>
      </c>
      <c r="Y190" s="5">
        <f>All_Customers_Residential!Y190+All_Customers_Small_Commercial!Y190+All_Customers_Lighting!Y190</f>
        <v>83918</v>
      </c>
      <c r="AA190" s="2">
        <f>IFERROR(INDEX('Holiday Schedule'!$D$3:$D$24,MATCH(A190,'Holiday Schedule'!$C$3:$C$24,0)),0)</f>
        <v>0</v>
      </c>
      <c r="AB190" s="2">
        <f t="shared" si="16"/>
        <v>1</v>
      </c>
      <c r="AC190" s="2">
        <f t="shared" si="17"/>
        <v>0</v>
      </c>
      <c r="AD190" s="5">
        <f t="shared" si="18"/>
        <v>2113246</v>
      </c>
      <c r="AE190" s="5">
        <f t="shared" si="19"/>
        <v>2113246</v>
      </c>
      <c r="AG190" s="2">
        <f t="shared" si="20"/>
        <v>6</v>
      </c>
      <c r="AH190" s="2">
        <f t="shared" si="21"/>
        <v>2024</v>
      </c>
      <c r="AJ190" s="5">
        <f t="shared" si="22"/>
        <v>118357</v>
      </c>
      <c r="AK190" s="2">
        <f t="shared" si="23"/>
        <v>21</v>
      </c>
    </row>
    <row r="191" spans="1:37" ht="12.75" x14ac:dyDescent="0.2">
      <c r="A191" s="4">
        <v>45474</v>
      </c>
      <c r="B191" s="5">
        <f>All_Customers_Residential!B191+All_Customers_Small_Commercial!B191+All_Customers_Lighting!B191</f>
        <v>75565</v>
      </c>
      <c r="C191" s="5">
        <f>All_Customers_Residential!C191+All_Customers_Small_Commercial!C191+All_Customers_Lighting!C191</f>
        <v>70617</v>
      </c>
      <c r="D191" s="5">
        <f>All_Customers_Residential!D191+All_Customers_Small_Commercial!D191+All_Customers_Lighting!D191</f>
        <v>66032</v>
      </c>
      <c r="E191" s="5">
        <f>All_Customers_Residential!E191+All_Customers_Small_Commercial!E191+All_Customers_Lighting!E191</f>
        <v>66497</v>
      </c>
      <c r="F191" s="5">
        <f>All_Customers_Residential!F191+All_Customers_Small_Commercial!F191+All_Customers_Lighting!F191</f>
        <v>66801</v>
      </c>
      <c r="G191" s="5">
        <f>All_Customers_Residential!G191+All_Customers_Small_Commercial!G191+All_Customers_Lighting!G191</f>
        <v>69138</v>
      </c>
      <c r="H191" s="5">
        <f>All_Customers_Residential!H191+All_Customers_Small_Commercial!H191+All_Customers_Lighting!H191</f>
        <v>79206</v>
      </c>
      <c r="I191" s="5">
        <f>All_Customers_Residential!I191+All_Customers_Small_Commercial!I191+All_Customers_Lighting!I191</f>
        <v>83910</v>
      </c>
      <c r="J191" s="5">
        <f>All_Customers_Residential!J191+All_Customers_Small_Commercial!J191+All_Customers_Lighting!J191</f>
        <v>86622</v>
      </c>
      <c r="K191" s="5">
        <f>All_Customers_Residential!K191+All_Customers_Small_Commercial!K191+All_Customers_Lighting!K191</f>
        <v>89321</v>
      </c>
      <c r="L191" s="5">
        <f>All_Customers_Residential!L191+All_Customers_Small_Commercial!L191+All_Customers_Lighting!L191</f>
        <v>88234</v>
      </c>
      <c r="M191" s="5">
        <f>All_Customers_Residential!M191+All_Customers_Small_Commercial!M191+All_Customers_Lighting!M191</f>
        <v>89528</v>
      </c>
      <c r="N191" s="5">
        <f>All_Customers_Residential!N191+All_Customers_Small_Commercial!N191+All_Customers_Lighting!N191</f>
        <v>87537</v>
      </c>
      <c r="O191" s="5">
        <f>All_Customers_Residential!O191+All_Customers_Small_Commercial!O191+All_Customers_Lighting!O191</f>
        <v>88695</v>
      </c>
      <c r="P191" s="5">
        <f>All_Customers_Residential!P191+All_Customers_Small_Commercial!P191+All_Customers_Lighting!P191</f>
        <v>89640</v>
      </c>
      <c r="Q191" s="5">
        <f>All_Customers_Residential!Q191+All_Customers_Small_Commercial!Q191+All_Customers_Lighting!Q191</f>
        <v>93618</v>
      </c>
      <c r="R191" s="5">
        <f>All_Customers_Residential!R191+All_Customers_Small_Commercial!R191+All_Customers_Lighting!R191</f>
        <v>101107</v>
      </c>
      <c r="S191" s="5">
        <f>All_Customers_Residential!S191+All_Customers_Small_Commercial!S191+All_Customers_Lighting!S191</f>
        <v>108542</v>
      </c>
      <c r="T191" s="5">
        <f>All_Customers_Residential!T191+All_Customers_Small_Commercial!T191+All_Customers_Lighting!T191</f>
        <v>118594</v>
      </c>
      <c r="U191" s="5">
        <f>All_Customers_Residential!U191+All_Customers_Small_Commercial!U191+All_Customers_Lighting!U191</f>
        <v>119031</v>
      </c>
      <c r="V191" s="5">
        <f>All_Customers_Residential!V191+All_Customers_Small_Commercial!V191+All_Customers_Lighting!V191</f>
        <v>118845</v>
      </c>
      <c r="W191" s="5">
        <f>All_Customers_Residential!W191+All_Customers_Small_Commercial!W191+All_Customers_Lighting!W191</f>
        <v>113390</v>
      </c>
      <c r="X191" s="5">
        <f>All_Customers_Residential!X191+All_Customers_Small_Commercial!X191+All_Customers_Lighting!X191</f>
        <v>98074</v>
      </c>
      <c r="Y191" s="5">
        <f>All_Customers_Residential!Y191+All_Customers_Small_Commercial!Y191+All_Customers_Lighting!Y191</f>
        <v>82378</v>
      </c>
      <c r="AA191" s="2">
        <f>IFERROR(INDEX('Holiday Schedule'!$D$3:$D$24,MATCH(A191,'Holiday Schedule'!$C$3:$C$24,0)),0)</f>
        <v>0</v>
      </c>
      <c r="AB191" s="2">
        <f t="shared" si="16"/>
        <v>2</v>
      </c>
      <c r="AC191" s="2">
        <f t="shared" si="17"/>
        <v>1574688</v>
      </c>
      <c r="AD191" s="5">
        <f t="shared" si="18"/>
        <v>576234</v>
      </c>
      <c r="AE191" s="5">
        <f t="shared" si="19"/>
        <v>2150922</v>
      </c>
      <c r="AG191" s="2">
        <f t="shared" si="20"/>
        <v>7</v>
      </c>
      <c r="AH191" s="2">
        <f t="shared" si="21"/>
        <v>2024</v>
      </c>
      <c r="AJ191" s="5">
        <f t="shared" si="22"/>
        <v>119031</v>
      </c>
      <c r="AK191" s="2">
        <f t="shared" si="23"/>
        <v>20</v>
      </c>
    </row>
    <row r="192" spans="1:37" ht="12.75" x14ac:dyDescent="0.2">
      <c r="A192" s="4">
        <v>45475</v>
      </c>
      <c r="B192" s="5">
        <f>All_Customers_Residential!B192+All_Customers_Small_Commercial!B192+All_Customers_Lighting!B192</f>
        <v>73614</v>
      </c>
      <c r="C192" s="5">
        <f>All_Customers_Residential!C192+All_Customers_Small_Commercial!C192+All_Customers_Lighting!C192</f>
        <v>67650</v>
      </c>
      <c r="D192" s="5">
        <f>All_Customers_Residential!D192+All_Customers_Small_Commercial!D192+All_Customers_Lighting!D192</f>
        <v>64868</v>
      </c>
      <c r="E192" s="5">
        <f>All_Customers_Residential!E192+All_Customers_Small_Commercial!E192+All_Customers_Lighting!E192</f>
        <v>63960</v>
      </c>
      <c r="F192" s="5">
        <f>All_Customers_Residential!F192+All_Customers_Small_Commercial!F192+All_Customers_Lighting!F192</f>
        <v>64375</v>
      </c>
      <c r="G192" s="5">
        <f>All_Customers_Residential!G192+All_Customers_Small_Commercial!G192+All_Customers_Lighting!G192</f>
        <v>67324</v>
      </c>
      <c r="H192" s="5">
        <f>All_Customers_Residential!H192+All_Customers_Small_Commercial!H192+All_Customers_Lighting!H192</f>
        <v>76566</v>
      </c>
      <c r="I192" s="5">
        <f>All_Customers_Residential!I192+All_Customers_Small_Commercial!I192+All_Customers_Lighting!I192</f>
        <v>82168</v>
      </c>
      <c r="J192" s="5">
        <f>All_Customers_Residential!J192+All_Customers_Small_Commercial!J192+All_Customers_Lighting!J192</f>
        <v>82634</v>
      </c>
      <c r="K192" s="5">
        <f>All_Customers_Residential!K192+All_Customers_Small_Commercial!K192+All_Customers_Lighting!K192</f>
        <v>85340</v>
      </c>
      <c r="L192" s="5">
        <f>All_Customers_Residential!L192+All_Customers_Small_Commercial!L192+All_Customers_Lighting!L192</f>
        <v>86666</v>
      </c>
      <c r="M192" s="5">
        <f>All_Customers_Residential!M192+All_Customers_Small_Commercial!M192+All_Customers_Lighting!M192</f>
        <v>88330</v>
      </c>
      <c r="N192" s="5">
        <f>All_Customers_Residential!N192+All_Customers_Small_Commercial!N192+All_Customers_Lighting!N192</f>
        <v>89219</v>
      </c>
      <c r="O192" s="5">
        <f>All_Customers_Residential!O192+All_Customers_Small_Commercial!O192+All_Customers_Lighting!O192</f>
        <v>89957</v>
      </c>
      <c r="P192" s="5">
        <f>All_Customers_Residential!P192+All_Customers_Small_Commercial!P192+All_Customers_Lighting!P192</f>
        <v>92339</v>
      </c>
      <c r="Q192" s="5">
        <f>All_Customers_Residential!Q192+All_Customers_Small_Commercial!Q192+All_Customers_Lighting!Q192</f>
        <v>96593</v>
      </c>
      <c r="R192" s="5">
        <f>All_Customers_Residential!R192+All_Customers_Small_Commercial!R192+All_Customers_Lighting!R192</f>
        <v>110726</v>
      </c>
      <c r="S192" s="5">
        <f>All_Customers_Residential!S192+All_Customers_Small_Commercial!S192+All_Customers_Lighting!S192</f>
        <v>114916</v>
      </c>
      <c r="T192" s="5">
        <f>All_Customers_Residential!T192+All_Customers_Small_Commercial!T192+All_Customers_Lighting!T192</f>
        <v>126057</v>
      </c>
      <c r="U192" s="5">
        <f>All_Customers_Residential!U192+All_Customers_Small_Commercial!U192+All_Customers_Lighting!U192</f>
        <v>126754</v>
      </c>
      <c r="V192" s="5">
        <f>All_Customers_Residential!V192+All_Customers_Small_Commercial!V192+All_Customers_Lighting!V192</f>
        <v>126695</v>
      </c>
      <c r="W192" s="5">
        <f>All_Customers_Residential!W192+All_Customers_Small_Commercial!W192+All_Customers_Lighting!W192</f>
        <v>120245</v>
      </c>
      <c r="X192" s="5">
        <f>All_Customers_Residential!X192+All_Customers_Small_Commercial!X192+All_Customers_Lighting!X192</f>
        <v>104716</v>
      </c>
      <c r="Y192" s="5">
        <f>All_Customers_Residential!Y192+All_Customers_Small_Commercial!Y192+All_Customers_Lighting!Y192</f>
        <v>88132</v>
      </c>
      <c r="AA192" s="2">
        <f>IFERROR(INDEX('Holiday Schedule'!$D$3:$D$24,MATCH(A192,'Holiday Schedule'!$C$3:$C$24,0)),0)</f>
        <v>0</v>
      </c>
      <c r="AB192" s="2">
        <f t="shared" si="16"/>
        <v>3</v>
      </c>
      <c r="AC192" s="2">
        <f t="shared" si="17"/>
        <v>1623355</v>
      </c>
      <c r="AD192" s="5">
        <f t="shared" si="18"/>
        <v>566489</v>
      </c>
      <c r="AE192" s="5">
        <f t="shared" si="19"/>
        <v>2189844</v>
      </c>
      <c r="AG192" s="2">
        <f t="shared" si="20"/>
        <v>7</v>
      </c>
      <c r="AH192" s="2">
        <f t="shared" si="21"/>
        <v>2024</v>
      </c>
      <c r="AJ192" s="5">
        <f t="shared" si="22"/>
        <v>126754</v>
      </c>
      <c r="AK192" s="2">
        <f t="shared" si="23"/>
        <v>20</v>
      </c>
    </row>
    <row r="193" spans="1:37" ht="12.75" x14ac:dyDescent="0.2">
      <c r="A193" s="4">
        <v>45476</v>
      </c>
      <c r="B193" s="5">
        <f>All_Customers_Residential!B193+All_Customers_Small_Commercial!B193+All_Customers_Lighting!B193</f>
        <v>77971</v>
      </c>
      <c r="C193" s="5">
        <f>All_Customers_Residential!C193+All_Customers_Small_Commercial!C193+All_Customers_Lighting!C193</f>
        <v>71668</v>
      </c>
      <c r="D193" s="5">
        <f>All_Customers_Residential!D193+All_Customers_Small_Commercial!D193+All_Customers_Lighting!D193</f>
        <v>67724</v>
      </c>
      <c r="E193" s="5">
        <f>All_Customers_Residential!E193+All_Customers_Small_Commercial!E193+All_Customers_Lighting!E193</f>
        <v>67832</v>
      </c>
      <c r="F193" s="5">
        <f>All_Customers_Residential!F193+All_Customers_Small_Commercial!F193+All_Customers_Lighting!F193</f>
        <v>66518</v>
      </c>
      <c r="G193" s="5">
        <f>All_Customers_Residential!G193+All_Customers_Small_Commercial!G193+All_Customers_Lighting!G193</f>
        <v>69170</v>
      </c>
      <c r="H193" s="5">
        <f>All_Customers_Residential!H193+All_Customers_Small_Commercial!H193+All_Customers_Lighting!H193</f>
        <v>79100</v>
      </c>
      <c r="I193" s="5">
        <f>All_Customers_Residential!I193+All_Customers_Small_Commercial!I193+All_Customers_Lighting!I193</f>
        <v>86529</v>
      </c>
      <c r="J193" s="5">
        <f>All_Customers_Residential!J193+All_Customers_Small_Commercial!J193+All_Customers_Lighting!J193</f>
        <v>87672</v>
      </c>
      <c r="K193" s="5">
        <f>All_Customers_Residential!K193+All_Customers_Small_Commercial!K193+All_Customers_Lighting!K193</f>
        <v>92468</v>
      </c>
      <c r="L193" s="5">
        <f>All_Customers_Residential!L193+All_Customers_Small_Commercial!L193+All_Customers_Lighting!L193</f>
        <v>94548</v>
      </c>
      <c r="M193" s="5">
        <f>All_Customers_Residential!M193+All_Customers_Small_Commercial!M193+All_Customers_Lighting!M193</f>
        <v>96053</v>
      </c>
      <c r="N193" s="5">
        <f>All_Customers_Residential!N193+All_Customers_Small_Commercial!N193+All_Customers_Lighting!N193</f>
        <v>97357</v>
      </c>
      <c r="O193" s="5">
        <f>All_Customers_Residential!O193+All_Customers_Small_Commercial!O193+All_Customers_Lighting!O193</f>
        <v>94776</v>
      </c>
      <c r="P193" s="5">
        <f>All_Customers_Residential!P193+All_Customers_Small_Commercial!P193+All_Customers_Lighting!P193</f>
        <v>95717</v>
      </c>
      <c r="Q193" s="5">
        <f>All_Customers_Residential!Q193+All_Customers_Small_Commercial!Q193+All_Customers_Lighting!Q193</f>
        <v>99079</v>
      </c>
      <c r="R193" s="5">
        <f>All_Customers_Residential!R193+All_Customers_Small_Commercial!R193+All_Customers_Lighting!R193</f>
        <v>109025</v>
      </c>
      <c r="S193" s="5">
        <f>All_Customers_Residential!S193+All_Customers_Small_Commercial!S193+All_Customers_Lighting!S193</f>
        <v>115310</v>
      </c>
      <c r="T193" s="5">
        <f>All_Customers_Residential!T193+All_Customers_Small_Commercial!T193+All_Customers_Lighting!T193</f>
        <v>124135</v>
      </c>
      <c r="U193" s="5">
        <f>All_Customers_Residential!U193+All_Customers_Small_Commercial!U193+All_Customers_Lighting!U193</f>
        <v>122327</v>
      </c>
      <c r="V193" s="5">
        <f>All_Customers_Residential!V193+All_Customers_Small_Commercial!V193+All_Customers_Lighting!V193</f>
        <v>123628</v>
      </c>
      <c r="W193" s="5">
        <f>All_Customers_Residential!W193+All_Customers_Small_Commercial!W193+All_Customers_Lighting!W193</f>
        <v>117461</v>
      </c>
      <c r="X193" s="5">
        <f>All_Customers_Residential!X193+All_Customers_Small_Commercial!X193+All_Customers_Lighting!X193</f>
        <v>104364</v>
      </c>
      <c r="Y193" s="5">
        <f>All_Customers_Residential!Y193+All_Customers_Small_Commercial!Y193+All_Customers_Lighting!Y193</f>
        <v>87923</v>
      </c>
      <c r="AA193" s="2">
        <f>IFERROR(INDEX('Holiday Schedule'!$D$3:$D$24,MATCH(A193,'Holiday Schedule'!$C$3:$C$24,0)),0)</f>
        <v>0</v>
      </c>
      <c r="AB193" s="2">
        <f t="shared" si="16"/>
        <v>4</v>
      </c>
      <c r="AC193" s="2">
        <f t="shared" si="17"/>
        <v>1660449</v>
      </c>
      <c r="AD193" s="5">
        <f t="shared" si="18"/>
        <v>587906</v>
      </c>
      <c r="AE193" s="5">
        <f t="shared" si="19"/>
        <v>2248355</v>
      </c>
      <c r="AG193" s="2">
        <f t="shared" si="20"/>
        <v>7</v>
      </c>
      <c r="AH193" s="2">
        <f t="shared" si="21"/>
        <v>2024</v>
      </c>
      <c r="AJ193" s="5">
        <f t="shared" si="22"/>
        <v>124135</v>
      </c>
      <c r="AK193" s="2">
        <f t="shared" si="23"/>
        <v>19</v>
      </c>
    </row>
    <row r="194" spans="1:37" ht="12.75" x14ac:dyDescent="0.2">
      <c r="A194" s="4">
        <v>45477</v>
      </c>
      <c r="B194" s="5">
        <f>All_Customers_Residential!B194+All_Customers_Small_Commercial!B194+All_Customers_Lighting!B194</f>
        <v>77438</v>
      </c>
      <c r="C194" s="5">
        <f>All_Customers_Residential!C194+All_Customers_Small_Commercial!C194+All_Customers_Lighting!C194</f>
        <v>71768</v>
      </c>
      <c r="D194" s="5">
        <f>All_Customers_Residential!D194+All_Customers_Small_Commercial!D194+All_Customers_Lighting!D194</f>
        <v>68192</v>
      </c>
      <c r="E194" s="5">
        <f>All_Customers_Residential!E194+All_Customers_Small_Commercial!E194+All_Customers_Lighting!E194</f>
        <v>67963</v>
      </c>
      <c r="F194" s="5">
        <f>All_Customers_Residential!F194+All_Customers_Small_Commercial!F194+All_Customers_Lighting!F194</f>
        <v>66848</v>
      </c>
      <c r="G194" s="5">
        <f>All_Customers_Residential!G194+All_Customers_Small_Commercial!G194+All_Customers_Lighting!G194</f>
        <v>67962</v>
      </c>
      <c r="H194" s="5">
        <f>All_Customers_Residential!H194+All_Customers_Small_Commercial!H194+All_Customers_Lighting!H194</f>
        <v>73297</v>
      </c>
      <c r="I194" s="5">
        <f>All_Customers_Residential!I194+All_Customers_Small_Commercial!I194+All_Customers_Lighting!I194</f>
        <v>82488</v>
      </c>
      <c r="J194" s="5">
        <f>All_Customers_Residential!J194+All_Customers_Small_Commercial!J194+All_Customers_Lighting!J194</f>
        <v>86666</v>
      </c>
      <c r="K194" s="5">
        <f>All_Customers_Residential!K194+All_Customers_Small_Commercial!K194+All_Customers_Lighting!K194</f>
        <v>93278</v>
      </c>
      <c r="L194" s="5">
        <f>All_Customers_Residential!L194+All_Customers_Small_Commercial!L194+All_Customers_Lighting!L194</f>
        <v>89535</v>
      </c>
      <c r="M194" s="5">
        <f>All_Customers_Residential!M194+All_Customers_Small_Commercial!M194+All_Customers_Lighting!M194</f>
        <v>88907</v>
      </c>
      <c r="N194" s="5">
        <f>All_Customers_Residential!N194+All_Customers_Small_Commercial!N194+All_Customers_Lighting!N194</f>
        <v>83196</v>
      </c>
      <c r="O194" s="5">
        <f>All_Customers_Residential!O194+All_Customers_Small_Commercial!O194+All_Customers_Lighting!O194</f>
        <v>80762</v>
      </c>
      <c r="P194" s="5">
        <f>All_Customers_Residential!P194+All_Customers_Small_Commercial!P194+All_Customers_Lighting!P194</f>
        <v>78392</v>
      </c>
      <c r="Q194" s="5">
        <f>All_Customers_Residential!Q194+All_Customers_Small_Commercial!Q194+All_Customers_Lighting!Q194</f>
        <v>80319</v>
      </c>
      <c r="R194" s="5">
        <f>All_Customers_Residential!R194+All_Customers_Small_Commercial!R194+All_Customers_Lighting!R194</f>
        <v>90174</v>
      </c>
      <c r="S194" s="5">
        <f>All_Customers_Residential!S194+All_Customers_Small_Commercial!S194+All_Customers_Lighting!S194</f>
        <v>100277</v>
      </c>
      <c r="T194" s="5">
        <f>All_Customers_Residential!T194+All_Customers_Small_Commercial!T194+All_Customers_Lighting!T194</f>
        <v>107296</v>
      </c>
      <c r="U194" s="5">
        <f>All_Customers_Residential!U194+All_Customers_Small_Commercial!U194+All_Customers_Lighting!U194</f>
        <v>110190</v>
      </c>
      <c r="V194" s="5">
        <f>All_Customers_Residential!V194+All_Customers_Small_Commercial!V194+All_Customers_Lighting!V194</f>
        <v>109576</v>
      </c>
      <c r="W194" s="5">
        <f>All_Customers_Residential!W194+All_Customers_Small_Commercial!W194+All_Customers_Lighting!W194</f>
        <v>104432</v>
      </c>
      <c r="X194" s="5">
        <f>All_Customers_Residential!X194+All_Customers_Small_Commercial!X194+All_Customers_Lighting!X194</f>
        <v>98007</v>
      </c>
      <c r="Y194" s="5">
        <f>All_Customers_Residential!Y194+All_Customers_Small_Commercial!Y194+All_Customers_Lighting!Y194</f>
        <v>86031</v>
      </c>
      <c r="AA194" s="2">
        <f>IFERROR(INDEX('Holiday Schedule'!$D$3:$D$24,MATCH(A194,'Holiday Schedule'!$C$3:$C$24,0)),0)</f>
        <v>1</v>
      </c>
      <c r="AB194" s="2">
        <f t="shared" si="16"/>
        <v>5</v>
      </c>
      <c r="AC194" s="2">
        <f t="shared" si="17"/>
        <v>0</v>
      </c>
      <c r="AD194" s="5">
        <f t="shared" si="18"/>
        <v>2062994</v>
      </c>
      <c r="AE194" s="5">
        <f t="shared" si="19"/>
        <v>2062994</v>
      </c>
      <c r="AG194" s="2">
        <f t="shared" si="20"/>
        <v>7</v>
      </c>
      <c r="AH194" s="2">
        <f t="shared" si="21"/>
        <v>2024</v>
      </c>
      <c r="AJ194" s="5">
        <f t="shared" si="22"/>
        <v>110190</v>
      </c>
      <c r="AK194" s="2">
        <f t="shared" si="23"/>
        <v>20</v>
      </c>
    </row>
    <row r="195" spans="1:37" ht="12.75" x14ac:dyDescent="0.2">
      <c r="A195" s="4">
        <v>45478</v>
      </c>
      <c r="B195" s="5">
        <f>All_Customers_Residential!B195+All_Customers_Small_Commercial!B195+All_Customers_Lighting!B195</f>
        <v>76408</v>
      </c>
      <c r="C195" s="5">
        <f>All_Customers_Residential!C195+All_Customers_Small_Commercial!C195+All_Customers_Lighting!C195</f>
        <v>70194</v>
      </c>
      <c r="D195" s="5">
        <f>All_Customers_Residential!D195+All_Customers_Small_Commercial!D195+All_Customers_Lighting!D195</f>
        <v>67026</v>
      </c>
      <c r="E195" s="5">
        <f>All_Customers_Residential!E195+All_Customers_Small_Commercial!E195+All_Customers_Lighting!E195</f>
        <v>66707</v>
      </c>
      <c r="F195" s="5">
        <f>All_Customers_Residential!F195+All_Customers_Small_Commercial!F195+All_Customers_Lighting!F195</f>
        <v>67010</v>
      </c>
      <c r="G195" s="5">
        <f>All_Customers_Residential!G195+All_Customers_Small_Commercial!G195+All_Customers_Lighting!G195</f>
        <v>67257</v>
      </c>
      <c r="H195" s="5">
        <f>All_Customers_Residential!H195+All_Customers_Small_Commercial!H195+All_Customers_Lighting!H195</f>
        <v>76092</v>
      </c>
      <c r="I195" s="5">
        <f>All_Customers_Residential!I195+All_Customers_Small_Commercial!I195+All_Customers_Lighting!I195</f>
        <v>81899</v>
      </c>
      <c r="J195" s="5">
        <f>All_Customers_Residential!J195+All_Customers_Small_Commercial!J195+All_Customers_Lighting!J195</f>
        <v>84969</v>
      </c>
      <c r="K195" s="5">
        <f>All_Customers_Residential!K195+All_Customers_Small_Commercial!K195+All_Customers_Lighting!K195</f>
        <v>90937</v>
      </c>
      <c r="L195" s="5">
        <f>All_Customers_Residential!L195+All_Customers_Small_Commercial!L195+All_Customers_Lighting!L195</f>
        <v>93762</v>
      </c>
      <c r="M195" s="5">
        <f>All_Customers_Residential!M195+All_Customers_Small_Commercial!M195+All_Customers_Lighting!M195</f>
        <v>97309</v>
      </c>
      <c r="N195" s="5">
        <f>All_Customers_Residential!N195+All_Customers_Small_Commercial!N195+All_Customers_Lighting!N195</f>
        <v>96002</v>
      </c>
      <c r="O195" s="5">
        <f>All_Customers_Residential!O195+All_Customers_Small_Commercial!O195+All_Customers_Lighting!O195</f>
        <v>96277</v>
      </c>
      <c r="P195" s="5">
        <f>All_Customers_Residential!P195+All_Customers_Small_Commercial!P195+All_Customers_Lighting!P195</f>
        <v>96035</v>
      </c>
      <c r="Q195" s="5">
        <f>All_Customers_Residential!Q195+All_Customers_Small_Commercial!Q195+All_Customers_Lighting!Q195</f>
        <v>101571</v>
      </c>
      <c r="R195" s="5">
        <f>All_Customers_Residential!R195+All_Customers_Small_Commercial!R195+All_Customers_Lighting!R195</f>
        <v>108924</v>
      </c>
      <c r="S195" s="5">
        <f>All_Customers_Residential!S195+All_Customers_Small_Commercial!S195+All_Customers_Lighting!S195</f>
        <v>119504</v>
      </c>
      <c r="T195" s="5">
        <f>All_Customers_Residential!T195+All_Customers_Small_Commercial!T195+All_Customers_Lighting!T195</f>
        <v>125862</v>
      </c>
      <c r="U195" s="5">
        <f>All_Customers_Residential!U195+All_Customers_Small_Commercial!U195+All_Customers_Lighting!U195</f>
        <v>126224</v>
      </c>
      <c r="V195" s="5">
        <f>All_Customers_Residential!V195+All_Customers_Small_Commercial!V195+All_Customers_Lighting!V195</f>
        <v>125883</v>
      </c>
      <c r="W195" s="5">
        <f>All_Customers_Residential!W195+All_Customers_Small_Commercial!W195+All_Customers_Lighting!W195</f>
        <v>119488</v>
      </c>
      <c r="X195" s="5">
        <f>All_Customers_Residential!X195+All_Customers_Small_Commercial!X195+All_Customers_Lighting!X195</f>
        <v>106041</v>
      </c>
      <c r="Y195" s="5">
        <f>All_Customers_Residential!Y195+All_Customers_Small_Commercial!Y195+All_Customers_Lighting!Y195</f>
        <v>91435</v>
      </c>
      <c r="AA195" s="2">
        <f>IFERROR(INDEX('Holiday Schedule'!$D$3:$D$24,MATCH(A195,'Holiday Schedule'!$C$3:$C$24,0)),0)</f>
        <v>0</v>
      </c>
      <c r="AB195" s="2">
        <f t="shared" si="16"/>
        <v>6</v>
      </c>
      <c r="AC195" s="2">
        <f t="shared" si="17"/>
        <v>1670687</v>
      </c>
      <c r="AD195" s="5">
        <f t="shared" si="18"/>
        <v>582129</v>
      </c>
      <c r="AE195" s="5">
        <f t="shared" si="19"/>
        <v>2252816</v>
      </c>
      <c r="AG195" s="2">
        <f t="shared" si="20"/>
        <v>7</v>
      </c>
      <c r="AH195" s="2">
        <f t="shared" si="21"/>
        <v>2024</v>
      </c>
      <c r="AJ195" s="5">
        <f t="shared" si="22"/>
        <v>126224</v>
      </c>
      <c r="AK195" s="2">
        <f t="shared" si="23"/>
        <v>20</v>
      </c>
    </row>
    <row r="196" spans="1:37" ht="12.75" x14ac:dyDescent="0.2">
      <c r="A196" s="4">
        <v>45479</v>
      </c>
      <c r="B196" s="5">
        <f>All_Customers_Residential!B196+All_Customers_Small_Commercial!B196+All_Customers_Lighting!B196</f>
        <v>81689</v>
      </c>
      <c r="C196" s="5">
        <f>All_Customers_Residential!C196+All_Customers_Small_Commercial!C196+All_Customers_Lighting!C196</f>
        <v>74925</v>
      </c>
      <c r="D196" s="5">
        <f>All_Customers_Residential!D196+All_Customers_Small_Commercial!D196+All_Customers_Lighting!D196</f>
        <v>72651</v>
      </c>
      <c r="E196" s="5">
        <f>All_Customers_Residential!E196+All_Customers_Small_Commercial!E196+All_Customers_Lighting!E196</f>
        <v>70524</v>
      </c>
      <c r="F196" s="5">
        <f>All_Customers_Residential!F196+All_Customers_Small_Commercial!F196+All_Customers_Lighting!F196</f>
        <v>70699</v>
      </c>
      <c r="G196" s="5">
        <f>All_Customers_Residential!G196+All_Customers_Small_Commercial!G196+All_Customers_Lighting!G196</f>
        <v>70468</v>
      </c>
      <c r="H196" s="5">
        <f>All_Customers_Residential!H196+All_Customers_Small_Commercial!H196+All_Customers_Lighting!H196</f>
        <v>77752</v>
      </c>
      <c r="I196" s="5">
        <f>All_Customers_Residential!I196+All_Customers_Small_Commercial!I196+All_Customers_Lighting!I196</f>
        <v>85856</v>
      </c>
      <c r="J196" s="5">
        <f>All_Customers_Residential!J196+All_Customers_Small_Commercial!J196+All_Customers_Lighting!J196</f>
        <v>93507</v>
      </c>
      <c r="K196" s="5">
        <f>All_Customers_Residential!K196+All_Customers_Small_Commercial!K196+All_Customers_Lighting!K196</f>
        <v>100796</v>
      </c>
      <c r="L196" s="5">
        <f>All_Customers_Residential!L196+All_Customers_Small_Commercial!L196+All_Customers_Lighting!L196</f>
        <v>102893</v>
      </c>
      <c r="M196" s="5">
        <f>All_Customers_Residential!M196+All_Customers_Small_Commercial!M196+All_Customers_Lighting!M196</f>
        <v>104514</v>
      </c>
      <c r="N196" s="5">
        <f>All_Customers_Residential!N196+All_Customers_Small_Commercial!N196+All_Customers_Lighting!N196</f>
        <v>102026</v>
      </c>
      <c r="O196" s="5">
        <f>All_Customers_Residential!O196+All_Customers_Small_Commercial!O196+All_Customers_Lighting!O196</f>
        <v>97746</v>
      </c>
      <c r="P196" s="5">
        <f>All_Customers_Residential!P196+All_Customers_Small_Commercial!P196+All_Customers_Lighting!P196</f>
        <v>94560</v>
      </c>
      <c r="Q196" s="5">
        <f>All_Customers_Residential!Q196+All_Customers_Small_Commercial!Q196+All_Customers_Lighting!Q196</f>
        <v>98471</v>
      </c>
      <c r="R196" s="5">
        <f>All_Customers_Residential!R196+All_Customers_Small_Commercial!R196+All_Customers_Lighting!R196</f>
        <v>106165</v>
      </c>
      <c r="S196" s="5">
        <f>All_Customers_Residential!S196+All_Customers_Small_Commercial!S196+All_Customers_Lighting!S196</f>
        <v>115019</v>
      </c>
      <c r="T196" s="5">
        <f>All_Customers_Residential!T196+All_Customers_Small_Commercial!T196+All_Customers_Lighting!T196</f>
        <v>123506</v>
      </c>
      <c r="U196" s="5">
        <f>All_Customers_Residential!U196+All_Customers_Small_Commercial!U196+All_Customers_Lighting!U196</f>
        <v>122856</v>
      </c>
      <c r="V196" s="5">
        <f>All_Customers_Residential!V196+All_Customers_Small_Commercial!V196+All_Customers_Lighting!V196</f>
        <v>123449</v>
      </c>
      <c r="W196" s="5">
        <f>All_Customers_Residential!W196+All_Customers_Small_Commercial!W196+All_Customers_Lighting!W196</f>
        <v>117238</v>
      </c>
      <c r="X196" s="5">
        <f>All_Customers_Residential!X196+All_Customers_Small_Commercial!X196+All_Customers_Lighting!X196</f>
        <v>104152</v>
      </c>
      <c r="Y196" s="5">
        <f>All_Customers_Residential!Y196+All_Customers_Small_Commercial!Y196+All_Customers_Lighting!Y196</f>
        <v>90713</v>
      </c>
      <c r="AA196" s="2">
        <f>IFERROR(INDEX('Holiday Schedule'!$D$3:$D$24,MATCH(A196,'Holiday Schedule'!$C$3:$C$24,0)),0)</f>
        <v>0</v>
      </c>
      <c r="AB196" s="2">
        <f t="shared" si="16"/>
        <v>7</v>
      </c>
      <c r="AC196" s="2">
        <f t="shared" si="17"/>
        <v>0</v>
      </c>
      <c r="AD196" s="5">
        <f t="shared" si="18"/>
        <v>2302175</v>
      </c>
      <c r="AE196" s="5">
        <f t="shared" si="19"/>
        <v>2302175</v>
      </c>
      <c r="AG196" s="2">
        <f t="shared" si="20"/>
        <v>7</v>
      </c>
      <c r="AH196" s="2">
        <f t="shared" si="21"/>
        <v>2024</v>
      </c>
      <c r="AJ196" s="5">
        <f t="shared" si="22"/>
        <v>123506</v>
      </c>
      <c r="AK196" s="2">
        <f t="shared" si="23"/>
        <v>19</v>
      </c>
    </row>
    <row r="197" spans="1:37" ht="12.75" x14ac:dyDescent="0.2">
      <c r="A197" s="4">
        <v>45480</v>
      </c>
      <c r="B197" s="5">
        <f>All_Customers_Residential!B197+All_Customers_Small_Commercial!B197+All_Customers_Lighting!B197</f>
        <v>80983</v>
      </c>
      <c r="C197" s="5">
        <f>All_Customers_Residential!C197+All_Customers_Small_Commercial!C197+All_Customers_Lighting!C197</f>
        <v>75742</v>
      </c>
      <c r="D197" s="5">
        <f>All_Customers_Residential!D197+All_Customers_Small_Commercial!D197+All_Customers_Lighting!D197</f>
        <v>72300</v>
      </c>
      <c r="E197" s="5">
        <f>All_Customers_Residential!E197+All_Customers_Small_Commercial!E197+All_Customers_Lighting!E197</f>
        <v>70969</v>
      </c>
      <c r="F197" s="5">
        <f>All_Customers_Residential!F197+All_Customers_Small_Commercial!F197+All_Customers_Lighting!F197</f>
        <v>71076</v>
      </c>
      <c r="G197" s="5">
        <f>All_Customers_Residential!G197+All_Customers_Small_Commercial!G197+All_Customers_Lighting!G197</f>
        <v>69463</v>
      </c>
      <c r="H197" s="5">
        <f>All_Customers_Residential!H197+All_Customers_Small_Commercial!H197+All_Customers_Lighting!H197</f>
        <v>76877</v>
      </c>
      <c r="I197" s="5">
        <f>All_Customers_Residential!I197+All_Customers_Small_Commercial!I197+All_Customers_Lighting!I197</f>
        <v>84133</v>
      </c>
      <c r="J197" s="5">
        <f>All_Customers_Residential!J197+All_Customers_Small_Commercial!J197+All_Customers_Lighting!J197</f>
        <v>92216</v>
      </c>
      <c r="K197" s="5">
        <f>All_Customers_Residential!K197+All_Customers_Small_Commercial!K197+All_Customers_Lighting!K197</f>
        <v>98967</v>
      </c>
      <c r="L197" s="5">
        <f>All_Customers_Residential!L197+All_Customers_Small_Commercial!L197+All_Customers_Lighting!L197</f>
        <v>103274</v>
      </c>
      <c r="M197" s="5">
        <f>All_Customers_Residential!M197+All_Customers_Small_Commercial!M197+All_Customers_Lighting!M197</f>
        <v>105332</v>
      </c>
      <c r="N197" s="5">
        <f>All_Customers_Residential!N197+All_Customers_Small_Commercial!N197+All_Customers_Lighting!N197</f>
        <v>104822</v>
      </c>
      <c r="O197" s="5">
        <f>All_Customers_Residential!O197+All_Customers_Small_Commercial!O197+All_Customers_Lighting!O197</f>
        <v>103657</v>
      </c>
      <c r="P197" s="5">
        <f>All_Customers_Residential!P197+All_Customers_Small_Commercial!P197+All_Customers_Lighting!P197</f>
        <v>104050</v>
      </c>
      <c r="Q197" s="5">
        <f>All_Customers_Residential!Q197+All_Customers_Small_Commercial!Q197+All_Customers_Lighting!Q197</f>
        <v>110388</v>
      </c>
      <c r="R197" s="5">
        <f>All_Customers_Residential!R197+All_Customers_Small_Commercial!R197+All_Customers_Lighting!R197</f>
        <v>121562</v>
      </c>
      <c r="S197" s="5">
        <f>All_Customers_Residential!S197+All_Customers_Small_Commercial!S197+All_Customers_Lighting!S197</f>
        <v>130083</v>
      </c>
      <c r="T197" s="5">
        <f>All_Customers_Residential!T197+All_Customers_Small_Commercial!T197+All_Customers_Lighting!T197</f>
        <v>140227</v>
      </c>
      <c r="U197" s="5">
        <f>All_Customers_Residential!U197+All_Customers_Small_Commercial!U197+All_Customers_Lighting!U197</f>
        <v>140979</v>
      </c>
      <c r="V197" s="5">
        <f>All_Customers_Residential!V197+All_Customers_Small_Commercial!V197+All_Customers_Lighting!V197</f>
        <v>140576</v>
      </c>
      <c r="W197" s="5">
        <f>All_Customers_Residential!W197+All_Customers_Small_Commercial!W197+All_Customers_Lighting!W197</f>
        <v>132351</v>
      </c>
      <c r="X197" s="5">
        <f>All_Customers_Residential!X197+All_Customers_Small_Commercial!X197+All_Customers_Lighting!X197</f>
        <v>117209</v>
      </c>
      <c r="Y197" s="5">
        <f>All_Customers_Residential!Y197+All_Customers_Small_Commercial!Y197+All_Customers_Lighting!Y197</f>
        <v>97721</v>
      </c>
      <c r="AA197" s="2">
        <f>IFERROR(INDEX('Holiday Schedule'!$D$3:$D$24,MATCH(A197,'Holiday Schedule'!$C$3:$C$24,0)),0)</f>
        <v>0</v>
      </c>
      <c r="AB197" s="2">
        <f t="shared" si="16"/>
        <v>1</v>
      </c>
      <c r="AC197" s="2">
        <f t="shared" si="17"/>
        <v>0</v>
      </c>
      <c r="AD197" s="5">
        <f t="shared" si="18"/>
        <v>2444957</v>
      </c>
      <c r="AE197" s="5">
        <f t="shared" si="19"/>
        <v>2444957</v>
      </c>
      <c r="AG197" s="2">
        <f t="shared" si="20"/>
        <v>7</v>
      </c>
      <c r="AH197" s="2">
        <f t="shared" si="21"/>
        <v>2024</v>
      </c>
      <c r="AJ197" s="5">
        <f t="shared" si="22"/>
        <v>140979</v>
      </c>
      <c r="AK197" s="2">
        <f t="shared" si="23"/>
        <v>20</v>
      </c>
    </row>
    <row r="198" spans="1:37" ht="12.75" x14ac:dyDescent="0.2">
      <c r="A198" s="4">
        <v>45481</v>
      </c>
      <c r="B198" s="5">
        <f>All_Customers_Residential!B198+All_Customers_Small_Commercial!B198+All_Customers_Lighting!B198</f>
        <v>85961</v>
      </c>
      <c r="C198" s="5">
        <f>All_Customers_Residential!C198+All_Customers_Small_Commercial!C198+All_Customers_Lighting!C198</f>
        <v>79386</v>
      </c>
      <c r="D198" s="5">
        <f>All_Customers_Residential!D198+All_Customers_Small_Commercial!D198+All_Customers_Lighting!D198</f>
        <v>75679</v>
      </c>
      <c r="E198" s="5">
        <f>All_Customers_Residential!E198+All_Customers_Small_Commercial!E198+All_Customers_Lighting!E198</f>
        <v>75207</v>
      </c>
      <c r="F198" s="5">
        <f>All_Customers_Residential!F198+All_Customers_Small_Commercial!F198+All_Customers_Lighting!F198</f>
        <v>74279</v>
      </c>
      <c r="G198" s="5">
        <f>All_Customers_Residential!G198+All_Customers_Small_Commercial!G198+All_Customers_Lighting!G198</f>
        <v>77654</v>
      </c>
      <c r="H198" s="5">
        <f>All_Customers_Residential!H198+All_Customers_Small_Commercial!H198+All_Customers_Lighting!H198</f>
        <v>88378</v>
      </c>
      <c r="I198" s="5">
        <f>All_Customers_Residential!I198+All_Customers_Small_Commercial!I198+All_Customers_Lighting!I198</f>
        <v>96420</v>
      </c>
      <c r="J198" s="5">
        <f>All_Customers_Residential!J198+All_Customers_Small_Commercial!J198+All_Customers_Lighting!J198</f>
        <v>98432</v>
      </c>
      <c r="K198" s="5">
        <f>All_Customers_Residential!K198+All_Customers_Small_Commercial!K198+All_Customers_Lighting!K198</f>
        <v>105763</v>
      </c>
      <c r="L198" s="5">
        <f>All_Customers_Residential!L198+All_Customers_Small_Commercial!L198+All_Customers_Lighting!L198</f>
        <v>109423</v>
      </c>
      <c r="M198" s="5">
        <f>All_Customers_Residential!M198+All_Customers_Small_Commercial!M198+All_Customers_Lighting!M198</f>
        <v>113068</v>
      </c>
      <c r="N198" s="5">
        <f>All_Customers_Residential!N198+All_Customers_Small_Commercial!N198+All_Customers_Lighting!N198</f>
        <v>112379</v>
      </c>
      <c r="O198" s="5">
        <f>All_Customers_Residential!O198+All_Customers_Small_Commercial!O198+All_Customers_Lighting!O198</f>
        <v>113228</v>
      </c>
      <c r="P198" s="5">
        <f>All_Customers_Residential!P198+All_Customers_Small_Commercial!P198+All_Customers_Lighting!P198</f>
        <v>112552</v>
      </c>
      <c r="Q198" s="5">
        <f>All_Customers_Residential!Q198+All_Customers_Small_Commercial!Q198+All_Customers_Lighting!Q198</f>
        <v>114153</v>
      </c>
      <c r="R198" s="5">
        <f>All_Customers_Residential!R198+All_Customers_Small_Commercial!R198+All_Customers_Lighting!R198</f>
        <v>128077</v>
      </c>
      <c r="S198" s="5">
        <f>All_Customers_Residential!S198+All_Customers_Small_Commercial!S198+All_Customers_Lighting!S198</f>
        <v>136563</v>
      </c>
      <c r="T198" s="5">
        <f>All_Customers_Residential!T198+All_Customers_Small_Commercial!T198+All_Customers_Lighting!T198</f>
        <v>146475</v>
      </c>
      <c r="U198" s="5">
        <f>All_Customers_Residential!U198+All_Customers_Small_Commercial!U198+All_Customers_Lighting!U198</f>
        <v>132158</v>
      </c>
      <c r="V198" s="5">
        <f>All_Customers_Residential!V198+All_Customers_Small_Commercial!V198+All_Customers_Lighting!V198</f>
        <v>137623</v>
      </c>
      <c r="W198" s="5">
        <f>All_Customers_Residential!W198+All_Customers_Small_Commercial!W198+All_Customers_Lighting!W198</f>
        <v>137547</v>
      </c>
      <c r="X198" s="5">
        <f>All_Customers_Residential!X198+All_Customers_Small_Commercial!X198+All_Customers_Lighting!X198</f>
        <v>119657</v>
      </c>
      <c r="Y198" s="5">
        <f>All_Customers_Residential!Y198+All_Customers_Small_Commercial!Y198+All_Customers_Lighting!Y198</f>
        <v>99738</v>
      </c>
      <c r="AA198" s="2">
        <f>IFERROR(INDEX('Holiday Schedule'!$D$3:$D$24,MATCH(A198,'Holiday Schedule'!$C$3:$C$24,0)),0)</f>
        <v>0</v>
      </c>
      <c r="AB198" s="2">
        <f t="shared" si="16"/>
        <v>2</v>
      </c>
      <c r="AC198" s="2">
        <f t="shared" si="17"/>
        <v>1913518</v>
      </c>
      <c r="AD198" s="5">
        <f t="shared" si="18"/>
        <v>656282</v>
      </c>
      <c r="AE198" s="5">
        <f t="shared" si="19"/>
        <v>2569800</v>
      </c>
      <c r="AG198" s="2">
        <f t="shared" si="20"/>
        <v>7</v>
      </c>
      <c r="AH198" s="2">
        <f t="shared" si="21"/>
        <v>2024</v>
      </c>
      <c r="AJ198" s="5">
        <f t="shared" si="22"/>
        <v>146475</v>
      </c>
      <c r="AK198" s="2">
        <f t="shared" si="23"/>
        <v>19</v>
      </c>
    </row>
    <row r="199" spans="1:37" ht="12.75" x14ac:dyDescent="0.2">
      <c r="A199" s="4">
        <v>45482</v>
      </c>
      <c r="B199" s="5">
        <f>All_Customers_Residential!B199+All_Customers_Small_Commercial!B199+All_Customers_Lighting!B199</f>
        <v>89968</v>
      </c>
      <c r="C199" s="5">
        <f>All_Customers_Residential!C199+All_Customers_Small_Commercial!C199+All_Customers_Lighting!C199</f>
        <v>82733</v>
      </c>
      <c r="D199" s="5">
        <f>All_Customers_Residential!D199+All_Customers_Small_Commercial!D199+All_Customers_Lighting!D199</f>
        <v>79718</v>
      </c>
      <c r="E199" s="5">
        <f>All_Customers_Residential!E199+All_Customers_Small_Commercial!E199+All_Customers_Lighting!E199</f>
        <v>78182</v>
      </c>
      <c r="F199" s="5">
        <f>All_Customers_Residential!F199+All_Customers_Small_Commercial!F199+All_Customers_Lighting!F199</f>
        <v>77928</v>
      </c>
      <c r="G199" s="5">
        <f>All_Customers_Residential!G199+All_Customers_Small_Commercial!G199+All_Customers_Lighting!G199</f>
        <v>80150</v>
      </c>
      <c r="H199" s="5">
        <f>All_Customers_Residential!H199+All_Customers_Small_Commercial!H199+All_Customers_Lighting!H199</f>
        <v>90206</v>
      </c>
      <c r="I199" s="5">
        <f>All_Customers_Residential!I199+All_Customers_Small_Commercial!I199+All_Customers_Lighting!I199</f>
        <v>98419</v>
      </c>
      <c r="J199" s="5">
        <f>All_Customers_Residential!J199+All_Customers_Small_Commercial!J199+All_Customers_Lighting!J199</f>
        <v>98685</v>
      </c>
      <c r="K199" s="5">
        <f>All_Customers_Residential!K199+All_Customers_Small_Commercial!K199+All_Customers_Lighting!K199</f>
        <v>106289</v>
      </c>
      <c r="L199" s="5">
        <f>All_Customers_Residential!L199+All_Customers_Small_Commercial!L199+All_Customers_Lighting!L199</f>
        <v>109165</v>
      </c>
      <c r="M199" s="5">
        <f>All_Customers_Residential!M199+All_Customers_Small_Commercial!M199+All_Customers_Lighting!M199</f>
        <v>113991</v>
      </c>
      <c r="N199" s="5">
        <f>All_Customers_Residential!N199+All_Customers_Small_Commercial!N199+All_Customers_Lighting!N199</f>
        <v>114182</v>
      </c>
      <c r="O199" s="5">
        <f>All_Customers_Residential!O199+All_Customers_Small_Commercial!O199+All_Customers_Lighting!O199</f>
        <v>114930</v>
      </c>
      <c r="P199" s="5">
        <f>All_Customers_Residential!P199+All_Customers_Small_Commercial!P199+All_Customers_Lighting!P199</f>
        <v>116532</v>
      </c>
      <c r="Q199" s="5">
        <f>All_Customers_Residential!Q199+All_Customers_Small_Commercial!Q199+All_Customers_Lighting!Q199</f>
        <v>119580</v>
      </c>
      <c r="R199" s="5">
        <f>All_Customers_Residential!R199+All_Customers_Small_Commercial!R199+All_Customers_Lighting!R199</f>
        <v>129927</v>
      </c>
      <c r="S199" s="5">
        <f>All_Customers_Residential!S199+All_Customers_Small_Commercial!S199+All_Customers_Lighting!S199</f>
        <v>128669</v>
      </c>
      <c r="T199" s="5">
        <f>All_Customers_Residential!T199+All_Customers_Small_Commercial!T199+All_Customers_Lighting!T199</f>
        <v>138879</v>
      </c>
      <c r="U199" s="5">
        <f>All_Customers_Residential!U199+All_Customers_Small_Commercial!U199+All_Customers_Lighting!U199</f>
        <v>136239</v>
      </c>
      <c r="V199" s="5">
        <f>All_Customers_Residential!V199+All_Customers_Small_Commercial!V199+All_Customers_Lighting!V199</f>
        <v>137316</v>
      </c>
      <c r="W199" s="5">
        <f>All_Customers_Residential!W199+All_Customers_Small_Commercial!W199+All_Customers_Lighting!W199</f>
        <v>130173</v>
      </c>
      <c r="X199" s="5">
        <f>All_Customers_Residential!X199+All_Customers_Small_Commercial!X199+All_Customers_Lighting!X199</f>
        <v>114293</v>
      </c>
      <c r="Y199" s="5">
        <f>All_Customers_Residential!Y199+All_Customers_Small_Commercial!Y199+All_Customers_Lighting!Y199</f>
        <v>96957</v>
      </c>
      <c r="AA199" s="2">
        <f>IFERROR(INDEX('Holiday Schedule'!$D$3:$D$24,MATCH(A199,'Holiday Schedule'!$C$3:$C$24,0)),0)</f>
        <v>0</v>
      </c>
      <c r="AB199" s="2">
        <f t="shared" si="16"/>
        <v>3</v>
      </c>
      <c r="AC199" s="2">
        <f t="shared" si="17"/>
        <v>1907269</v>
      </c>
      <c r="AD199" s="5">
        <f t="shared" si="18"/>
        <v>675842</v>
      </c>
      <c r="AE199" s="5">
        <f t="shared" si="19"/>
        <v>2583111</v>
      </c>
      <c r="AG199" s="2">
        <f t="shared" si="20"/>
        <v>7</v>
      </c>
      <c r="AH199" s="2">
        <f t="shared" si="21"/>
        <v>2024</v>
      </c>
      <c r="AJ199" s="5">
        <f t="shared" si="22"/>
        <v>138879</v>
      </c>
      <c r="AK199" s="2">
        <f t="shared" si="23"/>
        <v>19</v>
      </c>
    </row>
    <row r="200" spans="1:37" ht="12.75" x14ac:dyDescent="0.2">
      <c r="A200" s="4">
        <v>45483</v>
      </c>
      <c r="B200" s="5">
        <f>All_Customers_Residential!B200+All_Customers_Small_Commercial!B200+All_Customers_Lighting!B200</f>
        <v>88686</v>
      </c>
      <c r="C200" s="5">
        <f>All_Customers_Residential!C200+All_Customers_Small_Commercial!C200+All_Customers_Lighting!C200</f>
        <v>81943</v>
      </c>
      <c r="D200" s="5">
        <f>All_Customers_Residential!D200+All_Customers_Small_Commercial!D200+All_Customers_Lighting!D200</f>
        <v>78917</v>
      </c>
      <c r="E200" s="5">
        <f>All_Customers_Residential!E200+All_Customers_Small_Commercial!E200+All_Customers_Lighting!E200</f>
        <v>78648</v>
      </c>
      <c r="F200" s="5">
        <f>All_Customers_Residential!F200+All_Customers_Small_Commercial!F200+All_Customers_Lighting!F200</f>
        <v>78988</v>
      </c>
      <c r="G200" s="5">
        <f>All_Customers_Residential!G200+All_Customers_Small_Commercial!G200+All_Customers_Lighting!G200</f>
        <v>80998</v>
      </c>
      <c r="H200" s="5">
        <f>All_Customers_Residential!H200+All_Customers_Small_Commercial!H200+All_Customers_Lighting!H200</f>
        <v>93667</v>
      </c>
      <c r="I200" s="5">
        <f>All_Customers_Residential!I200+All_Customers_Small_Commercial!I200+All_Customers_Lighting!I200</f>
        <v>101166</v>
      </c>
      <c r="J200" s="5">
        <f>All_Customers_Residential!J200+All_Customers_Small_Commercial!J200+All_Customers_Lighting!J200</f>
        <v>103681</v>
      </c>
      <c r="K200" s="5">
        <f>All_Customers_Residential!K200+All_Customers_Small_Commercial!K200+All_Customers_Lighting!K200</f>
        <v>111509</v>
      </c>
      <c r="L200" s="5">
        <f>All_Customers_Residential!L200+All_Customers_Small_Commercial!L200+All_Customers_Lighting!L200</f>
        <v>112367</v>
      </c>
      <c r="M200" s="5">
        <f>All_Customers_Residential!M200+All_Customers_Small_Commercial!M200+All_Customers_Lighting!M200</f>
        <v>115495</v>
      </c>
      <c r="N200" s="5">
        <f>All_Customers_Residential!N200+All_Customers_Small_Commercial!N200+All_Customers_Lighting!N200</f>
        <v>117834</v>
      </c>
      <c r="O200" s="5">
        <f>All_Customers_Residential!O200+All_Customers_Small_Commercial!O200+All_Customers_Lighting!O200</f>
        <v>120314</v>
      </c>
      <c r="P200" s="5">
        <f>All_Customers_Residential!P200+All_Customers_Small_Commercial!P200+All_Customers_Lighting!P200</f>
        <v>122258</v>
      </c>
      <c r="Q200" s="5">
        <f>All_Customers_Residential!Q200+All_Customers_Small_Commercial!Q200+All_Customers_Lighting!Q200</f>
        <v>121473</v>
      </c>
      <c r="R200" s="5">
        <f>All_Customers_Residential!R200+All_Customers_Small_Commercial!R200+All_Customers_Lighting!R200</f>
        <v>137001</v>
      </c>
      <c r="S200" s="5">
        <f>All_Customers_Residential!S200+All_Customers_Small_Commercial!S200+All_Customers_Lighting!S200</f>
        <v>139150</v>
      </c>
      <c r="T200" s="5">
        <f>All_Customers_Residential!T200+All_Customers_Small_Commercial!T200+All_Customers_Lighting!T200</f>
        <v>145474</v>
      </c>
      <c r="U200" s="5">
        <f>All_Customers_Residential!U200+All_Customers_Small_Commercial!U200+All_Customers_Lighting!U200</f>
        <v>144161</v>
      </c>
      <c r="V200" s="5">
        <f>All_Customers_Residential!V200+All_Customers_Small_Commercial!V200+All_Customers_Lighting!V200</f>
        <v>142203</v>
      </c>
      <c r="W200" s="5">
        <f>All_Customers_Residential!W200+All_Customers_Small_Commercial!W200+All_Customers_Lighting!W200</f>
        <v>136884</v>
      </c>
      <c r="X200" s="5">
        <f>All_Customers_Residential!X200+All_Customers_Small_Commercial!X200+All_Customers_Lighting!X200</f>
        <v>117587</v>
      </c>
      <c r="Y200" s="5">
        <f>All_Customers_Residential!Y200+All_Customers_Small_Commercial!Y200+All_Customers_Lighting!Y200</f>
        <v>101824</v>
      </c>
      <c r="AA200" s="2">
        <f>IFERROR(INDEX('Holiday Schedule'!$D$3:$D$24,MATCH(A200,'Holiday Schedule'!$C$3:$C$24,0)),0)</f>
        <v>0</v>
      </c>
      <c r="AB200" s="2">
        <f t="shared" si="16"/>
        <v>4</v>
      </c>
      <c r="AC200" s="2">
        <f t="shared" si="17"/>
        <v>1988557</v>
      </c>
      <c r="AD200" s="5">
        <f t="shared" si="18"/>
        <v>683671</v>
      </c>
      <c r="AE200" s="5">
        <f t="shared" si="19"/>
        <v>2672228</v>
      </c>
      <c r="AG200" s="2">
        <f t="shared" si="20"/>
        <v>7</v>
      </c>
      <c r="AH200" s="2">
        <f t="shared" si="21"/>
        <v>2024</v>
      </c>
      <c r="AJ200" s="5">
        <f t="shared" si="22"/>
        <v>145474</v>
      </c>
      <c r="AK200" s="2">
        <f t="shared" si="23"/>
        <v>19</v>
      </c>
    </row>
    <row r="201" spans="1:37" ht="12.75" x14ac:dyDescent="0.2">
      <c r="A201" s="4">
        <v>45484</v>
      </c>
      <c r="B201" s="5">
        <f>All_Customers_Residential!B201+All_Customers_Small_Commercial!B201+All_Customers_Lighting!B201</f>
        <v>92276</v>
      </c>
      <c r="C201" s="5">
        <f>All_Customers_Residential!C201+All_Customers_Small_Commercial!C201+All_Customers_Lighting!C201</f>
        <v>85720</v>
      </c>
      <c r="D201" s="5">
        <f>All_Customers_Residential!D201+All_Customers_Small_Commercial!D201+All_Customers_Lighting!D201</f>
        <v>82601</v>
      </c>
      <c r="E201" s="5">
        <f>All_Customers_Residential!E201+All_Customers_Small_Commercial!E201+All_Customers_Lighting!E201</f>
        <v>81209</v>
      </c>
      <c r="F201" s="5">
        <f>All_Customers_Residential!F201+All_Customers_Small_Commercial!F201+All_Customers_Lighting!F201</f>
        <v>82359</v>
      </c>
      <c r="G201" s="5">
        <f>All_Customers_Residential!G201+All_Customers_Small_Commercial!G201+All_Customers_Lighting!G201</f>
        <v>84350</v>
      </c>
      <c r="H201" s="5">
        <f>All_Customers_Residential!H201+All_Customers_Small_Commercial!H201+All_Customers_Lighting!H201</f>
        <v>96597</v>
      </c>
      <c r="I201" s="5">
        <f>All_Customers_Residential!I201+All_Customers_Small_Commercial!I201+All_Customers_Lighting!I201</f>
        <v>104413</v>
      </c>
      <c r="J201" s="5">
        <f>All_Customers_Residential!J201+All_Customers_Small_Commercial!J201+All_Customers_Lighting!J201</f>
        <v>109043</v>
      </c>
      <c r="K201" s="5">
        <f>All_Customers_Residential!K201+All_Customers_Small_Commercial!K201+All_Customers_Lighting!K201</f>
        <v>114082</v>
      </c>
      <c r="L201" s="5">
        <f>All_Customers_Residential!L201+All_Customers_Small_Commercial!L201+All_Customers_Lighting!L201</f>
        <v>114839</v>
      </c>
      <c r="M201" s="5">
        <f>All_Customers_Residential!M201+All_Customers_Small_Commercial!M201+All_Customers_Lighting!M201</f>
        <v>114586</v>
      </c>
      <c r="N201" s="5">
        <f>All_Customers_Residential!N201+All_Customers_Small_Commercial!N201+All_Customers_Lighting!N201</f>
        <v>110902</v>
      </c>
      <c r="O201" s="5">
        <f>All_Customers_Residential!O201+All_Customers_Small_Commercial!O201+All_Customers_Lighting!O201</f>
        <v>110881</v>
      </c>
      <c r="P201" s="5">
        <f>All_Customers_Residential!P201+All_Customers_Small_Commercial!P201+All_Customers_Lighting!P201</f>
        <v>105705</v>
      </c>
      <c r="Q201" s="5">
        <f>All_Customers_Residential!Q201+All_Customers_Small_Commercial!Q201+All_Customers_Lighting!Q201</f>
        <v>112194</v>
      </c>
      <c r="R201" s="5">
        <f>All_Customers_Residential!R201+All_Customers_Small_Commercial!R201+All_Customers_Lighting!R201</f>
        <v>120563</v>
      </c>
      <c r="S201" s="5">
        <f>All_Customers_Residential!S201+All_Customers_Small_Commercial!S201+All_Customers_Lighting!S201</f>
        <v>126939</v>
      </c>
      <c r="T201" s="5">
        <f>All_Customers_Residential!T201+All_Customers_Small_Commercial!T201+All_Customers_Lighting!T201</f>
        <v>135148</v>
      </c>
      <c r="U201" s="5">
        <f>All_Customers_Residential!U201+All_Customers_Small_Commercial!U201+All_Customers_Lighting!U201</f>
        <v>136803</v>
      </c>
      <c r="V201" s="5">
        <f>All_Customers_Residential!V201+All_Customers_Small_Commercial!V201+All_Customers_Lighting!V201</f>
        <v>135012</v>
      </c>
      <c r="W201" s="5">
        <f>All_Customers_Residential!W201+All_Customers_Small_Commercial!W201+All_Customers_Lighting!W201</f>
        <v>128970</v>
      </c>
      <c r="X201" s="5">
        <f>All_Customers_Residential!X201+All_Customers_Small_Commercial!X201+All_Customers_Lighting!X201</f>
        <v>113516</v>
      </c>
      <c r="Y201" s="5">
        <f>All_Customers_Residential!Y201+All_Customers_Small_Commercial!Y201+All_Customers_Lighting!Y201</f>
        <v>98226</v>
      </c>
      <c r="AA201" s="2">
        <f>IFERROR(INDEX('Holiday Schedule'!$D$3:$D$24,MATCH(A201,'Holiday Schedule'!$C$3:$C$24,0)),0)</f>
        <v>0</v>
      </c>
      <c r="AB201" s="2">
        <f t="shared" si="16"/>
        <v>5</v>
      </c>
      <c r="AC201" s="2">
        <f t="shared" si="17"/>
        <v>1893596</v>
      </c>
      <c r="AD201" s="5">
        <f t="shared" si="18"/>
        <v>703338</v>
      </c>
      <c r="AE201" s="5">
        <f t="shared" si="19"/>
        <v>2596934</v>
      </c>
      <c r="AG201" s="2">
        <f t="shared" si="20"/>
        <v>7</v>
      </c>
      <c r="AH201" s="2">
        <f t="shared" si="21"/>
        <v>2024</v>
      </c>
      <c r="AJ201" s="5">
        <f t="shared" si="22"/>
        <v>136803</v>
      </c>
      <c r="AK201" s="2">
        <f t="shared" si="23"/>
        <v>20</v>
      </c>
    </row>
    <row r="202" spans="1:37" ht="12.75" x14ac:dyDescent="0.2">
      <c r="A202" s="4">
        <v>45485</v>
      </c>
      <c r="B202" s="5">
        <f>All_Customers_Residential!B202+All_Customers_Small_Commercial!B202+All_Customers_Lighting!B202</f>
        <v>87650</v>
      </c>
      <c r="C202" s="5">
        <f>All_Customers_Residential!C202+All_Customers_Small_Commercial!C202+All_Customers_Lighting!C202</f>
        <v>81832</v>
      </c>
      <c r="D202" s="5">
        <f>All_Customers_Residential!D202+All_Customers_Small_Commercial!D202+All_Customers_Lighting!D202</f>
        <v>78619</v>
      </c>
      <c r="E202" s="5">
        <f>All_Customers_Residential!E202+All_Customers_Small_Commercial!E202+All_Customers_Lighting!E202</f>
        <v>77513</v>
      </c>
      <c r="F202" s="5">
        <f>All_Customers_Residential!F202+All_Customers_Small_Commercial!F202+All_Customers_Lighting!F202</f>
        <v>79303</v>
      </c>
      <c r="G202" s="5">
        <f>All_Customers_Residential!G202+All_Customers_Small_Commercial!G202+All_Customers_Lighting!G202</f>
        <v>80728</v>
      </c>
      <c r="H202" s="5">
        <f>All_Customers_Residential!H202+All_Customers_Small_Commercial!H202+All_Customers_Lighting!H202</f>
        <v>93132</v>
      </c>
      <c r="I202" s="5">
        <f>All_Customers_Residential!I202+All_Customers_Small_Commercial!I202+All_Customers_Lighting!I202</f>
        <v>99373</v>
      </c>
      <c r="J202" s="5">
        <f>All_Customers_Residential!J202+All_Customers_Small_Commercial!J202+All_Customers_Lighting!J202</f>
        <v>101677</v>
      </c>
      <c r="K202" s="5">
        <f>All_Customers_Residential!K202+All_Customers_Small_Commercial!K202+All_Customers_Lighting!K202</f>
        <v>106312</v>
      </c>
      <c r="L202" s="5">
        <f>All_Customers_Residential!L202+All_Customers_Small_Commercial!L202+All_Customers_Lighting!L202</f>
        <v>106649</v>
      </c>
      <c r="M202" s="5">
        <f>All_Customers_Residential!M202+All_Customers_Small_Commercial!M202+All_Customers_Lighting!M202</f>
        <v>109048</v>
      </c>
      <c r="N202" s="5">
        <f>All_Customers_Residential!N202+All_Customers_Small_Commercial!N202+All_Customers_Lighting!N202</f>
        <v>111395</v>
      </c>
      <c r="O202" s="5">
        <f>All_Customers_Residential!O202+All_Customers_Small_Commercial!O202+All_Customers_Lighting!O202</f>
        <v>108992</v>
      </c>
      <c r="P202" s="5">
        <f>All_Customers_Residential!P202+All_Customers_Small_Commercial!P202+All_Customers_Lighting!P202</f>
        <v>112006</v>
      </c>
      <c r="Q202" s="5">
        <f>All_Customers_Residential!Q202+All_Customers_Small_Commercial!Q202+All_Customers_Lighting!Q202</f>
        <v>115708</v>
      </c>
      <c r="R202" s="5">
        <f>All_Customers_Residential!R202+All_Customers_Small_Commercial!R202+All_Customers_Lighting!R202</f>
        <v>127880</v>
      </c>
      <c r="S202" s="5">
        <f>All_Customers_Residential!S202+All_Customers_Small_Commercial!S202+All_Customers_Lighting!S202</f>
        <v>132729</v>
      </c>
      <c r="T202" s="5">
        <f>All_Customers_Residential!T202+All_Customers_Small_Commercial!T202+All_Customers_Lighting!T202</f>
        <v>143065</v>
      </c>
      <c r="U202" s="5">
        <f>All_Customers_Residential!U202+All_Customers_Small_Commercial!U202+All_Customers_Lighting!U202</f>
        <v>145086</v>
      </c>
      <c r="V202" s="5">
        <f>All_Customers_Residential!V202+All_Customers_Small_Commercial!V202+All_Customers_Lighting!V202</f>
        <v>143306</v>
      </c>
      <c r="W202" s="5">
        <f>All_Customers_Residential!W202+All_Customers_Small_Commercial!W202+All_Customers_Lighting!W202</f>
        <v>138139</v>
      </c>
      <c r="X202" s="5">
        <f>All_Customers_Residential!X202+All_Customers_Small_Commercial!X202+All_Customers_Lighting!X202</f>
        <v>121207</v>
      </c>
      <c r="Y202" s="5">
        <f>All_Customers_Residential!Y202+All_Customers_Small_Commercial!Y202+All_Customers_Lighting!Y202</f>
        <v>105034</v>
      </c>
      <c r="AA202" s="2">
        <f>IFERROR(INDEX('Holiday Schedule'!$D$3:$D$24,MATCH(A202,'Holiday Schedule'!$C$3:$C$24,0)),0)</f>
        <v>0</v>
      </c>
      <c r="AB202" s="2">
        <f t="shared" ref="AB202:AB265" si="24">WEEKDAY(A202)</f>
        <v>6</v>
      </c>
      <c r="AC202" s="2">
        <f t="shared" ref="AC202:AC265" si="25">IF(AND(AB202&gt;1,AB202&lt;7,AA202&lt;1),SUM(I202:X202),0)</f>
        <v>1922572</v>
      </c>
      <c r="AD202" s="5">
        <f t="shared" ref="AD202:AD265" si="26">AE202-AC202</f>
        <v>683811</v>
      </c>
      <c r="AE202" s="5">
        <f t="shared" ref="AE202:AE265" si="27">SUM(B202:Y202)</f>
        <v>2606383</v>
      </c>
      <c r="AG202" s="2">
        <f t="shared" ref="AG202:AG265" si="28">MONTH(A202)</f>
        <v>7</v>
      </c>
      <c r="AH202" s="2">
        <f t="shared" ref="AH202:AH265" si="29">YEAR(A202)</f>
        <v>2024</v>
      </c>
      <c r="AJ202" s="5">
        <f t="shared" ref="AJ202:AJ265" si="30">MAX(B202:Y202)</f>
        <v>145086</v>
      </c>
      <c r="AK202" s="2">
        <f t="shared" ref="AK202:AK265" si="31">IF(AE202&gt;0,INDEX(B$8:Y$8,MATCH(AJ202,B202:Y202,0)),"")</f>
        <v>20</v>
      </c>
    </row>
    <row r="203" spans="1:37" ht="12.75" x14ac:dyDescent="0.2">
      <c r="A203" s="4">
        <v>45486</v>
      </c>
      <c r="B203" s="5">
        <f>All_Customers_Residential!B203+All_Customers_Small_Commercial!B203+All_Customers_Lighting!B203</f>
        <v>93356</v>
      </c>
      <c r="C203" s="5">
        <f>All_Customers_Residential!C203+All_Customers_Small_Commercial!C203+All_Customers_Lighting!C203</f>
        <v>86946</v>
      </c>
      <c r="D203" s="5">
        <f>All_Customers_Residential!D203+All_Customers_Small_Commercial!D203+All_Customers_Lighting!D203</f>
        <v>81727</v>
      </c>
      <c r="E203" s="5">
        <f>All_Customers_Residential!E203+All_Customers_Small_Commercial!E203+All_Customers_Lighting!E203</f>
        <v>80718</v>
      </c>
      <c r="F203" s="5">
        <f>All_Customers_Residential!F203+All_Customers_Small_Commercial!F203+All_Customers_Lighting!F203</f>
        <v>78584</v>
      </c>
      <c r="G203" s="5">
        <f>All_Customers_Residential!G203+All_Customers_Small_Commercial!G203+All_Customers_Lighting!G203</f>
        <v>79469</v>
      </c>
      <c r="H203" s="5">
        <f>All_Customers_Residential!H203+All_Customers_Small_Commercial!H203+All_Customers_Lighting!H203</f>
        <v>86715</v>
      </c>
      <c r="I203" s="5">
        <f>All_Customers_Residential!I203+All_Customers_Small_Commercial!I203+All_Customers_Lighting!I203</f>
        <v>95065</v>
      </c>
      <c r="J203" s="5">
        <f>All_Customers_Residential!J203+All_Customers_Small_Commercial!J203+All_Customers_Lighting!J203</f>
        <v>100636</v>
      </c>
      <c r="K203" s="5">
        <f>All_Customers_Residential!K203+All_Customers_Small_Commercial!K203+All_Customers_Lighting!K203</f>
        <v>106228</v>
      </c>
      <c r="L203" s="5">
        <f>All_Customers_Residential!L203+All_Customers_Small_Commercial!L203+All_Customers_Lighting!L203</f>
        <v>103937</v>
      </c>
      <c r="M203" s="5">
        <f>All_Customers_Residential!M203+All_Customers_Small_Commercial!M203+All_Customers_Lighting!M203</f>
        <v>106994</v>
      </c>
      <c r="N203" s="5">
        <f>All_Customers_Residential!N203+All_Customers_Small_Commercial!N203+All_Customers_Lighting!N203</f>
        <v>112208</v>
      </c>
      <c r="O203" s="5">
        <f>All_Customers_Residential!O203+All_Customers_Small_Commercial!O203+All_Customers_Lighting!O203</f>
        <v>108672</v>
      </c>
      <c r="P203" s="5">
        <f>All_Customers_Residential!P203+All_Customers_Small_Commercial!P203+All_Customers_Lighting!P203</f>
        <v>110557</v>
      </c>
      <c r="Q203" s="5">
        <f>All_Customers_Residential!Q203+All_Customers_Small_Commercial!Q203+All_Customers_Lighting!Q203</f>
        <v>116750</v>
      </c>
      <c r="R203" s="5">
        <f>All_Customers_Residential!R203+All_Customers_Small_Commercial!R203+All_Customers_Lighting!R203</f>
        <v>125655</v>
      </c>
      <c r="S203" s="5">
        <f>All_Customers_Residential!S203+All_Customers_Small_Commercial!S203+All_Customers_Lighting!S203</f>
        <v>130777</v>
      </c>
      <c r="T203" s="5">
        <f>All_Customers_Residential!T203+All_Customers_Small_Commercial!T203+All_Customers_Lighting!T203</f>
        <v>136951</v>
      </c>
      <c r="U203" s="5">
        <f>All_Customers_Residential!U203+All_Customers_Small_Commercial!U203+All_Customers_Lighting!U203</f>
        <v>133050</v>
      </c>
      <c r="V203" s="5">
        <f>All_Customers_Residential!V203+All_Customers_Small_Commercial!V203+All_Customers_Lighting!V203</f>
        <v>134912</v>
      </c>
      <c r="W203" s="5">
        <f>All_Customers_Residential!W203+All_Customers_Small_Commercial!W203+All_Customers_Lighting!W203</f>
        <v>127103</v>
      </c>
      <c r="X203" s="5">
        <f>All_Customers_Residential!X203+All_Customers_Small_Commercial!X203+All_Customers_Lighting!X203</f>
        <v>111260</v>
      </c>
      <c r="Y203" s="5">
        <f>All_Customers_Residential!Y203+All_Customers_Small_Commercial!Y203+All_Customers_Lighting!Y203</f>
        <v>96492</v>
      </c>
      <c r="AA203" s="2">
        <f>IFERROR(INDEX('Holiday Schedule'!$D$3:$D$24,MATCH(A203,'Holiday Schedule'!$C$3:$C$24,0)),0)</f>
        <v>0</v>
      </c>
      <c r="AB203" s="2">
        <f t="shared" si="24"/>
        <v>7</v>
      </c>
      <c r="AC203" s="2">
        <f t="shared" si="25"/>
        <v>0</v>
      </c>
      <c r="AD203" s="5">
        <f t="shared" si="26"/>
        <v>2544762</v>
      </c>
      <c r="AE203" s="5">
        <f t="shared" si="27"/>
        <v>2544762</v>
      </c>
      <c r="AG203" s="2">
        <f t="shared" si="28"/>
        <v>7</v>
      </c>
      <c r="AH203" s="2">
        <f t="shared" si="29"/>
        <v>2024</v>
      </c>
      <c r="AJ203" s="5">
        <f t="shared" si="30"/>
        <v>136951</v>
      </c>
      <c r="AK203" s="2">
        <f t="shared" si="31"/>
        <v>19</v>
      </c>
    </row>
    <row r="204" spans="1:37" ht="12.75" x14ac:dyDescent="0.2">
      <c r="A204" s="4">
        <v>45487</v>
      </c>
      <c r="B204" s="5">
        <f>All_Customers_Residential!B204+All_Customers_Small_Commercial!B204+All_Customers_Lighting!B204</f>
        <v>86950</v>
      </c>
      <c r="C204" s="5">
        <f>All_Customers_Residential!C204+All_Customers_Small_Commercial!C204+All_Customers_Lighting!C204</f>
        <v>80616</v>
      </c>
      <c r="D204" s="5">
        <f>All_Customers_Residential!D204+All_Customers_Small_Commercial!D204+All_Customers_Lighting!D204</f>
        <v>75479</v>
      </c>
      <c r="E204" s="5">
        <f>All_Customers_Residential!E204+All_Customers_Small_Commercial!E204+All_Customers_Lighting!E204</f>
        <v>75132</v>
      </c>
      <c r="F204" s="5">
        <f>All_Customers_Residential!F204+All_Customers_Small_Commercial!F204+All_Customers_Lighting!F204</f>
        <v>73036</v>
      </c>
      <c r="G204" s="5">
        <f>All_Customers_Residential!G204+All_Customers_Small_Commercial!G204+All_Customers_Lighting!G204</f>
        <v>73199</v>
      </c>
      <c r="H204" s="5">
        <f>All_Customers_Residential!H204+All_Customers_Small_Commercial!H204+All_Customers_Lighting!H204</f>
        <v>79777</v>
      </c>
      <c r="I204" s="5">
        <f>All_Customers_Residential!I204+All_Customers_Small_Commercial!I204+All_Customers_Lighting!I204</f>
        <v>86759</v>
      </c>
      <c r="J204" s="5">
        <f>All_Customers_Residential!J204+All_Customers_Small_Commercial!J204+All_Customers_Lighting!J204</f>
        <v>92817</v>
      </c>
      <c r="K204" s="5">
        <f>All_Customers_Residential!K204+All_Customers_Small_Commercial!K204+All_Customers_Lighting!K204</f>
        <v>99116</v>
      </c>
      <c r="L204" s="5">
        <f>All_Customers_Residential!L204+All_Customers_Small_Commercial!L204+All_Customers_Lighting!L204</f>
        <v>101950</v>
      </c>
      <c r="M204" s="5">
        <f>All_Customers_Residential!M204+All_Customers_Small_Commercial!M204+All_Customers_Lighting!M204</f>
        <v>104388</v>
      </c>
      <c r="N204" s="5">
        <f>All_Customers_Residential!N204+All_Customers_Small_Commercial!N204+All_Customers_Lighting!N204</f>
        <v>107030</v>
      </c>
      <c r="O204" s="5">
        <f>All_Customers_Residential!O204+All_Customers_Small_Commercial!O204+All_Customers_Lighting!O204</f>
        <v>108499</v>
      </c>
      <c r="P204" s="5">
        <f>All_Customers_Residential!P204+All_Customers_Small_Commercial!P204+All_Customers_Lighting!P204</f>
        <v>110071</v>
      </c>
      <c r="Q204" s="5">
        <f>All_Customers_Residential!Q204+All_Customers_Small_Commercial!Q204+All_Customers_Lighting!Q204</f>
        <v>118232</v>
      </c>
      <c r="R204" s="5">
        <f>All_Customers_Residential!R204+All_Customers_Small_Commercial!R204+All_Customers_Lighting!R204</f>
        <v>129138</v>
      </c>
      <c r="S204" s="5">
        <f>All_Customers_Residential!S204+All_Customers_Small_Commercial!S204+All_Customers_Lighting!S204</f>
        <v>139739</v>
      </c>
      <c r="T204" s="5">
        <f>All_Customers_Residential!T204+All_Customers_Small_Commercial!T204+All_Customers_Lighting!T204</f>
        <v>150494</v>
      </c>
      <c r="U204" s="5">
        <f>All_Customers_Residential!U204+All_Customers_Small_Commercial!U204+All_Customers_Lighting!U204</f>
        <v>155010</v>
      </c>
      <c r="V204" s="5">
        <f>All_Customers_Residential!V204+All_Customers_Small_Commercial!V204+All_Customers_Lighting!V204</f>
        <v>152838</v>
      </c>
      <c r="W204" s="5">
        <f>All_Customers_Residential!W204+All_Customers_Small_Commercial!W204+All_Customers_Lighting!W204</f>
        <v>143080</v>
      </c>
      <c r="X204" s="5">
        <f>All_Customers_Residential!X204+All_Customers_Small_Commercial!X204+All_Customers_Lighting!X204</f>
        <v>124954</v>
      </c>
      <c r="Y204" s="5">
        <f>All_Customers_Residential!Y204+All_Customers_Small_Commercial!Y204+All_Customers_Lighting!Y204</f>
        <v>106772</v>
      </c>
      <c r="AA204" s="2">
        <f>IFERROR(INDEX('Holiday Schedule'!$D$3:$D$24,MATCH(A204,'Holiday Schedule'!$C$3:$C$24,0)),0)</f>
        <v>0</v>
      </c>
      <c r="AB204" s="2">
        <f t="shared" si="24"/>
        <v>1</v>
      </c>
      <c r="AC204" s="2">
        <f t="shared" si="25"/>
        <v>0</v>
      </c>
      <c r="AD204" s="5">
        <f t="shared" si="26"/>
        <v>2575076</v>
      </c>
      <c r="AE204" s="5">
        <f t="shared" si="27"/>
        <v>2575076</v>
      </c>
      <c r="AG204" s="2">
        <f t="shared" si="28"/>
        <v>7</v>
      </c>
      <c r="AH204" s="2">
        <f t="shared" si="29"/>
        <v>2024</v>
      </c>
      <c r="AJ204" s="5">
        <f t="shared" si="30"/>
        <v>155010</v>
      </c>
      <c r="AK204" s="2">
        <f t="shared" si="31"/>
        <v>20</v>
      </c>
    </row>
    <row r="205" spans="1:37" ht="12.75" x14ac:dyDescent="0.2">
      <c r="A205" s="4">
        <v>45488</v>
      </c>
      <c r="B205" s="5">
        <f>All_Customers_Residential!B205+All_Customers_Small_Commercial!B205+All_Customers_Lighting!B205</f>
        <v>95060</v>
      </c>
      <c r="C205" s="5">
        <f>All_Customers_Residential!C205+All_Customers_Small_Commercial!C205+All_Customers_Lighting!C205</f>
        <v>87282</v>
      </c>
      <c r="D205" s="5">
        <f>All_Customers_Residential!D205+All_Customers_Small_Commercial!D205+All_Customers_Lighting!D205</f>
        <v>82778</v>
      </c>
      <c r="E205" s="5">
        <f>All_Customers_Residential!E205+All_Customers_Small_Commercial!E205+All_Customers_Lighting!E205</f>
        <v>81874</v>
      </c>
      <c r="F205" s="5">
        <f>All_Customers_Residential!F205+All_Customers_Small_Commercial!F205+All_Customers_Lighting!F205</f>
        <v>80950</v>
      </c>
      <c r="G205" s="5">
        <f>All_Customers_Residential!G205+All_Customers_Small_Commercial!G205+All_Customers_Lighting!G205</f>
        <v>82562</v>
      </c>
      <c r="H205" s="5">
        <f>All_Customers_Residential!H205+All_Customers_Small_Commercial!H205+All_Customers_Lighting!H205</f>
        <v>94220</v>
      </c>
      <c r="I205" s="5">
        <f>All_Customers_Residential!I205+All_Customers_Small_Commercial!I205+All_Customers_Lighting!I205</f>
        <v>102939</v>
      </c>
      <c r="J205" s="5">
        <f>All_Customers_Residential!J205+All_Customers_Small_Commercial!J205+All_Customers_Lighting!J205</f>
        <v>106469</v>
      </c>
      <c r="K205" s="5">
        <f>All_Customers_Residential!K205+All_Customers_Small_Commercial!K205+All_Customers_Lighting!K205</f>
        <v>113404</v>
      </c>
      <c r="L205" s="5">
        <f>All_Customers_Residential!L205+All_Customers_Small_Commercial!L205+All_Customers_Lighting!L205</f>
        <v>117384</v>
      </c>
      <c r="M205" s="5">
        <f>All_Customers_Residential!M205+All_Customers_Small_Commercial!M205+All_Customers_Lighting!M205</f>
        <v>120503</v>
      </c>
      <c r="N205" s="5">
        <f>All_Customers_Residential!N205+All_Customers_Small_Commercial!N205+All_Customers_Lighting!N205</f>
        <v>122368</v>
      </c>
      <c r="O205" s="5">
        <f>All_Customers_Residential!O205+All_Customers_Small_Commercial!O205+All_Customers_Lighting!O205</f>
        <v>120929</v>
      </c>
      <c r="P205" s="5">
        <f>All_Customers_Residential!P205+All_Customers_Small_Commercial!P205+All_Customers_Lighting!P205</f>
        <v>121493</v>
      </c>
      <c r="Q205" s="5">
        <f>All_Customers_Residential!Q205+All_Customers_Small_Commercial!Q205+All_Customers_Lighting!Q205</f>
        <v>124898</v>
      </c>
      <c r="R205" s="5">
        <f>All_Customers_Residential!R205+All_Customers_Small_Commercial!R205+All_Customers_Lighting!R205</f>
        <v>131327</v>
      </c>
      <c r="S205" s="5">
        <f>All_Customers_Residential!S205+All_Customers_Small_Commercial!S205+All_Customers_Lighting!S205</f>
        <v>141582</v>
      </c>
      <c r="T205" s="5">
        <f>All_Customers_Residential!T205+All_Customers_Small_Commercial!T205+All_Customers_Lighting!T205</f>
        <v>152465</v>
      </c>
      <c r="U205" s="5">
        <f>All_Customers_Residential!U205+All_Customers_Small_Commercial!U205+All_Customers_Lighting!U205</f>
        <v>150996</v>
      </c>
      <c r="V205" s="5">
        <f>All_Customers_Residential!V205+All_Customers_Small_Commercial!V205+All_Customers_Lighting!V205</f>
        <v>151814</v>
      </c>
      <c r="W205" s="5">
        <f>All_Customers_Residential!W205+All_Customers_Small_Commercial!W205+All_Customers_Lighting!W205</f>
        <v>142498</v>
      </c>
      <c r="X205" s="5">
        <f>All_Customers_Residential!X205+All_Customers_Small_Commercial!X205+All_Customers_Lighting!X205</f>
        <v>127330</v>
      </c>
      <c r="Y205" s="5">
        <f>All_Customers_Residential!Y205+All_Customers_Small_Commercial!Y205+All_Customers_Lighting!Y205</f>
        <v>106523</v>
      </c>
      <c r="AA205" s="2">
        <f>IFERROR(INDEX('Holiday Schedule'!$D$3:$D$24,MATCH(A205,'Holiday Schedule'!$C$3:$C$24,0)),0)</f>
        <v>0</v>
      </c>
      <c r="AB205" s="2">
        <f t="shared" si="24"/>
        <v>2</v>
      </c>
      <c r="AC205" s="2">
        <f t="shared" si="25"/>
        <v>2048399</v>
      </c>
      <c r="AD205" s="5">
        <f t="shared" si="26"/>
        <v>711249</v>
      </c>
      <c r="AE205" s="5">
        <f t="shared" si="27"/>
        <v>2759648</v>
      </c>
      <c r="AG205" s="2">
        <f t="shared" si="28"/>
        <v>7</v>
      </c>
      <c r="AH205" s="2">
        <f t="shared" si="29"/>
        <v>2024</v>
      </c>
      <c r="AJ205" s="5">
        <f t="shared" si="30"/>
        <v>152465</v>
      </c>
      <c r="AK205" s="2">
        <f t="shared" si="31"/>
        <v>19</v>
      </c>
    </row>
    <row r="206" spans="1:37" ht="12.75" x14ac:dyDescent="0.2">
      <c r="A206" s="4">
        <v>45489</v>
      </c>
      <c r="B206" s="5">
        <f>All_Customers_Residential!B206+All_Customers_Small_Commercial!B206+All_Customers_Lighting!B206</f>
        <v>94888</v>
      </c>
      <c r="C206" s="5">
        <f>All_Customers_Residential!C206+All_Customers_Small_Commercial!C206+All_Customers_Lighting!C206</f>
        <v>88474</v>
      </c>
      <c r="D206" s="5">
        <f>All_Customers_Residential!D206+All_Customers_Small_Commercial!D206+All_Customers_Lighting!D206</f>
        <v>84904</v>
      </c>
      <c r="E206" s="5">
        <f>All_Customers_Residential!E206+All_Customers_Small_Commercial!E206+All_Customers_Lighting!E206</f>
        <v>83859</v>
      </c>
      <c r="F206" s="5">
        <f>All_Customers_Residential!F206+All_Customers_Small_Commercial!F206+All_Customers_Lighting!F206</f>
        <v>83455</v>
      </c>
      <c r="G206" s="5">
        <f>All_Customers_Residential!G206+All_Customers_Small_Commercial!G206+All_Customers_Lighting!G206</f>
        <v>86041</v>
      </c>
      <c r="H206" s="5">
        <f>All_Customers_Residential!H206+All_Customers_Small_Commercial!H206+All_Customers_Lighting!H206</f>
        <v>97447</v>
      </c>
      <c r="I206" s="5">
        <f>All_Customers_Residential!I206+All_Customers_Small_Commercial!I206+All_Customers_Lighting!I206</f>
        <v>106749</v>
      </c>
      <c r="J206" s="5">
        <f>All_Customers_Residential!J206+All_Customers_Small_Commercial!J206+All_Customers_Lighting!J206</f>
        <v>109346</v>
      </c>
      <c r="K206" s="5">
        <f>All_Customers_Residential!K206+All_Customers_Small_Commercial!K206+All_Customers_Lighting!K206</f>
        <v>112956</v>
      </c>
      <c r="L206" s="5">
        <f>All_Customers_Residential!L206+All_Customers_Small_Commercial!L206+All_Customers_Lighting!L206</f>
        <v>112175</v>
      </c>
      <c r="M206" s="5">
        <f>All_Customers_Residential!M206+All_Customers_Small_Commercial!M206+All_Customers_Lighting!M206</f>
        <v>112993</v>
      </c>
      <c r="N206" s="5">
        <f>All_Customers_Residential!N206+All_Customers_Small_Commercial!N206+All_Customers_Lighting!N206</f>
        <v>109251</v>
      </c>
      <c r="O206" s="5">
        <f>All_Customers_Residential!O206+All_Customers_Small_Commercial!O206+All_Customers_Lighting!O206</f>
        <v>112199</v>
      </c>
      <c r="P206" s="5">
        <f>All_Customers_Residential!P206+All_Customers_Small_Commercial!P206+All_Customers_Lighting!P206</f>
        <v>111327</v>
      </c>
      <c r="Q206" s="5">
        <f>All_Customers_Residential!Q206+All_Customers_Small_Commercial!Q206+All_Customers_Lighting!Q206</f>
        <v>117866</v>
      </c>
      <c r="R206" s="5">
        <f>All_Customers_Residential!R206+All_Customers_Small_Commercial!R206+All_Customers_Lighting!R206</f>
        <v>126631</v>
      </c>
      <c r="S206" s="5">
        <f>All_Customers_Residential!S206+All_Customers_Small_Commercial!S206+All_Customers_Lighting!S206</f>
        <v>138491</v>
      </c>
      <c r="T206" s="5">
        <f>All_Customers_Residential!T206+All_Customers_Small_Commercial!T206+All_Customers_Lighting!T206</f>
        <v>149796</v>
      </c>
      <c r="U206" s="5">
        <f>All_Customers_Residential!U206+All_Customers_Small_Commercial!U206+All_Customers_Lighting!U206</f>
        <v>150856</v>
      </c>
      <c r="V206" s="5">
        <f>All_Customers_Residential!V206+All_Customers_Small_Commercial!V206+All_Customers_Lighting!V206</f>
        <v>152150</v>
      </c>
      <c r="W206" s="5">
        <f>All_Customers_Residential!W206+All_Customers_Small_Commercial!W206+All_Customers_Lighting!W206</f>
        <v>146543</v>
      </c>
      <c r="X206" s="5">
        <f>All_Customers_Residential!X206+All_Customers_Small_Commercial!X206+All_Customers_Lighting!X206</f>
        <v>126005</v>
      </c>
      <c r="Y206" s="5">
        <f>All_Customers_Residential!Y206+All_Customers_Small_Commercial!Y206+All_Customers_Lighting!Y206</f>
        <v>107269</v>
      </c>
      <c r="AA206" s="2">
        <f>IFERROR(INDEX('Holiday Schedule'!$D$3:$D$24,MATCH(A206,'Holiday Schedule'!$C$3:$C$24,0)),0)</f>
        <v>0</v>
      </c>
      <c r="AB206" s="2">
        <f t="shared" si="24"/>
        <v>3</v>
      </c>
      <c r="AC206" s="2">
        <f t="shared" si="25"/>
        <v>1995334</v>
      </c>
      <c r="AD206" s="5">
        <f t="shared" si="26"/>
        <v>726337</v>
      </c>
      <c r="AE206" s="5">
        <f t="shared" si="27"/>
        <v>2721671</v>
      </c>
      <c r="AG206" s="2">
        <f t="shared" si="28"/>
        <v>7</v>
      </c>
      <c r="AH206" s="2">
        <f t="shared" si="29"/>
        <v>2024</v>
      </c>
      <c r="AJ206" s="5">
        <f t="shared" si="30"/>
        <v>152150</v>
      </c>
      <c r="AK206" s="2">
        <f t="shared" si="31"/>
        <v>21</v>
      </c>
    </row>
    <row r="207" spans="1:37" ht="12.75" x14ac:dyDescent="0.2">
      <c r="A207" s="4">
        <v>45490</v>
      </c>
      <c r="B207" s="5">
        <f>All_Customers_Residential!B207+All_Customers_Small_Commercial!B207+All_Customers_Lighting!B207</f>
        <v>96980</v>
      </c>
      <c r="C207" s="5">
        <f>All_Customers_Residential!C207+All_Customers_Small_Commercial!C207+All_Customers_Lighting!C207</f>
        <v>88910</v>
      </c>
      <c r="D207" s="5">
        <f>All_Customers_Residential!D207+All_Customers_Small_Commercial!D207+All_Customers_Lighting!D207</f>
        <v>85836</v>
      </c>
      <c r="E207" s="5">
        <f>All_Customers_Residential!E207+All_Customers_Small_Commercial!E207+All_Customers_Lighting!E207</f>
        <v>84505</v>
      </c>
      <c r="F207" s="5">
        <f>All_Customers_Residential!F207+All_Customers_Small_Commercial!F207+All_Customers_Lighting!F207</f>
        <v>85075</v>
      </c>
      <c r="G207" s="5">
        <f>All_Customers_Residential!G207+All_Customers_Small_Commercial!G207+All_Customers_Lighting!G207</f>
        <v>87426</v>
      </c>
      <c r="H207" s="5">
        <f>All_Customers_Residential!H207+All_Customers_Small_Commercial!H207+All_Customers_Lighting!H207</f>
        <v>100120</v>
      </c>
      <c r="I207" s="5">
        <f>All_Customers_Residential!I207+All_Customers_Small_Commercial!I207+All_Customers_Lighting!I207</f>
        <v>106593</v>
      </c>
      <c r="J207" s="5">
        <f>All_Customers_Residential!J207+All_Customers_Small_Commercial!J207+All_Customers_Lighting!J207</f>
        <v>109133</v>
      </c>
      <c r="K207" s="5">
        <f>All_Customers_Residential!K207+All_Customers_Small_Commercial!K207+All_Customers_Lighting!K207</f>
        <v>113883</v>
      </c>
      <c r="L207" s="5">
        <f>All_Customers_Residential!L207+All_Customers_Small_Commercial!L207+All_Customers_Lighting!L207</f>
        <v>115459</v>
      </c>
      <c r="M207" s="5">
        <f>All_Customers_Residential!M207+All_Customers_Small_Commercial!M207+All_Customers_Lighting!M207</f>
        <v>117896</v>
      </c>
      <c r="N207" s="5">
        <f>All_Customers_Residential!N207+All_Customers_Small_Commercial!N207+All_Customers_Lighting!N207</f>
        <v>120070</v>
      </c>
      <c r="O207" s="5">
        <f>All_Customers_Residential!O207+All_Customers_Small_Commercial!O207+All_Customers_Lighting!O207</f>
        <v>122158</v>
      </c>
      <c r="P207" s="5">
        <f>All_Customers_Residential!P207+All_Customers_Small_Commercial!P207+All_Customers_Lighting!P207</f>
        <v>122151</v>
      </c>
      <c r="Q207" s="5">
        <f>All_Customers_Residential!Q207+All_Customers_Small_Commercial!Q207+All_Customers_Lighting!Q207</f>
        <v>128672</v>
      </c>
      <c r="R207" s="5">
        <f>All_Customers_Residential!R207+All_Customers_Small_Commercial!R207+All_Customers_Lighting!R207</f>
        <v>133699</v>
      </c>
      <c r="S207" s="5">
        <f>All_Customers_Residential!S207+All_Customers_Small_Commercial!S207+All_Customers_Lighting!S207</f>
        <v>144030</v>
      </c>
      <c r="T207" s="5">
        <f>All_Customers_Residential!T207+All_Customers_Small_Commercial!T207+All_Customers_Lighting!T207</f>
        <v>151331</v>
      </c>
      <c r="U207" s="5">
        <f>All_Customers_Residential!U207+All_Customers_Small_Commercial!U207+All_Customers_Lighting!U207</f>
        <v>150954</v>
      </c>
      <c r="V207" s="5">
        <f>All_Customers_Residential!V207+All_Customers_Small_Commercial!V207+All_Customers_Lighting!V207</f>
        <v>147933</v>
      </c>
      <c r="W207" s="5">
        <f>All_Customers_Residential!W207+All_Customers_Small_Commercial!W207+All_Customers_Lighting!W207</f>
        <v>140229</v>
      </c>
      <c r="X207" s="5">
        <f>All_Customers_Residential!X207+All_Customers_Small_Commercial!X207+All_Customers_Lighting!X207</f>
        <v>123062</v>
      </c>
      <c r="Y207" s="5">
        <f>All_Customers_Residential!Y207+All_Customers_Small_Commercial!Y207+All_Customers_Lighting!Y207</f>
        <v>105574</v>
      </c>
      <c r="AA207" s="2">
        <f>IFERROR(INDEX('Holiday Schedule'!$D$3:$D$24,MATCH(A207,'Holiday Schedule'!$C$3:$C$24,0)),0)</f>
        <v>0</v>
      </c>
      <c r="AB207" s="2">
        <f t="shared" si="24"/>
        <v>4</v>
      </c>
      <c r="AC207" s="2">
        <f t="shared" si="25"/>
        <v>2047253</v>
      </c>
      <c r="AD207" s="5">
        <f t="shared" si="26"/>
        <v>734426</v>
      </c>
      <c r="AE207" s="5">
        <f t="shared" si="27"/>
        <v>2781679</v>
      </c>
      <c r="AG207" s="2">
        <f t="shared" si="28"/>
        <v>7</v>
      </c>
      <c r="AH207" s="2">
        <f t="shared" si="29"/>
        <v>2024</v>
      </c>
      <c r="AJ207" s="5">
        <f t="shared" si="30"/>
        <v>151331</v>
      </c>
      <c r="AK207" s="2">
        <f t="shared" si="31"/>
        <v>19</v>
      </c>
    </row>
    <row r="208" spans="1:37" ht="12.75" x14ac:dyDescent="0.2">
      <c r="A208" s="4">
        <v>45491</v>
      </c>
      <c r="B208" s="5">
        <f>All_Customers_Residential!B208+All_Customers_Small_Commercial!B208+All_Customers_Lighting!B208</f>
        <v>95840</v>
      </c>
      <c r="C208" s="5">
        <f>All_Customers_Residential!C208+All_Customers_Small_Commercial!C208+All_Customers_Lighting!C208</f>
        <v>88336</v>
      </c>
      <c r="D208" s="5">
        <f>All_Customers_Residential!D208+All_Customers_Small_Commercial!D208+All_Customers_Lighting!D208</f>
        <v>85586</v>
      </c>
      <c r="E208" s="5">
        <f>All_Customers_Residential!E208+All_Customers_Small_Commercial!E208+All_Customers_Lighting!E208</f>
        <v>84487</v>
      </c>
      <c r="F208" s="5">
        <f>All_Customers_Residential!F208+All_Customers_Small_Commercial!F208+All_Customers_Lighting!F208</f>
        <v>85203</v>
      </c>
      <c r="G208" s="5">
        <f>All_Customers_Residential!G208+All_Customers_Small_Commercial!G208+All_Customers_Lighting!G208</f>
        <v>87692</v>
      </c>
      <c r="H208" s="5">
        <f>All_Customers_Residential!H208+All_Customers_Small_Commercial!H208+All_Customers_Lighting!H208</f>
        <v>99495</v>
      </c>
      <c r="I208" s="5">
        <f>All_Customers_Residential!I208+All_Customers_Small_Commercial!I208+All_Customers_Lighting!I208</f>
        <v>107276</v>
      </c>
      <c r="J208" s="5">
        <f>All_Customers_Residential!J208+All_Customers_Small_Commercial!J208+All_Customers_Lighting!J208</f>
        <v>108291</v>
      </c>
      <c r="K208" s="5">
        <f>All_Customers_Residential!K208+All_Customers_Small_Commercial!K208+All_Customers_Lighting!K208</f>
        <v>110361</v>
      </c>
      <c r="L208" s="5">
        <f>All_Customers_Residential!L208+All_Customers_Small_Commercial!L208+All_Customers_Lighting!L208</f>
        <v>112459</v>
      </c>
      <c r="M208" s="5">
        <f>All_Customers_Residential!M208+All_Customers_Small_Commercial!M208+All_Customers_Lighting!M208</f>
        <v>113665</v>
      </c>
      <c r="N208" s="5">
        <f>All_Customers_Residential!N208+All_Customers_Small_Commercial!N208+All_Customers_Lighting!N208</f>
        <v>112786</v>
      </c>
      <c r="O208" s="5">
        <f>All_Customers_Residential!O208+All_Customers_Small_Commercial!O208+All_Customers_Lighting!O208</f>
        <v>113359</v>
      </c>
      <c r="P208" s="5">
        <f>All_Customers_Residential!P208+All_Customers_Small_Commercial!P208+All_Customers_Lighting!P208</f>
        <v>114320</v>
      </c>
      <c r="Q208" s="5">
        <f>All_Customers_Residential!Q208+All_Customers_Small_Commercial!Q208+All_Customers_Lighting!Q208</f>
        <v>118398</v>
      </c>
      <c r="R208" s="5">
        <f>All_Customers_Residential!R208+All_Customers_Small_Commercial!R208+All_Customers_Lighting!R208</f>
        <v>126420</v>
      </c>
      <c r="S208" s="5">
        <f>All_Customers_Residential!S208+All_Customers_Small_Commercial!S208+All_Customers_Lighting!S208</f>
        <v>136448</v>
      </c>
      <c r="T208" s="5">
        <f>All_Customers_Residential!T208+All_Customers_Small_Commercial!T208+All_Customers_Lighting!T208</f>
        <v>143979</v>
      </c>
      <c r="U208" s="5">
        <f>All_Customers_Residential!U208+All_Customers_Small_Commercial!U208+All_Customers_Lighting!U208</f>
        <v>142637</v>
      </c>
      <c r="V208" s="5">
        <f>All_Customers_Residential!V208+All_Customers_Small_Commercial!V208+All_Customers_Lighting!V208</f>
        <v>141742</v>
      </c>
      <c r="W208" s="5">
        <f>All_Customers_Residential!W208+All_Customers_Small_Commercial!W208+All_Customers_Lighting!W208</f>
        <v>135212</v>
      </c>
      <c r="X208" s="5">
        <f>All_Customers_Residential!X208+All_Customers_Small_Commercial!X208+All_Customers_Lighting!X208</f>
        <v>116840</v>
      </c>
      <c r="Y208" s="5">
        <f>All_Customers_Residential!Y208+All_Customers_Small_Commercial!Y208+All_Customers_Lighting!Y208</f>
        <v>98297</v>
      </c>
      <c r="AA208" s="2">
        <f>IFERROR(INDEX('Holiday Schedule'!$D$3:$D$24,MATCH(A208,'Holiday Schedule'!$C$3:$C$24,0)),0)</f>
        <v>0</v>
      </c>
      <c r="AB208" s="2">
        <f t="shared" si="24"/>
        <v>5</v>
      </c>
      <c r="AC208" s="2">
        <f t="shared" si="25"/>
        <v>1954193</v>
      </c>
      <c r="AD208" s="5">
        <f t="shared" si="26"/>
        <v>724936</v>
      </c>
      <c r="AE208" s="5">
        <f t="shared" si="27"/>
        <v>2679129</v>
      </c>
      <c r="AG208" s="2">
        <f t="shared" si="28"/>
        <v>7</v>
      </c>
      <c r="AH208" s="2">
        <f t="shared" si="29"/>
        <v>2024</v>
      </c>
      <c r="AJ208" s="5">
        <f t="shared" si="30"/>
        <v>143979</v>
      </c>
      <c r="AK208" s="2">
        <f t="shared" si="31"/>
        <v>19</v>
      </c>
    </row>
    <row r="209" spans="1:37" ht="12.75" x14ac:dyDescent="0.2">
      <c r="A209" s="4">
        <v>45492</v>
      </c>
      <c r="B209" s="5">
        <f>All_Customers_Residential!B209+All_Customers_Small_Commercial!B209+All_Customers_Lighting!B209</f>
        <v>88218</v>
      </c>
      <c r="C209" s="5">
        <f>All_Customers_Residential!C209+All_Customers_Small_Commercial!C209+All_Customers_Lighting!C209</f>
        <v>80870</v>
      </c>
      <c r="D209" s="5">
        <f>All_Customers_Residential!D209+All_Customers_Small_Commercial!D209+All_Customers_Lighting!D209</f>
        <v>76910</v>
      </c>
      <c r="E209" s="5">
        <f>All_Customers_Residential!E209+All_Customers_Small_Commercial!E209+All_Customers_Lighting!E209</f>
        <v>75260</v>
      </c>
      <c r="F209" s="5">
        <f>All_Customers_Residential!F209+All_Customers_Small_Commercial!F209+All_Customers_Lighting!F209</f>
        <v>75230</v>
      </c>
      <c r="G209" s="5">
        <f>All_Customers_Residential!G209+All_Customers_Small_Commercial!G209+All_Customers_Lighting!G209</f>
        <v>75756</v>
      </c>
      <c r="H209" s="5">
        <f>All_Customers_Residential!H209+All_Customers_Small_Commercial!H209+All_Customers_Lighting!H209</f>
        <v>85679</v>
      </c>
      <c r="I209" s="5">
        <f>All_Customers_Residential!I209+All_Customers_Small_Commercial!I209+All_Customers_Lighting!I209</f>
        <v>91827</v>
      </c>
      <c r="J209" s="5">
        <f>All_Customers_Residential!J209+All_Customers_Small_Commercial!J209+All_Customers_Lighting!J209</f>
        <v>91639</v>
      </c>
      <c r="K209" s="5">
        <f>All_Customers_Residential!K209+All_Customers_Small_Commercial!K209+All_Customers_Lighting!K209</f>
        <v>95372</v>
      </c>
      <c r="L209" s="5">
        <f>All_Customers_Residential!L209+All_Customers_Small_Commercial!L209+All_Customers_Lighting!L209</f>
        <v>94785</v>
      </c>
      <c r="M209" s="5">
        <f>All_Customers_Residential!M209+All_Customers_Small_Commercial!M209+All_Customers_Lighting!M209</f>
        <v>97932</v>
      </c>
      <c r="N209" s="5">
        <f>All_Customers_Residential!N209+All_Customers_Small_Commercial!N209+All_Customers_Lighting!N209</f>
        <v>98749</v>
      </c>
      <c r="O209" s="5">
        <f>All_Customers_Residential!O209+All_Customers_Small_Commercial!O209+All_Customers_Lighting!O209</f>
        <v>99406</v>
      </c>
      <c r="P209" s="5">
        <f>All_Customers_Residential!P209+All_Customers_Small_Commercial!P209+All_Customers_Lighting!P209</f>
        <v>99037</v>
      </c>
      <c r="Q209" s="5">
        <f>All_Customers_Residential!Q209+All_Customers_Small_Commercial!Q209+All_Customers_Lighting!Q209</f>
        <v>103617</v>
      </c>
      <c r="R209" s="5">
        <f>All_Customers_Residential!R209+All_Customers_Small_Commercial!R209+All_Customers_Lighting!R209</f>
        <v>113745</v>
      </c>
      <c r="S209" s="5">
        <f>All_Customers_Residential!S209+All_Customers_Small_Commercial!S209+All_Customers_Lighting!S209</f>
        <v>121344</v>
      </c>
      <c r="T209" s="5">
        <f>All_Customers_Residential!T209+All_Customers_Small_Commercial!T209+All_Customers_Lighting!T209</f>
        <v>131020</v>
      </c>
      <c r="U209" s="5">
        <f>All_Customers_Residential!U209+All_Customers_Small_Commercial!U209+All_Customers_Lighting!U209</f>
        <v>130884</v>
      </c>
      <c r="V209" s="5">
        <f>All_Customers_Residential!V209+All_Customers_Small_Commercial!V209+All_Customers_Lighting!V209</f>
        <v>131397</v>
      </c>
      <c r="W209" s="5">
        <f>All_Customers_Residential!W209+All_Customers_Small_Commercial!W209+All_Customers_Lighting!W209</f>
        <v>125537</v>
      </c>
      <c r="X209" s="5">
        <f>All_Customers_Residential!X209+All_Customers_Small_Commercial!X209+All_Customers_Lighting!X209</f>
        <v>111384</v>
      </c>
      <c r="Y209" s="5">
        <f>All_Customers_Residential!Y209+All_Customers_Small_Commercial!Y209+All_Customers_Lighting!Y209</f>
        <v>94732</v>
      </c>
      <c r="AA209" s="2">
        <f>IFERROR(INDEX('Holiday Schedule'!$D$3:$D$24,MATCH(A209,'Holiday Schedule'!$C$3:$C$24,0)),0)</f>
        <v>0</v>
      </c>
      <c r="AB209" s="2">
        <f t="shared" si="24"/>
        <v>6</v>
      </c>
      <c r="AC209" s="2">
        <f t="shared" si="25"/>
        <v>1737675</v>
      </c>
      <c r="AD209" s="5">
        <f t="shared" si="26"/>
        <v>652655</v>
      </c>
      <c r="AE209" s="5">
        <f t="shared" si="27"/>
        <v>2390330</v>
      </c>
      <c r="AG209" s="2">
        <f t="shared" si="28"/>
        <v>7</v>
      </c>
      <c r="AH209" s="2">
        <f t="shared" si="29"/>
        <v>2024</v>
      </c>
      <c r="AJ209" s="5">
        <f t="shared" si="30"/>
        <v>131397</v>
      </c>
      <c r="AK209" s="2">
        <f t="shared" si="31"/>
        <v>21</v>
      </c>
    </row>
    <row r="210" spans="1:37" ht="12.75" x14ac:dyDescent="0.2">
      <c r="A210" s="4">
        <v>45493</v>
      </c>
      <c r="B210" s="5">
        <f>All_Customers_Residential!B210+All_Customers_Small_Commercial!B210+All_Customers_Lighting!B210</f>
        <v>85141</v>
      </c>
      <c r="C210" s="5">
        <f>All_Customers_Residential!C210+All_Customers_Small_Commercial!C210+All_Customers_Lighting!C210</f>
        <v>77719</v>
      </c>
      <c r="D210" s="5">
        <f>All_Customers_Residential!D210+All_Customers_Small_Commercial!D210+All_Customers_Lighting!D210</f>
        <v>74355</v>
      </c>
      <c r="E210" s="5">
        <f>All_Customers_Residential!E210+All_Customers_Small_Commercial!E210+All_Customers_Lighting!E210</f>
        <v>72747</v>
      </c>
      <c r="F210" s="5">
        <f>All_Customers_Residential!F210+All_Customers_Small_Commercial!F210+All_Customers_Lighting!F210</f>
        <v>71225</v>
      </c>
      <c r="G210" s="5">
        <f>All_Customers_Residential!G210+All_Customers_Small_Commercial!G210+All_Customers_Lighting!G210</f>
        <v>71673</v>
      </c>
      <c r="H210" s="5">
        <f>All_Customers_Residential!H210+All_Customers_Small_Commercial!H210+All_Customers_Lighting!H210</f>
        <v>77920</v>
      </c>
      <c r="I210" s="5">
        <f>All_Customers_Residential!I210+All_Customers_Small_Commercial!I210+All_Customers_Lighting!I210</f>
        <v>83784</v>
      </c>
      <c r="J210" s="5">
        <f>All_Customers_Residential!J210+All_Customers_Small_Commercial!J210+All_Customers_Lighting!J210</f>
        <v>86822</v>
      </c>
      <c r="K210" s="5">
        <f>All_Customers_Residential!K210+All_Customers_Small_Commercial!K210+All_Customers_Lighting!K210</f>
        <v>91426</v>
      </c>
      <c r="L210" s="5">
        <f>All_Customers_Residential!L210+All_Customers_Small_Commercial!L210+All_Customers_Lighting!L210</f>
        <v>92846</v>
      </c>
      <c r="M210" s="5">
        <f>All_Customers_Residential!M210+All_Customers_Small_Commercial!M210+All_Customers_Lighting!M210</f>
        <v>94848</v>
      </c>
      <c r="N210" s="5">
        <f>All_Customers_Residential!N210+All_Customers_Small_Commercial!N210+All_Customers_Lighting!N210</f>
        <v>95717</v>
      </c>
      <c r="O210" s="5">
        <f>All_Customers_Residential!O210+All_Customers_Small_Commercial!O210+All_Customers_Lighting!O210</f>
        <v>94283</v>
      </c>
      <c r="P210" s="5">
        <f>All_Customers_Residential!P210+All_Customers_Small_Commercial!P210+All_Customers_Lighting!P210</f>
        <v>94945</v>
      </c>
      <c r="Q210" s="5">
        <f>All_Customers_Residential!Q210+All_Customers_Small_Commercial!Q210+All_Customers_Lighting!Q210</f>
        <v>99995</v>
      </c>
      <c r="R210" s="5">
        <f>All_Customers_Residential!R210+All_Customers_Small_Commercial!R210+All_Customers_Lighting!R210</f>
        <v>108485</v>
      </c>
      <c r="S210" s="5">
        <f>All_Customers_Residential!S210+All_Customers_Small_Commercial!S210+All_Customers_Lighting!S210</f>
        <v>117410</v>
      </c>
      <c r="T210" s="5">
        <f>All_Customers_Residential!T210+All_Customers_Small_Commercial!T210+All_Customers_Lighting!T210</f>
        <v>128781</v>
      </c>
      <c r="U210" s="5">
        <f>All_Customers_Residential!U210+All_Customers_Small_Commercial!U210+All_Customers_Lighting!U210</f>
        <v>128534</v>
      </c>
      <c r="V210" s="5">
        <f>All_Customers_Residential!V210+All_Customers_Small_Commercial!V210+All_Customers_Lighting!V210</f>
        <v>130312</v>
      </c>
      <c r="W210" s="5">
        <f>All_Customers_Residential!W210+All_Customers_Small_Commercial!W210+All_Customers_Lighting!W210</f>
        <v>123356</v>
      </c>
      <c r="X210" s="5">
        <f>All_Customers_Residential!X210+All_Customers_Small_Commercial!X210+All_Customers_Lighting!X210</f>
        <v>109782</v>
      </c>
      <c r="Y210" s="5">
        <f>All_Customers_Residential!Y210+All_Customers_Small_Commercial!Y210+All_Customers_Lighting!Y210</f>
        <v>94657</v>
      </c>
      <c r="AA210" s="2">
        <f>IFERROR(INDEX('Holiday Schedule'!$D$3:$D$24,MATCH(A210,'Holiday Schedule'!$C$3:$C$24,0)),0)</f>
        <v>0</v>
      </c>
      <c r="AB210" s="2">
        <f t="shared" si="24"/>
        <v>7</v>
      </c>
      <c r="AC210" s="2">
        <f t="shared" si="25"/>
        <v>0</v>
      </c>
      <c r="AD210" s="5">
        <f t="shared" si="26"/>
        <v>2306763</v>
      </c>
      <c r="AE210" s="5">
        <f t="shared" si="27"/>
        <v>2306763</v>
      </c>
      <c r="AG210" s="2">
        <f t="shared" si="28"/>
        <v>7</v>
      </c>
      <c r="AH210" s="2">
        <f t="shared" si="29"/>
        <v>2024</v>
      </c>
      <c r="AJ210" s="5">
        <f t="shared" si="30"/>
        <v>130312</v>
      </c>
      <c r="AK210" s="2">
        <f t="shared" si="31"/>
        <v>21</v>
      </c>
    </row>
    <row r="211" spans="1:37" ht="12.75" x14ac:dyDescent="0.2">
      <c r="A211" s="4">
        <v>45494</v>
      </c>
      <c r="B211" s="5">
        <f>All_Customers_Residential!B211+All_Customers_Small_Commercial!B211+All_Customers_Lighting!B211</f>
        <v>84333</v>
      </c>
      <c r="C211" s="5">
        <f>All_Customers_Residential!C211+All_Customers_Small_Commercial!C211+All_Customers_Lighting!C211</f>
        <v>77973</v>
      </c>
      <c r="D211" s="5">
        <f>All_Customers_Residential!D211+All_Customers_Small_Commercial!D211+All_Customers_Lighting!D211</f>
        <v>74861</v>
      </c>
      <c r="E211" s="5">
        <f>All_Customers_Residential!E211+All_Customers_Small_Commercial!E211+All_Customers_Lighting!E211</f>
        <v>72945</v>
      </c>
      <c r="F211" s="5">
        <f>All_Customers_Residential!F211+All_Customers_Small_Commercial!F211+All_Customers_Lighting!F211</f>
        <v>72338</v>
      </c>
      <c r="G211" s="5">
        <f>All_Customers_Residential!G211+All_Customers_Small_Commercial!G211+All_Customers_Lighting!G211</f>
        <v>71683</v>
      </c>
      <c r="H211" s="5">
        <f>All_Customers_Residential!H211+All_Customers_Small_Commercial!H211+All_Customers_Lighting!H211</f>
        <v>77909</v>
      </c>
      <c r="I211" s="5">
        <f>All_Customers_Residential!I211+All_Customers_Small_Commercial!I211+All_Customers_Lighting!I211</f>
        <v>82897</v>
      </c>
      <c r="J211" s="5">
        <f>All_Customers_Residential!J211+All_Customers_Small_Commercial!J211+All_Customers_Lighting!J211</f>
        <v>86709</v>
      </c>
      <c r="K211" s="5">
        <f>All_Customers_Residential!K211+All_Customers_Small_Commercial!K211+All_Customers_Lighting!K211</f>
        <v>90416</v>
      </c>
      <c r="L211" s="5">
        <f>All_Customers_Residential!L211+All_Customers_Small_Commercial!L211+All_Customers_Lighting!L211</f>
        <v>88338</v>
      </c>
      <c r="M211" s="5">
        <f>All_Customers_Residential!M211+All_Customers_Small_Commercial!M211+All_Customers_Lighting!M211</f>
        <v>90234</v>
      </c>
      <c r="N211" s="5">
        <f>All_Customers_Residential!N211+All_Customers_Small_Commercial!N211+All_Customers_Lighting!N211</f>
        <v>84589</v>
      </c>
      <c r="O211" s="5">
        <f>All_Customers_Residential!O211+All_Customers_Small_Commercial!O211+All_Customers_Lighting!O211</f>
        <v>81641</v>
      </c>
      <c r="P211" s="5">
        <f>All_Customers_Residential!P211+All_Customers_Small_Commercial!P211+All_Customers_Lighting!P211</f>
        <v>81170</v>
      </c>
      <c r="Q211" s="5">
        <f>All_Customers_Residential!Q211+All_Customers_Small_Commercial!Q211+All_Customers_Lighting!Q211</f>
        <v>86826</v>
      </c>
      <c r="R211" s="5">
        <f>All_Customers_Residential!R211+All_Customers_Small_Commercial!R211+All_Customers_Lighting!R211</f>
        <v>97931</v>
      </c>
      <c r="S211" s="5">
        <f>All_Customers_Residential!S211+All_Customers_Small_Commercial!S211+All_Customers_Lighting!S211</f>
        <v>109965</v>
      </c>
      <c r="T211" s="5">
        <f>All_Customers_Residential!T211+All_Customers_Small_Commercial!T211+All_Customers_Lighting!T211</f>
        <v>121300</v>
      </c>
      <c r="U211" s="5">
        <f>All_Customers_Residential!U211+All_Customers_Small_Commercial!U211+All_Customers_Lighting!U211</f>
        <v>119506</v>
      </c>
      <c r="V211" s="5">
        <f>All_Customers_Residential!V211+All_Customers_Small_Commercial!V211+All_Customers_Lighting!V211</f>
        <v>124842</v>
      </c>
      <c r="W211" s="5">
        <f>All_Customers_Residential!W211+All_Customers_Small_Commercial!W211+All_Customers_Lighting!W211</f>
        <v>112754</v>
      </c>
      <c r="X211" s="5">
        <f>All_Customers_Residential!X211+All_Customers_Small_Commercial!X211+All_Customers_Lighting!X211</f>
        <v>99411</v>
      </c>
      <c r="Y211" s="5">
        <f>All_Customers_Residential!Y211+All_Customers_Small_Commercial!Y211+All_Customers_Lighting!Y211</f>
        <v>84033</v>
      </c>
      <c r="AA211" s="2">
        <f>IFERROR(INDEX('Holiday Schedule'!$D$3:$D$24,MATCH(A211,'Holiday Schedule'!$C$3:$C$24,0)),0)</f>
        <v>0</v>
      </c>
      <c r="AB211" s="2">
        <f t="shared" si="24"/>
        <v>1</v>
      </c>
      <c r="AC211" s="2">
        <f t="shared" si="25"/>
        <v>0</v>
      </c>
      <c r="AD211" s="5">
        <f t="shared" si="26"/>
        <v>2174604</v>
      </c>
      <c r="AE211" s="5">
        <f t="shared" si="27"/>
        <v>2174604</v>
      </c>
      <c r="AG211" s="2">
        <f t="shared" si="28"/>
        <v>7</v>
      </c>
      <c r="AH211" s="2">
        <f t="shared" si="29"/>
        <v>2024</v>
      </c>
      <c r="AJ211" s="5">
        <f t="shared" si="30"/>
        <v>124842</v>
      </c>
      <c r="AK211" s="2">
        <f t="shared" si="31"/>
        <v>21</v>
      </c>
    </row>
    <row r="212" spans="1:37" ht="12.75" x14ac:dyDescent="0.2">
      <c r="A212" s="4">
        <v>45495</v>
      </c>
      <c r="B212" s="5">
        <f>All_Customers_Residential!B212+All_Customers_Small_Commercial!B212+All_Customers_Lighting!B212</f>
        <v>76067</v>
      </c>
      <c r="C212" s="5">
        <f>All_Customers_Residential!C212+All_Customers_Small_Commercial!C212+All_Customers_Lighting!C212</f>
        <v>68722</v>
      </c>
      <c r="D212" s="5">
        <f>All_Customers_Residential!D212+All_Customers_Small_Commercial!D212+All_Customers_Lighting!D212</f>
        <v>66712</v>
      </c>
      <c r="E212" s="5">
        <f>All_Customers_Residential!E212+All_Customers_Small_Commercial!E212+All_Customers_Lighting!E212</f>
        <v>65853</v>
      </c>
      <c r="F212" s="5">
        <f>All_Customers_Residential!F212+All_Customers_Small_Commercial!F212+All_Customers_Lighting!F212</f>
        <v>67755</v>
      </c>
      <c r="G212" s="5">
        <f>All_Customers_Residential!G212+All_Customers_Small_Commercial!G212+All_Customers_Lighting!G212</f>
        <v>69289</v>
      </c>
      <c r="H212" s="5">
        <f>All_Customers_Residential!H212+All_Customers_Small_Commercial!H212+All_Customers_Lighting!H212</f>
        <v>79110</v>
      </c>
      <c r="I212" s="5">
        <f>All_Customers_Residential!I212+All_Customers_Small_Commercial!I212+All_Customers_Lighting!I212</f>
        <v>82985</v>
      </c>
      <c r="J212" s="5">
        <f>All_Customers_Residential!J212+All_Customers_Small_Commercial!J212+All_Customers_Lighting!J212</f>
        <v>84153</v>
      </c>
      <c r="K212" s="5">
        <f>All_Customers_Residential!K212+All_Customers_Small_Commercial!K212+All_Customers_Lighting!K212</f>
        <v>84909</v>
      </c>
      <c r="L212" s="5">
        <f>All_Customers_Residential!L212+All_Customers_Small_Commercial!L212+All_Customers_Lighting!L212</f>
        <v>85440</v>
      </c>
      <c r="M212" s="5">
        <f>All_Customers_Residential!M212+All_Customers_Small_Commercial!M212+All_Customers_Lighting!M212</f>
        <v>86696</v>
      </c>
      <c r="N212" s="5">
        <f>All_Customers_Residential!N212+All_Customers_Small_Commercial!N212+All_Customers_Lighting!N212</f>
        <v>86776</v>
      </c>
      <c r="O212" s="5">
        <f>All_Customers_Residential!O212+All_Customers_Small_Commercial!O212+All_Customers_Lighting!O212</f>
        <v>87243</v>
      </c>
      <c r="P212" s="5">
        <f>All_Customers_Residential!P212+All_Customers_Small_Commercial!P212+All_Customers_Lighting!P212</f>
        <v>88004</v>
      </c>
      <c r="Q212" s="5">
        <f>All_Customers_Residential!Q212+All_Customers_Small_Commercial!Q212+All_Customers_Lighting!Q212</f>
        <v>93343</v>
      </c>
      <c r="R212" s="5">
        <f>All_Customers_Residential!R212+All_Customers_Small_Commercial!R212+All_Customers_Lighting!R212</f>
        <v>104158</v>
      </c>
      <c r="S212" s="5">
        <f>All_Customers_Residential!S212+All_Customers_Small_Commercial!S212+All_Customers_Lighting!S212</f>
        <v>114440</v>
      </c>
      <c r="T212" s="5">
        <f>All_Customers_Residential!T212+All_Customers_Small_Commercial!T212+All_Customers_Lighting!T212</f>
        <v>121414</v>
      </c>
      <c r="U212" s="5">
        <f>All_Customers_Residential!U212+All_Customers_Small_Commercial!U212+All_Customers_Lighting!U212</f>
        <v>123427</v>
      </c>
      <c r="V212" s="5">
        <f>All_Customers_Residential!V212+All_Customers_Small_Commercial!V212+All_Customers_Lighting!V212</f>
        <v>126510</v>
      </c>
      <c r="W212" s="5">
        <f>All_Customers_Residential!W212+All_Customers_Small_Commercial!W212+All_Customers_Lighting!W212</f>
        <v>121533</v>
      </c>
      <c r="X212" s="5">
        <f>All_Customers_Residential!X212+All_Customers_Small_Commercial!X212+All_Customers_Lighting!X212</f>
        <v>103097</v>
      </c>
      <c r="Y212" s="5">
        <f>All_Customers_Residential!Y212+All_Customers_Small_Commercial!Y212+All_Customers_Lighting!Y212</f>
        <v>89281</v>
      </c>
      <c r="AA212" s="2">
        <f>IFERROR(INDEX('Holiday Schedule'!$D$3:$D$24,MATCH(A212,'Holiday Schedule'!$C$3:$C$24,0)),0)</f>
        <v>0</v>
      </c>
      <c r="AB212" s="2">
        <f t="shared" si="24"/>
        <v>2</v>
      </c>
      <c r="AC212" s="2">
        <f t="shared" si="25"/>
        <v>1594128</v>
      </c>
      <c r="AD212" s="5">
        <f t="shared" si="26"/>
        <v>582789</v>
      </c>
      <c r="AE212" s="5">
        <f t="shared" si="27"/>
        <v>2176917</v>
      </c>
      <c r="AG212" s="2">
        <f t="shared" si="28"/>
        <v>7</v>
      </c>
      <c r="AH212" s="2">
        <f t="shared" si="29"/>
        <v>2024</v>
      </c>
      <c r="AJ212" s="5">
        <f t="shared" si="30"/>
        <v>126510</v>
      </c>
      <c r="AK212" s="2">
        <f t="shared" si="31"/>
        <v>21</v>
      </c>
    </row>
    <row r="213" spans="1:37" ht="12.75" x14ac:dyDescent="0.2">
      <c r="A213" s="4">
        <v>45496</v>
      </c>
      <c r="B213" s="5">
        <f>All_Customers_Residential!B213+All_Customers_Small_Commercial!B213+All_Customers_Lighting!B213</f>
        <v>79847</v>
      </c>
      <c r="C213" s="5">
        <f>All_Customers_Residential!C213+All_Customers_Small_Commercial!C213+All_Customers_Lighting!C213</f>
        <v>74582</v>
      </c>
      <c r="D213" s="5">
        <f>All_Customers_Residential!D213+All_Customers_Small_Commercial!D213+All_Customers_Lighting!D213</f>
        <v>71214</v>
      </c>
      <c r="E213" s="5">
        <f>All_Customers_Residential!E213+All_Customers_Small_Commercial!E213+All_Customers_Lighting!E213</f>
        <v>71793</v>
      </c>
      <c r="F213" s="5">
        <f>All_Customers_Residential!F213+All_Customers_Small_Commercial!F213+All_Customers_Lighting!F213</f>
        <v>71919</v>
      </c>
      <c r="G213" s="5">
        <f>All_Customers_Residential!G213+All_Customers_Small_Commercial!G213+All_Customers_Lighting!G213</f>
        <v>75622</v>
      </c>
      <c r="H213" s="5">
        <f>All_Customers_Residential!H213+All_Customers_Small_Commercial!H213+All_Customers_Lighting!H213</f>
        <v>86454</v>
      </c>
      <c r="I213" s="5">
        <f>All_Customers_Residential!I213+All_Customers_Small_Commercial!I213+All_Customers_Lighting!I213</f>
        <v>94590</v>
      </c>
      <c r="J213" s="5">
        <f>All_Customers_Residential!J213+All_Customers_Small_Commercial!J213+All_Customers_Lighting!J213</f>
        <v>97603</v>
      </c>
      <c r="K213" s="5">
        <f>All_Customers_Residential!K213+All_Customers_Small_Commercial!K213+All_Customers_Lighting!K213</f>
        <v>101956</v>
      </c>
      <c r="L213" s="5">
        <f>All_Customers_Residential!L213+All_Customers_Small_Commercial!L213+All_Customers_Lighting!L213</f>
        <v>100963</v>
      </c>
      <c r="M213" s="5">
        <f>All_Customers_Residential!M213+All_Customers_Small_Commercial!M213+All_Customers_Lighting!M213</f>
        <v>99812</v>
      </c>
      <c r="N213" s="5">
        <f>All_Customers_Residential!N213+All_Customers_Small_Commercial!N213+All_Customers_Lighting!N213</f>
        <v>97463</v>
      </c>
      <c r="O213" s="5">
        <f>All_Customers_Residential!O213+All_Customers_Small_Commercial!O213+All_Customers_Lighting!O213</f>
        <v>95171</v>
      </c>
      <c r="P213" s="5">
        <f>All_Customers_Residential!P213+All_Customers_Small_Commercial!P213+All_Customers_Lighting!P213</f>
        <v>94979</v>
      </c>
      <c r="Q213" s="5">
        <f>All_Customers_Residential!Q213+All_Customers_Small_Commercial!Q213+All_Customers_Lighting!Q213</f>
        <v>95607</v>
      </c>
      <c r="R213" s="5">
        <f>All_Customers_Residential!R213+All_Customers_Small_Commercial!R213+All_Customers_Lighting!R213</f>
        <v>103574</v>
      </c>
      <c r="S213" s="5">
        <f>All_Customers_Residential!S213+All_Customers_Small_Commercial!S213+All_Customers_Lighting!S213</f>
        <v>107649</v>
      </c>
      <c r="T213" s="5">
        <f>All_Customers_Residential!T213+All_Customers_Small_Commercial!T213+All_Customers_Lighting!T213</f>
        <v>116054</v>
      </c>
      <c r="U213" s="5">
        <f>All_Customers_Residential!U213+All_Customers_Small_Commercial!U213+All_Customers_Lighting!U213</f>
        <v>115868</v>
      </c>
      <c r="V213" s="5">
        <f>All_Customers_Residential!V213+All_Customers_Small_Commercial!V213+All_Customers_Lighting!V213</f>
        <v>118393</v>
      </c>
      <c r="W213" s="5">
        <f>All_Customers_Residential!W213+All_Customers_Small_Commercial!W213+All_Customers_Lighting!W213</f>
        <v>111743</v>
      </c>
      <c r="X213" s="5">
        <f>All_Customers_Residential!X213+All_Customers_Small_Commercial!X213+All_Customers_Lighting!X213</f>
        <v>98138</v>
      </c>
      <c r="Y213" s="5">
        <f>All_Customers_Residential!Y213+All_Customers_Small_Commercial!Y213+All_Customers_Lighting!Y213</f>
        <v>84022</v>
      </c>
      <c r="AA213" s="2">
        <f>IFERROR(INDEX('Holiday Schedule'!$D$3:$D$24,MATCH(A213,'Holiday Schedule'!$C$3:$C$24,0)),0)</f>
        <v>0</v>
      </c>
      <c r="AB213" s="2">
        <f t="shared" si="24"/>
        <v>3</v>
      </c>
      <c r="AC213" s="2">
        <f t="shared" si="25"/>
        <v>1649563</v>
      </c>
      <c r="AD213" s="5">
        <f t="shared" si="26"/>
        <v>615453</v>
      </c>
      <c r="AE213" s="5">
        <f t="shared" si="27"/>
        <v>2265016</v>
      </c>
      <c r="AG213" s="2">
        <f t="shared" si="28"/>
        <v>7</v>
      </c>
      <c r="AH213" s="2">
        <f t="shared" si="29"/>
        <v>2024</v>
      </c>
      <c r="AJ213" s="5">
        <f t="shared" si="30"/>
        <v>118393</v>
      </c>
      <c r="AK213" s="2">
        <f t="shared" si="31"/>
        <v>21</v>
      </c>
    </row>
    <row r="214" spans="1:37" ht="12.75" x14ac:dyDescent="0.2">
      <c r="A214" s="4">
        <v>45497</v>
      </c>
      <c r="B214" s="5">
        <f>All_Customers_Residential!B214+All_Customers_Small_Commercial!B214+All_Customers_Lighting!B214</f>
        <v>75864</v>
      </c>
      <c r="C214" s="5">
        <f>All_Customers_Residential!C214+All_Customers_Small_Commercial!C214+All_Customers_Lighting!C214</f>
        <v>71291</v>
      </c>
      <c r="D214" s="5">
        <f>All_Customers_Residential!D214+All_Customers_Small_Commercial!D214+All_Customers_Lighting!D214</f>
        <v>68617</v>
      </c>
      <c r="E214" s="5">
        <f>All_Customers_Residential!E214+All_Customers_Small_Commercial!E214+All_Customers_Lighting!E214</f>
        <v>68628</v>
      </c>
      <c r="F214" s="5">
        <f>All_Customers_Residential!F214+All_Customers_Small_Commercial!F214+All_Customers_Lighting!F214</f>
        <v>69674</v>
      </c>
      <c r="G214" s="5">
        <f>All_Customers_Residential!G214+All_Customers_Small_Commercial!G214+All_Customers_Lighting!G214</f>
        <v>72445</v>
      </c>
      <c r="H214" s="5">
        <f>All_Customers_Residential!H214+All_Customers_Small_Commercial!H214+All_Customers_Lighting!H214</f>
        <v>82345</v>
      </c>
      <c r="I214" s="5">
        <f>All_Customers_Residential!I214+All_Customers_Small_Commercial!I214+All_Customers_Lighting!I214</f>
        <v>90335</v>
      </c>
      <c r="J214" s="5">
        <f>All_Customers_Residential!J214+All_Customers_Small_Commercial!J214+All_Customers_Lighting!J214</f>
        <v>92774</v>
      </c>
      <c r="K214" s="5">
        <f>All_Customers_Residential!K214+All_Customers_Small_Commercial!K214+All_Customers_Lighting!K214</f>
        <v>97236</v>
      </c>
      <c r="L214" s="5">
        <f>All_Customers_Residential!L214+All_Customers_Small_Commercial!L214+All_Customers_Lighting!L214</f>
        <v>95775</v>
      </c>
      <c r="M214" s="5">
        <f>All_Customers_Residential!M214+All_Customers_Small_Commercial!M214+All_Customers_Lighting!M214</f>
        <v>98089</v>
      </c>
      <c r="N214" s="5">
        <f>All_Customers_Residential!N214+All_Customers_Small_Commercial!N214+All_Customers_Lighting!N214</f>
        <v>97901</v>
      </c>
      <c r="O214" s="5">
        <f>All_Customers_Residential!O214+All_Customers_Small_Commercial!O214+All_Customers_Lighting!O214</f>
        <v>96611</v>
      </c>
      <c r="P214" s="5">
        <f>All_Customers_Residential!P214+All_Customers_Small_Commercial!P214+All_Customers_Lighting!P214</f>
        <v>94022</v>
      </c>
      <c r="Q214" s="5">
        <f>All_Customers_Residential!Q214+All_Customers_Small_Commercial!Q214+All_Customers_Lighting!Q214</f>
        <v>95455</v>
      </c>
      <c r="R214" s="5">
        <f>All_Customers_Residential!R214+All_Customers_Small_Commercial!R214+All_Customers_Lighting!R214</f>
        <v>102630</v>
      </c>
      <c r="S214" s="5">
        <f>All_Customers_Residential!S214+All_Customers_Small_Commercial!S214+All_Customers_Lighting!S214</f>
        <v>106547</v>
      </c>
      <c r="T214" s="5">
        <f>All_Customers_Residential!T214+All_Customers_Small_Commercial!T214+All_Customers_Lighting!T214</f>
        <v>111613</v>
      </c>
      <c r="U214" s="5">
        <f>All_Customers_Residential!U214+All_Customers_Small_Commercial!U214+All_Customers_Lighting!U214</f>
        <v>112630</v>
      </c>
      <c r="V214" s="5">
        <f>All_Customers_Residential!V214+All_Customers_Small_Commercial!V214+All_Customers_Lighting!V214</f>
        <v>115979</v>
      </c>
      <c r="W214" s="5">
        <f>All_Customers_Residential!W214+All_Customers_Small_Commercial!W214+All_Customers_Lighting!W214</f>
        <v>109307</v>
      </c>
      <c r="X214" s="5">
        <f>All_Customers_Residential!X214+All_Customers_Small_Commercial!X214+All_Customers_Lighting!X214</f>
        <v>97353</v>
      </c>
      <c r="Y214" s="5">
        <f>All_Customers_Residential!Y214+All_Customers_Small_Commercial!Y214+All_Customers_Lighting!Y214</f>
        <v>83335</v>
      </c>
      <c r="AA214" s="2">
        <f>IFERROR(INDEX('Holiday Schedule'!$D$3:$D$24,MATCH(A214,'Holiday Schedule'!$C$3:$C$24,0)),0)</f>
        <v>0</v>
      </c>
      <c r="AB214" s="2">
        <f t="shared" si="24"/>
        <v>4</v>
      </c>
      <c r="AC214" s="2">
        <f t="shared" si="25"/>
        <v>1614257</v>
      </c>
      <c r="AD214" s="5">
        <f t="shared" si="26"/>
        <v>592199</v>
      </c>
      <c r="AE214" s="5">
        <f t="shared" si="27"/>
        <v>2206456</v>
      </c>
      <c r="AG214" s="2">
        <f t="shared" si="28"/>
        <v>7</v>
      </c>
      <c r="AH214" s="2">
        <f t="shared" si="29"/>
        <v>2024</v>
      </c>
      <c r="AJ214" s="5">
        <f t="shared" si="30"/>
        <v>115979</v>
      </c>
      <c r="AK214" s="2">
        <f t="shared" si="31"/>
        <v>21</v>
      </c>
    </row>
    <row r="215" spans="1:37" ht="12.75" x14ac:dyDescent="0.2">
      <c r="A215" s="4">
        <v>45498</v>
      </c>
      <c r="B215" s="5">
        <f>All_Customers_Residential!B215+All_Customers_Small_Commercial!B215+All_Customers_Lighting!B215</f>
        <v>76634</v>
      </c>
      <c r="C215" s="5">
        <f>All_Customers_Residential!C215+All_Customers_Small_Commercial!C215+All_Customers_Lighting!C215</f>
        <v>71118</v>
      </c>
      <c r="D215" s="5">
        <f>All_Customers_Residential!D215+All_Customers_Small_Commercial!D215+All_Customers_Lighting!D215</f>
        <v>68199</v>
      </c>
      <c r="E215" s="5">
        <f>All_Customers_Residential!E215+All_Customers_Small_Commercial!E215+All_Customers_Lighting!E215</f>
        <v>68581</v>
      </c>
      <c r="F215" s="5">
        <f>All_Customers_Residential!F215+All_Customers_Small_Commercial!F215+All_Customers_Lighting!F215</f>
        <v>68901</v>
      </c>
      <c r="G215" s="5">
        <f>All_Customers_Residential!G215+All_Customers_Small_Commercial!G215+All_Customers_Lighting!G215</f>
        <v>72972</v>
      </c>
      <c r="H215" s="5">
        <f>All_Customers_Residential!H215+All_Customers_Small_Commercial!H215+All_Customers_Lighting!H215</f>
        <v>83284</v>
      </c>
      <c r="I215" s="5">
        <f>All_Customers_Residential!I215+All_Customers_Small_Commercial!I215+All_Customers_Lighting!I215</f>
        <v>91144</v>
      </c>
      <c r="J215" s="5">
        <f>All_Customers_Residential!J215+All_Customers_Small_Commercial!J215+All_Customers_Lighting!J215</f>
        <v>94555</v>
      </c>
      <c r="K215" s="5">
        <f>All_Customers_Residential!K215+All_Customers_Small_Commercial!K215+All_Customers_Lighting!K215</f>
        <v>100393</v>
      </c>
      <c r="L215" s="5">
        <f>All_Customers_Residential!L215+All_Customers_Small_Commercial!L215+All_Customers_Lighting!L215</f>
        <v>100563</v>
      </c>
      <c r="M215" s="5">
        <f>All_Customers_Residential!M215+All_Customers_Small_Commercial!M215+All_Customers_Lighting!M215</f>
        <v>101048</v>
      </c>
      <c r="N215" s="5">
        <f>All_Customers_Residential!N215+All_Customers_Small_Commercial!N215+All_Customers_Lighting!N215</f>
        <v>99066</v>
      </c>
      <c r="O215" s="5">
        <f>All_Customers_Residential!O215+All_Customers_Small_Commercial!O215+All_Customers_Lighting!O215</f>
        <v>96109</v>
      </c>
      <c r="P215" s="5">
        <f>All_Customers_Residential!P215+All_Customers_Small_Commercial!P215+All_Customers_Lighting!P215</f>
        <v>94322</v>
      </c>
      <c r="Q215" s="5">
        <f>All_Customers_Residential!Q215+All_Customers_Small_Commercial!Q215+All_Customers_Lighting!Q215</f>
        <v>95773</v>
      </c>
      <c r="R215" s="5">
        <f>All_Customers_Residential!R215+All_Customers_Small_Commercial!R215+All_Customers_Lighting!R215</f>
        <v>102233</v>
      </c>
      <c r="S215" s="5">
        <f>All_Customers_Residential!S215+All_Customers_Small_Commercial!S215+All_Customers_Lighting!S215</f>
        <v>107925</v>
      </c>
      <c r="T215" s="5">
        <f>All_Customers_Residential!T215+All_Customers_Small_Commercial!T215+All_Customers_Lighting!T215</f>
        <v>115009</v>
      </c>
      <c r="U215" s="5">
        <f>All_Customers_Residential!U215+All_Customers_Small_Commercial!U215+All_Customers_Lighting!U215</f>
        <v>114446</v>
      </c>
      <c r="V215" s="5">
        <f>All_Customers_Residential!V215+All_Customers_Small_Commercial!V215+All_Customers_Lighting!V215</f>
        <v>116507</v>
      </c>
      <c r="W215" s="5">
        <f>All_Customers_Residential!W215+All_Customers_Small_Commercial!W215+All_Customers_Lighting!W215</f>
        <v>111674</v>
      </c>
      <c r="X215" s="5">
        <f>All_Customers_Residential!X215+All_Customers_Small_Commercial!X215+All_Customers_Lighting!X215</f>
        <v>97506</v>
      </c>
      <c r="Y215" s="5">
        <f>All_Customers_Residential!Y215+All_Customers_Small_Commercial!Y215+All_Customers_Lighting!Y215</f>
        <v>84124</v>
      </c>
      <c r="AA215" s="2">
        <f>IFERROR(INDEX('Holiday Schedule'!$D$3:$D$24,MATCH(A215,'Holiday Schedule'!$C$3:$C$24,0)),0)</f>
        <v>0</v>
      </c>
      <c r="AB215" s="2">
        <f t="shared" si="24"/>
        <v>5</v>
      </c>
      <c r="AC215" s="2">
        <f t="shared" si="25"/>
        <v>1638273</v>
      </c>
      <c r="AD215" s="5">
        <f t="shared" si="26"/>
        <v>593813</v>
      </c>
      <c r="AE215" s="5">
        <f t="shared" si="27"/>
        <v>2232086</v>
      </c>
      <c r="AG215" s="2">
        <f t="shared" si="28"/>
        <v>7</v>
      </c>
      <c r="AH215" s="2">
        <f t="shared" si="29"/>
        <v>2024</v>
      </c>
      <c r="AJ215" s="5">
        <f t="shared" si="30"/>
        <v>116507</v>
      </c>
      <c r="AK215" s="2">
        <f t="shared" si="31"/>
        <v>21</v>
      </c>
    </row>
    <row r="216" spans="1:37" ht="12.75" x14ac:dyDescent="0.2">
      <c r="A216" s="4">
        <v>45499</v>
      </c>
      <c r="B216" s="5">
        <f>All_Customers_Residential!B216+All_Customers_Small_Commercial!B216+All_Customers_Lighting!B216</f>
        <v>75255</v>
      </c>
      <c r="C216" s="5">
        <f>All_Customers_Residential!C216+All_Customers_Small_Commercial!C216+All_Customers_Lighting!C216</f>
        <v>70275</v>
      </c>
      <c r="D216" s="5">
        <f>All_Customers_Residential!D216+All_Customers_Small_Commercial!D216+All_Customers_Lighting!D216</f>
        <v>66685</v>
      </c>
      <c r="E216" s="5">
        <f>All_Customers_Residential!E216+All_Customers_Small_Commercial!E216+All_Customers_Lighting!E216</f>
        <v>67198</v>
      </c>
      <c r="F216" s="5">
        <f>All_Customers_Residential!F216+All_Customers_Small_Commercial!F216+All_Customers_Lighting!F216</f>
        <v>66772</v>
      </c>
      <c r="G216" s="5">
        <f>All_Customers_Residential!G216+All_Customers_Small_Commercial!G216+All_Customers_Lighting!G216</f>
        <v>70730</v>
      </c>
      <c r="H216" s="5">
        <f>All_Customers_Residential!H216+All_Customers_Small_Commercial!H216+All_Customers_Lighting!H216</f>
        <v>79080</v>
      </c>
      <c r="I216" s="5">
        <f>All_Customers_Residential!I216+All_Customers_Small_Commercial!I216+All_Customers_Lighting!I216</f>
        <v>85699</v>
      </c>
      <c r="J216" s="5">
        <f>All_Customers_Residential!J216+All_Customers_Small_Commercial!J216+All_Customers_Lighting!J216</f>
        <v>84026</v>
      </c>
      <c r="K216" s="5">
        <f>All_Customers_Residential!K216+All_Customers_Small_Commercial!K216+All_Customers_Lighting!K216</f>
        <v>90153</v>
      </c>
      <c r="L216" s="5">
        <f>All_Customers_Residential!L216+All_Customers_Small_Commercial!L216+All_Customers_Lighting!L216</f>
        <v>88549</v>
      </c>
      <c r="M216" s="5">
        <f>All_Customers_Residential!M216+All_Customers_Small_Commercial!M216+All_Customers_Lighting!M216</f>
        <v>87606</v>
      </c>
      <c r="N216" s="5">
        <f>All_Customers_Residential!N216+All_Customers_Small_Commercial!N216+All_Customers_Lighting!N216</f>
        <v>86434</v>
      </c>
      <c r="O216" s="5">
        <f>All_Customers_Residential!O216+All_Customers_Small_Commercial!O216+All_Customers_Lighting!O216</f>
        <v>86682</v>
      </c>
      <c r="P216" s="5">
        <f>All_Customers_Residential!P216+All_Customers_Small_Commercial!P216+All_Customers_Lighting!P216</f>
        <v>86816</v>
      </c>
      <c r="Q216" s="5">
        <f>All_Customers_Residential!Q216+All_Customers_Small_Commercial!Q216+All_Customers_Lighting!Q216</f>
        <v>94423</v>
      </c>
      <c r="R216" s="5">
        <f>All_Customers_Residential!R216+All_Customers_Small_Commercial!R216+All_Customers_Lighting!R216</f>
        <v>105241</v>
      </c>
      <c r="S216" s="5">
        <f>All_Customers_Residential!S216+All_Customers_Small_Commercial!S216+All_Customers_Lighting!S216</f>
        <v>113477</v>
      </c>
      <c r="T216" s="5">
        <f>All_Customers_Residential!T216+All_Customers_Small_Commercial!T216+All_Customers_Lighting!T216</f>
        <v>122688</v>
      </c>
      <c r="U216" s="5">
        <f>All_Customers_Residential!U216+All_Customers_Small_Commercial!U216+All_Customers_Lighting!U216</f>
        <v>123113</v>
      </c>
      <c r="V216" s="5">
        <f>All_Customers_Residential!V216+All_Customers_Small_Commercial!V216+All_Customers_Lighting!V216</f>
        <v>126039</v>
      </c>
      <c r="W216" s="5">
        <f>All_Customers_Residential!W216+All_Customers_Small_Commercial!W216+All_Customers_Lighting!W216</f>
        <v>118996</v>
      </c>
      <c r="X216" s="5">
        <f>All_Customers_Residential!X216+All_Customers_Small_Commercial!X216+All_Customers_Lighting!X216</f>
        <v>106800</v>
      </c>
      <c r="Y216" s="5">
        <f>All_Customers_Residential!Y216+All_Customers_Small_Commercial!Y216+All_Customers_Lighting!Y216</f>
        <v>90859</v>
      </c>
      <c r="AA216" s="2">
        <f>IFERROR(INDEX('Holiday Schedule'!$D$3:$D$24,MATCH(A216,'Holiday Schedule'!$C$3:$C$24,0)),0)</f>
        <v>0</v>
      </c>
      <c r="AB216" s="2">
        <f t="shared" si="24"/>
        <v>6</v>
      </c>
      <c r="AC216" s="2">
        <f t="shared" si="25"/>
        <v>1606742</v>
      </c>
      <c r="AD216" s="5">
        <f t="shared" si="26"/>
        <v>586854</v>
      </c>
      <c r="AE216" s="5">
        <f t="shared" si="27"/>
        <v>2193596</v>
      </c>
      <c r="AG216" s="2">
        <f t="shared" si="28"/>
        <v>7</v>
      </c>
      <c r="AH216" s="2">
        <f t="shared" si="29"/>
        <v>2024</v>
      </c>
      <c r="AJ216" s="5">
        <f t="shared" si="30"/>
        <v>126039</v>
      </c>
      <c r="AK216" s="2">
        <f t="shared" si="31"/>
        <v>21</v>
      </c>
    </row>
    <row r="217" spans="1:37" ht="12.75" x14ac:dyDescent="0.2">
      <c r="A217" s="4">
        <v>45500</v>
      </c>
      <c r="B217" s="5">
        <f>All_Customers_Residential!B217+All_Customers_Small_Commercial!B217+All_Customers_Lighting!B217</f>
        <v>81969</v>
      </c>
      <c r="C217" s="5">
        <f>All_Customers_Residential!C217+All_Customers_Small_Commercial!C217+All_Customers_Lighting!C217</f>
        <v>75070</v>
      </c>
      <c r="D217" s="5">
        <f>All_Customers_Residential!D217+All_Customers_Small_Commercial!D217+All_Customers_Lighting!D217</f>
        <v>71716</v>
      </c>
      <c r="E217" s="5">
        <f>All_Customers_Residential!E217+All_Customers_Small_Commercial!E217+All_Customers_Lighting!E217</f>
        <v>69696</v>
      </c>
      <c r="F217" s="5">
        <f>All_Customers_Residential!F217+All_Customers_Small_Commercial!F217+All_Customers_Lighting!F217</f>
        <v>68867</v>
      </c>
      <c r="G217" s="5">
        <f>All_Customers_Residential!G217+All_Customers_Small_Commercial!G217+All_Customers_Lighting!G217</f>
        <v>69450</v>
      </c>
      <c r="H217" s="5">
        <f>All_Customers_Residential!H217+All_Customers_Small_Commercial!H217+All_Customers_Lighting!H217</f>
        <v>74320</v>
      </c>
      <c r="I217" s="5">
        <f>All_Customers_Residential!I217+All_Customers_Small_Commercial!I217+All_Customers_Lighting!I217</f>
        <v>81012</v>
      </c>
      <c r="J217" s="5">
        <f>All_Customers_Residential!J217+All_Customers_Small_Commercial!J217+All_Customers_Lighting!J217</f>
        <v>82967</v>
      </c>
      <c r="K217" s="5">
        <f>All_Customers_Residential!K217+All_Customers_Small_Commercial!K217+All_Customers_Lighting!K217</f>
        <v>86778</v>
      </c>
      <c r="L217" s="5">
        <f>All_Customers_Residential!L217+All_Customers_Small_Commercial!L217+All_Customers_Lighting!L217</f>
        <v>87715</v>
      </c>
      <c r="M217" s="5">
        <f>All_Customers_Residential!M217+All_Customers_Small_Commercial!M217+All_Customers_Lighting!M217</f>
        <v>89955</v>
      </c>
      <c r="N217" s="5">
        <f>All_Customers_Residential!N217+All_Customers_Small_Commercial!N217+All_Customers_Lighting!N217</f>
        <v>90941</v>
      </c>
      <c r="O217" s="5">
        <f>All_Customers_Residential!O217+All_Customers_Small_Commercial!O217+All_Customers_Lighting!O217</f>
        <v>92112</v>
      </c>
      <c r="P217" s="5">
        <f>All_Customers_Residential!P217+All_Customers_Small_Commercial!P217+All_Customers_Lighting!P217</f>
        <v>94125</v>
      </c>
      <c r="Q217" s="5">
        <f>All_Customers_Residential!Q217+All_Customers_Small_Commercial!Q217+All_Customers_Lighting!Q217</f>
        <v>99324</v>
      </c>
      <c r="R217" s="5">
        <f>All_Customers_Residential!R217+All_Customers_Small_Commercial!R217+All_Customers_Lighting!R217</f>
        <v>109824</v>
      </c>
      <c r="S217" s="5">
        <f>All_Customers_Residential!S217+All_Customers_Small_Commercial!S217+All_Customers_Lighting!S217</f>
        <v>120589</v>
      </c>
      <c r="T217" s="5">
        <f>All_Customers_Residential!T217+All_Customers_Small_Commercial!T217+All_Customers_Lighting!T217</f>
        <v>127920</v>
      </c>
      <c r="U217" s="5">
        <f>All_Customers_Residential!U217+All_Customers_Small_Commercial!U217+All_Customers_Lighting!U217</f>
        <v>128679</v>
      </c>
      <c r="V217" s="5">
        <f>All_Customers_Residential!V217+All_Customers_Small_Commercial!V217+All_Customers_Lighting!V217</f>
        <v>129377</v>
      </c>
      <c r="W217" s="5">
        <f>All_Customers_Residential!W217+All_Customers_Small_Commercial!W217+All_Customers_Lighting!W217</f>
        <v>122383</v>
      </c>
      <c r="X217" s="5">
        <f>All_Customers_Residential!X217+All_Customers_Small_Commercial!X217+All_Customers_Lighting!X217</f>
        <v>107762</v>
      </c>
      <c r="Y217" s="5">
        <f>All_Customers_Residential!Y217+All_Customers_Small_Commercial!Y217+All_Customers_Lighting!Y217</f>
        <v>92892</v>
      </c>
      <c r="AA217" s="2">
        <f>IFERROR(INDEX('Holiday Schedule'!$D$3:$D$24,MATCH(A217,'Holiday Schedule'!$C$3:$C$24,0)),0)</f>
        <v>0</v>
      </c>
      <c r="AB217" s="2">
        <f t="shared" si="24"/>
        <v>7</v>
      </c>
      <c r="AC217" s="2">
        <f t="shared" si="25"/>
        <v>0</v>
      </c>
      <c r="AD217" s="5">
        <f t="shared" si="26"/>
        <v>2255443</v>
      </c>
      <c r="AE217" s="5">
        <f t="shared" si="27"/>
        <v>2255443</v>
      </c>
      <c r="AG217" s="2">
        <f t="shared" si="28"/>
        <v>7</v>
      </c>
      <c r="AH217" s="2">
        <f t="shared" si="29"/>
        <v>2024</v>
      </c>
      <c r="AJ217" s="5">
        <f t="shared" si="30"/>
        <v>129377</v>
      </c>
      <c r="AK217" s="2">
        <f t="shared" si="31"/>
        <v>21</v>
      </c>
    </row>
    <row r="218" spans="1:37" ht="12.75" x14ac:dyDescent="0.2">
      <c r="A218" s="4">
        <v>45501</v>
      </c>
      <c r="B218" s="5">
        <f>All_Customers_Residential!B218+All_Customers_Small_Commercial!B218+All_Customers_Lighting!B218</f>
        <v>82991</v>
      </c>
      <c r="C218" s="5">
        <f>All_Customers_Residential!C218+All_Customers_Small_Commercial!C218+All_Customers_Lighting!C218</f>
        <v>76013</v>
      </c>
      <c r="D218" s="5">
        <f>All_Customers_Residential!D218+All_Customers_Small_Commercial!D218+All_Customers_Lighting!D218</f>
        <v>72181</v>
      </c>
      <c r="E218" s="5">
        <f>All_Customers_Residential!E218+All_Customers_Small_Commercial!E218+All_Customers_Lighting!E218</f>
        <v>70417</v>
      </c>
      <c r="F218" s="5">
        <f>All_Customers_Residential!F218+All_Customers_Small_Commercial!F218+All_Customers_Lighting!F218</f>
        <v>69266</v>
      </c>
      <c r="G218" s="5">
        <f>All_Customers_Residential!G218+All_Customers_Small_Commercial!G218+All_Customers_Lighting!G218</f>
        <v>68968</v>
      </c>
      <c r="H218" s="5">
        <f>All_Customers_Residential!H218+All_Customers_Small_Commercial!H218+All_Customers_Lighting!H218</f>
        <v>73452</v>
      </c>
      <c r="I218" s="5">
        <f>All_Customers_Residential!I218+All_Customers_Small_Commercial!I218+All_Customers_Lighting!I218</f>
        <v>79590</v>
      </c>
      <c r="J218" s="5">
        <f>All_Customers_Residential!J218+All_Customers_Small_Commercial!J218+All_Customers_Lighting!J218</f>
        <v>83427</v>
      </c>
      <c r="K218" s="5">
        <f>All_Customers_Residential!K218+All_Customers_Small_Commercial!K218+All_Customers_Lighting!K218</f>
        <v>87922</v>
      </c>
      <c r="L218" s="5">
        <f>All_Customers_Residential!L218+All_Customers_Small_Commercial!L218+All_Customers_Lighting!L218</f>
        <v>90919</v>
      </c>
      <c r="M218" s="5">
        <f>All_Customers_Residential!M218+All_Customers_Small_Commercial!M218+All_Customers_Lighting!M218</f>
        <v>93432</v>
      </c>
      <c r="N218" s="5">
        <f>All_Customers_Residential!N218+All_Customers_Small_Commercial!N218+All_Customers_Lighting!N218</f>
        <v>97019</v>
      </c>
      <c r="O218" s="5">
        <f>All_Customers_Residential!O218+All_Customers_Small_Commercial!O218+All_Customers_Lighting!O218</f>
        <v>95535</v>
      </c>
      <c r="P218" s="5">
        <f>All_Customers_Residential!P218+All_Customers_Small_Commercial!P218+All_Customers_Lighting!P218</f>
        <v>97262</v>
      </c>
      <c r="Q218" s="5">
        <f>All_Customers_Residential!Q218+All_Customers_Small_Commercial!Q218+All_Customers_Lighting!Q218</f>
        <v>102734</v>
      </c>
      <c r="R218" s="5">
        <f>All_Customers_Residential!R218+All_Customers_Small_Commercial!R218+All_Customers_Lighting!R218</f>
        <v>113375</v>
      </c>
      <c r="S218" s="5">
        <f>All_Customers_Residential!S218+All_Customers_Small_Commercial!S218+All_Customers_Lighting!S218</f>
        <v>123978</v>
      </c>
      <c r="T218" s="5">
        <f>All_Customers_Residential!T218+All_Customers_Small_Commercial!T218+All_Customers_Lighting!T218</f>
        <v>131849</v>
      </c>
      <c r="U218" s="5">
        <f>All_Customers_Residential!U218+All_Customers_Small_Commercial!U218+All_Customers_Lighting!U218</f>
        <v>132610</v>
      </c>
      <c r="V218" s="5">
        <f>All_Customers_Residential!V218+All_Customers_Small_Commercial!V218+All_Customers_Lighting!V218</f>
        <v>133564</v>
      </c>
      <c r="W218" s="5">
        <f>All_Customers_Residential!W218+All_Customers_Small_Commercial!W218+All_Customers_Lighting!W218</f>
        <v>123039</v>
      </c>
      <c r="X218" s="5">
        <f>All_Customers_Residential!X218+All_Customers_Small_Commercial!X218+All_Customers_Lighting!X218</f>
        <v>106807</v>
      </c>
      <c r="Y218" s="5">
        <f>All_Customers_Residential!Y218+All_Customers_Small_Commercial!Y218+All_Customers_Lighting!Y218</f>
        <v>91184</v>
      </c>
      <c r="AA218" s="2">
        <f>IFERROR(INDEX('Holiday Schedule'!$D$3:$D$24,MATCH(A218,'Holiday Schedule'!$C$3:$C$24,0)),0)</f>
        <v>0</v>
      </c>
      <c r="AB218" s="2">
        <f t="shared" si="24"/>
        <v>1</v>
      </c>
      <c r="AC218" s="2">
        <f t="shared" si="25"/>
        <v>0</v>
      </c>
      <c r="AD218" s="5">
        <f t="shared" si="26"/>
        <v>2297534</v>
      </c>
      <c r="AE218" s="5">
        <f t="shared" si="27"/>
        <v>2297534</v>
      </c>
      <c r="AG218" s="2">
        <f t="shared" si="28"/>
        <v>7</v>
      </c>
      <c r="AH218" s="2">
        <f t="shared" si="29"/>
        <v>2024</v>
      </c>
      <c r="AJ218" s="5">
        <f t="shared" si="30"/>
        <v>133564</v>
      </c>
      <c r="AK218" s="2">
        <f t="shared" si="31"/>
        <v>21</v>
      </c>
    </row>
    <row r="219" spans="1:37" ht="12.75" x14ac:dyDescent="0.2">
      <c r="A219" s="4">
        <v>45502</v>
      </c>
      <c r="B219" s="5">
        <f>All_Customers_Residential!B219+All_Customers_Small_Commercial!B219+All_Customers_Lighting!B219</f>
        <v>81476</v>
      </c>
      <c r="C219" s="5">
        <f>All_Customers_Residential!C219+All_Customers_Small_Commercial!C219+All_Customers_Lighting!C219</f>
        <v>75577</v>
      </c>
      <c r="D219" s="5">
        <f>All_Customers_Residential!D219+All_Customers_Small_Commercial!D219+All_Customers_Lighting!D219</f>
        <v>72093</v>
      </c>
      <c r="E219" s="5">
        <f>All_Customers_Residential!E219+All_Customers_Small_Commercial!E219+All_Customers_Lighting!E219</f>
        <v>71191</v>
      </c>
      <c r="F219" s="5">
        <f>All_Customers_Residential!F219+All_Customers_Small_Commercial!F219+All_Customers_Lighting!F219</f>
        <v>72860</v>
      </c>
      <c r="G219" s="5">
        <f>All_Customers_Residential!G219+All_Customers_Small_Commercial!G219+All_Customers_Lighting!G219</f>
        <v>75576</v>
      </c>
      <c r="H219" s="5">
        <f>All_Customers_Residential!H219+All_Customers_Small_Commercial!H219+All_Customers_Lighting!H219</f>
        <v>85919</v>
      </c>
      <c r="I219" s="5">
        <f>All_Customers_Residential!I219+All_Customers_Small_Commercial!I219+All_Customers_Lighting!I219</f>
        <v>93427</v>
      </c>
      <c r="J219" s="5">
        <f>All_Customers_Residential!J219+All_Customers_Small_Commercial!J219+All_Customers_Lighting!J219</f>
        <v>95801</v>
      </c>
      <c r="K219" s="5">
        <f>All_Customers_Residential!K219+All_Customers_Small_Commercial!K219+All_Customers_Lighting!K219</f>
        <v>100887</v>
      </c>
      <c r="L219" s="5">
        <f>All_Customers_Residential!L219+All_Customers_Small_Commercial!L219+All_Customers_Lighting!L219</f>
        <v>100406</v>
      </c>
      <c r="M219" s="5">
        <f>All_Customers_Residential!M219+All_Customers_Small_Commercial!M219+All_Customers_Lighting!M219</f>
        <v>97868</v>
      </c>
      <c r="N219" s="5">
        <f>All_Customers_Residential!N219+All_Customers_Small_Commercial!N219+All_Customers_Lighting!N219</f>
        <v>99221</v>
      </c>
      <c r="O219" s="5">
        <f>All_Customers_Residential!O219+All_Customers_Small_Commercial!O219+All_Customers_Lighting!O219</f>
        <v>97895</v>
      </c>
      <c r="P219" s="5">
        <f>All_Customers_Residential!P219+All_Customers_Small_Commercial!P219+All_Customers_Lighting!P219</f>
        <v>97102</v>
      </c>
      <c r="Q219" s="5">
        <f>All_Customers_Residential!Q219+All_Customers_Small_Commercial!Q219+All_Customers_Lighting!Q219</f>
        <v>98690</v>
      </c>
      <c r="R219" s="5">
        <f>All_Customers_Residential!R219+All_Customers_Small_Commercial!R219+All_Customers_Lighting!R219</f>
        <v>104647</v>
      </c>
      <c r="S219" s="5">
        <f>All_Customers_Residential!S219+All_Customers_Small_Commercial!S219+All_Customers_Lighting!S219</f>
        <v>112104</v>
      </c>
      <c r="T219" s="5">
        <f>All_Customers_Residential!T219+All_Customers_Small_Commercial!T219+All_Customers_Lighting!T219</f>
        <v>117481</v>
      </c>
      <c r="U219" s="5">
        <f>All_Customers_Residential!U219+All_Customers_Small_Commercial!U219+All_Customers_Lighting!U219</f>
        <v>118573</v>
      </c>
      <c r="V219" s="5">
        <f>All_Customers_Residential!V219+All_Customers_Small_Commercial!V219+All_Customers_Lighting!V219</f>
        <v>119819</v>
      </c>
      <c r="W219" s="5">
        <f>All_Customers_Residential!W219+All_Customers_Small_Commercial!W219+All_Customers_Lighting!W219</f>
        <v>112359</v>
      </c>
      <c r="X219" s="5">
        <f>All_Customers_Residential!X219+All_Customers_Small_Commercial!X219+All_Customers_Lighting!X219</f>
        <v>98456</v>
      </c>
      <c r="Y219" s="5">
        <f>All_Customers_Residential!Y219+All_Customers_Small_Commercial!Y219+All_Customers_Lighting!Y219</f>
        <v>85207</v>
      </c>
      <c r="AA219" s="2">
        <f>IFERROR(INDEX('Holiday Schedule'!$D$3:$D$24,MATCH(A219,'Holiday Schedule'!$C$3:$C$24,0)),0)</f>
        <v>0</v>
      </c>
      <c r="AB219" s="2">
        <f t="shared" si="24"/>
        <v>2</v>
      </c>
      <c r="AC219" s="2">
        <f t="shared" si="25"/>
        <v>1664736</v>
      </c>
      <c r="AD219" s="5">
        <f t="shared" si="26"/>
        <v>619899</v>
      </c>
      <c r="AE219" s="5">
        <f t="shared" si="27"/>
        <v>2284635</v>
      </c>
      <c r="AG219" s="2">
        <f t="shared" si="28"/>
        <v>7</v>
      </c>
      <c r="AH219" s="2">
        <f t="shared" si="29"/>
        <v>2024</v>
      </c>
      <c r="AJ219" s="5">
        <f t="shared" si="30"/>
        <v>119819</v>
      </c>
      <c r="AK219" s="2">
        <f t="shared" si="31"/>
        <v>21</v>
      </c>
    </row>
    <row r="220" spans="1:37" ht="12.75" x14ac:dyDescent="0.2">
      <c r="A220" s="4">
        <v>45503</v>
      </c>
      <c r="B220" s="5">
        <f>All_Customers_Residential!B220+All_Customers_Small_Commercial!B220+All_Customers_Lighting!B220</f>
        <v>77634</v>
      </c>
      <c r="C220" s="5">
        <f>All_Customers_Residential!C220+All_Customers_Small_Commercial!C220+All_Customers_Lighting!C220</f>
        <v>72161</v>
      </c>
      <c r="D220" s="5">
        <f>All_Customers_Residential!D220+All_Customers_Small_Commercial!D220+All_Customers_Lighting!D220</f>
        <v>70510</v>
      </c>
      <c r="E220" s="5">
        <f>All_Customers_Residential!E220+All_Customers_Small_Commercial!E220+All_Customers_Lighting!E220</f>
        <v>69982</v>
      </c>
      <c r="F220" s="5">
        <f>All_Customers_Residential!F220+All_Customers_Small_Commercial!F220+All_Customers_Lighting!F220</f>
        <v>71710</v>
      </c>
      <c r="G220" s="5">
        <f>All_Customers_Residential!G220+All_Customers_Small_Commercial!G220+All_Customers_Lighting!G220</f>
        <v>75395</v>
      </c>
      <c r="H220" s="5">
        <f>All_Customers_Residential!H220+All_Customers_Small_Commercial!H220+All_Customers_Lighting!H220</f>
        <v>86324</v>
      </c>
      <c r="I220" s="5">
        <f>All_Customers_Residential!I220+All_Customers_Small_Commercial!I220+All_Customers_Lighting!I220</f>
        <v>94379</v>
      </c>
      <c r="J220" s="5">
        <f>All_Customers_Residential!J220+All_Customers_Small_Commercial!J220+All_Customers_Lighting!J220</f>
        <v>97939</v>
      </c>
      <c r="K220" s="5">
        <f>All_Customers_Residential!K220+All_Customers_Small_Commercial!K220+All_Customers_Lighting!K220</f>
        <v>101990</v>
      </c>
      <c r="L220" s="5">
        <f>All_Customers_Residential!L220+All_Customers_Small_Commercial!L220+All_Customers_Lighting!L220</f>
        <v>102981</v>
      </c>
      <c r="M220" s="5">
        <f>All_Customers_Residential!M220+All_Customers_Small_Commercial!M220+All_Customers_Lighting!M220</f>
        <v>99990</v>
      </c>
      <c r="N220" s="5">
        <f>All_Customers_Residential!N220+All_Customers_Small_Commercial!N220+All_Customers_Lighting!N220</f>
        <v>99686</v>
      </c>
      <c r="O220" s="5">
        <f>All_Customers_Residential!O220+All_Customers_Small_Commercial!O220+All_Customers_Lighting!O220</f>
        <v>97546</v>
      </c>
      <c r="P220" s="5">
        <f>All_Customers_Residential!P220+All_Customers_Small_Commercial!P220+All_Customers_Lighting!P220</f>
        <v>97376</v>
      </c>
      <c r="Q220" s="5">
        <f>All_Customers_Residential!Q220+All_Customers_Small_Commercial!Q220+All_Customers_Lighting!Q220</f>
        <v>100505</v>
      </c>
      <c r="R220" s="5">
        <f>All_Customers_Residential!R220+All_Customers_Small_Commercial!R220+All_Customers_Lighting!R220</f>
        <v>111228</v>
      </c>
      <c r="S220" s="5">
        <f>All_Customers_Residential!S220+All_Customers_Small_Commercial!S220+All_Customers_Lighting!S220</f>
        <v>118532</v>
      </c>
      <c r="T220" s="5">
        <f>All_Customers_Residential!T220+All_Customers_Small_Commercial!T220+All_Customers_Lighting!T220</f>
        <v>127129</v>
      </c>
      <c r="U220" s="5">
        <f>All_Customers_Residential!U220+All_Customers_Small_Commercial!U220+All_Customers_Lighting!U220</f>
        <v>129201</v>
      </c>
      <c r="V220" s="5">
        <f>All_Customers_Residential!V220+All_Customers_Small_Commercial!V220+All_Customers_Lighting!V220</f>
        <v>131063</v>
      </c>
      <c r="W220" s="5">
        <f>All_Customers_Residential!W220+All_Customers_Small_Commercial!W220+All_Customers_Lighting!W220</f>
        <v>125228</v>
      </c>
      <c r="X220" s="5">
        <f>All_Customers_Residential!X220+All_Customers_Small_Commercial!X220+All_Customers_Lighting!X220</f>
        <v>108137</v>
      </c>
      <c r="Y220" s="5">
        <f>All_Customers_Residential!Y220+All_Customers_Small_Commercial!Y220+All_Customers_Lighting!Y220</f>
        <v>93340</v>
      </c>
      <c r="AA220" s="2">
        <f>IFERROR(INDEX('Holiday Schedule'!$D$3:$D$24,MATCH(A220,'Holiday Schedule'!$C$3:$C$24,0)),0)</f>
        <v>0</v>
      </c>
      <c r="AB220" s="2">
        <f t="shared" si="24"/>
        <v>3</v>
      </c>
      <c r="AC220" s="2">
        <f t="shared" si="25"/>
        <v>1742910</v>
      </c>
      <c r="AD220" s="5">
        <f t="shared" si="26"/>
        <v>617056</v>
      </c>
      <c r="AE220" s="5">
        <f t="shared" si="27"/>
        <v>2359966</v>
      </c>
      <c r="AG220" s="2">
        <f t="shared" si="28"/>
        <v>7</v>
      </c>
      <c r="AH220" s="2">
        <f t="shared" si="29"/>
        <v>2024</v>
      </c>
      <c r="AJ220" s="5">
        <f t="shared" si="30"/>
        <v>131063</v>
      </c>
      <c r="AK220" s="2">
        <f t="shared" si="31"/>
        <v>21</v>
      </c>
    </row>
    <row r="221" spans="1:37" ht="12.75" x14ac:dyDescent="0.2">
      <c r="A221" s="4">
        <v>45504</v>
      </c>
      <c r="B221" s="5">
        <f>All_Customers_Residential!B221+All_Customers_Small_Commercial!B221+All_Customers_Lighting!B221</f>
        <v>85325</v>
      </c>
      <c r="C221" s="5">
        <f>All_Customers_Residential!C221+All_Customers_Small_Commercial!C221+All_Customers_Lighting!C221</f>
        <v>79929</v>
      </c>
      <c r="D221" s="5">
        <f>All_Customers_Residential!D221+All_Customers_Small_Commercial!D221+All_Customers_Lighting!D221</f>
        <v>76356</v>
      </c>
      <c r="E221" s="5">
        <f>All_Customers_Residential!E221+All_Customers_Small_Commercial!E221+All_Customers_Lighting!E221</f>
        <v>76003</v>
      </c>
      <c r="F221" s="5">
        <f>All_Customers_Residential!F221+All_Customers_Small_Commercial!F221+All_Customers_Lighting!F221</f>
        <v>77036</v>
      </c>
      <c r="G221" s="5">
        <f>All_Customers_Residential!G221+All_Customers_Small_Commercial!G221+All_Customers_Lighting!G221</f>
        <v>80916</v>
      </c>
      <c r="H221" s="5">
        <f>All_Customers_Residential!H221+All_Customers_Small_Commercial!H221+All_Customers_Lighting!H221</f>
        <v>90403</v>
      </c>
      <c r="I221" s="5">
        <f>All_Customers_Residential!I221+All_Customers_Small_Commercial!I221+All_Customers_Lighting!I221</f>
        <v>98621</v>
      </c>
      <c r="J221" s="5">
        <f>All_Customers_Residential!J221+All_Customers_Small_Commercial!J221+All_Customers_Lighting!J221</f>
        <v>102410</v>
      </c>
      <c r="K221" s="5">
        <f>All_Customers_Residential!K221+All_Customers_Small_Commercial!K221+All_Customers_Lighting!K221</f>
        <v>107784</v>
      </c>
      <c r="L221" s="5">
        <f>All_Customers_Residential!L221+All_Customers_Small_Commercial!L221+All_Customers_Lighting!L221</f>
        <v>108645</v>
      </c>
      <c r="M221" s="5">
        <f>All_Customers_Residential!M221+All_Customers_Small_Commercial!M221+All_Customers_Lighting!M221</f>
        <v>109498</v>
      </c>
      <c r="N221" s="5">
        <f>All_Customers_Residential!N221+All_Customers_Small_Commercial!N221+All_Customers_Lighting!N221</f>
        <v>109687</v>
      </c>
      <c r="O221" s="5">
        <f>All_Customers_Residential!O221+All_Customers_Small_Commercial!O221+All_Customers_Lighting!O221</f>
        <v>109854</v>
      </c>
      <c r="P221" s="5">
        <f>All_Customers_Residential!P221+All_Customers_Small_Commercial!P221+All_Customers_Lighting!P221</f>
        <v>104613</v>
      </c>
      <c r="Q221" s="5">
        <f>All_Customers_Residential!Q221+All_Customers_Small_Commercial!Q221+All_Customers_Lighting!Q221</f>
        <v>109584</v>
      </c>
      <c r="R221" s="5">
        <f>All_Customers_Residential!R221+All_Customers_Small_Commercial!R221+All_Customers_Lighting!R221</f>
        <v>123281</v>
      </c>
      <c r="S221" s="5">
        <f>All_Customers_Residential!S221+All_Customers_Small_Commercial!S221+All_Customers_Lighting!S221</f>
        <v>128508</v>
      </c>
      <c r="T221" s="5">
        <f>All_Customers_Residential!T221+All_Customers_Small_Commercial!T221+All_Customers_Lighting!T221</f>
        <v>136398</v>
      </c>
      <c r="U221" s="5">
        <f>All_Customers_Residential!U221+All_Customers_Small_Commercial!U221+All_Customers_Lighting!U221</f>
        <v>135486</v>
      </c>
      <c r="V221" s="5">
        <f>All_Customers_Residential!V221+All_Customers_Small_Commercial!V221+All_Customers_Lighting!V221</f>
        <v>138549</v>
      </c>
      <c r="W221" s="5">
        <f>All_Customers_Residential!W221+All_Customers_Small_Commercial!W221+All_Customers_Lighting!W221</f>
        <v>133427</v>
      </c>
      <c r="X221" s="5">
        <f>All_Customers_Residential!X221+All_Customers_Small_Commercial!X221+All_Customers_Lighting!X221</f>
        <v>115170</v>
      </c>
      <c r="Y221" s="5">
        <f>All_Customers_Residential!Y221+All_Customers_Small_Commercial!Y221+All_Customers_Lighting!Y221</f>
        <v>98368</v>
      </c>
      <c r="AA221" s="2">
        <f>IFERROR(INDEX('Holiday Schedule'!$D$3:$D$24,MATCH(A221,'Holiday Schedule'!$C$3:$C$24,0)),0)</f>
        <v>0</v>
      </c>
      <c r="AB221" s="2">
        <f t="shared" si="24"/>
        <v>4</v>
      </c>
      <c r="AC221" s="2">
        <f t="shared" si="25"/>
        <v>1871515</v>
      </c>
      <c r="AD221" s="5">
        <f t="shared" si="26"/>
        <v>664336</v>
      </c>
      <c r="AE221" s="5">
        <f t="shared" si="27"/>
        <v>2535851</v>
      </c>
      <c r="AG221" s="2">
        <f t="shared" si="28"/>
        <v>7</v>
      </c>
      <c r="AH221" s="2">
        <f t="shared" si="29"/>
        <v>2024</v>
      </c>
      <c r="AJ221" s="5">
        <f t="shared" si="30"/>
        <v>138549</v>
      </c>
      <c r="AK221" s="2">
        <f t="shared" si="31"/>
        <v>21</v>
      </c>
    </row>
    <row r="222" spans="1:37" ht="12.75" x14ac:dyDescent="0.2">
      <c r="A222" s="4">
        <v>45505</v>
      </c>
      <c r="B222" s="5">
        <f>All_Customers_Residential!B222+All_Customers_Small_Commercial!B222+All_Customers_Lighting!B222</f>
        <v>83349</v>
      </c>
      <c r="C222" s="5">
        <f>All_Customers_Residential!C222+All_Customers_Small_Commercial!C222+All_Customers_Lighting!C222</f>
        <v>79171</v>
      </c>
      <c r="D222" s="5">
        <f>All_Customers_Residential!D222+All_Customers_Small_Commercial!D222+All_Customers_Lighting!D222</f>
        <v>76120</v>
      </c>
      <c r="E222" s="5">
        <f>All_Customers_Residential!E222+All_Customers_Small_Commercial!E222+All_Customers_Lighting!E222</f>
        <v>75141</v>
      </c>
      <c r="F222" s="5">
        <f>All_Customers_Residential!F222+All_Customers_Small_Commercial!F222+All_Customers_Lighting!F222</f>
        <v>76380</v>
      </c>
      <c r="G222" s="5">
        <f>All_Customers_Residential!G222+All_Customers_Small_Commercial!G222+All_Customers_Lighting!G222</f>
        <v>81056</v>
      </c>
      <c r="H222" s="5">
        <f>All_Customers_Residential!H222+All_Customers_Small_Commercial!H222+All_Customers_Lighting!H222</f>
        <v>90113</v>
      </c>
      <c r="I222" s="5">
        <f>All_Customers_Residential!I222+All_Customers_Small_Commercial!I222+All_Customers_Lighting!I222</f>
        <v>98685</v>
      </c>
      <c r="J222" s="5">
        <f>All_Customers_Residential!J222+All_Customers_Small_Commercial!J222+All_Customers_Lighting!J222</f>
        <v>101311</v>
      </c>
      <c r="K222" s="5">
        <f>All_Customers_Residential!K222+All_Customers_Small_Commercial!K222+All_Customers_Lighting!K222</f>
        <v>106964</v>
      </c>
      <c r="L222" s="5">
        <f>All_Customers_Residential!L222+All_Customers_Small_Commercial!L222+All_Customers_Lighting!L222</f>
        <v>104559</v>
      </c>
      <c r="M222" s="5">
        <f>All_Customers_Residential!M222+All_Customers_Small_Commercial!M222+All_Customers_Lighting!M222</f>
        <v>104027</v>
      </c>
      <c r="N222" s="5">
        <f>All_Customers_Residential!N222+All_Customers_Small_Commercial!N222+All_Customers_Lighting!N222</f>
        <v>106604</v>
      </c>
      <c r="O222" s="5">
        <f>All_Customers_Residential!O222+All_Customers_Small_Commercial!O222+All_Customers_Lighting!O222</f>
        <v>109956</v>
      </c>
      <c r="P222" s="5">
        <f>All_Customers_Residential!P222+All_Customers_Small_Commercial!P222+All_Customers_Lighting!P222</f>
        <v>106793</v>
      </c>
      <c r="Q222" s="5">
        <f>All_Customers_Residential!Q222+All_Customers_Small_Commercial!Q222+All_Customers_Lighting!Q222</f>
        <v>114165</v>
      </c>
      <c r="R222" s="5">
        <f>All_Customers_Residential!R222+All_Customers_Small_Commercial!R222+All_Customers_Lighting!R222</f>
        <v>121435</v>
      </c>
      <c r="S222" s="5">
        <f>All_Customers_Residential!S222+All_Customers_Small_Commercial!S222+All_Customers_Lighting!S222</f>
        <v>138075</v>
      </c>
      <c r="T222" s="5">
        <f>All_Customers_Residential!T222+All_Customers_Small_Commercial!T222+All_Customers_Lighting!T222</f>
        <v>148371</v>
      </c>
      <c r="U222" s="5">
        <f>All_Customers_Residential!U222+All_Customers_Small_Commercial!U222+All_Customers_Lighting!U222</f>
        <v>149826</v>
      </c>
      <c r="V222" s="5">
        <f>All_Customers_Residential!V222+All_Customers_Small_Commercial!V222+All_Customers_Lighting!V222</f>
        <v>149012</v>
      </c>
      <c r="W222" s="5">
        <f>All_Customers_Residential!W222+All_Customers_Small_Commercial!W222+All_Customers_Lighting!W222</f>
        <v>139283</v>
      </c>
      <c r="X222" s="5">
        <f>All_Customers_Residential!X222+All_Customers_Small_Commercial!X222+All_Customers_Lighting!X222</f>
        <v>124440</v>
      </c>
      <c r="Y222" s="5">
        <f>All_Customers_Residential!Y222+All_Customers_Small_Commercial!Y222+All_Customers_Lighting!Y222</f>
        <v>103499</v>
      </c>
      <c r="AA222" s="2">
        <f>IFERROR(INDEX('Holiday Schedule'!$D$3:$D$24,MATCH(A222,'Holiday Schedule'!$C$3:$C$24,0)),0)</f>
        <v>0</v>
      </c>
      <c r="AB222" s="2">
        <f t="shared" si="24"/>
        <v>5</v>
      </c>
      <c r="AC222" s="2">
        <f t="shared" si="25"/>
        <v>1923506</v>
      </c>
      <c r="AD222" s="5">
        <f t="shared" si="26"/>
        <v>664829</v>
      </c>
      <c r="AE222" s="5">
        <f t="shared" si="27"/>
        <v>2588335</v>
      </c>
      <c r="AG222" s="2">
        <f t="shared" si="28"/>
        <v>8</v>
      </c>
      <c r="AH222" s="2">
        <f t="shared" si="29"/>
        <v>2024</v>
      </c>
      <c r="AJ222" s="5">
        <f t="shared" si="30"/>
        <v>149826</v>
      </c>
      <c r="AK222" s="2">
        <f t="shared" si="31"/>
        <v>20</v>
      </c>
    </row>
    <row r="223" spans="1:37" ht="12.75" x14ac:dyDescent="0.2">
      <c r="A223" s="4">
        <v>45506</v>
      </c>
      <c r="B223" s="5">
        <f>All_Customers_Residential!B223+All_Customers_Small_Commercial!B223+All_Customers_Lighting!B223</f>
        <v>91857</v>
      </c>
      <c r="C223" s="5">
        <f>All_Customers_Residential!C223+All_Customers_Small_Commercial!C223+All_Customers_Lighting!C223</f>
        <v>85672</v>
      </c>
      <c r="D223" s="5">
        <f>All_Customers_Residential!D223+All_Customers_Small_Commercial!D223+All_Customers_Lighting!D223</f>
        <v>82269</v>
      </c>
      <c r="E223" s="5">
        <f>All_Customers_Residential!E223+All_Customers_Small_Commercial!E223+All_Customers_Lighting!E223</f>
        <v>79308</v>
      </c>
      <c r="F223" s="5">
        <f>All_Customers_Residential!F223+All_Customers_Small_Commercial!F223+All_Customers_Lighting!F223</f>
        <v>80123</v>
      </c>
      <c r="G223" s="5">
        <f>All_Customers_Residential!G223+All_Customers_Small_Commercial!G223+All_Customers_Lighting!G223</f>
        <v>83343</v>
      </c>
      <c r="H223" s="5">
        <f>All_Customers_Residential!H223+All_Customers_Small_Commercial!H223+All_Customers_Lighting!H223</f>
        <v>92964</v>
      </c>
      <c r="I223" s="5">
        <f>All_Customers_Residential!I223+All_Customers_Small_Commercial!I223+All_Customers_Lighting!I223</f>
        <v>100132</v>
      </c>
      <c r="J223" s="5">
        <f>All_Customers_Residential!J223+All_Customers_Small_Commercial!J223+All_Customers_Lighting!J223</f>
        <v>106838</v>
      </c>
      <c r="K223" s="5">
        <f>All_Customers_Residential!K223+All_Customers_Small_Commercial!K223+All_Customers_Lighting!K223</f>
        <v>115701</v>
      </c>
      <c r="L223" s="5">
        <f>All_Customers_Residential!L223+All_Customers_Small_Commercial!L223+All_Customers_Lighting!L223</f>
        <v>117447</v>
      </c>
      <c r="M223" s="5">
        <f>All_Customers_Residential!M223+All_Customers_Small_Commercial!M223+All_Customers_Lighting!M223</f>
        <v>117862</v>
      </c>
      <c r="N223" s="5">
        <f>All_Customers_Residential!N223+All_Customers_Small_Commercial!N223+All_Customers_Lighting!N223</f>
        <v>121244</v>
      </c>
      <c r="O223" s="5">
        <f>All_Customers_Residential!O223+All_Customers_Small_Commercial!O223+All_Customers_Lighting!O223</f>
        <v>120417</v>
      </c>
      <c r="P223" s="5">
        <f>All_Customers_Residential!P223+All_Customers_Small_Commercial!P223+All_Customers_Lighting!P223</f>
        <v>123150</v>
      </c>
      <c r="Q223" s="5">
        <f>All_Customers_Residential!Q223+All_Customers_Small_Commercial!Q223+All_Customers_Lighting!Q223</f>
        <v>125135</v>
      </c>
      <c r="R223" s="5">
        <f>All_Customers_Residential!R223+All_Customers_Small_Commercial!R223+All_Customers_Lighting!R223</f>
        <v>137460</v>
      </c>
      <c r="S223" s="5">
        <f>All_Customers_Residential!S223+All_Customers_Small_Commercial!S223+All_Customers_Lighting!S223</f>
        <v>146620</v>
      </c>
      <c r="T223" s="5">
        <f>All_Customers_Residential!T223+All_Customers_Small_Commercial!T223+All_Customers_Lighting!T223</f>
        <v>155135</v>
      </c>
      <c r="U223" s="5">
        <f>All_Customers_Residential!U223+All_Customers_Small_Commercial!U223+All_Customers_Lighting!U223</f>
        <v>152914</v>
      </c>
      <c r="V223" s="5">
        <f>All_Customers_Residential!V223+All_Customers_Small_Commercial!V223+All_Customers_Lighting!V223</f>
        <v>152237</v>
      </c>
      <c r="W223" s="5">
        <f>All_Customers_Residential!W223+All_Customers_Small_Commercial!W223+All_Customers_Lighting!W223</f>
        <v>142005</v>
      </c>
      <c r="X223" s="5">
        <f>All_Customers_Residential!X223+All_Customers_Small_Commercial!X223+All_Customers_Lighting!X223</f>
        <v>125424</v>
      </c>
      <c r="Y223" s="5">
        <f>All_Customers_Residential!Y223+All_Customers_Small_Commercial!Y223+All_Customers_Lighting!Y223</f>
        <v>107614</v>
      </c>
      <c r="AA223" s="2">
        <f>IFERROR(INDEX('Holiday Schedule'!$D$3:$D$24,MATCH(A223,'Holiday Schedule'!$C$3:$C$24,0)),0)</f>
        <v>0</v>
      </c>
      <c r="AB223" s="2">
        <f t="shared" si="24"/>
        <v>6</v>
      </c>
      <c r="AC223" s="2">
        <f t="shared" si="25"/>
        <v>2059721</v>
      </c>
      <c r="AD223" s="5">
        <f t="shared" si="26"/>
        <v>703150</v>
      </c>
      <c r="AE223" s="5">
        <f t="shared" si="27"/>
        <v>2762871</v>
      </c>
      <c r="AG223" s="2">
        <f t="shared" si="28"/>
        <v>8</v>
      </c>
      <c r="AH223" s="2">
        <f t="shared" si="29"/>
        <v>2024</v>
      </c>
      <c r="AJ223" s="5">
        <f t="shared" si="30"/>
        <v>155135</v>
      </c>
      <c r="AK223" s="2">
        <f t="shared" si="31"/>
        <v>19</v>
      </c>
    </row>
    <row r="224" spans="1:37" ht="12.75" x14ac:dyDescent="0.2">
      <c r="A224" s="4">
        <v>45507</v>
      </c>
      <c r="B224" s="5">
        <f>All_Customers_Residential!B224+All_Customers_Small_Commercial!B224+All_Customers_Lighting!B224</f>
        <v>96766</v>
      </c>
      <c r="C224" s="5">
        <f>All_Customers_Residential!C224+All_Customers_Small_Commercial!C224+All_Customers_Lighting!C224</f>
        <v>89882</v>
      </c>
      <c r="D224" s="5">
        <f>All_Customers_Residential!D224+All_Customers_Small_Commercial!D224+All_Customers_Lighting!D224</f>
        <v>86115</v>
      </c>
      <c r="E224" s="5">
        <f>All_Customers_Residential!E224+All_Customers_Small_Commercial!E224+All_Customers_Lighting!E224</f>
        <v>83535</v>
      </c>
      <c r="F224" s="5">
        <f>All_Customers_Residential!F224+All_Customers_Small_Commercial!F224+All_Customers_Lighting!F224</f>
        <v>82219</v>
      </c>
      <c r="G224" s="5">
        <f>All_Customers_Residential!G224+All_Customers_Small_Commercial!G224+All_Customers_Lighting!G224</f>
        <v>84837</v>
      </c>
      <c r="H224" s="5">
        <f>All_Customers_Residential!H224+All_Customers_Small_Commercial!H224+All_Customers_Lighting!H224</f>
        <v>90208</v>
      </c>
      <c r="I224" s="5">
        <f>All_Customers_Residential!I224+All_Customers_Small_Commercial!I224+All_Customers_Lighting!I224</f>
        <v>99200</v>
      </c>
      <c r="J224" s="5">
        <f>All_Customers_Residential!J224+All_Customers_Small_Commercial!J224+All_Customers_Lighting!J224</f>
        <v>108086</v>
      </c>
      <c r="K224" s="5">
        <f>All_Customers_Residential!K224+All_Customers_Small_Commercial!K224+All_Customers_Lighting!K224</f>
        <v>114145</v>
      </c>
      <c r="L224" s="5">
        <f>All_Customers_Residential!L224+All_Customers_Small_Commercial!L224+All_Customers_Lighting!L224</f>
        <v>111272</v>
      </c>
      <c r="M224" s="5">
        <f>All_Customers_Residential!M224+All_Customers_Small_Commercial!M224+All_Customers_Lighting!M224</f>
        <v>113643</v>
      </c>
      <c r="N224" s="5">
        <f>All_Customers_Residential!N224+All_Customers_Small_Commercial!N224+All_Customers_Lighting!N224</f>
        <v>111324</v>
      </c>
      <c r="O224" s="5">
        <f>All_Customers_Residential!O224+All_Customers_Small_Commercial!O224+All_Customers_Lighting!O224</f>
        <v>111160</v>
      </c>
      <c r="P224" s="5">
        <f>All_Customers_Residential!P224+All_Customers_Small_Commercial!P224+All_Customers_Lighting!P224</f>
        <v>110075</v>
      </c>
      <c r="Q224" s="5">
        <f>All_Customers_Residential!Q224+All_Customers_Small_Commercial!Q224+All_Customers_Lighting!Q224</f>
        <v>113257</v>
      </c>
      <c r="R224" s="5">
        <f>All_Customers_Residential!R224+All_Customers_Small_Commercial!R224+All_Customers_Lighting!R224</f>
        <v>122012</v>
      </c>
      <c r="S224" s="5">
        <f>All_Customers_Residential!S224+All_Customers_Small_Commercial!S224+All_Customers_Lighting!S224</f>
        <v>131518</v>
      </c>
      <c r="T224" s="5">
        <f>All_Customers_Residential!T224+All_Customers_Small_Commercial!T224+All_Customers_Lighting!T224</f>
        <v>141945</v>
      </c>
      <c r="U224" s="5">
        <f>All_Customers_Residential!U224+All_Customers_Small_Commercial!U224+All_Customers_Lighting!U224</f>
        <v>146119</v>
      </c>
      <c r="V224" s="5">
        <f>All_Customers_Residential!V224+All_Customers_Small_Commercial!V224+All_Customers_Lighting!V224</f>
        <v>143795</v>
      </c>
      <c r="W224" s="5">
        <f>All_Customers_Residential!W224+All_Customers_Small_Commercial!W224+All_Customers_Lighting!W224</f>
        <v>133607</v>
      </c>
      <c r="X224" s="5">
        <f>All_Customers_Residential!X224+All_Customers_Small_Commercial!X224+All_Customers_Lighting!X224</f>
        <v>118841</v>
      </c>
      <c r="Y224" s="5">
        <f>All_Customers_Residential!Y224+All_Customers_Small_Commercial!Y224+All_Customers_Lighting!Y224</f>
        <v>103622</v>
      </c>
      <c r="AA224" s="2">
        <f>IFERROR(INDEX('Holiday Schedule'!$D$3:$D$24,MATCH(A224,'Holiday Schedule'!$C$3:$C$24,0)),0)</f>
        <v>0</v>
      </c>
      <c r="AB224" s="2">
        <f t="shared" si="24"/>
        <v>7</v>
      </c>
      <c r="AC224" s="2">
        <f t="shared" si="25"/>
        <v>0</v>
      </c>
      <c r="AD224" s="5">
        <f t="shared" si="26"/>
        <v>2647183</v>
      </c>
      <c r="AE224" s="5">
        <f t="shared" si="27"/>
        <v>2647183</v>
      </c>
      <c r="AG224" s="2">
        <f t="shared" si="28"/>
        <v>8</v>
      </c>
      <c r="AH224" s="2">
        <f t="shared" si="29"/>
        <v>2024</v>
      </c>
      <c r="AJ224" s="5">
        <f t="shared" si="30"/>
        <v>146119</v>
      </c>
      <c r="AK224" s="2">
        <f t="shared" si="31"/>
        <v>20</v>
      </c>
    </row>
    <row r="225" spans="1:37" ht="12.75" x14ac:dyDescent="0.2">
      <c r="A225" s="4">
        <v>45508</v>
      </c>
      <c r="B225" s="5">
        <f>All_Customers_Residential!B225+All_Customers_Small_Commercial!B225+All_Customers_Lighting!B225</f>
        <v>93458</v>
      </c>
      <c r="C225" s="5">
        <f>All_Customers_Residential!C225+All_Customers_Small_Commercial!C225+All_Customers_Lighting!C225</f>
        <v>87122</v>
      </c>
      <c r="D225" s="5">
        <f>All_Customers_Residential!D225+All_Customers_Small_Commercial!D225+All_Customers_Lighting!D225</f>
        <v>84691</v>
      </c>
      <c r="E225" s="5">
        <f>All_Customers_Residential!E225+All_Customers_Small_Commercial!E225+All_Customers_Lighting!E225</f>
        <v>80368</v>
      </c>
      <c r="F225" s="5">
        <f>All_Customers_Residential!F225+All_Customers_Small_Commercial!F225+All_Customers_Lighting!F225</f>
        <v>81440</v>
      </c>
      <c r="G225" s="5">
        <f>All_Customers_Residential!G225+All_Customers_Small_Commercial!G225+All_Customers_Lighting!G225</f>
        <v>82120</v>
      </c>
      <c r="H225" s="5">
        <f>All_Customers_Residential!H225+All_Customers_Small_Commercial!H225+All_Customers_Lighting!H225</f>
        <v>87364</v>
      </c>
      <c r="I225" s="5">
        <f>All_Customers_Residential!I225+All_Customers_Small_Commercial!I225+All_Customers_Lighting!I225</f>
        <v>94579</v>
      </c>
      <c r="J225" s="5">
        <f>All_Customers_Residential!J225+All_Customers_Small_Commercial!J225+All_Customers_Lighting!J225</f>
        <v>105460</v>
      </c>
      <c r="K225" s="5">
        <f>All_Customers_Residential!K225+All_Customers_Small_Commercial!K225+All_Customers_Lighting!K225</f>
        <v>114988</v>
      </c>
      <c r="L225" s="5">
        <f>All_Customers_Residential!L225+All_Customers_Small_Commercial!L225+All_Customers_Lighting!L225</f>
        <v>117651</v>
      </c>
      <c r="M225" s="5">
        <f>All_Customers_Residential!M225+All_Customers_Small_Commercial!M225+All_Customers_Lighting!M225</f>
        <v>115541</v>
      </c>
      <c r="N225" s="5">
        <f>All_Customers_Residential!N225+All_Customers_Small_Commercial!N225+All_Customers_Lighting!N225</f>
        <v>111092</v>
      </c>
      <c r="O225" s="5">
        <f>All_Customers_Residential!O225+All_Customers_Small_Commercial!O225+All_Customers_Lighting!O225</f>
        <v>105612</v>
      </c>
      <c r="P225" s="5">
        <f>All_Customers_Residential!P225+All_Customers_Small_Commercial!P225+All_Customers_Lighting!P225</f>
        <v>108549</v>
      </c>
      <c r="Q225" s="5">
        <f>All_Customers_Residential!Q225+All_Customers_Small_Commercial!Q225+All_Customers_Lighting!Q225</f>
        <v>118954</v>
      </c>
      <c r="R225" s="5">
        <f>All_Customers_Residential!R225+All_Customers_Small_Commercial!R225+All_Customers_Lighting!R225</f>
        <v>128817</v>
      </c>
      <c r="S225" s="5">
        <f>All_Customers_Residential!S225+All_Customers_Small_Commercial!S225+All_Customers_Lighting!S225</f>
        <v>136815</v>
      </c>
      <c r="T225" s="5">
        <f>All_Customers_Residential!T225+All_Customers_Small_Commercial!T225+All_Customers_Lighting!T225</f>
        <v>138506</v>
      </c>
      <c r="U225" s="5">
        <f>All_Customers_Residential!U225+All_Customers_Small_Commercial!U225+All_Customers_Lighting!U225</f>
        <v>138766</v>
      </c>
      <c r="V225" s="5">
        <f>All_Customers_Residential!V225+All_Customers_Small_Commercial!V225+All_Customers_Lighting!V225</f>
        <v>136596</v>
      </c>
      <c r="W225" s="5">
        <f>All_Customers_Residential!W225+All_Customers_Small_Commercial!W225+All_Customers_Lighting!W225</f>
        <v>127349</v>
      </c>
      <c r="X225" s="5">
        <f>All_Customers_Residential!X225+All_Customers_Small_Commercial!X225+All_Customers_Lighting!X225</f>
        <v>109750</v>
      </c>
      <c r="Y225" s="5">
        <f>All_Customers_Residential!Y225+All_Customers_Small_Commercial!Y225+All_Customers_Lighting!Y225</f>
        <v>96229</v>
      </c>
      <c r="AA225" s="2">
        <f>IFERROR(INDEX('Holiday Schedule'!$D$3:$D$24,MATCH(A225,'Holiday Schedule'!$C$3:$C$24,0)),0)</f>
        <v>0</v>
      </c>
      <c r="AB225" s="2">
        <f t="shared" si="24"/>
        <v>1</v>
      </c>
      <c r="AC225" s="2">
        <f t="shared" si="25"/>
        <v>0</v>
      </c>
      <c r="AD225" s="5">
        <f t="shared" si="26"/>
        <v>2601817</v>
      </c>
      <c r="AE225" s="5">
        <f t="shared" si="27"/>
        <v>2601817</v>
      </c>
      <c r="AG225" s="2">
        <f t="shared" si="28"/>
        <v>8</v>
      </c>
      <c r="AH225" s="2">
        <f t="shared" si="29"/>
        <v>2024</v>
      </c>
      <c r="AJ225" s="5">
        <f t="shared" si="30"/>
        <v>138766</v>
      </c>
      <c r="AK225" s="2">
        <f t="shared" si="31"/>
        <v>20</v>
      </c>
    </row>
    <row r="226" spans="1:37" ht="12.75" x14ac:dyDescent="0.2">
      <c r="A226" s="4">
        <v>45509</v>
      </c>
      <c r="B226" s="5">
        <f>All_Customers_Residential!B226+All_Customers_Small_Commercial!B226+All_Customers_Lighting!B226</f>
        <v>85118</v>
      </c>
      <c r="C226" s="5">
        <f>All_Customers_Residential!C226+All_Customers_Small_Commercial!C226+All_Customers_Lighting!C226</f>
        <v>80244</v>
      </c>
      <c r="D226" s="5">
        <f>All_Customers_Residential!D226+All_Customers_Small_Commercial!D226+All_Customers_Lighting!D226</f>
        <v>76872</v>
      </c>
      <c r="E226" s="5">
        <f>All_Customers_Residential!E226+All_Customers_Small_Commercial!E226+All_Customers_Lighting!E226</f>
        <v>75190</v>
      </c>
      <c r="F226" s="5">
        <f>All_Customers_Residential!F226+All_Customers_Small_Commercial!F226+All_Customers_Lighting!F226</f>
        <v>77047</v>
      </c>
      <c r="G226" s="5">
        <f>All_Customers_Residential!G226+All_Customers_Small_Commercial!G226+All_Customers_Lighting!G226</f>
        <v>79696</v>
      </c>
      <c r="H226" s="5">
        <f>All_Customers_Residential!H226+All_Customers_Small_Commercial!H226+All_Customers_Lighting!H226</f>
        <v>90101</v>
      </c>
      <c r="I226" s="5">
        <f>All_Customers_Residential!I226+All_Customers_Small_Commercial!I226+All_Customers_Lighting!I226</f>
        <v>95367</v>
      </c>
      <c r="J226" s="5">
        <f>All_Customers_Residential!J226+All_Customers_Small_Commercial!J226+All_Customers_Lighting!J226</f>
        <v>98471</v>
      </c>
      <c r="K226" s="5">
        <f>All_Customers_Residential!K226+All_Customers_Small_Commercial!K226+All_Customers_Lighting!K226</f>
        <v>103626</v>
      </c>
      <c r="L226" s="5">
        <f>All_Customers_Residential!L226+All_Customers_Small_Commercial!L226+All_Customers_Lighting!L226</f>
        <v>106136</v>
      </c>
      <c r="M226" s="5">
        <f>All_Customers_Residential!M226+All_Customers_Small_Commercial!M226+All_Customers_Lighting!M226</f>
        <v>105225</v>
      </c>
      <c r="N226" s="5">
        <f>All_Customers_Residential!N226+All_Customers_Small_Commercial!N226+All_Customers_Lighting!N226</f>
        <v>105676</v>
      </c>
      <c r="O226" s="5">
        <f>All_Customers_Residential!O226+All_Customers_Small_Commercial!O226+All_Customers_Lighting!O226</f>
        <v>101412</v>
      </c>
      <c r="P226" s="5">
        <f>All_Customers_Residential!P226+All_Customers_Small_Commercial!P226+All_Customers_Lighting!P226</f>
        <v>104583</v>
      </c>
      <c r="Q226" s="5">
        <f>All_Customers_Residential!Q226+All_Customers_Small_Commercial!Q226+All_Customers_Lighting!Q226</f>
        <v>112400</v>
      </c>
      <c r="R226" s="5">
        <f>All_Customers_Residential!R226+All_Customers_Small_Commercial!R226+All_Customers_Lighting!R226</f>
        <v>123824</v>
      </c>
      <c r="S226" s="5">
        <f>All_Customers_Residential!S226+All_Customers_Small_Commercial!S226+All_Customers_Lighting!S226</f>
        <v>132146</v>
      </c>
      <c r="T226" s="5">
        <f>All_Customers_Residential!T226+All_Customers_Small_Commercial!T226+All_Customers_Lighting!T226</f>
        <v>134845</v>
      </c>
      <c r="U226" s="5">
        <f>All_Customers_Residential!U226+All_Customers_Small_Commercial!U226+All_Customers_Lighting!U226</f>
        <v>136927</v>
      </c>
      <c r="V226" s="5">
        <f>All_Customers_Residential!V226+All_Customers_Small_Commercial!V226+All_Customers_Lighting!V226</f>
        <v>132381</v>
      </c>
      <c r="W226" s="5">
        <f>All_Customers_Residential!W226+All_Customers_Small_Commercial!W226+All_Customers_Lighting!W226</f>
        <v>121940</v>
      </c>
      <c r="X226" s="5">
        <f>All_Customers_Residential!X226+All_Customers_Small_Commercial!X226+All_Customers_Lighting!X226</f>
        <v>104847</v>
      </c>
      <c r="Y226" s="5">
        <f>All_Customers_Residential!Y226+All_Customers_Small_Commercial!Y226+All_Customers_Lighting!Y226</f>
        <v>89750</v>
      </c>
      <c r="AA226" s="2">
        <f>IFERROR(INDEX('Holiday Schedule'!$D$3:$D$24,MATCH(A226,'Holiday Schedule'!$C$3:$C$24,0)),0)</f>
        <v>0</v>
      </c>
      <c r="AB226" s="2">
        <f t="shared" si="24"/>
        <v>2</v>
      </c>
      <c r="AC226" s="2">
        <f t="shared" si="25"/>
        <v>1819806</v>
      </c>
      <c r="AD226" s="5">
        <f t="shared" si="26"/>
        <v>654018</v>
      </c>
      <c r="AE226" s="5">
        <f t="shared" si="27"/>
        <v>2473824</v>
      </c>
      <c r="AG226" s="2">
        <f t="shared" si="28"/>
        <v>8</v>
      </c>
      <c r="AH226" s="2">
        <f t="shared" si="29"/>
        <v>2024</v>
      </c>
      <c r="AJ226" s="5">
        <f t="shared" si="30"/>
        <v>136927</v>
      </c>
      <c r="AK226" s="2">
        <f t="shared" si="31"/>
        <v>20</v>
      </c>
    </row>
    <row r="227" spans="1:37" ht="12.75" x14ac:dyDescent="0.2">
      <c r="A227" s="4">
        <v>45510</v>
      </c>
      <c r="B227" s="5">
        <f>All_Customers_Residential!B227+All_Customers_Small_Commercial!B227+All_Customers_Lighting!B227</f>
        <v>79028</v>
      </c>
      <c r="C227" s="5">
        <f>All_Customers_Residential!C227+All_Customers_Small_Commercial!C227+All_Customers_Lighting!C227</f>
        <v>75823</v>
      </c>
      <c r="D227" s="5">
        <f>All_Customers_Residential!D227+All_Customers_Small_Commercial!D227+All_Customers_Lighting!D227</f>
        <v>70631</v>
      </c>
      <c r="E227" s="5">
        <f>All_Customers_Residential!E227+All_Customers_Small_Commercial!E227+All_Customers_Lighting!E227</f>
        <v>70857</v>
      </c>
      <c r="F227" s="5">
        <f>All_Customers_Residential!F227+All_Customers_Small_Commercial!F227+All_Customers_Lighting!F227</f>
        <v>70696</v>
      </c>
      <c r="G227" s="5">
        <f>All_Customers_Residential!G227+All_Customers_Small_Commercial!G227+All_Customers_Lighting!G227</f>
        <v>75750</v>
      </c>
      <c r="H227" s="5">
        <f>All_Customers_Residential!H227+All_Customers_Small_Commercial!H227+All_Customers_Lighting!H227</f>
        <v>84288</v>
      </c>
      <c r="I227" s="5">
        <f>All_Customers_Residential!I227+All_Customers_Small_Commercial!I227+All_Customers_Lighting!I227</f>
        <v>89503</v>
      </c>
      <c r="J227" s="5">
        <f>All_Customers_Residential!J227+All_Customers_Small_Commercial!J227+All_Customers_Lighting!J227</f>
        <v>93902</v>
      </c>
      <c r="K227" s="5">
        <f>All_Customers_Residential!K227+All_Customers_Small_Commercial!K227+All_Customers_Lighting!K227</f>
        <v>95875</v>
      </c>
      <c r="L227" s="5">
        <f>All_Customers_Residential!L227+All_Customers_Small_Commercial!L227+All_Customers_Lighting!L227</f>
        <v>95098</v>
      </c>
      <c r="M227" s="5">
        <f>All_Customers_Residential!M227+All_Customers_Small_Commercial!M227+All_Customers_Lighting!M227</f>
        <v>93359</v>
      </c>
      <c r="N227" s="5">
        <f>All_Customers_Residential!N227+All_Customers_Small_Commercial!N227+All_Customers_Lighting!N227</f>
        <v>87801</v>
      </c>
      <c r="O227" s="5">
        <f>All_Customers_Residential!O227+All_Customers_Small_Commercial!O227+All_Customers_Lighting!O227</f>
        <v>83877</v>
      </c>
      <c r="P227" s="5">
        <f>All_Customers_Residential!P227+All_Customers_Small_Commercial!P227+All_Customers_Lighting!P227</f>
        <v>88348</v>
      </c>
      <c r="Q227" s="5">
        <f>All_Customers_Residential!Q227+All_Customers_Small_Commercial!Q227+All_Customers_Lighting!Q227</f>
        <v>88812</v>
      </c>
      <c r="R227" s="5">
        <f>All_Customers_Residential!R227+All_Customers_Small_Commercial!R227+All_Customers_Lighting!R227</f>
        <v>98173</v>
      </c>
      <c r="S227" s="5">
        <f>All_Customers_Residential!S227+All_Customers_Small_Commercial!S227+All_Customers_Lighting!S227</f>
        <v>108074</v>
      </c>
      <c r="T227" s="5">
        <f>All_Customers_Residential!T227+All_Customers_Small_Commercial!T227+All_Customers_Lighting!T227</f>
        <v>114798</v>
      </c>
      <c r="U227" s="5">
        <f>All_Customers_Residential!U227+All_Customers_Small_Commercial!U227+All_Customers_Lighting!U227</f>
        <v>118189</v>
      </c>
      <c r="V227" s="5">
        <f>All_Customers_Residential!V227+All_Customers_Small_Commercial!V227+All_Customers_Lighting!V227</f>
        <v>119929</v>
      </c>
      <c r="W227" s="5">
        <f>All_Customers_Residential!W227+All_Customers_Small_Commercial!W227+All_Customers_Lighting!W227</f>
        <v>110580</v>
      </c>
      <c r="X227" s="5">
        <f>All_Customers_Residential!X227+All_Customers_Small_Commercial!X227+All_Customers_Lighting!X227</f>
        <v>97455</v>
      </c>
      <c r="Y227" s="5">
        <f>All_Customers_Residential!Y227+All_Customers_Small_Commercial!Y227+All_Customers_Lighting!Y227</f>
        <v>83229</v>
      </c>
      <c r="AA227" s="2">
        <f>IFERROR(INDEX('Holiday Schedule'!$D$3:$D$24,MATCH(A227,'Holiday Schedule'!$C$3:$C$24,0)),0)</f>
        <v>0</v>
      </c>
      <c r="AB227" s="2">
        <f t="shared" si="24"/>
        <v>3</v>
      </c>
      <c r="AC227" s="2">
        <f t="shared" si="25"/>
        <v>1583773</v>
      </c>
      <c r="AD227" s="5">
        <f t="shared" si="26"/>
        <v>610302</v>
      </c>
      <c r="AE227" s="5">
        <f t="shared" si="27"/>
        <v>2194075</v>
      </c>
      <c r="AG227" s="2">
        <f t="shared" si="28"/>
        <v>8</v>
      </c>
      <c r="AH227" s="2">
        <f t="shared" si="29"/>
        <v>2024</v>
      </c>
      <c r="AJ227" s="5">
        <f t="shared" si="30"/>
        <v>119929</v>
      </c>
      <c r="AK227" s="2">
        <f t="shared" si="31"/>
        <v>21</v>
      </c>
    </row>
    <row r="228" spans="1:37" ht="12.75" x14ac:dyDescent="0.2">
      <c r="A228" s="4">
        <v>45511</v>
      </c>
      <c r="B228" s="5">
        <f>All_Customers_Residential!B228+All_Customers_Small_Commercial!B228+All_Customers_Lighting!B228</f>
        <v>74715</v>
      </c>
      <c r="C228" s="5">
        <f>All_Customers_Residential!C228+All_Customers_Small_Commercial!C228+All_Customers_Lighting!C228</f>
        <v>69640</v>
      </c>
      <c r="D228" s="5">
        <f>All_Customers_Residential!D228+All_Customers_Small_Commercial!D228+All_Customers_Lighting!D228</f>
        <v>66542</v>
      </c>
      <c r="E228" s="5">
        <f>All_Customers_Residential!E228+All_Customers_Small_Commercial!E228+All_Customers_Lighting!E228</f>
        <v>66799</v>
      </c>
      <c r="F228" s="5">
        <f>All_Customers_Residential!F228+All_Customers_Small_Commercial!F228+All_Customers_Lighting!F228</f>
        <v>67668</v>
      </c>
      <c r="G228" s="5">
        <f>All_Customers_Residential!G228+All_Customers_Small_Commercial!G228+All_Customers_Lighting!G228</f>
        <v>72707</v>
      </c>
      <c r="H228" s="5">
        <f>All_Customers_Residential!H228+All_Customers_Small_Commercial!H228+All_Customers_Lighting!H228</f>
        <v>80487</v>
      </c>
      <c r="I228" s="5">
        <f>All_Customers_Residential!I228+All_Customers_Small_Commercial!I228+All_Customers_Lighting!I228</f>
        <v>86108</v>
      </c>
      <c r="J228" s="5">
        <f>All_Customers_Residential!J228+All_Customers_Small_Commercial!J228+All_Customers_Lighting!J228</f>
        <v>85719</v>
      </c>
      <c r="K228" s="5">
        <f>All_Customers_Residential!K228+All_Customers_Small_Commercial!K228+All_Customers_Lighting!K228</f>
        <v>85654</v>
      </c>
      <c r="L228" s="5">
        <f>All_Customers_Residential!L228+All_Customers_Small_Commercial!L228+All_Customers_Lighting!L228</f>
        <v>83835</v>
      </c>
      <c r="M228" s="5">
        <f>All_Customers_Residential!M228+All_Customers_Small_Commercial!M228+All_Customers_Lighting!M228</f>
        <v>86543</v>
      </c>
      <c r="N228" s="5">
        <f>All_Customers_Residential!N228+All_Customers_Small_Commercial!N228+All_Customers_Lighting!N228</f>
        <v>85802</v>
      </c>
      <c r="O228" s="5">
        <f>All_Customers_Residential!O228+All_Customers_Small_Commercial!O228+All_Customers_Lighting!O228</f>
        <v>85852</v>
      </c>
      <c r="P228" s="5">
        <f>All_Customers_Residential!P228+All_Customers_Small_Commercial!P228+All_Customers_Lighting!P228</f>
        <v>87493</v>
      </c>
      <c r="Q228" s="5">
        <f>All_Customers_Residential!Q228+All_Customers_Small_Commercial!Q228+All_Customers_Lighting!Q228</f>
        <v>92977</v>
      </c>
      <c r="R228" s="5">
        <f>All_Customers_Residential!R228+All_Customers_Small_Commercial!R228+All_Customers_Lighting!R228</f>
        <v>101365</v>
      </c>
      <c r="S228" s="5">
        <f>All_Customers_Residential!S228+All_Customers_Small_Commercial!S228+All_Customers_Lighting!S228</f>
        <v>113117</v>
      </c>
      <c r="T228" s="5">
        <f>All_Customers_Residential!T228+All_Customers_Small_Commercial!T228+All_Customers_Lighting!T228</f>
        <v>122001</v>
      </c>
      <c r="U228" s="5">
        <f>All_Customers_Residential!U228+All_Customers_Small_Commercial!U228+All_Customers_Lighting!U228</f>
        <v>123442</v>
      </c>
      <c r="V228" s="5">
        <f>All_Customers_Residential!V228+All_Customers_Small_Commercial!V228+All_Customers_Lighting!V228</f>
        <v>122803</v>
      </c>
      <c r="W228" s="5">
        <f>All_Customers_Residential!W228+All_Customers_Small_Commercial!W228+All_Customers_Lighting!W228</f>
        <v>113337</v>
      </c>
      <c r="X228" s="5">
        <f>All_Customers_Residential!X228+All_Customers_Small_Commercial!X228+All_Customers_Lighting!X228</f>
        <v>98820</v>
      </c>
      <c r="Y228" s="5">
        <f>All_Customers_Residential!Y228+All_Customers_Small_Commercial!Y228+All_Customers_Lighting!Y228</f>
        <v>80843</v>
      </c>
      <c r="AA228" s="2">
        <f>IFERROR(INDEX('Holiday Schedule'!$D$3:$D$24,MATCH(A228,'Holiday Schedule'!$C$3:$C$24,0)),0)</f>
        <v>0</v>
      </c>
      <c r="AB228" s="2">
        <f t="shared" si="24"/>
        <v>4</v>
      </c>
      <c r="AC228" s="2">
        <f t="shared" si="25"/>
        <v>1574868</v>
      </c>
      <c r="AD228" s="5">
        <f t="shared" si="26"/>
        <v>579401</v>
      </c>
      <c r="AE228" s="5">
        <f t="shared" si="27"/>
        <v>2154269</v>
      </c>
      <c r="AG228" s="2">
        <f t="shared" si="28"/>
        <v>8</v>
      </c>
      <c r="AH228" s="2">
        <f t="shared" si="29"/>
        <v>2024</v>
      </c>
      <c r="AJ228" s="5">
        <f t="shared" si="30"/>
        <v>123442</v>
      </c>
      <c r="AK228" s="2">
        <f t="shared" si="31"/>
        <v>20</v>
      </c>
    </row>
    <row r="229" spans="1:37" ht="12.75" x14ac:dyDescent="0.2">
      <c r="A229" s="4">
        <v>45512</v>
      </c>
      <c r="B229" s="5">
        <f>All_Customers_Residential!B229+All_Customers_Small_Commercial!B229+All_Customers_Lighting!B229</f>
        <v>77532</v>
      </c>
      <c r="C229" s="5">
        <f>All_Customers_Residential!C229+All_Customers_Small_Commercial!C229+All_Customers_Lighting!C229</f>
        <v>69954</v>
      </c>
      <c r="D229" s="5">
        <f>All_Customers_Residential!D229+All_Customers_Small_Commercial!D229+All_Customers_Lighting!D229</f>
        <v>67015</v>
      </c>
      <c r="E229" s="5">
        <f>All_Customers_Residential!E229+All_Customers_Small_Commercial!E229+All_Customers_Lighting!E229</f>
        <v>65185</v>
      </c>
      <c r="F229" s="5">
        <f>All_Customers_Residential!F229+All_Customers_Small_Commercial!F229+All_Customers_Lighting!F229</f>
        <v>66828</v>
      </c>
      <c r="G229" s="5">
        <f>All_Customers_Residential!G229+All_Customers_Small_Commercial!G229+All_Customers_Lighting!G229</f>
        <v>70384</v>
      </c>
      <c r="H229" s="5">
        <f>All_Customers_Residential!H229+All_Customers_Small_Commercial!H229+All_Customers_Lighting!H229</f>
        <v>77759</v>
      </c>
      <c r="I229" s="5">
        <f>All_Customers_Residential!I229+All_Customers_Small_Commercial!I229+All_Customers_Lighting!I229</f>
        <v>82182</v>
      </c>
      <c r="J229" s="5">
        <f>All_Customers_Residential!J229+All_Customers_Small_Commercial!J229+All_Customers_Lighting!J229</f>
        <v>81154</v>
      </c>
      <c r="K229" s="5">
        <f>All_Customers_Residential!K229+All_Customers_Small_Commercial!K229+All_Customers_Lighting!K229</f>
        <v>82636</v>
      </c>
      <c r="L229" s="5">
        <f>All_Customers_Residential!L229+All_Customers_Small_Commercial!L229+All_Customers_Lighting!L229</f>
        <v>81064</v>
      </c>
      <c r="M229" s="5">
        <f>All_Customers_Residential!M229+All_Customers_Small_Commercial!M229+All_Customers_Lighting!M229</f>
        <v>82214</v>
      </c>
      <c r="N229" s="5">
        <f>All_Customers_Residential!N229+All_Customers_Small_Commercial!N229+All_Customers_Lighting!N229</f>
        <v>81906</v>
      </c>
      <c r="O229" s="5">
        <f>All_Customers_Residential!O229+All_Customers_Small_Commercial!O229+All_Customers_Lighting!O229</f>
        <v>81933</v>
      </c>
      <c r="P229" s="5">
        <f>All_Customers_Residential!P229+All_Customers_Small_Commercial!P229+All_Customers_Lighting!P229</f>
        <v>86956</v>
      </c>
      <c r="Q229" s="5">
        <f>All_Customers_Residential!Q229+All_Customers_Small_Commercial!Q229+All_Customers_Lighting!Q229</f>
        <v>90061</v>
      </c>
      <c r="R229" s="5">
        <f>All_Customers_Residential!R229+All_Customers_Small_Commercial!R229+All_Customers_Lighting!R229</f>
        <v>99539</v>
      </c>
      <c r="S229" s="5">
        <f>All_Customers_Residential!S229+All_Customers_Small_Commercial!S229+All_Customers_Lighting!S229</f>
        <v>110813</v>
      </c>
      <c r="T229" s="5">
        <f>All_Customers_Residential!T229+All_Customers_Small_Commercial!T229+All_Customers_Lighting!T229</f>
        <v>118659</v>
      </c>
      <c r="U229" s="5">
        <f>All_Customers_Residential!U229+All_Customers_Small_Commercial!U229+All_Customers_Lighting!U229</f>
        <v>120149</v>
      </c>
      <c r="V229" s="5">
        <f>All_Customers_Residential!V229+All_Customers_Small_Commercial!V229+All_Customers_Lighting!V229</f>
        <v>120187</v>
      </c>
      <c r="W229" s="5">
        <f>All_Customers_Residential!W229+All_Customers_Small_Commercial!W229+All_Customers_Lighting!W229</f>
        <v>111895</v>
      </c>
      <c r="X229" s="5">
        <f>All_Customers_Residential!X229+All_Customers_Small_Commercial!X229+All_Customers_Lighting!X229</f>
        <v>99606</v>
      </c>
      <c r="Y229" s="5">
        <f>All_Customers_Residential!Y229+All_Customers_Small_Commercial!Y229+All_Customers_Lighting!Y229</f>
        <v>84057</v>
      </c>
      <c r="AA229" s="2">
        <f>IFERROR(INDEX('Holiday Schedule'!$D$3:$D$24,MATCH(A229,'Holiday Schedule'!$C$3:$C$24,0)),0)</f>
        <v>0</v>
      </c>
      <c r="AB229" s="2">
        <f t="shared" si="24"/>
        <v>5</v>
      </c>
      <c r="AC229" s="2">
        <f t="shared" si="25"/>
        <v>1530954</v>
      </c>
      <c r="AD229" s="5">
        <f t="shared" si="26"/>
        <v>578714</v>
      </c>
      <c r="AE229" s="5">
        <f t="shared" si="27"/>
        <v>2109668</v>
      </c>
      <c r="AG229" s="2">
        <f t="shared" si="28"/>
        <v>8</v>
      </c>
      <c r="AH229" s="2">
        <f t="shared" si="29"/>
        <v>2024</v>
      </c>
      <c r="AJ229" s="5">
        <f t="shared" si="30"/>
        <v>120187</v>
      </c>
      <c r="AK229" s="2">
        <f t="shared" si="31"/>
        <v>21</v>
      </c>
    </row>
    <row r="230" spans="1:37" ht="12.75" x14ac:dyDescent="0.2">
      <c r="A230" s="4">
        <v>45513</v>
      </c>
      <c r="B230" s="5">
        <f>All_Customers_Residential!B230+All_Customers_Small_Commercial!B230+All_Customers_Lighting!B230</f>
        <v>87874</v>
      </c>
      <c r="C230" s="5">
        <f>All_Customers_Residential!C230+All_Customers_Small_Commercial!C230+All_Customers_Lighting!C230</f>
        <v>95057</v>
      </c>
      <c r="D230" s="5">
        <f>All_Customers_Residential!D230+All_Customers_Small_Commercial!D230+All_Customers_Lighting!D230</f>
        <v>90355</v>
      </c>
      <c r="E230" s="5">
        <f>All_Customers_Residential!E230+All_Customers_Small_Commercial!E230+All_Customers_Lighting!E230</f>
        <v>78905</v>
      </c>
      <c r="F230" s="5">
        <f>All_Customers_Residential!F230+All_Customers_Small_Commercial!F230+All_Customers_Lighting!F230</f>
        <v>70125</v>
      </c>
      <c r="G230" s="5">
        <f>All_Customers_Residential!G230+All_Customers_Small_Commercial!G230+All_Customers_Lighting!G230</f>
        <v>78635</v>
      </c>
      <c r="H230" s="5">
        <f>All_Customers_Residential!H230+All_Customers_Small_Commercial!H230+All_Customers_Lighting!H230</f>
        <v>75276</v>
      </c>
      <c r="I230" s="5">
        <f>All_Customers_Residential!I230+All_Customers_Small_Commercial!I230+All_Customers_Lighting!I230</f>
        <v>84897</v>
      </c>
      <c r="J230" s="5">
        <f>All_Customers_Residential!J230+All_Customers_Small_Commercial!J230+All_Customers_Lighting!J230</f>
        <v>86382</v>
      </c>
      <c r="K230" s="5">
        <f>All_Customers_Residential!K230+All_Customers_Small_Commercial!K230+All_Customers_Lighting!K230</f>
        <v>88368</v>
      </c>
      <c r="L230" s="5">
        <f>All_Customers_Residential!L230+All_Customers_Small_Commercial!L230+All_Customers_Lighting!L230</f>
        <v>79828</v>
      </c>
      <c r="M230" s="5">
        <f>All_Customers_Residential!M230+All_Customers_Small_Commercial!M230+All_Customers_Lighting!M230</f>
        <v>78697</v>
      </c>
      <c r="N230" s="5">
        <f>All_Customers_Residential!N230+All_Customers_Small_Commercial!N230+All_Customers_Lighting!N230</f>
        <v>99131</v>
      </c>
      <c r="O230" s="5">
        <f>All_Customers_Residential!O230+All_Customers_Small_Commercial!O230+All_Customers_Lighting!O230</f>
        <v>92492</v>
      </c>
      <c r="P230" s="5">
        <f>All_Customers_Residential!P230+All_Customers_Small_Commercial!P230+All_Customers_Lighting!P230</f>
        <v>91238</v>
      </c>
      <c r="Q230" s="5">
        <f>All_Customers_Residential!Q230+All_Customers_Small_Commercial!Q230+All_Customers_Lighting!Q230</f>
        <v>94264</v>
      </c>
      <c r="R230" s="5">
        <f>All_Customers_Residential!R230+All_Customers_Small_Commercial!R230+All_Customers_Lighting!R230</f>
        <v>100691</v>
      </c>
      <c r="S230" s="5">
        <f>All_Customers_Residential!S230+All_Customers_Small_Commercial!S230+All_Customers_Lighting!S230</f>
        <v>107777</v>
      </c>
      <c r="T230" s="5">
        <f>All_Customers_Residential!T230+All_Customers_Small_Commercial!T230+All_Customers_Lighting!T230</f>
        <v>110949</v>
      </c>
      <c r="U230" s="5">
        <f>All_Customers_Residential!U230+All_Customers_Small_Commercial!U230+All_Customers_Lighting!U230</f>
        <v>112871</v>
      </c>
      <c r="V230" s="5">
        <f>All_Customers_Residential!V230+All_Customers_Small_Commercial!V230+All_Customers_Lighting!V230</f>
        <v>112148</v>
      </c>
      <c r="W230" s="5">
        <f>All_Customers_Residential!W230+All_Customers_Small_Commercial!W230+All_Customers_Lighting!W230</f>
        <v>108135</v>
      </c>
      <c r="X230" s="5">
        <f>All_Customers_Residential!X230+All_Customers_Small_Commercial!X230+All_Customers_Lighting!X230</f>
        <v>98696</v>
      </c>
      <c r="Y230" s="5">
        <f>All_Customers_Residential!Y230+All_Customers_Small_Commercial!Y230+All_Customers_Lighting!Y230</f>
        <v>87020</v>
      </c>
      <c r="AA230" s="2">
        <f>IFERROR(INDEX('Holiday Schedule'!$D$3:$D$24,MATCH(A230,'Holiday Schedule'!$C$3:$C$24,0)),0)</f>
        <v>0</v>
      </c>
      <c r="AB230" s="2">
        <f t="shared" si="24"/>
        <v>6</v>
      </c>
      <c r="AC230" s="2">
        <f t="shared" si="25"/>
        <v>1546564</v>
      </c>
      <c r="AD230" s="5">
        <f t="shared" si="26"/>
        <v>663247</v>
      </c>
      <c r="AE230" s="5">
        <f t="shared" si="27"/>
        <v>2209811</v>
      </c>
      <c r="AG230" s="2">
        <f t="shared" si="28"/>
        <v>8</v>
      </c>
      <c r="AH230" s="2">
        <f t="shared" si="29"/>
        <v>2024</v>
      </c>
      <c r="AJ230" s="5">
        <f t="shared" si="30"/>
        <v>112871</v>
      </c>
      <c r="AK230" s="2">
        <f t="shared" si="31"/>
        <v>20</v>
      </c>
    </row>
    <row r="231" spans="1:37" ht="12.75" x14ac:dyDescent="0.2">
      <c r="A231" s="4">
        <v>45514</v>
      </c>
      <c r="B231" s="5">
        <f>All_Customers_Residential!B231+All_Customers_Small_Commercial!B231+All_Customers_Lighting!B231</f>
        <v>78818</v>
      </c>
      <c r="C231" s="5">
        <f>All_Customers_Residential!C231+All_Customers_Small_Commercial!C231+All_Customers_Lighting!C231</f>
        <v>75187</v>
      </c>
      <c r="D231" s="5">
        <f>All_Customers_Residential!D231+All_Customers_Small_Commercial!D231+All_Customers_Lighting!D231</f>
        <v>71755</v>
      </c>
      <c r="E231" s="5">
        <f>All_Customers_Residential!E231+All_Customers_Small_Commercial!E231+All_Customers_Lighting!E231</f>
        <v>70849</v>
      </c>
      <c r="F231" s="5">
        <f>All_Customers_Residential!F231+All_Customers_Small_Commercial!F231+All_Customers_Lighting!F231</f>
        <v>71492</v>
      </c>
      <c r="G231" s="5">
        <f>All_Customers_Residential!G231+All_Customers_Small_Commercial!G231+All_Customers_Lighting!G231</f>
        <v>75065</v>
      </c>
      <c r="H231" s="5">
        <f>All_Customers_Residential!H231+All_Customers_Small_Commercial!H231+All_Customers_Lighting!H231</f>
        <v>80465</v>
      </c>
      <c r="I231" s="5">
        <f>All_Customers_Residential!I231+All_Customers_Small_Commercial!I231+All_Customers_Lighting!I231</f>
        <v>89037</v>
      </c>
      <c r="J231" s="5">
        <f>All_Customers_Residential!J231+All_Customers_Small_Commercial!J231+All_Customers_Lighting!J231</f>
        <v>98408</v>
      </c>
      <c r="K231" s="5">
        <f>All_Customers_Residential!K231+All_Customers_Small_Commercial!K231+All_Customers_Lighting!K231</f>
        <v>104338</v>
      </c>
      <c r="L231" s="5">
        <f>All_Customers_Residential!L231+All_Customers_Small_Commercial!L231+All_Customers_Lighting!L231</f>
        <v>108751</v>
      </c>
      <c r="M231" s="5">
        <f>All_Customers_Residential!M231+All_Customers_Small_Commercial!M231+All_Customers_Lighting!M231</f>
        <v>107627</v>
      </c>
      <c r="N231" s="5">
        <f>All_Customers_Residential!N231+All_Customers_Small_Commercial!N231+All_Customers_Lighting!N231</f>
        <v>107635</v>
      </c>
      <c r="O231" s="5">
        <f>All_Customers_Residential!O231+All_Customers_Small_Commercial!O231+All_Customers_Lighting!O231</f>
        <v>106691</v>
      </c>
      <c r="P231" s="5">
        <f>All_Customers_Residential!P231+All_Customers_Small_Commercial!P231+All_Customers_Lighting!P231</f>
        <v>108955</v>
      </c>
      <c r="Q231" s="5">
        <f>All_Customers_Residential!Q231+All_Customers_Small_Commercial!Q231+All_Customers_Lighting!Q231</f>
        <v>113743</v>
      </c>
      <c r="R231" s="5">
        <f>All_Customers_Residential!R231+All_Customers_Small_Commercial!R231+All_Customers_Lighting!R231</f>
        <v>125772</v>
      </c>
      <c r="S231" s="5">
        <f>All_Customers_Residential!S231+All_Customers_Small_Commercial!S231+All_Customers_Lighting!S231</f>
        <v>132759</v>
      </c>
      <c r="T231" s="5">
        <f>All_Customers_Residential!T231+All_Customers_Small_Commercial!T231+All_Customers_Lighting!T231</f>
        <v>139485</v>
      </c>
      <c r="U231" s="5">
        <f>All_Customers_Residential!U231+All_Customers_Small_Commercial!U231+All_Customers_Lighting!U231</f>
        <v>138472</v>
      </c>
      <c r="V231" s="5">
        <f>All_Customers_Residential!V231+All_Customers_Small_Commercial!V231+All_Customers_Lighting!V231</f>
        <v>137815</v>
      </c>
      <c r="W231" s="5">
        <f>All_Customers_Residential!W231+All_Customers_Small_Commercial!W231+All_Customers_Lighting!W231</f>
        <v>126796</v>
      </c>
      <c r="X231" s="5">
        <f>All_Customers_Residential!X231+All_Customers_Small_Commercial!X231+All_Customers_Lighting!X231</f>
        <v>110211</v>
      </c>
      <c r="Y231" s="5">
        <f>All_Customers_Residential!Y231+All_Customers_Small_Commercial!Y231+All_Customers_Lighting!Y231</f>
        <v>95424</v>
      </c>
      <c r="AA231" s="2">
        <f>IFERROR(INDEX('Holiday Schedule'!$D$3:$D$24,MATCH(A231,'Holiday Schedule'!$C$3:$C$24,0)),0)</f>
        <v>0</v>
      </c>
      <c r="AB231" s="2">
        <f t="shared" si="24"/>
        <v>7</v>
      </c>
      <c r="AC231" s="2">
        <f t="shared" si="25"/>
        <v>0</v>
      </c>
      <c r="AD231" s="5">
        <f t="shared" si="26"/>
        <v>2475550</v>
      </c>
      <c r="AE231" s="5">
        <f t="shared" si="27"/>
        <v>2475550</v>
      </c>
      <c r="AG231" s="2">
        <f t="shared" si="28"/>
        <v>8</v>
      </c>
      <c r="AH231" s="2">
        <f t="shared" si="29"/>
        <v>2024</v>
      </c>
      <c r="AJ231" s="5">
        <f t="shared" si="30"/>
        <v>139485</v>
      </c>
      <c r="AK231" s="2">
        <f t="shared" si="31"/>
        <v>19</v>
      </c>
    </row>
    <row r="232" spans="1:37" ht="12.75" x14ac:dyDescent="0.2">
      <c r="A232" s="4">
        <v>45515</v>
      </c>
      <c r="B232" s="5">
        <f>All_Customers_Residential!B232+All_Customers_Small_Commercial!B232+All_Customers_Lighting!B232</f>
        <v>84855</v>
      </c>
      <c r="C232" s="5">
        <f>All_Customers_Residential!C232+All_Customers_Small_Commercial!C232+All_Customers_Lighting!C232</f>
        <v>78160</v>
      </c>
      <c r="D232" s="5">
        <f>All_Customers_Residential!D232+All_Customers_Small_Commercial!D232+All_Customers_Lighting!D232</f>
        <v>73092</v>
      </c>
      <c r="E232" s="5">
        <f>All_Customers_Residential!E232+All_Customers_Small_Commercial!E232+All_Customers_Lighting!E232</f>
        <v>70613</v>
      </c>
      <c r="F232" s="5">
        <f>All_Customers_Residential!F232+All_Customers_Small_Commercial!F232+All_Customers_Lighting!F232</f>
        <v>70008</v>
      </c>
      <c r="G232" s="5">
        <f>All_Customers_Residential!G232+All_Customers_Small_Commercial!G232+All_Customers_Lighting!G232</f>
        <v>71083</v>
      </c>
      <c r="H232" s="5">
        <f>All_Customers_Residential!H232+All_Customers_Small_Commercial!H232+All_Customers_Lighting!H232</f>
        <v>74553</v>
      </c>
      <c r="I232" s="5">
        <f>All_Customers_Residential!I232+All_Customers_Small_Commercial!I232+All_Customers_Lighting!I232</f>
        <v>79980</v>
      </c>
      <c r="J232" s="5">
        <f>All_Customers_Residential!J232+All_Customers_Small_Commercial!J232+All_Customers_Lighting!J232</f>
        <v>85057</v>
      </c>
      <c r="K232" s="5">
        <f>All_Customers_Residential!K232+All_Customers_Small_Commercial!K232+All_Customers_Lighting!K232</f>
        <v>90388</v>
      </c>
      <c r="L232" s="5">
        <f>All_Customers_Residential!L232+All_Customers_Small_Commercial!L232+All_Customers_Lighting!L232</f>
        <v>91409</v>
      </c>
      <c r="M232" s="5">
        <f>All_Customers_Residential!M232+All_Customers_Small_Commercial!M232+All_Customers_Lighting!M232</f>
        <v>90802</v>
      </c>
      <c r="N232" s="5">
        <f>All_Customers_Residential!N232+All_Customers_Small_Commercial!N232+All_Customers_Lighting!N232</f>
        <v>93284</v>
      </c>
      <c r="O232" s="5">
        <f>All_Customers_Residential!O232+All_Customers_Small_Commercial!O232+All_Customers_Lighting!O232</f>
        <v>93226</v>
      </c>
      <c r="P232" s="5">
        <f>All_Customers_Residential!P232+All_Customers_Small_Commercial!P232+All_Customers_Lighting!P232</f>
        <v>93392</v>
      </c>
      <c r="Q232" s="5">
        <f>All_Customers_Residential!Q232+All_Customers_Small_Commercial!Q232+All_Customers_Lighting!Q232</f>
        <v>99288</v>
      </c>
      <c r="R232" s="5">
        <f>All_Customers_Residential!R232+All_Customers_Small_Commercial!R232+All_Customers_Lighting!R232</f>
        <v>107026</v>
      </c>
      <c r="S232" s="5">
        <f>All_Customers_Residential!S232+All_Customers_Small_Commercial!S232+All_Customers_Lighting!S232</f>
        <v>119724</v>
      </c>
      <c r="T232" s="5">
        <f>All_Customers_Residential!T232+All_Customers_Small_Commercial!T232+All_Customers_Lighting!T232</f>
        <v>127523</v>
      </c>
      <c r="U232" s="5">
        <f>All_Customers_Residential!U232+All_Customers_Small_Commercial!U232+All_Customers_Lighting!U232</f>
        <v>128359</v>
      </c>
      <c r="V232" s="5">
        <f>All_Customers_Residential!V232+All_Customers_Small_Commercial!V232+All_Customers_Lighting!V232</f>
        <v>127187</v>
      </c>
      <c r="W232" s="5">
        <f>All_Customers_Residential!W232+All_Customers_Small_Commercial!W232+All_Customers_Lighting!W232</f>
        <v>115313</v>
      </c>
      <c r="X232" s="5">
        <f>All_Customers_Residential!X232+All_Customers_Small_Commercial!X232+All_Customers_Lighting!X232</f>
        <v>101710</v>
      </c>
      <c r="Y232" s="5">
        <f>All_Customers_Residential!Y232+All_Customers_Small_Commercial!Y232+All_Customers_Lighting!Y232</f>
        <v>88044</v>
      </c>
      <c r="AA232" s="2">
        <f>IFERROR(INDEX('Holiday Schedule'!$D$3:$D$24,MATCH(A232,'Holiday Schedule'!$C$3:$C$24,0)),0)</f>
        <v>0</v>
      </c>
      <c r="AB232" s="2">
        <f t="shared" si="24"/>
        <v>1</v>
      </c>
      <c r="AC232" s="2">
        <f t="shared" si="25"/>
        <v>0</v>
      </c>
      <c r="AD232" s="5">
        <f t="shared" si="26"/>
        <v>2254076</v>
      </c>
      <c r="AE232" s="5">
        <f t="shared" si="27"/>
        <v>2254076</v>
      </c>
      <c r="AG232" s="2">
        <f t="shared" si="28"/>
        <v>8</v>
      </c>
      <c r="AH232" s="2">
        <f t="shared" si="29"/>
        <v>2024</v>
      </c>
      <c r="AJ232" s="5">
        <f t="shared" si="30"/>
        <v>128359</v>
      </c>
      <c r="AK232" s="2">
        <f t="shared" si="31"/>
        <v>20</v>
      </c>
    </row>
    <row r="233" spans="1:37" ht="12.75" x14ac:dyDescent="0.2">
      <c r="A233" s="4">
        <v>45516</v>
      </c>
      <c r="B233" s="5">
        <f>All_Customers_Residential!B233+All_Customers_Small_Commercial!B233+All_Customers_Lighting!B233</f>
        <v>77488</v>
      </c>
      <c r="C233" s="5">
        <f>All_Customers_Residential!C233+All_Customers_Small_Commercial!C233+All_Customers_Lighting!C233</f>
        <v>73107</v>
      </c>
      <c r="D233" s="5">
        <f>All_Customers_Residential!D233+All_Customers_Small_Commercial!D233+All_Customers_Lighting!D233</f>
        <v>69420</v>
      </c>
      <c r="E233" s="5">
        <f>All_Customers_Residential!E233+All_Customers_Small_Commercial!E233+All_Customers_Lighting!E233</f>
        <v>67972</v>
      </c>
      <c r="F233" s="5">
        <f>All_Customers_Residential!F233+All_Customers_Small_Commercial!F233+All_Customers_Lighting!F233</f>
        <v>69955</v>
      </c>
      <c r="G233" s="5">
        <f>All_Customers_Residential!G233+All_Customers_Small_Commercial!G233+All_Customers_Lighting!G233</f>
        <v>74285</v>
      </c>
      <c r="H233" s="5">
        <f>All_Customers_Residential!H233+All_Customers_Small_Commercial!H233+All_Customers_Lighting!H233</f>
        <v>81630</v>
      </c>
      <c r="I233" s="5">
        <f>All_Customers_Residential!I233+All_Customers_Small_Commercial!I233+All_Customers_Lighting!I233</f>
        <v>87882</v>
      </c>
      <c r="J233" s="5">
        <f>All_Customers_Residential!J233+All_Customers_Small_Commercial!J233+All_Customers_Lighting!J233</f>
        <v>88533</v>
      </c>
      <c r="K233" s="5">
        <f>All_Customers_Residential!K233+All_Customers_Small_Commercial!K233+All_Customers_Lighting!K233</f>
        <v>91157</v>
      </c>
      <c r="L233" s="5">
        <f>All_Customers_Residential!L233+All_Customers_Small_Commercial!L233+All_Customers_Lighting!L233</f>
        <v>93149</v>
      </c>
      <c r="M233" s="5">
        <f>All_Customers_Residential!M233+All_Customers_Small_Commercial!M233+All_Customers_Lighting!M233</f>
        <v>94800</v>
      </c>
      <c r="N233" s="5">
        <f>All_Customers_Residential!N233+All_Customers_Small_Commercial!N233+All_Customers_Lighting!N233</f>
        <v>93130</v>
      </c>
      <c r="O233" s="5">
        <f>All_Customers_Residential!O233+All_Customers_Small_Commercial!O233+All_Customers_Lighting!O233</f>
        <v>89610</v>
      </c>
      <c r="P233" s="5">
        <f>All_Customers_Residential!P233+All_Customers_Small_Commercial!P233+All_Customers_Lighting!P233</f>
        <v>90830</v>
      </c>
      <c r="Q233" s="5">
        <f>All_Customers_Residential!Q233+All_Customers_Small_Commercial!Q233+All_Customers_Lighting!Q233</f>
        <v>93628</v>
      </c>
      <c r="R233" s="5">
        <f>All_Customers_Residential!R233+All_Customers_Small_Commercial!R233+All_Customers_Lighting!R233</f>
        <v>101590</v>
      </c>
      <c r="S233" s="5">
        <f>All_Customers_Residential!S233+All_Customers_Small_Commercial!S233+All_Customers_Lighting!S233</f>
        <v>113495</v>
      </c>
      <c r="T233" s="5">
        <f>All_Customers_Residential!T233+All_Customers_Small_Commercial!T233+All_Customers_Lighting!T233</f>
        <v>120964</v>
      </c>
      <c r="U233" s="5">
        <f>All_Customers_Residential!U233+All_Customers_Small_Commercial!U233+All_Customers_Lighting!U233</f>
        <v>122770</v>
      </c>
      <c r="V233" s="5">
        <f>All_Customers_Residential!V233+All_Customers_Small_Commercial!V233+All_Customers_Lighting!V233</f>
        <v>122071</v>
      </c>
      <c r="W233" s="5">
        <f>All_Customers_Residential!W233+All_Customers_Small_Commercial!W233+All_Customers_Lighting!W233</f>
        <v>112505</v>
      </c>
      <c r="X233" s="5">
        <f>All_Customers_Residential!X233+All_Customers_Small_Commercial!X233+All_Customers_Lighting!X233</f>
        <v>98005</v>
      </c>
      <c r="Y233" s="5">
        <f>All_Customers_Residential!Y233+All_Customers_Small_Commercial!Y233+All_Customers_Lighting!Y233</f>
        <v>83692</v>
      </c>
      <c r="AA233" s="2">
        <f>IFERROR(INDEX('Holiday Schedule'!$D$3:$D$24,MATCH(A233,'Holiday Schedule'!$C$3:$C$24,0)),0)</f>
        <v>0</v>
      </c>
      <c r="AB233" s="2">
        <f t="shared" si="24"/>
        <v>2</v>
      </c>
      <c r="AC233" s="2">
        <f t="shared" si="25"/>
        <v>1614119</v>
      </c>
      <c r="AD233" s="5">
        <f t="shared" si="26"/>
        <v>597549</v>
      </c>
      <c r="AE233" s="5">
        <f t="shared" si="27"/>
        <v>2211668</v>
      </c>
      <c r="AG233" s="2">
        <f t="shared" si="28"/>
        <v>8</v>
      </c>
      <c r="AH233" s="2">
        <f t="shared" si="29"/>
        <v>2024</v>
      </c>
      <c r="AJ233" s="5">
        <f t="shared" si="30"/>
        <v>122770</v>
      </c>
      <c r="AK233" s="2">
        <f t="shared" si="31"/>
        <v>20</v>
      </c>
    </row>
    <row r="234" spans="1:37" ht="12.75" x14ac:dyDescent="0.2">
      <c r="A234" s="4">
        <v>45517</v>
      </c>
      <c r="B234" s="5">
        <f>All_Customers_Residential!B234+All_Customers_Small_Commercial!B234+All_Customers_Lighting!B234</f>
        <v>75740</v>
      </c>
      <c r="C234" s="5">
        <f>All_Customers_Residential!C234+All_Customers_Small_Commercial!C234+All_Customers_Lighting!C234</f>
        <v>71676</v>
      </c>
      <c r="D234" s="5">
        <f>All_Customers_Residential!D234+All_Customers_Small_Commercial!D234+All_Customers_Lighting!D234</f>
        <v>67409</v>
      </c>
      <c r="E234" s="5">
        <f>All_Customers_Residential!E234+All_Customers_Small_Commercial!E234+All_Customers_Lighting!E234</f>
        <v>68183</v>
      </c>
      <c r="F234" s="5">
        <f>All_Customers_Residential!F234+All_Customers_Small_Commercial!F234+All_Customers_Lighting!F234</f>
        <v>69020</v>
      </c>
      <c r="G234" s="5">
        <f>All_Customers_Residential!G234+All_Customers_Small_Commercial!G234+All_Customers_Lighting!G234</f>
        <v>73451</v>
      </c>
      <c r="H234" s="5">
        <f>All_Customers_Residential!H234+All_Customers_Small_Commercial!H234+All_Customers_Lighting!H234</f>
        <v>81660</v>
      </c>
      <c r="I234" s="5">
        <f>All_Customers_Residential!I234+All_Customers_Small_Commercial!I234+All_Customers_Lighting!I234</f>
        <v>86410</v>
      </c>
      <c r="J234" s="5">
        <f>All_Customers_Residential!J234+All_Customers_Small_Commercial!J234+All_Customers_Lighting!J234</f>
        <v>86462</v>
      </c>
      <c r="K234" s="5">
        <f>All_Customers_Residential!K234+All_Customers_Small_Commercial!K234+All_Customers_Lighting!K234</f>
        <v>89558</v>
      </c>
      <c r="L234" s="5">
        <f>All_Customers_Residential!L234+All_Customers_Small_Commercial!L234+All_Customers_Lighting!L234</f>
        <v>89471</v>
      </c>
      <c r="M234" s="5">
        <f>All_Customers_Residential!M234+All_Customers_Small_Commercial!M234+All_Customers_Lighting!M234</f>
        <v>86874</v>
      </c>
      <c r="N234" s="5">
        <f>All_Customers_Residential!N234+All_Customers_Small_Commercial!N234+All_Customers_Lighting!N234</f>
        <v>88600</v>
      </c>
      <c r="O234" s="5">
        <f>All_Customers_Residential!O234+All_Customers_Small_Commercial!O234+All_Customers_Lighting!O234</f>
        <v>86247</v>
      </c>
      <c r="P234" s="5">
        <f>All_Customers_Residential!P234+All_Customers_Small_Commercial!P234+All_Customers_Lighting!P234</f>
        <v>89170</v>
      </c>
      <c r="Q234" s="5">
        <f>All_Customers_Residential!Q234+All_Customers_Small_Commercial!Q234+All_Customers_Lighting!Q234</f>
        <v>95120</v>
      </c>
      <c r="R234" s="5">
        <f>All_Customers_Residential!R234+All_Customers_Small_Commercial!R234+All_Customers_Lighting!R234</f>
        <v>107455</v>
      </c>
      <c r="S234" s="5">
        <f>All_Customers_Residential!S234+All_Customers_Small_Commercial!S234+All_Customers_Lighting!S234</f>
        <v>119355</v>
      </c>
      <c r="T234" s="5">
        <f>All_Customers_Residential!T234+All_Customers_Small_Commercial!T234+All_Customers_Lighting!T234</f>
        <v>127690</v>
      </c>
      <c r="U234" s="5">
        <f>All_Customers_Residential!U234+All_Customers_Small_Commercial!U234+All_Customers_Lighting!U234</f>
        <v>128652</v>
      </c>
      <c r="V234" s="5">
        <f>All_Customers_Residential!V234+All_Customers_Small_Commercial!V234+All_Customers_Lighting!V234</f>
        <v>126627</v>
      </c>
      <c r="W234" s="5">
        <f>All_Customers_Residential!W234+All_Customers_Small_Commercial!W234+All_Customers_Lighting!W234</f>
        <v>116790</v>
      </c>
      <c r="X234" s="5">
        <f>All_Customers_Residential!X234+All_Customers_Small_Commercial!X234+All_Customers_Lighting!X234</f>
        <v>102577</v>
      </c>
      <c r="Y234" s="5">
        <f>All_Customers_Residential!Y234+All_Customers_Small_Commercial!Y234+All_Customers_Lighting!Y234</f>
        <v>86940</v>
      </c>
      <c r="AA234" s="2">
        <f>IFERROR(INDEX('Holiday Schedule'!$D$3:$D$24,MATCH(A234,'Holiday Schedule'!$C$3:$C$24,0)),0)</f>
        <v>0</v>
      </c>
      <c r="AB234" s="2">
        <f t="shared" si="24"/>
        <v>3</v>
      </c>
      <c r="AC234" s="2">
        <f t="shared" si="25"/>
        <v>1627058</v>
      </c>
      <c r="AD234" s="5">
        <f t="shared" si="26"/>
        <v>594079</v>
      </c>
      <c r="AE234" s="5">
        <f t="shared" si="27"/>
        <v>2221137</v>
      </c>
      <c r="AG234" s="2">
        <f t="shared" si="28"/>
        <v>8</v>
      </c>
      <c r="AH234" s="2">
        <f t="shared" si="29"/>
        <v>2024</v>
      </c>
      <c r="AJ234" s="5">
        <f t="shared" si="30"/>
        <v>128652</v>
      </c>
      <c r="AK234" s="2">
        <f t="shared" si="31"/>
        <v>20</v>
      </c>
    </row>
    <row r="235" spans="1:37" ht="12.75" x14ac:dyDescent="0.2">
      <c r="A235" s="4">
        <v>45518</v>
      </c>
      <c r="B235" s="5">
        <f>All_Customers_Residential!B235+All_Customers_Small_Commercial!B235+All_Customers_Lighting!B235</f>
        <v>78570</v>
      </c>
      <c r="C235" s="5">
        <f>All_Customers_Residential!C235+All_Customers_Small_Commercial!C235+All_Customers_Lighting!C235</f>
        <v>73098</v>
      </c>
      <c r="D235" s="5">
        <f>All_Customers_Residential!D235+All_Customers_Small_Commercial!D235+All_Customers_Lighting!D235</f>
        <v>70681</v>
      </c>
      <c r="E235" s="5">
        <f>All_Customers_Residential!E235+All_Customers_Small_Commercial!E235+All_Customers_Lighting!E235</f>
        <v>68715</v>
      </c>
      <c r="F235" s="5">
        <f>All_Customers_Residential!F235+All_Customers_Small_Commercial!F235+All_Customers_Lighting!F235</f>
        <v>69621</v>
      </c>
      <c r="G235" s="5">
        <f>All_Customers_Residential!G235+All_Customers_Small_Commercial!G235+All_Customers_Lighting!G235</f>
        <v>73872</v>
      </c>
      <c r="H235" s="5">
        <f>All_Customers_Residential!H235+All_Customers_Small_Commercial!H235+All_Customers_Lighting!H235</f>
        <v>81442</v>
      </c>
      <c r="I235" s="5">
        <f>All_Customers_Residential!I235+All_Customers_Small_Commercial!I235+All_Customers_Lighting!I235</f>
        <v>87999</v>
      </c>
      <c r="J235" s="5">
        <f>All_Customers_Residential!J235+All_Customers_Small_Commercial!J235+All_Customers_Lighting!J235</f>
        <v>88903</v>
      </c>
      <c r="K235" s="5">
        <f>All_Customers_Residential!K235+All_Customers_Small_Commercial!K235+All_Customers_Lighting!K235</f>
        <v>91666</v>
      </c>
      <c r="L235" s="5">
        <f>All_Customers_Residential!L235+All_Customers_Small_Commercial!L235+All_Customers_Lighting!L235</f>
        <v>89802</v>
      </c>
      <c r="M235" s="5">
        <f>All_Customers_Residential!M235+All_Customers_Small_Commercial!M235+All_Customers_Lighting!M235</f>
        <v>89949</v>
      </c>
      <c r="N235" s="5">
        <f>All_Customers_Residential!N235+All_Customers_Small_Commercial!N235+All_Customers_Lighting!N235</f>
        <v>91433</v>
      </c>
      <c r="O235" s="5">
        <f>All_Customers_Residential!O235+All_Customers_Small_Commercial!O235+All_Customers_Lighting!O235</f>
        <v>93201</v>
      </c>
      <c r="P235" s="5">
        <f>All_Customers_Residential!P235+All_Customers_Small_Commercial!P235+All_Customers_Lighting!P235</f>
        <v>94215</v>
      </c>
      <c r="Q235" s="5">
        <f>All_Customers_Residential!Q235+All_Customers_Small_Commercial!Q235+All_Customers_Lighting!Q235</f>
        <v>102800</v>
      </c>
      <c r="R235" s="5">
        <f>All_Customers_Residential!R235+All_Customers_Small_Commercial!R235+All_Customers_Lighting!R235</f>
        <v>107907</v>
      </c>
      <c r="S235" s="5">
        <f>All_Customers_Residential!S235+All_Customers_Small_Commercial!S235+All_Customers_Lighting!S235</f>
        <v>116502</v>
      </c>
      <c r="T235" s="5">
        <f>All_Customers_Residential!T235+All_Customers_Small_Commercial!T235+All_Customers_Lighting!T235</f>
        <v>121263</v>
      </c>
      <c r="U235" s="5">
        <f>All_Customers_Residential!U235+All_Customers_Small_Commercial!U235+All_Customers_Lighting!U235</f>
        <v>125021</v>
      </c>
      <c r="V235" s="5">
        <f>All_Customers_Residential!V235+All_Customers_Small_Commercial!V235+All_Customers_Lighting!V235</f>
        <v>122703</v>
      </c>
      <c r="W235" s="5">
        <f>All_Customers_Residential!W235+All_Customers_Small_Commercial!W235+All_Customers_Lighting!W235</f>
        <v>113431</v>
      </c>
      <c r="X235" s="5">
        <f>All_Customers_Residential!X235+All_Customers_Small_Commercial!X235+All_Customers_Lighting!X235</f>
        <v>99997</v>
      </c>
      <c r="Y235" s="5">
        <f>All_Customers_Residential!Y235+All_Customers_Small_Commercial!Y235+All_Customers_Lighting!Y235</f>
        <v>85339</v>
      </c>
      <c r="AA235" s="2">
        <f>IFERROR(INDEX('Holiday Schedule'!$D$3:$D$24,MATCH(A235,'Holiday Schedule'!$C$3:$C$24,0)),0)</f>
        <v>0</v>
      </c>
      <c r="AB235" s="2">
        <f t="shared" si="24"/>
        <v>4</v>
      </c>
      <c r="AC235" s="2">
        <f t="shared" si="25"/>
        <v>1636792</v>
      </c>
      <c r="AD235" s="5">
        <f t="shared" si="26"/>
        <v>601338</v>
      </c>
      <c r="AE235" s="5">
        <f t="shared" si="27"/>
        <v>2238130</v>
      </c>
      <c r="AG235" s="2">
        <f t="shared" si="28"/>
        <v>8</v>
      </c>
      <c r="AH235" s="2">
        <f t="shared" si="29"/>
        <v>2024</v>
      </c>
      <c r="AJ235" s="5">
        <f t="shared" si="30"/>
        <v>125021</v>
      </c>
      <c r="AK235" s="2">
        <f t="shared" si="31"/>
        <v>20</v>
      </c>
    </row>
    <row r="236" spans="1:37" ht="12.75" x14ac:dyDescent="0.2">
      <c r="A236" s="4">
        <v>45519</v>
      </c>
      <c r="B236" s="5">
        <f>All_Customers_Residential!B236+All_Customers_Small_Commercial!B236+All_Customers_Lighting!B236</f>
        <v>75969</v>
      </c>
      <c r="C236" s="5">
        <f>All_Customers_Residential!C236+All_Customers_Small_Commercial!C236+All_Customers_Lighting!C236</f>
        <v>71507</v>
      </c>
      <c r="D236" s="5">
        <f>All_Customers_Residential!D236+All_Customers_Small_Commercial!D236+All_Customers_Lighting!D236</f>
        <v>68760</v>
      </c>
      <c r="E236" s="5">
        <f>All_Customers_Residential!E236+All_Customers_Small_Commercial!E236+All_Customers_Lighting!E236</f>
        <v>67221</v>
      </c>
      <c r="F236" s="5">
        <f>All_Customers_Residential!F236+All_Customers_Small_Commercial!F236+All_Customers_Lighting!F236</f>
        <v>69613</v>
      </c>
      <c r="G236" s="5">
        <f>All_Customers_Residential!G236+All_Customers_Small_Commercial!G236+All_Customers_Lighting!G236</f>
        <v>72534</v>
      </c>
      <c r="H236" s="5">
        <f>All_Customers_Residential!H236+All_Customers_Small_Commercial!H236+All_Customers_Lighting!H236</f>
        <v>81581</v>
      </c>
      <c r="I236" s="5">
        <f>All_Customers_Residential!I236+All_Customers_Small_Commercial!I236+All_Customers_Lighting!I236</f>
        <v>88379</v>
      </c>
      <c r="J236" s="5">
        <f>All_Customers_Residential!J236+All_Customers_Small_Commercial!J236+All_Customers_Lighting!J236</f>
        <v>90882</v>
      </c>
      <c r="K236" s="5">
        <f>All_Customers_Residential!K236+All_Customers_Small_Commercial!K236+All_Customers_Lighting!K236</f>
        <v>91968</v>
      </c>
      <c r="L236" s="5">
        <f>All_Customers_Residential!L236+All_Customers_Small_Commercial!L236+All_Customers_Lighting!L236</f>
        <v>91608</v>
      </c>
      <c r="M236" s="5">
        <f>All_Customers_Residential!M236+All_Customers_Small_Commercial!M236+All_Customers_Lighting!M236</f>
        <v>86661</v>
      </c>
      <c r="N236" s="5">
        <f>All_Customers_Residential!N236+All_Customers_Small_Commercial!N236+All_Customers_Lighting!N236</f>
        <v>86456</v>
      </c>
      <c r="O236" s="5">
        <f>All_Customers_Residential!O236+All_Customers_Small_Commercial!O236+All_Customers_Lighting!O236</f>
        <v>85204</v>
      </c>
      <c r="P236" s="5">
        <f>All_Customers_Residential!P236+All_Customers_Small_Commercial!P236+All_Customers_Lighting!P236</f>
        <v>88706</v>
      </c>
      <c r="Q236" s="5">
        <f>All_Customers_Residential!Q236+All_Customers_Small_Commercial!Q236+All_Customers_Lighting!Q236</f>
        <v>93138</v>
      </c>
      <c r="R236" s="5">
        <f>All_Customers_Residential!R236+All_Customers_Small_Commercial!R236+All_Customers_Lighting!R236</f>
        <v>102886</v>
      </c>
      <c r="S236" s="5">
        <f>All_Customers_Residential!S236+All_Customers_Small_Commercial!S236+All_Customers_Lighting!S236</f>
        <v>113243</v>
      </c>
      <c r="T236" s="5">
        <f>All_Customers_Residential!T236+All_Customers_Small_Commercial!T236+All_Customers_Lighting!T236</f>
        <v>118110</v>
      </c>
      <c r="U236" s="5">
        <f>All_Customers_Residential!U236+All_Customers_Small_Commercial!U236+All_Customers_Lighting!U236</f>
        <v>120878</v>
      </c>
      <c r="V236" s="5">
        <f>All_Customers_Residential!V236+All_Customers_Small_Commercial!V236+All_Customers_Lighting!V236</f>
        <v>120402</v>
      </c>
      <c r="W236" s="5">
        <f>All_Customers_Residential!W236+All_Customers_Small_Commercial!W236+All_Customers_Lighting!W236</f>
        <v>111307</v>
      </c>
      <c r="X236" s="5">
        <f>All_Customers_Residential!X236+All_Customers_Small_Commercial!X236+All_Customers_Lighting!X236</f>
        <v>96964</v>
      </c>
      <c r="Y236" s="5">
        <f>All_Customers_Residential!Y236+All_Customers_Small_Commercial!Y236+All_Customers_Lighting!Y236</f>
        <v>84533</v>
      </c>
      <c r="AA236" s="2">
        <f>IFERROR(INDEX('Holiday Schedule'!$D$3:$D$24,MATCH(A236,'Holiday Schedule'!$C$3:$C$24,0)),0)</f>
        <v>0</v>
      </c>
      <c r="AB236" s="2">
        <f t="shared" si="24"/>
        <v>5</v>
      </c>
      <c r="AC236" s="2">
        <f t="shared" si="25"/>
        <v>1586792</v>
      </c>
      <c r="AD236" s="5">
        <f t="shared" si="26"/>
        <v>591718</v>
      </c>
      <c r="AE236" s="5">
        <f t="shared" si="27"/>
        <v>2178510</v>
      </c>
      <c r="AG236" s="2">
        <f t="shared" si="28"/>
        <v>8</v>
      </c>
      <c r="AH236" s="2">
        <f t="shared" si="29"/>
        <v>2024</v>
      </c>
      <c r="AJ236" s="5">
        <f t="shared" si="30"/>
        <v>120878</v>
      </c>
      <c r="AK236" s="2">
        <f t="shared" si="31"/>
        <v>20</v>
      </c>
    </row>
    <row r="237" spans="1:37" ht="12.75" x14ac:dyDescent="0.2">
      <c r="A237" s="4">
        <v>45520</v>
      </c>
      <c r="B237" s="5">
        <f>All_Customers_Residential!B237+All_Customers_Small_Commercial!B237+All_Customers_Lighting!B237</f>
        <v>74436</v>
      </c>
      <c r="C237" s="5">
        <f>All_Customers_Residential!C237+All_Customers_Small_Commercial!C237+All_Customers_Lighting!C237</f>
        <v>70579</v>
      </c>
      <c r="D237" s="5">
        <f>All_Customers_Residential!D237+All_Customers_Small_Commercial!D237+All_Customers_Lighting!D237</f>
        <v>67047</v>
      </c>
      <c r="E237" s="5">
        <f>All_Customers_Residential!E237+All_Customers_Small_Commercial!E237+All_Customers_Lighting!E237</f>
        <v>66969</v>
      </c>
      <c r="F237" s="5">
        <f>All_Customers_Residential!F237+All_Customers_Small_Commercial!F237+All_Customers_Lighting!F237</f>
        <v>68011</v>
      </c>
      <c r="G237" s="5">
        <f>All_Customers_Residential!G237+All_Customers_Small_Commercial!G237+All_Customers_Lighting!G237</f>
        <v>72385</v>
      </c>
      <c r="H237" s="5">
        <f>All_Customers_Residential!H237+All_Customers_Small_Commercial!H237+All_Customers_Lighting!H237</f>
        <v>81509</v>
      </c>
      <c r="I237" s="5">
        <f>All_Customers_Residential!I237+All_Customers_Small_Commercial!I237+All_Customers_Lighting!I237</f>
        <v>86045</v>
      </c>
      <c r="J237" s="5">
        <f>All_Customers_Residential!J237+All_Customers_Small_Commercial!J237+All_Customers_Lighting!J237</f>
        <v>88538</v>
      </c>
      <c r="K237" s="5">
        <f>All_Customers_Residential!K237+All_Customers_Small_Commercial!K237+All_Customers_Lighting!K237</f>
        <v>91466</v>
      </c>
      <c r="L237" s="5">
        <f>All_Customers_Residential!L237+All_Customers_Small_Commercial!L237+All_Customers_Lighting!L237</f>
        <v>88845</v>
      </c>
      <c r="M237" s="5">
        <f>All_Customers_Residential!M237+All_Customers_Small_Commercial!M237+All_Customers_Lighting!M237</f>
        <v>85407</v>
      </c>
      <c r="N237" s="5">
        <f>All_Customers_Residential!N237+All_Customers_Small_Commercial!N237+All_Customers_Lighting!N237</f>
        <v>86401</v>
      </c>
      <c r="O237" s="5">
        <f>All_Customers_Residential!O237+All_Customers_Small_Commercial!O237+All_Customers_Lighting!O237</f>
        <v>85272</v>
      </c>
      <c r="P237" s="5">
        <f>All_Customers_Residential!P237+All_Customers_Small_Commercial!P237+All_Customers_Lighting!P237</f>
        <v>86209</v>
      </c>
      <c r="Q237" s="5">
        <f>All_Customers_Residential!Q237+All_Customers_Small_Commercial!Q237+All_Customers_Lighting!Q237</f>
        <v>91279</v>
      </c>
      <c r="R237" s="5">
        <f>All_Customers_Residential!R237+All_Customers_Small_Commercial!R237+All_Customers_Lighting!R237</f>
        <v>102372</v>
      </c>
      <c r="S237" s="5">
        <f>All_Customers_Residential!S237+All_Customers_Small_Commercial!S237+All_Customers_Lighting!S237</f>
        <v>112566</v>
      </c>
      <c r="T237" s="5">
        <f>All_Customers_Residential!T237+All_Customers_Small_Commercial!T237+All_Customers_Lighting!T237</f>
        <v>118667</v>
      </c>
      <c r="U237" s="5">
        <f>All_Customers_Residential!U237+All_Customers_Small_Commercial!U237+All_Customers_Lighting!U237</f>
        <v>119755</v>
      </c>
      <c r="V237" s="5">
        <f>All_Customers_Residential!V237+All_Customers_Small_Commercial!V237+All_Customers_Lighting!V237</f>
        <v>119386</v>
      </c>
      <c r="W237" s="5">
        <f>All_Customers_Residential!W237+All_Customers_Small_Commercial!W237+All_Customers_Lighting!W237</f>
        <v>110506</v>
      </c>
      <c r="X237" s="5">
        <f>All_Customers_Residential!X237+All_Customers_Small_Commercial!X237+All_Customers_Lighting!X237</f>
        <v>98888</v>
      </c>
      <c r="Y237" s="5">
        <f>All_Customers_Residential!Y237+All_Customers_Small_Commercial!Y237+All_Customers_Lighting!Y237</f>
        <v>84028</v>
      </c>
      <c r="AA237" s="2">
        <f>IFERROR(INDEX('Holiday Schedule'!$D$3:$D$24,MATCH(A237,'Holiday Schedule'!$C$3:$C$24,0)),0)</f>
        <v>0</v>
      </c>
      <c r="AB237" s="2">
        <f t="shared" si="24"/>
        <v>6</v>
      </c>
      <c r="AC237" s="2">
        <f t="shared" si="25"/>
        <v>1571602</v>
      </c>
      <c r="AD237" s="5">
        <f t="shared" si="26"/>
        <v>584964</v>
      </c>
      <c r="AE237" s="5">
        <f t="shared" si="27"/>
        <v>2156566</v>
      </c>
      <c r="AG237" s="2">
        <f t="shared" si="28"/>
        <v>8</v>
      </c>
      <c r="AH237" s="2">
        <f t="shared" si="29"/>
        <v>2024</v>
      </c>
      <c r="AJ237" s="5">
        <f t="shared" si="30"/>
        <v>119755</v>
      </c>
      <c r="AK237" s="2">
        <f t="shared" si="31"/>
        <v>20</v>
      </c>
    </row>
    <row r="238" spans="1:37" ht="12.75" x14ac:dyDescent="0.2">
      <c r="A238" s="4">
        <v>45521</v>
      </c>
      <c r="B238" s="5">
        <f>All_Customers_Residential!B238+All_Customers_Small_Commercial!B238+All_Customers_Lighting!B238</f>
        <v>75336</v>
      </c>
      <c r="C238" s="5">
        <f>All_Customers_Residential!C238+All_Customers_Small_Commercial!C238+All_Customers_Lighting!C238</f>
        <v>70522</v>
      </c>
      <c r="D238" s="5">
        <f>All_Customers_Residential!D238+All_Customers_Small_Commercial!D238+All_Customers_Lighting!D238</f>
        <v>66786</v>
      </c>
      <c r="E238" s="5">
        <f>All_Customers_Residential!E238+All_Customers_Small_Commercial!E238+All_Customers_Lighting!E238</f>
        <v>65766</v>
      </c>
      <c r="F238" s="5">
        <f>All_Customers_Residential!F238+All_Customers_Small_Commercial!F238+All_Customers_Lighting!F238</f>
        <v>65073</v>
      </c>
      <c r="G238" s="5">
        <f>All_Customers_Residential!G238+All_Customers_Small_Commercial!G238+All_Customers_Lighting!G238</f>
        <v>68026</v>
      </c>
      <c r="H238" s="5">
        <f>All_Customers_Residential!H238+All_Customers_Small_Commercial!H238+All_Customers_Lighting!H238</f>
        <v>72727</v>
      </c>
      <c r="I238" s="5">
        <f>All_Customers_Residential!I238+All_Customers_Small_Commercial!I238+All_Customers_Lighting!I238</f>
        <v>79190</v>
      </c>
      <c r="J238" s="5">
        <f>All_Customers_Residential!J238+All_Customers_Small_Commercial!J238+All_Customers_Lighting!J238</f>
        <v>83878</v>
      </c>
      <c r="K238" s="5">
        <f>All_Customers_Residential!K238+All_Customers_Small_Commercial!K238+All_Customers_Lighting!K238</f>
        <v>86520</v>
      </c>
      <c r="L238" s="5">
        <f>All_Customers_Residential!L238+All_Customers_Small_Commercial!L238+All_Customers_Lighting!L238</f>
        <v>84658</v>
      </c>
      <c r="M238" s="5">
        <f>All_Customers_Residential!M238+All_Customers_Small_Commercial!M238+All_Customers_Lighting!M238</f>
        <v>82127</v>
      </c>
      <c r="N238" s="5">
        <f>All_Customers_Residential!N238+All_Customers_Small_Commercial!N238+All_Customers_Lighting!N238</f>
        <v>80346</v>
      </c>
      <c r="O238" s="5">
        <f>All_Customers_Residential!O238+All_Customers_Small_Commercial!O238+All_Customers_Lighting!O238</f>
        <v>78935</v>
      </c>
      <c r="P238" s="5">
        <f>All_Customers_Residential!P238+All_Customers_Small_Commercial!P238+All_Customers_Lighting!P238</f>
        <v>79002</v>
      </c>
      <c r="Q238" s="5">
        <f>All_Customers_Residential!Q238+All_Customers_Small_Commercial!Q238+All_Customers_Lighting!Q238</f>
        <v>85754</v>
      </c>
      <c r="R238" s="5">
        <f>All_Customers_Residential!R238+All_Customers_Small_Commercial!R238+All_Customers_Lighting!R238</f>
        <v>95764</v>
      </c>
      <c r="S238" s="5">
        <f>All_Customers_Residential!S238+All_Customers_Small_Commercial!S238+All_Customers_Lighting!S238</f>
        <v>106332</v>
      </c>
      <c r="T238" s="5">
        <f>All_Customers_Residential!T238+All_Customers_Small_Commercial!T238+All_Customers_Lighting!T238</f>
        <v>111348</v>
      </c>
      <c r="U238" s="5">
        <f>All_Customers_Residential!U238+All_Customers_Small_Commercial!U238+All_Customers_Lighting!U238</f>
        <v>115455</v>
      </c>
      <c r="V238" s="5">
        <f>All_Customers_Residential!V238+All_Customers_Small_Commercial!V238+All_Customers_Lighting!V238</f>
        <v>113982</v>
      </c>
      <c r="W238" s="5">
        <f>All_Customers_Residential!W238+All_Customers_Small_Commercial!W238+All_Customers_Lighting!W238</f>
        <v>107232</v>
      </c>
      <c r="X238" s="5">
        <f>All_Customers_Residential!X238+All_Customers_Small_Commercial!X238+All_Customers_Lighting!X238</f>
        <v>94905</v>
      </c>
      <c r="Y238" s="5">
        <f>All_Customers_Residential!Y238+All_Customers_Small_Commercial!Y238+All_Customers_Lighting!Y238</f>
        <v>82933</v>
      </c>
      <c r="AA238" s="2">
        <f>IFERROR(INDEX('Holiday Schedule'!$D$3:$D$24,MATCH(A238,'Holiday Schedule'!$C$3:$C$24,0)),0)</f>
        <v>0</v>
      </c>
      <c r="AB238" s="2">
        <f t="shared" si="24"/>
        <v>7</v>
      </c>
      <c r="AC238" s="2">
        <f t="shared" si="25"/>
        <v>0</v>
      </c>
      <c r="AD238" s="5">
        <f t="shared" si="26"/>
        <v>2052597</v>
      </c>
      <c r="AE238" s="5">
        <f t="shared" si="27"/>
        <v>2052597</v>
      </c>
      <c r="AG238" s="2">
        <f t="shared" si="28"/>
        <v>8</v>
      </c>
      <c r="AH238" s="2">
        <f t="shared" si="29"/>
        <v>2024</v>
      </c>
      <c r="AJ238" s="5">
        <f t="shared" si="30"/>
        <v>115455</v>
      </c>
      <c r="AK238" s="2">
        <f t="shared" si="31"/>
        <v>20</v>
      </c>
    </row>
    <row r="239" spans="1:37" ht="12.75" x14ac:dyDescent="0.2">
      <c r="A239" s="4">
        <v>45522</v>
      </c>
      <c r="B239" s="5">
        <f>All_Customers_Residential!B239+All_Customers_Small_Commercial!B239+All_Customers_Lighting!B239</f>
        <v>75139</v>
      </c>
      <c r="C239" s="5">
        <f>All_Customers_Residential!C239+All_Customers_Small_Commercial!C239+All_Customers_Lighting!C239</f>
        <v>69488</v>
      </c>
      <c r="D239" s="5">
        <f>All_Customers_Residential!D239+All_Customers_Small_Commercial!D239+All_Customers_Lighting!D239</f>
        <v>67131</v>
      </c>
      <c r="E239" s="5">
        <f>All_Customers_Residential!E239+All_Customers_Small_Commercial!E239+All_Customers_Lighting!E239</f>
        <v>65530</v>
      </c>
      <c r="F239" s="5">
        <f>All_Customers_Residential!F239+All_Customers_Small_Commercial!F239+All_Customers_Lighting!F239</f>
        <v>65580</v>
      </c>
      <c r="G239" s="5">
        <f>All_Customers_Residential!G239+All_Customers_Small_Commercial!G239+All_Customers_Lighting!G239</f>
        <v>67692</v>
      </c>
      <c r="H239" s="5">
        <f>All_Customers_Residential!H239+All_Customers_Small_Commercial!H239+All_Customers_Lighting!H239</f>
        <v>72839</v>
      </c>
      <c r="I239" s="5">
        <f>All_Customers_Residential!I239+All_Customers_Small_Commercial!I239+All_Customers_Lighting!I239</f>
        <v>78933</v>
      </c>
      <c r="J239" s="5">
        <f>All_Customers_Residential!J239+All_Customers_Small_Commercial!J239+All_Customers_Lighting!J239</f>
        <v>87900</v>
      </c>
      <c r="K239" s="5">
        <f>All_Customers_Residential!K239+All_Customers_Small_Commercial!K239+All_Customers_Lighting!K239</f>
        <v>94801</v>
      </c>
      <c r="L239" s="5">
        <f>All_Customers_Residential!L239+All_Customers_Small_Commercial!L239+All_Customers_Lighting!L239</f>
        <v>96178</v>
      </c>
      <c r="M239" s="5">
        <f>All_Customers_Residential!M239+All_Customers_Small_Commercial!M239+All_Customers_Lighting!M239</f>
        <v>95753</v>
      </c>
      <c r="N239" s="5">
        <f>All_Customers_Residential!N239+All_Customers_Small_Commercial!N239+All_Customers_Lighting!N239</f>
        <v>94407</v>
      </c>
      <c r="O239" s="5">
        <f>All_Customers_Residential!O239+All_Customers_Small_Commercial!O239+All_Customers_Lighting!O239</f>
        <v>92135</v>
      </c>
      <c r="P239" s="5">
        <f>All_Customers_Residential!P239+All_Customers_Small_Commercial!P239+All_Customers_Lighting!P239</f>
        <v>92400</v>
      </c>
      <c r="Q239" s="5">
        <f>All_Customers_Residential!Q239+All_Customers_Small_Commercial!Q239+All_Customers_Lighting!Q239</f>
        <v>94547</v>
      </c>
      <c r="R239" s="5">
        <f>All_Customers_Residential!R239+All_Customers_Small_Commercial!R239+All_Customers_Lighting!R239</f>
        <v>99902</v>
      </c>
      <c r="S239" s="5">
        <f>All_Customers_Residential!S239+All_Customers_Small_Commercial!S239+All_Customers_Lighting!S239</f>
        <v>110218</v>
      </c>
      <c r="T239" s="5">
        <f>All_Customers_Residential!T239+All_Customers_Small_Commercial!T239+All_Customers_Lighting!T239</f>
        <v>113476</v>
      </c>
      <c r="U239" s="5">
        <f>All_Customers_Residential!U239+All_Customers_Small_Commercial!U239+All_Customers_Lighting!U239</f>
        <v>118354</v>
      </c>
      <c r="V239" s="5">
        <f>All_Customers_Residential!V239+All_Customers_Small_Commercial!V239+All_Customers_Lighting!V239</f>
        <v>114445</v>
      </c>
      <c r="W239" s="5">
        <f>All_Customers_Residential!W239+All_Customers_Small_Commercial!W239+All_Customers_Lighting!W239</f>
        <v>106596</v>
      </c>
      <c r="X239" s="5">
        <f>All_Customers_Residential!X239+All_Customers_Small_Commercial!X239+All_Customers_Lighting!X239</f>
        <v>92199</v>
      </c>
      <c r="Y239" s="5">
        <f>All_Customers_Residential!Y239+All_Customers_Small_Commercial!Y239+All_Customers_Lighting!Y239</f>
        <v>81805</v>
      </c>
      <c r="AA239" s="2">
        <f>IFERROR(INDEX('Holiday Schedule'!$D$3:$D$24,MATCH(A239,'Holiday Schedule'!$C$3:$C$24,0)),0)</f>
        <v>0</v>
      </c>
      <c r="AB239" s="2">
        <f t="shared" si="24"/>
        <v>1</v>
      </c>
      <c r="AC239" s="2">
        <f t="shared" si="25"/>
        <v>0</v>
      </c>
      <c r="AD239" s="5">
        <f t="shared" si="26"/>
        <v>2147448</v>
      </c>
      <c r="AE239" s="5">
        <f t="shared" si="27"/>
        <v>2147448</v>
      </c>
      <c r="AG239" s="2">
        <f t="shared" si="28"/>
        <v>8</v>
      </c>
      <c r="AH239" s="2">
        <f t="shared" si="29"/>
        <v>2024</v>
      </c>
      <c r="AJ239" s="5">
        <f t="shared" si="30"/>
        <v>118354</v>
      </c>
      <c r="AK239" s="2">
        <f t="shared" si="31"/>
        <v>20</v>
      </c>
    </row>
    <row r="240" spans="1:37" ht="12.75" x14ac:dyDescent="0.2">
      <c r="A240" s="4">
        <v>45523</v>
      </c>
      <c r="B240" s="5">
        <f>All_Customers_Residential!B240+All_Customers_Small_Commercial!B240+All_Customers_Lighting!B240</f>
        <v>72930</v>
      </c>
      <c r="C240" s="5">
        <f>All_Customers_Residential!C240+All_Customers_Small_Commercial!C240+All_Customers_Lighting!C240</f>
        <v>69606</v>
      </c>
      <c r="D240" s="5">
        <f>All_Customers_Residential!D240+All_Customers_Small_Commercial!D240+All_Customers_Lighting!D240</f>
        <v>66400</v>
      </c>
      <c r="E240" s="5">
        <f>All_Customers_Residential!E240+All_Customers_Small_Commercial!E240+All_Customers_Lighting!E240</f>
        <v>67059</v>
      </c>
      <c r="F240" s="5">
        <f>All_Customers_Residential!F240+All_Customers_Small_Commercial!F240+All_Customers_Lighting!F240</f>
        <v>68227</v>
      </c>
      <c r="G240" s="5">
        <f>All_Customers_Residential!G240+All_Customers_Small_Commercial!G240+All_Customers_Lighting!G240</f>
        <v>73464</v>
      </c>
      <c r="H240" s="5">
        <f>All_Customers_Residential!H240+All_Customers_Small_Commercial!H240+All_Customers_Lighting!H240</f>
        <v>83123</v>
      </c>
      <c r="I240" s="5">
        <f>All_Customers_Residential!I240+All_Customers_Small_Commercial!I240+All_Customers_Lighting!I240</f>
        <v>90083</v>
      </c>
      <c r="J240" s="5">
        <f>All_Customers_Residential!J240+All_Customers_Small_Commercial!J240+All_Customers_Lighting!J240</f>
        <v>95059</v>
      </c>
      <c r="K240" s="5">
        <f>All_Customers_Residential!K240+All_Customers_Small_Commercial!K240+All_Customers_Lighting!K240</f>
        <v>99673</v>
      </c>
      <c r="L240" s="5">
        <f>All_Customers_Residential!L240+All_Customers_Small_Commercial!L240+All_Customers_Lighting!L240</f>
        <v>100308</v>
      </c>
      <c r="M240" s="5">
        <f>All_Customers_Residential!M240+All_Customers_Small_Commercial!M240+All_Customers_Lighting!M240</f>
        <v>100542</v>
      </c>
      <c r="N240" s="5">
        <f>All_Customers_Residential!N240+All_Customers_Small_Commercial!N240+All_Customers_Lighting!N240</f>
        <v>97956</v>
      </c>
      <c r="O240" s="5">
        <f>All_Customers_Residential!O240+All_Customers_Small_Commercial!O240+All_Customers_Lighting!O240</f>
        <v>97010</v>
      </c>
      <c r="P240" s="5">
        <f>All_Customers_Residential!P240+All_Customers_Small_Commercial!P240+All_Customers_Lighting!P240</f>
        <v>94750</v>
      </c>
      <c r="Q240" s="5">
        <f>All_Customers_Residential!Q240+All_Customers_Small_Commercial!Q240+All_Customers_Lighting!Q240</f>
        <v>95838</v>
      </c>
      <c r="R240" s="5">
        <f>All_Customers_Residential!R240+All_Customers_Small_Commercial!R240+All_Customers_Lighting!R240</f>
        <v>106395</v>
      </c>
      <c r="S240" s="5">
        <f>All_Customers_Residential!S240+All_Customers_Small_Commercial!S240+All_Customers_Lighting!S240</f>
        <v>115616</v>
      </c>
      <c r="T240" s="5">
        <f>All_Customers_Residential!T240+All_Customers_Small_Commercial!T240+All_Customers_Lighting!T240</f>
        <v>121585</v>
      </c>
      <c r="U240" s="5">
        <f>All_Customers_Residential!U240+All_Customers_Small_Commercial!U240+All_Customers_Lighting!U240</f>
        <v>121676</v>
      </c>
      <c r="V240" s="5">
        <f>All_Customers_Residential!V240+All_Customers_Small_Commercial!V240+All_Customers_Lighting!V240</f>
        <v>119603</v>
      </c>
      <c r="W240" s="5">
        <f>All_Customers_Residential!W240+All_Customers_Small_Commercial!W240+All_Customers_Lighting!W240</f>
        <v>109814</v>
      </c>
      <c r="X240" s="5">
        <f>All_Customers_Residential!X240+All_Customers_Small_Commercial!X240+All_Customers_Lighting!X240</f>
        <v>97355</v>
      </c>
      <c r="Y240" s="5">
        <f>All_Customers_Residential!Y240+All_Customers_Small_Commercial!Y240+All_Customers_Lighting!Y240</f>
        <v>85463</v>
      </c>
      <c r="AA240" s="2">
        <f>IFERROR(INDEX('Holiday Schedule'!$D$3:$D$24,MATCH(A240,'Holiday Schedule'!$C$3:$C$24,0)),0)</f>
        <v>0</v>
      </c>
      <c r="AB240" s="2">
        <f t="shared" si="24"/>
        <v>2</v>
      </c>
      <c r="AC240" s="2">
        <f t="shared" si="25"/>
        <v>1663263</v>
      </c>
      <c r="AD240" s="5">
        <f t="shared" si="26"/>
        <v>586272</v>
      </c>
      <c r="AE240" s="5">
        <f t="shared" si="27"/>
        <v>2249535</v>
      </c>
      <c r="AG240" s="2">
        <f t="shared" si="28"/>
        <v>8</v>
      </c>
      <c r="AH240" s="2">
        <f t="shared" si="29"/>
        <v>2024</v>
      </c>
      <c r="AJ240" s="5">
        <f t="shared" si="30"/>
        <v>121676</v>
      </c>
      <c r="AK240" s="2">
        <f t="shared" si="31"/>
        <v>20</v>
      </c>
    </row>
    <row r="241" spans="1:37" ht="12.75" x14ac:dyDescent="0.2">
      <c r="A241" s="4">
        <v>45524</v>
      </c>
      <c r="B241" s="5">
        <f>All_Customers_Residential!B241+All_Customers_Small_Commercial!B241+All_Customers_Lighting!B241</f>
        <v>76279</v>
      </c>
      <c r="C241" s="5">
        <f>All_Customers_Residential!C241+All_Customers_Small_Commercial!C241+All_Customers_Lighting!C241</f>
        <v>72944</v>
      </c>
      <c r="D241" s="5">
        <f>All_Customers_Residential!D241+All_Customers_Small_Commercial!D241+All_Customers_Lighting!D241</f>
        <v>68631</v>
      </c>
      <c r="E241" s="5">
        <f>All_Customers_Residential!E241+All_Customers_Small_Commercial!E241+All_Customers_Lighting!E241</f>
        <v>69240</v>
      </c>
      <c r="F241" s="5">
        <f>All_Customers_Residential!F241+All_Customers_Small_Commercial!F241+All_Customers_Lighting!F241</f>
        <v>70236</v>
      </c>
      <c r="G241" s="5">
        <f>All_Customers_Residential!G241+All_Customers_Small_Commercial!G241+All_Customers_Lighting!G241</f>
        <v>75291</v>
      </c>
      <c r="H241" s="5">
        <f>All_Customers_Residential!H241+All_Customers_Small_Commercial!H241+All_Customers_Lighting!H241</f>
        <v>83468</v>
      </c>
      <c r="I241" s="5">
        <f>All_Customers_Residential!I241+All_Customers_Small_Commercial!I241+All_Customers_Lighting!I241</f>
        <v>90692</v>
      </c>
      <c r="J241" s="5">
        <f>All_Customers_Residential!J241+All_Customers_Small_Commercial!J241+All_Customers_Lighting!J241</f>
        <v>93006</v>
      </c>
      <c r="K241" s="5">
        <f>All_Customers_Residential!K241+All_Customers_Small_Commercial!K241+All_Customers_Lighting!K241</f>
        <v>98380</v>
      </c>
      <c r="L241" s="5">
        <f>All_Customers_Residential!L241+All_Customers_Small_Commercial!L241+All_Customers_Lighting!L241</f>
        <v>97444</v>
      </c>
      <c r="M241" s="5">
        <f>All_Customers_Residential!M241+All_Customers_Small_Commercial!M241+All_Customers_Lighting!M241</f>
        <v>96611</v>
      </c>
      <c r="N241" s="5">
        <f>All_Customers_Residential!N241+All_Customers_Small_Commercial!N241+All_Customers_Lighting!N241</f>
        <v>94743</v>
      </c>
      <c r="O241" s="5">
        <f>All_Customers_Residential!O241+All_Customers_Small_Commercial!O241+All_Customers_Lighting!O241</f>
        <v>90157</v>
      </c>
      <c r="P241" s="5">
        <f>All_Customers_Residential!P241+All_Customers_Small_Commercial!P241+All_Customers_Lighting!P241</f>
        <v>86435</v>
      </c>
      <c r="Q241" s="5">
        <f>All_Customers_Residential!Q241+All_Customers_Small_Commercial!Q241+All_Customers_Lighting!Q241</f>
        <v>90472</v>
      </c>
      <c r="R241" s="5">
        <f>All_Customers_Residential!R241+All_Customers_Small_Commercial!R241+All_Customers_Lighting!R241</f>
        <v>98694</v>
      </c>
      <c r="S241" s="5">
        <f>All_Customers_Residential!S241+All_Customers_Small_Commercial!S241+All_Customers_Lighting!S241</f>
        <v>106320</v>
      </c>
      <c r="T241" s="5">
        <f>All_Customers_Residential!T241+All_Customers_Small_Commercial!T241+All_Customers_Lighting!T241</f>
        <v>112269</v>
      </c>
      <c r="U241" s="5">
        <f>All_Customers_Residential!U241+All_Customers_Small_Commercial!U241+All_Customers_Lighting!U241</f>
        <v>115170</v>
      </c>
      <c r="V241" s="5">
        <f>All_Customers_Residential!V241+All_Customers_Small_Commercial!V241+All_Customers_Lighting!V241</f>
        <v>113915</v>
      </c>
      <c r="W241" s="5">
        <f>All_Customers_Residential!W241+All_Customers_Small_Commercial!W241+All_Customers_Lighting!W241</f>
        <v>104295</v>
      </c>
      <c r="X241" s="5">
        <f>All_Customers_Residential!X241+All_Customers_Small_Commercial!X241+All_Customers_Lighting!X241</f>
        <v>92179</v>
      </c>
      <c r="Y241" s="5">
        <f>All_Customers_Residential!Y241+All_Customers_Small_Commercial!Y241+All_Customers_Lighting!Y241</f>
        <v>78902</v>
      </c>
      <c r="AA241" s="2">
        <f>IFERROR(INDEX('Holiday Schedule'!$D$3:$D$24,MATCH(A241,'Holiday Schedule'!$C$3:$C$24,0)),0)</f>
        <v>0</v>
      </c>
      <c r="AB241" s="2">
        <f t="shared" si="24"/>
        <v>3</v>
      </c>
      <c r="AC241" s="2">
        <f t="shared" si="25"/>
        <v>1580782</v>
      </c>
      <c r="AD241" s="5">
        <f t="shared" si="26"/>
        <v>594991</v>
      </c>
      <c r="AE241" s="5">
        <f t="shared" si="27"/>
        <v>2175773</v>
      </c>
      <c r="AG241" s="2">
        <f t="shared" si="28"/>
        <v>8</v>
      </c>
      <c r="AH241" s="2">
        <f t="shared" si="29"/>
        <v>2024</v>
      </c>
      <c r="AJ241" s="5">
        <f t="shared" si="30"/>
        <v>115170</v>
      </c>
      <c r="AK241" s="2">
        <f t="shared" si="31"/>
        <v>20</v>
      </c>
    </row>
    <row r="242" spans="1:37" ht="12.75" x14ac:dyDescent="0.2">
      <c r="A242" s="4">
        <v>45525</v>
      </c>
      <c r="B242" s="5">
        <f>All_Customers_Residential!B242+All_Customers_Small_Commercial!B242+All_Customers_Lighting!B242</f>
        <v>71059</v>
      </c>
      <c r="C242" s="5">
        <f>All_Customers_Residential!C242+All_Customers_Small_Commercial!C242+All_Customers_Lighting!C242</f>
        <v>66904</v>
      </c>
      <c r="D242" s="5">
        <f>All_Customers_Residential!D242+All_Customers_Small_Commercial!D242+All_Customers_Lighting!D242</f>
        <v>64493</v>
      </c>
      <c r="E242" s="5">
        <f>All_Customers_Residential!E242+All_Customers_Small_Commercial!E242+All_Customers_Lighting!E242</f>
        <v>63845</v>
      </c>
      <c r="F242" s="5">
        <f>All_Customers_Residential!F242+All_Customers_Small_Commercial!F242+All_Customers_Lighting!F242</f>
        <v>65239</v>
      </c>
      <c r="G242" s="5">
        <f>All_Customers_Residential!G242+All_Customers_Small_Commercial!G242+All_Customers_Lighting!G242</f>
        <v>71006</v>
      </c>
      <c r="H242" s="5">
        <f>All_Customers_Residential!H242+All_Customers_Small_Commercial!H242+All_Customers_Lighting!H242</f>
        <v>79245</v>
      </c>
      <c r="I242" s="5">
        <f>All_Customers_Residential!I242+All_Customers_Small_Commercial!I242+All_Customers_Lighting!I242</f>
        <v>84175</v>
      </c>
      <c r="J242" s="5">
        <f>All_Customers_Residential!J242+All_Customers_Small_Commercial!J242+All_Customers_Lighting!J242</f>
        <v>85803</v>
      </c>
      <c r="K242" s="5">
        <f>All_Customers_Residential!K242+All_Customers_Small_Commercial!K242+All_Customers_Lighting!K242</f>
        <v>87817</v>
      </c>
      <c r="L242" s="5">
        <f>All_Customers_Residential!L242+All_Customers_Small_Commercial!L242+All_Customers_Lighting!L242</f>
        <v>84811</v>
      </c>
      <c r="M242" s="5">
        <f>All_Customers_Residential!M242+All_Customers_Small_Commercial!M242+All_Customers_Lighting!M242</f>
        <v>81512</v>
      </c>
      <c r="N242" s="5">
        <f>All_Customers_Residential!N242+All_Customers_Small_Commercial!N242+All_Customers_Lighting!N242</f>
        <v>82215</v>
      </c>
      <c r="O242" s="5">
        <f>All_Customers_Residential!O242+All_Customers_Small_Commercial!O242+All_Customers_Lighting!O242</f>
        <v>82586</v>
      </c>
      <c r="P242" s="5">
        <f>All_Customers_Residential!P242+All_Customers_Small_Commercial!P242+All_Customers_Lighting!P242</f>
        <v>84098</v>
      </c>
      <c r="Q242" s="5">
        <f>All_Customers_Residential!Q242+All_Customers_Small_Commercial!Q242+All_Customers_Lighting!Q242</f>
        <v>88064</v>
      </c>
      <c r="R242" s="5">
        <f>All_Customers_Residential!R242+All_Customers_Small_Commercial!R242+All_Customers_Lighting!R242</f>
        <v>93534</v>
      </c>
      <c r="S242" s="5">
        <f>All_Customers_Residential!S242+All_Customers_Small_Commercial!S242+All_Customers_Lighting!S242</f>
        <v>105105</v>
      </c>
      <c r="T242" s="5">
        <f>All_Customers_Residential!T242+All_Customers_Small_Commercial!T242+All_Customers_Lighting!T242</f>
        <v>112424</v>
      </c>
      <c r="U242" s="5">
        <f>All_Customers_Residential!U242+All_Customers_Small_Commercial!U242+All_Customers_Lighting!U242</f>
        <v>115087</v>
      </c>
      <c r="V242" s="5">
        <f>All_Customers_Residential!V242+All_Customers_Small_Commercial!V242+All_Customers_Lighting!V242</f>
        <v>114120</v>
      </c>
      <c r="W242" s="5">
        <f>All_Customers_Residential!W242+All_Customers_Small_Commercial!W242+All_Customers_Lighting!W242</f>
        <v>104351</v>
      </c>
      <c r="X242" s="5">
        <f>All_Customers_Residential!X242+All_Customers_Small_Commercial!X242+All_Customers_Lighting!X242</f>
        <v>92266</v>
      </c>
      <c r="Y242" s="5">
        <f>All_Customers_Residential!Y242+All_Customers_Small_Commercial!Y242+All_Customers_Lighting!Y242</f>
        <v>78799</v>
      </c>
      <c r="AA242" s="2">
        <f>IFERROR(INDEX('Holiday Schedule'!$D$3:$D$24,MATCH(A242,'Holiday Schedule'!$C$3:$C$24,0)),0)</f>
        <v>0</v>
      </c>
      <c r="AB242" s="2">
        <f t="shared" si="24"/>
        <v>4</v>
      </c>
      <c r="AC242" s="2">
        <f t="shared" si="25"/>
        <v>1497968</v>
      </c>
      <c r="AD242" s="5">
        <f t="shared" si="26"/>
        <v>560590</v>
      </c>
      <c r="AE242" s="5">
        <f t="shared" si="27"/>
        <v>2058558</v>
      </c>
      <c r="AG242" s="2">
        <f t="shared" si="28"/>
        <v>8</v>
      </c>
      <c r="AH242" s="2">
        <f t="shared" si="29"/>
        <v>2024</v>
      </c>
      <c r="AJ242" s="5">
        <f t="shared" si="30"/>
        <v>115087</v>
      </c>
      <c r="AK242" s="2">
        <f t="shared" si="31"/>
        <v>20</v>
      </c>
    </row>
    <row r="243" spans="1:37" ht="12.75" x14ac:dyDescent="0.2">
      <c r="A243" s="4">
        <v>45526</v>
      </c>
      <c r="B243" s="5">
        <f>All_Customers_Residential!B243+All_Customers_Small_Commercial!B243+All_Customers_Lighting!B243</f>
        <v>70447</v>
      </c>
      <c r="C243" s="5">
        <f>All_Customers_Residential!C243+All_Customers_Small_Commercial!C243+All_Customers_Lighting!C243</f>
        <v>66565</v>
      </c>
      <c r="D243" s="5">
        <f>All_Customers_Residential!D243+All_Customers_Small_Commercial!D243+All_Customers_Lighting!D243</f>
        <v>63426</v>
      </c>
      <c r="E243" s="5">
        <f>All_Customers_Residential!E243+All_Customers_Small_Commercial!E243+All_Customers_Lighting!E243</f>
        <v>62840</v>
      </c>
      <c r="F243" s="5">
        <f>All_Customers_Residential!F243+All_Customers_Small_Commercial!F243+All_Customers_Lighting!F243</f>
        <v>64268</v>
      </c>
      <c r="G243" s="5">
        <f>All_Customers_Residential!G243+All_Customers_Small_Commercial!G243+All_Customers_Lighting!G243</f>
        <v>69866</v>
      </c>
      <c r="H243" s="5">
        <f>All_Customers_Residential!H243+All_Customers_Small_Commercial!H243+All_Customers_Lighting!H243</f>
        <v>77698</v>
      </c>
      <c r="I243" s="5">
        <f>All_Customers_Residential!I243+All_Customers_Small_Commercial!I243+All_Customers_Lighting!I243</f>
        <v>82556</v>
      </c>
      <c r="J243" s="5">
        <f>All_Customers_Residential!J243+All_Customers_Small_Commercial!J243+All_Customers_Lighting!J243</f>
        <v>82177</v>
      </c>
      <c r="K243" s="5">
        <f>All_Customers_Residential!K243+All_Customers_Small_Commercial!K243+All_Customers_Lighting!K243</f>
        <v>80769</v>
      </c>
      <c r="L243" s="5">
        <f>All_Customers_Residential!L243+All_Customers_Small_Commercial!L243+All_Customers_Lighting!L243</f>
        <v>79057</v>
      </c>
      <c r="M243" s="5">
        <f>All_Customers_Residential!M243+All_Customers_Small_Commercial!M243+All_Customers_Lighting!M243</f>
        <v>82912</v>
      </c>
      <c r="N243" s="5">
        <f>All_Customers_Residential!N243+All_Customers_Small_Commercial!N243+All_Customers_Lighting!N243</f>
        <v>81777</v>
      </c>
      <c r="O243" s="5">
        <f>All_Customers_Residential!O243+All_Customers_Small_Commercial!O243+All_Customers_Lighting!O243</f>
        <v>78776</v>
      </c>
      <c r="P243" s="5">
        <f>All_Customers_Residential!P243+All_Customers_Small_Commercial!P243+All_Customers_Lighting!P243</f>
        <v>77475</v>
      </c>
      <c r="Q243" s="5">
        <f>All_Customers_Residential!Q243+All_Customers_Small_Commercial!Q243+All_Customers_Lighting!Q243</f>
        <v>83394</v>
      </c>
      <c r="R243" s="5">
        <f>All_Customers_Residential!R243+All_Customers_Small_Commercial!R243+All_Customers_Lighting!R243</f>
        <v>93825</v>
      </c>
      <c r="S243" s="5">
        <f>All_Customers_Residential!S243+All_Customers_Small_Commercial!S243+All_Customers_Lighting!S243</f>
        <v>102941</v>
      </c>
      <c r="T243" s="5">
        <f>All_Customers_Residential!T243+All_Customers_Small_Commercial!T243+All_Customers_Lighting!T243</f>
        <v>108770</v>
      </c>
      <c r="U243" s="5">
        <f>All_Customers_Residential!U243+All_Customers_Small_Commercial!U243+All_Customers_Lighting!U243</f>
        <v>111255</v>
      </c>
      <c r="V243" s="5">
        <f>All_Customers_Residential!V243+All_Customers_Small_Commercial!V243+All_Customers_Lighting!V243</f>
        <v>111127</v>
      </c>
      <c r="W243" s="5">
        <f>All_Customers_Residential!W243+All_Customers_Small_Commercial!W243+All_Customers_Lighting!W243</f>
        <v>102392</v>
      </c>
      <c r="X243" s="5">
        <f>All_Customers_Residential!X243+All_Customers_Small_Commercial!X243+All_Customers_Lighting!X243</f>
        <v>89935</v>
      </c>
      <c r="Y243" s="5">
        <f>All_Customers_Residential!Y243+All_Customers_Small_Commercial!Y243+All_Customers_Lighting!Y243</f>
        <v>77939</v>
      </c>
      <c r="AA243" s="2">
        <f>IFERROR(INDEX('Holiday Schedule'!$D$3:$D$24,MATCH(A243,'Holiday Schedule'!$C$3:$C$24,0)),0)</f>
        <v>0</v>
      </c>
      <c r="AB243" s="2">
        <f t="shared" si="24"/>
        <v>5</v>
      </c>
      <c r="AC243" s="2">
        <f t="shared" si="25"/>
        <v>1449138</v>
      </c>
      <c r="AD243" s="5">
        <f t="shared" si="26"/>
        <v>553049</v>
      </c>
      <c r="AE243" s="5">
        <f t="shared" si="27"/>
        <v>2002187</v>
      </c>
      <c r="AG243" s="2">
        <f t="shared" si="28"/>
        <v>8</v>
      </c>
      <c r="AH243" s="2">
        <f t="shared" si="29"/>
        <v>2024</v>
      </c>
      <c r="AJ243" s="5">
        <f t="shared" si="30"/>
        <v>111255</v>
      </c>
      <c r="AK243" s="2">
        <f t="shared" si="31"/>
        <v>20</v>
      </c>
    </row>
    <row r="244" spans="1:37" ht="12.75" x14ac:dyDescent="0.2">
      <c r="A244" s="4">
        <v>45527</v>
      </c>
      <c r="B244" s="5">
        <f>All_Customers_Residential!B244+All_Customers_Small_Commercial!B244+All_Customers_Lighting!B244</f>
        <v>69933</v>
      </c>
      <c r="C244" s="5">
        <f>All_Customers_Residential!C244+All_Customers_Small_Commercial!C244+All_Customers_Lighting!C244</f>
        <v>65338</v>
      </c>
      <c r="D244" s="5">
        <f>All_Customers_Residential!D244+All_Customers_Small_Commercial!D244+All_Customers_Lighting!D244</f>
        <v>62841</v>
      </c>
      <c r="E244" s="5">
        <f>All_Customers_Residential!E244+All_Customers_Small_Commercial!E244+All_Customers_Lighting!E244</f>
        <v>63168</v>
      </c>
      <c r="F244" s="5">
        <f>All_Customers_Residential!F244+All_Customers_Small_Commercial!F244+All_Customers_Lighting!F244</f>
        <v>63805</v>
      </c>
      <c r="G244" s="5">
        <f>All_Customers_Residential!G244+All_Customers_Small_Commercial!G244+All_Customers_Lighting!G244</f>
        <v>67272</v>
      </c>
      <c r="H244" s="5">
        <f>All_Customers_Residential!H244+All_Customers_Small_Commercial!H244+All_Customers_Lighting!H244</f>
        <v>76996</v>
      </c>
      <c r="I244" s="5">
        <f>All_Customers_Residential!I244+All_Customers_Small_Commercial!I244+All_Customers_Lighting!I244</f>
        <v>79658</v>
      </c>
      <c r="J244" s="5">
        <f>All_Customers_Residential!J244+All_Customers_Small_Commercial!J244+All_Customers_Lighting!J244</f>
        <v>79183</v>
      </c>
      <c r="K244" s="5">
        <f>All_Customers_Residential!K244+All_Customers_Small_Commercial!K244+All_Customers_Lighting!K244</f>
        <v>82356</v>
      </c>
      <c r="L244" s="5">
        <f>All_Customers_Residential!L244+All_Customers_Small_Commercial!L244+All_Customers_Lighting!L244</f>
        <v>82108</v>
      </c>
      <c r="M244" s="5">
        <f>All_Customers_Residential!M244+All_Customers_Small_Commercial!M244+All_Customers_Lighting!M244</f>
        <v>82679</v>
      </c>
      <c r="N244" s="5">
        <f>All_Customers_Residential!N244+All_Customers_Small_Commercial!N244+All_Customers_Lighting!N244</f>
        <v>82065</v>
      </c>
      <c r="O244" s="5">
        <f>All_Customers_Residential!O244+All_Customers_Small_Commercial!O244+All_Customers_Lighting!O244</f>
        <v>77970</v>
      </c>
      <c r="P244" s="5">
        <f>All_Customers_Residential!P244+All_Customers_Small_Commercial!P244+All_Customers_Lighting!P244</f>
        <v>78414</v>
      </c>
      <c r="Q244" s="5">
        <f>All_Customers_Residential!Q244+All_Customers_Small_Commercial!Q244+All_Customers_Lighting!Q244</f>
        <v>80728</v>
      </c>
      <c r="R244" s="5">
        <f>All_Customers_Residential!R244+All_Customers_Small_Commercial!R244+All_Customers_Lighting!R244</f>
        <v>89117</v>
      </c>
      <c r="S244" s="5">
        <f>All_Customers_Residential!S244+All_Customers_Small_Commercial!S244+All_Customers_Lighting!S244</f>
        <v>101768</v>
      </c>
      <c r="T244" s="5">
        <f>All_Customers_Residential!T244+All_Customers_Small_Commercial!T244+All_Customers_Lighting!T244</f>
        <v>108312</v>
      </c>
      <c r="U244" s="5">
        <f>All_Customers_Residential!U244+All_Customers_Small_Commercial!U244+All_Customers_Lighting!U244</f>
        <v>112314</v>
      </c>
      <c r="V244" s="5">
        <f>All_Customers_Residential!V244+All_Customers_Small_Commercial!V244+All_Customers_Lighting!V244</f>
        <v>110676</v>
      </c>
      <c r="W244" s="5">
        <f>All_Customers_Residential!W244+All_Customers_Small_Commercial!W244+All_Customers_Lighting!W244</f>
        <v>103996</v>
      </c>
      <c r="X244" s="5">
        <f>All_Customers_Residential!X244+All_Customers_Small_Commercial!X244+All_Customers_Lighting!X244</f>
        <v>90911</v>
      </c>
      <c r="Y244" s="5">
        <f>All_Customers_Residential!Y244+All_Customers_Small_Commercial!Y244+All_Customers_Lighting!Y244</f>
        <v>78074</v>
      </c>
      <c r="AA244" s="2">
        <f>IFERROR(INDEX('Holiday Schedule'!$D$3:$D$24,MATCH(A244,'Holiday Schedule'!$C$3:$C$24,0)),0)</f>
        <v>0</v>
      </c>
      <c r="AB244" s="2">
        <f t="shared" si="24"/>
        <v>6</v>
      </c>
      <c r="AC244" s="2">
        <f t="shared" si="25"/>
        <v>1442255</v>
      </c>
      <c r="AD244" s="5">
        <f t="shared" si="26"/>
        <v>547427</v>
      </c>
      <c r="AE244" s="5">
        <f t="shared" si="27"/>
        <v>1989682</v>
      </c>
      <c r="AG244" s="2">
        <f t="shared" si="28"/>
        <v>8</v>
      </c>
      <c r="AH244" s="2">
        <f t="shared" si="29"/>
        <v>2024</v>
      </c>
      <c r="AJ244" s="5">
        <f t="shared" si="30"/>
        <v>112314</v>
      </c>
      <c r="AK244" s="2">
        <f t="shared" si="31"/>
        <v>20</v>
      </c>
    </row>
    <row r="245" spans="1:37" ht="12.75" x14ac:dyDescent="0.2">
      <c r="A245" s="4">
        <v>45528</v>
      </c>
      <c r="B245" s="5">
        <f>All_Customers_Residential!B245+All_Customers_Small_Commercial!B245+All_Customers_Lighting!B245</f>
        <v>70385</v>
      </c>
      <c r="C245" s="5">
        <f>All_Customers_Residential!C245+All_Customers_Small_Commercial!C245+All_Customers_Lighting!C245</f>
        <v>66263</v>
      </c>
      <c r="D245" s="5">
        <f>All_Customers_Residential!D245+All_Customers_Small_Commercial!D245+All_Customers_Lighting!D245</f>
        <v>62335</v>
      </c>
      <c r="E245" s="5">
        <f>All_Customers_Residential!E245+All_Customers_Small_Commercial!E245+All_Customers_Lighting!E245</f>
        <v>61528</v>
      </c>
      <c r="F245" s="5">
        <f>All_Customers_Residential!F245+All_Customers_Small_Commercial!F245+All_Customers_Lighting!F245</f>
        <v>61774</v>
      </c>
      <c r="G245" s="5">
        <f>All_Customers_Residential!G245+All_Customers_Small_Commercial!G245+All_Customers_Lighting!G245</f>
        <v>64520</v>
      </c>
      <c r="H245" s="5">
        <f>All_Customers_Residential!H245+All_Customers_Small_Commercial!H245+All_Customers_Lighting!H245</f>
        <v>69349</v>
      </c>
      <c r="I245" s="5">
        <f>All_Customers_Residential!I245+All_Customers_Small_Commercial!I245+All_Customers_Lighting!I245</f>
        <v>74363</v>
      </c>
      <c r="J245" s="5">
        <f>All_Customers_Residential!J245+All_Customers_Small_Commercial!J245+All_Customers_Lighting!J245</f>
        <v>77462</v>
      </c>
      <c r="K245" s="5">
        <f>All_Customers_Residential!K245+All_Customers_Small_Commercial!K245+All_Customers_Lighting!K245</f>
        <v>78511</v>
      </c>
      <c r="L245" s="5">
        <f>All_Customers_Residential!L245+All_Customers_Small_Commercial!L245+All_Customers_Lighting!L245</f>
        <v>79040</v>
      </c>
      <c r="M245" s="5">
        <f>All_Customers_Residential!M245+All_Customers_Small_Commercial!M245+All_Customers_Lighting!M245</f>
        <v>78748</v>
      </c>
      <c r="N245" s="5">
        <f>All_Customers_Residential!N245+All_Customers_Small_Commercial!N245+All_Customers_Lighting!N245</f>
        <v>79562</v>
      </c>
      <c r="O245" s="5">
        <f>All_Customers_Residential!O245+All_Customers_Small_Commercial!O245+All_Customers_Lighting!O245</f>
        <v>79214</v>
      </c>
      <c r="P245" s="5">
        <f>All_Customers_Residential!P245+All_Customers_Small_Commercial!P245+All_Customers_Lighting!P245</f>
        <v>82201</v>
      </c>
      <c r="Q245" s="5">
        <f>All_Customers_Residential!Q245+All_Customers_Small_Commercial!Q245+All_Customers_Lighting!Q245</f>
        <v>86375</v>
      </c>
      <c r="R245" s="5">
        <f>All_Customers_Residential!R245+All_Customers_Small_Commercial!R245+All_Customers_Lighting!R245</f>
        <v>97247</v>
      </c>
      <c r="S245" s="5">
        <f>All_Customers_Residential!S245+All_Customers_Small_Commercial!S245+All_Customers_Lighting!S245</f>
        <v>110124</v>
      </c>
      <c r="T245" s="5">
        <f>All_Customers_Residential!T245+All_Customers_Small_Commercial!T245+All_Customers_Lighting!T245</f>
        <v>117697</v>
      </c>
      <c r="U245" s="5">
        <f>All_Customers_Residential!U245+All_Customers_Small_Commercial!U245+All_Customers_Lighting!U245</f>
        <v>120588</v>
      </c>
      <c r="V245" s="5">
        <f>All_Customers_Residential!V245+All_Customers_Small_Commercial!V245+All_Customers_Lighting!V245</f>
        <v>117891</v>
      </c>
      <c r="W245" s="5">
        <f>All_Customers_Residential!W245+All_Customers_Small_Commercial!W245+All_Customers_Lighting!W245</f>
        <v>108498</v>
      </c>
      <c r="X245" s="5">
        <f>All_Customers_Residential!X245+All_Customers_Small_Commercial!X245+All_Customers_Lighting!X245</f>
        <v>96062</v>
      </c>
      <c r="Y245" s="5">
        <f>All_Customers_Residential!Y245+All_Customers_Small_Commercial!Y245+All_Customers_Lighting!Y245</f>
        <v>82752</v>
      </c>
      <c r="AA245" s="2">
        <f>IFERROR(INDEX('Holiday Schedule'!$D$3:$D$24,MATCH(A245,'Holiday Schedule'!$C$3:$C$24,0)),0)</f>
        <v>0</v>
      </c>
      <c r="AB245" s="2">
        <f t="shared" si="24"/>
        <v>7</v>
      </c>
      <c r="AC245" s="2">
        <f t="shared" si="25"/>
        <v>0</v>
      </c>
      <c r="AD245" s="5">
        <f t="shared" si="26"/>
        <v>2022489</v>
      </c>
      <c r="AE245" s="5">
        <f t="shared" si="27"/>
        <v>2022489</v>
      </c>
      <c r="AG245" s="2">
        <f t="shared" si="28"/>
        <v>8</v>
      </c>
      <c r="AH245" s="2">
        <f t="shared" si="29"/>
        <v>2024</v>
      </c>
      <c r="AJ245" s="5">
        <f t="shared" si="30"/>
        <v>120588</v>
      </c>
      <c r="AK245" s="2">
        <f t="shared" si="31"/>
        <v>20</v>
      </c>
    </row>
    <row r="246" spans="1:37" ht="12.75" x14ac:dyDescent="0.2">
      <c r="A246" s="4">
        <v>45529</v>
      </c>
      <c r="B246" s="5">
        <f>All_Customers_Residential!B246+All_Customers_Small_Commercial!B246+All_Customers_Lighting!B246</f>
        <v>74307</v>
      </c>
      <c r="C246" s="5">
        <f>All_Customers_Residential!C246+All_Customers_Small_Commercial!C246+All_Customers_Lighting!C246</f>
        <v>69727</v>
      </c>
      <c r="D246" s="5">
        <f>All_Customers_Residential!D246+All_Customers_Small_Commercial!D246+All_Customers_Lighting!D246</f>
        <v>66386</v>
      </c>
      <c r="E246" s="5">
        <f>All_Customers_Residential!E246+All_Customers_Small_Commercial!E246+All_Customers_Lighting!E246</f>
        <v>64708</v>
      </c>
      <c r="F246" s="5">
        <f>All_Customers_Residential!F246+All_Customers_Small_Commercial!F246+All_Customers_Lighting!F246</f>
        <v>63913</v>
      </c>
      <c r="G246" s="5">
        <f>All_Customers_Residential!G246+All_Customers_Small_Commercial!G246+All_Customers_Lighting!G246</f>
        <v>65498</v>
      </c>
      <c r="H246" s="5">
        <f>All_Customers_Residential!H246+All_Customers_Small_Commercial!H246+All_Customers_Lighting!H246</f>
        <v>69250</v>
      </c>
      <c r="I246" s="5">
        <f>All_Customers_Residential!I246+All_Customers_Small_Commercial!I246+All_Customers_Lighting!I246</f>
        <v>75514</v>
      </c>
      <c r="J246" s="5">
        <f>All_Customers_Residential!J246+All_Customers_Small_Commercial!J246+All_Customers_Lighting!J246</f>
        <v>78702</v>
      </c>
      <c r="K246" s="5">
        <f>All_Customers_Residential!K246+All_Customers_Small_Commercial!K246+All_Customers_Lighting!K246</f>
        <v>81663</v>
      </c>
      <c r="L246" s="5">
        <f>All_Customers_Residential!L246+All_Customers_Small_Commercial!L246+All_Customers_Lighting!L246</f>
        <v>82548</v>
      </c>
      <c r="M246" s="5">
        <f>All_Customers_Residential!M246+All_Customers_Small_Commercial!M246+All_Customers_Lighting!M246</f>
        <v>82887</v>
      </c>
      <c r="N246" s="5">
        <f>All_Customers_Residential!N246+All_Customers_Small_Commercial!N246+All_Customers_Lighting!N246</f>
        <v>85733</v>
      </c>
      <c r="O246" s="5">
        <f>All_Customers_Residential!O246+All_Customers_Small_Commercial!O246+All_Customers_Lighting!O246</f>
        <v>86450</v>
      </c>
      <c r="P246" s="5">
        <f>All_Customers_Residential!P246+All_Customers_Small_Commercial!P246+All_Customers_Lighting!P246</f>
        <v>90280</v>
      </c>
      <c r="Q246" s="5">
        <f>All_Customers_Residential!Q246+All_Customers_Small_Commercial!Q246+All_Customers_Lighting!Q246</f>
        <v>97062</v>
      </c>
      <c r="R246" s="5">
        <f>All_Customers_Residential!R246+All_Customers_Small_Commercial!R246+All_Customers_Lighting!R246</f>
        <v>105607</v>
      </c>
      <c r="S246" s="5">
        <f>All_Customers_Residential!S246+All_Customers_Small_Commercial!S246+All_Customers_Lighting!S246</f>
        <v>116122</v>
      </c>
      <c r="T246" s="5">
        <f>All_Customers_Residential!T246+All_Customers_Small_Commercial!T246+All_Customers_Lighting!T246</f>
        <v>122244</v>
      </c>
      <c r="U246" s="5">
        <f>All_Customers_Residential!U246+All_Customers_Small_Commercial!U246+All_Customers_Lighting!U246</f>
        <v>125829</v>
      </c>
      <c r="V246" s="5">
        <f>All_Customers_Residential!V246+All_Customers_Small_Commercial!V246+All_Customers_Lighting!V246</f>
        <v>121949</v>
      </c>
      <c r="W246" s="5">
        <f>All_Customers_Residential!W246+All_Customers_Small_Commercial!W246+All_Customers_Lighting!W246</f>
        <v>110654</v>
      </c>
      <c r="X246" s="5">
        <f>All_Customers_Residential!X246+All_Customers_Small_Commercial!X246+All_Customers_Lighting!X246</f>
        <v>96505</v>
      </c>
      <c r="Y246" s="5">
        <f>All_Customers_Residential!Y246+All_Customers_Small_Commercial!Y246+All_Customers_Lighting!Y246</f>
        <v>83597</v>
      </c>
      <c r="AA246" s="2">
        <f>IFERROR(INDEX('Holiday Schedule'!$D$3:$D$24,MATCH(A246,'Holiday Schedule'!$C$3:$C$24,0)),0)</f>
        <v>0</v>
      </c>
      <c r="AB246" s="2">
        <f t="shared" si="24"/>
        <v>1</v>
      </c>
      <c r="AC246" s="2">
        <f t="shared" si="25"/>
        <v>0</v>
      </c>
      <c r="AD246" s="5">
        <f t="shared" si="26"/>
        <v>2117135</v>
      </c>
      <c r="AE246" s="5">
        <f t="shared" si="27"/>
        <v>2117135</v>
      </c>
      <c r="AG246" s="2">
        <f t="shared" si="28"/>
        <v>8</v>
      </c>
      <c r="AH246" s="2">
        <f t="shared" si="29"/>
        <v>2024</v>
      </c>
      <c r="AJ246" s="5">
        <f t="shared" si="30"/>
        <v>125829</v>
      </c>
      <c r="AK246" s="2">
        <f t="shared" si="31"/>
        <v>20</v>
      </c>
    </row>
    <row r="247" spans="1:37" ht="12.75" x14ac:dyDescent="0.2">
      <c r="A247" s="4">
        <v>45530</v>
      </c>
      <c r="B247" s="5">
        <f>All_Customers_Residential!B247+All_Customers_Small_Commercial!B247+All_Customers_Lighting!B247</f>
        <v>74695</v>
      </c>
      <c r="C247" s="5">
        <f>All_Customers_Residential!C247+All_Customers_Small_Commercial!C247+All_Customers_Lighting!C247</f>
        <v>70586</v>
      </c>
      <c r="D247" s="5">
        <f>All_Customers_Residential!D247+All_Customers_Small_Commercial!D247+All_Customers_Lighting!D247</f>
        <v>67722</v>
      </c>
      <c r="E247" s="5">
        <f>All_Customers_Residential!E247+All_Customers_Small_Commercial!E247+All_Customers_Lighting!E247</f>
        <v>67275</v>
      </c>
      <c r="F247" s="5">
        <f>All_Customers_Residential!F247+All_Customers_Small_Commercial!F247+All_Customers_Lighting!F247</f>
        <v>68485</v>
      </c>
      <c r="G247" s="5">
        <f>All_Customers_Residential!G247+All_Customers_Small_Commercial!G247+All_Customers_Lighting!G247</f>
        <v>73386</v>
      </c>
      <c r="H247" s="5">
        <f>All_Customers_Residential!H247+All_Customers_Small_Commercial!H247+All_Customers_Lighting!H247</f>
        <v>82667</v>
      </c>
      <c r="I247" s="5">
        <f>All_Customers_Residential!I247+All_Customers_Small_Commercial!I247+All_Customers_Lighting!I247</f>
        <v>89768</v>
      </c>
      <c r="J247" s="5">
        <f>All_Customers_Residential!J247+All_Customers_Small_Commercial!J247+All_Customers_Lighting!J247</f>
        <v>92919</v>
      </c>
      <c r="K247" s="5">
        <f>All_Customers_Residential!K247+All_Customers_Small_Commercial!K247+All_Customers_Lighting!K247</f>
        <v>97916</v>
      </c>
      <c r="L247" s="5">
        <f>All_Customers_Residential!L247+All_Customers_Small_Commercial!L247+All_Customers_Lighting!L247</f>
        <v>94255</v>
      </c>
      <c r="M247" s="5">
        <f>All_Customers_Residential!M247+All_Customers_Small_Commercial!M247+All_Customers_Lighting!M247</f>
        <v>87090</v>
      </c>
      <c r="N247" s="5">
        <f>All_Customers_Residential!N247+All_Customers_Small_Commercial!N247+All_Customers_Lighting!N247</f>
        <v>86291</v>
      </c>
      <c r="O247" s="5">
        <f>All_Customers_Residential!O247+All_Customers_Small_Commercial!O247+All_Customers_Lighting!O247</f>
        <v>89221</v>
      </c>
      <c r="P247" s="5">
        <f>All_Customers_Residential!P247+All_Customers_Small_Commercial!P247+All_Customers_Lighting!P247</f>
        <v>88526</v>
      </c>
      <c r="Q247" s="5">
        <f>All_Customers_Residential!Q247+All_Customers_Small_Commercial!Q247+All_Customers_Lighting!Q247</f>
        <v>92887</v>
      </c>
      <c r="R247" s="5">
        <f>All_Customers_Residential!R247+All_Customers_Small_Commercial!R247+All_Customers_Lighting!R247</f>
        <v>103917</v>
      </c>
      <c r="S247" s="5">
        <f>All_Customers_Residential!S247+All_Customers_Small_Commercial!S247+All_Customers_Lighting!S247</f>
        <v>113506</v>
      </c>
      <c r="T247" s="5">
        <f>All_Customers_Residential!T247+All_Customers_Small_Commercial!T247+All_Customers_Lighting!T247</f>
        <v>120992</v>
      </c>
      <c r="U247" s="5">
        <f>All_Customers_Residential!U247+All_Customers_Small_Commercial!U247+All_Customers_Lighting!U247</f>
        <v>122321</v>
      </c>
      <c r="V247" s="5">
        <f>All_Customers_Residential!V247+All_Customers_Small_Commercial!V247+All_Customers_Lighting!V247</f>
        <v>119484</v>
      </c>
      <c r="W247" s="5">
        <f>All_Customers_Residential!W247+All_Customers_Small_Commercial!W247+All_Customers_Lighting!W247</f>
        <v>108772</v>
      </c>
      <c r="X247" s="5">
        <f>All_Customers_Residential!X247+All_Customers_Small_Commercial!X247+All_Customers_Lighting!X247</f>
        <v>94819</v>
      </c>
      <c r="Y247" s="5">
        <f>All_Customers_Residential!Y247+All_Customers_Small_Commercial!Y247+All_Customers_Lighting!Y247</f>
        <v>80795</v>
      </c>
      <c r="AA247" s="2">
        <f>IFERROR(INDEX('Holiday Schedule'!$D$3:$D$24,MATCH(A247,'Holiday Schedule'!$C$3:$C$24,0)),0)</f>
        <v>0</v>
      </c>
      <c r="AB247" s="2">
        <f t="shared" si="24"/>
        <v>2</v>
      </c>
      <c r="AC247" s="2">
        <f t="shared" si="25"/>
        <v>1602684</v>
      </c>
      <c r="AD247" s="5">
        <f t="shared" si="26"/>
        <v>585611</v>
      </c>
      <c r="AE247" s="5">
        <f t="shared" si="27"/>
        <v>2188295</v>
      </c>
      <c r="AG247" s="2">
        <f t="shared" si="28"/>
        <v>8</v>
      </c>
      <c r="AH247" s="2">
        <f t="shared" si="29"/>
        <v>2024</v>
      </c>
      <c r="AJ247" s="5">
        <f t="shared" si="30"/>
        <v>122321</v>
      </c>
      <c r="AK247" s="2">
        <f t="shared" si="31"/>
        <v>20</v>
      </c>
    </row>
    <row r="248" spans="1:37" ht="12.75" x14ac:dyDescent="0.2">
      <c r="A248" s="4">
        <v>45531</v>
      </c>
      <c r="B248" s="5">
        <f>All_Customers_Residential!B248+All_Customers_Small_Commercial!B248+All_Customers_Lighting!B248</f>
        <v>73139</v>
      </c>
      <c r="C248" s="5">
        <f>All_Customers_Residential!C248+All_Customers_Small_Commercial!C248+All_Customers_Lighting!C248</f>
        <v>68601</v>
      </c>
      <c r="D248" s="5">
        <f>All_Customers_Residential!D248+All_Customers_Small_Commercial!D248+All_Customers_Lighting!D248</f>
        <v>65387</v>
      </c>
      <c r="E248" s="5">
        <f>All_Customers_Residential!E248+All_Customers_Small_Commercial!E248+All_Customers_Lighting!E248</f>
        <v>64796</v>
      </c>
      <c r="F248" s="5">
        <f>All_Customers_Residential!F248+All_Customers_Small_Commercial!F248+All_Customers_Lighting!F248</f>
        <v>65875</v>
      </c>
      <c r="G248" s="5">
        <f>All_Customers_Residential!G248+All_Customers_Small_Commercial!G248+All_Customers_Lighting!G248</f>
        <v>71242</v>
      </c>
      <c r="H248" s="5">
        <f>All_Customers_Residential!H248+All_Customers_Small_Commercial!H248+All_Customers_Lighting!H248</f>
        <v>79541</v>
      </c>
      <c r="I248" s="5">
        <f>All_Customers_Residential!I248+All_Customers_Small_Commercial!I248+All_Customers_Lighting!I248</f>
        <v>85026</v>
      </c>
      <c r="J248" s="5">
        <f>All_Customers_Residential!J248+All_Customers_Small_Commercial!J248+All_Customers_Lighting!J248</f>
        <v>85154</v>
      </c>
      <c r="K248" s="5">
        <f>All_Customers_Residential!K248+All_Customers_Small_Commercial!K248+All_Customers_Lighting!K248</f>
        <v>85704</v>
      </c>
      <c r="L248" s="5">
        <f>All_Customers_Residential!L248+All_Customers_Small_Commercial!L248+All_Customers_Lighting!L248</f>
        <v>82836</v>
      </c>
      <c r="M248" s="5">
        <f>All_Customers_Residential!M248+All_Customers_Small_Commercial!M248+All_Customers_Lighting!M248</f>
        <v>83875</v>
      </c>
      <c r="N248" s="5">
        <f>All_Customers_Residential!N248+All_Customers_Small_Commercial!N248+All_Customers_Lighting!N248</f>
        <v>84439</v>
      </c>
      <c r="O248" s="5">
        <f>All_Customers_Residential!O248+All_Customers_Small_Commercial!O248+All_Customers_Lighting!O248</f>
        <v>85382</v>
      </c>
      <c r="P248" s="5">
        <f>All_Customers_Residential!P248+All_Customers_Small_Commercial!P248+All_Customers_Lighting!P248</f>
        <v>86800</v>
      </c>
      <c r="Q248" s="5">
        <f>All_Customers_Residential!Q248+All_Customers_Small_Commercial!Q248+All_Customers_Lighting!Q248</f>
        <v>93126</v>
      </c>
      <c r="R248" s="5">
        <f>All_Customers_Residential!R248+All_Customers_Small_Commercial!R248+All_Customers_Lighting!R248</f>
        <v>104777</v>
      </c>
      <c r="S248" s="5">
        <f>All_Customers_Residential!S248+All_Customers_Small_Commercial!S248+All_Customers_Lighting!S248</f>
        <v>113819</v>
      </c>
      <c r="T248" s="5">
        <f>All_Customers_Residential!T248+All_Customers_Small_Commercial!T248+All_Customers_Lighting!T248</f>
        <v>123400</v>
      </c>
      <c r="U248" s="5">
        <f>All_Customers_Residential!U248+All_Customers_Small_Commercial!U248+All_Customers_Lighting!U248</f>
        <v>126094</v>
      </c>
      <c r="V248" s="5">
        <f>All_Customers_Residential!V248+All_Customers_Small_Commercial!V248+All_Customers_Lighting!V248</f>
        <v>122355</v>
      </c>
      <c r="W248" s="5">
        <f>All_Customers_Residential!W248+All_Customers_Small_Commercial!W248+All_Customers_Lighting!W248</f>
        <v>110666</v>
      </c>
      <c r="X248" s="5">
        <f>All_Customers_Residential!X248+All_Customers_Small_Commercial!X248+All_Customers_Lighting!X248</f>
        <v>97209</v>
      </c>
      <c r="Y248" s="5">
        <f>All_Customers_Residential!Y248+All_Customers_Small_Commercial!Y248+All_Customers_Lighting!Y248</f>
        <v>82849</v>
      </c>
      <c r="AA248" s="2">
        <f>IFERROR(INDEX('Holiday Schedule'!$D$3:$D$24,MATCH(A248,'Holiday Schedule'!$C$3:$C$24,0)),0)</f>
        <v>0</v>
      </c>
      <c r="AB248" s="2">
        <f t="shared" si="24"/>
        <v>3</v>
      </c>
      <c r="AC248" s="2">
        <f t="shared" si="25"/>
        <v>1570662</v>
      </c>
      <c r="AD248" s="5">
        <f t="shared" si="26"/>
        <v>571430</v>
      </c>
      <c r="AE248" s="5">
        <f t="shared" si="27"/>
        <v>2142092</v>
      </c>
      <c r="AG248" s="2">
        <f t="shared" si="28"/>
        <v>8</v>
      </c>
      <c r="AH248" s="2">
        <f t="shared" si="29"/>
        <v>2024</v>
      </c>
      <c r="AJ248" s="5">
        <f t="shared" si="30"/>
        <v>126094</v>
      </c>
      <c r="AK248" s="2">
        <f t="shared" si="31"/>
        <v>20</v>
      </c>
    </row>
    <row r="249" spans="1:37" ht="12.75" x14ac:dyDescent="0.2">
      <c r="A249" s="4">
        <v>45532</v>
      </c>
      <c r="B249" s="5">
        <f>All_Customers_Residential!B249+All_Customers_Small_Commercial!B249+All_Customers_Lighting!B249</f>
        <v>75597</v>
      </c>
      <c r="C249" s="5">
        <f>All_Customers_Residential!C249+All_Customers_Small_Commercial!C249+All_Customers_Lighting!C249</f>
        <v>70823</v>
      </c>
      <c r="D249" s="5">
        <f>All_Customers_Residential!D249+All_Customers_Small_Commercial!D249+All_Customers_Lighting!D249</f>
        <v>68601</v>
      </c>
      <c r="E249" s="5">
        <f>All_Customers_Residential!E249+All_Customers_Small_Commercial!E249+All_Customers_Lighting!E249</f>
        <v>67238</v>
      </c>
      <c r="F249" s="5">
        <f>All_Customers_Residential!F249+All_Customers_Small_Commercial!F249+All_Customers_Lighting!F249</f>
        <v>69463</v>
      </c>
      <c r="G249" s="5">
        <f>All_Customers_Residential!G249+All_Customers_Small_Commercial!G249+All_Customers_Lighting!G249</f>
        <v>75049</v>
      </c>
      <c r="H249" s="5">
        <f>All_Customers_Residential!H249+All_Customers_Small_Commercial!H249+All_Customers_Lighting!H249</f>
        <v>86507</v>
      </c>
      <c r="I249" s="5">
        <f>All_Customers_Residential!I249+All_Customers_Small_Commercial!I249+All_Customers_Lighting!I249</f>
        <v>91585</v>
      </c>
      <c r="J249" s="5">
        <f>All_Customers_Residential!J249+All_Customers_Small_Commercial!J249+All_Customers_Lighting!J249</f>
        <v>93178</v>
      </c>
      <c r="K249" s="5">
        <f>All_Customers_Residential!K249+All_Customers_Small_Commercial!K249+All_Customers_Lighting!K249</f>
        <v>98810</v>
      </c>
      <c r="L249" s="5">
        <f>All_Customers_Residential!L249+All_Customers_Small_Commercial!L249+All_Customers_Lighting!L249</f>
        <v>98600</v>
      </c>
      <c r="M249" s="5">
        <f>All_Customers_Residential!M249+All_Customers_Small_Commercial!M249+All_Customers_Lighting!M249</f>
        <v>95463</v>
      </c>
      <c r="N249" s="5">
        <f>All_Customers_Residential!N249+All_Customers_Small_Commercial!N249+All_Customers_Lighting!N249</f>
        <v>92693</v>
      </c>
      <c r="O249" s="5">
        <f>All_Customers_Residential!O249+All_Customers_Small_Commercial!O249+All_Customers_Lighting!O249</f>
        <v>92011</v>
      </c>
      <c r="P249" s="5">
        <f>All_Customers_Residential!P249+All_Customers_Small_Commercial!P249+All_Customers_Lighting!P249</f>
        <v>87541</v>
      </c>
      <c r="Q249" s="5">
        <f>All_Customers_Residential!Q249+All_Customers_Small_Commercial!Q249+All_Customers_Lighting!Q249</f>
        <v>87549</v>
      </c>
      <c r="R249" s="5">
        <f>All_Customers_Residential!R249+All_Customers_Small_Commercial!R249+All_Customers_Lighting!R249</f>
        <v>91104</v>
      </c>
      <c r="S249" s="5">
        <f>All_Customers_Residential!S249+All_Customers_Small_Commercial!S249+All_Customers_Lighting!S249</f>
        <v>104941</v>
      </c>
      <c r="T249" s="5">
        <f>All_Customers_Residential!T249+All_Customers_Small_Commercial!T249+All_Customers_Lighting!T249</f>
        <v>111836</v>
      </c>
      <c r="U249" s="5">
        <f>All_Customers_Residential!U249+All_Customers_Small_Commercial!U249+All_Customers_Lighting!U249</f>
        <v>115675</v>
      </c>
      <c r="V249" s="5">
        <f>All_Customers_Residential!V249+All_Customers_Small_Commercial!V249+All_Customers_Lighting!V249</f>
        <v>115232</v>
      </c>
      <c r="W249" s="5">
        <f>All_Customers_Residential!W249+All_Customers_Small_Commercial!W249+All_Customers_Lighting!W249</f>
        <v>103206</v>
      </c>
      <c r="X249" s="5">
        <f>All_Customers_Residential!X249+All_Customers_Small_Commercial!X249+All_Customers_Lighting!X249</f>
        <v>90141</v>
      </c>
      <c r="Y249" s="5">
        <f>All_Customers_Residential!Y249+All_Customers_Small_Commercial!Y249+All_Customers_Lighting!Y249</f>
        <v>76130</v>
      </c>
      <c r="AA249" s="2">
        <f>IFERROR(INDEX('Holiday Schedule'!$D$3:$D$24,MATCH(A249,'Holiday Schedule'!$C$3:$C$24,0)),0)</f>
        <v>0</v>
      </c>
      <c r="AB249" s="2">
        <f t="shared" si="24"/>
        <v>4</v>
      </c>
      <c r="AC249" s="2">
        <f t="shared" si="25"/>
        <v>1569565</v>
      </c>
      <c r="AD249" s="5">
        <f t="shared" si="26"/>
        <v>589408</v>
      </c>
      <c r="AE249" s="5">
        <f t="shared" si="27"/>
        <v>2158973</v>
      </c>
      <c r="AG249" s="2">
        <f t="shared" si="28"/>
        <v>8</v>
      </c>
      <c r="AH249" s="2">
        <f t="shared" si="29"/>
        <v>2024</v>
      </c>
      <c r="AJ249" s="5">
        <f t="shared" si="30"/>
        <v>115675</v>
      </c>
      <c r="AK249" s="2">
        <f t="shared" si="31"/>
        <v>20</v>
      </c>
    </row>
    <row r="250" spans="1:37" ht="12.75" x14ac:dyDescent="0.2">
      <c r="A250" s="4">
        <v>45533</v>
      </c>
      <c r="B250" s="5">
        <f>All_Customers_Residential!B250+All_Customers_Small_Commercial!B250+All_Customers_Lighting!B250</f>
        <v>65730</v>
      </c>
      <c r="C250" s="5">
        <f>All_Customers_Residential!C250+All_Customers_Small_Commercial!C250+All_Customers_Lighting!C250</f>
        <v>65552</v>
      </c>
      <c r="D250" s="5">
        <f>All_Customers_Residential!D250+All_Customers_Small_Commercial!D250+All_Customers_Lighting!D250</f>
        <v>61875</v>
      </c>
      <c r="E250" s="5">
        <f>All_Customers_Residential!E250+All_Customers_Small_Commercial!E250+All_Customers_Lighting!E250</f>
        <v>60704</v>
      </c>
      <c r="F250" s="5">
        <f>All_Customers_Residential!F250+All_Customers_Small_Commercial!F250+All_Customers_Lighting!F250</f>
        <v>62791</v>
      </c>
      <c r="G250" s="5">
        <f>All_Customers_Residential!G250+All_Customers_Small_Commercial!G250+All_Customers_Lighting!G250</f>
        <v>67621</v>
      </c>
      <c r="H250" s="5">
        <f>All_Customers_Residential!H250+All_Customers_Small_Commercial!H250+All_Customers_Lighting!H250</f>
        <v>78416</v>
      </c>
      <c r="I250" s="5">
        <f>All_Customers_Residential!I250+All_Customers_Small_Commercial!I250+All_Customers_Lighting!I250</f>
        <v>80364</v>
      </c>
      <c r="J250" s="5">
        <f>All_Customers_Residential!J250+All_Customers_Small_Commercial!J250+All_Customers_Lighting!J250</f>
        <v>79361</v>
      </c>
      <c r="K250" s="5">
        <f>All_Customers_Residential!K250+All_Customers_Small_Commercial!K250+All_Customers_Lighting!K250</f>
        <v>78849</v>
      </c>
      <c r="L250" s="5">
        <f>All_Customers_Residential!L250+All_Customers_Small_Commercial!L250+All_Customers_Lighting!L250</f>
        <v>78181</v>
      </c>
      <c r="M250" s="5">
        <f>All_Customers_Residential!M250+All_Customers_Small_Commercial!M250+All_Customers_Lighting!M250</f>
        <v>77366</v>
      </c>
      <c r="N250" s="5">
        <f>All_Customers_Residential!N250+All_Customers_Small_Commercial!N250+All_Customers_Lighting!N250</f>
        <v>76934</v>
      </c>
      <c r="O250" s="5">
        <f>All_Customers_Residential!O250+All_Customers_Small_Commercial!O250+All_Customers_Lighting!O250</f>
        <v>74419</v>
      </c>
      <c r="P250" s="5">
        <f>All_Customers_Residential!P250+All_Customers_Small_Commercial!P250+All_Customers_Lighting!P250</f>
        <v>76712</v>
      </c>
      <c r="Q250" s="5">
        <f>All_Customers_Residential!Q250+All_Customers_Small_Commercial!Q250+All_Customers_Lighting!Q250</f>
        <v>81416</v>
      </c>
      <c r="R250" s="5">
        <f>All_Customers_Residential!R250+All_Customers_Small_Commercial!R250+All_Customers_Lighting!R250</f>
        <v>90416</v>
      </c>
      <c r="S250" s="5">
        <f>All_Customers_Residential!S250+All_Customers_Small_Commercial!S250+All_Customers_Lighting!S250</f>
        <v>101103</v>
      </c>
      <c r="T250" s="5">
        <f>All_Customers_Residential!T250+All_Customers_Small_Commercial!T250+All_Customers_Lighting!T250</f>
        <v>108212</v>
      </c>
      <c r="U250" s="5">
        <f>All_Customers_Residential!U250+All_Customers_Small_Commercial!U250+All_Customers_Lighting!U250</f>
        <v>111180</v>
      </c>
      <c r="V250" s="5">
        <f>All_Customers_Residential!V250+All_Customers_Small_Commercial!V250+All_Customers_Lighting!V250</f>
        <v>107927</v>
      </c>
      <c r="W250" s="5">
        <f>All_Customers_Residential!W250+All_Customers_Small_Commercial!W250+All_Customers_Lighting!W250</f>
        <v>98976</v>
      </c>
      <c r="X250" s="5">
        <f>All_Customers_Residential!X250+All_Customers_Small_Commercial!X250+All_Customers_Lighting!X250</f>
        <v>86572</v>
      </c>
      <c r="Y250" s="5">
        <f>All_Customers_Residential!Y250+All_Customers_Small_Commercial!Y250+All_Customers_Lighting!Y250</f>
        <v>73114</v>
      </c>
      <c r="AA250" s="2">
        <f>IFERROR(INDEX('Holiday Schedule'!$D$3:$D$24,MATCH(A250,'Holiday Schedule'!$C$3:$C$24,0)),0)</f>
        <v>0</v>
      </c>
      <c r="AB250" s="2">
        <f t="shared" si="24"/>
        <v>5</v>
      </c>
      <c r="AC250" s="2">
        <f t="shared" si="25"/>
        <v>1407988</v>
      </c>
      <c r="AD250" s="5">
        <f t="shared" si="26"/>
        <v>535803</v>
      </c>
      <c r="AE250" s="5">
        <f t="shared" si="27"/>
        <v>1943791</v>
      </c>
      <c r="AG250" s="2">
        <f t="shared" si="28"/>
        <v>8</v>
      </c>
      <c r="AH250" s="2">
        <f t="shared" si="29"/>
        <v>2024</v>
      </c>
      <c r="AJ250" s="5">
        <f t="shared" si="30"/>
        <v>111180</v>
      </c>
      <c r="AK250" s="2">
        <f t="shared" si="31"/>
        <v>20</v>
      </c>
    </row>
    <row r="251" spans="1:37" ht="12.75" x14ac:dyDescent="0.2">
      <c r="A251" s="4">
        <v>45534</v>
      </c>
      <c r="B251" s="5">
        <f>All_Customers_Residential!B251+All_Customers_Small_Commercial!B251+All_Customers_Lighting!B251</f>
        <v>65930</v>
      </c>
      <c r="C251" s="5">
        <f>All_Customers_Residential!C251+All_Customers_Small_Commercial!C251+All_Customers_Lighting!C251</f>
        <v>62270</v>
      </c>
      <c r="D251" s="5">
        <f>All_Customers_Residential!D251+All_Customers_Small_Commercial!D251+All_Customers_Lighting!D251</f>
        <v>59749</v>
      </c>
      <c r="E251" s="5">
        <f>All_Customers_Residential!E251+All_Customers_Small_Commercial!E251+All_Customers_Lighting!E251</f>
        <v>59594</v>
      </c>
      <c r="F251" s="5">
        <f>All_Customers_Residential!F251+All_Customers_Small_Commercial!F251+All_Customers_Lighting!F251</f>
        <v>61591</v>
      </c>
      <c r="G251" s="5">
        <f>All_Customers_Residential!G251+All_Customers_Small_Commercial!G251+All_Customers_Lighting!G251</f>
        <v>66104</v>
      </c>
      <c r="H251" s="5">
        <f>All_Customers_Residential!H251+All_Customers_Small_Commercial!H251+All_Customers_Lighting!H251</f>
        <v>75505</v>
      </c>
      <c r="I251" s="5">
        <f>All_Customers_Residential!I251+All_Customers_Small_Commercial!I251+All_Customers_Lighting!I251</f>
        <v>79846</v>
      </c>
      <c r="J251" s="5">
        <f>All_Customers_Residential!J251+All_Customers_Small_Commercial!J251+All_Customers_Lighting!J251</f>
        <v>79538</v>
      </c>
      <c r="K251" s="5">
        <f>All_Customers_Residential!K251+All_Customers_Small_Commercial!K251+All_Customers_Lighting!K251</f>
        <v>80864</v>
      </c>
      <c r="L251" s="5">
        <f>All_Customers_Residential!L251+All_Customers_Small_Commercial!L251+All_Customers_Lighting!L251</f>
        <v>79838</v>
      </c>
      <c r="M251" s="5">
        <f>All_Customers_Residential!M251+All_Customers_Small_Commercial!M251+All_Customers_Lighting!M251</f>
        <v>78347</v>
      </c>
      <c r="N251" s="5">
        <f>All_Customers_Residential!N251+All_Customers_Small_Commercial!N251+All_Customers_Lighting!N251</f>
        <v>78080</v>
      </c>
      <c r="O251" s="5">
        <f>All_Customers_Residential!O251+All_Customers_Small_Commercial!O251+All_Customers_Lighting!O251</f>
        <v>74037</v>
      </c>
      <c r="P251" s="5">
        <f>All_Customers_Residential!P251+All_Customers_Small_Commercial!P251+All_Customers_Lighting!P251</f>
        <v>76456</v>
      </c>
      <c r="Q251" s="5">
        <f>All_Customers_Residential!Q251+All_Customers_Small_Commercial!Q251+All_Customers_Lighting!Q251</f>
        <v>80216</v>
      </c>
      <c r="R251" s="5">
        <f>All_Customers_Residential!R251+All_Customers_Small_Commercial!R251+All_Customers_Lighting!R251</f>
        <v>89032</v>
      </c>
      <c r="S251" s="5">
        <f>All_Customers_Residential!S251+All_Customers_Small_Commercial!S251+All_Customers_Lighting!S251</f>
        <v>98952</v>
      </c>
      <c r="T251" s="5">
        <f>All_Customers_Residential!T251+All_Customers_Small_Commercial!T251+All_Customers_Lighting!T251</f>
        <v>103538</v>
      </c>
      <c r="U251" s="5">
        <f>All_Customers_Residential!U251+All_Customers_Small_Commercial!U251+All_Customers_Lighting!U251</f>
        <v>105735</v>
      </c>
      <c r="V251" s="5">
        <f>All_Customers_Residential!V251+All_Customers_Small_Commercial!V251+All_Customers_Lighting!V251</f>
        <v>104747</v>
      </c>
      <c r="W251" s="5">
        <f>All_Customers_Residential!W251+All_Customers_Small_Commercial!W251+All_Customers_Lighting!W251</f>
        <v>98326</v>
      </c>
      <c r="X251" s="5">
        <f>All_Customers_Residential!X251+All_Customers_Small_Commercial!X251+All_Customers_Lighting!X251</f>
        <v>86813</v>
      </c>
      <c r="Y251" s="5">
        <f>All_Customers_Residential!Y251+All_Customers_Small_Commercial!Y251+All_Customers_Lighting!Y251</f>
        <v>74048</v>
      </c>
      <c r="AA251" s="2">
        <f>IFERROR(INDEX('Holiday Schedule'!$D$3:$D$24,MATCH(A251,'Holiday Schedule'!$C$3:$C$24,0)),0)</f>
        <v>0</v>
      </c>
      <c r="AB251" s="2">
        <f t="shared" si="24"/>
        <v>6</v>
      </c>
      <c r="AC251" s="2">
        <f t="shared" si="25"/>
        <v>1394365</v>
      </c>
      <c r="AD251" s="5">
        <f t="shared" si="26"/>
        <v>524791</v>
      </c>
      <c r="AE251" s="5">
        <f t="shared" si="27"/>
        <v>1919156</v>
      </c>
      <c r="AG251" s="2">
        <f t="shared" si="28"/>
        <v>8</v>
      </c>
      <c r="AH251" s="2">
        <f t="shared" si="29"/>
        <v>2024</v>
      </c>
      <c r="AJ251" s="5">
        <f t="shared" si="30"/>
        <v>105735</v>
      </c>
      <c r="AK251" s="2">
        <f t="shared" si="31"/>
        <v>20</v>
      </c>
    </row>
    <row r="252" spans="1:37" ht="12.75" x14ac:dyDescent="0.2">
      <c r="A252" s="4">
        <v>45535</v>
      </c>
      <c r="B252" s="5">
        <f>All_Customers_Residential!B252+All_Customers_Small_Commercial!B252+All_Customers_Lighting!B252</f>
        <v>67831</v>
      </c>
      <c r="C252" s="5">
        <f>All_Customers_Residential!C252+All_Customers_Small_Commercial!C252+All_Customers_Lighting!C252</f>
        <v>64162</v>
      </c>
      <c r="D252" s="5">
        <f>All_Customers_Residential!D252+All_Customers_Small_Commercial!D252+All_Customers_Lighting!D252</f>
        <v>61550</v>
      </c>
      <c r="E252" s="5">
        <f>All_Customers_Residential!E252+All_Customers_Small_Commercial!E252+All_Customers_Lighting!E252</f>
        <v>59934</v>
      </c>
      <c r="F252" s="5">
        <f>All_Customers_Residential!F252+All_Customers_Small_Commercial!F252+All_Customers_Lighting!F252</f>
        <v>60342</v>
      </c>
      <c r="G252" s="5">
        <f>All_Customers_Residential!G252+All_Customers_Small_Commercial!G252+All_Customers_Lighting!G252</f>
        <v>63348</v>
      </c>
      <c r="H252" s="5">
        <f>All_Customers_Residential!H252+All_Customers_Small_Commercial!H252+All_Customers_Lighting!H252</f>
        <v>68212</v>
      </c>
      <c r="I252" s="5">
        <f>All_Customers_Residential!I252+All_Customers_Small_Commercial!I252+All_Customers_Lighting!I252</f>
        <v>75368</v>
      </c>
      <c r="J252" s="5">
        <f>All_Customers_Residential!J252+All_Customers_Small_Commercial!J252+All_Customers_Lighting!J252</f>
        <v>82276</v>
      </c>
      <c r="K252" s="5">
        <f>All_Customers_Residential!K252+All_Customers_Small_Commercial!K252+All_Customers_Lighting!K252</f>
        <v>86652</v>
      </c>
      <c r="L252" s="5">
        <f>All_Customers_Residential!L252+All_Customers_Small_Commercial!L252+All_Customers_Lighting!L252</f>
        <v>85675</v>
      </c>
      <c r="M252" s="5">
        <f>All_Customers_Residential!M252+All_Customers_Small_Commercial!M252+All_Customers_Lighting!M252</f>
        <v>85266</v>
      </c>
      <c r="N252" s="5">
        <f>All_Customers_Residential!N252+All_Customers_Small_Commercial!N252+All_Customers_Lighting!N252</f>
        <v>83426</v>
      </c>
      <c r="O252" s="5">
        <f>All_Customers_Residential!O252+All_Customers_Small_Commercial!O252+All_Customers_Lighting!O252</f>
        <v>80376</v>
      </c>
      <c r="P252" s="5">
        <f>All_Customers_Residential!P252+All_Customers_Small_Commercial!P252+All_Customers_Lighting!P252</f>
        <v>83701</v>
      </c>
      <c r="Q252" s="5">
        <f>All_Customers_Residential!Q252+All_Customers_Small_Commercial!Q252+All_Customers_Lighting!Q252</f>
        <v>85810</v>
      </c>
      <c r="R252" s="5">
        <f>All_Customers_Residential!R252+All_Customers_Small_Commercial!R252+All_Customers_Lighting!R252</f>
        <v>92083</v>
      </c>
      <c r="S252" s="5">
        <f>All_Customers_Residential!S252+All_Customers_Small_Commercial!S252+All_Customers_Lighting!S252</f>
        <v>100057</v>
      </c>
      <c r="T252" s="5">
        <f>All_Customers_Residential!T252+All_Customers_Small_Commercial!T252+All_Customers_Lighting!T252</f>
        <v>103615</v>
      </c>
      <c r="U252" s="5">
        <f>All_Customers_Residential!U252+All_Customers_Small_Commercial!U252+All_Customers_Lighting!U252</f>
        <v>107793</v>
      </c>
      <c r="V252" s="5">
        <f>All_Customers_Residential!V252+All_Customers_Small_Commercial!V252+All_Customers_Lighting!V252</f>
        <v>106732</v>
      </c>
      <c r="W252" s="5">
        <f>All_Customers_Residential!W252+All_Customers_Small_Commercial!W252+All_Customers_Lighting!W252</f>
        <v>98035</v>
      </c>
      <c r="X252" s="5">
        <f>All_Customers_Residential!X252+All_Customers_Small_Commercial!X252+All_Customers_Lighting!X252</f>
        <v>87729</v>
      </c>
      <c r="Y252" s="5">
        <f>All_Customers_Residential!Y252+All_Customers_Small_Commercial!Y252+All_Customers_Lighting!Y252</f>
        <v>77273</v>
      </c>
      <c r="AA252" s="2">
        <f>IFERROR(INDEX('Holiday Schedule'!$D$3:$D$24,MATCH(A252,'Holiday Schedule'!$C$3:$C$24,0)),0)</f>
        <v>0</v>
      </c>
      <c r="AB252" s="2">
        <f t="shared" si="24"/>
        <v>7</v>
      </c>
      <c r="AC252" s="2">
        <f t="shared" si="25"/>
        <v>0</v>
      </c>
      <c r="AD252" s="5">
        <f t="shared" si="26"/>
        <v>1967246</v>
      </c>
      <c r="AE252" s="5">
        <f t="shared" si="27"/>
        <v>1967246</v>
      </c>
      <c r="AG252" s="2">
        <f t="shared" si="28"/>
        <v>8</v>
      </c>
      <c r="AH252" s="2">
        <f t="shared" si="29"/>
        <v>2024</v>
      </c>
      <c r="AJ252" s="5">
        <f t="shared" si="30"/>
        <v>107793</v>
      </c>
      <c r="AK252" s="2">
        <f t="shared" si="31"/>
        <v>20</v>
      </c>
    </row>
    <row r="253" spans="1:37" ht="12.75" x14ac:dyDescent="0.2">
      <c r="A253" s="4">
        <v>45536</v>
      </c>
      <c r="B253" s="5">
        <f>All_Customers_Residential!B253+All_Customers_Small_Commercial!B253+All_Customers_Lighting!B253</f>
        <v>68678</v>
      </c>
      <c r="C253" s="5">
        <f>All_Customers_Residential!C253+All_Customers_Small_Commercial!C253+All_Customers_Lighting!C253</f>
        <v>64574</v>
      </c>
      <c r="D253" s="5">
        <f>All_Customers_Residential!D253+All_Customers_Small_Commercial!D253+All_Customers_Lighting!D253</f>
        <v>63490</v>
      </c>
      <c r="E253" s="5">
        <f>All_Customers_Residential!E253+All_Customers_Small_Commercial!E253+All_Customers_Lighting!E253</f>
        <v>62178</v>
      </c>
      <c r="F253" s="5">
        <f>All_Customers_Residential!F253+All_Customers_Small_Commercial!F253+All_Customers_Lighting!F253</f>
        <v>62153</v>
      </c>
      <c r="G253" s="5">
        <f>All_Customers_Residential!G253+All_Customers_Small_Commercial!G253+All_Customers_Lighting!G253</f>
        <v>65962</v>
      </c>
      <c r="H253" s="5">
        <f>All_Customers_Residential!H253+All_Customers_Small_Commercial!H253+All_Customers_Lighting!H253</f>
        <v>74389</v>
      </c>
      <c r="I253" s="5">
        <f>All_Customers_Residential!I253+All_Customers_Small_Commercial!I253+All_Customers_Lighting!I253</f>
        <v>83991</v>
      </c>
      <c r="J253" s="5">
        <f>All_Customers_Residential!J253+All_Customers_Small_Commercial!J253+All_Customers_Lighting!J253</f>
        <v>89993</v>
      </c>
      <c r="K253" s="5">
        <f>All_Customers_Residential!K253+All_Customers_Small_Commercial!K253+All_Customers_Lighting!K253</f>
        <v>95180</v>
      </c>
      <c r="L253" s="5">
        <f>All_Customers_Residential!L253+All_Customers_Small_Commercial!L253+All_Customers_Lighting!L253</f>
        <v>96449</v>
      </c>
      <c r="M253" s="5">
        <f>All_Customers_Residential!M253+All_Customers_Small_Commercial!M253+All_Customers_Lighting!M253</f>
        <v>93980</v>
      </c>
      <c r="N253" s="5">
        <f>All_Customers_Residential!N253+All_Customers_Small_Commercial!N253+All_Customers_Lighting!N253</f>
        <v>89862</v>
      </c>
      <c r="O253" s="5">
        <f>All_Customers_Residential!O253+All_Customers_Small_Commercial!O253+All_Customers_Lighting!O253</f>
        <v>86112</v>
      </c>
      <c r="P253" s="5">
        <f>All_Customers_Residential!P253+All_Customers_Small_Commercial!P253+All_Customers_Lighting!P253</f>
        <v>87329</v>
      </c>
      <c r="Q253" s="5">
        <f>All_Customers_Residential!Q253+All_Customers_Small_Commercial!Q253+All_Customers_Lighting!Q253</f>
        <v>92391</v>
      </c>
      <c r="R253" s="5">
        <f>All_Customers_Residential!R253+All_Customers_Small_Commercial!R253+All_Customers_Lighting!R253</f>
        <v>101091</v>
      </c>
      <c r="S253" s="5">
        <f>All_Customers_Residential!S253+All_Customers_Small_Commercial!S253+All_Customers_Lighting!S253</f>
        <v>113578</v>
      </c>
      <c r="T253" s="5">
        <f>All_Customers_Residential!T253+All_Customers_Small_Commercial!T253+All_Customers_Lighting!T253</f>
        <v>119858</v>
      </c>
      <c r="U253" s="5">
        <f>All_Customers_Residential!U253+All_Customers_Small_Commercial!U253+All_Customers_Lighting!U253</f>
        <v>122085</v>
      </c>
      <c r="V253" s="5">
        <f>All_Customers_Residential!V253+All_Customers_Small_Commercial!V253+All_Customers_Lighting!V253</f>
        <v>114946</v>
      </c>
      <c r="W253" s="5">
        <f>All_Customers_Residential!W253+All_Customers_Small_Commercial!W253+All_Customers_Lighting!W253</f>
        <v>104444</v>
      </c>
      <c r="X253" s="5">
        <f>All_Customers_Residential!X253+All_Customers_Small_Commercial!X253+All_Customers_Lighting!X253</f>
        <v>94548</v>
      </c>
      <c r="Y253" s="5">
        <f>All_Customers_Residential!Y253+All_Customers_Small_Commercial!Y253+All_Customers_Lighting!Y253</f>
        <v>81038</v>
      </c>
      <c r="AA253" s="2">
        <f>IFERROR(INDEX('Holiday Schedule'!$D$3:$D$24,MATCH(A253,'Holiday Schedule'!$C$3:$C$24,0)),0)</f>
        <v>0</v>
      </c>
      <c r="AB253" s="2">
        <f t="shared" si="24"/>
        <v>1</v>
      </c>
      <c r="AC253" s="2">
        <f t="shared" si="25"/>
        <v>0</v>
      </c>
      <c r="AD253" s="5">
        <f t="shared" si="26"/>
        <v>2128299</v>
      </c>
      <c r="AE253" s="5">
        <f t="shared" si="27"/>
        <v>2128299</v>
      </c>
      <c r="AG253" s="2">
        <f t="shared" si="28"/>
        <v>9</v>
      </c>
      <c r="AH253" s="2">
        <f t="shared" si="29"/>
        <v>2024</v>
      </c>
      <c r="AJ253" s="5">
        <f t="shared" si="30"/>
        <v>122085</v>
      </c>
      <c r="AK253" s="2">
        <f t="shared" si="31"/>
        <v>20</v>
      </c>
    </row>
    <row r="254" spans="1:37" ht="12.75" x14ac:dyDescent="0.2">
      <c r="A254" s="4">
        <v>45537</v>
      </c>
      <c r="B254" s="5">
        <f>All_Customers_Residential!B254+All_Customers_Small_Commercial!B254+All_Customers_Lighting!B254</f>
        <v>73898</v>
      </c>
      <c r="C254" s="5">
        <f>All_Customers_Residential!C254+All_Customers_Small_Commercial!C254+All_Customers_Lighting!C254</f>
        <v>68371</v>
      </c>
      <c r="D254" s="5">
        <f>All_Customers_Residential!D254+All_Customers_Small_Commercial!D254+All_Customers_Lighting!D254</f>
        <v>65981</v>
      </c>
      <c r="E254" s="5">
        <f>All_Customers_Residential!E254+All_Customers_Small_Commercial!E254+All_Customers_Lighting!E254</f>
        <v>63747</v>
      </c>
      <c r="F254" s="5">
        <f>All_Customers_Residential!F254+All_Customers_Small_Commercial!F254+All_Customers_Lighting!F254</f>
        <v>65309</v>
      </c>
      <c r="G254" s="5">
        <f>All_Customers_Residential!G254+All_Customers_Small_Commercial!G254+All_Customers_Lighting!G254</f>
        <v>66785</v>
      </c>
      <c r="H254" s="5">
        <f>All_Customers_Residential!H254+All_Customers_Small_Commercial!H254+All_Customers_Lighting!H254</f>
        <v>74931</v>
      </c>
      <c r="I254" s="5">
        <f>All_Customers_Residential!I254+All_Customers_Small_Commercial!I254+All_Customers_Lighting!I254</f>
        <v>79290</v>
      </c>
      <c r="J254" s="5">
        <f>All_Customers_Residential!J254+All_Customers_Small_Commercial!J254+All_Customers_Lighting!J254</f>
        <v>81308</v>
      </c>
      <c r="K254" s="5">
        <f>All_Customers_Residential!K254+All_Customers_Small_Commercial!K254+All_Customers_Lighting!K254</f>
        <v>82167</v>
      </c>
      <c r="L254" s="5">
        <f>All_Customers_Residential!L254+All_Customers_Small_Commercial!L254+All_Customers_Lighting!L254</f>
        <v>82564</v>
      </c>
      <c r="M254" s="5">
        <f>All_Customers_Residential!M254+All_Customers_Small_Commercial!M254+All_Customers_Lighting!M254</f>
        <v>81479</v>
      </c>
      <c r="N254" s="5">
        <f>All_Customers_Residential!N254+All_Customers_Small_Commercial!N254+All_Customers_Lighting!N254</f>
        <v>78907</v>
      </c>
      <c r="O254" s="5">
        <f>All_Customers_Residential!O254+All_Customers_Small_Commercial!O254+All_Customers_Lighting!O254</f>
        <v>78872</v>
      </c>
      <c r="P254" s="5">
        <f>All_Customers_Residential!P254+All_Customers_Small_Commercial!P254+All_Customers_Lighting!P254</f>
        <v>78008</v>
      </c>
      <c r="Q254" s="5">
        <f>All_Customers_Residential!Q254+All_Customers_Small_Commercial!Q254+All_Customers_Lighting!Q254</f>
        <v>86707</v>
      </c>
      <c r="R254" s="5">
        <f>All_Customers_Residential!R254+All_Customers_Small_Commercial!R254+All_Customers_Lighting!R254</f>
        <v>94918</v>
      </c>
      <c r="S254" s="5">
        <f>All_Customers_Residential!S254+All_Customers_Small_Commercial!S254+All_Customers_Lighting!S254</f>
        <v>106704</v>
      </c>
      <c r="T254" s="5">
        <f>All_Customers_Residential!T254+All_Customers_Small_Commercial!T254+All_Customers_Lighting!T254</f>
        <v>113644</v>
      </c>
      <c r="U254" s="5">
        <f>All_Customers_Residential!U254+All_Customers_Small_Commercial!U254+All_Customers_Lighting!U254</f>
        <v>116962</v>
      </c>
      <c r="V254" s="5">
        <f>All_Customers_Residential!V254+All_Customers_Small_Commercial!V254+All_Customers_Lighting!V254</f>
        <v>108313</v>
      </c>
      <c r="W254" s="5">
        <f>All_Customers_Residential!W254+All_Customers_Small_Commercial!W254+All_Customers_Lighting!W254</f>
        <v>96060</v>
      </c>
      <c r="X254" s="5">
        <f>All_Customers_Residential!X254+All_Customers_Small_Commercial!X254+All_Customers_Lighting!X254</f>
        <v>81864</v>
      </c>
      <c r="Y254" s="5">
        <f>All_Customers_Residential!Y254+All_Customers_Small_Commercial!Y254+All_Customers_Lighting!Y254</f>
        <v>70064</v>
      </c>
      <c r="AA254" s="2">
        <f>IFERROR(INDEX('Holiday Schedule'!$D$3:$D$24,MATCH(A254,'Holiday Schedule'!$C$3:$C$24,0)),0)</f>
        <v>1</v>
      </c>
      <c r="AB254" s="2">
        <f t="shared" si="24"/>
        <v>2</v>
      </c>
      <c r="AC254" s="2">
        <f t="shared" si="25"/>
        <v>0</v>
      </c>
      <c r="AD254" s="5">
        <f t="shared" si="26"/>
        <v>1996853</v>
      </c>
      <c r="AE254" s="5">
        <f t="shared" si="27"/>
        <v>1996853</v>
      </c>
      <c r="AG254" s="2">
        <f t="shared" si="28"/>
        <v>9</v>
      </c>
      <c r="AH254" s="2">
        <f t="shared" si="29"/>
        <v>2024</v>
      </c>
      <c r="AJ254" s="5">
        <f t="shared" si="30"/>
        <v>116962</v>
      </c>
      <c r="AK254" s="2">
        <f t="shared" si="31"/>
        <v>20</v>
      </c>
    </row>
    <row r="255" spans="1:37" ht="12.75" x14ac:dyDescent="0.2">
      <c r="A255" s="4">
        <v>45538</v>
      </c>
      <c r="B255" s="5">
        <f>All_Customers_Residential!B255+All_Customers_Small_Commercial!B255+All_Customers_Lighting!B255</f>
        <v>63635</v>
      </c>
      <c r="C255" s="5">
        <f>All_Customers_Residential!C255+All_Customers_Small_Commercial!C255+All_Customers_Lighting!C255</f>
        <v>59941</v>
      </c>
      <c r="D255" s="5">
        <f>All_Customers_Residential!D255+All_Customers_Small_Commercial!D255+All_Customers_Lighting!D255</f>
        <v>58078</v>
      </c>
      <c r="E255" s="5">
        <f>All_Customers_Residential!E255+All_Customers_Small_Commercial!E255+All_Customers_Lighting!E255</f>
        <v>57862</v>
      </c>
      <c r="F255" s="5">
        <f>All_Customers_Residential!F255+All_Customers_Small_Commercial!F255+All_Customers_Lighting!F255</f>
        <v>60252</v>
      </c>
      <c r="G255" s="5">
        <f>All_Customers_Residential!G255+All_Customers_Small_Commercial!G255+All_Customers_Lighting!G255</f>
        <v>67795</v>
      </c>
      <c r="H255" s="5">
        <f>All_Customers_Residential!H255+All_Customers_Small_Commercial!H255+All_Customers_Lighting!H255</f>
        <v>83817</v>
      </c>
      <c r="I255" s="5">
        <f>All_Customers_Residential!I255+All_Customers_Small_Commercial!I255+All_Customers_Lighting!I255</f>
        <v>86217</v>
      </c>
      <c r="J255" s="5">
        <f>All_Customers_Residential!J255+All_Customers_Small_Commercial!J255+All_Customers_Lighting!J255</f>
        <v>80981</v>
      </c>
      <c r="K255" s="5">
        <f>All_Customers_Residential!K255+All_Customers_Small_Commercial!K255+All_Customers_Lighting!K255</f>
        <v>76185</v>
      </c>
      <c r="L255" s="5">
        <f>All_Customers_Residential!L255+All_Customers_Small_Commercial!L255+All_Customers_Lighting!L255</f>
        <v>74087</v>
      </c>
      <c r="M255" s="5">
        <f>All_Customers_Residential!M255+All_Customers_Small_Commercial!M255+All_Customers_Lighting!M255</f>
        <v>71753</v>
      </c>
      <c r="N255" s="5">
        <f>All_Customers_Residential!N255+All_Customers_Small_Commercial!N255+All_Customers_Lighting!N255</f>
        <v>70921</v>
      </c>
      <c r="O255" s="5">
        <f>All_Customers_Residential!O255+All_Customers_Small_Commercial!O255+All_Customers_Lighting!O255</f>
        <v>68651</v>
      </c>
      <c r="P255" s="5">
        <f>All_Customers_Residential!P255+All_Customers_Small_Commercial!P255+All_Customers_Lighting!P255</f>
        <v>70217</v>
      </c>
      <c r="Q255" s="5">
        <f>All_Customers_Residential!Q255+All_Customers_Small_Commercial!Q255+All_Customers_Lighting!Q255</f>
        <v>74585</v>
      </c>
      <c r="R255" s="5">
        <f>All_Customers_Residential!R255+All_Customers_Small_Commercial!R255+All_Customers_Lighting!R255</f>
        <v>85936</v>
      </c>
      <c r="S255" s="5">
        <f>All_Customers_Residential!S255+All_Customers_Small_Commercial!S255+All_Customers_Lighting!S255</f>
        <v>98959</v>
      </c>
      <c r="T255" s="5">
        <f>All_Customers_Residential!T255+All_Customers_Small_Commercial!T255+All_Customers_Lighting!T255</f>
        <v>107449</v>
      </c>
      <c r="U255" s="5">
        <f>All_Customers_Residential!U255+All_Customers_Small_Commercial!U255+All_Customers_Lighting!U255</f>
        <v>111397</v>
      </c>
      <c r="V255" s="5">
        <f>All_Customers_Residential!V255+All_Customers_Small_Commercial!V255+All_Customers_Lighting!V255</f>
        <v>104895</v>
      </c>
      <c r="W255" s="5">
        <f>All_Customers_Residential!W255+All_Customers_Small_Commercial!W255+All_Customers_Lighting!W255</f>
        <v>93457</v>
      </c>
      <c r="X255" s="5">
        <f>All_Customers_Residential!X255+All_Customers_Small_Commercial!X255+All_Customers_Lighting!X255</f>
        <v>80215</v>
      </c>
      <c r="Y255" s="5">
        <f>All_Customers_Residential!Y255+All_Customers_Small_Commercial!Y255+All_Customers_Lighting!Y255</f>
        <v>69071</v>
      </c>
      <c r="AA255" s="2">
        <f>IFERROR(INDEX('Holiday Schedule'!$D$3:$D$24,MATCH(A255,'Holiday Schedule'!$C$3:$C$24,0)),0)</f>
        <v>0</v>
      </c>
      <c r="AB255" s="2">
        <f t="shared" si="24"/>
        <v>3</v>
      </c>
      <c r="AC255" s="2">
        <f t="shared" si="25"/>
        <v>1355905</v>
      </c>
      <c r="AD255" s="5">
        <f t="shared" si="26"/>
        <v>520451</v>
      </c>
      <c r="AE255" s="5">
        <f t="shared" si="27"/>
        <v>1876356</v>
      </c>
      <c r="AG255" s="2">
        <f t="shared" si="28"/>
        <v>9</v>
      </c>
      <c r="AH255" s="2">
        <f t="shared" si="29"/>
        <v>2024</v>
      </c>
      <c r="AJ255" s="5">
        <f t="shared" si="30"/>
        <v>111397</v>
      </c>
      <c r="AK255" s="2">
        <f t="shared" si="31"/>
        <v>20</v>
      </c>
    </row>
    <row r="256" spans="1:37" ht="12.75" x14ac:dyDescent="0.2">
      <c r="A256" s="4">
        <v>45539</v>
      </c>
      <c r="B256" s="5">
        <f>All_Customers_Residential!B256+All_Customers_Small_Commercial!B256+All_Customers_Lighting!B256</f>
        <v>62212</v>
      </c>
      <c r="C256" s="5">
        <f>All_Customers_Residential!C256+All_Customers_Small_Commercial!C256+All_Customers_Lighting!C256</f>
        <v>59156</v>
      </c>
      <c r="D256" s="5">
        <f>All_Customers_Residential!D256+All_Customers_Small_Commercial!D256+All_Customers_Lighting!D256</f>
        <v>57392</v>
      </c>
      <c r="E256" s="5">
        <f>All_Customers_Residential!E256+All_Customers_Small_Commercial!E256+All_Customers_Lighting!E256</f>
        <v>57182</v>
      </c>
      <c r="F256" s="5">
        <f>All_Customers_Residential!F256+All_Customers_Small_Commercial!F256+All_Customers_Lighting!F256</f>
        <v>59849</v>
      </c>
      <c r="G256" s="5">
        <f>All_Customers_Residential!G256+All_Customers_Small_Commercial!G256+All_Customers_Lighting!G256</f>
        <v>67818</v>
      </c>
      <c r="H256" s="5">
        <f>All_Customers_Residential!H256+All_Customers_Small_Commercial!H256+All_Customers_Lighting!H256</f>
        <v>83434</v>
      </c>
      <c r="I256" s="5">
        <f>All_Customers_Residential!I256+All_Customers_Small_Commercial!I256+All_Customers_Lighting!I256</f>
        <v>85323</v>
      </c>
      <c r="J256" s="5">
        <f>All_Customers_Residential!J256+All_Customers_Small_Commercial!J256+All_Customers_Lighting!J256</f>
        <v>81032</v>
      </c>
      <c r="K256" s="5">
        <f>All_Customers_Residential!K256+All_Customers_Small_Commercial!K256+All_Customers_Lighting!K256</f>
        <v>78187</v>
      </c>
      <c r="L256" s="5">
        <f>All_Customers_Residential!L256+All_Customers_Small_Commercial!L256+All_Customers_Lighting!L256</f>
        <v>76627</v>
      </c>
      <c r="M256" s="5">
        <f>All_Customers_Residential!M256+All_Customers_Small_Commercial!M256+All_Customers_Lighting!M256</f>
        <v>75253</v>
      </c>
      <c r="N256" s="5">
        <f>All_Customers_Residential!N256+All_Customers_Small_Commercial!N256+All_Customers_Lighting!N256</f>
        <v>75111</v>
      </c>
      <c r="O256" s="5">
        <f>All_Customers_Residential!O256+All_Customers_Small_Commercial!O256+All_Customers_Lighting!O256</f>
        <v>75420</v>
      </c>
      <c r="P256" s="5">
        <f>All_Customers_Residential!P256+All_Customers_Small_Commercial!P256+All_Customers_Lighting!P256</f>
        <v>77831</v>
      </c>
      <c r="Q256" s="5">
        <f>All_Customers_Residential!Q256+All_Customers_Small_Commercial!Q256+All_Customers_Lighting!Q256</f>
        <v>84389</v>
      </c>
      <c r="R256" s="5">
        <f>All_Customers_Residential!R256+All_Customers_Small_Commercial!R256+All_Customers_Lighting!R256</f>
        <v>95879</v>
      </c>
      <c r="S256" s="5">
        <f>All_Customers_Residential!S256+All_Customers_Small_Commercial!S256+All_Customers_Lighting!S256</f>
        <v>106977</v>
      </c>
      <c r="T256" s="5">
        <f>All_Customers_Residential!T256+All_Customers_Small_Commercial!T256+All_Customers_Lighting!T256</f>
        <v>115145</v>
      </c>
      <c r="U256" s="5">
        <f>All_Customers_Residential!U256+All_Customers_Small_Commercial!U256+All_Customers_Lighting!U256</f>
        <v>118003</v>
      </c>
      <c r="V256" s="5">
        <f>All_Customers_Residential!V256+All_Customers_Small_Commercial!V256+All_Customers_Lighting!V256</f>
        <v>111996</v>
      </c>
      <c r="W256" s="5">
        <f>All_Customers_Residential!W256+All_Customers_Small_Commercial!W256+All_Customers_Lighting!W256</f>
        <v>99406</v>
      </c>
      <c r="X256" s="5">
        <f>All_Customers_Residential!X256+All_Customers_Small_Commercial!X256+All_Customers_Lighting!X256</f>
        <v>86609</v>
      </c>
      <c r="Y256" s="5">
        <f>All_Customers_Residential!Y256+All_Customers_Small_Commercial!Y256+All_Customers_Lighting!Y256</f>
        <v>73541</v>
      </c>
      <c r="AA256" s="2">
        <f>IFERROR(INDEX('Holiday Schedule'!$D$3:$D$24,MATCH(A256,'Holiday Schedule'!$C$3:$C$24,0)),0)</f>
        <v>0</v>
      </c>
      <c r="AB256" s="2">
        <f t="shared" si="24"/>
        <v>4</v>
      </c>
      <c r="AC256" s="2">
        <f t="shared" si="25"/>
        <v>1443188</v>
      </c>
      <c r="AD256" s="5">
        <f t="shared" si="26"/>
        <v>520584</v>
      </c>
      <c r="AE256" s="5">
        <f t="shared" si="27"/>
        <v>1963772</v>
      </c>
      <c r="AG256" s="2">
        <f t="shared" si="28"/>
        <v>9</v>
      </c>
      <c r="AH256" s="2">
        <f t="shared" si="29"/>
        <v>2024</v>
      </c>
      <c r="AJ256" s="5">
        <f t="shared" si="30"/>
        <v>118003</v>
      </c>
      <c r="AK256" s="2">
        <f t="shared" si="31"/>
        <v>20</v>
      </c>
    </row>
    <row r="257" spans="1:37" ht="12.75" x14ac:dyDescent="0.2">
      <c r="A257" s="4">
        <v>45540</v>
      </c>
      <c r="B257" s="5">
        <f>All_Customers_Residential!B257+All_Customers_Small_Commercial!B257+All_Customers_Lighting!B257</f>
        <v>66238</v>
      </c>
      <c r="C257" s="5">
        <f>All_Customers_Residential!C257+All_Customers_Small_Commercial!C257+All_Customers_Lighting!C257</f>
        <v>62423</v>
      </c>
      <c r="D257" s="5">
        <f>All_Customers_Residential!D257+All_Customers_Small_Commercial!D257+All_Customers_Lighting!D257</f>
        <v>60180</v>
      </c>
      <c r="E257" s="5">
        <f>All_Customers_Residential!E257+All_Customers_Small_Commercial!E257+All_Customers_Lighting!E257</f>
        <v>59708</v>
      </c>
      <c r="F257" s="5">
        <f>All_Customers_Residential!F257+All_Customers_Small_Commercial!F257+All_Customers_Lighting!F257</f>
        <v>61291</v>
      </c>
      <c r="G257" s="5">
        <f>All_Customers_Residential!G257+All_Customers_Small_Commercial!G257+All_Customers_Lighting!G257</f>
        <v>68693</v>
      </c>
      <c r="H257" s="5">
        <f>All_Customers_Residential!H257+All_Customers_Small_Commercial!H257+All_Customers_Lighting!H257</f>
        <v>83775</v>
      </c>
      <c r="I257" s="5">
        <f>All_Customers_Residential!I257+All_Customers_Small_Commercial!I257+All_Customers_Lighting!I257</f>
        <v>86820</v>
      </c>
      <c r="J257" s="5">
        <f>All_Customers_Residential!J257+All_Customers_Small_Commercial!J257+All_Customers_Lighting!J257</f>
        <v>83572</v>
      </c>
      <c r="K257" s="5">
        <f>All_Customers_Residential!K257+All_Customers_Small_Commercial!K257+All_Customers_Lighting!K257</f>
        <v>80942</v>
      </c>
      <c r="L257" s="5">
        <f>All_Customers_Residential!L257+All_Customers_Small_Commercial!L257+All_Customers_Lighting!L257</f>
        <v>80183</v>
      </c>
      <c r="M257" s="5">
        <f>All_Customers_Residential!M257+All_Customers_Small_Commercial!M257+All_Customers_Lighting!M257</f>
        <v>79988</v>
      </c>
      <c r="N257" s="5">
        <f>All_Customers_Residential!N257+All_Customers_Small_Commercial!N257+All_Customers_Lighting!N257</f>
        <v>79836</v>
      </c>
      <c r="O257" s="5">
        <f>All_Customers_Residential!O257+All_Customers_Small_Commercial!O257+All_Customers_Lighting!O257</f>
        <v>80336</v>
      </c>
      <c r="P257" s="5">
        <f>All_Customers_Residential!P257+All_Customers_Small_Commercial!P257+All_Customers_Lighting!P257</f>
        <v>81145</v>
      </c>
      <c r="Q257" s="5">
        <f>All_Customers_Residential!Q257+All_Customers_Small_Commercial!Q257+All_Customers_Lighting!Q257</f>
        <v>85307</v>
      </c>
      <c r="R257" s="5">
        <f>All_Customers_Residential!R257+All_Customers_Small_Commercial!R257+All_Customers_Lighting!R257</f>
        <v>95709</v>
      </c>
      <c r="S257" s="5">
        <f>All_Customers_Residential!S257+All_Customers_Small_Commercial!S257+All_Customers_Lighting!S257</f>
        <v>107593</v>
      </c>
      <c r="T257" s="5">
        <f>All_Customers_Residential!T257+All_Customers_Small_Commercial!T257+All_Customers_Lighting!T257</f>
        <v>113018</v>
      </c>
      <c r="U257" s="5">
        <f>All_Customers_Residential!U257+All_Customers_Small_Commercial!U257+All_Customers_Lighting!U257</f>
        <v>116513</v>
      </c>
      <c r="V257" s="5">
        <f>All_Customers_Residential!V257+All_Customers_Small_Commercial!V257+All_Customers_Lighting!V257</f>
        <v>109176</v>
      </c>
      <c r="W257" s="5">
        <f>All_Customers_Residential!W257+All_Customers_Small_Commercial!W257+All_Customers_Lighting!W257</f>
        <v>96355</v>
      </c>
      <c r="X257" s="5">
        <f>All_Customers_Residential!X257+All_Customers_Small_Commercial!X257+All_Customers_Lighting!X257</f>
        <v>84823</v>
      </c>
      <c r="Y257" s="5">
        <f>All_Customers_Residential!Y257+All_Customers_Small_Commercial!Y257+All_Customers_Lighting!Y257</f>
        <v>72295</v>
      </c>
      <c r="AA257" s="2">
        <f>IFERROR(INDEX('Holiday Schedule'!$D$3:$D$24,MATCH(A257,'Holiday Schedule'!$C$3:$C$24,0)),0)</f>
        <v>0</v>
      </c>
      <c r="AB257" s="2">
        <f t="shared" si="24"/>
        <v>5</v>
      </c>
      <c r="AC257" s="2">
        <f t="shared" si="25"/>
        <v>1461316</v>
      </c>
      <c r="AD257" s="5">
        <f t="shared" si="26"/>
        <v>534603</v>
      </c>
      <c r="AE257" s="5">
        <f t="shared" si="27"/>
        <v>1995919</v>
      </c>
      <c r="AG257" s="2">
        <f t="shared" si="28"/>
        <v>9</v>
      </c>
      <c r="AH257" s="2">
        <f t="shared" si="29"/>
        <v>2024</v>
      </c>
      <c r="AJ257" s="5">
        <f t="shared" si="30"/>
        <v>116513</v>
      </c>
      <c r="AK257" s="2">
        <f t="shared" si="31"/>
        <v>20</v>
      </c>
    </row>
    <row r="258" spans="1:37" ht="12.75" x14ac:dyDescent="0.2">
      <c r="A258" s="4">
        <v>45541</v>
      </c>
      <c r="B258" s="5">
        <f>All_Customers_Residential!B258+All_Customers_Small_Commercial!B258+All_Customers_Lighting!B258</f>
        <v>64523</v>
      </c>
      <c r="C258" s="5">
        <f>All_Customers_Residential!C258+All_Customers_Small_Commercial!C258+All_Customers_Lighting!C258</f>
        <v>61457</v>
      </c>
      <c r="D258" s="5">
        <f>All_Customers_Residential!D258+All_Customers_Small_Commercial!D258+All_Customers_Lighting!D258</f>
        <v>59360</v>
      </c>
      <c r="E258" s="5">
        <f>All_Customers_Residential!E258+All_Customers_Small_Commercial!E258+All_Customers_Lighting!E258</f>
        <v>58938</v>
      </c>
      <c r="F258" s="5">
        <f>All_Customers_Residential!F258+All_Customers_Small_Commercial!F258+All_Customers_Lighting!F258</f>
        <v>59987</v>
      </c>
      <c r="G258" s="5">
        <f>All_Customers_Residential!G258+All_Customers_Small_Commercial!G258+All_Customers_Lighting!G258</f>
        <v>67736</v>
      </c>
      <c r="H258" s="5">
        <f>All_Customers_Residential!H258+All_Customers_Small_Commercial!H258+All_Customers_Lighting!H258</f>
        <v>82663</v>
      </c>
      <c r="I258" s="5">
        <f>All_Customers_Residential!I258+All_Customers_Small_Commercial!I258+All_Customers_Lighting!I258</f>
        <v>86893</v>
      </c>
      <c r="J258" s="5">
        <f>All_Customers_Residential!J258+All_Customers_Small_Commercial!J258+All_Customers_Lighting!J258</f>
        <v>83837</v>
      </c>
      <c r="K258" s="5">
        <f>All_Customers_Residential!K258+All_Customers_Small_Commercial!K258+All_Customers_Lighting!K258</f>
        <v>82910</v>
      </c>
      <c r="L258" s="5">
        <f>All_Customers_Residential!L258+All_Customers_Small_Commercial!L258+All_Customers_Lighting!L258</f>
        <v>81366</v>
      </c>
      <c r="M258" s="5">
        <f>All_Customers_Residential!M258+All_Customers_Small_Commercial!M258+All_Customers_Lighting!M258</f>
        <v>79113</v>
      </c>
      <c r="N258" s="5">
        <f>All_Customers_Residential!N258+All_Customers_Small_Commercial!N258+All_Customers_Lighting!N258</f>
        <v>76853</v>
      </c>
      <c r="O258" s="5">
        <f>All_Customers_Residential!O258+All_Customers_Small_Commercial!O258+All_Customers_Lighting!O258</f>
        <v>78501</v>
      </c>
      <c r="P258" s="5">
        <f>All_Customers_Residential!P258+All_Customers_Small_Commercial!P258+All_Customers_Lighting!P258</f>
        <v>77865</v>
      </c>
      <c r="Q258" s="5">
        <f>All_Customers_Residential!Q258+All_Customers_Small_Commercial!Q258+All_Customers_Lighting!Q258</f>
        <v>82671</v>
      </c>
      <c r="R258" s="5">
        <f>All_Customers_Residential!R258+All_Customers_Small_Commercial!R258+All_Customers_Lighting!R258</f>
        <v>89835</v>
      </c>
      <c r="S258" s="5">
        <f>All_Customers_Residential!S258+All_Customers_Small_Commercial!S258+All_Customers_Lighting!S258</f>
        <v>97093</v>
      </c>
      <c r="T258" s="5">
        <f>All_Customers_Residential!T258+All_Customers_Small_Commercial!T258+All_Customers_Lighting!T258</f>
        <v>104619</v>
      </c>
      <c r="U258" s="5">
        <f>All_Customers_Residential!U258+All_Customers_Small_Commercial!U258+All_Customers_Lighting!U258</f>
        <v>108036</v>
      </c>
      <c r="V258" s="5">
        <f>All_Customers_Residential!V258+All_Customers_Small_Commercial!V258+All_Customers_Lighting!V258</f>
        <v>103748</v>
      </c>
      <c r="W258" s="5">
        <f>All_Customers_Residential!W258+All_Customers_Small_Commercial!W258+All_Customers_Lighting!W258</f>
        <v>93468</v>
      </c>
      <c r="X258" s="5">
        <f>All_Customers_Residential!X258+All_Customers_Small_Commercial!X258+All_Customers_Lighting!X258</f>
        <v>82931</v>
      </c>
      <c r="Y258" s="5">
        <f>All_Customers_Residential!Y258+All_Customers_Small_Commercial!Y258+All_Customers_Lighting!Y258</f>
        <v>71958</v>
      </c>
      <c r="AA258" s="2">
        <f>IFERROR(INDEX('Holiday Schedule'!$D$3:$D$24,MATCH(A258,'Holiday Schedule'!$C$3:$C$24,0)),0)</f>
        <v>0</v>
      </c>
      <c r="AB258" s="2">
        <f t="shared" si="24"/>
        <v>6</v>
      </c>
      <c r="AC258" s="2">
        <f t="shared" si="25"/>
        <v>1409739</v>
      </c>
      <c r="AD258" s="5">
        <f t="shared" si="26"/>
        <v>526622</v>
      </c>
      <c r="AE258" s="5">
        <f t="shared" si="27"/>
        <v>1936361</v>
      </c>
      <c r="AG258" s="2">
        <f t="shared" si="28"/>
        <v>9</v>
      </c>
      <c r="AH258" s="2">
        <f t="shared" si="29"/>
        <v>2024</v>
      </c>
      <c r="AJ258" s="5">
        <f t="shared" si="30"/>
        <v>108036</v>
      </c>
      <c r="AK258" s="2">
        <f t="shared" si="31"/>
        <v>20</v>
      </c>
    </row>
    <row r="259" spans="1:37" ht="12.75" x14ac:dyDescent="0.2">
      <c r="A259" s="4">
        <v>45542</v>
      </c>
      <c r="B259" s="5">
        <f>All_Customers_Residential!B259+All_Customers_Small_Commercial!B259+All_Customers_Lighting!B259</f>
        <v>65451</v>
      </c>
      <c r="C259" s="5">
        <f>All_Customers_Residential!C259+All_Customers_Small_Commercial!C259+All_Customers_Lighting!C259</f>
        <v>61654</v>
      </c>
      <c r="D259" s="5">
        <f>All_Customers_Residential!D259+All_Customers_Small_Commercial!D259+All_Customers_Lighting!D259</f>
        <v>59559</v>
      </c>
      <c r="E259" s="5">
        <f>All_Customers_Residential!E259+All_Customers_Small_Commercial!E259+All_Customers_Lighting!E259</f>
        <v>57863</v>
      </c>
      <c r="F259" s="5">
        <f>All_Customers_Residential!F259+All_Customers_Small_Commercial!F259+All_Customers_Lighting!F259</f>
        <v>60531</v>
      </c>
      <c r="G259" s="5">
        <f>All_Customers_Residential!G259+All_Customers_Small_Commercial!G259+All_Customers_Lighting!G259</f>
        <v>62323</v>
      </c>
      <c r="H259" s="5">
        <f>All_Customers_Residential!H259+All_Customers_Small_Commercial!H259+All_Customers_Lighting!H259</f>
        <v>72808</v>
      </c>
      <c r="I259" s="5">
        <f>All_Customers_Residential!I259+All_Customers_Small_Commercial!I259+All_Customers_Lighting!I259</f>
        <v>78890</v>
      </c>
      <c r="J259" s="5">
        <f>All_Customers_Residential!J259+All_Customers_Small_Commercial!J259+All_Customers_Lighting!J259</f>
        <v>85759</v>
      </c>
      <c r="K259" s="5">
        <f>All_Customers_Residential!K259+All_Customers_Small_Commercial!K259+All_Customers_Lighting!K259</f>
        <v>88765</v>
      </c>
      <c r="L259" s="5">
        <f>All_Customers_Residential!L259+All_Customers_Small_Commercial!L259+All_Customers_Lighting!L259</f>
        <v>89492</v>
      </c>
      <c r="M259" s="5">
        <f>All_Customers_Residential!M259+All_Customers_Small_Commercial!M259+All_Customers_Lighting!M259</f>
        <v>88640</v>
      </c>
      <c r="N259" s="5">
        <f>All_Customers_Residential!N259+All_Customers_Small_Commercial!N259+All_Customers_Lighting!N259</f>
        <v>84363</v>
      </c>
      <c r="O259" s="5">
        <f>All_Customers_Residential!O259+All_Customers_Small_Commercial!O259+All_Customers_Lighting!O259</f>
        <v>81989</v>
      </c>
      <c r="P259" s="5">
        <f>All_Customers_Residential!P259+All_Customers_Small_Commercial!P259+All_Customers_Lighting!P259</f>
        <v>83343</v>
      </c>
      <c r="Q259" s="5">
        <f>All_Customers_Residential!Q259+All_Customers_Small_Commercial!Q259+All_Customers_Lighting!Q259</f>
        <v>86305</v>
      </c>
      <c r="R259" s="5">
        <f>All_Customers_Residential!R259+All_Customers_Small_Commercial!R259+All_Customers_Lighting!R259</f>
        <v>91183</v>
      </c>
      <c r="S259" s="5">
        <f>All_Customers_Residential!S259+All_Customers_Small_Commercial!S259+All_Customers_Lighting!S259</f>
        <v>100033</v>
      </c>
      <c r="T259" s="5">
        <f>All_Customers_Residential!T259+All_Customers_Small_Commercial!T259+All_Customers_Lighting!T259</f>
        <v>104968</v>
      </c>
      <c r="U259" s="5">
        <f>All_Customers_Residential!U259+All_Customers_Small_Commercial!U259+All_Customers_Lighting!U259</f>
        <v>108586</v>
      </c>
      <c r="V259" s="5">
        <f>All_Customers_Residential!V259+All_Customers_Small_Commercial!V259+All_Customers_Lighting!V259</f>
        <v>101826</v>
      </c>
      <c r="W259" s="5">
        <f>All_Customers_Residential!W259+All_Customers_Small_Commercial!W259+All_Customers_Lighting!W259</f>
        <v>93677</v>
      </c>
      <c r="X259" s="5">
        <f>All_Customers_Residential!X259+All_Customers_Small_Commercial!X259+All_Customers_Lighting!X259</f>
        <v>82244</v>
      </c>
      <c r="Y259" s="5">
        <f>All_Customers_Residential!Y259+All_Customers_Small_Commercial!Y259+All_Customers_Lighting!Y259</f>
        <v>73211</v>
      </c>
      <c r="AA259" s="2">
        <f>IFERROR(INDEX('Holiday Schedule'!$D$3:$D$24,MATCH(A259,'Holiday Schedule'!$C$3:$C$24,0)),0)</f>
        <v>0</v>
      </c>
      <c r="AB259" s="2">
        <f t="shared" si="24"/>
        <v>7</v>
      </c>
      <c r="AC259" s="2">
        <f t="shared" si="25"/>
        <v>0</v>
      </c>
      <c r="AD259" s="5">
        <f t="shared" si="26"/>
        <v>1963463</v>
      </c>
      <c r="AE259" s="5">
        <f t="shared" si="27"/>
        <v>1963463</v>
      </c>
      <c r="AG259" s="2">
        <f t="shared" si="28"/>
        <v>9</v>
      </c>
      <c r="AH259" s="2">
        <f t="shared" si="29"/>
        <v>2024</v>
      </c>
      <c r="AJ259" s="5">
        <f t="shared" si="30"/>
        <v>108586</v>
      </c>
      <c r="AK259" s="2">
        <f t="shared" si="31"/>
        <v>20</v>
      </c>
    </row>
    <row r="260" spans="1:37" ht="12.75" x14ac:dyDescent="0.2">
      <c r="A260" s="4">
        <v>45543</v>
      </c>
      <c r="B260" s="5">
        <f>All_Customers_Residential!B260+All_Customers_Small_Commercial!B260+All_Customers_Lighting!B260</f>
        <v>65241</v>
      </c>
      <c r="C260" s="5">
        <f>All_Customers_Residential!C260+All_Customers_Small_Commercial!C260+All_Customers_Lighting!C260</f>
        <v>62902</v>
      </c>
      <c r="D260" s="5">
        <f>All_Customers_Residential!D260+All_Customers_Small_Commercial!D260+All_Customers_Lighting!D260</f>
        <v>60496</v>
      </c>
      <c r="E260" s="5">
        <f>All_Customers_Residential!E260+All_Customers_Small_Commercial!E260+All_Customers_Lighting!E260</f>
        <v>59653</v>
      </c>
      <c r="F260" s="5">
        <f>All_Customers_Residential!F260+All_Customers_Small_Commercial!F260+All_Customers_Lighting!F260</f>
        <v>59854</v>
      </c>
      <c r="G260" s="5">
        <f>All_Customers_Residential!G260+All_Customers_Small_Commercial!G260+All_Customers_Lighting!G260</f>
        <v>62075</v>
      </c>
      <c r="H260" s="5">
        <f>All_Customers_Residential!H260+All_Customers_Small_Commercial!H260+All_Customers_Lighting!H260</f>
        <v>70132</v>
      </c>
      <c r="I260" s="5">
        <f>All_Customers_Residential!I260+All_Customers_Small_Commercial!I260+All_Customers_Lighting!I260</f>
        <v>75968</v>
      </c>
      <c r="J260" s="5">
        <f>All_Customers_Residential!J260+All_Customers_Small_Commercial!J260+All_Customers_Lighting!J260</f>
        <v>77432</v>
      </c>
      <c r="K260" s="5">
        <f>All_Customers_Residential!K260+All_Customers_Small_Commercial!K260+All_Customers_Lighting!K260</f>
        <v>79626</v>
      </c>
      <c r="L260" s="5">
        <f>All_Customers_Residential!L260+All_Customers_Small_Commercial!L260+All_Customers_Lighting!L260</f>
        <v>79385</v>
      </c>
      <c r="M260" s="5">
        <f>All_Customers_Residential!M260+All_Customers_Small_Commercial!M260+All_Customers_Lighting!M260</f>
        <v>79328</v>
      </c>
      <c r="N260" s="5">
        <f>All_Customers_Residential!N260+All_Customers_Small_Commercial!N260+All_Customers_Lighting!N260</f>
        <v>75361</v>
      </c>
      <c r="O260" s="5">
        <f>All_Customers_Residential!O260+All_Customers_Small_Commercial!O260+All_Customers_Lighting!O260</f>
        <v>73246</v>
      </c>
      <c r="P260" s="5">
        <f>All_Customers_Residential!P260+All_Customers_Small_Commercial!P260+All_Customers_Lighting!P260</f>
        <v>75825</v>
      </c>
      <c r="Q260" s="5">
        <f>All_Customers_Residential!Q260+All_Customers_Small_Commercial!Q260+All_Customers_Lighting!Q260</f>
        <v>78539</v>
      </c>
      <c r="R260" s="5">
        <f>All_Customers_Residential!R260+All_Customers_Small_Commercial!R260+All_Customers_Lighting!R260</f>
        <v>89511</v>
      </c>
      <c r="S260" s="5">
        <f>All_Customers_Residential!S260+All_Customers_Small_Commercial!S260+All_Customers_Lighting!S260</f>
        <v>101204</v>
      </c>
      <c r="T260" s="5">
        <f>All_Customers_Residential!T260+All_Customers_Small_Commercial!T260+All_Customers_Lighting!T260</f>
        <v>107908</v>
      </c>
      <c r="U260" s="5">
        <f>All_Customers_Residential!U260+All_Customers_Small_Commercial!U260+All_Customers_Lighting!U260</f>
        <v>111598</v>
      </c>
      <c r="V260" s="5">
        <f>All_Customers_Residential!V260+All_Customers_Small_Commercial!V260+All_Customers_Lighting!V260</f>
        <v>105081</v>
      </c>
      <c r="W260" s="5">
        <f>All_Customers_Residential!W260+All_Customers_Small_Commercial!W260+All_Customers_Lighting!W260</f>
        <v>91775</v>
      </c>
      <c r="X260" s="5">
        <f>All_Customers_Residential!X260+All_Customers_Small_Commercial!X260+All_Customers_Lighting!X260</f>
        <v>79860</v>
      </c>
      <c r="Y260" s="5">
        <f>All_Customers_Residential!Y260+All_Customers_Small_Commercial!Y260+All_Customers_Lighting!Y260</f>
        <v>68027</v>
      </c>
      <c r="AA260" s="2">
        <f>IFERROR(INDEX('Holiday Schedule'!$D$3:$D$24,MATCH(A260,'Holiday Schedule'!$C$3:$C$24,0)),0)</f>
        <v>0</v>
      </c>
      <c r="AB260" s="2">
        <f t="shared" si="24"/>
        <v>1</v>
      </c>
      <c r="AC260" s="2">
        <f t="shared" si="25"/>
        <v>0</v>
      </c>
      <c r="AD260" s="5">
        <f t="shared" si="26"/>
        <v>1890027</v>
      </c>
      <c r="AE260" s="5">
        <f t="shared" si="27"/>
        <v>1890027</v>
      </c>
      <c r="AG260" s="2">
        <f t="shared" si="28"/>
        <v>9</v>
      </c>
      <c r="AH260" s="2">
        <f t="shared" si="29"/>
        <v>2024</v>
      </c>
      <c r="AJ260" s="5">
        <f t="shared" si="30"/>
        <v>111598</v>
      </c>
      <c r="AK260" s="2">
        <f t="shared" si="31"/>
        <v>20</v>
      </c>
    </row>
    <row r="261" spans="1:37" ht="12.75" x14ac:dyDescent="0.2">
      <c r="A261" s="4">
        <v>45544</v>
      </c>
      <c r="B261" s="5">
        <f>All_Customers_Residential!B261+All_Customers_Small_Commercial!B261+All_Customers_Lighting!B261</f>
        <v>61308</v>
      </c>
      <c r="C261" s="5">
        <f>All_Customers_Residential!C261+All_Customers_Small_Commercial!C261+All_Customers_Lighting!C261</f>
        <v>57564</v>
      </c>
      <c r="D261" s="5">
        <f>All_Customers_Residential!D261+All_Customers_Small_Commercial!D261+All_Customers_Lighting!D261</f>
        <v>56770</v>
      </c>
      <c r="E261" s="5">
        <f>All_Customers_Residential!E261+All_Customers_Small_Commercial!E261+All_Customers_Lighting!E261</f>
        <v>56366</v>
      </c>
      <c r="F261" s="5">
        <f>All_Customers_Residential!F261+All_Customers_Small_Commercial!F261+All_Customers_Lighting!F261</f>
        <v>58991</v>
      </c>
      <c r="G261" s="5">
        <f>All_Customers_Residential!G261+All_Customers_Small_Commercial!G261+All_Customers_Lighting!G261</f>
        <v>67879</v>
      </c>
      <c r="H261" s="5">
        <f>All_Customers_Residential!H261+All_Customers_Small_Commercial!H261+All_Customers_Lighting!H261</f>
        <v>83072</v>
      </c>
      <c r="I261" s="5">
        <f>All_Customers_Residential!I261+All_Customers_Small_Commercial!I261+All_Customers_Lighting!I261</f>
        <v>86648</v>
      </c>
      <c r="J261" s="5">
        <f>All_Customers_Residential!J261+All_Customers_Small_Commercial!J261+All_Customers_Lighting!J261</f>
        <v>79276</v>
      </c>
      <c r="K261" s="5">
        <f>All_Customers_Residential!K261+All_Customers_Small_Commercial!K261+All_Customers_Lighting!K261</f>
        <v>76308</v>
      </c>
      <c r="L261" s="5">
        <f>All_Customers_Residential!L261+All_Customers_Small_Commercial!L261+All_Customers_Lighting!L261</f>
        <v>74061</v>
      </c>
      <c r="M261" s="5">
        <f>All_Customers_Residential!M261+All_Customers_Small_Commercial!M261+All_Customers_Lighting!M261</f>
        <v>71078</v>
      </c>
      <c r="N261" s="5">
        <f>All_Customers_Residential!N261+All_Customers_Small_Commercial!N261+All_Customers_Lighting!N261</f>
        <v>69031</v>
      </c>
      <c r="O261" s="5">
        <f>All_Customers_Residential!O261+All_Customers_Small_Commercial!O261+All_Customers_Lighting!O261</f>
        <v>67803</v>
      </c>
      <c r="P261" s="5">
        <f>All_Customers_Residential!P261+All_Customers_Small_Commercial!P261+All_Customers_Lighting!P261</f>
        <v>68059</v>
      </c>
      <c r="Q261" s="5">
        <f>All_Customers_Residential!Q261+All_Customers_Small_Commercial!Q261+All_Customers_Lighting!Q261</f>
        <v>73434</v>
      </c>
      <c r="R261" s="5">
        <f>All_Customers_Residential!R261+All_Customers_Small_Commercial!R261+All_Customers_Lighting!R261</f>
        <v>81806</v>
      </c>
      <c r="S261" s="5">
        <f>All_Customers_Residential!S261+All_Customers_Small_Commercial!S261+All_Customers_Lighting!S261</f>
        <v>96853</v>
      </c>
      <c r="T261" s="5">
        <f>All_Customers_Residential!T261+All_Customers_Small_Commercial!T261+All_Customers_Lighting!T261</f>
        <v>104648</v>
      </c>
      <c r="U261" s="5">
        <f>All_Customers_Residential!U261+All_Customers_Small_Commercial!U261+All_Customers_Lighting!U261</f>
        <v>108510</v>
      </c>
      <c r="V261" s="5">
        <f>All_Customers_Residential!V261+All_Customers_Small_Commercial!V261+All_Customers_Lighting!V261</f>
        <v>101745</v>
      </c>
      <c r="W261" s="5">
        <f>All_Customers_Residential!W261+All_Customers_Small_Commercial!W261+All_Customers_Lighting!W261</f>
        <v>90492</v>
      </c>
      <c r="X261" s="5">
        <f>All_Customers_Residential!X261+All_Customers_Small_Commercial!X261+All_Customers_Lighting!X261</f>
        <v>78018</v>
      </c>
      <c r="Y261" s="5">
        <f>All_Customers_Residential!Y261+All_Customers_Small_Commercial!Y261+All_Customers_Lighting!Y261</f>
        <v>67550</v>
      </c>
      <c r="AA261" s="2">
        <f>IFERROR(INDEX('Holiday Schedule'!$D$3:$D$24,MATCH(A261,'Holiday Schedule'!$C$3:$C$24,0)),0)</f>
        <v>0</v>
      </c>
      <c r="AB261" s="2">
        <f t="shared" si="24"/>
        <v>2</v>
      </c>
      <c r="AC261" s="2">
        <f t="shared" si="25"/>
        <v>1327770</v>
      </c>
      <c r="AD261" s="5">
        <f t="shared" si="26"/>
        <v>509500</v>
      </c>
      <c r="AE261" s="5">
        <f t="shared" si="27"/>
        <v>1837270</v>
      </c>
      <c r="AG261" s="2">
        <f t="shared" si="28"/>
        <v>9</v>
      </c>
      <c r="AH261" s="2">
        <f t="shared" si="29"/>
        <v>2024</v>
      </c>
      <c r="AJ261" s="5">
        <f t="shared" si="30"/>
        <v>108510</v>
      </c>
      <c r="AK261" s="2">
        <f t="shared" si="31"/>
        <v>20</v>
      </c>
    </row>
    <row r="262" spans="1:37" ht="12.75" x14ac:dyDescent="0.2">
      <c r="A262" s="4">
        <v>45545</v>
      </c>
      <c r="B262" s="5">
        <f>All_Customers_Residential!B262+All_Customers_Small_Commercial!B262+All_Customers_Lighting!B262</f>
        <v>60765</v>
      </c>
      <c r="C262" s="5">
        <f>All_Customers_Residential!C262+All_Customers_Small_Commercial!C262+All_Customers_Lighting!C262</f>
        <v>57640</v>
      </c>
      <c r="D262" s="5">
        <f>All_Customers_Residential!D262+All_Customers_Small_Commercial!D262+All_Customers_Lighting!D262</f>
        <v>56258</v>
      </c>
      <c r="E262" s="5">
        <f>All_Customers_Residential!E262+All_Customers_Small_Commercial!E262+All_Customers_Lighting!E262</f>
        <v>56909</v>
      </c>
      <c r="F262" s="5">
        <f>All_Customers_Residential!F262+All_Customers_Small_Commercial!F262+All_Customers_Lighting!F262</f>
        <v>58630</v>
      </c>
      <c r="G262" s="5">
        <f>All_Customers_Residential!G262+All_Customers_Small_Commercial!G262+All_Customers_Lighting!G262</f>
        <v>66646</v>
      </c>
      <c r="H262" s="5">
        <f>All_Customers_Residential!H262+All_Customers_Small_Commercial!H262+All_Customers_Lighting!H262</f>
        <v>82366</v>
      </c>
      <c r="I262" s="5">
        <f>All_Customers_Residential!I262+All_Customers_Small_Commercial!I262+All_Customers_Lighting!I262</f>
        <v>86390</v>
      </c>
      <c r="J262" s="5">
        <f>All_Customers_Residential!J262+All_Customers_Small_Commercial!J262+All_Customers_Lighting!J262</f>
        <v>78660</v>
      </c>
      <c r="K262" s="5">
        <f>All_Customers_Residential!K262+All_Customers_Small_Commercial!K262+All_Customers_Lighting!K262</f>
        <v>74438</v>
      </c>
      <c r="L262" s="5">
        <f>All_Customers_Residential!L262+All_Customers_Small_Commercial!L262+All_Customers_Lighting!L262</f>
        <v>73013</v>
      </c>
      <c r="M262" s="5">
        <f>All_Customers_Residential!M262+All_Customers_Small_Commercial!M262+All_Customers_Lighting!M262</f>
        <v>71544</v>
      </c>
      <c r="N262" s="5">
        <f>All_Customers_Residential!N262+All_Customers_Small_Commercial!N262+All_Customers_Lighting!N262</f>
        <v>67911</v>
      </c>
      <c r="O262" s="5">
        <f>All_Customers_Residential!O262+All_Customers_Small_Commercial!O262+All_Customers_Lighting!O262</f>
        <v>64826</v>
      </c>
      <c r="P262" s="5">
        <f>All_Customers_Residential!P262+All_Customers_Small_Commercial!P262+All_Customers_Lighting!P262</f>
        <v>63798</v>
      </c>
      <c r="Q262" s="5">
        <f>All_Customers_Residential!Q262+All_Customers_Small_Commercial!Q262+All_Customers_Lighting!Q262</f>
        <v>69735</v>
      </c>
      <c r="R262" s="5">
        <f>All_Customers_Residential!R262+All_Customers_Small_Commercial!R262+All_Customers_Lighting!R262</f>
        <v>78823</v>
      </c>
      <c r="S262" s="5">
        <f>All_Customers_Residential!S262+All_Customers_Small_Commercial!S262+All_Customers_Lighting!S262</f>
        <v>93424</v>
      </c>
      <c r="T262" s="5">
        <f>All_Customers_Residential!T262+All_Customers_Small_Commercial!T262+All_Customers_Lighting!T262</f>
        <v>104301</v>
      </c>
      <c r="U262" s="5">
        <f>All_Customers_Residential!U262+All_Customers_Small_Commercial!U262+All_Customers_Lighting!U262</f>
        <v>107809</v>
      </c>
      <c r="V262" s="5">
        <f>All_Customers_Residential!V262+All_Customers_Small_Commercial!V262+All_Customers_Lighting!V262</f>
        <v>102010</v>
      </c>
      <c r="W262" s="5">
        <f>All_Customers_Residential!W262+All_Customers_Small_Commercial!W262+All_Customers_Lighting!W262</f>
        <v>87964</v>
      </c>
      <c r="X262" s="5">
        <f>All_Customers_Residential!X262+All_Customers_Small_Commercial!X262+All_Customers_Lighting!X262</f>
        <v>78271</v>
      </c>
      <c r="Y262" s="5">
        <f>All_Customers_Residential!Y262+All_Customers_Small_Commercial!Y262+All_Customers_Lighting!Y262</f>
        <v>68530</v>
      </c>
      <c r="AA262" s="2">
        <f>IFERROR(INDEX('Holiday Schedule'!$D$3:$D$24,MATCH(A262,'Holiday Schedule'!$C$3:$C$24,0)),0)</f>
        <v>0</v>
      </c>
      <c r="AB262" s="2">
        <f t="shared" si="24"/>
        <v>3</v>
      </c>
      <c r="AC262" s="2">
        <f t="shared" si="25"/>
        <v>1302917</v>
      </c>
      <c r="AD262" s="5">
        <f t="shared" si="26"/>
        <v>507744</v>
      </c>
      <c r="AE262" s="5">
        <f t="shared" si="27"/>
        <v>1810661</v>
      </c>
      <c r="AG262" s="2">
        <f t="shared" si="28"/>
        <v>9</v>
      </c>
      <c r="AH262" s="2">
        <f t="shared" si="29"/>
        <v>2024</v>
      </c>
      <c r="AJ262" s="5">
        <f t="shared" si="30"/>
        <v>107809</v>
      </c>
      <c r="AK262" s="2">
        <f t="shared" si="31"/>
        <v>20</v>
      </c>
    </row>
    <row r="263" spans="1:37" ht="12.75" x14ac:dyDescent="0.2">
      <c r="A263" s="4">
        <v>45546</v>
      </c>
      <c r="B263" s="5">
        <f>All_Customers_Residential!B263+All_Customers_Small_Commercial!B263+All_Customers_Lighting!B263</f>
        <v>60717</v>
      </c>
      <c r="C263" s="5">
        <f>All_Customers_Residential!C263+All_Customers_Small_Commercial!C263+All_Customers_Lighting!C263</f>
        <v>57705</v>
      </c>
      <c r="D263" s="5">
        <f>All_Customers_Residential!D263+All_Customers_Small_Commercial!D263+All_Customers_Lighting!D263</f>
        <v>56448</v>
      </c>
      <c r="E263" s="5">
        <f>All_Customers_Residential!E263+All_Customers_Small_Commercial!E263+All_Customers_Lighting!E263</f>
        <v>55868</v>
      </c>
      <c r="F263" s="5">
        <f>All_Customers_Residential!F263+All_Customers_Small_Commercial!F263+All_Customers_Lighting!F263</f>
        <v>58829</v>
      </c>
      <c r="G263" s="5">
        <f>All_Customers_Residential!G263+All_Customers_Small_Commercial!G263+All_Customers_Lighting!G263</f>
        <v>66880</v>
      </c>
      <c r="H263" s="5">
        <f>All_Customers_Residential!H263+All_Customers_Small_Commercial!H263+All_Customers_Lighting!H263</f>
        <v>83152</v>
      </c>
      <c r="I263" s="5">
        <f>All_Customers_Residential!I263+All_Customers_Small_Commercial!I263+All_Customers_Lighting!I263</f>
        <v>84964</v>
      </c>
      <c r="J263" s="5">
        <f>All_Customers_Residential!J263+All_Customers_Small_Commercial!J263+All_Customers_Lighting!J263</f>
        <v>75714</v>
      </c>
      <c r="K263" s="5">
        <f>All_Customers_Residential!K263+All_Customers_Small_Commercial!K263+All_Customers_Lighting!K263</f>
        <v>71913</v>
      </c>
      <c r="L263" s="5">
        <f>All_Customers_Residential!L263+All_Customers_Small_Commercial!L263+All_Customers_Lighting!L263</f>
        <v>68145</v>
      </c>
      <c r="M263" s="5">
        <f>All_Customers_Residential!M263+All_Customers_Small_Commercial!M263+All_Customers_Lighting!M263</f>
        <v>66404</v>
      </c>
      <c r="N263" s="5">
        <f>All_Customers_Residential!N263+All_Customers_Small_Commercial!N263+All_Customers_Lighting!N263</f>
        <v>63402</v>
      </c>
      <c r="O263" s="5">
        <f>All_Customers_Residential!O263+All_Customers_Small_Commercial!O263+All_Customers_Lighting!O263</f>
        <v>65264</v>
      </c>
      <c r="P263" s="5">
        <f>All_Customers_Residential!P263+All_Customers_Small_Commercial!P263+All_Customers_Lighting!P263</f>
        <v>66854</v>
      </c>
      <c r="Q263" s="5">
        <f>All_Customers_Residential!Q263+All_Customers_Small_Commercial!Q263+All_Customers_Lighting!Q263</f>
        <v>73991</v>
      </c>
      <c r="R263" s="5">
        <f>All_Customers_Residential!R263+All_Customers_Small_Commercial!R263+All_Customers_Lighting!R263</f>
        <v>82575</v>
      </c>
      <c r="S263" s="5">
        <f>All_Customers_Residential!S263+All_Customers_Small_Commercial!S263+All_Customers_Lighting!S263</f>
        <v>97995</v>
      </c>
      <c r="T263" s="5">
        <f>All_Customers_Residential!T263+All_Customers_Small_Commercial!T263+All_Customers_Lighting!T263</f>
        <v>105875</v>
      </c>
      <c r="U263" s="5">
        <f>All_Customers_Residential!U263+All_Customers_Small_Commercial!U263+All_Customers_Lighting!U263</f>
        <v>108620</v>
      </c>
      <c r="V263" s="5">
        <f>All_Customers_Residential!V263+All_Customers_Small_Commercial!V263+All_Customers_Lighting!V263</f>
        <v>103362</v>
      </c>
      <c r="W263" s="5">
        <f>All_Customers_Residential!W263+All_Customers_Small_Commercial!W263+All_Customers_Lighting!W263</f>
        <v>90713</v>
      </c>
      <c r="X263" s="5">
        <f>All_Customers_Residential!X263+All_Customers_Small_Commercial!X263+All_Customers_Lighting!X263</f>
        <v>80527</v>
      </c>
      <c r="Y263" s="5">
        <f>All_Customers_Residential!Y263+All_Customers_Small_Commercial!Y263+All_Customers_Lighting!Y263</f>
        <v>67797</v>
      </c>
      <c r="AA263" s="2">
        <f>IFERROR(INDEX('Holiday Schedule'!$D$3:$D$24,MATCH(A263,'Holiday Schedule'!$C$3:$C$24,0)),0)</f>
        <v>0</v>
      </c>
      <c r="AB263" s="2">
        <f t="shared" si="24"/>
        <v>4</v>
      </c>
      <c r="AC263" s="2">
        <f t="shared" si="25"/>
        <v>1306318</v>
      </c>
      <c r="AD263" s="5">
        <f t="shared" si="26"/>
        <v>507396</v>
      </c>
      <c r="AE263" s="5">
        <f t="shared" si="27"/>
        <v>1813714</v>
      </c>
      <c r="AG263" s="2">
        <f t="shared" si="28"/>
        <v>9</v>
      </c>
      <c r="AH263" s="2">
        <f t="shared" si="29"/>
        <v>2024</v>
      </c>
      <c r="AJ263" s="5">
        <f t="shared" si="30"/>
        <v>108620</v>
      </c>
      <c r="AK263" s="2">
        <f t="shared" si="31"/>
        <v>20</v>
      </c>
    </row>
    <row r="264" spans="1:37" ht="12.75" x14ac:dyDescent="0.2">
      <c r="A264" s="4">
        <v>45547</v>
      </c>
      <c r="B264" s="5">
        <f>All_Customers_Residential!B264+All_Customers_Small_Commercial!B264+All_Customers_Lighting!B264</f>
        <v>62515</v>
      </c>
      <c r="C264" s="5">
        <f>All_Customers_Residential!C264+All_Customers_Small_Commercial!C264+All_Customers_Lighting!C264</f>
        <v>58319</v>
      </c>
      <c r="D264" s="5">
        <f>All_Customers_Residential!D264+All_Customers_Small_Commercial!D264+All_Customers_Lighting!D264</f>
        <v>57640</v>
      </c>
      <c r="E264" s="5">
        <f>All_Customers_Residential!E264+All_Customers_Small_Commercial!E264+All_Customers_Lighting!E264</f>
        <v>56187</v>
      </c>
      <c r="F264" s="5">
        <f>All_Customers_Residential!F264+All_Customers_Small_Commercial!F264+All_Customers_Lighting!F264</f>
        <v>59266</v>
      </c>
      <c r="G264" s="5">
        <f>All_Customers_Residential!G264+All_Customers_Small_Commercial!G264+All_Customers_Lighting!G264</f>
        <v>65617</v>
      </c>
      <c r="H264" s="5">
        <f>All_Customers_Residential!H264+All_Customers_Small_Commercial!H264+All_Customers_Lighting!H264</f>
        <v>83206</v>
      </c>
      <c r="I264" s="5">
        <f>All_Customers_Residential!I264+All_Customers_Small_Commercial!I264+All_Customers_Lighting!I264</f>
        <v>84866</v>
      </c>
      <c r="J264" s="5">
        <f>All_Customers_Residential!J264+All_Customers_Small_Commercial!J264+All_Customers_Lighting!J264</f>
        <v>81205</v>
      </c>
      <c r="K264" s="5">
        <f>All_Customers_Residential!K264+All_Customers_Small_Commercial!K264+All_Customers_Lighting!K264</f>
        <v>78621</v>
      </c>
      <c r="L264" s="5">
        <f>All_Customers_Residential!L264+All_Customers_Small_Commercial!L264+All_Customers_Lighting!L264</f>
        <v>77847</v>
      </c>
      <c r="M264" s="5">
        <f>All_Customers_Residential!M264+All_Customers_Small_Commercial!M264+All_Customers_Lighting!M264</f>
        <v>77934</v>
      </c>
      <c r="N264" s="5">
        <f>All_Customers_Residential!N264+All_Customers_Small_Commercial!N264+All_Customers_Lighting!N264</f>
        <v>75251</v>
      </c>
      <c r="O264" s="5">
        <f>All_Customers_Residential!O264+All_Customers_Small_Commercial!O264+All_Customers_Lighting!O264</f>
        <v>75578</v>
      </c>
      <c r="P264" s="5">
        <f>All_Customers_Residential!P264+All_Customers_Small_Commercial!P264+All_Customers_Lighting!P264</f>
        <v>77536</v>
      </c>
      <c r="Q264" s="5">
        <f>All_Customers_Residential!Q264+All_Customers_Small_Commercial!Q264+All_Customers_Lighting!Q264</f>
        <v>83044</v>
      </c>
      <c r="R264" s="5">
        <f>All_Customers_Residential!R264+All_Customers_Small_Commercial!R264+All_Customers_Lighting!R264</f>
        <v>88717</v>
      </c>
      <c r="S264" s="5">
        <f>All_Customers_Residential!S264+All_Customers_Small_Commercial!S264+All_Customers_Lighting!S264</f>
        <v>99914</v>
      </c>
      <c r="T264" s="5">
        <f>All_Customers_Residential!T264+All_Customers_Small_Commercial!T264+All_Customers_Lighting!T264</f>
        <v>105720</v>
      </c>
      <c r="U264" s="5">
        <f>All_Customers_Residential!U264+All_Customers_Small_Commercial!U264+All_Customers_Lighting!U264</f>
        <v>110877</v>
      </c>
      <c r="V264" s="5">
        <f>All_Customers_Residential!V264+All_Customers_Small_Commercial!V264+All_Customers_Lighting!V264</f>
        <v>103863</v>
      </c>
      <c r="W264" s="5">
        <f>All_Customers_Residential!W264+All_Customers_Small_Commercial!W264+All_Customers_Lighting!W264</f>
        <v>93841</v>
      </c>
      <c r="X264" s="5">
        <f>All_Customers_Residential!X264+All_Customers_Small_Commercial!X264+All_Customers_Lighting!X264</f>
        <v>81182</v>
      </c>
      <c r="Y264" s="5">
        <f>All_Customers_Residential!Y264+All_Customers_Small_Commercial!Y264+All_Customers_Lighting!Y264</f>
        <v>69971</v>
      </c>
      <c r="AA264" s="2">
        <f>IFERROR(INDEX('Holiday Schedule'!$D$3:$D$24,MATCH(A264,'Holiday Schedule'!$C$3:$C$24,0)),0)</f>
        <v>0</v>
      </c>
      <c r="AB264" s="2">
        <f t="shared" si="24"/>
        <v>5</v>
      </c>
      <c r="AC264" s="2">
        <f t="shared" si="25"/>
        <v>1395996</v>
      </c>
      <c r="AD264" s="5">
        <f t="shared" si="26"/>
        <v>512721</v>
      </c>
      <c r="AE264" s="5">
        <f t="shared" si="27"/>
        <v>1908717</v>
      </c>
      <c r="AG264" s="2">
        <f t="shared" si="28"/>
        <v>9</v>
      </c>
      <c r="AH264" s="2">
        <f t="shared" si="29"/>
        <v>2024</v>
      </c>
      <c r="AJ264" s="5">
        <f t="shared" si="30"/>
        <v>110877</v>
      </c>
      <c r="AK264" s="2">
        <f t="shared" si="31"/>
        <v>20</v>
      </c>
    </row>
    <row r="265" spans="1:37" ht="12.75" x14ac:dyDescent="0.2">
      <c r="A265" s="4">
        <v>45548</v>
      </c>
      <c r="B265" s="5">
        <f>All_Customers_Residential!B265+All_Customers_Small_Commercial!B265+All_Customers_Lighting!B265</f>
        <v>64058</v>
      </c>
      <c r="C265" s="5">
        <f>All_Customers_Residential!C265+All_Customers_Small_Commercial!C265+All_Customers_Lighting!C265</f>
        <v>60137</v>
      </c>
      <c r="D265" s="5">
        <f>All_Customers_Residential!D265+All_Customers_Small_Commercial!D265+All_Customers_Lighting!D265</f>
        <v>58057</v>
      </c>
      <c r="E265" s="5">
        <f>All_Customers_Residential!E265+All_Customers_Small_Commercial!E265+All_Customers_Lighting!E265</f>
        <v>57782</v>
      </c>
      <c r="F265" s="5">
        <f>All_Customers_Residential!F265+All_Customers_Small_Commercial!F265+All_Customers_Lighting!F265</f>
        <v>59536</v>
      </c>
      <c r="G265" s="5">
        <f>All_Customers_Residential!G265+All_Customers_Small_Commercial!G265+All_Customers_Lighting!G265</f>
        <v>66253</v>
      </c>
      <c r="H265" s="5">
        <f>All_Customers_Residential!H265+All_Customers_Small_Commercial!H265+All_Customers_Lighting!H265</f>
        <v>82079</v>
      </c>
      <c r="I265" s="5">
        <f>All_Customers_Residential!I265+All_Customers_Small_Commercial!I265+All_Customers_Lighting!I265</f>
        <v>85656</v>
      </c>
      <c r="J265" s="5">
        <f>All_Customers_Residential!J265+All_Customers_Small_Commercial!J265+All_Customers_Lighting!J265</f>
        <v>83700</v>
      </c>
      <c r="K265" s="5">
        <f>All_Customers_Residential!K265+All_Customers_Small_Commercial!K265+All_Customers_Lighting!K265</f>
        <v>79950</v>
      </c>
      <c r="L265" s="5">
        <f>All_Customers_Residential!L265+All_Customers_Small_Commercial!L265+All_Customers_Lighting!L265</f>
        <v>77312</v>
      </c>
      <c r="M265" s="5">
        <f>All_Customers_Residential!M265+All_Customers_Small_Commercial!M265+All_Customers_Lighting!M265</f>
        <v>75750</v>
      </c>
      <c r="N265" s="5">
        <f>All_Customers_Residential!N265+All_Customers_Small_Commercial!N265+All_Customers_Lighting!N265</f>
        <v>74432</v>
      </c>
      <c r="O265" s="5">
        <f>All_Customers_Residential!O265+All_Customers_Small_Commercial!O265+All_Customers_Lighting!O265</f>
        <v>73945</v>
      </c>
      <c r="P265" s="5">
        <f>All_Customers_Residential!P265+All_Customers_Small_Commercial!P265+All_Customers_Lighting!P265</f>
        <v>77214</v>
      </c>
      <c r="Q265" s="5">
        <f>All_Customers_Residential!Q265+All_Customers_Small_Commercial!Q265+All_Customers_Lighting!Q265</f>
        <v>83520</v>
      </c>
      <c r="R265" s="5">
        <f>All_Customers_Residential!R265+All_Customers_Small_Commercial!R265+All_Customers_Lighting!R265</f>
        <v>93870</v>
      </c>
      <c r="S265" s="5">
        <f>All_Customers_Residential!S265+All_Customers_Small_Commercial!S265+All_Customers_Lighting!S265</f>
        <v>105136</v>
      </c>
      <c r="T265" s="5">
        <f>All_Customers_Residential!T265+All_Customers_Small_Commercial!T265+All_Customers_Lighting!T265</f>
        <v>109588</v>
      </c>
      <c r="U265" s="5">
        <f>All_Customers_Residential!U265+All_Customers_Small_Commercial!U265+All_Customers_Lighting!U265</f>
        <v>113726</v>
      </c>
      <c r="V265" s="5">
        <f>All_Customers_Residential!V265+All_Customers_Small_Commercial!V265+All_Customers_Lighting!V265</f>
        <v>106949</v>
      </c>
      <c r="W265" s="5">
        <f>All_Customers_Residential!W265+All_Customers_Small_Commercial!W265+All_Customers_Lighting!W265</f>
        <v>96439</v>
      </c>
      <c r="X265" s="5">
        <f>All_Customers_Residential!X265+All_Customers_Small_Commercial!X265+All_Customers_Lighting!X265</f>
        <v>85108</v>
      </c>
      <c r="Y265" s="5">
        <f>All_Customers_Residential!Y265+All_Customers_Small_Commercial!Y265+All_Customers_Lighting!Y265</f>
        <v>73729</v>
      </c>
      <c r="AA265" s="2">
        <f>IFERROR(INDEX('Holiday Schedule'!$D$3:$D$24,MATCH(A265,'Holiday Schedule'!$C$3:$C$24,0)),0)</f>
        <v>0</v>
      </c>
      <c r="AB265" s="2">
        <f t="shared" si="24"/>
        <v>6</v>
      </c>
      <c r="AC265" s="2">
        <f t="shared" si="25"/>
        <v>1422295</v>
      </c>
      <c r="AD265" s="5">
        <f t="shared" si="26"/>
        <v>521631</v>
      </c>
      <c r="AE265" s="5">
        <f t="shared" si="27"/>
        <v>1943926</v>
      </c>
      <c r="AG265" s="2">
        <f t="shared" si="28"/>
        <v>9</v>
      </c>
      <c r="AH265" s="2">
        <f t="shared" si="29"/>
        <v>2024</v>
      </c>
      <c r="AJ265" s="5">
        <f t="shared" si="30"/>
        <v>113726</v>
      </c>
      <c r="AK265" s="2">
        <f t="shared" si="31"/>
        <v>20</v>
      </c>
    </row>
    <row r="266" spans="1:37" ht="12.75" x14ac:dyDescent="0.2">
      <c r="A266" s="4">
        <v>45549</v>
      </c>
      <c r="B266" s="5">
        <f>All_Customers_Residential!B266+All_Customers_Small_Commercial!B266+All_Customers_Lighting!B266</f>
        <v>66910</v>
      </c>
      <c r="C266" s="5">
        <f>All_Customers_Residential!C266+All_Customers_Small_Commercial!C266+All_Customers_Lighting!C266</f>
        <v>63030</v>
      </c>
      <c r="D266" s="5">
        <f>All_Customers_Residential!D266+All_Customers_Small_Commercial!D266+All_Customers_Lighting!D266</f>
        <v>60788</v>
      </c>
      <c r="E266" s="5">
        <f>All_Customers_Residential!E266+All_Customers_Small_Commercial!E266+All_Customers_Lighting!E266</f>
        <v>59851</v>
      </c>
      <c r="F266" s="5">
        <f>All_Customers_Residential!F266+All_Customers_Small_Commercial!F266+All_Customers_Lighting!F266</f>
        <v>59961</v>
      </c>
      <c r="G266" s="5">
        <f>All_Customers_Residential!G266+All_Customers_Small_Commercial!G266+All_Customers_Lighting!G266</f>
        <v>63379</v>
      </c>
      <c r="H266" s="5">
        <f>All_Customers_Residential!H266+All_Customers_Small_Commercial!H266+All_Customers_Lighting!H266</f>
        <v>71894</v>
      </c>
      <c r="I266" s="5">
        <f>All_Customers_Residential!I266+All_Customers_Small_Commercial!I266+All_Customers_Lighting!I266</f>
        <v>78596</v>
      </c>
      <c r="J266" s="5">
        <f>All_Customers_Residential!J266+All_Customers_Small_Commercial!J266+All_Customers_Lighting!J266</f>
        <v>80642</v>
      </c>
      <c r="K266" s="5">
        <f>All_Customers_Residential!K266+All_Customers_Small_Commercial!K266+All_Customers_Lighting!K266</f>
        <v>79790</v>
      </c>
      <c r="L266" s="5">
        <f>All_Customers_Residential!L266+All_Customers_Small_Commercial!L266+All_Customers_Lighting!L266</f>
        <v>78970</v>
      </c>
      <c r="M266" s="5">
        <f>All_Customers_Residential!M266+All_Customers_Small_Commercial!M266+All_Customers_Lighting!M266</f>
        <v>76416</v>
      </c>
      <c r="N266" s="5">
        <f>All_Customers_Residential!N266+All_Customers_Small_Commercial!N266+All_Customers_Lighting!N266</f>
        <v>74169</v>
      </c>
      <c r="O266" s="5">
        <f>All_Customers_Residential!O266+All_Customers_Small_Commercial!O266+All_Customers_Lighting!O266</f>
        <v>71818</v>
      </c>
      <c r="P266" s="5">
        <f>All_Customers_Residential!P266+All_Customers_Small_Commercial!P266+All_Customers_Lighting!P266</f>
        <v>70287</v>
      </c>
      <c r="Q266" s="5">
        <f>All_Customers_Residential!Q266+All_Customers_Small_Commercial!Q266+All_Customers_Lighting!Q266</f>
        <v>80370</v>
      </c>
      <c r="R266" s="5">
        <f>All_Customers_Residential!R266+All_Customers_Small_Commercial!R266+All_Customers_Lighting!R266</f>
        <v>90208</v>
      </c>
      <c r="S266" s="5">
        <f>All_Customers_Residential!S266+All_Customers_Small_Commercial!S266+All_Customers_Lighting!S266</f>
        <v>101840</v>
      </c>
      <c r="T266" s="5">
        <f>All_Customers_Residential!T266+All_Customers_Small_Commercial!T266+All_Customers_Lighting!T266</f>
        <v>108426</v>
      </c>
      <c r="U266" s="5">
        <f>All_Customers_Residential!U266+All_Customers_Small_Commercial!U266+All_Customers_Lighting!U266</f>
        <v>109215</v>
      </c>
      <c r="V266" s="5">
        <f>All_Customers_Residential!V266+All_Customers_Small_Commercial!V266+All_Customers_Lighting!V266</f>
        <v>102374</v>
      </c>
      <c r="W266" s="5">
        <f>All_Customers_Residential!W266+All_Customers_Small_Commercial!W266+All_Customers_Lighting!W266</f>
        <v>92961</v>
      </c>
      <c r="X266" s="5">
        <f>All_Customers_Residential!X266+All_Customers_Small_Commercial!X266+All_Customers_Lighting!X266</f>
        <v>80521</v>
      </c>
      <c r="Y266" s="5">
        <f>All_Customers_Residential!Y266+All_Customers_Small_Commercial!Y266+All_Customers_Lighting!Y266</f>
        <v>70483</v>
      </c>
      <c r="AA266" s="2">
        <f>IFERROR(INDEX('Holiday Schedule'!$D$3:$D$24,MATCH(A266,'Holiday Schedule'!$C$3:$C$24,0)),0)</f>
        <v>0</v>
      </c>
      <c r="AB266" s="2">
        <f t="shared" ref="AB266:AB329" si="32">WEEKDAY(A266)</f>
        <v>7</v>
      </c>
      <c r="AC266" s="2">
        <f t="shared" ref="AC266:AC329" si="33">IF(AND(AB266&gt;1,AB266&lt;7,AA266&lt;1),SUM(I266:X266),0)</f>
        <v>0</v>
      </c>
      <c r="AD266" s="5">
        <f t="shared" ref="AD266:AD329" si="34">AE266-AC266</f>
        <v>1892899</v>
      </c>
      <c r="AE266" s="5">
        <f t="shared" ref="AE266:AE329" si="35">SUM(B266:Y266)</f>
        <v>1892899</v>
      </c>
      <c r="AG266" s="2">
        <f t="shared" ref="AG266:AG329" si="36">MONTH(A266)</f>
        <v>9</v>
      </c>
      <c r="AH266" s="2">
        <f t="shared" ref="AH266:AH329" si="37">YEAR(A266)</f>
        <v>2024</v>
      </c>
      <c r="AJ266" s="5">
        <f t="shared" ref="AJ266:AJ329" si="38">MAX(B266:Y266)</f>
        <v>109215</v>
      </c>
      <c r="AK266" s="2">
        <f t="shared" ref="AK266:AK329" si="39">IF(AE266&gt;0,INDEX(B$8:Y$8,MATCH(AJ266,B266:Y266,0)),"")</f>
        <v>20</v>
      </c>
    </row>
    <row r="267" spans="1:37" ht="12.75" x14ac:dyDescent="0.2">
      <c r="A267" s="4">
        <v>45550</v>
      </c>
      <c r="B267" s="5">
        <f>All_Customers_Residential!B267+All_Customers_Small_Commercial!B267+All_Customers_Lighting!B267</f>
        <v>64265</v>
      </c>
      <c r="C267" s="5">
        <f>All_Customers_Residential!C267+All_Customers_Small_Commercial!C267+All_Customers_Lighting!C267</f>
        <v>60391</v>
      </c>
      <c r="D267" s="5">
        <f>All_Customers_Residential!D267+All_Customers_Small_Commercial!D267+All_Customers_Lighting!D267</f>
        <v>58129</v>
      </c>
      <c r="E267" s="5">
        <f>All_Customers_Residential!E267+All_Customers_Small_Commercial!E267+All_Customers_Lighting!E267</f>
        <v>57452</v>
      </c>
      <c r="F267" s="5">
        <f>All_Customers_Residential!F267+All_Customers_Small_Commercial!F267+All_Customers_Lighting!F267</f>
        <v>57434</v>
      </c>
      <c r="G267" s="5">
        <f>All_Customers_Residential!G267+All_Customers_Small_Commercial!G267+All_Customers_Lighting!G267</f>
        <v>61086</v>
      </c>
      <c r="H267" s="5">
        <f>All_Customers_Residential!H267+All_Customers_Small_Commercial!H267+All_Customers_Lighting!H267</f>
        <v>69397</v>
      </c>
      <c r="I267" s="5">
        <f>All_Customers_Residential!I267+All_Customers_Small_Commercial!I267+All_Customers_Lighting!I267</f>
        <v>74702</v>
      </c>
      <c r="J267" s="5">
        <f>All_Customers_Residential!J267+All_Customers_Small_Commercial!J267+All_Customers_Lighting!J267</f>
        <v>76246</v>
      </c>
      <c r="K267" s="5">
        <f>All_Customers_Residential!K267+All_Customers_Small_Commercial!K267+All_Customers_Lighting!K267</f>
        <v>75059</v>
      </c>
      <c r="L267" s="5">
        <f>All_Customers_Residential!L267+All_Customers_Small_Commercial!L267+All_Customers_Lighting!L267</f>
        <v>74695</v>
      </c>
      <c r="M267" s="5">
        <f>All_Customers_Residential!M267+All_Customers_Small_Commercial!M267+All_Customers_Lighting!M267</f>
        <v>73355</v>
      </c>
      <c r="N267" s="5">
        <f>All_Customers_Residential!N267+All_Customers_Small_Commercial!N267+All_Customers_Lighting!N267</f>
        <v>73949</v>
      </c>
      <c r="O267" s="5">
        <f>All_Customers_Residential!O267+All_Customers_Small_Commercial!O267+All_Customers_Lighting!O267</f>
        <v>72638</v>
      </c>
      <c r="P267" s="5">
        <f>All_Customers_Residential!P267+All_Customers_Small_Commercial!P267+All_Customers_Lighting!P267</f>
        <v>76229</v>
      </c>
      <c r="Q267" s="5">
        <f>All_Customers_Residential!Q267+All_Customers_Small_Commercial!Q267+All_Customers_Lighting!Q267</f>
        <v>82734</v>
      </c>
      <c r="R267" s="5">
        <f>All_Customers_Residential!R267+All_Customers_Small_Commercial!R267+All_Customers_Lighting!R267</f>
        <v>94747</v>
      </c>
      <c r="S267" s="5">
        <f>All_Customers_Residential!S267+All_Customers_Small_Commercial!S267+All_Customers_Lighting!S267</f>
        <v>107303</v>
      </c>
      <c r="T267" s="5">
        <f>All_Customers_Residential!T267+All_Customers_Small_Commercial!T267+All_Customers_Lighting!T267</f>
        <v>114991</v>
      </c>
      <c r="U267" s="5">
        <f>All_Customers_Residential!U267+All_Customers_Small_Commercial!U267+All_Customers_Lighting!U267</f>
        <v>117230</v>
      </c>
      <c r="V267" s="5">
        <f>All_Customers_Residential!V267+All_Customers_Small_Commercial!V267+All_Customers_Lighting!V267</f>
        <v>109406</v>
      </c>
      <c r="W267" s="5">
        <f>All_Customers_Residential!W267+All_Customers_Small_Commercial!W267+All_Customers_Lighting!W267</f>
        <v>95830</v>
      </c>
      <c r="X267" s="5">
        <f>All_Customers_Residential!X267+All_Customers_Small_Commercial!X267+All_Customers_Lighting!X267</f>
        <v>82451</v>
      </c>
      <c r="Y267" s="5">
        <f>All_Customers_Residential!Y267+All_Customers_Small_Commercial!Y267+All_Customers_Lighting!Y267</f>
        <v>70597</v>
      </c>
      <c r="AA267" s="2">
        <f>IFERROR(INDEX('Holiday Schedule'!$D$3:$D$24,MATCH(A267,'Holiday Schedule'!$C$3:$C$24,0)),0)</f>
        <v>0</v>
      </c>
      <c r="AB267" s="2">
        <f t="shared" si="32"/>
        <v>1</v>
      </c>
      <c r="AC267" s="2">
        <f t="shared" si="33"/>
        <v>0</v>
      </c>
      <c r="AD267" s="5">
        <f t="shared" si="34"/>
        <v>1900316</v>
      </c>
      <c r="AE267" s="5">
        <f t="shared" si="35"/>
        <v>1900316</v>
      </c>
      <c r="AG267" s="2">
        <f t="shared" si="36"/>
        <v>9</v>
      </c>
      <c r="AH267" s="2">
        <f t="shared" si="37"/>
        <v>2024</v>
      </c>
      <c r="AJ267" s="5">
        <f t="shared" si="38"/>
        <v>117230</v>
      </c>
      <c r="AK267" s="2">
        <f t="shared" si="39"/>
        <v>20</v>
      </c>
    </row>
    <row r="268" spans="1:37" ht="12.75" x14ac:dyDescent="0.2">
      <c r="A268" s="4">
        <v>45551</v>
      </c>
      <c r="B268" s="5">
        <f>All_Customers_Residential!B268+All_Customers_Small_Commercial!B268+All_Customers_Lighting!B268</f>
        <v>63839</v>
      </c>
      <c r="C268" s="5">
        <f>All_Customers_Residential!C268+All_Customers_Small_Commercial!C268+All_Customers_Lighting!C268</f>
        <v>60451</v>
      </c>
      <c r="D268" s="5">
        <f>All_Customers_Residential!D268+All_Customers_Small_Commercial!D268+All_Customers_Lighting!D268</f>
        <v>57820</v>
      </c>
      <c r="E268" s="5">
        <f>All_Customers_Residential!E268+All_Customers_Small_Commercial!E268+All_Customers_Lighting!E268</f>
        <v>58345</v>
      </c>
      <c r="F268" s="5">
        <f>All_Customers_Residential!F268+All_Customers_Small_Commercial!F268+All_Customers_Lighting!F268</f>
        <v>59794</v>
      </c>
      <c r="G268" s="5">
        <f>All_Customers_Residential!G268+All_Customers_Small_Commercial!G268+All_Customers_Lighting!G268</f>
        <v>67230</v>
      </c>
      <c r="H268" s="5">
        <f>All_Customers_Residential!H268+All_Customers_Small_Commercial!H268+All_Customers_Lighting!H268</f>
        <v>83016</v>
      </c>
      <c r="I268" s="5">
        <f>All_Customers_Residential!I268+All_Customers_Small_Commercial!I268+All_Customers_Lighting!I268</f>
        <v>87256</v>
      </c>
      <c r="J268" s="5">
        <f>All_Customers_Residential!J268+All_Customers_Small_Commercial!J268+All_Customers_Lighting!J268</f>
        <v>81478</v>
      </c>
      <c r="K268" s="5">
        <f>All_Customers_Residential!K268+All_Customers_Small_Commercial!K268+All_Customers_Lighting!K268</f>
        <v>79058</v>
      </c>
      <c r="L268" s="5">
        <f>All_Customers_Residential!L268+All_Customers_Small_Commercial!L268+All_Customers_Lighting!L268</f>
        <v>78233</v>
      </c>
      <c r="M268" s="5">
        <f>All_Customers_Residential!M268+All_Customers_Small_Commercial!M268+All_Customers_Lighting!M268</f>
        <v>77689</v>
      </c>
      <c r="N268" s="5">
        <f>All_Customers_Residential!N268+All_Customers_Small_Commercial!N268+All_Customers_Lighting!N268</f>
        <v>77519</v>
      </c>
      <c r="O268" s="5">
        <f>All_Customers_Residential!O268+All_Customers_Small_Commercial!O268+All_Customers_Lighting!O268</f>
        <v>78765</v>
      </c>
      <c r="P268" s="5">
        <f>All_Customers_Residential!P268+All_Customers_Small_Commercial!P268+All_Customers_Lighting!P268</f>
        <v>80971</v>
      </c>
      <c r="Q268" s="5">
        <f>All_Customers_Residential!Q268+All_Customers_Small_Commercial!Q268+All_Customers_Lighting!Q268</f>
        <v>86999</v>
      </c>
      <c r="R268" s="5">
        <f>All_Customers_Residential!R268+All_Customers_Small_Commercial!R268+All_Customers_Lighting!R268</f>
        <v>97271</v>
      </c>
      <c r="S268" s="5">
        <f>All_Customers_Residential!S268+All_Customers_Small_Commercial!S268+All_Customers_Lighting!S268</f>
        <v>109842</v>
      </c>
      <c r="T268" s="5">
        <f>All_Customers_Residential!T268+All_Customers_Small_Commercial!T268+All_Customers_Lighting!T268</f>
        <v>116305</v>
      </c>
      <c r="U268" s="5">
        <f>All_Customers_Residential!U268+All_Customers_Small_Commercial!U268+All_Customers_Lighting!U268</f>
        <v>118255</v>
      </c>
      <c r="V268" s="5">
        <f>All_Customers_Residential!V268+All_Customers_Small_Commercial!V268+All_Customers_Lighting!V268</f>
        <v>109946</v>
      </c>
      <c r="W268" s="5">
        <f>All_Customers_Residential!W268+All_Customers_Small_Commercial!W268+All_Customers_Lighting!W268</f>
        <v>96595</v>
      </c>
      <c r="X268" s="5">
        <f>All_Customers_Residential!X268+All_Customers_Small_Commercial!X268+All_Customers_Lighting!X268</f>
        <v>85559</v>
      </c>
      <c r="Y268" s="5">
        <f>All_Customers_Residential!Y268+All_Customers_Small_Commercial!Y268+All_Customers_Lighting!Y268</f>
        <v>72953</v>
      </c>
      <c r="AA268" s="2">
        <f>IFERROR(INDEX('Holiday Schedule'!$D$3:$D$24,MATCH(A268,'Holiday Schedule'!$C$3:$C$24,0)),0)</f>
        <v>0</v>
      </c>
      <c r="AB268" s="2">
        <f t="shared" si="32"/>
        <v>2</v>
      </c>
      <c r="AC268" s="2">
        <f t="shared" si="33"/>
        <v>1461741</v>
      </c>
      <c r="AD268" s="5">
        <f t="shared" si="34"/>
        <v>523448</v>
      </c>
      <c r="AE268" s="5">
        <f t="shared" si="35"/>
        <v>1985189</v>
      </c>
      <c r="AG268" s="2">
        <f t="shared" si="36"/>
        <v>9</v>
      </c>
      <c r="AH268" s="2">
        <f t="shared" si="37"/>
        <v>2024</v>
      </c>
      <c r="AJ268" s="5">
        <f t="shared" si="38"/>
        <v>118255</v>
      </c>
      <c r="AK268" s="2">
        <f t="shared" si="39"/>
        <v>20</v>
      </c>
    </row>
    <row r="269" spans="1:37" ht="12.75" x14ac:dyDescent="0.2">
      <c r="A269" s="4">
        <v>45552</v>
      </c>
      <c r="B269" s="5">
        <f>All_Customers_Residential!B269+All_Customers_Small_Commercial!B269+All_Customers_Lighting!B269</f>
        <v>65871</v>
      </c>
      <c r="C269" s="5">
        <f>All_Customers_Residential!C269+All_Customers_Small_Commercial!C269+All_Customers_Lighting!C269</f>
        <v>61945</v>
      </c>
      <c r="D269" s="5">
        <f>All_Customers_Residential!D269+All_Customers_Small_Commercial!D269+All_Customers_Lighting!D269</f>
        <v>59417</v>
      </c>
      <c r="E269" s="5">
        <f>All_Customers_Residential!E269+All_Customers_Small_Commercial!E269+All_Customers_Lighting!E269</f>
        <v>59132</v>
      </c>
      <c r="F269" s="5">
        <f>All_Customers_Residential!F269+All_Customers_Small_Commercial!F269+All_Customers_Lighting!F269</f>
        <v>61637</v>
      </c>
      <c r="G269" s="5">
        <f>All_Customers_Residential!G269+All_Customers_Small_Commercial!G269+All_Customers_Lighting!G269</f>
        <v>67484</v>
      </c>
      <c r="H269" s="5">
        <f>All_Customers_Residential!H269+All_Customers_Small_Commercial!H269+All_Customers_Lighting!H269</f>
        <v>83901</v>
      </c>
      <c r="I269" s="5">
        <f>All_Customers_Residential!I269+All_Customers_Small_Commercial!I269+All_Customers_Lighting!I269</f>
        <v>85871</v>
      </c>
      <c r="J269" s="5">
        <f>All_Customers_Residential!J269+All_Customers_Small_Commercial!J269+All_Customers_Lighting!J269</f>
        <v>81356</v>
      </c>
      <c r="K269" s="5">
        <f>All_Customers_Residential!K269+All_Customers_Small_Commercial!K269+All_Customers_Lighting!K269</f>
        <v>79066</v>
      </c>
      <c r="L269" s="5">
        <f>All_Customers_Residential!L269+All_Customers_Small_Commercial!L269+All_Customers_Lighting!L269</f>
        <v>78717</v>
      </c>
      <c r="M269" s="5">
        <f>All_Customers_Residential!M269+All_Customers_Small_Commercial!M269+All_Customers_Lighting!M269</f>
        <v>80025</v>
      </c>
      <c r="N269" s="5">
        <f>All_Customers_Residential!N269+All_Customers_Small_Commercial!N269+All_Customers_Lighting!N269</f>
        <v>80157</v>
      </c>
      <c r="O269" s="5">
        <f>All_Customers_Residential!O269+All_Customers_Small_Commercial!O269+All_Customers_Lighting!O269</f>
        <v>81829</v>
      </c>
      <c r="P269" s="5">
        <f>All_Customers_Residential!P269+All_Customers_Small_Commercial!P269+All_Customers_Lighting!P269</f>
        <v>83794</v>
      </c>
      <c r="Q269" s="5">
        <f>All_Customers_Residential!Q269+All_Customers_Small_Commercial!Q269+All_Customers_Lighting!Q269</f>
        <v>93481</v>
      </c>
      <c r="R269" s="5">
        <f>All_Customers_Residential!R269+All_Customers_Small_Commercial!R269+All_Customers_Lighting!R269</f>
        <v>102695</v>
      </c>
      <c r="S269" s="5">
        <f>All_Customers_Residential!S269+All_Customers_Small_Commercial!S269+All_Customers_Lighting!S269</f>
        <v>117325</v>
      </c>
      <c r="T269" s="5">
        <f>All_Customers_Residential!T269+All_Customers_Small_Commercial!T269+All_Customers_Lighting!T269</f>
        <v>122773</v>
      </c>
      <c r="U269" s="5">
        <f>All_Customers_Residential!U269+All_Customers_Small_Commercial!U269+All_Customers_Lighting!U269</f>
        <v>124341</v>
      </c>
      <c r="V269" s="5">
        <f>All_Customers_Residential!V269+All_Customers_Small_Commercial!V269+All_Customers_Lighting!V269</f>
        <v>114414</v>
      </c>
      <c r="W269" s="5">
        <f>All_Customers_Residential!W269+All_Customers_Small_Commercial!W269+All_Customers_Lighting!W269</f>
        <v>101346</v>
      </c>
      <c r="X269" s="5">
        <f>All_Customers_Residential!X269+All_Customers_Small_Commercial!X269+All_Customers_Lighting!X269</f>
        <v>87988</v>
      </c>
      <c r="Y269" s="5">
        <f>All_Customers_Residential!Y269+All_Customers_Small_Commercial!Y269+All_Customers_Lighting!Y269</f>
        <v>75639</v>
      </c>
      <c r="AA269" s="2">
        <f>IFERROR(INDEX('Holiday Schedule'!$D$3:$D$24,MATCH(A269,'Holiday Schedule'!$C$3:$C$24,0)),0)</f>
        <v>0</v>
      </c>
      <c r="AB269" s="2">
        <f t="shared" si="32"/>
        <v>3</v>
      </c>
      <c r="AC269" s="2">
        <f t="shared" si="33"/>
        <v>1515178</v>
      </c>
      <c r="AD269" s="5">
        <f t="shared" si="34"/>
        <v>535026</v>
      </c>
      <c r="AE269" s="5">
        <f t="shared" si="35"/>
        <v>2050204</v>
      </c>
      <c r="AG269" s="2">
        <f t="shared" si="36"/>
        <v>9</v>
      </c>
      <c r="AH269" s="2">
        <f t="shared" si="37"/>
        <v>2024</v>
      </c>
      <c r="AJ269" s="5">
        <f t="shared" si="38"/>
        <v>124341</v>
      </c>
      <c r="AK269" s="2">
        <f t="shared" si="39"/>
        <v>20</v>
      </c>
    </row>
    <row r="270" spans="1:37" ht="12.75" x14ac:dyDescent="0.2">
      <c r="A270" s="4">
        <v>45553</v>
      </c>
      <c r="B270" s="5">
        <f>All_Customers_Residential!B270+All_Customers_Small_Commercial!B270+All_Customers_Lighting!B270</f>
        <v>68722</v>
      </c>
      <c r="C270" s="5">
        <f>All_Customers_Residential!C270+All_Customers_Small_Commercial!C270+All_Customers_Lighting!C270</f>
        <v>64255</v>
      </c>
      <c r="D270" s="5">
        <f>All_Customers_Residential!D270+All_Customers_Small_Commercial!D270+All_Customers_Lighting!D270</f>
        <v>61891</v>
      </c>
      <c r="E270" s="5">
        <f>All_Customers_Residential!E270+All_Customers_Small_Commercial!E270+All_Customers_Lighting!E270</f>
        <v>60885</v>
      </c>
      <c r="F270" s="5">
        <f>All_Customers_Residential!F270+All_Customers_Small_Commercial!F270+All_Customers_Lighting!F270</f>
        <v>63276</v>
      </c>
      <c r="G270" s="5">
        <f>All_Customers_Residential!G270+All_Customers_Small_Commercial!G270+All_Customers_Lighting!G270</f>
        <v>69927</v>
      </c>
      <c r="H270" s="5">
        <f>All_Customers_Residential!H270+All_Customers_Small_Commercial!H270+All_Customers_Lighting!H270</f>
        <v>85136</v>
      </c>
      <c r="I270" s="5">
        <f>All_Customers_Residential!I270+All_Customers_Small_Commercial!I270+All_Customers_Lighting!I270</f>
        <v>87805</v>
      </c>
      <c r="J270" s="5">
        <f>All_Customers_Residential!J270+All_Customers_Small_Commercial!J270+All_Customers_Lighting!J270</f>
        <v>83411</v>
      </c>
      <c r="K270" s="5">
        <f>All_Customers_Residential!K270+All_Customers_Small_Commercial!K270+All_Customers_Lighting!K270</f>
        <v>80091</v>
      </c>
      <c r="L270" s="5">
        <f>All_Customers_Residential!L270+All_Customers_Small_Commercial!L270+All_Customers_Lighting!L270</f>
        <v>81151</v>
      </c>
      <c r="M270" s="5">
        <f>All_Customers_Residential!M270+All_Customers_Small_Commercial!M270+All_Customers_Lighting!M270</f>
        <v>80985</v>
      </c>
      <c r="N270" s="5">
        <f>All_Customers_Residential!N270+All_Customers_Small_Commercial!N270+All_Customers_Lighting!N270</f>
        <v>81457</v>
      </c>
      <c r="O270" s="5">
        <f>All_Customers_Residential!O270+All_Customers_Small_Commercial!O270+All_Customers_Lighting!O270</f>
        <v>80890</v>
      </c>
      <c r="P270" s="5">
        <f>All_Customers_Residential!P270+All_Customers_Small_Commercial!P270+All_Customers_Lighting!P270</f>
        <v>84606</v>
      </c>
      <c r="Q270" s="5">
        <f>All_Customers_Residential!Q270+All_Customers_Small_Commercial!Q270+All_Customers_Lighting!Q270</f>
        <v>91681</v>
      </c>
      <c r="R270" s="5">
        <f>All_Customers_Residential!R270+All_Customers_Small_Commercial!R270+All_Customers_Lighting!R270</f>
        <v>102820</v>
      </c>
      <c r="S270" s="5">
        <f>All_Customers_Residential!S270+All_Customers_Small_Commercial!S270+All_Customers_Lighting!S270</f>
        <v>114711</v>
      </c>
      <c r="T270" s="5">
        <f>All_Customers_Residential!T270+All_Customers_Small_Commercial!T270+All_Customers_Lighting!T270</f>
        <v>121140</v>
      </c>
      <c r="U270" s="5">
        <f>All_Customers_Residential!U270+All_Customers_Small_Commercial!U270+All_Customers_Lighting!U270</f>
        <v>122354</v>
      </c>
      <c r="V270" s="5">
        <f>All_Customers_Residential!V270+All_Customers_Small_Commercial!V270+All_Customers_Lighting!V270</f>
        <v>112927</v>
      </c>
      <c r="W270" s="5">
        <f>All_Customers_Residential!W270+All_Customers_Small_Commercial!W270+All_Customers_Lighting!W270</f>
        <v>100469</v>
      </c>
      <c r="X270" s="5">
        <f>All_Customers_Residential!X270+All_Customers_Small_Commercial!X270+All_Customers_Lighting!X270</f>
        <v>87456</v>
      </c>
      <c r="Y270" s="5">
        <f>All_Customers_Residential!Y270+All_Customers_Small_Commercial!Y270+All_Customers_Lighting!Y270</f>
        <v>74767</v>
      </c>
      <c r="AA270" s="2">
        <f>IFERROR(INDEX('Holiday Schedule'!$D$3:$D$24,MATCH(A270,'Holiday Schedule'!$C$3:$C$24,0)),0)</f>
        <v>0</v>
      </c>
      <c r="AB270" s="2">
        <f t="shared" si="32"/>
        <v>4</v>
      </c>
      <c r="AC270" s="2">
        <f t="shared" si="33"/>
        <v>1513954</v>
      </c>
      <c r="AD270" s="5">
        <f t="shared" si="34"/>
        <v>548859</v>
      </c>
      <c r="AE270" s="5">
        <f t="shared" si="35"/>
        <v>2062813</v>
      </c>
      <c r="AG270" s="2">
        <f t="shared" si="36"/>
        <v>9</v>
      </c>
      <c r="AH270" s="2">
        <f t="shared" si="37"/>
        <v>2024</v>
      </c>
      <c r="AJ270" s="5">
        <f t="shared" si="38"/>
        <v>122354</v>
      </c>
      <c r="AK270" s="2">
        <f t="shared" si="39"/>
        <v>20</v>
      </c>
    </row>
    <row r="271" spans="1:37" ht="12.75" x14ac:dyDescent="0.2">
      <c r="A271" s="4">
        <v>45554</v>
      </c>
      <c r="B271" s="5">
        <f>All_Customers_Residential!B271+All_Customers_Small_Commercial!B271+All_Customers_Lighting!B271</f>
        <v>67622</v>
      </c>
      <c r="C271" s="5">
        <f>All_Customers_Residential!C271+All_Customers_Small_Commercial!C271+All_Customers_Lighting!C271</f>
        <v>63789</v>
      </c>
      <c r="D271" s="5">
        <f>All_Customers_Residential!D271+All_Customers_Small_Commercial!D271+All_Customers_Lighting!D271</f>
        <v>60833</v>
      </c>
      <c r="E271" s="5">
        <f>All_Customers_Residential!E271+All_Customers_Small_Commercial!E271+All_Customers_Lighting!E271</f>
        <v>60601</v>
      </c>
      <c r="F271" s="5">
        <f>All_Customers_Residential!F271+All_Customers_Small_Commercial!F271+All_Customers_Lighting!F271</f>
        <v>62590</v>
      </c>
      <c r="G271" s="5">
        <f>All_Customers_Residential!G271+All_Customers_Small_Commercial!G271+All_Customers_Lighting!G271</f>
        <v>69172</v>
      </c>
      <c r="H271" s="5">
        <f>All_Customers_Residential!H271+All_Customers_Small_Commercial!H271+All_Customers_Lighting!H271</f>
        <v>85573</v>
      </c>
      <c r="I271" s="5">
        <f>All_Customers_Residential!I271+All_Customers_Small_Commercial!I271+All_Customers_Lighting!I271</f>
        <v>89090</v>
      </c>
      <c r="J271" s="5">
        <f>All_Customers_Residential!J271+All_Customers_Small_Commercial!J271+All_Customers_Lighting!J271</f>
        <v>84668</v>
      </c>
      <c r="K271" s="5">
        <f>All_Customers_Residential!K271+All_Customers_Small_Commercial!K271+All_Customers_Lighting!K271</f>
        <v>84896</v>
      </c>
      <c r="L271" s="5">
        <f>All_Customers_Residential!L271+All_Customers_Small_Commercial!L271+All_Customers_Lighting!L271</f>
        <v>81498</v>
      </c>
      <c r="M271" s="5">
        <f>All_Customers_Residential!M271+All_Customers_Small_Commercial!M271+All_Customers_Lighting!M271</f>
        <v>80978</v>
      </c>
      <c r="N271" s="5">
        <f>All_Customers_Residential!N271+All_Customers_Small_Commercial!N271+All_Customers_Lighting!N271</f>
        <v>78828</v>
      </c>
      <c r="O271" s="5">
        <f>All_Customers_Residential!O271+All_Customers_Small_Commercial!O271+All_Customers_Lighting!O271</f>
        <v>78925</v>
      </c>
      <c r="P271" s="5">
        <f>All_Customers_Residential!P271+All_Customers_Small_Commercial!P271+All_Customers_Lighting!P271</f>
        <v>81266</v>
      </c>
      <c r="Q271" s="5">
        <f>All_Customers_Residential!Q271+All_Customers_Small_Commercial!Q271+All_Customers_Lighting!Q271</f>
        <v>86495</v>
      </c>
      <c r="R271" s="5">
        <f>All_Customers_Residential!R271+All_Customers_Small_Commercial!R271+All_Customers_Lighting!R271</f>
        <v>97179</v>
      </c>
      <c r="S271" s="5">
        <f>All_Customers_Residential!S271+All_Customers_Small_Commercial!S271+All_Customers_Lighting!S271</f>
        <v>108078</v>
      </c>
      <c r="T271" s="5">
        <f>All_Customers_Residential!T271+All_Customers_Small_Commercial!T271+All_Customers_Lighting!T271</f>
        <v>114706</v>
      </c>
      <c r="U271" s="5">
        <f>All_Customers_Residential!U271+All_Customers_Small_Commercial!U271+All_Customers_Lighting!U271</f>
        <v>118272</v>
      </c>
      <c r="V271" s="5">
        <f>All_Customers_Residential!V271+All_Customers_Small_Commercial!V271+All_Customers_Lighting!V271</f>
        <v>110171</v>
      </c>
      <c r="W271" s="5">
        <f>All_Customers_Residential!W271+All_Customers_Small_Commercial!W271+All_Customers_Lighting!W271</f>
        <v>99544</v>
      </c>
      <c r="X271" s="5">
        <f>All_Customers_Residential!X271+All_Customers_Small_Commercial!X271+All_Customers_Lighting!X271</f>
        <v>85587</v>
      </c>
      <c r="Y271" s="5">
        <f>All_Customers_Residential!Y271+All_Customers_Small_Commercial!Y271+All_Customers_Lighting!Y271</f>
        <v>74363</v>
      </c>
      <c r="AA271" s="2">
        <f>IFERROR(INDEX('Holiday Schedule'!$D$3:$D$24,MATCH(A271,'Holiday Schedule'!$C$3:$C$24,0)),0)</f>
        <v>0</v>
      </c>
      <c r="AB271" s="2">
        <f t="shared" si="32"/>
        <v>5</v>
      </c>
      <c r="AC271" s="2">
        <f t="shared" si="33"/>
        <v>1480181</v>
      </c>
      <c r="AD271" s="5">
        <f t="shared" si="34"/>
        <v>544543</v>
      </c>
      <c r="AE271" s="5">
        <f t="shared" si="35"/>
        <v>2024724</v>
      </c>
      <c r="AG271" s="2">
        <f t="shared" si="36"/>
        <v>9</v>
      </c>
      <c r="AH271" s="2">
        <f t="shared" si="37"/>
        <v>2024</v>
      </c>
      <c r="AJ271" s="5">
        <f t="shared" si="38"/>
        <v>118272</v>
      </c>
      <c r="AK271" s="2">
        <f t="shared" si="39"/>
        <v>20</v>
      </c>
    </row>
    <row r="272" spans="1:37" ht="12.75" x14ac:dyDescent="0.2">
      <c r="A272" s="4">
        <v>45555</v>
      </c>
      <c r="B272" s="5">
        <f>All_Customers_Residential!B272+All_Customers_Small_Commercial!B272+All_Customers_Lighting!B272</f>
        <v>69413</v>
      </c>
      <c r="C272" s="5">
        <f>All_Customers_Residential!C272+All_Customers_Small_Commercial!C272+All_Customers_Lighting!C272</f>
        <v>68017</v>
      </c>
      <c r="D272" s="5">
        <f>All_Customers_Residential!D272+All_Customers_Small_Commercial!D272+All_Customers_Lighting!D272</f>
        <v>64228</v>
      </c>
      <c r="E272" s="5">
        <f>All_Customers_Residential!E272+All_Customers_Small_Commercial!E272+All_Customers_Lighting!E272</f>
        <v>62945</v>
      </c>
      <c r="F272" s="5">
        <f>All_Customers_Residential!F272+All_Customers_Small_Commercial!F272+All_Customers_Lighting!F272</f>
        <v>65075</v>
      </c>
      <c r="G272" s="5">
        <f>All_Customers_Residential!G272+All_Customers_Small_Commercial!G272+All_Customers_Lighting!G272</f>
        <v>71519</v>
      </c>
      <c r="H272" s="5">
        <f>All_Customers_Residential!H272+All_Customers_Small_Commercial!H272+All_Customers_Lighting!H272</f>
        <v>87968</v>
      </c>
      <c r="I272" s="5">
        <f>All_Customers_Residential!I272+All_Customers_Small_Commercial!I272+All_Customers_Lighting!I272</f>
        <v>90502</v>
      </c>
      <c r="J272" s="5">
        <f>All_Customers_Residential!J272+All_Customers_Small_Commercial!J272+All_Customers_Lighting!J272</f>
        <v>85218</v>
      </c>
      <c r="K272" s="5">
        <f>All_Customers_Residential!K272+All_Customers_Small_Commercial!K272+All_Customers_Lighting!K272</f>
        <v>81796</v>
      </c>
      <c r="L272" s="5">
        <f>All_Customers_Residential!L272+All_Customers_Small_Commercial!L272+All_Customers_Lighting!L272</f>
        <v>80687</v>
      </c>
      <c r="M272" s="5">
        <f>All_Customers_Residential!M272+All_Customers_Small_Commercial!M272+All_Customers_Lighting!M272</f>
        <v>76790</v>
      </c>
      <c r="N272" s="5">
        <f>All_Customers_Residential!N272+All_Customers_Small_Commercial!N272+All_Customers_Lighting!N272</f>
        <v>72635</v>
      </c>
      <c r="O272" s="5">
        <f>All_Customers_Residential!O272+All_Customers_Small_Commercial!O272+All_Customers_Lighting!O272</f>
        <v>71058</v>
      </c>
      <c r="P272" s="5">
        <f>All_Customers_Residential!P272+All_Customers_Small_Commercial!P272+All_Customers_Lighting!P272</f>
        <v>73071</v>
      </c>
      <c r="Q272" s="5">
        <f>All_Customers_Residential!Q272+All_Customers_Small_Commercial!Q272+All_Customers_Lighting!Q272</f>
        <v>77240</v>
      </c>
      <c r="R272" s="5">
        <f>All_Customers_Residential!R272+All_Customers_Small_Commercial!R272+All_Customers_Lighting!R272</f>
        <v>86427</v>
      </c>
      <c r="S272" s="5">
        <f>All_Customers_Residential!S272+All_Customers_Small_Commercial!S272+All_Customers_Lighting!S272</f>
        <v>94886</v>
      </c>
      <c r="T272" s="5">
        <f>All_Customers_Residential!T272+All_Customers_Small_Commercial!T272+All_Customers_Lighting!T272</f>
        <v>103636</v>
      </c>
      <c r="U272" s="5">
        <f>All_Customers_Residential!U272+All_Customers_Small_Commercial!U272+All_Customers_Lighting!U272</f>
        <v>105078</v>
      </c>
      <c r="V272" s="5">
        <f>All_Customers_Residential!V272+All_Customers_Small_Commercial!V272+All_Customers_Lighting!V272</f>
        <v>100589</v>
      </c>
      <c r="W272" s="5">
        <f>All_Customers_Residential!W272+All_Customers_Small_Commercial!W272+All_Customers_Lighting!W272</f>
        <v>90803</v>
      </c>
      <c r="X272" s="5">
        <f>All_Customers_Residential!X272+All_Customers_Small_Commercial!X272+All_Customers_Lighting!X272</f>
        <v>80627</v>
      </c>
      <c r="Y272" s="5">
        <f>All_Customers_Residential!Y272+All_Customers_Small_Commercial!Y272+All_Customers_Lighting!Y272</f>
        <v>69771</v>
      </c>
      <c r="AA272" s="2">
        <f>IFERROR(INDEX('Holiday Schedule'!$D$3:$D$24,MATCH(A272,'Holiday Schedule'!$C$3:$C$24,0)),0)</f>
        <v>0</v>
      </c>
      <c r="AB272" s="2">
        <f t="shared" si="32"/>
        <v>6</v>
      </c>
      <c r="AC272" s="2">
        <f t="shared" si="33"/>
        <v>1371043</v>
      </c>
      <c r="AD272" s="5">
        <f t="shared" si="34"/>
        <v>558936</v>
      </c>
      <c r="AE272" s="5">
        <f t="shared" si="35"/>
        <v>1929979</v>
      </c>
      <c r="AG272" s="2">
        <f t="shared" si="36"/>
        <v>9</v>
      </c>
      <c r="AH272" s="2">
        <f t="shared" si="37"/>
        <v>2024</v>
      </c>
      <c r="AJ272" s="5">
        <f t="shared" si="38"/>
        <v>105078</v>
      </c>
      <c r="AK272" s="2">
        <f t="shared" si="39"/>
        <v>20</v>
      </c>
    </row>
    <row r="273" spans="1:37" ht="12.75" x14ac:dyDescent="0.2">
      <c r="A273" s="4">
        <v>45556</v>
      </c>
      <c r="B273" s="5">
        <f>All_Customers_Residential!B273+All_Customers_Small_Commercial!B273+All_Customers_Lighting!B273</f>
        <v>62408</v>
      </c>
      <c r="C273" s="5">
        <f>All_Customers_Residential!C273+All_Customers_Small_Commercial!C273+All_Customers_Lighting!C273</f>
        <v>59232</v>
      </c>
      <c r="D273" s="5">
        <f>All_Customers_Residential!D273+All_Customers_Small_Commercial!D273+All_Customers_Lighting!D273</f>
        <v>56988</v>
      </c>
      <c r="E273" s="5">
        <f>All_Customers_Residential!E273+All_Customers_Small_Commercial!E273+All_Customers_Lighting!E273</f>
        <v>56006</v>
      </c>
      <c r="F273" s="5">
        <f>All_Customers_Residential!F273+All_Customers_Small_Commercial!F273+All_Customers_Lighting!F273</f>
        <v>57030</v>
      </c>
      <c r="G273" s="5">
        <f>All_Customers_Residential!G273+All_Customers_Small_Commercial!G273+All_Customers_Lighting!G273</f>
        <v>61394</v>
      </c>
      <c r="H273" s="5">
        <f>All_Customers_Residential!H273+All_Customers_Small_Commercial!H273+All_Customers_Lighting!H273</f>
        <v>69586</v>
      </c>
      <c r="I273" s="5">
        <f>All_Customers_Residential!I273+All_Customers_Small_Commercial!I273+All_Customers_Lighting!I273</f>
        <v>76181</v>
      </c>
      <c r="J273" s="5">
        <f>All_Customers_Residential!J273+All_Customers_Small_Commercial!J273+All_Customers_Lighting!J273</f>
        <v>74837</v>
      </c>
      <c r="K273" s="5">
        <f>All_Customers_Residential!K273+All_Customers_Small_Commercial!K273+All_Customers_Lighting!K273</f>
        <v>73424</v>
      </c>
      <c r="L273" s="5">
        <f>All_Customers_Residential!L273+All_Customers_Small_Commercial!L273+All_Customers_Lighting!L273</f>
        <v>72403</v>
      </c>
      <c r="M273" s="5">
        <f>All_Customers_Residential!M273+All_Customers_Small_Commercial!M273+All_Customers_Lighting!M273</f>
        <v>71316</v>
      </c>
      <c r="N273" s="5">
        <f>All_Customers_Residential!N273+All_Customers_Small_Commercial!N273+All_Customers_Lighting!N273</f>
        <v>67668</v>
      </c>
      <c r="O273" s="5">
        <f>All_Customers_Residential!O273+All_Customers_Small_Commercial!O273+All_Customers_Lighting!O273</f>
        <v>64491</v>
      </c>
      <c r="P273" s="5">
        <f>All_Customers_Residential!P273+All_Customers_Small_Commercial!P273+All_Customers_Lighting!P273</f>
        <v>68045</v>
      </c>
      <c r="Q273" s="5">
        <f>All_Customers_Residential!Q273+All_Customers_Small_Commercial!Q273+All_Customers_Lighting!Q273</f>
        <v>71648</v>
      </c>
      <c r="R273" s="5">
        <f>All_Customers_Residential!R273+All_Customers_Small_Commercial!R273+All_Customers_Lighting!R273</f>
        <v>82157</v>
      </c>
      <c r="S273" s="5">
        <f>All_Customers_Residential!S273+All_Customers_Small_Commercial!S273+All_Customers_Lighting!S273</f>
        <v>91890</v>
      </c>
      <c r="T273" s="5">
        <f>All_Customers_Residential!T273+All_Customers_Small_Commercial!T273+All_Customers_Lighting!T273</f>
        <v>101677</v>
      </c>
      <c r="U273" s="5">
        <f>All_Customers_Residential!U273+All_Customers_Small_Commercial!U273+All_Customers_Lighting!U273</f>
        <v>102039</v>
      </c>
      <c r="V273" s="5">
        <f>All_Customers_Residential!V273+All_Customers_Small_Commercial!V273+All_Customers_Lighting!V273</f>
        <v>97246</v>
      </c>
      <c r="W273" s="5">
        <f>All_Customers_Residential!W273+All_Customers_Small_Commercial!W273+All_Customers_Lighting!W273</f>
        <v>87440</v>
      </c>
      <c r="X273" s="5">
        <f>All_Customers_Residential!X273+All_Customers_Small_Commercial!X273+All_Customers_Lighting!X273</f>
        <v>77987</v>
      </c>
      <c r="Y273" s="5">
        <f>All_Customers_Residential!Y273+All_Customers_Small_Commercial!Y273+All_Customers_Lighting!Y273</f>
        <v>67046</v>
      </c>
      <c r="AA273" s="2">
        <f>IFERROR(INDEX('Holiday Schedule'!$D$3:$D$24,MATCH(A273,'Holiday Schedule'!$C$3:$C$24,0)),0)</f>
        <v>0</v>
      </c>
      <c r="AB273" s="2">
        <f t="shared" si="32"/>
        <v>7</v>
      </c>
      <c r="AC273" s="2">
        <f t="shared" si="33"/>
        <v>0</v>
      </c>
      <c r="AD273" s="5">
        <f t="shared" si="34"/>
        <v>1770139</v>
      </c>
      <c r="AE273" s="5">
        <f t="shared" si="35"/>
        <v>1770139</v>
      </c>
      <c r="AG273" s="2">
        <f t="shared" si="36"/>
        <v>9</v>
      </c>
      <c r="AH273" s="2">
        <f t="shared" si="37"/>
        <v>2024</v>
      </c>
      <c r="AJ273" s="5">
        <f t="shared" si="38"/>
        <v>102039</v>
      </c>
      <c r="AK273" s="2">
        <f t="shared" si="39"/>
        <v>20</v>
      </c>
    </row>
    <row r="274" spans="1:37" ht="12.75" x14ac:dyDescent="0.2">
      <c r="A274" s="4">
        <v>45557</v>
      </c>
      <c r="B274" s="5">
        <f>All_Customers_Residential!B274+All_Customers_Small_Commercial!B274+All_Customers_Lighting!B274</f>
        <v>61338</v>
      </c>
      <c r="C274" s="5">
        <f>All_Customers_Residential!C274+All_Customers_Small_Commercial!C274+All_Customers_Lighting!C274</f>
        <v>57824</v>
      </c>
      <c r="D274" s="5">
        <f>All_Customers_Residential!D274+All_Customers_Small_Commercial!D274+All_Customers_Lighting!D274</f>
        <v>56282</v>
      </c>
      <c r="E274" s="5">
        <f>All_Customers_Residential!E274+All_Customers_Small_Commercial!E274+All_Customers_Lighting!E274</f>
        <v>56054</v>
      </c>
      <c r="F274" s="5">
        <f>All_Customers_Residential!F274+All_Customers_Small_Commercial!F274+All_Customers_Lighting!F274</f>
        <v>55330</v>
      </c>
      <c r="G274" s="5">
        <f>All_Customers_Residential!G274+All_Customers_Small_Commercial!G274+All_Customers_Lighting!G274</f>
        <v>59547</v>
      </c>
      <c r="H274" s="5">
        <f>All_Customers_Residential!H274+All_Customers_Small_Commercial!H274+All_Customers_Lighting!H274</f>
        <v>67332</v>
      </c>
      <c r="I274" s="5">
        <f>All_Customers_Residential!I274+All_Customers_Small_Commercial!I274+All_Customers_Lighting!I274</f>
        <v>73151</v>
      </c>
      <c r="J274" s="5">
        <f>All_Customers_Residential!J274+All_Customers_Small_Commercial!J274+All_Customers_Lighting!J274</f>
        <v>74472</v>
      </c>
      <c r="K274" s="5">
        <f>All_Customers_Residential!K274+All_Customers_Small_Commercial!K274+All_Customers_Lighting!K274</f>
        <v>73523</v>
      </c>
      <c r="L274" s="5">
        <f>All_Customers_Residential!L274+All_Customers_Small_Commercial!L274+All_Customers_Lighting!L274</f>
        <v>70295</v>
      </c>
      <c r="M274" s="5">
        <f>All_Customers_Residential!M274+All_Customers_Small_Commercial!M274+All_Customers_Lighting!M274</f>
        <v>67985</v>
      </c>
      <c r="N274" s="5">
        <f>All_Customers_Residential!N274+All_Customers_Small_Commercial!N274+All_Customers_Lighting!N274</f>
        <v>65688</v>
      </c>
      <c r="O274" s="5">
        <f>All_Customers_Residential!O274+All_Customers_Small_Commercial!O274+All_Customers_Lighting!O274</f>
        <v>63163</v>
      </c>
      <c r="P274" s="5">
        <f>All_Customers_Residential!P274+All_Customers_Small_Commercial!P274+All_Customers_Lighting!P274</f>
        <v>64097</v>
      </c>
      <c r="Q274" s="5">
        <f>All_Customers_Residential!Q274+All_Customers_Small_Commercial!Q274+All_Customers_Lighting!Q274</f>
        <v>70466</v>
      </c>
      <c r="R274" s="5">
        <f>All_Customers_Residential!R274+All_Customers_Small_Commercial!R274+All_Customers_Lighting!R274</f>
        <v>82726</v>
      </c>
      <c r="S274" s="5">
        <f>All_Customers_Residential!S274+All_Customers_Small_Commercial!S274+All_Customers_Lighting!S274</f>
        <v>96241</v>
      </c>
      <c r="T274" s="5">
        <f>All_Customers_Residential!T274+All_Customers_Small_Commercial!T274+All_Customers_Lighting!T274</f>
        <v>105884</v>
      </c>
      <c r="U274" s="5">
        <f>All_Customers_Residential!U274+All_Customers_Small_Commercial!U274+All_Customers_Lighting!U274</f>
        <v>108835</v>
      </c>
      <c r="V274" s="5">
        <f>All_Customers_Residential!V274+All_Customers_Small_Commercial!V274+All_Customers_Lighting!V274</f>
        <v>101358</v>
      </c>
      <c r="W274" s="5">
        <f>All_Customers_Residential!W274+All_Customers_Small_Commercial!W274+All_Customers_Lighting!W274</f>
        <v>87907</v>
      </c>
      <c r="X274" s="5">
        <f>All_Customers_Residential!X274+All_Customers_Small_Commercial!X274+All_Customers_Lighting!X274</f>
        <v>77360</v>
      </c>
      <c r="Y274" s="5">
        <f>All_Customers_Residential!Y274+All_Customers_Small_Commercial!Y274+All_Customers_Lighting!Y274</f>
        <v>65405</v>
      </c>
      <c r="AA274" s="2">
        <f>IFERROR(INDEX('Holiday Schedule'!$D$3:$D$24,MATCH(A274,'Holiday Schedule'!$C$3:$C$24,0)),0)</f>
        <v>0</v>
      </c>
      <c r="AB274" s="2">
        <f t="shared" si="32"/>
        <v>1</v>
      </c>
      <c r="AC274" s="2">
        <f t="shared" si="33"/>
        <v>0</v>
      </c>
      <c r="AD274" s="5">
        <f t="shared" si="34"/>
        <v>1762263</v>
      </c>
      <c r="AE274" s="5">
        <f t="shared" si="35"/>
        <v>1762263</v>
      </c>
      <c r="AG274" s="2">
        <f t="shared" si="36"/>
        <v>9</v>
      </c>
      <c r="AH274" s="2">
        <f t="shared" si="37"/>
        <v>2024</v>
      </c>
      <c r="AJ274" s="5">
        <f t="shared" si="38"/>
        <v>108835</v>
      </c>
      <c r="AK274" s="2">
        <f t="shared" si="39"/>
        <v>20</v>
      </c>
    </row>
    <row r="275" spans="1:37" ht="12.75" x14ac:dyDescent="0.2">
      <c r="A275" s="4">
        <v>45558</v>
      </c>
      <c r="B275" s="5">
        <f>All_Customers_Residential!B275+All_Customers_Small_Commercial!B275+All_Customers_Lighting!B275</f>
        <v>59308</v>
      </c>
      <c r="C275" s="5">
        <f>All_Customers_Residential!C275+All_Customers_Small_Commercial!C275+All_Customers_Lighting!C275</f>
        <v>55877</v>
      </c>
      <c r="D275" s="5">
        <f>All_Customers_Residential!D275+All_Customers_Small_Commercial!D275+All_Customers_Lighting!D275</f>
        <v>54984</v>
      </c>
      <c r="E275" s="5">
        <f>All_Customers_Residential!E275+All_Customers_Small_Commercial!E275+All_Customers_Lighting!E275</f>
        <v>54464</v>
      </c>
      <c r="F275" s="5">
        <f>All_Customers_Residential!F275+All_Customers_Small_Commercial!F275+All_Customers_Lighting!F275</f>
        <v>58447</v>
      </c>
      <c r="G275" s="5">
        <f>All_Customers_Residential!G275+All_Customers_Small_Commercial!G275+All_Customers_Lighting!G275</f>
        <v>65347</v>
      </c>
      <c r="H275" s="5">
        <f>All_Customers_Residential!H275+All_Customers_Small_Commercial!H275+All_Customers_Lighting!H275</f>
        <v>82697</v>
      </c>
      <c r="I275" s="5">
        <f>All_Customers_Residential!I275+All_Customers_Small_Commercial!I275+All_Customers_Lighting!I275</f>
        <v>86468</v>
      </c>
      <c r="J275" s="5">
        <f>All_Customers_Residential!J275+All_Customers_Small_Commercial!J275+All_Customers_Lighting!J275</f>
        <v>83483</v>
      </c>
      <c r="K275" s="5">
        <f>All_Customers_Residential!K275+All_Customers_Small_Commercial!K275+All_Customers_Lighting!K275</f>
        <v>82589</v>
      </c>
      <c r="L275" s="5">
        <f>All_Customers_Residential!L275+All_Customers_Small_Commercial!L275+All_Customers_Lighting!L275</f>
        <v>81327</v>
      </c>
      <c r="M275" s="5">
        <f>All_Customers_Residential!M275+All_Customers_Small_Commercial!M275+All_Customers_Lighting!M275</f>
        <v>75663</v>
      </c>
      <c r="N275" s="5">
        <f>All_Customers_Residential!N275+All_Customers_Small_Commercial!N275+All_Customers_Lighting!N275</f>
        <v>70938</v>
      </c>
      <c r="O275" s="5">
        <f>All_Customers_Residential!O275+All_Customers_Small_Commercial!O275+All_Customers_Lighting!O275</f>
        <v>71406</v>
      </c>
      <c r="P275" s="5">
        <f>All_Customers_Residential!P275+All_Customers_Small_Commercial!P275+All_Customers_Lighting!P275</f>
        <v>70076</v>
      </c>
      <c r="Q275" s="5">
        <f>All_Customers_Residential!Q275+All_Customers_Small_Commercial!Q275+All_Customers_Lighting!Q275</f>
        <v>75942</v>
      </c>
      <c r="R275" s="5">
        <f>All_Customers_Residential!R275+All_Customers_Small_Commercial!R275+All_Customers_Lighting!R275</f>
        <v>85757</v>
      </c>
      <c r="S275" s="5">
        <f>All_Customers_Residential!S275+All_Customers_Small_Commercial!S275+All_Customers_Lighting!S275</f>
        <v>94945</v>
      </c>
      <c r="T275" s="5">
        <f>All_Customers_Residential!T275+All_Customers_Small_Commercial!T275+All_Customers_Lighting!T275</f>
        <v>105975</v>
      </c>
      <c r="U275" s="5">
        <f>All_Customers_Residential!U275+All_Customers_Small_Commercial!U275+All_Customers_Lighting!U275</f>
        <v>106474</v>
      </c>
      <c r="V275" s="5">
        <f>All_Customers_Residential!V275+All_Customers_Small_Commercial!V275+All_Customers_Lighting!V275</f>
        <v>98782</v>
      </c>
      <c r="W275" s="5">
        <f>All_Customers_Residential!W275+All_Customers_Small_Commercial!W275+All_Customers_Lighting!W275</f>
        <v>87585</v>
      </c>
      <c r="X275" s="5">
        <f>All_Customers_Residential!X275+All_Customers_Small_Commercial!X275+All_Customers_Lighting!X275</f>
        <v>75499</v>
      </c>
      <c r="Y275" s="5">
        <f>All_Customers_Residential!Y275+All_Customers_Small_Commercial!Y275+All_Customers_Lighting!Y275</f>
        <v>66317</v>
      </c>
      <c r="AA275" s="2">
        <f>IFERROR(INDEX('Holiday Schedule'!$D$3:$D$24,MATCH(A275,'Holiday Schedule'!$C$3:$C$24,0)),0)</f>
        <v>0</v>
      </c>
      <c r="AB275" s="2">
        <f t="shared" si="32"/>
        <v>2</v>
      </c>
      <c r="AC275" s="2">
        <f t="shared" si="33"/>
        <v>1352909</v>
      </c>
      <c r="AD275" s="5">
        <f t="shared" si="34"/>
        <v>497441</v>
      </c>
      <c r="AE275" s="5">
        <f t="shared" si="35"/>
        <v>1850350</v>
      </c>
      <c r="AG275" s="2">
        <f t="shared" si="36"/>
        <v>9</v>
      </c>
      <c r="AH275" s="2">
        <f t="shared" si="37"/>
        <v>2024</v>
      </c>
      <c r="AJ275" s="5">
        <f t="shared" si="38"/>
        <v>106474</v>
      </c>
      <c r="AK275" s="2">
        <f t="shared" si="39"/>
        <v>20</v>
      </c>
    </row>
    <row r="276" spans="1:37" ht="12.75" x14ac:dyDescent="0.2">
      <c r="A276" s="4">
        <v>45559</v>
      </c>
      <c r="B276" s="5">
        <f>All_Customers_Residential!B276+All_Customers_Small_Commercial!B276+All_Customers_Lighting!B276</f>
        <v>60141</v>
      </c>
      <c r="C276" s="5">
        <f>All_Customers_Residential!C276+All_Customers_Small_Commercial!C276+All_Customers_Lighting!C276</f>
        <v>57398</v>
      </c>
      <c r="D276" s="5">
        <f>All_Customers_Residential!D276+All_Customers_Small_Commercial!D276+All_Customers_Lighting!D276</f>
        <v>55888</v>
      </c>
      <c r="E276" s="5">
        <f>All_Customers_Residential!E276+All_Customers_Small_Commercial!E276+All_Customers_Lighting!E276</f>
        <v>56150</v>
      </c>
      <c r="F276" s="5">
        <f>All_Customers_Residential!F276+All_Customers_Small_Commercial!F276+All_Customers_Lighting!F276</f>
        <v>58910</v>
      </c>
      <c r="G276" s="5">
        <f>All_Customers_Residential!G276+All_Customers_Small_Commercial!G276+All_Customers_Lighting!G276</f>
        <v>66695</v>
      </c>
      <c r="H276" s="5">
        <f>All_Customers_Residential!H276+All_Customers_Small_Commercial!H276+All_Customers_Lighting!H276</f>
        <v>83268</v>
      </c>
      <c r="I276" s="5">
        <f>All_Customers_Residential!I276+All_Customers_Small_Commercial!I276+All_Customers_Lighting!I276</f>
        <v>85520</v>
      </c>
      <c r="J276" s="5">
        <f>All_Customers_Residential!J276+All_Customers_Small_Commercial!J276+All_Customers_Lighting!J276</f>
        <v>73035</v>
      </c>
      <c r="K276" s="5">
        <f>All_Customers_Residential!K276+All_Customers_Small_Commercial!K276+All_Customers_Lighting!K276</f>
        <v>65848</v>
      </c>
      <c r="L276" s="5">
        <f>All_Customers_Residential!L276+All_Customers_Small_Commercial!L276+All_Customers_Lighting!L276</f>
        <v>69703</v>
      </c>
      <c r="M276" s="5">
        <f>All_Customers_Residential!M276+All_Customers_Small_Commercial!M276+All_Customers_Lighting!M276</f>
        <v>67670</v>
      </c>
      <c r="N276" s="5">
        <f>All_Customers_Residential!N276+All_Customers_Small_Commercial!N276+All_Customers_Lighting!N276</f>
        <v>64897</v>
      </c>
      <c r="O276" s="5">
        <f>All_Customers_Residential!O276+All_Customers_Small_Commercial!O276+All_Customers_Lighting!O276</f>
        <v>58959</v>
      </c>
      <c r="P276" s="5">
        <f>All_Customers_Residential!P276+All_Customers_Small_Commercial!P276+All_Customers_Lighting!P276</f>
        <v>58123</v>
      </c>
      <c r="Q276" s="5">
        <f>All_Customers_Residential!Q276+All_Customers_Small_Commercial!Q276+All_Customers_Lighting!Q276</f>
        <v>61040</v>
      </c>
      <c r="R276" s="5">
        <f>All_Customers_Residential!R276+All_Customers_Small_Commercial!R276+All_Customers_Lighting!R276</f>
        <v>75833</v>
      </c>
      <c r="S276" s="5">
        <f>All_Customers_Residential!S276+All_Customers_Small_Commercial!S276+All_Customers_Lighting!S276</f>
        <v>94588</v>
      </c>
      <c r="T276" s="5">
        <f>All_Customers_Residential!T276+All_Customers_Small_Commercial!T276+All_Customers_Lighting!T276</f>
        <v>104208</v>
      </c>
      <c r="U276" s="5">
        <f>All_Customers_Residential!U276+All_Customers_Small_Commercial!U276+All_Customers_Lighting!U276</f>
        <v>107297</v>
      </c>
      <c r="V276" s="5">
        <f>All_Customers_Residential!V276+All_Customers_Small_Commercial!V276+All_Customers_Lighting!V276</f>
        <v>98884</v>
      </c>
      <c r="W276" s="5">
        <f>All_Customers_Residential!W276+All_Customers_Small_Commercial!W276+All_Customers_Lighting!W276</f>
        <v>88267</v>
      </c>
      <c r="X276" s="5">
        <f>All_Customers_Residential!X276+All_Customers_Small_Commercial!X276+All_Customers_Lighting!X276</f>
        <v>76686</v>
      </c>
      <c r="Y276" s="5">
        <f>All_Customers_Residential!Y276+All_Customers_Small_Commercial!Y276+All_Customers_Lighting!Y276</f>
        <v>66147</v>
      </c>
      <c r="AA276" s="2">
        <f>IFERROR(INDEX('Holiday Schedule'!$D$3:$D$24,MATCH(A276,'Holiday Schedule'!$C$3:$C$24,0)),0)</f>
        <v>0</v>
      </c>
      <c r="AB276" s="2">
        <f t="shared" si="32"/>
        <v>3</v>
      </c>
      <c r="AC276" s="2">
        <f t="shared" si="33"/>
        <v>1250558</v>
      </c>
      <c r="AD276" s="5">
        <f t="shared" si="34"/>
        <v>504597</v>
      </c>
      <c r="AE276" s="5">
        <f t="shared" si="35"/>
        <v>1755155</v>
      </c>
      <c r="AG276" s="2">
        <f t="shared" si="36"/>
        <v>9</v>
      </c>
      <c r="AH276" s="2">
        <f t="shared" si="37"/>
        <v>2024</v>
      </c>
      <c r="AJ276" s="5">
        <f t="shared" si="38"/>
        <v>107297</v>
      </c>
      <c r="AK276" s="2">
        <f t="shared" si="39"/>
        <v>20</v>
      </c>
    </row>
    <row r="277" spans="1:37" ht="12.75" x14ac:dyDescent="0.2">
      <c r="A277" s="4">
        <v>45560</v>
      </c>
      <c r="B277" s="5">
        <f>All_Customers_Residential!B277+All_Customers_Small_Commercial!B277+All_Customers_Lighting!B277</f>
        <v>59613</v>
      </c>
      <c r="C277" s="5">
        <f>All_Customers_Residential!C277+All_Customers_Small_Commercial!C277+All_Customers_Lighting!C277</f>
        <v>57045</v>
      </c>
      <c r="D277" s="5">
        <f>All_Customers_Residential!D277+All_Customers_Small_Commercial!D277+All_Customers_Lighting!D277</f>
        <v>55964</v>
      </c>
      <c r="E277" s="5">
        <f>All_Customers_Residential!E277+All_Customers_Small_Commercial!E277+All_Customers_Lighting!E277</f>
        <v>55929</v>
      </c>
      <c r="F277" s="5">
        <f>All_Customers_Residential!F277+All_Customers_Small_Commercial!F277+All_Customers_Lighting!F277</f>
        <v>59085</v>
      </c>
      <c r="G277" s="5">
        <f>All_Customers_Residential!G277+All_Customers_Small_Commercial!G277+All_Customers_Lighting!G277</f>
        <v>66124</v>
      </c>
      <c r="H277" s="5">
        <f>All_Customers_Residential!H277+All_Customers_Small_Commercial!H277+All_Customers_Lighting!H277</f>
        <v>83911</v>
      </c>
      <c r="I277" s="5">
        <f>All_Customers_Residential!I277+All_Customers_Small_Commercial!I277+All_Customers_Lighting!I277</f>
        <v>87106</v>
      </c>
      <c r="J277" s="5">
        <f>All_Customers_Residential!J277+All_Customers_Small_Commercial!J277+All_Customers_Lighting!J277</f>
        <v>84989</v>
      </c>
      <c r="K277" s="5">
        <f>All_Customers_Residential!K277+All_Customers_Small_Commercial!K277+All_Customers_Lighting!K277</f>
        <v>83074</v>
      </c>
      <c r="L277" s="5">
        <f>All_Customers_Residential!L277+All_Customers_Small_Commercial!L277+All_Customers_Lighting!L277</f>
        <v>79350</v>
      </c>
      <c r="M277" s="5">
        <f>All_Customers_Residential!M277+All_Customers_Small_Commercial!M277+All_Customers_Lighting!M277</f>
        <v>76709</v>
      </c>
      <c r="N277" s="5">
        <f>All_Customers_Residential!N277+All_Customers_Small_Commercial!N277+All_Customers_Lighting!N277</f>
        <v>72834</v>
      </c>
      <c r="O277" s="5">
        <f>All_Customers_Residential!O277+All_Customers_Small_Commercial!O277+All_Customers_Lighting!O277</f>
        <v>71706</v>
      </c>
      <c r="P277" s="5">
        <f>All_Customers_Residential!P277+All_Customers_Small_Commercial!P277+All_Customers_Lighting!P277</f>
        <v>73911</v>
      </c>
      <c r="Q277" s="5">
        <f>All_Customers_Residential!Q277+All_Customers_Small_Commercial!Q277+All_Customers_Lighting!Q277</f>
        <v>78013</v>
      </c>
      <c r="R277" s="5">
        <f>All_Customers_Residential!R277+All_Customers_Small_Commercial!R277+All_Customers_Lighting!R277</f>
        <v>86986</v>
      </c>
      <c r="S277" s="5">
        <f>All_Customers_Residential!S277+All_Customers_Small_Commercial!S277+All_Customers_Lighting!S277</f>
        <v>97875</v>
      </c>
      <c r="T277" s="5">
        <f>All_Customers_Residential!T277+All_Customers_Small_Commercial!T277+All_Customers_Lighting!T277</f>
        <v>105770</v>
      </c>
      <c r="U277" s="5">
        <f>All_Customers_Residential!U277+All_Customers_Small_Commercial!U277+All_Customers_Lighting!U277</f>
        <v>106945</v>
      </c>
      <c r="V277" s="5">
        <f>All_Customers_Residential!V277+All_Customers_Small_Commercial!V277+All_Customers_Lighting!V277</f>
        <v>99123</v>
      </c>
      <c r="W277" s="5">
        <f>All_Customers_Residential!W277+All_Customers_Small_Commercial!W277+All_Customers_Lighting!W277</f>
        <v>87407</v>
      </c>
      <c r="X277" s="5">
        <f>All_Customers_Residential!X277+All_Customers_Small_Commercial!X277+All_Customers_Lighting!X277</f>
        <v>76657</v>
      </c>
      <c r="Y277" s="5">
        <f>All_Customers_Residential!Y277+All_Customers_Small_Commercial!Y277+All_Customers_Lighting!Y277</f>
        <v>65650</v>
      </c>
      <c r="AA277" s="2">
        <f>IFERROR(INDEX('Holiday Schedule'!$D$3:$D$24,MATCH(A277,'Holiday Schedule'!$C$3:$C$24,0)),0)</f>
        <v>0</v>
      </c>
      <c r="AB277" s="2">
        <f t="shared" si="32"/>
        <v>4</v>
      </c>
      <c r="AC277" s="2">
        <f t="shared" si="33"/>
        <v>1368455</v>
      </c>
      <c r="AD277" s="5">
        <f t="shared" si="34"/>
        <v>503321</v>
      </c>
      <c r="AE277" s="5">
        <f t="shared" si="35"/>
        <v>1871776</v>
      </c>
      <c r="AG277" s="2">
        <f t="shared" si="36"/>
        <v>9</v>
      </c>
      <c r="AH277" s="2">
        <f t="shared" si="37"/>
        <v>2024</v>
      </c>
      <c r="AJ277" s="5">
        <f t="shared" si="38"/>
        <v>106945</v>
      </c>
      <c r="AK277" s="2">
        <f t="shared" si="39"/>
        <v>20</v>
      </c>
    </row>
    <row r="278" spans="1:37" ht="12.75" x14ac:dyDescent="0.2">
      <c r="A278" s="4">
        <v>45561</v>
      </c>
      <c r="B278" s="5">
        <f>All_Customers_Residential!B278+All_Customers_Small_Commercial!B278+All_Customers_Lighting!B278</f>
        <v>60101</v>
      </c>
      <c r="C278" s="5">
        <f>All_Customers_Residential!C278+All_Customers_Small_Commercial!C278+All_Customers_Lighting!C278</f>
        <v>56930</v>
      </c>
      <c r="D278" s="5">
        <f>All_Customers_Residential!D278+All_Customers_Small_Commercial!D278+All_Customers_Lighting!D278</f>
        <v>55914</v>
      </c>
      <c r="E278" s="5">
        <f>All_Customers_Residential!E278+All_Customers_Small_Commercial!E278+All_Customers_Lighting!E278</f>
        <v>55251</v>
      </c>
      <c r="F278" s="5">
        <f>All_Customers_Residential!F278+All_Customers_Small_Commercial!F278+All_Customers_Lighting!F278</f>
        <v>57616</v>
      </c>
      <c r="G278" s="5">
        <f>All_Customers_Residential!G278+All_Customers_Small_Commercial!G278+All_Customers_Lighting!G278</f>
        <v>66491</v>
      </c>
      <c r="H278" s="5">
        <f>All_Customers_Residential!H278+All_Customers_Small_Commercial!H278+All_Customers_Lighting!H278</f>
        <v>83644</v>
      </c>
      <c r="I278" s="5">
        <f>All_Customers_Residential!I278+All_Customers_Small_Commercial!I278+All_Customers_Lighting!I278</f>
        <v>89961</v>
      </c>
      <c r="J278" s="5">
        <f>All_Customers_Residential!J278+All_Customers_Small_Commercial!J278+All_Customers_Lighting!J278</f>
        <v>87158</v>
      </c>
      <c r="K278" s="5">
        <f>All_Customers_Residential!K278+All_Customers_Small_Commercial!K278+All_Customers_Lighting!K278</f>
        <v>88385</v>
      </c>
      <c r="L278" s="5">
        <f>All_Customers_Residential!L278+All_Customers_Small_Commercial!L278+All_Customers_Lighting!L278</f>
        <v>87130</v>
      </c>
      <c r="M278" s="5">
        <f>All_Customers_Residential!M278+All_Customers_Small_Commercial!M278+All_Customers_Lighting!M278</f>
        <v>83760</v>
      </c>
      <c r="N278" s="5">
        <f>All_Customers_Residential!N278+All_Customers_Small_Commercial!N278+All_Customers_Lighting!N278</f>
        <v>82725</v>
      </c>
      <c r="O278" s="5">
        <f>All_Customers_Residential!O278+All_Customers_Small_Commercial!O278+All_Customers_Lighting!O278</f>
        <v>80588</v>
      </c>
      <c r="P278" s="5">
        <f>All_Customers_Residential!P278+All_Customers_Small_Commercial!P278+All_Customers_Lighting!P278</f>
        <v>79822</v>
      </c>
      <c r="Q278" s="5">
        <f>All_Customers_Residential!Q278+All_Customers_Small_Commercial!Q278+All_Customers_Lighting!Q278</f>
        <v>85805</v>
      </c>
      <c r="R278" s="5">
        <f>All_Customers_Residential!R278+All_Customers_Small_Commercial!R278+All_Customers_Lighting!R278</f>
        <v>93672</v>
      </c>
      <c r="S278" s="5">
        <f>All_Customers_Residential!S278+All_Customers_Small_Commercial!S278+All_Customers_Lighting!S278</f>
        <v>104220</v>
      </c>
      <c r="T278" s="5">
        <f>All_Customers_Residential!T278+All_Customers_Small_Commercial!T278+All_Customers_Lighting!T278</f>
        <v>111135</v>
      </c>
      <c r="U278" s="5">
        <f>All_Customers_Residential!U278+All_Customers_Small_Commercial!U278+All_Customers_Lighting!U278</f>
        <v>110564</v>
      </c>
      <c r="V278" s="5">
        <f>All_Customers_Residential!V278+All_Customers_Small_Commercial!V278+All_Customers_Lighting!V278</f>
        <v>101840</v>
      </c>
      <c r="W278" s="5">
        <f>All_Customers_Residential!W278+All_Customers_Small_Commercial!W278+All_Customers_Lighting!W278</f>
        <v>89335</v>
      </c>
      <c r="X278" s="5">
        <f>All_Customers_Residential!X278+All_Customers_Small_Commercial!X278+All_Customers_Lighting!X278</f>
        <v>78604</v>
      </c>
      <c r="Y278" s="5">
        <f>All_Customers_Residential!Y278+All_Customers_Small_Commercial!Y278+All_Customers_Lighting!Y278</f>
        <v>66965</v>
      </c>
      <c r="AA278" s="2">
        <f>IFERROR(INDEX('Holiday Schedule'!$D$3:$D$24,MATCH(A278,'Holiday Schedule'!$C$3:$C$24,0)),0)</f>
        <v>0</v>
      </c>
      <c r="AB278" s="2">
        <f t="shared" si="32"/>
        <v>5</v>
      </c>
      <c r="AC278" s="2">
        <f t="shared" si="33"/>
        <v>1454704</v>
      </c>
      <c r="AD278" s="5">
        <f t="shared" si="34"/>
        <v>502912</v>
      </c>
      <c r="AE278" s="5">
        <f t="shared" si="35"/>
        <v>1957616</v>
      </c>
      <c r="AG278" s="2">
        <f t="shared" si="36"/>
        <v>9</v>
      </c>
      <c r="AH278" s="2">
        <f t="shared" si="37"/>
        <v>2024</v>
      </c>
      <c r="AJ278" s="5">
        <f t="shared" si="38"/>
        <v>111135</v>
      </c>
      <c r="AK278" s="2">
        <f t="shared" si="39"/>
        <v>19</v>
      </c>
    </row>
    <row r="279" spans="1:37" ht="12.75" x14ac:dyDescent="0.2">
      <c r="A279" s="4">
        <v>45562</v>
      </c>
      <c r="B279" s="5">
        <f>All_Customers_Residential!B279+All_Customers_Small_Commercial!B279+All_Customers_Lighting!B279</f>
        <v>61853</v>
      </c>
      <c r="C279" s="5">
        <f>All_Customers_Residential!C279+All_Customers_Small_Commercial!C279+All_Customers_Lighting!C279</f>
        <v>57986</v>
      </c>
      <c r="D279" s="5">
        <f>All_Customers_Residential!D279+All_Customers_Small_Commercial!D279+All_Customers_Lighting!D279</f>
        <v>56606</v>
      </c>
      <c r="E279" s="5">
        <f>All_Customers_Residential!E279+All_Customers_Small_Commercial!E279+All_Customers_Lighting!E279</f>
        <v>55658</v>
      </c>
      <c r="F279" s="5">
        <f>All_Customers_Residential!F279+All_Customers_Small_Commercial!F279+All_Customers_Lighting!F279</f>
        <v>59149</v>
      </c>
      <c r="G279" s="5">
        <f>All_Customers_Residential!G279+All_Customers_Small_Commercial!G279+All_Customers_Lighting!G279</f>
        <v>65633</v>
      </c>
      <c r="H279" s="5">
        <f>All_Customers_Residential!H279+All_Customers_Small_Commercial!H279+All_Customers_Lighting!H279</f>
        <v>83255</v>
      </c>
      <c r="I279" s="5">
        <f>All_Customers_Residential!I279+All_Customers_Small_Commercial!I279+All_Customers_Lighting!I279</f>
        <v>84653</v>
      </c>
      <c r="J279" s="5">
        <f>All_Customers_Residential!J279+All_Customers_Small_Commercial!J279+All_Customers_Lighting!J279</f>
        <v>80562</v>
      </c>
      <c r="K279" s="5">
        <f>All_Customers_Residential!K279+All_Customers_Small_Commercial!K279+All_Customers_Lighting!K279</f>
        <v>76251</v>
      </c>
      <c r="L279" s="5">
        <f>All_Customers_Residential!L279+All_Customers_Small_Commercial!L279+All_Customers_Lighting!L279</f>
        <v>70117</v>
      </c>
      <c r="M279" s="5">
        <f>All_Customers_Residential!M279+All_Customers_Small_Commercial!M279+All_Customers_Lighting!M279</f>
        <v>72263</v>
      </c>
      <c r="N279" s="5">
        <f>All_Customers_Residential!N279+All_Customers_Small_Commercial!N279+All_Customers_Lighting!N279</f>
        <v>70591</v>
      </c>
      <c r="O279" s="5">
        <f>All_Customers_Residential!O279+All_Customers_Small_Commercial!O279+All_Customers_Lighting!O279</f>
        <v>68801</v>
      </c>
      <c r="P279" s="5">
        <f>All_Customers_Residential!P279+All_Customers_Small_Commercial!P279+All_Customers_Lighting!P279</f>
        <v>69383</v>
      </c>
      <c r="Q279" s="5">
        <f>All_Customers_Residential!Q279+All_Customers_Small_Commercial!Q279+All_Customers_Lighting!Q279</f>
        <v>73144</v>
      </c>
      <c r="R279" s="5">
        <f>All_Customers_Residential!R279+All_Customers_Small_Commercial!R279+All_Customers_Lighting!R279</f>
        <v>81043</v>
      </c>
      <c r="S279" s="5">
        <f>All_Customers_Residential!S279+All_Customers_Small_Commercial!S279+All_Customers_Lighting!S279</f>
        <v>92259</v>
      </c>
      <c r="T279" s="5">
        <f>All_Customers_Residential!T279+All_Customers_Small_Commercial!T279+All_Customers_Lighting!T279</f>
        <v>99638</v>
      </c>
      <c r="U279" s="5">
        <f>All_Customers_Residential!U279+All_Customers_Small_Commercial!U279+All_Customers_Lighting!U279</f>
        <v>102673</v>
      </c>
      <c r="V279" s="5">
        <f>All_Customers_Residential!V279+All_Customers_Small_Commercial!V279+All_Customers_Lighting!V279</f>
        <v>97347</v>
      </c>
      <c r="W279" s="5">
        <f>All_Customers_Residential!W279+All_Customers_Small_Commercial!W279+All_Customers_Lighting!W279</f>
        <v>87780</v>
      </c>
      <c r="X279" s="5">
        <f>All_Customers_Residential!X279+All_Customers_Small_Commercial!X279+All_Customers_Lighting!X279</f>
        <v>77700</v>
      </c>
      <c r="Y279" s="5">
        <f>All_Customers_Residential!Y279+All_Customers_Small_Commercial!Y279+All_Customers_Lighting!Y279</f>
        <v>66954</v>
      </c>
      <c r="AA279" s="2">
        <f>IFERROR(INDEX('Holiday Schedule'!$D$3:$D$24,MATCH(A279,'Holiday Schedule'!$C$3:$C$24,0)),0)</f>
        <v>0</v>
      </c>
      <c r="AB279" s="2">
        <f t="shared" si="32"/>
        <v>6</v>
      </c>
      <c r="AC279" s="2">
        <f t="shared" si="33"/>
        <v>1304205</v>
      </c>
      <c r="AD279" s="5">
        <f t="shared" si="34"/>
        <v>507094</v>
      </c>
      <c r="AE279" s="5">
        <f t="shared" si="35"/>
        <v>1811299</v>
      </c>
      <c r="AG279" s="2">
        <f t="shared" si="36"/>
        <v>9</v>
      </c>
      <c r="AH279" s="2">
        <f t="shared" si="37"/>
        <v>2024</v>
      </c>
      <c r="AJ279" s="5">
        <f t="shared" si="38"/>
        <v>102673</v>
      </c>
      <c r="AK279" s="2">
        <f t="shared" si="39"/>
        <v>20</v>
      </c>
    </row>
    <row r="280" spans="1:37" ht="12.75" x14ac:dyDescent="0.2">
      <c r="A280" s="4">
        <v>45563</v>
      </c>
      <c r="B280" s="5">
        <f>All_Customers_Residential!B280+All_Customers_Small_Commercial!B280+All_Customers_Lighting!B280</f>
        <v>61973</v>
      </c>
      <c r="C280" s="5">
        <f>All_Customers_Residential!C280+All_Customers_Small_Commercial!C280+All_Customers_Lighting!C280</f>
        <v>57461</v>
      </c>
      <c r="D280" s="5">
        <f>All_Customers_Residential!D280+All_Customers_Small_Commercial!D280+All_Customers_Lighting!D280</f>
        <v>56593</v>
      </c>
      <c r="E280" s="5">
        <f>All_Customers_Residential!E280+All_Customers_Small_Commercial!E280+All_Customers_Lighting!E280</f>
        <v>55723</v>
      </c>
      <c r="F280" s="5">
        <f>All_Customers_Residential!F280+All_Customers_Small_Commercial!F280+All_Customers_Lighting!F280</f>
        <v>57141</v>
      </c>
      <c r="G280" s="5">
        <f>All_Customers_Residential!G280+All_Customers_Small_Commercial!G280+All_Customers_Lighting!G280</f>
        <v>60288</v>
      </c>
      <c r="H280" s="5">
        <f>All_Customers_Residential!H280+All_Customers_Small_Commercial!H280+All_Customers_Lighting!H280</f>
        <v>70942</v>
      </c>
      <c r="I280" s="5">
        <f>All_Customers_Residential!I280+All_Customers_Small_Commercial!I280+All_Customers_Lighting!I280</f>
        <v>77372</v>
      </c>
      <c r="J280" s="5">
        <f>All_Customers_Residential!J280+All_Customers_Small_Commercial!J280+All_Customers_Lighting!J280</f>
        <v>82036</v>
      </c>
      <c r="K280" s="5">
        <f>All_Customers_Residential!K280+All_Customers_Small_Commercial!K280+All_Customers_Lighting!K280</f>
        <v>82704</v>
      </c>
      <c r="L280" s="5">
        <f>All_Customers_Residential!L280+All_Customers_Small_Commercial!L280+All_Customers_Lighting!L280</f>
        <v>83512</v>
      </c>
      <c r="M280" s="5">
        <f>All_Customers_Residential!M280+All_Customers_Small_Commercial!M280+All_Customers_Lighting!M280</f>
        <v>80882</v>
      </c>
      <c r="N280" s="5">
        <f>All_Customers_Residential!N280+All_Customers_Small_Commercial!N280+All_Customers_Lighting!N280</f>
        <v>74305</v>
      </c>
      <c r="O280" s="5">
        <f>All_Customers_Residential!O280+All_Customers_Small_Commercial!O280+All_Customers_Lighting!O280</f>
        <v>68727</v>
      </c>
      <c r="P280" s="5">
        <f>All_Customers_Residential!P280+All_Customers_Small_Commercial!P280+All_Customers_Lighting!P280</f>
        <v>65362</v>
      </c>
      <c r="Q280" s="5">
        <f>All_Customers_Residential!Q280+All_Customers_Small_Commercial!Q280+All_Customers_Lighting!Q280</f>
        <v>68556</v>
      </c>
      <c r="R280" s="5">
        <f>All_Customers_Residential!R280+All_Customers_Small_Commercial!R280+All_Customers_Lighting!R280</f>
        <v>78088</v>
      </c>
      <c r="S280" s="5">
        <f>All_Customers_Residential!S280+All_Customers_Small_Commercial!S280+All_Customers_Lighting!S280</f>
        <v>92587</v>
      </c>
      <c r="T280" s="5">
        <f>All_Customers_Residential!T280+All_Customers_Small_Commercial!T280+All_Customers_Lighting!T280</f>
        <v>101149</v>
      </c>
      <c r="U280" s="5">
        <f>All_Customers_Residential!U280+All_Customers_Small_Commercial!U280+All_Customers_Lighting!U280</f>
        <v>103475</v>
      </c>
      <c r="V280" s="5">
        <f>All_Customers_Residential!V280+All_Customers_Small_Commercial!V280+All_Customers_Lighting!V280</f>
        <v>96464</v>
      </c>
      <c r="W280" s="5">
        <f>All_Customers_Residential!W280+All_Customers_Small_Commercial!W280+All_Customers_Lighting!W280</f>
        <v>86263</v>
      </c>
      <c r="X280" s="5">
        <f>All_Customers_Residential!X280+All_Customers_Small_Commercial!X280+All_Customers_Lighting!X280</f>
        <v>77392</v>
      </c>
      <c r="Y280" s="5">
        <f>All_Customers_Residential!Y280+All_Customers_Small_Commercial!Y280+All_Customers_Lighting!Y280</f>
        <v>66779</v>
      </c>
      <c r="AA280" s="2">
        <f>IFERROR(INDEX('Holiday Schedule'!$D$3:$D$24,MATCH(A280,'Holiday Schedule'!$C$3:$C$24,0)),0)</f>
        <v>0</v>
      </c>
      <c r="AB280" s="2">
        <f t="shared" si="32"/>
        <v>7</v>
      </c>
      <c r="AC280" s="2">
        <f t="shared" si="33"/>
        <v>0</v>
      </c>
      <c r="AD280" s="5">
        <f t="shared" si="34"/>
        <v>1805774</v>
      </c>
      <c r="AE280" s="5">
        <f t="shared" si="35"/>
        <v>1805774</v>
      </c>
      <c r="AG280" s="2">
        <f t="shared" si="36"/>
        <v>9</v>
      </c>
      <c r="AH280" s="2">
        <f t="shared" si="37"/>
        <v>2024</v>
      </c>
      <c r="AJ280" s="5">
        <f t="shared" si="38"/>
        <v>103475</v>
      </c>
      <c r="AK280" s="2">
        <f t="shared" si="39"/>
        <v>20</v>
      </c>
    </row>
    <row r="281" spans="1:37" ht="12.75" x14ac:dyDescent="0.2">
      <c r="A281" s="4">
        <v>45564</v>
      </c>
      <c r="B281" s="5">
        <f>All_Customers_Residential!B281+All_Customers_Small_Commercial!B281+All_Customers_Lighting!B281</f>
        <v>61553</v>
      </c>
      <c r="C281" s="5">
        <f>All_Customers_Residential!C281+All_Customers_Small_Commercial!C281+All_Customers_Lighting!C281</f>
        <v>57905</v>
      </c>
      <c r="D281" s="5">
        <f>All_Customers_Residential!D281+All_Customers_Small_Commercial!D281+All_Customers_Lighting!D281</f>
        <v>56044</v>
      </c>
      <c r="E281" s="5">
        <f>All_Customers_Residential!E281+All_Customers_Small_Commercial!E281+All_Customers_Lighting!E281</f>
        <v>55736</v>
      </c>
      <c r="F281" s="5">
        <f>All_Customers_Residential!F281+All_Customers_Small_Commercial!F281+All_Customers_Lighting!F281</f>
        <v>56000</v>
      </c>
      <c r="G281" s="5">
        <f>All_Customers_Residential!G281+All_Customers_Small_Commercial!G281+All_Customers_Lighting!G281</f>
        <v>59353</v>
      </c>
      <c r="H281" s="5">
        <f>All_Customers_Residential!H281+All_Customers_Small_Commercial!H281+All_Customers_Lighting!H281</f>
        <v>69455</v>
      </c>
      <c r="I281" s="5">
        <f>All_Customers_Residential!I281+All_Customers_Small_Commercial!I281+All_Customers_Lighting!I281</f>
        <v>74049</v>
      </c>
      <c r="J281" s="5">
        <f>All_Customers_Residential!J281+All_Customers_Small_Commercial!J281+All_Customers_Lighting!J281</f>
        <v>72291</v>
      </c>
      <c r="K281" s="5">
        <f>All_Customers_Residential!K281+All_Customers_Small_Commercial!K281+All_Customers_Lighting!K281</f>
        <v>69476</v>
      </c>
      <c r="L281" s="5">
        <f>All_Customers_Residential!L281+All_Customers_Small_Commercial!L281+All_Customers_Lighting!L281</f>
        <v>68066</v>
      </c>
      <c r="M281" s="5">
        <f>All_Customers_Residential!M281+All_Customers_Small_Commercial!M281+All_Customers_Lighting!M281</f>
        <v>67111</v>
      </c>
      <c r="N281" s="5">
        <f>All_Customers_Residential!N281+All_Customers_Small_Commercial!N281+All_Customers_Lighting!N281</f>
        <v>66797</v>
      </c>
      <c r="O281" s="5">
        <f>All_Customers_Residential!O281+All_Customers_Small_Commercial!O281+All_Customers_Lighting!O281</f>
        <v>65954</v>
      </c>
      <c r="P281" s="5">
        <f>All_Customers_Residential!P281+All_Customers_Small_Commercial!P281+All_Customers_Lighting!P281</f>
        <v>66641</v>
      </c>
      <c r="Q281" s="5">
        <f>All_Customers_Residential!Q281+All_Customers_Small_Commercial!Q281+All_Customers_Lighting!Q281</f>
        <v>77533</v>
      </c>
      <c r="R281" s="5">
        <f>All_Customers_Residential!R281+All_Customers_Small_Commercial!R281+All_Customers_Lighting!R281</f>
        <v>88513</v>
      </c>
      <c r="S281" s="5">
        <f>All_Customers_Residential!S281+All_Customers_Small_Commercial!S281+All_Customers_Lighting!S281</f>
        <v>99919</v>
      </c>
      <c r="T281" s="5">
        <f>All_Customers_Residential!T281+All_Customers_Small_Commercial!T281+All_Customers_Lighting!T281</f>
        <v>108148</v>
      </c>
      <c r="U281" s="5">
        <f>All_Customers_Residential!U281+All_Customers_Small_Commercial!U281+All_Customers_Lighting!U281</f>
        <v>108495</v>
      </c>
      <c r="V281" s="5">
        <f>All_Customers_Residential!V281+All_Customers_Small_Commercial!V281+All_Customers_Lighting!V281</f>
        <v>100098</v>
      </c>
      <c r="W281" s="5">
        <f>All_Customers_Residential!W281+All_Customers_Small_Commercial!W281+All_Customers_Lighting!W281</f>
        <v>89552</v>
      </c>
      <c r="X281" s="5">
        <f>All_Customers_Residential!X281+All_Customers_Small_Commercial!X281+All_Customers_Lighting!X281</f>
        <v>75985</v>
      </c>
      <c r="Y281" s="5">
        <f>All_Customers_Residential!Y281+All_Customers_Small_Commercial!Y281+All_Customers_Lighting!Y281</f>
        <v>66853</v>
      </c>
      <c r="AA281" s="2">
        <f>IFERROR(INDEX('Holiday Schedule'!$D$3:$D$24,MATCH(A281,'Holiday Schedule'!$C$3:$C$24,0)),0)</f>
        <v>0</v>
      </c>
      <c r="AB281" s="2">
        <f t="shared" si="32"/>
        <v>1</v>
      </c>
      <c r="AC281" s="2">
        <f t="shared" si="33"/>
        <v>0</v>
      </c>
      <c r="AD281" s="5">
        <f t="shared" si="34"/>
        <v>1781527</v>
      </c>
      <c r="AE281" s="5">
        <f t="shared" si="35"/>
        <v>1781527</v>
      </c>
      <c r="AG281" s="2">
        <f t="shared" si="36"/>
        <v>9</v>
      </c>
      <c r="AH281" s="2">
        <f t="shared" si="37"/>
        <v>2024</v>
      </c>
      <c r="AJ281" s="5">
        <f t="shared" si="38"/>
        <v>108495</v>
      </c>
      <c r="AK281" s="2">
        <f t="shared" si="39"/>
        <v>20</v>
      </c>
    </row>
    <row r="282" spans="1:37" ht="12.75" x14ac:dyDescent="0.2">
      <c r="A282" s="4">
        <v>45565</v>
      </c>
      <c r="B282" s="5">
        <f>All_Customers_Residential!B282+All_Customers_Small_Commercial!B282+All_Customers_Lighting!B282</f>
        <v>59002</v>
      </c>
      <c r="C282" s="5">
        <f>All_Customers_Residential!C282+All_Customers_Small_Commercial!C282+All_Customers_Lighting!C282</f>
        <v>57030</v>
      </c>
      <c r="D282" s="5">
        <f>All_Customers_Residential!D282+All_Customers_Small_Commercial!D282+All_Customers_Lighting!D282</f>
        <v>54987</v>
      </c>
      <c r="E282" s="5">
        <f>All_Customers_Residential!E282+All_Customers_Small_Commercial!E282+All_Customers_Lighting!E282</f>
        <v>55820</v>
      </c>
      <c r="F282" s="5">
        <f>All_Customers_Residential!F282+All_Customers_Small_Commercial!F282+All_Customers_Lighting!F282</f>
        <v>57079</v>
      </c>
      <c r="G282" s="5">
        <f>All_Customers_Residential!G282+All_Customers_Small_Commercial!G282+All_Customers_Lighting!G282</f>
        <v>65459</v>
      </c>
      <c r="H282" s="5">
        <f>All_Customers_Residential!H282+All_Customers_Small_Commercial!H282+All_Customers_Lighting!H282</f>
        <v>82434</v>
      </c>
      <c r="I282" s="5">
        <f>All_Customers_Residential!I282+All_Customers_Small_Commercial!I282+All_Customers_Lighting!I282</f>
        <v>84318</v>
      </c>
      <c r="J282" s="5">
        <f>All_Customers_Residential!J282+All_Customers_Small_Commercial!J282+All_Customers_Lighting!J282</f>
        <v>76740</v>
      </c>
      <c r="K282" s="5">
        <f>All_Customers_Residential!K282+All_Customers_Small_Commercial!K282+All_Customers_Lighting!K282</f>
        <v>68193</v>
      </c>
      <c r="L282" s="5">
        <f>All_Customers_Residential!L282+All_Customers_Small_Commercial!L282+All_Customers_Lighting!L282</f>
        <v>65212</v>
      </c>
      <c r="M282" s="5">
        <f>All_Customers_Residential!M282+All_Customers_Small_Commercial!M282+All_Customers_Lighting!M282</f>
        <v>62447</v>
      </c>
      <c r="N282" s="5">
        <f>All_Customers_Residential!N282+All_Customers_Small_Commercial!N282+All_Customers_Lighting!N282</f>
        <v>60522</v>
      </c>
      <c r="O282" s="5">
        <f>All_Customers_Residential!O282+All_Customers_Small_Commercial!O282+All_Customers_Lighting!O282</f>
        <v>60989</v>
      </c>
      <c r="P282" s="5">
        <f>All_Customers_Residential!P282+All_Customers_Small_Commercial!P282+All_Customers_Lighting!P282</f>
        <v>64603</v>
      </c>
      <c r="Q282" s="5">
        <f>All_Customers_Residential!Q282+All_Customers_Small_Commercial!Q282+All_Customers_Lighting!Q282</f>
        <v>69030</v>
      </c>
      <c r="R282" s="5">
        <f>All_Customers_Residential!R282+All_Customers_Small_Commercial!R282+All_Customers_Lighting!R282</f>
        <v>81767</v>
      </c>
      <c r="S282" s="5">
        <f>All_Customers_Residential!S282+All_Customers_Small_Commercial!S282+All_Customers_Lighting!S282</f>
        <v>96482</v>
      </c>
      <c r="T282" s="5">
        <f>All_Customers_Residential!T282+All_Customers_Small_Commercial!T282+All_Customers_Lighting!T282</f>
        <v>106408</v>
      </c>
      <c r="U282" s="5">
        <f>All_Customers_Residential!U282+All_Customers_Small_Commercial!U282+All_Customers_Lighting!U282</f>
        <v>107376</v>
      </c>
      <c r="V282" s="5">
        <f>All_Customers_Residential!V282+All_Customers_Small_Commercial!V282+All_Customers_Lighting!V282</f>
        <v>98983</v>
      </c>
      <c r="W282" s="5">
        <f>All_Customers_Residential!W282+All_Customers_Small_Commercial!W282+All_Customers_Lighting!W282</f>
        <v>86251</v>
      </c>
      <c r="X282" s="5">
        <f>All_Customers_Residential!X282+All_Customers_Small_Commercial!X282+All_Customers_Lighting!X282</f>
        <v>76654</v>
      </c>
      <c r="Y282" s="5">
        <f>All_Customers_Residential!Y282+All_Customers_Small_Commercial!Y282+All_Customers_Lighting!Y282</f>
        <v>65030</v>
      </c>
      <c r="AA282" s="2">
        <f>IFERROR(INDEX('Holiday Schedule'!$D$3:$D$24,MATCH(A282,'Holiday Schedule'!$C$3:$C$24,0)),0)</f>
        <v>0</v>
      </c>
      <c r="AB282" s="2">
        <f t="shared" si="32"/>
        <v>2</v>
      </c>
      <c r="AC282" s="2">
        <f t="shared" si="33"/>
        <v>1265975</v>
      </c>
      <c r="AD282" s="5">
        <f t="shared" si="34"/>
        <v>496841</v>
      </c>
      <c r="AE282" s="5">
        <f t="shared" si="35"/>
        <v>1762816</v>
      </c>
      <c r="AG282" s="2">
        <f t="shared" si="36"/>
        <v>9</v>
      </c>
      <c r="AH282" s="2">
        <f t="shared" si="37"/>
        <v>2024</v>
      </c>
      <c r="AJ282" s="5">
        <f t="shared" si="38"/>
        <v>107376</v>
      </c>
      <c r="AK282" s="2">
        <f t="shared" si="39"/>
        <v>20</v>
      </c>
    </row>
    <row r="283" spans="1:37" ht="12.75" x14ac:dyDescent="0.2">
      <c r="A283" s="4">
        <v>45566</v>
      </c>
      <c r="B283" s="5">
        <f>All_Customers_Residential!B283+All_Customers_Small_Commercial!B283+All_Customers_Lighting!B283</f>
        <v>62199</v>
      </c>
      <c r="C283" s="5">
        <f>All_Customers_Residential!C283+All_Customers_Small_Commercial!C283+All_Customers_Lighting!C283</f>
        <v>58074</v>
      </c>
      <c r="D283" s="5">
        <f>All_Customers_Residential!D283+All_Customers_Small_Commercial!D283+All_Customers_Lighting!D283</f>
        <v>55510</v>
      </c>
      <c r="E283" s="5">
        <f>All_Customers_Residential!E283+All_Customers_Small_Commercial!E283+All_Customers_Lighting!E283</f>
        <v>56798</v>
      </c>
      <c r="F283" s="5">
        <f>All_Customers_Residential!F283+All_Customers_Small_Commercial!F283+All_Customers_Lighting!F283</f>
        <v>59835</v>
      </c>
      <c r="G283" s="5">
        <f>All_Customers_Residential!G283+All_Customers_Small_Commercial!G283+All_Customers_Lighting!G283</f>
        <v>71397</v>
      </c>
      <c r="H283" s="5">
        <f>All_Customers_Residential!H283+All_Customers_Small_Commercial!H283+All_Customers_Lighting!H283</f>
        <v>95207</v>
      </c>
      <c r="I283" s="5">
        <f>All_Customers_Residential!I283+All_Customers_Small_Commercial!I283+All_Customers_Lighting!I283</f>
        <v>104858</v>
      </c>
      <c r="J283" s="5">
        <f>All_Customers_Residential!J283+All_Customers_Small_Commercial!J283+All_Customers_Lighting!J283</f>
        <v>102167</v>
      </c>
      <c r="K283" s="5">
        <f>All_Customers_Residential!K283+All_Customers_Small_Commercial!K283+All_Customers_Lighting!K283</f>
        <v>103647</v>
      </c>
      <c r="L283" s="5">
        <f>All_Customers_Residential!L283+All_Customers_Small_Commercial!L283+All_Customers_Lighting!L283</f>
        <v>102156</v>
      </c>
      <c r="M283" s="5">
        <f>All_Customers_Residential!M283+All_Customers_Small_Commercial!M283+All_Customers_Lighting!M283</f>
        <v>99107</v>
      </c>
      <c r="N283" s="5">
        <f>All_Customers_Residential!N283+All_Customers_Small_Commercial!N283+All_Customers_Lighting!N283</f>
        <v>96429</v>
      </c>
      <c r="O283" s="5">
        <f>All_Customers_Residential!O283+All_Customers_Small_Commercial!O283+All_Customers_Lighting!O283</f>
        <v>93409</v>
      </c>
      <c r="P283" s="5">
        <f>All_Customers_Residential!P283+All_Customers_Small_Commercial!P283+All_Customers_Lighting!P283</f>
        <v>86033</v>
      </c>
      <c r="Q283" s="5">
        <f>All_Customers_Residential!Q283+All_Customers_Small_Commercial!Q283+All_Customers_Lighting!Q283</f>
        <v>90673</v>
      </c>
      <c r="R283" s="5">
        <f>All_Customers_Residential!R283+All_Customers_Small_Commercial!R283+All_Customers_Lighting!R283</f>
        <v>97351</v>
      </c>
      <c r="S283" s="5">
        <f>All_Customers_Residential!S283+All_Customers_Small_Commercial!S283+All_Customers_Lighting!S283</f>
        <v>113002</v>
      </c>
      <c r="T283" s="5">
        <f>All_Customers_Residential!T283+All_Customers_Small_Commercial!T283+All_Customers_Lighting!T283</f>
        <v>122851</v>
      </c>
      <c r="U283" s="5">
        <f>All_Customers_Residential!U283+All_Customers_Small_Commercial!U283+All_Customers_Lighting!U283</f>
        <v>128314</v>
      </c>
      <c r="V283" s="5">
        <f>All_Customers_Residential!V283+All_Customers_Small_Commercial!V283+All_Customers_Lighting!V283</f>
        <v>116709</v>
      </c>
      <c r="W283" s="5">
        <f>All_Customers_Residential!W283+All_Customers_Small_Commercial!W283+All_Customers_Lighting!W283</f>
        <v>102095</v>
      </c>
      <c r="X283" s="5">
        <f>All_Customers_Residential!X283+All_Customers_Small_Commercial!X283+All_Customers_Lighting!X283</f>
        <v>80276</v>
      </c>
      <c r="Y283" s="5">
        <f>All_Customers_Residential!Y283+All_Customers_Small_Commercial!Y283+All_Customers_Lighting!Y283</f>
        <v>67916</v>
      </c>
      <c r="AA283" s="2">
        <f>IFERROR(INDEX('Holiday Schedule'!$D$3:$D$24,MATCH(A283,'Holiday Schedule'!$C$3:$C$24,0)),0)</f>
        <v>0</v>
      </c>
      <c r="AB283" s="2">
        <f t="shared" si="32"/>
        <v>3</v>
      </c>
      <c r="AC283" s="2">
        <f t="shared" si="33"/>
        <v>1639077</v>
      </c>
      <c r="AD283" s="5">
        <f t="shared" si="34"/>
        <v>526936</v>
      </c>
      <c r="AE283" s="5">
        <f t="shared" si="35"/>
        <v>2166013</v>
      </c>
      <c r="AG283" s="2">
        <f t="shared" si="36"/>
        <v>10</v>
      </c>
      <c r="AH283" s="2">
        <f t="shared" si="37"/>
        <v>2024</v>
      </c>
      <c r="AJ283" s="5">
        <f t="shared" si="38"/>
        <v>128314</v>
      </c>
      <c r="AK283" s="2">
        <f t="shared" si="39"/>
        <v>20</v>
      </c>
    </row>
    <row r="284" spans="1:37" ht="12.75" x14ac:dyDescent="0.2">
      <c r="A284" s="4">
        <v>45567</v>
      </c>
      <c r="B284" s="5">
        <f>All_Customers_Residential!B284+All_Customers_Small_Commercial!B284+All_Customers_Lighting!B284</f>
        <v>62098</v>
      </c>
      <c r="C284" s="5">
        <f>All_Customers_Residential!C284+All_Customers_Small_Commercial!C284+All_Customers_Lighting!C284</f>
        <v>57973</v>
      </c>
      <c r="D284" s="5">
        <f>All_Customers_Residential!D284+All_Customers_Small_Commercial!D284+All_Customers_Lighting!D284</f>
        <v>55421</v>
      </c>
      <c r="E284" s="5">
        <f>All_Customers_Residential!E284+All_Customers_Small_Commercial!E284+All_Customers_Lighting!E284</f>
        <v>56720</v>
      </c>
      <c r="F284" s="5">
        <f>All_Customers_Residential!F284+All_Customers_Small_Commercial!F284+All_Customers_Lighting!F284</f>
        <v>59757</v>
      </c>
      <c r="G284" s="5">
        <f>All_Customers_Residential!G284+All_Customers_Small_Commercial!G284+All_Customers_Lighting!G284</f>
        <v>71285</v>
      </c>
      <c r="H284" s="5">
        <f>All_Customers_Residential!H284+All_Customers_Small_Commercial!H284+All_Customers_Lighting!H284</f>
        <v>95029</v>
      </c>
      <c r="I284" s="5">
        <f>All_Customers_Residential!I284+All_Customers_Small_Commercial!I284+All_Customers_Lighting!I284</f>
        <v>104669</v>
      </c>
      <c r="J284" s="5">
        <f>All_Customers_Residential!J284+All_Customers_Small_Commercial!J284+All_Customers_Lighting!J284</f>
        <v>101988</v>
      </c>
      <c r="K284" s="5">
        <f>All_Customers_Residential!K284+All_Customers_Small_Commercial!K284+All_Customers_Lighting!K284</f>
        <v>103476</v>
      </c>
      <c r="L284" s="5">
        <f>All_Customers_Residential!L284+All_Customers_Small_Commercial!L284+All_Customers_Lighting!L284</f>
        <v>101997</v>
      </c>
      <c r="M284" s="5">
        <f>All_Customers_Residential!M284+All_Customers_Small_Commercial!M284+All_Customers_Lighting!M284</f>
        <v>98957</v>
      </c>
      <c r="N284" s="5">
        <f>All_Customers_Residential!N284+All_Customers_Small_Commercial!N284+All_Customers_Lighting!N284</f>
        <v>96285</v>
      </c>
      <c r="O284" s="5">
        <f>All_Customers_Residential!O284+All_Customers_Small_Commercial!O284+All_Customers_Lighting!O284</f>
        <v>93278</v>
      </c>
      <c r="P284" s="5">
        <f>All_Customers_Residential!P284+All_Customers_Small_Commercial!P284+All_Customers_Lighting!P284</f>
        <v>85918</v>
      </c>
      <c r="Q284" s="5">
        <f>All_Customers_Residential!Q284+All_Customers_Small_Commercial!Q284+All_Customers_Lighting!Q284</f>
        <v>90529</v>
      </c>
      <c r="R284" s="5">
        <f>All_Customers_Residential!R284+All_Customers_Small_Commercial!R284+All_Customers_Lighting!R284</f>
        <v>97185</v>
      </c>
      <c r="S284" s="5">
        <f>All_Customers_Residential!S284+All_Customers_Small_Commercial!S284+All_Customers_Lighting!S284</f>
        <v>112801</v>
      </c>
      <c r="T284" s="5">
        <f>All_Customers_Residential!T284+All_Customers_Small_Commercial!T284+All_Customers_Lighting!T284</f>
        <v>122628</v>
      </c>
      <c r="U284" s="5">
        <f>All_Customers_Residential!U284+All_Customers_Small_Commercial!U284+All_Customers_Lighting!U284</f>
        <v>128073</v>
      </c>
      <c r="V284" s="5">
        <f>All_Customers_Residential!V284+All_Customers_Small_Commercial!V284+All_Customers_Lighting!V284</f>
        <v>116493</v>
      </c>
      <c r="W284" s="5">
        <f>All_Customers_Residential!W284+All_Customers_Small_Commercial!W284+All_Customers_Lighting!W284</f>
        <v>101915</v>
      </c>
      <c r="X284" s="5">
        <f>All_Customers_Residential!X284+All_Customers_Small_Commercial!X284+All_Customers_Lighting!X284</f>
        <v>80141</v>
      </c>
      <c r="Y284" s="5">
        <f>All_Customers_Residential!Y284+All_Customers_Small_Commercial!Y284+All_Customers_Lighting!Y284</f>
        <v>67799</v>
      </c>
      <c r="AA284" s="2">
        <f>IFERROR(INDEX('Holiday Schedule'!$D$3:$D$24,MATCH(A284,'Holiday Schedule'!$C$3:$C$24,0)),0)</f>
        <v>0</v>
      </c>
      <c r="AB284" s="2">
        <f t="shared" si="32"/>
        <v>4</v>
      </c>
      <c r="AC284" s="2">
        <f t="shared" si="33"/>
        <v>1636333</v>
      </c>
      <c r="AD284" s="5">
        <f t="shared" si="34"/>
        <v>526082</v>
      </c>
      <c r="AE284" s="5">
        <f t="shared" si="35"/>
        <v>2162415</v>
      </c>
      <c r="AG284" s="2">
        <f t="shared" si="36"/>
        <v>10</v>
      </c>
      <c r="AH284" s="2">
        <f t="shared" si="37"/>
        <v>2024</v>
      </c>
      <c r="AJ284" s="5">
        <f t="shared" si="38"/>
        <v>128073</v>
      </c>
      <c r="AK284" s="2">
        <f t="shared" si="39"/>
        <v>20</v>
      </c>
    </row>
    <row r="285" spans="1:37" ht="12.75" x14ac:dyDescent="0.2">
      <c r="A285" s="4">
        <v>45568</v>
      </c>
      <c r="B285" s="5">
        <f>All_Customers_Residential!B285+All_Customers_Small_Commercial!B285+All_Customers_Lighting!B285</f>
        <v>61921</v>
      </c>
      <c r="C285" s="5">
        <f>All_Customers_Residential!C285+All_Customers_Small_Commercial!C285+All_Customers_Lighting!C285</f>
        <v>57813</v>
      </c>
      <c r="D285" s="5">
        <f>All_Customers_Residential!D285+All_Customers_Small_Commercial!D285+All_Customers_Lighting!D285</f>
        <v>55265</v>
      </c>
      <c r="E285" s="5">
        <f>All_Customers_Residential!E285+All_Customers_Small_Commercial!E285+All_Customers_Lighting!E285</f>
        <v>56555</v>
      </c>
      <c r="F285" s="5">
        <f>All_Customers_Residential!F285+All_Customers_Small_Commercial!F285+All_Customers_Lighting!F285</f>
        <v>59576</v>
      </c>
      <c r="G285" s="5">
        <f>All_Customers_Residential!G285+All_Customers_Small_Commercial!G285+All_Customers_Lighting!G285</f>
        <v>71076</v>
      </c>
      <c r="H285" s="5">
        <f>All_Customers_Residential!H285+All_Customers_Small_Commercial!H285+All_Customers_Lighting!H285</f>
        <v>94771</v>
      </c>
      <c r="I285" s="5">
        <f>All_Customers_Residential!I285+All_Customers_Small_Commercial!I285+All_Customers_Lighting!I285</f>
        <v>104372</v>
      </c>
      <c r="J285" s="5">
        <f>All_Customers_Residential!J285+All_Customers_Small_Commercial!J285+All_Customers_Lighting!J285</f>
        <v>101695</v>
      </c>
      <c r="K285" s="5">
        <f>All_Customers_Residential!K285+All_Customers_Small_Commercial!K285+All_Customers_Lighting!K285</f>
        <v>103181</v>
      </c>
      <c r="L285" s="5">
        <f>All_Customers_Residential!L285+All_Customers_Small_Commercial!L285+All_Customers_Lighting!L285</f>
        <v>101711</v>
      </c>
      <c r="M285" s="5">
        <f>All_Customers_Residential!M285+All_Customers_Small_Commercial!M285+All_Customers_Lighting!M285</f>
        <v>98696</v>
      </c>
      <c r="N285" s="5">
        <f>All_Customers_Residential!N285+All_Customers_Small_Commercial!N285+All_Customers_Lighting!N285</f>
        <v>96028</v>
      </c>
      <c r="O285" s="5">
        <f>All_Customers_Residential!O285+All_Customers_Small_Commercial!O285+All_Customers_Lighting!O285</f>
        <v>93015</v>
      </c>
      <c r="P285" s="5">
        <f>All_Customers_Residential!P285+All_Customers_Small_Commercial!P285+All_Customers_Lighting!P285</f>
        <v>85674</v>
      </c>
      <c r="Q285" s="5">
        <f>All_Customers_Residential!Q285+All_Customers_Small_Commercial!Q285+All_Customers_Lighting!Q285</f>
        <v>90277</v>
      </c>
      <c r="R285" s="5">
        <f>All_Customers_Residential!R285+All_Customers_Small_Commercial!R285+All_Customers_Lighting!R285</f>
        <v>96910</v>
      </c>
      <c r="S285" s="5">
        <f>All_Customers_Residential!S285+All_Customers_Small_Commercial!S285+All_Customers_Lighting!S285</f>
        <v>112472</v>
      </c>
      <c r="T285" s="5">
        <f>All_Customers_Residential!T285+All_Customers_Small_Commercial!T285+All_Customers_Lighting!T285</f>
        <v>122277</v>
      </c>
      <c r="U285" s="5">
        <f>All_Customers_Residential!U285+All_Customers_Small_Commercial!U285+All_Customers_Lighting!U285</f>
        <v>127696</v>
      </c>
      <c r="V285" s="5">
        <f>All_Customers_Residential!V285+All_Customers_Small_Commercial!V285+All_Customers_Lighting!V285</f>
        <v>116153</v>
      </c>
      <c r="W285" s="5">
        <f>All_Customers_Residential!W285+All_Customers_Small_Commercial!W285+All_Customers_Lighting!W285</f>
        <v>101617</v>
      </c>
      <c r="X285" s="5">
        <f>All_Customers_Residential!X285+All_Customers_Small_Commercial!X285+All_Customers_Lighting!X285</f>
        <v>79908</v>
      </c>
      <c r="Y285" s="5">
        <f>All_Customers_Residential!Y285+All_Customers_Small_Commercial!Y285+All_Customers_Lighting!Y285</f>
        <v>67609</v>
      </c>
      <c r="AA285" s="2">
        <f>IFERROR(INDEX('Holiday Schedule'!$D$3:$D$24,MATCH(A285,'Holiday Schedule'!$C$3:$C$24,0)),0)</f>
        <v>0</v>
      </c>
      <c r="AB285" s="2">
        <f t="shared" si="32"/>
        <v>5</v>
      </c>
      <c r="AC285" s="2">
        <f t="shared" si="33"/>
        <v>1631682</v>
      </c>
      <c r="AD285" s="5">
        <f t="shared" si="34"/>
        <v>524586</v>
      </c>
      <c r="AE285" s="5">
        <f t="shared" si="35"/>
        <v>2156268</v>
      </c>
      <c r="AG285" s="2">
        <f t="shared" si="36"/>
        <v>10</v>
      </c>
      <c r="AH285" s="2">
        <f t="shared" si="37"/>
        <v>2024</v>
      </c>
      <c r="AJ285" s="5">
        <f t="shared" si="38"/>
        <v>127696</v>
      </c>
      <c r="AK285" s="2">
        <f t="shared" si="39"/>
        <v>20</v>
      </c>
    </row>
    <row r="286" spans="1:37" ht="12.75" x14ac:dyDescent="0.2">
      <c r="A286" s="4">
        <v>45569</v>
      </c>
      <c r="B286" s="5">
        <f>All_Customers_Residential!B286+All_Customers_Small_Commercial!B286+All_Customers_Lighting!B286</f>
        <v>61715</v>
      </c>
      <c r="C286" s="5">
        <f>All_Customers_Residential!C286+All_Customers_Small_Commercial!C286+All_Customers_Lighting!C286</f>
        <v>57617</v>
      </c>
      <c r="D286" s="5">
        <f>All_Customers_Residential!D286+All_Customers_Small_Commercial!D286+All_Customers_Lighting!D286</f>
        <v>55089</v>
      </c>
      <c r="E286" s="5">
        <f>All_Customers_Residential!E286+All_Customers_Small_Commercial!E286+All_Customers_Lighting!E286</f>
        <v>56371</v>
      </c>
      <c r="F286" s="5">
        <f>All_Customers_Residential!F286+All_Customers_Small_Commercial!F286+All_Customers_Lighting!F286</f>
        <v>59379</v>
      </c>
      <c r="G286" s="5">
        <f>All_Customers_Residential!G286+All_Customers_Small_Commercial!G286+All_Customers_Lighting!G286</f>
        <v>70830</v>
      </c>
      <c r="H286" s="5">
        <f>All_Customers_Residential!H286+All_Customers_Small_Commercial!H286+All_Customers_Lighting!H286</f>
        <v>94426</v>
      </c>
      <c r="I286" s="5">
        <f>All_Customers_Residential!I286+All_Customers_Small_Commercial!I286+All_Customers_Lighting!I286</f>
        <v>103992</v>
      </c>
      <c r="J286" s="5">
        <f>All_Customers_Residential!J286+All_Customers_Small_Commercial!J286+All_Customers_Lighting!J286</f>
        <v>101346</v>
      </c>
      <c r="K286" s="5">
        <f>All_Customers_Residential!K286+All_Customers_Small_Commercial!K286+All_Customers_Lighting!K286</f>
        <v>102838</v>
      </c>
      <c r="L286" s="5">
        <f>All_Customers_Residential!L286+All_Customers_Small_Commercial!L286+All_Customers_Lighting!L286</f>
        <v>101380</v>
      </c>
      <c r="M286" s="5">
        <f>All_Customers_Residential!M286+All_Customers_Small_Commercial!M286+All_Customers_Lighting!M286</f>
        <v>98367</v>
      </c>
      <c r="N286" s="5">
        <f>All_Customers_Residential!N286+All_Customers_Small_Commercial!N286+All_Customers_Lighting!N286</f>
        <v>95711</v>
      </c>
      <c r="O286" s="5">
        <f>All_Customers_Residential!O286+All_Customers_Small_Commercial!O286+All_Customers_Lighting!O286</f>
        <v>92715</v>
      </c>
      <c r="P286" s="5">
        <f>All_Customers_Residential!P286+All_Customers_Small_Commercial!P286+All_Customers_Lighting!P286</f>
        <v>85417</v>
      </c>
      <c r="Q286" s="5">
        <f>All_Customers_Residential!Q286+All_Customers_Small_Commercial!Q286+All_Customers_Lighting!Q286</f>
        <v>89997</v>
      </c>
      <c r="R286" s="5">
        <f>All_Customers_Residential!R286+All_Customers_Small_Commercial!R286+All_Customers_Lighting!R286</f>
        <v>96591</v>
      </c>
      <c r="S286" s="5">
        <f>All_Customers_Residential!S286+All_Customers_Small_Commercial!S286+All_Customers_Lighting!S286</f>
        <v>112061</v>
      </c>
      <c r="T286" s="5">
        <f>All_Customers_Residential!T286+All_Customers_Small_Commercial!T286+All_Customers_Lighting!T286</f>
        <v>121817</v>
      </c>
      <c r="U286" s="5">
        <f>All_Customers_Residential!U286+All_Customers_Small_Commercial!U286+All_Customers_Lighting!U286</f>
        <v>127195</v>
      </c>
      <c r="V286" s="5">
        <f>All_Customers_Residential!V286+All_Customers_Small_Commercial!V286+All_Customers_Lighting!V286</f>
        <v>115707</v>
      </c>
      <c r="W286" s="5">
        <f>All_Customers_Residential!W286+All_Customers_Small_Commercial!W286+All_Customers_Lighting!W286</f>
        <v>101240</v>
      </c>
      <c r="X286" s="5">
        <f>All_Customers_Residential!X286+All_Customers_Small_Commercial!X286+All_Customers_Lighting!X286</f>
        <v>79619</v>
      </c>
      <c r="Y286" s="5">
        <f>All_Customers_Residential!Y286+All_Customers_Small_Commercial!Y286+All_Customers_Lighting!Y286</f>
        <v>67376</v>
      </c>
      <c r="AA286" s="2">
        <f>IFERROR(INDEX('Holiday Schedule'!$D$3:$D$24,MATCH(A286,'Holiday Schedule'!$C$3:$C$24,0)),0)</f>
        <v>0</v>
      </c>
      <c r="AB286" s="2">
        <f t="shared" si="32"/>
        <v>6</v>
      </c>
      <c r="AC286" s="2">
        <f t="shared" si="33"/>
        <v>1625993</v>
      </c>
      <c r="AD286" s="5">
        <f t="shared" si="34"/>
        <v>522803</v>
      </c>
      <c r="AE286" s="5">
        <f t="shared" si="35"/>
        <v>2148796</v>
      </c>
      <c r="AG286" s="2">
        <f t="shared" si="36"/>
        <v>10</v>
      </c>
      <c r="AH286" s="2">
        <f t="shared" si="37"/>
        <v>2024</v>
      </c>
      <c r="AJ286" s="5">
        <f t="shared" si="38"/>
        <v>127195</v>
      </c>
      <c r="AK286" s="2">
        <f t="shared" si="39"/>
        <v>20</v>
      </c>
    </row>
    <row r="287" spans="1:37" ht="12.75" x14ac:dyDescent="0.2">
      <c r="A287" s="4">
        <v>45570</v>
      </c>
      <c r="B287" s="5">
        <f>All_Customers_Residential!B287+All_Customers_Small_Commercial!B287+All_Customers_Lighting!B287</f>
        <v>62338</v>
      </c>
      <c r="C287" s="5">
        <f>All_Customers_Residential!C287+All_Customers_Small_Commercial!C287+All_Customers_Lighting!C287</f>
        <v>63920</v>
      </c>
      <c r="D287" s="5">
        <f>All_Customers_Residential!D287+All_Customers_Small_Commercial!D287+All_Customers_Lighting!D287</f>
        <v>55385</v>
      </c>
      <c r="E287" s="5">
        <f>All_Customers_Residential!E287+All_Customers_Small_Commercial!E287+All_Customers_Lighting!E287</f>
        <v>56330</v>
      </c>
      <c r="F287" s="5">
        <f>All_Customers_Residential!F287+All_Customers_Small_Commercial!F287+All_Customers_Lighting!F287</f>
        <v>59370</v>
      </c>
      <c r="G287" s="5">
        <f>All_Customers_Residential!G287+All_Customers_Small_Commercial!G287+All_Customers_Lighting!G287</f>
        <v>67993</v>
      </c>
      <c r="H287" s="5">
        <f>All_Customers_Residential!H287+All_Customers_Small_Commercial!H287+All_Customers_Lighting!H287</f>
        <v>87718</v>
      </c>
      <c r="I287" s="5">
        <f>All_Customers_Residential!I287+All_Customers_Small_Commercial!I287+All_Customers_Lighting!I287</f>
        <v>98781</v>
      </c>
      <c r="J287" s="5">
        <f>All_Customers_Residential!J287+All_Customers_Small_Commercial!J287+All_Customers_Lighting!J287</f>
        <v>101955</v>
      </c>
      <c r="K287" s="5">
        <f>All_Customers_Residential!K287+All_Customers_Small_Commercial!K287+All_Customers_Lighting!K287</f>
        <v>107550</v>
      </c>
      <c r="L287" s="5">
        <f>All_Customers_Residential!L287+All_Customers_Small_Commercial!L287+All_Customers_Lighting!L287</f>
        <v>105350</v>
      </c>
      <c r="M287" s="5">
        <f>All_Customers_Residential!M287+All_Customers_Small_Commercial!M287+All_Customers_Lighting!M287</f>
        <v>102689</v>
      </c>
      <c r="N287" s="5">
        <f>All_Customers_Residential!N287+All_Customers_Small_Commercial!N287+All_Customers_Lighting!N287</f>
        <v>99725</v>
      </c>
      <c r="O287" s="5">
        <f>All_Customers_Residential!O287+All_Customers_Small_Commercial!O287+All_Customers_Lighting!O287</f>
        <v>95230</v>
      </c>
      <c r="P287" s="5">
        <f>All_Customers_Residential!P287+All_Customers_Small_Commercial!P287+All_Customers_Lighting!P287</f>
        <v>87966</v>
      </c>
      <c r="Q287" s="5">
        <f>All_Customers_Residential!Q287+All_Customers_Small_Commercial!Q287+All_Customers_Lighting!Q287</f>
        <v>92770</v>
      </c>
      <c r="R287" s="5">
        <f>All_Customers_Residential!R287+All_Customers_Small_Commercial!R287+All_Customers_Lighting!R287</f>
        <v>98218</v>
      </c>
      <c r="S287" s="5">
        <f>All_Customers_Residential!S287+All_Customers_Small_Commercial!S287+All_Customers_Lighting!S287</f>
        <v>114180</v>
      </c>
      <c r="T287" s="5">
        <f>All_Customers_Residential!T287+All_Customers_Small_Commercial!T287+All_Customers_Lighting!T287</f>
        <v>122490</v>
      </c>
      <c r="U287" s="5">
        <f>All_Customers_Residential!U287+All_Customers_Small_Commercial!U287+All_Customers_Lighting!U287</f>
        <v>127542</v>
      </c>
      <c r="V287" s="5">
        <f>All_Customers_Residential!V287+All_Customers_Small_Commercial!V287+All_Customers_Lighting!V287</f>
        <v>114903</v>
      </c>
      <c r="W287" s="5">
        <f>All_Customers_Residential!W287+All_Customers_Small_Commercial!W287+All_Customers_Lighting!W287</f>
        <v>99136</v>
      </c>
      <c r="X287" s="5">
        <f>All_Customers_Residential!X287+All_Customers_Small_Commercial!X287+All_Customers_Lighting!X287</f>
        <v>79756</v>
      </c>
      <c r="Y287" s="5">
        <f>All_Customers_Residential!Y287+All_Customers_Small_Commercial!Y287+All_Customers_Lighting!Y287</f>
        <v>67478</v>
      </c>
      <c r="AA287" s="2">
        <f>IFERROR(INDEX('Holiday Schedule'!$D$3:$D$24,MATCH(A287,'Holiday Schedule'!$C$3:$C$24,0)),0)</f>
        <v>0</v>
      </c>
      <c r="AB287" s="2">
        <f t="shared" si="32"/>
        <v>7</v>
      </c>
      <c r="AC287" s="2">
        <f t="shared" si="33"/>
        <v>0</v>
      </c>
      <c r="AD287" s="5">
        <f t="shared" si="34"/>
        <v>2168773</v>
      </c>
      <c r="AE287" s="5">
        <f t="shared" si="35"/>
        <v>2168773</v>
      </c>
      <c r="AG287" s="2">
        <f t="shared" si="36"/>
        <v>10</v>
      </c>
      <c r="AH287" s="2">
        <f t="shared" si="37"/>
        <v>2024</v>
      </c>
      <c r="AJ287" s="5">
        <f t="shared" si="38"/>
        <v>127542</v>
      </c>
      <c r="AK287" s="2">
        <f t="shared" si="39"/>
        <v>20</v>
      </c>
    </row>
    <row r="288" spans="1:37" ht="12.75" x14ac:dyDescent="0.2">
      <c r="A288" s="4">
        <v>45571</v>
      </c>
      <c r="B288" s="5">
        <f>All_Customers_Residential!B288+All_Customers_Small_Commercial!B288+All_Customers_Lighting!B288</f>
        <v>62350</v>
      </c>
      <c r="C288" s="5">
        <f>All_Customers_Residential!C288+All_Customers_Small_Commercial!C288+All_Customers_Lighting!C288</f>
        <v>63925</v>
      </c>
      <c r="D288" s="5">
        <f>All_Customers_Residential!D288+All_Customers_Small_Commercial!D288+All_Customers_Lighting!D288</f>
        <v>55391</v>
      </c>
      <c r="E288" s="5">
        <f>All_Customers_Residential!E288+All_Customers_Small_Commercial!E288+All_Customers_Lighting!E288</f>
        <v>56334</v>
      </c>
      <c r="F288" s="5">
        <f>All_Customers_Residential!F288+All_Customers_Small_Commercial!F288+All_Customers_Lighting!F288</f>
        <v>59376</v>
      </c>
      <c r="G288" s="5">
        <f>All_Customers_Residential!G288+All_Customers_Small_Commercial!G288+All_Customers_Lighting!G288</f>
        <v>67998</v>
      </c>
      <c r="H288" s="5">
        <f>All_Customers_Residential!H288+All_Customers_Small_Commercial!H288+All_Customers_Lighting!H288</f>
        <v>87725</v>
      </c>
      <c r="I288" s="5">
        <f>All_Customers_Residential!I288+All_Customers_Small_Commercial!I288+All_Customers_Lighting!I288</f>
        <v>98758</v>
      </c>
      <c r="J288" s="5">
        <f>All_Customers_Residential!J288+All_Customers_Small_Commercial!J288+All_Customers_Lighting!J288</f>
        <v>101961</v>
      </c>
      <c r="K288" s="5">
        <f>All_Customers_Residential!K288+All_Customers_Small_Commercial!K288+All_Customers_Lighting!K288</f>
        <v>107557</v>
      </c>
      <c r="L288" s="5">
        <f>All_Customers_Residential!L288+All_Customers_Small_Commercial!L288+All_Customers_Lighting!L288</f>
        <v>105355</v>
      </c>
      <c r="M288" s="5">
        <f>All_Customers_Residential!M288+All_Customers_Small_Commercial!M288+All_Customers_Lighting!M288</f>
        <v>102695</v>
      </c>
      <c r="N288" s="5">
        <f>All_Customers_Residential!N288+All_Customers_Small_Commercial!N288+All_Customers_Lighting!N288</f>
        <v>99729</v>
      </c>
      <c r="O288" s="5">
        <f>All_Customers_Residential!O288+All_Customers_Small_Commercial!O288+All_Customers_Lighting!O288</f>
        <v>95235</v>
      </c>
      <c r="P288" s="5">
        <f>All_Customers_Residential!P288+All_Customers_Small_Commercial!P288+All_Customers_Lighting!P288</f>
        <v>87971</v>
      </c>
      <c r="Q288" s="5">
        <f>All_Customers_Residential!Q288+All_Customers_Small_Commercial!Q288+All_Customers_Lighting!Q288</f>
        <v>92776</v>
      </c>
      <c r="R288" s="5">
        <f>All_Customers_Residential!R288+All_Customers_Small_Commercial!R288+All_Customers_Lighting!R288</f>
        <v>98223</v>
      </c>
      <c r="S288" s="5">
        <f>All_Customers_Residential!S288+All_Customers_Small_Commercial!S288+All_Customers_Lighting!S288</f>
        <v>114192</v>
      </c>
      <c r="T288" s="5">
        <f>All_Customers_Residential!T288+All_Customers_Small_Commercial!T288+All_Customers_Lighting!T288</f>
        <v>122510</v>
      </c>
      <c r="U288" s="5">
        <f>All_Customers_Residential!U288+All_Customers_Small_Commercial!U288+All_Customers_Lighting!U288</f>
        <v>127554</v>
      </c>
      <c r="V288" s="5">
        <f>All_Customers_Residential!V288+All_Customers_Small_Commercial!V288+All_Customers_Lighting!V288</f>
        <v>114914</v>
      </c>
      <c r="W288" s="5">
        <f>All_Customers_Residential!W288+All_Customers_Small_Commercial!W288+All_Customers_Lighting!W288</f>
        <v>99147</v>
      </c>
      <c r="X288" s="5">
        <f>All_Customers_Residential!X288+All_Customers_Small_Commercial!X288+All_Customers_Lighting!X288</f>
        <v>79764</v>
      </c>
      <c r="Y288" s="5">
        <f>All_Customers_Residential!Y288+All_Customers_Small_Commercial!Y288+All_Customers_Lighting!Y288</f>
        <v>67478</v>
      </c>
      <c r="AA288" s="2">
        <f>IFERROR(INDEX('Holiday Schedule'!$D$3:$D$24,MATCH(A288,'Holiday Schedule'!$C$3:$C$24,0)),0)</f>
        <v>0</v>
      </c>
      <c r="AB288" s="2">
        <f t="shared" si="32"/>
        <v>1</v>
      </c>
      <c r="AC288" s="2">
        <f t="shared" si="33"/>
        <v>0</v>
      </c>
      <c r="AD288" s="5">
        <f t="shared" si="34"/>
        <v>2168918</v>
      </c>
      <c r="AE288" s="5">
        <f t="shared" si="35"/>
        <v>2168918</v>
      </c>
      <c r="AG288" s="2">
        <f t="shared" si="36"/>
        <v>10</v>
      </c>
      <c r="AH288" s="2">
        <f t="shared" si="37"/>
        <v>2024</v>
      </c>
      <c r="AJ288" s="5">
        <f t="shared" si="38"/>
        <v>127554</v>
      </c>
      <c r="AK288" s="2">
        <f t="shared" si="39"/>
        <v>20</v>
      </c>
    </row>
    <row r="289" spans="1:37" ht="12.75" x14ac:dyDescent="0.2">
      <c r="A289" s="4">
        <v>45572</v>
      </c>
      <c r="B289" s="5">
        <f>All_Customers_Residential!B289+All_Customers_Small_Commercial!B289+All_Customers_Lighting!B289</f>
        <v>61434</v>
      </c>
      <c r="C289" s="5">
        <f>All_Customers_Residential!C289+All_Customers_Small_Commercial!C289+All_Customers_Lighting!C289</f>
        <v>57360</v>
      </c>
      <c r="D289" s="5">
        <f>All_Customers_Residential!D289+All_Customers_Small_Commercial!D289+All_Customers_Lighting!D289</f>
        <v>54843</v>
      </c>
      <c r="E289" s="5">
        <f>All_Customers_Residential!E289+All_Customers_Small_Commercial!E289+All_Customers_Lighting!E289</f>
        <v>56116</v>
      </c>
      <c r="F289" s="5">
        <f>All_Customers_Residential!F289+All_Customers_Small_Commercial!F289+All_Customers_Lighting!F289</f>
        <v>59110</v>
      </c>
      <c r="G289" s="5">
        <f>All_Customers_Residential!G289+All_Customers_Small_Commercial!G289+All_Customers_Lighting!G289</f>
        <v>70505</v>
      </c>
      <c r="H289" s="5">
        <f>All_Customers_Residential!H289+All_Customers_Small_Commercial!H289+All_Customers_Lighting!H289</f>
        <v>93991</v>
      </c>
      <c r="I289" s="5">
        <f>All_Customers_Residential!I289+All_Customers_Small_Commercial!I289+All_Customers_Lighting!I289</f>
        <v>103516</v>
      </c>
      <c r="J289" s="5">
        <f>All_Customers_Residential!J289+All_Customers_Small_Commercial!J289+All_Customers_Lighting!J289</f>
        <v>100890</v>
      </c>
      <c r="K289" s="5">
        <f>All_Customers_Residential!K289+All_Customers_Small_Commercial!K289+All_Customers_Lighting!K289</f>
        <v>102372</v>
      </c>
      <c r="L289" s="5">
        <f>All_Customers_Residential!L289+All_Customers_Small_Commercial!L289+All_Customers_Lighting!L289</f>
        <v>100927</v>
      </c>
      <c r="M289" s="5">
        <f>All_Customers_Residential!M289+All_Customers_Small_Commercial!M289+All_Customers_Lighting!M289</f>
        <v>97934</v>
      </c>
      <c r="N289" s="5">
        <f>All_Customers_Residential!N289+All_Customers_Small_Commercial!N289+All_Customers_Lighting!N289</f>
        <v>95287</v>
      </c>
      <c r="O289" s="5">
        <f>All_Customers_Residential!O289+All_Customers_Small_Commercial!O289+All_Customers_Lighting!O289</f>
        <v>92306</v>
      </c>
      <c r="P289" s="5">
        <f>All_Customers_Residential!P289+All_Customers_Small_Commercial!P289+All_Customers_Lighting!P289</f>
        <v>85046</v>
      </c>
      <c r="Q289" s="5">
        <f>All_Customers_Residential!Q289+All_Customers_Small_Commercial!Q289+All_Customers_Lighting!Q289</f>
        <v>89603</v>
      </c>
      <c r="R289" s="5">
        <f>All_Customers_Residential!R289+All_Customers_Small_Commercial!R289+All_Customers_Lighting!R289</f>
        <v>96159</v>
      </c>
      <c r="S289" s="5">
        <f>All_Customers_Residential!S289+All_Customers_Small_Commercial!S289+All_Customers_Lighting!S289</f>
        <v>111568</v>
      </c>
      <c r="T289" s="5">
        <f>All_Customers_Residential!T289+All_Customers_Small_Commercial!T289+All_Customers_Lighting!T289</f>
        <v>121245</v>
      </c>
      <c r="U289" s="5">
        <f>All_Customers_Residential!U289+All_Customers_Small_Commercial!U289+All_Customers_Lighting!U289</f>
        <v>126587</v>
      </c>
      <c r="V289" s="5">
        <f>All_Customers_Residential!V289+All_Customers_Small_Commercial!V289+All_Customers_Lighting!V289</f>
        <v>115158</v>
      </c>
      <c r="W289" s="5">
        <f>All_Customers_Residential!W289+All_Customers_Small_Commercial!W289+All_Customers_Lighting!W289</f>
        <v>100762</v>
      </c>
      <c r="X289" s="5">
        <f>All_Customers_Residential!X289+All_Customers_Small_Commercial!X289+All_Customers_Lighting!X289</f>
        <v>79252</v>
      </c>
      <c r="Y289" s="5">
        <f>All_Customers_Residential!Y289+All_Customers_Small_Commercial!Y289+All_Customers_Lighting!Y289</f>
        <v>67073</v>
      </c>
      <c r="AA289" s="2">
        <f>IFERROR(INDEX('Holiday Schedule'!$D$3:$D$24,MATCH(A289,'Holiday Schedule'!$C$3:$C$24,0)),0)</f>
        <v>0</v>
      </c>
      <c r="AB289" s="2">
        <f t="shared" si="32"/>
        <v>2</v>
      </c>
      <c r="AC289" s="2">
        <f t="shared" si="33"/>
        <v>1618612</v>
      </c>
      <c r="AD289" s="5">
        <f t="shared" si="34"/>
        <v>520432</v>
      </c>
      <c r="AE289" s="5">
        <f t="shared" si="35"/>
        <v>2139044</v>
      </c>
      <c r="AG289" s="2">
        <f t="shared" si="36"/>
        <v>10</v>
      </c>
      <c r="AH289" s="2">
        <f t="shared" si="37"/>
        <v>2024</v>
      </c>
      <c r="AJ289" s="5">
        <f t="shared" si="38"/>
        <v>126587</v>
      </c>
      <c r="AK289" s="2">
        <f t="shared" si="39"/>
        <v>20</v>
      </c>
    </row>
    <row r="290" spans="1:37" ht="12.75" x14ac:dyDescent="0.2">
      <c r="A290" s="4">
        <v>45573</v>
      </c>
      <c r="B290" s="5">
        <f>All_Customers_Residential!B290+All_Customers_Small_Commercial!B290+All_Customers_Lighting!B290</f>
        <v>61272</v>
      </c>
      <c r="C290" s="5">
        <f>All_Customers_Residential!C290+All_Customers_Small_Commercial!C290+All_Customers_Lighting!C290</f>
        <v>57213</v>
      </c>
      <c r="D290" s="5">
        <f>All_Customers_Residential!D290+All_Customers_Small_Commercial!D290+All_Customers_Lighting!D290</f>
        <v>54707</v>
      </c>
      <c r="E290" s="5">
        <f>All_Customers_Residential!E290+All_Customers_Small_Commercial!E290+All_Customers_Lighting!E290</f>
        <v>55975</v>
      </c>
      <c r="F290" s="5">
        <f>All_Customers_Residential!F290+All_Customers_Small_Commercial!F290+All_Customers_Lighting!F290</f>
        <v>58960</v>
      </c>
      <c r="G290" s="5">
        <f>All_Customers_Residential!G290+All_Customers_Small_Commercial!G290+All_Customers_Lighting!G290</f>
        <v>70316</v>
      </c>
      <c r="H290" s="5">
        <f>All_Customers_Residential!H290+All_Customers_Small_Commercial!H290+All_Customers_Lighting!H290</f>
        <v>93735</v>
      </c>
      <c r="I290" s="5">
        <f>All_Customers_Residential!I290+All_Customers_Small_Commercial!I290+All_Customers_Lighting!I290</f>
        <v>103230</v>
      </c>
      <c r="J290" s="5">
        <f>All_Customers_Residential!J290+All_Customers_Small_Commercial!J290+All_Customers_Lighting!J290</f>
        <v>100619</v>
      </c>
      <c r="K290" s="5">
        <f>All_Customers_Residential!K290+All_Customers_Small_Commercial!K290+All_Customers_Lighting!K290</f>
        <v>102104</v>
      </c>
      <c r="L290" s="5">
        <f>All_Customers_Residential!L290+All_Customers_Small_Commercial!L290+All_Customers_Lighting!L290</f>
        <v>100668</v>
      </c>
      <c r="M290" s="5">
        <f>All_Customers_Residential!M290+All_Customers_Small_Commercial!M290+All_Customers_Lighting!M290</f>
        <v>97687</v>
      </c>
      <c r="N290" s="5">
        <f>All_Customers_Residential!N290+All_Customers_Small_Commercial!N290+All_Customers_Lighting!N290</f>
        <v>95050</v>
      </c>
      <c r="O290" s="5">
        <f>All_Customers_Residential!O290+All_Customers_Small_Commercial!O290+All_Customers_Lighting!O290</f>
        <v>92076</v>
      </c>
      <c r="P290" s="5">
        <f>All_Customers_Residential!P290+All_Customers_Small_Commercial!P290+All_Customers_Lighting!P290</f>
        <v>84843</v>
      </c>
      <c r="Q290" s="5">
        <f>All_Customers_Residential!Q290+All_Customers_Small_Commercial!Q290+All_Customers_Lighting!Q290</f>
        <v>89382</v>
      </c>
      <c r="R290" s="5">
        <f>All_Customers_Residential!R290+All_Customers_Small_Commercial!R290+All_Customers_Lighting!R290</f>
        <v>95908</v>
      </c>
      <c r="S290" s="5">
        <f>All_Customers_Residential!S290+All_Customers_Small_Commercial!S290+All_Customers_Lighting!S290</f>
        <v>111218</v>
      </c>
      <c r="T290" s="5">
        <f>All_Customers_Residential!T290+All_Customers_Small_Commercial!T290+All_Customers_Lighting!T290</f>
        <v>120890</v>
      </c>
      <c r="U290" s="5">
        <f>All_Customers_Residential!U290+All_Customers_Small_Commercial!U290+All_Customers_Lighting!U290</f>
        <v>126218</v>
      </c>
      <c r="V290" s="5">
        <f>All_Customers_Residential!V290+All_Customers_Small_Commercial!V290+All_Customers_Lighting!V290</f>
        <v>114830</v>
      </c>
      <c r="W290" s="5">
        <f>All_Customers_Residential!W290+All_Customers_Small_Commercial!W290+All_Customers_Lighting!W290</f>
        <v>100481</v>
      </c>
      <c r="X290" s="5">
        <f>All_Customers_Residential!X290+All_Customers_Small_Commercial!X290+All_Customers_Lighting!X290</f>
        <v>79043</v>
      </c>
      <c r="Y290" s="5">
        <f>All_Customers_Residential!Y290+All_Customers_Small_Commercial!Y290+All_Customers_Lighting!Y290</f>
        <v>66901</v>
      </c>
      <c r="AA290" s="2">
        <f>IFERROR(INDEX('Holiday Schedule'!$D$3:$D$24,MATCH(A290,'Holiday Schedule'!$C$3:$C$24,0)),0)</f>
        <v>0</v>
      </c>
      <c r="AB290" s="2">
        <f t="shared" si="32"/>
        <v>3</v>
      </c>
      <c r="AC290" s="2">
        <f t="shared" si="33"/>
        <v>1614247</v>
      </c>
      <c r="AD290" s="5">
        <f t="shared" si="34"/>
        <v>519079</v>
      </c>
      <c r="AE290" s="5">
        <f t="shared" si="35"/>
        <v>2133326</v>
      </c>
      <c r="AG290" s="2">
        <f t="shared" si="36"/>
        <v>10</v>
      </c>
      <c r="AH290" s="2">
        <f t="shared" si="37"/>
        <v>2024</v>
      </c>
      <c r="AJ290" s="5">
        <f t="shared" si="38"/>
        <v>126218</v>
      </c>
      <c r="AK290" s="2">
        <f t="shared" si="39"/>
        <v>20</v>
      </c>
    </row>
    <row r="291" spans="1:37" ht="12.75" x14ac:dyDescent="0.2">
      <c r="A291" s="4">
        <v>45574</v>
      </c>
      <c r="B291" s="5">
        <f>All_Customers_Residential!B291+All_Customers_Small_Commercial!B291+All_Customers_Lighting!B291</f>
        <v>61126</v>
      </c>
      <c r="C291" s="5">
        <f>All_Customers_Residential!C291+All_Customers_Small_Commercial!C291+All_Customers_Lighting!C291</f>
        <v>57076</v>
      </c>
      <c r="D291" s="5">
        <f>All_Customers_Residential!D291+All_Customers_Small_Commercial!D291+All_Customers_Lighting!D291</f>
        <v>54580</v>
      </c>
      <c r="E291" s="5">
        <f>All_Customers_Residential!E291+All_Customers_Small_Commercial!E291+All_Customers_Lighting!E291</f>
        <v>55846</v>
      </c>
      <c r="F291" s="5">
        <f>All_Customers_Residential!F291+All_Customers_Small_Commercial!F291+All_Customers_Lighting!F291</f>
        <v>58822</v>
      </c>
      <c r="G291" s="5">
        <f>All_Customers_Residential!G291+All_Customers_Small_Commercial!G291+All_Customers_Lighting!G291</f>
        <v>70144</v>
      </c>
      <c r="H291" s="5">
        <f>All_Customers_Residential!H291+All_Customers_Small_Commercial!H291+All_Customers_Lighting!H291</f>
        <v>93483</v>
      </c>
      <c r="I291" s="5">
        <f>All_Customers_Residential!I291+All_Customers_Small_Commercial!I291+All_Customers_Lighting!I291</f>
        <v>102955</v>
      </c>
      <c r="J291" s="5">
        <f>All_Customers_Residential!J291+All_Customers_Small_Commercial!J291+All_Customers_Lighting!J291</f>
        <v>100365</v>
      </c>
      <c r="K291" s="5">
        <f>All_Customers_Residential!K291+All_Customers_Small_Commercial!K291+All_Customers_Lighting!K291</f>
        <v>101850</v>
      </c>
      <c r="L291" s="5">
        <f>All_Customers_Residential!L291+All_Customers_Small_Commercial!L291+All_Customers_Lighting!L291</f>
        <v>100427</v>
      </c>
      <c r="M291" s="5">
        <f>All_Customers_Residential!M291+All_Customers_Small_Commercial!M291+All_Customers_Lighting!M291</f>
        <v>97455</v>
      </c>
      <c r="N291" s="5">
        <f>All_Customers_Residential!N291+All_Customers_Small_Commercial!N291+All_Customers_Lighting!N291</f>
        <v>94820</v>
      </c>
      <c r="O291" s="5">
        <f>All_Customers_Residential!O291+All_Customers_Small_Commercial!O291+All_Customers_Lighting!O291</f>
        <v>91860</v>
      </c>
      <c r="P291" s="5">
        <f>All_Customers_Residential!P291+All_Customers_Small_Commercial!P291+All_Customers_Lighting!P291</f>
        <v>84648</v>
      </c>
      <c r="Q291" s="5">
        <f>All_Customers_Residential!Q291+All_Customers_Small_Commercial!Q291+All_Customers_Lighting!Q291</f>
        <v>89170</v>
      </c>
      <c r="R291" s="5">
        <f>All_Customers_Residential!R291+All_Customers_Small_Commercial!R291+All_Customers_Lighting!R291</f>
        <v>95674</v>
      </c>
      <c r="S291" s="5">
        <f>All_Customers_Residential!S291+All_Customers_Small_Commercial!S291+All_Customers_Lighting!S291</f>
        <v>110926</v>
      </c>
      <c r="T291" s="5">
        <f>All_Customers_Residential!T291+All_Customers_Small_Commercial!T291+All_Customers_Lighting!T291</f>
        <v>120561</v>
      </c>
      <c r="U291" s="5">
        <f>All_Customers_Residential!U291+All_Customers_Small_Commercial!U291+All_Customers_Lighting!U291</f>
        <v>125860</v>
      </c>
      <c r="V291" s="5">
        <f>All_Customers_Residential!V291+All_Customers_Small_Commercial!V291+All_Customers_Lighting!V291</f>
        <v>114505</v>
      </c>
      <c r="W291" s="5">
        <f>All_Customers_Residential!W291+All_Customers_Small_Commercial!W291+All_Customers_Lighting!W291</f>
        <v>100202</v>
      </c>
      <c r="X291" s="5">
        <f>All_Customers_Residential!X291+All_Customers_Small_Commercial!X291+All_Customers_Lighting!X291</f>
        <v>78827</v>
      </c>
      <c r="Y291" s="5">
        <f>All_Customers_Residential!Y291+All_Customers_Small_Commercial!Y291+All_Customers_Lighting!Y291</f>
        <v>66721</v>
      </c>
      <c r="AA291" s="2">
        <f>IFERROR(INDEX('Holiday Schedule'!$D$3:$D$24,MATCH(A291,'Holiday Schedule'!$C$3:$C$24,0)),0)</f>
        <v>0</v>
      </c>
      <c r="AB291" s="2">
        <f t="shared" si="32"/>
        <v>4</v>
      </c>
      <c r="AC291" s="2">
        <f t="shared" si="33"/>
        <v>1610105</v>
      </c>
      <c r="AD291" s="5">
        <f t="shared" si="34"/>
        <v>517798</v>
      </c>
      <c r="AE291" s="5">
        <f t="shared" si="35"/>
        <v>2127903</v>
      </c>
      <c r="AG291" s="2">
        <f t="shared" si="36"/>
        <v>10</v>
      </c>
      <c r="AH291" s="2">
        <f t="shared" si="37"/>
        <v>2024</v>
      </c>
      <c r="AJ291" s="5">
        <f t="shared" si="38"/>
        <v>125860</v>
      </c>
      <c r="AK291" s="2">
        <f t="shared" si="39"/>
        <v>20</v>
      </c>
    </row>
    <row r="292" spans="1:37" ht="12.75" x14ac:dyDescent="0.2">
      <c r="A292" s="4">
        <v>45575</v>
      </c>
      <c r="B292" s="5">
        <f>All_Customers_Residential!B292+All_Customers_Small_Commercial!B292+All_Customers_Lighting!B292</f>
        <v>60956</v>
      </c>
      <c r="C292" s="5">
        <f>All_Customers_Residential!C292+All_Customers_Small_Commercial!C292+All_Customers_Lighting!C292</f>
        <v>56919</v>
      </c>
      <c r="D292" s="5">
        <f>All_Customers_Residential!D292+All_Customers_Small_Commercial!D292+All_Customers_Lighting!D292</f>
        <v>54428</v>
      </c>
      <c r="E292" s="5">
        <f>All_Customers_Residential!E292+All_Customers_Small_Commercial!E292+All_Customers_Lighting!E292</f>
        <v>55688</v>
      </c>
      <c r="F292" s="5">
        <f>All_Customers_Residential!F292+All_Customers_Small_Commercial!F292+All_Customers_Lighting!F292</f>
        <v>58656</v>
      </c>
      <c r="G292" s="5">
        <f>All_Customers_Residential!G292+All_Customers_Small_Commercial!G292+All_Customers_Lighting!G292</f>
        <v>69947</v>
      </c>
      <c r="H292" s="5">
        <f>All_Customers_Residential!H292+All_Customers_Small_Commercial!H292+All_Customers_Lighting!H292</f>
        <v>93201</v>
      </c>
      <c r="I292" s="5">
        <f>All_Customers_Residential!I292+All_Customers_Small_Commercial!I292+All_Customers_Lighting!I292</f>
        <v>102674</v>
      </c>
      <c r="J292" s="5">
        <f>All_Customers_Residential!J292+All_Customers_Small_Commercial!J292+All_Customers_Lighting!J292</f>
        <v>100104</v>
      </c>
      <c r="K292" s="5">
        <f>All_Customers_Residential!K292+All_Customers_Small_Commercial!K292+All_Customers_Lighting!K292</f>
        <v>101588</v>
      </c>
      <c r="L292" s="5">
        <f>All_Customers_Residential!L292+All_Customers_Small_Commercial!L292+All_Customers_Lighting!L292</f>
        <v>100172</v>
      </c>
      <c r="M292" s="5">
        <f>All_Customers_Residential!M292+All_Customers_Small_Commercial!M292+All_Customers_Lighting!M292</f>
        <v>97212</v>
      </c>
      <c r="N292" s="5">
        <f>All_Customers_Residential!N292+All_Customers_Small_Commercial!N292+All_Customers_Lighting!N292</f>
        <v>94584</v>
      </c>
      <c r="O292" s="5">
        <f>All_Customers_Residential!O292+All_Customers_Small_Commercial!O292+All_Customers_Lighting!O292</f>
        <v>91633</v>
      </c>
      <c r="P292" s="5">
        <f>All_Customers_Residential!P292+All_Customers_Small_Commercial!P292+All_Customers_Lighting!P292</f>
        <v>84442</v>
      </c>
      <c r="Q292" s="5">
        <f>All_Customers_Residential!Q292+All_Customers_Small_Commercial!Q292+All_Customers_Lighting!Q292</f>
        <v>88949</v>
      </c>
      <c r="R292" s="5">
        <f>All_Customers_Residential!R292+All_Customers_Small_Commercial!R292+All_Customers_Lighting!R292</f>
        <v>95428</v>
      </c>
      <c r="S292" s="5">
        <f>All_Customers_Residential!S292+All_Customers_Small_Commercial!S292+All_Customers_Lighting!S292</f>
        <v>110620</v>
      </c>
      <c r="T292" s="5">
        <f>All_Customers_Residential!T292+All_Customers_Small_Commercial!T292+All_Customers_Lighting!T292</f>
        <v>120231</v>
      </c>
      <c r="U292" s="5">
        <f>All_Customers_Residential!U292+All_Customers_Small_Commercial!U292+All_Customers_Lighting!U292</f>
        <v>125517</v>
      </c>
      <c r="V292" s="5">
        <f>All_Customers_Residential!V292+All_Customers_Small_Commercial!V292+All_Customers_Lighting!V292</f>
        <v>114197</v>
      </c>
      <c r="W292" s="5">
        <f>All_Customers_Residential!W292+All_Customers_Small_Commercial!W292+All_Customers_Lighting!W292</f>
        <v>99935</v>
      </c>
      <c r="X292" s="5">
        <f>All_Customers_Residential!X292+All_Customers_Small_Commercial!X292+All_Customers_Lighting!X292</f>
        <v>78625</v>
      </c>
      <c r="Y292" s="5">
        <f>All_Customers_Residential!Y292+All_Customers_Small_Commercial!Y292+All_Customers_Lighting!Y292</f>
        <v>66556</v>
      </c>
      <c r="AA292" s="2">
        <f>IFERROR(INDEX('Holiday Schedule'!$D$3:$D$24,MATCH(A292,'Holiday Schedule'!$C$3:$C$24,0)),0)</f>
        <v>0</v>
      </c>
      <c r="AB292" s="2">
        <f t="shared" si="32"/>
        <v>5</v>
      </c>
      <c r="AC292" s="2">
        <f t="shared" si="33"/>
        <v>1605911</v>
      </c>
      <c r="AD292" s="5">
        <f t="shared" si="34"/>
        <v>516351</v>
      </c>
      <c r="AE292" s="5">
        <f t="shared" si="35"/>
        <v>2122262</v>
      </c>
      <c r="AG292" s="2">
        <f t="shared" si="36"/>
        <v>10</v>
      </c>
      <c r="AH292" s="2">
        <f t="shared" si="37"/>
        <v>2024</v>
      </c>
      <c r="AJ292" s="5">
        <f t="shared" si="38"/>
        <v>125517</v>
      </c>
      <c r="AK292" s="2">
        <f t="shared" si="39"/>
        <v>20</v>
      </c>
    </row>
    <row r="293" spans="1:37" ht="12.75" x14ac:dyDescent="0.2">
      <c r="A293" s="4">
        <v>45576</v>
      </c>
      <c r="B293" s="5">
        <f>All_Customers_Residential!B293+All_Customers_Small_Commercial!B293+All_Customers_Lighting!B293</f>
        <v>60814</v>
      </c>
      <c r="C293" s="5">
        <f>All_Customers_Residential!C293+All_Customers_Small_Commercial!C293+All_Customers_Lighting!C293</f>
        <v>56791</v>
      </c>
      <c r="D293" s="5">
        <f>All_Customers_Residential!D293+All_Customers_Small_Commercial!D293+All_Customers_Lighting!D293</f>
        <v>54312</v>
      </c>
      <c r="E293" s="5">
        <f>All_Customers_Residential!E293+All_Customers_Small_Commercial!E293+All_Customers_Lighting!E293</f>
        <v>55572</v>
      </c>
      <c r="F293" s="5">
        <f>All_Customers_Residential!F293+All_Customers_Small_Commercial!F293+All_Customers_Lighting!F293</f>
        <v>58525</v>
      </c>
      <c r="G293" s="5">
        <f>All_Customers_Residential!G293+All_Customers_Small_Commercial!G293+All_Customers_Lighting!G293</f>
        <v>69781</v>
      </c>
      <c r="H293" s="5">
        <f>All_Customers_Residential!H293+All_Customers_Small_Commercial!H293+All_Customers_Lighting!H293</f>
        <v>92954</v>
      </c>
      <c r="I293" s="5">
        <f>All_Customers_Residential!I293+All_Customers_Small_Commercial!I293+All_Customers_Lighting!I293</f>
        <v>102405</v>
      </c>
      <c r="J293" s="5">
        <f>All_Customers_Residential!J293+All_Customers_Small_Commercial!J293+All_Customers_Lighting!J293</f>
        <v>99848</v>
      </c>
      <c r="K293" s="5">
        <f>All_Customers_Residential!K293+All_Customers_Small_Commercial!K293+All_Customers_Lighting!K293</f>
        <v>101334</v>
      </c>
      <c r="L293" s="5">
        <f>All_Customers_Residential!L293+All_Customers_Small_Commercial!L293+All_Customers_Lighting!L293</f>
        <v>99925</v>
      </c>
      <c r="M293" s="5">
        <f>All_Customers_Residential!M293+All_Customers_Small_Commercial!M293+All_Customers_Lighting!M293</f>
        <v>96980</v>
      </c>
      <c r="N293" s="5">
        <f>All_Customers_Residential!N293+All_Customers_Small_Commercial!N293+All_Customers_Lighting!N293</f>
        <v>94357</v>
      </c>
      <c r="O293" s="5">
        <f>All_Customers_Residential!O293+All_Customers_Small_Commercial!O293+All_Customers_Lighting!O293</f>
        <v>91416</v>
      </c>
      <c r="P293" s="5">
        <f>All_Customers_Residential!P293+All_Customers_Small_Commercial!P293+All_Customers_Lighting!P293</f>
        <v>84247</v>
      </c>
      <c r="Q293" s="5">
        <f>All_Customers_Residential!Q293+All_Customers_Small_Commercial!Q293+All_Customers_Lighting!Q293</f>
        <v>88737</v>
      </c>
      <c r="R293" s="5">
        <f>All_Customers_Residential!R293+All_Customers_Small_Commercial!R293+All_Customers_Lighting!R293</f>
        <v>95193</v>
      </c>
      <c r="S293" s="5">
        <f>All_Customers_Residential!S293+All_Customers_Small_Commercial!S293+All_Customers_Lighting!S293</f>
        <v>110327</v>
      </c>
      <c r="T293" s="5">
        <f>All_Customers_Residential!T293+All_Customers_Small_Commercial!T293+All_Customers_Lighting!T293</f>
        <v>119904</v>
      </c>
      <c r="U293" s="5">
        <f>All_Customers_Residential!U293+All_Customers_Small_Commercial!U293+All_Customers_Lighting!U293</f>
        <v>125164</v>
      </c>
      <c r="V293" s="5">
        <f>All_Customers_Residential!V293+All_Customers_Small_Commercial!V293+All_Customers_Lighting!V293</f>
        <v>113879</v>
      </c>
      <c r="W293" s="5">
        <f>All_Customers_Residential!W293+All_Customers_Small_Commercial!W293+All_Customers_Lighting!W293</f>
        <v>99664</v>
      </c>
      <c r="X293" s="5">
        <f>All_Customers_Residential!X293+All_Customers_Small_Commercial!X293+All_Customers_Lighting!X293</f>
        <v>78418</v>
      </c>
      <c r="Y293" s="5">
        <f>All_Customers_Residential!Y293+All_Customers_Small_Commercial!Y293+All_Customers_Lighting!Y293</f>
        <v>66386</v>
      </c>
      <c r="AA293" s="2">
        <f>IFERROR(INDEX('Holiday Schedule'!$D$3:$D$24,MATCH(A293,'Holiday Schedule'!$C$3:$C$24,0)),0)</f>
        <v>0</v>
      </c>
      <c r="AB293" s="2">
        <f t="shared" si="32"/>
        <v>6</v>
      </c>
      <c r="AC293" s="2">
        <f t="shared" si="33"/>
        <v>1601798</v>
      </c>
      <c r="AD293" s="5">
        <f t="shared" si="34"/>
        <v>515135</v>
      </c>
      <c r="AE293" s="5">
        <f t="shared" si="35"/>
        <v>2116933</v>
      </c>
      <c r="AG293" s="2">
        <f t="shared" si="36"/>
        <v>10</v>
      </c>
      <c r="AH293" s="2">
        <f t="shared" si="37"/>
        <v>2024</v>
      </c>
      <c r="AJ293" s="5">
        <f t="shared" si="38"/>
        <v>125164</v>
      </c>
      <c r="AK293" s="2">
        <f t="shared" si="39"/>
        <v>20</v>
      </c>
    </row>
    <row r="294" spans="1:37" ht="12.75" x14ac:dyDescent="0.2">
      <c r="A294" s="4">
        <v>45577</v>
      </c>
      <c r="B294" s="5">
        <f>All_Customers_Residential!B294+All_Customers_Small_Commercial!B294+All_Customers_Lighting!B294</f>
        <v>61429</v>
      </c>
      <c r="C294" s="5">
        <f>All_Customers_Residential!C294+All_Customers_Small_Commercial!C294+All_Customers_Lighting!C294</f>
        <v>62999</v>
      </c>
      <c r="D294" s="5">
        <f>All_Customers_Residential!D294+All_Customers_Small_Commercial!D294+All_Customers_Lighting!D294</f>
        <v>54606</v>
      </c>
      <c r="E294" s="5">
        <f>All_Customers_Residential!E294+All_Customers_Small_Commercial!E294+All_Customers_Lighting!E294</f>
        <v>55530</v>
      </c>
      <c r="F294" s="5">
        <f>All_Customers_Residential!F294+All_Customers_Small_Commercial!F294+All_Customers_Lighting!F294</f>
        <v>58516</v>
      </c>
      <c r="G294" s="5">
        <f>All_Customers_Residential!G294+All_Customers_Small_Commercial!G294+All_Customers_Lighting!G294</f>
        <v>66991</v>
      </c>
      <c r="H294" s="5">
        <f>All_Customers_Residential!H294+All_Customers_Small_Commercial!H294+All_Customers_Lighting!H294</f>
        <v>86357</v>
      </c>
      <c r="I294" s="5">
        <f>All_Customers_Residential!I294+All_Customers_Small_Commercial!I294+All_Customers_Lighting!I294</f>
        <v>97245</v>
      </c>
      <c r="J294" s="5">
        <f>All_Customers_Residential!J294+All_Customers_Small_Commercial!J294+All_Customers_Lighting!J294</f>
        <v>100427</v>
      </c>
      <c r="K294" s="5">
        <f>All_Customers_Residential!K294+All_Customers_Small_Commercial!K294+All_Customers_Lighting!K294</f>
        <v>105941</v>
      </c>
      <c r="L294" s="5">
        <f>All_Customers_Residential!L294+All_Customers_Small_Commercial!L294+All_Customers_Lighting!L294</f>
        <v>103799</v>
      </c>
      <c r="M294" s="5">
        <f>All_Customers_Residential!M294+All_Customers_Small_Commercial!M294+All_Customers_Lighting!M294</f>
        <v>101200</v>
      </c>
      <c r="N294" s="5">
        <f>All_Customers_Residential!N294+All_Customers_Small_Commercial!N294+All_Customers_Lighting!N294</f>
        <v>98277</v>
      </c>
      <c r="O294" s="5">
        <f>All_Customers_Residential!O294+All_Customers_Small_Commercial!O294+All_Customers_Lighting!O294</f>
        <v>93858</v>
      </c>
      <c r="P294" s="5">
        <f>All_Customers_Residential!P294+All_Customers_Small_Commercial!P294+All_Customers_Lighting!P294</f>
        <v>86729</v>
      </c>
      <c r="Q294" s="5">
        <f>All_Customers_Residential!Q294+All_Customers_Small_Commercial!Q294+All_Customers_Lighting!Q294</f>
        <v>91436</v>
      </c>
      <c r="R294" s="5">
        <f>All_Customers_Residential!R294+All_Customers_Small_Commercial!R294+All_Customers_Lighting!R294</f>
        <v>96771</v>
      </c>
      <c r="S294" s="5">
        <f>All_Customers_Residential!S294+All_Customers_Small_Commercial!S294+All_Customers_Lighting!S294</f>
        <v>112391</v>
      </c>
      <c r="T294" s="5">
        <f>All_Customers_Residential!T294+All_Customers_Small_Commercial!T294+All_Customers_Lighting!T294</f>
        <v>120561</v>
      </c>
      <c r="U294" s="5">
        <f>All_Customers_Residential!U294+All_Customers_Small_Commercial!U294+All_Customers_Lighting!U294</f>
        <v>125497</v>
      </c>
      <c r="V294" s="5">
        <f>All_Customers_Residential!V294+All_Customers_Small_Commercial!V294+All_Customers_Lighting!V294</f>
        <v>113086</v>
      </c>
      <c r="W294" s="5">
        <f>All_Customers_Residential!W294+All_Customers_Small_Commercial!W294+All_Customers_Lighting!W294</f>
        <v>97600</v>
      </c>
      <c r="X294" s="5">
        <f>All_Customers_Residential!X294+All_Customers_Small_Commercial!X294+All_Customers_Lighting!X294</f>
        <v>78551</v>
      </c>
      <c r="Y294" s="5">
        <f>All_Customers_Residential!Y294+All_Customers_Small_Commercial!Y294+All_Customers_Lighting!Y294</f>
        <v>66487</v>
      </c>
      <c r="AA294" s="2">
        <f>IFERROR(INDEX('Holiday Schedule'!$D$3:$D$24,MATCH(A294,'Holiday Schedule'!$C$3:$C$24,0)),0)</f>
        <v>0</v>
      </c>
      <c r="AB294" s="2">
        <f t="shared" si="32"/>
        <v>7</v>
      </c>
      <c r="AC294" s="2">
        <f t="shared" si="33"/>
        <v>0</v>
      </c>
      <c r="AD294" s="5">
        <f t="shared" si="34"/>
        <v>2136284</v>
      </c>
      <c r="AE294" s="5">
        <f t="shared" si="35"/>
        <v>2136284</v>
      </c>
      <c r="AG294" s="2">
        <f t="shared" si="36"/>
        <v>10</v>
      </c>
      <c r="AH294" s="2">
        <f t="shared" si="37"/>
        <v>2024</v>
      </c>
      <c r="AJ294" s="5">
        <f t="shared" si="38"/>
        <v>125497</v>
      </c>
      <c r="AK294" s="2">
        <f t="shared" si="39"/>
        <v>20</v>
      </c>
    </row>
    <row r="295" spans="1:37" ht="12.75" x14ac:dyDescent="0.2">
      <c r="A295" s="4">
        <v>45578</v>
      </c>
      <c r="B295" s="5">
        <f>All_Customers_Residential!B295+All_Customers_Small_Commercial!B295+All_Customers_Lighting!B295</f>
        <v>61439</v>
      </c>
      <c r="C295" s="5">
        <f>All_Customers_Residential!C295+All_Customers_Small_Commercial!C295+All_Customers_Lighting!C295</f>
        <v>63010</v>
      </c>
      <c r="D295" s="5">
        <f>All_Customers_Residential!D295+All_Customers_Small_Commercial!D295+All_Customers_Lighting!D295</f>
        <v>54613</v>
      </c>
      <c r="E295" s="5">
        <f>All_Customers_Residential!E295+All_Customers_Small_Commercial!E295+All_Customers_Lighting!E295</f>
        <v>55537</v>
      </c>
      <c r="F295" s="5">
        <f>All_Customers_Residential!F295+All_Customers_Small_Commercial!F295+All_Customers_Lighting!F295</f>
        <v>58527</v>
      </c>
      <c r="G295" s="5">
        <f>All_Customers_Residential!G295+All_Customers_Small_Commercial!G295+All_Customers_Lighting!G295</f>
        <v>67000</v>
      </c>
      <c r="H295" s="5">
        <f>All_Customers_Residential!H295+All_Customers_Small_Commercial!H295+All_Customers_Lighting!H295</f>
        <v>86363</v>
      </c>
      <c r="I295" s="5">
        <f>All_Customers_Residential!I295+All_Customers_Small_Commercial!I295+All_Customers_Lighting!I295</f>
        <v>97252</v>
      </c>
      <c r="J295" s="5">
        <f>All_Customers_Residential!J295+All_Customers_Small_Commercial!J295+All_Customers_Lighting!J295</f>
        <v>100436</v>
      </c>
      <c r="K295" s="5">
        <f>All_Customers_Residential!K295+All_Customers_Small_Commercial!K295+All_Customers_Lighting!K295</f>
        <v>105953</v>
      </c>
      <c r="L295" s="5">
        <f>All_Customers_Residential!L295+All_Customers_Small_Commercial!L295+All_Customers_Lighting!L295</f>
        <v>103811</v>
      </c>
      <c r="M295" s="5">
        <f>All_Customers_Residential!M295+All_Customers_Small_Commercial!M295+All_Customers_Lighting!M295</f>
        <v>101211</v>
      </c>
      <c r="N295" s="5">
        <f>All_Customers_Residential!N295+All_Customers_Small_Commercial!N295+All_Customers_Lighting!N295</f>
        <v>98286</v>
      </c>
      <c r="O295" s="5">
        <f>All_Customers_Residential!O295+All_Customers_Small_Commercial!O295+All_Customers_Lighting!O295</f>
        <v>93867</v>
      </c>
      <c r="P295" s="5">
        <f>All_Customers_Residential!P295+All_Customers_Small_Commercial!P295+All_Customers_Lighting!P295</f>
        <v>86736</v>
      </c>
      <c r="Q295" s="5">
        <f>All_Customers_Residential!Q295+All_Customers_Small_Commercial!Q295+All_Customers_Lighting!Q295</f>
        <v>91443</v>
      </c>
      <c r="R295" s="5">
        <f>All_Customers_Residential!R295+All_Customers_Small_Commercial!R295+All_Customers_Lighting!R295</f>
        <v>96778</v>
      </c>
      <c r="S295" s="5">
        <f>All_Customers_Residential!S295+All_Customers_Small_Commercial!S295+All_Customers_Lighting!S295</f>
        <v>112453</v>
      </c>
      <c r="T295" s="5">
        <f>All_Customers_Residential!T295+All_Customers_Small_Commercial!T295+All_Customers_Lighting!T295</f>
        <v>120571</v>
      </c>
      <c r="U295" s="5">
        <f>All_Customers_Residential!U295+All_Customers_Small_Commercial!U295+All_Customers_Lighting!U295</f>
        <v>125509</v>
      </c>
      <c r="V295" s="5">
        <f>All_Customers_Residential!V295+All_Customers_Small_Commercial!V295+All_Customers_Lighting!V295</f>
        <v>113096</v>
      </c>
      <c r="W295" s="5">
        <f>All_Customers_Residential!W295+All_Customers_Small_Commercial!W295+All_Customers_Lighting!W295</f>
        <v>97608</v>
      </c>
      <c r="X295" s="5">
        <f>All_Customers_Residential!X295+All_Customers_Small_Commercial!X295+All_Customers_Lighting!X295</f>
        <v>78555</v>
      </c>
      <c r="Y295" s="5">
        <f>All_Customers_Residential!Y295+All_Customers_Small_Commercial!Y295+All_Customers_Lighting!Y295</f>
        <v>66492</v>
      </c>
      <c r="AA295" s="2">
        <f>IFERROR(INDEX('Holiday Schedule'!$D$3:$D$24,MATCH(A295,'Holiday Schedule'!$C$3:$C$24,0)),0)</f>
        <v>0</v>
      </c>
      <c r="AB295" s="2">
        <f t="shared" si="32"/>
        <v>1</v>
      </c>
      <c r="AC295" s="2">
        <f t="shared" si="33"/>
        <v>0</v>
      </c>
      <c r="AD295" s="5">
        <f t="shared" si="34"/>
        <v>2136546</v>
      </c>
      <c r="AE295" s="5">
        <f t="shared" si="35"/>
        <v>2136546</v>
      </c>
      <c r="AG295" s="2">
        <f t="shared" si="36"/>
        <v>10</v>
      </c>
      <c r="AH295" s="2">
        <f t="shared" si="37"/>
        <v>2024</v>
      </c>
      <c r="AJ295" s="5">
        <f t="shared" si="38"/>
        <v>125509</v>
      </c>
      <c r="AK295" s="2">
        <f t="shared" si="39"/>
        <v>20</v>
      </c>
    </row>
    <row r="296" spans="1:37" ht="12.75" x14ac:dyDescent="0.2">
      <c r="A296" s="4">
        <v>45579</v>
      </c>
      <c r="B296" s="5">
        <f>All_Customers_Residential!B296+All_Customers_Small_Commercial!B296+All_Customers_Lighting!B296</f>
        <v>61451</v>
      </c>
      <c r="C296" s="5">
        <f>All_Customers_Residential!C296+All_Customers_Small_Commercial!C296+All_Customers_Lighting!C296</f>
        <v>63022</v>
      </c>
      <c r="D296" s="5">
        <f>All_Customers_Residential!D296+All_Customers_Small_Commercial!D296+All_Customers_Lighting!D296</f>
        <v>54624</v>
      </c>
      <c r="E296" s="5">
        <f>All_Customers_Residential!E296+All_Customers_Small_Commercial!E296+All_Customers_Lighting!E296</f>
        <v>55548</v>
      </c>
      <c r="F296" s="5">
        <f>All_Customers_Residential!F296+All_Customers_Small_Commercial!F296+All_Customers_Lighting!F296</f>
        <v>58537</v>
      </c>
      <c r="G296" s="5">
        <f>All_Customers_Residential!G296+All_Customers_Small_Commercial!G296+All_Customers_Lighting!G296</f>
        <v>67013</v>
      </c>
      <c r="H296" s="5">
        <f>All_Customers_Residential!H296+All_Customers_Small_Commercial!H296+All_Customers_Lighting!H296</f>
        <v>86399</v>
      </c>
      <c r="I296" s="5">
        <f>All_Customers_Residential!I296+All_Customers_Small_Commercial!I296+All_Customers_Lighting!I296</f>
        <v>97308</v>
      </c>
      <c r="J296" s="5">
        <f>All_Customers_Residential!J296+All_Customers_Small_Commercial!J296+All_Customers_Lighting!J296</f>
        <v>100453</v>
      </c>
      <c r="K296" s="5">
        <f>All_Customers_Residential!K296+All_Customers_Small_Commercial!K296+All_Customers_Lighting!K296</f>
        <v>105970</v>
      </c>
      <c r="L296" s="5">
        <f>All_Customers_Residential!L296+All_Customers_Small_Commercial!L296+All_Customers_Lighting!L296</f>
        <v>103830</v>
      </c>
      <c r="M296" s="5">
        <f>All_Customers_Residential!M296+All_Customers_Small_Commercial!M296+All_Customers_Lighting!M296</f>
        <v>101229</v>
      </c>
      <c r="N296" s="5">
        <f>All_Customers_Residential!N296+All_Customers_Small_Commercial!N296+All_Customers_Lighting!N296</f>
        <v>98305</v>
      </c>
      <c r="O296" s="5">
        <f>All_Customers_Residential!O296+All_Customers_Small_Commercial!O296+All_Customers_Lighting!O296</f>
        <v>93883</v>
      </c>
      <c r="P296" s="5">
        <f>All_Customers_Residential!P296+All_Customers_Small_Commercial!P296+All_Customers_Lighting!P296</f>
        <v>86752</v>
      </c>
      <c r="Q296" s="5">
        <f>All_Customers_Residential!Q296+All_Customers_Small_Commercial!Q296+All_Customers_Lighting!Q296</f>
        <v>91461</v>
      </c>
      <c r="R296" s="5">
        <f>All_Customers_Residential!R296+All_Customers_Small_Commercial!R296+All_Customers_Lighting!R296</f>
        <v>96794</v>
      </c>
      <c r="S296" s="5">
        <f>All_Customers_Residential!S296+All_Customers_Small_Commercial!S296+All_Customers_Lighting!S296</f>
        <v>112475</v>
      </c>
      <c r="T296" s="5">
        <f>All_Customers_Residential!T296+All_Customers_Small_Commercial!T296+All_Customers_Lighting!T296</f>
        <v>120590</v>
      </c>
      <c r="U296" s="5">
        <f>All_Customers_Residential!U296+All_Customers_Small_Commercial!U296+All_Customers_Lighting!U296</f>
        <v>125529</v>
      </c>
      <c r="V296" s="5">
        <f>All_Customers_Residential!V296+All_Customers_Small_Commercial!V296+All_Customers_Lighting!V296</f>
        <v>113110</v>
      </c>
      <c r="W296" s="5">
        <f>All_Customers_Residential!W296+All_Customers_Small_Commercial!W296+All_Customers_Lighting!W296</f>
        <v>97623</v>
      </c>
      <c r="X296" s="5">
        <f>All_Customers_Residential!X296+All_Customers_Small_Commercial!X296+All_Customers_Lighting!X296</f>
        <v>78566</v>
      </c>
      <c r="Y296" s="5">
        <f>All_Customers_Residential!Y296+All_Customers_Small_Commercial!Y296+All_Customers_Lighting!Y296</f>
        <v>66499</v>
      </c>
      <c r="AA296" s="2">
        <f>IFERROR(INDEX('Holiday Schedule'!$D$3:$D$24,MATCH(A296,'Holiday Schedule'!$C$3:$C$24,0)),0)</f>
        <v>1</v>
      </c>
      <c r="AB296" s="2">
        <f t="shared" si="32"/>
        <v>2</v>
      </c>
      <c r="AC296" s="2">
        <f t="shared" si="33"/>
        <v>0</v>
      </c>
      <c r="AD296" s="5">
        <f t="shared" si="34"/>
        <v>2136971</v>
      </c>
      <c r="AE296" s="5">
        <f t="shared" si="35"/>
        <v>2136971</v>
      </c>
      <c r="AG296" s="2">
        <f t="shared" si="36"/>
        <v>10</v>
      </c>
      <c r="AH296" s="2">
        <f t="shared" si="37"/>
        <v>2024</v>
      </c>
      <c r="AJ296" s="5">
        <f t="shared" si="38"/>
        <v>125529</v>
      </c>
      <c r="AK296" s="2">
        <f t="shared" si="39"/>
        <v>20</v>
      </c>
    </row>
    <row r="297" spans="1:37" ht="12.75" x14ac:dyDescent="0.2">
      <c r="A297" s="4">
        <v>45580</v>
      </c>
      <c r="B297" s="5">
        <f>All_Customers_Residential!B297+All_Customers_Small_Commercial!B297+All_Customers_Lighting!B297</f>
        <v>60664</v>
      </c>
      <c r="C297" s="5">
        <f>All_Customers_Residential!C297+All_Customers_Small_Commercial!C297+All_Customers_Lighting!C297</f>
        <v>56655</v>
      </c>
      <c r="D297" s="5">
        <f>All_Customers_Residential!D297+All_Customers_Small_Commercial!D297+All_Customers_Lighting!D297</f>
        <v>54182</v>
      </c>
      <c r="E297" s="5">
        <f>All_Customers_Residential!E297+All_Customers_Small_Commercial!E297+All_Customers_Lighting!E297</f>
        <v>55435</v>
      </c>
      <c r="F297" s="5">
        <f>All_Customers_Residential!F297+All_Customers_Small_Commercial!F297+All_Customers_Lighting!F297</f>
        <v>58386</v>
      </c>
      <c r="G297" s="5">
        <f>All_Customers_Residential!G297+All_Customers_Small_Commercial!G297+All_Customers_Lighting!G297</f>
        <v>69608</v>
      </c>
      <c r="H297" s="5">
        <f>All_Customers_Residential!H297+All_Customers_Small_Commercial!H297+All_Customers_Lighting!H297</f>
        <v>92716</v>
      </c>
      <c r="I297" s="5">
        <f>All_Customers_Residential!I297+All_Customers_Small_Commercial!I297+All_Customers_Lighting!I297</f>
        <v>102141</v>
      </c>
      <c r="J297" s="5">
        <f>All_Customers_Residential!J297+All_Customers_Small_Commercial!J297+All_Customers_Lighting!J297</f>
        <v>99602</v>
      </c>
      <c r="K297" s="5">
        <f>All_Customers_Residential!K297+All_Customers_Small_Commercial!K297+All_Customers_Lighting!K297</f>
        <v>101087</v>
      </c>
      <c r="L297" s="5">
        <f>All_Customers_Residential!L297+All_Customers_Small_Commercial!L297+All_Customers_Lighting!L297</f>
        <v>99691</v>
      </c>
      <c r="M297" s="5">
        <f>All_Customers_Residential!M297+All_Customers_Small_Commercial!M297+All_Customers_Lighting!M297</f>
        <v>96758</v>
      </c>
      <c r="N297" s="5">
        <f>All_Customers_Residential!N297+All_Customers_Small_Commercial!N297+All_Customers_Lighting!N297</f>
        <v>94143</v>
      </c>
      <c r="O297" s="5">
        <f>All_Customers_Residential!O297+All_Customers_Small_Commercial!O297+All_Customers_Lighting!O297</f>
        <v>91205</v>
      </c>
      <c r="P297" s="5">
        <f>All_Customers_Residential!P297+All_Customers_Small_Commercial!P297+All_Customers_Lighting!P297</f>
        <v>84063</v>
      </c>
      <c r="Q297" s="5">
        <f>All_Customers_Residential!Q297+All_Customers_Small_Commercial!Q297+All_Customers_Lighting!Q297</f>
        <v>88536</v>
      </c>
      <c r="R297" s="5">
        <f>All_Customers_Residential!R297+All_Customers_Small_Commercial!R297+All_Customers_Lighting!R297</f>
        <v>94967</v>
      </c>
      <c r="S297" s="5">
        <f>All_Customers_Residential!S297+All_Customers_Small_Commercial!S297+All_Customers_Lighting!S297</f>
        <v>110052</v>
      </c>
      <c r="T297" s="5">
        <f>All_Customers_Residential!T297+All_Customers_Small_Commercial!T297+All_Customers_Lighting!T297</f>
        <v>119581</v>
      </c>
      <c r="U297" s="5">
        <f>All_Customers_Residential!U297+All_Customers_Small_Commercial!U297+All_Customers_Lighting!U297</f>
        <v>124826</v>
      </c>
      <c r="V297" s="5">
        <f>All_Customers_Residential!V297+All_Customers_Small_Commercial!V297+All_Customers_Lighting!V297</f>
        <v>113578</v>
      </c>
      <c r="W297" s="5">
        <f>All_Customers_Residential!W297+All_Customers_Small_Commercial!W297+All_Customers_Lighting!W297</f>
        <v>99408</v>
      </c>
      <c r="X297" s="5">
        <f>All_Customers_Residential!X297+All_Customers_Small_Commercial!X297+All_Customers_Lighting!X297</f>
        <v>78218</v>
      </c>
      <c r="Y297" s="5">
        <f>All_Customers_Residential!Y297+All_Customers_Small_Commercial!Y297+All_Customers_Lighting!Y297</f>
        <v>66226</v>
      </c>
      <c r="AA297" s="2">
        <f>IFERROR(INDEX('Holiday Schedule'!$D$3:$D$24,MATCH(A297,'Holiday Schedule'!$C$3:$C$24,0)),0)</f>
        <v>0</v>
      </c>
      <c r="AB297" s="2">
        <f t="shared" si="32"/>
        <v>3</v>
      </c>
      <c r="AC297" s="2">
        <f t="shared" si="33"/>
        <v>1597856</v>
      </c>
      <c r="AD297" s="5">
        <f t="shared" si="34"/>
        <v>513872</v>
      </c>
      <c r="AE297" s="5">
        <f t="shared" si="35"/>
        <v>2111728</v>
      </c>
      <c r="AG297" s="2">
        <f t="shared" si="36"/>
        <v>10</v>
      </c>
      <c r="AH297" s="2">
        <f t="shared" si="37"/>
        <v>2024</v>
      </c>
      <c r="AJ297" s="5">
        <f t="shared" si="38"/>
        <v>124826</v>
      </c>
      <c r="AK297" s="2">
        <f t="shared" si="39"/>
        <v>20</v>
      </c>
    </row>
    <row r="298" spans="1:37" ht="12.75" x14ac:dyDescent="0.2">
      <c r="A298" s="4">
        <v>45581</v>
      </c>
      <c r="B298" s="5">
        <f>All_Customers_Residential!B298+All_Customers_Small_Commercial!B298+All_Customers_Lighting!B298</f>
        <v>60428</v>
      </c>
      <c r="C298" s="5">
        <f>All_Customers_Residential!C298+All_Customers_Small_Commercial!C298+All_Customers_Lighting!C298</f>
        <v>56439</v>
      </c>
      <c r="D298" s="5">
        <f>All_Customers_Residential!D298+All_Customers_Small_Commercial!D298+All_Customers_Lighting!D298</f>
        <v>53982</v>
      </c>
      <c r="E298" s="5">
        <f>All_Customers_Residential!E298+All_Customers_Small_Commercial!E298+All_Customers_Lighting!E298</f>
        <v>55232</v>
      </c>
      <c r="F298" s="5">
        <f>All_Customers_Residential!F298+All_Customers_Small_Commercial!F298+All_Customers_Lighting!F298</f>
        <v>58167</v>
      </c>
      <c r="G298" s="5">
        <f>All_Customers_Residential!G298+All_Customers_Small_Commercial!G298+All_Customers_Lighting!G298</f>
        <v>69332</v>
      </c>
      <c r="H298" s="5">
        <f>All_Customers_Residential!H298+All_Customers_Small_Commercial!H298+All_Customers_Lighting!H298</f>
        <v>92332</v>
      </c>
      <c r="I298" s="5">
        <f>All_Customers_Residential!I298+All_Customers_Small_Commercial!I298+All_Customers_Lighting!I298</f>
        <v>101720</v>
      </c>
      <c r="J298" s="5">
        <f>All_Customers_Residential!J298+All_Customers_Small_Commercial!J298+All_Customers_Lighting!J298</f>
        <v>99207</v>
      </c>
      <c r="K298" s="5">
        <f>All_Customers_Residential!K298+All_Customers_Small_Commercial!K298+All_Customers_Lighting!K298</f>
        <v>100689</v>
      </c>
      <c r="L298" s="5">
        <f>All_Customers_Residential!L298+All_Customers_Small_Commercial!L298+All_Customers_Lighting!L298</f>
        <v>99305</v>
      </c>
      <c r="M298" s="5">
        <f>All_Customers_Residential!M298+All_Customers_Small_Commercial!M298+All_Customers_Lighting!M298</f>
        <v>96389</v>
      </c>
      <c r="N298" s="5">
        <f>All_Customers_Residential!N298+All_Customers_Small_Commercial!N298+All_Customers_Lighting!N298</f>
        <v>93784</v>
      </c>
      <c r="O298" s="5">
        <f>All_Customers_Residential!O298+All_Customers_Small_Commercial!O298+All_Customers_Lighting!O298</f>
        <v>90864</v>
      </c>
      <c r="P298" s="5">
        <f>All_Customers_Residential!P298+All_Customers_Small_Commercial!P298+All_Customers_Lighting!P298</f>
        <v>83763</v>
      </c>
      <c r="Q298" s="5">
        <f>All_Customers_Residential!Q298+All_Customers_Small_Commercial!Q298+All_Customers_Lighting!Q298</f>
        <v>88212</v>
      </c>
      <c r="R298" s="5">
        <f>All_Customers_Residential!R298+All_Customers_Small_Commercial!R298+All_Customers_Lighting!R298</f>
        <v>94596</v>
      </c>
      <c r="S298" s="5">
        <f>All_Customers_Residential!S298+All_Customers_Small_Commercial!S298+All_Customers_Lighting!S298</f>
        <v>109578</v>
      </c>
      <c r="T298" s="5">
        <f>All_Customers_Residential!T298+All_Customers_Small_Commercial!T298+All_Customers_Lighting!T298</f>
        <v>119056</v>
      </c>
      <c r="U298" s="5">
        <f>All_Customers_Residential!U298+All_Customers_Small_Commercial!U298+All_Customers_Lighting!U298</f>
        <v>124266</v>
      </c>
      <c r="V298" s="5">
        <f>All_Customers_Residential!V298+All_Customers_Small_Commercial!V298+All_Customers_Lighting!V298</f>
        <v>113073</v>
      </c>
      <c r="W298" s="5">
        <f>All_Customers_Residential!W298+All_Customers_Small_Commercial!W298+All_Customers_Lighting!W298</f>
        <v>98982</v>
      </c>
      <c r="X298" s="5">
        <f>All_Customers_Residential!X298+All_Customers_Small_Commercial!X298+All_Customers_Lighting!X298</f>
        <v>77901</v>
      </c>
      <c r="Y298" s="5">
        <f>All_Customers_Residential!Y298+All_Customers_Small_Commercial!Y298+All_Customers_Lighting!Y298</f>
        <v>65962</v>
      </c>
      <c r="AA298" s="2">
        <f>IFERROR(INDEX('Holiday Schedule'!$D$3:$D$24,MATCH(A298,'Holiday Schedule'!$C$3:$C$24,0)),0)</f>
        <v>0</v>
      </c>
      <c r="AB298" s="2">
        <f t="shared" si="32"/>
        <v>4</v>
      </c>
      <c r="AC298" s="2">
        <f t="shared" si="33"/>
        <v>1591385</v>
      </c>
      <c r="AD298" s="5">
        <f t="shared" si="34"/>
        <v>511874</v>
      </c>
      <c r="AE298" s="5">
        <f t="shared" si="35"/>
        <v>2103259</v>
      </c>
      <c r="AG298" s="2">
        <f t="shared" si="36"/>
        <v>10</v>
      </c>
      <c r="AH298" s="2">
        <f t="shared" si="37"/>
        <v>2024</v>
      </c>
      <c r="AJ298" s="5">
        <f t="shared" si="38"/>
        <v>124266</v>
      </c>
      <c r="AK298" s="2">
        <f t="shared" si="39"/>
        <v>20</v>
      </c>
    </row>
    <row r="299" spans="1:37" ht="12.75" x14ac:dyDescent="0.2">
      <c r="A299" s="4">
        <v>45582</v>
      </c>
      <c r="B299" s="5">
        <f>All_Customers_Residential!B299+All_Customers_Small_Commercial!B299+All_Customers_Lighting!B299</f>
        <v>60431</v>
      </c>
      <c r="C299" s="5">
        <f>All_Customers_Residential!C299+All_Customers_Small_Commercial!C299+All_Customers_Lighting!C299</f>
        <v>56442</v>
      </c>
      <c r="D299" s="5">
        <f>All_Customers_Residential!D299+All_Customers_Small_Commercial!D299+All_Customers_Lighting!D299</f>
        <v>53985</v>
      </c>
      <c r="E299" s="5">
        <f>All_Customers_Residential!E299+All_Customers_Small_Commercial!E299+All_Customers_Lighting!E299</f>
        <v>55236</v>
      </c>
      <c r="F299" s="5">
        <f>All_Customers_Residential!F299+All_Customers_Small_Commercial!F299+All_Customers_Lighting!F299</f>
        <v>58169</v>
      </c>
      <c r="G299" s="5">
        <f>All_Customers_Residential!G299+All_Customers_Small_Commercial!G299+All_Customers_Lighting!G299</f>
        <v>69333</v>
      </c>
      <c r="H299" s="5">
        <f>All_Customers_Residential!H299+All_Customers_Small_Commercial!H299+All_Customers_Lighting!H299</f>
        <v>92326</v>
      </c>
      <c r="I299" s="5">
        <f>All_Customers_Residential!I299+All_Customers_Small_Commercial!I299+All_Customers_Lighting!I299</f>
        <v>101725</v>
      </c>
      <c r="J299" s="5">
        <f>All_Customers_Residential!J299+All_Customers_Small_Commercial!J299+All_Customers_Lighting!J299</f>
        <v>99212</v>
      </c>
      <c r="K299" s="5">
        <f>All_Customers_Residential!K299+All_Customers_Small_Commercial!K299+All_Customers_Lighting!K299</f>
        <v>100695</v>
      </c>
      <c r="L299" s="5">
        <f>All_Customers_Residential!L299+All_Customers_Small_Commercial!L299+All_Customers_Lighting!L299</f>
        <v>99312</v>
      </c>
      <c r="M299" s="5">
        <f>All_Customers_Residential!M299+All_Customers_Small_Commercial!M299+All_Customers_Lighting!M299</f>
        <v>96398</v>
      </c>
      <c r="N299" s="5">
        <f>All_Customers_Residential!N299+All_Customers_Small_Commercial!N299+All_Customers_Lighting!N299</f>
        <v>93789</v>
      </c>
      <c r="O299" s="5">
        <f>All_Customers_Residential!O299+All_Customers_Small_Commercial!O299+All_Customers_Lighting!O299</f>
        <v>90866</v>
      </c>
      <c r="P299" s="5">
        <f>All_Customers_Residential!P299+All_Customers_Small_Commercial!P299+All_Customers_Lighting!P299</f>
        <v>83763</v>
      </c>
      <c r="Q299" s="5">
        <f>All_Customers_Residential!Q299+All_Customers_Small_Commercial!Q299+All_Customers_Lighting!Q299</f>
        <v>88211</v>
      </c>
      <c r="R299" s="5">
        <f>All_Customers_Residential!R299+All_Customers_Small_Commercial!R299+All_Customers_Lighting!R299</f>
        <v>94597</v>
      </c>
      <c r="S299" s="5">
        <f>All_Customers_Residential!S299+All_Customers_Small_Commercial!S299+All_Customers_Lighting!S299</f>
        <v>109582</v>
      </c>
      <c r="T299" s="5">
        <f>All_Customers_Residential!T299+All_Customers_Small_Commercial!T299+All_Customers_Lighting!T299</f>
        <v>119054</v>
      </c>
      <c r="U299" s="5">
        <f>All_Customers_Residential!U299+All_Customers_Small_Commercial!U299+All_Customers_Lighting!U299</f>
        <v>124272</v>
      </c>
      <c r="V299" s="5">
        <f>All_Customers_Residential!V299+All_Customers_Small_Commercial!V299+All_Customers_Lighting!V299</f>
        <v>113079</v>
      </c>
      <c r="W299" s="5">
        <f>All_Customers_Residential!W299+All_Customers_Small_Commercial!W299+All_Customers_Lighting!W299</f>
        <v>98985</v>
      </c>
      <c r="X299" s="5">
        <f>All_Customers_Residential!X299+All_Customers_Small_Commercial!X299+All_Customers_Lighting!X299</f>
        <v>77906</v>
      </c>
      <c r="Y299" s="5">
        <f>All_Customers_Residential!Y299+All_Customers_Small_Commercial!Y299+All_Customers_Lighting!Y299</f>
        <v>65968</v>
      </c>
      <c r="AA299" s="2">
        <f>IFERROR(INDEX('Holiday Schedule'!$D$3:$D$24,MATCH(A299,'Holiday Schedule'!$C$3:$C$24,0)),0)</f>
        <v>0</v>
      </c>
      <c r="AB299" s="2">
        <f t="shared" si="32"/>
        <v>5</v>
      </c>
      <c r="AC299" s="2">
        <f t="shared" si="33"/>
        <v>1591446</v>
      </c>
      <c r="AD299" s="5">
        <f t="shared" si="34"/>
        <v>511890</v>
      </c>
      <c r="AE299" s="5">
        <f t="shared" si="35"/>
        <v>2103336</v>
      </c>
      <c r="AG299" s="2">
        <f t="shared" si="36"/>
        <v>10</v>
      </c>
      <c r="AH299" s="2">
        <f t="shared" si="37"/>
        <v>2024</v>
      </c>
      <c r="AJ299" s="5">
        <f t="shared" si="38"/>
        <v>124272</v>
      </c>
      <c r="AK299" s="2">
        <f t="shared" si="39"/>
        <v>20</v>
      </c>
    </row>
    <row r="300" spans="1:37" ht="12.75" x14ac:dyDescent="0.2">
      <c r="A300" s="4">
        <v>45583</v>
      </c>
      <c r="B300" s="5">
        <f>All_Customers_Residential!B300+All_Customers_Small_Commercial!B300+All_Customers_Lighting!B300</f>
        <v>60451</v>
      </c>
      <c r="C300" s="5">
        <f>All_Customers_Residential!C300+All_Customers_Small_Commercial!C300+All_Customers_Lighting!C300</f>
        <v>56462</v>
      </c>
      <c r="D300" s="5">
        <f>All_Customers_Residential!D300+All_Customers_Small_Commercial!D300+All_Customers_Lighting!D300</f>
        <v>54005</v>
      </c>
      <c r="E300" s="5">
        <f>All_Customers_Residential!E300+All_Customers_Small_Commercial!E300+All_Customers_Lighting!E300</f>
        <v>55254</v>
      </c>
      <c r="F300" s="5">
        <f>All_Customers_Residential!F300+All_Customers_Small_Commercial!F300+All_Customers_Lighting!F300</f>
        <v>58191</v>
      </c>
      <c r="G300" s="5">
        <f>All_Customers_Residential!G300+All_Customers_Small_Commercial!G300+All_Customers_Lighting!G300</f>
        <v>69356</v>
      </c>
      <c r="H300" s="5">
        <f>All_Customers_Residential!H300+All_Customers_Small_Commercial!H300+All_Customers_Lighting!H300</f>
        <v>92354</v>
      </c>
      <c r="I300" s="5">
        <f>All_Customers_Residential!I300+All_Customers_Small_Commercial!I300+All_Customers_Lighting!I300</f>
        <v>101750</v>
      </c>
      <c r="J300" s="5">
        <f>All_Customers_Residential!J300+All_Customers_Small_Commercial!J300+All_Customers_Lighting!J300</f>
        <v>99240</v>
      </c>
      <c r="K300" s="5">
        <f>All_Customers_Residential!K300+All_Customers_Small_Commercial!K300+All_Customers_Lighting!K300</f>
        <v>100723</v>
      </c>
      <c r="L300" s="5">
        <f>All_Customers_Residential!L300+All_Customers_Small_Commercial!L300+All_Customers_Lighting!L300</f>
        <v>99344</v>
      </c>
      <c r="M300" s="5">
        <f>All_Customers_Residential!M300+All_Customers_Small_Commercial!M300+All_Customers_Lighting!M300</f>
        <v>96429</v>
      </c>
      <c r="N300" s="5">
        <f>All_Customers_Residential!N300+All_Customers_Small_Commercial!N300+All_Customers_Lighting!N300</f>
        <v>93822</v>
      </c>
      <c r="O300" s="5">
        <f>All_Customers_Residential!O300+All_Customers_Small_Commercial!O300+All_Customers_Lighting!O300</f>
        <v>90897</v>
      </c>
      <c r="P300" s="5">
        <f>All_Customers_Residential!P300+All_Customers_Small_Commercial!P300+All_Customers_Lighting!P300</f>
        <v>83792</v>
      </c>
      <c r="Q300" s="5">
        <f>All_Customers_Residential!Q300+All_Customers_Small_Commercial!Q300+All_Customers_Lighting!Q300</f>
        <v>88243</v>
      </c>
      <c r="R300" s="5">
        <f>All_Customers_Residential!R300+All_Customers_Small_Commercial!R300+All_Customers_Lighting!R300</f>
        <v>94630</v>
      </c>
      <c r="S300" s="5">
        <f>All_Customers_Residential!S300+All_Customers_Small_Commercial!S300+All_Customers_Lighting!S300</f>
        <v>109619</v>
      </c>
      <c r="T300" s="5">
        <f>All_Customers_Residential!T300+All_Customers_Small_Commercial!T300+All_Customers_Lighting!T300</f>
        <v>119088</v>
      </c>
      <c r="U300" s="5">
        <f>All_Customers_Residential!U300+All_Customers_Small_Commercial!U300+All_Customers_Lighting!U300</f>
        <v>124302</v>
      </c>
      <c r="V300" s="5">
        <f>All_Customers_Residential!V300+All_Customers_Small_Commercial!V300+All_Customers_Lighting!V300</f>
        <v>113112</v>
      </c>
      <c r="W300" s="5">
        <f>All_Customers_Residential!W300+All_Customers_Small_Commercial!W300+All_Customers_Lighting!W300</f>
        <v>99013</v>
      </c>
      <c r="X300" s="5">
        <f>All_Customers_Residential!X300+All_Customers_Small_Commercial!X300+All_Customers_Lighting!X300</f>
        <v>77924</v>
      </c>
      <c r="Y300" s="5">
        <f>All_Customers_Residential!Y300+All_Customers_Small_Commercial!Y300+All_Customers_Lighting!Y300</f>
        <v>65985</v>
      </c>
      <c r="AA300" s="2">
        <f>IFERROR(INDEX('Holiday Schedule'!$D$3:$D$24,MATCH(A300,'Holiday Schedule'!$C$3:$C$24,0)),0)</f>
        <v>0</v>
      </c>
      <c r="AB300" s="2">
        <f t="shared" si="32"/>
        <v>6</v>
      </c>
      <c r="AC300" s="2">
        <f t="shared" si="33"/>
        <v>1591928</v>
      </c>
      <c r="AD300" s="5">
        <f t="shared" si="34"/>
        <v>512058</v>
      </c>
      <c r="AE300" s="5">
        <f t="shared" si="35"/>
        <v>2103986</v>
      </c>
      <c r="AG300" s="2">
        <f t="shared" si="36"/>
        <v>10</v>
      </c>
      <c r="AH300" s="2">
        <f t="shared" si="37"/>
        <v>2024</v>
      </c>
      <c r="AJ300" s="5">
        <f t="shared" si="38"/>
        <v>124302</v>
      </c>
      <c r="AK300" s="2">
        <f t="shared" si="39"/>
        <v>20</v>
      </c>
    </row>
    <row r="301" spans="1:37" ht="12.75" x14ac:dyDescent="0.2">
      <c r="A301" s="4">
        <v>45584</v>
      </c>
      <c r="B301" s="5">
        <f>All_Customers_Residential!B301+All_Customers_Small_Commercial!B301+All_Customers_Lighting!B301</f>
        <v>61078</v>
      </c>
      <c r="C301" s="5">
        <f>All_Customers_Residential!C301+All_Customers_Small_Commercial!C301+All_Customers_Lighting!C301</f>
        <v>62649</v>
      </c>
      <c r="D301" s="5">
        <f>All_Customers_Residential!D301+All_Customers_Small_Commercial!D301+All_Customers_Lighting!D301</f>
        <v>54307</v>
      </c>
      <c r="E301" s="5">
        <f>All_Customers_Residential!E301+All_Customers_Small_Commercial!E301+All_Customers_Lighting!E301</f>
        <v>55226</v>
      </c>
      <c r="F301" s="5">
        <f>All_Customers_Residential!F301+All_Customers_Small_Commercial!F301+All_Customers_Lighting!F301</f>
        <v>58192</v>
      </c>
      <c r="G301" s="5">
        <f>All_Customers_Residential!G301+All_Customers_Small_Commercial!G301+All_Customers_Lighting!G301</f>
        <v>66604</v>
      </c>
      <c r="H301" s="5">
        <f>All_Customers_Residential!H301+All_Customers_Small_Commercial!H301+All_Customers_Lighting!H301</f>
        <v>85830</v>
      </c>
      <c r="I301" s="5">
        <f>All_Customers_Residential!I301+All_Customers_Small_Commercial!I301+All_Customers_Lighting!I301</f>
        <v>96645</v>
      </c>
      <c r="J301" s="5">
        <f>All_Customers_Residential!J301+All_Customers_Small_Commercial!J301+All_Customers_Lighting!J301</f>
        <v>99818</v>
      </c>
      <c r="K301" s="5">
        <f>All_Customers_Residential!K301+All_Customers_Small_Commercial!K301+All_Customers_Lighting!K301</f>
        <v>105301</v>
      </c>
      <c r="L301" s="5">
        <f>All_Customers_Residential!L301+All_Customers_Small_Commercial!L301+All_Customers_Lighting!L301</f>
        <v>103193</v>
      </c>
      <c r="M301" s="5">
        <f>All_Customers_Residential!M301+All_Customers_Small_Commercial!M301+All_Customers_Lighting!M301</f>
        <v>100619</v>
      </c>
      <c r="N301" s="5">
        <f>All_Customers_Residential!N301+All_Customers_Small_Commercial!N301+All_Customers_Lighting!N301</f>
        <v>97709</v>
      </c>
      <c r="O301" s="5">
        <f>All_Customers_Residential!O301+All_Customers_Small_Commercial!O301+All_Customers_Lighting!O301</f>
        <v>93323</v>
      </c>
      <c r="P301" s="5">
        <f>All_Customers_Residential!P301+All_Customers_Small_Commercial!P301+All_Customers_Lighting!P301</f>
        <v>86251</v>
      </c>
      <c r="Q301" s="5">
        <f>All_Customers_Residential!Q301+All_Customers_Small_Commercial!Q301+All_Customers_Lighting!Q301</f>
        <v>90915</v>
      </c>
      <c r="R301" s="5">
        <f>All_Customers_Residential!R301+All_Customers_Small_Commercial!R301+All_Customers_Lighting!R301</f>
        <v>96198</v>
      </c>
      <c r="S301" s="5">
        <f>All_Customers_Residential!S301+All_Customers_Small_Commercial!S301+All_Customers_Lighting!S301</f>
        <v>111685</v>
      </c>
      <c r="T301" s="5">
        <f>All_Customers_Residential!T301+All_Customers_Small_Commercial!T301+All_Customers_Lighting!T301</f>
        <v>119760</v>
      </c>
      <c r="U301" s="5">
        <f>All_Customers_Residential!U301+All_Customers_Small_Commercial!U301+All_Customers_Lighting!U301</f>
        <v>124649</v>
      </c>
      <c r="V301" s="5">
        <f>All_Customers_Residential!V301+All_Customers_Small_Commercial!V301+All_Customers_Lighting!V301</f>
        <v>112333</v>
      </c>
      <c r="W301" s="5">
        <f>All_Customers_Residential!W301+All_Customers_Small_Commercial!W301+All_Customers_Lighting!W301</f>
        <v>96977</v>
      </c>
      <c r="X301" s="5">
        <f>All_Customers_Residential!X301+All_Customers_Small_Commercial!X301+All_Customers_Lighting!X301</f>
        <v>78068</v>
      </c>
      <c r="Y301" s="5">
        <f>All_Customers_Residential!Y301+All_Customers_Small_Commercial!Y301+All_Customers_Lighting!Y301</f>
        <v>66096</v>
      </c>
      <c r="AA301" s="2">
        <f>IFERROR(INDEX('Holiday Schedule'!$D$3:$D$24,MATCH(A301,'Holiday Schedule'!$C$3:$C$24,0)),0)</f>
        <v>0</v>
      </c>
      <c r="AB301" s="2">
        <f t="shared" si="32"/>
        <v>7</v>
      </c>
      <c r="AC301" s="2">
        <f t="shared" si="33"/>
        <v>0</v>
      </c>
      <c r="AD301" s="5">
        <f t="shared" si="34"/>
        <v>2123426</v>
      </c>
      <c r="AE301" s="5">
        <f t="shared" si="35"/>
        <v>2123426</v>
      </c>
      <c r="AG301" s="2">
        <f t="shared" si="36"/>
        <v>10</v>
      </c>
      <c r="AH301" s="2">
        <f t="shared" si="37"/>
        <v>2024</v>
      </c>
      <c r="AJ301" s="5">
        <f t="shared" si="38"/>
        <v>124649</v>
      </c>
      <c r="AK301" s="2">
        <f t="shared" si="39"/>
        <v>20</v>
      </c>
    </row>
    <row r="302" spans="1:37" ht="12.75" x14ac:dyDescent="0.2">
      <c r="A302" s="4">
        <v>45585</v>
      </c>
      <c r="B302" s="5">
        <f>All_Customers_Residential!B302+All_Customers_Small_Commercial!B302+All_Customers_Lighting!B302</f>
        <v>61106</v>
      </c>
      <c r="C302" s="5">
        <f>All_Customers_Residential!C302+All_Customers_Small_Commercial!C302+All_Customers_Lighting!C302</f>
        <v>62677</v>
      </c>
      <c r="D302" s="5">
        <f>All_Customers_Residential!D302+All_Customers_Small_Commercial!D302+All_Customers_Lighting!D302</f>
        <v>54333</v>
      </c>
      <c r="E302" s="5">
        <f>All_Customers_Residential!E302+All_Customers_Small_Commercial!E302+All_Customers_Lighting!E302</f>
        <v>55250</v>
      </c>
      <c r="F302" s="5">
        <f>All_Customers_Residential!F302+All_Customers_Small_Commercial!F302+All_Customers_Lighting!F302</f>
        <v>58222</v>
      </c>
      <c r="G302" s="5">
        <f>All_Customers_Residential!G302+All_Customers_Small_Commercial!G302+All_Customers_Lighting!G302</f>
        <v>66638</v>
      </c>
      <c r="H302" s="5">
        <f>All_Customers_Residential!H302+All_Customers_Small_Commercial!H302+All_Customers_Lighting!H302</f>
        <v>85875</v>
      </c>
      <c r="I302" s="5">
        <f>All_Customers_Residential!I302+All_Customers_Small_Commercial!I302+All_Customers_Lighting!I302</f>
        <v>96688</v>
      </c>
      <c r="J302" s="5">
        <f>All_Customers_Residential!J302+All_Customers_Small_Commercial!J302+All_Customers_Lighting!J302</f>
        <v>99864</v>
      </c>
      <c r="K302" s="5">
        <f>All_Customers_Residential!K302+All_Customers_Small_Commercial!K302+All_Customers_Lighting!K302</f>
        <v>105351</v>
      </c>
      <c r="L302" s="5">
        <f>All_Customers_Residential!L302+All_Customers_Small_Commercial!L302+All_Customers_Lighting!L302</f>
        <v>103240</v>
      </c>
      <c r="M302" s="5">
        <f>All_Customers_Residential!M302+All_Customers_Small_Commercial!M302+All_Customers_Lighting!M302</f>
        <v>100665</v>
      </c>
      <c r="N302" s="5">
        <f>All_Customers_Residential!N302+All_Customers_Small_Commercial!N302+All_Customers_Lighting!N302</f>
        <v>97757</v>
      </c>
      <c r="O302" s="5">
        <f>All_Customers_Residential!O302+All_Customers_Small_Commercial!O302+All_Customers_Lighting!O302</f>
        <v>93370</v>
      </c>
      <c r="P302" s="5">
        <f>All_Customers_Residential!P302+All_Customers_Small_Commercial!P302+All_Customers_Lighting!P302</f>
        <v>86295</v>
      </c>
      <c r="Q302" s="5">
        <f>All_Customers_Residential!Q302+All_Customers_Small_Commercial!Q302+All_Customers_Lighting!Q302</f>
        <v>90961</v>
      </c>
      <c r="R302" s="5">
        <f>All_Customers_Residential!R302+All_Customers_Small_Commercial!R302+All_Customers_Lighting!R302</f>
        <v>96241</v>
      </c>
      <c r="S302" s="5">
        <f>All_Customers_Residential!S302+All_Customers_Small_Commercial!S302+All_Customers_Lighting!S302</f>
        <v>111738</v>
      </c>
      <c r="T302" s="5">
        <f>All_Customers_Residential!T302+All_Customers_Small_Commercial!T302+All_Customers_Lighting!T302</f>
        <v>119808</v>
      </c>
      <c r="U302" s="5">
        <f>All_Customers_Residential!U302+All_Customers_Small_Commercial!U302+All_Customers_Lighting!U302</f>
        <v>124700</v>
      </c>
      <c r="V302" s="5">
        <f>All_Customers_Residential!V302+All_Customers_Small_Commercial!V302+All_Customers_Lighting!V302</f>
        <v>112385</v>
      </c>
      <c r="W302" s="5">
        <f>All_Customers_Residential!W302+All_Customers_Small_Commercial!W302+All_Customers_Lighting!W302</f>
        <v>97020</v>
      </c>
      <c r="X302" s="5">
        <f>All_Customers_Residential!X302+All_Customers_Small_Commercial!X302+All_Customers_Lighting!X302</f>
        <v>78103</v>
      </c>
      <c r="Y302" s="5">
        <f>All_Customers_Residential!Y302+All_Customers_Small_Commercial!Y302+All_Customers_Lighting!Y302</f>
        <v>66125</v>
      </c>
      <c r="AA302" s="2">
        <f>IFERROR(INDEX('Holiday Schedule'!$D$3:$D$24,MATCH(A302,'Holiday Schedule'!$C$3:$C$24,0)),0)</f>
        <v>0</v>
      </c>
      <c r="AB302" s="2">
        <f t="shared" si="32"/>
        <v>1</v>
      </c>
      <c r="AC302" s="2">
        <f t="shared" si="33"/>
        <v>0</v>
      </c>
      <c r="AD302" s="5">
        <f t="shared" si="34"/>
        <v>2124412</v>
      </c>
      <c r="AE302" s="5">
        <f t="shared" si="35"/>
        <v>2124412</v>
      </c>
      <c r="AG302" s="2">
        <f t="shared" si="36"/>
        <v>10</v>
      </c>
      <c r="AH302" s="2">
        <f t="shared" si="37"/>
        <v>2024</v>
      </c>
      <c r="AJ302" s="5">
        <f t="shared" si="38"/>
        <v>124700</v>
      </c>
      <c r="AK302" s="2">
        <f t="shared" si="39"/>
        <v>20</v>
      </c>
    </row>
    <row r="303" spans="1:37" ht="12.75" x14ac:dyDescent="0.2">
      <c r="A303" s="4">
        <v>45586</v>
      </c>
      <c r="B303" s="5">
        <f>All_Customers_Residential!B303+All_Customers_Small_Commercial!B303+All_Customers_Lighting!B303</f>
        <v>60375</v>
      </c>
      <c r="C303" s="5">
        <f>All_Customers_Residential!C303+All_Customers_Small_Commercial!C303+All_Customers_Lighting!C303</f>
        <v>56391</v>
      </c>
      <c r="D303" s="5">
        <f>All_Customers_Residential!D303+All_Customers_Small_Commercial!D303+All_Customers_Lighting!D303</f>
        <v>53942</v>
      </c>
      <c r="E303" s="5">
        <f>All_Customers_Residential!E303+All_Customers_Small_Commercial!E303+All_Customers_Lighting!E303</f>
        <v>55188</v>
      </c>
      <c r="F303" s="5">
        <f>All_Customers_Residential!F303+All_Customers_Small_Commercial!F303+All_Customers_Lighting!F303</f>
        <v>58118</v>
      </c>
      <c r="G303" s="5">
        <f>All_Customers_Residential!G303+All_Customers_Small_Commercial!G303+All_Customers_Lighting!G303</f>
        <v>69263</v>
      </c>
      <c r="H303" s="5">
        <f>All_Customers_Residential!H303+All_Customers_Small_Commercial!H303+All_Customers_Lighting!H303</f>
        <v>92224</v>
      </c>
      <c r="I303" s="5">
        <f>All_Customers_Residential!I303+All_Customers_Small_Commercial!I303+All_Customers_Lighting!I303</f>
        <v>101603</v>
      </c>
      <c r="J303" s="5">
        <f>All_Customers_Residential!J303+All_Customers_Small_Commercial!J303+All_Customers_Lighting!J303</f>
        <v>99110</v>
      </c>
      <c r="K303" s="5">
        <f>All_Customers_Residential!K303+All_Customers_Small_Commercial!K303+All_Customers_Lighting!K303</f>
        <v>100612</v>
      </c>
      <c r="L303" s="5">
        <f>All_Customers_Residential!L303+All_Customers_Small_Commercial!L303+All_Customers_Lighting!L303</f>
        <v>99234</v>
      </c>
      <c r="M303" s="5">
        <f>All_Customers_Residential!M303+All_Customers_Small_Commercial!M303+All_Customers_Lighting!M303</f>
        <v>96322</v>
      </c>
      <c r="N303" s="5">
        <f>All_Customers_Residential!N303+All_Customers_Small_Commercial!N303+All_Customers_Lighting!N303</f>
        <v>93718</v>
      </c>
      <c r="O303" s="5">
        <f>All_Customers_Residential!O303+All_Customers_Small_Commercial!O303+All_Customers_Lighting!O303</f>
        <v>90799</v>
      </c>
      <c r="P303" s="5">
        <f>All_Customers_Residential!P303+All_Customers_Small_Commercial!P303+All_Customers_Lighting!P303</f>
        <v>83709</v>
      </c>
      <c r="Q303" s="5">
        <f>All_Customers_Residential!Q303+All_Customers_Small_Commercial!Q303+All_Customers_Lighting!Q303</f>
        <v>88142</v>
      </c>
      <c r="R303" s="5">
        <f>All_Customers_Residential!R303+All_Customers_Small_Commercial!R303+All_Customers_Lighting!R303</f>
        <v>94512</v>
      </c>
      <c r="S303" s="5">
        <f>All_Customers_Residential!S303+All_Customers_Small_Commercial!S303+All_Customers_Lighting!S303</f>
        <v>109458</v>
      </c>
      <c r="T303" s="5">
        <f>All_Customers_Residential!T303+All_Customers_Small_Commercial!T303+All_Customers_Lighting!T303</f>
        <v>118893</v>
      </c>
      <c r="U303" s="5">
        <f>All_Customers_Residential!U303+All_Customers_Small_Commercial!U303+All_Customers_Lighting!U303</f>
        <v>124093</v>
      </c>
      <c r="V303" s="5">
        <f>All_Customers_Residential!V303+All_Customers_Small_Commercial!V303+All_Customers_Lighting!V303</f>
        <v>112921</v>
      </c>
      <c r="W303" s="5">
        <f>All_Customers_Residential!W303+All_Customers_Small_Commercial!W303+All_Customers_Lighting!W303</f>
        <v>98854</v>
      </c>
      <c r="X303" s="5">
        <f>All_Customers_Residential!X303+All_Customers_Small_Commercial!X303+All_Customers_Lighting!X303</f>
        <v>77806</v>
      </c>
      <c r="Y303" s="5">
        <f>All_Customers_Residential!Y303+All_Customers_Small_Commercial!Y303+All_Customers_Lighting!Y303</f>
        <v>65892</v>
      </c>
      <c r="AA303" s="2">
        <f>IFERROR(INDEX('Holiday Schedule'!$D$3:$D$24,MATCH(A303,'Holiday Schedule'!$C$3:$C$24,0)),0)</f>
        <v>0</v>
      </c>
      <c r="AB303" s="2">
        <f t="shared" si="32"/>
        <v>2</v>
      </c>
      <c r="AC303" s="2">
        <f t="shared" si="33"/>
        <v>1589786</v>
      </c>
      <c r="AD303" s="5">
        <f t="shared" si="34"/>
        <v>511393</v>
      </c>
      <c r="AE303" s="5">
        <f t="shared" si="35"/>
        <v>2101179</v>
      </c>
      <c r="AG303" s="2">
        <f t="shared" si="36"/>
        <v>10</v>
      </c>
      <c r="AH303" s="2">
        <f t="shared" si="37"/>
        <v>2024</v>
      </c>
      <c r="AJ303" s="5">
        <f t="shared" si="38"/>
        <v>124093</v>
      </c>
      <c r="AK303" s="2">
        <f t="shared" si="39"/>
        <v>20</v>
      </c>
    </row>
    <row r="304" spans="1:37" ht="12.75" x14ac:dyDescent="0.2">
      <c r="A304" s="4">
        <v>45587</v>
      </c>
      <c r="B304" s="5">
        <f>All_Customers_Residential!B304+All_Customers_Small_Commercial!B304+All_Customers_Lighting!B304</f>
        <v>60232</v>
      </c>
      <c r="C304" s="5">
        <f>All_Customers_Residential!C304+All_Customers_Small_Commercial!C304+All_Customers_Lighting!C304</f>
        <v>56258</v>
      </c>
      <c r="D304" s="5">
        <f>All_Customers_Residential!D304+All_Customers_Small_Commercial!D304+All_Customers_Lighting!D304</f>
        <v>53814</v>
      </c>
      <c r="E304" s="5">
        <f>All_Customers_Residential!E304+All_Customers_Small_Commercial!E304+All_Customers_Lighting!E304</f>
        <v>55059</v>
      </c>
      <c r="F304" s="5">
        <f>All_Customers_Residential!F304+All_Customers_Small_Commercial!F304+All_Customers_Lighting!F304</f>
        <v>57983</v>
      </c>
      <c r="G304" s="5">
        <f>All_Customers_Residential!G304+All_Customers_Small_Commercial!G304+All_Customers_Lighting!G304</f>
        <v>69102</v>
      </c>
      <c r="H304" s="5">
        <f>All_Customers_Residential!H304+All_Customers_Small_Commercial!H304+All_Customers_Lighting!H304</f>
        <v>92010</v>
      </c>
      <c r="I304" s="5">
        <f>All_Customers_Residential!I304+All_Customers_Small_Commercial!I304+All_Customers_Lighting!I304</f>
        <v>101367</v>
      </c>
      <c r="J304" s="5">
        <f>All_Customers_Residential!J304+All_Customers_Small_Commercial!J304+All_Customers_Lighting!J304</f>
        <v>98893</v>
      </c>
      <c r="K304" s="5">
        <f>All_Customers_Residential!K304+All_Customers_Small_Commercial!K304+All_Customers_Lighting!K304</f>
        <v>100383</v>
      </c>
      <c r="L304" s="5">
        <f>All_Customers_Residential!L304+All_Customers_Small_Commercial!L304+All_Customers_Lighting!L304</f>
        <v>99018</v>
      </c>
      <c r="M304" s="5">
        <f>All_Customers_Residential!M304+All_Customers_Small_Commercial!M304+All_Customers_Lighting!M304</f>
        <v>96119</v>
      </c>
      <c r="N304" s="5">
        <f>All_Customers_Residential!N304+All_Customers_Small_Commercial!N304+All_Customers_Lighting!N304</f>
        <v>93522</v>
      </c>
      <c r="O304" s="5">
        <f>All_Customers_Residential!O304+All_Customers_Small_Commercial!O304+All_Customers_Lighting!O304</f>
        <v>90609</v>
      </c>
      <c r="P304" s="5">
        <f>All_Customers_Residential!P304+All_Customers_Small_Commercial!P304+All_Customers_Lighting!P304</f>
        <v>83533</v>
      </c>
      <c r="Q304" s="5">
        <f>All_Customers_Residential!Q304+All_Customers_Small_Commercial!Q304+All_Customers_Lighting!Q304</f>
        <v>87959</v>
      </c>
      <c r="R304" s="5">
        <f>All_Customers_Residential!R304+All_Customers_Small_Commercial!R304+All_Customers_Lighting!R304</f>
        <v>94306</v>
      </c>
      <c r="S304" s="5">
        <f>All_Customers_Residential!S304+All_Customers_Small_Commercial!S304+All_Customers_Lighting!S304</f>
        <v>109216</v>
      </c>
      <c r="T304" s="5">
        <f>All_Customers_Residential!T304+All_Customers_Small_Commercial!T304+All_Customers_Lighting!T304</f>
        <v>118608</v>
      </c>
      <c r="U304" s="5">
        <f>All_Customers_Residential!U304+All_Customers_Small_Commercial!U304+All_Customers_Lighting!U304</f>
        <v>123797</v>
      </c>
      <c r="V304" s="5">
        <f>All_Customers_Residential!V304+All_Customers_Small_Commercial!V304+All_Customers_Lighting!V304</f>
        <v>112652</v>
      </c>
      <c r="W304" s="5">
        <f>All_Customers_Residential!W304+All_Customers_Small_Commercial!W304+All_Customers_Lighting!W304</f>
        <v>98618</v>
      </c>
      <c r="X304" s="5">
        <f>All_Customers_Residential!X304+All_Customers_Small_Commercial!X304+All_Customers_Lighting!X304</f>
        <v>77624</v>
      </c>
      <c r="Y304" s="5">
        <f>All_Customers_Residential!Y304+All_Customers_Small_Commercial!Y304+All_Customers_Lighting!Y304</f>
        <v>65742</v>
      </c>
      <c r="AA304" s="2">
        <f>IFERROR(INDEX('Holiday Schedule'!$D$3:$D$24,MATCH(A304,'Holiday Schedule'!$C$3:$C$24,0)),0)</f>
        <v>0</v>
      </c>
      <c r="AB304" s="2">
        <f t="shared" si="32"/>
        <v>3</v>
      </c>
      <c r="AC304" s="2">
        <f t="shared" si="33"/>
        <v>1586224</v>
      </c>
      <c r="AD304" s="5">
        <f t="shared" si="34"/>
        <v>510200</v>
      </c>
      <c r="AE304" s="5">
        <f t="shared" si="35"/>
        <v>2096424</v>
      </c>
      <c r="AG304" s="2">
        <f t="shared" si="36"/>
        <v>10</v>
      </c>
      <c r="AH304" s="2">
        <f t="shared" si="37"/>
        <v>2024</v>
      </c>
      <c r="AJ304" s="5">
        <f t="shared" si="38"/>
        <v>123797</v>
      </c>
      <c r="AK304" s="2">
        <f t="shared" si="39"/>
        <v>20</v>
      </c>
    </row>
    <row r="305" spans="1:37" ht="12.75" x14ac:dyDescent="0.2">
      <c r="A305" s="4">
        <v>45588</v>
      </c>
      <c r="B305" s="5">
        <f>All_Customers_Residential!B305+All_Customers_Small_Commercial!B305+All_Customers_Lighting!B305</f>
        <v>60125</v>
      </c>
      <c r="C305" s="5">
        <f>All_Customers_Residential!C305+All_Customers_Small_Commercial!C305+All_Customers_Lighting!C305</f>
        <v>56157</v>
      </c>
      <c r="D305" s="5">
        <f>All_Customers_Residential!D305+All_Customers_Small_Commercial!D305+All_Customers_Lighting!D305</f>
        <v>53724</v>
      </c>
      <c r="E305" s="5">
        <f>All_Customers_Residential!E305+All_Customers_Small_Commercial!E305+All_Customers_Lighting!E305</f>
        <v>54961</v>
      </c>
      <c r="F305" s="5">
        <f>All_Customers_Residential!F305+All_Customers_Small_Commercial!F305+All_Customers_Lighting!F305</f>
        <v>57878</v>
      </c>
      <c r="G305" s="5">
        <f>All_Customers_Residential!G305+All_Customers_Small_Commercial!G305+All_Customers_Lighting!G305</f>
        <v>68968</v>
      </c>
      <c r="H305" s="5">
        <f>All_Customers_Residential!H305+All_Customers_Small_Commercial!H305+All_Customers_Lighting!H305</f>
        <v>91826</v>
      </c>
      <c r="I305" s="5">
        <f>All_Customers_Residential!I305+All_Customers_Small_Commercial!I305+All_Customers_Lighting!I305</f>
        <v>101210</v>
      </c>
      <c r="J305" s="5">
        <f>All_Customers_Residential!J305+All_Customers_Small_Commercial!J305+All_Customers_Lighting!J305</f>
        <v>98706</v>
      </c>
      <c r="K305" s="5">
        <f>All_Customers_Residential!K305+All_Customers_Small_Commercial!K305+All_Customers_Lighting!K305</f>
        <v>100194</v>
      </c>
      <c r="L305" s="5">
        <f>All_Customers_Residential!L305+All_Customers_Small_Commercial!L305+All_Customers_Lighting!L305</f>
        <v>98839</v>
      </c>
      <c r="M305" s="5">
        <f>All_Customers_Residential!M305+All_Customers_Small_Commercial!M305+All_Customers_Lighting!M305</f>
        <v>95946</v>
      </c>
      <c r="N305" s="5">
        <f>All_Customers_Residential!N305+All_Customers_Small_Commercial!N305+All_Customers_Lighting!N305</f>
        <v>93354</v>
      </c>
      <c r="O305" s="5">
        <f>All_Customers_Residential!O305+All_Customers_Small_Commercial!O305+All_Customers_Lighting!O305</f>
        <v>90451</v>
      </c>
      <c r="P305" s="5">
        <f>All_Customers_Residential!P305+All_Customers_Small_Commercial!P305+All_Customers_Lighting!P305</f>
        <v>83398</v>
      </c>
      <c r="Q305" s="5">
        <f>All_Customers_Residential!Q305+All_Customers_Small_Commercial!Q305+All_Customers_Lighting!Q305</f>
        <v>87808</v>
      </c>
      <c r="R305" s="5">
        <f>All_Customers_Residential!R305+All_Customers_Small_Commercial!R305+All_Customers_Lighting!R305</f>
        <v>94136</v>
      </c>
      <c r="S305" s="5">
        <f>All_Customers_Residential!S305+All_Customers_Small_Commercial!S305+All_Customers_Lighting!S305</f>
        <v>109008</v>
      </c>
      <c r="T305" s="5">
        <f>All_Customers_Residential!T305+All_Customers_Small_Commercial!T305+All_Customers_Lighting!T305</f>
        <v>118362</v>
      </c>
      <c r="U305" s="5">
        <f>All_Customers_Residential!U305+All_Customers_Small_Commercial!U305+All_Customers_Lighting!U305</f>
        <v>123532</v>
      </c>
      <c r="V305" s="5">
        <f>All_Customers_Residential!V305+All_Customers_Small_Commercial!V305+All_Customers_Lighting!V305</f>
        <v>112419</v>
      </c>
      <c r="W305" s="5">
        <f>All_Customers_Residential!W305+All_Customers_Small_Commercial!W305+All_Customers_Lighting!W305</f>
        <v>98420</v>
      </c>
      <c r="X305" s="5">
        <f>All_Customers_Residential!X305+All_Customers_Small_Commercial!X305+All_Customers_Lighting!X305</f>
        <v>77475</v>
      </c>
      <c r="Y305" s="5">
        <f>All_Customers_Residential!Y305+All_Customers_Small_Commercial!Y305+All_Customers_Lighting!Y305</f>
        <v>65619</v>
      </c>
      <c r="AA305" s="2">
        <f>IFERROR(INDEX('Holiday Schedule'!$D$3:$D$24,MATCH(A305,'Holiday Schedule'!$C$3:$C$24,0)),0)</f>
        <v>0</v>
      </c>
      <c r="AB305" s="2">
        <f t="shared" si="32"/>
        <v>4</v>
      </c>
      <c r="AC305" s="2">
        <f t="shared" si="33"/>
        <v>1583258</v>
      </c>
      <c r="AD305" s="5">
        <f t="shared" si="34"/>
        <v>509258</v>
      </c>
      <c r="AE305" s="5">
        <f t="shared" si="35"/>
        <v>2092516</v>
      </c>
      <c r="AG305" s="2">
        <f t="shared" si="36"/>
        <v>10</v>
      </c>
      <c r="AH305" s="2">
        <f t="shared" si="37"/>
        <v>2024</v>
      </c>
      <c r="AJ305" s="5">
        <f t="shared" si="38"/>
        <v>123532</v>
      </c>
      <c r="AK305" s="2">
        <f t="shared" si="39"/>
        <v>20</v>
      </c>
    </row>
    <row r="306" spans="1:37" ht="12.75" x14ac:dyDescent="0.2">
      <c r="A306" s="4">
        <v>45589</v>
      </c>
      <c r="B306" s="5">
        <f>All_Customers_Residential!B306+All_Customers_Small_Commercial!B306+All_Customers_Lighting!B306</f>
        <v>59981</v>
      </c>
      <c r="C306" s="5">
        <f>All_Customers_Residential!C306+All_Customers_Small_Commercial!C306+All_Customers_Lighting!C306</f>
        <v>56029</v>
      </c>
      <c r="D306" s="5">
        <f>All_Customers_Residential!D306+All_Customers_Small_Commercial!D306+All_Customers_Lighting!D306</f>
        <v>53599</v>
      </c>
      <c r="E306" s="5">
        <f>All_Customers_Residential!E306+All_Customers_Small_Commercial!E306+All_Customers_Lighting!E306</f>
        <v>54835</v>
      </c>
      <c r="F306" s="5">
        <f>All_Customers_Residential!F306+All_Customers_Small_Commercial!F306+All_Customers_Lighting!F306</f>
        <v>57746</v>
      </c>
      <c r="G306" s="5">
        <f>All_Customers_Residential!G306+All_Customers_Small_Commercial!G306+All_Customers_Lighting!G306</f>
        <v>68803</v>
      </c>
      <c r="H306" s="5">
        <f>All_Customers_Residential!H306+All_Customers_Small_Commercial!H306+All_Customers_Lighting!H306</f>
        <v>91592</v>
      </c>
      <c r="I306" s="5">
        <f>All_Customers_Residential!I306+All_Customers_Small_Commercial!I306+All_Customers_Lighting!I306</f>
        <v>100958</v>
      </c>
      <c r="J306" s="5">
        <f>All_Customers_Residential!J306+All_Customers_Small_Commercial!J306+All_Customers_Lighting!J306</f>
        <v>98469</v>
      </c>
      <c r="K306" s="5">
        <f>All_Customers_Residential!K306+All_Customers_Small_Commercial!K306+All_Customers_Lighting!K306</f>
        <v>99956</v>
      </c>
      <c r="L306" s="5">
        <f>All_Customers_Residential!L306+All_Customers_Small_Commercial!L306+All_Customers_Lighting!L306</f>
        <v>98610</v>
      </c>
      <c r="M306" s="5">
        <f>All_Customers_Residential!M306+All_Customers_Small_Commercial!M306+All_Customers_Lighting!M306</f>
        <v>95729</v>
      </c>
      <c r="N306" s="5">
        <f>All_Customers_Residential!N306+All_Customers_Small_Commercial!N306+All_Customers_Lighting!N306</f>
        <v>93141</v>
      </c>
      <c r="O306" s="5">
        <f>All_Customers_Residential!O306+All_Customers_Small_Commercial!O306+All_Customers_Lighting!O306</f>
        <v>90247</v>
      </c>
      <c r="P306" s="5">
        <f>All_Customers_Residential!P306+All_Customers_Small_Commercial!P306+All_Customers_Lighting!P306</f>
        <v>83217</v>
      </c>
      <c r="Q306" s="5">
        <f>All_Customers_Residential!Q306+All_Customers_Small_Commercial!Q306+All_Customers_Lighting!Q306</f>
        <v>87611</v>
      </c>
      <c r="R306" s="5">
        <f>All_Customers_Residential!R306+All_Customers_Small_Commercial!R306+All_Customers_Lighting!R306</f>
        <v>93915</v>
      </c>
      <c r="S306" s="5">
        <f>All_Customers_Residential!S306+All_Customers_Small_Commercial!S306+All_Customers_Lighting!S306</f>
        <v>108709</v>
      </c>
      <c r="T306" s="5">
        <f>All_Customers_Residential!T306+All_Customers_Small_Commercial!T306+All_Customers_Lighting!T306</f>
        <v>118056</v>
      </c>
      <c r="U306" s="5">
        <f>All_Customers_Residential!U306+All_Customers_Small_Commercial!U306+All_Customers_Lighting!U306</f>
        <v>123208</v>
      </c>
      <c r="V306" s="5">
        <f>All_Customers_Residential!V306+All_Customers_Small_Commercial!V306+All_Customers_Lighting!V306</f>
        <v>112128</v>
      </c>
      <c r="W306" s="5">
        <f>All_Customers_Residential!W306+All_Customers_Small_Commercial!W306+All_Customers_Lighting!W306</f>
        <v>98171</v>
      </c>
      <c r="X306" s="5">
        <f>All_Customers_Residential!X306+All_Customers_Small_Commercial!X306+All_Customers_Lighting!X306</f>
        <v>77288</v>
      </c>
      <c r="Y306" s="5">
        <f>All_Customers_Residential!Y306+All_Customers_Small_Commercial!Y306+All_Customers_Lighting!Y306</f>
        <v>65466</v>
      </c>
      <c r="AA306" s="2">
        <f>IFERROR(INDEX('Holiday Schedule'!$D$3:$D$24,MATCH(A306,'Holiday Schedule'!$C$3:$C$24,0)),0)</f>
        <v>0</v>
      </c>
      <c r="AB306" s="2">
        <f t="shared" si="32"/>
        <v>5</v>
      </c>
      <c r="AC306" s="2">
        <f t="shared" si="33"/>
        <v>1579413</v>
      </c>
      <c r="AD306" s="5">
        <f t="shared" si="34"/>
        <v>508051</v>
      </c>
      <c r="AE306" s="5">
        <f t="shared" si="35"/>
        <v>2087464</v>
      </c>
      <c r="AG306" s="2">
        <f t="shared" si="36"/>
        <v>10</v>
      </c>
      <c r="AH306" s="2">
        <f t="shared" si="37"/>
        <v>2024</v>
      </c>
      <c r="AJ306" s="5">
        <f t="shared" si="38"/>
        <v>123208</v>
      </c>
      <c r="AK306" s="2">
        <f t="shared" si="39"/>
        <v>20</v>
      </c>
    </row>
    <row r="307" spans="1:37" ht="12.75" x14ac:dyDescent="0.2">
      <c r="A307" s="4">
        <v>45590</v>
      </c>
      <c r="B307" s="5">
        <f>All_Customers_Residential!B307+All_Customers_Small_Commercial!B307+All_Customers_Lighting!B307</f>
        <v>59855</v>
      </c>
      <c r="C307" s="5">
        <f>All_Customers_Residential!C307+All_Customers_Small_Commercial!C307+All_Customers_Lighting!C307</f>
        <v>55913</v>
      </c>
      <c r="D307" s="5">
        <f>All_Customers_Residential!D307+All_Customers_Small_Commercial!D307+All_Customers_Lighting!D307</f>
        <v>53495</v>
      </c>
      <c r="E307" s="5">
        <f>All_Customers_Residential!E307+All_Customers_Small_Commercial!E307+All_Customers_Lighting!E307</f>
        <v>54726</v>
      </c>
      <c r="F307" s="5">
        <f>All_Customers_Residential!F307+All_Customers_Small_Commercial!F307+All_Customers_Lighting!F307</f>
        <v>57629</v>
      </c>
      <c r="G307" s="5">
        <f>All_Customers_Residential!G307+All_Customers_Small_Commercial!G307+All_Customers_Lighting!G307</f>
        <v>68655</v>
      </c>
      <c r="H307" s="5">
        <f>All_Customers_Residential!H307+All_Customers_Small_Commercial!H307+All_Customers_Lighting!H307</f>
        <v>91385</v>
      </c>
      <c r="I307" s="5">
        <f>All_Customers_Residential!I307+All_Customers_Small_Commercial!I307+All_Customers_Lighting!I307</f>
        <v>100698</v>
      </c>
      <c r="J307" s="5">
        <f>All_Customers_Residential!J307+All_Customers_Small_Commercial!J307+All_Customers_Lighting!J307</f>
        <v>98250</v>
      </c>
      <c r="K307" s="5">
        <f>All_Customers_Residential!K307+All_Customers_Small_Commercial!K307+All_Customers_Lighting!K307</f>
        <v>99738</v>
      </c>
      <c r="L307" s="5">
        <f>All_Customers_Residential!L307+All_Customers_Small_Commercial!L307+All_Customers_Lighting!L307</f>
        <v>98398</v>
      </c>
      <c r="M307" s="5">
        <f>All_Customers_Residential!M307+All_Customers_Small_Commercial!M307+All_Customers_Lighting!M307</f>
        <v>95528</v>
      </c>
      <c r="N307" s="5">
        <f>All_Customers_Residential!N307+All_Customers_Small_Commercial!N307+All_Customers_Lighting!N307</f>
        <v>92944</v>
      </c>
      <c r="O307" s="5">
        <f>All_Customers_Residential!O307+All_Customers_Small_Commercial!O307+All_Customers_Lighting!O307</f>
        <v>90057</v>
      </c>
      <c r="P307" s="5">
        <f>All_Customers_Residential!P307+All_Customers_Small_Commercial!P307+All_Customers_Lighting!P307</f>
        <v>83047</v>
      </c>
      <c r="Q307" s="5">
        <f>All_Customers_Residential!Q307+All_Customers_Small_Commercial!Q307+All_Customers_Lighting!Q307</f>
        <v>87429</v>
      </c>
      <c r="R307" s="5">
        <f>All_Customers_Residential!R307+All_Customers_Small_Commercial!R307+All_Customers_Lighting!R307</f>
        <v>93711</v>
      </c>
      <c r="S307" s="5">
        <f>All_Customers_Residential!S307+All_Customers_Small_Commercial!S307+All_Customers_Lighting!S307</f>
        <v>108481</v>
      </c>
      <c r="T307" s="5">
        <f>All_Customers_Residential!T307+All_Customers_Small_Commercial!T307+All_Customers_Lighting!T307</f>
        <v>117777</v>
      </c>
      <c r="U307" s="5">
        <f>All_Customers_Residential!U307+All_Customers_Small_Commercial!U307+All_Customers_Lighting!U307</f>
        <v>122919</v>
      </c>
      <c r="V307" s="5">
        <f>All_Customers_Residential!V307+All_Customers_Small_Commercial!V307+All_Customers_Lighting!V307</f>
        <v>111872</v>
      </c>
      <c r="W307" s="5">
        <f>All_Customers_Residential!W307+All_Customers_Small_Commercial!W307+All_Customers_Lighting!W307</f>
        <v>97950</v>
      </c>
      <c r="X307" s="5">
        <f>All_Customers_Residential!X307+All_Customers_Small_Commercial!X307+All_Customers_Lighting!X307</f>
        <v>77115</v>
      </c>
      <c r="Y307" s="5">
        <f>All_Customers_Residential!Y307+All_Customers_Small_Commercial!Y307+All_Customers_Lighting!Y307</f>
        <v>65328</v>
      </c>
      <c r="AA307" s="2">
        <f>IFERROR(INDEX('Holiday Schedule'!$D$3:$D$24,MATCH(A307,'Holiday Schedule'!$C$3:$C$24,0)),0)</f>
        <v>0</v>
      </c>
      <c r="AB307" s="2">
        <f t="shared" si="32"/>
        <v>6</v>
      </c>
      <c r="AC307" s="2">
        <f t="shared" si="33"/>
        <v>1575914</v>
      </c>
      <c r="AD307" s="5">
        <f t="shared" si="34"/>
        <v>506986</v>
      </c>
      <c r="AE307" s="5">
        <f t="shared" si="35"/>
        <v>2082900</v>
      </c>
      <c r="AG307" s="2">
        <f t="shared" si="36"/>
        <v>10</v>
      </c>
      <c r="AH307" s="2">
        <f t="shared" si="37"/>
        <v>2024</v>
      </c>
      <c r="AJ307" s="5">
        <f t="shared" si="38"/>
        <v>122919</v>
      </c>
      <c r="AK307" s="2">
        <f t="shared" si="39"/>
        <v>20</v>
      </c>
    </row>
    <row r="308" spans="1:37" ht="12.75" x14ac:dyDescent="0.2">
      <c r="A308" s="4">
        <v>45591</v>
      </c>
      <c r="B308" s="5">
        <f>All_Customers_Residential!B308+All_Customers_Small_Commercial!B308+All_Customers_Lighting!B308</f>
        <v>60471</v>
      </c>
      <c r="C308" s="5">
        <f>All_Customers_Residential!C308+All_Customers_Small_Commercial!C308+All_Customers_Lighting!C308</f>
        <v>62037</v>
      </c>
      <c r="D308" s="5">
        <f>All_Customers_Residential!D308+All_Customers_Small_Commercial!D308+All_Customers_Lighting!D308</f>
        <v>53798</v>
      </c>
      <c r="E308" s="5">
        <f>All_Customers_Residential!E308+All_Customers_Small_Commercial!E308+All_Customers_Lighting!E308</f>
        <v>54698</v>
      </c>
      <c r="F308" s="5">
        <f>All_Customers_Residential!F308+All_Customers_Small_Commercial!F308+All_Customers_Lighting!F308</f>
        <v>57631</v>
      </c>
      <c r="G308" s="5">
        <f>All_Customers_Residential!G308+All_Customers_Small_Commercial!G308+All_Customers_Lighting!G308</f>
        <v>65941</v>
      </c>
      <c r="H308" s="5">
        <f>All_Customers_Residential!H308+All_Customers_Small_Commercial!H308+All_Customers_Lighting!H308</f>
        <v>84935</v>
      </c>
      <c r="I308" s="5">
        <f>All_Customers_Residential!I308+All_Customers_Small_Commercial!I308+All_Customers_Lighting!I308</f>
        <v>95656</v>
      </c>
      <c r="J308" s="5">
        <f>All_Customers_Residential!J308+All_Customers_Small_Commercial!J308+All_Customers_Lighting!J308</f>
        <v>98800</v>
      </c>
      <c r="K308" s="5">
        <f>All_Customers_Residential!K308+All_Customers_Small_Commercial!K308+All_Customers_Lighting!K308</f>
        <v>104232</v>
      </c>
      <c r="L308" s="5">
        <f>All_Customers_Residential!L308+All_Customers_Small_Commercial!L308+All_Customers_Lighting!L308</f>
        <v>102174</v>
      </c>
      <c r="M308" s="5">
        <f>All_Customers_Residential!M308+All_Customers_Small_Commercial!M308+All_Customers_Lighting!M308</f>
        <v>99643</v>
      </c>
      <c r="N308" s="5">
        <f>All_Customers_Residential!N308+All_Customers_Small_Commercial!N308+All_Customers_Lighting!N308</f>
        <v>96761</v>
      </c>
      <c r="O308" s="5">
        <f>All_Customers_Residential!O308+All_Customers_Small_Commercial!O308+All_Customers_Lighting!O308</f>
        <v>92428</v>
      </c>
      <c r="P308" s="5">
        <f>All_Customers_Residential!P308+All_Customers_Small_Commercial!P308+All_Customers_Lighting!P308</f>
        <v>85450</v>
      </c>
      <c r="Q308" s="5">
        <f>All_Customers_Residential!Q308+All_Customers_Small_Commercial!Q308+All_Customers_Lighting!Q308</f>
        <v>90046</v>
      </c>
      <c r="R308" s="5">
        <f>All_Customers_Residential!R308+All_Customers_Small_Commercial!R308+All_Customers_Lighting!R308</f>
        <v>95241</v>
      </c>
      <c r="S308" s="5">
        <f>All_Customers_Residential!S308+All_Customers_Small_Commercial!S308+All_Customers_Lighting!S308</f>
        <v>110499</v>
      </c>
      <c r="T308" s="5">
        <f>All_Customers_Residential!T308+All_Customers_Small_Commercial!T308+All_Customers_Lighting!T308</f>
        <v>118437</v>
      </c>
      <c r="U308" s="5">
        <f>All_Customers_Residential!U308+All_Customers_Small_Commercial!U308+All_Customers_Lighting!U308</f>
        <v>123254</v>
      </c>
      <c r="V308" s="5">
        <f>All_Customers_Residential!V308+All_Customers_Small_Commercial!V308+All_Customers_Lighting!V308</f>
        <v>111104</v>
      </c>
      <c r="W308" s="5">
        <f>All_Customers_Residential!W308+All_Customers_Small_Commercial!W308+All_Customers_Lighting!W308</f>
        <v>95936</v>
      </c>
      <c r="X308" s="5">
        <f>All_Customers_Residential!X308+All_Customers_Small_Commercial!X308+All_Customers_Lighting!X308</f>
        <v>77254</v>
      </c>
      <c r="Y308" s="5">
        <f>All_Customers_Residential!Y308+All_Customers_Small_Commercial!Y308+All_Customers_Lighting!Y308</f>
        <v>65433</v>
      </c>
      <c r="AA308" s="2">
        <f>IFERROR(INDEX('Holiday Schedule'!$D$3:$D$24,MATCH(A308,'Holiday Schedule'!$C$3:$C$24,0)),0)</f>
        <v>0</v>
      </c>
      <c r="AB308" s="2">
        <f t="shared" si="32"/>
        <v>7</v>
      </c>
      <c r="AC308" s="2">
        <f t="shared" si="33"/>
        <v>0</v>
      </c>
      <c r="AD308" s="5">
        <f t="shared" si="34"/>
        <v>2101859</v>
      </c>
      <c r="AE308" s="5">
        <f t="shared" si="35"/>
        <v>2101859</v>
      </c>
      <c r="AG308" s="2">
        <f t="shared" si="36"/>
        <v>10</v>
      </c>
      <c r="AH308" s="2">
        <f t="shared" si="37"/>
        <v>2024</v>
      </c>
      <c r="AJ308" s="5">
        <f t="shared" si="38"/>
        <v>123254</v>
      </c>
      <c r="AK308" s="2">
        <f t="shared" si="39"/>
        <v>20</v>
      </c>
    </row>
    <row r="309" spans="1:37" ht="12.75" x14ac:dyDescent="0.2">
      <c r="A309" s="4">
        <v>45592</v>
      </c>
      <c r="B309" s="5">
        <f>All_Customers_Residential!B309+All_Customers_Small_Commercial!B309+All_Customers_Lighting!B309</f>
        <v>60486</v>
      </c>
      <c r="C309" s="5">
        <f>All_Customers_Residential!C309+All_Customers_Small_Commercial!C309+All_Customers_Lighting!C309</f>
        <v>62056</v>
      </c>
      <c r="D309" s="5">
        <f>All_Customers_Residential!D309+All_Customers_Small_Commercial!D309+All_Customers_Lighting!D309</f>
        <v>53813</v>
      </c>
      <c r="E309" s="5">
        <f>All_Customers_Residential!E309+All_Customers_Small_Commercial!E309+All_Customers_Lighting!E309</f>
        <v>54713</v>
      </c>
      <c r="F309" s="5">
        <f>All_Customers_Residential!F309+All_Customers_Small_Commercial!F309+All_Customers_Lighting!F309</f>
        <v>57647</v>
      </c>
      <c r="G309" s="5">
        <f>All_Customers_Residential!G309+All_Customers_Small_Commercial!G309+All_Customers_Lighting!G309</f>
        <v>65960</v>
      </c>
      <c r="H309" s="5">
        <f>All_Customers_Residential!H309+All_Customers_Small_Commercial!H309+All_Customers_Lighting!H309</f>
        <v>84958</v>
      </c>
      <c r="I309" s="5">
        <f>All_Customers_Residential!I309+All_Customers_Small_Commercial!I309+All_Customers_Lighting!I309</f>
        <v>95669</v>
      </c>
      <c r="J309" s="5">
        <f>All_Customers_Residential!J309+All_Customers_Small_Commercial!J309+All_Customers_Lighting!J309</f>
        <v>98827</v>
      </c>
      <c r="K309" s="5">
        <f>All_Customers_Residential!K309+All_Customers_Small_Commercial!K309+All_Customers_Lighting!K309</f>
        <v>104263</v>
      </c>
      <c r="L309" s="5">
        <f>All_Customers_Residential!L309+All_Customers_Small_Commercial!L309+All_Customers_Lighting!L309</f>
        <v>102205</v>
      </c>
      <c r="M309" s="5">
        <f>All_Customers_Residential!M309+All_Customers_Small_Commercial!M309+All_Customers_Lighting!M309</f>
        <v>99674</v>
      </c>
      <c r="N309" s="5">
        <f>All_Customers_Residential!N309+All_Customers_Small_Commercial!N309+All_Customers_Lighting!N309</f>
        <v>96791</v>
      </c>
      <c r="O309" s="5">
        <f>All_Customers_Residential!O309+All_Customers_Small_Commercial!O309+All_Customers_Lighting!O309</f>
        <v>92456</v>
      </c>
      <c r="P309" s="5">
        <f>All_Customers_Residential!P309+All_Customers_Small_Commercial!P309+All_Customers_Lighting!P309</f>
        <v>85475</v>
      </c>
      <c r="Q309" s="5">
        <f>All_Customers_Residential!Q309+All_Customers_Small_Commercial!Q309+All_Customers_Lighting!Q309</f>
        <v>90072</v>
      </c>
      <c r="R309" s="5">
        <f>All_Customers_Residential!R309+All_Customers_Small_Commercial!R309+All_Customers_Lighting!R309</f>
        <v>95268</v>
      </c>
      <c r="S309" s="5">
        <f>All_Customers_Residential!S309+All_Customers_Small_Commercial!S309+All_Customers_Lighting!S309</f>
        <v>110545</v>
      </c>
      <c r="T309" s="5">
        <f>All_Customers_Residential!T309+All_Customers_Small_Commercial!T309+All_Customers_Lighting!T309</f>
        <v>118479</v>
      </c>
      <c r="U309" s="5">
        <f>All_Customers_Residential!U309+All_Customers_Small_Commercial!U309+All_Customers_Lighting!U309</f>
        <v>123288</v>
      </c>
      <c r="V309" s="5">
        <f>All_Customers_Residential!V309+All_Customers_Small_Commercial!V309+All_Customers_Lighting!V309</f>
        <v>111138</v>
      </c>
      <c r="W309" s="5">
        <f>All_Customers_Residential!W309+All_Customers_Small_Commercial!W309+All_Customers_Lighting!W309</f>
        <v>95963</v>
      </c>
      <c r="X309" s="5">
        <f>All_Customers_Residential!X309+All_Customers_Small_Commercial!X309+All_Customers_Lighting!X309</f>
        <v>77278</v>
      </c>
      <c r="Y309" s="5">
        <f>All_Customers_Residential!Y309+All_Customers_Small_Commercial!Y309+All_Customers_Lighting!Y309</f>
        <v>65449</v>
      </c>
      <c r="AA309" s="2">
        <f>IFERROR(INDEX('Holiday Schedule'!$D$3:$D$24,MATCH(A309,'Holiday Schedule'!$C$3:$C$24,0)),0)</f>
        <v>0</v>
      </c>
      <c r="AB309" s="2">
        <f t="shared" si="32"/>
        <v>1</v>
      </c>
      <c r="AC309" s="2">
        <f t="shared" si="33"/>
        <v>0</v>
      </c>
      <c r="AD309" s="5">
        <f t="shared" si="34"/>
        <v>2102473</v>
      </c>
      <c r="AE309" s="5">
        <f t="shared" si="35"/>
        <v>2102473</v>
      </c>
      <c r="AG309" s="2">
        <f t="shared" si="36"/>
        <v>10</v>
      </c>
      <c r="AH309" s="2">
        <f t="shared" si="37"/>
        <v>2024</v>
      </c>
      <c r="AJ309" s="5">
        <f t="shared" si="38"/>
        <v>123288</v>
      </c>
      <c r="AK309" s="2">
        <f t="shared" si="39"/>
        <v>20</v>
      </c>
    </row>
    <row r="310" spans="1:37" ht="12.75" x14ac:dyDescent="0.2">
      <c r="A310" s="4">
        <v>45593</v>
      </c>
      <c r="B310" s="5">
        <f>All_Customers_Residential!B310+All_Customers_Small_Commercial!B310+All_Customers_Lighting!B310</f>
        <v>59790</v>
      </c>
      <c r="C310" s="5">
        <f>All_Customers_Residential!C310+All_Customers_Small_Commercial!C310+All_Customers_Lighting!C310</f>
        <v>55857</v>
      </c>
      <c r="D310" s="5">
        <f>All_Customers_Residential!D310+All_Customers_Small_Commercial!D310+All_Customers_Lighting!D310</f>
        <v>53439</v>
      </c>
      <c r="E310" s="5">
        <f>All_Customers_Residential!E310+All_Customers_Small_Commercial!E310+All_Customers_Lighting!E310</f>
        <v>54670</v>
      </c>
      <c r="F310" s="5">
        <f>All_Customers_Residential!F310+All_Customers_Small_Commercial!F310+All_Customers_Lighting!F310</f>
        <v>57565</v>
      </c>
      <c r="G310" s="5">
        <f>All_Customers_Residential!G310+All_Customers_Small_Commercial!G310+All_Customers_Lighting!G310</f>
        <v>68580</v>
      </c>
      <c r="H310" s="5">
        <f>All_Customers_Residential!H310+All_Customers_Small_Commercial!H310+All_Customers_Lighting!H310</f>
        <v>91274</v>
      </c>
      <c r="I310" s="5">
        <f>All_Customers_Residential!I310+All_Customers_Small_Commercial!I310+All_Customers_Lighting!I310</f>
        <v>100578</v>
      </c>
      <c r="J310" s="5">
        <f>All_Customers_Residential!J310+All_Customers_Small_Commercial!J310+All_Customers_Lighting!J310</f>
        <v>98154</v>
      </c>
      <c r="K310" s="5">
        <f>All_Customers_Residential!K310+All_Customers_Small_Commercial!K310+All_Customers_Lighting!K310</f>
        <v>99642</v>
      </c>
      <c r="L310" s="5">
        <f>All_Customers_Residential!L310+All_Customers_Small_Commercial!L310+All_Customers_Lighting!L310</f>
        <v>98312</v>
      </c>
      <c r="M310" s="5">
        <f>All_Customers_Residential!M310+All_Customers_Small_Commercial!M310+All_Customers_Lighting!M310</f>
        <v>95445</v>
      </c>
      <c r="N310" s="5">
        <f>All_Customers_Residential!N310+All_Customers_Small_Commercial!N310+All_Customers_Lighting!N310</f>
        <v>92866</v>
      </c>
      <c r="O310" s="5">
        <f>All_Customers_Residential!O310+All_Customers_Small_Commercial!O310+All_Customers_Lighting!O310</f>
        <v>89979</v>
      </c>
      <c r="P310" s="5">
        <f>All_Customers_Residential!P310+All_Customers_Small_Commercial!P310+All_Customers_Lighting!P310</f>
        <v>82981</v>
      </c>
      <c r="Q310" s="5">
        <f>All_Customers_Residential!Q310+All_Customers_Small_Commercial!Q310+All_Customers_Lighting!Q310</f>
        <v>87349</v>
      </c>
      <c r="R310" s="5">
        <f>All_Customers_Residential!R310+All_Customers_Small_Commercial!R310+All_Customers_Lighting!R310</f>
        <v>93622</v>
      </c>
      <c r="S310" s="5">
        <f>All_Customers_Residential!S310+All_Customers_Small_Commercial!S310+All_Customers_Lighting!S310</f>
        <v>108361</v>
      </c>
      <c r="T310" s="5">
        <f>All_Customers_Residential!T310+All_Customers_Small_Commercial!T310+All_Customers_Lighting!T310</f>
        <v>117638</v>
      </c>
      <c r="U310" s="5">
        <f>All_Customers_Residential!U310+All_Customers_Small_Commercial!U310+All_Customers_Lighting!U310</f>
        <v>122762</v>
      </c>
      <c r="V310" s="5">
        <f>All_Customers_Residential!V310+All_Customers_Small_Commercial!V310+All_Customers_Lighting!V310</f>
        <v>111731</v>
      </c>
      <c r="W310" s="5">
        <f>All_Customers_Residential!W310+All_Customers_Small_Commercial!W310+All_Customers_Lighting!W310</f>
        <v>97829</v>
      </c>
      <c r="X310" s="5">
        <f>All_Customers_Residential!X310+All_Customers_Small_Commercial!X310+All_Customers_Lighting!X310</f>
        <v>77030</v>
      </c>
      <c r="Y310" s="5">
        <f>All_Customers_Residential!Y310+All_Customers_Small_Commercial!Y310+All_Customers_Lighting!Y310</f>
        <v>65253</v>
      </c>
      <c r="AA310" s="2">
        <f>IFERROR(INDEX('Holiday Schedule'!$D$3:$D$24,MATCH(A310,'Holiday Schedule'!$C$3:$C$24,0)),0)</f>
        <v>0</v>
      </c>
      <c r="AB310" s="2">
        <f t="shared" si="32"/>
        <v>2</v>
      </c>
      <c r="AC310" s="2">
        <f t="shared" si="33"/>
        <v>1574279</v>
      </c>
      <c r="AD310" s="5">
        <f t="shared" si="34"/>
        <v>506428</v>
      </c>
      <c r="AE310" s="5">
        <f t="shared" si="35"/>
        <v>2080707</v>
      </c>
      <c r="AG310" s="2">
        <f t="shared" si="36"/>
        <v>10</v>
      </c>
      <c r="AH310" s="2">
        <f t="shared" si="37"/>
        <v>2024</v>
      </c>
      <c r="AJ310" s="5">
        <f t="shared" si="38"/>
        <v>122762</v>
      </c>
      <c r="AK310" s="2">
        <f t="shared" si="39"/>
        <v>20</v>
      </c>
    </row>
    <row r="311" spans="1:37" ht="12.75" x14ac:dyDescent="0.2">
      <c r="A311" s="4">
        <v>45594</v>
      </c>
      <c r="B311" s="5">
        <f>All_Customers_Residential!B311+All_Customers_Small_Commercial!B311+All_Customers_Lighting!B311</f>
        <v>59488</v>
      </c>
      <c r="C311" s="5">
        <f>All_Customers_Residential!C311+All_Customers_Small_Commercial!C311+All_Customers_Lighting!C311</f>
        <v>55564</v>
      </c>
      <c r="D311" s="5">
        <f>All_Customers_Residential!D311+All_Customers_Small_Commercial!D311+All_Customers_Lighting!D311</f>
        <v>53154</v>
      </c>
      <c r="E311" s="5">
        <f>All_Customers_Residential!E311+All_Customers_Small_Commercial!E311+All_Customers_Lighting!E311</f>
        <v>54379</v>
      </c>
      <c r="F311" s="5">
        <f>All_Customers_Residential!F311+All_Customers_Small_Commercial!F311+All_Customers_Lighting!F311</f>
        <v>57271</v>
      </c>
      <c r="G311" s="5">
        <f>All_Customers_Residential!G311+All_Customers_Small_Commercial!G311+All_Customers_Lighting!G311</f>
        <v>68251</v>
      </c>
      <c r="H311" s="5">
        <f>All_Customers_Residential!H311+All_Customers_Small_Commercial!H311+All_Customers_Lighting!H311</f>
        <v>90882</v>
      </c>
      <c r="I311" s="5">
        <f>All_Customers_Residential!I311+All_Customers_Small_Commercial!I311+All_Customers_Lighting!I311</f>
        <v>100234</v>
      </c>
      <c r="J311" s="5">
        <f>All_Customers_Residential!J311+All_Customers_Small_Commercial!J311+All_Customers_Lighting!J311</f>
        <v>97838</v>
      </c>
      <c r="K311" s="5">
        <f>All_Customers_Residential!K311+All_Customers_Small_Commercial!K311+All_Customers_Lighting!K311</f>
        <v>99323</v>
      </c>
      <c r="L311" s="5">
        <f>All_Customers_Residential!L311+All_Customers_Small_Commercial!L311+All_Customers_Lighting!L311</f>
        <v>97994</v>
      </c>
      <c r="M311" s="5">
        <f>All_Customers_Residential!M311+All_Customers_Small_Commercial!M311+All_Customers_Lighting!M311</f>
        <v>95138</v>
      </c>
      <c r="N311" s="5">
        <f>All_Customers_Residential!N311+All_Customers_Small_Commercial!N311+All_Customers_Lighting!N311</f>
        <v>92567</v>
      </c>
      <c r="O311" s="5">
        <f>All_Customers_Residential!O311+All_Customers_Small_Commercial!O311+All_Customers_Lighting!O311</f>
        <v>89691</v>
      </c>
      <c r="P311" s="5">
        <f>All_Customers_Residential!P311+All_Customers_Small_Commercial!P311+All_Customers_Lighting!P311</f>
        <v>82709</v>
      </c>
      <c r="Q311" s="5">
        <f>All_Customers_Residential!Q311+All_Customers_Small_Commercial!Q311+All_Customers_Lighting!Q311</f>
        <v>87070</v>
      </c>
      <c r="R311" s="5">
        <f>All_Customers_Residential!R311+All_Customers_Small_Commercial!R311+All_Customers_Lighting!R311</f>
        <v>93322</v>
      </c>
      <c r="S311" s="5">
        <f>All_Customers_Residential!S311+All_Customers_Small_Commercial!S311+All_Customers_Lighting!S311</f>
        <v>107986</v>
      </c>
      <c r="T311" s="5">
        <f>All_Customers_Residential!T311+All_Customers_Small_Commercial!T311+All_Customers_Lighting!T311</f>
        <v>117168</v>
      </c>
      <c r="U311" s="5">
        <f>All_Customers_Residential!U311+All_Customers_Small_Commercial!U311+All_Customers_Lighting!U311</f>
        <v>122276</v>
      </c>
      <c r="V311" s="5">
        <f>All_Customers_Residential!V311+All_Customers_Small_Commercial!V311+All_Customers_Lighting!V311</f>
        <v>111277</v>
      </c>
      <c r="W311" s="5">
        <f>All_Customers_Residential!W311+All_Customers_Small_Commercial!W311+All_Customers_Lighting!W311</f>
        <v>97415</v>
      </c>
      <c r="X311" s="5">
        <f>All_Customers_Residential!X311+All_Customers_Small_Commercial!X311+All_Customers_Lighting!X311</f>
        <v>76674</v>
      </c>
      <c r="Y311" s="5">
        <f>All_Customers_Residential!Y311+All_Customers_Small_Commercial!Y311+All_Customers_Lighting!Y311</f>
        <v>64939</v>
      </c>
      <c r="AA311" s="2">
        <f>IFERROR(INDEX('Holiday Schedule'!$D$3:$D$24,MATCH(A311,'Holiday Schedule'!$C$3:$C$24,0)),0)</f>
        <v>0</v>
      </c>
      <c r="AB311" s="2">
        <f t="shared" si="32"/>
        <v>3</v>
      </c>
      <c r="AC311" s="2">
        <f t="shared" si="33"/>
        <v>1568682</v>
      </c>
      <c r="AD311" s="5">
        <f t="shared" si="34"/>
        <v>503928</v>
      </c>
      <c r="AE311" s="5">
        <f t="shared" si="35"/>
        <v>2072610</v>
      </c>
      <c r="AG311" s="2">
        <f t="shared" si="36"/>
        <v>10</v>
      </c>
      <c r="AH311" s="2">
        <f t="shared" si="37"/>
        <v>2024</v>
      </c>
      <c r="AJ311" s="5">
        <f t="shared" si="38"/>
        <v>122276</v>
      </c>
      <c r="AK311" s="2">
        <f t="shared" si="39"/>
        <v>20</v>
      </c>
    </row>
    <row r="312" spans="1:37" ht="12.75" x14ac:dyDescent="0.2">
      <c r="A312" s="4">
        <v>45595</v>
      </c>
      <c r="B312" s="5">
        <f>All_Customers_Residential!B312+All_Customers_Small_Commercial!B312+All_Customers_Lighting!B312</f>
        <v>59299</v>
      </c>
      <c r="C312" s="5">
        <f>All_Customers_Residential!C312+All_Customers_Small_Commercial!C312+All_Customers_Lighting!C312</f>
        <v>55387</v>
      </c>
      <c r="D312" s="5">
        <f>All_Customers_Residential!D312+All_Customers_Small_Commercial!D312+All_Customers_Lighting!D312</f>
        <v>52984</v>
      </c>
      <c r="E312" s="5">
        <f>All_Customers_Residential!E312+All_Customers_Small_Commercial!E312+All_Customers_Lighting!E312</f>
        <v>54207</v>
      </c>
      <c r="F312" s="5">
        <f>All_Customers_Residential!F312+All_Customers_Small_Commercial!F312+All_Customers_Lighting!F312</f>
        <v>57091</v>
      </c>
      <c r="G312" s="5">
        <f>All_Customers_Residential!G312+All_Customers_Small_Commercial!G312+All_Customers_Lighting!G312</f>
        <v>68044</v>
      </c>
      <c r="H312" s="5">
        <f>All_Customers_Residential!H312+All_Customers_Small_Commercial!H312+All_Customers_Lighting!H312</f>
        <v>90607</v>
      </c>
      <c r="I312" s="5">
        <f>All_Customers_Residential!I312+All_Customers_Small_Commercial!I312+All_Customers_Lighting!I312</f>
        <v>99970</v>
      </c>
      <c r="J312" s="5">
        <f>All_Customers_Residential!J312+All_Customers_Small_Commercial!J312+All_Customers_Lighting!J312</f>
        <v>97584</v>
      </c>
      <c r="K312" s="5">
        <f>All_Customers_Residential!K312+All_Customers_Small_Commercial!K312+All_Customers_Lighting!K312</f>
        <v>99069</v>
      </c>
      <c r="L312" s="5">
        <f>All_Customers_Residential!L312+All_Customers_Small_Commercial!L312+All_Customers_Lighting!L312</f>
        <v>97748</v>
      </c>
      <c r="M312" s="5">
        <f>All_Customers_Residential!M312+All_Customers_Small_Commercial!M312+All_Customers_Lighting!M312</f>
        <v>94901</v>
      </c>
      <c r="N312" s="5">
        <f>All_Customers_Residential!N312+All_Customers_Small_Commercial!N312+All_Customers_Lighting!N312</f>
        <v>92333</v>
      </c>
      <c r="O312" s="5">
        <f>All_Customers_Residential!O312+All_Customers_Small_Commercial!O312+All_Customers_Lighting!O312</f>
        <v>89465</v>
      </c>
      <c r="P312" s="5">
        <f>All_Customers_Residential!P312+All_Customers_Small_Commercial!P312+All_Customers_Lighting!P312</f>
        <v>82508</v>
      </c>
      <c r="Q312" s="5">
        <f>All_Customers_Residential!Q312+All_Customers_Small_Commercial!Q312+All_Customers_Lighting!Q312</f>
        <v>86856</v>
      </c>
      <c r="R312" s="5">
        <f>All_Customers_Residential!R312+All_Customers_Small_Commercial!R312+All_Customers_Lighting!R312</f>
        <v>93090</v>
      </c>
      <c r="S312" s="5">
        <f>All_Customers_Residential!S312+All_Customers_Small_Commercial!S312+All_Customers_Lighting!S312</f>
        <v>107682</v>
      </c>
      <c r="T312" s="5">
        <f>All_Customers_Residential!T312+All_Customers_Small_Commercial!T312+All_Customers_Lighting!T312</f>
        <v>116822</v>
      </c>
      <c r="U312" s="5">
        <f>All_Customers_Residential!U312+All_Customers_Small_Commercial!U312+All_Customers_Lighting!U312</f>
        <v>121911</v>
      </c>
      <c r="V312" s="5">
        <f>All_Customers_Residential!V312+All_Customers_Small_Commercial!V312+All_Customers_Lighting!V312</f>
        <v>110941</v>
      </c>
      <c r="W312" s="5">
        <f>All_Customers_Residential!W312+All_Customers_Small_Commercial!W312+All_Customers_Lighting!W312</f>
        <v>97121</v>
      </c>
      <c r="X312" s="5">
        <f>All_Customers_Residential!X312+All_Customers_Small_Commercial!X312+All_Customers_Lighting!X312</f>
        <v>76437</v>
      </c>
      <c r="Y312" s="5">
        <f>All_Customers_Residential!Y312+All_Customers_Small_Commercial!Y312+All_Customers_Lighting!Y312</f>
        <v>64731</v>
      </c>
      <c r="AA312" s="2">
        <f>IFERROR(INDEX('Holiday Schedule'!$D$3:$D$24,MATCH(A312,'Holiday Schedule'!$C$3:$C$24,0)),0)</f>
        <v>0</v>
      </c>
      <c r="AB312" s="2">
        <f t="shared" si="32"/>
        <v>4</v>
      </c>
      <c r="AC312" s="2">
        <f t="shared" si="33"/>
        <v>1564438</v>
      </c>
      <c r="AD312" s="5">
        <f t="shared" si="34"/>
        <v>502350</v>
      </c>
      <c r="AE312" s="5">
        <f t="shared" si="35"/>
        <v>2066788</v>
      </c>
      <c r="AG312" s="2">
        <f t="shared" si="36"/>
        <v>10</v>
      </c>
      <c r="AH312" s="2">
        <f t="shared" si="37"/>
        <v>2024</v>
      </c>
      <c r="AJ312" s="5">
        <f t="shared" si="38"/>
        <v>121911</v>
      </c>
      <c r="AK312" s="2">
        <f t="shared" si="39"/>
        <v>20</v>
      </c>
    </row>
    <row r="313" spans="1:37" ht="12.75" x14ac:dyDescent="0.2">
      <c r="A313" s="4">
        <v>45596</v>
      </c>
      <c r="B313" s="5">
        <f>All_Customers_Residential!B313+All_Customers_Small_Commercial!B313+All_Customers_Lighting!B313</f>
        <v>59326</v>
      </c>
      <c r="C313" s="5">
        <f>All_Customers_Residential!C313+All_Customers_Small_Commercial!C313+All_Customers_Lighting!C313</f>
        <v>55420</v>
      </c>
      <c r="D313" s="5">
        <f>All_Customers_Residential!D313+All_Customers_Small_Commercial!D313+All_Customers_Lighting!D313</f>
        <v>53024</v>
      </c>
      <c r="E313" s="5">
        <f>All_Customers_Residential!E313+All_Customers_Small_Commercial!E313+All_Customers_Lighting!E313</f>
        <v>54244</v>
      </c>
      <c r="F313" s="5">
        <f>All_Customers_Residential!F313+All_Customers_Small_Commercial!F313+All_Customers_Lighting!F313</f>
        <v>57120</v>
      </c>
      <c r="G313" s="5">
        <f>All_Customers_Residential!G313+All_Customers_Small_Commercial!G313+All_Customers_Lighting!G313</f>
        <v>68045</v>
      </c>
      <c r="H313" s="5">
        <f>All_Customers_Residential!H313+All_Customers_Small_Commercial!H313+All_Customers_Lighting!H313</f>
        <v>90558</v>
      </c>
      <c r="I313" s="5">
        <f>All_Customers_Residential!I313+All_Customers_Small_Commercial!I313+All_Customers_Lighting!I313</f>
        <v>99844</v>
      </c>
      <c r="J313" s="5">
        <f>All_Customers_Residential!J313+All_Customers_Small_Commercial!J313+All_Customers_Lighting!J313</f>
        <v>97420</v>
      </c>
      <c r="K313" s="5">
        <f>All_Customers_Residential!K313+All_Customers_Small_Commercial!K313+All_Customers_Lighting!K313</f>
        <v>98903</v>
      </c>
      <c r="L313" s="5">
        <f>All_Customers_Residential!L313+All_Customers_Small_Commercial!L313+All_Customers_Lighting!L313</f>
        <v>97586</v>
      </c>
      <c r="M313" s="5">
        <f>All_Customers_Residential!M313+All_Customers_Small_Commercial!M313+All_Customers_Lighting!M313</f>
        <v>94747</v>
      </c>
      <c r="N313" s="5">
        <f>All_Customers_Residential!N313+All_Customers_Small_Commercial!N313+All_Customers_Lighting!N313</f>
        <v>92188</v>
      </c>
      <c r="O313" s="5">
        <f>All_Customers_Residential!O313+All_Customers_Small_Commercial!O313+All_Customers_Lighting!O313</f>
        <v>89324</v>
      </c>
      <c r="P313" s="5">
        <f>All_Customers_Residential!P313+All_Customers_Small_Commercial!P313+All_Customers_Lighting!P313</f>
        <v>82379</v>
      </c>
      <c r="Q313" s="5">
        <f>All_Customers_Residential!Q313+All_Customers_Small_Commercial!Q313+All_Customers_Lighting!Q313</f>
        <v>86708</v>
      </c>
      <c r="R313" s="5">
        <f>All_Customers_Residential!R313+All_Customers_Small_Commercial!R313+All_Customers_Lighting!R313</f>
        <v>92930</v>
      </c>
      <c r="S313" s="5">
        <f>All_Customers_Residential!S313+All_Customers_Small_Commercial!S313+All_Customers_Lighting!S313</f>
        <v>107558</v>
      </c>
      <c r="T313" s="5">
        <f>All_Customers_Residential!T313+All_Customers_Small_Commercial!T313+All_Customers_Lighting!T313</f>
        <v>116724</v>
      </c>
      <c r="U313" s="5">
        <f>All_Customers_Residential!U313+All_Customers_Small_Commercial!U313+All_Customers_Lighting!U313</f>
        <v>121804</v>
      </c>
      <c r="V313" s="5">
        <f>All_Customers_Residential!V313+All_Customers_Small_Commercial!V313+All_Customers_Lighting!V313</f>
        <v>110857</v>
      </c>
      <c r="W313" s="5">
        <f>All_Customers_Residential!W313+All_Customers_Small_Commercial!W313+All_Customers_Lighting!W313</f>
        <v>97061</v>
      </c>
      <c r="X313" s="5">
        <f>All_Customers_Residential!X313+All_Customers_Small_Commercial!X313+All_Customers_Lighting!X313</f>
        <v>76424</v>
      </c>
      <c r="Y313" s="5">
        <f>All_Customers_Residential!Y313+All_Customers_Small_Commercial!Y313+All_Customers_Lighting!Y313</f>
        <v>64745</v>
      </c>
      <c r="AA313" s="2">
        <f>IFERROR(INDEX('Holiday Schedule'!$D$3:$D$24,MATCH(A313,'Holiday Schedule'!$C$3:$C$24,0)),0)</f>
        <v>0</v>
      </c>
      <c r="AB313" s="2">
        <f t="shared" si="32"/>
        <v>5</v>
      </c>
      <c r="AC313" s="2">
        <f t="shared" si="33"/>
        <v>1562457</v>
      </c>
      <c r="AD313" s="5">
        <f t="shared" si="34"/>
        <v>502482</v>
      </c>
      <c r="AE313" s="5">
        <f t="shared" si="35"/>
        <v>2064939</v>
      </c>
      <c r="AG313" s="2">
        <f t="shared" si="36"/>
        <v>10</v>
      </c>
      <c r="AH313" s="2">
        <f t="shared" si="37"/>
        <v>2024</v>
      </c>
      <c r="AJ313" s="5">
        <f t="shared" si="38"/>
        <v>121804</v>
      </c>
      <c r="AK313" s="2">
        <f t="shared" si="39"/>
        <v>20</v>
      </c>
    </row>
    <row r="314" spans="1:37" ht="12.75" x14ac:dyDescent="0.2">
      <c r="A314" s="4">
        <v>45597</v>
      </c>
      <c r="B314" s="5">
        <f>All_Customers_Residential!B314+All_Customers_Small_Commercial!B314+All_Customers_Lighting!B314</f>
        <v>61589</v>
      </c>
      <c r="C314" s="5">
        <f>All_Customers_Residential!C314+All_Customers_Small_Commercial!C314+All_Customers_Lighting!C314</f>
        <v>59300</v>
      </c>
      <c r="D314" s="5">
        <f>All_Customers_Residential!D314+All_Customers_Small_Commercial!D314+All_Customers_Lighting!D314</f>
        <v>57348</v>
      </c>
      <c r="E314" s="5">
        <f>All_Customers_Residential!E314+All_Customers_Small_Commercial!E314+All_Customers_Lighting!E314</f>
        <v>58240</v>
      </c>
      <c r="F314" s="5">
        <f>All_Customers_Residential!F314+All_Customers_Small_Commercial!F314+All_Customers_Lighting!F314</f>
        <v>62781</v>
      </c>
      <c r="G314" s="5">
        <f>All_Customers_Residential!G314+All_Customers_Small_Commercial!G314+All_Customers_Lighting!G314</f>
        <v>70377</v>
      </c>
      <c r="H314" s="5">
        <f>All_Customers_Residential!H314+All_Customers_Small_Commercial!H314+All_Customers_Lighting!H314</f>
        <v>94367</v>
      </c>
      <c r="I314" s="5">
        <f>All_Customers_Residential!I314+All_Customers_Small_Commercial!I314+All_Customers_Lighting!I314</f>
        <v>103688</v>
      </c>
      <c r="J314" s="5">
        <f>All_Customers_Residential!J314+All_Customers_Small_Commercial!J314+All_Customers_Lighting!J314</f>
        <v>99792</v>
      </c>
      <c r="K314" s="5">
        <f>All_Customers_Residential!K314+All_Customers_Small_Commercial!K314+All_Customers_Lighting!K314</f>
        <v>100072</v>
      </c>
      <c r="L314" s="5">
        <f>All_Customers_Residential!L314+All_Customers_Small_Commercial!L314+All_Customers_Lighting!L314</f>
        <v>98900</v>
      </c>
      <c r="M314" s="5">
        <f>All_Customers_Residential!M314+All_Customers_Small_Commercial!M314+All_Customers_Lighting!M314</f>
        <v>95321</v>
      </c>
      <c r="N314" s="5">
        <f>All_Customers_Residential!N314+All_Customers_Small_Commercial!N314+All_Customers_Lighting!N314</f>
        <v>91752</v>
      </c>
      <c r="O314" s="5">
        <f>All_Customers_Residential!O314+All_Customers_Small_Commercial!O314+All_Customers_Lighting!O314</f>
        <v>88138</v>
      </c>
      <c r="P314" s="5">
        <f>All_Customers_Residential!P314+All_Customers_Small_Commercial!P314+All_Customers_Lighting!P314</f>
        <v>88939</v>
      </c>
      <c r="Q314" s="5">
        <f>All_Customers_Residential!Q314+All_Customers_Small_Commercial!Q314+All_Customers_Lighting!Q314</f>
        <v>95523</v>
      </c>
      <c r="R314" s="5">
        <f>All_Customers_Residential!R314+All_Customers_Small_Commercial!R314+All_Customers_Lighting!R314</f>
        <v>111122</v>
      </c>
      <c r="S314" s="5">
        <f>All_Customers_Residential!S314+All_Customers_Small_Commercial!S314+All_Customers_Lighting!S314</f>
        <v>124172</v>
      </c>
      <c r="T314" s="5">
        <f>All_Customers_Residential!T314+All_Customers_Small_Commercial!T314+All_Customers_Lighting!T314</f>
        <v>125133</v>
      </c>
      <c r="U314" s="5">
        <f>All_Customers_Residential!U314+All_Customers_Small_Commercial!U314+All_Customers_Lighting!U314</f>
        <v>116764</v>
      </c>
      <c r="V314" s="5">
        <f>All_Customers_Residential!V314+All_Customers_Small_Commercial!V314+All_Customers_Lighting!V314</f>
        <v>111144</v>
      </c>
      <c r="W314" s="5">
        <f>All_Customers_Residential!W314+All_Customers_Small_Commercial!W314+All_Customers_Lighting!W314</f>
        <v>96329</v>
      </c>
      <c r="X314" s="5">
        <f>All_Customers_Residential!X314+All_Customers_Small_Commercial!X314+All_Customers_Lighting!X314</f>
        <v>76448</v>
      </c>
      <c r="Y314" s="5">
        <f>All_Customers_Residential!Y314+All_Customers_Small_Commercial!Y314+All_Customers_Lighting!Y314</f>
        <v>67637</v>
      </c>
      <c r="AA314" s="2">
        <f>IFERROR(INDEX('Holiday Schedule'!$D$3:$D$24,MATCH(A314,'Holiday Schedule'!$C$3:$C$24,0)),0)</f>
        <v>0</v>
      </c>
      <c r="AB314" s="2">
        <f t="shared" si="32"/>
        <v>6</v>
      </c>
      <c r="AC314" s="2">
        <f t="shared" si="33"/>
        <v>1623237</v>
      </c>
      <c r="AD314" s="5">
        <f t="shared" si="34"/>
        <v>531639</v>
      </c>
      <c r="AE314" s="5">
        <f t="shared" si="35"/>
        <v>2154876</v>
      </c>
      <c r="AG314" s="2">
        <f t="shared" si="36"/>
        <v>11</v>
      </c>
      <c r="AH314" s="2">
        <f t="shared" si="37"/>
        <v>2024</v>
      </c>
      <c r="AJ314" s="5">
        <f t="shared" si="38"/>
        <v>125133</v>
      </c>
      <c r="AK314" s="2">
        <f t="shared" si="39"/>
        <v>19</v>
      </c>
    </row>
    <row r="315" spans="1:37" ht="12.75" x14ac:dyDescent="0.2">
      <c r="A315" s="4">
        <v>45598</v>
      </c>
      <c r="B315" s="5">
        <f>All_Customers_Residential!B315+All_Customers_Small_Commercial!B315+All_Customers_Lighting!B315</f>
        <v>62857</v>
      </c>
      <c r="C315" s="5">
        <f>All_Customers_Residential!C315+All_Customers_Small_Commercial!C315+All_Customers_Lighting!C315</f>
        <v>58707</v>
      </c>
      <c r="D315" s="5">
        <f>All_Customers_Residential!D315+All_Customers_Small_Commercial!D315+All_Customers_Lighting!D315</f>
        <v>57589</v>
      </c>
      <c r="E315" s="5">
        <f>All_Customers_Residential!E315+All_Customers_Small_Commercial!E315+All_Customers_Lighting!E315</f>
        <v>58075</v>
      </c>
      <c r="F315" s="5">
        <f>All_Customers_Residential!F315+All_Customers_Small_Commercial!F315+All_Customers_Lighting!F315</f>
        <v>62397</v>
      </c>
      <c r="G315" s="5">
        <f>All_Customers_Residential!G315+All_Customers_Small_Commercial!G315+All_Customers_Lighting!G315</f>
        <v>69870</v>
      </c>
      <c r="H315" s="5">
        <f>All_Customers_Residential!H315+All_Customers_Small_Commercial!H315+All_Customers_Lighting!H315</f>
        <v>86585</v>
      </c>
      <c r="I315" s="5">
        <f>All_Customers_Residential!I315+All_Customers_Small_Commercial!I315+All_Customers_Lighting!I315</f>
        <v>94411</v>
      </c>
      <c r="J315" s="5">
        <f>All_Customers_Residential!J315+All_Customers_Small_Commercial!J315+All_Customers_Lighting!J315</f>
        <v>98743</v>
      </c>
      <c r="K315" s="5">
        <f>All_Customers_Residential!K315+All_Customers_Small_Commercial!K315+All_Customers_Lighting!K315</f>
        <v>104270</v>
      </c>
      <c r="L315" s="5">
        <f>All_Customers_Residential!L315+All_Customers_Small_Commercial!L315+All_Customers_Lighting!L315</f>
        <v>103814</v>
      </c>
      <c r="M315" s="5">
        <f>All_Customers_Residential!M315+All_Customers_Small_Commercial!M315+All_Customers_Lighting!M315</f>
        <v>100141</v>
      </c>
      <c r="N315" s="5">
        <f>All_Customers_Residential!N315+All_Customers_Small_Commercial!N315+All_Customers_Lighting!N315</f>
        <v>95054</v>
      </c>
      <c r="O315" s="5">
        <f>All_Customers_Residential!O315+All_Customers_Small_Commercial!O315+All_Customers_Lighting!O315</f>
        <v>91929</v>
      </c>
      <c r="P315" s="5">
        <f>All_Customers_Residential!P315+All_Customers_Small_Commercial!P315+All_Customers_Lighting!P315</f>
        <v>91789</v>
      </c>
      <c r="Q315" s="5">
        <f>All_Customers_Residential!Q315+All_Customers_Small_Commercial!Q315+All_Customers_Lighting!Q315</f>
        <v>98822</v>
      </c>
      <c r="R315" s="5">
        <f>All_Customers_Residential!R315+All_Customers_Small_Commercial!R315+All_Customers_Lighting!R315</f>
        <v>113686</v>
      </c>
      <c r="S315" s="5">
        <f>All_Customers_Residential!S315+All_Customers_Small_Commercial!S315+All_Customers_Lighting!S315</f>
        <v>125462</v>
      </c>
      <c r="T315" s="5">
        <f>All_Customers_Residential!T315+All_Customers_Small_Commercial!T315+All_Customers_Lighting!T315</f>
        <v>124601</v>
      </c>
      <c r="U315" s="5">
        <f>All_Customers_Residential!U315+All_Customers_Small_Commercial!U315+All_Customers_Lighting!U315</f>
        <v>118099</v>
      </c>
      <c r="V315" s="5">
        <f>All_Customers_Residential!V315+All_Customers_Small_Commercial!V315+All_Customers_Lighting!V315</f>
        <v>109821</v>
      </c>
      <c r="W315" s="5">
        <f>All_Customers_Residential!W315+All_Customers_Small_Commercial!W315+All_Customers_Lighting!W315</f>
        <v>93575</v>
      </c>
      <c r="X315" s="5">
        <f>All_Customers_Residential!X315+All_Customers_Small_Commercial!X315+All_Customers_Lighting!X315</f>
        <v>77935</v>
      </c>
      <c r="Y315" s="5">
        <f>All_Customers_Residential!Y315+All_Customers_Small_Commercial!Y315+All_Customers_Lighting!Y315</f>
        <v>63693</v>
      </c>
      <c r="AA315" s="2">
        <f>IFERROR(INDEX('Holiday Schedule'!$D$3:$D$24,MATCH(A315,'Holiday Schedule'!$C$3:$C$24,0)),0)</f>
        <v>0</v>
      </c>
      <c r="AB315" s="2">
        <f t="shared" si="32"/>
        <v>7</v>
      </c>
      <c r="AC315" s="2">
        <f t="shared" si="33"/>
        <v>0</v>
      </c>
      <c r="AD315" s="5">
        <f t="shared" si="34"/>
        <v>2161925</v>
      </c>
      <c r="AE315" s="5">
        <f t="shared" si="35"/>
        <v>2161925</v>
      </c>
      <c r="AG315" s="2">
        <f t="shared" si="36"/>
        <v>11</v>
      </c>
      <c r="AH315" s="2">
        <f t="shared" si="37"/>
        <v>2024</v>
      </c>
      <c r="AJ315" s="5">
        <f t="shared" si="38"/>
        <v>125462</v>
      </c>
      <c r="AK315" s="2">
        <f t="shared" si="39"/>
        <v>18</v>
      </c>
    </row>
    <row r="316" spans="1:37" ht="12.75" x14ac:dyDescent="0.2">
      <c r="A316" s="4">
        <v>45599</v>
      </c>
      <c r="B316" s="5">
        <f>All_Customers_Residential!B316+All_Customers_Small_Commercial!B316+All_Customers_Lighting!B316</f>
        <v>62858</v>
      </c>
      <c r="C316" s="5">
        <f>All_Customers_Residential!C316+All_Customers_Small_Commercial!C316+All_Customers_Lighting!C316</f>
        <v>58711</v>
      </c>
      <c r="D316" s="5">
        <f>All_Customers_Residential!D316+All_Customers_Small_Commercial!D316+All_Customers_Lighting!D316</f>
        <v>57593</v>
      </c>
      <c r="E316" s="5">
        <f>All_Customers_Residential!E316+All_Customers_Small_Commercial!E316+All_Customers_Lighting!E316</f>
        <v>58079</v>
      </c>
      <c r="F316" s="5">
        <f>All_Customers_Residential!F316+All_Customers_Small_Commercial!F316+All_Customers_Lighting!F316</f>
        <v>62401</v>
      </c>
      <c r="G316" s="5">
        <f>All_Customers_Residential!G316+All_Customers_Small_Commercial!G316+All_Customers_Lighting!G316</f>
        <v>69871</v>
      </c>
      <c r="H316" s="5">
        <f>All_Customers_Residential!H316+All_Customers_Small_Commercial!H316+All_Customers_Lighting!H316</f>
        <v>86494</v>
      </c>
      <c r="I316" s="5">
        <f>All_Customers_Residential!I316+All_Customers_Small_Commercial!I316+All_Customers_Lighting!I316</f>
        <v>94367</v>
      </c>
      <c r="J316" s="5">
        <f>All_Customers_Residential!J316+All_Customers_Small_Commercial!J316+All_Customers_Lighting!J316</f>
        <v>98743</v>
      </c>
      <c r="K316" s="5">
        <f>All_Customers_Residential!K316+All_Customers_Small_Commercial!K316+All_Customers_Lighting!K316</f>
        <v>104268</v>
      </c>
      <c r="L316" s="5">
        <f>All_Customers_Residential!L316+All_Customers_Small_Commercial!L316+All_Customers_Lighting!L316</f>
        <v>103812</v>
      </c>
      <c r="M316" s="5">
        <f>All_Customers_Residential!M316+All_Customers_Small_Commercial!M316+All_Customers_Lighting!M316</f>
        <v>100140</v>
      </c>
      <c r="N316" s="5">
        <f>All_Customers_Residential!N316+All_Customers_Small_Commercial!N316+All_Customers_Lighting!N316</f>
        <v>95056</v>
      </c>
      <c r="O316" s="5">
        <f>All_Customers_Residential!O316+All_Customers_Small_Commercial!O316+All_Customers_Lighting!O316</f>
        <v>91926</v>
      </c>
      <c r="P316" s="5">
        <f>All_Customers_Residential!P316+All_Customers_Small_Commercial!P316+All_Customers_Lighting!P316</f>
        <v>91781</v>
      </c>
      <c r="Q316" s="5">
        <f>All_Customers_Residential!Q316+All_Customers_Small_Commercial!Q316+All_Customers_Lighting!Q316</f>
        <v>98818</v>
      </c>
      <c r="R316" s="5">
        <f>All_Customers_Residential!R316+All_Customers_Small_Commercial!R316+All_Customers_Lighting!R316</f>
        <v>113767</v>
      </c>
      <c r="S316" s="5">
        <f>All_Customers_Residential!S316+All_Customers_Small_Commercial!S316+All_Customers_Lighting!S316</f>
        <v>125495</v>
      </c>
      <c r="T316" s="5">
        <f>All_Customers_Residential!T316+All_Customers_Small_Commercial!T316+All_Customers_Lighting!T316</f>
        <v>124604</v>
      </c>
      <c r="U316" s="5">
        <f>All_Customers_Residential!U316+All_Customers_Small_Commercial!U316+All_Customers_Lighting!U316</f>
        <v>118100</v>
      </c>
      <c r="V316" s="5">
        <f>All_Customers_Residential!V316+All_Customers_Small_Commercial!V316+All_Customers_Lighting!V316</f>
        <v>109824</v>
      </c>
      <c r="W316" s="5">
        <f>All_Customers_Residential!W316+All_Customers_Small_Commercial!W316+All_Customers_Lighting!W316</f>
        <v>93574</v>
      </c>
      <c r="X316" s="5">
        <f>All_Customers_Residential!X316+All_Customers_Small_Commercial!X316+All_Customers_Lighting!X316</f>
        <v>77936</v>
      </c>
      <c r="Y316" s="5">
        <f>All_Customers_Residential!Y316+All_Customers_Small_Commercial!Y316+All_Customers_Lighting!Y316</f>
        <v>63690</v>
      </c>
      <c r="AA316" s="2">
        <f>IFERROR(INDEX('Holiday Schedule'!$D$3:$D$24,MATCH(A316,'Holiday Schedule'!$C$3:$C$24,0)),0)</f>
        <v>0</v>
      </c>
      <c r="AB316" s="2">
        <f t="shared" si="32"/>
        <v>1</v>
      </c>
      <c r="AC316" s="2">
        <f t="shared" si="33"/>
        <v>0</v>
      </c>
      <c r="AD316" s="5">
        <f t="shared" si="34"/>
        <v>2161908</v>
      </c>
      <c r="AE316" s="5">
        <f t="shared" si="35"/>
        <v>2161908</v>
      </c>
      <c r="AG316" s="2">
        <f t="shared" si="36"/>
        <v>11</v>
      </c>
      <c r="AH316" s="2">
        <f t="shared" si="37"/>
        <v>2024</v>
      </c>
      <c r="AJ316" s="5">
        <f t="shared" si="38"/>
        <v>125495</v>
      </c>
      <c r="AK316" s="2">
        <f t="shared" si="39"/>
        <v>18</v>
      </c>
    </row>
    <row r="317" spans="1:37" ht="12.75" x14ac:dyDescent="0.2">
      <c r="A317" s="4">
        <v>45600</v>
      </c>
      <c r="B317" s="5">
        <f>All_Customers_Residential!B317+All_Customers_Small_Commercial!B317+All_Customers_Lighting!B317</f>
        <v>61226</v>
      </c>
      <c r="C317" s="5">
        <f>All_Customers_Residential!C317+All_Customers_Small_Commercial!C317+All_Customers_Lighting!C317</f>
        <v>58950</v>
      </c>
      <c r="D317" s="5">
        <f>All_Customers_Residential!D317+All_Customers_Small_Commercial!D317+All_Customers_Lighting!D317</f>
        <v>57014</v>
      </c>
      <c r="E317" s="5">
        <f>All_Customers_Residential!E317+All_Customers_Small_Commercial!E317+All_Customers_Lighting!E317</f>
        <v>57899</v>
      </c>
      <c r="F317" s="5">
        <f>All_Customers_Residential!F317+All_Customers_Small_Commercial!F317+All_Customers_Lighting!F317</f>
        <v>62416</v>
      </c>
      <c r="G317" s="5">
        <f>All_Customers_Residential!G317+All_Customers_Small_Commercial!G317+All_Customers_Lighting!G317</f>
        <v>69963</v>
      </c>
      <c r="H317" s="5">
        <f>All_Customers_Residential!H317+All_Customers_Small_Commercial!H317+All_Customers_Lighting!H317</f>
        <v>93700</v>
      </c>
      <c r="I317" s="5">
        <f>All_Customers_Residential!I317+All_Customers_Small_Commercial!I317+All_Customers_Lighting!I317</f>
        <v>102987</v>
      </c>
      <c r="J317" s="5">
        <f>All_Customers_Residential!J317+All_Customers_Small_Commercial!J317+All_Customers_Lighting!J317</f>
        <v>99227</v>
      </c>
      <c r="K317" s="5">
        <f>All_Customers_Residential!K317+All_Customers_Small_Commercial!K317+All_Customers_Lighting!K317</f>
        <v>99514</v>
      </c>
      <c r="L317" s="5">
        <f>All_Customers_Residential!L317+All_Customers_Small_Commercial!L317+All_Customers_Lighting!L317</f>
        <v>98358</v>
      </c>
      <c r="M317" s="5">
        <f>All_Customers_Residential!M317+All_Customers_Small_Commercial!M317+All_Customers_Lighting!M317</f>
        <v>94804</v>
      </c>
      <c r="N317" s="5">
        <f>All_Customers_Residential!N317+All_Customers_Small_Commercial!N317+All_Customers_Lighting!N317</f>
        <v>91253</v>
      </c>
      <c r="O317" s="5">
        <f>All_Customers_Residential!O317+All_Customers_Small_Commercial!O317+All_Customers_Lighting!O317</f>
        <v>87664</v>
      </c>
      <c r="P317" s="5">
        <f>All_Customers_Residential!P317+All_Customers_Small_Commercial!P317+All_Customers_Lighting!P317</f>
        <v>88457</v>
      </c>
      <c r="Q317" s="5">
        <f>All_Customers_Residential!Q317+All_Customers_Small_Commercial!Q317+All_Customers_Lighting!Q317</f>
        <v>94993</v>
      </c>
      <c r="R317" s="5">
        <f>All_Customers_Residential!R317+All_Customers_Small_Commercial!R317+All_Customers_Lighting!R317</f>
        <v>110566</v>
      </c>
      <c r="S317" s="5">
        <f>All_Customers_Residential!S317+All_Customers_Small_Commercial!S317+All_Customers_Lighting!S317</f>
        <v>123454</v>
      </c>
      <c r="T317" s="5">
        <f>All_Customers_Residential!T317+All_Customers_Small_Commercial!T317+All_Customers_Lighting!T317</f>
        <v>124357</v>
      </c>
      <c r="U317" s="5">
        <f>All_Customers_Residential!U317+All_Customers_Small_Commercial!U317+All_Customers_Lighting!U317</f>
        <v>116043</v>
      </c>
      <c r="V317" s="5">
        <f>All_Customers_Residential!V317+All_Customers_Small_Commercial!V317+All_Customers_Lighting!V317</f>
        <v>110461</v>
      </c>
      <c r="W317" s="5">
        <f>All_Customers_Residential!W317+All_Customers_Small_Commercial!W317+All_Customers_Lighting!W317</f>
        <v>95747</v>
      </c>
      <c r="X317" s="5">
        <f>All_Customers_Residential!X317+All_Customers_Small_Commercial!X317+All_Customers_Lighting!X317</f>
        <v>75985</v>
      </c>
      <c r="Y317" s="5">
        <f>All_Customers_Residential!Y317+All_Customers_Small_Commercial!Y317+All_Customers_Lighting!Y317</f>
        <v>67228</v>
      </c>
      <c r="AA317" s="2">
        <f>IFERROR(INDEX('Holiday Schedule'!$D$3:$D$24,MATCH(A317,'Holiday Schedule'!$C$3:$C$24,0)),0)</f>
        <v>0</v>
      </c>
      <c r="AB317" s="2">
        <f t="shared" si="32"/>
        <v>2</v>
      </c>
      <c r="AC317" s="2">
        <f t="shared" si="33"/>
        <v>1613870</v>
      </c>
      <c r="AD317" s="5">
        <f t="shared" si="34"/>
        <v>528396</v>
      </c>
      <c r="AE317" s="5">
        <f t="shared" si="35"/>
        <v>2142266</v>
      </c>
      <c r="AG317" s="2">
        <f t="shared" si="36"/>
        <v>11</v>
      </c>
      <c r="AH317" s="2">
        <f t="shared" si="37"/>
        <v>2024</v>
      </c>
      <c r="AJ317" s="5">
        <f t="shared" si="38"/>
        <v>124357</v>
      </c>
      <c r="AK317" s="2">
        <f t="shared" si="39"/>
        <v>19</v>
      </c>
    </row>
    <row r="318" spans="1:37" ht="12.75" x14ac:dyDescent="0.2">
      <c r="A318" s="4">
        <v>45601</v>
      </c>
      <c r="B318" s="5">
        <f>All_Customers_Residential!B318+All_Customers_Small_Commercial!B318+All_Customers_Lighting!B318</f>
        <v>60994</v>
      </c>
      <c r="C318" s="5">
        <f>All_Customers_Residential!C318+All_Customers_Small_Commercial!C318+All_Customers_Lighting!C318</f>
        <v>58726</v>
      </c>
      <c r="D318" s="5">
        <f>All_Customers_Residential!D318+All_Customers_Small_Commercial!D318+All_Customers_Lighting!D318</f>
        <v>56801</v>
      </c>
      <c r="E318" s="5">
        <f>All_Customers_Residential!E318+All_Customers_Small_Commercial!E318+All_Customers_Lighting!E318</f>
        <v>57684</v>
      </c>
      <c r="F318" s="5">
        <f>All_Customers_Residential!F318+All_Customers_Small_Commercial!F318+All_Customers_Lighting!F318</f>
        <v>62179</v>
      </c>
      <c r="G318" s="5">
        <f>All_Customers_Residential!G318+All_Customers_Small_Commercial!G318+All_Customers_Lighting!G318</f>
        <v>69698</v>
      </c>
      <c r="H318" s="5">
        <f>All_Customers_Residential!H318+All_Customers_Small_Commercial!H318+All_Customers_Lighting!H318</f>
        <v>93412</v>
      </c>
      <c r="I318" s="5">
        <f>All_Customers_Residential!I318+All_Customers_Small_Commercial!I318+All_Customers_Lighting!I318</f>
        <v>102593</v>
      </c>
      <c r="J318" s="5">
        <f>All_Customers_Residential!J318+All_Customers_Small_Commercial!J318+All_Customers_Lighting!J318</f>
        <v>98855</v>
      </c>
      <c r="K318" s="5">
        <f>All_Customers_Residential!K318+All_Customers_Small_Commercial!K318+All_Customers_Lighting!K318</f>
        <v>99142</v>
      </c>
      <c r="L318" s="5">
        <f>All_Customers_Residential!L318+All_Customers_Small_Commercial!L318+All_Customers_Lighting!L318</f>
        <v>97995</v>
      </c>
      <c r="M318" s="5">
        <f>All_Customers_Residential!M318+All_Customers_Small_Commercial!M318+All_Customers_Lighting!M318</f>
        <v>94458</v>
      </c>
      <c r="N318" s="5">
        <f>All_Customers_Residential!N318+All_Customers_Small_Commercial!N318+All_Customers_Lighting!N318</f>
        <v>90921</v>
      </c>
      <c r="O318" s="5">
        <f>All_Customers_Residential!O318+All_Customers_Small_Commercial!O318+All_Customers_Lighting!O318</f>
        <v>87345</v>
      </c>
      <c r="P318" s="5">
        <f>All_Customers_Residential!P318+All_Customers_Small_Commercial!P318+All_Customers_Lighting!P318</f>
        <v>88137</v>
      </c>
      <c r="Q318" s="5">
        <f>All_Customers_Residential!Q318+All_Customers_Small_Commercial!Q318+All_Customers_Lighting!Q318</f>
        <v>94644</v>
      </c>
      <c r="R318" s="5">
        <f>All_Customers_Residential!R318+All_Customers_Small_Commercial!R318+All_Customers_Lighting!R318</f>
        <v>110123</v>
      </c>
      <c r="S318" s="5">
        <f>All_Customers_Residential!S318+All_Customers_Small_Commercial!S318+All_Customers_Lighting!S318</f>
        <v>122971</v>
      </c>
      <c r="T318" s="5">
        <f>All_Customers_Residential!T318+All_Customers_Small_Commercial!T318+All_Customers_Lighting!T318</f>
        <v>123864</v>
      </c>
      <c r="U318" s="5">
        <f>All_Customers_Residential!U318+All_Customers_Small_Commercial!U318+All_Customers_Lighting!U318</f>
        <v>115584</v>
      </c>
      <c r="V318" s="5">
        <f>All_Customers_Residential!V318+All_Customers_Small_Commercial!V318+All_Customers_Lighting!V318</f>
        <v>110025</v>
      </c>
      <c r="W318" s="5">
        <f>All_Customers_Residential!W318+All_Customers_Small_Commercial!W318+All_Customers_Lighting!W318</f>
        <v>95372</v>
      </c>
      <c r="X318" s="5">
        <f>All_Customers_Residential!X318+All_Customers_Small_Commercial!X318+All_Customers_Lighting!X318</f>
        <v>75689</v>
      </c>
      <c r="Y318" s="5">
        <f>All_Customers_Residential!Y318+All_Customers_Small_Commercial!Y318+All_Customers_Lighting!Y318</f>
        <v>66971</v>
      </c>
      <c r="AA318" s="2">
        <f>IFERROR(INDEX('Holiday Schedule'!$D$3:$D$24,MATCH(A318,'Holiday Schedule'!$C$3:$C$24,0)),0)</f>
        <v>0</v>
      </c>
      <c r="AB318" s="2">
        <f t="shared" si="32"/>
        <v>3</v>
      </c>
      <c r="AC318" s="2">
        <f t="shared" si="33"/>
        <v>1607718</v>
      </c>
      <c r="AD318" s="5">
        <f t="shared" si="34"/>
        <v>526465</v>
      </c>
      <c r="AE318" s="5">
        <f t="shared" si="35"/>
        <v>2134183</v>
      </c>
      <c r="AG318" s="2">
        <f t="shared" si="36"/>
        <v>11</v>
      </c>
      <c r="AH318" s="2">
        <f t="shared" si="37"/>
        <v>2024</v>
      </c>
      <c r="AJ318" s="5">
        <f t="shared" si="38"/>
        <v>123864</v>
      </c>
      <c r="AK318" s="2">
        <f t="shared" si="39"/>
        <v>19</v>
      </c>
    </row>
    <row r="319" spans="1:37" ht="12.75" x14ac:dyDescent="0.2">
      <c r="A319" s="4">
        <v>45602</v>
      </c>
      <c r="B319" s="5">
        <f>All_Customers_Residential!B319+All_Customers_Small_Commercial!B319+All_Customers_Lighting!B319</f>
        <v>60886</v>
      </c>
      <c r="C319" s="5">
        <f>All_Customers_Residential!C319+All_Customers_Small_Commercial!C319+All_Customers_Lighting!C319</f>
        <v>58629</v>
      </c>
      <c r="D319" s="5">
        <f>All_Customers_Residential!D319+All_Customers_Small_Commercial!D319+All_Customers_Lighting!D319</f>
        <v>56707</v>
      </c>
      <c r="E319" s="5">
        <f>All_Customers_Residential!E319+All_Customers_Small_Commercial!E319+All_Customers_Lighting!E319</f>
        <v>57590</v>
      </c>
      <c r="F319" s="5">
        <f>All_Customers_Residential!F319+All_Customers_Small_Commercial!F319+All_Customers_Lighting!F319</f>
        <v>62069</v>
      </c>
      <c r="G319" s="5">
        <f>All_Customers_Residential!G319+All_Customers_Small_Commercial!G319+All_Customers_Lighting!G319</f>
        <v>69566</v>
      </c>
      <c r="H319" s="5">
        <f>All_Customers_Residential!H319+All_Customers_Small_Commercial!H319+All_Customers_Lighting!H319</f>
        <v>93171</v>
      </c>
      <c r="I319" s="5">
        <f>All_Customers_Residential!I319+All_Customers_Small_Commercial!I319+All_Customers_Lighting!I319</f>
        <v>102396</v>
      </c>
      <c r="J319" s="5">
        <f>All_Customers_Residential!J319+All_Customers_Small_Commercial!J319+All_Customers_Lighting!J319</f>
        <v>98684</v>
      </c>
      <c r="K319" s="5">
        <f>All_Customers_Residential!K319+All_Customers_Small_Commercial!K319+All_Customers_Lighting!K319</f>
        <v>98977</v>
      </c>
      <c r="L319" s="5">
        <f>All_Customers_Residential!L319+All_Customers_Small_Commercial!L319+All_Customers_Lighting!L319</f>
        <v>97843</v>
      </c>
      <c r="M319" s="5">
        <f>All_Customers_Residential!M319+All_Customers_Small_Commercial!M319+All_Customers_Lighting!M319</f>
        <v>94313</v>
      </c>
      <c r="N319" s="5">
        <f>All_Customers_Residential!N319+All_Customers_Small_Commercial!N319+All_Customers_Lighting!N319</f>
        <v>90785</v>
      </c>
      <c r="O319" s="5">
        <f>All_Customers_Residential!O319+All_Customers_Small_Commercial!O319+All_Customers_Lighting!O319</f>
        <v>87218</v>
      </c>
      <c r="P319" s="5">
        <f>All_Customers_Residential!P319+All_Customers_Small_Commercial!P319+All_Customers_Lighting!P319</f>
        <v>88003</v>
      </c>
      <c r="Q319" s="5">
        <f>All_Customers_Residential!Q319+All_Customers_Small_Commercial!Q319+All_Customers_Lighting!Q319</f>
        <v>94497</v>
      </c>
      <c r="R319" s="5">
        <f>All_Customers_Residential!R319+All_Customers_Small_Commercial!R319+All_Customers_Lighting!R319</f>
        <v>109950</v>
      </c>
      <c r="S319" s="5">
        <f>All_Customers_Residential!S319+All_Customers_Small_Commercial!S319+All_Customers_Lighting!S319</f>
        <v>122720</v>
      </c>
      <c r="T319" s="5">
        <f>All_Customers_Residential!T319+All_Customers_Small_Commercial!T319+All_Customers_Lighting!T319</f>
        <v>123602</v>
      </c>
      <c r="U319" s="5">
        <f>All_Customers_Residential!U319+All_Customers_Small_Commercial!U319+All_Customers_Lighting!U319</f>
        <v>115342</v>
      </c>
      <c r="V319" s="5">
        <f>All_Customers_Residential!V319+All_Customers_Small_Commercial!V319+All_Customers_Lighting!V319</f>
        <v>109797</v>
      </c>
      <c r="W319" s="5">
        <f>All_Customers_Residential!W319+All_Customers_Small_Commercial!W319+All_Customers_Lighting!W319</f>
        <v>95185</v>
      </c>
      <c r="X319" s="5">
        <f>All_Customers_Residential!X319+All_Customers_Small_Commercial!X319+All_Customers_Lighting!X319</f>
        <v>75548</v>
      </c>
      <c r="Y319" s="5">
        <f>All_Customers_Residential!Y319+All_Customers_Small_Commercial!Y319+All_Customers_Lighting!Y319</f>
        <v>66851</v>
      </c>
      <c r="AA319" s="2">
        <f>IFERROR(INDEX('Holiday Schedule'!$D$3:$D$24,MATCH(A319,'Holiday Schedule'!$C$3:$C$24,0)),0)</f>
        <v>0</v>
      </c>
      <c r="AB319" s="2">
        <f t="shared" si="32"/>
        <v>4</v>
      </c>
      <c r="AC319" s="2">
        <f t="shared" si="33"/>
        <v>1604860</v>
      </c>
      <c r="AD319" s="5">
        <f t="shared" si="34"/>
        <v>525469</v>
      </c>
      <c r="AE319" s="5">
        <f t="shared" si="35"/>
        <v>2130329</v>
      </c>
      <c r="AG319" s="2">
        <f t="shared" si="36"/>
        <v>11</v>
      </c>
      <c r="AH319" s="2">
        <f t="shared" si="37"/>
        <v>2024</v>
      </c>
      <c r="AJ319" s="5">
        <f t="shared" si="38"/>
        <v>123602</v>
      </c>
      <c r="AK319" s="2">
        <f t="shared" si="39"/>
        <v>19</v>
      </c>
    </row>
    <row r="320" spans="1:37" ht="12.75" x14ac:dyDescent="0.2">
      <c r="A320" s="4">
        <v>45603</v>
      </c>
      <c r="B320" s="5">
        <f>All_Customers_Residential!B320+All_Customers_Small_Commercial!B320+All_Customers_Lighting!B320</f>
        <v>60906</v>
      </c>
      <c r="C320" s="5">
        <f>All_Customers_Residential!C320+All_Customers_Small_Commercial!C320+All_Customers_Lighting!C320</f>
        <v>58646</v>
      </c>
      <c r="D320" s="5">
        <f>All_Customers_Residential!D320+All_Customers_Small_Commercial!D320+All_Customers_Lighting!D320</f>
        <v>56723</v>
      </c>
      <c r="E320" s="5">
        <f>All_Customers_Residential!E320+All_Customers_Small_Commercial!E320+All_Customers_Lighting!E320</f>
        <v>57605</v>
      </c>
      <c r="F320" s="5">
        <f>All_Customers_Residential!F320+All_Customers_Small_Commercial!F320+All_Customers_Lighting!F320</f>
        <v>62094</v>
      </c>
      <c r="G320" s="5">
        <f>All_Customers_Residential!G320+All_Customers_Small_Commercial!G320+All_Customers_Lighting!G320</f>
        <v>69594</v>
      </c>
      <c r="H320" s="5">
        <f>All_Customers_Residential!H320+All_Customers_Small_Commercial!H320+All_Customers_Lighting!H320</f>
        <v>93218</v>
      </c>
      <c r="I320" s="5">
        <f>All_Customers_Residential!I320+All_Customers_Small_Commercial!I320+All_Customers_Lighting!I320</f>
        <v>102430</v>
      </c>
      <c r="J320" s="5">
        <f>All_Customers_Residential!J320+All_Customers_Small_Commercial!J320+All_Customers_Lighting!J320</f>
        <v>98718</v>
      </c>
      <c r="K320" s="5">
        <f>All_Customers_Residential!K320+All_Customers_Small_Commercial!K320+All_Customers_Lighting!K320</f>
        <v>99010</v>
      </c>
      <c r="L320" s="5">
        <f>All_Customers_Residential!L320+All_Customers_Small_Commercial!L320+All_Customers_Lighting!L320</f>
        <v>97872</v>
      </c>
      <c r="M320" s="5">
        <f>All_Customers_Residential!M320+All_Customers_Small_Commercial!M320+All_Customers_Lighting!M320</f>
        <v>94341</v>
      </c>
      <c r="N320" s="5">
        <f>All_Customers_Residential!N320+All_Customers_Small_Commercial!N320+All_Customers_Lighting!N320</f>
        <v>90813</v>
      </c>
      <c r="O320" s="5">
        <f>All_Customers_Residential!O320+All_Customers_Small_Commercial!O320+All_Customers_Lighting!O320</f>
        <v>87244</v>
      </c>
      <c r="P320" s="5">
        <f>All_Customers_Residential!P320+All_Customers_Small_Commercial!P320+All_Customers_Lighting!P320</f>
        <v>88031</v>
      </c>
      <c r="Q320" s="5">
        <f>All_Customers_Residential!Q320+All_Customers_Small_Commercial!Q320+All_Customers_Lighting!Q320</f>
        <v>94527</v>
      </c>
      <c r="R320" s="5">
        <f>All_Customers_Residential!R320+All_Customers_Small_Commercial!R320+All_Customers_Lighting!R320</f>
        <v>109968</v>
      </c>
      <c r="S320" s="5">
        <f>All_Customers_Residential!S320+All_Customers_Small_Commercial!S320+All_Customers_Lighting!S320</f>
        <v>122766</v>
      </c>
      <c r="T320" s="5">
        <f>All_Customers_Residential!T320+All_Customers_Small_Commercial!T320+All_Customers_Lighting!T320</f>
        <v>123647</v>
      </c>
      <c r="U320" s="5">
        <f>All_Customers_Residential!U320+All_Customers_Small_Commercial!U320+All_Customers_Lighting!U320</f>
        <v>115384</v>
      </c>
      <c r="V320" s="5">
        <f>All_Customers_Residential!V320+All_Customers_Small_Commercial!V320+All_Customers_Lighting!V320</f>
        <v>109839</v>
      </c>
      <c r="W320" s="5">
        <f>All_Customers_Residential!W320+All_Customers_Small_Commercial!W320+All_Customers_Lighting!W320</f>
        <v>95222</v>
      </c>
      <c r="X320" s="5">
        <f>All_Customers_Residential!X320+All_Customers_Small_Commercial!X320+All_Customers_Lighting!X320</f>
        <v>75573</v>
      </c>
      <c r="Y320" s="5">
        <f>All_Customers_Residential!Y320+All_Customers_Small_Commercial!Y320+All_Customers_Lighting!Y320</f>
        <v>66876</v>
      </c>
      <c r="AA320" s="2">
        <f>IFERROR(INDEX('Holiday Schedule'!$D$3:$D$24,MATCH(A320,'Holiday Schedule'!$C$3:$C$24,0)),0)</f>
        <v>0</v>
      </c>
      <c r="AB320" s="2">
        <f t="shared" si="32"/>
        <v>5</v>
      </c>
      <c r="AC320" s="2">
        <f t="shared" si="33"/>
        <v>1605385</v>
      </c>
      <c r="AD320" s="5">
        <f t="shared" si="34"/>
        <v>525662</v>
      </c>
      <c r="AE320" s="5">
        <f t="shared" si="35"/>
        <v>2131047</v>
      </c>
      <c r="AG320" s="2">
        <f t="shared" si="36"/>
        <v>11</v>
      </c>
      <c r="AH320" s="2">
        <f t="shared" si="37"/>
        <v>2024</v>
      </c>
      <c r="AJ320" s="5">
        <f t="shared" si="38"/>
        <v>123647</v>
      </c>
      <c r="AK320" s="2">
        <f t="shared" si="39"/>
        <v>19</v>
      </c>
    </row>
    <row r="321" spans="1:37" ht="12.75" x14ac:dyDescent="0.2">
      <c r="A321" s="4">
        <v>45604</v>
      </c>
      <c r="B321" s="5">
        <f>All_Customers_Residential!B321+All_Customers_Small_Commercial!B321+All_Customers_Lighting!B321</f>
        <v>60836</v>
      </c>
      <c r="C321" s="5">
        <f>All_Customers_Residential!C321+All_Customers_Small_Commercial!C321+All_Customers_Lighting!C321</f>
        <v>58582</v>
      </c>
      <c r="D321" s="5">
        <f>All_Customers_Residential!D321+All_Customers_Small_Commercial!D321+All_Customers_Lighting!D321</f>
        <v>56663</v>
      </c>
      <c r="E321" s="5">
        <f>All_Customers_Residential!E321+All_Customers_Small_Commercial!E321+All_Customers_Lighting!E321</f>
        <v>57544</v>
      </c>
      <c r="F321" s="5">
        <f>All_Customers_Residential!F321+All_Customers_Small_Commercial!F321+All_Customers_Lighting!F321</f>
        <v>62025</v>
      </c>
      <c r="G321" s="5">
        <f>All_Customers_Residential!G321+All_Customers_Small_Commercial!G321+All_Customers_Lighting!G321</f>
        <v>69519</v>
      </c>
      <c r="H321" s="5">
        <f>All_Customers_Residential!H321+All_Customers_Small_Commercial!H321+All_Customers_Lighting!H321</f>
        <v>93094</v>
      </c>
      <c r="I321" s="5">
        <f>All_Customers_Residential!I321+All_Customers_Small_Commercial!I321+All_Customers_Lighting!I321</f>
        <v>102310</v>
      </c>
      <c r="J321" s="5">
        <f>All_Customers_Residential!J321+All_Customers_Small_Commercial!J321+All_Customers_Lighting!J321</f>
        <v>98603</v>
      </c>
      <c r="K321" s="5">
        <f>All_Customers_Residential!K321+All_Customers_Small_Commercial!K321+All_Customers_Lighting!K321</f>
        <v>98900</v>
      </c>
      <c r="L321" s="5">
        <f>All_Customers_Residential!L321+All_Customers_Small_Commercial!L321+All_Customers_Lighting!L321</f>
        <v>97764</v>
      </c>
      <c r="M321" s="5">
        <f>All_Customers_Residential!M321+All_Customers_Small_Commercial!M321+All_Customers_Lighting!M321</f>
        <v>94243</v>
      </c>
      <c r="N321" s="5">
        <f>All_Customers_Residential!N321+All_Customers_Small_Commercial!N321+All_Customers_Lighting!N321</f>
        <v>90718</v>
      </c>
      <c r="O321" s="5">
        <f>All_Customers_Residential!O321+All_Customers_Small_Commercial!O321+All_Customers_Lighting!O321</f>
        <v>87155</v>
      </c>
      <c r="P321" s="5">
        <f>All_Customers_Residential!P321+All_Customers_Small_Commercial!P321+All_Customers_Lighting!P321</f>
        <v>87935</v>
      </c>
      <c r="Q321" s="5">
        <f>All_Customers_Residential!Q321+All_Customers_Small_Commercial!Q321+All_Customers_Lighting!Q321</f>
        <v>94427</v>
      </c>
      <c r="R321" s="5">
        <f>All_Customers_Residential!R321+All_Customers_Small_Commercial!R321+All_Customers_Lighting!R321</f>
        <v>109856</v>
      </c>
      <c r="S321" s="5">
        <f>All_Customers_Residential!S321+All_Customers_Small_Commercial!S321+All_Customers_Lighting!S321</f>
        <v>122618</v>
      </c>
      <c r="T321" s="5">
        <f>All_Customers_Residential!T321+All_Customers_Small_Commercial!T321+All_Customers_Lighting!T321</f>
        <v>123497</v>
      </c>
      <c r="U321" s="5">
        <f>All_Customers_Residential!U321+All_Customers_Small_Commercial!U321+All_Customers_Lighting!U321</f>
        <v>115245</v>
      </c>
      <c r="V321" s="5">
        <f>All_Customers_Residential!V321+All_Customers_Small_Commercial!V321+All_Customers_Lighting!V321</f>
        <v>109708</v>
      </c>
      <c r="W321" s="5">
        <f>All_Customers_Residential!W321+All_Customers_Small_Commercial!W321+All_Customers_Lighting!W321</f>
        <v>95110</v>
      </c>
      <c r="X321" s="5">
        <f>All_Customers_Residential!X321+All_Customers_Small_Commercial!X321+All_Customers_Lighting!X321</f>
        <v>75493</v>
      </c>
      <c r="Y321" s="5">
        <f>All_Customers_Residential!Y321+All_Customers_Small_Commercial!Y321+All_Customers_Lighting!Y321</f>
        <v>66802</v>
      </c>
      <c r="AA321" s="2">
        <f>IFERROR(INDEX('Holiday Schedule'!$D$3:$D$24,MATCH(A321,'Holiday Schedule'!$C$3:$C$24,0)),0)</f>
        <v>0</v>
      </c>
      <c r="AB321" s="2">
        <f t="shared" si="32"/>
        <v>6</v>
      </c>
      <c r="AC321" s="2">
        <f t="shared" si="33"/>
        <v>1603582</v>
      </c>
      <c r="AD321" s="5">
        <f t="shared" si="34"/>
        <v>525065</v>
      </c>
      <c r="AE321" s="5">
        <f t="shared" si="35"/>
        <v>2128647</v>
      </c>
      <c r="AG321" s="2">
        <f t="shared" si="36"/>
        <v>11</v>
      </c>
      <c r="AH321" s="2">
        <f t="shared" si="37"/>
        <v>2024</v>
      </c>
      <c r="AJ321" s="5">
        <f t="shared" si="38"/>
        <v>123497</v>
      </c>
      <c r="AK321" s="2">
        <f t="shared" si="39"/>
        <v>19</v>
      </c>
    </row>
    <row r="322" spans="1:37" ht="12.75" x14ac:dyDescent="0.2">
      <c r="A322" s="4">
        <v>45605</v>
      </c>
      <c r="B322" s="5">
        <f>All_Customers_Residential!B322+All_Customers_Small_Commercial!B322+All_Customers_Lighting!B322</f>
        <v>62088</v>
      </c>
      <c r="C322" s="5">
        <f>All_Customers_Residential!C322+All_Customers_Small_Commercial!C322+All_Customers_Lighting!C322</f>
        <v>58006</v>
      </c>
      <c r="D322" s="5">
        <f>All_Customers_Residential!D322+All_Customers_Small_Commercial!D322+All_Customers_Lighting!D322</f>
        <v>56905</v>
      </c>
      <c r="E322" s="5">
        <f>All_Customers_Residential!E322+All_Customers_Small_Commercial!E322+All_Customers_Lighting!E322</f>
        <v>57380</v>
      </c>
      <c r="F322" s="5">
        <f>All_Customers_Residential!F322+All_Customers_Small_Commercial!F322+All_Customers_Lighting!F322</f>
        <v>61646</v>
      </c>
      <c r="G322" s="5">
        <f>All_Customers_Residential!G322+All_Customers_Small_Commercial!G322+All_Customers_Lighting!G322</f>
        <v>69018</v>
      </c>
      <c r="H322" s="5">
        <f>All_Customers_Residential!H322+All_Customers_Small_Commercial!H322+All_Customers_Lighting!H322</f>
        <v>85419</v>
      </c>
      <c r="I322" s="5">
        <f>All_Customers_Residential!I322+All_Customers_Small_Commercial!I322+All_Customers_Lighting!I322</f>
        <v>93213</v>
      </c>
      <c r="J322" s="5">
        <f>All_Customers_Residential!J322+All_Customers_Small_Commercial!J322+All_Customers_Lighting!J322</f>
        <v>97557</v>
      </c>
      <c r="K322" s="5">
        <f>All_Customers_Residential!K322+All_Customers_Small_Commercial!K322+All_Customers_Lighting!K322</f>
        <v>103022</v>
      </c>
      <c r="L322" s="5">
        <f>All_Customers_Residential!L322+All_Customers_Small_Commercial!L322+All_Customers_Lighting!L322</f>
        <v>102584</v>
      </c>
      <c r="M322" s="5">
        <f>All_Customers_Residential!M322+All_Customers_Small_Commercial!M322+All_Customers_Lighting!M322</f>
        <v>98967</v>
      </c>
      <c r="N322" s="5">
        <f>All_Customers_Residential!N322+All_Customers_Small_Commercial!N322+All_Customers_Lighting!N322</f>
        <v>93949</v>
      </c>
      <c r="O322" s="5">
        <f>All_Customers_Residential!O322+All_Customers_Small_Commercial!O322+All_Customers_Lighting!O322</f>
        <v>90864</v>
      </c>
      <c r="P322" s="5">
        <f>All_Customers_Residential!P322+All_Customers_Small_Commercial!P322+All_Customers_Lighting!P322</f>
        <v>90712</v>
      </c>
      <c r="Q322" s="5">
        <f>All_Customers_Residential!Q322+All_Customers_Small_Commercial!Q322+All_Customers_Lighting!Q322</f>
        <v>97637</v>
      </c>
      <c r="R322" s="5">
        <f>All_Customers_Residential!R322+All_Customers_Small_Commercial!R322+All_Customers_Lighting!R322</f>
        <v>112348</v>
      </c>
      <c r="S322" s="5">
        <f>All_Customers_Residential!S322+All_Customers_Small_Commercial!S322+All_Customers_Lighting!S322</f>
        <v>123868</v>
      </c>
      <c r="T322" s="5">
        <f>All_Customers_Residential!T322+All_Customers_Small_Commercial!T322+All_Customers_Lighting!T322</f>
        <v>122975</v>
      </c>
      <c r="U322" s="5">
        <f>All_Customers_Residential!U322+All_Customers_Small_Commercial!U322+All_Customers_Lighting!U322</f>
        <v>116560</v>
      </c>
      <c r="V322" s="5">
        <f>All_Customers_Residential!V322+All_Customers_Small_Commercial!V322+All_Customers_Lighting!V322</f>
        <v>108400</v>
      </c>
      <c r="W322" s="5">
        <f>All_Customers_Residential!W322+All_Customers_Small_Commercial!W322+All_Customers_Lighting!W322</f>
        <v>92386</v>
      </c>
      <c r="X322" s="5">
        <f>All_Customers_Residential!X322+All_Customers_Small_Commercial!X322+All_Customers_Lighting!X322</f>
        <v>76958</v>
      </c>
      <c r="Y322" s="5">
        <f>All_Customers_Residential!Y322+All_Customers_Small_Commercial!Y322+All_Customers_Lighting!Y322</f>
        <v>62912</v>
      </c>
      <c r="AA322" s="2">
        <f>IFERROR(INDEX('Holiday Schedule'!$D$3:$D$24,MATCH(A322,'Holiday Schedule'!$C$3:$C$24,0)),0)</f>
        <v>0</v>
      </c>
      <c r="AB322" s="2">
        <f t="shared" si="32"/>
        <v>7</v>
      </c>
      <c r="AC322" s="2">
        <f t="shared" si="33"/>
        <v>0</v>
      </c>
      <c r="AD322" s="5">
        <f t="shared" si="34"/>
        <v>2135374</v>
      </c>
      <c r="AE322" s="5">
        <f t="shared" si="35"/>
        <v>2135374</v>
      </c>
      <c r="AG322" s="2">
        <f t="shared" si="36"/>
        <v>11</v>
      </c>
      <c r="AH322" s="2">
        <f t="shared" si="37"/>
        <v>2024</v>
      </c>
      <c r="AJ322" s="5">
        <f t="shared" si="38"/>
        <v>123868</v>
      </c>
      <c r="AK322" s="2">
        <f t="shared" si="39"/>
        <v>18</v>
      </c>
    </row>
    <row r="323" spans="1:37" ht="12.75" x14ac:dyDescent="0.2">
      <c r="A323" s="4">
        <v>45606</v>
      </c>
      <c r="B323" s="5">
        <f>All_Customers_Residential!B323+All_Customers_Small_Commercial!B323+All_Customers_Lighting!B323</f>
        <v>62084</v>
      </c>
      <c r="C323" s="5">
        <f>All_Customers_Residential!C323+All_Customers_Small_Commercial!C323+All_Customers_Lighting!C323</f>
        <v>58001</v>
      </c>
      <c r="D323" s="5">
        <f>All_Customers_Residential!D323+All_Customers_Small_Commercial!D323+All_Customers_Lighting!D323</f>
        <v>56900</v>
      </c>
      <c r="E323" s="5">
        <f>All_Customers_Residential!E323+All_Customers_Small_Commercial!E323+All_Customers_Lighting!E323</f>
        <v>57378</v>
      </c>
      <c r="F323" s="5">
        <f>All_Customers_Residential!F323+All_Customers_Small_Commercial!F323+All_Customers_Lighting!F323</f>
        <v>61644</v>
      </c>
      <c r="G323" s="5">
        <f>All_Customers_Residential!G323+All_Customers_Small_Commercial!G323+All_Customers_Lighting!G323</f>
        <v>69015</v>
      </c>
      <c r="H323" s="5">
        <f>All_Customers_Residential!H323+All_Customers_Small_Commercial!H323+All_Customers_Lighting!H323</f>
        <v>85409</v>
      </c>
      <c r="I323" s="5">
        <f>All_Customers_Residential!I323+All_Customers_Small_Commercial!I323+All_Customers_Lighting!I323</f>
        <v>93206</v>
      </c>
      <c r="J323" s="5">
        <f>All_Customers_Residential!J323+All_Customers_Small_Commercial!J323+All_Customers_Lighting!J323</f>
        <v>97549</v>
      </c>
      <c r="K323" s="5">
        <f>All_Customers_Residential!K323+All_Customers_Small_Commercial!K323+All_Customers_Lighting!K323</f>
        <v>103014</v>
      </c>
      <c r="L323" s="5">
        <f>All_Customers_Residential!L323+All_Customers_Small_Commercial!L323+All_Customers_Lighting!L323</f>
        <v>102579</v>
      </c>
      <c r="M323" s="5">
        <f>All_Customers_Residential!M323+All_Customers_Small_Commercial!M323+All_Customers_Lighting!M323</f>
        <v>98962</v>
      </c>
      <c r="N323" s="5">
        <f>All_Customers_Residential!N323+All_Customers_Small_Commercial!N323+All_Customers_Lighting!N323</f>
        <v>93943</v>
      </c>
      <c r="O323" s="5">
        <f>All_Customers_Residential!O323+All_Customers_Small_Commercial!O323+All_Customers_Lighting!O323</f>
        <v>90859</v>
      </c>
      <c r="P323" s="5">
        <f>All_Customers_Residential!P323+All_Customers_Small_Commercial!P323+All_Customers_Lighting!P323</f>
        <v>90705</v>
      </c>
      <c r="Q323" s="5">
        <f>All_Customers_Residential!Q323+All_Customers_Small_Commercial!Q323+All_Customers_Lighting!Q323</f>
        <v>97632</v>
      </c>
      <c r="R323" s="5">
        <f>All_Customers_Residential!R323+All_Customers_Small_Commercial!R323+All_Customers_Lighting!R323</f>
        <v>112359</v>
      </c>
      <c r="S323" s="5">
        <f>All_Customers_Residential!S323+All_Customers_Small_Commercial!S323+All_Customers_Lighting!S323</f>
        <v>123856</v>
      </c>
      <c r="T323" s="5">
        <f>All_Customers_Residential!T323+All_Customers_Small_Commercial!T323+All_Customers_Lighting!T323</f>
        <v>122966</v>
      </c>
      <c r="U323" s="5">
        <f>All_Customers_Residential!U323+All_Customers_Small_Commercial!U323+All_Customers_Lighting!U323</f>
        <v>116552</v>
      </c>
      <c r="V323" s="5">
        <f>All_Customers_Residential!V323+All_Customers_Small_Commercial!V323+All_Customers_Lighting!V323</f>
        <v>108391</v>
      </c>
      <c r="W323" s="5">
        <f>All_Customers_Residential!W323+All_Customers_Small_Commercial!W323+All_Customers_Lighting!W323</f>
        <v>92376</v>
      </c>
      <c r="X323" s="5">
        <f>All_Customers_Residential!X323+All_Customers_Small_Commercial!X323+All_Customers_Lighting!X323</f>
        <v>76949</v>
      </c>
      <c r="Y323" s="5">
        <f>All_Customers_Residential!Y323+All_Customers_Small_Commercial!Y323+All_Customers_Lighting!Y323</f>
        <v>62911</v>
      </c>
      <c r="AA323" s="2">
        <f>IFERROR(INDEX('Holiday Schedule'!$D$3:$D$24,MATCH(A323,'Holiday Schedule'!$C$3:$C$24,0)),0)</f>
        <v>0</v>
      </c>
      <c r="AB323" s="2">
        <f t="shared" si="32"/>
        <v>1</v>
      </c>
      <c r="AC323" s="2">
        <f t="shared" si="33"/>
        <v>0</v>
      </c>
      <c r="AD323" s="5">
        <f t="shared" si="34"/>
        <v>2135240</v>
      </c>
      <c r="AE323" s="5">
        <f t="shared" si="35"/>
        <v>2135240</v>
      </c>
      <c r="AG323" s="2">
        <f t="shared" si="36"/>
        <v>11</v>
      </c>
      <c r="AH323" s="2">
        <f t="shared" si="37"/>
        <v>2024</v>
      </c>
      <c r="AJ323" s="5">
        <f t="shared" si="38"/>
        <v>123856</v>
      </c>
      <c r="AK323" s="2">
        <f t="shared" si="39"/>
        <v>18</v>
      </c>
    </row>
    <row r="324" spans="1:37" ht="12.75" x14ac:dyDescent="0.2">
      <c r="A324" s="4">
        <v>45607</v>
      </c>
      <c r="B324" s="5">
        <f>All_Customers_Residential!B324+All_Customers_Small_Commercial!B324+All_Customers_Lighting!B324</f>
        <v>62079</v>
      </c>
      <c r="C324" s="5">
        <f>All_Customers_Residential!C324+All_Customers_Small_Commercial!C324+All_Customers_Lighting!C324</f>
        <v>57994</v>
      </c>
      <c r="D324" s="5">
        <f>All_Customers_Residential!D324+All_Customers_Small_Commercial!D324+All_Customers_Lighting!D324</f>
        <v>56892</v>
      </c>
      <c r="E324" s="5">
        <f>All_Customers_Residential!E324+All_Customers_Small_Commercial!E324+All_Customers_Lighting!E324</f>
        <v>57369</v>
      </c>
      <c r="F324" s="5">
        <f>All_Customers_Residential!F324+All_Customers_Small_Commercial!F324+All_Customers_Lighting!F324</f>
        <v>61634</v>
      </c>
      <c r="G324" s="5">
        <f>All_Customers_Residential!G324+All_Customers_Small_Commercial!G324+All_Customers_Lighting!G324</f>
        <v>69002</v>
      </c>
      <c r="H324" s="5">
        <f>All_Customers_Residential!H324+All_Customers_Small_Commercial!H324+All_Customers_Lighting!H324</f>
        <v>85473</v>
      </c>
      <c r="I324" s="5">
        <f>All_Customers_Residential!I324+All_Customers_Small_Commercial!I324+All_Customers_Lighting!I324</f>
        <v>93219</v>
      </c>
      <c r="J324" s="5">
        <f>All_Customers_Residential!J324+All_Customers_Small_Commercial!J324+All_Customers_Lighting!J324</f>
        <v>97538</v>
      </c>
      <c r="K324" s="5">
        <f>All_Customers_Residential!K324+All_Customers_Small_Commercial!K324+All_Customers_Lighting!K324</f>
        <v>103004</v>
      </c>
      <c r="L324" s="5">
        <f>All_Customers_Residential!L324+All_Customers_Small_Commercial!L324+All_Customers_Lighting!L324</f>
        <v>102565</v>
      </c>
      <c r="M324" s="5">
        <f>All_Customers_Residential!M324+All_Customers_Small_Commercial!M324+All_Customers_Lighting!M324</f>
        <v>98949</v>
      </c>
      <c r="N324" s="5">
        <f>All_Customers_Residential!N324+All_Customers_Small_Commercial!N324+All_Customers_Lighting!N324</f>
        <v>93931</v>
      </c>
      <c r="O324" s="5">
        <f>All_Customers_Residential!O324+All_Customers_Small_Commercial!O324+All_Customers_Lighting!O324</f>
        <v>90847</v>
      </c>
      <c r="P324" s="5">
        <f>All_Customers_Residential!P324+All_Customers_Small_Commercial!P324+All_Customers_Lighting!P324</f>
        <v>90693</v>
      </c>
      <c r="Q324" s="5">
        <f>All_Customers_Residential!Q324+All_Customers_Small_Commercial!Q324+All_Customers_Lighting!Q324</f>
        <v>97618</v>
      </c>
      <c r="R324" s="5">
        <f>All_Customers_Residential!R324+All_Customers_Small_Commercial!R324+All_Customers_Lighting!R324</f>
        <v>112344</v>
      </c>
      <c r="S324" s="5">
        <f>All_Customers_Residential!S324+All_Customers_Small_Commercial!S324+All_Customers_Lighting!S324</f>
        <v>123836</v>
      </c>
      <c r="T324" s="5">
        <f>All_Customers_Residential!T324+All_Customers_Small_Commercial!T324+All_Customers_Lighting!T324</f>
        <v>122946</v>
      </c>
      <c r="U324" s="5">
        <f>All_Customers_Residential!U324+All_Customers_Small_Commercial!U324+All_Customers_Lighting!U324</f>
        <v>116536</v>
      </c>
      <c r="V324" s="5">
        <f>All_Customers_Residential!V324+All_Customers_Small_Commercial!V324+All_Customers_Lighting!V324</f>
        <v>108375</v>
      </c>
      <c r="W324" s="5">
        <f>All_Customers_Residential!W324+All_Customers_Small_Commercial!W324+All_Customers_Lighting!W324</f>
        <v>92363</v>
      </c>
      <c r="X324" s="5">
        <f>All_Customers_Residential!X324+All_Customers_Small_Commercial!X324+All_Customers_Lighting!X324</f>
        <v>76941</v>
      </c>
      <c r="Y324" s="5">
        <f>All_Customers_Residential!Y324+All_Customers_Small_Commercial!Y324+All_Customers_Lighting!Y324</f>
        <v>62902</v>
      </c>
      <c r="AA324" s="2">
        <f>IFERROR(INDEX('Holiday Schedule'!$D$3:$D$24,MATCH(A324,'Holiday Schedule'!$C$3:$C$24,0)),0)</f>
        <v>1</v>
      </c>
      <c r="AB324" s="2">
        <f t="shared" si="32"/>
        <v>2</v>
      </c>
      <c r="AC324" s="2">
        <f t="shared" si="33"/>
        <v>0</v>
      </c>
      <c r="AD324" s="5">
        <f t="shared" si="34"/>
        <v>2135050</v>
      </c>
      <c r="AE324" s="5">
        <f t="shared" si="35"/>
        <v>2135050</v>
      </c>
      <c r="AG324" s="2">
        <f t="shared" si="36"/>
        <v>11</v>
      </c>
      <c r="AH324" s="2">
        <f t="shared" si="37"/>
        <v>2024</v>
      </c>
      <c r="AJ324" s="5">
        <f t="shared" si="38"/>
        <v>123836</v>
      </c>
      <c r="AK324" s="2">
        <f t="shared" si="39"/>
        <v>18</v>
      </c>
    </row>
    <row r="325" spans="1:37" ht="12.75" x14ac:dyDescent="0.2">
      <c r="A325" s="4">
        <v>45608</v>
      </c>
      <c r="B325" s="5">
        <f>All_Customers_Residential!B325+All_Customers_Small_Commercial!B325+All_Customers_Lighting!B325</f>
        <v>60788</v>
      </c>
      <c r="C325" s="5">
        <f>All_Customers_Residential!C325+All_Customers_Small_Commercial!C325+All_Customers_Lighting!C325</f>
        <v>58537</v>
      </c>
      <c r="D325" s="5">
        <f>All_Customers_Residential!D325+All_Customers_Small_Commercial!D325+All_Customers_Lighting!D325</f>
        <v>56620</v>
      </c>
      <c r="E325" s="5">
        <f>All_Customers_Residential!E325+All_Customers_Small_Commercial!E325+All_Customers_Lighting!E325</f>
        <v>57500</v>
      </c>
      <c r="F325" s="5">
        <f>All_Customers_Residential!F325+All_Customers_Small_Commercial!F325+All_Customers_Lighting!F325</f>
        <v>61976</v>
      </c>
      <c r="G325" s="5">
        <f>All_Customers_Residential!G325+All_Customers_Small_Commercial!G325+All_Customers_Lighting!G325</f>
        <v>69463</v>
      </c>
      <c r="H325" s="5">
        <f>All_Customers_Residential!H325+All_Customers_Small_Commercial!H325+All_Customers_Lighting!H325</f>
        <v>93047</v>
      </c>
      <c r="I325" s="5">
        <f>All_Customers_Residential!I325+All_Customers_Small_Commercial!I325+All_Customers_Lighting!I325</f>
        <v>102232</v>
      </c>
      <c r="J325" s="5">
        <f>All_Customers_Residential!J325+All_Customers_Small_Commercial!J325+All_Customers_Lighting!J325</f>
        <v>98539</v>
      </c>
      <c r="K325" s="5">
        <f>All_Customers_Residential!K325+All_Customers_Small_Commercial!K325+All_Customers_Lighting!K325</f>
        <v>98828</v>
      </c>
      <c r="L325" s="5">
        <f>All_Customers_Residential!L325+All_Customers_Small_Commercial!L325+All_Customers_Lighting!L325</f>
        <v>97679</v>
      </c>
      <c r="M325" s="5">
        <f>All_Customers_Residential!M325+All_Customers_Small_Commercial!M325+All_Customers_Lighting!M325</f>
        <v>94160</v>
      </c>
      <c r="N325" s="5">
        <f>All_Customers_Residential!N325+All_Customers_Small_Commercial!N325+All_Customers_Lighting!N325</f>
        <v>90637</v>
      </c>
      <c r="O325" s="5">
        <f>All_Customers_Residential!O325+All_Customers_Small_Commercial!O325+All_Customers_Lighting!O325</f>
        <v>87078</v>
      </c>
      <c r="P325" s="5">
        <f>All_Customers_Residential!P325+All_Customers_Small_Commercial!P325+All_Customers_Lighting!P325</f>
        <v>87877</v>
      </c>
      <c r="Q325" s="5">
        <f>All_Customers_Residential!Q325+All_Customers_Small_Commercial!Q325+All_Customers_Lighting!Q325</f>
        <v>94357</v>
      </c>
      <c r="R325" s="5">
        <f>All_Customers_Residential!R325+All_Customers_Small_Commercial!R325+All_Customers_Lighting!R325</f>
        <v>109777</v>
      </c>
      <c r="S325" s="5">
        <f>All_Customers_Residential!S325+All_Customers_Small_Commercial!S325+All_Customers_Lighting!S325</f>
        <v>122518</v>
      </c>
      <c r="T325" s="5">
        <f>All_Customers_Residential!T325+All_Customers_Small_Commercial!T325+All_Customers_Lighting!T325</f>
        <v>123394</v>
      </c>
      <c r="U325" s="5">
        <f>All_Customers_Residential!U325+All_Customers_Small_Commercial!U325+All_Customers_Lighting!U325</f>
        <v>115150</v>
      </c>
      <c r="V325" s="5">
        <f>All_Customers_Residential!V325+All_Customers_Small_Commercial!V325+All_Customers_Lighting!V325</f>
        <v>109614</v>
      </c>
      <c r="W325" s="5">
        <f>All_Customers_Residential!W325+All_Customers_Small_Commercial!W325+All_Customers_Lighting!W325</f>
        <v>95031</v>
      </c>
      <c r="X325" s="5">
        <f>All_Customers_Residential!X325+All_Customers_Small_Commercial!X325+All_Customers_Lighting!X325</f>
        <v>75426</v>
      </c>
      <c r="Y325" s="5">
        <f>All_Customers_Residential!Y325+All_Customers_Small_Commercial!Y325+All_Customers_Lighting!Y325</f>
        <v>66743</v>
      </c>
      <c r="AA325" s="2">
        <f>IFERROR(INDEX('Holiday Schedule'!$D$3:$D$24,MATCH(A325,'Holiday Schedule'!$C$3:$C$24,0)),0)</f>
        <v>0</v>
      </c>
      <c r="AB325" s="2">
        <f t="shared" si="32"/>
        <v>3</v>
      </c>
      <c r="AC325" s="2">
        <f t="shared" si="33"/>
        <v>1602297</v>
      </c>
      <c r="AD325" s="5">
        <f t="shared" si="34"/>
        <v>524674</v>
      </c>
      <c r="AE325" s="5">
        <f t="shared" si="35"/>
        <v>2126971</v>
      </c>
      <c r="AG325" s="2">
        <f t="shared" si="36"/>
        <v>11</v>
      </c>
      <c r="AH325" s="2">
        <f t="shared" si="37"/>
        <v>2024</v>
      </c>
      <c r="AJ325" s="5">
        <f t="shared" si="38"/>
        <v>123394</v>
      </c>
      <c r="AK325" s="2">
        <f t="shared" si="39"/>
        <v>19</v>
      </c>
    </row>
    <row r="326" spans="1:37" ht="12.75" x14ac:dyDescent="0.2">
      <c r="A326" s="4">
        <v>45609</v>
      </c>
      <c r="B326" s="5">
        <f>All_Customers_Residential!B326+All_Customers_Small_Commercial!B326+All_Customers_Lighting!B326</f>
        <v>60678</v>
      </c>
      <c r="C326" s="5">
        <f>All_Customers_Residential!C326+All_Customers_Small_Commercial!C326+All_Customers_Lighting!C326</f>
        <v>58428</v>
      </c>
      <c r="D326" s="5">
        <f>All_Customers_Residential!D326+All_Customers_Small_Commercial!D326+All_Customers_Lighting!D326</f>
        <v>56514</v>
      </c>
      <c r="E326" s="5">
        <f>All_Customers_Residential!E326+All_Customers_Small_Commercial!E326+All_Customers_Lighting!E326</f>
        <v>57391</v>
      </c>
      <c r="F326" s="5">
        <f>All_Customers_Residential!F326+All_Customers_Small_Commercial!F326+All_Customers_Lighting!F326</f>
        <v>61862</v>
      </c>
      <c r="G326" s="5">
        <f>All_Customers_Residential!G326+All_Customers_Small_Commercial!G326+All_Customers_Lighting!G326</f>
        <v>69333</v>
      </c>
      <c r="H326" s="5">
        <f>All_Customers_Residential!H326+All_Customers_Small_Commercial!H326+All_Customers_Lighting!H326</f>
        <v>92840</v>
      </c>
      <c r="I326" s="5">
        <f>All_Customers_Residential!I326+All_Customers_Small_Commercial!I326+All_Customers_Lighting!I326</f>
        <v>102035</v>
      </c>
      <c r="J326" s="5">
        <f>All_Customers_Residential!J326+All_Customers_Small_Commercial!J326+All_Customers_Lighting!J326</f>
        <v>98346</v>
      </c>
      <c r="K326" s="5">
        <f>All_Customers_Residential!K326+All_Customers_Small_Commercial!K326+All_Customers_Lighting!K326</f>
        <v>98639</v>
      </c>
      <c r="L326" s="5">
        <f>All_Customers_Residential!L326+All_Customers_Small_Commercial!L326+All_Customers_Lighting!L326</f>
        <v>97511</v>
      </c>
      <c r="M326" s="5">
        <f>All_Customers_Residential!M326+All_Customers_Small_Commercial!M326+All_Customers_Lighting!M326</f>
        <v>93999</v>
      </c>
      <c r="N326" s="5">
        <f>All_Customers_Residential!N326+All_Customers_Small_Commercial!N326+All_Customers_Lighting!N326</f>
        <v>90484</v>
      </c>
      <c r="O326" s="5">
        <f>All_Customers_Residential!O326+All_Customers_Small_Commercial!O326+All_Customers_Lighting!O326</f>
        <v>86930</v>
      </c>
      <c r="P326" s="5">
        <f>All_Customers_Residential!P326+All_Customers_Small_Commercial!P326+All_Customers_Lighting!P326</f>
        <v>87712</v>
      </c>
      <c r="Q326" s="5">
        <f>All_Customers_Residential!Q326+All_Customers_Small_Commercial!Q326+All_Customers_Lighting!Q326</f>
        <v>94179</v>
      </c>
      <c r="R326" s="5">
        <f>All_Customers_Residential!R326+All_Customers_Small_Commercial!R326+All_Customers_Lighting!R326</f>
        <v>109561</v>
      </c>
      <c r="S326" s="5">
        <f>All_Customers_Residential!S326+All_Customers_Small_Commercial!S326+All_Customers_Lighting!S326</f>
        <v>122288</v>
      </c>
      <c r="T326" s="5">
        <f>All_Customers_Residential!T326+All_Customers_Small_Commercial!T326+All_Customers_Lighting!T326</f>
        <v>123160</v>
      </c>
      <c r="U326" s="5">
        <f>All_Customers_Residential!U326+All_Customers_Small_Commercial!U326+All_Customers_Lighting!U326</f>
        <v>114932</v>
      </c>
      <c r="V326" s="5">
        <f>All_Customers_Residential!V326+All_Customers_Small_Commercial!V326+All_Customers_Lighting!V326</f>
        <v>109406</v>
      </c>
      <c r="W326" s="5">
        <f>All_Customers_Residential!W326+All_Customers_Small_Commercial!W326+All_Customers_Lighting!W326</f>
        <v>94848</v>
      </c>
      <c r="X326" s="5">
        <f>All_Customers_Residential!X326+All_Customers_Small_Commercial!X326+All_Customers_Lighting!X326</f>
        <v>75281</v>
      </c>
      <c r="Y326" s="5">
        <f>All_Customers_Residential!Y326+All_Customers_Small_Commercial!Y326+All_Customers_Lighting!Y326</f>
        <v>66615</v>
      </c>
      <c r="AA326" s="2">
        <f>IFERROR(INDEX('Holiday Schedule'!$D$3:$D$24,MATCH(A326,'Holiday Schedule'!$C$3:$C$24,0)),0)</f>
        <v>0</v>
      </c>
      <c r="AB326" s="2">
        <f t="shared" si="32"/>
        <v>4</v>
      </c>
      <c r="AC326" s="2">
        <f t="shared" si="33"/>
        <v>1599311</v>
      </c>
      <c r="AD326" s="5">
        <f t="shared" si="34"/>
        <v>523661</v>
      </c>
      <c r="AE326" s="5">
        <f t="shared" si="35"/>
        <v>2122972</v>
      </c>
      <c r="AG326" s="2">
        <f t="shared" si="36"/>
        <v>11</v>
      </c>
      <c r="AH326" s="2">
        <f t="shared" si="37"/>
        <v>2024</v>
      </c>
      <c r="AJ326" s="5">
        <f t="shared" si="38"/>
        <v>123160</v>
      </c>
      <c r="AK326" s="2">
        <f t="shared" si="39"/>
        <v>19</v>
      </c>
    </row>
    <row r="327" spans="1:37" ht="12.75" x14ac:dyDescent="0.2">
      <c r="A327" s="4">
        <v>45610</v>
      </c>
      <c r="B327" s="5">
        <f>All_Customers_Residential!B327+All_Customers_Small_Commercial!B327+All_Customers_Lighting!B327</f>
        <v>60543</v>
      </c>
      <c r="C327" s="5">
        <f>All_Customers_Residential!C327+All_Customers_Small_Commercial!C327+All_Customers_Lighting!C327</f>
        <v>58301</v>
      </c>
      <c r="D327" s="5">
        <f>All_Customers_Residential!D327+All_Customers_Small_Commercial!D327+All_Customers_Lighting!D327</f>
        <v>56393</v>
      </c>
      <c r="E327" s="5">
        <f>All_Customers_Residential!E327+All_Customers_Small_Commercial!E327+All_Customers_Lighting!E327</f>
        <v>57268</v>
      </c>
      <c r="F327" s="5">
        <f>All_Customers_Residential!F327+All_Customers_Small_Commercial!F327+All_Customers_Lighting!F327</f>
        <v>61729</v>
      </c>
      <c r="G327" s="5">
        <f>All_Customers_Residential!G327+All_Customers_Small_Commercial!G327+All_Customers_Lighting!G327</f>
        <v>69187</v>
      </c>
      <c r="H327" s="5">
        <f>All_Customers_Residential!H327+All_Customers_Small_Commercial!H327+All_Customers_Lighting!H327</f>
        <v>92642</v>
      </c>
      <c r="I327" s="5">
        <f>All_Customers_Residential!I327+All_Customers_Small_Commercial!I327+All_Customers_Lighting!I327</f>
        <v>101825</v>
      </c>
      <c r="J327" s="5">
        <f>All_Customers_Residential!J327+All_Customers_Small_Commercial!J327+All_Customers_Lighting!J327</f>
        <v>98151</v>
      </c>
      <c r="K327" s="5">
        <f>All_Customers_Residential!K327+All_Customers_Small_Commercial!K327+All_Customers_Lighting!K327</f>
        <v>98441</v>
      </c>
      <c r="L327" s="5">
        <f>All_Customers_Residential!L327+All_Customers_Small_Commercial!L327+All_Customers_Lighting!L327</f>
        <v>97318</v>
      </c>
      <c r="M327" s="5">
        <f>All_Customers_Residential!M327+All_Customers_Small_Commercial!M327+All_Customers_Lighting!M327</f>
        <v>93815</v>
      </c>
      <c r="N327" s="5">
        <f>All_Customers_Residential!N327+All_Customers_Small_Commercial!N327+All_Customers_Lighting!N327</f>
        <v>90304</v>
      </c>
      <c r="O327" s="5">
        <f>All_Customers_Residential!O327+All_Customers_Small_Commercial!O327+All_Customers_Lighting!O327</f>
        <v>86757</v>
      </c>
      <c r="P327" s="5">
        <f>All_Customers_Residential!P327+All_Customers_Small_Commercial!P327+All_Customers_Lighting!P327</f>
        <v>87536</v>
      </c>
      <c r="Q327" s="5">
        <f>All_Customers_Residential!Q327+All_Customers_Small_Commercial!Q327+All_Customers_Lighting!Q327</f>
        <v>93990</v>
      </c>
      <c r="R327" s="5">
        <f>All_Customers_Residential!R327+All_Customers_Small_Commercial!R327+All_Customers_Lighting!R327</f>
        <v>109343</v>
      </c>
      <c r="S327" s="5">
        <f>All_Customers_Residential!S327+All_Customers_Small_Commercial!S327+All_Customers_Lighting!S327</f>
        <v>122018</v>
      </c>
      <c r="T327" s="5">
        <f>All_Customers_Residential!T327+All_Customers_Small_Commercial!T327+All_Customers_Lighting!T327</f>
        <v>122893</v>
      </c>
      <c r="U327" s="5">
        <f>All_Customers_Residential!U327+All_Customers_Small_Commercial!U327+All_Customers_Lighting!U327</f>
        <v>114681</v>
      </c>
      <c r="V327" s="5">
        <f>All_Customers_Residential!V327+All_Customers_Small_Commercial!V327+All_Customers_Lighting!V327</f>
        <v>109167</v>
      </c>
      <c r="W327" s="5">
        <f>All_Customers_Residential!W327+All_Customers_Small_Commercial!W327+All_Customers_Lighting!W327</f>
        <v>94644</v>
      </c>
      <c r="X327" s="5">
        <f>All_Customers_Residential!X327+All_Customers_Small_Commercial!X327+All_Customers_Lighting!X327</f>
        <v>75120</v>
      </c>
      <c r="Y327" s="5">
        <f>All_Customers_Residential!Y327+All_Customers_Small_Commercial!Y327+All_Customers_Lighting!Y327</f>
        <v>66476</v>
      </c>
      <c r="AA327" s="2">
        <f>IFERROR(INDEX('Holiday Schedule'!$D$3:$D$24,MATCH(A327,'Holiday Schedule'!$C$3:$C$24,0)),0)</f>
        <v>0</v>
      </c>
      <c r="AB327" s="2">
        <f t="shared" si="32"/>
        <v>5</v>
      </c>
      <c r="AC327" s="2">
        <f t="shared" si="33"/>
        <v>1596003</v>
      </c>
      <c r="AD327" s="5">
        <f t="shared" si="34"/>
        <v>522539</v>
      </c>
      <c r="AE327" s="5">
        <f t="shared" si="35"/>
        <v>2118542</v>
      </c>
      <c r="AG327" s="2">
        <f t="shared" si="36"/>
        <v>11</v>
      </c>
      <c r="AH327" s="2">
        <f t="shared" si="37"/>
        <v>2024</v>
      </c>
      <c r="AJ327" s="5">
        <f t="shared" si="38"/>
        <v>122893</v>
      </c>
      <c r="AK327" s="2">
        <f t="shared" si="39"/>
        <v>19</v>
      </c>
    </row>
    <row r="328" spans="1:37" ht="12.75" x14ac:dyDescent="0.2">
      <c r="A328" s="4">
        <v>45611</v>
      </c>
      <c r="B328" s="5">
        <f>All_Customers_Residential!B328+All_Customers_Small_Commercial!B328+All_Customers_Lighting!B328</f>
        <v>60426</v>
      </c>
      <c r="C328" s="5">
        <f>All_Customers_Residential!C328+All_Customers_Small_Commercial!C328+All_Customers_Lighting!C328</f>
        <v>58188</v>
      </c>
      <c r="D328" s="5">
        <f>All_Customers_Residential!D328+All_Customers_Small_Commercial!D328+All_Customers_Lighting!D328</f>
        <v>56279</v>
      </c>
      <c r="E328" s="5">
        <f>All_Customers_Residential!E328+All_Customers_Small_Commercial!E328+All_Customers_Lighting!E328</f>
        <v>57152</v>
      </c>
      <c r="F328" s="5">
        <f>All_Customers_Residential!F328+All_Customers_Small_Commercial!F328+All_Customers_Lighting!F328</f>
        <v>61606</v>
      </c>
      <c r="G328" s="5">
        <f>All_Customers_Residential!G328+All_Customers_Small_Commercial!G328+All_Customers_Lighting!G328</f>
        <v>69051</v>
      </c>
      <c r="H328" s="5">
        <f>All_Customers_Residential!H328+All_Customers_Small_Commercial!H328+All_Customers_Lighting!H328</f>
        <v>92481</v>
      </c>
      <c r="I328" s="5">
        <f>All_Customers_Residential!I328+All_Customers_Small_Commercial!I328+All_Customers_Lighting!I328</f>
        <v>101633</v>
      </c>
      <c r="J328" s="5">
        <f>All_Customers_Residential!J328+All_Customers_Small_Commercial!J328+All_Customers_Lighting!J328</f>
        <v>97954</v>
      </c>
      <c r="K328" s="5">
        <f>All_Customers_Residential!K328+All_Customers_Small_Commercial!K328+All_Customers_Lighting!K328</f>
        <v>98241</v>
      </c>
      <c r="L328" s="5">
        <f>All_Customers_Residential!L328+All_Customers_Small_Commercial!L328+All_Customers_Lighting!L328</f>
        <v>97117</v>
      </c>
      <c r="M328" s="5">
        <f>All_Customers_Residential!M328+All_Customers_Small_Commercial!M328+All_Customers_Lighting!M328</f>
        <v>93617</v>
      </c>
      <c r="N328" s="5">
        <f>All_Customers_Residential!N328+All_Customers_Small_Commercial!N328+All_Customers_Lighting!N328</f>
        <v>90112</v>
      </c>
      <c r="O328" s="5">
        <f>All_Customers_Residential!O328+All_Customers_Small_Commercial!O328+All_Customers_Lighting!O328</f>
        <v>86575</v>
      </c>
      <c r="P328" s="5">
        <f>All_Customers_Residential!P328+All_Customers_Small_Commercial!P328+All_Customers_Lighting!P328</f>
        <v>87352</v>
      </c>
      <c r="Q328" s="5">
        <f>All_Customers_Residential!Q328+All_Customers_Small_Commercial!Q328+All_Customers_Lighting!Q328</f>
        <v>93797</v>
      </c>
      <c r="R328" s="5">
        <f>All_Customers_Residential!R328+All_Customers_Small_Commercial!R328+All_Customers_Lighting!R328</f>
        <v>109135</v>
      </c>
      <c r="S328" s="5">
        <f>All_Customers_Residential!S328+All_Customers_Small_Commercial!S328+All_Customers_Lighting!S328</f>
        <v>121797</v>
      </c>
      <c r="T328" s="5">
        <f>All_Customers_Residential!T328+All_Customers_Small_Commercial!T328+All_Customers_Lighting!T328</f>
        <v>122670</v>
      </c>
      <c r="U328" s="5">
        <f>All_Customers_Residential!U328+All_Customers_Small_Commercial!U328+All_Customers_Lighting!U328</f>
        <v>114473</v>
      </c>
      <c r="V328" s="5">
        <f>All_Customers_Residential!V328+All_Customers_Small_Commercial!V328+All_Customers_Lighting!V328</f>
        <v>108967</v>
      </c>
      <c r="W328" s="5">
        <f>All_Customers_Residential!W328+All_Customers_Small_Commercial!W328+All_Customers_Lighting!W328</f>
        <v>94464</v>
      </c>
      <c r="X328" s="5">
        <f>All_Customers_Residential!X328+All_Customers_Small_Commercial!X328+All_Customers_Lighting!X328</f>
        <v>74979</v>
      </c>
      <c r="Y328" s="5">
        <f>All_Customers_Residential!Y328+All_Customers_Small_Commercial!Y328+All_Customers_Lighting!Y328</f>
        <v>66345</v>
      </c>
      <c r="AA328" s="2">
        <f>IFERROR(INDEX('Holiday Schedule'!$D$3:$D$24,MATCH(A328,'Holiday Schedule'!$C$3:$C$24,0)),0)</f>
        <v>0</v>
      </c>
      <c r="AB328" s="2">
        <f t="shared" si="32"/>
        <v>6</v>
      </c>
      <c r="AC328" s="2">
        <f t="shared" si="33"/>
        <v>1592883</v>
      </c>
      <c r="AD328" s="5">
        <f t="shared" si="34"/>
        <v>521528</v>
      </c>
      <c r="AE328" s="5">
        <f t="shared" si="35"/>
        <v>2114411</v>
      </c>
      <c r="AG328" s="2">
        <f t="shared" si="36"/>
        <v>11</v>
      </c>
      <c r="AH328" s="2">
        <f t="shared" si="37"/>
        <v>2024</v>
      </c>
      <c r="AJ328" s="5">
        <f t="shared" si="38"/>
        <v>122670</v>
      </c>
      <c r="AK328" s="2">
        <f t="shared" si="39"/>
        <v>19</v>
      </c>
    </row>
    <row r="329" spans="1:37" ht="12.75" x14ac:dyDescent="0.2">
      <c r="A329" s="4">
        <v>45612</v>
      </c>
      <c r="B329" s="5">
        <f>All_Customers_Residential!B329+All_Customers_Small_Commercial!B329+All_Customers_Lighting!B329</f>
        <v>61665</v>
      </c>
      <c r="C329" s="5">
        <f>All_Customers_Residential!C329+All_Customers_Small_Commercial!C329+All_Customers_Lighting!C329</f>
        <v>57609</v>
      </c>
      <c r="D329" s="5">
        <f>All_Customers_Residential!D329+All_Customers_Small_Commercial!D329+All_Customers_Lighting!D329</f>
        <v>56517</v>
      </c>
      <c r="E329" s="5">
        <f>All_Customers_Residential!E329+All_Customers_Small_Commercial!E329+All_Customers_Lighting!E329</f>
        <v>56988</v>
      </c>
      <c r="F329" s="5">
        <f>All_Customers_Residential!F329+All_Customers_Small_Commercial!F329+All_Customers_Lighting!F329</f>
        <v>61226</v>
      </c>
      <c r="G329" s="5">
        <f>All_Customers_Residential!G329+All_Customers_Small_Commercial!G329+All_Customers_Lighting!G329</f>
        <v>68553</v>
      </c>
      <c r="H329" s="5">
        <f>All_Customers_Residential!H329+All_Customers_Small_Commercial!H329+All_Customers_Lighting!H329</f>
        <v>84890</v>
      </c>
      <c r="I329" s="5">
        <f>All_Customers_Residential!I329+All_Customers_Small_Commercial!I329+All_Customers_Lighting!I329</f>
        <v>92594</v>
      </c>
      <c r="J329" s="5">
        <f>All_Customers_Residential!J329+All_Customers_Small_Commercial!J329+All_Customers_Lighting!J329</f>
        <v>96910</v>
      </c>
      <c r="K329" s="5">
        <f>All_Customers_Residential!K329+All_Customers_Small_Commercial!K329+All_Customers_Lighting!K329</f>
        <v>102341</v>
      </c>
      <c r="L329" s="5">
        <f>All_Customers_Residential!L329+All_Customers_Small_Commercial!L329+All_Customers_Lighting!L329</f>
        <v>101906</v>
      </c>
      <c r="M329" s="5">
        <f>All_Customers_Residential!M329+All_Customers_Small_Commercial!M329+All_Customers_Lighting!M329</f>
        <v>98312</v>
      </c>
      <c r="N329" s="5">
        <f>All_Customers_Residential!N329+All_Customers_Small_Commercial!N329+All_Customers_Lighting!N329</f>
        <v>93327</v>
      </c>
      <c r="O329" s="5">
        <f>All_Customers_Residential!O329+All_Customers_Small_Commercial!O329+All_Customers_Lighting!O329</f>
        <v>90261</v>
      </c>
      <c r="P329" s="5">
        <f>All_Customers_Residential!P329+All_Customers_Small_Commercial!P329+All_Customers_Lighting!P329</f>
        <v>90110</v>
      </c>
      <c r="Q329" s="5">
        <f>All_Customers_Residential!Q329+All_Customers_Small_Commercial!Q329+All_Customers_Lighting!Q329</f>
        <v>96988</v>
      </c>
      <c r="R329" s="5">
        <f>All_Customers_Residential!R329+All_Customers_Small_Commercial!R329+All_Customers_Lighting!R329</f>
        <v>111622</v>
      </c>
      <c r="S329" s="5">
        <f>All_Customers_Residential!S329+All_Customers_Small_Commercial!S329+All_Customers_Lighting!S329</f>
        <v>123035</v>
      </c>
      <c r="T329" s="5">
        <f>All_Customers_Residential!T329+All_Customers_Small_Commercial!T329+All_Customers_Lighting!T329</f>
        <v>122147</v>
      </c>
      <c r="U329" s="5">
        <f>All_Customers_Residential!U329+All_Customers_Small_Commercial!U329+All_Customers_Lighting!U329</f>
        <v>115775</v>
      </c>
      <c r="V329" s="5">
        <f>All_Customers_Residential!V329+All_Customers_Small_Commercial!V329+All_Customers_Lighting!V329</f>
        <v>107669</v>
      </c>
      <c r="W329" s="5">
        <f>All_Customers_Residential!W329+All_Customers_Small_Commercial!W329+All_Customers_Lighting!W329</f>
        <v>91763</v>
      </c>
      <c r="X329" s="5">
        <f>All_Customers_Residential!X329+All_Customers_Small_Commercial!X329+All_Customers_Lighting!X329</f>
        <v>76436</v>
      </c>
      <c r="Y329" s="5">
        <f>All_Customers_Residential!Y329+All_Customers_Small_Commercial!Y329+All_Customers_Lighting!Y329</f>
        <v>62483</v>
      </c>
      <c r="AA329" s="2">
        <f>IFERROR(INDEX('Holiday Schedule'!$D$3:$D$24,MATCH(A329,'Holiday Schedule'!$C$3:$C$24,0)),0)</f>
        <v>0</v>
      </c>
      <c r="AB329" s="2">
        <f t="shared" si="32"/>
        <v>7</v>
      </c>
      <c r="AC329" s="2">
        <f t="shared" si="33"/>
        <v>0</v>
      </c>
      <c r="AD329" s="5">
        <f t="shared" si="34"/>
        <v>2121127</v>
      </c>
      <c r="AE329" s="5">
        <f t="shared" si="35"/>
        <v>2121127</v>
      </c>
      <c r="AG329" s="2">
        <f t="shared" si="36"/>
        <v>11</v>
      </c>
      <c r="AH329" s="2">
        <f t="shared" si="37"/>
        <v>2024</v>
      </c>
      <c r="AJ329" s="5">
        <f t="shared" si="38"/>
        <v>123035</v>
      </c>
      <c r="AK329" s="2">
        <f t="shared" si="39"/>
        <v>18</v>
      </c>
    </row>
    <row r="330" spans="1:37" ht="12.75" x14ac:dyDescent="0.2">
      <c r="A330" s="4">
        <v>45613</v>
      </c>
      <c r="B330" s="5">
        <f>All_Customers_Residential!B330+All_Customers_Small_Commercial!B330+All_Customers_Lighting!B330</f>
        <v>61653</v>
      </c>
      <c r="C330" s="5">
        <f>All_Customers_Residential!C330+All_Customers_Small_Commercial!C330+All_Customers_Lighting!C330</f>
        <v>57593</v>
      </c>
      <c r="D330" s="5">
        <f>All_Customers_Residential!D330+All_Customers_Small_Commercial!D330+All_Customers_Lighting!D330</f>
        <v>56501</v>
      </c>
      <c r="E330" s="5">
        <f>All_Customers_Residential!E330+All_Customers_Small_Commercial!E330+All_Customers_Lighting!E330</f>
        <v>56972</v>
      </c>
      <c r="F330" s="5">
        <f>All_Customers_Residential!F330+All_Customers_Small_Commercial!F330+All_Customers_Lighting!F330</f>
        <v>61211</v>
      </c>
      <c r="G330" s="5">
        <f>All_Customers_Residential!G330+All_Customers_Small_Commercial!G330+All_Customers_Lighting!G330</f>
        <v>68533</v>
      </c>
      <c r="H330" s="5">
        <f>All_Customers_Residential!H330+All_Customers_Small_Commercial!H330+All_Customers_Lighting!H330</f>
        <v>84847</v>
      </c>
      <c r="I330" s="5">
        <f>All_Customers_Residential!I330+All_Customers_Small_Commercial!I330+All_Customers_Lighting!I330</f>
        <v>92575</v>
      </c>
      <c r="J330" s="5">
        <f>All_Customers_Residential!J330+All_Customers_Small_Commercial!J330+All_Customers_Lighting!J330</f>
        <v>96886</v>
      </c>
      <c r="K330" s="5">
        <f>All_Customers_Residential!K330+All_Customers_Small_Commercial!K330+All_Customers_Lighting!K330</f>
        <v>102317</v>
      </c>
      <c r="L330" s="5">
        <f>All_Customers_Residential!L330+All_Customers_Small_Commercial!L330+All_Customers_Lighting!L330</f>
        <v>101882</v>
      </c>
      <c r="M330" s="5">
        <f>All_Customers_Residential!M330+All_Customers_Small_Commercial!M330+All_Customers_Lighting!M330</f>
        <v>98290</v>
      </c>
      <c r="N330" s="5">
        <f>All_Customers_Residential!N330+All_Customers_Small_Commercial!N330+All_Customers_Lighting!N330</f>
        <v>93307</v>
      </c>
      <c r="O330" s="5">
        <f>All_Customers_Residential!O330+All_Customers_Small_Commercial!O330+All_Customers_Lighting!O330</f>
        <v>90240</v>
      </c>
      <c r="P330" s="5">
        <f>All_Customers_Residential!P330+All_Customers_Small_Commercial!P330+All_Customers_Lighting!P330</f>
        <v>90090</v>
      </c>
      <c r="Q330" s="5">
        <f>All_Customers_Residential!Q330+All_Customers_Small_Commercial!Q330+All_Customers_Lighting!Q330</f>
        <v>96963</v>
      </c>
      <c r="R330" s="5">
        <f>All_Customers_Residential!R330+All_Customers_Small_Commercial!R330+All_Customers_Lighting!R330</f>
        <v>111597</v>
      </c>
      <c r="S330" s="5">
        <f>All_Customers_Residential!S330+All_Customers_Small_Commercial!S330+All_Customers_Lighting!S330</f>
        <v>123009</v>
      </c>
      <c r="T330" s="5">
        <f>All_Customers_Residential!T330+All_Customers_Small_Commercial!T330+All_Customers_Lighting!T330</f>
        <v>122123</v>
      </c>
      <c r="U330" s="5">
        <f>All_Customers_Residential!U330+All_Customers_Small_Commercial!U330+All_Customers_Lighting!U330</f>
        <v>115754</v>
      </c>
      <c r="V330" s="5">
        <f>All_Customers_Residential!V330+All_Customers_Small_Commercial!V330+All_Customers_Lighting!V330</f>
        <v>107646</v>
      </c>
      <c r="W330" s="5">
        <f>All_Customers_Residential!W330+All_Customers_Small_Commercial!W330+All_Customers_Lighting!W330</f>
        <v>91743</v>
      </c>
      <c r="X330" s="5">
        <f>All_Customers_Residential!X330+All_Customers_Small_Commercial!X330+All_Customers_Lighting!X330</f>
        <v>76420</v>
      </c>
      <c r="Y330" s="5">
        <f>All_Customers_Residential!Y330+All_Customers_Small_Commercial!Y330+All_Customers_Lighting!Y330</f>
        <v>62469</v>
      </c>
      <c r="AA330" s="2">
        <f>IFERROR(INDEX('Holiday Schedule'!$D$3:$D$24,MATCH(A330,'Holiday Schedule'!$C$3:$C$24,0)),0)</f>
        <v>0</v>
      </c>
      <c r="AB330" s="2">
        <f t="shared" ref="AB330:AB393" si="40">WEEKDAY(A330)</f>
        <v>1</v>
      </c>
      <c r="AC330" s="2">
        <f t="shared" ref="AC330:AC393" si="41">IF(AND(AB330&gt;1,AB330&lt;7,AA330&lt;1),SUM(I330:X330),0)</f>
        <v>0</v>
      </c>
      <c r="AD330" s="5">
        <f t="shared" ref="AD330:AD393" si="42">AE330-AC330</f>
        <v>2120621</v>
      </c>
      <c r="AE330" s="5">
        <f t="shared" ref="AE330:AE393" si="43">SUM(B330:Y330)</f>
        <v>2120621</v>
      </c>
      <c r="AG330" s="2">
        <f t="shared" ref="AG330:AG393" si="44">MONTH(A330)</f>
        <v>11</v>
      </c>
      <c r="AH330" s="2">
        <f t="shared" ref="AH330:AH393" si="45">YEAR(A330)</f>
        <v>2024</v>
      </c>
      <c r="AJ330" s="5">
        <f t="shared" ref="AJ330:AJ393" si="46">MAX(B330:Y330)</f>
        <v>123009</v>
      </c>
      <c r="AK330" s="2">
        <f t="shared" ref="AK330:AK393" si="47">IF(AE330&gt;0,INDEX(B$8:Y$8,MATCH(AJ330,B330:Y330,0)),"")</f>
        <v>18</v>
      </c>
    </row>
    <row r="331" spans="1:37" ht="12.75" x14ac:dyDescent="0.2">
      <c r="A331" s="4">
        <v>45614</v>
      </c>
      <c r="B331" s="5">
        <f>All_Customers_Residential!B331+All_Customers_Small_Commercial!B331+All_Customers_Lighting!B331</f>
        <v>60269</v>
      </c>
      <c r="C331" s="5">
        <f>All_Customers_Residential!C331+All_Customers_Small_Commercial!C331+All_Customers_Lighting!C331</f>
        <v>58039</v>
      </c>
      <c r="D331" s="5">
        <f>All_Customers_Residential!D331+All_Customers_Small_Commercial!D331+All_Customers_Lighting!D331</f>
        <v>56142</v>
      </c>
      <c r="E331" s="5">
        <f>All_Customers_Residential!E331+All_Customers_Small_Commercial!E331+All_Customers_Lighting!E331</f>
        <v>57010</v>
      </c>
      <c r="F331" s="5">
        <f>All_Customers_Residential!F331+All_Customers_Small_Commercial!F331+All_Customers_Lighting!F331</f>
        <v>61451</v>
      </c>
      <c r="G331" s="5">
        <f>All_Customers_Residential!G331+All_Customers_Small_Commercial!G331+All_Customers_Lighting!G331</f>
        <v>68876</v>
      </c>
      <c r="H331" s="5">
        <f>All_Customers_Residential!H331+All_Customers_Small_Commercial!H331+All_Customers_Lighting!H331</f>
        <v>92271</v>
      </c>
      <c r="I331" s="5">
        <f>All_Customers_Residential!I331+All_Customers_Small_Commercial!I331+All_Customers_Lighting!I331</f>
        <v>101371</v>
      </c>
      <c r="J331" s="5">
        <f>All_Customers_Residential!J331+All_Customers_Small_Commercial!J331+All_Customers_Lighting!J331</f>
        <v>97710</v>
      </c>
      <c r="K331" s="5">
        <f>All_Customers_Residential!K331+All_Customers_Small_Commercial!K331+All_Customers_Lighting!K331</f>
        <v>98008</v>
      </c>
      <c r="L331" s="5">
        <f>All_Customers_Residential!L331+All_Customers_Small_Commercial!L331+All_Customers_Lighting!L331</f>
        <v>96889</v>
      </c>
      <c r="M331" s="5">
        <f>All_Customers_Residential!M331+All_Customers_Small_Commercial!M331+All_Customers_Lighting!M331</f>
        <v>93406</v>
      </c>
      <c r="N331" s="5">
        <f>All_Customers_Residential!N331+All_Customers_Small_Commercial!N331+All_Customers_Lighting!N331</f>
        <v>89912</v>
      </c>
      <c r="O331" s="5">
        <f>All_Customers_Residential!O331+All_Customers_Small_Commercial!O331+All_Customers_Lighting!O331</f>
        <v>86385</v>
      </c>
      <c r="P331" s="5">
        <f>All_Customers_Residential!P331+All_Customers_Small_Commercial!P331+All_Customers_Lighting!P331</f>
        <v>87160</v>
      </c>
      <c r="Q331" s="5">
        <f>All_Customers_Residential!Q331+All_Customers_Small_Commercial!Q331+All_Customers_Lighting!Q331</f>
        <v>93578</v>
      </c>
      <c r="R331" s="5">
        <f>All_Customers_Residential!R331+All_Customers_Small_Commercial!R331+All_Customers_Lighting!R331</f>
        <v>108856</v>
      </c>
      <c r="S331" s="5">
        <f>All_Customers_Residential!S331+All_Customers_Small_Commercial!S331+All_Customers_Lighting!S331</f>
        <v>121449</v>
      </c>
      <c r="T331" s="5">
        <f>All_Customers_Residential!T331+All_Customers_Small_Commercial!T331+All_Customers_Lighting!T331</f>
        <v>122311</v>
      </c>
      <c r="U331" s="5">
        <f>All_Customers_Residential!U331+All_Customers_Small_Commercial!U331+All_Customers_Lighting!U331</f>
        <v>114143</v>
      </c>
      <c r="V331" s="5">
        <f>All_Customers_Residential!V331+All_Customers_Small_Commercial!V331+All_Customers_Lighting!V331</f>
        <v>108657</v>
      </c>
      <c r="W331" s="5">
        <f>All_Customers_Residential!W331+All_Customers_Small_Commercial!W331+All_Customers_Lighting!W331</f>
        <v>94202</v>
      </c>
      <c r="X331" s="5">
        <f>All_Customers_Residential!X331+All_Customers_Small_Commercial!X331+All_Customers_Lighting!X331</f>
        <v>74777</v>
      </c>
      <c r="Y331" s="5">
        <f>All_Customers_Residential!Y331+All_Customers_Small_Commercial!Y331+All_Customers_Lighting!Y331</f>
        <v>66171</v>
      </c>
      <c r="AA331" s="2">
        <f>IFERROR(INDEX('Holiday Schedule'!$D$3:$D$24,MATCH(A331,'Holiday Schedule'!$C$3:$C$24,0)),0)</f>
        <v>0</v>
      </c>
      <c r="AB331" s="2">
        <f t="shared" si="40"/>
        <v>2</v>
      </c>
      <c r="AC331" s="2">
        <f t="shared" si="41"/>
        <v>1588814</v>
      </c>
      <c r="AD331" s="5">
        <f t="shared" si="42"/>
        <v>520229</v>
      </c>
      <c r="AE331" s="5">
        <f t="shared" si="43"/>
        <v>2109043</v>
      </c>
      <c r="AG331" s="2">
        <f t="shared" si="44"/>
        <v>11</v>
      </c>
      <c r="AH331" s="2">
        <f t="shared" si="45"/>
        <v>2024</v>
      </c>
      <c r="AJ331" s="5">
        <f t="shared" si="46"/>
        <v>122311</v>
      </c>
      <c r="AK331" s="2">
        <f t="shared" si="47"/>
        <v>19</v>
      </c>
    </row>
    <row r="332" spans="1:37" ht="12.75" x14ac:dyDescent="0.2">
      <c r="A332" s="4">
        <v>45615</v>
      </c>
      <c r="B332" s="5">
        <f>All_Customers_Residential!B332+All_Customers_Small_Commercial!B332+All_Customers_Lighting!B332</f>
        <v>60203</v>
      </c>
      <c r="C332" s="5">
        <f>All_Customers_Residential!C332+All_Customers_Small_Commercial!C332+All_Customers_Lighting!C332</f>
        <v>57974</v>
      </c>
      <c r="D332" s="5">
        <f>All_Customers_Residential!D332+All_Customers_Small_Commercial!D332+All_Customers_Lighting!D332</f>
        <v>56079</v>
      </c>
      <c r="E332" s="5">
        <f>All_Customers_Residential!E332+All_Customers_Small_Commercial!E332+All_Customers_Lighting!E332</f>
        <v>56949</v>
      </c>
      <c r="F332" s="5">
        <f>All_Customers_Residential!F332+All_Customers_Small_Commercial!F332+All_Customers_Lighting!F332</f>
        <v>61382</v>
      </c>
      <c r="G332" s="5">
        <f>All_Customers_Residential!G332+All_Customers_Small_Commercial!G332+All_Customers_Lighting!G332</f>
        <v>68798</v>
      </c>
      <c r="H332" s="5">
        <f>All_Customers_Residential!H332+All_Customers_Small_Commercial!H332+All_Customers_Lighting!H332</f>
        <v>92119</v>
      </c>
      <c r="I332" s="5">
        <f>All_Customers_Residential!I332+All_Customers_Small_Commercial!I332+All_Customers_Lighting!I332</f>
        <v>101244</v>
      </c>
      <c r="J332" s="5">
        <f>All_Customers_Residential!J332+All_Customers_Small_Commercial!J332+All_Customers_Lighting!J332</f>
        <v>97603</v>
      </c>
      <c r="K332" s="5">
        <f>All_Customers_Residential!K332+All_Customers_Small_Commercial!K332+All_Customers_Lighting!K332</f>
        <v>97899</v>
      </c>
      <c r="L332" s="5">
        <f>All_Customers_Residential!L332+All_Customers_Small_Commercial!L332+All_Customers_Lighting!L332</f>
        <v>96787</v>
      </c>
      <c r="M332" s="5">
        <f>All_Customers_Residential!M332+All_Customers_Small_Commercial!M332+All_Customers_Lighting!M332</f>
        <v>93307</v>
      </c>
      <c r="N332" s="5">
        <f>All_Customers_Residential!N332+All_Customers_Small_Commercial!N332+All_Customers_Lighting!N332</f>
        <v>89819</v>
      </c>
      <c r="O332" s="5">
        <f>All_Customers_Residential!O332+All_Customers_Small_Commercial!O332+All_Customers_Lighting!O332</f>
        <v>86290</v>
      </c>
      <c r="P332" s="5">
        <f>All_Customers_Residential!P332+All_Customers_Small_Commercial!P332+All_Customers_Lighting!P332</f>
        <v>87063</v>
      </c>
      <c r="Q332" s="5">
        <f>All_Customers_Residential!Q332+All_Customers_Small_Commercial!Q332+All_Customers_Lighting!Q332</f>
        <v>93477</v>
      </c>
      <c r="R332" s="5">
        <f>All_Customers_Residential!R332+All_Customers_Small_Commercial!R332+All_Customers_Lighting!R332</f>
        <v>108729</v>
      </c>
      <c r="S332" s="5">
        <f>All_Customers_Residential!S332+All_Customers_Small_Commercial!S332+All_Customers_Lighting!S332</f>
        <v>121311</v>
      </c>
      <c r="T332" s="5">
        <f>All_Customers_Residential!T332+All_Customers_Small_Commercial!T332+All_Customers_Lighting!T332</f>
        <v>122165</v>
      </c>
      <c r="U332" s="5">
        <f>All_Customers_Residential!U332+All_Customers_Small_Commercial!U332+All_Customers_Lighting!U332</f>
        <v>114005</v>
      </c>
      <c r="V332" s="5">
        <f>All_Customers_Residential!V332+All_Customers_Small_Commercial!V332+All_Customers_Lighting!V332</f>
        <v>108529</v>
      </c>
      <c r="W332" s="5">
        <f>All_Customers_Residential!W332+All_Customers_Small_Commercial!W332+All_Customers_Lighting!W332</f>
        <v>94096</v>
      </c>
      <c r="X332" s="5">
        <f>All_Customers_Residential!X332+All_Customers_Small_Commercial!X332+All_Customers_Lighting!X332</f>
        <v>74691</v>
      </c>
      <c r="Y332" s="5">
        <f>All_Customers_Residential!Y332+All_Customers_Small_Commercial!Y332+All_Customers_Lighting!Y332</f>
        <v>66097</v>
      </c>
      <c r="AA332" s="2">
        <f>IFERROR(INDEX('Holiday Schedule'!$D$3:$D$24,MATCH(A332,'Holiday Schedule'!$C$3:$C$24,0)),0)</f>
        <v>0</v>
      </c>
      <c r="AB332" s="2">
        <f t="shared" si="40"/>
        <v>3</v>
      </c>
      <c r="AC332" s="2">
        <f t="shared" si="41"/>
        <v>1587015</v>
      </c>
      <c r="AD332" s="5">
        <f t="shared" si="42"/>
        <v>519601</v>
      </c>
      <c r="AE332" s="5">
        <f t="shared" si="43"/>
        <v>2106616</v>
      </c>
      <c r="AG332" s="2">
        <f t="shared" si="44"/>
        <v>11</v>
      </c>
      <c r="AH332" s="2">
        <f t="shared" si="45"/>
        <v>2024</v>
      </c>
      <c r="AJ332" s="5">
        <f t="shared" si="46"/>
        <v>122165</v>
      </c>
      <c r="AK332" s="2">
        <f t="shared" si="47"/>
        <v>19</v>
      </c>
    </row>
    <row r="333" spans="1:37" ht="12.75" x14ac:dyDescent="0.2">
      <c r="A333" s="4">
        <v>45616</v>
      </c>
      <c r="B333" s="5">
        <f>All_Customers_Residential!B333+All_Customers_Small_Commercial!B333+All_Customers_Lighting!B333</f>
        <v>60167</v>
      </c>
      <c r="C333" s="5">
        <f>All_Customers_Residential!C333+All_Customers_Small_Commercial!C333+All_Customers_Lighting!C333</f>
        <v>57939</v>
      </c>
      <c r="D333" s="5">
        <f>All_Customers_Residential!D333+All_Customers_Small_Commercial!D333+All_Customers_Lighting!D333</f>
        <v>56046</v>
      </c>
      <c r="E333" s="5">
        <f>All_Customers_Residential!E333+All_Customers_Small_Commercial!E333+All_Customers_Lighting!E333</f>
        <v>56916</v>
      </c>
      <c r="F333" s="5">
        <f>All_Customers_Residential!F333+All_Customers_Small_Commercial!F333+All_Customers_Lighting!F333</f>
        <v>61347</v>
      </c>
      <c r="G333" s="5">
        <f>All_Customers_Residential!G333+All_Customers_Small_Commercial!G333+All_Customers_Lighting!G333</f>
        <v>68764</v>
      </c>
      <c r="H333" s="5">
        <f>All_Customers_Residential!H333+All_Customers_Small_Commercial!H333+All_Customers_Lighting!H333</f>
        <v>92104</v>
      </c>
      <c r="I333" s="5">
        <f>All_Customers_Residential!I333+All_Customers_Small_Commercial!I333+All_Customers_Lighting!I333</f>
        <v>101204</v>
      </c>
      <c r="J333" s="5">
        <f>All_Customers_Residential!J333+All_Customers_Small_Commercial!J333+All_Customers_Lighting!J333</f>
        <v>97555</v>
      </c>
      <c r="K333" s="5">
        <f>All_Customers_Residential!K333+All_Customers_Small_Commercial!K333+All_Customers_Lighting!K333</f>
        <v>97854</v>
      </c>
      <c r="L333" s="5">
        <f>All_Customers_Residential!L333+All_Customers_Small_Commercial!L333+All_Customers_Lighting!L333</f>
        <v>96738</v>
      </c>
      <c r="M333" s="5">
        <f>All_Customers_Residential!M333+All_Customers_Small_Commercial!M333+All_Customers_Lighting!M333</f>
        <v>93259</v>
      </c>
      <c r="N333" s="5">
        <f>All_Customers_Residential!N333+All_Customers_Small_Commercial!N333+All_Customers_Lighting!N333</f>
        <v>89770</v>
      </c>
      <c r="O333" s="5">
        <f>All_Customers_Residential!O333+All_Customers_Small_Commercial!O333+All_Customers_Lighting!O333</f>
        <v>86247</v>
      </c>
      <c r="P333" s="5">
        <f>All_Customers_Residential!P333+All_Customers_Small_Commercial!P333+All_Customers_Lighting!P333</f>
        <v>87019</v>
      </c>
      <c r="Q333" s="5">
        <f>All_Customers_Residential!Q333+All_Customers_Small_Commercial!Q333+All_Customers_Lighting!Q333</f>
        <v>93429</v>
      </c>
      <c r="R333" s="5">
        <f>All_Customers_Residential!R333+All_Customers_Small_Commercial!R333+All_Customers_Lighting!R333</f>
        <v>108683</v>
      </c>
      <c r="S333" s="5">
        <f>All_Customers_Residential!S333+All_Customers_Small_Commercial!S333+All_Customers_Lighting!S333</f>
        <v>121258</v>
      </c>
      <c r="T333" s="5">
        <f>All_Customers_Residential!T333+All_Customers_Small_Commercial!T333+All_Customers_Lighting!T333</f>
        <v>122121</v>
      </c>
      <c r="U333" s="5">
        <f>All_Customers_Residential!U333+All_Customers_Small_Commercial!U333+All_Customers_Lighting!U333</f>
        <v>113961</v>
      </c>
      <c r="V333" s="5">
        <f>All_Customers_Residential!V333+All_Customers_Small_Commercial!V333+All_Customers_Lighting!V333</f>
        <v>108483</v>
      </c>
      <c r="W333" s="5">
        <f>All_Customers_Residential!W333+All_Customers_Small_Commercial!W333+All_Customers_Lighting!W333</f>
        <v>94054</v>
      </c>
      <c r="X333" s="5">
        <f>All_Customers_Residential!X333+All_Customers_Small_Commercial!X333+All_Customers_Lighting!X333</f>
        <v>74655</v>
      </c>
      <c r="Y333" s="5">
        <f>All_Customers_Residential!Y333+All_Customers_Small_Commercial!Y333+All_Customers_Lighting!Y333</f>
        <v>66065</v>
      </c>
      <c r="AA333" s="2">
        <f>IFERROR(INDEX('Holiday Schedule'!$D$3:$D$24,MATCH(A333,'Holiday Schedule'!$C$3:$C$24,0)),0)</f>
        <v>0</v>
      </c>
      <c r="AB333" s="2">
        <f t="shared" si="40"/>
        <v>4</v>
      </c>
      <c r="AC333" s="2">
        <f t="shared" si="41"/>
        <v>1586290</v>
      </c>
      <c r="AD333" s="5">
        <f t="shared" si="42"/>
        <v>519348</v>
      </c>
      <c r="AE333" s="5">
        <f t="shared" si="43"/>
        <v>2105638</v>
      </c>
      <c r="AG333" s="2">
        <f t="shared" si="44"/>
        <v>11</v>
      </c>
      <c r="AH333" s="2">
        <f t="shared" si="45"/>
        <v>2024</v>
      </c>
      <c r="AJ333" s="5">
        <f t="shared" si="46"/>
        <v>122121</v>
      </c>
      <c r="AK333" s="2">
        <f t="shared" si="47"/>
        <v>19</v>
      </c>
    </row>
    <row r="334" spans="1:37" ht="12.75" x14ac:dyDescent="0.2">
      <c r="A334" s="4">
        <v>45617</v>
      </c>
      <c r="B334" s="5">
        <f>All_Customers_Residential!B334+All_Customers_Small_Commercial!B334+All_Customers_Lighting!B334</f>
        <v>60164</v>
      </c>
      <c r="C334" s="5">
        <f>All_Customers_Residential!C334+All_Customers_Small_Commercial!C334+All_Customers_Lighting!C334</f>
        <v>57936</v>
      </c>
      <c r="D334" s="5">
        <f>All_Customers_Residential!D334+All_Customers_Small_Commercial!D334+All_Customers_Lighting!D334</f>
        <v>56043</v>
      </c>
      <c r="E334" s="5">
        <f>All_Customers_Residential!E334+All_Customers_Small_Commercial!E334+All_Customers_Lighting!E334</f>
        <v>56910</v>
      </c>
      <c r="F334" s="5">
        <f>All_Customers_Residential!F334+All_Customers_Small_Commercial!F334+All_Customers_Lighting!F334</f>
        <v>61343</v>
      </c>
      <c r="G334" s="5">
        <f>All_Customers_Residential!G334+All_Customers_Small_Commercial!G334+All_Customers_Lighting!G334</f>
        <v>68758</v>
      </c>
      <c r="H334" s="5">
        <f>All_Customers_Residential!H334+All_Customers_Small_Commercial!H334+All_Customers_Lighting!H334</f>
        <v>92092</v>
      </c>
      <c r="I334" s="5">
        <f>All_Customers_Residential!I334+All_Customers_Small_Commercial!I334+All_Customers_Lighting!I334</f>
        <v>101197</v>
      </c>
      <c r="J334" s="5">
        <f>All_Customers_Residential!J334+All_Customers_Small_Commercial!J334+All_Customers_Lighting!J334</f>
        <v>97551</v>
      </c>
      <c r="K334" s="5">
        <f>All_Customers_Residential!K334+All_Customers_Small_Commercial!K334+All_Customers_Lighting!K334</f>
        <v>97849</v>
      </c>
      <c r="L334" s="5">
        <f>All_Customers_Residential!L334+All_Customers_Small_Commercial!L334+All_Customers_Lighting!L334</f>
        <v>96732</v>
      </c>
      <c r="M334" s="5">
        <f>All_Customers_Residential!M334+All_Customers_Small_Commercial!M334+All_Customers_Lighting!M334</f>
        <v>93255</v>
      </c>
      <c r="N334" s="5">
        <f>All_Customers_Residential!N334+All_Customers_Small_Commercial!N334+All_Customers_Lighting!N334</f>
        <v>89767</v>
      </c>
      <c r="O334" s="5">
        <f>All_Customers_Residential!O334+All_Customers_Small_Commercial!O334+All_Customers_Lighting!O334</f>
        <v>86242</v>
      </c>
      <c r="P334" s="5">
        <f>All_Customers_Residential!P334+All_Customers_Small_Commercial!P334+All_Customers_Lighting!P334</f>
        <v>87014</v>
      </c>
      <c r="Q334" s="5">
        <f>All_Customers_Residential!Q334+All_Customers_Small_Commercial!Q334+All_Customers_Lighting!Q334</f>
        <v>93442</v>
      </c>
      <c r="R334" s="5">
        <f>All_Customers_Residential!R334+All_Customers_Small_Commercial!R334+All_Customers_Lighting!R334</f>
        <v>108687</v>
      </c>
      <c r="S334" s="5">
        <f>All_Customers_Residential!S334+All_Customers_Small_Commercial!S334+All_Customers_Lighting!S334</f>
        <v>121252</v>
      </c>
      <c r="T334" s="5">
        <f>All_Customers_Residential!T334+All_Customers_Small_Commercial!T334+All_Customers_Lighting!T334</f>
        <v>122115</v>
      </c>
      <c r="U334" s="5">
        <f>All_Customers_Residential!U334+All_Customers_Small_Commercial!U334+All_Customers_Lighting!U334</f>
        <v>113958</v>
      </c>
      <c r="V334" s="5">
        <f>All_Customers_Residential!V334+All_Customers_Small_Commercial!V334+All_Customers_Lighting!V334</f>
        <v>108478</v>
      </c>
      <c r="W334" s="5">
        <f>All_Customers_Residential!W334+All_Customers_Small_Commercial!W334+All_Customers_Lighting!W334</f>
        <v>94050</v>
      </c>
      <c r="X334" s="5">
        <f>All_Customers_Residential!X334+All_Customers_Small_Commercial!X334+All_Customers_Lighting!X334</f>
        <v>74649</v>
      </c>
      <c r="Y334" s="5">
        <f>All_Customers_Residential!Y334+All_Customers_Small_Commercial!Y334+All_Customers_Lighting!Y334</f>
        <v>66062</v>
      </c>
      <c r="AA334" s="2">
        <f>IFERROR(INDEX('Holiday Schedule'!$D$3:$D$24,MATCH(A334,'Holiday Schedule'!$C$3:$C$24,0)),0)</f>
        <v>0</v>
      </c>
      <c r="AB334" s="2">
        <f t="shared" si="40"/>
        <v>5</v>
      </c>
      <c r="AC334" s="2">
        <f t="shared" si="41"/>
        <v>1586238</v>
      </c>
      <c r="AD334" s="5">
        <f t="shared" si="42"/>
        <v>519308</v>
      </c>
      <c r="AE334" s="5">
        <f t="shared" si="43"/>
        <v>2105546</v>
      </c>
      <c r="AG334" s="2">
        <f t="shared" si="44"/>
        <v>11</v>
      </c>
      <c r="AH334" s="2">
        <f t="shared" si="45"/>
        <v>2024</v>
      </c>
      <c r="AJ334" s="5">
        <f t="shared" si="46"/>
        <v>122115</v>
      </c>
      <c r="AK334" s="2">
        <f t="shared" si="47"/>
        <v>19</v>
      </c>
    </row>
    <row r="335" spans="1:37" ht="12.75" x14ac:dyDescent="0.2">
      <c r="A335" s="4">
        <v>45618</v>
      </c>
      <c r="B335" s="5">
        <f>All_Customers_Residential!B335+All_Customers_Small_Commercial!B335+All_Customers_Lighting!B335</f>
        <v>61530</v>
      </c>
      <c r="C335" s="5">
        <f>All_Customers_Residential!C335+All_Customers_Small_Commercial!C335+All_Customers_Lighting!C335</f>
        <v>57491</v>
      </c>
      <c r="D335" s="5">
        <f>All_Customers_Residential!D335+All_Customers_Small_Commercial!D335+All_Customers_Lighting!D335</f>
        <v>56401</v>
      </c>
      <c r="E335" s="5">
        <f>All_Customers_Residential!E335+All_Customers_Small_Commercial!E335+All_Customers_Lighting!E335</f>
        <v>56873</v>
      </c>
      <c r="F335" s="5">
        <f>All_Customers_Residential!F335+All_Customers_Small_Commercial!F335+All_Customers_Lighting!F335</f>
        <v>61099</v>
      </c>
      <c r="G335" s="5">
        <f>All_Customers_Residential!G335+All_Customers_Small_Commercial!G335+All_Customers_Lighting!G335</f>
        <v>68400</v>
      </c>
      <c r="H335" s="5">
        <f>All_Customers_Residential!H335+All_Customers_Small_Commercial!H335+All_Customers_Lighting!H335</f>
        <v>84718</v>
      </c>
      <c r="I335" s="5">
        <f>All_Customers_Residential!I335+All_Customers_Small_Commercial!I335+All_Customers_Lighting!I335</f>
        <v>92423</v>
      </c>
      <c r="J335" s="5">
        <f>All_Customers_Residential!J335+All_Customers_Small_Commercial!J335+All_Customers_Lighting!J335</f>
        <v>96713</v>
      </c>
      <c r="K335" s="5">
        <f>All_Customers_Residential!K335+All_Customers_Small_Commercial!K335+All_Customers_Lighting!K335</f>
        <v>102140</v>
      </c>
      <c r="L335" s="5">
        <f>All_Customers_Residential!L335+All_Customers_Small_Commercial!L335+All_Customers_Lighting!L335</f>
        <v>101712</v>
      </c>
      <c r="M335" s="5">
        <f>All_Customers_Residential!M335+All_Customers_Small_Commercial!M335+All_Customers_Lighting!M335</f>
        <v>98138</v>
      </c>
      <c r="N335" s="5">
        <f>All_Customers_Residential!N335+All_Customers_Small_Commercial!N335+All_Customers_Lighting!N335</f>
        <v>93163</v>
      </c>
      <c r="O335" s="5">
        <f>All_Customers_Residential!O335+All_Customers_Small_Commercial!O335+All_Customers_Lighting!O335</f>
        <v>90105</v>
      </c>
      <c r="P335" s="5">
        <f>All_Customers_Residential!P335+All_Customers_Small_Commercial!P335+All_Customers_Lighting!P335</f>
        <v>89949</v>
      </c>
      <c r="Q335" s="5">
        <f>All_Customers_Residential!Q335+All_Customers_Small_Commercial!Q335+All_Customers_Lighting!Q335</f>
        <v>96812</v>
      </c>
      <c r="R335" s="5">
        <f>All_Customers_Residential!R335+All_Customers_Small_Commercial!R335+All_Customers_Lighting!R335</f>
        <v>111371</v>
      </c>
      <c r="S335" s="5">
        <f>All_Customers_Residential!S335+All_Customers_Small_Commercial!S335+All_Customers_Lighting!S335</f>
        <v>122717</v>
      </c>
      <c r="T335" s="5">
        <f>All_Customers_Residential!T335+All_Customers_Small_Commercial!T335+All_Customers_Lighting!T335</f>
        <v>121821</v>
      </c>
      <c r="U335" s="5">
        <f>All_Customers_Residential!U335+All_Customers_Small_Commercial!U335+All_Customers_Lighting!U335</f>
        <v>115473</v>
      </c>
      <c r="V335" s="5">
        <f>All_Customers_Residential!V335+All_Customers_Small_Commercial!V335+All_Customers_Lighting!V335</f>
        <v>107391</v>
      </c>
      <c r="W335" s="5">
        <f>All_Customers_Residential!W335+All_Customers_Small_Commercial!W335+All_Customers_Lighting!W335</f>
        <v>91535</v>
      </c>
      <c r="X335" s="5">
        <f>All_Customers_Residential!X335+All_Customers_Small_Commercial!X335+All_Customers_Lighting!X335</f>
        <v>76253</v>
      </c>
      <c r="Y335" s="5">
        <f>All_Customers_Residential!Y335+All_Customers_Small_Commercial!Y335+All_Customers_Lighting!Y335</f>
        <v>62351</v>
      </c>
      <c r="AA335" s="2">
        <f>IFERROR(INDEX('Holiday Schedule'!$D$3:$D$24,MATCH(A335,'Holiday Schedule'!$C$3:$C$24,0)),0)</f>
        <v>0</v>
      </c>
      <c r="AB335" s="2">
        <f t="shared" si="40"/>
        <v>6</v>
      </c>
      <c r="AC335" s="2">
        <f t="shared" si="41"/>
        <v>1607716</v>
      </c>
      <c r="AD335" s="5">
        <f t="shared" si="42"/>
        <v>508863</v>
      </c>
      <c r="AE335" s="5">
        <f t="shared" si="43"/>
        <v>2116579</v>
      </c>
      <c r="AG335" s="2">
        <f t="shared" si="44"/>
        <v>11</v>
      </c>
      <c r="AH335" s="2">
        <f t="shared" si="45"/>
        <v>2024</v>
      </c>
      <c r="AJ335" s="5">
        <f t="shared" si="46"/>
        <v>122717</v>
      </c>
      <c r="AK335" s="2">
        <f t="shared" si="47"/>
        <v>18</v>
      </c>
    </row>
    <row r="336" spans="1:37" ht="12.75" x14ac:dyDescent="0.2">
      <c r="A336" s="4">
        <v>45619</v>
      </c>
      <c r="B336" s="5">
        <f>All_Customers_Residential!B336+All_Customers_Small_Commercial!B336+All_Customers_Lighting!B336</f>
        <v>61524</v>
      </c>
      <c r="C336" s="5">
        <f>All_Customers_Residential!C336+All_Customers_Small_Commercial!C336+All_Customers_Lighting!C336</f>
        <v>57487</v>
      </c>
      <c r="D336" s="5">
        <f>All_Customers_Residential!D336+All_Customers_Small_Commercial!D336+All_Customers_Lighting!D336</f>
        <v>56397</v>
      </c>
      <c r="E336" s="5">
        <f>All_Customers_Residential!E336+All_Customers_Small_Commercial!E336+All_Customers_Lighting!E336</f>
        <v>56870</v>
      </c>
      <c r="F336" s="5">
        <f>All_Customers_Residential!F336+All_Customers_Small_Commercial!F336+All_Customers_Lighting!F336</f>
        <v>61094</v>
      </c>
      <c r="G336" s="5">
        <f>All_Customers_Residential!G336+All_Customers_Small_Commercial!G336+All_Customers_Lighting!G336</f>
        <v>68397</v>
      </c>
      <c r="H336" s="5">
        <f>All_Customers_Residential!H336+All_Customers_Small_Commercial!H336+All_Customers_Lighting!H336</f>
        <v>84710</v>
      </c>
      <c r="I336" s="5">
        <f>All_Customers_Residential!I336+All_Customers_Small_Commercial!I336+All_Customers_Lighting!I336</f>
        <v>92398</v>
      </c>
      <c r="J336" s="5">
        <f>All_Customers_Residential!J336+All_Customers_Small_Commercial!J336+All_Customers_Lighting!J336</f>
        <v>96704</v>
      </c>
      <c r="K336" s="5">
        <f>All_Customers_Residential!K336+All_Customers_Small_Commercial!K336+All_Customers_Lighting!K336</f>
        <v>102129</v>
      </c>
      <c r="L336" s="5">
        <f>All_Customers_Residential!L336+All_Customers_Small_Commercial!L336+All_Customers_Lighting!L336</f>
        <v>101700</v>
      </c>
      <c r="M336" s="5">
        <f>All_Customers_Residential!M336+All_Customers_Small_Commercial!M336+All_Customers_Lighting!M336</f>
        <v>98128</v>
      </c>
      <c r="N336" s="5">
        <f>All_Customers_Residential!N336+All_Customers_Small_Commercial!N336+All_Customers_Lighting!N336</f>
        <v>93153</v>
      </c>
      <c r="O336" s="5">
        <f>All_Customers_Residential!O336+All_Customers_Small_Commercial!O336+All_Customers_Lighting!O336</f>
        <v>90095</v>
      </c>
      <c r="P336" s="5">
        <f>All_Customers_Residential!P336+All_Customers_Small_Commercial!P336+All_Customers_Lighting!P336</f>
        <v>89944</v>
      </c>
      <c r="Q336" s="5">
        <f>All_Customers_Residential!Q336+All_Customers_Small_Commercial!Q336+All_Customers_Lighting!Q336</f>
        <v>96825</v>
      </c>
      <c r="R336" s="5">
        <f>All_Customers_Residential!R336+All_Customers_Small_Commercial!R336+All_Customers_Lighting!R336</f>
        <v>111366</v>
      </c>
      <c r="S336" s="5">
        <f>All_Customers_Residential!S336+All_Customers_Small_Commercial!S336+All_Customers_Lighting!S336</f>
        <v>122710</v>
      </c>
      <c r="T336" s="5">
        <f>All_Customers_Residential!T336+All_Customers_Small_Commercial!T336+All_Customers_Lighting!T336</f>
        <v>121815</v>
      </c>
      <c r="U336" s="5">
        <f>All_Customers_Residential!U336+All_Customers_Small_Commercial!U336+All_Customers_Lighting!U336</f>
        <v>115466</v>
      </c>
      <c r="V336" s="5">
        <f>All_Customers_Residential!V336+All_Customers_Small_Commercial!V336+All_Customers_Lighting!V336</f>
        <v>107384</v>
      </c>
      <c r="W336" s="5">
        <f>All_Customers_Residential!W336+All_Customers_Small_Commercial!W336+All_Customers_Lighting!W336</f>
        <v>91532</v>
      </c>
      <c r="X336" s="5">
        <f>All_Customers_Residential!X336+All_Customers_Small_Commercial!X336+All_Customers_Lighting!X336</f>
        <v>76249</v>
      </c>
      <c r="Y336" s="5">
        <f>All_Customers_Residential!Y336+All_Customers_Small_Commercial!Y336+All_Customers_Lighting!Y336</f>
        <v>62344</v>
      </c>
      <c r="AA336" s="2">
        <f>IFERROR(INDEX('Holiday Schedule'!$D$3:$D$24,MATCH(A336,'Holiday Schedule'!$C$3:$C$24,0)),0)</f>
        <v>0</v>
      </c>
      <c r="AB336" s="2">
        <f t="shared" si="40"/>
        <v>7</v>
      </c>
      <c r="AC336" s="2">
        <f t="shared" si="41"/>
        <v>0</v>
      </c>
      <c r="AD336" s="5">
        <f t="shared" si="42"/>
        <v>2116421</v>
      </c>
      <c r="AE336" s="5">
        <f t="shared" si="43"/>
        <v>2116421</v>
      </c>
      <c r="AG336" s="2">
        <f t="shared" si="44"/>
        <v>11</v>
      </c>
      <c r="AH336" s="2">
        <f t="shared" si="45"/>
        <v>2024</v>
      </c>
      <c r="AJ336" s="5">
        <f t="shared" si="46"/>
        <v>122710</v>
      </c>
      <c r="AK336" s="2">
        <f t="shared" si="47"/>
        <v>18</v>
      </c>
    </row>
    <row r="337" spans="1:37" ht="12.75" x14ac:dyDescent="0.2">
      <c r="A337" s="4">
        <v>45620</v>
      </c>
      <c r="B337" s="5">
        <f>All_Customers_Residential!B337+All_Customers_Small_Commercial!B337+All_Customers_Lighting!B337</f>
        <v>61515</v>
      </c>
      <c r="C337" s="5">
        <f>All_Customers_Residential!C337+All_Customers_Small_Commercial!C337+All_Customers_Lighting!C337</f>
        <v>57476</v>
      </c>
      <c r="D337" s="5">
        <f>All_Customers_Residential!D337+All_Customers_Small_Commercial!D337+All_Customers_Lighting!D337</f>
        <v>56387</v>
      </c>
      <c r="E337" s="5">
        <f>All_Customers_Residential!E337+All_Customers_Small_Commercial!E337+All_Customers_Lighting!E337</f>
        <v>56859</v>
      </c>
      <c r="F337" s="5">
        <f>All_Customers_Residential!F337+All_Customers_Small_Commercial!F337+All_Customers_Lighting!F337</f>
        <v>61083</v>
      </c>
      <c r="G337" s="5">
        <f>All_Customers_Residential!G337+All_Customers_Small_Commercial!G337+All_Customers_Lighting!G337</f>
        <v>68388</v>
      </c>
      <c r="H337" s="5">
        <f>All_Customers_Residential!H337+All_Customers_Small_Commercial!H337+All_Customers_Lighting!H337</f>
        <v>84698</v>
      </c>
      <c r="I337" s="5">
        <f>All_Customers_Residential!I337+All_Customers_Small_Commercial!I337+All_Customers_Lighting!I337</f>
        <v>92374</v>
      </c>
      <c r="J337" s="5">
        <f>All_Customers_Residential!J337+All_Customers_Small_Commercial!J337+All_Customers_Lighting!J337</f>
        <v>96686</v>
      </c>
      <c r="K337" s="5">
        <f>All_Customers_Residential!K337+All_Customers_Small_Commercial!K337+All_Customers_Lighting!K337</f>
        <v>102108</v>
      </c>
      <c r="L337" s="5">
        <f>All_Customers_Residential!L337+All_Customers_Small_Commercial!L337+All_Customers_Lighting!L337</f>
        <v>101679</v>
      </c>
      <c r="M337" s="5">
        <f>All_Customers_Residential!M337+All_Customers_Small_Commercial!M337+All_Customers_Lighting!M337</f>
        <v>98105</v>
      </c>
      <c r="N337" s="5">
        <f>All_Customers_Residential!N337+All_Customers_Small_Commercial!N337+All_Customers_Lighting!N337</f>
        <v>93132</v>
      </c>
      <c r="O337" s="5">
        <f>All_Customers_Residential!O337+All_Customers_Small_Commercial!O337+All_Customers_Lighting!O337</f>
        <v>90073</v>
      </c>
      <c r="P337" s="5">
        <f>All_Customers_Residential!P337+All_Customers_Small_Commercial!P337+All_Customers_Lighting!P337</f>
        <v>89923</v>
      </c>
      <c r="Q337" s="5">
        <f>All_Customers_Residential!Q337+All_Customers_Small_Commercial!Q337+All_Customers_Lighting!Q337</f>
        <v>96774</v>
      </c>
      <c r="R337" s="5">
        <f>All_Customers_Residential!R337+All_Customers_Small_Commercial!R337+All_Customers_Lighting!R337</f>
        <v>111339</v>
      </c>
      <c r="S337" s="5">
        <f>All_Customers_Residential!S337+All_Customers_Small_Commercial!S337+All_Customers_Lighting!S337</f>
        <v>122684</v>
      </c>
      <c r="T337" s="5">
        <f>All_Customers_Residential!T337+All_Customers_Small_Commercial!T337+All_Customers_Lighting!T337</f>
        <v>121790</v>
      </c>
      <c r="U337" s="5">
        <f>All_Customers_Residential!U337+All_Customers_Small_Commercial!U337+All_Customers_Lighting!U337</f>
        <v>115438</v>
      </c>
      <c r="V337" s="5">
        <f>All_Customers_Residential!V337+All_Customers_Small_Commercial!V337+All_Customers_Lighting!V337</f>
        <v>107360</v>
      </c>
      <c r="W337" s="5">
        <f>All_Customers_Residential!W337+All_Customers_Small_Commercial!W337+All_Customers_Lighting!W337</f>
        <v>91516</v>
      </c>
      <c r="X337" s="5">
        <f>All_Customers_Residential!X337+All_Customers_Small_Commercial!X337+All_Customers_Lighting!X337</f>
        <v>76231</v>
      </c>
      <c r="Y337" s="5">
        <f>All_Customers_Residential!Y337+All_Customers_Small_Commercial!Y337+All_Customers_Lighting!Y337</f>
        <v>62330</v>
      </c>
      <c r="AA337" s="2">
        <f>IFERROR(INDEX('Holiday Schedule'!$D$3:$D$24,MATCH(A337,'Holiday Schedule'!$C$3:$C$24,0)),0)</f>
        <v>0</v>
      </c>
      <c r="AB337" s="2">
        <f t="shared" si="40"/>
        <v>1</v>
      </c>
      <c r="AC337" s="2">
        <f t="shared" si="41"/>
        <v>0</v>
      </c>
      <c r="AD337" s="5">
        <f t="shared" si="42"/>
        <v>2115948</v>
      </c>
      <c r="AE337" s="5">
        <f t="shared" si="43"/>
        <v>2115948</v>
      </c>
      <c r="AG337" s="2">
        <f t="shared" si="44"/>
        <v>11</v>
      </c>
      <c r="AH337" s="2">
        <f t="shared" si="45"/>
        <v>2024</v>
      </c>
      <c r="AJ337" s="5">
        <f t="shared" si="46"/>
        <v>122684</v>
      </c>
      <c r="AK337" s="2">
        <f t="shared" si="47"/>
        <v>18</v>
      </c>
    </row>
    <row r="338" spans="1:37" ht="12.75" x14ac:dyDescent="0.2">
      <c r="A338" s="4">
        <v>45621</v>
      </c>
      <c r="B338" s="5">
        <f>All_Customers_Residential!B338+All_Customers_Small_Commercial!B338+All_Customers_Lighting!B338</f>
        <v>60297</v>
      </c>
      <c r="C338" s="5">
        <f>All_Customers_Residential!C338+All_Customers_Small_Commercial!C338+All_Customers_Lighting!C338</f>
        <v>58066</v>
      </c>
      <c r="D338" s="5">
        <f>All_Customers_Residential!D338+All_Customers_Small_Commercial!D338+All_Customers_Lighting!D338</f>
        <v>56169</v>
      </c>
      <c r="E338" s="5">
        <f>All_Customers_Residential!E338+All_Customers_Small_Commercial!E338+All_Customers_Lighting!E338</f>
        <v>57041</v>
      </c>
      <c r="F338" s="5">
        <f>All_Customers_Residential!F338+All_Customers_Small_Commercial!F338+All_Customers_Lighting!F338</f>
        <v>61482</v>
      </c>
      <c r="G338" s="5">
        <f>All_Customers_Residential!G338+All_Customers_Small_Commercial!G338+All_Customers_Lighting!G338</f>
        <v>68906</v>
      </c>
      <c r="H338" s="5">
        <f>All_Customers_Residential!H338+All_Customers_Small_Commercial!H338+All_Customers_Lighting!H338</f>
        <v>92276</v>
      </c>
      <c r="I338" s="5">
        <f>All_Customers_Residential!I338+All_Customers_Small_Commercial!I338+All_Customers_Lighting!I338</f>
        <v>101412</v>
      </c>
      <c r="J338" s="5">
        <f>All_Customers_Residential!J338+All_Customers_Small_Commercial!J338+All_Customers_Lighting!J338</f>
        <v>97779</v>
      </c>
      <c r="K338" s="5">
        <f>All_Customers_Residential!K338+All_Customers_Small_Commercial!K338+All_Customers_Lighting!K338</f>
        <v>98076</v>
      </c>
      <c r="L338" s="5">
        <f>All_Customers_Residential!L338+All_Customers_Small_Commercial!L338+All_Customers_Lighting!L338</f>
        <v>96966</v>
      </c>
      <c r="M338" s="5">
        <f>All_Customers_Residential!M338+All_Customers_Small_Commercial!M338+All_Customers_Lighting!M338</f>
        <v>93486</v>
      </c>
      <c r="N338" s="5">
        <f>All_Customers_Residential!N338+All_Customers_Small_Commercial!N338+All_Customers_Lighting!N338</f>
        <v>89990</v>
      </c>
      <c r="O338" s="5">
        <f>All_Customers_Residential!O338+All_Customers_Small_Commercial!O338+All_Customers_Lighting!O338</f>
        <v>86463</v>
      </c>
      <c r="P338" s="5">
        <f>All_Customers_Residential!P338+All_Customers_Small_Commercial!P338+All_Customers_Lighting!P338</f>
        <v>87231</v>
      </c>
      <c r="Q338" s="5">
        <f>All_Customers_Residential!Q338+All_Customers_Small_Commercial!Q338+All_Customers_Lighting!Q338</f>
        <v>93649</v>
      </c>
      <c r="R338" s="5">
        <f>All_Customers_Residential!R338+All_Customers_Small_Commercial!R338+All_Customers_Lighting!R338</f>
        <v>108916</v>
      </c>
      <c r="S338" s="5">
        <f>All_Customers_Residential!S338+All_Customers_Small_Commercial!S338+All_Customers_Lighting!S338</f>
        <v>121487</v>
      </c>
      <c r="T338" s="5">
        <f>All_Customers_Residential!T338+All_Customers_Small_Commercial!T338+All_Customers_Lighting!T338</f>
        <v>122342</v>
      </c>
      <c r="U338" s="5">
        <f>All_Customers_Residential!U338+All_Customers_Small_Commercial!U338+All_Customers_Lighting!U338</f>
        <v>114171</v>
      </c>
      <c r="V338" s="5">
        <f>All_Customers_Residential!V338+All_Customers_Small_Commercial!V338+All_Customers_Lighting!V338</f>
        <v>108684</v>
      </c>
      <c r="W338" s="5">
        <f>All_Customers_Residential!W338+All_Customers_Small_Commercial!W338+All_Customers_Lighting!W338</f>
        <v>94235</v>
      </c>
      <c r="X338" s="5">
        <f>All_Customers_Residential!X338+All_Customers_Small_Commercial!X338+All_Customers_Lighting!X338</f>
        <v>74799</v>
      </c>
      <c r="Y338" s="5">
        <f>All_Customers_Residential!Y338+All_Customers_Small_Commercial!Y338+All_Customers_Lighting!Y338</f>
        <v>66198</v>
      </c>
      <c r="AA338" s="2">
        <f>IFERROR(INDEX('Holiday Schedule'!$D$3:$D$24,MATCH(A338,'Holiday Schedule'!$C$3:$C$24,0)),0)</f>
        <v>0</v>
      </c>
      <c r="AB338" s="2">
        <f t="shared" si="40"/>
        <v>2</v>
      </c>
      <c r="AC338" s="2">
        <f t="shared" si="41"/>
        <v>1589686</v>
      </c>
      <c r="AD338" s="5">
        <f t="shared" si="42"/>
        <v>520435</v>
      </c>
      <c r="AE338" s="5">
        <f t="shared" si="43"/>
        <v>2110121</v>
      </c>
      <c r="AG338" s="2">
        <f t="shared" si="44"/>
        <v>11</v>
      </c>
      <c r="AH338" s="2">
        <f t="shared" si="45"/>
        <v>2024</v>
      </c>
      <c r="AJ338" s="5">
        <f t="shared" si="46"/>
        <v>122342</v>
      </c>
      <c r="AK338" s="2">
        <f t="shared" si="47"/>
        <v>19</v>
      </c>
    </row>
    <row r="339" spans="1:37" ht="12.75" x14ac:dyDescent="0.2">
      <c r="A339" s="4">
        <v>45622</v>
      </c>
      <c r="B339" s="5">
        <f>All_Customers_Residential!B339+All_Customers_Small_Commercial!B339+All_Customers_Lighting!B339</f>
        <v>60279</v>
      </c>
      <c r="C339" s="5">
        <f>All_Customers_Residential!C339+All_Customers_Small_Commercial!C339+All_Customers_Lighting!C339</f>
        <v>58046</v>
      </c>
      <c r="D339" s="5">
        <f>All_Customers_Residential!D339+All_Customers_Small_Commercial!D339+All_Customers_Lighting!D339</f>
        <v>56153</v>
      </c>
      <c r="E339" s="5">
        <f>All_Customers_Residential!E339+All_Customers_Small_Commercial!E339+All_Customers_Lighting!E339</f>
        <v>57020</v>
      </c>
      <c r="F339" s="5">
        <f>All_Customers_Residential!F339+All_Customers_Small_Commercial!F339+All_Customers_Lighting!F339</f>
        <v>61459</v>
      </c>
      <c r="G339" s="5">
        <f>All_Customers_Residential!G339+All_Customers_Small_Commercial!G339+All_Customers_Lighting!G339</f>
        <v>68885</v>
      </c>
      <c r="H339" s="5">
        <f>All_Customers_Residential!H339+All_Customers_Small_Commercial!H339+All_Customers_Lighting!H339</f>
        <v>92244</v>
      </c>
      <c r="I339" s="5">
        <f>All_Customers_Residential!I339+All_Customers_Small_Commercial!I339+All_Customers_Lighting!I339</f>
        <v>101384</v>
      </c>
      <c r="J339" s="5">
        <f>All_Customers_Residential!J339+All_Customers_Small_Commercial!J339+All_Customers_Lighting!J339</f>
        <v>97751</v>
      </c>
      <c r="K339" s="5">
        <f>All_Customers_Residential!K339+All_Customers_Small_Commercial!K339+All_Customers_Lighting!K339</f>
        <v>98038</v>
      </c>
      <c r="L339" s="5">
        <f>All_Customers_Residential!L339+All_Customers_Small_Commercial!L339+All_Customers_Lighting!L339</f>
        <v>96923</v>
      </c>
      <c r="M339" s="5">
        <f>All_Customers_Residential!M339+All_Customers_Small_Commercial!M339+All_Customers_Lighting!M339</f>
        <v>93443</v>
      </c>
      <c r="N339" s="5">
        <f>All_Customers_Residential!N339+All_Customers_Small_Commercial!N339+All_Customers_Lighting!N339</f>
        <v>89947</v>
      </c>
      <c r="O339" s="5">
        <f>All_Customers_Residential!O339+All_Customers_Small_Commercial!O339+All_Customers_Lighting!O339</f>
        <v>86424</v>
      </c>
      <c r="P339" s="5">
        <f>All_Customers_Residential!P339+All_Customers_Small_Commercial!P339+All_Customers_Lighting!P339</f>
        <v>87193</v>
      </c>
      <c r="Q339" s="5">
        <f>All_Customers_Residential!Q339+All_Customers_Small_Commercial!Q339+All_Customers_Lighting!Q339</f>
        <v>93690</v>
      </c>
      <c r="R339" s="5">
        <f>All_Customers_Residential!R339+All_Customers_Small_Commercial!R339+All_Customers_Lighting!R339</f>
        <v>108868</v>
      </c>
      <c r="S339" s="5">
        <f>All_Customers_Residential!S339+All_Customers_Small_Commercial!S339+All_Customers_Lighting!S339</f>
        <v>121440</v>
      </c>
      <c r="T339" s="5">
        <f>All_Customers_Residential!T339+All_Customers_Small_Commercial!T339+All_Customers_Lighting!T339</f>
        <v>122295</v>
      </c>
      <c r="U339" s="5">
        <f>All_Customers_Residential!U339+All_Customers_Small_Commercial!U339+All_Customers_Lighting!U339</f>
        <v>114131</v>
      </c>
      <c r="V339" s="5">
        <f>All_Customers_Residential!V339+All_Customers_Small_Commercial!V339+All_Customers_Lighting!V339</f>
        <v>108648</v>
      </c>
      <c r="W339" s="5">
        <f>All_Customers_Residential!W339+All_Customers_Small_Commercial!W339+All_Customers_Lighting!W339</f>
        <v>94204</v>
      </c>
      <c r="X339" s="5">
        <f>All_Customers_Residential!X339+All_Customers_Small_Commercial!X339+All_Customers_Lighting!X339</f>
        <v>74780</v>
      </c>
      <c r="Y339" s="5">
        <f>All_Customers_Residential!Y339+All_Customers_Small_Commercial!Y339+All_Customers_Lighting!Y339</f>
        <v>66177</v>
      </c>
      <c r="AA339" s="2">
        <f>IFERROR(INDEX('Holiday Schedule'!$D$3:$D$24,MATCH(A339,'Holiday Schedule'!$C$3:$C$24,0)),0)</f>
        <v>0</v>
      </c>
      <c r="AB339" s="2">
        <f t="shared" si="40"/>
        <v>3</v>
      </c>
      <c r="AC339" s="2">
        <f t="shared" si="41"/>
        <v>1589159</v>
      </c>
      <c r="AD339" s="5">
        <f t="shared" si="42"/>
        <v>520263</v>
      </c>
      <c r="AE339" s="5">
        <f t="shared" si="43"/>
        <v>2109422</v>
      </c>
      <c r="AG339" s="2">
        <f t="shared" si="44"/>
        <v>11</v>
      </c>
      <c r="AH339" s="2">
        <f t="shared" si="45"/>
        <v>2024</v>
      </c>
      <c r="AJ339" s="5">
        <f t="shared" si="46"/>
        <v>122295</v>
      </c>
      <c r="AK339" s="2">
        <f t="shared" si="47"/>
        <v>19</v>
      </c>
    </row>
    <row r="340" spans="1:37" ht="12.75" x14ac:dyDescent="0.2">
      <c r="A340" s="4">
        <v>45623</v>
      </c>
      <c r="B340" s="5">
        <f>All_Customers_Residential!B340+All_Customers_Small_Commercial!B340+All_Customers_Lighting!B340</f>
        <v>60331</v>
      </c>
      <c r="C340" s="5">
        <f>All_Customers_Residential!C340+All_Customers_Small_Commercial!C340+All_Customers_Lighting!C340</f>
        <v>58100</v>
      </c>
      <c r="D340" s="5">
        <f>All_Customers_Residential!D340+All_Customers_Small_Commercial!D340+All_Customers_Lighting!D340</f>
        <v>56203</v>
      </c>
      <c r="E340" s="5">
        <f>All_Customers_Residential!E340+All_Customers_Small_Commercial!E340+All_Customers_Lighting!E340</f>
        <v>57073</v>
      </c>
      <c r="F340" s="5">
        <f>All_Customers_Residential!F340+All_Customers_Small_Commercial!F340+All_Customers_Lighting!F340</f>
        <v>61516</v>
      </c>
      <c r="G340" s="5">
        <f>All_Customers_Residential!G340+All_Customers_Small_Commercial!G340+All_Customers_Lighting!G340</f>
        <v>68947</v>
      </c>
      <c r="H340" s="5">
        <f>All_Customers_Residential!H340+All_Customers_Small_Commercial!H340+All_Customers_Lighting!H340</f>
        <v>92342</v>
      </c>
      <c r="I340" s="5">
        <f>All_Customers_Residential!I340+All_Customers_Small_Commercial!I340+All_Customers_Lighting!I340</f>
        <v>101481</v>
      </c>
      <c r="J340" s="5">
        <f>All_Customers_Residential!J340+All_Customers_Small_Commercial!J340+All_Customers_Lighting!J340</f>
        <v>97847</v>
      </c>
      <c r="K340" s="5">
        <f>All_Customers_Residential!K340+All_Customers_Small_Commercial!K340+All_Customers_Lighting!K340</f>
        <v>98130</v>
      </c>
      <c r="L340" s="5">
        <f>All_Customers_Residential!L340+All_Customers_Small_Commercial!L340+All_Customers_Lighting!L340</f>
        <v>97020</v>
      </c>
      <c r="M340" s="5">
        <f>All_Customers_Residential!M340+All_Customers_Small_Commercial!M340+All_Customers_Lighting!M340</f>
        <v>93536</v>
      </c>
      <c r="N340" s="5">
        <f>All_Customers_Residential!N340+All_Customers_Small_Commercial!N340+All_Customers_Lighting!N340</f>
        <v>90039</v>
      </c>
      <c r="O340" s="5">
        <f>All_Customers_Residential!O340+All_Customers_Small_Commercial!O340+All_Customers_Lighting!O340</f>
        <v>86508</v>
      </c>
      <c r="P340" s="5">
        <f>All_Customers_Residential!P340+All_Customers_Small_Commercial!P340+All_Customers_Lighting!P340</f>
        <v>87280</v>
      </c>
      <c r="Q340" s="5">
        <f>All_Customers_Residential!Q340+All_Customers_Small_Commercial!Q340+All_Customers_Lighting!Q340</f>
        <v>93702</v>
      </c>
      <c r="R340" s="5">
        <f>All_Customers_Residential!R340+All_Customers_Small_Commercial!R340+All_Customers_Lighting!R340</f>
        <v>108974</v>
      </c>
      <c r="S340" s="5">
        <f>All_Customers_Residential!S340+All_Customers_Small_Commercial!S340+All_Customers_Lighting!S340</f>
        <v>121554</v>
      </c>
      <c r="T340" s="5">
        <f>All_Customers_Residential!T340+All_Customers_Small_Commercial!T340+All_Customers_Lighting!T340</f>
        <v>122405</v>
      </c>
      <c r="U340" s="5">
        <f>All_Customers_Residential!U340+All_Customers_Small_Commercial!U340+All_Customers_Lighting!U340</f>
        <v>114227</v>
      </c>
      <c r="V340" s="5">
        <f>All_Customers_Residential!V340+All_Customers_Small_Commercial!V340+All_Customers_Lighting!V340</f>
        <v>108736</v>
      </c>
      <c r="W340" s="5">
        <f>All_Customers_Residential!W340+All_Customers_Small_Commercial!W340+All_Customers_Lighting!W340</f>
        <v>94279</v>
      </c>
      <c r="X340" s="5">
        <f>All_Customers_Residential!X340+All_Customers_Small_Commercial!X340+All_Customers_Lighting!X340</f>
        <v>74832</v>
      </c>
      <c r="Y340" s="5">
        <f>All_Customers_Residential!Y340+All_Customers_Small_Commercial!Y340+All_Customers_Lighting!Y340</f>
        <v>66225</v>
      </c>
      <c r="AA340" s="2">
        <f>IFERROR(INDEX('Holiday Schedule'!$D$3:$D$24,MATCH(A340,'Holiday Schedule'!$C$3:$C$24,0)),0)</f>
        <v>0</v>
      </c>
      <c r="AB340" s="2">
        <f t="shared" si="40"/>
        <v>4</v>
      </c>
      <c r="AC340" s="2">
        <f t="shared" si="41"/>
        <v>1590550</v>
      </c>
      <c r="AD340" s="5">
        <f t="shared" si="42"/>
        <v>520737</v>
      </c>
      <c r="AE340" s="5">
        <f t="shared" si="43"/>
        <v>2111287</v>
      </c>
      <c r="AG340" s="2">
        <f t="shared" si="44"/>
        <v>11</v>
      </c>
      <c r="AH340" s="2">
        <f t="shared" si="45"/>
        <v>2024</v>
      </c>
      <c r="AJ340" s="5">
        <f t="shared" si="46"/>
        <v>122405</v>
      </c>
      <c r="AK340" s="2">
        <f t="shared" si="47"/>
        <v>19</v>
      </c>
    </row>
    <row r="341" spans="1:37" ht="12.75" x14ac:dyDescent="0.2">
      <c r="A341" s="4">
        <v>45624</v>
      </c>
      <c r="B341" s="5">
        <f>All_Customers_Residential!B341+All_Customers_Small_Commercial!B341+All_Customers_Lighting!B341</f>
        <v>61543</v>
      </c>
      <c r="C341" s="5">
        <f>All_Customers_Residential!C341+All_Customers_Small_Commercial!C341+All_Customers_Lighting!C341</f>
        <v>57505</v>
      </c>
      <c r="D341" s="5">
        <f>All_Customers_Residential!D341+All_Customers_Small_Commercial!D341+All_Customers_Lighting!D341</f>
        <v>56415</v>
      </c>
      <c r="E341" s="5">
        <f>All_Customers_Residential!E341+All_Customers_Small_Commercial!E341+All_Customers_Lighting!E341</f>
        <v>56887</v>
      </c>
      <c r="F341" s="5">
        <f>All_Customers_Residential!F341+All_Customers_Small_Commercial!F341+All_Customers_Lighting!F341</f>
        <v>61114</v>
      </c>
      <c r="G341" s="5">
        <f>All_Customers_Residential!G341+All_Customers_Small_Commercial!G341+All_Customers_Lighting!G341</f>
        <v>68420</v>
      </c>
      <c r="H341" s="5">
        <f>All_Customers_Residential!H341+All_Customers_Small_Commercial!H341+All_Customers_Lighting!H341</f>
        <v>84734</v>
      </c>
      <c r="I341" s="5">
        <f>All_Customers_Residential!I341+All_Customers_Small_Commercial!I341+All_Customers_Lighting!I341</f>
        <v>92431</v>
      </c>
      <c r="J341" s="5">
        <f>All_Customers_Residential!J341+All_Customers_Small_Commercial!J341+All_Customers_Lighting!J341</f>
        <v>96754</v>
      </c>
      <c r="K341" s="5">
        <f>All_Customers_Residential!K341+All_Customers_Small_Commercial!K341+All_Customers_Lighting!K341</f>
        <v>102181</v>
      </c>
      <c r="L341" s="5">
        <f>All_Customers_Residential!L341+All_Customers_Small_Commercial!L341+All_Customers_Lighting!L341</f>
        <v>101757</v>
      </c>
      <c r="M341" s="5">
        <f>All_Customers_Residential!M341+All_Customers_Small_Commercial!M341+All_Customers_Lighting!M341</f>
        <v>98184</v>
      </c>
      <c r="N341" s="5">
        <f>All_Customers_Residential!N341+All_Customers_Small_Commercial!N341+All_Customers_Lighting!N341</f>
        <v>93206</v>
      </c>
      <c r="O341" s="5">
        <f>All_Customers_Residential!O341+All_Customers_Small_Commercial!O341+All_Customers_Lighting!O341</f>
        <v>90147</v>
      </c>
      <c r="P341" s="5">
        <f>All_Customers_Residential!P341+All_Customers_Small_Commercial!P341+All_Customers_Lighting!P341</f>
        <v>90018</v>
      </c>
      <c r="Q341" s="5">
        <f>All_Customers_Residential!Q341+All_Customers_Small_Commercial!Q341+All_Customers_Lighting!Q341</f>
        <v>96961</v>
      </c>
      <c r="R341" s="5">
        <f>All_Customers_Residential!R341+All_Customers_Small_Commercial!R341+All_Customers_Lighting!R341</f>
        <v>111411</v>
      </c>
      <c r="S341" s="5">
        <f>All_Customers_Residential!S341+All_Customers_Small_Commercial!S341+All_Customers_Lighting!S341</f>
        <v>122752</v>
      </c>
      <c r="T341" s="5">
        <f>All_Customers_Residential!T341+All_Customers_Small_Commercial!T341+All_Customers_Lighting!T341</f>
        <v>121831</v>
      </c>
      <c r="U341" s="5">
        <f>All_Customers_Residential!U341+All_Customers_Small_Commercial!U341+All_Customers_Lighting!U341</f>
        <v>115475</v>
      </c>
      <c r="V341" s="5">
        <f>All_Customers_Residential!V341+All_Customers_Small_Commercial!V341+All_Customers_Lighting!V341</f>
        <v>107391</v>
      </c>
      <c r="W341" s="5">
        <f>All_Customers_Residential!W341+All_Customers_Small_Commercial!W341+All_Customers_Lighting!W341</f>
        <v>91519</v>
      </c>
      <c r="X341" s="5">
        <f>All_Customers_Residential!X341+All_Customers_Small_Commercial!X341+All_Customers_Lighting!X341</f>
        <v>76231</v>
      </c>
      <c r="Y341" s="5">
        <f>All_Customers_Residential!Y341+All_Customers_Small_Commercial!Y341+All_Customers_Lighting!Y341</f>
        <v>62315</v>
      </c>
      <c r="AA341" s="2">
        <f>IFERROR(INDEX('Holiday Schedule'!$D$3:$D$24,MATCH(A341,'Holiday Schedule'!$C$3:$C$24,0)),0)</f>
        <v>1</v>
      </c>
      <c r="AB341" s="2">
        <f t="shared" si="40"/>
        <v>5</v>
      </c>
      <c r="AC341" s="2">
        <f t="shared" si="41"/>
        <v>0</v>
      </c>
      <c r="AD341" s="5">
        <f t="shared" si="42"/>
        <v>2117182</v>
      </c>
      <c r="AE341" s="5">
        <f t="shared" si="43"/>
        <v>2117182</v>
      </c>
      <c r="AG341" s="2">
        <f t="shared" si="44"/>
        <v>11</v>
      </c>
      <c r="AH341" s="2">
        <f t="shared" si="45"/>
        <v>2024</v>
      </c>
      <c r="AJ341" s="5">
        <f t="shared" si="46"/>
        <v>122752</v>
      </c>
      <c r="AK341" s="2">
        <f t="shared" si="47"/>
        <v>18</v>
      </c>
    </row>
    <row r="342" spans="1:37" ht="12.75" x14ac:dyDescent="0.2">
      <c r="A342" s="4">
        <v>45625</v>
      </c>
      <c r="B342" s="5">
        <f>All_Customers_Residential!B342+All_Customers_Small_Commercial!B342+All_Customers_Lighting!B342</f>
        <v>60238</v>
      </c>
      <c r="C342" s="5">
        <f>All_Customers_Residential!C342+All_Customers_Small_Commercial!C342+All_Customers_Lighting!C342</f>
        <v>58007</v>
      </c>
      <c r="D342" s="5">
        <f>All_Customers_Residential!D342+All_Customers_Small_Commercial!D342+All_Customers_Lighting!D342</f>
        <v>56108</v>
      </c>
      <c r="E342" s="5">
        <f>All_Customers_Residential!E342+All_Customers_Small_Commercial!E342+All_Customers_Lighting!E342</f>
        <v>56978</v>
      </c>
      <c r="F342" s="5">
        <f>All_Customers_Residential!F342+All_Customers_Small_Commercial!F342+All_Customers_Lighting!F342</f>
        <v>61420</v>
      </c>
      <c r="G342" s="5">
        <f>All_Customers_Residential!G342+All_Customers_Small_Commercial!G342+All_Customers_Lighting!G342</f>
        <v>68848</v>
      </c>
      <c r="H342" s="5">
        <f>All_Customers_Residential!H342+All_Customers_Small_Commercial!H342+All_Customers_Lighting!H342</f>
        <v>92242</v>
      </c>
      <c r="I342" s="5">
        <f>All_Customers_Residential!I342+All_Customers_Small_Commercial!I342+All_Customers_Lighting!I342</f>
        <v>101421</v>
      </c>
      <c r="J342" s="5">
        <f>All_Customers_Residential!J342+All_Customers_Small_Commercial!J342+All_Customers_Lighting!J342</f>
        <v>97775</v>
      </c>
      <c r="K342" s="5">
        <f>All_Customers_Residential!K342+All_Customers_Small_Commercial!K342+All_Customers_Lighting!K342</f>
        <v>98072</v>
      </c>
      <c r="L342" s="5">
        <f>All_Customers_Residential!L342+All_Customers_Small_Commercial!L342+All_Customers_Lighting!L342</f>
        <v>96962</v>
      </c>
      <c r="M342" s="5">
        <f>All_Customers_Residential!M342+All_Customers_Small_Commercial!M342+All_Customers_Lighting!M342</f>
        <v>93482</v>
      </c>
      <c r="N342" s="5">
        <f>All_Customers_Residential!N342+All_Customers_Small_Commercial!N342+All_Customers_Lighting!N342</f>
        <v>89988</v>
      </c>
      <c r="O342" s="5">
        <f>All_Customers_Residential!O342+All_Customers_Small_Commercial!O342+All_Customers_Lighting!O342</f>
        <v>86457</v>
      </c>
      <c r="P342" s="5">
        <f>All_Customers_Residential!P342+All_Customers_Small_Commercial!P342+All_Customers_Lighting!P342</f>
        <v>87228</v>
      </c>
      <c r="Q342" s="5">
        <f>All_Customers_Residential!Q342+All_Customers_Small_Commercial!Q342+All_Customers_Lighting!Q342</f>
        <v>93651</v>
      </c>
      <c r="R342" s="5">
        <f>All_Customers_Residential!R342+All_Customers_Small_Commercial!R342+All_Customers_Lighting!R342</f>
        <v>108881</v>
      </c>
      <c r="S342" s="5">
        <f>All_Customers_Residential!S342+All_Customers_Small_Commercial!S342+All_Customers_Lighting!S342</f>
        <v>121453</v>
      </c>
      <c r="T342" s="5">
        <f>All_Customers_Residential!T342+All_Customers_Small_Commercial!T342+All_Customers_Lighting!T342</f>
        <v>122305</v>
      </c>
      <c r="U342" s="5">
        <f>All_Customers_Residential!U342+All_Customers_Small_Commercial!U342+All_Customers_Lighting!U342</f>
        <v>114134</v>
      </c>
      <c r="V342" s="5">
        <f>All_Customers_Residential!V342+All_Customers_Small_Commercial!V342+All_Customers_Lighting!V342</f>
        <v>108647</v>
      </c>
      <c r="W342" s="5">
        <f>All_Customers_Residential!W342+All_Customers_Small_Commercial!W342+All_Customers_Lighting!W342</f>
        <v>94195</v>
      </c>
      <c r="X342" s="5">
        <f>All_Customers_Residential!X342+All_Customers_Small_Commercial!X342+All_Customers_Lighting!X342</f>
        <v>74763</v>
      </c>
      <c r="Y342" s="5">
        <f>All_Customers_Residential!Y342+All_Customers_Small_Commercial!Y342+All_Customers_Lighting!Y342</f>
        <v>66160</v>
      </c>
      <c r="AA342" s="2">
        <f>IFERROR(INDEX('Holiday Schedule'!$D$3:$D$24,MATCH(A342,'Holiday Schedule'!$C$3:$C$24,0)),0)</f>
        <v>1</v>
      </c>
      <c r="AB342" s="2">
        <f t="shared" si="40"/>
        <v>6</v>
      </c>
      <c r="AC342" s="2">
        <f t="shared" si="41"/>
        <v>0</v>
      </c>
      <c r="AD342" s="5">
        <f t="shared" si="42"/>
        <v>2109415</v>
      </c>
      <c r="AE342" s="5">
        <f t="shared" si="43"/>
        <v>2109415</v>
      </c>
      <c r="AG342" s="2">
        <f t="shared" si="44"/>
        <v>11</v>
      </c>
      <c r="AH342" s="2">
        <f t="shared" si="45"/>
        <v>2024</v>
      </c>
      <c r="AJ342" s="5">
        <f t="shared" si="46"/>
        <v>122305</v>
      </c>
      <c r="AK342" s="2">
        <f t="shared" si="47"/>
        <v>19</v>
      </c>
    </row>
    <row r="343" spans="1:37" ht="12.75" x14ac:dyDescent="0.2">
      <c r="A343" s="4">
        <v>45626</v>
      </c>
      <c r="B343" s="5">
        <f>All_Customers_Residential!B343+All_Customers_Small_Commercial!B343+All_Customers_Lighting!B343</f>
        <v>61489</v>
      </c>
      <c r="C343" s="5">
        <f>All_Customers_Residential!C343+All_Customers_Small_Commercial!C343+All_Customers_Lighting!C343</f>
        <v>57452</v>
      </c>
      <c r="D343" s="5">
        <f>All_Customers_Residential!D343+All_Customers_Small_Commercial!D343+All_Customers_Lighting!D343</f>
        <v>56365</v>
      </c>
      <c r="E343" s="5">
        <f>All_Customers_Residential!E343+All_Customers_Small_Commercial!E343+All_Customers_Lighting!E343</f>
        <v>56837</v>
      </c>
      <c r="F343" s="5">
        <f>All_Customers_Residential!F343+All_Customers_Small_Commercial!F343+All_Customers_Lighting!F343</f>
        <v>61064</v>
      </c>
      <c r="G343" s="5">
        <f>All_Customers_Residential!G343+All_Customers_Small_Commercial!G343+All_Customers_Lighting!G343</f>
        <v>68362</v>
      </c>
      <c r="H343" s="5">
        <f>All_Customers_Residential!H343+All_Customers_Small_Commercial!H343+All_Customers_Lighting!H343</f>
        <v>84659</v>
      </c>
      <c r="I343" s="5">
        <f>All_Customers_Residential!I343+All_Customers_Small_Commercial!I343+All_Customers_Lighting!I343</f>
        <v>92391</v>
      </c>
      <c r="J343" s="5">
        <f>All_Customers_Residential!J343+All_Customers_Small_Commercial!J343+All_Customers_Lighting!J343</f>
        <v>96713</v>
      </c>
      <c r="K343" s="5">
        <f>All_Customers_Residential!K343+All_Customers_Small_Commercial!K343+All_Customers_Lighting!K343</f>
        <v>102139</v>
      </c>
      <c r="L343" s="5">
        <f>All_Customers_Residential!L343+All_Customers_Small_Commercial!L343+All_Customers_Lighting!L343</f>
        <v>101712</v>
      </c>
      <c r="M343" s="5">
        <f>All_Customers_Residential!M343+All_Customers_Small_Commercial!M343+All_Customers_Lighting!M343</f>
        <v>98144</v>
      </c>
      <c r="N343" s="5">
        <f>All_Customers_Residential!N343+All_Customers_Small_Commercial!N343+All_Customers_Lighting!N343</f>
        <v>93170</v>
      </c>
      <c r="O343" s="5">
        <f>All_Customers_Residential!O343+All_Customers_Small_Commercial!O343+All_Customers_Lighting!O343</f>
        <v>90107</v>
      </c>
      <c r="P343" s="5">
        <f>All_Customers_Residential!P343+All_Customers_Small_Commercial!P343+All_Customers_Lighting!P343</f>
        <v>89956</v>
      </c>
      <c r="Q343" s="5">
        <f>All_Customers_Residential!Q343+All_Customers_Small_Commercial!Q343+All_Customers_Lighting!Q343</f>
        <v>96816</v>
      </c>
      <c r="R343" s="5">
        <f>All_Customers_Residential!R343+All_Customers_Small_Commercial!R343+All_Customers_Lighting!R343</f>
        <v>111337</v>
      </c>
      <c r="S343" s="5">
        <f>All_Customers_Residential!S343+All_Customers_Small_Commercial!S343+All_Customers_Lighting!S343</f>
        <v>122674</v>
      </c>
      <c r="T343" s="5">
        <f>All_Customers_Residential!T343+All_Customers_Small_Commercial!T343+All_Customers_Lighting!T343</f>
        <v>121776</v>
      </c>
      <c r="U343" s="5">
        <f>All_Customers_Residential!U343+All_Customers_Small_Commercial!U343+All_Customers_Lighting!U343</f>
        <v>115426</v>
      </c>
      <c r="V343" s="5">
        <f>All_Customers_Residential!V343+All_Customers_Small_Commercial!V343+All_Customers_Lighting!V343</f>
        <v>107353</v>
      </c>
      <c r="W343" s="5">
        <f>All_Customers_Residential!W343+All_Customers_Small_Commercial!W343+All_Customers_Lighting!W343</f>
        <v>91504</v>
      </c>
      <c r="X343" s="5">
        <f>All_Customers_Residential!X343+All_Customers_Small_Commercial!X343+All_Customers_Lighting!X343</f>
        <v>76213</v>
      </c>
      <c r="Y343" s="5">
        <f>All_Customers_Residential!Y343+All_Customers_Small_Commercial!Y343+All_Customers_Lighting!Y343</f>
        <v>62311</v>
      </c>
      <c r="AA343" s="2">
        <f>IFERROR(INDEX('Holiday Schedule'!$D$3:$D$24,MATCH(A343,'Holiday Schedule'!$C$3:$C$24,0)),0)</f>
        <v>0</v>
      </c>
      <c r="AB343" s="2">
        <f t="shared" si="40"/>
        <v>7</v>
      </c>
      <c r="AC343" s="2">
        <f t="shared" si="41"/>
        <v>0</v>
      </c>
      <c r="AD343" s="5">
        <f t="shared" si="42"/>
        <v>2115970</v>
      </c>
      <c r="AE343" s="5">
        <f t="shared" si="43"/>
        <v>2115970</v>
      </c>
      <c r="AG343" s="2">
        <f t="shared" si="44"/>
        <v>11</v>
      </c>
      <c r="AH343" s="2">
        <f t="shared" si="45"/>
        <v>2024</v>
      </c>
      <c r="AJ343" s="5">
        <f t="shared" si="46"/>
        <v>122674</v>
      </c>
      <c r="AK343" s="2">
        <f t="shared" si="47"/>
        <v>18</v>
      </c>
    </row>
    <row r="344" spans="1:37" ht="12.75" x14ac:dyDescent="0.2">
      <c r="A344" s="4">
        <v>45627</v>
      </c>
      <c r="B344" s="5">
        <f>All_Customers_Residential!B344+All_Customers_Small_Commercial!B344+All_Customers_Lighting!B344</f>
        <v>75419</v>
      </c>
      <c r="C344" s="5">
        <f>All_Customers_Residential!C344+All_Customers_Small_Commercial!C344+All_Customers_Lighting!C344</f>
        <v>71017</v>
      </c>
      <c r="D344" s="5">
        <f>All_Customers_Residential!D344+All_Customers_Small_Commercial!D344+All_Customers_Lighting!D344</f>
        <v>69302</v>
      </c>
      <c r="E344" s="5">
        <f>All_Customers_Residential!E344+All_Customers_Small_Commercial!E344+All_Customers_Lighting!E344</f>
        <v>68133</v>
      </c>
      <c r="F344" s="5">
        <f>All_Customers_Residential!F344+All_Customers_Small_Commercial!F344+All_Customers_Lighting!F344</f>
        <v>71776</v>
      </c>
      <c r="G344" s="5">
        <f>All_Customers_Residential!G344+All_Customers_Small_Commercial!G344+All_Customers_Lighting!G344</f>
        <v>78618</v>
      </c>
      <c r="H344" s="5">
        <f>All_Customers_Residential!H344+All_Customers_Small_Commercial!H344+All_Customers_Lighting!H344</f>
        <v>93968</v>
      </c>
      <c r="I344" s="5">
        <f>All_Customers_Residential!I344+All_Customers_Small_Commercial!I344+All_Customers_Lighting!I344</f>
        <v>110025</v>
      </c>
      <c r="J344" s="5">
        <f>All_Customers_Residential!J344+All_Customers_Small_Commercial!J344+All_Customers_Lighting!J344</f>
        <v>117296</v>
      </c>
      <c r="K344" s="5">
        <f>All_Customers_Residential!K344+All_Customers_Small_Commercial!K344+All_Customers_Lighting!K344</f>
        <v>119645</v>
      </c>
      <c r="L344" s="5">
        <f>All_Customers_Residential!L344+All_Customers_Small_Commercial!L344+All_Customers_Lighting!L344</f>
        <v>116625</v>
      </c>
      <c r="M344" s="5">
        <f>All_Customers_Residential!M344+All_Customers_Small_Commercial!M344+All_Customers_Lighting!M344</f>
        <v>113012</v>
      </c>
      <c r="N344" s="5">
        <f>All_Customers_Residential!N344+All_Customers_Small_Commercial!N344+All_Customers_Lighting!N344</f>
        <v>107353</v>
      </c>
      <c r="O344" s="5">
        <f>All_Customers_Residential!O344+All_Customers_Small_Commercial!O344+All_Customers_Lighting!O344</f>
        <v>102472</v>
      </c>
      <c r="P344" s="5">
        <f>All_Customers_Residential!P344+All_Customers_Small_Commercial!P344+All_Customers_Lighting!P344</f>
        <v>104249</v>
      </c>
      <c r="Q344" s="5">
        <f>All_Customers_Residential!Q344+All_Customers_Small_Commercial!Q344+All_Customers_Lighting!Q344</f>
        <v>114517</v>
      </c>
      <c r="R344" s="5">
        <f>All_Customers_Residential!R344+All_Customers_Small_Commercial!R344+All_Customers_Lighting!R344</f>
        <v>130967</v>
      </c>
      <c r="S344" s="5">
        <f>All_Customers_Residential!S344+All_Customers_Small_Commercial!S344+All_Customers_Lighting!S344</f>
        <v>140262</v>
      </c>
      <c r="T344" s="5">
        <f>All_Customers_Residential!T344+All_Customers_Small_Commercial!T344+All_Customers_Lighting!T344</f>
        <v>142847</v>
      </c>
      <c r="U344" s="5">
        <f>All_Customers_Residential!U344+All_Customers_Small_Commercial!U344+All_Customers_Lighting!U344</f>
        <v>137608</v>
      </c>
      <c r="V344" s="5">
        <f>All_Customers_Residential!V344+All_Customers_Small_Commercial!V344+All_Customers_Lighting!V344</f>
        <v>129286</v>
      </c>
      <c r="W344" s="5">
        <f>All_Customers_Residential!W344+All_Customers_Small_Commercial!W344+All_Customers_Lighting!W344</f>
        <v>117265</v>
      </c>
      <c r="X344" s="5">
        <f>All_Customers_Residential!X344+All_Customers_Small_Commercial!X344+All_Customers_Lighting!X344</f>
        <v>91189</v>
      </c>
      <c r="Y344" s="5">
        <f>All_Customers_Residential!Y344+All_Customers_Small_Commercial!Y344+All_Customers_Lighting!Y344</f>
        <v>85920</v>
      </c>
      <c r="AA344" s="2">
        <f>IFERROR(INDEX('Holiday Schedule'!$D$3:$D$24,MATCH(A344,'Holiday Schedule'!$C$3:$C$24,0)),0)</f>
        <v>0</v>
      </c>
      <c r="AB344" s="2">
        <f t="shared" si="40"/>
        <v>1</v>
      </c>
      <c r="AC344" s="2">
        <f t="shared" si="41"/>
        <v>0</v>
      </c>
      <c r="AD344" s="5">
        <f t="shared" si="42"/>
        <v>2508771</v>
      </c>
      <c r="AE344" s="5">
        <f t="shared" si="43"/>
        <v>2508771</v>
      </c>
      <c r="AG344" s="2">
        <f t="shared" si="44"/>
        <v>12</v>
      </c>
      <c r="AH344" s="2">
        <f t="shared" si="45"/>
        <v>2024</v>
      </c>
      <c r="AJ344" s="5">
        <f t="shared" si="46"/>
        <v>142847</v>
      </c>
      <c r="AK344" s="2">
        <f t="shared" si="47"/>
        <v>19</v>
      </c>
    </row>
    <row r="345" spans="1:37" ht="12.75" x14ac:dyDescent="0.2">
      <c r="A345" s="4">
        <v>45628</v>
      </c>
      <c r="B345" s="5">
        <f>All_Customers_Residential!B345+All_Customers_Small_Commercial!B345+All_Customers_Lighting!B345</f>
        <v>74827</v>
      </c>
      <c r="C345" s="5">
        <f>All_Customers_Residential!C345+All_Customers_Small_Commercial!C345+All_Customers_Lighting!C345</f>
        <v>70416</v>
      </c>
      <c r="D345" s="5">
        <f>All_Customers_Residential!D345+All_Customers_Small_Commercial!D345+All_Customers_Lighting!D345</f>
        <v>68968</v>
      </c>
      <c r="E345" s="5">
        <f>All_Customers_Residential!E345+All_Customers_Small_Commercial!E345+All_Customers_Lighting!E345</f>
        <v>67759</v>
      </c>
      <c r="F345" s="5">
        <f>All_Customers_Residential!F345+All_Customers_Small_Commercial!F345+All_Customers_Lighting!F345</f>
        <v>71922</v>
      </c>
      <c r="G345" s="5">
        <f>All_Customers_Residential!G345+All_Customers_Small_Commercial!G345+All_Customers_Lighting!G345</f>
        <v>79676</v>
      </c>
      <c r="H345" s="5">
        <f>All_Customers_Residential!H345+All_Customers_Small_Commercial!H345+All_Customers_Lighting!H345</f>
        <v>98103</v>
      </c>
      <c r="I345" s="5">
        <f>All_Customers_Residential!I345+All_Customers_Small_Commercial!I345+All_Customers_Lighting!I345</f>
        <v>113544</v>
      </c>
      <c r="J345" s="5">
        <f>All_Customers_Residential!J345+All_Customers_Small_Commercial!J345+All_Customers_Lighting!J345</f>
        <v>116998</v>
      </c>
      <c r="K345" s="5">
        <f>All_Customers_Residential!K345+All_Customers_Small_Commercial!K345+All_Customers_Lighting!K345</f>
        <v>117306</v>
      </c>
      <c r="L345" s="5">
        <f>All_Customers_Residential!L345+All_Customers_Small_Commercial!L345+All_Customers_Lighting!L345</f>
        <v>113629</v>
      </c>
      <c r="M345" s="5">
        <f>All_Customers_Residential!M345+All_Customers_Small_Commercial!M345+All_Customers_Lighting!M345</f>
        <v>109637</v>
      </c>
      <c r="N345" s="5">
        <f>All_Customers_Residential!N345+All_Customers_Small_Commercial!N345+All_Customers_Lighting!N345</f>
        <v>105622</v>
      </c>
      <c r="O345" s="5">
        <f>All_Customers_Residential!O345+All_Customers_Small_Commercial!O345+All_Customers_Lighting!O345</f>
        <v>100880</v>
      </c>
      <c r="P345" s="5">
        <f>All_Customers_Residential!P345+All_Customers_Small_Commercial!P345+All_Customers_Lighting!P345</f>
        <v>102560</v>
      </c>
      <c r="Q345" s="5">
        <f>All_Customers_Residential!Q345+All_Customers_Small_Commercial!Q345+All_Customers_Lighting!Q345</f>
        <v>113535</v>
      </c>
      <c r="R345" s="5">
        <f>All_Customers_Residential!R345+All_Customers_Small_Commercial!R345+All_Customers_Lighting!R345</f>
        <v>129792</v>
      </c>
      <c r="S345" s="5">
        <f>All_Customers_Residential!S345+All_Customers_Small_Commercial!S345+All_Customers_Lighting!S345</f>
        <v>138485</v>
      </c>
      <c r="T345" s="5">
        <f>All_Customers_Residential!T345+All_Customers_Small_Commercial!T345+All_Customers_Lighting!T345</f>
        <v>143438</v>
      </c>
      <c r="U345" s="5">
        <f>All_Customers_Residential!U345+All_Customers_Small_Commercial!U345+All_Customers_Lighting!U345</f>
        <v>138199</v>
      </c>
      <c r="V345" s="5">
        <f>All_Customers_Residential!V345+All_Customers_Small_Commercial!V345+All_Customers_Lighting!V345</f>
        <v>129688</v>
      </c>
      <c r="W345" s="5">
        <f>All_Customers_Residential!W345+All_Customers_Small_Commercial!W345+All_Customers_Lighting!W345</f>
        <v>118507</v>
      </c>
      <c r="X345" s="5">
        <f>All_Customers_Residential!X345+All_Customers_Small_Commercial!X345+All_Customers_Lighting!X345</f>
        <v>90052</v>
      </c>
      <c r="Y345" s="5">
        <f>All_Customers_Residential!Y345+All_Customers_Small_Commercial!Y345+All_Customers_Lighting!Y345</f>
        <v>85211</v>
      </c>
      <c r="AA345" s="2">
        <f>IFERROR(INDEX('Holiday Schedule'!$D$3:$D$24,MATCH(A345,'Holiday Schedule'!$C$3:$C$24,0)),0)</f>
        <v>0</v>
      </c>
      <c r="AB345" s="2">
        <f t="shared" si="40"/>
        <v>2</v>
      </c>
      <c r="AC345" s="2">
        <f t="shared" si="41"/>
        <v>1881872</v>
      </c>
      <c r="AD345" s="5">
        <f t="shared" si="42"/>
        <v>616882</v>
      </c>
      <c r="AE345" s="5">
        <f t="shared" si="43"/>
        <v>2498754</v>
      </c>
      <c r="AG345" s="2">
        <f t="shared" si="44"/>
        <v>12</v>
      </c>
      <c r="AH345" s="2">
        <f t="shared" si="45"/>
        <v>2024</v>
      </c>
      <c r="AJ345" s="5">
        <f t="shared" si="46"/>
        <v>143438</v>
      </c>
      <c r="AK345" s="2">
        <f t="shared" si="47"/>
        <v>19</v>
      </c>
    </row>
    <row r="346" spans="1:37" ht="12.75" x14ac:dyDescent="0.2">
      <c r="A346" s="4">
        <v>45629</v>
      </c>
      <c r="B346" s="5">
        <f>All_Customers_Residential!B346+All_Customers_Small_Commercial!B346+All_Customers_Lighting!B346</f>
        <v>75128</v>
      </c>
      <c r="C346" s="5">
        <f>All_Customers_Residential!C346+All_Customers_Small_Commercial!C346+All_Customers_Lighting!C346</f>
        <v>70697</v>
      </c>
      <c r="D346" s="5">
        <f>All_Customers_Residential!D346+All_Customers_Small_Commercial!D346+All_Customers_Lighting!D346</f>
        <v>69244</v>
      </c>
      <c r="E346" s="5">
        <f>All_Customers_Residential!E346+All_Customers_Small_Commercial!E346+All_Customers_Lighting!E346</f>
        <v>68031</v>
      </c>
      <c r="F346" s="5">
        <f>All_Customers_Residential!F346+All_Customers_Small_Commercial!F346+All_Customers_Lighting!F346</f>
        <v>72211</v>
      </c>
      <c r="G346" s="5">
        <f>All_Customers_Residential!G346+All_Customers_Small_Commercial!G346+All_Customers_Lighting!G346</f>
        <v>79994</v>
      </c>
      <c r="H346" s="5">
        <f>All_Customers_Residential!H346+All_Customers_Small_Commercial!H346+All_Customers_Lighting!H346</f>
        <v>98498</v>
      </c>
      <c r="I346" s="5">
        <f>All_Customers_Residential!I346+All_Customers_Small_Commercial!I346+All_Customers_Lighting!I346</f>
        <v>113976</v>
      </c>
      <c r="J346" s="5">
        <f>All_Customers_Residential!J346+All_Customers_Small_Commercial!J346+All_Customers_Lighting!J346</f>
        <v>117453</v>
      </c>
      <c r="K346" s="5">
        <f>All_Customers_Residential!K346+All_Customers_Small_Commercial!K346+All_Customers_Lighting!K346</f>
        <v>117762</v>
      </c>
      <c r="L346" s="5">
        <f>All_Customers_Residential!L346+All_Customers_Small_Commercial!L346+All_Customers_Lighting!L346</f>
        <v>114073</v>
      </c>
      <c r="M346" s="5">
        <f>All_Customers_Residential!M346+All_Customers_Small_Commercial!M346+All_Customers_Lighting!M346</f>
        <v>110066</v>
      </c>
      <c r="N346" s="5">
        <f>All_Customers_Residential!N346+All_Customers_Small_Commercial!N346+All_Customers_Lighting!N346</f>
        <v>106035</v>
      </c>
      <c r="O346" s="5">
        <f>All_Customers_Residential!O346+All_Customers_Small_Commercial!O346+All_Customers_Lighting!O346</f>
        <v>101275</v>
      </c>
      <c r="P346" s="5">
        <f>All_Customers_Residential!P346+All_Customers_Small_Commercial!P346+All_Customers_Lighting!P346</f>
        <v>102958</v>
      </c>
      <c r="Q346" s="5">
        <f>All_Customers_Residential!Q346+All_Customers_Small_Commercial!Q346+All_Customers_Lighting!Q346</f>
        <v>113959</v>
      </c>
      <c r="R346" s="5">
        <f>All_Customers_Residential!R346+All_Customers_Small_Commercial!R346+All_Customers_Lighting!R346</f>
        <v>130283</v>
      </c>
      <c r="S346" s="5">
        <f>All_Customers_Residential!S346+All_Customers_Small_Commercial!S346+All_Customers_Lighting!S346</f>
        <v>138997</v>
      </c>
      <c r="T346" s="5">
        <f>All_Customers_Residential!T346+All_Customers_Small_Commercial!T346+All_Customers_Lighting!T346</f>
        <v>143969</v>
      </c>
      <c r="U346" s="5">
        <f>All_Customers_Residential!U346+All_Customers_Small_Commercial!U346+All_Customers_Lighting!U346</f>
        <v>138714</v>
      </c>
      <c r="V346" s="5">
        <f>All_Customers_Residential!V346+All_Customers_Small_Commercial!V346+All_Customers_Lighting!V346</f>
        <v>130174</v>
      </c>
      <c r="W346" s="5">
        <f>All_Customers_Residential!W346+All_Customers_Small_Commercial!W346+All_Customers_Lighting!W346</f>
        <v>118943</v>
      </c>
      <c r="X346" s="5">
        <f>All_Customers_Residential!X346+All_Customers_Small_Commercial!X346+All_Customers_Lighting!X346</f>
        <v>90384</v>
      </c>
      <c r="Y346" s="5">
        <f>All_Customers_Residential!Y346+All_Customers_Small_Commercial!Y346+All_Customers_Lighting!Y346</f>
        <v>85527</v>
      </c>
      <c r="AA346" s="2">
        <f>IFERROR(INDEX('Holiday Schedule'!$D$3:$D$24,MATCH(A346,'Holiday Schedule'!$C$3:$C$24,0)),0)</f>
        <v>0</v>
      </c>
      <c r="AB346" s="2">
        <f t="shared" si="40"/>
        <v>3</v>
      </c>
      <c r="AC346" s="2">
        <f t="shared" si="41"/>
        <v>1889021</v>
      </c>
      <c r="AD346" s="5">
        <f t="shared" si="42"/>
        <v>619330</v>
      </c>
      <c r="AE346" s="5">
        <f t="shared" si="43"/>
        <v>2508351</v>
      </c>
      <c r="AG346" s="2">
        <f t="shared" si="44"/>
        <v>12</v>
      </c>
      <c r="AH346" s="2">
        <f t="shared" si="45"/>
        <v>2024</v>
      </c>
      <c r="AJ346" s="5">
        <f t="shared" si="46"/>
        <v>143969</v>
      </c>
      <c r="AK346" s="2">
        <f t="shared" si="47"/>
        <v>19</v>
      </c>
    </row>
    <row r="347" spans="1:37" ht="12.75" x14ac:dyDescent="0.2">
      <c r="A347" s="4">
        <v>45630</v>
      </c>
      <c r="B347" s="5">
        <f>All_Customers_Residential!B347+All_Customers_Small_Commercial!B347+All_Customers_Lighting!B347</f>
        <v>75185</v>
      </c>
      <c r="C347" s="5">
        <f>All_Customers_Residential!C347+All_Customers_Small_Commercial!C347+All_Customers_Lighting!C347</f>
        <v>70751</v>
      </c>
      <c r="D347" s="5">
        <f>All_Customers_Residential!D347+All_Customers_Small_Commercial!D347+All_Customers_Lighting!D347</f>
        <v>69297</v>
      </c>
      <c r="E347" s="5">
        <f>All_Customers_Residential!E347+All_Customers_Small_Commercial!E347+All_Customers_Lighting!E347</f>
        <v>68087</v>
      </c>
      <c r="F347" s="5">
        <f>All_Customers_Residential!F347+All_Customers_Small_Commercial!F347+All_Customers_Lighting!F347</f>
        <v>72265</v>
      </c>
      <c r="G347" s="5">
        <f>All_Customers_Residential!G347+All_Customers_Small_Commercial!G347+All_Customers_Lighting!G347</f>
        <v>80056</v>
      </c>
      <c r="H347" s="5">
        <f>All_Customers_Residential!H347+All_Customers_Small_Commercial!H347+All_Customers_Lighting!H347</f>
        <v>98553</v>
      </c>
      <c r="I347" s="5">
        <f>All_Customers_Residential!I347+All_Customers_Small_Commercial!I347+All_Customers_Lighting!I347</f>
        <v>114049</v>
      </c>
      <c r="J347" s="5">
        <f>All_Customers_Residential!J347+All_Customers_Small_Commercial!J347+All_Customers_Lighting!J347</f>
        <v>117540</v>
      </c>
      <c r="K347" s="5">
        <f>All_Customers_Residential!K347+All_Customers_Small_Commercial!K347+All_Customers_Lighting!K347</f>
        <v>117851</v>
      </c>
      <c r="L347" s="5">
        <f>All_Customers_Residential!L347+All_Customers_Small_Commercial!L347+All_Customers_Lighting!L347</f>
        <v>114163</v>
      </c>
      <c r="M347" s="5">
        <f>All_Customers_Residential!M347+All_Customers_Small_Commercial!M347+All_Customers_Lighting!M347</f>
        <v>110153</v>
      </c>
      <c r="N347" s="5">
        <f>All_Customers_Residential!N347+All_Customers_Small_Commercial!N347+All_Customers_Lighting!N347</f>
        <v>106118</v>
      </c>
      <c r="O347" s="5">
        <f>All_Customers_Residential!O347+All_Customers_Small_Commercial!O347+All_Customers_Lighting!O347</f>
        <v>101356</v>
      </c>
      <c r="P347" s="5">
        <f>All_Customers_Residential!P347+All_Customers_Small_Commercial!P347+All_Customers_Lighting!P347</f>
        <v>103039</v>
      </c>
      <c r="Q347" s="5">
        <f>All_Customers_Residential!Q347+All_Customers_Small_Commercial!Q347+All_Customers_Lighting!Q347</f>
        <v>114043</v>
      </c>
      <c r="R347" s="5">
        <f>All_Customers_Residential!R347+All_Customers_Small_Commercial!R347+All_Customers_Lighting!R347</f>
        <v>130372</v>
      </c>
      <c r="S347" s="5">
        <f>All_Customers_Residential!S347+All_Customers_Small_Commercial!S347+All_Customers_Lighting!S347</f>
        <v>139088</v>
      </c>
      <c r="T347" s="5">
        <f>All_Customers_Residential!T347+All_Customers_Small_Commercial!T347+All_Customers_Lighting!T347</f>
        <v>144059</v>
      </c>
      <c r="U347" s="5">
        <f>All_Customers_Residential!U347+All_Customers_Small_Commercial!U347+All_Customers_Lighting!U347</f>
        <v>138797</v>
      </c>
      <c r="V347" s="5">
        <f>All_Customers_Residential!V347+All_Customers_Small_Commercial!V347+All_Customers_Lighting!V347</f>
        <v>130251</v>
      </c>
      <c r="W347" s="5">
        <f>All_Customers_Residential!W347+All_Customers_Small_Commercial!W347+All_Customers_Lighting!W347</f>
        <v>119022</v>
      </c>
      <c r="X347" s="5">
        <f>All_Customers_Residential!X347+All_Customers_Small_Commercial!X347+All_Customers_Lighting!X347</f>
        <v>90446</v>
      </c>
      <c r="Y347" s="5">
        <f>All_Customers_Residential!Y347+All_Customers_Small_Commercial!Y347+All_Customers_Lighting!Y347</f>
        <v>85583</v>
      </c>
      <c r="AA347" s="2">
        <f>IFERROR(INDEX('Holiday Schedule'!$D$3:$D$24,MATCH(A347,'Holiday Schedule'!$C$3:$C$24,0)),0)</f>
        <v>0</v>
      </c>
      <c r="AB347" s="2">
        <f t="shared" si="40"/>
        <v>4</v>
      </c>
      <c r="AC347" s="2">
        <f t="shared" si="41"/>
        <v>1890347</v>
      </c>
      <c r="AD347" s="5">
        <f t="shared" si="42"/>
        <v>619777</v>
      </c>
      <c r="AE347" s="5">
        <f t="shared" si="43"/>
        <v>2510124</v>
      </c>
      <c r="AG347" s="2">
        <f t="shared" si="44"/>
        <v>12</v>
      </c>
      <c r="AH347" s="2">
        <f t="shared" si="45"/>
        <v>2024</v>
      </c>
      <c r="AJ347" s="5">
        <f t="shared" si="46"/>
        <v>144059</v>
      </c>
      <c r="AK347" s="2">
        <f t="shared" si="47"/>
        <v>19</v>
      </c>
    </row>
    <row r="348" spans="1:37" ht="12.75" x14ac:dyDescent="0.2">
      <c r="A348" s="4">
        <v>45631</v>
      </c>
      <c r="B348" s="5">
        <f>All_Customers_Residential!B348+All_Customers_Small_Commercial!B348+All_Customers_Lighting!B348</f>
        <v>75428</v>
      </c>
      <c r="C348" s="5">
        <f>All_Customers_Residential!C348+All_Customers_Small_Commercial!C348+All_Customers_Lighting!C348</f>
        <v>70982</v>
      </c>
      <c r="D348" s="5">
        <f>All_Customers_Residential!D348+All_Customers_Small_Commercial!D348+All_Customers_Lighting!D348</f>
        <v>69521</v>
      </c>
      <c r="E348" s="5">
        <f>All_Customers_Residential!E348+All_Customers_Small_Commercial!E348+All_Customers_Lighting!E348</f>
        <v>68308</v>
      </c>
      <c r="F348" s="5">
        <f>All_Customers_Residential!F348+All_Customers_Small_Commercial!F348+All_Customers_Lighting!F348</f>
        <v>72502</v>
      </c>
      <c r="G348" s="5">
        <f>All_Customers_Residential!G348+All_Customers_Small_Commercial!G348+All_Customers_Lighting!G348</f>
        <v>80318</v>
      </c>
      <c r="H348" s="5">
        <f>All_Customers_Residential!H348+All_Customers_Small_Commercial!H348+All_Customers_Lighting!H348</f>
        <v>98903</v>
      </c>
      <c r="I348" s="5">
        <f>All_Customers_Residential!I348+All_Customers_Small_Commercial!I348+All_Customers_Lighting!I348</f>
        <v>114515</v>
      </c>
      <c r="J348" s="5">
        <f>All_Customers_Residential!J348+All_Customers_Small_Commercial!J348+All_Customers_Lighting!J348</f>
        <v>117945</v>
      </c>
      <c r="K348" s="5">
        <f>All_Customers_Residential!K348+All_Customers_Small_Commercial!K348+All_Customers_Lighting!K348</f>
        <v>118257</v>
      </c>
      <c r="L348" s="5">
        <f>All_Customers_Residential!L348+All_Customers_Small_Commercial!L348+All_Customers_Lighting!L348</f>
        <v>114554</v>
      </c>
      <c r="M348" s="5">
        <f>All_Customers_Residential!M348+All_Customers_Small_Commercial!M348+All_Customers_Lighting!M348</f>
        <v>110524</v>
      </c>
      <c r="N348" s="5">
        <f>All_Customers_Residential!N348+All_Customers_Small_Commercial!N348+All_Customers_Lighting!N348</f>
        <v>106476</v>
      </c>
      <c r="O348" s="5">
        <f>All_Customers_Residential!O348+All_Customers_Small_Commercial!O348+All_Customers_Lighting!O348</f>
        <v>101698</v>
      </c>
      <c r="P348" s="5">
        <f>All_Customers_Residential!P348+All_Customers_Small_Commercial!P348+All_Customers_Lighting!P348</f>
        <v>103386</v>
      </c>
      <c r="Q348" s="5">
        <f>All_Customers_Residential!Q348+All_Customers_Small_Commercial!Q348+All_Customers_Lighting!Q348</f>
        <v>114470</v>
      </c>
      <c r="R348" s="5">
        <f>All_Customers_Residential!R348+All_Customers_Small_Commercial!R348+All_Customers_Lighting!R348</f>
        <v>130811</v>
      </c>
      <c r="S348" s="5">
        <f>All_Customers_Residential!S348+All_Customers_Small_Commercial!S348+All_Customers_Lighting!S348</f>
        <v>139557</v>
      </c>
      <c r="T348" s="5">
        <f>All_Customers_Residential!T348+All_Customers_Small_Commercial!T348+All_Customers_Lighting!T348</f>
        <v>144549</v>
      </c>
      <c r="U348" s="5">
        <f>All_Customers_Residential!U348+All_Customers_Small_Commercial!U348+All_Customers_Lighting!U348</f>
        <v>139269</v>
      </c>
      <c r="V348" s="5">
        <f>All_Customers_Residential!V348+All_Customers_Small_Commercial!V348+All_Customers_Lighting!V348</f>
        <v>130694</v>
      </c>
      <c r="W348" s="5">
        <f>All_Customers_Residential!W348+All_Customers_Small_Commercial!W348+All_Customers_Lighting!W348</f>
        <v>119425</v>
      </c>
      <c r="X348" s="5">
        <f>All_Customers_Residential!X348+All_Customers_Small_Commercial!X348+All_Customers_Lighting!X348</f>
        <v>90747</v>
      </c>
      <c r="Y348" s="5">
        <f>All_Customers_Residential!Y348+All_Customers_Small_Commercial!Y348+All_Customers_Lighting!Y348</f>
        <v>85867</v>
      </c>
      <c r="AA348" s="2">
        <f>IFERROR(INDEX('Holiday Schedule'!$D$3:$D$24,MATCH(A348,'Holiday Schedule'!$C$3:$C$24,0)),0)</f>
        <v>0</v>
      </c>
      <c r="AB348" s="2">
        <f t="shared" si="40"/>
        <v>5</v>
      </c>
      <c r="AC348" s="2">
        <f t="shared" si="41"/>
        <v>1896877</v>
      </c>
      <c r="AD348" s="5">
        <f t="shared" si="42"/>
        <v>621829</v>
      </c>
      <c r="AE348" s="5">
        <f t="shared" si="43"/>
        <v>2518706</v>
      </c>
      <c r="AG348" s="2">
        <f t="shared" si="44"/>
        <v>12</v>
      </c>
      <c r="AH348" s="2">
        <f t="shared" si="45"/>
        <v>2024</v>
      </c>
      <c r="AJ348" s="5">
        <f t="shared" si="46"/>
        <v>144549</v>
      </c>
      <c r="AK348" s="2">
        <f t="shared" si="47"/>
        <v>19</v>
      </c>
    </row>
    <row r="349" spans="1:37" ht="12.75" x14ac:dyDescent="0.2">
      <c r="A349" s="4">
        <v>45632</v>
      </c>
      <c r="B349" s="5">
        <f>All_Customers_Residential!B349+All_Customers_Small_Commercial!B349+All_Customers_Lighting!B349</f>
        <v>75433</v>
      </c>
      <c r="C349" s="5">
        <f>All_Customers_Residential!C349+All_Customers_Small_Commercial!C349+All_Customers_Lighting!C349</f>
        <v>70986</v>
      </c>
      <c r="D349" s="5">
        <f>All_Customers_Residential!D349+All_Customers_Small_Commercial!D349+All_Customers_Lighting!D349</f>
        <v>69525</v>
      </c>
      <c r="E349" s="5">
        <f>All_Customers_Residential!E349+All_Customers_Small_Commercial!E349+All_Customers_Lighting!E349</f>
        <v>68311</v>
      </c>
      <c r="F349" s="5">
        <f>All_Customers_Residential!F349+All_Customers_Small_Commercial!F349+All_Customers_Lighting!F349</f>
        <v>72505</v>
      </c>
      <c r="G349" s="5">
        <f>All_Customers_Residential!G349+All_Customers_Small_Commercial!G349+All_Customers_Lighting!G349</f>
        <v>80323</v>
      </c>
      <c r="H349" s="5">
        <f>All_Customers_Residential!H349+All_Customers_Small_Commercial!H349+All_Customers_Lighting!H349</f>
        <v>98906</v>
      </c>
      <c r="I349" s="5">
        <f>All_Customers_Residential!I349+All_Customers_Small_Commercial!I349+All_Customers_Lighting!I349</f>
        <v>114458</v>
      </c>
      <c r="J349" s="5">
        <f>All_Customers_Residential!J349+All_Customers_Small_Commercial!J349+All_Customers_Lighting!J349</f>
        <v>117945</v>
      </c>
      <c r="K349" s="5">
        <f>All_Customers_Residential!K349+All_Customers_Small_Commercial!K349+All_Customers_Lighting!K349</f>
        <v>118254</v>
      </c>
      <c r="L349" s="5">
        <f>All_Customers_Residential!L349+All_Customers_Small_Commercial!L349+All_Customers_Lighting!L349</f>
        <v>114553</v>
      </c>
      <c r="M349" s="5">
        <f>All_Customers_Residential!M349+All_Customers_Small_Commercial!M349+All_Customers_Lighting!M349</f>
        <v>110526</v>
      </c>
      <c r="N349" s="5">
        <f>All_Customers_Residential!N349+All_Customers_Small_Commercial!N349+All_Customers_Lighting!N349</f>
        <v>106478</v>
      </c>
      <c r="O349" s="5">
        <f>All_Customers_Residential!O349+All_Customers_Small_Commercial!O349+All_Customers_Lighting!O349</f>
        <v>101701</v>
      </c>
      <c r="P349" s="5">
        <f>All_Customers_Residential!P349+All_Customers_Small_Commercial!P349+All_Customers_Lighting!P349</f>
        <v>103390</v>
      </c>
      <c r="Q349" s="5">
        <f>All_Customers_Residential!Q349+All_Customers_Small_Commercial!Q349+All_Customers_Lighting!Q349</f>
        <v>114425</v>
      </c>
      <c r="R349" s="5">
        <f>All_Customers_Residential!R349+All_Customers_Small_Commercial!R349+All_Customers_Lighting!R349</f>
        <v>130815</v>
      </c>
      <c r="S349" s="5">
        <f>All_Customers_Residential!S349+All_Customers_Small_Commercial!S349+All_Customers_Lighting!S349</f>
        <v>139571</v>
      </c>
      <c r="T349" s="5">
        <f>All_Customers_Residential!T349+All_Customers_Small_Commercial!T349+All_Customers_Lighting!T349</f>
        <v>144561</v>
      </c>
      <c r="U349" s="5">
        <f>All_Customers_Residential!U349+All_Customers_Small_Commercial!U349+All_Customers_Lighting!U349</f>
        <v>139281</v>
      </c>
      <c r="V349" s="5">
        <f>All_Customers_Residential!V349+All_Customers_Small_Commercial!V349+All_Customers_Lighting!V349</f>
        <v>130705</v>
      </c>
      <c r="W349" s="5">
        <f>All_Customers_Residential!W349+All_Customers_Small_Commercial!W349+All_Customers_Lighting!W349</f>
        <v>119433</v>
      </c>
      <c r="X349" s="5">
        <f>All_Customers_Residential!X349+All_Customers_Small_Commercial!X349+All_Customers_Lighting!X349</f>
        <v>90757</v>
      </c>
      <c r="Y349" s="5">
        <f>All_Customers_Residential!Y349+All_Customers_Small_Commercial!Y349+All_Customers_Lighting!Y349</f>
        <v>85878</v>
      </c>
      <c r="AA349" s="2">
        <f>IFERROR(INDEX('Holiday Schedule'!$D$3:$D$24,MATCH(A349,'Holiday Schedule'!$C$3:$C$24,0)),0)</f>
        <v>0</v>
      </c>
      <c r="AB349" s="2">
        <f t="shared" si="40"/>
        <v>6</v>
      </c>
      <c r="AC349" s="2">
        <f t="shared" si="41"/>
        <v>1896853</v>
      </c>
      <c r="AD349" s="5">
        <f t="shared" si="42"/>
        <v>621867</v>
      </c>
      <c r="AE349" s="5">
        <f t="shared" si="43"/>
        <v>2518720</v>
      </c>
      <c r="AG349" s="2">
        <f t="shared" si="44"/>
        <v>12</v>
      </c>
      <c r="AH349" s="2">
        <f t="shared" si="45"/>
        <v>2024</v>
      </c>
      <c r="AJ349" s="5">
        <f t="shared" si="46"/>
        <v>144561</v>
      </c>
      <c r="AK349" s="2">
        <f t="shared" si="47"/>
        <v>19</v>
      </c>
    </row>
    <row r="350" spans="1:37" ht="12.75" x14ac:dyDescent="0.2">
      <c r="A350" s="4">
        <v>45633</v>
      </c>
      <c r="B350" s="5">
        <f>All_Customers_Residential!B350+All_Customers_Small_Commercial!B350+All_Customers_Lighting!B350</f>
        <v>76083</v>
      </c>
      <c r="C350" s="5">
        <f>All_Customers_Residential!C350+All_Customers_Small_Commercial!C350+All_Customers_Lighting!C350</f>
        <v>71645</v>
      </c>
      <c r="D350" s="5">
        <f>All_Customers_Residential!D350+All_Customers_Small_Commercial!D350+All_Customers_Lighting!D350</f>
        <v>69912</v>
      </c>
      <c r="E350" s="5">
        <f>All_Customers_Residential!E350+All_Customers_Small_Commercial!E350+All_Customers_Lighting!E350</f>
        <v>68732</v>
      </c>
      <c r="F350" s="5">
        <f>All_Customers_Residential!F350+All_Customers_Small_Commercial!F350+All_Customers_Lighting!F350</f>
        <v>72407</v>
      </c>
      <c r="G350" s="5">
        <f>All_Customers_Residential!G350+All_Customers_Small_Commercial!G350+All_Customers_Lighting!G350</f>
        <v>79310</v>
      </c>
      <c r="H350" s="5">
        <f>All_Customers_Residential!H350+All_Customers_Small_Commercial!H350+All_Customers_Lighting!H350</f>
        <v>94796</v>
      </c>
      <c r="I350" s="5">
        <f>All_Customers_Residential!I350+All_Customers_Small_Commercial!I350+All_Customers_Lighting!I350</f>
        <v>110987</v>
      </c>
      <c r="J350" s="5">
        <f>All_Customers_Residential!J350+All_Customers_Small_Commercial!J350+All_Customers_Lighting!J350</f>
        <v>118342</v>
      </c>
      <c r="K350" s="5">
        <f>All_Customers_Residential!K350+All_Customers_Small_Commercial!K350+All_Customers_Lighting!K350</f>
        <v>120710</v>
      </c>
      <c r="L350" s="5">
        <f>All_Customers_Residential!L350+All_Customers_Small_Commercial!L350+All_Customers_Lighting!L350</f>
        <v>117664</v>
      </c>
      <c r="M350" s="5">
        <f>All_Customers_Residential!M350+All_Customers_Small_Commercial!M350+All_Customers_Lighting!M350</f>
        <v>114020</v>
      </c>
      <c r="N350" s="5">
        <f>All_Customers_Residential!N350+All_Customers_Small_Commercial!N350+All_Customers_Lighting!N350</f>
        <v>108311</v>
      </c>
      <c r="O350" s="5">
        <f>All_Customers_Residential!O350+All_Customers_Small_Commercial!O350+All_Customers_Lighting!O350</f>
        <v>103384</v>
      </c>
      <c r="P350" s="5">
        <f>All_Customers_Residential!P350+All_Customers_Small_Commercial!P350+All_Customers_Lighting!P350</f>
        <v>105176</v>
      </c>
      <c r="Q350" s="5">
        <f>All_Customers_Residential!Q350+All_Customers_Small_Commercial!Q350+All_Customers_Lighting!Q350</f>
        <v>115497</v>
      </c>
      <c r="R350" s="5">
        <f>All_Customers_Residential!R350+All_Customers_Small_Commercial!R350+All_Customers_Lighting!R350</f>
        <v>132123</v>
      </c>
      <c r="S350" s="5">
        <f>All_Customers_Residential!S350+All_Customers_Small_Commercial!S350+All_Customers_Lighting!S350</f>
        <v>141511</v>
      </c>
      <c r="T350" s="5">
        <f>All_Customers_Residential!T350+All_Customers_Small_Commercial!T350+All_Customers_Lighting!T350</f>
        <v>144123</v>
      </c>
      <c r="U350" s="5">
        <f>All_Customers_Residential!U350+All_Customers_Small_Commercial!U350+All_Customers_Lighting!U350</f>
        <v>138834</v>
      </c>
      <c r="V350" s="5">
        <f>All_Customers_Residential!V350+All_Customers_Small_Commercial!V350+All_Customers_Lighting!V350</f>
        <v>130437</v>
      </c>
      <c r="W350" s="5">
        <f>All_Customers_Residential!W350+All_Customers_Small_Commercial!W350+All_Customers_Lighting!W350</f>
        <v>118309</v>
      </c>
      <c r="X350" s="5">
        <f>All_Customers_Residential!X350+All_Customers_Small_Commercial!X350+All_Customers_Lighting!X350</f>
        <v>91995</v>
      </c>
      <c r="Y350" s="5">
        <f>All_Customers_Residential!Y350+All_Customers_Small_Commercial!Y350+All_Customers_Lighting!Y350</f>
        <v>86679</v>
      </c>
      <c r="AA350" s="2">
        <f>IFERROR(INDEX('Holiday Schedule'!$D$3:$D$24,MATCH(A350,'Holiday Schedule'!$C$3:$C$24,0)),0)</f>
        <v>0</v>
      </c>
      <c r="AB350" s="2">
        <f t="shared" si="40"/>
        <v>7</v>
      </c>
      <c r="AC350" s="2">
        <f t="shared" si="41"/>
        <v>0</v>
      </c>
      <c r="AD350" s="5">
        <f t="shared" si="42"/>
        <v>2530987</v>
      </c>
      <c r="AE350" s="5">
        <f t="shared" si="43"/>
        <v>2530987</v>
      </c>
      <c r="AG350" s="2">
        <f t="shared" si="44"/>
        <v>12</v>
      </c>
      <c r="AH350" s="2">
        <f t="shared" si="45"/>
        <v>2024</v>
      </c>
      <c r="AJ350" s="5">
        <f t="shared" si="46"/>
        <v>144123</v>
      </c>
      <c r="AK350" s="2">
        <f t="shared" si="47"/>
        <v>19</v>
      </c>
    </row>
    <row r="351" spans="1:37" ht="12.75" x14ac:dyDescent="0.2">
      <c r="A351" s="4">
        <v>45634</v>
      </c>
      <c r="B351" s="5">
        <f>All_Customers_Residential!B351+All_Customers_Small_Commercial!B351+All_Customers_Lighting!B351</f>
        <v>76073</v>
      </c>
      <c r="C351" s="5">
        <f>All_Customers_Residential!C351+All_Customers_Small_Commercial!C351+All_Customers_Lighting!C351</f>
        <v>71635</v>
      </c>
      <c r="D351" s="5">
        <f>All_Customers_Residential!D351+All_Customers_Small_Commercial!D351+All_Customers_Lighting!D351</f>
        <v>69903</v>
      </c>
      <c r="E351" s="5">
        <f>All_Customers_Residential!E351+All_Customers_Small_Commercial!E351+All_Customers_Lighting!E351</f>
        <v>68723</v>
      </c>
      <c r="F351" s="5">
        <f>All_Customers_Residential!F351+All_Customers_Small_Commercial!F351+All_Customers_Lighting!F351</f>
        <v>72397</v>
      </c>
      <c r="G351" s="5">
        <f>All_Customers_Residential!G351+All_Customers_Small_Commercial!G351+All_Customers_Lighting!G351</f>
        <v>79301</v>
      </c>
      <c r="H351" s="5">
        <f>All_Customers_Residential!H351+All_Customers_Small_Commercial!H351+All_Customers_Lighting!H351</f>
        <v>94796</v>
      </c>
      <c r="I351" s="5">
        <f>All_Customers_Residential!I351+All_Customers_Small_Commercial!I351+All_Customers_Lighting!I351</f>
        <v>111081</v>
      </c>
      <c r="J351" s="5">
        <f>All_Customers_Residential!J351+All_Customers_Small_Commercial!J351+All_Customers_Lighting!J351</f>
        <v>118398</v>
      </c>
      <c r="K351" s="5">
        <f>All_Customers_Residential!K351+All_Customers_Small_Commercial!K351+All_Customers_Lighting!K351</f>
        <v>120730</v>
      </c>
      <c r="L351" s="5">
        <f>All_Customers_Residential!L351+All_Customers_Small_Commercial!L351+All_Customers_Lighting!L351</f>
        <v>117668</v>
      </c>
      <c r="M351" s="5">
        <f>All_Customers_Residential!M351+All_Customers_Small_Commercial!M351+All_Customers_Lighting!M351</f>
        <v>114023</v>
      </c>
      <c r="N351" s="5">
        <f>All_Customers_Residential!N351+All_Customers_Small_Commercial!N351+All_Customers_Lighting!N351</f>
        <v>108317</v>
      </c>
      <c r="O351" s="5">
        <f>All_Customers_Residential!O351+All_Customers_Small_Commercial!O351+All_Customers_Lighting!O351</f>
        <v>103390</v>
      </c>
      <c r="P351" s="5">
        <f>All_Customers_Residential!P351+All_Customers_Small_Commercial!P351+All_Customers_Lighting!P351</f>
        <v>105190</v>
      </c>
      <c r="Q351" s="5">
        <f>All_Customers_Residential!Q351+All_Customers_Small_Commercial!Q351+All_Customers_Lighting!Q351</f>
        <v>115529</v>
      </c>
      <c r="R351" s="5">
        <f>All_Customers_Residential!R351+All_Customers_Small_Commercial!R351+All_Customers_Lighting!R351</f>
        <v>132117</v>
      </c>
      <c r="S351" s="5">
        <f>All_Customers_Residential!S351+All_Customers_Small_Commercial!S351+All_Customers_Lighting!S351</f>
        <v>141496</v>
      </c>
      <c r="T351" s="5">
        <f>All_Customers_Residential!T351+All_Customers_Small_Commercial!T351+All_Customers_Lighting!T351</f>
        <v>144108</v>
      </c>
      <c r="U351" s="5">
        <f>All_Customers_Residential!U351+All_Customers_Small_Commercial!U351+All_Customers_Lighting!U351</f>
        <v>138821</v>
      </c>
      <c r="V351" s="5">
        <f>All_Customers_Residential!V351+All_Customers_Small_Commercial!V351+All_Customers_Lighting!V351</f>
        <v>130424</v>
      </c>
      <c r="W351" s="5">
        <f>All_Customers_Residential!W351+All_Customers_Small_Commercial!W351+All_Customers_Lighting!W351</f>
        <v>118298</v>
      </c>
      <c r="X351" s="5">
        <f>All_Customers_Residential!X351+All_Customers_Small_Commercial!X351+All_Customers_Lighting!X351</f>
        <v>91989</v>
      </c>
      <c r="Y351" s="5">
        <f>All_Customers_Residential!Y351+All_Customers_Small_Commercial!Y351+All_Customers_Lighting!Y351</f>
        <v>86673</v>
      </c>
      <c r="AA351" s="2">
        <f>IFERROR(INDEX('Holiday Schedule'!$D$3:$D$24,MATCH(A351,'Holiday Schedule'!$C$3:$C$24,0)),0)</f>
        <v>0</v>
      </c>
      <c r="AB351" s="2">
        <f t="shared" si="40"/>
        <v>1</v>
      </c>
      <c r="AC351" s="2">
        <f t="shared" si="41"/>
        <v>0</v>
      </c>
      <c r="AD351" s="5">
        <f t="shared" si="42"/>
        <v>2531080</v>
      </c>
      <c r="AE351" s="5">
        <f t="shared" si="43"/>
        <v>2531080</v>
      </c>
      <c r="AG351" s="2">
        <f t="shared" si="44"/>
        <v>12</v>
      </c>
      <c r="AH351" s="2">
        <f t="shared" si="45"/>
        <v>2024</v>
      </c>
      <c r="AJ351" s="5">
        <f t="shared" si="46"/>
        <v>144108</v>
      </c>
      <c r="AK351" s="2">
        <f t="shared" si="47"/>
        <v>19</v>
      </c>
    </row>
    <row r="352" spans="1:37" ht="12.75" x14ac:dyDescent="0.2">
      <c r="A352" s="4">
        <v>45635</v>
      </c>
      <c r="B352" s="5">
        <f>All_Customers_Residential!B352+All_Customers_Small_Commercial!B352+All_Customers_Lighting!B352</f>
        <v>75662</v>
      </c>
      <c r="C352" s="5">
        <f>All_Customers_Residential!C352+All_Customers_Small_Commercial!C352+All_Customers_Lighting!C352</f>
        <v>71203</v>
      </c>
      <c r="D352" s="5">
        <f>All_Customers_Residential!D352+All_Customers_Small_Commercial!D352+All_Customers_Lighting!D352</f>
        <v>69741</v>
      </c>
      <c r="E352" s="5">
        <f>All_Customers_Residential!E352+All_Customers_Small_Commercial!E352+All_Customers_Lighting!E352</f>
        <v>68522</v>
      </c>
      <c r="F352" s="5">
        <f>All_Customers_Residential!F352+All_Customers_Small_Commercial!F352+All_Customers_Lighting!F352</f>
        <v>72727</v>
      </c>
      <c r="G352" s="5">
        <f>All_Customers_Residential!G352+All_Customers_Small_Commercial!G352+All_Customers_Lighting!G352</f>
        <v>80571</v>
      </c>
      <c r="H352" s="5">
        <f>All_Customers_Residential!H352+All_Customers_Small_Commercial!H352+All_Customers_Lighting!H352</f>
        <v>99204</v>
      </c>
      <c r="I352" s="5">
        <f>All_Customers_Residential!I352+All_Customers_Small_Commercial!I352+All_Customers_Lighting!I352</f>
        <v>114844</v>
      </c>
      <c r="J352" s="5">
        <f>All_Customers_Residential!J352+All_Customers_Small_Commercial!J352+All_Customers_Lighting!J352</f>
        <v>118342</v>
      </c>
      <c r="K352" s="5">
        <f>All_Customers_Residential!K352+All_Customers_Small_Commercial!K352+All_Customers_Lighting!K352</f>
        <v>118655</v>
      </c>
      <c r="L352" s="5">
        <f>All_Customers_Residential!L352+All_Customers_Small_Commercial!L352+All_Customers_Lighting!L352</f>
        <v>114946</v>
      </c>
      <c r="M352" s="5">
        <f>All_Customers_Residential!M352+All_Customers_Small_Commercial!M352+All_Customers_Lighting!M352</f>
        <v>110908</v>
      </c>
      <c r="N352" s="5">
        <f>All_Customers_Residential!N352+All_Customers_Small_Commercial!N352+All_Customers_Lighting!N352</f>
        <v>106849</v>
      </c>
      <c r="O352" s="5">
        <f>All_Customers_Residential!O352+All_Customers_Small_Commercial!O352+All_Customers_Lighting!O352</f>
        <v>102052</v>
      </c>
      <c r="P352" s="5">
        <f>All_Customers_Residential!P352+All_Customers_Small_Commercial!P352+All_Customers_Lighting!P352</f>
        <v>103747</v>
      </c>
      <c r="Q352" s="5">
        <f>All_Customers_Residential!Q352+All_Customers_Small_Commercial!Q352+All_Customers_Lighting!Q352</f>
        <v>114809</v>
      </c>
      <c r="R352" s="5">
        <f>All_Customers_Residential!R352+All_Customers_Small_Commercial!R352+All_Customers_Lighting!R352</f>
        <v>131194</v>
      </c>
      <c r="S352" s="5">
        <f>All_Customers_Residential!S352+All_Customers_Small_Commercial!S352+All_Customers_Lighting!S352</f>
        <v>139972</v>
      </c>
      <c r="T352" s="5">
        <f>All_Customers_Residential!T352+All_Customers_Small_Commercial!T352+All_Customers_Lighting!T352</f>
        <v>144986</v>
      </c>
      <c r="U352" s="5">
        <f>All_Customers_Residential!U352+All_Customers_Small_Commercial!U352+All_Customers_Lighting!U352</f>
        <v>139686</v>
      </c>
      <c r="V352" s="5">
        <f>All_Customers_Residential!V352+All_Customers_Small_Commercial!V352+All_Customers_Lighting!V352</f>
        <v>131086</v>
      </c>
      <c r="W352" s="5">
        <f>All_Customers_Residential!W352+All_Customers_Small_Commercial!W352+All_Customers_Lighting!W352</f>
        <v>119783</v>
      </c>
      <c r="X352" s="5">
        <f>All_Customers_Residential!X352+All_Customers_Small_Commercial!X352+All_Customers_Lighting!X352</f>
        <v>91020</v>
      </c>
      <c r="Y352" s="5">
        <f>All_Customers_Residential!Y352+All_Customers_Small_Commercial!Y352+All_Customers_Lighting!Y352</f>
        <v>86130</v>
      </c>
      <c r="AA352" s="2">
        <f>IFERROR(INDEX('Holiday Schedule'!$D$3:$D$24,MATCH(A352,'Holiday Schedule'!$C$3:$C$24,0)),0)</f>
        <v>0</v>
      </c>
      <c r="AB352" s="2">
        <f t="shared" si="40"/>
        <v>2</v>
      </c>
      <c r="AC352" s="2">
        <f t="shared" si="41"/>
        <v>1902879</v>
      </c>
      <c r="AD352" s="5">
        <f t="shared" si="42"/>
        <v>623760</v>
      </c>
      <c r="AE352" s="5">
        <f t="shared" si="43"/>
        <v>2526639</v>
      </c>
      <c r="AG352" s="2">
        <f t="shared" si="44"/>
        <v>12</v>
      </c>
      <c r="AH352" s="2">
        <f t="shared" si="45"/>
        <v>2024</v>
      </c>
      <c r="AJ352" s="5">
        <f t="shared" si="46"/>
        <v>144986</v>
      </c>
      <c r="AK352" s="2">
        <f t="shared" si="47"/>
        <v>19</v>
      </c>
    </row>
    <row r="353" spans="1:37" ht="12.75" x14ac:dyDescent="0.2">
      <c r="A353" s="4">
        <v>45636</v>
      </c>
      <c r="B353" s="5">
        <f>All_Customers_Residential!B353+All_Customers_Small_Commercial!B353+All_Customers_Lighting!B353</f>
        <v>75846</v>
      </c>
      <c r="C353" s="5">
        <f>All_Customers_Residential!C353+All_Customers_Small_Commercial!C353+All_Customers_Lighting!C353</f>
        <v>71377</v>
      </c>
      <c r="D353" s="5">
        <f>All_Customers_Residential!D353+All_Customers_Small_Commercial!D353+All_Customers_Lighting!D353</f>
        <v>69911</v>
      </c>
      <c r="E353" s="5">
        <f>All_Customers_Residential!E353+All_Customers_Small_Commercial!E353+All_Customers_Lighting!E353</f>
        <v>68689</v>
      </c>
      <c r="F353" s="5">
        <f>All_Customers_Residential!F353+All_Customers_Small_Commercial!F353+All_Customers_Lighting!F353</f>
        <v>72904</v>
      </c>
      <c r="G353" s="5">
        <f>All_Customers_Residential!G353+All_Customers_Small_Commercial!G353+All_Customers_Lighting!G353</f>
        <v>80765</v>
      </c>
      <c r="H353" s="5">
        <f>All_Customers_Residential!H353+All_Customers_Small_Commercial!H353+All_Customers_Lighting!H353</f>
        <v>99443</v>
      </c>
      <c r="I353" s="5">
        <f>All_Customers_Residential!I353+All_Customers_Small_Commercial!I353+All_Customers_Lighting!I353</f>
        <v>115156</v>
      </c>
      <c r="J353" s="5">
        <f>All_Customers_Residential!J353+All_Customers_Small_Commercial!J353+All_Customers_Lighting!J353</f>
        <v>118640</v>
      </c>
      <c r="K353" s="5">
        <f>All_Customers_Residential!K353+All_Customers_Small_Commercial!K353+All_Customers_Lighting!K353</f>
        <v>118942</v>
      </c>
      <c r="L353" s="5">
        <f>All_Customers_Residential!L353+All_Customers_Small_Commercial!L353+All_Customers_Lighting!L353</f>
        <v>115227</v>
      </c>
      <c r="M353" s="5">
        <f>All_Customers_Residential!M353+All_Customers_Small_Commercial!M353+All_Customers_Lighting!M353</f>
        <v>111183</v>
      </c>
      <c r="N353" s="5">
        <f>All_Customers_Residential!N353+All_Customers_Small_Commercial!N353+All_Customers_Lighting!N353</f>
        <v>107114</v>
      </c>
      <c r="O353" s="5">
        <f>All_Customers_Residential!O353+All_Customers_Small_Commercial!O353+All_Customers_Lighting!O353</f>
        <v>102313</v>
      </c>
      <c r="P353" s="5">
        <f>All_Customers_Residential!P353+All_Customers_Small_Commercial!P353+All_Customers_Lighting!P353</f>
        <v>104026</v>
      </c>
      <c r="Q353" s="5">
        <f>All_Customers_Residential!Q353+All_Customers_Small_Commercial!Q353+All_Customers_Lighting!Q353</f>
        <v>115146</v>
      </c>
      <c r="R353" s="5">
        <f>All_Customers_Residential!R353+All_Customers_Small_Commercial!R353+All_Customers_Lighting!R353</f>
        <v>131528</v>
      </c>
      <c r="S353" s="5">
        <f>All_Customers_Residential!S353+All_Customers_Small_Commercial!S353+All_Customers_Lighting!S353</f>
        <v>140318</v>
      </c>
      <c r="T353" s="5">
        <f>All_Customers_Residential!T353+All_Customers_Small_Commercial!T353+All_Customers_Lighting!T353</f>
        <v>145328</v>
      </c>
      <c r="U353" s="5">
        <f>All_Customers_Residential!U353+All_Customers_Small_Commercial!U353+All_Customers_Lighting!U353</f>
        <v>140017</v>
      </c>
      <c r="V353" s="5">
        <f>All_Customers_Residential!V353+All_Customers_Small_Commercial!V353+All_Customers_Lighting!V353</f>
        <v>131400</v>
      </c>
      <c r="W353" s="5">
        <f>All_Customers_Residential!W353+All_Customers_Small_Commercial!W353+All_Customers_Lighting!W353</f>
        <v>120069</v>
      </c>
      <c r="X353" s="5">
        <f>All_Customers_Residential!X353+All_Customers_Small_Commercial!X353+All_Customers_Lighting!X353</f>
        <v>91244</v>
      </c>
      <c r="Y353" s="5">
        <f>All_Customers_Residential!Y353+All_Customers_Small_Commercial!Y353+All_Customers_Lighting!Y353</f>
        <v>86340</v>
      </c>
      <c r="AA353" s="2">
        <f>IFERROR(INDEX('Holiday Schedule'!$D$3:$D$24,MATCH(A353,'Holiday Schedule'!$C$3:$C$24,0)),0)</f>
        <v>0</v>
      </c>
      <c r="AB353" s="2">
        <f t="shared" si="40"/>
        <v>3</v>
      </c>
      <c r="AC353" s="2">
        <f t="shared" si="41"/>
        <v>1907651</v>
      </c>
      <c r="AD353" s="5">
        <f t="shared" si="42"/>
        <v>625275</v>
      </c>
      <c r="AE353" s="5">
        <f t="shared" si="43"/>
        <v>2532926</v>
      </c>
      <c r="AG353" s="2">
        <f t="shared" si="44"/>
        <v>12</v>
      </c>
      <c r="AH353" s="2">
        <f t="shared" si="45"/>
        <v>2024</v>
      </c>
      <c r="AJ353" s="5">
        <f t="shared" si="46"/>
        <v>145328</v>
      </c>
      <c r="AK353" s="2">
        <f t="shared" si="47"/>
        <v>19</v>
      </c>
    </row>
    <row r="354" spans="1:37" ht="12.75" x14ac:dyDescent="0.2">
      <c r="A354" s="4">
        <v>45637</v>
      </c>
      <c r="B354" s="5">
        <f>All_Customers_Residential!B354+All_Customers_Small_Commercial!B354+All_Customers_Lighting!B354</f>
        <v>76371</v>
      </c>
      <c r="C354" s="5">
        <f>All_Customers_Residential!C354+All_Customers_Small_Commercial!C354+All_Customers_Lighting!C354</f>
        <v>71868</v>
      </c>
      <c r="D354" s="5">
        <f>All_Customers_Residential!D354+All_Customers_Small_Commercial!D354+All_Customers_Lighting!D354</f>
        <v>70388</v>
      </c>
      <c r="E354" s="5">
        <f>All_Customers_Residential!E354+All_Customers_Small_Commercial!E354+All_Customers_Lighting!E354</f>
        <v>69160</v>
      </c>
      <c r="F354" s="5">
        <f>All_Customers_Residential!F354+All_Customers_Small_Commercial!F354+All_Customers_Lighting!F354</f>
        <v>73407</v>
      </c>
      <c r="G354" s="5">
        <f>All_Customers_Residential!G354+All_Customers_Small_Commercial!G354+All_Customers_Lighting!G354</f>
        <v>81321</v>
      </c>
      <c r="H354" s="5">
        <f>All_Customers_Residential!H354+All_Customers_Small_Commercial!H354+All_Customers_Lighting!H354</f>
        <v>100138</v>
      </c>
      <c r="I354" s="5">
        <f>All_Customers_Residential!I354+All_Customers_Small_Commercial!I354+All_Customers_Lighting!I354</f>
        <v>115977</v>
      </c>
      <c r="J354" s="5">
        <f>All_Customers_Residential!J354+All_Customers_Small_Commercial!J354+All_Customers_Lighting!J354</f>
        <v>119480</v>
      </c>
      <c r="K354" s="5">
        <f>All_Customers_Residential!K354+All_Customers_Small_Commercial!K354+All_Customers_Lighting!K354</f>
        <v>119783</v>
      </c>
      <c r="L354" s="5">
        <f>All_Customers_Residential!L354+All_Customers_Small_Commercial!L354+All_Customers_Lighting!L354</f>
        <v>116033</v>
      </c>
      <c r="M354" s="5">
        <f>All_Customers_Residential!M354+All_Customers_Small_Commercial!M354+All_Customers_Lighting!M354</f>
        <v>111954</v>
      </c>
      <c r="N354" s="5">
        <f>All_Customers_Residential!N354+All_Customers_Small_Commercial!N354+All_Customers_Lighting!N354</f>
        <v>107848</v>
      </c>
      <c r="O354" s="5">
        <f>All_Customers_Residential!O354+All_Customers_Small_Commercial!O354+All_Customers_Lighting!O354</f>
        <v>103016</v>
      </c>
      <c r="P354" s="5">
        <f>All_Customers_Residential!P354+All_Customers_Small_Commercial!P354+All_Customers_Lighting!P354</f>
        <v>104731</v>
      </c>
      <c r="Q354" s="5">
        <f>All_Customers_Residential!Q354+All_Customers_Small_Commercial!Q354+All_Customers_Lighting!Q354</f>
        <v>115960</v>
      </c>
      <c r="R354" s="5">
        <f>All_Customers_Residential!R354+All_Customers_Small_Commercial!R354+All_Customers_Lighting!R354</f>
        <v>132446</v>
      </c>
      <c r="S354" s="5">
        <f>All_Customers_Residential!S354+All_Customers_Small_Commercial!S354+All_Customers_Lighting!S354</f>
        <v>141303</v>
      </c>
      <c r="T354" s="5">
        <f>All_Customers_Residential!T354+All_Customers_Small_Commercial!T354+All_Customers_Lighting!T354</f>
        <v>146353</v>
      </c>
      <c r="U354" s="5">
        <f>All_Customers_Residential!U354+All_Customers_Small_Commercial!U354+All_Customers_Lighting!U354</f>
        <v>141003</v>
      </c>
      <c r="V354" s="5">
        <f>All_Customers_Residential!V354+All_Customers_Small_Commercial!V354+All_Customers_Lighting!V354</f>
        <v>132321</v>
      </c>
      <c r="W354" s="5">
        <f>All_Customers_Residential!W354+All_Customers_Small_Commercial!W354+All_Customers_Lighting!W354</f>
        <v>120895</v>
      </c>
      <c r="X354" s="5">
        <f>All_Customers_Residential!X354+All_Customers_Small_Commercial!X354+All_Customers_Lighting!X354</f>
        <v>91823</v>
      </c>
      <c r="Y354" s="5">
        <f>All_Customers_Residential!Y354+All_Customers_Small_Commercial!Y354+All_Customers_Lighting!Y354</f>
        <v>86884</v>
      </c>
      <c r="AA354" s="2">
        <f>IFERROR(INDEX('Holiday Schedule'!$D$3:$D$24,MATCH(A354,'Holiday Schedule'!$C$3:$C$24,0)),0)</f>
        <v>0</v>
      </c>
      <c r="AB354" s="2">
        <f t="shared" si="40"/>
        <v>4</v>
      </c>
      <c r="AC354" s="2">
        <f t="shared" si="41"/>
        <v>1920926</v>
      </c>
      <c r="AD354" s="5">
        <f t="shared" si="42"/>
        <v>629537</v>
      </c>
      <c r="AE354" s="5">
        <f t="shared" si="43"/>
        <v>2550463</v>
      </c>
      <c r="AG354" s="2">
        <f t="shared" si="44"/>
        <v>12</v>
      </c>
      <c r="AH354" s="2">
        <f t="shared" si="45"/>
        <v>2024</v>
      </c>
      <c r="AJ354" s="5">
        <f t="shared" si="46"/>
        <v>146353</v>
      </c>
      <c r="AK354" s="2">
        <f t="shared" si="47"/>
        <v>19</v>
      </c>
    </row>
    <row r="355" spans="1:37" ht="12.75" x14ac:dyDescent="0.2">
      <c r="A355" s="4">
        <v>45638</v>
      </c>
      <c r="B355" s="5">
        <f>All_Customers_Residential!B355+All_Customers_Small_Commercial!B355+All_Customers_Lighting!B355</f>
        <v>76532</v>
      </c>
      <c r="C355" s="5">
        <f>All_Customers_Residential!C355+All_Customers_Small_Commercial!C355+All_Customers_Lighting!C355</f>
        <v>72012</v>
      </c>
      <c r="D355" s="5">
        <f>All_Customers_Residential!D355+All_Customers_Small_Commercial!D355+All_Customers_Lighting!D355</f>
        <v>70529</v>
      </c>
      <c r="E355" s="5">
        <f>All_Customers_Residential!E355+All_Customers_Small_Commercial!E355+All_Customers_Lighting!E355</f>
        <v>69296</v>
      </c>
      <c r="F355" s="5">
        <f>All_Customers_Residential!F355+All_Customers_Small_Commercial!F355+All_Customers_Lighting!F355</f>
        <v>73556</v>
      </c>
      <c r="G355" s="5">
        <f>All_Customers_Residential!G355+All_Customers_Small_Commercial!G355+All_Customers_Lighting!G355</f>
        <v>81502</v>
      </c>
      <c r="H355" s="5">
        <f>All_Customers_Residential!H355+All_Customers_Small_Commercial!H355+All_Customers_Lighting!H355</f>
        <v>100378</v>
      </c>
      <c r="I355" s="5">
        <f>All_Customers_Residential!I355+All_Customers_Small_Commercial!I355+All_Customers_Lighting!I355</f>
        <v>116231</v>
      </c>
      <c r="J355" s="5">
        <f>All_Customers_Residential!J355+All_Customers_Small_Commercial!J355+All_Customers_Lighting!J355</f>
        <v>119795</v>
      </c>
      <c r="K355" s="5">
        <f>All_Customers_Residential!K355+All_Customers_Small_Commercial!K355+All_Customers_Lighting!K355</f>
        <v>120112</v>
      </c>
      <c r="L355" s="5">
        <f>All_Customers_Residential!L355+All_Customers_Small_Commercial!L355+All_Customers_Lighting!L355</f>
        <v>116361</v>
      </c>
      <c r="M355" s="5">
        <f>All_Customers_Residential!M355+All_Customers_Small_Commercial!M355+All_Customers_Lighting!M355</f>
        <v>112285</v>
      </c>
      <c r="N355" s="5">
        <f>All_Customers_Residential!N355+All_Customers_Small_Commercial!N355+All_Customers_Lighting!N355</f>
        <v>108174</v>
      </c>
      <c r="O355" s="5">
        <f>All_Customers_Residential!O355+All_Customers_Small_Commercial!O355+All_Customers_Lighting!O355</f>
        <v>103328</v>
      </c>
      <c r="P355" s="5">
        <f>All_Customers_Residential!P355+All_Customers_Small_Commercial!P355+All_Customers_Lighting!P355</f>
        <v>105029</v>
      </c>
      <c r="Q355" s="5">
        <f>All_Customers_Residential!Q355+All_Customers_Small_Commercial!Q355+All_Customers_Lighting!Q355</f>
        <v>116196</v>
      </c>
      <c r="R355" s="5">
        <f>All_Customers_Residential!R355+All_Customers_Small_Commercial!R355+All_Customers_Lighting!R355</f>
        <v>132828</v>
      </c>
      <c r="S355" s="5">
        <f>All_Customers_Residential!S355+All_Customers_Small_Commercial!S355+All_Customers_Lighting!S355</f>
        <v>141708</v>
      </c>
      <c r="T355" s="5">
        <f>All_Customers_Residential!T355+All_Customers_Small_Commercial!T355+All_Customers_Lighting!T355</f>
        <v>146768</v>
      </c>
      <c r="U355" s="5">
        <f>All_Customers_Residential!U355+All_Customers_Small_Commercial!U355+All_Customers_Lighting!U355</f>
        <v>141402</v>
      </c>
      <c r="V355" s="5">
        <f>All_Customers_Residential!V355+All_Customers_Small_Commercial!V355+All_Customers_Lighting!V355</f>
        <v>132697</v>
      </c>
      <c r="W355" s="5">
        <f>All_Customers_Residential!W355+All_Customers_Small_Commercial!W355+All_Customers_Lighting!W355</f>
        <v>121249</v>
      </c>
      <c r="X355" s="5">
        <f>All_Customers_Residential!X355+All_Customers_Small_Commercial!X355+All_Customers_Lighting!X355</f>
        <v>92140</v>
      </c>
      <c r="Y355" s="5">
        <f>All_Customers_Residential!Y355+All_Customers_Small_Commercial!Y355+All_Customers_Lighting!Y355</f>
        <v>87187</v>
      </c>
      <c r="AA355" s="2">
        <f>IFERROR(INDEX('Holiday Schedule'!$D$3:$D$24,MATCH(A355,'Holiday Schedule'!$C$3:$C$24,0)),0)</f>
        <v>0</v>
      </c>
      <c r="AB355" s="2">
        <f t="shared" si="40"/>
        <v>5</v>
      </c>
      <c r="AC355" s="2">
        <f t="shared" si="41"/>
        <v>1926303</v>
      </c>
      <c r="AD355" s="5">
        <f t="shared" si="42"/>
        <v>630992</v>
      </c>
      <c r="AE355" s="5">
        <f t="shared" si="43"/>
        <v>2557295</v>
      </c>
      <c r="AG355" s="2">
        <f t="shared" si="44"/>
        <v>12</v>
      </c>
      <c r="AH355" s="2">
        <f t="shared" si="45"/>
        <v>2024</v>
      </c>
      <c r="AJ355" s="5">
        <f t="shared" si="46"/>
        <v>146768</v>
      </c>
      <c r="AK355" s="2">
        <f t="shared" si="47"/>
        <v>19</v>
      </c>
    </row>
    <row r="356" spans="1:37" ht="12.75" x14ac:dyDescent="0.2">
      <c r="A356" s="4">
        <v>45639</v>
      </c>
      <c r="B356" s="5">
        <f>All_Customers_Residential!B356+All_Customers_Small_Commercial!B356+All_Customers_Lighting!B356</f>
        <v>76864</v>
      </c>
      <c r="C356" s="5">
        <f>All_Customers_Residential!C356+All_Customers_Small_Commercial!C356+All_Customers_Lighting!C356</f>
        <v>72331</v>
      </c>
      <c r="D356" s="5">
        <f>All_Customers_Residential!D356+All_Customers_Small_Commercial!D356+All_Customers_Lighting!D356</f>
        <v>70847</v>
      </c>
      <c r="E356" s="5">
        <f>All_Customers_Residential!E356+All_Customers_Small_Commercial!E356+All_Customers_Lighting!E356</f>
        <v>69610</v>
      </c>
      <c r="F356" s="5">
        <f>All_Customers_Residential!F356+All_Customers_Small_Commercial!F356+All_Customers_Lighting!F356</f>
        <v>73890</v>
      </c>
      <c r="G356" s="5">
        <f>All_Customers_Residential!G356+All_Customers_Small_Commercial!G356+All_Customers_Lighting!G356</f>
        <v>81863</v>
      </c>
      <c r="H356" s="5">
        <f>All_Customers_Residential!H356+All_Customers_Small_Commercial!H356+All_Customers_Lighting!H356</f>
        <v>100791</v>
      </c>
      <c r="I356" s="5">
        <f>All_Customers_Residential!I356+All_Customers_Small_Commercial!I356+All_Customers_Lighting!I356</f>
        <v>116646</v>
      </c>
      <c r="J356" s="5">
        <f>All_Customers_Residential!J356+All_Customers_Small_Commercial!J356+All_Customers_Lighting!J356</f>
        <v>120243</v>
      </c>
      <c r="K356" s="5">
        <f>All_Customers_Residential!K356+All_Customers_Small_Commercial!K356+All_Customers_Lighting!K356</f>
        <v>120558</v>
      </c>
      <c r="L356" s="5">
        <f>All_Customers_Residential!L356+All_Customers_Small_Commercial!L356+All_Customers_Lighting!L356</f>
        <v>116792</v>
      </c>
      <c r="M356" s="5">
        <f>All_Customers_Residential!M356+All_Customers_Small_Commercial!M356+All_Customers_Lighting!M356</f>
        <v>112690</v>
      </c>
      <c r="N356" s="5">
        <f>All_Customers_Residential!N356+All_Customers_Small_Commercial!N356+All_Customers_Lighting!N356</f>
        <v>108578</v>
      </c>
      <c r="O356" s="5">
        <f>All_Customers_Residential!O356+All_Customers_Small_Commercial!O356+All_Customers_Lighting!O356</f>
        <v>103713</v>
      </c>
      <c r="P356" s="5">
        <f>All_Customers_Residential!P356+All_Customers_Small_Commercial!P356+All_Customers_Lighting!P356</f>
        <v>105431</v>
      </c>
      <c r="Q356" s="5">
        <f>All_Customers_Residential!Q356+All_Customers_Small_Commercial!Q356+All_Customers_Lighting!Q356</f>
        <v>116629</v>
      </c>
      <c r="R356" s="5">
        <f>All_Customers_Residential!R356+All_Customers_Small_Commercial!R356+All_Customers_Lighting!R356</f>
        <v>133318</v>
      </c>
      <c r="S356" s="5">
        <f>All_Customers_Residential!S356+All_Customers_Small_Commercial!S356+All_Customers_Lighting!S356</f>
        <v>142235</v>
      </c>
      <c r="T356" s="5">
        <f>All_Customers_Residential!T356+All_Customers_Small_Commercial!T356+All_Customers_Lighting!T356</f>
        <v>147311</v>
      </c>
      <c r="U356" s="5">
        <f>All_Customers_Residential!U356+All_Customers_Small_Commercial!U356+All_Customers_Lighting!U356</f>
        <v>141926</v>
      </c>
      <c r="V356" s="5">
        <f>All_Customers_Residential!V356+All_Customers_Small_Commercial!V356+All_Customers_Lighting!V356</f>
        <v>133187</v>
      </c>
      <c r="W356" s="5">
        <f>All_Customers_Residential!W356+All_Customers_Small_Commercial!W356+All_Customers_Lighting!W356</f>
        <v>121705</v>
      </c>
      <c r="X356" s="5">
        <f>All_Customers_Residential!X356+All_Customers_Small_Commercial!X356+All_Customers_Lighting!X356</f>
        <v>92480</v>
      </c>
      <c r="Y356" s="5">
        <f>All_Customers_Residential!Y356+All_Customers_Small_Commercial!Y356+All_Customers_Lighting!Y356</f>
        <v>87514</v>
      </c>
      <c r="AA356" s="2">
        <f>IFERROR(INDEX('Holiday Schedule'!$D$3:$D$24,MATCH(A356,'Holiday Schedule'!$C$3:$C$24,0)),0)</f>
        <v>0</v>
      </c>
      <c r="AB356" s="2">
        <f t="shared" si="40"/>
        <v>6</v>
      </c>
      <c r="AC356" s="2">
        <f t="shared" si="41"/>
        <v>1933442</v>
      </c>
      <c r="AD356" s="5">
        <f t="shared" si="42"/>
        <v>633710</v>
      </c>
      <c r="AE356" s="5">
        <f t="shared" si="43"/>
        <v>2567152</v>
      </c>
      <c r="AG356" s="2">
        <f t="shared" si="44"/>
        <v>12</v>
      </c>
      <c r="AH356" s="2">
        <f t="shared" si="45"/>
        <v>2024</v>
      </c>
      <c r="AJ356" s="5">
        <f t="shared" si="46"/>
        <v>147311</v>
      </c>
      <c r="AK356" s="2">
        <f t="shared" si="47"/>
        <v>19</v>
      </c>
    </row>
    <row r="357" spans="1:37" ht="12.75" x14ac:dyDescent="0.2">
      <c r="A357" s="4">
        <v>45640</v>
      </c>
      <c r="B357" s="5">
        <f>All_Customers_Residential!B357+All_Customers_Small_Commercial!B357+All_Customers_Lighting!B357</f>
        <v>77546</v>
      </c>
      <c r="C357" s="5">
        <f>All_Customers_Residential!C357+All_Customers_Small_Commercial!C357+All_Customers_Lighting!C357</f>
        <v>73026</v>
      </c>
      <c r="D357" s="5">
        <f>All_Customers_Residential!D357+All_Customers_Small_Commercial!D357+All_Customers_Lighting!D357</f>
        <v>71264</v>
      </c>
      <c r="E357" s="5">
        <f>All_Customers_Residential!E357+All_Customers_Small_Commercial!E357+All_Customers_Lighting!E357</f>
        <v>70061</v>
      </c>
      <c r="F357" s="5">
        <f>All_Customers_Residential!F357+All_Customers_Small_Commercial!F357+All_Customers_Lighting!F357</f>
        <v>73806</v>
      </c>
      <c r="G357" s="5">
        <f>All_Customers_Residential!G357+All_Customers_Small_Commercial!G357+All_Customers_Lighting!G357</f>
        <v>80844</v>
      </c>
      <c r="H357" s="5">
        <f>All_Customers_Residential!H357+All_Customers_Small_Commercial!H357+All_Customers_Lighting!H357</f>
        <v>96627</v>
      </c>
      <c r="I357" s="5">
        <f>All_Customers_Residential!I357+All_Customers_Small_Commercial!I357+All_Customers_Lighting!I357</f>
        <v>113139</v>
      </c>
      <c r="J357" s="5">
        <f>All_Customers_Residential!J357+All_Customers_Small_Commercial!J357+All_Customers_Lighting!J357</f>
        <v>120672</v>
      </c>
      <c r="K357" s="5">
        <f>All_Customers_Residential!K357+All_Customers_Small_Commercial!K357+All_Customers_Lighting!K357</f>
        <v>123095</v>
      </c>
      <c r="L357" s="5">
        <f>All_Customers_Residential!L357+All_Customers_Small_Commercial!L357+All_Customers_Lighting!L357</f>
        <v>119985</v>
      </c>
      <c r="M357" s="5">
        <f>All_Customers_Residential!M357+All_Customers_Small_Commercial!M357+All_Customers_Lighting!M357</f>
        <v>116251</v>
      </c>
      <c r="N357" s="5">
        <f>All_Customers_Residential!N357+All_Customers_Small_Commercial!N357+All_Customers_Lighting!N357</f>
        <v>110429</v>
      </c>
      <c r="O357" s="5">
        <f>All_Customers_Residential!O357+All_Customers_Small_Commercial!O357+All_Customers_Lighting!O357</f>
        <v>105409</v>
      </c>
      <c r="P357" s="5">
        <f>All_Customers_Residential!P357+All_Customers_Small_Commercial!P357+All_Customers_Lighting!P357</f>
        <v>107237</v>
      </c>
      <c r="Q357" s="5">
        <f>All_Customers_Residential!Q357+All_Customers_Small_Commercial!Q357+All_Customers_Lighting!Q357</f>
        <v>117707</v>
      </c>
      <c r="R357" s="5">
        <f>All_Customers_Residential!R357+All_Customers_Small_Commercial!R357+All_Customers_Lighting!R357</f>
        <v>134638</v>
      </c>
      <c r="S357" s="5">
        <f>All_Customers_Residential!S357+All_Customers_Small_Commercial!S357+All_Customers_Lighting!S357</f>
        <v>144205</v>
      </c>
      <c r="T357" s="5">
        <f>All_Customers_Residential!T357+All_Customers_Small_Commercial!T357+All_Customers_Lighting!T357</f>
        <v>146859</v>
      </c>
      <c r="U357" s="5">
        <f>All_Customers_Residential!U357+All_Customers_Small_Commercial!U357+All_Customers_Lighting!U357</f>
        <v>141474</v>
      </c>
      <c r="V357" s="5">
        <f>All_Customers_Residential!V357+All_Customers_Small_Commercial!V357+All_Customers_Lighting!V357</f>
        <v>132925</v>
      </c>
      <c r="W357" s="5">
        <f>All_Customers_Residential!W357+All_Customers_Small_Commercial!W357+All_Customers_Lighting!W357</f>
        <v>120569</v>
      </c>
      <c r="X357" s="5">
        <f>All_Customers_Residential!X357+All_Customers_Small_Commercial!X357+All_Customers_Lighting!X357</f>
        <v>93754</v>
      </c>
      <c r="Y357" s="5">
        <f>All_Customers_Residential!Y357+All_Customers_Small_Commercial!Y357+All_Customers_Lighting!Y357</f>
        <v>88340</v>
      </c>
      <c r="AA357" s="2">
        <f>IFERROR(INDEX('Holiday Schedule'!$D$3:$D$24,MATCH(A357,'Holiday Schedule'!$C$3:$C$24,0)),0)</f>
        <v>0</v>
      </c>
      <c r="AB357" s="2">
        <f t="shared" si="40"/>
        <v>7</v>
      </c>
      <c r="AC357" s="2">
        <f t="shared" si="41"/>
        <v>0</v>
      </c>
      <c r="AD357" s="5">
        <f t="shared" si="42"/>
        <v>2579862</v>
      </c>
      <c r="AE357" s="5">
        <f t="shared" si="43"/>
        <v>2579862</v>
      </c>
      <c r="AG357" s="2">
        <f t="shared" si="44"/>
        <v>12</v>
      </c>
      <c r="AH357" s="2">
        <f t="shared" si="45"/>
        <v>2024</v>
      </c>
      <c r="AJ357" s="5">
        <f t="shared" si="46"/>
        <v>146859</v>
      </c>
      <c r="AK357" s="2">
        <f t="shared" si="47"/>
        <v>19</v>
      </c>
    </row>
    <row r="358" spans="1:37" ht="12.75" x14ac:dyDescent="0.2">
      <c r="A358" s="4">
        <v>45641</v>
      </c>
      <c r="B358" s="5">
        <f>All_Customers_Residential!B358+All_Customers_Small_Commercial!B358+All_Customers_Lighting!B358</f>
        <v>77533</v>
      </c>
      <c r="C358" s="5">
        <f>All_Customers_Residential!C358+All_Customers_Small_Commercial!C358+All_Customers_Lighting!C358</f>
        <v>73009</v>
      </c>
      <c r="D358" s="5">
        <f>All_Customers_Residential!D358+All_Customers_Small_Commercial!D358+All_Customers_Lighting!D358</f>
        <v>71242</v>
      </c>
      <c r="E358" s="5">
        <f>All_Customers_Residential!E358+All_Customers_Small_Commercial!E358+All_Customers_Lighting!E358</f>
        <v>70043</v>
      </c>
      <c r="F358" s="5">
        <f>All_Customers_Residential!F358+All_Customers_Small_Commercial!F358+All_Customers_Lighting!F358</f>
        <v>73787</v>
      </c>
      <c r="G358" s="5">
        <f>All_Customers_Residential!G358+All_Customers_Small_Commercial!G358+All_Customers_Lighting!G358</f>
        <v>80822</v>
      </c>
      <c r="H358" s="5">
        <f>All_Customers_Residential!H358+All_Customers_Small_Commercial!H358+All_Customers_Lighting!H358</f>
        <v>96607</v>
      </c>
      <c r="I358" s="5">
        <f>All_Customers_Residential!I358+All_Customers_Small_Commercial!I358+All_Customers_Lighting!I358</f>
        <v>113121</v>
      </c>
      <c r="J358" s="5">
        <f>All_Customers_Residential!J358+All_Customers_Small_Commercial!J358+All_Customers_Lighting!J358</f>
        <v>120648</v>
      </c>
      <c r="K358" s="5">
        <f>All_Customers_Residential!K358+All_Customers_Small_Commercial!K358+All_Customers_Lighting!K358</f>
        <v>123069</v>
      </c>
      <c r="L358" s="5">
        <f>All_Customers_Residential!L358+All_Customers_Small_Commercial!L358+All_Customers_Lighting!L358</f>
        <v>119970</v>
      </c>
      <c r="M358" s="5">
        <f>All_Customers_Residential!M358+All_Customers_Small_Commercial!M358+All_Customers_Lighting!M358</f>
        <v>116243</v>
      </c>
      <c r="N358" s="5">
        <f>All_Customers_Residential!N358+All_Customers_Small_Commercial!N358+All_Customers_Lighting!N358</f>
        <v>110423</v>
      </c>
      <c r="O358" s="5">
        <f>All_Customers_Residential!O358+All_Customers_Small_Commercial!O358+All_Customers_Lighting!O358</f>
        <v>105405</v>
      </c>
      <c r="P358" s="5">
        <f>All_Customers_Residential!P358+All_Customers_Small_Commercial!P358+All_Customers_Lighting!P358</f>
        <v>107230</v>
      </c>
      <c r="Q358" s="5">
        <f>All_Customers_Residential!Q358+All_Customers_Small_Commercial!Q358+All_Customers_Lighting!Q358</f>
        <v>117707</v>
      </c>
      <c r="R358" s="5">
        <f>All_Customers_Residential!R358+All_Customers_Small_Commercial!R358+All_Customers_Lighting!R358</f>
        <v>134636</v>
      </c>
      <c r="S358" s="5">
        <f>All_Customers_Residential!S358+All_Customers_Small_Commercial!S358+All_Customers_Lighting!S358</f>
        <v>144196</v>
      </c>
      <c r="T358" s="5">
        <f>All_Customers_Residential!T358+All_Customers_Small_Commercial!T358+All_Customers_Lighting!T358</f>
        <v>146851</v>
      </c>
      <c r="U358" s="5">
        <f>All_Customers_Residential!U358+All_Customers_Small_Commercial!U358+All_Customers_Lighting!U358</f>
        <v>141459</v>
      </c>
      <c r="V358" s="5">
        <f>All_Customers_Residential!V358+All_Customers_Small_Commercial!V358+All_Customers_Lighting!V358</f>
        <v>132904</v>
      </c>
      <c r="W358" s="5">
        <f>All_Customers_Residential!W358+All_Customers_Small_Commercial!W358+All_Customers_Lighting!W358</f>
        <v>120550</v>
      </c>
      <c r="X358" s="5">
        <f>All_Customers_Residential!X358+All_Customers_Small_Commercial!X358+All_Customers_Lighting!X358</f>
        <v>93737</v>
      </c>
      <c r="Y358" s="5">
        <f>All_Customers_Residential!Y358+All_Customers_Small_Commercial!Y358+All_Customers_Lighting!Y358</f>
        <v>88319</v>
      </c>
      <c r="AA358" s="2">
        <f>IFERROR(INDEX('Holiday Schedule'!$D$3:$D$24,MATCH(A358,'Holiday Schedule'!$C$3:$C$24,0)),0)</f>
        <v>0</v>
      </c>
      <c r="AB358" s="2">
        <f t="shared" si="40"/>
        <v>1</v>
      </c>
      <c r="AC358" s="2">
        <f t="shared" si="41"/>
        <v>0</v>
      </c>
      <c r="AD358" s="5">
        <f t="shared" si="42"/>
        <v>2579511</v>
      </c>
      <c r="AE358" s="5">
        <f t="shared" si="43"/>
        <v>2579511</v>
      </c>
      <c r="AG358" s="2">
        <f t="shared" si="44"/>
        <v>12</v>
      </c>
      <c r="AH358" s="2">
        <f t="shared" si="45"/>
        <v>2024</v>
      </c>
      <c r="AJ358" s="5">
        <f t="shared" si="46"/>
        <v>146851</v>
      </c>
      <c r="AK358" s="2">
        <f t="shared" si="47"/>
        <v>19</v>
      </c>
    </row>
    <row r="359" spans="1:37" ht="12.75" x14ac:dyDescent="0.2">
      <c r="A359" s="4">
        <v>45642</v>
      </c>
      <c r="B359" s="5">
        <f>All_Customers_Residential!B359+All_Customers_Small_Commercial!B359+All_Customers_Lighting!B359</f>
        <v>76853</v>
      </c>
      <c r="C359" s="5">
        <f>All_Customers_Residential!C359+All_Customers_Small_Commercial!C359+All_Customers_Lighting!C359</f>
        <v>72323</v>
      </c>
      <c r="D359" s="5">
        <f>All_Customers_Residential!D359+All_Customers_Small_Commercial!D359+All_Customers_Lighting!D359</f>
        <v>70835</v>
      </c>
      <c r="E359" s="5">
        <f>All_Customers_Residential!E359+All_Customers_Small_Commercial!E359+All_Customers_Lighting!E359</f>
        <v>69600</v>
      </c>
      <c r="F359" s="5">
        <f>All_Customers_Residential!F359+All_Customers_Small_Commercial!F359+All_Customers_Lighting!F359</f>
        <v>73869</v>
      </c>
      <c r="G359" s="5">
        <f>All_Customers_Residential!G359+All_Customers_Small_Commercial!G359+All_Customers_Lighting!G359</f>
        <v>81840</v>
      </c>
      <c r="H359" s="5">
        <f>All_Customers_Residential!H359+All_Customers_Small_Commercial!H359+All_Customers_Lighting!H359</f>
        <v>100771</v>
      </c>
      <c r="I359" s="5">
        <f>All_Customers_Residential!I359+All_Customers_Small_Commercial!I359+All_Customers_Lighting!I359</f>
        <v>116626</v>
      </c>
      <c r="J359" s="5">
        <f>All_Customers_Residential!J359+All_Customers_Small_Commercial!J359+All_Customers_Lighting!J359</f>
        <v>120219</v>
      </c>
      <c r="K359" s="5">
        <f>All_Customers_Residential!K359+All_Customers_Small_Commercial!K359+All_Customers_Lighting!K359</f>
        <v>120544</v>
      </c>
      <c r="L359" s="5">
        <f>All_Customers_Residential!L359+All_Customers_Small_Commercial!L359+All_Customers_Lighting!L359</f>
        <v>116776</v>
      </c>
      <c r="M359" s="5">
        <f>All_Customers_Residential!M359+All_Customers_Small_Commercial!M359+All_Customers_Lighting!M359</f>
        <v>112675</v>
      </c>
      <c r="N359" s="5">
        <f>All_Customers_Residential!N359+All_Customers_Small_Commercial!N359+All_Customers_Lighting!N359</f>
        <v>108552</v>
      </c>
      <c r="O359" s="5">
        <f>All_Customers_Residential!O359+All_Customers_Small_Commercial!O359+All_Customers_Lighting!O359</f>
        <v>103686</v>
      </c>
      <c r="P359" s="5">
        <f>All_Customers_Residential!P359+All_Customers_Small_Commercial!P359+All_Customers_Lighting!P359</f>
        <v>105403</v>
      </c>
      <c r="Q359" s="5">
        <f>All_Customers_Residential!Q359+All_Customers_Small_Commercial!Q359+All_Customers_Lighting!Q359</f>
        <v>116610</v>
      </c>
      <c r="R359" s="5">
        <f>All_Customers_Residential!R359+All_Customers_Small_Commercial!R359+All_Customers_Lighting!R359</f>
        <v>133294</v>
      </c>
      <c r="S359" s="5">
        <f>All_Customers_Residential!S359+All_Customers_Small_Commercial!S359+All_Customers_Lighting!S359</f>
        <v>142196</v>
      </c>
      <c r="T359" s="5">
        <f>All_Customers_Residential!T359+All_Customers_Small_Commercial!T359+All_Customers_Lighting!T359</f>
        <v>147271</v>
      </c>
      <c r="U359" s="5">
        <f>All_Customers_Residential!U359+All_Customers_Small_Commercial!U359+All_Customers_Lighting!U359</f>
        <v>141890</v>
      </c>
      <c r="V359" s="5">
        <f>All_Customers_Residential!V359+All_Customers_Small_Commercial!V359+All_Customers_Lighting!V359</f>
        <v>133154</v>
      </c>
      <c r="W359" s="5">
        <f>All_Customers_Residential!W359+All_Customers_Small_Commercial!W359+All_Customers_Lighting!W359</f>
        <v>121673</v>
      </c>
      <c r="X359" s="5">
        <f>All_Customers_Residential!X359+All_Customers_Small_Commercial!X359+All_Customers_Lighting!X359</f>
        <v>92453</v>
      </c>
      <c r="Y359" s="5">
        <f>All_Customers_Residential!Y359+All_Customers_Small_Commercial!Y359+All_Customers_Lighting!Y359</f>
        <v>87485</v>
      </c>
      <c r="AA359" s="2">
        <f>IFERROR(INDEX('Holiday Schedule'!$D$3:$D$24,MATCH(A359,'Holiday Schedule'!$C$3:$C$24,0)),0)</f>
        <v>0</v>
      </c>
      <c r="AB359" s="2">
        <f t="shared" si="40"/>
        <v>2</v>
      </c>
      <c r="AC359" s="2">
        <f t="shared" si="41"/>
        <v>1933022</v>
      </c>
      <c r="AD359" s="5">
        <f t="shared" si="42"/>
        <v>633576</v>
      </c>
      <c r="AE359" s="5">
        <f t="shared" si="43"/>
        <v>2566598</v>
      </c>
      <c r="AG359" s="2">
        <f t="shared" si="44"/>
        <v>12</v>
      </c>
      <c r="AH359" s="2">
        <f t="shared" si="45"/>
        <v>2024</v>
      </c>
      <c r="AJ359" s="5">
        <f t="shared" si="46"/>
        <v>147271</v>
      </c>
      <c r="AK359" s="2">
        <f t="shared" si="47"/>
        <v>19</v>
      </c>
    </row>
    <row r="360" spans="1:37" ht="12.75" x14ac:dyDescent="0.2">
      <c r="A360" s="4">
        <v>45643</v>
      </c>
      <c r="B360" s="5">
        <f>All_Customers_Residential!B360+All_Customers_Small_Commercial!B360+All_Customers_Lighting!B360</f>
        <v>77075</v>
      </c>
      <c r="C360" s="5">
        <f>All_Customers_Residential!C360+All_Customers_Small_Commercial!C360+All_Customers_Lighting!C360</f>
        <v>72523</v>
      </c>
      <c r="D360" s="5">
        <f>All_Customers_Residential!D360+All_Customers_Small_Commercial!D360+All_Customers_Lighting!D360</f>
        <v>71026</v>
      </c>
      <c r="E360" s="5">
        <f>All_Customers_Residential!E360+All_Customers_Small_Commercial!E360+All_Customers_Lighting!E360</f>
        <v>69783</v>
      </c>
      <c r="F360" s="5">
        <f>All_Customers_Residential!F360+All_Customers_Small_Commercial!F360+All_Customers_Lighting!F360</f>
        <v>74071</v>
      </c>
      <c r="G360" s="5">
        <f>All_Customers_Residential!G360+All_Customers_Small_Commercial!G360+All_Customers_Lighting!G360</f>
        <v>82062</v>
      </c>
      <c r="H360" s="5">
        <f>All_Customers_Residential!H360+All_Customers_Small_Commercial!H360+All_Customers_Lighting!H360</f>
        <v>101054</v>
      </c>
      <c r="I360" s="5">
        <f>All_Customers_Residential!I360+All_Customers_Small_Commercial!I360+All_Customers_Lighting!I360</f>
        <v>117020</v>
      </c>
      <c r="J360" s="5">
        <f>All_Customers_Residential!J360+All_Customers_Small_Commercial!J360+All_Customers_Lighting!J360</f>
        <v>120560</v>
      </c>
      <c r="K360" s="5">
        <f>All_Customers_Residential!K360+All_Customers_Small_Commercial!K360+All_Customers_Lighting!K360</f>
        <v>120883</v>
      </c>
      <c r="L360" s="5">
        <f>All_Customers_Residential!L360+All_Customers_Small_Commercial!L360+All_Customers_Lighting!L360</f>
        <v>117100</v>
      </c>
      <c r="M360" s="5">
        <f>All_Customers_Residential!M360+All_Customers_Small_Commercial!M360+All_Customers_Lighting!M360</f>
        <v>112990</v>
      </c>
      <c r="N360" s="5">
        <f>All_Customers_Residential!N360+All_Customers_Small_Commercial!N360+All_Customers_Lighting!N360</f>
        <v>108853</v>
      </c>
      <c r="O360" s="5">
        <f>All_Customers_Residential!O360+All_Customers_Small_Commercial!O360+All_Customers_Lighting!O360</f>
        <v>103968</v>
      </c>
      <c r="P360" s="5">
        <f>All_Customers_Residential!P360+All_Customers_Small_Commercial!P360+All_Customers_Lighting!P360</f>
        <v>105695</v>
      </c>
      <c r="Q360" s="5">
        <f>All_Customers_Residential!Q360+All_Customers_Small_Commercial!Q360+All_Customers_Lighting!Q360</f>
        <v>116925</v>
      </c>
      <c r="R360" s="5">
        <f>All_Customers_Residential!R360+All_Customers_Small_Commercial!R360+All_Customers_Lighting!R360</f>
        <v>133657</v>
      </c>
      <c r="S360" s="5">
        <f>All_Customers_Residential!S360+All_Customers_Small_Commercial!S360+All_Customers_Lighting!S360</f>
        <v>142604</v>
      </c>
      <c r="T360" s="5">
        <f>All_Customers_Residential!T360+All_Customers_Small_Commercial!T360+All_Customers_Lighting!T360</f>
        <v>147696</v>
      </c>
      <c r="U360" s="5">
        <f>All_Customers_Residential!U360+All_Customers_Small_Commercial!U360+All_Customers_Lighting!U360</f>
        <v>142302</v>
      </c>
      <c r="V360" s="5">
        <f>All_Customers_Residential!V360+All_Customers_Small_Commercial!V360+All_Customers_Lighting!V360</f>
        <v>133540</v>
      </c>
      <c r="W360" s="5">
        <f>All_Customers_Residential!W360+All_Customers_Small_Commercial!W360+All_Customers_Lighting!W360</f>
        <v>122023</v>
      </c>
      <c r="X360" s="5">
        <f>All_Customers_Residential!X360+All_Customers_Small_Commercial!X360+All_Customers_Lighting!X360</f>
        <v>92714</v>
      </c>
      <c r="Y360" s="5">
        <f>All_Customers_Residential!Y360+All_Customers_Small_Commercial!Y360+All_Customers_Lighting!Y360</f>
        <v>87727</v>
      </c>
      <c r="AA360" s="2">
        <f>IFERROR(INDEX('Holiday Schedule'!$D$3:$D$24,MATCH(A360,'Holiday Schedule'!$C$3:$C$24,0)),0)</f>
        <v>0</v>
      </c>
      <c r="AB360" s="2">
        <f t="shared" si="40"/>
        <v>3</v>
      </c>
      <c r="AC360" s="2">
        <f t="shared" si="41"/>
        <v>1938530</v>
      </c>
      <c r="AD360" s="5">
        <f t="shared" si="42"/>
        <v>635321</v>
      </c>
      <c r="AE360" s="5">
        <f t="shared" si="43"/>
        <v>2573851</v>
      </c>
      <c r="AG360" s="2">
        <f t="shared" si="44"/>
        <v>12</v>
      </c>
      <c r="AH360" s="2">
        <f t="shared" si="45"/>
        <v>2024</v>
      </c>
      <c r="AJ360" s="5">
        <f t="shared" si="46"/>
        <v>147696</v>
      </c>
      <c r="AK360" s="2">
        <f t="shared" si="47"/>
        <v>19</v>
      </c>
    </row>
    <row r="361" spans="1:37" ht="12.75" x14ac:dyDescent="0.2">
      <c r="A361" s="4">
        <v>45644</v>
      </c>
      <c r="B361" s="5">
        <f>All_Customers_Residential!B361+All_Customers_Small_Commercial!B361+All_Customers_Lighting!B361</f>
        <v>77563</v>
      </c>
      <c r="C361" s="5">
        <f>All_Customers_Residential!C361+All_Customers_Small_Commercial!C361+All_Customers_Lighting!C361</f>
        <v>72991</v>
      </c>
      <c r="D361" s="5">
        <f>All_Customers_Residential!D361+All_Customers_Small_Commercial!D361+All_Customers_Lighting!D361</f>
        <v>71494</v>
      </c>
      <c r="E361" s="5">
        <f>All_Customers_Residential!E361+All_Customers_Small_Commercial!E361+All_Customers_Lighting!E361</f>
        <v>70243</v>
      </c>
      <c r="F361" s="5">
        <f>All_Customers_Residential!F361+All_Customers_Small_Commercial!F361+All_Customers_Lighting!F361</f>
        <v>74559</v>
      </c>
      <c r="G361" s="5">
        <f>All_Customers_Residential!G361+All_Customers_Small_Commercial!G361+All_Customers_Lighting!G361</f>
        <v>82600</v>
      </c>
      <c r="H361" s="5">
        <f>All_Customers_Residential!H361+All_Customers_Small_Commercial!H361+All_Customers_Lighting!H361</f>
        <v>101708</v>
      </c>
      <c r="I361" s="5">
        <f>All_Customers_Residential!I361+All_Customers_Small_Commercial!I361+All_Customers_Lighting!I361</f>
        <v>117722</v>
      </c>
      <c r="J361" s="5">
        <f>All_Customers_Residential!J361+All_Customers_Small_Commercial!J361+All_Customers_Lighting!J361</f>
        <v>121361</v>
      </c>
      <c r="K361" s="5">
        <f>All_Customers_Residential!K361+All_Customers_Small_Commercial!K361+All_Customers_Lighting!K361</f>
        <v>121689</v>
      </c>
      <c r="L361" s="5">
        <f>All_Customers_Residential!L361+All_Customers_Small_Commercial!L361+All_Customers_Lighting!L361</f>
        <v>117887</v>
      </c>
      <c r="M361" s="5">
        <f>All_Customers_Residential!M361+All_Customers_Small_Commercial!M361+All_Customers_Lighting!M361</f>
        <v>113748</v>
      </c>
      <c r="N361" s="5">
        <f>All_Customers_Residential!N361+All_Customers_Small_Commercial!N361+All_Customers_Lighting!N361</f>
        <v>109585</v>
      </c>
      <c r="O361" s="5">
        <f>All_Customers_Residential!O361+All_Customers_Small_Commercial!O361+All_Customers_Lighting!O361</f>
        <v>104672</v>
      </c>
      <c r="P361" s="5">
        <f>All_Customers_Residential!P361+All_Customers_Small_Commercial!P361+All_Customers_Lighting!P361</f>
        <v>106406</v>
      </c>
      <c r="Q361" s="5">
        <f>All_Customers_Residential!Q361+All_Customers_Small_Commercial!Q361+All_Customers_Lighting!Q361</f>
        <v>117711</v>
      </c>
      <c r="R361" s="5">
        <f>All_Customers_Residential!R361+All_Customers_Small_Commercial!R361+All_Customers_Lighting!R361</f>
        <v>134513</v>
      </c>
      <c r="S361" s="5">
        <f>All_Customers_Residential!S361+All_Customers_Small_Commercial!S361+All_Customers_Lighting!S361</f>
        <v>143510</v>
      </c>
      <c r="T361" s="5">
        <f>All_Customers_Residential!T361+All_Customers_Small_Commercial!T361+All_Customers_Lighting!T361</f>
        <v>148645</v>
      </c>
      <c r="U361" s="5">
        <f>All_Customers_Residential!U361+All_Customers_Small_Commercial!U361+All_Customers_Lighting!U361</f>
        <v>143214</v>
      </c>
      <c r="V361" s="5">
        <f>All_Customers_Residential!V361+All_Customers_Small_Commercial!V361+All_Customers_Lighting!V361</f>
        <v>134395</v>
      </c>
      <c r="W361" s="5">
        <f>All_Customers_Residential!W361+All_Customers_Small_Commercial!W361+All_Customers_Lighting!W361</f>
        <v>122811</v>
      </c>
      <c r="X361" s="5">
        <f>All_Customers_Residential!X361+All_Customers_Small_Commercial!X361+All_Customers_Lighting!X361</f>
        <v>93315</v>
      </c>
      <c r="Y361" s="5">
        <f>All_Customers_Residential!Y361+All_Customers_Small_Commercial!Y361+All_Customers_Lighting!Y361</f>
        <v>88297</v>
      </c>
      <c r="AA361" s="2">
        <f>IFERROR(INDEX('Holiday Schedule'!$D$3:$D$24,MATCH(A361,'Holiday Schedule'!$C$3:$C$24,0)),0)</f>
        <v>0</v>
      </c>
      <c r="AB361" s="2">
        <f t="shared" si="40"/>
        <v>4</v>
      </c>
      <c r="AC361" s="2">
        <f t="shared" si="41"/>
        <v>1951184</v>
      </c>
      <c r="AD361" s="5">
        <f t="shared" si="42"/>
        <v>639455</v>
      </c>
      <c r="AE361" s="5">
        <f t="shared" si="43"/>
        <v>2590639</v>
      </c>
      <c r="AG361" s="2">
        <f t="shared" si="44"/>
        <v>12</v>
      </c>
      <c r="AH361" s="2">
        <f t="shared" si="45"/>
        <v>2024</v>
      </c>
      <c r="AJ361" s="5">
        <f t="shared" si="46"/>
        <v>148645</v>
      </c>
      <c r="AK361" s="2">
        <f t="shared" si="47"/>
        <v>19</v>
      </c>
    </row>
    <row r="362" spans="1:37" ht="12.75" x14ac:dyDescent="0.2">
      <c r="A362" s="4">
        <v>45645</v>
      </c>
      <c r="B362" s="5">
        <f>All_Customers_Residential!B362+All_Customers_Small_Commercial!B362+All_Customers_Lighting!B362</f>
        <v>78130</v>
      </c>
      <c r="C362" s="5">
        <f>All_Customers_Residential!C362+All_Customers_Small_Commercial!C362+All_Customers_Lighting!C362</f>
        <v>73523</v>
      </c>
      <c r="D362" s="5">
        <f>All_Customers_Residential!D362+All_Customers_Small_Commercial!D362+All_Customers_Lighting!D362</f>
        <v>72016</v>
      </c>
      <c r="E362" s="5">
        <f>All_Customers_Residential!E362+All_Customers_Small_Commercial!E362+All_Customers_Lighting!E362</f>
        <v>70758</v>
      </c>
      <c r="F362" s="5">
        <f>All_Customers_Residential!F362+All_Customers_Small_Commercial!F362+All_Customers_Lighting!F362</f>
        <v>75101</v>
      </c>
      <c r="G362" s="5">
        <f>All_Customers_Residential!G362+All_Customers_Small_Commercial!G362+All_Customers_Lighting!G362</f>
        <v>83206</v>
      </c>
      <c r="H362" s="5">
        <f>All_Customers_Residential!H362+All_Customers_Small_Commercial!H362+All_Customers_Lighting!H362</f>
        <v>102458</v>
      </c>
      <c r="I362" s="5">
        <f>All_Customers_Residential!I362+All_Customers_Small_Commercial!I362+All_Customers_Lighting!I362</f>
        <v>118659</v>
      </c>
      <c r="J362" s="5">
        <f>All_Customers_Residential!J362+All_Customers_Small_Commercial!J362+All_Customers_Lighting!J362</f>
        <v>122283</v>
      </c>
      <c r="K362" s="5">
        <f>All_Customers_Residential!K362+All_Customers_Small_Commercial!K362+All_Customers_Lighting!K362</f>
        <v>122621</v>
      </c>
      <c r="L362" s="5">
        <f>All_Customers_Residential!L362+All_Customers_Small_Commercial!L362+All_Customers_Lighting!L362</f>
        <v>118794</v>
      </c>
      <c r="M362" s="5">
        <f>All_Customers_Residential!M362+All_Customers_Small_Commercial!M362+All_Customers_Lighting!M362</f>
        <v>114610</v>
      </c>
      <c r="N362" s="5">
        <f>All_Customers_Residential!N362+All_Customers_Small_Commercial!N362+All_Customers_Lighting!N362</f>
        <v>110415</v>
      </c>
      <c r="O362" s="5">
        <f>All_Customers_Residential!O362+All_Customers_Small_Commercial!O362+All_Customers_Lighting!O362</f>
        <v>105465</v>
      </c>
      <c r="P362" s="5">
        <f>All_Customers_Residential!P362+All_Customers_Small_Commercial!P362+All_Customers_Lighting!P362</f>
        <v>107214</v>
      </c>
      <c r="Q362" s="5">
        <f>All_Customers_Residential!Q362+All_Customers_Small_Commercial!Q362+All_Customers_Lighting!Q362</f>
        <v>118570</v>
      </c>
      <c r="R362" s="5">
        <f>All_Customers_Residential!R362+All_Customers_Small_Commercial!R362+All_Customers_Lighting!R362</f>
        <v>135522</v>
      </c>
      <c r="S362" s="5">
        <f>All_Customers_Residential!S362+All_Customers_Small_Commercial!S362+All_Customers_Lighting!S362</f>
        <v>144562</v>
      </c>
      <c r="T362" s="5">
        <f>All_Customers_Residential!T362+All_Customers_Small_Commercial!T362+All_Customers_Lighting!T362</f>
        <v>149718</v>
      </c>
      <c r="U362" s="5">
        <f>All_Customers_Residential!U362+All_Customers_Small_Commercial!U362+All_Customers_Lighting!U362</f>
        <v>144254</v>
      </c>
      <c r="V362" s="5">
        <f>All_Customers_Residential!V362+All_Customers_Small_Commercial!V362+All_Customers_Lighting!V362</f>
        <v>135388</v>
      </c>
      <c r="W362" s="5">
        <f>All_Customers_Residential!W362+All_Customers_Small_Commercial!W362+All_Customers_Lighting!W362</f>
        <v>123716</v>
      </c>
      <c r="X362" s="5">
        <f>All_Customers_Residential!X362+All_Customers_Small_Commercial!X362+All_Customers_Lighting!X362</f>
        <v>94002</v>
      </c>
      <c r="Y362" s="5">
        <f>All_Customers_Residential!Y362+All_Customers_Small_Commercial!Y362+All_Customers_Lighting!Y362</f>
        <v>88951</v>
      </c>
      <c r="AA362" s="2">
        <f>IFERROR(INDEX('Holiday Schedule'!$D$3:$D$24,MATCH(A362,'Holiday Schedule'!$C$3:$C$24,0)),0)</f>
        <v>0</v>
      </c>
      <c r="AB362" s="2">
        <f t="shared" si="40"/>
        <v>5</v>
      </c>
      <c r="AC362" s="2">
        <f t="shared" si="41"/>
        <v>1965793</v>
      </c>
      <c r="AD362" s="5">
        <f t="shared" si="42"/>
        <v>644143</v>
      </c>
      <c r="AE362" s="5">
        <f t="shared" si="43"/>
        <v>2609936</v>
      </c>
      <c r="AG362" s="2">
        <f t="shared" si="44"/>
        <v>12</v>
      </c>
      <c r="AH362" s="2">
        <f t="shared" si="45"/>
        <v>2024</v>
      </c>
      <c r="AJ362" s="5">
        <f t="shared" si="46"/>
        <v>149718</v>
      </c>
      <c r="AK362" s="2">
        <f t="shared" si="47"/>
        <v>19</v>
      </c>
    </row>
    <row r="363" spans="1:37" ht="12.75" x14ac:dyDescent="0.2">
      <c r="A363" s="4">
        <v>45646</v>
      </c>
      <c r="B363" s="5">
        <f>All_Customers_Residential!B363+All_Customers_Small_Commercial!B363+All_Customers_Lighting!B363</f>
        <v>78308</v>
      </c>
      <c r="C363" s="5">
        <f>All_Customers_Residential!C363+All_Customers_Small_Commercial!C363+All_Customers_Lighting!C363</f>
        <v>73689</v>
      </c>
      <c r="D363" s="5">
        <f>All_Customers_Residential!D363+All_Customers_Small_Commercial!D363+All_Customers_Lighting!D363</f>
        <v>72172</v>
      </c>
      <c r="E363" s="5">
        <f>All_Customers_Residential!E363+All_Customers_Small_Commercial!E363+All_Customers_Lighting!E363</f>
        <v>70911</v>
      </c>
      <c r="F363" s="5">
        <f>All_Customers_Residential!F363+All_Customers_Small_Commercial!F363+All_Customers_Lighting!F363</f>
        <v>75270</v>
      </c>
      <c r="G363" s="5">
        <f>All_Customers_Residential!G363+All_Customers_Small_Commercial!G363+All_Customers_Lighting!G363</f>
        <v>83394</v>
      </c>
      <c r="H363" s="5">
        <f>All_Customers_Residential!H363+All_Customers_Small_Commercial!H363+All_Customers_Lighting!H363</f>
        <v>102695</v>
      </c>
      <c r="I363" s="5">
        <f>All_Customers_Residential!I363+All_Customers_Small_Commercial!I363+All_Customers_Lighting!I363</f>
        <v>118885</v>
      </c>
      <c r="J363" s="5">
        <f>All_Customers_Residential!J363+All_Customers_Small_Commercial!J363+All_Customers_Lighting!J363</f>
        <v>122569</v>
      </c>
      <c r="K363" s="5">
        <f>All_Customers_Residential!K363+All_Customers_Small_Commercial!K363+All_Customers_Lighting!K363</f>
        <v>122897</v>
      </c>
      <c r="L363" s="5">
        <f>All_Customers_Residential!L363+All_Customers_Small_Commercial!L363+All_Customers_Lighting!L363</f>
        <v>119054</v>
      </c>
      <c r="M363" s="5">
        <f>All_Customers_Residential!M363+All_Customers_Small_Commercial!M363+All_Customers_Lighting!M363</f>
        <v>114874</v>
      </c>
      <c r="N363" s="5">
        <f>All_Customers_Residential!N363+All_Customers_Small_Commercial!N363+All_Customers_Lighting!N363</f>
        <v>110672</v>
      </c>
      <c r="O363" s="5">
        <f>All_Customers_Residential!O363+All_Customers_Small_Commercial!O363+All_Customers_Lighting!O363</f>
        <v>105707</v>
      </c>
      <c r="P363" s="5">
        <f>All_Customers_Residential!P363+All_Customers_Small_Commercial!P363+All_Customers_Lighting!P363</f>
        <v>107461</v>
      </c>
      <c r="Q363" s="5">
        <f>All_Customers_Residential!Q363+All_Customers_Small_Commercial!Q363+All_Customers_Lighting!Q363</f>
        <v>118860</v>
      </c>
      <c r="R363" s="5">
        <f>All_Customers_Residential!R363+All_Customers_Small_Commercial!R363+All_Customers_Lighting!R363</f>
        <v>135821</v>
      </c>
      <c r="S363" s="5">
        <f>All_Customers_Residential!S363+All_Customers_Small_Commercial!S363+All_Customers_Lighting!S363</f>
        <v>144905</v>
      </c>
      <c r="T363" s="5">
        <f>All_Customers_Residential!T363+All_Customers_Small_Commercial!T363+All_Customers_Lighting!T363</f>
        <v>150081</v>
      </c>
      <c r="U363" s="5">
        <f>All_Customers_Residential!U363+All_Customers_Small_Commercial!U363+All_Customers_Lighting!U363</f>
        <v>144592</v>
      </c>
      <c r="V363" s="5">
        <f>All_Customers_Residential!V363+All_Customers_Small_Commercial!V363+All_Customers_Lighting!V363</f>
        <v>135684</v>
      </c>
      <c r="W363" s="5">
        <f>All_Customers_Residential!W363+All_Customers_Small_Commercial!W363+All_Customers_Lighting!W363</f>
        <v>123977</v>
      </c>
      <c r="X363" s="5">
        <f>All_Customers_Residential!X363+All_Customers_Small_Commercial!X363+All_Customers_Lighting!X363</f>
        <v>94189</v>
      </c>
      <c r="Y363" s="5">
        <f>All_Customers_Residential!Y363+All_Customers_Small_Commercial!Y363+All_Customers_Lighting!Y363</f>
        <v>89139</v>
      </c>
      <c r="AA363" s="2">
        <f>IFERROR(INDEX('Holiday Schedule'!$D$3:$D$24,MATCH(A363,'Holiday Schedule'!$C$3:$C$24,0)),0)</f>
        <v>0</v>
      </c>
      <c r="AB363" s="2">
        <f t="shared" si="40"/>
        <v>6</v>
      </c>
      <c r="AC363" s="2">
        <f t="shared" si="41"/>
        <v>1970228</v>
      </c>
      <c r="AD363" s="5">
        <f t="shared" si="42"/>
        <v>645578</v>
      </c>
      <c r="AE363" s="5">
        <f t="shared" si="43"/>
        <v>2615806</v>
      </c>
      <c r="AG363" s="2">
        <f t="shared" si="44"/>
        <v>12</v>
      </c>
      <c r="AH363" s="2">
        <f t="shared" si="45"/>
        <v>2024</v>
      </c>
      <c r="AJ363" s="5">
        <f t="shared" si="46"/>
        <v>150081</v>
      </c>
      <c r="AK363" s="2">
        <f t="shared" si="47"/>
        <v>19</v>
      </c>
    </row>
    <row r="364" spans="1:37" ht="12.75" x14ac:dyDescent="0.2">
      <c r="A364" s="4">
        <v>45647</v>
      </c>
      <c r="B364" s="5">
        <f>All_Customers_Residential!B364+All_Customers_Small_Commercial!B364+All_Customers_Lighting!B364</f>
        <v>78982</v>
      </c>
      <c r="C364" s="5">
        <f>All_Customers_Residential!C364+All_Customers_Small_Commercial!C364+All_Customers_Lighting!C364</f>
        <v>74371</v>
      </c>
      <c r="D364" s="5">
        <f>All_Customers_Residential!D364+All_Customers_Small_Commercial!D364+All_Customers_Lighting!D364</f>
        <v>72572</v>
      </c>
      <c r="E364" s="5">
        <f>All_Customers_Residential!E364+All_Customers_Small_Commercial!E364+All_Customers_Lighting!E364</f>
        <v>71347</v>
      </c>
      <c r="F364" s="5">
        <f>All_Customers_Residential!F364+All_Customers_Small_Commercial!F364+All_Customers_Lighting!F364</f>
        <v>75162</v>
      </c>
      <c r="G364" s="5">
        <f>All_Customers_Residential!G364+All_Customers_Small_Commercial!G364+All_Customers_Lighting!G364</f>
        <v>82335</v>
      </c>
      <c r="H364" s="5">
        <f>All_Customers_Residential!H364+All_Customers_Small_Commercial!H364+All_Customers_Lighting!H364</f>
        <v>98437</v>
      </c>
      <c r="I364" s="5">
        <f>All_Customers_Residential!I364+All_Customers_Small_Commercial!I364+All_Customers_Lighting!I364</f>
        <v>115336</v>
      </c>
      <c r="J364" s="5">
        <f>All_Customers_Residential!J364+All_Customers_Small_Commercial!J364+All_Customers_Lighting!J364</f>
        <v>122989</v>
      </c>
      <c r="K364" s="5">
        <f>All_Customers_Residential!K364+All_Customers_Small_Commercial!K364+All_Customers_Lighting!K364</f>
        <v>125447</v>
      </c>
      <c r="L364" s="5">
        <f>All_Customers_Residential!L364+All_Customers_Small_Commercial!L364+All_Customers_Lighting!L364</f>
        <v>122290</v>
      </c>
      <c r="M364" s="5">
        <f>All_Customers_Residential!M364+All_Customers_Small_Commercial!M364+All_Customers_Lighting!M364</f>
        <v>118504</v>
      </c>
      <c r="N364" s="5">
        <f>All_Customers_Residential!N364+All_Customers_Small_Commercial!N364+All_Customers_Lighting!N364</f>
        <v>112571</v>
      </c>
      <c r="O364" s="5">
        <f>All_Customers_Residential!O364+All_Customers_Small_Commercial!O364+All_Customers_Lighting!O364</f>
        <v>107453</v>
      </c>
      <c r="P364" s="5">
        <f>All_Customers_Residential!P364+All_Customers_Small_Commercial!P364+All_Customers_Lighting!P364</f>
        <v>109315</v>
      </c>
      <c r="Q364" s="5">
        <f>All_Customers_Residential!Q364+All_Customers_Small_Commercial!Q364+All_Customers_Lighting!Q364</f>
        <v>119982</v>
      </c>
      <c r="R364" s="5">
        <f>All_Customers_Residential!R364+All_Customers_Small_Commercial!R364+All_Customers_Lighting!R364</f>
        <v>137217</v>
      </c>
      <c r="S364" s="5">
        <f>All_Customers_Residential!S364+All_Customers_Small_Commercial!S364+All_Customers_Lighting!S364</f>
        <v>146956</v>
      </c>
      <c r="T364" s="5">
        <f>All_Customers_Residential!T364+All_Customers_Small_Commercial!T364+All_Customers_Lighting!T364</f>
        <v>149662</v>
      </c>
      <c r="U364" s="5">
        <f>All_Customers_Residential!U364+All_Customers_Small_Commercial!U364+All_Customers_Lighting!U364</f>
        <v>144166</v>
      </c>
      <c r="V364" s="5">
        <f>All_Customers_Residential!V364+All_Customers_Small_Commercial!V364+All_Customers_Lighting!V364</f>
        <v>135445</v>
      </c>
      <c r="W364" s="5">
        <f>All_Customers_Residential!W364+All_Customers_Small_Commercial!W364+All_Customers_Lighting!W364</f>
        <v>122848</v>
      </c>
      <c r="X364" s="5">
        <f>All_Customers_Residential!X364+All_Customers_Small_Commercial!X364+All_Customers_Lighting!X364</f>
        <v>95513</v>
      </c>
      <c r="Y364" s="5">
        <f>All_Customers_Residential!Y364+All_Customers_Small_Commercial!Y364+All_Customers_Lighting!Y364</f>
        <v>89992</v>
      </c>
      <c r="AA364" s="2">
        <f>IFERROR(INDEX('Holiday Schedule'!$D$3:$D$24,MATCH(A364,'Holiday Schedule'!$C$3:$C$24,0)),0)</f>
        <v>0</v>
      </c>
      <c r="AB364" s="2">
        <f t="shared" si="40"/>
        <v>7</v>
      </c>
      <c r="AC364" s="2">
        <f t="shared" si="41"/>
        <v>0</v>
      </c>
      <c r="AD364" s="5">
        <f t="shared" si="42"/>
        <v>2628892</v>
      </c>
      <c r="AE364" s="5">
        <f t="shared" si="43"/>
        <v>2628892</v>
      </c>
      <c r="AG364" s="2">
        <f t="shared" si="44"/>
        <v>12</v>
      </c>
      <c r="AH364" s="2">
        <f t="shared" si="45"/>
        <v>2024</v>
      </c>
      <c r="AJ364" s="5">
        <f t="shared" si="46"/>
        <v>149662</v>
      </c>
      <c r="AK364" s="2">
        <f t="shared" si="47"/>
        <v>19</v>
      </c>
    </row>
    <row r="365" spans="1:37" ht="12.75" x14ac:dyDescent="0.2">
      <c r="A365" s="4">
        <v>45648</v>
      </c>
      <c r="B365" s="5">
        <f>All_Customers_Residential!B365+All_Customers_Small_Commercial!B365+All_Customers_Lighting!B365</f>
        <v>78998</v>
      </c>
      <c r="C365" s="5">
        <f>All_Customers_Residential!C365+All_Customers_Small_Commercial!C365+All_Customers_Lighting!C365</f>
        <v>74394</v>
      </c>
      <c r="D365" s="5">
        <f>All_Customers_Residential!D365+All_Customers_Small_Commercial!D365+All_Customers_Lighting!D365</f>
        <v>72596</v>
      </c>
      <c r="E365" s="5">
        <f>All_Customers_Residential!E365+All_Customers_Small_Commercial!E365+All_Customers_Lighting!E365</f>
        <v>71389</v>
      </c>
      <c r="F365" s="5">
        <f>All_Customers_Residential!F365+All_Customers_Small_Commercial!F365+All_Customers_Lighting!F365</f>
        <v>75202</v>
      </c>
      <c r="G365" s="5">
        <f>All_Customers_Residential!G365+All_Customers_Small_Commercial!G365+All_Customers_Lighting!G365</f>
        <v>82373</v>
      </c>
      <c r="H365" s="5">
        <f>All_Customers_Residential!H365+All_Customers_Small_Commercial!H365+All_Customers_Lighting!H365</f>
        <v>98473</v>
      </c>
      <c r="I365" s="5">
        <f>All_Customers_Residential!I365+All_Customers_Small_Commercial!I365+All_Customers_Lighting!I365</f>
        <v>115348</v>
      </c>
      <c r="J365" s="5">
        <f>All_Customers_Residential!J365+All_Customers_Small_Commercial!J365+All_Customers_Lighting!J365</f>
        <v>123022</v>
      </c>
      <c r="K365" s="5">
        <f>All_Customers_Residential!K365+All_Customers_Small_Commercial!K365+All_Customers_Lighting!K365</f>
        <v>125479</v>
      </c>
      <c r="L365" s="5">
        <f>All_Customers_Residential!L365+All_Customers_Small_Commercial!L365+All_Customers_Lighting!L365</f>
        <v>122313</v>
      </c>
      <c r="M365" s="5">
        <f>All_Customers_Residential!M365+All_Customers_Small_Commercial!M365+All_Customers_Lighting!M365</f>
        <v>118510</v>
      </c>
      <c r="N365" s="5">
        <f>All_Customers_Residential!N365+All_Customers_Small_Commercial!N365+All_Customers_Lighting!N365</f>
        <v>112570</v>
      </c>
      <c r="O365" s="5">
        <f>All_Customers_Residential!O365+All_Customers_Small_Commercial!O365+All_Customers_Lighting!O365</f>
        <v>107452</v>
      </c>
      <c r="P365" s="5">
        <f>All_Customers_Residential!P365+All_Customers_Small_Commercial!P365+All_Customers_Lighting!P365</f>
        <v>109314</v>
      </c>
      <c r="Q365" s="5">
        <f>All_Customers_Residential!Q365+All_Customers_Small_Commercial!Q365+All_Customers_Lighting!Q365</f>
        <v>119955</v>
      </c>
      <c r="R365" s="5">
        <f>All_Customers_Residential!R365+All_Customers_Small_Commercial!R365+All_Customers_Lighting!R365</f>
        <v>137207</v>
      </c>
      <c r="S365" s="5">
        <f>All_Customers_Residential!S365+All_Customers_Small_Commercial!S365+All_Customers_Lighting!S365</f>
        <v>146954</v>
      </c>
      <c r="T365" s="5">
        <f>All_Customers_Residential!T365+All_Customers_Small_Commercial!T365+All_Customers_Lighting!T365</f>
        <v>149661</v>
      </c>
      <c r="U365" s="5">
        <f>All_Customers_Residential!U365+All_Customers_Small_Commercial!U365+All_Customers_Lighting!U365</f>
        <v>144165</v>
      </c>
      <c r="V365" s="5">
        <f>All_Customers_Residential!V365+All_Customers_Small_Commercial!V365+All_Customers_Lighting!V365</f>
        <v>135444</v>
      </c>
      <c r="W365" s="5">
        <f>All_Customers_Residential!W365+All_Customers_Small_Commercial!W365+All_Customers_Lighting!W365</f>
        <v>122846</v>
      </c>
      <c r="X365" s="5">
        <f>All_Customers_Residential!X365+All_Customers_Small_Commercial!X365+All_Customers_Lighting!X365</f>
        <v>95513</v>
      </c>
      <c r="Y365" s="5">
        <f>All_Customers_Residential!Y365+All_Customers_Small_Commercial!Y365+All_Customers_Lighting!Y365</f>
        <v>89990</v>
      </c>
      <c r="AA365" s="2">
        <f>IFERROR(INDEX('Holiday Schedule'!$D$3:$D$24,MATCH(A365,'Holiday Schedule'!$C$3:$C$24,0)),0)</f>
        <v>0</v>
      </c>
      <c r="AB365" s="2">
        <f t="shared" si="40"/>
        <v>1</v>
      </c>
      <c r="AC365" s="2">
        <f t="shared" si="41"/>
        <v>0</v>
      </c>
      <c r="AD365" s="5">
        <f t="shared" si="42"/>
        <v>2629168</v>
      </c>
      <c r="AE365" s="5">
        <f t="shared" si="43"/>
        <v>2629168</v>
      </c>
      <c r="AG365" s="2">
        <f t="shared" si="44"/>
        <v>12</v>
      </c>
      <c r="AH365" s="2">
        <f t="shared" si="45"/>
        <v>2024</v>
      </c>
      <c r="AJ365" s="5">
        <f t="shared" si="46"/>
        <v>149661</v>
      </c>
      <c r="AK365" s="2">
        <f t="shared" si="47"/>
        <v>19</v>
      </c>
    </row>
    <row r="366" spans="1:37" ht="12.75" x14ac:dyDescent="0.2">
      <c r="A366" s="4">
        <v>45649</v>
      </c>
      <c r="B366" s="5">
        <f>All_Customers_Residential!B366+All_Customers_Small_Commercial!B366+All_Customers_Lighting!B366</f>
        <v>78484</v>
      </c>
      <c r="C366" s="5">
        <f>All_Customers_Residential!C366+All_Customers_Small_Commercial!C366+All_Customers_Lighting!C366</f>
        <v>73855</v>
      </c>
      <c r="D366" s="5">
        <f>All_Customers_Residential!D366+All_Customers_Small_Commercial!D366+All_Customers_Lighting!D366</f>
        <v>72337</v>
      </c>
      <c r="E366" s="5">
        <f>All_Customers_Residential!E366+All_Customers_Small_Commercial!E366+All_Customers_Lighting!E366</f>
        <v>71074</v>
      </c>
      <c r="F366" s="5">
        <f>All_Customers_Residential!F366+All_Customers_Small_Commercial!F366+All_Customers_Lighting!F366</f>
        <v>75441</v>
      </c>
      <c r="G366" s="5">
        <f>All_Customers_Residential!G366+All_Customers_Small_Commercial!G366+All_Customers_Lighting!G366</f>
        <v>83583</v>
      </c>
      <c r="H366" s="5">
        <f>All_Customers_Residential!H366+All_Customers_Small_Commercial!H366+All_Customers_Lighting!H366</f>
        <v>102919</v>
      </c>
      <c r="I366" s="5">
        <f>All_Customers_Residential!I366+All_Customers_Small_Commercial!I366+All_Customers_Lighting!I366</f>
        <v>119158</v>
      </c>
      <c r="J366" s="5">
        <f>All_Customers_Residential!J366+All_Customers_Small_Commercial!J366+All_Customers_Lighting!J366</f>
        <v>122858</v>
      </c>
      <c r="K366" s="5">
        <f>All_Customers_Residential!K366+All_Customers_Small_Commercial!K366+All_Customers_Lighting!K366</f>
        <v>123192</v>
      </c>
      <c r="L366" s="5">
        <f>All_Customers_Residential!L366+All_Customers_Small_Commercial!L366+All_Customers_Lighting!L366</f>
        <v>119346</v>
      </c>
      <c r="M366" s="5">
        <f>All_Customers_Residential!M366+All_Customers_Small_Commercial!M366+All_Customers_Lighting!M366</f>
        <v>115157</v>
      </c>
      <c r="N366" s="5">
        <f>All_Customers_Residential!N366+All_Customers_Small_Commercial!N366+All_Customers_Lighting!N366</f>
        <v>110952</v>
      </c>
      <c r="O366" s="5">
        <f>All_Customers_Residential!O366+All_Customers_Small_Commercial!O366+All_Customers_Lighting!O366</f>
        <v>105973</v>
      </c>
      <c r="P366" s="5">
        <f>All_Customers_Residential!P366+All_Customers_Small_Commercial!P366+All_Customers_Lighting!P366</f>
        <v>107727</v>
      </c>
      <c r="Q366" s="5">
        <f>All_Customers_Residential!Q366+All_Customers_Small_Commercial!Q366+All_Customers_Lighting!Q366</f>
        <v>119122</v>
      </c>
      <c r="R366" s="5">
        <f>All_Customers_Residential!R366+All_Customers_Small_Commercial!R366+All_Customers_Lighting!R366</f>
        <v>136156</v>
      </c>
      <c r="S366" s="5">
        <f>All_Customers_Residential!S366+All_Customers_Small_Commercial!S366+All_Customers_Lighting!S366</f>
        <v>145247</v>
      </c>
      <c r="T366" s="5">
        <f>All_Customers_Residential!T366+All_Customers_Small_Commercial!T366+All_Customers_Lighting!T366</f>
        <v>150424</v>
      </c>
      <c r="U366" s="5">
        <f>All_Customers_Residential!U366+All_Customers_Small_Commercial!U366+All_Customers_Lighting!U366</f>
        <v>144926</v>
      </c>
      <c r="V366" s="5">
        <f>All_Customers_Residential!V366+All_Customers_Small_Commercial!V366+All_Customers_Lighting!V366</f>
        <v>136001</v>
      </c>
      <c r="W366" s="5">
        <f>All_Customers_Residential!W366+All_Customers_Small_Commercial!W366+All_Customers_Lighting!W366</f>
        <v>124274</v>
      </c>
      <c r="X366" s="5">
        <f>All_Customers_Residential!X366+All_Customers_Small_Commercial!X366+All_Customers_Lighting!X366</f>
        <v>94426</v>
      </c>
      <c r="Y366" s="5">
        <f>All_Customers_Residential!Y366+All_Customers_Small_Commercial!Y366+All_Customers_Lighting!Y366</f>
        <v>89349</v>
      </c>
      <c r="AA366" s="2">
        <f>IFERROR(INDEX('Holiday Schedule'!$D$3:$D$24,MATCH(A366,'Holiday Schedule'!$C$3:$C$24,0)),0)</f>
        <v>0</v>
      </c>
      <c r="AB366" s="2">
        <f t="shared" si="40"/>
        <v>2</v>
      </c>
      <c r="AC366" s="2">
        <f t="shared" si="41"/>
        <v>1974939</v>
      </c>
      <c r="AD366" s="5">
        <f t="shared" si="42"/>
        <v>647042</v>
      </c>
      <c r="AE366" s="5">
        <f t="shared" si="43"/>
        <v>2621981</v>
      </c>
      <c r="AG366" s="2">
        <f t="shared" si="44"/>
        <v>12</v>
      </c>
      <c r="AH366" s="2">
        <f t="shared" si="45"/>
        <v>2024</v>
      </c>
      <c r="AJ366" s="5">
        <f t="shared" si="46"/>
        <v>150424</v>
      </c>
      <c r="AK366" s="2">
        <f t="shared" si="47"/>
        <v>19</v>
      </c>
    </row>
    <row r="367" spans="1:37" ht="12.75" x14ac:dyDescent="0.2">
      <c r="A367" s="4">
        <v>45650</v>
      </c>
      <c r="B367" s="5">
        <f>All_Customers_Residential!B367+All_Customers_Small_Commercial!B367+All_Customers_Lighting!B367</f>
        <v>78674</v>
      </c>
      <c r="C367" s="5">
        <f>All_Customers_Residential!C367+All_Customers_Small_Commercial!C367+All_Customers_Lighting!C367</f>
        <v>74033</v>
      </c>
      <c r="D367" s="5">
        <f>All_Customers_Residential!D367+All_Customers_Small_Commercial!D367+All_Customers_Lighting!D367</f>
        <v>72514</v>
      </c>
      <c r="E367" s="5">
        <f>All_Customers_Residential!E367+All_Customers_Small_Commercial!E367+All_Customers_Lighting!E367</f>
        <v>71248</v>
      </c>
      <c r="F367" s="5">
        <f>All_Customers_Residential!F367+All_Customers_Small_Commercial!F367+All_Customers_Lighting!F367</f>
        <v>75620</v>
      </c>
      <c r="G367" s="5">
        <f>All_Customers_Residential!G367+All_Customers_Small_Commercial!G367+All_Customers_Lighting!G367</f>
        <v>83782</v>
      </c>
      <c r="H367" s="5">
        <f>All_Customers_Residential!H367+All_Customers_Small_Commercial!H367+All_Customers_Lighting!H367</f>
        <v>103165</v>
      </c>
      <c r="I367" s="5">
        <f>All_Customers_Residential!I367+All_Customers_Small_Commercial!I367+All_Customers_Lighting!I367</f>
        <v>119525</v>
      </c>
      <c r="J367" s="5">
        <f>All_Customers_Residential!J367+All_Customers_Small_Commercial!J367+All_Customers_Lighting!J367</f>
        <v>123198</v>
      </c>
      <c r="K367" s="5">
        <f>All_Customers_Residential!K367+All_Customers_Small_Commercial!K367+All_Customers_Lighting!K367</f>
        <v>123515</v>
      </c>
      <c r="L367" s="5">
        <f>All_Customers_Residential!L367+All_Customers_Small_Commercial!L367+All_Customers_Lighting!L367</f>
        <v>119664</v>
      </c>
      <c r="M367" s="5">
        <f>All_Customers_Residential!M367+All_Customers_Small_Commercial!M367+All_Customers_Lighting!M367</f>
        <v>115463</v>
      </c>
      <c r="N367" s="5">
        <f>All_Customers_Residential!N367+All_Customers_Small_Commercial!N367+All_Customers_Lighting!N367</f>
        <v>111240</v>
      </c>
      <c r="O367" s="5">
        <f>All_Customers_Residential!O367+All_Customers_Small_Commercial!O367+All_Customers_Lighting!O367</f>
        <v>106260</v>
      </c>
      <c r="P367" s="5">
        <f>All_Customers_Residential!P367+All_Customers_Small_Commercial!P367+All_Customers_Lighting!P367</f>
        <v>108015</v>
      </c>
      <c r="Q367" s="5">
        <f>All_Customers_Residential!Q367+All_Customers_Small_Commercial!Q367+All_Customers_Lighting!Q367</f>
        <v>119473</v>
      </c>
      <c r="R367" s="5">
        <f>All_Customers_Residential!R367+All_Customers_Small_Commercial!R367+All_Customers_Lighting!R367</f>
        <v>136474</v>
      </c>
      <c r="S367" s="5">
        <f>All_Customers_Residential!S367+All_Customers_Small_Commercial!S367+All_Customers_Lighting!S367</f>
        <v>145584</v>
      </c>
      <c r="T367" s="5">
        <f>All_Customers_Residential!T367+All_Customers_Small_Commercial!T367+All_Customers_Lighting!T367</f>
        <v>150767</v>
      </c>
      <c r="U367" s="5">
        <f>All_Customers_Residential!U367+All_Customers_Small_Commercial!U367+All_Customers_Lighting!U367</f>
        <v>145259</v>
      </c>
      <c r="V367" s="5">
        <f>All_Customers_Residential!V367+All_Customers_Small_Commercial!V367+All_Customers_Lighting!V367</f>
        <v>136313</v>
      </c>
      <c r="W367" s="5">
        <f>All_Customers_Residential!W367+All_Customers_Small_Commercial!W367+All_Customers_Lighting!W367</f>
        <v>124561</v>
      </c>
      <c r="X367" s="5">
        <f>All_Customers_Residential!X367+All_Customers_Small_Commercial!X367+All_Customers_Lighting!X367</f>
        <v>94646</v>
      </c>
      <c r="Y367" s="5">
        <f>All_Customers_Residential!Y367+All_Customers_Small_Commercial!Y367+All_Customers_Lighting!Y367</f>
        <v>89560</v>
      </c>
      <c r="AA367" s="2">
        <f>IFERROR(INDEX('Holiday Schedule'!$D$3:$D$24,MATCH(A367,'Holiday Schedule'!$C$3:$C$24,0)),0)</f>
        <v>0</v>
      </c>
      <c r="AB367" s="2">
        <f t="shared" si="40"/>
        <v>3</v>
      </c>
      <c r="AC367" s="2">
        <f t="shared" si="41"/>
        <v>1979957</v>
      </c>
      <c r="AD367" s="5">
        <f t="shared" si="42"/>
        <v>648596</v>
      </c>
      <c r="AE367" s="5">
        <f t="shared" si="43"/>
        <v>2628553</v>
      </c>
      <c r="AG367" s="2">
        <f t="shared" si="44"/>
        <v>12</v>
      </c>
      <c r="AH367" s="2">
        <f t="shared" si="45"/>
        <v>2024</v>
      </c>
      <c r="AJ367" s="5">
        <f t="shared" si="46"/>
        <v>150767</v>
      </c>
      <c r="AK367" s="2">
        <f t="shared" si="47"/>
        <v>19</v>
      </c>
    </row>
    <row r="368" spans="1:37" ht="12.75" x14ac:dyDescent="0.2">
      <c r="A368" s="4">
        <v>45651</v>
      </c>
      <c r="B368" s="5">
        <f>All_Customers_Residential!B368+All_Customers_Small_Commercial!B368+All_Customers_Lighting!B368</f>
        <v>79336</v>
      </c>
      <c r="C368" s="5">
        <f>All_Customers_Residential!C368+All_Customers_Small_Commercial!C368+All_Customers_Lighting!C368</f>
        <v>74708</v>
      </c>
      <c r="D368" s="5">
        <f>All_Customers_Residential!D368+All_Customers_Small_Commercial!D368+All_Customers_Lighting!D368</f>
        <v>72903</v>
      </c>
      <c r="E368" s="5">
        <f>All_Customers_Residential!E368+All_Customers_Small_Commercial!E368+All_Customers_Lighting!E368</f>
        <v>71674</v>
      </c>
      <c r="F368" s="5">
        <f>All_Customers_Residential!F368+All_Customers_Small_Commercial!F368+All_Customers_Lighting!F368</f>
        <v>75507</v>
      </c>
      <c r="G368" s="5">
        <f>All_Customers_Residential!G368+All_Customers_Small_Commercial!G368+All_Customers_Lighting!G368</f>
        <v>82715</v>
      </c>
      <c r="H368" s="5">
        <f>All_Customers_Residential!H368+All_Customers_Small_Commercial!H368+All_Customers_Lighting!H368</f>
        <v>98874</v>
      </c>
      <c r="I368" s="5">
        <f>All_Customers_Residential!I368+All_Customers_Small_Commercial!I368+All_Customers_Lighting!I368</f>
        <v>115892</v>
      </c>
      <c r="J368" s="5">
        <f>All_Customers_Residential!J368+All_Customers_Small_Commercial!J368+All_Customers_Lighting!J368</f>
        <v>123576</v>
      </c>
      <c r="K368" s="5">
        <f>All_Customers_Residential!K368+All_Customers_Small_Commercial!K368+All_Customers_Lighting!K368</f>
        <v>126047</v>
      </c>
      <c r="L368" s="5">
        <f>All_Customers_Residential!L368+All_Customers_Small_Commercial!L368+All_Customers_Lighting!L368</f>
        <v>122883</v>
      </c>
      <c r="M368" s="5">
        <f>All_Customers_Residential!M368+All_Customers_Small_Commercial!M368+All_Customers_Lighting!M368</f>
        <v>119080</v>
      </c>
      <c r="N368" s="5">
        <f>All_Customers_Residential!N368+All_Customers_Small_Commercial!N368+All_Customers_Lighting!N368</f>
        <v>113121</v>
      </c>
      <c r="O368" s="5">
        <f>All_Customers_Residential!O368+All_Customers_Small_Commercial!O368+All_Customers_Lighting!O368</f>
        <v>107986</v>
      </c>
      <c r="P368" s="5">
        <f>All_Customers_Residential!P368+All_Customers_Small_Commercial!P368+All_Customers_Lighting!P368</f>
        <v>109852</v>
      </c>
      <c r="Q368" s="5">
        <f>All_Customers_Residential!Q368+All_Customers_Small_Commercial!Q368+All_Customers_Lighting!Q368</f>
        <v>120544</v>
      </c>
      <c r="R368" s="5">
        <f>All_Customers_Residential!R368+All_Customers_Small_Commercial!R368+All_Customers_Lighting!R368</f>
        <v>137821</v>
      </c>
      <c r="S368" s="5">
        <f>All_Customers_Residential!S368+All_Customers_Small_Commercial!S368+All_Customers_Lighting!S368</f>
        <v>147592</v>
      </c>
      <c r="T368" s="5">
        <f>All_Customers_Residential!T368+All_Customers_Small_Commercial!T368+All_Customers_Lighting!T368</f>
        <v>150301</v>
      </c>
      <c r="U368" s="5">
        <f>All_Customers_Residential!U368+All_Customers_Small_Commercial!U368+All_Customers_Lighting!U368</f>
        <v>144781</v>
      </c>
      <c r="V368" s="5">
        <f>All_Customers_Residential!V368+All_Customers_Small_Commercial!V368+All_Customers_Lighting!V368</f>
        <v>136025</v>
      </c>
      <c r="W368" s="5">
        <f>All_Customers_Residential!W368+All_Customers_Small_Commercial!W368+All_Customers_Lighting!W368</f>
        <v>123377</v>
      </c>
      <c r="X368" s="5">
        <f>All_Customers_Residential!X368+All_Customers_Small_Commercial!X368+All_Customers_Lighting!X368</f>
        <v>95935</v>
      </c>
      <c r="Y368" s="5">
        <f>All_Customers_Residential!Y368+All_Customers_Small_Commercial!Y368+All_Customers_Lighting!Y368</f>
        <v>90392</v>
      </c>
      <c r="AA368" s="2">
        <f>IFERROR(INDEX('Holiday Schedule'!$D$3:$D$24,MATCH(A368,'Holiday Schedule'!$C$3:$C$24,0)),0)</f>
        <v>1</v>
      </c>
      <c r="AB368" s="2">
        <f t="shared" si="40"/>
        <v>4</v>
      </c>
      <c r="AC368" s="2">
        <f t="shared" si="41"/>
        <v>0</v>
      </c>
      <c r="AD368" s="5">
        <f t="shared" si="42"/>
        <v>2640922</v>
      </c>
      <c r="AE368" s="5">
        <f t="shared" si="43"/>
        <v>2640922</v>
      </c>
      <c r="AG368" s="2">
        <f t="shared" si="44"/>
        <v>12</v>
      </c>
      <c r="AH368" s="2">
        <f t="shared" si="45"/>
        <v>2024</v>
      </c>
      <c r="AJ368" s="5">
        <f t="shared" si="46"/>
        <v>150301</v>
      </c>
      <c r="AK368" s="2">
        <f t="shared" si="47"/>
        <v>19</v>
      </c>
    </row>
    <row r="369" spans="1:37" ht="12.75" x14ac:dyDescent="0.2">
      <c r="A369" s="4">
        <v>45652</v>
      </c>
      <c r="B369" s="5">
        <f>All_Customers_Residential!B369+All_Customers_Small_Commercial!B369+All_Customers_Lighting!B369</f>
        <v>79572</v>
      </c>
      <c r="C369" s="5">
        <f>All_Customers_Residential!C369+All_Customers_Small_Commercial!C369+All_Customers_Lighting!C369</f>
        <v>74929</v>
      </c>
      <c r="D369" s="5">
        <f>All_Customers_Residential!D369+All_Customers_Small_Commercial!D369+All_Customers_Lighting!D369</f>
        <v>73118</v>
      </c>
      <c r="E369" s="5">
        <f>All_Customers_Residential!E369+All_Customers_Small_Commercial!E369+All_Customers_Lighting!E369</f>
        <v>71883</v>
      </c>
      <c r="F369" s="5">
        <f>All_Customers_Residential!F369+All_Customers_Small_Commercial!F369+All_Customers_Lighting!F369</f>
        <v>75731</v>
      </c>
      <c r="G369" s="5">
        <f>All_Customers_Residential!G369+All_Customers_Small_Commercial!G369+All_Customers_Lighting!G369</f>
        <v>82961</v>
      </c>
      <c r="H369" s="5">
        <f>All_Customers_Residential!H369+All_Customers_Small_Commercial!H369+All_Customers_Lighting!H369</f>
        <v>99170</v>
      </c>
      <c r="I369" s="5">
        <f>All_Customers_Residential!I369+All_Customers_Small_Commercial!I369+All_Customers_Lighting!I369</f>
        <v>116210</v>
      </c>
      <c r="J369" s="5">
        <f>All_Customers_Residential!J369+All_Customers_Small_Commercial!J369+All_Customers_Lighting!J369</f>
        <v>123944</v>
      </c>
      <c r="K369" s="5">
        <f>All_Customers_Residential!K369+All_Customers_Small_Commercial!K369+All_Customers_Lighting!K369</f>
        <v>126427</v>
      </c>
      <c r="L369" s="5">
        <f>All_Customers_Residential!L369+All_Customers_Small_Commercial!L369+All_Customers_Lighting!L369</f>
        <v>123251</v>
      </c>
      <c r="M369" s="5">
        <f>All_Customers_Residential!M369+All_Customers_Small_Commercial!M369+All_Customers_Lighting!M369</f>
        <v>119439</v>
      </c>
      <c r="N369" s="5">
        <f>All_Customers_Residential!N369+All_Customers_Small_Commercial!N369+All_Customers_Lighting!N369</f>
        <v>113459</v>
      </c>
      <c r="O369" s="5">
        <f>All_Customers_Residential!O369+All_Customers_Small_Commercial!O369+All_Customers_Lighting!O369</f>
        <v>108311</v>
      </c>
      <c r="P369" s="5">
        <f>All_Customers_Residential!P369+All_Customers_Small_Commercial!P369+All_Customers_Lighting!P369</f>
        <v>110186</v>
      </c>
      <c r="Q369" s="5">
        <f>All_Customers_Residential!Q369+All_Customers_Small_Commercial!Q369+All_Customers_Lighting!Q369</f>
        <v>120883</v>
      </c>
      <c r="R369" s="5">
        <f>All_Customers_Residential!R369+All_Customers_Small_Commercial!R369+All_Customers_Lighting!R369</f>
        <v>138231</v>
      </c>
      <c r="S369" s="5">
        <f>All_Customers_Residential!S369+All_Customers_Small_Commercial!S369+All_Customers_Lighting!S369</f>
        <v>148039</v>
      </c>
      <c r="T369" s="5">
        <f>All_Customers_Residential!T369+All_Customers_Small_Commercial!T369+All_Customers_Lighting!T369</f>
        <v>150760</v>
      </c>
      <c r="U369" s="5">
        <f>All_Customers_Residential!U369+All_Customers_Small_Commercial!U369+All_Customers_Lighting!U369</f>
        <v>145222</v>
      </c>
      <c r="V369" s="5">
        <f>All_Customers_Residential!V369+All_Customers_Small_Commercial!V369+All_Customers_Lighting!V369</f>
        <v>136439</v>
      </c>
      <c r="W369" s="5">
        <f>All_Customers_Residential!W369+All_Customers_Small_Commercial!W369+All_Customers_Lighting!W369</f>
        <v>123755</v>
      </c>
      <c r="X369" s="5">
        <f>All_Customers_Residential!X369+All_Customers_Small_Commercial!X369+All_Customers_Lighting!X369</f>
        <v>96225</v>
      </c>
      <c r="Y369" s="5">
        <f>All_Customers_Residential!Y369+All_Customers_Small_Commercial!Y369+All_Customers_Lighting!Y369</f>
        <v>90662</v>
      </c>
      <c r="AA369" s="2">
        <f>IFERROR(INDEX('Holiday Schedule'!$D$3:$D$24,MATCH(A369,'Holiday Schedule'!$C$3:$C$24,0)),0)</f>
        <v>0</v>
      </c>
      <c r="AB369" s="2">
        <f t="shared" si="40"/>
        <v>5</v>
      </c>
      <c r="AC369" s="2">
        <f t="shared" si="41"/>
        <v>2000781</v>
      </c>
      <c r="AD369" s="5">
        <f t="shared" si="42"/>
        <v>648026</v>
      </c>
      <c r="AE369" s="5">
        <f t="shared" si="43"/>
        <v>2648807</v>
      </c>
      <c r="AG369" s="2">
        <f t="shared" si="44"/>
        <v>12</v>
      </c>
      <c r="AH369" s="2">
        <f t="shared" si="45"/>
        <v>2024</v>
      </c>
      <c r="AJ369" s="5">
        <f t="shared" si="46"/>
        <v>150760</v>
      </c>
      <c r="AK369" s="2">
        <f t="shared" si="47"/>
        <v>19</v>
      </c>
    </row>
    <row r="370" spans="1:37" ht="12.75" x14ac:dyDescent="0.2">
      <c r="A370" s="4">
        <v>45653</v>
      </c>
      <c r="B370" s="5">
        <f>All_Customers_Residential!B370+All_Customers_Small_Commercial!B370+All_Customers_Lighting!B370</f>
        <v>79160</v>
      </c>
      <c r="C370" s="5">
        <f>All_Customers_Residential!C370+All_Customers_Small_Commercial!C370+All_Customers_Lighting!C370</f>
        <v>74496</v>
      </c>
      <c r="D370" s="5">
        <f>All_Customers_Residential!D370+All_Customers_Small_Commercial!D370+All_Customers_Lighting!D370</f>
        <v>72966</v>
      </c>
      <c r="E370" s="5">
        <f>All_Customers_Residential!E370+All_Customers_Small_Commercial!E370+All_Customers_Lighting!E370</f>
        <v>71694</v>
      </c>
      <c r="F370" s="5">
        <f>All_Customers_Residential!F370+All_Customers_Small_Commercial!F370+All_Customers_Lighting!F370</f>
        <v>76098</v>
      </c>
      <c r="G370" s="5">
        <f>All_Customers_Residential!G370+All_Customers_Small_Commercial!G370+All_Customers_Lighting!G370</f>
        <v>84315</v>
      </c>
      <c r="H370" s="5">
        <f>All_Customers_Residential!H370+All_Customers_Small_Commercial!H370+All_Customers_Lighting!H370</f>
        <v>103814</v>
      </c>
      <c r="I370" s="5">
        <f>All_Customers_Residential!I370+All_Customers_Small_Commercial!I370+All_Customers_Lighting!I370</f>
        <v>120235</v>
      </c>
      <c r="J370" s="5">
        <f>All_Customers_Residential!J370+All_Customers_Small_Commercial!J370+All_Customers_Lighting!J370</f>
        <v>123999</v>
      </c>
      <c r="K370" s="5">
        <f>All_Customers_Residential!K370+All_Customers_Small_Commercial!K370+All_Customers_Lighting!K370</f>
        <v>124339</v>
      </c>
      <c r="L370" s="5">
        <f>All_Customers_Residential!L370+All_Customers_Small_Commercial!L370+All_Customers_Lighting!L370</f>
        <v>120470</v>
      </c>
      <c r="M370" s="5">
        <f>All_Customers_Residential!M370+All_Customers_Small_Commercial!M370+All_Customers_Lighting!M370</f>
        <v>116245</v>
      </c>
      <c r="N370" s="5">
        <f>All_Customers_Residential!N370+All_Customers_Small_Commercial!N370+All_Customers_Lighting!N370</f>
        <v>111993</v>
      </c>
      <c r="O370" s="5">
        <f>All_Customers_Residential!O370+All_Customers_Small_Commercial!O370+All_Customers_Lighting!O370</f>
        <v>106982</v>
      </c>
      <c r="P370" s="5">
        <f>All_Customers_Residential!P370+All_Customers_Small_Commercial!P370+All_Customers_Lighting!P370</f>
        <v>108752</v>
      </c>
      <c r="Q370" s="5">
        <f>All_Customers_Residential!Q370+All_Customers_Small_Commercial!Q370+All_Customers_Lighting!Q370</f>
        <v>120186</v>
      </c>
      <c r="R370" s="5">
        <f>All_Customers_Residential!R370+All_Customers_Small_Commercial!R370+All_Customers_Lighting!R370</f>
        <v>137345</v>
      </c>
      <c r="S370" s="5">
        <f>All_Customers_Residential!S370+All_Customers_Small_Commercial!S370+All_Customers_Lighting!S370</f>
        <v>146504</v>
      </c>
      <c r="T370" s="5">
        <f>All_Customers_Residential!T370+All_Customers_Small_Commercial!T370+All_Customers_Lighting!T370</f>
        <v>151713</v>
      </c>
      <c r="U370" s="5">
        <f>All_Customers_Residential!U370+All_Customers_Small_Commercial!U370+All_Customers_Lighting!U370</f>
        <v>146169</v>
      </c>
      <c r="V370" s="5">
        <f>All_Customers_Residential!V370+All_Customers_Small_Commercial!V370+All_Customers_Lighting!V370</f>
        <v>137168</v>
      </c>
      <c r="W370" s="5">
        <f>All_Customers_Residential!W370+All_Customers_Small_Commercial!W370+All_Customers_Lighting!W370</f>
        <v>125342</v>
      </c>
      <c r="X370" s="5">
        <f>All_Customers_Residential!X370+All_Customers_Small_Commercial!X370+All_Customers_Lighting!X370</f>
        <v>95242</v>
      </c>
      <c r="Y370" s="5">
        <f>All_Customers_Residential!Y370+All_Customers_Small_Commercial!Y370+All_Customers_Lighting!Y370</f>
        <v>90121</v>
      </c>
      <c r="AA370" s="2">
        <f>IFERROR(INDEX('Holiday Schedule'!$D$3:$D$24,MATCH(A370,'Holiday Schedule'!$C$3:$C$24,0)),0)</f>
        <v>0</v>
      </c>
      <c r="AB370" s="2">
        <f t="shared" si="40"/>
        <v>6</v>
      </c>
      <c r="AC370" s="2">
        <f t="shared" si="41"/>
        <v>1992684</v>
      </c>
      <c r="AD370" s="5">
        <f t="shared" si="42"/>
        <v>652664</v>
      </c>
      <c r="AE370" s="5">
        <f t="shared" si="43"/>
        <v>2645348</v>
      </c>
      <c r="AG370" s="2">
        <f t="shared" si="44"/>
        <v>12</v>
      </c>
      <c r="AH370" s="2">
        <f t="shared" si="45"/>
        <v>2024</v>
      </c>
      <c r="AJ370" s="5">
        <f t="shared" si="46"/>
        <v>151713</v>
      </c>
      <c r="AK370" s="2">
        <f t="shared" si="47"/>
        <v>19</v>
      </c>
    </row>
    <row r="371" spans="1:37" ht="12.75" x14ac:dyDescent="0.2">
      <c r="A371" s="4">
        <v>45654</v>
      </c>
      <c r="B371" s="5">
        <f>All_Customers_Residential!B371+All_Customers_Small_Commercial!B371+All_Customers_Lighting!B371</f>
        <v>79844</v>
      </c>
      <c r="C371" s="5">
        <f>All_Customers_Residential!C371+All_Customers_Small_Commercial!C371+All_Customers_Lighting!C371</f>
        <v>75184</v>
      </c>
      <c r="D371" s="5">
        <f>All_Customers_Residential!D371+All_Customers_Small_Commercial!D371+All_Customers_Lighting!D371</f>
        <v>73368</v>
      </c>
      <c r="E371" s="5">
        <f>All_Customers_Residential!E371+All_Customers_Small_Commercial!E371+All_Customers_Lighting!E371</f>
        <v>72133</v>
      </c>
      <c r="F371" s="5">
        <f>All_Customers_Residential!F371+All_Customers_Small_Commercial!F371+All_Customers_Lighting!F371</f>
        <v>75992</v>
      </c>
      <c r="G371" s="5">
        <f>All_Customers_Residential!G371+All_Customers_Small_Commercial!G371+All_Customers_Lighting!G371</f>
        <v>83246</v>
      </c>
      <c r="H371" s="5">
        <f>All_Customers_Residential!H371+All_Customers_Small_Commercial!H371+All_Customers_Lighting!H371</f>
        <v>99510</v>
      </c>
      <c r="I371" s="5">
        <f>All_Customers_Residential!I371+All_Customers_Small_Commercial!I371+All_Customers_Lighting!I371</f>
        <v>116599</v>
      </c>
      <c r="J371" s="5">
        <f>All_Customers_Residential!J371+All_Customers_Small_Commercial!J371+All_Customers_Lighting!J371</f>
        <v>124405</v>
      </c>
      <c r="K371" s="5">
        <f>All_Customers_Residential!K371+All_Customers_Small_Commercial!K371+All_Customers_Lighting!K371</f>
        <v>126906</v>
      </c>
      <c r="L371" s="5">
        <f>All_Customers_Residential!L371+All_Customers_Small_Commercial!L371+All_Customers_Lighting!L371</f>
        <v>123729</v>
      </c>
      <c r="M371" s="5">
        <f>All_Customers_Residential!M371+All_Customers_Small_Commercial!M371+All_Customers_Lighting!M371</f>
        <v>119902</v>
      </c>
      <c r="N371" s="5">
        <f>All_Customers_Residential!N371+All_Customers_Small_Commercial!N371+All_Customers_Lighting!N371</f>
        <v>113902</v>
      </c>
      <c r="O371" s="5">
        <f>All_Customers_Residential!O371+All_Customers_Small_Commercial!O371+All_Customers_Lighting!O371</f>
        <v>108734</v>
      </c>
      <c r="P371" s="5">
        <f>All_Customers_Residential!P371+All_Customers_Small_Commercial!P371+All_Customers_Lighting!P371</f>
        <v>110610</v>
      </c>
      <c r="Q371" s="5">
        <f>All_Customers_Residential!Q371+All_Customers_Small_Commercial!Q371+All_Customers_Lighting!Q371</f>
        <v>121302</v>
      </c>
      <c r="R371" s="5">
        <f>All_Customers_Residential!R371+All_Customers_Small_Commercial!R371+All_Customers_Lighting!R371</f>
        <v>138719</v>
      </c>
      <c r="S371" s="5">
        <f>All_Customers_Residential!S371+All_Customers_Small_Commercial!S371+All_Customers_Lighting!S371</f>
        <v>148542</v>
      </c>
      <c r="T371" s="5">
        <f>All_Customers_Residential!T371+All_Customers_Small_Commercial!T371+All_Customers_Lighting!T371</f>
        <v>151263</v>
      </c>
      <c r="U371" s="5">
        <f>All_Customers_Residential!U371+All_Customers_Small_Commercial!U371+All_Customers_Lighting!U371</f>
        <v>145704</v>
      </c>
      <c r="V371" s="5">
        <f>All_Customers_Residential!V371+All_Customers_Small_Commercial!V371+All_Customers_Lighting!V371</f>
        <v>136893</v>
      </c>
      <c r="W371" s="5">
        <f>All_Customers_Residential!W371+All_Customers_Small_Commercial!W371+All_Customers_Lighting!W371</f>
        <v>124167</v>
      </c>
      <c r="X371" s="5">
        <f>All_Customers_Residential!X371+All_Customers_Small_Commercial!X371+All_Customers_Lighting!X371</f>
        <v>96547</v>
      </c>
      <c r="Y371" s="5">
        <f>All_Customers_Residential!Y371+All_Customers_Small_Commercial!Y371+All_Customers_Lighting!Y371</f>
        <v>90966</v>
      </c>
      <c r="AA371" s="2">
        <f>IFERROR(INDEX('Holiday Schedule'!$D$3:$D$24,MATCH(A371,'Holiday Schedule'!$C$3:$C$24,0)),0)</f>
        <v>0</v>
      </c>
      <c r="AB371" s="2">
        <f t="shared" si="40"/>
        <v>7</v>
      </c>
      <c r="AC371" s="2">
        <f t="shared" si="41"/>
        <v>0</v>
      </c>
      <c r="AD371" s="5">
        <f t="shared" si="42"/>
        <v>2658167</v>
      </c>
      <c r="AE371" s="5">
        <f t="shared" si="43"/>
        <v>2658167</v>
      </c>
      <c r="AG371" s="2">
        <f t="shared" si="44"/>
        <v>12</v>
      </c>
      <c r="AH371" s="2">
        <f t="shared" si="45"/>
        <v>2024</v>
      </c>
      <c r="AJ371" s="5">
        <f t="shared" si="46"/>
        <v>151263</v>
      </c>
      <c r="AK371" s="2">
        <f t="shared" si="47"/>
        <v>19</v>
      </c>
    </row>
    <row r="372" spans="1:37" ht="12.75" x14ac:dyDescent="0.2">
      <c r="A372" s="4">
        <v>45655</v>
      </c>
      <c r="B372" s="5">
        <f>All_Customers_Residential!B372+All_Customers_Small_Commercial!B372+All_Customers_Lighting!B372</f>
        <v>79839</v>
      </c>
      <c r="C372" s="5">
        <f>All_Customers_Residential!C372+All_Customers_Small_Commercial!C372+All_Customers_Lighting!C372</f>
        <v>75177</v>
      </c>
      <c r="D372" s="5">
        <f>All_Customers_Residential!D372+All_Customers_Small_Commercial!D372+All_Customers_Lighting!D372</f>
        <v>73360</v>
      </c>
      <c r="E372" s="5">
        <f>All_Customers_Residential!E372+All_Customers_Small_Commercial!E372+All_Customers_Lighting!E372</f>
        <v>72129</v>
      </c>
      <c r="F372" s="5">
        <f>All_Customers_Residential!F372+All_Customers_Small_Commercial!F372+All_Customers_Lighting!F372</f>
        <v>75986</v>
      </c>
      <c r="G372" s="5">
        <f>All_Customers_Residential!G372+All_Customers_Small_Commercial!G372+All_Customers_Lighting!G372</f>
        <v>83241</v>
      </c>
      <c r="H372" s="5">
        <f>All_Customers_Residential!H372+All_Customers_Small_Commercial!H372+All_Customers_Lighting!H372</f>
        <v>99504</v>
      </c>
      <c r="I372" s="5">
        <f>All_Customers_Residential!I372+All_Customers_Small_Commercial!I372+All_Customers_Lighting!I372</f>
        <v>116604</v>
      </c>
      <c r="J372" s="5">
        <f>All_Customers_Residential!J372+All_Customers_Small_Commercial!J372+All_Customers_Lighting!J372</f>
        <v>124399</v>
      </c>
      <c r="K372" s="5">
        <f>All_Customers_Residential!K372+All_Customers_Small_Commercial!K372+All_Customers_Lighting!K372</f>
        <v>126898</v>
      </c>
      <c r="L372" s="5">
        <f>All_Customers_Residential!L372+All_Customers_Small_Commercial!L372+All_Customers_Lighting!L372</f>
        <v>123719</v>
      </c>
      <c r="M372" s="5">
        <f>All_Customers_Residential!M372+All_Customers_Small_Commercial!M372+All_Customers_Lighting!M372</f>
        <v>119895</v>
      </c>
      <c r="N372" s="5">
        <f>All_Customers_Residential!N372+All_Customers_Small_Commercial!N372+All_Customers_Lighting!N372</f>
        <v>113895</v>
      </c>
      <c r="O372" s="5">
        <f>All_Customers_Residential!O372+All_Customers_Small_Commercial!O372+All_Customers_Lighting!O372</f>
        <v>108729</v>
      </c>
      <c r="P372" s="5">
        <f>All_Customers_Residential!P372+All_Customers_Small_Commercial!P372+All_Customers_Lighting!P372</f>
        <v>110603</v>
      </c>
      <c r="Q372" s="5">
        <f>All_Customers_Residential!Q372+All_Customers_Small_Commercial!Q372+All_Customers_Lighting!Q372</f>
        <v>121292</v>
      </c>
      <c r="R372" s="5">
        <f>All_Customers_Residential!R372+All_Customers_Small_Commercial!R372+All_Customers_Lighting!R372</f>
        <v>138708</v>
      </c>
      <c r="S372" s="5">
        <f>All_Customers_Residential!S372+All_Customers_Small_Commercial!S372+All_Customers_Lighting!S372</f>
        <v>148534</v>
      </c>
      <c r="T372" s="5">
        <f>All_Customers_Residential!T372+All_Customers_Small_Commercial!T372+All_Customers_Lighting!T372</f>
        <v>151258</v>
      </c>
      <c r="U372" s="5">
        <f>All_Customers_Residential!U372+All_Customers_Small_Commercial!U372+All_Customers_Lighting!U372</f>
        <v>145700</v>
      </c>
      <c r="V372" s="5">
        <f>All_Customers_Residential!V372+All_Customers_Small_Commercial!V372+All_Customers_Lighting!V372</f>
        <v>136885</v>
      </c>
      <c r="W372" s="5">
        <f>All_Customers_Residential!W372+All_Customers_Small_Commercial!W372+All_Customers_Lighting!W372</f>
        <v>124158</v>
      </c>
      <c r="X372" s="5">
        <f>All_Customers_Residential!X372+All_Customers_Small_Commercial!X372+All_Customers_Lighting!X372</f>
        <v>96540</v>
      </c>
      <c r="Y372" s="5">
        <f>All_Customers_Residential!Y372+All_Customers_Small_Commercial!Y372+All_Customers_Lighting!Y372</f>
        <v>90961</v>
      </c>
      <c r="AA372" s="2">
        <f>IFERROR(INDEX('Holiday Schedule'!$D$3:$D$24,MATCH(A372,'Holiday Schedule'!$C$3:$C$24,0)),0)</f>
        <v>0</v>
      </c>
      <c r="AB372" s="2">
        <f t="shared" si="40"/>
        <v>1</v>
      </c>
      <c r="AC372" s="2">
        <f t="shared" si="41"/>
        <v>0</v>
      </c>
      <c r="AD372" s="5">
        <f t="shared" si="42"/>
        <v>2658014</v>
      </c>
      <c r="AE372" s="5">
        <f t="shared" si="43"/>
        <v>2658014</v>
      </c>
      <c r="AG372" s="2">
        <f t="shared" si="44"/>
        <v>12</v>
      </c>
      <c r="AH372" s="2">
        <f t="shared" si="45"/>
        <v>2024</v>
      </c>
      <c r="AJ372" s="5">
        <f t="shared" si="46"/>
        <v>151258</v>
      </c>
      <c r="AK372" s="2">
        <f t="shared" si="47"/>
        <v>19</v>
      </c>
    </row>
    <row r="373" spans="1:37" ht="12.75" x14ac:dyDescent="0.2">
      <c r="A373" s="4">
        <v>45656</v>
      </c>
      <c r="B373" s="5">
        <f>All_Customers_Residential!B373+All_Customers_Small_Commercial!B373+All_Customers_Lighting!B373</f>
        <v>79363</v>
      </c>
      <c r="C373" s="5">
        <f>All_Customers_Residential!C373+All_Customers_Small_Commercial!C373+All_Customers_Lighting!C373</f>
        <v>74688</v>
      </c>
      <c r="D373" s="5">
        <f>All_Customers_Residential!D373+All_Customers_Small_Commercial!D373+All_Customers_Lighting!D373</f>
        <v>73151</v>
      </c>
      <c r="E373" s="5">
        <f>All_Customers_Residential!E373+All_Customers_Small_Commercial!E373+All_Customers_Lighting!E373</f>
        <v>71878</v>
      </c>
      <c r="F373" s="5">
        <f>All_Customers_Residential!F373+All_Customers_Small_Commercial!F373+All_Customers_Lighting!F373</f>
        <v>76293</v>
      </c>
      <c r="G373" s="5">
        <f>All_Customers_Residential!G373+All_Customers_Small_Commercial!G373+All_Customers_Lighting!G373</f>
        <v>84529</v>
      </c>
      <c r="H373" s="5">
        <f>All_Customers_Residential!H373+All_Customers_Small_Commercial!H373+All_Customers_Lighting!H373</f>
        <v>104078</v>
      </c>
      <c r="I373" s="5">
        <f>All_Customers_Residential!I373+All_Customers_Small_Commercial!I373+All_Customers_Lighting!I373</f>
        <v>120569</v>
      </c>
      <c r="J373" s="5">
        <f>All_Customers_Residential!J373+All_Customers_Small_Commercial!J373+All_Customers_Lighting!J373</f>
        <v>124311</v>
      </c>
      <c r="K373" s="5">
        <f>All_Customers_Residential!K373+All_Customers_Small_Commercial!K373+All_Customers_Lighting!K373</f>
        <v>124655</v>
      </c>
      <c r="L373" s="5">
        <f>All_Customers_Residential!L373+All_Customers_Small_Commercial!L373+All_Customers_Lighting!L373</f>
        <v>120780</v>
      </c>
      <c r="M373" s="5">
        <f>All_Customers_Residential!M373+All_Customers_Small_Commercial!M373+All_Customers_Lighting!M373</f>
        <v>116547</v>
      </c>
      <c r="N373" s="5">
        <f>All_Customers_Residential!N373+All_Customers_Small_Commercial!N373+All_Customers_Lighting!N373</f>
        <v>112282</v>
      </c>
      <c r="O373" s="5">
        <f>All_Customers_Residential!O373+All_Customers_Small_Commercial!O373+All_Customers_Lighting!O373</f>
        <v>107259</v>
      </c>
      <c r="P373" s="5">
        <f>All_Customers_Residential!P373+All_Customers_Small_Commercial!P373+All_Customers_Lighting!P373</f>
        <v>109031</v>
      </c>
      <c r="Q373" s="5">
        <f>All_Customers_Residential!Q373+All_Customers_Small_Commercial!Q373+All_Customers_Lighting!Q373</f>
        <v>120498</v>
      </c>
      <c r="R373" s="5">
        <f>All_Customers_Residential!R373+All_Customers_Small_Commercial!R373+All_Customers_Lighting!R373</f>
        <v>137703</v>
      </c>
      <c r="S373" s="5">
        <f>All_Customers_Residential!S373+All_Customers_Small_Commercial!S373+All_Customers_Lighting!S373</f>
        <v>146875</v>
      </c>
      <c r="T373" s="5">
        <f>All_Customers_Residential!T373+All_Customers_Small_Commercial!T373+All_Customers_Lighting!T373</f>
        <v>152098</v>
      </c>
      <c r="U373" s="5">
        <f>All_Customers_Residential!U373+All_Customers_Small_Commercial!U373+All_Customers_Lighting!U373</f>
        <v>146537</v>
      </c>
      <c r="V373" s="5">
        <f>All_Customers_Residential!V373+All_Customers_Small_Commercial!V373+All_Customers_Lighting!V373</f>
        <v>137514</v>
      </c>
      <c r="W373" s="5">
        <f>All_Customers_Residential!W373+All_Customers_Small_Commercial!W373+All_Customers_Lighting!W373</f>
        <v>125660</v>
      </c>
      <c r="X373" s="5">
        <f>All_Customers_Residential!X373+All_Customers_Small_Commercial!X373+All_Customers_Lighting!X373</f>
        <v>95482</v>
      </c>
      <c r="Y373" s="5">
        <f>All_Customers_Residential!Y373+All_Customers_Small_Commercial!Y373+All_Customers_Lighting!Y373</f>
        <v>90349</v>
      </c>
      <c r="AA373" s="2">
        <f>IFERROR(INDEX('Holiday Schedule'!$D$3:$D$24,MATCH(A373,'Holiday Schedule'!$C$3:$C$24,0)),0)</f>
        <v>0</v>
      </c>
      <c r="AB373" s="2">
        <f t="shared" si="40"/>
        <v>2</v>
      </c>
      <c r="AC373" s="2">
        <f t="shared" si="41"/>
        <v>1997801</v>
      </c>
      <c r="AD373" s="5">
        <f t="shared" si="42"/>
        <v>654329</v>
      </c>
      <c r="AE373" s="5">
        <f t="shared" si="43"/>
        <v>2652130</v>
      </c>
      <c r="AG373" s="2">
        <f t="shared" si="44"/>
        <v>12</v>
      </c>
      <c r="AH373" s="2">
        <f t="shared" si="45"/>
        <v>2024</v>
      </c>
      <c r="AJ373" s="5">
        <f t="shared" si="46"/>
        <v>152098</v>
      </c>
      <c r="AK373" s="2">
        <f t="shared" si="47"/>
        <v>19</v>
      </c>
    </row>
    <row r="374" spans="1:37" ht="12.75" x14ac:dyDescent="0.2">
      <c r="A374" s="4">
        <v>45657</v>
      </c>
      <c r="B374" s="5">
        <f>All_Customers_Residential!B374+All_Customers_Small_Commercial!B374+All_Customers_Lighting!B374</f>
        <v>79586</v>
      </c>
      <c r="C374" s="5">
        <f>All_Customers_Residential!C374+All_Customers_Small_Commercial!C374+All_Customers_Lighting!C374</f>
        <v>74896</v>
      </c>
      <c r="D374" s="5">
        <f>All_Customers_Residential!D374+All_Customers_Small_Commercial!D374+All_Customers_Lighting!D374</f>
        <v>73358</v>
      </c>
      <c r="E374" s="5">
        <f>All_Customers_Residential!E374+All_Customers_Small_Commercial!E374+All_Customers_Lighting!E374</f>
        <v>72083</v>
      </c>
      <c r="F374" s="5">
        <f>All_Customers_Residential!F374+All_Customers_Small_Commercial!F374+All_Customers_Lighting!F374</f>
        <v>76507</v>
      </c>
      <c r="G374" s="5">
        <f>All_Customers_Residential!G374+All_Customers_Small_Commercial!G374+All_Customers_Lighting!G374</f>
        <v>84765</v>
      </c>
      <c r="H374" s="5">
        <f>All_Customers_Residential!H374+All_Customers_Small_Commercial!H374+All_Customers_Lighting!H374</f>
        <v>104360</v>
      </c>
      <c r="I374" s="5">
        <f>All_Customers_Residential!I374+All_Customers_Small_Commercial!I374+All_Customers_Lighting!I374</f>
        <v>120842</v>
      </c>
      <c r="J374" s="5">
        <f>All_Customers_Residential!J374+All_Customers_Small_Commercial!J374+All_Customers_Lighting!J374</f>
        <v>124658</v>
      </c>
      <c r="K374" s="5">
        <f>All_Customers_Residential!K374+All_Customers_Small_Commercial!K374+All_Customers_Lighting!K374</f>
        <v>125010</v>
      </c>
      <c r="L374" s="5">
        <f>All_Customers_Residential!L374+All_Customers_Small_Commercial!L374+All_Customers_Lighting!L374</f>
        <v>121145</v>
      </c>
      <c r="M374" s="5">
        <f>All_Customers_Residential!M374+All_Customers_Small_Commercial!M374+All_Customers_Lighting!M374</f>
        <v>116895</v>
      </c>
      <c r="N374" s="5">
        <f>All_Customers_Residential!N374+All_Customers_Small_Commercial!N374+All_Customers_Lighting!N374</f>
        <v>112614</v>
      </c>
      <c r="O374" s="5">
        <f>All_Customers_Residential!O374+All_Customers_Small_Commercial!O374+All_Customers_Lighting!O374</f>
        <v>107578</v>
      </c>
      <c r="P374" s="5">
        <f>All_Customers_Residential!P374+All_Customers_Small_Commercial!P374+All_Customers_Lighting!P374</f>
        <v>109348</v>
      </c>
      <c r="Q374" s="5">
        <f>All_Customers_Residential!Q374+All_Customers_Small_Commercial!Q374+All_Customers_Lighting!Q374</f>
        <v>120819</v>
      </c>
      <c r="R374" s="5">
        <f>All_Customers_Residential!R374+All_Customers_Small_Commercial!R374+All_Customers_Lighting!R374</f>
        <v>138059</v>
      </c>
      <c r="S374" s="5">
        <f>All_Customers_Residential!S374+All_Customers_Small_Commercial!S374+All_Customers_Lighting!S374</f>
        <v>147260</v>
      </c>
      <c r="T374" s="5">
        <f>All_Customers_Residential!T374+All_Customers_Small_Commercial!T374+All_Customers_Lighting!T374</f>
        <v>152488</v>
      </c>
      <c r="U374" s="5">
        <f>All_Customers_Residential!U374+All_Customers_Small_Commercial!U374+All_Customers_Lighting!U374</f>
        <v>146914</v>
      </c>
      <c r="V374" s="5">
        <f>All_Customers_Residential!V374+All_Customers_Small_Commercial!V374+All_Customers_Lighting!V374</f>
        <v>137869</v>
      </c>
      <c r="W374" s="5">
        <f>All_Customers_Residential!W374+All_Customers_Small_Commercial!W374+All_Customers_Lighting!W374</f>
        <v>125988</v>
      </c>
      <c r="X374" s="5">
        <f>All_Customers_Residential!X374+All_Customers_Small_Commercial!X374+All_Customers_Lighting!X374</f>
        <v>95741</v>
      </c>
      <c r="Y374" s="5">
        <f>All_Customers_Residential!Y374+All_Customers_Small_Commercial!Y374+All_Customers_Lighting!Y374</f>
        <v>90597</v>
      </c>
      <c r="AA374" s="2">
        <f>IFERROR(INDEX('Holiday Schedule'!$D$3:$D$24,MATCH(A374,'Holiday Schedule'!$C$3:$C$24,0)),0)</f>
        <v>0</v>
      </c>
      <c r="AB374" s="2">
        <f t="shared" si="40"/>
        <v>3</v>
      </c>
      <c r="AC374" s="2">
        <f t="shared" si="41"/>
        <v>2003228</v>
      </c>
      <c r="AD374" s="5">
        <f t="shared" si="42"/>
        <v>656152</v>
      </c>
      <c r="AE374" s="5">
        <f t="shared" si="43"/>
        <v>2659380</v>
      </c>
      <c r="AG374" s="2">
        <f t="shared" si="44"/>
        <v>12</v>
      </c>
      <c r="AH374" s="2">
        <f t="shared" si="45"/>
        <v>2024</v>
      </c>
      <c r="AJ374" s="5">
        <f t="shared" si="46"/>
        <v>152488</v>
      </c>
      <c r="AK374" s="2">
        <f t="shared" si="47"/>
        <v>19</v>
      </c>
    </row>
    <row r="375" spans="1:37" ht="12.75" x14ac:dyDescent="0.2">
      <c r="A375" s="4">
        <v>45658</v>
      </c>
      <c r="B375" s="5">
        <f>All_Customers_Residential!B375+All_Customers_Small_Commercial!B375+All_Customers_Lighting!B375</f>
        <v>79255</v>
      </c>
      <c r="C375" s="5">
        <f>All_Customers_Residential!C375+All_Customers_Small_Commercial!C375+All_Customers_Lighting!C375</f>
        <v>75384</v>
      </c>
      <c r="D375" s="5">
        <f>All_Customers_Residential!D375+All_Customers_Small_Commercial!D375+All_Customers_Lighting!D375</f>
        <v>73055</v>
      </c>
      <c r="E375" s="5">
        <f>All_Customers_Residential!E375+All_Customers_Small_Commercial!E375+All_Customers_Lighting!E375</f>
        <v>73513</v>
      </c>
      <c r="F375" s="5">
        <f>All_Customers_Residential!F375+All_Customers_Small_Commercial!F375+All_Customers_Lighting!F375</f>
        <v>76462</v>
      </c>
      <c r="G375" s="5">
        <f>All_Customers_Residential!G375+All_Customers_Small_Commercial!G375+All_Customers_Lighting!G375</f>
        <v>84793</v>
      </c>
      <c r="H375" s="5">
        <f>All_Customers_Residential!H375+All_Customers_Small_Commercial!H375+All_Customers_Lighting!H375</f>
        <v>105406</v>
      </c>
      <c r="I375" s="5">
        <f>All_Customers_Residential!I375+All_Customers_Small_Commercial!I375+All_Customers_Lighting!I375</f>
        <v>120140</v>
      </c>
      <c r="J375" s="5">
        <f>All_Customers_Residential!J375+All_Customers_Small_Commercial!J375+All_Customers_Lighting!J375</f>
        <v>121449</v>
      </c>
      <c r="K375" s="5">
        <f>All_Customers_Residential!K375+All_Customers_Small_Commercial!K375+All_Customers_Lighting!K375</f>
        <v>124399</v>
      </c>
      <c r="L375" s="5">
        <f>All_Customers_Residential!L375+All_Customers_Small_Commercial!L375+All_Customers_Lighting!L375</f>
        <v>122533</v>
      </c>
      <c r="M375" s="5">
        <f>All_Customers_Residential!M375+All_Customers_Small_Commercial!M375+All_Customers_Lighting!M375</f>
        <v>120195</v>
      </c>
      <c r="N375" s="5">
        <f>All_Customers_Residential!N375+All_Customers_Small_Commercial!N375+All_Customers_Lighting!N375</f>
        <v>115219</v>
      </c>
      <c r="O375" s="5">
        <f>All_Customers_Residential!O375+All_Customers_Small_Commercial!O375+All_Customers_Lighting!O375</f>
        <v>111951</v>
      </c>
      <c r="P375" s="5">
        <f>All_Customers_Residential!P375+All_Customers_Small_Commercial!P375+All_Customers_Lighting!P375</f>
        <v>109323</v>
      </c>
      <c r="Q375" s="5">
        <f>All_Customers_Residential!Q375+All_Customers_Small_Commercial!Q375+All_Customers_Lighting!Q375</f>
        <v>116930</v>
      </c>
      <c r="R375" s="5">
        <f>All_Customers_Residential!R375+All_Customers_Small_Commercial!R375+All_Customers_Lighting!R375</f>
        <v>132352</v>
      </c>
      <c r="S375" s="5">
        <f>All_Customers_Residential!S375+All_Customers_Small_Commercial!S375+All_Customers_Lighting!S375</f>
        <v>143615</v>
      </c>
      <c r="T375" s="5">
        <f>All_Customers_Residential!T375+All_Customers_Small_Commercial!T375+All_Customers_Lighting!T375</f>
        <v>142479</v>
      </c>
      <c r="U375" s="5">
        <f>All_Customers_Residential!U375+All_Customers_Small_Commercial!U375+All_Customers_Lighting!U375</f>
        <v>142699</v>
      </c>
      <c r="V375" s="5">
        <f>All_Customers_Residential!V375+All_Customers_Small_Commercial!V375+All_Customers_Lighting!V375</f>
        <v>130459</v>
      </c>
      <c r="W375" s="5">
        <f>All_Customers_Residential!W375+All_Customers_Small_Commercial!W375+All_Customers_Lighting!W375</f>
        <v>112508</v>
      </c>
      <c r="X375" s="5">
        <f>All_Customers_Residential!X375+All_Customers_Small_Commercial!X375+All_Customers_Lighting!X375</f>
        <v>94217</v>
      </c>
      <c r="Y375" s="5">
        <f>All_Customers_Residential!Y375+All_Customers_Small_Commercial!Y375+All_Customers_Lighting!Y375</f>
        <v>83992</v>
      </c>
      <c r="AA375" s="2">
        <f>IFERROR(INDEX('Holiday Schedule'!$D$3:$D$24,MATCH(A375,'Holiday Schedule'!$C$3:$C$24,0)),0)</f>
        <v>1</v>
      </c>
      <c r="AB375" s="2">
        <f t="shared" si="40"/>
        <v>4</v>
      </c>
      <c r="AC375" s="2">
        <f t="shared" si="41"/>
        <v>0</v>
      </c>
      <c r="AD375" s="5">
        <f t="shared" si="42"/>
        <v>2612328</v>
      </c>
      <c r="AE375" s="5">
        <f t="shared" si="43"/>
        <v>2612328</v>
      </c>
      <c r="AG375" s="2">
        <f t="shared" si="44"/>
        <v>1</v>
      </c>
      <c r="AH375" s="2">
        <f t="shared" si="45"/>
        <v>2025</v>
      </c>
      <c r="AJ375" s="5">
        <f t="shared" si="46"/>
        <v>143615</v>
      </c>
      <c r="AK375" s="2">
        <f t="shared" si="47"/>
        <v>18</v>
      </c>
    </row>
    <row r="376" spans="1:37" ht="12.75" x14ac:dyDescent="0.2">
      <c r="A376" s="4">
        <v>45659</v>
      </c>
      <c r="B376" s="5">
        <f>All_Customers_Residential!B376+All_Customers_Small_Commercial!B376+All_Customers_Lighting!B376</f>
        <v>78925</v>
      </c>
      <c r="C376" s="5">
        <f>All_Customers_Residential!C376+All_Customers_Small_Commercial!C376+All_Customers_Lighting!C376</f>
        <v>75101</v>
      </c>
      <c r="D376" s="5">
        <f>All_Customers_Residential!D376+All_Customers_Small_Commercial!D376+All_Customers_Lighting!D376</f>
        <v>72565</v>
      </c>
      <c r="E376" s="5">
        <f>All_Customers_Residential!E376+All_Customers_Small_Commercial!E376+All_Customers_Lighting!E376</f>
        <v>73716</v>
      </c>
      <c r="F376" s="5">
        <f>All_Customers_Residential!F376+All_Customers_Small_Commercial!F376+All_Customers_Lighting!F376</f>
        <v>76911</v>
      </c>
      <c r="G376" s="5">
        <f>All_Customers_Residential!G376+All_Customers_Small_Commercial!G376+All_Customers_Lighting!G376</f>
        <v>87001</v>
      </c>
      <c r="H376" s="5">
        <f>All_Customers_Residential!H376+All_Customers_Small_Commercial!H376+All_Customers_Lighting!H376</f>
        <v>111087</v>
      </c>
      <c r="I376" s="5">
        <f>All_Customers_Residential!I376+All_Customers_Small_Commercial!I376+All_Customers_Lighting!I376</f>
        <v>125875</v>
      </c>
      <c r="J376" s="5">
        <f>All_Customers_Residential!J376+All_Customers_Small_Commercial!J376+All_Customers_Lighting!J376</f>
        <v>122753</v>
      </c>
      <c r="K376" s="5">
        <f>All_Customers_Residential!K376+All_Customers_Small_Commercial!K376+All_Customers_Lighting!K376</f>
        <v>121399</v>
      </c>
      <c r="L376" s="5">
        <f>All_Customers_Residential!L376+All_Customers_Small_Commercial!L376+All_Customers_Lighting!L376</f>
        <v>120108</v>
      </c>
      <c r="M376" s="5">
        <f>All_Customers_Residential!M376+All_Customers_Small_Commercial!M376+All_Customers_Lighting!M376</f>
        <v>117923</v>
      </c>
      <c r="N376" s="5">
        <f>All_Customers_Residential!N376+All_Customers_Small_Commercial!N376+All_Customers_Lighting!N376</f>
        <v>112915</v>
      </c>
      <c r="O376" s="5">
        <f>All_Customers_Residential!O376+All_Customers_Small_Commercial!O376+All_Customers_Lighting!O376</f>
        <v>110138</v>
      </c>
      <c r="P376" s="5">
        <f>All_Customers_Residential!P376+All_Customers_Small_Commercial!P376+All_Customers_Lighting!P376</f>
        <v>107302</v>
      </c>
      <c r="Q376" s="5">
        <f>All_Customers_Residential!Q376+All_Customers_Small_Commercial!Q376+All_Customers_Lighting!Q376</f>
        <v>114741</v>
      </c>
      <c r="R376" s="5">
        <f>All_Customers_Residential!R376+All_Customers_Small_Commercial!R376+All_Customers_Lighting!R376</f>
        <v>130654</v>
      </c>
      <c r="S376" s="5">
        <f>All_Customers_Residential!S376+All_Customers_Small_Commercial!S376+All_Customers_Lighting!S376</f>
        <v>140775</v>
      </c>
      <c r="T376" s="5">
        <f>All_Customers_Residential!T376+All_Customers_Small_Commercial!T376+All_Customers_Lighting!T376</f>
        <v>141781</v>
      </c>
      <c r="U376" s="5">
        <f>All_Customers_Residential!U376+All_Customers_Small_Commercial!U376+All_Customers_Lighting!U376</f>
        <v>144209</v>
      </c>
      <c r="V376" s="5">
        <f>All_Customers_Residential!V376+All_Customers_Small_Commercial!V376+All_Customers_Lighting!V376</f>
        <v>131180</v>
      </c>
      <c r="W376" s="5">
        <f>All_Customers_Residential!W376+All_Customers_Small_Commercial!W376+All_Customers_Lighting!W376</f>
        <v>113589</v>
      </c>
      <c r="X376" s="5">
        <f>All_Customers_Residential!X376+All_Customers_Small_Commercial!X376+All_Customers_Lighting!X376</f>
        <v>93908</v>
      </c>
      <c r="Y376" s="5">
        <f>All_Customers_Residential!Y376+All_Customers_Small_Commercial!Y376+All_Customers_Lighting!Y376</f>
        <v>83828</v>
      </c>
      <c r="AA376" s="2">
        <f>IFERROR(INDEX('Holiday Schedule'!$D$3:$D$24,MATCH(A376,'Holiday Schedule'!$C$3:$C$24,0)),0)</f>
        <v>0</v>
      </c>
      <c r="AB376" s="2">
        <f t="shared" si="40"/>
        <v>5</v>
      </c>
      <c r="AC376" s="2">
        <f t="shared" si="41"/>
        <v>1949250</v>
      </c>
      <c r="AD376" s="5">
        <f t="shared" si="42"/>
        <v>659134</v>
      </c>
      <c r="AE376" s="5">
        <f t="shared" si="43"/>
        <v>2608384</v>
      </c>
      <c r="AG376" s="2">
        <f t="shared" si="44"/>
        <v>1</v>
      </c>
      <c r="AH376" s="2">
        <f t="shared" si="45"/>
        <v>2025</v>
      </c>
      <c r="AJ376" s="5">
        <f t="shared" si="46"/>
        <v>144209</v>
      </c>
      <c r="AK376" s="2">
        <f t="shared" si="47"/>
        <v>20</v>
      </c>
    </row>
    <row r="377" spans="1:37" ht="12.75" x14ac:dyDescent="0.2">
      <c r="A377" s="4">
        <v>45660</v>
      </c>
      <c r="B377" s="5">
        <f>All_Customers_Residential!B377+All_Customers_Small_Commercial!B377+All_Customers_Lighting!B377</f>
        <v>79030</v>
      </c>
      <c r="C377" s="5">
        <f>All_Customers_Residential!C377+All_Customers_Small_Commercial!C377+All_Customers_Lighting!C377</f>
        <v>75189</v>
      </c>
      <c r="D377" s="5">
        <f>All_Customers_Residential!D377+All_Customers_Small_Commercial!D377+All_Customers_Lighting!D377</f>
        <v>72649</v>
      </c>
      <c r="E377" s="5">
        <f>All_Customers_Residential!E377+All_Customers_Small_Commercial!E377+All_Customers_Lighting!E377</f>
        <v>73805</v>
      </c>
      <c r="F377" s="5">
        <f>All_Customers_Residential!F377+All_Customers_Small_Commercial!F377+All_Customers_Lighting!F377</f>
        <v>77000</v>
      </c>
      <c r="G377" s="5">
        <f>All_Customers_Residential!G377+All_Customers_Small_Commercial!G377+All_Customers_Lighting!G377</f>
        <v>87103</v>
      </c>
      <c r="H377" s="5">
        <f>All_Customers_Residential!H377+All_Customers_Small_Commercial!H377+All_Customers_Lighting!H377</f>
        <v>111216</v>
      </c>
      <c r="I377" s="5">
        <f>All_Customers_Residential!I377+All_Customers_Small_Commercial!I377+All_Customers_Lighting!I377</f>
        <v>126011</v>
      </c>
      <c r="J377" s="5">
        <f>All_Customers_Residential!J377+All_Customers_Small_Commercial!J377+All_Customers_Lighting!J377</f>
        <v>122909</v>
      </c>
      <c r="K377" s="5">
        <f>All_Customers_Residential!K377+All_Customers_Small_Commercial!K377+All_Customers_Lighting!K377</f>
        <v>121566</v>
      </c>
      <c r="L377" s="5">
        <f>All_Customers_Residential!L377+All_Customers_Small_Commercial!L377+All_Customers_Lighting!L377</f>
        <v>120269</v>
      </c>
      <c r="M377" s="5">
        <f>All_Customers_Residential!M377+All_Customers_Small_Commercial!M377+All_Customers_Lighting!M377</f>
        <v>118081</v>
      </c>
      <c r="N377" s="5">
        <f>All_Customers_Residential!N377+All_Customers_Small_Commercial!N377+All_Customers_Lighting!N377</f>
        <v>113059</v>
      </c>
      <c r="O377" s="5">
        <f>All_Customers_Residential!O377+All_Customers_Small_Commercial!O377+All_Customers_Lighting!O377</f>
        <v>110288</v>
      </c>
      <c r="P377" s="5">
        <f>All_Customers_Residential!P377+All_Customers_Small_Commercial!P377+All_Customers_Lighting!P377</f>
        <v>107448</v>
      </c>
      <c r="Q377" s="5">
        <f>All_Customers_Residential!Q377+All_Customers_Small_Commercial!Q377+All_Customers_Lighting!Q377</f>
        <v>114895</v>
      </c>
      <c r="R377" s="5">
        <f>All_Customers_Residential!R377+All_Customers_Small_Commercial!R377+All_Customers_Lighting!R377</f>
        <v>130810</v>
      </c>
      <c r="S377" s="5">
        <f>All_Customers_Residential!S377+All_Customers_Small_Commercial!S377+All_Customers_Lighting!S377</f>
        <v>140947</v>
      </c>
      <c r="T377" s="5">
        <f>All_Customers_Residential!T377+All_Customers_Small_Commercial!T377+All_Customers_Lighting!T377</f>
        <v>141955</v>
      </c>
      <c r="U377" s="5">
        <f>All_Customers_Residential!U377+All_Customers_Small_Commercial!U377+All_Customers_Lighting!U377</f>
        <v>144385</v>
      </c>
      <c r="V377" s="5">
        <f>All_Customers_Residential!V377+All_Customers_Small_Commercial!V377+All_Customers_Lighting!V377</f>
        <v>131340</v>
      </c>
      <c r="W377" s="5">
        <f>All_Customers_Residential!W377+All_Customers_Small_Commercial!W377+All_Customers_Lighting!W377</f>
        <v>113735</v>
      </c>
      <c r="X377" s="5">
        <f>All_Customers_Residential!X377+All_Customers_Small_Commercial!X377+All_Customers_Lighting!X377</f>
        <v>94006</v>
      </c>
      <c r="Y377" s="5">
        <f>All_Customers_Residential!Y377+All_Customers_Small_Commercial!Y377+All_Customers_Lighting!Y377</f>
        <v>83925</v>
      </c>
      <c r="AA377" s="2">
        <f>IFERROR(INDEX('Holiday Schedule'!$D$3:$D$24,MATCH(A377,'Holiday Schedule'!$C$3:$C$24,0)),0)</f>
        <v>0</v>
      </c>
      <c r="AB377" s="2">
        <f t="shared" si="40"/>
        <v>6</v>
      </c>
      <c r="AC377" s="2">
        <f t="shared" si="41"/>
        <v>1951704</v>
      </c>
      <c r="AD377" s="5">
        <f t="shared" si="42"/>
        <v>659917</v>
      </c>
      <c r="AE377" s="5">
        <f t="shared" si="43"/>
        <v>2611621</v>
      </c>
      <c r="AG377" s="2">
        <f t="shared" si="44"/>
        <v>1</v>
      </c>
      <c r="AH377" s="2">
        <f t="shared" si="45"/>
        <v>2025</v>
      </c>
      <c r="AJ377" s="5">
        <f t="shared" si="46"/>
        <v>144385</v>
      </c>
      <c r="AK377" s="2">
        <f t="shared" si="47"/>
        <v>20</v>
      </c>
    </row>
    <row r="378" spans="1:37" ht="12.75" x14ac:dyDescent="0.2">
      <c r="A378" s="4">
        <v>45661</v>
      </c>
      <c r="B378" s="5">
        <f>All_Customers_Residential!B378+All_Customers_Small_Commercial!B378+All_Customers_Lighting!B378</f>
        <v>79672</v>
      </c>
      <c r="C378" s="5">
        <f>All_Customers_Residential!C378+All_Customers_Small_Commercial!C378+All_Customers_Lighting!C378</f>
        <v>75781</v>
      </c>
      <c r="D378" s="5">
        <f>All_Customers_Residential!D378+All_Customers_Small_Commercial!D378+All_Customers_Lighting!D378</f>
        <v>73443</v>
      </c>
      <c r="E378" s="5">
        <f>All_Customers_Residential!E378+All_Customers_Small_Commercial!E378+All_Customers_Lighting!E378</f>
        <v>73903</v>
      </c>
      <c r="F378" s="5">
        <f>All_Customers_Residential!F378+All_Customers_Small_Commercial!F378+All_Customers_Lighting!F378</f>
        <v>76870</v>
      </c>
      <c r="G378" s="5">
        <f>All_Customers_Residential!G378+All_Customers_Small_Commercial!G378+All_Customers_Lighting!G378</f>
        <v>85257</v>
      </c>
      <c r="H378" s="5">
        <f>All_Customers_Residential!H378+All_Customers_Small_Commercial!H378+All_Customers_Lighting!H378</f>
        <v>105959</v>
      </c>
      <c r="I378" s="5">
        <f>All_Customers_Residential!I378+All_Customers_Small_Commercial!I378+All_Customers_Lighting!I378</f>
        <v>120678</v>
      </c>
      <c r="J378" s="5">
        <f>All_Customers_Residential!J378+All_Customers_Small_Commercial!J378+All_Customers_Lighting!J378</f>
        <v>122098</v>
      </c>
      <c r="K378" s="5">
        <f>All_Customers_Residential!K378+All_Customers_Small_Commercial!K378+All_Customers_Lighting!K378</f>
        <v>125086</v>
      </c>
      <c r="L378" s="5">
        <f>All_Customers_Residential!L378+All_Customers_Small_Commercial!L378+All_Customers_Lighting!L378</f>
        <v>123188</v>
      </c>
      <c r="M378" s="5">
        <f>All_Customers_Residential!M378+All_Customers_Small_Commercial!M378+All_Customers_Lighting!M378</f>
        <v>120835</v>
      </c>
      <c r="N378" s="5">
        <f>All_Customers_Residential!N378+All_Customers_Small_Commercial!N378+All_Customers_Lighting!N378</f>
        <v>115844</v>
      </c>
      <c r="O378" s="5">
        <f>All_Customers_Residential!O378+All_Customers_Small_Commercial!O378+All_Customers_Lighting!O378</f>
        <v>112563</v>
      </c>
      <c r="P378" s="5">
        <f>All_Customers_Residential!P378+All_Customers_Small_Commercial!P378+All_Customers_Lighting!P378</f>
        <v>109913</v>
      </c>
      <c r="Q378" s="5">
        <f>All_Customers_Residential!Q378+All_Customers_Small_Commercial!Q378+All_Customers_Lighting!Q378</f>
        <v>117511</v>
      </c>
      <c r="R378" s="5">
        <f>All_Customers_Residential!R378+All_Customers_Small_Commercial!R378+All_Customers_Lighting!R378</f>
        <v>133003</v>
      </c>
      <c r="S378" s="5">
        <f>All_Customers_Residential!S378+All_Customers_Small_Commercial!S378+All_Customers_Lighting!S378</f>
        <v>144332</v>
      </c>
      <c r="T378" s="5">
        <f>All_Customers_Residential!T378+All_Customers_Small_Commercial!T378+All_Customers_Lighting!T378</f>
        <v>143184</v>
      </c>
      <c r="U378" s="5">
        <f>All_Customers_Residential!U378+All_Customers_Small_Commercial!U378+All_Customers_Lighting!U378</f>
        <v>143401</v>
      </c>
      <c r="V378" s="5">
        <f>All_Customers_Residential!V378+All_Customers_Small_Commercial!V378+All_Customers_Lighting!V378</f>
        <v>131103</v>
      </c>
      <c r="W378" s="5">
        <f>All_Customers_Residential!W378+All_Customers_Small_Commercial!W378+All_Customers_Lighting!W378</f>
        <v>113078</v>
      </c>
      <c r="X378" s="5">
        <f>All_Customers_Residential!X378+All_Customers_Small_Commercial!X378+All_Customers_Lighting!X378</f>
        <v>94701</v>
      </c>
      <c r="Y378" s="5">
        <f>All_Customers_Residential!Y378+All_Customers_Small_Commercial!Y378+All_Customers_Lighting!Y378</f>
        <v>84432</v>
      </c>
      <c r="AA378" s="2">
        <f>IFERROR(INDEX('Holiday Schedule'!$D$3:$D$24,MATCH(A378,'Holiday Schedule'!$C$3:$C$24,0)),0)</f>
        <v>0</v>
      </c>
      <c r="AB378" s="2">
        <f t="shared" si="40"/>
        <v>7</v>
      </c>
      <c r="AC378" s="2">
        <f t="shared" si="41"/>
        <v>0</v>
      </c>
      <c r="AD378" s="5">
        <f t="shared" si="42"/>
        <v>2625835</v>
      </c>
      <c r="AE378" s="5">
        <f t="shared" si="43"/>
        <v>2625835</v>
      </c>
      <c r="AG378" s="2">
        <f t="shared" si="44"/>
        <v>1</v>
      </c>
      <c r="AH378" s="2">
        <f t="shared" si="45"/>
        <v>2025</v>
      </c>
      <c r="AJ378" s="5">
        <f t="shared" si="46"/>
        <v>144332</v>
      </c>
      <c r="AK378" s="2">
        <f t="shared" si="47"/>
        <v>18</v>
      </c>
    </row>
    <row r="379" spans="1:37" ht="12.75" x14ac:dyDescent="0.2">
      <c r="A379" s="4">
        <v>45662</v>
      </c>
      <c r="B379" s="5">
        <f>All_Customers_Residential!B379+All_Customers_Small_Commercial!B379+All_Customers_Lighting!B379</f>
        <v>79666</v>
      </c>
      <c r="C379" s="5">
        <f>All_Customers_Residential!C379+All_Customers_Small_Commercial!C379+All_Customers_Lighting!C379</f>
        <v>75778</v>
      </c>
      <c r="D379" s="5">
        <f>All_Customers_Residential!D379+All_Customers_Small_Commercial!D379+All_Customers_Lighting!D379</f>
        <v>73455</v>
      </c>
      <c r="E379" s="5">
        <f>All_Customers_Residential!E379+All_Customers_Small_Commercial!E379+All_Customers_Lighting!E379</f>
        <v>73929</v>
      </c>
      <c r="F379" s="5">
        <f>All_Customers_Residential!F379+All_Customers_Small_Commercial!F379+All_Customers_Lighting!F379</f>
        <v>76894</v>
      </c>
      <c r="G379" s="5">
        <f>All_Customers_Residential!G379+All_Customers_Small_Commercial!G379+All_Customers_Lighting!G379</f>
        <v>85265</v>
      </c>
      <c r="H379" s="5">
        <f>All_Customers_Residential!H379+All_Customers_Small_Commercial!H379+All_Customers_Lighting!H379</f>
        <v>105969</v>
      </c>
      <c r="I379" s="5">
        <f>All_Customers_Residential!I379+All_Customers_Small_Commercial!I379+All_Customers_Lighting!I379</f>
        <v>120693</v>
      </c>
      <c r="J379" s="5">
        <f>All_Customers_Residential!J379+All_Customers_Small_Commercial!J379+All_Customers_Lighting!J379</f>
        <v>122094</v>
      </c>
      <c r="K379" s="5">
        <f>All_Customers_Residential!K379+All_Customers_Small_Commercial!K379+All_Customers_Lighting!K379</f>
        <v>125075</v>
      </c>
      <c r="L379" s="5">
        <f>All_Customers_Residential!L379+All_Customers_Small_Commercial!L379+All_Customers_Lighting!L379</f>
        <v>123183</v>
      </c>
      <c r="M379" s="5">
        <f>All_Customers_Residential!M379+All_Customers_Small_Commercial!M379+All_Customers_Lighting!M379</f>
        <v>120825</v>
      </c>
      <c r="N379" s="5">
        <f>All_Customers_Residential!N379+All_Customers_Small_Commercial!N379+All_Customers_Lighting!N379</f>
        <v>115829</v>
      </c>
      <c r="O379" s="5">
        <f>All_Customers_Residential!O379+All_Customers_Small_Commercial!O379+All_Customers_Lighting!O379</f>
        <v>112547</v>
      </c>
      <c r="P379" s="5">
        <f>All_Customers_Residential!P379+All_Customers_Small_Commercial!P379+All_Customers_Lighting!P379</f>
        <v>109903</v>
      </c>
      <c r="Q379" s="5">
        <f>All_Customers_Residential!Q379+All_Customers_Small_Commercial!Q379+All_Customers_Lighting!Q379</f>
        <v>117502</v>
      </c>
      <c r="R379" s="5">
        <f>All_Customers_Residential!R379+All_Customers_Small_Commercial!R379+All_Customers_Lighting!R379</f>
        <v>132984</v>
      </c>
      <c r="S379" s="5">
        <f>All_Customers_Residential!S379+All_Customers_Small_Commercial!S379+All_Customers_Lighting!S379</f>
        <v>144316</v>
      </c>
      <c r="T379" s="5">
        <f>All_Customers_Residential!T379+All_Customers_Small_Commercial!T379+All_Customers_Lighting!T379</f>
        <v>143170</v>
      </c>
      <c r="U379" s="5">
        <f>All_Customers_Residential!U379+All_Customers_Small_Commercial!U379+All_Customers_Lighting!U379</f>
        <v>143398</v>
      </c>
      <c r="V379" s="5">
        <f>All_Customers_Residential!V379+All_Customers_Small_Commercial!V379+All_Customers_Lighting!V379</f>
        <v>131110</v>
      </c>
      <c r="W379" s="5">
        <f>All_Customers_Residential!W379+All_Customers_Small_Commercial!W379+All_Customers_Lighting!W379</f>
        <v>113084</v>
      </c>
      <c r="X379" s="5">
        <f>All_Customers_Residential!X379+All_Customers_Small_Commercial!X379+All_Customers_Lighting!X379</f>
        <v>94714</v>
      </c>
      <c r="Y379" s="5">
        <f>All_Customers_Residential!Y379+All_Customers_Small_Commercial!Y379+All_Customers_Lighting!Y379</f>
        <v>84444</v>
      </c>
      <c r="AA379" s="2">
        <f>IFERROR(INDEX('Holiday Schedule'!$D$3:$D$24,MATCH(A379,'Holiday Schedule'!$C$3:$C$24,0)),0)</f>
        <v>0</v>
      </c>
      <c r="AB379" s="2">
        <f t="shared" si="40"/>
        <v>1</v>
      </c>
      <c r="AC379" s="2">
        <f t="shared" si="41"/>
        <v>0</v>
      </c>
      <c r="AD379" s="5">
        <f t="shared" si="42"/>
        <v>2625827</v>
      </c>
      <c r="AE379" s="5">
        <f t="shared" si="43"/>
        <v>2625827</v>
      </c>
      <c r="AG379" s="2">
        <f t="shared" si="44"/>
        <v>1</v>
      </c>
      <c r="AH379" s="2">
        <f t="shared" si="45"/>
        <v>2025</v>
      </c>
      <c r="AJ379" s="5">
        <f t="shared" si="46"/>
        <v>144316</v>
      </c>
      <c r="AK379" s="2">
        <f t="shared" si="47"/>
        <v>18</v>
      </c>
    </row>
    <row r="380" spans="1:37" ht="12.75" x14ac:dyDescent="0.2">
      <c r="A380" s="4">
        <v>45663</v>
      </c>
      <c r="B380" s="5">
        <f>All_Customers_Residential!B380+All_Customers_Small_Commercial!B380+All_Customers_Lighting!B380</f>
        <v>79047</v>
      </c>
      <c r="C380" s="5">
        <f>All_Customers_Residential!C380+All_Customers_Small_Commercial!C380+All_Customers_Lighting!C380</f>
        <v>75220</v>
      </c>
      <c r="D380" s="5">
        <f>All_Customers_Residential!D380+All_Customers_Small_Commercial!D380+All_Customers_Lighting!D380</f>
        <v>72688</v>
      </c>
      <c r="E380" s="5">
        <f>All_Customers_Residential!E380+All_Customers_Small_Commercial!E380+All_Customers_Lighting!E380</f>
        <v>73846</v>
      </c>
      <c r="F380" s="5">
        <f>All_Customers_Residential!F380+All_Customers_Small_Commercial!F380+All_Customers_Lighting!F380</f>
        <v>77041</v>
      </c>
      <c r="G380" s="5">
        <f>All_Customers_Residential!G380+All_Customers_Small_Commercial!G380+All_Customers_Lighting!G380</f>
        <v>87146</v>
      </c>
      <c r="H380" s="5">
        <f>All_Customers_Residential!H380+All_Customers_Small_Commercial!H380+All_Customers_Lighting!H380</f>
        <v>111243</v>
      </c>
      <c r="I380" s="5">
        <f>All_Customers_Residential!I380+All_Customers_Small_Commercial!I380+All_Customers_Lighting!I380</f>
        <v>126011</v>
      </c>
      <c r="J380" s="5">
        <f>All_Customers_Residential!J380+All_Customers_Small_Commercial!J380+All_Customers_Lighting!J380</f>
        <v>122919</v>
      </c>
      <c r="K380" s="5">
        <f>All_Customers_Residential!K380+All_Customers_Small_Commercial!K380+All_Customers_Lighting!K380</f>
        <v>121574</v>
      </c>
      <c r="L380" s="5">
        <f>All_Customers_Residential!L380+All_Customers_Small_Commercial!L380+All_Customers_Lighting!L380</f>
        <v>120281</v>
      </c>
      <c r="M380" s="5">
        <f>All_Customers_Residential!M380+All_Customers_Small_Commercial!M380+All_Customers_Lighting!M380</f>
        <v>118065</v>
      </c>
      <c r="N380" s="5">
        <f>All_Customers_Residential!N380+All_Customers_Small_Commercial!N380+All_Customers_Lighting!N380</f>
        <v>113043</v>
      </c>
      <c r="O380" s="5">
        <f>All_Customers_Residential!O380+All_Customers_Small_Commercial!O380+All_Customers_Lighting!O380</f>
        <v>110276</v>
      </c>
      <c r="P380" s="5">
        <f>All_Customers_Residential!P380+All_Customers_Small_Commercial!P380+All_Customers_Lighting!P380</f>
        <v>107433</v>
      </c>
      <c r="Q380" s="5">
        <f>All_Customers_Residential!Q380+All_Customers_Small_Commercial!Q380+All_Customers_Lighting!Q380</f>
        <v>114874</v>
      </c>
      <c r="R380" s="5">
        <f>All_Customers_Residential!R380+All_Customers_Small_Commercial!R380+All_Customers_Lighting!R380</f>
        <v>130787</v>
      </c>
      <c r="S380" s="5">
        <f>All_Customers_Residential!S380+All_Customers_Small_Commercial!S380+All_Customers_Lighting!S380</f>
        <v>140918</v>
      </c>
      <c r="T380" s="5">
        <f>All_Customers_Residential!T380+All_Customers_Small_Commercial!T380+All_Customers_Lighting!T380</f>
        <v>141924</v>
      </c>
      <c r="U380" s="5">
        <f>All_Customers_Residential!U380+All_Customers_Small_Commercial!U380+All_Customers_Lighting!U380</f>
        <v>144353</v>
      </c>
      <c r="V380" s="5">
        <f>All_Customers_Residential!V380+All_Customers_Small_Commercial!V380+All_Customers_Lighting!V380</f>
        <v>131310</v>
      </c>
      <c r="W380" s="5">
        <f>All_Customers_Residential!W380+All_Customers_Small_Commercial!W380+All_Customers_Lighting!W380</f>
        <v>113713</v>
      </c>
      <c r="X380" s="5">
        <f>All_Customers_Residential!X380+All_Customers_Small_Commercial!X380+All_Customers_Lighting!X380</f>
        <v>93989</v>
      </c>
      <c r="Y380" s="5">
        <f>All_Customers_Residential!Y380+All_Customers_Small_Commercial!Y380+All_Customers_Lighting!Y380</f>
        <v>83909</v>
      </c>
      <c r="AA380" s="2">
        <f>IFERROR(INDEX('Holiday Schedule'!$D$3:$D$24,MATCH(A380,'Holiday Schedule'!$C$3:$C$24,0)),0)</f>
        <v>0</v>
      </c>
      <c r="AB380" s="2">
        <f t="shared" si="40"/>
        <v>2</v>
      </c>
      <c r="AC380" s="2">
        <f t="shared" si="41"/>
        <v>1951470</v>
      </c>
      <c r="AD380" s="5">
        <f t="shared" si="42"/>
        <v>660140</v>
      </c>
      <c r="AE380" s="5">
        <f t="shared" si="43"/>
        <v>2611610</v>
      </c>
      <c r="AG380" s="2">
        <f t="shared" si="44"/>
        <v>1</v>
      </c>
      <c r="AH380" s="2">
        <f t="shared" si="45"/>
        <v>2025</v>
      </c>
      <c r="AJ380" s="5">
        <f t="shared" si="46"/>
        <v>144353</v>
      </c>
      <c r="AK380" s="2">
        <f t="shared" si="47"/>
        <v>20</v>
      </c>
    </row>
    <row r="381" spans="1:37" ht="12.75" x14ac:dyDescent="0.2">
      <c r="A381" s="4">
        <v>45664</v>
      </c>
      <c r="B381" s="5">
        <f>All_Customers_Residential!B381+All_Customers_Small_Commercial!B381+All_Customers_Lighting!B381</f>
        <v>79275</v>
      </c>
      <c r="C381" s="5">
        <f>All_Customers_Residential!C381+All_Customers_Small_Commercial!C381+All_Customers_Lighting!C381</f>
        <v>75438</v>
      </c>
      <c r="D381" s="5">
        <f>All_Customers_Residential!D381+All_Customers_Small_Commercial!D381+All_Customers_Lighting!D381</f>
        <v>72896</v>
      </c>
      <c r="E381" s="5">
        <f>All_Customers_Residential!E381+All_Customers_Small_Commercial!E381+All_Customers_Lighting!E381</f>
        <v>74055</v>
      </c>
      <c r="F381" s="5">
        <f>All_Customers_Residential!F381+All_Customers_Small_Commercial!F381+All_Customers_Lighting!F381</f>
        <v>77257</v>
      </c>
      <c r="G381" s="5">
        <f>All_Customers_Residential!G381+All_Customers_Small_Commercial!G381+All_Customers_Lighting!G381</f>
        <v>87395</v>
      </c>
      <c r="H381" s="5">
        <f>All_Customers_Residential!H381+All_Customers_Small_Commercial!H381+All_Customers_Lighting!H381</f>
        <v>111577</v>
      </c>
      <c r="I381" s="5">
        <f>All_Customers_Residential!I381+All_Customers_Small_Commercial!I381+All_Customers_Lighting!I381</f>
        <v>126411</v>
      </c>
      <c r="J381" s="5">
        <f>All_Customers_Residential!J381+All_Customers_Small_Commercial!J381+All_Customers_Lighting!J381</f>
        <v>123300</v>
      </c>
      <c r="K381" s="5">
        <f>All_Customers_Residential!K381+All_Customers_Small_Commercial!K381+All_Customers_Lighting!K381</f>
        <v>121961</v>
      </c>
      <c r="L381" s="5">
        <f>All_Customers_Residential!L381+All_Customers_Small_Commercial!L381+All_Customers_Lighting!L381</f>
        <v>120657</v>
      </c>
      <c r="M381" s="5">
        <f>All_Customers_Residential!M381+All_Customers_Small_Commercial!M381+All_Customers_Lighting!M381</f>
        <v>118459</v>
      </c>
      <c r="N381" s="5">
        <f>All_Customers_Residential!N381+All_Customers_Small_Commercial!N381+All_Customers_Lighting!N381</f>
        <v>113428</v>
      </c>
      <c r="O381" s="5">
        <f>All_Customers_Residential!O381+All_Customers_Small_Commercial!O381+All_Customers_Lighting!O381</f>
        <v>110646</v>
      </c>
      <c r="P381" s="5">
        <f>All_Customers_Residential!P381+All_Customers_Small_Commercial!P381+All_Customers_Lighting!P381</f>
        <v>107798</v>
      </c>
      <c r="Q381" s="5">
        <f>All_Customers_Residential!Q381+All_Customers_Small_Commercial!Q381+All_Customers_Lighting!Q381</f>
        <v>115262</v>
      </c>
      <c r="R381" s="5">
        <f>All_Customers_Residential!R381+All_Customers_Small_Commercial!R381+All_Customers_Lighting!R381</f>
        <v>131216</v>
      </c>
      <c r="S381" s="5">
        <f>All_Customers_Residential!S381+All_Customers_Small_Commercial!S381+All_Customers_Lighting!S381</f>
        <v>141362</v>
      </c>
      <c r="T381" s="5">
        <f>All_Customers_Residential!T381+All_Customers_Small_Commercial!T381+All_Customers_Lighting!T381</f>
        <v>142366</v>
      </c>
      <c r="U381" s="5">
        <f>All_Customers_Residential!U381+All_Customers_Small_Commercial!U381+All_Customers_Lighting!U381</f>
        <v>144801</v>
      </c>
      <c r="V381" s="5">
        <f>All_Customers_Residential!V381+All_Customers_Small_Commercial!V381+All_Customers_Lighting!V381</f>
        <v>131723</v>
      </c>
      <c r="W381" s="5">
        <f>All_Customers_Residential!W381+All_Customers_Small_Commercial!W381+All_Customers_Lighting!W381</f>
        <v>114074</v>
      </c>
      <c r="X381" s="5">
        <f>All_Customers_Residential!X381+All_Customers_Small_Commercial!X381+All_Customers_Lighting!X381</f>
        <v>94294</v>
      </c>
      <c r="Y381" s="5">
        <f>All_Customers_Residential!Y381+All_Customers_Small_Commercial!Y381+All_Customers_Lighting!Y381</f>
        <v>84184</v>
      </c>
      <c r="AA381" s="2">
        <f>IFERROR(INDEX('Holiday Schedule'!$D$3:$D$24,MATCH(A381,'Holiday Schedule'!$C$3:$C$24,0)),0)</f>
        <v>0</v>
      </c>
      <c r="AB381" s="2">
        <f t="shared" si="40"/>
        <v>3</v>
      </c>
      <c r="AC381" s="2">
        <f t="shared" si="41"/>
        <v>1957758</v>
      </c>
      <c r="AD381" s="5">
        <f t="shared" si="42"/>
        <v>662077</v>
      </c>
      <c r="AE381" s="5">
        <f t="shared" si="43"/>
        <v>2619835</v>
      </c>
      <c r="AG381" s="2">
        <f t="shared" si="44"/>
        <v>1</v>
      </c>
      <c r="AH381" s="2">
        <f t="shared" si="45"/>
        <v>2025</v>
      </c>
      <c r="AJ381" s="5">
        <f t="shared" si="46"/>
        <v>144801</v>
      </c>
      <c r="AK381" s="2">
        <f t="shared" si="47"/>
        <v>20</v>
      </c>
    </row>
    <row r="382" spans="1:37" ht="12.75" x14ac:dyDescent="0.2">
      <c r="A382" s="4">
        <v>45665</v>
      </c>
      <c r="B382" s="5">
        <f>All_Customers_Residential!B382+All_Customers_Small_Commercial!B382+All_Customers_Lighting!B382</f>
        <v>79525</v>
      </c>
      <c r="C382" s="5">
        <f>All_Customers_Residential!C382+All_Customers_Small_Commercial!C382+All_Customers_Lighting!C382</f>
        <v>75680</v>
      </c>
      <c r="D382" s="5">
        <f>All_Customers_Residential!D382+All_Customers_Small_Commercial!D382+All_Customers_Lighting!D382</f>
        <v>73125</v>
      </c>
      <c r="E382" s="5">
        <f>All_Customers_Residential!E382+All_Customers_Small_Commercial!E382+All_Customers_Lighting!E382</f>
        <v>74284</v>
      </c>
      <c r="F382" s="5">
        <f>All_Customers_Residential!F382+All_Customers_Small_Commercial!F382+All_Customers_Lighting!F382</f>
        <v>77503</v>
      </c>
      <c r="G382" s="5">
        <f>All_Customers_Residential!G382+All_Customers_Small_Commercial!G382+All_Customers_Lighting!G382</f>
        <v>87666</v>
      </c>
      <c r="H382" s="5">
        <f>All_Customers_Residential!H382+All_Customers_Small_Commercial!H382+All_Customers_Lighting!H382</f>
        <v>111923</v>
      </c>
      <c r="I382" s="5">
        <f>All_Customers_Residential!I382+All_Customers_Small_Commercial!I382+All_Customers_Lighting!I382</f>
        <v>126797</v>
      </c>
      <c r="J382" s="5">
        <f>All_Customers_Residential!J382+All_Customers_Small_Commercial!J382+All_Customers_Lighting!J382</f>
        <v>123695</v>
      </c>
      <c r="K382" s="5">
        <f>All_Customers_Residential!K382+All_Customers_Small_Commercial!K382+All_Customers_Lighting!K382</f>
        <v>122353</v>
      </c>
      <c r="L382" s="5">
        <f>All_Customers_Residential!L382+All_Customers_Small_Commercial!L382+All_Customers_Lighting!L382</f>
        <v>121051</v>
      </c>
      <c r="M382" s="5">
        <f>All_Customers_Residential!M382+All_Customers_Small_Commercial!M382+All_Customers_Lighting!M382</f>
        <v>118838</v>
      </c>
      <c r="N382" s="5">
        <f>All_Customers_Residential!N382+All_Customers_Small_Commercial!N382+All_Customers_Lighting!N382</f>
        <v>113787</v>
      </c>
      <c r="O382" s="5">
        <f>All_Customers_Residential!O382+All_Customers_Small_Commercial!O382+All_Customers_Lighting!O382</f>
        <v>110995</v>
      </c>
      <c r="P382" s="5">
        <f>All_Customers_Residential!P382+All_Customers_Small_Commercial!P382+All_Customers_Lighting!P382</f>
        <v>108139</v>
      </c>
      <c r="Q382" s="5">
        <f>All_Customers_Residential!Q382+All_Customers_Small_Commercial!Q382+All_Customers_Lighting!Q382</f>
        <v>115629</v>
      </c>
      <c r="R382" s="5">
        <f>All_Customers_Residential!R382+All_Customers_Small_Commercial!R382+All_Customers_Lighting!R382</f>
        <v>131640</v>
      </c>
      <c r="S382" s="5">
        <f>All_Customers_Residential!S382+All_Customers_Small_Commercial!S382+All_Customers_Lighting!S382</f>
        <v>141827</v>
      </c>
      <c r="T382" s="5">
        <f>All_Customers_Residential!T382+All_Customers_Small_Commercial!T382+All_Customers_Lighting!T382</f>
        <v>142836</v>
      </c>
      <c r="U382" s="5">
        <f>All_Customers_Residential!U382+All_Customers_Small_Commercial!U382+All_Customers_Lighting!U382</f>
        <v>145281</v>
      </c>
      <c r="V382" s="5">
        <f>All_Customers_Residential!V382+All_Customers_Small_Commercial!V382+All_Customers_Lighting!V382</f>
        <v>132154</v>
      </c>
      <c r="W382" s="5">
        <f>All_Customers_Residential!W382+All_Customers_Small_Commercial!W382+All_Customers_Lighting!W382</f>
        <v>114443</v>
      </c>
      <c r="X382" s="5">
        <f>All_Customers_Residential!X382+All_Customers_Small_Commercial!X382+All_Customers_Lighting!X382</f>
        <v>94596</v>
      </c>
      <c r="Y382" s="5">
        <f>All_Customers_Residential!Y382+All_Customers_Small_Commercial!Y382+All_Customers_Lighting!Y382</f>
        <v>84454</v>
      </c>
      <c r="AA382" s="2">
        <f>IFERROR(INDEX('Holiday Schedule'!$D$3:$D$24,MATCH(A382,'Holiday Schedule'!$C$3:$C$24,0)),0)</f>
        <v>0</v>
      </c>
      <c r="AB382" s="2">
        <f t="shared" si="40"/>
        <v>4</v>
      </c>
      <c r="AC382" s="2">
        <f t="shared" si="41"/>
        <v>1964061</v>
      </c>
      <c r="AD382" s="5">
        <f t="shared" si="42"/>
        <v>664160</v>
      </c>
      <c r="AE382" s="5">
        <f t="shared" si="43"/>
        <v>2628221</v>
      </c>
      <c r="AG382" s="2">
        <f t="shared" si="44"/>
        <v>1</v>
      </c>
      <c r="AH382" s="2">
        <f t="shared" si="45"/>
        <v>2025</v>
      </c>
      <c r="AJ382" s="5">
        <f t="shared" si="46"/>
        <v>145281</v>
      </c>
      <c r="AK382" s="2">
        <f t="shared" si="47"/>
        <v>20</v>
      </c>
    </row>
    <row r="383" spans="1:37" ht="12.75" x14ac:dyDescent="0.2">
      <c r="A383" s="4">
        <v>45666</v>
      </c>
      <c r="B383" s="5">
        <f>All_Customers_Residential!B383+All_Customers_Small_Commercial!B383+All_Customers_Lighting!B383</f>
        <v>79849</v>
      </c>
      <c r="C383" s="5">
        <f>All_Customers_Residential!C383+All_Customers_Small_Commercial!C383+All_Customers_Lighting!C383</f>
        <v>75980</v>
      </c>
      <c r="D383" s="5">
        <f>All_Customers_Residential!D383+All_Customers_Small_Commercial!D383+All_Customers_Lighting!D383</f>
        <v>73415</v>
      </c>
      <c r="E383" s="5">
        <f>All_Customers_Residential!E383+All_Customers_Small_Commercial!E383+All_Customers_Lighting!E383</f>
        <v>74585</v>
      </c>
      <c r="F383" s="5">
        <f>All_Customers_Residential!F383+All_Customers_Small_Commercial!F383+All_Customers_Lighting!F383</f>
        <v>77815</v>
      </c>
      <c r="G383" s="5">
        <f>All_Customers_Residential!G383+All_Customers_Small_Commercial!G383+All_Customers_Lighting!G383</f>
        <v>88023</v>
      </c>
      <c r="H383" s="5">
        <f>All_Customers_Residential!H383+All_Customers_Small_Commercial!H383+All_Customers_Lighting!H383</f>
        <v>112395</v>
      </c>
      <c r="I383" s="5">
        <f>All_Customers_Residential!I383+All_Customers_Small_Commercial!I383+All_Customers_Lighting!I383</f>
        <v>127329</v>
      </c>
      <c r="J383" s="5">
        <f>All_Customers_Residential!J383+All_Customers_Small_Commercial!J383+All_Customers_Lighting!J383</f>
        <v>124194</v>
      </c>
      <c r="K383" s="5">
        <f>All_Customers_Residential!K383+All_Customers_Small_Commercial!K383+All_Customers_Lighting!K383</f>
        <v>122836</v>
      </c>
      <c r="L383" s="5">
        <f>All_Customers_Residential!L383+All_Customers_Small_Commercial!L383+All_Customers_Lighting!L383</f>
        <v>121531</v>
      </c>
      <c r="M383" s="5">
        <f>All_Customers_Residential!M383+All_Customers_Small_Commercial!M383+All_Customers_Lighting!M383</f>
        <v>119320</v>
      </c>
      <c r="N383" s="5">
        <f>All_Customers_Residential!N383+All_Customers_Small_Commercial!N383+All_Customers_Lighting!N383</f>
        <v>114246</v>
      </c>
      <c r="O383" s="5">
        <f>All_Customers_Residential!O383+All_Customers_Small_Commercial!O383+All_Customers_Lighting!O383</f>
        <v>111443</v>
      </c>
      <c r="P383" s="5">
        <f>All_Customers_Residential!P383+All_Customers_Small_Commercial!P383+All_Customers_Lighting!P383</f>
        <v>108571</v>
      </c>
      <c r="Q383" s="5">
        <f>All_Customers_Residential!Q383+All_Customers_Small_Commercial!Q383+All_Customers_Lighting!Q383</f>
        <v>116099</v>
      </c>
      <c r="R383" s="5">
        <f>All_Customers_Residential!R383+All_Customers_Small_Commercial!R383+All_Customers_Lighting!R383</f>
        <v>132170</v>
      </c>
      <c r="S383" s="5">
        <f>All_Customers_Residential!S383+All_Customers_Small_Commercial!S383+All_Customers_Lighting!S383</f>
        <v>142429</v>
      </c>
      <c r="T383" s="5">
        <f>All_Customers_Residential!T383+All_Customers_Small_Commercial!T383+All_Customers_Lighting!T383</f>
        <v>143447</v>
      </c>
      <c r="U383" s="5">
        <f>All_Customers_Residential!U383+All_Customers_Small_Commercial!U383+All_Customers_Lighting!U383</f>
        <v>145906</v>
      </c>
      <c r="V383" s="5">
        <f>All_Customers_Residential!V383+All_Customers_Small_Commercial!V383+All_Customers_Lighting!V383</f>
        <v>132723</v>
      </c>
      <c r="W383" s="5">
        <f>All_Customers_Residential!W383+All_Customers_Small_Commercial!W383+All_Customers_Lighting!W383</f>
        <v>114927</v>
      </c>
      <c r="X383" s="5">
        <f>All_Customers_Residential!X383+All_Customers_Small_Commercial!X383+All_Customers_Lighting!X383</f>
        <v>94988</v>
      </c>
      <c r="Y383" s="5">
        <f>All_Customers_Residential!Y383+All_Customers_Small_Commercial!Y383+All_Customers_Lighting!Y383</f>
        <v>84797</v>
      </c>
      <c r="AA383" s="2">
        <f>IFERROR(INDEX('Holiday Schedule'!$D$3:$D$24,MATCH(A383,'Holiday Schedule'!$C$3:$C$24,0)),0)</f>
        <v>0</v>
      </c>
      <c r="AB383" s="2">
        <f t="shared" si="40"/>
        <v>5</v>
      </c>
      <c r="AC383" s="2">
        <f t="shared" si="41"/>
        <v>1972159</v>
      </c>
      <c r="AD383" s="5">
        <f t="shared" si="42"/>
        <v>666859</v>
      </c>
      <c r="AE383" s="5">
        <f t="shared" si="43"/>
        <v>2639018</v>
      </c>
      <c r="AG383" s="2">
        <f t="shared" si="44"/>
        <v>1</v>
      </c>
      <c r="AH383" s="2">
        <f t="shared" si="45"/>
        <v>2025</v>
      </c>
      <c r="AJ383" s="5">
        <f t="shared" si="46"/>
        <v>145906</v>
      </c>
      <c r="AK383" s="2">
        <f t="shared" si="47"/>
        <v>20</v>
      </c>
    </row>
    <row r="384" spans="1:37" ht="12.75" x14ac:dyDescent="0.2">
      <c r="A384" s="4">
        <v>45667</v>
      </c>
      <c r="B384" s="5">
        <f>All_Customers_Residential!B384+All_Customers_Small_Commercial!B384+All_Customers_Lighting!B384</f>
        <v>80070</v>
      </c>
      <c r="C384" s="5">
        <f>All_Customers_Residential!C384+All_Customers_Small_Commercial!C384+All_Customers_Lighting!C384</f>
        <v>76191</v>
      </c>
      <c r="D384" s="5">
        <f>All_Customers_Residential!D384+All_Customers_Small_Commercial!D384+All_Customers_Lighting!D384</f>
        <v>73619</v>
      </c>
      <c r="E384" s="5">
        <f>All_Customers_Residential!E384+All_Customers_Small_Commercial!E384+All_Customers_Lighting!E384</f>
        <v>74789</v>
      </c>
      <c r="F384" s="5">
        <f>All_Customers_Residential!F384+All_Customers_Small_Commercial!F384+All_Customers_Lighting!F384</f>
        <v>78029</v>
      </c>
      <c r="G384" s="5">
        <f>All_Customers_Residential!G384+All_Customers_Small_Commercial!G384+All_Customers_Lighting!G384</f>
        <v>88267</v>
      </c>
      <c r="H384" s="5">
        <f>All_Customers_Residential!H384+All_Customers_Small_Commercial!H384+All_Customers_Lighting!H384</f>
        <v>112711</v>
      </c>
      <c r="I384" s="5">
        <f>All_Customers_Residential!I384+All_Customers_Small_Commercial!I384+All_Customers_Lighting!I384</f>
        <v>127679</v>
      </c>
      <c r="J384" s="5">
        <f>All_Customers_Residential!J384+All_Customers_Small_Commercial!J384+All_Customers_Lighting!J384</f>
        <v>124545</v>
      </c>
      <c r="K384" s="5">
        <f>All_Customers_Residential!K384+All_Customers_Small_Commercial!K384+All_Customers_Lighting!K384</f>
        <v>123179</v>
      </c>
      <c r="L384" s="5">
        <f>All_Customers_Residential!L384+All_Customers_Small_Commercial!L384+All_Customers_Lighting!L384</f>
        <v>121870</v>
      </c>
      <c r="M384" s="5">
        <f>All_Customers_Residential!M384+All_Customers_Small_Commercial!M384+All_Customers_Lighting!M384</f>
        <v>119653</v>
      </c>
      <c r="N384" s="5">
        <f>All_Customers_Residential!N384+All_Customers_Small_Commercial!N384+All_Customers_Lighting!N384</f>
        <v>114564</v>
      </c>
      <c r="O384" s="5">
        <f>All_Customers_Residential!O384+All_Customers_Small_Commercial!O384+All_Customers_Lighting!O384</f>
        <v>111753</v>
      </c>
      <c r="P384" s="5">
        <f>All_Customers_Residential!P384+All_Customers_Small_Commercial!P384+All_Customers_Lighting!P384</f>
        <v>108872</v>
      </c>
      <c r="Q384" s="5">
        <f>All_Customers_Residential!Q384+All_Customers_Small_Commercial!Q384+All_Customers_Lighting!Q384</f>
        <v>116423</v>
      </c>
      <c r="R384" s="5">
        <f>All_Customers_Residential!R384+All_Customers_Small_Commercial!R384+All_Customers_Lighting!R384</f>
        <v>132525</v>
      </c>
      <c r="S384" s="5">
        <f>All_Customers_Residential!S384+All_Customers_Small_Commercial!S384+All_Customers_Lighting!S384</f>
        <v>142831</v>
      </c>
      <c r="T384" s="5">
        <f>All_Customers_Residential!T384+All_Customers_Small_Commercial!T384+All_Customers_Lighting!T384</f>
        <v>143854</v>
      </c>
      <c r="U384" s="5">
        <f>All_Customers_Residential!U384+All_Customers_Small_Commercial!U384+All_Customers_Lighting!U384</f>
        <v>146319</v>
      </c>
      <c r="V384" s="5">
        <f>All_Customers_Residential!V384+All_Customers_Small_Commercial!V384+All_Customers_Lighting!V384</f>
        <v>133096</v>
      </c>
      <c r="W384" s="5">
        <f>All_Customers_Residential!W384+All_Customers_Small_Commercial!W384+All_Customers_Lighting!W384</f>
        <v>115251</v>
      </c>
      <c r="X384" s="5">
        <f>All_Customers_Residential!X384+All_Customers_Small_Commercial!X384+All_Customers_Lighting!X384</f>
        <v>95256</v>
      </c>
      <c r="Y384" s="5">
        <f>All_Customers_Residential!Y384+All_Customers_Small_Commercial!Y384+All_Customers_Lighting!Y384</f>
        <v>85034</v>
      </c>
      <c r="AA384" s="2">
        <f>IFERROR(INDEX('Holiday Schedule'!$D$3:$D$24,MATCH(A384,'Holiday Schedule'!$C$3:$C$24,0)),0)</f>
        <v>0</v>
      </c>
      <c r="AB384" s="2">
        <f t="shared" si="40"/>
        <v>6</v>
      </c>
      <c r="AC384" s="2">
        <f t="shared" si="41"/>
        <v>1977670</v>
      </c>
      <c r="AD384" s="5">
        <f t="shared" si="42"/>
        <v>668710</v>
      </c>
      <c r="AE384" s="5">
        <f t="shared" si="43"/>
        <v>2646380</v>
      </c>
      <c r="AG384" s="2">
        <f t="shared" si="44"/>
        <v>1</v>
      </c>
      <c r="AH384" s="2">
        <f t="shared" si="45"/>
        <v>2025</v>
      </c>
      <c r="AJ384" s="5">
        <f t="shared" si="46"/>
        <v>146319</v>
      </c>
      <c r="AK384" s="2">
        <f t="shared" si="47"/>
        <v>20</v>
      </c>
    </row>
    <row r="385" spans="1:37" ht="12.75" x14ac:dyDescent="0.2">
      <c r="A385" s="4">
        <v>45668</v>
      </c>
      <c r="B385" s="5">
        <f>All_Customers_Residential!B385+All_Customers_Small_Commercial!B385+All_Customers_Lighting!B385</f>
        <v>80708</v>
      </c>
      <c r="C385" s="5">
        <f>All_Customers_Residential!C385+All_Customers_Small_Commercial!C385+All_Customers_Lighting!C385</f>
        <v>76767</v>
      </c>
      <c r="D385" s="5">
        <f>All_Customers_Residential!D385+All_Customers_Small_Commercial!D385+All_Customers_Lighting!D385</f>
        <v>74398</v>
      </c>
      <c r="E385" s="5">
        <f>All_Customers_Residential!E385+All_Customers_Small_Commercial!E385+All_Customers_Lighting!E385</f>
        <v>74863</v>
      </c>
      <c r="F385" s="5">
        <f>All_Customers_Residential!F385+All_Customers_Small_Commercial!F385+All_Customers_Lighting!F385</f>
        <v>77866</v>
      </c>
      <c r="G385" s="5">
        <f>All_Customers_Residential!G385+All_Customers_Small_Commercial!G385+All_Customers_Lighting!G385</f>
        <v>86349</v>
      </c>
      <c r="H385" s="5">
        <f>All_Customers_Residential!H385+All_Customers_Small_Commercial!H385+All_Customers_Lighting!H385</f>
        <v>107331</v>
      </c>
      <c r="I385" s="5">
        <f>All_Customers_Residential!I385+All_Customers_Small_Commercial!I385+All_Customers_Lighting!I385</f>
        <v>122271</v>
      </c>
      <c r="J385" s="5">
        <f>All_Customers_Residential!J385+All_Customers_Small_Commercial!J385+All_Customers_Lighting!J385</f>
        <v>123671</v>
      </c>
      <c r="K385" s="5">
        <f>All_Customers_Residential!K385+All_Customers_Small_Commercial!K385+All_Customers_Lighting!K385</f>
        <v>126696</v>
      </c>
      <c r="L385" s="5">
        <f>All_Customers_Residential!L385+All_Customers_Small_Commercial!L385+All_Customers_Lighting!L385</f>
        <v>124801</v>
      </c>
      <c r="M385" s="5">
        <f>All_Customers_Residential!M385+All_Customers_Small_Commercial!M385+All_Customers_Lighting!M385</f>
        <v>122415</v>
      </c>
      <c r="N385" s="5">
        <f>All_Customers_Residential!N385+All_Customers_Small_Commercial!N385+All_Customers_Lighting!N385</f>
        <v>117353</v>
      </c>
      <c r="O385" s="5">
        <f>All_Customers_Residential!O385+All_Customers_Small_Commercial!O385+All_Customers_Lighting!O385</f>
        <v>114027</v>
      </c>
      <c r="P385" s="5">
        <f>All_Customers_Residential!P385+All_Customers_Small_Commercial!P385+All_Customers_Lighting!P385</f>
        <v>111346</v>
      </c>
      <c r="Q385" s="5">
        <f>All_Customers_Residential!Q385+All_Customers_Small_Commercial!Q385+All_Customers_Lighting!Q385</f>
        <v>119088</v>
      </c>
      <c r="R385" s="5">
        <f>All_Customers_Residential!R385+All_Customers_Small_Commercial!R385+All_Customers_Lighting!R385</f>
        <v>134774</v>
      </c>
      <c r="S385" s="5">
        <f>All_Customers_Residential!S385+All_Customers_Small_Commercial!S385+All_Customers_Lighting!S385</f>
        <v>146226</v>
      </c>
      <c r="T385" s="5">
        <f>All_Customers_Residential!T385+All_Customers_Small_Commercial!T385+All_Customers_Lighting!T385</f>
        <v>145069</v>
      </c>
      <c r="U385" s="5">
        <f>All_Customers_Residential!U385+All_Customers_Small_Commercial!U385+All_Customers_Lighting!U385</f>
        <v>145293</v>
      </c>
      <c r="V385" s="5">
        <f>All_Customers_Residential!V385+All_Customers_Small_Commercial!V385+All_Customers_Lighting!V385</f>
        <v>132831</v>
      </c>
      <c r="W385" s="5">
        <f>All_Customers_Residential!W385+All_Customers_Small_Commercial!W385+All_Customers_Lighting!W385</f>
        <v>114558</v>
      </c>
      <c r="X385" s="5">
        <f>All_Customers_Residential!X385+All_Customers_Small_Commercial!X385+All_Customers_Lighting!X385</f>
        <v>95939</v>
      </c>
      <c r="Y385" s="5">
        <f>All_Customers_Residential!Y385+All_Customers_Small_Commercial!Y385+All_Customers_Lighting!Y385</f>
        <v>85531</v>
      </c>
      <c r="AA385" s="2">
        <f>IFERROR(INDEX('Holiday Schedule'!$D$3:$D$24,MATCH(A385,'Holiday Schedule'!$C$3:$C$24,0)),0)</f>
        <v>0</v>
      </c>
      <c r="AB385" s="2">
        <f t="shared" si="40"/>
        <v>7</v>
      </c>
      <c r="AC385" s="2">
        <f t="shared" si="41"/>
        <v>0</v>
      </c>
      <c r="AD385" s="5">
        <f t="shared" si="42"/>
        <v>2660171</v>
      </c>
      <c r="AE385" s="5">
        <f t="shared" si="43"/>
        <v>2660171</v>
      </c>
      <c r="AG385" s="2">
        <f t="shared" si="44"/>
        <v>1</v>
      </c>
      <c r="AH385" s="2">
        <f t="shared" si="45"/>
        <v>2025</v>
      </c>
      <c r="AJ385" s="5">
        <f t="shared" si="46"/>
        <v>146226</v>
      </c>
      <c r="AK385" s="2">
        <f t="shared" si="47"/>
        <v>18</v>
      </c>
    </row>
    <row r="386" spans="1:37" ht="12.75" x14ac:dyDescent="0.2">
      <c r="A386" s="4">
        <v>45669</v>
      </c>
      <c r="B386" s="5">
        <f>All_Customers_Residential!B386+All_Customers_Small_Commercial!B386+All_Customers_Lighting!B386</f>
        <v>80692</v>
      </c>
      <c r="C386" s="5">
        <f>All_Customers_Residential!C386+All_Customers_Small_Commercial!C386+All_Customers_Lighting!C386</f>
        <v>76751</v>
      </c>
      <c r="D386" s="5">
        <f>All_Customers_Residential!D386+All_Customers_Small_Commercial!D386+All_Customers_Lighting!D386</f>
        <v>74382</v>
      </c>
      <c r="E386" s="5">
        <f>All_Customers_Residential!E386+All_Customers_Small_Commercial!E386+All_Customers_Lighting!E386</f>
        <v>74850</v>
      </c>
      <c r="F386" s="5">
        <f>All_Customers_Residential!F386+All_Customers_Small_Commercial!F386+All_Customers_Lighting!F386</f>
        <v>77849</v>
      </c>
      <c r="G386" s="5">
        <f>All_Customers_Residential!G386+All_Customers_Small_Commercial!G386+All_Customers_Lighting!G386</f>
        <v>86335</v>
      </c>
      <c r="H386" s="5">
        <f>All_Customers_Residential!H386+All_Customers_Small_Commercial!H386+All_Customers_Lighting!H386</f>
        <v>107308</v>
      </c>
      <c r="I386" s="5">
        <f>All_Customers_Residential!I386+All_Customers_Small_Commercial!I386+All_Customers_Lighting!I386</f>
        <v>122283</v>
      </c>
      <c r="J386" s="5">
        <f>All_Customers_Residential!J386+All_Customers_Small_Commercial!J386+All_Customers_Lighting!J386</f>
        <v>123670</v>
      </c>
      <c r="K386" s="5">
        <f>All_Customers_Residential!K386+All_Customers_Small_Commercial!K386+All_Customers_Lighting!K386</f>
        <v>126680</v>
      </c>
      <c r="L386" s="5">
        <f>All_Customers_Residential!L386+All_Customers_Small_Commercial!L386+All_Customers_Lighting!L386</f>
        <v>124783</v>
      </c>
      <c r="M386" s="5">
        <f>All_Customers_Residential!M386+All_Customers_Small_Commercial!M386+All_Customers_Lighting!M386</f>
        <v>122399</v>
      </c>
      <c r="N386" s="5">
        <f>All_Customers_Residential!N386+All_Customers_Small_Commercial!N386+All_Customers_Lighting!N386</f>
        <v>117337</v>
      </c>
      <c r="O386" s="5">
        <f>All_Customers_Residential!O386+All_Customers_Small_Commercial!O386+All_Customers_Lighting!O386</f>
        <v>114012</v>
      </c>
      <c r="P386" s="5">
        <f>All_Customers_Residential!P386+All_Customers_Small_Commercial!P386+All_Customers_Lighting!P386</f>
        <v>111332</v>
      </c>
      <c r="Q386" s="5">
        <f>All_Customers_Residential!Q386+All_Customers_Small_Commercial!Q386+All_Customers_Lighting!Q386</f>
        <v>119041</v>
      </c>
      <c r="R386" s="5">
        <f>All_Customers_Residential!R386+All_Customers_Small_Commercial!R386+All_Customers_Lighting!R386</f>
        <v>134724</v>
      </c>
      <c r="S386" s="5">
        <f>All_Customers_Residential!S386+All_Customers_Small_Commercial!S386+All_Customers_Lighting!S386</f>
        <v>146199</v>
      </c>
      <c r="T386" s="5">
        <f>All_Customers_Residential!T386+All_Customers_Small_Commercial!T386+All_Customers_Lighting!T386</f>
        <v>145038</v>
      </c>
      <c r="U386" s="5">
        <f>All_Customers_Residential!U386+All_Customers_Small_Commercial!U386+All_Customers_Lighting!U386</f>
        <v>145260</v>
      </c>
      <c r="V386" s="5">
        <f>All_Customers_Residential!V386+All_Customers_Small_Commercial!V386+All_Customers_Lighting!V386</f>
        <v>132803</v>
      </c>
      <c r="W386" s="5">
        <f>All_Customers_Residential!W386+All_Customers_Small_Commercial!W386+All_Customers_Lighting!W386</f>
        <v>114536</v>
      </c>
      <c r="X386" s="5">
        <f>All_Customers_Residential!X386+All_Customers_Small_Commercial!X386+All_Customers_Lighting!X386</f>
        <v>95919</v>
      </c>
      <c r="Y386" s="5">
        <f>All_Customers_Residential!Y386+All_Customers_Small_Commercial!Y386+All_Customers_Lighting!Y386</f>
        <v>85512</v>
      </c>
      <c r="AA386" s="2">
        <f>IFERROR(INDEX('Holiday Schedule'!$D$3:$D$24,MATCH(A386,'Holiday Schedule'!$C$3:$C$24,0)),0)</f>
        <v>0</v>
      </c>
      <c r="AB386" s="2">
        <f t="shared" si="40"/>
        <v>1</v>
      </c>
      <c r="AC386" s="2">
        <f t="shared" si="41"/>
        <v>0</v>
      </c>
      <c r="AD386" s="5">
        <f t="shared" si="42"/>
        <v>2659695</v>
      </c>
      <c r="AE386" s="5">
        <f t="shared" si="43"/>
        <v>2659695</v>
      </c>
      <c r="AG386" s="2">
        <f t="shared" si="44"/>
        <v>1</v>
      </c>
      <c r="AH386" s="2">
        <f t="shared" si="45"/>
        <v>2025</v>
      </c>
      <c r="AJ386" s="5">
        <f t="shared" si="46"/>
        <v>146199</v>
      </c>
      <c r="AK386" s="2">
        <f t="shared" si="47"/>
        <v>18</v>
      </c>
    </row>
    <row r="387" spans="1:37" ht="12.75" x14ac:dyDescent="0.2">
      <c r="A387" s="4">
        <v>45670</v>
      </c>
      <c r="B387" s="5">
        <f>All_Customers_Residential!B387+All_Customers_Small_Commercial!B387+All_Customers_Lighting!B387</f>
        <v>80320</v>
      </c>
      <c r="C387" s="5">
        <f>All_Customers_Residential!C387+All_Customers_Small_Commercial!C387+All_Customers_Lighting!C387</f>
        <v>76425</v>
      </c>
      <c r="D387" s="5">
        <f>All_Customers_Residential!D387+All_Customers_Small_Commercial!D387+All_Customers_Lighting!D387</f>
        <v>73843</v>
      </c>
      <c r="E387" s="5">
        <f>All_Customers_Residential!E387+All_Customers_Small_Commercial!E387+All_Customers_Lighting!E387</f>
        <v>75015</v>
      </c>
      <c r="F387" s="5">
        <f>All_Customers_Residential!F387+All_Customers_Small_Commercial!F387+All_Customers_Lighting!F387</f>
        <v>78268</v>
      </c>
      <c r="G387" s="5">
        <f>All_Customers_Residential!G387+All_Customers_Small_Commercial!G387+All_Customers_Lighting!G387</f>
        <v>88543</v>
      </c>
      <c r="H387" s="5">
        <f>All_Customers_Residential!H387+All_Customers_Small_Commercial!H387+All_Customers_Lighting!H387</f>
        <v>113076</v>
      </c>
      <c r="I387" s="5">
        <f>All_Customers_Residential!I387+All_Customers_Small_Commercial!I387+All_Customers_Lighting!I387</f>
        <v>128142</v>
      </c>
      <c r="J387" s="5">
        <f>All_Customers_Residential!J387+All_Customers_Small_Commercial!J387+All_Customers_Lighting!J387</f>
        <v>124948</v>
      </c>
      <c r="K387" s="5">
        <f>All_Customers_Residential!K387+All_Customers_Small_Commercial!K387+All_Customers_Lighting!K387</f>
        <v>123564</v>
      </c>
      <c r="L387" s="5">
        <f>All_Customers_Residential!L387+All_Customers_Small_Commercial!L387+All_Customers_Lighting!L387</f>
        <v>122245</v>
      </c>
      <c r="M387" s="5">
        <f>All_Customers_Residential!M387+All_Customers_Small_Commercial!M387+All_Customers_Lighting!M387</f>
        <v>120019</v>
      </c>
      <c r="N387" s="5">
        <f>All_Customers_Residential!N387+All_Customers_Small_Commercial!N387+All_Customers_Lighting!N387</f>
        <v>114911</v>
      </c>
      <c r="O387" s="5">
        <f>All_Customers_Residential!O387+All_Customers_Small_Commercial!O387+All_Customers_Lighting!O387</f>
        <v>112093</v>
      </c>
      <c r="P387" s="5">
        <f>All_Customers_Residential!P387+All_Customers_Small_Commercial!P387+All_Customers_Lighting!P387</f>
        <v>109203</v>
      </c>
      <c r="Q387" s="5">
        <f>All_Customers_Residential!Q387+All_Customers_Small_Commercial!Q387+All_Customers_Lighting!Q387</f>
        <v>116785</v>
      </c>
      <c r="R387" s="5">
        <f>All_Customers_Residential!R387+All_Customers_Small_Commercial!R387+All_Customers_Lighting!R387</f>
        <v>132954</v>
      </c>
      <c r="S387" s="5">
        <f>All_Customers_Residential!S387+All_Customers_Small_Commercial!S387+All_Customers_Lighting!S387</f>
        <v>143298</v>
      </c>
      <c r="T387" s="5">
        <f>All_Customers_Residential!T387+All_Customers_Small_Commercial!T387+All_Customers_Lighting!T387</f>
        <v>144330</v>
      </c>
      <c r="U387" s="5">
        <f>All_Customers_Residential!U387+All_Customers_Small_Commercial!U387+All_Customers_Lighting!U387</f>
        <v>146804</v>
      </c>
      <c r="V387" s="5">
        <f>All_Customers_Residential!V387+All_Customers_Small_Commercial!V387+All_Customers_Lighting!V387</f>
        <v>133536</v>
      </c>
      <c r="W387" s="5">
        <f>All_Customers_Residential!W387+All_Customers_Small_Commercial!W387+All_Customers_Lighting!W387</f>
        <v>115620</v>
      </c>
      <c r="X387" s="5">
        <f>All_Customers_Residential!X387+All_Customers_Small_Commercial!X387+All_Customers_Lighting!X387</f>
        <v>95558</v>
      </c>
      <c r="Y387" s="5">
        <f>All_Customers_Residential!Y387+All_Customers_Small_Commercial!Y387+All_Customers_Lighting!Y387</f>
        <v>85301</v>
      </c>
      <c r="AA387" s="2">
        <f>IFERROR(INDEX('Holiday Schedule'!$D$3:$D$24,MATCH(A387,'Holiday Schedule'!$C$3:$C$24,0)),0)</f>
        <v>0</v>
      </c>
      <c r="AB387" s="2">
        <f t="shared" si="40"/>
        <v>2</v>
      </c>
      <c r="AC387" s="2">
        <f t="shared" si="41"/>
        <v>1984010</v>
      </c>
      <c r="AD387" s="5">
        <f t="shared" si="42"/>
        <v>670791</v>
      </c>
      <c r="AE387" s="5">
        <f t="shared" si="43"/>
        <v>2654801</v>
      </c>
      <c r="AG387" s="2">
        <f t="shared" si="44"/>
        <v>1</v>
      </c>
      <c r="AH387" s="2">
        <f t="shared" si="45"/>
        <v>2025</v>
      </c>
      <c r="AJ387" s="5">
        <f t="shared" si="46"/>
        <v>146804</v>
      </c>
      <c r="AK387" s="2">
        <f t="shared" si="47"/>
        <v>20</v>
      </c>
    </row>
    <row r="388" spans="1:37" ht="12.75" x14ac:dyDescent="0.2">
      <c r="A388" s="4">
        <v>45671</v>
      </c>
      <c r="B388" s="5">
        <f>All_Customers_Residential!B388+All_Customers_Small_Commercial!B388+All_Customers_Lighting!B388</f>
        <v>80466</v>
      </c>
      <c r="C388" s="5">
        <f>All_Customers_Residential!C388+All_Customers_Small_Commercial!C388+All_Customers_Lighting!C388</f>
        <v>76563</v>
      </c>
      <c r="D388" s="5">
        <f>All_Customers_Residential!D388+All_Customers_Small_Commercial!D388+All_Customers_Lighting!D388</f>
        <v>73974</v>
      </c>
      <c r="E388" s="5">
        <f>All_Customers_Residential!E388+All_Customers_Small_Commercial!E388+All_Customers_Lighting!E388</f>
        <v>75148</v>
      </c>
      <c r="F388" s="5">
        <f>All_Customers_Residential!F388+All_Customers_Small_Commercial!F388+All_Customers_Lighting!F388</f>
        <v>78407</v>
      </c>
      <c r="G388" s="5">
        <f>All_Customers_Residential!G388+All_Customers_Small_Commercial!G388+All_Customers_Lighting!G388</f>
        <v>88707</v>
      </c>
      <c r="H388" s="5">
        <f>All_Customers_Residential!H388+All_Customers_Small_Commercial!H388+All_Customers_Lighting!H388</f>
        <v>113295</v>
      </c>
      <c r="I388" s="5">
        <f>All_Customers_Residential!I388+All_Customers_Small_Commercial!I388+All_Customers_Lighting!I388</f>
        <v>128375</v>
      </c>
      <c r="J388" s="5">
        <f>All_Customers_Residential!J388+All_Customers_Small_Commercial!J388+All_Customers_Lighting!J388</f>
        <v>125175</v>
      </c>
      <c r="K388" s="5">
        <f>All_Customers_Residential!K388+All_Customers_Small_Commercial!K388+All_Customers_Lighting!K388</f>
        <v>123790</v>
      </c>
      <c r="L388" s="5">
        <f>All_Customers_Residential!L388+All_Customers_Small_Commercial!L388+All_Customers_Lighting!L388</f>
        <v>122463</v>
      </c>
      <c r="M388" s="5">
        <f>All_Customers_Residential!M388+All_Customers_Small_Commercial!M388+All_Customers_Lighting!M388</f>
        <v>120236</v>
      </c>
      <c r="N388" s="5">
        <f>All_Customers_Residential!N388+All_Customers_Small_Commercial!N388+All_Customers_Lighting!N388</f>
        <v>115117</v>
      </c>
      <c r="O388" s="5">
        <f>All_Customers_Residential!O388+All_Customers_Small_Commercial!O388+All_Customers_Lighting!O388</f>
        <v>112290</v>
      </c>
      <c r="P388" s="5">
        <f>All_Customers_Residential!P388+All_Customers_Small_Commercial!P388+All_Customers_Lighting!P388</f>
        <v>109396</v>
      </c>
      <c r="Q388" s="5">
        <f>All_Customers_Residential!Q388+All_Customers_Small_Commercial!Q388+All_Customers_Lighting!Q388</f>
        <v>116999</v>
      </c>
      <c r="R388" s="5">
        <f>All_Customers_Residential!R388+All_Customers_Small_Commercial!R388+All_Customers_Lighting!R388</f>
        <v>133208</v>
      </c>
      <c r="S388" s="5">
        <f>All_Customers_Residential!S388+All_Customers_Small_Commercial!S388+All_Customers_Lighting!S388</f>
        <v>143581</v>
      </c>
      <c r="T388" s="5">
        <f>All_Customers_Residential!T388+All_Customers_Small_Commercial!T388+All_Customers_Lighting!T388</f>
        <v>144621</v>
      </c>
      <c r="U388" s="5">
        <f>All_Customers_Residential!U388+All_Customers_Small_Commercial!U388+All_Customers_Lighting!U388</f>
        <v>147106</v>
      </c>
      <c r="V388" s="5">
        <f>All_Customers_Residential!V388+All_Customers_Small_Commercial!V388+All_Customers_Lighting!V388</f>
        <v>133806</v>
      </c>
      <c r="W388" s="5">
        <f>All_Customers_Residential!W388+All_Customers_Small_Commercial!W388+All_Customers_Lighting!W388</f>
        <v>115847</v>
      </c>
      <c r="X388" s="5">
        <f>All_Customers_Residential!X388+All_Customers_Small_Commercial!X388+All_Customers_Lighting!X388</f>
        <v>95738</v>
      </c>
      <c r="Y388" s="5">
        <f>All_Customers_Residential!Y388+All_Customers_Small_Commercial!Y388+All_Customers_Lighting!Y388</f>
        <v>85458</v>
      </c>
      <c r="AA388" s="2">
        <f>IFERROR(INDEX('Holiday Schedule'!$D$3:$D$24,MATCH(A388,'Holiday Schedule'!$C$3:$C$24,0)),0)</f>
        <v>0</v>
      </c>
      <c r="AB388" s="2">
        <f t="shared" si="40"/>
        <v>3</v>
      </c>
      <c r="AC388" s="2">
        <f t="shared" si="41"/>
        <v>1987748</v>
      </c>
      <c r="AD388" s="5">
        <f t="shared" si="42"/>
        <v>672018</v>
      </c>
      <c r="AE388" s="5">
        <f t="shared" si="43"/>
        <v>2659766</v>
      </c>
      <c r="AG388" s="2">
        <f t="shared" si="44"/>
        <v>1</v>
      </c>
      <c r="AH388" s="2">
        <f t="shared" si="45"/>
        <v>2025</v>
      </c>
      <c r="AJ388" s="5">
        <f t="shared" si="46"/>
        <v>147106</v>
      </c>
      <c r="AK388" s="2">
        <f t="shared" si="47"/>
        <v>20</v>
      </c>
    </row>
    <row r="389" spans="1:37" ht="12.75" x14ac:dyDescent="0.2">
      <c r="A389" s="4">
        <v>45672</v>
      </c>
      <c r="B389" s="5">
        <f>All_Customers_Residential!B389+All_Customers_Small_Commercial!B389+All_Customers_Lighting!B389</f>
        <v>81040</v>
      </c>
      <c r="C389" s="5">
        <f>All_Customers_Residential!C389+All_Customers_Small_Commercial!C389+All_Customers_Lighting!C389</f>
        <v>77107</v>
      </c>
      <c r="D389" s="5">
        <f>All_Customers_Residential!D389+All_Customers_Small_Commercial!D389+All_Customers_Lighting!D389</f>
        <v>74501</v>
      </c>
      <c r="E389" s="5">
        <f>All_Customers_Residential!E389+All_Customers_Small_Commercial!E389+All_Customers_Lighting!E389</f>
        <v>75682</v>
      </c>
      <c r="F389" s="5">
        <f>All_Customers_Residential!F389+All_Customers_Small_Commercial!F389+All_Customers_Lighting!F389</f>
        <v>78965</v>
      </c>
      <c r="G389" s="5">
        <f>All_Customers_Residential!G389+All_Customers_Small_Commercial!G389+All_Customers_Lighting!G389</f>
        <v>89341</v>
      </c>
      <c r="H389" s="5">
        <f>All_Customers_Residential!H389+All_Customers_Small_Commercial!H389+All_Customers_Lighting!H389</f>
        <v>114123</v>
      </c>
      <c r="I389" s="5">
        <f>All_Customers_Residential!I389+All_Customers_Small_Commercial!I389+All_Customers_Lighting!I389</f>
        <v>129279</v>
      </c>
      <c r="J389" s="5">
        <f>All_Customers_Residential!J389+All_Customers_Small_Commercial!J389+All_Customers_Lighting!J389</f>
        <v>126088</v>
      </c>
      <c r="K389" s="5">
        <f>All_Customers_Residential!K389+All_Customers_Small_Commercial!K389+All_Customers_Lighting!K389</f>
        <v>124691</v>
      </c>
      <c r="L389" s="5">
        <f>All_Customers_Residential!L389+All_Customers_Small_Commercial!L389+All_Customers_Lighting!L389</f>
        <v>123350</v>
      </c>
      <c r="M389" s="5">
        <f>All_Customers_Residential!M389+All_Customers_Small_Commercial!M389+All_Customers_Lighting!M389</f>
        <v>121107</v>
      </c>
      <c r="N389" s="5">
        <f>All_Customers_Residential!N389+All_Customers_Small_Commercial!N389+All_Customers_Lighting!N389</f>
        <v>115949</v>
      </c>
      <c r="O389" s="5">
        <f>All_Customers_Residential!O389+All_Customers_Small_Commercial!O389+All_Customers_Lighting!O389</f>
        <v>113100</v>
      </c>
      <c r="P389" s="5">
        <f>All_Customers_Residential!P389+All_Customers_Small_Commercial!P389+All_Customers_Lighting!P389</f>
        <v>110185</v>
      </c>
      <c r="Q389" s="5">
        <f>All_Customers_Residential!Q389+All_Customers_Small_Commercial!Q389+All_Customers_Lighting!Q389</f>
        <v>117842</v>
      </c>
      <c r="R389" s="5">
        <f>All_Customers_Residential!R389+All_Customers_Small_Commercial!R389+All_Customers_Lighting!R389</f>
        <v>134162</v>
      </c>
      <c r="S389" s="5">
        <f>All_Customers_Residential!S389+All_Customers_Small_Commercial!S389+All_Customers_Lighting!S389</f>
        <v>144634</v>
      </c>
      <c r="T389" s="5">
        <f>All_Customers_Residential!T389+All_Customers_Small_Commercial!T389+All_Customers_Lighting!T389</f>
        <v>145683</v>
      </c>
      <c r="U389" s="5">
        <f>All_Customers_Residential!U389+All_Customers_Small_Commercial!U389+All_Customers_Lighting!U389</f>
        <v>148191</v>
      </c>
      <c r="V389" s="5">
        <f>All_Customers_Residential!V389+All_Customers_Small_Commercial!V389+All_Customers_Lighting!V389</f>
        <v>134790</v>
      </c>
      <c r="W389" s="5">
        <f>All_Customers_Residential!W389+All_Customers_Small_Commercial!W389+All_Customers_Lighting!W389</f>
        <v>116692</v>
      </c>
      <c r="X389" s="5">
        <f>All_Customers_Residential!X389+All_Customers_Small_Commercial!X389+All_Customers_Lighting!X389</f>
        <v>96428</v>
      </c>
      <c r="Y389" s="5">
        <f>All_Customers_Residential!Y389+All_Customers_Small_Commercial!Y389+All_Customers_Lighting!Y389</f>
        <v>86070</v>
      </c>
      <c r="AA389" s="2">
        <f>IFERROR(INDEX('Holiday Schedule'!$D$3:$D$24,MATCH(A389,'Holiday Schedule'!$C$3:$C$24,0)),0)</f>
        <v>0</v>
      </c>
      <c r="AB389" s="2">
        <f t="shared" si="40"/>
        <v>4</v>
      </c>
      <c r="AC389" s="2">
        <f t="shared" si="41"/>
        <v>2002171</v>
      </c>
      <c r="AD389" s="5">
        <f t="shared" si="42"/>
        <v>676829</v>
      </c>
      <c r="AE389" s="5">
        <f t="shared" si="43"/>
        <v>2679000</v>
      </c>
      <c r="AG389" s="2">
        <f t="shared" si="44"/>
        <v>1</v>
      </c>
      <c r="AH389" s="2">
        <f t="shared" si="45"/>
        <v>2025</v>
      </c>
      <c r="AJ389" s="5">
        <f t="shared" si="46"/>
        <v>148191</v>
      </c>
      <c r="AK389" s="2">
        <f t="shared" si="47"/>
        <v>20</v>
      </c>
    </row>
    <row r="390" spans="1:37" ht="12.75" x14ac:dyDescent="0.2">
      <c r="A390" s="4">
        <v>45673</v>
      </c>
      <c r="B390" s="5">
        <f>All_Customers_Residential!B390+All_Customers_Small_Commercial!B390+All_Customers_Lighting!B390</f>
        <v>81019</v>
      </c>
      <c r="C390" s="5">
        <f>All_Customers_Residential!C390+All_Customers_Small_Commercial!C390+All_Customers_Lighting!C390</f>
        <v>77087</v>
      </c>
      <c r="D390" s="5">
        <f>All_Customers_Residential!D390+All_Customers_Small_Commercial!D390+All_Customers_Lighting!D390</f>
        <v>74480</v>
      </c>
      <c r="E390" s="5">
        <f>All_Customers_Residential!E390+All_Customers_Small_Commercial!E390+All_Customers_Lighting!E390</f>
        <v>75664</v>
      </c>
      <c r="F390" s="5">
        <f>All_Customers_Residential!F390+All_Customers_Small_Commercial!F390+All_Customers_Lighting!F390</f>
        <v>78943</v>
      </c>
      <c r="G390" s="5">
        <f>All_Customers_Residential!G390+All_Customers_Small_Commercial!G390+All_Customers_Lighting!G390</f>
        <v>89317</v>
      </c>
      <c r="H390" s="5">
        <f>All_Customers_Residential!H390+All_Customers_Small_Commercial!H390+All_Customers_Lighting!H390</f>
        <v>114092</v>
      </c>
      <c r="I390" s="5">
        <f>All_Customers_Residential!I390+All_Customers_Small_Commercial!I390+All_Customers_Lighting!I390</f>
        <v>129228</v>
      </c>
      <c r="J390" s="5">
        <f>All_Customers_Residential!J390+All_Customers_Small_Commercial!J390+All_Customers_Lighting!J390</f>
        <v>126052</v>
      </c>
      <c r="K390" s="5">
        <f>All_Customers_Residential!K390+All_Customers_Small_Commercial!K390+All_Customers_Lighting!K390</f>
        <v>124657</v>
      </c>
      <c r="L390" s="5">
        <f>All_Customers_Residential!L390+All_Customers_Small_Commercial!L390+All_Customers_Lighting!L390</f>
        <v>123314</v>
      </c>
      <c r="M390" s="5">
        <f>All_Customers_Residential!M390+All_Customers_Small_Commercial!M390+All_Customers_Lighting!M390</f>
        <v>121072</v>
      </c>
      <c r="N390" s="5">
        <f>All_Customers_Residential!N390+All_Customers_Small_Commercial!N390+All_Customers_Lighting!N390</f>
        <v>115917</v>
      </c>
      <c r="O390" s="5">
        <f>All_Customers_Residential!O390+All_Customers_Small_Commercial!O390+All_Customers_Lighting!O390</f>
        <v>113068</v>
      </c>
      <c r="P390" s="5">
        <f>All_Customers_Residential!P390+All_Customers_Small_Commercial!P390+All_Customers_Lighting!P390</f>
        <v>110154</v>
      </c>
      <c r="Q390" s="5">
        <f>All_Customers_Residential!Q390+All_Customers_Small_Commercial!Q390+All_Customers_Lighting!Q390</f>
        <v>117809</v>
      </c>
      <c r="R390" s="5">
        <f>All_Customers_Residential!R390+All_Customers_Small_Commercial!R390+All_Customers_Lighting!R390</f>
        <v>134123</v>
      </c>
      <c r="S390" s="5">
        <f>All_Customers_Residential!S390+All_Customers_Small_Commercial!S390+All_Customers_Lighting!S390</f>
        <v>144597</v>
      </c>
      <c r="T390" s="5">
        <f>All_Customers_Residential!T390+All_Customers_Small_Commercial!T390+All_Customers_Lighting!T390</f>
        <v>145644</v>
      </c>
      <c r="U390" s="5">
        <f>All_Customers_Residential!U390+All_Customers_Small_Commercial!U390+All_Customers_Lighting!U390</f>
        <v>148152</v>
      </c>
      <c r="V390" s="5">
        <f>All_Customers_Residential!V390+All_Customers_Small_Commercial!V390+All_Customers_Lighting!V390</f>
        <v>134754</v>
      </c>
      <c r="W390" s="5">
        <f>All_Customers_Residential!W390+All_Customers_Small_Commercial!W390+All_Customers_Lighting!W390</f>
        <v>116660</v>
      </c>
      <c r="X390" s="5">
        <f>All_Customers_Residential!X390+All_Customers_Small_Commercial!X390+All_Customers_Lighting!X390</f>
        <v>96403</v>
      </c>
      <c r="Y390" s="5">
        <f>All_Customers_Residential!Y390+All_Customers_Small_Commercial!Y390+All_Customers_Lighting!Y390</f>
        <v>86045</v>
      </c>
      <c r="AA390" s="2">
        <f>IFERROR(INDEX('Holiday Schedule'!$D$3:$D$24,MATCH(A390,'Holiday Schedule'!$C$3:$C$24,0)),0)</f>
        <v>0</v>
      </c>
      <c r="AB390" s="2">
        <f t="shared" si="40"/>
        <v>5</v>
      </c>
      <c r="AC390" s="2">
        <f t="shared" si="41"/>
        <v>2001604</v>
      </c>
      <c r="AD390" s="5">
        <f t="shared" si="42"/>
        <v>676647</v>
      </c>
      <c r="AE390" s="5">
        <f t="shared" si="43"/>
        <v>2678251</v>
      </c>
      <c r="AG390" s="2">
        <f t="shared" si="44"/>
        <v>1</v>
      </c>
      <c r="AH390" s="2">
        <f t="shared" si="45"/>
        <v>2025</v>
      </c>
      <c r="AJ390" s="5">
        <f t="shared" si="46"/>
        <v>148152</v>
      </c>
      <c r="AK390" s="2">
        <f t="shared" si="47"/>
        <v>20</v>
      </c>
    </row>
    <row r="391" spans="1:37" ht="12.75" x14ac:dyDescent="0.2">
      <c r="A391" s="4">
        <v>45674</v>
      </c>
      <c r="B391" s="5">
        <f>All_Customers_Residential!B391+All_Customers_Small_Commercial!B391+All_Customers_Lighting!B391</f>
        <v>81308</v>
      </c>
      <c r="C391" s="5">
        <f>All_Customers_Residential!C391+All_Customers_Small_Commercial!C391+All_Customers_Lighting!C391</f>
        <v>77359</v>
      </c>
      <c r="D391" s="5">
        <f>All_Customers_Residential!D391+All_Customers_Small_Commercial!D391+All_Customers_Lighting!D391</f>
        <v>74742</v>
      </c>
      <c r="E391" s="5">
        <f>All_Customers_Residential!E391+All_Customers_Small_Commercial!E391+All_Customers_Lighting!E391</f>
        <v>75925</v>
      </c>
      <c r="F391" s="5">
        <f>All_Customers_Residential!F391+All_Customers_Small_Commercial!F391+All_Customers_Lighting!F391</f>
        <v>79219</v>
      </c>
      <c r="G391" s="5">
        <f>All_Customers_Residential!G391+All_Customers_Small_Commercial!G391+All_Customers_Lighting!G391</f>
        <v>89635</v>
      </c>
      <c r="H391" s="5">
        <f>All_Customers_Residential!H391+All_Customers_Small_Commercial!H391+All_Customers_Lighting!H391</f>
        <v>114510</v>
      </c>
      <c r="I391" s="5">
        <f>All_Customers_Residential!I391+All_Customers_Small_Commercial!I391+All_Customers_Lighting!I391</f>
        <v>129713</v>
      </c>
      <c r="J391" s="5">
        <f>All_Customers_Residential!J391+All_Customers_Small_Commercial!J391+All_Customers_Lighting!J391</f>
        <v>126506</v>
      </c>
      <c r="K391" s="5">
        <f>All_Customers_Residential!K391+All_Customers_Small_Commercial!K391+All_Customers_Lighting!K391</f>
        <v>125112</v>
      </c>
      <c r="L391" s="5">
        <f>All_Customers_Residential!L391+All_Customers_Small_Commercial!L391+All_Customers_Lighting!L391</f>
        <v>123768</v>
      </c>
      <c r="M391" s="5">
        <f>All_Customers_Residential!M391+All_Customers_Small_Commercial!M391+All_Customers_Lighting!M391</f>
        <v>121510</v>
      </c>
      <c r="N391" s="5">
        <f>All_Customers_Residential!N391+All_Customers_Small_Commercial!N391+All_Customers_Lighting!N391</f>
        <v>116325</v>
      </c>
      <c r="O391" s="5">
        <f>All_Customers_Residential!O391+All_Customers_Small_Commercial!O391+All_Customers_Lighting!O391</f>
        <v>113467</v>
      </c>
      <c r="P391" s="5">
        <f>All_Customers_Residential!P391+All_Customers_Small_Commercial!P391+All_Customers_Lighting!P391</f>
        <v>110553</v>
      </c>
      <c r="Q391" s="5">
        <f>All_Customers_Residential!Q391+All_Customers_Small_Commercial!Q391+All_Customers_Lighting!Q391</f>
        <v>118245</v>
      </c>
      <c r="R391" s="5">
        <f>All_Customers_Residential!R391+All_Customers_Small_Commercial!R391+All_Customers_Lighting!R391</f>
        <v>134614</v>
      </c>
      <c r="S391" s="5">
        <f>All_Customers_Residential!S391+All_Customers_Small_Commercial!S391+All_Customers_Lighting!S391</f>
        <v>145151</v>
      </c>
      <c r="T391" s="5">
        <f>All_Customers_Residential!T391+All_Customers_Small_Commercial!T391+All_Customers_Lighting!T391</f>
        <v>146204</v>
      </c>
      <c r="U391" s="5">
        <f>All_Customers_Residential!U391+All_Customers_Small_Commercial!U391+All_Customers_Lighting!U391</f>
        <v>148722</v>
      </c>
      <c r="V391" s="5">
        <f>All_Customers_Residential!V391+All_Customers_Small_Commercial!V391+All_Customers_Lighting!V391</f>
        <v>135256</v>
      </c>
      <c r="W391" s="5">
        <f>All_Customers_Residential!W391+All_Customers_Small_Commercial!W391+All_Customers_Lighting!W391</f>
        <v>117087</v>
      </c>
      <c r="X391" s="5">
        <f>All_Customers_Residential!X391+All_Customers_Small_Commercial!X391+All_Customers_Lighting!X391</f>
        <v>96754</v>
      </c>
      <c r="Y391" s="5">
        <f>All_Customers_Residential!Y391+All_Customers_Small_Commercial!Y391+All_Customers_Lighting!Y391</f>
        <v>86355</v>
      </c>
      <c r="AA391" s="2">
        <f>IFERROR(INDEX('Holiday Schedule'!$D$3:$D$24,MATCH(A391,'Holiday Schedule'!$C$3:$C$24,0)),0)</f>
        <v>0</v>
      </c>
      <c r="AB391" s="2">
        <f t="shared" si="40"/>
        <v>6</v>
      </c>
      <c r="AC391" s="2">
        <f t="shared" si="41"/>
        <v>2008987</v>
      </c>
      <c r="AD391" s="5">
        <f t="shared" si="42"/>
        <v>679053</v>
      </c>
      <c r="AE391" s="5">
        <f t="shared" si="43"/>
        <v>2688040</v>
      </c>
      <c r="AG391" s="2">
        <f t="shared" si="44"/>
        <v>1</v>
      </c>
      <c r="AH391" s="2">
        <f t="shared" si="45"/>
        <v>2025</v>
      </c>
      <c r="AJ391" s="5">
        <f t="shared" si="46"/>
        <v>148722</v>
      </c>
      <c r="AK391" s="2">
        <f t="shared" si="47"/>
        <v>20</v>
      </c>
    </row>
    <row r="392" spans="1:37" ht="12.75" x14ac:dyDescent="0.2">
      <c r="A392" s="4">
        <v>45675</v>
      </c>
      <c r="B392" s="5">
        <f>All_Customers_Residential!B392+All_Customers_Small_Commercial!B392+All_Customers_Lighting!B392</f>
        <v>81955</v>
      </c>
      <c r="C392" s="5">
        <f>All_Customers_Residential!C392+All_Customers_Small_Commercial!C392+All_Customers_Lighting!C392</f>
        <v>77944</v>
      </c>
      <c r="D392" s="5">
        <f>All_Customers_Residential!D392+All_Customers_Small_Commercial!D392+All_Customers_Lighting!D392</f>
        <v>75530</v>
      </c>
      <c r="E392" s="5">
        <f>All_Customers_Residential!E392+All_Customers_Small_Commercial!E392+All_Customers_Lighting!E392</f>
        <v>76003</v>
      </c>
      <c r="F392" s="5">
        <f>All_Customers_Residential!F392+All_Customers_Small_Commercial!F392+All_Customers_Lighting!F392</f>
        <v>79055</v>
      </c>
      <c r="G392" s="5">
        <f>All_Customers_Residential!G392+All_Customers_Small_Commercial!G392+All_Customers_Lighting!G392</f>
        <v>87681</v>
      </c>
      <c r="H392" s="5">
        <f>All_Customers_Residential!H392+All_Customers_Small_Commercial!H392+All_Customers_Lighting!H392</f>
        <v>109034</v>
      </c>
      <c r="I392" s="5">
        <f>All_Customers_Residential!I392+All_Customers_Small_Commercial!I392+All_Customers_Lighting!I392</f>
        <v>124173</v>
      </c>
      <c r="J392" s="5">
        <f>All_Customers_Residential!J392+All_Customers_Small_Commercial!J392+All_Customers_Lighting!J392</f>
        <v>125638</v>
      </c>
      <c r="K392" s="5">
        <f>All_Customers_Residential!K392+All_Customers_Small_Commercial!K392+All_Customers_Lighting!K392</f>
        <v>128698</v>
      </c>
      <c r="L392" s="5">
        <f>All_Customers_Residential!L392+All_Customers_Small_Commercial!L392+All_Customers_Lighting!L392</f>
        <v>126752</v>
      </c>
      <c r="M392" s="5">
        <f>All_Customers_Residential!M392+All_Customers_Small_Commercial!M392+All_Customers_Lighting!M392</f>
        <v>124332</v>
      </c>
      <c r="N392" s="5">
        <f>All_Customers_Residential!N392+All_Customers_Small_Commercial!N392+All_Customers_Lighting!N392</f>
        <v>119182</v>
      </c>
      <c r="O392" s="5">
        <f>All_Customers_Residential!O392+All_Customers_Small_Commercial!O392+All_Customers_Lighting!O392</f>
        <v>115800</v>
      </c>
      <c r="P392" s="5">
        <f>All_Customers_Residential!P392+All_Customers_Small_Commercial!P392+All_Customers_Lighting!P392</f>
        <v>113075</v>
      </c>
      <c r="Q392" s="5">
        <f>All_Customers_Residential!Q392+All_Customers_Small_Commercial!Q392+All_Customers_Lighting!Q392</f>
        <v>120922</v>
      </c>
      <c r="R392" s="5">
        <f>All_Customers_Residential!R392+All_Customers_Small_Commercial!R392+All_Customers_Lighting!R392</f>
        <v>136894</v>
      </c>
      <c r="S392" s="5">
        <f>All_Customers_Residential!S392+All_Customers_Small_Commercial!S392+All_Customers_Lighting!S392</f>
        <v>148595</v>
      </c>
      <c r="T392" s="5">
        <f>All_Customers_Residential!T392+All_Customers_Small_Commercial!T392+All_Customers_Lighting!T392</f>
        <v>147426</v>
      </c>
      <c r="U392" s="5">
        <f>All_Customers_Residential!U392+All_Customers_Small_Commercial!U392+All_Customers_Lighting!U392</f>
        <v>147663</v>
      </c>
      <c r="V392" s="5">
        <f>All_Customers_Residential!V392+All_Customers_Small_Commercial!V392+All_Customers_Lighting!V392</f>
        <v>134988</v>
      </c>
      <c r="W392" s="5">
        <f>All_Customers_Residential!W392+All_Customers_Small_Commercial!W392+All_Customers_Lighting!W392</f>
        <v>116389</v>
      </c>
      <c r="X392" s="5">
        <f>All_Customers_Residential!X392+All_Customers_Small_Commercial!X392+All_Customers_Lighting!X392</f>
        <v>97449</v>
      </c>
      <c r="Y392" s="5">
        <f>All_Customers_Residential!Y392+All_Customers_Small_Commercial!Y392+All_Customers_Lighting!Y392</f>
        <v>86858</v>
      </c>
      <c r="AA392" s="2">
        <f>IFERROR(INDEX('Holiday Schedule'!$D$3:$D$24,MATCH(A392,'Holiday Schedule'!$C$3:$C$24,0)),0)</f>
        <v>0</v>
      </c>
      <c r="AB392" s="2">
        <f t="shared" si="40"/>
        <v>7</v>
      </c>
      <c r="AC392" s="2">
        <f t="shared" si="41"/>
        <v>0</v>
      </c>
      <c r="AD392" s="5">
        <f t="shared" si="42"/>
        <v>2702036</v>
      </c>
      <c r="AE392" s="5">
        <f t="shared" si="43"/>
        <v>2702036</v>
      </c>
      <c r="AG392" s="2">
        <f t="shared" si="44"/>
        <v>1</v>
      </c>
      <c r="AH392" s="2">
        <f t="shared" si="45"/>
        <v>2025</v>
      </c>
      <c r="AJ392" s="5">
        <f t="shared" si="46"/>
        <v>148595</v>
      </c>
      <c r="AK392" s="2">
        <f t="shared" si="47"/>
        <v>18</v>
      </c>
    </row>
    <row r="393" spans="1:37" ht="12.75" x14ac:dyDescent="0.2">
      <c r="A393" s="4">
        <v>45676</v>
      </c>
      <c r="B393" s="5">
        <f>All_Customers_Residential!B393+All_Customers_Small_Commercial!B393+All_Customers_Lighting!B393</f>
        <v>81934</v>
      </c>
      <c r="C393" s="5">
        <f>All_Customers_Residential!C393+All_Customers_Small_Commercial!C393+All_Customers_Lighting!C393</f>
        <v>77922</v>
      </c>
      <c r="D393" s="5">
        <f>All_Customers_Residential!D393+All_Customers_Small_Commercial!D393+All_Customers_Lighting!D393</f>
        <v>75509</v>
      </c>
      <c r="E393" s="5">
        <f>All_Customers_Residential!E393+All_Customers_Small_Commercial!E393+All_Customers_Lighting!E393</f>
        <v>75985</v>
      </c>
      <c r="F393" s="5">
        <f>All_Customers_Residential!F393+All_Customers_Small_Commercial!F393+All_Customers_Lighting!F393</f>
        <v>79036</v>
      </c>
      <c r="G393" s="5">
        <f>All_Customers_Residential!G393+All_Customers_Small_Commercial!G393+All_Customers_Lighting!G393</f>
        <v>87659</v>
      </c>
      <c r="H393" s="5">
        <f>All_Customers_Residential!H393+All_Customers_Small_Commercial!H393+All_Customers_Lighting!H393</f>
        <v>109006</v>
      </c>
      <c r="I393" s="5">
        <f>All_Customers_Residential!I393+All_Customers_Small_Commercial!I393+All_Customers_Lighting!I393</f>
        <v>124148</v>
      </c>
      <c r="J393" s="5">
        <f>All_Customers_Residential!J393+All_Customers_Small_Commercial!J393+All_Customers_Lighting!J393</f>
        <v>125602</v>
      </c>
      <c r="K393" s="5">
        <f>All_Customers_Residential!K393+All_Customers_Small_Commercial!K393+All_Customers_Lighting!K393</f>
        <v>128661</v>
      </c>
      <c r="L393" s="5">
        <f>All_Customers_Residential!L393+All_Customers_Small_Commercial!L393+All_Customers_Lighting!L393</f>
        <v>126722</v>
      </c>
      <c r="M393" s="5">
        <f>All_Customers_Residential!M393+All_Customers_Small_Commercial!M393+All_Customers_Lighting!M393</f>
        <v>124306</v>
      </c>
      <c r="N393" s="5">
        <f>All_Customers_Residential!N393+All_Customers_Small_Commercial!N393+All_Customers_Lighting!N393</f>
        <v>119149</v>
      </c>
      <c r="O393" s="5">
        <f>All_Customers_Residential!O393+All_Customers_Small_Commercial!O393+All_Customers_Lighting!O393</f>
        <v>115771</v>
      </c>
      <c r="P393" s="5">
        <f>All_Customers_Residential!P393+All_Customers_Small_Commercial!P393+All_Customers_Lighting!P393</f>
        <v>113047</v>
      </c>
      <c r="Q393" s="5">
        <f>All_Customers_Residential!Q393+All_Customers_Small_Commercial!Q393+All_Customers_Lighting!Q393</f>
        <v>120884</v>
      </c>
      <c r="R393" s="5">
        <f>All_Customers_Residential!R393+All_Customers_Small_Commercial!R393+All_Customers_Lighting!R393</f>
        <v>136827</v>
      </c>
      <c r="S393" s="5">
        <f>All_Customers_Residential!S393+All_Customers_Small_Commercial!S393+All_Customers_Lighting!S393</f>
        <v>148552</v>
      </c>
      <c r="T393" s="5">
        <f>All_Customers_Residential!T393+All_Customers_Small_Commercial!T393+All_Customers_Lighting!T393</f>
        <v>147381</v>
      </c>
      <c r="U393" s="5">
        <f>All_Customers_Residential!U393+All_Customers_Small_Commercial!U393+All_Customers_Lighting!U393</f>
        <v>147615</v>
      </c>
      <c r="V393" s="5">
        <f>All_Customers_Residential!V393+All_Customers_Small_Commercial!V393+All_Customers_Lighting!V393</f>
        <v>134946</v>
      </c>
      <c r="W393" s="5">
        <f>All_Customers_Residential!W393+All_Customers_Small_Commercial!W393+All_Customers_Lighting!W393</f>
        <v>116353</v>
      </c>
      <c r="X393" s="5">
        <f>All_Customers_Residential!X393+All_Customers_Small_Commercial!X393+All_Customers_Lighting!X393</f>
        <v>97424</v>
      </c>
      <c r="Y393" s="5">
        <f>All_Customers_Residential!Y393+All_Customers_Small_Commercial!Y393+All_Customers_Lighting!Y393</f>
        <v>86835</v>
      </c>
      <c r="AA393" s="2">
        <f>IFERROR(INDEX('Holiday Schedule'!$D$3:$D$24,MATCH(A393,'Holiday Schedule'!$C$3:$C$24,0)),0)</f>
        <v>0</v>
      </c>
      <c r="AB393" s="2">
        <f t="shared" si="40"/>
        <v>1</v>
      </c>
      <c r="AC393" s="2">
        <f t="shared" si="41"/>
        <v>0</v>
      </c>
      <c r="AD393" s="5">
        <f t="shared" si="42"/>
        <v>2701274</v>
      </c>
      <c r="AE393" s="5">
        <f t="shared" si="43"/>
        <v>2701274</v>
      </c>
      <c r="AG393" s="2">
        <f t="shared" si="44"/>
        <v>1</v>
      </c>
      <c r="AH393" s="2">
        <f t="shared" si="45"/>
        <v>2025</v>
      </c>
      <c r="AJ393" s="5">
        <f t="shared" si="46"/>
        <v>148552</v>
      </c>
      <c r="AK393" s="2">
        <f t="shared" si="47"/>
        <v>18</v>
      </c>
    </row>
    <row r="394" spans="1:37" ht="12.75" x14ac:dyDescent="0.2">
      <c r="A394" s="4">
        <v>45677</v>
      </c>
      <c r="B394" s="5">
        <f>All_Customers_Residential!B394+All_Customers_Small_Commercial!B394+All_Customers_Lighting!B394</f>
        <v>81884</v>
      </c>
      <c r="C394" s="5">
        <f>All_Customers_Residential!C394+All_Customers_Small_Commercial!C394+All_Customers_Lighting!C394</f>
        <v>77876</v>
      </c>
      <c r="D394" s="5">
        <f>All_Customers_Residential!D394+All_Customers_Small_Commercial!D394+All_Customers_Lighting!D394</f>
        <v>75467</v>
      </c>
      <c r="E394" s="5">
        <f>All_Customers_Residential!E394+All_Customers_Small_Commercial!E394+All_Customers_Lighting!E394</f>
        <v>75939</v>
      </c>
      <c r="F394" s="5">
        <f>All_Customers_Residential!F394+All_Customers_Small_Commercial!F394+All_Customers_Lighting!F394</f>
        <v>78986</v>
      </c>
      <c r="G394" s="5">
        <f>All_Customers_Residential!G394+All_Customers_Small_Commercial!G394+All_Customers_Lighting!G394</f>
        <v>87606</v>
      </c>
      <c r="H394" s="5">
        <f>All_Customers_Residential!H394+All_Customers_Small_Commercial!H394+All_Customers_Lighting!H394</f>
        <v>108950</v>
      </c>
      <c r="I394" s="5">
        <f>All_Customers_Residential!I394+All_Customers_Small_Commercial!I394+All_Customers_Lighting!I394</f>
        <v>124107</v>
      </c>
      <c r="J394" s="5">
        <f>All_Customers_Residential!J394+All_Customers_Small_Commercial!J394+All_Customers_Lighting!J394</f>
        <v>125543</v>
      </c>
      <c r="K394" s="5">
        <f>All_Customers_Residential!K394+All_Customers_Small_Commercial!K394+All_Customers_Lighting!K394</f>
        <v>128592</v>
      </c>
      <c r="L394" s="5">
        <f>All_Customers_Residential!L394+All_Customers_Small_Commercial!L394+All_Customers_Lighting!L394</f>
        <v>126650</v>
      </c>
      <c r="M394" s="5">
        <f>All_Customers_Residential!M394+All_Customers_Small_Commercial!M394+All_Customers_Lighting!M394</f>
        <v>124227</v>
      </c>
      <c r="N394" s="5">
        <f>All_Customers_Residential!N394+All_Customers_Small_Commercial!N394+All_Customers_Lighting!N394</f>
        <v>119075</v>
      </c>
      <c r="O394" s="5">
        <f>All_Customers_Residential!O394+All_Customers_Small_Commercial!O394+All_Customers_Lighting!O394</f>
        <v>115697</v>
      </c>
      <c r="P394" s="5">
        <f>All_Customers_Residential!P394+All_Customers_Small_Commercial!P394+All_Customers_Lighting!P394</f>
        <v>112977</v>
      </c>
      <c r="Q394" s="5">
        <f>All_Customers_Residential!Q394+All_Customers_Small_Commercial!Q394+All_Customers_Lighting!Q394</f>
        <v>120810</v>
      </c>
      <c r="R394" s="5">
        <f>All_Customers_Residential!R394+All_Customers_Small_Commercial!R394+All_Customers_Lighting!R394</f>
        <v>136725</v>
      </c>
      <c r="S394" s="5">
        <f>All_Customers_Residential!S394+All_Customers_Small_Commercial!S394+All_Customers_Lighting!S394</f>
        <v>148461</v>
      </c>
      <c r="T394" s="5">
        <f>All_Customers_Residential!T394+All_Customers_Small_Commercial!T394+All_Customers_Lighting!T394</f>
        <v>147293</v>
      </c>
      <c r="U394" s="5">
        <f>All_Customers_Residential!U394+All_Customers_Small_Commercial!U394+All_Customers_Lighting!U394</f>
        <v>147525</v>
      </c>
      <c r="V394" s="5">
        <f>All_Customers_Residential!V394+All_Customers_Small_Commercial!V394+All_Customers_Lighting!V394</f>
        <v>134864</v>
      </c>
      <c r="W394" s="5">
        <f>All_Customers_Residential!W394+All_Customers_Small_Commercial!W394+All_Customers_Lighting!W394</f>
        <v>116283</v>
      </c>
      <c r="X394" s="5">
        <f>All_Customers_Residential!X394+All_Customers_Small_Commercial!X394+All_Customers_Lighting!X394</f>
        <v>97365</v>
      </c>
      <c r="Y394" s="5">
        <f>All_Customers_Residential!Y394+All_Customers_Small_Commercial!Y394+All_Customers_Lighting!Y394</f>
        <v>86786</v>
      </c>
      <c r="AA394" s="2">
        <f>IFERROR(INDEX('Holiday Schedule'!$D$3:$D$24,MATCH(A394,'Holiday Schedule'!$C$3:$C$24,0)),0)</f>
        <v>0</v>
      </c>
      <c r="AB394" s="2">
        <f t="shared" ref="AB394:AB457" si="48">WEEKDAY(A394)</f>
        <v>2</v>
      </c>
      <c r="AC394" s="2">
        <f t="shared" ref="AC394:AC457" si="49">IF(AND(AB394&gt;1,AB394&lt;7,AA394&lt;1),SUM(I394:X394),0)</f>
        <v>2026194</v>
      </c>
      <c r="AD394" s="5">
        <f t="shared" ref="AD394:AD457" si="50">AE394-AC394</f>
        <v>673494</v>
      </c>
      <c r="AE394" s="5">
        <f t="shared" ref="AE394:AE457" si="51">SUM(B394:Y394)</f>
        <v>2699688</v>
      </c>
      <c r="AG394" s="2">
        <f t="shared" ref="AG394:AG457" si="52">MONTH(A394)</f>
        <v>1</v>
      </c>
      <c r="AH394" s="2">
        <f t="shared" ref="AH394:AH457" si="53">YEAR(A394)</f>
        <v>2025</v>
      </c>
      <c r="AJ394" s="5">
        <f t="shared" ref="AJ394:AJ457" si="54">MAX(B394:Y394)</f>
        <v>148461</v>
      </c>
      <c r="AK394" s="2">
        <f t="shared" ref="AK394:AK457" si="55">IF(AE394&gt;0,INDEX(B$8:Y$8,MATCH(AJ394,B394:Y394,0)),"")</f>
        <v>18</v>
      </c>
    </row>
    <row r="395" spans="1:37" ht="12.75" x14ac:dyDescent="0.2">
      <c r="A395" s="4">
        <v>45678</v>
      </c>
      <c r="B395" s="5">
        <f>All_Customers_Residential!B395+All_Customers_Small_Commercial!B395+All_Customers_Lighting!B395</f>
        <v>81641</v>
      </c>
      <c r="C395" s="5">
        <f>All_Customers_Residential!C395+All_Customers_Small_Commercial!C395+All_Customers_Lighting!C395</f>
        <v>77672</v>
      </c>
      <c r="D395" s="5">
        <f>All_Customers_Residential!D395+All_Customers_Small_Commercial!D395+All_Customers_Lighting!D395</f>
        <v>75040</v>
      </c>
      <c r="E395" s="5">
        <f>All_Customers_Residential!E395+All_Customers_Small_Commercial!E395+All_Customers_Lighting!E395</f>
        <v>76232</v>
      </c>
      <c r="F395" s="5">
        <f>All_Customers_Residential!F395+All_Customers_Small_Commercial!F395+All_Customers_Lighting!F395</f>
        <v>79540</v>
      </c>
      <c r="G395" s="5">
        <f>All_Customers_Residential!G395+All_Customers_Small_Commercial!G395+All_Customers_Lighting!G395</f>
        <v>90000</v>
      </c>
      <c r="H395" s="5">
        <f>All_Customers_Residential!H395+All_Customers_Small_Commercial!H395+All_Customers_Lighting!H395</f>
        <v>114988</v>
      </c>
      <c r="I395" s="5">
        <f>All_Customers_Residential!I395+All_Customers_Small_Commercial!I395+All_Customers_Lighting!I395</f>
        <v>130243</v>
      </c>
      <c r="J395" s="5">
        <f>All_Customers_Residential!J395+All_Customers_Small_Commercial!J395+All_Customers_Lighting!J395</f>
        <v>127042</v>
      </c>
      <c r="K395" s="5">
        <f>All_Customers_Residential!K395+All_Customers_Small_Commercial!K395+All_Customers_Lighting!K395</f>
        <v>125623</v>
      </c>
      <c r="L395" s="5">
        <f>All_Customers_Residential!L395+All_Customers_Small_Commercial!L395+All_Customers_Lighting!L395</f>
        <v>124263</v>
      </c>
      <c r="M395" s="5">
        <f>All_Customers_Residential!M395+All_Customers_Small_Commercial!M395+All_Customers_Lighting!M395</f>
        <v>122001</v>
      </c>
      <c r="N395" s="5">
        <f>All_Customers_Residential!N395+All_Customers_Small_Commercial!N395+All_Customers_Lighting!N395</f>
        <v>116821</v>
      </c>
      <c r="O395" s="5">
        <f>All_Customers_Residential!O395+All_Customers_Small_Commercial!O395+All_Customers_Lighting!O395</f>
        <v>113949</v>
      </c>
      <c r="P395" s="5">
        <f>All_Customers_Residential!P395+All_Customers_Small_Commercial!P395+All_Customers_Lighting!P395</f>
        <v>111000</v>
      </c>
      <c r="Q395" s="5">
        <f>All_Customers_Residential!Q395+All_Customers_Small_Commercial!Q395+All_Customers_Lighting!Q395</f>
        <v>118712</v>
      </c>
      <c r="R395" s="5">
        <f>All_Customers_Residential!R395+All_Customers_Small_Commercial!R395+All_Customers_Lighting!R395</f>
        <v>135151</v>
      </c>
      <c r="S395" s="5">
        <f>All_Customers_Residential!S395+All_Customers_Small_Commercial!S395+All_Customers_Lighting!S395</f>
        <v>145751</v>
      </c>
      <c r="T395" s="5">
        <f>All_Customers_Residential!T395+All_Customers_Small_Commercial!T395+All_Customers_Lighting!T395</f>
        <v>146819</v>
      </c>
      <c r="U395" s="5">
        <f>All_Customers_Residential!U395+All_Customers_Small_Commercial!U395+All_Customers_Lighting!U395</f>
        <v>149353</v>
      </c>
      <c r="V395" s="5">
        <f>All_Customers_Residential!V395+All_Customers_Small_Commercial!V395+All_Customers_Lighting!V395</f>
        <v>135839</v>
      </c>
      <c r="W395" s="5">
        <f>All_Customers_Residential!W395+All_Customers_Small_Commercial!W395+All_Customers_Lighting!W395</f>
        <v>117583</v>
      </c>
      <c r="X395" s="5">
        <f>All_Customers_Residential!X395+All_Customers_Small_Commercial!X395+All_Customers_Lighting!X395</f>
        <v>97154</v>
      </c>
      <c r="Y395" s="5">
        <f>All_Customers_Residential!Y395+All_Customers_Small_Commercial!Y395+All_Customers_Lighting!Y395</f>
        <v>86710</v>
      </c>
      <c r="AA395" s="2">
        <f>IFERROR(INDEX('Holiday Schedule'!$D$3:$D$24,MATCH(A395,'Holiday Schedule'!$C$3:$C$24,0)),0)</f>
        <v>0</v>
      </c>
      <c r="AB395" s="2">
        <f t="shared" si="48"/>
        <v>3</v>
      </c>
      <c r="AC395" s="2">
        <f t="shared" si="49"/>
        <v>2017304</v>
      </c>
      <c r="AD395" s="5">
        <f t="shared" si="50"/>
        <v>681823</v>
      </c>
      <c r="AE395" s="5">
        <f t="shared" si="51"/>
        <v>2699127</v>
      </c>
      <c r="AG395" s="2">
        <f t="shared" si="52"/>
        <v>1</v>
      </c>
      <c r="AH395" s="2">
        <f t="shared" si="53"/>
        <v>2025</v>
      </c>
      <c r="AJ395" s="5">
        <f t="shared" si="54"/>
        <v>149353</v>
      </c>
      <c r="AK395" s="2">
        <f t="shared" si="55"/>
        <v>20</v>
      </c>
    </row>
    <row r="396" spans="1:37" ht="12.75" x14ac:dyDescent="0.2">
      <c r="A396" s="4">
        <v>45679</v>
      </c>
      <c r="B396" s="5">
        <f>All_Customers_Residential!B396+All_Customers_Small_Commercial!B396+All_Customers_Lighting!B396</f>
        <v>81918</v>
      </c>
      <c r="C396" s="5">
        <f>All_Customers_Residential!C396+All_Customers_Small_Commercial!C396+All_Customers_Lighting!C396</f>
        <v>77933</v>
      </c>
      <c r="D396" s="5">
        <f>All_Customers_Residential!D396+All_Customers_Small_Commercial!D396+All_Customers_Lighting!D396</f>
        <v>75291</v>
      </c>
      <c r="E396" s="5">
        <f>All_Customers_Residential!E396+All_Customers_Small_Commercial!E396+All_Customers_Lighting!E396</f>
        <v>76482</v>
      </c>
      <c r="F396" s="5">
        <f>All_Customers_Residential!F396+All_Customers_Small_Commercial!F396+All_Customers_Lighting!F396</f>
        <v>79806</v>
      </c>
      <c r="G396" s="5">
        <f>All_Customers_Residential!G396+All_Customers_Small_Commercial!G396+All_Customers_Lighting!G396</f>
        <v>90309</v>
      </c>
      <c r="H396" s="5">
        <f>All_Customers_Residential!H396+All_Customers_Small_Commercial!H396+All_Customers_Lighting!H396</f>
        <v>115424</v>
      </c>
      <c r="I396" s="5">
        <f>All_Customers_Residential!I396+All_Customers_Small_Commercial!I396+All_Customers_Lighting!I396</f>
        <v>130719</v>
      </c>
      <c r="J396" s="5">
        <f>All_Customers_Residential!J396+All_Customers_Small_Commercial!J396+All_Customers_Lighting!J396</f>
        <v>127503</v>
      </c>
      <c r="K396" s="5">
        <f>All_Customers_Residential!K396+All_Customers_Small_Commercial!K396+All_Customers_Lighting!K396</f>
        <v>126063</v>
      </c>
      <c r="L396" s="5">
        <f>All_Customers_Residential!L396+All_Customers_Small_Commercial!L396+All_Customers_Lighting!L396</f>
        <v>124683</v>
      </c>
      <c r="M396" s="5">
        <f>All_Customers_Residential!M396+All_Customers_Small_Commercial!M396+All_Customers_Lighting!M396</f>
        <v>122413</v>
      </c>
      <c r="N396" s="5">
        <f>All_Customers_Residential!N396+All_Customers_Small_Commercial!N396+All_Customers_Lighting!N396</f>
        <v>117188</v>
      </c>
      <c r="O396" s="5">
        <f>All_Customers_Residential!O396+All_Customers_Small_Commercial!O396+All_Customers_Lighting!O396</f>
        <v>114302</v>
      </c>
      <c r="P396" s="5">
        <f>All_Customers_Residential!P396+All_Customers_Small_Commercial!P396+All_Customers_Lighting!P396</f>
        <v>111351</v>
      </c>
      <c r="Q396" s="5">
        <f>All_Customers_Residential!Q396+All_Customers_Small_Commercial!Q396+All_Customers_Lighting!Q396</f>
        <v>119117</v>
      </c>
      <c r="R396" s="5">
        <f>All_Customers_Residential!R396+All_Customers_Small_Commercial!R396+All_Customers_Lighting!R396</f>
        <v>135629</v>
      </c>
      <c r="S396" s="5">
        <f>All_Customers_Residential!S396+All_Customers_Small_Commercial!S396+All_Customers_Lighting!S396</f>
        <v>146310</v>
      </c>
      <c r="T396" s="5">
        <f>All_Customers_Residential!T396+All_Customers_Small_Commercial!T396+All_Customers_Lighting!T396</f>
        <v>147392</v>
      </c>
      <c r="U396" s="5">
        <f>All_Customers_Residential!U396+All_Customers_Small_Commercial!U396+All_Customers_Lighting!U396</f>
        <v>149941</v>
      </c>
      <c r="V396" s="5">
        <f>All_Customers_Residential!V396+All_Customers_Small_Commercial!V396+All_Customers_Lighting!V396</f>
        <v>136368</v>
      </c>
      <c r="W396" s="5">
        <f>All_Customers_Residential!W396+All_Customers_Small_Commercial!W396+All_Customers_Lighting!W396</f>
        <v>118022</v>
      </c>
      <c r="X396" s="5">
        <f>All_Customers_Residential!X396+All_Customers_Small_Commercial!X396+All_Customers_Lighting!X396</f>
        <v>97505</v>
      </c>
      <c r="Y396" s="5">
        <f>All_Customers_Residential!Y396+All_Customers_Small_Commercial!Y396+All_Customers_Lighting!Y396</f>
        <v>87013</v>
      </c>
      <c r="AA396" s="2">
        <f>IFERROR(INDEX('Holiday Schedule'!$D$3:$D$24,MATCH(A396,'Holiday Schedule'!$C$3:$C$24,0)),0)</f>
        <v>0</v>
      </c>
      <c r="AB396" s="2">
        <f t="shared" si="48"/>
        <v>4</v>
      </c>
      <c r="AC396" s="2">
        <f t="shared" si="49"/>
        <v>2024506</v>
      </c>
      <c r="AD396" s="5">
        <f t="shared" si="50"/>
        <v>684176</v>
      </c>
      <c r="AE396" s="5">
        <f t="shared" si="51"/>
        <v>2708682</v>
      </c>
      <c r="AG396" s="2">
        <f t="shared" si="52"/>
        <v>1</v>
      </c>
      <c r="AH396" s="2">
        <f t="shared" si="53"/>
        <v>2025</v>
      </c>
      <c r="AJ396" s="5">
        <f t="shared" si="54"/>
        <v>149941</v>
      </c>
      <c r="AK396" s="2">
        <f t="shared" si="55"/>
        <v>20</v>
      </c>
    </row>
    <row r="397" spans="1:37" ht="12.75" x14ac:dyDescent="0.2">
      <c r="A397" s="4">
        <v>45680</v>
      </c>
      <c r="B397" s="5">
        <f>All_Customers_Residential!B397+All_Customers_Small_Commercial!B397+All_Customers_Lighting!B397</f>
        <v>82279</v>
      </c>
      <c r="C397" s="5">
        <f>All_Customers_Residential!C397+All_Customers_Small_Commercial!C397+All_Customers_Lighting!C397</f>
        <v>78271</v>
      </c>
      <c r="D397" s="5">
        <f>All_Customers_Residential!D397+All_Customers_Small_Commercial!D397+All_Customers_Lighting!D397</f>
        <v>75615</v>
      </c>
      <c r="E397" s="5">
        <f>All_Customers_Residential!E397+All_Customers_Small_Commercial!E397+All_Customers_Lighting!E397</f>
        <v>76814</v>
      </c>
      <c r="F397" s="5">
        <f>All_Customers_Residential!F397+All_Customers_Small_Commercial!F397+All_Customers_Lighting!F397</f>
        <v>80149</v>
      </c>
      <c r="G397" s="5">
        <f>All_Customers_Residential!G397+All_Customers_Small_Commercial!G397+All_Customers_Lighting!G397</f>
        <v>90709</v>
      </c>
      <c r="H397" s="5">
        <f>All_Customers_Residential!H397+All_Customers_Small_Commercial!H397+All_Customers_Lighting!H397</f>
        <v>115957</v>
      </c>
      <c r="I397" s="5">
        <f>All_Customers_Residential!I397+All_Customers_Small_Commercial!I397+All_Customers_Lighting!I397</f>
        <v>131310</v>
      </c>
      <c r="J397" s="5">
        <f>All_Customers_Residential!J397+All_Customers_Small_Commercial!J397+All_Customers_Lighting!J397</f>
        <v>128063</v>
      </c>
      <c r="K397" s="5">
        <f>All_Customers_Residential!K397+All_Customers_Small_Commercial!K397+All_Customers_Lighting!K397</f>
        <v>126617</v>
      </c>
      <c r="L397" s="5">
        <f>All_Customers_Residential!L397+All_Customers_Small_Commercial!L397+All_Customers_Lighting!L397</f>
        <v>125223</v>
      </c>
      <c r="M397" s="5">
        <f>All_Customers_Residential!M397+All_Customers_Small_Commercial!M397+All_Customers_Lighting!M397</f>
        <v>122943</v>
      </c>
      <c r="N397" s="5">
        <f>All_Customers_Residential!N397+All_Customers_Small_Commercial!N397+All_Customers_Lighting!N397</f>
        <v>117690</v>
      </c>
      <c r="O397" s="5">
        <f>All_Customers_Residential!O397+All_Customers_Small_Commercial!O397+All_Customers_Lighting!O397</f>
        <v>114793</v>
      </c>
      <c r="P397" s="5">
        <f>All_Customers_Residential!P397+All_Customers_Small_Commercial!P397+All_Customers_Lighting!P397</f>
        <v>111828</v>
      </c>
      <c r="Q397" s="5">
        <f>All_Customers_Residential!Q397+All_Customers_Small_Commercial!Q397+All_Customers_Lighting!Q397</f>
        <v>119632</v>
      </c>
      <c r="R397" s="5">
        <f>All_Customers_Residential!R397+All_Customers_Small_Commercial!R397+All_Customers_Lighting!R397</f>
        <v>136237</v>
      </c>
      <c r="S397" s="5">
        <f>All_Customers_Residential!S397+All_Customers_Small_Commercial!S397+All_Customers_Lighting!S397</f>
        <v>146988</v>
      </c>
      <c r="T397" s="5">
        <f>All_Customers_Residential!T397+All_Customers_Small_Commercial!T397+All_Customers_Lighting!T397</f>
        <v>148082</v>
      </c>
      <c r="U397" s="5">
        <f>All_Customers_Residential!U397+All_Customers_Small_Commercial!U397+All_Customers_Lighting!U397</f>
        <v>150652</v>
      </c>
      <c r="V397" s="5">
        <f>All_Customers_Residential!V397+All_Customers_Small_Commercial!V397+All_Customers_Lighting!V397</f>
        <v>137008</v>
      </c>
      <c r="W397" s="5">
        <f>All_Customers_Residential!W397+All_Customers_Small_Commercial!W397+All_Customers_Lighting!W397</f>
        <v>118565</v>
      </c>
      <c r="X397" s="5">
        <f>All_Customers_Residential!X397+All_Customers_Small_Commercial!X397+All_Customers_Lighting!X397</f>
        <v>97943</v>
      </c>
      <c r="Y397" s="5">
        <f>All_Customers_Residential!Y397+All_Customers_Small_Commercial!Y397+All_Customers_Lighting!Y397</f>
        <v>87401</v>
      </c>
      <c r="AA397" s="2">
        <f>IFERROR(INDEX('Holiday Schedule'!$D$3:$D$24,MATCH(A397,'Holiday Schedule'!$C$3:$C$24,0)),0)</f>
        <v>0</v>
      </c>
      <c r="AB397" s="2">
        <f t="shared" si="48"/>
        <v>5</v>
      </c>
      <c r="AC397" s="2">
        <f t="shared" si="49"/>
        <v>2033574</v>
      </c>
      <c r="AD397" s="5">
        <f t="shared" si="50"/>
        <v>687195</v>
      </c>
      <c r="AE397" s="5">
        <f t="shared" si="51"/>
        <v>2720769</v>
      </c>
      <c r="AG397" s="2">
        <f t="shared" si="52"/>
        <v>1</v>
      </c>
      <c r="AH397" s="2">
        <f t="shared" si="53"/>
        <v>2025</v>
      </c>
      <c r="AJ397" s="5">
        <f t="shared" si="54"/>
        <v>150652</v>
      </c>
      <c r="AK397" s="2">
        <f t="shared" si="55"/>
        <v>20</v>
      </c>
    </row>
    <row r="398" spans="1:37" ht="12.75" x14ac:dyDescent="0.2">
      <c r="A398" s="4">
        <v>45681</v>
      </c>
      <c r="B398" s="5">
        <f>All_Customers_Residential!B398+All_Customers_Small_Commercial!B398+All_Customers_Lighting!B398</f>
        <v>82771</v>
      </c>
      <c r="C398" s="5">
        <f>All_Customers_Residential!C398+All_Customers_Small_Commercial!C398+All_Customers_Lighting!C398</f>
        <v>78738</v>
      </c>
      <c r="D398" s="5">
        <f>All_Customers_Residential!D398+All_Customers_Small_Commercial!D398+All_Customers_Lighting!D398</f>
        <v>76063</v>
      </c>
      <c r="E398" s="5">
        <f>All_Customers_Residential!E398+All_Customers_Small_Commercial!E398+All_Customers_Lighting!E398</f>
        <v>77269</v>
      </c>
      <c r="F398" s="5">
        <f>All_Customers_Residential!F398+All_Customers_Small_Commercial!F398+All_Customers_Lighting!F398</f>
        <v>80622</v>
      </c>
      <c r="G398" s="5">
        <f>All_Customers_Residential!G398+All_Customers_Small_Commercial!G398+All_Customers_Lighting!G398</f>
        <v>91251</v>
      </c>
      <c r="H398" s="5">
        <f>All_Customers_Residential!H398+All_Customers_Small_Commercial!H398+All_Customers_Lighting!H398</f>
        <v>116672</v>
      </c>
      <c r="I398" s="5">
        <f>All_Customers_Residential!I398+All_Customers_Small_Commercial!I398+All_Customers_Lighting!I398</f>
        <v>132117</v>
      </c>
      <c r="J398" s="5">
        <f>All_Customers_Residential!J398+All_Customers_Small_Commercial!J398+All_Customers_Lighting!J398</f>
        <v>128845</v>
      </c>
      <c r="K398" s="5">
        <f>All_Customers_Residential!K398+All_Customers_Small_Commercial!K398+All_Customers_Lighting!K398</f>
        <v>127383</v>
      </c>
      <c r="L398" s="5">
        <f>All_Customers_Residential!L398+All_Customers_Small_Commercial!L398+All_Customers_Lighting!L398</f>
        <v>125976</v>
      </c>
      <c r="M398" s="5">
        <f>All_Customers_Residential!M398+All_Customers_Small_Commercial!M398+All_Customers_Lighting!M398</f>
        <v>123681</v>
      </c>
      <c r="N398" s="5">
        <f>All_Customers_Residential!N398+All_Customers_Small_Commercial!N398+All_Customers_Lighting!N398</f>
        <v>118395</v>
      </c>
      <c r="O398" s="5">
        <f>All_Customers_Residential!O398+All_Customers_Small_Commercial!O398+All_Customers_Lighting!O398</f>
        <v>115475</v>
      </c>
      <c r="P398" s="5">
        <f>All_Customers_Residential!P398+All_Customers_Small_Commercial!P398+All_Customers_Lighting!P398</f>
        <v>112493</v>
      </c>
      <c r="Q398" s="5">
        <f>All_Customers_Residential!Q398+All_Customers_Small_Commercial!Q398+All_Customers_Lighting!Q398</f>
        <v>120352</v>
      </c>
      <c r="R398" s="5">
        <f>All_Customers_Residential!R398+All_Customers_Small_Commercial!R398+All_Customers_Lighting!R398</f>
        <v>137052</v>
      </c>
      <c r="S398" s="5">
        <f>All_Customers_Residential!S398+All_Customers_Small_Commercial!S398+All_Customers_Lighting!S398</f>
        <v>147900</v>
      </c>
      <c r="T398" s="5">
        <f>All_Customers_Residential!T398+All_Customers_Small_Commercial!T398+All_Customers_Lighting!T398</f>
        <v>149009</v>
      </c>
      <c r="U398" s="5">
        <f>All_Customers_Residential!U398+All_Customers_Small_Commercial!U398+All_Customers_Lighting!U398</f>
        <v>151599</v>
      </c>
      <c r="V398" s="5">
        <f>All_Customers_Residential!V398+All_Customers_Small_Commercial!V398+All_Customers_Lighting!V398</f>
        <v>137863</v>
      </c>
      <c r="W398" s="5">
        <f>All_Customers_Residential!W398+All_Customers_Small_Commercial!W398+All_Customers_Lighting!W398</f>
        <v>119295</v>
      </c>
      <c r="X398" s="5">
        <f>All_Customers_Residential!X398+All_Customers_Small_Commercial!X398+All_Customers_Lighting!X398</f>
        <v>98540</v>
      </c>
      <c r="Y398" s="5">
        <f>All_Customers_Residential!Y398+All_Customers_Small_Commercial!Y398+All_Customers_Lighting!Y398</f>
        <v>87925</v>
      </c>
      <c r="AA398" s="2">
        <f>IFERROR(INDEX('Holiday Schedule'!$D$3:$D$24,MATCH(A398,'Holiday Schedule'!$C$3:$C$24,0)),0)</f>
        <v>0</v>
      </c>
      <c r="AB398" s="2">
        <f t="shared" si="48"/>
        <v>6</v>
      </c>
      <c r="AC398" s="2">
        <f t="shared" si="49"/>
        <v>2045975</v>
      </c>
      <c r="AD398" s="5">
        <f t="shared" si="50"/>
        <v>691311</v>
      </c>
      <c r="AE398" s="5">
        <f t="shared" si="51"/>
        <v>2737286</v>
      </c>
      <c r="AG398" s="2">
        <f t="shared" si="52"/>
        <v>1</v>
      </c>
      <c r="AH398" s="2">
        <f t="shared" si="53"/>
        <v>2025</v>
      </c>
      <c r="AJ398" s="5">
        <f t="shared" si="54"/>
        <v>151599</v>
      </c>
      <c r="AK398" s="2">
        <f t="shared" si="55"/>
        <v>20</v>
      </c>
    </row>
    <row r="399" spans="1:37" ht="12.75" x14ac:dyDescent="0.2">
      <c r="A399" s="4">
        <v>45682</v>
      </c>
      <c r="B399" s="5">
        <f>All_Customers_Residential!B399+All_Customers_Small_Commercial!B399+All_Customers_Lighting!B399</f>
        <v>83423</v>
      </c>
      <c r="C399" s="5">
        <f>All_Customers_Residential!C399+All_Customers_Small_Commercial!C399+All_Customers_Lighting!C399</f>
        <v>79322</v>
      </c>
      <c r="D399" s="5">
        <f>All_Customers_Residential!D399+All_Customers_Small_Commercial!D399+All_Customers_Lighting!D399</f>
        <v>76855</v>
      </c>
      <c r="E399" s="5">
        <f>All_Customers_Residential!E399+All_Customers_Small_Commercial!E399+All_Customers_Lighting!E399</f>
        <v>77336</v>
      </c>
      <c r="F399" s="5">
        <f>All_Customers_Residential!F399+All_Customers_Small_Commercial!F399+All_Customers_Lighting!F399</f>
        <v>80443</v>
      </c>
      <c r="G399" s="5">
        <f>All_Customers_Residential!G399+All_Customers_Small_Commercial!G399+All_Customers_Lighting!G399</f>
        <v>89246</v>
      </c>
      <c r="H399" s="5">
        <f>All_Customers_Residential!H399+All_Customers_Small_Commercial!H399+All_Customers_Lighting!H399</f>
        <v>111050</v>
      </c>
      <c r="I399" s="5">
        <f>All_Customers_Residential!I399+All_Customers_Small_Commercial!I399+All_Customers_Lighting!I399</f>
        <v>126455</v>
      </c>
      <c r="J399" s="5">
        <f>All_Customers_Residential!J399+All_Customers_Small_Commercial!J399+All_Customers_Lighting!J399</f>
        <v>127955</v>
      </c>
      <c r="K399" s="5">
        <f>All_Customers_Residential!K399+All_Customers_Small_Commercial!K399+All_Customers_Lighting!K399</f>
        <v>131053</v>
      </c>
      <c r="L399" s="5">
        <f>All_Customers_Residential!L399+All_Customers_Small_Commercial!L399+All_Customers_Lighting!L399</f>
        <v>129038</v>
      </c>
      <c r="M399" s="5">
        <f>All_Customers_Residential!M399+All_Customers_Small_Commercial!M399+All_Customers_Lighting!M399</f>
        <v>126575</v>
      </c>
      <c r="N399" s="5">
        <f>All_Customers_Residential!N399+All_Customers_Small_Commercial!N399+All_Customers_Lighting!N399</f>
        <v>121318</v>
      </c>
      <c r="O399" s="5">
        <f>All_Customers_Residential!O399+All_Customers_Small_Commercial!O399+All_Customers_Lighting!O399</f>
        <v>117864</v>
      </c>
      <c r="P399" s="5">
        <f>All_Customers_Residential!P399+All_Customers_Small_Commercial!P399+All_Customers_Lighting!P399</f>
        <v>115090</v>
      </c>
      <c r="Q399" s="5">
        <f>All_Customers_Residential!Q399+All_Customers_Small_Commercial!Q399+All_Customers_Lighting!Q399</f>
        <v>123110</v>
      </c>
      <c r="R399" s="5">
        <f>All_Customers_Residential!R399+All_Customers_Small_Commercial!R399+All_Customers_Lighting!R399</f>
        <v>139365</v>
      </c>
      <c r="S399" s="5">
        <f>All_Customers_Residential!S399+All_Customers_Small_Commercial!S399+All_Customers_Lighting!S399</f>
        <v>151446</v>
      </c>
      <c r="T399" s="5">
        <f>All_Customers_Residential!T399+All_Customers_Small_Commercial!T399+All_Customers_Lighting!T399</f>
        <v>150269</v>
      </c>
      <c r="U399" s="5">
        <f>All_Customers_Residential!U399+All_Customers_Small_Commercial!U399+All_Customers_Lighting!U399</f>
        <v>150525</v>
      </c>
      <c r="V399" s="5">
        <f>All_Customers_Residential!V399+All_Customers_Small_Commercial!V399+All_Customers_Lighting!V399</f>
        <v>137582</v>
      </c>
      <c r="W399" s="5">
        <f>All_Customers_Residential!W399+All_Customers_Small_Commercial!W399+All_Customers_Lighting!W399</f>
        <v>118573</v>
      </c>
      <c r="X399" s="5">
        <f>All_Customers_Residential!X399+All_Customers_Small_Commercial!X399+All_Customers_Lighting!X399</f>
        <v>99247</v>
      </c>
      <c r="Y399" s="5">
        <f>All_Customers_Residential!Y399+All_Customers_Small_Commercial!Y399+All_Customers_Lighting!Y399</f>
        <v>88434</v>
      </c>
      <c r="AA399" s="2">
        <f>IFERROR(INDEX('Holiday Schedule'!$D$3:$D$24,MATCH(A399,'Holiday Schedule'!$C$3:$C$24,0)),0)</f>
        <v>0</v>
      </c>
      <c r="AB399" s="2">
        <f t="shared" si="48"/>
        <v>7</v>
      </c>
      <c r="AC399" s="2">
        <f t="shared" si="49"/>
        <v>0</v>
      </c>
      <c r="AD399" s="5">
        <f t="shared" si="50"/>
        <v>2751574</v>
      </c>
      <c r="AE399" s="5">
        <f t="shared" si="51"/>
        <v>2751574</v>
      </c>
      <c r="AG399" s="2">
        <f t="shared" si="52"/>
        <v>1</v>
      </c>
      <c r="AH399" s="2">
        <f t="shared" si="53"/>
        <v>2025</v>
      </c>
      <c r="AJ399" s="5">
        <f t="shared" si="54"/>
        <v>151446</v>
      </c>
      <c r="AK399" s="2">
        <f t="shared" si="55"/>
        <v>18</v>
      </c>
    </row>
    <row r="400" spans="1:37" ht="12.75" x14ac:dyDescent="0.2">
      <c r="A400" s="4">
        <v>45683</v>
      </c>
      <c r="B400" s="5">
        <f>All_Customers_Residential!B400+All_Customers_Small_Commercial!B400+All_Customers_Lighting!B400</f>
        <v>83372</v>
      </c>
      <c r="C400" s="5">
        <f>All_Customers_Residential!C400+All_Customers_Small_Commercial!C400+All_Customers_Lighting!C400</f>
        <v>79273</v>
      </c>
      <c r="D400" s="5">
        <f>All_Customers_Residential!D400+All_Customers_Small_Commercial!D400+All_Customers_Lighting!D400</f>
        <v>76811</v>
      </c>
      <c r="E400" s="5">
        <f>All_Customers_Residential!E400+All_Customers_Small_Commercial!E400+All_Customers_Lighting!E400</f>
        <v>77293</v>
      </c>
      <c r="F400" s="5">
        <f>All_Customers_Residential!F400+All_Customers_Small_Commercial!F400+All_Customers_Lighting!F400</f>
        <v>80398</v>
      </c>
      <c r="G400" s="5">
        <f>All_Customers_Residential!G400+All_Customers_Small_Commercial!G400+All_Customers_Lighting!G400</f>
        <v>89196</v>
      </c>
      <c r="H400" s="5">
        <f>All_Customers_Residential!H400+All_Customers_Small_Commercial!H400+All_Customers_Lighting!H400</f>
        <v>110993</v>
      </c>
      <c r="I400" s="5">
        <f>All_Customers_Residential!I400+All_Customers_Small_Commercial!I400+All_Customers_Lighting!I400</f>
        <v>126386</v>
      </c>
      <c r="J400" s="5">
        <f>All_Customers_Residential!J400+All_Customers_Small_Commercial!J400+All_Customers_Lighting!J400</f>
        <v>127876</v>
      </c>
      <c r="K400" s="5">
        <f>All_Customers_Residential!K400+All_Customers_Small_Commercial!K400+All_Customers_Lighting!K400</f>
        <v>130970</v>
      </c>
      <c r="L400" s="5">
        <f>All_Customers_Residential!L400+All_Customers_Small_Commercial!L400+All_Customers_Lighting!L400</f>
        <v>128958</v>
      </c>
      <c r="M400" s="5">
        <f>All_Customers_Residential!M400+All_Customers_Small_Commercial!M400+All_Customers_Lighting!M400</f>
        <v>126487</v>
      </c>
      <c r="N400" s="5">
        <f>All_Customers_Residential!N400+All_Customers_Small_Commercial!N400+All_Customers_Lighting!N400</f>
        <v>121232</v>
      </c>
      <c r="O400" s="5">
        <f>All_Customers_Residential!O400+All_Customers_Small_Commercial!O400+All_Customers_Lighting!O400</f>
        <v>117781</v>
      </c>
      <c r="P400" s="5">
        <f>All_Customers_Residential!P400+All_Customers_Small_Commercial!P400+All_Customers_Lighting!P400</f>
        <v>115007</v>
      </c>
      <c r="Q400" s="5">
        <f>All_Customers_Residential!Q400+All_Customers_Small_Commercial!Q400+All_Customers_Lighting!Q400</f>
        <v>123024</v>
      </c>
      <c r="R400" s="5">
        <f>All_Customers_Residential!R400+All_Customers_Small_Commercial!R400+All_Customers_Lighting!R400</f>
        <v>139257</v>
      </c>
      <c r="S400" s="5">
        <f>All_Customers_Residential!S400+All_Customers_Small_Commercial!S400+All_Customers_Lighting!S400</f>
        <v>151338</v>
      </c>
      <c r="T400" s="5">
        <f>All_Customers_Residential!T400+All_Customers_Small_Commercial!T400+All_Customers_Lighting!T400</f>
        <v>150169</v>
      </c>
      <c r="U400" s="5">
        <f>All_Customers_Residential!U400+All_Customers_Small_Commercial!U400+All_Customers_Lighting!U400</f>
        <v>150424</v>
      </c>
      <c r="V400" s="5">
        <f>All_Customers_Residential!V400+All_Customers_Small_Commercial!V400+All_Customers_Lighting!V400</f>
        <v>137491</v>
      </c>
      <c r="W400" s="5">
        <f>All_Customers_Residential!W400+All_Customers_Small_Commercial!W400+All_Customers_Lighting!W400</f>
        <v>118500</v>
      </c>
      <c r="X400" s="5">
        <f>All_Customers_Residential!X400+All_Customers_Small_Commercial!X400+All_Customers_Lighting!X400</f>
        <v>99187</v>
      </c>
      <c r="Y400" s="5">
        <f>All_Customers_Residential!Y400+All_Customers_Small_Commercial!Y400+All_Customers_Lighting!Y400</f>
        <v>88384</v>
      </c>
      <c r="AA400" s="2">
        <f>IFERROR(INDEX('Holiday Schedule'!$D$3:$D$24,MATCH(A400,'Holiday Schedule'!$C$3:$C$24,0)),0)</f>
        <v>0</v>
      </c>
      <c r="AB400" s="2">
        <f t="shared" si="48"/>
        <v>1</v>
      </c>
      <c r="AC400" s="2">
        <f t="shared" si="49"/>
        <v>0</v>
      </c>
      <c r="AD400" s="5">
        <f t="shared" si="50"/>
        <v>2749807</v>
      </c>
      <c r="AE400" s="5">
        <f t="shared" si="51"/>
        <v>2749807</v>
      </c>
      <c r="AG400" s="2">
        <f t="shared" si="52"/>
        <v>1</v>
      </c>
      <c r="AH400" s="2">
        <f t="shared" si="53"/>
        <v>2025</v>
      </c>
      <c r="AJ400" s="5">
        <f t="shared" si="54"/>
        <v>151338</v>
      </c>
      <c r="AK400" s="2">
        <f t="shared" si="55"/>
        <v>18</v>
      </c>
    </row>
    <row r="401" spans="1:37" ht="12.75" x14ac:dyDescent="0.2">
      <c r="A401" s="4">
        <v>45684</v>
      </c>
      <c r="B401" s="5">
        <f>All_Customers_Residential!B401+All_Customers_Small_Commercial!B401+All_Customers_Lighting!B401</f>
        <v>83464</v>
      </c>
      <c r="C401" s="5">
        <f>All_Customers_Residential!C401+All_Customers_Small_Commercial!C401+All_Customers_Lighting!C401</f>
        <v>79390</v>
      </c>
      <c r="D401" s="5">
        <f>All_Customers_Residential!D401+All_Customers_Small_Commercial!D401+All_Customers_Lighting!D401</f>
        <v>76692</v>
      </c>
      <c r="E401" s="5">
        <f>All_Customers_Residential!E401+All_Customers_Small_Commercial!E401+All_Customers_Lighting!E401</f>
        <v>77909</v>
      </c>
      <c r="F401" s="5">
        <f>All_Customers_Residential!F401+All_Customers_Small_Commercial!F401+All_Customers_Lighting!F401</f>
        <v>81288</v>
      </c>
      <c r="G401" s="5">
        <f>All_Customers_Residential!G401+All_Customers_Small_Commercial!G401+All_Customers_Lighting!G401</f>
        <v>92012</v>
      </c>
      <c r="H401" s="5">
        <f>All_Customers_Residential!H401+All_Customers_Small_Commercial!H401+All_Customers_Lighting!H401</f>
        <v>117677</v>
      </c>
      <c r="I401" s="5">
        <f>All_Customers_Residential!I401+All_Customers_Small_Commercial!I401+All_Customers_Lighting!I401</f>
        <v>133243</v>
      </c>
      <c r="J401" s="5">
        <f>All_Customers_Residential!J401+All_Customers_Small_Commercial!J401+All_Customers_Lighting!J401</f>
        <v>129921</v>
      </c>
      <c r="K401" s="5">
        <f>All_Customers_Residential!K401+All_Customers_Small_Commercial!K401+All_Customers_Lighting!K401</f>
        <v>128433</v>
      </c>
      <c r="L401" s="5">
        <f>All_Customers_Residential!L401+All_Customers_Small_Commercial!L401+All_Customers_Lighting!L401</f>
        <v>127008</v>
      </c>
      <c r="M401" s="5">
        <f>All_Customers_Residential!M401+All_Customers_Small_Commercial!M401+All_Customers_Lighting!M401</f>
        <v>124695</v>
      </c>
      <c r="N401" s="5">
        <f>All_Customers_Residential!N401+All_Customers_Small_Commercial!N401+All_Customers_Lighting!N401</f>
        <v>119362</v>
      </c>
      <c r="O401" s="5">
        <f>All_Customers_Residential!O401+All_Customers_Small_Commercial!O401+All_Customers_Lighting!O401</f>
        <v>116417</v>
      </c>
      <c r="P401" s="5">
        <f>All_Customers_Residential!P401+All_Customers_Small_Commercial!P401+All_Customers_Lighting!P401</f>
        <v>113411</v>
      </c>
      <c r="Q401" s="5">
        <f>All_Customers_Residential!Q401+All_Customers_Small_Commercial!Q401+All_Customers_Lighting!Q401</f>
        <v>121340</v>
      </c>
      <c r="R401" s="5">
        <f>All_Customers_Residential!R401+All_Customers_Small_Commercial!R401+All_Customers_Lighting!R401</f>
        <v>138185</v>
      </c>
      <c r="S401" s="5">
        <f>All_Customers_Residential!S401+All_Customers_Small_Commercial!S401+All_Customers_Lighting!S401</f>
        <v>149154</v>
      </c>
      <c r="T401" s="5">
        <f>All_Customers_Residential!T401+All_Customers_Small_Commercial!T401+All_Customers_Lighting!T401</f>
        <v>150280</v>
      </c>
      <c r="U401" s="5">
        <f>All_Customers_Residential!U401+All_Customers_Small_Commercial!U401+All_Customers_Lighting!U401</f>
        <v>152902</v>
      </c>
      <c r="V401" s="5">
        <f>All_Customers_Residential!V401+All_Customers_Small_Commercial!V401+All_Customers_Lighting!V401</f>
        <v>139037</v>
      </c>
      <c r="W401" s="5">
        <f>All_Customers_Residential!W401+All_Customers_Small_Commercial!W401+All_Customers_Lighting!W401</f>
        <v>120297</v>
      </c>
      <c r="X401" s="5">
        <f>All_Customers_Residential!X401+All_Customers_Small_Commercial!X401+All_Customers_Lighting!X401</f>
        <v>99353</v>
      </c>
      <c r="Y401" s="5">
        <f>All_Customers_Residential!Y401+All_Customers_Small_Commercial!Y401+All_Customers_Lighting!Y401</f>
        <v>88639</v>
      </c>
      <c r="AA401" s="2">
        <f>IFERROR(INDEX('Holiday Schedule'!$D$3:$D$24,MATCH(A401,'Holiday Schedule'!$C$3:$C$24,0)),0)</f>
        <v>0</v>
      </c>
      <c r="AB401" s="2">
        <f t="shared" si="48"/>
        <v>2</v>
      </c>
      <c r="AC401" s="2">
        <f t="shared" si="49"/>
        <v>2063038</v>
      </c>
      <c r="AD401" s="5">
        <f t="shared" si="50"/>
        <v>697071</v>
      </c>
      <c r="AE401" s="5">
        <f t="shared" si="51"/>
        <v>2760109</v>
      </c>
      <c r="AG401" s="2">
        <f t="shared" si="52"/>
        <v>1</v>
      </c>
      <c r="AH401" s="2">
        <f t="shared" si="53"/>
        <v>2025</v>
      </c>
      <c r="AJ401" s="5">
        <f t="shared" si="54"/>
        <v>152902</v>
      </c>
      <c r="AK401" s="2">
        <f t="shared" si="55"/>
        <v>20</v>
      </c>
    </row>
    <row r="402" spans="1:37" ht="12.75" x14ac:dyDescent="0.2">
      <c r="A402" s="4">
        <v>45685</v>
      </c>
      <c r="B402" s="5">
        <f>All_Customers_Residential!B402+All_Customers_Small_Commercial!B402+All_Customers_Lighting!B402</f>
        <v>83397</v>
      </c>
      <c r="C402" s="5">
        <f>All_Customers_Residential!C402+All_Customers_Small_Commercial!C402+All_Customers_Lighting!C402</f>
        <v>79328</v>
      </c>
      <c r="D402" s="5">
        <f>All_Customers_Residential!D402+All_Customers_Small_Commercial!D402+All_Customers_Lighting!D402</f>
        <v>76628</v>
      </c>
      <c r="E402" s="5">
        <f>All_Customers_Residential!E402+All_Customers_Small_Commercial!E402+All_Customers_Lighting!E402</f>
        <v>77843</v>
      </c>
      <c r="F402" s="5">
        <f>All_Customers_Residential!F402+All_Customers_Small_Commercial!F402+All_Customers_Lighting!F402</f>
        <v>81222</v>
      </c>
      <c r="G402" s="5">
        <f>All_Customers_Residential!G402+All_Customers_Small_Commercial!G402+All_Customers_Lighting!G402</f>
        <v>91941</v>
      </c>
      <c r="H402" s="5">
        <f>All_Customers_Residential!H402+All_Customers_Small_Commercial!H402+All_Customers_Lighting!H402</f>
        <v>117594</v>
      </c>
      <c r="I402" s="5">
        <f>All_Customers_Residential!I402+All_Customers_Small_Commercial!I402+All_Customers_Lighting!I402</f>
        <v>133166</v>
      </c>
      <c r="J402" s="5">
        <f>All_Customers_Residential!J402+All_Customers_Small_Commercial!J402+All_Customers_Lighting!J402</f>
        <v>129852</v>
      </c>
      <c r="K402" s="5">
        <f>All_Customers_Residential!K402+All_Customers_Small_Commercial!K402+All_Customers_Lighting!K402</f>
        <v>128364</v>
      </c>
      <c r="L402" s="5">
        <f>All_Customers_Residential!L402+All_Customers_Small_Commercial!L402+All_Customers_Lighting!L402</f>
        <v>126940</v>
      </c>
      <c r="M402" s="5">
        <f>All_Customers_Residential!M402+All_Customers_Small_Commercial!M402+All_Customers_Lighting!M402</f>
        <v>124626</v>
      </c>
      <c r="N402" s="5">
        <f>All_Customers_Residential!N402+All_Customers_Small_Commercial!N402+All_Customers_Lighting!N402</f>
        <v>119298</v>
      </c>
      <c r="O402" s="5">
        <f>All_Customers_Residential!O402+All_Customers_Small_Commercial!O402+All_Customers_Lighting!O402</f>
        <v>116353</v>
      </c>
      <c r="P402" s="5">
        <f>All_Customers_Residential!P402+All_Customers_Small_Commercial!P402+All_Customers_Lighting!P402</f>
        <v>113348</v>
      </c>
      <c r="Q402" s="5">
        <f>All_Customers_Residential!Q402+All_Customers_Small_Commercial!Q402+All_Customers_Lighting!Q402</f>
        <v>121274</v>
      </c>
      <c r="R402" s="5">
        <f>All_Customers_Residential!R402+All_Customers_Small_Commercial!R402+All_Customers_Lighting!R402</f>
        <v>138102</v>
      </c>
      <c r="S402" s="5">
        <f>All_Customers_Residential!S402+All_Customers_Small_Commercial!S402+All_Customers_Lighting!S402</f>
        <v>149077</v>
      </c>
      <c r="T402" s="5">
        <f>All_Customers_Residential!T402+All_Customers_Small_Commercial!T402+All_Customers_Lighting!T402</f>
        <v>150202</v>
      </c>
      <c r="U402" s="5">
        <f>All_Customers_Residential!U402+All_Customers_Small_Commercial!U402+All_Customers_Lighting!U402</f>
        <v>152820</v>
      </c>
      <c r="V402" s="5">
        <f>All_Customers_Residential!V402+All_Customers_Small_Commercial!V402+All_Customers_Lighting!V402</f>
        <v>138964</v>
      </c>
      <c r="W402" s="5">
        <f>All_Customers_Residential!W402+All_Customers_Small_Commercial!W402+All_Customers_Lighting!W402</f>
        <v>120232</v>
      </c>
      <c r="X402" s="5">
        <f>All_Customers_Residential!X402+All_Customers_Small_Commercial!X402+All_Customers_Lighting!X402</f>
        <v>99305</v>
      </c>
      <c r="Y402" s="5">
        <f>All_Customers_Residential!Y402+All_Customers_Small_Commercial!Y402+All_Customers_Lighting!Y402</f>
        <v>88597</v>
      </c>
      <c r="AA402" s="2">
        <f>IFERROR(INDEX('Holiday Schedule'!$D$3:$D$24,MATCH(A402,'Holiday Schedule'!$C$3:$C$24,0)),0)</f>
        <v>0</v>
      </c>
      <c r="AB402" s="2">
        <f t="shared" si="48"/>
        <v>3</v>
      </c>
      <c r="AC402" s="2">
        <f t="shared" si="49"/>
        <v>2061923</v>
      </c>
      <c r="AD402" s="5">
        <f t="shared" si="50"/>
        <v>696550</v>
      </c>
      <c r="AE402" s="5">
        <f t="shared" si="51"/>
        <v>2758473</v>
      </c>
      <c r="AG402" s="2">
        <f t="shared" si="52"/>
        <v>1</v>
      </c>
      <c r="AH402" s="2">
        <f t="shared" si="53"/>
        <v>2025</v>
      </c>
      <c r="AJ402" s="5">
        <f t="shared" si="54"/>
        <v>152820</v>
      </c>
      <c r="AK402" s="2">
        <f t="shared" si="55"/>
        <v>20</v>
      </c>
    </row>
    <row r="403" spans="1:37" ht="12.75" x14ac:dyDescent="0.2">
      <c r="A403" s="4">
        <v>45686</v>
      </c>
      <c r="B403" s="5">
        <f>All_Customers_Residential!B403+All_Customers_Small_Commercial!B403+All_Customers_Lighting!B403</f>
        <v>83729</v>
      </c>
      <c r="C403" s="5">
        <f>All_Customers_Residential!C403+All_Customers_Small_Commercial!C403+All_Customers_Lighting!C403</f>
        <v>79639</v>
      </c>
      <c r="D403" s="5">
        <f>All_Customers_Residential!D403+All_Customers_Small_Commercial!D403+All_Customers_Lighting!D403</f>
        <v>76933</v>
      </c>
      <c r="E403" s="5">
        <f>All_Customers_Residential!E403+All_Customers_Small_Commercial!E403+All_Customers_Lighting!E403</f>
        <v>78150</v>
      </c>
      <c r="F403" s="5">
        <f>All_Customers_Residential!F403+All_Customers_Small_Commercial!F403+All_Customers_Lighting!F403</f>
        <v>81547</v>
      </c>
      <c r="G403" s="5">
        <f>All_Customers_Residential!G403+All_Customers_Small_Commercial!G403+All_Customers_Lighting!G403</f>
        <v>92317</v>
      </c>
      <c r="H403" s="5">
        <f>All_Customers_Residential!H403+All_Customers_Small_Commercial!H403+All_Customers_Lighting!H403</f>
        <v>118081</v>
      </c>
      <c r="I403" s="5">
        <f>All_Customers_Residential!I403+All_Customers_Small_Commercial!I403+All_Customers_Lighting!I403</f>
        <v>133723</v>
      </c>
      <c r="J403" s="5">
        <f>All_Customers_Residential!J403+All_Customers_Small_Commercial!J403+All_Customers_Lighting!J403</f>
        <v>130370</v>
      </c>
      <c r="K403" s="5">
        <f>All_Customers_Residential!K403+All_Customers_Small_Commercial!K403+All_Customers_Lighting!K403</f>
        <v>128864</v>
      </c>
      <c r="L403" s="5">
        <f>All_Customers_Residential!L403+All_Customers_Small_Commercial!L403+All_Customers_Lighting!L403</f>
        <v>127417</v>
      </c>
      <c r="M403" s="5">
        <f>All_Customers_Residential!M403+All_Customers_Small_Commercial!M403+All_Customers_Lighting!M403</f>
        <v>125090</v>
      </c>
      <c r="N403" s="5">
        <f>All_Customers_Residential!N403+All_Customers_Small_Commercial!N403+All_Customers_Lighting!N403</f>
        <v>119739</v>
      </c>
      <c r="O403" s="5">
        <f>All_Customers_Residential!O403+All_Customers_Small_Commercial!O403+All_Customers_Lighting!O403</f>
        <v>116781</v>
      </c>
      <c r="P403" s="5">
        <f>All_Customers_Residential!P403+All_Customers_Small_Commercial!P403+All_Customers_Lighting!P403</f>
        <v>113768</v>
      </c>
      <c r="Q403" s="5">
        <f>All_Customers_Residential!Q403+All_Customers_Small_Commercial!Q403+All_Customers_Lighting!Q403</f>
        <v>121747</v>
      </c>
      <c r="R403" s="5">
        <f>All_Customers_Residential!R403+All_Customers_Small_Commercial!R403+All_Customers_Lighting!R403</f>
        <v>138693</v>
      </c>
      <c r="S403" s="5">
        <f>All_Customers_Residential!S403+All_Customers_Small_Commercial!S403+All_Customers_Lighting!S403</f>
        <v>149681</v>
      </c>
      <c r="T403" s="5">
        <f>All_Customers_Residential!T403+All_Customers_Small_Commercial!T403+All_Customers_Lighting!T403</f>
        <v>150819</v>
      </c>
      <c r="U403" s="5">
        <f>All_Customers_Residential!U403+All_Customers_Small_Commercial!U403+All_Customers_Lighting!U403</f>
        <v>153452</v>
      </c>
      <c r="V403" s="5">
        <f>All_Customers_Residential!V403+All_Customers_Small_Commercial!V403+All_Customers_Lighting!V403</f>
        <v>139531</v>
      </c>
      <c r="W403" s="5">
        <f>All_Customers_Residential!W403+All_Customers_Small_Commercial!W403+All_Customers_Lighting!W403</f>
        <v>120715</v>
      </c>
      <c r="X403" s="5">
        <f>All_Customers_Residential!X403+All_Customers_Small_Commercial!X403+All_Customers_Lighting!X403</f>
        <v>99701</v>
      </c>
      <c r="Y403" s="5">
        <f>All_Customers_Residential!Y403+All_Customers_Small_Commercial!Y403+All_Customers_Lighting!Y403</f>
        <v>88959</v>
      </c>
      <c r="AA403" s="2">
        <f>IFERROR(INDEX('Holiday Schedule'!$D$3:$D$24,MATCH(A403,'Holiday Schedule'!$C$3:$C$24,0)),0)</f>
        <v>0</v>
      </c>
      <c r="AB403" s="2">
        <f t="shared" si="48"/>
        <v>4</v>
      </c>
      <c r="AC403" s="2">
        <f t="shared" si="49"/>
        <v>2070091</v>
      </c>
      <c r="AD403" s="5">
        <f t="shared" si="50"/>
        <v>699355</v>
      </c>
      <c r="AE403" s="5">
        <f t="shared" si="51"/>
        <v>2769446</v>
      </c>
      <c r="AG403" s="2">
        <f t="shared" si="52"/>
        <v>1</v>
      </c>
      <c r="AH403" s="2">
        <f t="shared" si="53"/>
        <v>2025</v>
      </c>
      <c r="AJ403" s="5">
        <f t="shared" si="54"/>
        <v>153452</v>
      </c>
      <c r="AK403" s="2">
        <f t="shared" si="55"/>
        <v>20</v>
      </c>
    </row>
    <row r="404" spans="1:37" ht="12.75" x14ac:dyDescent="0.2">
      <c r="A404" s="4">
        <v>45687</v>
      </c>
      <c r="B404" s="5">
        <f>All_Customers_Residential!B404+All_Customers_Small_Commercial!B404+All_Customers_Lighting!B404</f>
        <v>84052</v>
      </c>
      <c r="C404" s="5">
        <f>All_Customers_Residential!C404+All_Customers_Small_Commercial!C404+All_Customers_Lighting!C404</f>
        <v>79950</v>
      </c>
      <c r="D404" s="5">
        <f>All_Customers_Residential!D404+All_Customers_Small_Commercial!D404+All_Customers_Lighting!D404</f>
        <v>77230</v>
      </c>
      <c r="E404" s="5">
        <f>All_Customers_Residential!E404+All_Customers_Small_Commercial!E404+All_Customers_Lighting!E404</f>
        <v>78440</v>
      </c>
      <c r="F404" s="5">
        <f>All_Customers_Residential!F404+All_Customers_Small_Commercial!F404+All_Customers_Lighting!F404</f>
        <v>81845</v>
      </c>
      <c r="G404" s="5">
        <f>All_Customers_Residential!G404+All_Customers_Small_Commercial!G404+All_Customers_Lighting!G404</f>
        <v>92651</v>
      </c>
      <c r="H404" s="5">
        <f>All_Customers_Residential!H404+All_Customers_Small_Commercial!H404+All_Customers_Lighting!H404</f>
        <v>118524</v>
      </c>
      <c r="I404" s="5">
        <f>All_Customers_Residential!I404+All_Customers_Small_Commercial!I404+All_Customers_Lighting!I404</f>
        <v>134214</v>
      </c>
      <c r="J404" s="5">
        <f>All_Customers_Residential!J404+All_Customers_Small_Commercial!J404+All_Customers_Lighting!J404</f>
        <v>130848</v>
      </c>
      <c r="K404" s="5">
        <f>All_Customers_Residential!K404+All_Customers_Small_Commercial!K404+All_Customers_Lighting!K404</f>
        <v>129343</v>
      </c>
      <c r="L404" s="5">
        <f>All_Customers_Residential!L404+All_Customers_Small_Commercial!L404+All_Customers_Lighting!L404</f>
        <v>127890</v>
      </c>
      <c r="M404" s="5">
        <f>All_Customers_Residential!M404+All_Customers_Small_Commercial!M404+All_Customers_Lighting!M404</f>
        <v>125550</v>
      </c>
      <c r="N404" s="5">
        <f>All_Customers_Residential!N404+All_Customers_Small_Commercial!N404+All_Customers_Lighting!N404</f>
        <v>120176</v>
      </c>
      <c r="O404" s="5">
        <f>All_Customers_Residential!O404+All_Customers_Small_Commercial!O404+All_Customers_Lighting!O404</f>
        <v>117210</v>
      </c>
      <c r="P404" s="5">
        <f>All_Customers_Residential!P404+All_Customers_Small_Commercial!P404+All_Customers_Lighting!P404</f>
        <v>114179</v>
      </c>
      <c r="Q404" s="5">
        <f>All_Customers_Residential!Q404+All_Customers_Small_Commercial!Q404+All_Customers_Lighting!Q404</f>
        <v>122174</v>
      </c>
      <c r="R404" s="5">
        <f>All_Customers_Residential!R404+All_Customers_Small_Commercial!R404+All_Customers_Lighting!R404</f>
        <v>139176</v>
      </c>
      <c r="S404" s="5">
        <f>All_Customers_Residential!S404+All_Customers_Small_Commercial!S404+All_Customers_Lighting!S404</f>
        <v>150253</v>
      </c>
      <c r="T404" s="5">
        <f>All_Customers_Residential!T404+All_Customers_Small_Commercial!T404+All_Customers_Lighting!T404</f>
        <v>151399</v>
      </c>
      <c r="U404" s="5">
        <f>All_Customers_Residential!U404+All_Customers_Small_Commercial!U404+All_Customers_Lighting!U404</f>
        <v>154044</v>
      </c>
      <c r="V404" s="5">
        <f>All_Customers_Residential!V404+All_Customers_Small_Commercial!V404+All_Customers_Lighting!V404</f>
        <v>140073</v>
      </c>
      <c r="W404" s="5">
        <f>All_Customers_Residential!W404+All_Customers_Small_Commercial!W404+All_Customers_Lighting!W404</f>
        <v>121179</v>
      </c>
      <c r="X404" s="5">
        <f>All_Customers_Residential!X404+All_Customers_Small_Commercial!X404+All_Customers_Lighting!X404</f>
        <v>100077</v>
      </c>
      <c r="Y404" s="5">
        <f>All_Customers_Residential!Y404+All_Customers_Small_Commercial!Y404+All_Customers_Lighting!Y404</f>
        <v>89281</v>
      </c>
      <c r="AA404" s="2">
        <f>IFERROR(INDEX('Holiday Schedule'!$D$3:$D$24,MATCH(A404,'Holiday Schedule'!$C$3:$C$24,0)),0)</f>
        <v>0</v>
      </c>
      <c r="AB404" s="2">
        <f t="shared" si="48"/>
        <v>5</v>
      </c>
      <c r="AC404" s="2">
        <f t="shared" si="49"/>
        <v>2077785</v>
      </c>
      <c r="AD404" s="5">
        <f t="shared" si="50"/>
        <v>701973</v>
      </c>
      <c r="AE404" s="5">
        <f t="shared" si="51"/>
        <v>2779758</v>
      </c>
      <c r="AG404" s="2">
        <f t="shared" si="52"/>
        <v>1</v>
      </c>
      <c r="AH404" s="2">
        <f t="shared" si="53"/>
        <v>2025</v>
      </c>
      <c r="AJ404" s="5">
        <f t="shared" si="54"/>
        <v>154044</v>
      </c>
      <c r="AK404" s="2">
        <f t="shared" si="55"/>
        <v>20</v>
      </c>
    </row>
    <row r="405" spans="1:37" ht="12.75" x14ac:dyDescent="0.2">
      <c r="A405" s="4">
        <v>45688</v>
      </c>
      <c r="B405" s="5">
        <f>All_Customers_Residential!B405+All_Customers_Small_Commercial!B405+All_Customers_Lighting!B405</f>
        <v>84049</v>
      </c>
      <c r="C405" s="5">
        <f>All_Customers_Residential!C405+All_Customers_Small_Commercial!C405+All_Customers_Lighting!C405</f>
        <v>79945</v>
      </c>
      <c r="D405" s="5">
        <f>All_Customers_Residential!D405+All_Customers_Small_Commercial!D405+All_Customers_Lighting!D405</f>
        <v>77226</v>
      </c>
      <c r="E405" s="5">
        <f>All_Customers_Residential!E405+All_Customers_Small_Commercial!E405+All_Customers_Lighting!E405</f>
        <v>78446</v>
      </c>
      <c r="F405" s="5">
        <f>All_Customers_Residential!F405+All_Customers_Small_Commercial!F405+All_Customers_Lighting!F405</f>
        <v>81854</v>
      </c>
      <c r="G405" s="5">
        <f>All_Customers_Residential!G405+All_Customers_Small_Commercial!G405+All_Customers_Lighting!G405</f>
        <v>92659</v>
      </c>
      <c r="H405" s="5">
        <f>All_Customers_Residential!H405+All_Customers_Small_Commercial!H405+All_Customers_Lighting!H405</f>
        <v>118533</v>
      </c>
      <c r="I405" s="5">
        <f>All_Customers_Residential!I405+All_Customers_Small_Commercial!I405+All_Customers_Lighting!I405</f>
        <v>134246</v>
      </c>
      <c r="J405" s="5">
        <f>All_Customers_Residential!J405+All_Customers_Small_Commercial!J405+All_Customers_Lighting!J405</f>
        <v>130845</v>
      </c>
      <c r="K405" s="5">
        <f>All_Customers_Residential!K405+All_Customers_Small_Commercial!K405+All_Customers_Lighting!K405</f>
        <v>129337</v>
      </c>
      <c r="L405" s="5">
        <f>All_Customers_Residential!L405+All_Customers_Small_Commercial!L405+All_Customers_Lighting!L405</f>
        <v>127894</v>
      </c>
      <c r="M405" s="5">
        <f>All_Customers_Residential!M405+All_Customers_Small_Commercial!M405+All_Customers_Lighting!M405</f>
        <v>125569</v>
      </c>
      <c r="N405" s="5">
        <f>All_Customers_Residential!N405+All_Customers_Small_Commercial!N405+All_Customers_Lighting!N405</f>
        <v>120190</v>
      </c>
      <c r="O405" s="5">
        <f>All_Customers_Residential!O405+All_Customers_Small_Commercial!O405+All_Customers_Lighting!O405</f>
        <v>117216</v>
      </c>
      <c r="P405" s="5">
        <f>All_Customers_Residential!P405+All_Customers_Small_Commercial!P405+All_Customers_Lighting!P405</f>
        <v>114197</v>
      </c>
      <c r="Q405" s="5">
        <f>All_Customers_Residential!Q405+All_Customers_Small_Commercial!Q405+All_Customers_Lighting!Q405</f>
        <v>122194</v>
      </c>
      <c r="R405" s="5">
        <f>All_Customers_Residential!R405+All_Customers_Small_Commercial!R405+All_Customers_Lighting!R405</f>
        <v>139215</v>
      </c>
      <c r="S405" s="5">
        <f>All_Customers_Residential!S405+All_Customers_Small_Commercial!S405+All_Customers_Lighting!S405</f>
        <v>150280</v>
      </c>
      <c r="T405" s="5">
        <f>All_Customers_Residential!T405+All_Customers_Small_Commercial!T405+All_Customers_Lighting!T405</f>
        <v>151424</v>
      </c>
      <c r="U405" s="5">
        <f>All_Customers_Residential!U405+All_Customers_Small_Commercial!U405+All_Customers_Lighting!U405</f>
        <v>154073</v>
      </c>
      <c r="V405" s="5">
        <f>All_Customers_Residential!V405+All_Customers_Small_Commercial!V405+All_Customers_Lighting!V405</f>
        <v>140089</v>
      </c>
      <c r="W405" s="5">
        <f>All_Customers_Residential!W405+All_Customers_Small_Commercial!W405+All_Customers_Lighting!W405</f>
        <v>121190</v>
      </c>
      <c r="X405" s="5">
        <f>All_Customers_Residential!X405+All_Customers_Small_Commercial!X405+All_Customers_Lighting!X405</f>
        <v>100086</v>
      </c>
      <c r="Y405" s="5">
        <f>All_Customers_Residential!Y405+All_Customers_Small_Commercial!Y405+All_Customers_Lighting!Y405</f>
        <v>89303</v>
      </c>
      <c r="AA405" s="2">
        <f>IFERROR(INDEX('Holiday Schedule'!$D$3:$D$24,MATCH(A405,'Holiday Schedule'!$C$3:$C$24,0)),0)</f>
        <v>0</v>
      </c>
      <c r="AB405" s="2">
        <f t="shared" si="48"/>
        <v>6</v>
      </c>
      <c r="AC405" s="2">
        <f t="shared" si="49"/>
        <v>2078045</v>
      </c>
      <c r="AD405" s="5">
        <f t="shared" si="50"/>
        <v>702015</v>
      </c>
      <c r="AE405" s="5">
        <f t="shared" si="51"/>
        <v>2780060</v>
      </c>
      <c r="AG405" s="2">
        <f t="shared" si="52"/>
        <v>1</v>
      </c>
      <c r="AH405" s="2">
        <f t="shared" si="53"/>
        <v>2025</v>
      </c>
      <c r="AJ405" s="5">
        <f t="shared" si="54"/>
        <v>154073</v>
      </c>
      <c r="AK405" s="2">
        <f t="shared" si="55"/>
        <v>20</v>
      </c>
    </row>
    <row r="406" spans="1:37" ht="12.75" x14ac:dyDescent="0.2">
      <c r="A406" s="4">
        <v>45689</v>
      </c>
      <c r="B406" s="5">
        <f>All_Customers_Residential!B406+All_Customers_Small_Commercial!B406+All_Customers_Lighting!B406</f>
        <v>76437</v>
      </c>
      <c r="C406" s="5">
        <f>All_Customers_Residential!C406+All_Customers_Small_Commercial!C406+All_Customers_Lighting!C406</f>
        <v>73839</v>
      </c>
      <c r="D406" s="5">
        <f>All_Customers_Residential!D406+All_Customers_Small_Commercial!D406+All_Customers_Lighting!D406</f>
        <v>72499</v>
      </c>
      <c r="E406" s="5">
        <f>All_Customers_Residential!E406+All_Customers_Small_Commercial!E406+All_Customers_Lighting!E406</f>
        <v>72039</v>
      </c>
      <c r="F406" s="5">
        <f>All_Customers_Residential!F406+All_Customers_Small_Commercial!F406+All_Customers_Lighting!F406</f>
        <v>76979</v>
      </c>
      <c r="G406" s="5">
        <f>All_Customers_Residential!G406+All_Customers_Small_Commercial!G406+All_Customers_Lighting!G406</f>
        <v>82783</v>
      </c>
      <c r="H406" s="5">
        <f>All_Customers_Residential!H406+All_Customers_Small_Commercial!H406+All_Customers_Lighting!H406</f>
        <v>107093</v>
      </c>
      <c r="I406" s="5">
        <f>All_Customers_Residential!I406+All_Customers_Small_Commercial!I406+All_Customers_Lighting!I406</f>
        <v>118240</v>
      </c>
      <c r="J406" s="5">
        <f>All_Customers_Residential!J406+All_Customers_Small_Commercial!J406+All_Customers_Lighting!J406</f>
        <v>121670</v>
      </c>
      <c r="K406" s="5">
        <f>All_Customers_Residential!K406+All_Customers_Small_Commercial!K406+All_Customers_Lighting!K406</f>
        <v>123676</v>
      </c>
      <c r="L406" s="5">
        <f>All_Customers_Residential!L406+All_Customers_Small_Commercial!L406+All_Customers_Lighting!L406</f>
        <v>121792</v>
      </c>
      <c r="M406" s="5">
        <f>All_Customers_Residential!M406+All_Customers_Small_Commercial!M406+All_Customers_Lighting!M406</f>
        <v>118696</v>
      </c>
      <c r="N406" s="5">
        <f>All_Customers_Residential!N406+All_Customers_Small_Commercial!N406+All_Customers_Lighting!N406</f>
        <v>110973</v>
      </c>
      <c r="O406" s="5">
        <f>All_Customers_Residential!O406+All_Customers_Small_Commercial!O406+All_Customers_Lighting!O406</f>
        <v>108888</v>
      </c>
      <c r="P406" s="5">
        <f>All_Customers_Residential!P406+All_Customers_Small_Commercial!P406+All_Customers_Lighting!P406</f>
        <v>105853</v>
      </c>
      <c r="Q406" s="5">
        <f>All_Customers_Residential!Q406+All_Customers_Small_Commercial!Q406+All_Customers_Lighting!Q406</f>
        <v>112863</v>
      </c>
      <c r="R406" s="5">
        <f>All_Customers_Residential!R406+All_Customers_Small_Commercial!R406+All_Customers_Lighting!R406</f>
        <v>122915</v>
      </c>
      <c r="S406" s="5">
        <f>All_Customers_Residential!S406+All_Customers_Small_Commercial!S406+All_Customers_Lighting!S406</f>
        <v>137137</v>
      </c>
      <c r="T406" s="5">
        <f>All_Customers_Residential!T406+All_Customers_Small_Commercial!T406+All_Customers_Lighting!T406</f>
        <v>142874</v>
      </c>
      <c r="U406" s="5">
        <f>All_Customers_Residential!U406+All_Customers_Small_Commercial!U406+All_Customers_Lighting!U406</f>
        <v>143348</v>
      </c>
      <c r="V406" s="5">
        <f>All_Customers_Residential!V406+All_Customers_Small_Commercial!V406+All_Customers_Lighting!V406</f>
        <v>126641</v>
      </c>
      <c r="W406" s="5">
        <f>All_Customers_Residential!W406+All_Customers_Small_Commercial!W406+All_Customers_Lighting!W406</f>
        <v>107138</v>
      </c>
      <c r="X406" s="5">
        <f>All_Customers_Residential!X406+All_Customers_Small_Commercial!X406+All_Customers_Lighting!X406</f>
        <v>91896</v>
      </c>
      <c r="Y406" s="5">
        <f>All_Customers_Residential!Y406+All_Customers_Small_Commercial!Y406+All_Customers_Lighting!Y406</f>
        <v>82297</v>
      </c>
      <c r="AA406" s="2">
        <f>IFERROR(INDEX('Holiday Schedule'!$D$3:$D$24,MATCH(A406,'Holiday Schedule'!$C$3:$C$24,0)),0)</f>
        <v>0</v>
      </c>
      <c r="AB406" s="2">
        <f t="shared" si="48"/>
        <v>7</v>
      </c>
      <c r="AC406" s="2">
        <f t="shared" si="49"/>
        <v>0</v>
      </c>
      <c r="AD406" s="5">
        <f t="shared" si="50"/>
        <v>2558566</v>
      </c>
      <c r="AE406" s="5">
        <f t="shared" si="51"/>
        <v>2558566</v>
      </c>
      <c r="AG406" s="2">
        <f t="shared" si="52"/>
        <v>2</v>
      </c>
      <c r="AH406" s="2">
        <f t="shared" si="53"/>
        <v>2025</v>
      </c>
      <c r="AJ406" s="5">
        <f t="shared" si="54"/>
        <v>143348</v>
      </c>
      <c r="AK406" s="2">
        <f t="shared" si="55"/>
        <v>20</v>
      </c>
    </row>
    <row r="407" spans="1:37" ht="12.75" x14ac:dyDescent="0.2">
      <c r="A407" s="4">
        <v>45690</v>
      </c>
      <c r="B407" s="5">
        <f>All_Customers_Residential!B407+All_Customers_Small_Commercial!B407+All_Customers_Lighting!B407</f>
        <v>76416</v>
      </c>
      <c r="C407" s="5">
        <f>All_Customers_Residential!C407+All_Customers_Small_Commercial!C407+All_Customers_Lighting!C407</f>
        <v>73824</v>
      </c>
      <c r="D407" s="5">
        <f>All_Customers_Residential!D407+All_Customers_Small_Commercial!D407+All_Customers_Lighting!D407</f>
        <v>72496</v>
      </c>
      <c r="E407" s="5">
        <f>All_Customers_Residential!E407+All_Customers_Small_Commercial!E407+All_Customers_Lighting!E407</f>
        <v>72035</v>
      </c>
      <c r="F407" s="5">
        <f>All_Customers_Residential!F407+All_Customers_Small_Commercial!F407+All_Customers_Lighting!F407</f>
        <v>76973</v>
      </c>
      <c r="G407" s="5">
        <f>All_Customers_Residential!G407+All_Customers_Small_Commercial!G407+All_Customers_Lighting!G407</f>
        <v>82779</v>
      </c>
      <c r="H407" s="5">
        <f>All_Customers_Residential!H407+All_Customers_Small_Commercial!H407+All_Customers_Lighting!H407</f>
        <v>107066</v>
      </c>
      <c r="I407" s="5">
        <f>All_Customers_Residential!I407+All_Customers_Small_Commercial!I407+All_Customers_Lighting!I407</f>
        <v>118181</v>
      </c>
      <c r="J407" s="5">
        <f>All_Customers_Residential!J407+All_Customers_Small_Commercial!J407+All_Customers_Lighting!J407</f>
        <v>121663</v>
      </c>
      <c r="K407" s="5">
        <f>All_Customers_Residential!K407+All_Customers_Small_Commercial!K407+All_Customers_Lighting!K407</f>
        <v>123672</v>
      </c>
      <c r="L407" s="5">
        <f>All_Customers_Residential!L407+All_Customers_Small_Commercial!L407+All_Customers_Lighting!L407</f>
        <v>121788</v>
      </c>
      <c r="M407" s="5">
        <f>All_Customers_Residential!M407+All_Customers_Small_Commercial!M407+All_Customers_Lighting!M407</f>
        <v>118692</v>
      </c>
      <c r="N407" s="5">
        <f>All_Customers_Residential!N407+All_Customers_Small_Commercial!N407+All_Customers_Lighting!N407</f>
        <v>110968</v>
      </c>
      <c r="O407" s="5">
        <f>All_Customers_Residential!O407+All_Customers_Small_Commercial!O407+All_Customers_Lighting!O407</f>
        <v>108884</v>
      </c>
      <c r="P407" s="5">
        <f>All_Customers_Residential!P407+All_Customers_Small_Commercial!P407+All_Customers_Lighting!P407</f>
        <v>105849</v>
      </c>
      <c r="Q407" s="5">
        <f>All_Customers_Residential!Q407+All_Customers_Small_Commercial!Q407+All_Customers_Lighting!Q407</f>
        <v>112858</v>
      </c>
      <c r="R407" s="5">
        <f>All_Customers_Residential!R407+All_Customers_Small_Commercial!R407+All_Customers_Lighting!R407</f>
        <v>122929</v>
      </c>
      <c r="S407" s="5">
        <f>All_Customers_Residential!S407+All_Customers_Small_Commercial!S407+All_Customers_Lighting!S407</f>
        <v>137140</v>
      </c>
      <c r="T407" s="5">
        <f>All_Customers_Residential!T407+All_Customers_Small_Commercial!T407+All_Customers_Lighting!T407</f>
        <v>142877</v>
      </c>
      <c r="U407" s="5">
        <f>All_Customers_Residential!U407+All_Customers_Small_Commercial!U407+All_Customers_Lighting!U407</f>
        <v>143349</v>
      </c>
      <c r="V407" s="5">
        <f>All_Customers_Residential!V407+All_Customers_Small_Commercial!V407+All_Customers_Lighting!V407</f>
        <v>126646</v>
      </c>
      <c r="W407" s="5">
        <f>All_Customers_Residential!W407+All_Customers_Small_Commercial!W407+All_Customers_Lighting!W407</f>
        <v>107152</v>
      </c>
      <c r="X407" s="5">
        <f>All_Customers_Residential!X407+All_Customers_Small_Commercial!X407+All_Customers_Lighting!X407</f>
        <v>91909</v>
      </c>
      <c r="Y407" s="5">
        <f>All_Customers_Residential!Y407+All_Customers_Small_Commercial!Y407+All_Customers_Lighting!Y407</f>
        <v>82310</v>
      </c>
      <c r="AA407" s="2">
        <f>IFERROR(INDEX('Holiday Schedule'!$D$3:$D$24,MATCH(A407,'Holiday Schedule'!$C$3:$C$24,0)),0)</f>
        <v>0</v>
      </c>
      <c r="AB407" s="2">
        <f t="shared" si="48"/>
        <v>1</v>
      </c>
      <c r="AC407" s="2">
        <f t="shared" si="49"/>
        <v>0</v>
      </c>
      <c r="AD407" s="5">
        <f t="shared" si="50"/>
        <v>2558456</v>
      </c>
      <c r="AE407" s="5">
        <f t="shared" si="51"/>
        <v>2558456</v>
      </c>
      <c r="AG407" s="2">
        <f t="shared" si="52"/>
        <v>2</v>
      </c>
      <c r="AH407" s="2">
        <f t="shared" si="53"/>
        <v>2025</v>
      </c>
      <c r="AJ407" s="5">
        <f t="shared" si="54"/>
        <v>143349</v>
      </c>
      <c r="AK407" s="2">
        <f t="shared" si="55"/>
        <v>20</v>
      </c>
    </row>
    <row r="408" spans="1:37" ht="12.75" x14ac:dyDescent="0.2">
      <c r="A408" s="4">
        <v>45691</v>
      </c>
      <c r="B408" s="5">
        <f>All_Customers_Residential!B408+All_Customers_Small_Commercial!B408+All_Customers_Lighting!B408</f>
        <v>75641</v>
      </c>
      <c r="C408" s="5">
        <f>All_Customers_Residential!C408+All_Customers_Small_Commercial!C408+All_Customers_Lighting!C408</f>
        <v>73733</v>
      </c>
      <c r="D408" s="5">
        <f>All_Customers_Residential!D408+All_Customers_Small_Commercial!D408+All_Customers_Lighting!D408</f>
        <v>72634</v>
      </c>
      <c r="E408" s="5">
        <f>All_Customers_Residential!E408+All_Customers_Small_Commercial!E408+All_Customers_Lighting!E408</f>
        <v>71781</v>
      </c>
      <c r="F408" s="5">
        <f>All_Customers_Residential!F408+All_Customers_Small_Commercial!F408+All_Customers_Lighting!F408</f>
        <v>77538</v>
      </c>
      <c r="G408" s="5">
        <f>All_Customers_Residential!G408+All_Customers_Small_Commercial!G408+All_Customers_Lighting!G408</f>
        <v>85109</v>
      </c>
      <c r="H408" s="5">
        <f>All_Customers_Residential!H408+All_Customers_Small_Commercial!H408+All_Customers_Lighting!H408</f>
        <v>114691</v>
      </c>
      <c r="I408" s="5">
        <f>All_Customers_Residential!I408+All_Customers_Small_Commercial!I408+All_Customers_Lighting!I408</f>
        <v>123832</v>
      </c>
      <c r="J408" s="5">
        <f>All_Customers_Residential!J408+All_Customers_Small_Commercial!J408+All_Customers_Lighting!J408</f>
        <v>122319</v>
      </c>
      <c r="K408" s="5">
        <f>All_Customers_Residential!K408+All_Customers_Small_Commercial!K408+All_Customers_Lighting!K408</f>
        <v>119840</v>
      </c>
      <c r="L408" s="5">
        <f>All_Customers_Residential!L408+All_Customers_Small_Commercial!L408+All_Customers_Lighting!L408</f>
        <v>118070</v>
      </c>
      <c r="M408" s="5">
        <f>All_Customers_Residential!M408+All_Customers_Small_Commercial!M408+All_Customers_Lighting!M408</f>
        <v>115217</v>
      </c>
      <c r="N408" s="5">
        <f>All_Customers_Residential!N408+All_Customers_Small_Commercial!N408+All_Customers_Lighting!N408</f>
        <v>108712</v>
      </c>
      <c r="O408" s="5">
        <f>All_Customers_Residential!O408+All_Customers_Small_Commercial!O408+All_Customers_Lighting!O408</f>
        <v>107163</v>
      </c>
      <c r="P408" s="5">
        <f>All_Customers_Residential!P408+All_Customers_Small_Commercial!P408+All_Customers_Lighting!P408</f>
        <v>104155</v>
      </c>
      <c r="Q408" s="5">
        <f>All_Customers_Residential!Q408+All_Customers_Small_Commercial!Q408+All_Customers_Lighting!Q408</f>
        <v>110850</v>
      </c>
      <c r="R408" s="5">
        <f>All_Customers_Residential!R408+All_Customers_Small_Commercial!R408+All_Customers_Lighting!R408</f>
        <v>121317</v>
      </c>
      <c r="S408" s="5">
        <f>All_Customers_Residential!S408+All_Customers_Small_Commercial!S408+All_Customers_Lighting!S408</f>
        <v>136889</v>
      </c>
      <c r="T408" s="5">
        <f>All_Customers_Residential!T408+All_Customers_Small_Commercial!T408+All_Customers_Lighting!T408</f>
        <v>141674</v>
      </c>
      <c r="U408" s="5">
        <f>All_Customers_Residential!U408+All_Customers_Small_Commercial!U408+All_Customers_Lighting!U408</f>
        <v>144932</v>
      </c>
      <c r="V408" s="5">
        <f>All_Customers_Residential!V408+All_Customers_Small_Commercial!V408+All_Customers_Lighting!V408</f>
        <v>128916</v>
      </c>
      <c r="W408" s="5">
        <f>All_Customers_Residential!W408+All_Customers_Small_Commercial!W408+All_Customers_Lighting!W408</f>
        <v>109645</v>
      </c>
      <c r="X408" s="5">
        <f>All_Customers_Residential!X408+All_Customers_Small_Commercial!X408+All_Customers_Lighting!X408</f>
        <v>91570</v>
      </c>
      <c r="Y408" s="5">
        <f>All_Customers_Residential!Y408+All_Customers_Small_Commercial!Y408+All_Customers_Lighting!Y408</f>
        <v>82199</v>
      </c>
      <c r="AA408" s="2">
        <f>IFERROR(INDEX('Holiday Schedule'!$D$3:$D$24,MATCH(A408,'Holiday Schedule'!$C$3:$C$24,0)),0)</f>
        <v>0</v>
      </c>
      <c r="AB408" s="2">
        <f t="shared" si="48"/>
        <v>2</v>
      </c>
      <c r="AC408" s="2">
        <f t="shared" si="49"/>
        <v>1905101</v>
      </c>
      <c r="AD408" s="5">
        <f t="shared" si="50"/>
        <v>653326</v>
      </c>
      <c r="AE408" s="5">
        <f t="shared" si="51"/>
        <v>2558427</v>
      </c>
      <c r="AG408" s="2">
        <f t="shared" si="52"/>
        <v>2</v>
      </c>
      <c r="AH408" s="2">
        <f t="shared" si="53"/>
        <v>2025</v>
      </c>
      <c r="AJ408" s="5">
        <f t="shared" si="54"/>
        <v>144932</v>
      </c>
      <c r="AK408" s="2">
        <f t="shared" si="55"/>
        <v>20</v>
      </c>
    </row>
    <row r="409" spans="1:37" ht="12.75" x14ac:dyDescent="0.2">
      <c r="A409" s="4">
        <v>45692</v>
      </c>
      <c r="B409" s="5">
        <f>All_Customers_Residential!B409+All_Customers_Small_Commercial!B409+All_Customers_Lighting!B409</f>
        <v>76094</v>
      </c>
      <c r="C409" s="5">
        <f>All_Customers_Residential!C409+All_Customers_Small_Commercial!C409+All_Customers_Lighting!C409</f>
        <v>74170</v>
      </c>
      <c r="D409" s="5">
        <f>All_Customers_Residential!D409+All_Customers_Small_Commercial!D409+All_Customers_Lighting!D409</f>
        <v>73059</v>
      </c>
      <c r="E409" s="5">
        <f>All_Customers_Residential!E409+All_Customers_Small_Commercial!E409+All_Customers_Lighting!E409</f>
        <v>72200</v>
      </c>
      <c r="F409" s="5">
        <f>All_Customers_Residential!F409+All_Customers_Small_Commercial!F409+All_Customers_Lighting!F409</f>
        <v>78000</v>
      </c>
      <c r="G409" s="5">
        <f>All_Customers_Residential!G409+All_Customers_Small_Commercial!G409+All_Customers_Lighting!G409</f>
        <v>85626</v>
      </c>
      <c r="H409" s="5">
        <f>All_Customers_Residential!H409+All_Customers_Small_Commercial!H409+All_Customers_Lighting!H409</f>
        <v>115419</v>
      </c>
      <c r="I409" s="5">
        <f>All_Customers_Residential!I409+All_Customers_Small_Commercial!I409+All_Customers_Lighting!I409</f>
        <v>124549</v>
      </c>
      <c r="J409" s="5">
        <f>All_Customers_Residential!J409+All_Customers_Small_Commercial!J409+All_Customers_Lighting!J409</f>
        <v>123063</v>
      </c>
      <c r="K409" s="5">
        <f>All_Customers_Residential!K409+All_Customers_Small_Commercial!K409+All_Customers_Lighting!K409</f>
        <v>120558</v>
      </c>
      <c r="L409" s="5">
        <f>All_Customers_Residential!L409+All_Customers_Small_Commercial!L409+All_Customers_Lighting!L409</f>
        <v>118793</v>
      </c>
      <c r="M409" s="5">
        <f>All_Customers_Residential!M409+All_Customers_Small_Commercial!M409+All_Customers_Lighting!M409</f>
        <v>115925</v>
      </c>
      <c r="N409" s="5">
        <f>All_Customers_Residential!N409+All_Customers_Small_Commercial!N409+All_Customers_Lighting!N409</f>
        <v>109374</v>
      </c>
      <c r="O409" s="5">
        <f>All_Customers_Residential!O409+All_Customers_Small_Commercial!O409+All_Customers_Lighting!O409</f>
        <v>107812</v>
      </c>
      <c r="P409" s="5">
        <f>All_Customers_Residential!P409+All_Customers_Small_Commercial!P409+All_Customers_Lighting!P409</f>
        <v>104782</v>
      </c>
      <c r="Q409" s="5">
        <f>All_Customers_Residential!Q409+All_Customers_Small_Commercial!Q409+All_Customers_Lighting!Q409</f>
        <v>111534</v>
      </c>
      <c r="R409" s="5">
        <f>All_Customers_Residential!R409+All_Customers_Small_Commercial!R409+All_Customers_Lighting!R409</f>
        <v>122064</v>
      </c>
      <c r="S409" s="5">
        <f>All_Customers_Residential!S409+All_Customers_Small_Commercial!S409+All_Customers_Lighting!S409</f>
        <v>137792</v>
      </c>
      <c r="T409" s="5">
        <f>All_Customers_Residential!T409+All_Customers_Small_Commercial!T409+All_Customers_Lighting!T409</f>
        <v>142619</v>
      </c>
      <c r="U409" s="5">
        <f>All_Customers_Residential!U409+All_Customers_Small_Commercial!U409+All_Customers_Lighting!U409</f>
        <v>145904</v>
      </c>
      <c r="V409" s="5">
        <f>All_Customers_Residential!V409+All_Customers_Small_Commercial!V409+All_Customers_Lighting!V409</f>
        <v>129766</v>
      </c>
      <c r="W409" s="5">
        <f>All_Customers_Residential!W409+All_Customers_Small_Commercial!W409+All_Customers_Lighting!W409</f>
        <v>110350</v>
      </c>
      <c r="X409" s="5">
        <f>All_Customers_Residential!X409+All_Customers_Small_Commercial!X409+All_Customers_Lighting!X409</f>
        <v>92151</v>
      </c>
      <c r="Y409" s="5">
        <f>All_Customers_Residential!Y409+All_Customers_Small_Commercial!Y409+All_Customers_Lighting!Y409</f>
        <v>82711</v>
      </c>
      <c r="AA409" s="2">
        <f>IFERROR(INDEX('Holiday Schedule'!$D$3:$D$24,MATCH(A409,'Holiday Schedule'!$C$3:$C$24,0)),0)</f>
        <v>0</v>
      </c>
      <c r="AB409" s="2">
        <f t="shared" si="48"/>
        <v>3</v>
      </c>
      <c r="AC409" s="2">
        <f t="shared" si="49"/>
        <v>1917036</v>
      </c>
      <c r="AD409" s="5">
        <f t="shared" si="50"/>
        <v>657279</v>
      </c>
      <c r="AE409" s="5">
        <f t="shared" si="51"/>
        <v>2574315</v>
      </c>
      <c r="AG409" s="2">
        <f t="shared" si="52"/>
        <v>2</v>
      </c>
      <c r="AH409" s="2">
        <f t="shared" si="53"/>
        <v>2025</v>
      </c>
      <c r="AJ409" s="5">
        <f t="shared" si="54"/>
        <v>145904</v>
      </c>
      <c r="AK409" s="2">
        <f t="shared" si="55"/>
        <v>20</v>
      </c>
    </row>
    <row r="410" spans="1:37" ht="12.75" x14ac:dyDescent="0.2">
      <c r="A410" s="4">
        <v>45693</v>
      </c>
      <c r="B410" s="5">
        <f>All_Customers_Residential!B410+All_Customers_Small_Commercial!B410+All_Customers_Lighting!B410</f>
        <v>76100</v>
      </c>
      <c r="C410" s="5">
        <f>All_Customers_Residential!C410+All_Customers_Small_Commercial!C410+All_Customers_Lighting!C410</f>
        <v>74177</v>
      </c>
      <c r="D410" s="5">
        <f>All_Customers_Residential!D410+All_Customers_Small_Commercial!D410+All_Customers_Lighting!D410</f>
        <v>73066</v>
      </c>
      <c r="E410" s="5">
        <f>All_Customers_Residential!E410+All_Customers_Small_Commercial!E410+All_Customers_Lighting!E410</f>
        <v>72207</v>
      </c>
      <c r="F410" s="5">
        <f>All_Customers_Residential!F410+All_Customers_Small_Commercial!F410+All_Customers_Lighting!F410</f>
        <v>78005</v>
      </c>
      <c r="G410" s="5">
        <f>All_Customers_Residential!G410+All_Customers_Small_Commercial!G410+All_Customers_Lighting!G410</f>
        <v>85634</v>
      </c>
      <c r="H410" s="5">
        <f>All_Customers_Residential!H410+All_Customers_Small_Commercial!H410+All_Customers_Lighting!H410</f>
        <v>115402</v>
      </c>
      <c r="I410" s="5">
        <f>All_Customers_Residential!I410+All_Customers_Small_Commercial!I410+All_Customers_Lighting!I410</f>
        <v>124545</v>
      </c>
      <c r="J410" s="5">
        <f>All_Customers_Residential!J410+All_Customers_Small_Commercial!J410+All_Customers_Lighting!J410</f>
        <v>123068</v>
      </c>
      <c r="K410" s="5">
        <f>All_Customers_Residential!K410+All_Customers_Small_Commercial!K410+All_Customers_Lighting!K410</f>
        <v>120564</v>
      </c>
      <c r="L410" s="5">
        <f>All_Customers_Residential!L410+All_Customers_Small_Commercial!L410+All_Customers_Lighting!L410</f>
        <v>118799</v>
      </c>
      <c r="M410" s="5">
        <f>All_Customers_Residential!M410+All_Customers_Small_Commercial!M410+All_Customers_Lighting!M410</f>
        <v>115931</v>
      </c>
      <c r="N410" s="5">
        <f>All_Customers_Residential!N410+All_Customers_Small_Commercial!N410+All_Customers_Lighting!N410</f>
        <v>109382</v>
      </c>
      <c r="O410" s="5">
        <f>All_Customers_Residential!O410+All_Customers_Small_Commercial!O410+All_Customers_Lighting!O410</f>
        <v>107820</v>
      </c>
      <c r="P410" s="5">
        <f>All_Customers_Residential!P410+All_Customers_Small_Commercial!P410+All_Customers_Lighting!P410</f>
        <v>104788</v>
      </c>
      <c r="Q410" s="5">
        <f>All_Customers_Residential!Q410+All_Customers_Small_Commercial!Q410+All_Customers_Lighting!Q410</f>
        <v>111540</v>
      </c>
      <c r="R410" s="5">
        <f>All_Customers_Residential!R410+All_Customers_Small_Commercial!R410+All_Customers_Lighting!R410</f>
        <v>122058</v>
      </c>
      <c r="S410" s="5">
        <f>All_Customers_Residential!S410+All_Customers_Small_Commercial!S410+All_Customers_Lighting!S410</f>
        <v>137798</v>
      </c>
      <c r="T410" s="5">
        <f>All_Customers_Residential!T410+All_Customers_Small_Commercial!T410+All_Customers_Lighting!T410</f>
        <v>142624</v>
      </c>
      <c r="U410" s="5">
        <f>All_Customers_Residential!U410+All_Customers_Small_Commercial!U410+All_Customers_Lighting!U410</f>
        <v>145911</v>
      </c>
      <c r="V410" s="5">
        <f>All_Customers_Residential!V410+All_Customers_Small_Commercial!V410+All_Customers_Lighting!V410</f>
        <v>129776</v>
      </c>
      <c r="W410" s="5">
        <f>All_Customers_Residential!W410+All_Customers_Small_Commercial!W410+All_Customers_Lighting!W410</f>
        <v>110361</v>
      </c>
      <c r="X410" s="5">
        <f>All_Customers_Residential!X410+All_Customers_Small_Commercial!X410+All_Customers_Lighting!X410</f>
        <v>92153</v>
      </c>
      <c r="Y410" s="5">
        <f>All_Customers_Residential!Y410+All_Customers_Small_Commercial!Y410+All_Customers_Lighting!Y410</f>
        <v>82715</v>
      </c>
      <c r="AA410" s="2">
        <f>IFERROR(INDEX('Holiday Schedule'!$D$3:$D$24,MATCH(A410,'Holiday Schedule'!$C$3:$C$24,0)),0)</f>
        <v>0</v>
      </c>
      <c r="AB410" s="2">
        <f t="shared" si="48"/>
        <v>4</v>
      </c>
      <c r="AC410" s="2">
        <f t="shared" si="49"/>
        <v>1917118</v>
      </c>
      <c r="AD410" s="5">
        <f t="shared" si="50"/>
        <v>657306</v>
      </c>
      <c r="AE410" s="5">
        <f t="shared" si="51"/>
        <v>2574424</v>
      </c>
      <c r="AG410" s="2">
        <f t="shared" si="52"/>
        <v>2</v>
      </c>
      <c r="AH410" s="2">
        <f t="shared" si="53"/>
        <v>2025</v>
      </c>
      <c r="AJ410" s="5">
        <f t="shared" si="54"/>
        <v>145911</v>
      </c>
      <c r="AK410" s="2">
        <f t="shared" si="55"/>
        <v>20</v>
      </c>
    </row>
    <row r="411" spans="1:37" ht="12.75" x14ac:dyDescent="0.2">
      <c r="A411" s="4">
        <v>45694</v>
      </c>
      <c r="B411" s="5">
        <f>All_Customers_Residential!B411+All_Customers_Small_Commercial!B411+All_Customers_Lighting!B411</f>
        <v>76932</v>
      </c>
      <c r="C411" s="5">
        <f>All_Customers_Residential!C411+All_Customers_Small_Commercial!C411+All_Customers_Lighting!C411</f>
        <v>74983</v>
      </c>
      <c r="D411" s="5">
        <f>All_Customers_Residential!D411+All_Customers_Small_Commercial!D411+All_Customers_Lighting!D411</f>
        <v>73858</v>
      </c>
      <c r="E411" s="5">
        <f>All_Customers_Residential!E411+All_Customers_Small_Commercial!E411+All_Customers_Lighting!E411</f>
        <v>72994</v>
      </c>
      <c r="F411" s="5">
        <f>All_Customers_Residential!F411+All_Customers_Small_Commercial!F411+All_Customers_Lighting!F411</f>
        <v>78858</v>
      </c>
      <c r="G411" s="5">
        <f>All_Customers_Residential!G411+All_Customers_Small_Commercial!G411+All_Customers_Lighting!G411</f>
        <v>86574</v>
      </c>
      <c r="H411" s="5">
        <f>All_Customers_Residential!H411+All_Customers_Small_Commercial!H411+All_Customers_Lighting!H411</f>
        <v>116690</v>
      </c>
      <c r="I411" s="5">
        <f>All_Customers_Residential!I411+All_Customers_Small_Commercial!I411+All_Customers_Lighting!I411</f>
        <v>125937</v>
      </c>
      <c r="J411" s="5">
        <f>All_Customers_Residential!J411+All_Customers_Small_Commercial!J411+All_Customers_Lighting!J411</f>
        <v>124428</v>
      </c>
      <c r="K411" s="5">
        <f>All_Customers_Residential!K411+All_Customers_Small_Commercial!K411+All_Customers_Lighting!K411</f>
        <v>121888</v>
      </c>
      <c r="L411" s="5">
        <f>All_Customers_Residential!L411+All_Customers_Small_Commercial!L411+All_Customers_Lighting!L411</f>
        <v>120096</v>
      </c>
      <c r="M411" s="5">
        <f>All_Customers_Residential!M411+All_Customers_Small_Commercial!M411+All_Customers_Lighting!M411</f>
        <v>117195</v>
      </c>
      <c r="N411" s="5">
        <f>All_Customers_Residential!N411+All_Customers_Small_Commercial!N411+All_Customers_Lighting!N411</f>
        <v>110568</v>
      </c>
      <c r="O411" s="5">
        <f>All_Customers_Residential!O411+All_Customers_Small_Commercial!O411+All_Customers_Lighting!O411</f>
        <v>108989</v>
      </c>
      <c r="P411" s="5">
        <f>All_Customers_Residential!P411+All_Customers_Small_Commercial!P411+All_Customers_Lighting!P411</f>
        <v>105939</v>
      </c>
      <c r="Q411" s="5">
        <f>All_Customers_Residential!Q411+All_Customers_Small_Commercial!Q411+All_Customers_Lighting!Q411</f>
        <v>112795</v>
      </c>
      <c r="R411" s="5">
        <f>All_Customers_Residential!R411+All_Customers_Small_Commercial!R411+All_Customers_Lighting!R411</f>
        <v>123495</v>
      </c>
      <c r="S411" s="5">
        <f>All_Customers_Residential!S411+All_Customers_Small_Commercial!S411+All_Customers_Lighting!S411</f>
        <v>139344</v>
      </c>
      <c r="T411" s="5">
        <f>All_Customers_Residential!T411+All_Customers_Small_Commercial!T411+All_Customers_Lighting!T411</f>
        <v>144237</v>
      </c>
      <c r="U411" s="5">
        <f>All_Customers_Residential!U411+All_Customers_Small_Commercial!U411+All_Customers_Lighting!U411</f>
        <v>147567</v>
      </c>
      <c r="V411" s="5">
        <f>All_Customers_Residential!V411+All_Customers_Small_Commercial!V411+All_Customers_Lighting!V411</f>
        <v>131239</v>
      </c>
      <c r="W411" s="5">
        <f>All_Customers_Residential!W411+All_Customers_Small_Commercial!W411+All_Customers_Lighting!W411</f>
        <v>111594</v>
      </c>
      <c r="X411" s="5">
        <f>All_Customers_Residential!X411+All_Customers_Small_Commercial!X411+All_Customers_Lighting!X411</f>
        <v>93175</v>
      </c>
      <c r="Y411" s="5">
        <f>All_Customers_Residential!Y411+All_Customers_Small_Commercial!Y411+All_Customers_Lighting!Y411</f>
        <v>83625</v>
      </c>
      <c r="AA411" s="2">
        <f>IFERROR(INDEX('Holiday Schedule'!$D$3:$D$24,MATCH(A411,'Holiday Schedule'!$C$3:$C$24,0)),0)</f>
        <v>0</v>
      </c>
      <c r="AB411" s="2">
        <f t="shared" si="48"/>
        <v>5</v>
      </c>
      <c r="AC411" s="2">
        <f t="shared" si="49"/>
        <v>1938486</v>
      </c>
      <c r="AD411" s="5">
        <f t="shared" si="50"/>
        <v>664514</v>
      </c>
      <c r="AE411" s="5">
        <f t="shared" si="51"/>
        <v>2603000</v>
      </c>
      <c r="AG411" s="2">
        <f t="shared" si="52"/>
        <v>2</v>
      </c>
      <c r="AH411" s="2">
        <f t="shared" si="53"/>
        <v>2025</v>
      </c>
      <c r="AJ411" s="5">
        <f t="shared" si="54"/>
        <v>147567</v>
      </c>
      <c r="AK411" s="2">
        <f t="shared" si="55"/>
        <v>20</v>
      </c>
    </row>
    <row r="412" spans="1:37" ht="12.75" x14ac:dyDescent="0.2">
      <c r="A412" s="4">
        <v>45695</v>
      </c>
      <c r="B412" s="5">
        <f>All_Customers_Residential!B412+All_Customers_Small_Commercial!B412+All_Customers_Lighting!B412</f>
        <v>76937</v>
      </c>
      <c r="C412" s="5">
        <f>All_Customers_Residential!C412+All_Customers_Small_Commercial!C412+All_Customers_Lighting!C412</f>
        <v>74988</v>
      </c>
      <c r="D412" s="5">
        <f>All_Customers_Residential!D412+All_Customers_Small_Commercial!D412+All_Customers_Lighting!D412</f>
        <v>73864</v>
      </c>
      <c r="E412" s="5">
        <f>All_Customers_Residential!E412+All_Customers_Small_Commercial!E412+All_Customers_Lighting!E412</f>
        <v>72997</v>
      </c>
      <c r="F412" s="5">
        <f>All_Customers_Residential!F412+All_Customers_Small_Commercial!F412+All_Customers_Lighting!F412</f>
        <v>78862</v>
      </c>
      <c r="G412" s="5">
        <f>All_Customers_Residential!G412+All_Customers_Small_Commercial!G412+All_Customers_Lighting!G412</f>
        <v>86578</v>
      </c>
      <c r="H412" s="5">
        <f>All_Customers_Residential!H412+All_Customers_Small_Commercial!H412+All_Customers_Lighting!H412</f>
        <v>116736</v>
      </c>
      <c r="I412" s="5">
        <f>All_Customers_Residential!I412+All_Customers_Small_Commercial!I412+All_Customers_Lighting!I412</f>
        <v>125982</v>
      </c>
      <c r="J412" s="5">
        <f>All_Customers_Residential!J412+All_Customers_Small_Commercial!J412+All_Customers_Lighting!J412</f>
        <v>124442</v>
      </c>
      <c r="K412" s="5">
        <f>All_Customers_Residential!K412+All_Customers_Small_Commercial!K412+All_Customers_Lighting!K412</f>
        <v>121900</v>
      </c>
      <c r="L412" s="5">
        <f>All_Customers_Residential!L412+All_Customers_Small_Commercial!L412+All_Customers_Lighting!L412</f>
        <v>120107</v>
      </c>
      <c r="M412" s="5">
        <f>All_Customers_Residential!M412+All_Customers_Small_Commercial!M412+All_Customers_Lighting!M412</f>
        <v>117202</v>
      </c>
      <c r="N412" s="5">
        <f>All_Customers_Residential!N412+All_Customers_Small_Commercial!N412+All_Customers_Lighting!N412</f>
        <v>110576</v>
      </c>
      <c r="O412" s="5">
        <f>All_Customers_Residential!O412+All_Customers_Small_Commercial!O412+All_Customers_Lighting!O412</f>
        <v>108995</v>
      </c>
      <c r="P412" s="5">
        <f>All_Customers_Residential!P412+All_Customers_Small_Commercial!P412+All_Customers_Lighting!P412</f>
        <v>105932</v>
      </c>
      <c r="Q412" s="5">
        <f>All_Customers_Residential!Q412+All_Customers_Small_Commercial!Q412+All_Customers_Lighting!Q412</f>
        <v>112766</v>
      </c>
      <c r="R412" s="5">
        <f>All_Customers_Residential!R412+All_Customers_Small_Commercial!R412+All_Customers_Lighting!R412</f>
        <v>123417</v>
      </c>
      <c r="S412" s="5">
        <f>All_Customers_Residential!S412+All_Customers_Small_Commercial!S412+All_Customers_Lighting!S412</f>
        <v>139356</v>
      </c>
      <c r="T412" s="5">
        <f>All_Customers_Residential!T412+All_Customers_Small_Commercial!T412+All_Customers_Lighting!T412</f>
        <v>144247</v>
      </c>
      <c r="U412" s="5">
        <f>All_Customers_Residential!U412+All_Customers_Small_Commercial!U412+All_Customers_Lighting!U412</f>
        <v>147578</v>
      </c>
      <c r="V412" s="5">
        <f>All_Customers_Residential!V412+All_Customers_Small_Commercial!V412+All_Customers_Lighting!V412</f>
        <v>131251</v>
      </c>
      <c r="W412" s="5">
        <f>All_Customers_Residential!W412+All_Customers_Small_Commercial!W412+All_Customers_Lighting!W412</f>
        <v>111603</v>
      </c>
      <c r="X412" s="5">
        <f>All_Customers_Residential!X412+All_Customers_Small_Commercial!X412+All_Customers_Lighting!X412</f>
        <v>93185</v>
      </c>
      <c r="Y412" s="5">
        <f>All_Customers_Residential!Y412+All_Customers_Small_Commercial!Y412+All_Customers_Lighting!Y412</f>
        <v>83634</v>
      </c>
      <c r="AA412" s="2">
        <f>IFERROR(INDEX('Holiday Schedule'!$D$3:$D$24,MATCH(A412,'Holiday Schedule'!$C$3:$C$24,0)),0)</f>
        <v>0</v>
      </c>
      <c r="AB412" s="2">
        <f t="shared" si="48"/>
        <v>6</v>
      </c>
      <c r="AC412" s="2">
        <f t="shared" si="49"/>
        <v>1938539</v>
      </c>
      <c r="AD412" s="5">
        <f t="shared" si="50"/>
        <v>664596</v>
      </c>
      <c r="AE412" s="5">
        <f t="shared" si="51"/>
        <v>2603135</v>
      </c>
      <c r="AG412" s="2">
        <f t="shared" si="52"/>
        <v>2</v>
      </c>
      <c r="AH412" s="2">
        <f t="shared" si="53"/>
        <v>2025</v>
      </c>
      <c r="AJ412" s="5">
        <f t="shared" si="54"/>
        <v>147578</v>
      </c>
      <c r="AK412" s="2">
        <f t="shared" si="55"/>
        <v>20</v>
      </c>
    </row>
    <row r="413" spans="1:37" ht="12.75" x14ac:dyDescent="0.2">
      <c r="A413" s="4">
        <v>45696</v>
      </c>
      <c r="B413" s="5">
        <f>All_Customers_Residential!B413+All_Customers_Small_Commercial!B413+All_Customers_Lighting!B413</f>
        <v>77954</v>
      </c>
      <c r="C413" s="5">
        <f>All_Customers_Residential!C413+All_Customers_Small_Commercial!C413+All_Customers_Lighting!C413</f>
        <v>75305</v>
      </c>
      <c r="D413" s="5">
        <f>All_Customers_Residential!D413+All_Customers_Small_Commercial!D413+All_Customers_Lighting!D413</f>
        <v>73939</v>
      </c>
      <c r="E413" s="5">
        <f>All_Customers_Residential!E413+All_Customers_Small_Commercial!E413+All_Customers_Lighting!E413</f>
        <v>73475</v>
      </c>
      <c r="F413" s="5">
        <f>All_Customers_Residential!F413+All_Customers_Small_Commercial!F413+All_Customers_Lighting!F413</f>
        <v>78515</v>
      </c>
      <c r="G413" s="5">
        <f>All_Customers_Residential!G413+All_Customers_Small_Commercial!G413+All_Customers_Lighting!G413</f>
        <v>84439</v>
      </c>
      <c r="H413" s="5">
        <f>All_Customers_Residential!H413+All_Customers_Small_Commercial!H413+All_Customers_Lighting!H413</f>
        <v>109250</v>
      </c>
      <c r="I413" s="5">
        <f>All_Customers_Residential!I413+All_Customers_Small_Commercial!I413+All_Customers_Lighting!I413</f>
        <v>120597</v>
      </c>
      <c r="J413" s="5">
        <f>All_Customers_Residential!J413+All_Customers_Small_Commercial!J413+All_Customers_Lighting!J413</f>
        <v>124137</v>
      </c>
      <c r="K413" s="5">
        <f>All_Customers_Residential!K413+All_Customers_Small_Commercial!K413+All_Customers_Lighting!K413</f>
        <v>126177</v>
      </c>
      <c r="L413" s="5">
        <f>All_Customers_Residential!L413+All_Customers_Small_Commercial!L413+All_Customers_Lighting!L413</f>
        <v>124240</v>
      </c>
      <c r="M413" s="5">
        <f>All_Customers_Residential!M413+All_Customers_Small_Commercial!M413+All_Customers_Lighting!M413</f>
        <v>121074</v>
      </c>
      <c r="N413" s="5">
        <f>All_Customers_Residential!N413+All_Customers_Small_Commercial!N413+All_Customers_Lighting!N413</f>
        <v>113188</v>
      </c>
      <c r="O413" s="5">
        <f>All_Customers_Residential!O413+All_Customers_Small_Commercial!O413+All_Customers_Lighting!O413</f>
        <v>111050</v>
      </c>
      <c r="P413" s="5">
        <f>All_Customers_Residential!P413+All_Customers_Small_Commercial!P413+All_Customers_Lighting!P413</f>
        <v>107950</v>
      </c>
      <c r="Q413" s="5">
        <f>All_Customers_Residential!Q413+All_Customers_Small_Commercial!Q413+All_Customers_Lighting!Q413</f>
        <v>115124</v>
      </c>
      <c r="R413" s="5">
        <f>All_Customers_Residential!R413+All_Customers_Small_Commercial!R413+All_Customers_Lighting!R413</f>
        <v>125401</v>
      </c>
      <c r="S413" s="5">
        <f>All_Customers_Residential!S413+All_Customers_Small_Commercial!S413+All_Customers_Lighting!S413</f>
        <v>139982</v>
      </c>
      <c r="T413" s="5">
        <f>All_Customers_Residential!T413+All_Customers_Small_Commercial!T413+All_Customers_Lighting!T413</f>
        <v>145862</v>
      </c>
      <c r="U413" s="5">
        <f>All_Customers_Residential!U413+All_Customers_Small_Commercial!U413+All_Customers_Lighting!U413</f>
        <v>146354</v>
      </c>
      <c r="V413" s="5">
        <f>All_Customers_Residential!V413+All_Customers_Small_Commercial!V413+All_Customers_Lighting!V413</f>
        <v>129276</v>
      </c>
      <c r="W413" s="5">
        <f>All_Customers_Residential!W413+All_Customers_Small_Commercial!W413+All_Customers_Lighting!W413</f>
        <v>109343</v>
      </c>
      <c r="X413" s="5">
        <f>All_Customers_Residential!X413+All_Customers_Small_Commercial!X413+All_Customers_Lighting!X413</f>
        <v>93771</v>
      </c>
      <c r="Y413" s="5">
        <f>All_Customers_Residential!Y413+All_Customers_Small_Commercial!Y413+All_Customers_Lighting!Y413</f>
        <v>83956</v>
      </c>
      <c r="AA413" s="2">
        <f>IFERROR(INDEX('Holiday Schedule'!$D$3:$D$24,MATCH(A413,'Holiday Schedule'!$C$3:$C$24,0)),0)</f>
        <v>0</v>
      </c>
      <c r="AB413" s="2">
        <f t="shared" si="48"/>
        <v>7</v>
      </c>
      <c r="AC413" s="2">
        <f t="shared" si="49"/>
        <v>0</v>
      </c>
      <c r="AD413" s="5">
        <f t="shared" si="50"/>
        <v>2610359</v>
      </c>
      <c r="AE413" s="5">
        <f t="shared" si="51"/>
        <v>2610359</v>
      </c>
      <c r="AG413" s="2">
        <f t="shared" si="52"/>
        <v>2</v>
      </c>
      <c r="AH413" s="2">
        <f t="shared" si="53"/>
        <v>2025</v>
      </c>
      <c r="AJ413" s="5">
        <f t="shared" si="54"/>
        <v>146354</v>
      </c>
      <c r="AK413" s="2">
        <f t="shared" si="55"/>
        <v>20</v>
      </c>
    </row>
    <row r="414" spans="1:37" ht="12.75" x14ac:dyDescent="0.2">
      <c r="A414" s="4">
        <v>45697</v>
      </c>
      <c r="B414" s="5">
        <f>All_Customers_Residential!B414+All_Customers_Small_Commercial!B414+All_Customers_Lighting!B414</f>
        <v>77958</v>
      </c>
      <c r="C414" s="5">
        <f>All_Customers_Residential!C414+All_Customers_Small_Commercial!C414+All_Customers_Lighting!C414</f>
        <v>75310</v>
      </c>
      <c r="D414" s="5">
        <f>All_Customers_Residential!D414+All_Customers_Small_Commercial!D414+All_Customers_Lighting!D414</f>
        <v>73943</v>
      </c>
      <c r="E414" s="5">
        <f>All_Customers_Residential!E414+All_Customers_Small_Commercial!E414+All_Customers_Lighting!E414</f>
        <v>73482</v>
      </c>
      <c r="F414" s="5">
        <f>All_Customers_Residential!F414+All_Customers_Small_Commercial!F414+All_Customers_Lighting!F414</f>
        <v>78523</v>
      </c>
      <c r="G414" s="5">
        <f>All_Customers_Residential!G414+All_Customers_Small_Commercial!G414+All_Customers_Lighting!G414</f>
        <v>84445</v>
      </c>
      <c r="H414" s="5">
        <f>All_Customers_Residential!H414+All_Customers_Small_Commercial!H414+All_Customers_Lighting!H414</f>
        <v>109290</v>
      </c>
      <c r="I414" s="5">
        <f>All_Customers_Residential!I414+All_Customers_Small_Commercial!I414+All_Customers_Lighting!I414</f>
        <v>120630</v>
      </c>
      <c r="J414" s="5">
        <f>All_Customers_Residential!J414+All_Customers_Small_Commercial!J414+All_Customers_Lighting!J414</f>
        <v>124145</v>
      </c>
      <c r="K414" s="5">
        <f>All_Customers_Residential!K414+All_Customers_Small_Commercial!K414+All_Customers_Lighting!K414</f>
        <v>126184</v>
      </c>
      <c r="L414" s="5">
        <f>All_Customers_Residential!L414+All_Customers_Small_Commercial!L414+All_Customers_Lighting!L414</f>
        <v>124245</v>
      </c>
      <c r="M414" s="5">
        <f>All_Customers_Residential!M414+All_Customers_Small_Commercial!M414+All_Customers_Lighting!M414</f>
        <v>121080</v>
      </c>
      <c r="N414" s="5">
        <f>All_Customers_Residential!N414+All_Customers_Small_Commercial!N414+All_Customers_Lighting!N414</f>
        <v>113194</v>
      </c>
      <c r="O414" s="5">
        <f>All_Customers_Residential!O414+All_Customers_Small_Commercial!O414+All_Customers_Lighting!O414</f>
        <v>111057</v>
      </c>
      <c r="P414" s="5">
        <f>All_Customers_Residential!P414+All_Customers_Small_Commercial!P414+All_Customers_Lighting!P414</f>
        <v>107957</v>
      </c>
      <c r="Q414" s="5">
        <f>All_Customers_Residential!Q414+All_Customers_Small_Commercial!Q414+All_Customers_Lighting!Q414</f>
        <v>115129</v>
      </c>
      <c r="R414" s="5">
        <f>All_Customers_Residential!R414+All_Customers_Small_Commercial!R414+All_Customers_Lighting!R414</f>
        <v>125421</v>
      </c>
      <c r="S414" s="5">
        <f>All_Customers_Residential!S414+All_Customers_Small_Commercial!S414+All_Customers_Lighting!S414</f>
        <v>139987</v>
      </c>
      <c r="T414" s="5">
        <f>All_Customers_Residential!T414+All_Customers_Small_Commercial!T414+All_Customers_Lighting!T414</f>
        <v>145866</v>
      </c>
      <c r="U414" s="5">
        <f>All_Customers_Residential!U414+All_Customers_Small_Commercial!U414+All_Customers_Lighting!U414</f>
        <v>146359</v>
      </c>
      <c r="V414" s="5">
        <f>All_Customers_Residential!V414+All_Customers_Small_Commercial!V414+All_Customers_Lighting!V414</f>
        <v>129281</v>
      </c>
      <c r="W414" s="5">
        <f>All_Customers_Residential!W414+All_Customers_Small_Commercial!W414+All_Customers_Lighting!W414</f>
        <v>109343</v>
      </c>
      <c r="X414" s="5">
        <f>All_Customers_Residential!X414+All_Customers_Small_Commercial!X414+All_Customers_Lighting!X414</f>
        <v>93773</v>
      </c>
      <c r="Y414" s="5">
        <f>All_Customers_Residential!Y414+All_Customers_Small_Commercial!Y414+All_Customers_Lighting!Y414</f>
        <v>83961</v>
      </c>
      <c r="AA414" s="2">
        <f>IFERROR(INDEX('Holiday Schedule'!$D$3:$D$24,MATCH(A414,'Holiday Schedule'!$C$3:$C$24,0)),0)</f>
        <v>0</v>
      </c>
      <c r="AB414" s="2">
        <f t="shared" si="48"/>
        <v>1</v>
      </c>
      <c r="AC414" s="2">
        <f t="shared" si="49"/>
        <v>0</v>
      </c>
      <c r="AD414" s="5">
        <f t="shared" si="50"/>
        <v>2610563</v>
      </c>
      <c r="AE414" s="5">
        <f t="shared" si="51"/>
        <v>2610563</v>
      </c>
      <c r="AG414" s="2">
        <f t="shared" si="52"/>
        <v>2</v>
      </c>
      <c r="AH414" s="2">
        <f t="shared" si="53"/>
        <v>2025</v>
      </c>
      <c r="AJ414" s="5">
        <f t="shared" si="54"/>
        <v>146359</v>
      </c>
      <c r="AK414" s="2">
        <f t="shared" si="55"/>
        <v>20</v>
      </c>
    </row>
    <row r="415" spans="1:37" ht="12.75" x14ac:dyDescent="0.2">
      <c r="A415" s="4">
        <v>45698</v>
      </c>
      <c r="B415" s="5">
        <f>All_Customers_Residential!B415+All_Customers_Small_Commercial!B415+All_Customers_Lighting!B415</f>
        <v>77307</v>
      </c>
      <c r="C415" s="5">
        <f>All_Customers_Residential!C415+All_Customers_Small_Commercial!C415+All_Customers_Lighting!C415</f>
        <v>75352</v>
      </c>
      <c r="D415" s="5">
        <f>All_Customers_Residential!D415+All_Customers_Small_Commercial!D415+All_Customers_Lighting!D415</f>
        <v>74217</v>
      </c>
      <c r="E415" s="5">
        <f>All_Customers_Residential!E415+All_Customers_Small_Commercial!E415+All_Customers_Lighting!E415</f>
        <v>73347</v>
      </c>
      <c r="F415" s="5">
        <f>All_Customers_Residential!F415+All_Customers_Small_Commercial!F415+All_Customers_Lighting!F415</f>
        <v>79243</v>
      </c>
      <c r="G415" s="5">
        <f>All_Customers_Residential!G415+All_Customers_Small_Commercial!G415+All_Customers_Lighting!G415</f>
        <v>86993</v>
      </c>
      <c r="H415" s="5">
        <f>All_Customers_Residential!H415+All_Customers_Small_Commercial!H415+All_Customers_Lighting!H415</f>
        <v>117284</v>
      </c>
      <c r="I415" s="5">
        <f>All_Customers_Residential!I415+All_Customers_Small_Commercial!I415+All_Customers_Lighting!I415</f>
        <v>126570</v>
      </c>
      <c r="J415" s="5">
        <f>All_Customers_Residential!J415+All_Customers_Small_Commercial!J415+All_Customers_Lighting!J415</f>
        <v>125045</v>
      </c>
      <c r="K415" s="5">
        <f>All_Customers_Residential!K415+All_Customers_Small_Commercial!K415+All_Customers_Lighting!K415</f>
        <v>122487</v>
      </c>
      <c r="L415" s="5">
        <f>All_Customers_Residential!L415+All_Customers_Small_Commercial!L415+All_Customers_Lighting!L415</f>
        <v>120679</v>
      </c>
      <c r="M415" s="5">
        <f>All_Customers_Residential!M415+All_Customers_Small_Commercial!M415+All_Customers_Lighting!M415</f>
        <v>117758</v>
      </c>
      <c r="N415" s="5">
        <f>All_Customers_Residential!N415+All_Customers_Small_Commercial!N415+All_Customers_Lighting!N415</f>
        <v>111102</v>
      </c>
      <c r="O415" s="5">
        <f>All_Customers_Residential!O415+All_Customers_Small_Commercial!O415+All_Customers_Lighting!O415</f>
        <v>109518</v>
      </c>
      <c r="P415" s="5">
        <f>All_Customers_Residential!P415+All_Customers_Small_Commercial!P415+All_Customers_Lighting!P415</f>
        <v>106436</v>
      </c>
      <c r="Q415" s="5">
        <f>All_Customers_Residential!Q415+All_Customers_Small_Commercial!Q415+All_Customers_Lighting!Q415</f>
        <v>113306</v>
      </c>
      <c r="R415" s="5">
        <f>All_Customers_Residential!R415+All_Customers_Small_Commercial!R415+All_Customers_Lighting!R415</f>
        <v>124007</v>
      </c>
      <c r="S415" s="5">
        <f>All_Customers_Residential!S415+All_Customers_Small_Commercial!S415+All_Customers_Lighting!S415</f>
        <v>140033</v>
      </c>
      <c r="T415" s="5">
        <f>All_Customers_Residential!T415+All_Customers_Small_Commercial!T415+All_Customers_Lighting!T415</f>
        <v>144952</v>
      </c>
      <c r="U415" s="5">
        <f>All_Customers_Residential!U415+All_Customers_Small_Commercial!U415+All_Customers_Lighting!U415</f>
        <v>148302</v>
      </c>
      <c r="V415" s="5">
        <f>All_Customers_Residential!V415+All_Customers_Small_Commercial!V415+All_Customers_Lighting!V415</f>
        <v>131886</v>
      </c>
      <c r="W415" s="5">
        <f>All_Customers_Residential!W415+All_Customers_Small_Commercial!W415+All_Customers_Lighting!W415</f>
        <v>112141</v>
      </c>
      <c r="X415" s="5">
        <f>All_Customers_Residential!X415+All_Customers_Small_Commercial!X415+All_Customers_Lighting!X415</f>
        <v>93631</v>
      </c>
      <c r="Y415" s="5">
        <f>All_Customers_Residential!Y415+All_Customers_Small_Commercial!Y415+All_Customers_Lighting!Y415</f>
        <v>84035</v>
      </c>
      <c r="AA415" s="2">
        <f>IFERROR(INDEX('Holiday Schedule'!$D$3:$D$24,MATCH(A415,'Holiday Schedule'!$C$3:$C$24,0)),0)</f>
        <v>0</v>
      </c>
      <c r="AB415" s="2">
        <f t="shared" si="48"/>
        <v>2</v>
      </c>
      <c r="AC415" s="2">
        <f t="shared" si="49"/>
        <v>1947853</v>
      </c>
      <c r="AD415" s="5">
        <f t="shared" si="50"/>
        <v>667778</v>
      </c>
      <c r="AE415" s="5">
        <f t="shared" si="51"/>
        <v>2615631</v>
      </c>
      <c r="AG415" s="2">
        <f t="shared" si="52"/>
        <v>2</v>
      </c>
      <c r="AH415" s="2">
        <f t="shared" si="53"/>
        <v>2025</v>
      </c>
      <c r="AJ415" s="5">
        <f t="shared" si="54"/>
        <v>148302</v>
      </c>
      <c r="AK415" s="2">
        <f t="shared" si="55"/>
        <v>20</v>
      </c>
    </row>
    <row r="416" spans="1:37" ht="12.75" x14ac:dyDescent="0.2">
      <c r="A416" s="4">
        <v>45699</v>
      </c>
      <c r="B416" s="5">
        <f>All_Customers_Residential!B416+All_Customers_Small_Commercial!B416+All_Customers_Lighting!B416</f>
        <v>77689</v>
      </c>
      <c r="C416" s="5">
        <f>All_Customers_Residential!C416+All_Customers_Small_Commercial!C416+All_Customers_Lighting!C416</f>
        <v>75718</v>
      </c>
      <c r="D416" s="5">
        <f>All_Customers_Residential!D416+All_Customers_Small_Commercial!D416+All_Customers_Lighting!D416</f>
        <v>74577</v>
      </c>
      <c r="E416" s="5">
        <f>All_Customers_Residential!E416+All_Customers_Small_Commercial!E416+All_Customers_Lighting!E416</f>
        <v>73701</v>
      </c>
      <c r="F416" s="5">
        <f>All_Customers_Residential!F416+All_Customers_Small_Commercial!F416+All_Customers_Lighting!F416</f>
        <v>79628</v>
      </c>
      <c r="G416" s="5">
        <f>All_Customers_Residential!G416+All_Customers_Small_Commercial!G416+All_Customers_Lighting!G416</f>
        <v>87423</v>
      </c>
      <c r="H416" s="5">
        <f>All_Customers_Residential!H416+All_Customers_Small_Commercial!H416+All_Customers_Lighting!H416</f>
        <v>117869</v>
      </c>
      <c r="I416" s="5">
        <f>All_Customers_Residential!I416+All_Customers_Small_Commercial!I416+All_Customers_Lighting!I416</f>
        <v>127209</v>
      </c>
      <c r="J416" s="5">
        <f>All_Customers_Residential!J416+All_Customers_Small_Commercial!J416+All_Customers_Lighting!J416</f>
        <v>125669</v>
      </c>
      <c r="K416" s="5">
        <f>All_Customers_Residential!K416+All_Customers_Small_Commercial!K416+All_Customers_Lighting!K416</f>
        <v>123094</v>
      </c>
      <c r="L416" s="5">
        <f>All_Customers_Residential!L416+All_Customers_Small_Commercial!L416+All_Customers_Lighting!L416</f>
        <v>121272</v>
      </c>
      <c r="M416" s="5">
        <f>All_Customers_Residential!M416+All_Customers_Small_Commercial!M416+All_Customers_Lighting!M416</f>
        <v>118341</v>
      </c>
      <c r="N416" s="5">
        <f>All_Customers_Residential!N416+All_Customers_Small_Commercial!N416+All_Customers_Lighting!N416</f>
        <v>111644</v>
      </c>
      <c r="O416" s="5">
        <f>All_Customers_Residential!O416+All_Customers_Small_Commercial!O416+All_Customers_Lighting!O416</f>
        <v>110044</v>
      </c>
      <c r="P416" s="5">
        <f>All_Customers_Residential!P416+All_Customers_Small_Commercial!P416+All_Customers_Lighting!P416</f>
        <v>106946</v>
      </c>
      <c r="Q416" s="5">
        <f>All_Customers_Residential!Q416+All_Customers_Small_Commercial!Q416+All_Customers_Lighting!Q416</f>
        <v>113861</v>
      </c>
      <c r="R416" s="5">
        <f>All_Customers_Residential!R416+All_Customers_Small_Commercial!R416+All_Customers_Lighting!R416</f>
        <v>124626</v>
      </c>
      <c r="S416" s="5">
        <f>All_Customers_Residential!S416+All_Customers_Small_Commercial!S416+All_Customers_Lighting!S416</f>
        <v>140759</v>
      </c>
      <c r="T416" s="5">
        <f>All_Customers_Residential!T416+All_Customers_Small_Commercial!T416+All_Customers_Lighting!T416</f>
        <v>145713</v>
      </c>
      <c r="U416" s="5">
        <f>All_Customers_Residential!U416+All_Customers_Small_Commercial!U416+All_Customers_Lighting!U416</f>
        <v>149086</v>
      </c>
      <c r="V416" s="5">
        <f>All_Customers_Residential!V416+All_Customers_Small_Commercial!V416+All_Customers_Lighting!V416</f>
        <v>132575</v>
      </c>
      <c r="W416" s="5">
        <f>All_Customers_Residential!W416+All_Customers_Small_Commercial!W416+All_Customers_Lighting!W416</f>
        <v>112718</v>
      </c>
      <c r="X416" s="5">
        <f>All_Customers_Residential!X416+All_Customers_Small_Commercial!X416+All_Customers_Lighting!X416</f>
        <v>94103</v>
      </c>
      <c r="Y416" s="5">
        <f>All_Customers_Residential!Y416+All_Customers_Small_Commercial!Y416+All_Customers_Lighting!Y416</f>
        <v>84449</v>
      </c>
      <c r="AA416" s="2">
        <f>IFERROR(INDEX('Holiday Schedule'!$D$3:$D$24,MATCH(A416,'Holiday Schedule'!$C$3:$C$24,0)),0)</f>
        <v>0</v>
      </c>
      <c r="AB416" s="2">
        <f t="shared" si="48"/>
        <v>3</v>
      </c>
      <c r="AC416" s="2">
        <f t="shared" si="49"/>
        <v>1957660</v>
      </c>
      <c r="AD416" s="5">
        <f t="shared" si="50"/>
        <v>671054</v>
      </c>
      <c r="AE416" s="5">
        <f t="shared" si="51"/>
        <v>2628714</v>
      </c>
      <c r="AG416" s="2">
        <f t="shared" si="52"/>
        <v>2</v>
      </c>
      <c r="AH416" s="2">
        <f t="shared" si="53"/>
        <v>2025</v>
      </c>
      <c r="AJ416" s="5">
        <f t="shared" si="54"/>
        <v>149086</v>
      </c>
      <c r="AK416" s="2">
        <f t="shared" si="55"/>
        <v>20</v>
      </c>
    </row>
    <row r="417" spans="1:37" ht="12.75" x14ac:dyDescent="0.2">
      <c r="A417" s="4">
        <v>45700</v>
      </c>
      <c r="B417" s="5">
        <f>All_Customers_Residential!B417+All_Customers_Small_Commercial!B417+All_Customers_Lighting!B417</f>
        <v>78062</v>
      </c>
      <c r="C417" s="5">
        <f>All_Customers_Residential!C417+All_Customers_Small_Commercial!C417+All_Customers_Lighting!C417</f>
        <v>76080</v>
      </c>
      <c r="D417" s="5">
        <f>All_Customers_Residential!D417+All_Customers_Small_Commercial!D417+All_Customers_Lighting!D417</f>
        <v>74932</v>
      </c>
      <c r="E417" s="5">
        <f>All_Customers_Residential!E417+All_Customers_Small_Commercial!E417+All_Customers_Lighting!E417</f>
        <v>74049</v>
      </c>
      <c r="F417" s="5">
        <f>All_Customers_Residential!F417+All_Customers_Small_Commercial!F417+All_Customers_Lighting!F417</f>
        <v>80006</v>
      </c>
      <c r="G417" s="5">
        <f>All_Customers_Residential!G417+All_Customers_Small_Commercial!G417+All_Customers_Lighting!G417</f>
        <v>87842</v>
      </c>
      <c r="H417" s="5">
        <f>All_Customers_Residential!H417+All_Customers_Small_Commercial!H417+All_Customers_Lighting!H417</f>
        <v>118428</v>
      </c>
      <c r="I417" s="5">
        <f>All_Customers_Residential!I417+All_Customers_Small_Commercial!I417+All_Customers_Lighting!I417</f>
        <v>127818</v>
      </c>
      <c r="J417" s="5">
        <f>All_Customers_Residential!J417+All_Customers_Small_Commercial!J417+All_Customers_Lighting!J417</f>
        <v>126274</v>
      </c>
      <c r="K417" s="5">
        <f>All_Customers_Residential!K417+All_Customers_Small_Commercial!K417+All_Customers_Lighting!K417</f>
        <v>123682</v>
      </c>
      <c r="L417" s="5">
        <f>All_Customers_Residential!L417+All_Customers_Small_Commercial!L417+All_Customers_Lighting!L417</f>
        <v>121875</v>
      </c>
      <c r="M417" s="5">
        <f>All_Customers_Residential!M417+All_Customers_Small_Commercial!M417+All_Customers_Lighting!M417</f>
        <v>118913</v>
      </c>
      <c r="N417" s="5">
        <f>All_Customers_Residential!N417+All_Customers_Small_Commercial!N417+All_Customers_Lighting!N417</f>
        <v>112180</v>
      </c>
      <c r="O417" s="5">
        <f>All_Customers_Residential!O417+All_Customers_Small_Commercial!O417+All_Customers_Lighting!O417</f>
        <v>110572</v>
      </c>
      <c r="P417" s="5">
        <f>All_Customers_Residential!P417+All_Customers_Small_Commercial!P417+All_Customers_Lighting!P417</f>
        <v>107463</v>
      </c>
      <c r="Q417" s="5">
        <f>All_Customers_Residential!Q417+All_Customers_Small_Commercial!Q417+All_Customers_Lighting!Q417</f>
        <v>114410</v>
      </c>
      <c r="R417" s="5">
        <f>All_Customers_Residential!R417+All_Customers_Small_Commercial!R417+All_Customers_Lighting!R417</f>
        <v>125225</v>
      </c>
      <c r="S417" s="5">
        <f>All_Customers_Residential!S417+All_Customers_Small_Commercial!S417+All_Customers_Lighting!S417</f>
        <v>141439</v>
      </c>
      <c r="T417" s="5">
        <f>All_Customers_Residential!T417+All_Customers_Small_Commercial!T417+All_Customers_Lighting!T417</f>
        <v>146415</v>
      </c>
      <c r="U417" s="5">
        <f>All_Customers_Residential!U417+All_Customers_Small_Commercial!U417+All_Customers_Lighting!U417</f>
        <v>149801</v>
      </c>
      <c r="V417" s="5">
        <f>All_Customers_Residential!V417+All_Customers_Small_Commercial!V417+All_Customers_Lighting!V417</f>
        <v>133216</v>
      </c>
      <c r="W417" s="5">
        <f>All_Customers_Residential!W417+All_Customers_Small_Commercial!W417+All_Customers_Lighting!W417</f>
        <v>113261</v>
      </c>
      <c r="X417" s="5">
        <f>All_Customers_Residential!X417+All_Customers_Small_Commercial!X417+All_Customers_Lighting!X417</f>
        <v>94554</v>
      </c>
      <c r="Y417" s="5">
        <f>All_Customers_Residential!Y417+All_Customers_Small_Commercial!Y417+All_Customers_Lighting!Y417</f>
        <v>84858</v>
      </c>
      <c r="AA417" s="2">
        <f>IFERROR(INDEX('Holiday Schedule'!$D$3:$D$24,MATCH(A417,'Holiday Schedule'!$C$3:$C$24,0)),0)</f>
        <v>0</v>
      </c>
      <c r="AB417" s="2">
        <f t="shared" si="48"/>
        <v>4</v>
      </c>
      <c r="AC417" s="2">
        <f t="shared" si="49"/>
        <v>1967098</v>
      </c>
      <c r="AD417" s="5">
        <f t="shared" si="50"/>
        <v>674257</v>
      </c>
      <c r="AE417" s="5">
        <f t="shared" si="51"/>
        <v>2641355</v>
      </c>
      <c r="AG417" s="2">
        <f t="shared" si="52"/>
        <v>2</v>
      </c>
      <c r="AH417" s="2">
        <f t="shared" si="53"/>
        <v>2025</v>
      </c>
      <c r="AJ417" s="5">
        <f t="shared" si="54"/>
        <v>149801</v>
      </c>
      <c r="AK417" s="2">
        <f t="shared" si="55"/>
        <v>20</v>
      </c>
    </row>
    <row r="418" spans="1:37" ht="12.75" x14ac:dyDescent="0.2">
      <c r="A418" s="4">
        <v>45701</v>
      </c>
      <c r="B418" s="5">
        <f>All_Customers_Residential!B418+All_Customers_Small_Commercial!B418+All_Customers_Lighting!B418</f>
        <v>78987</v>
      </c>
      <c r="C418" s="5">
        <f>All_Customers_Residential!C418+All_Customers_Small_Commercial!C418+All_Customers_Lighting!C418</f>
        <v>76983</v>
      </c>
      <c r="D418" s="5">
        <f>All_Customers_Residential!D418+All_Customers_Small_Commercial!D418+All_Customers_Lighting!D418</f>
        <v>75825</v>
      </c>
      <c r="E418" s="5">
        <f>All_Customers_Residential!E418+All_Customers_Small_Commercial!E418+All_Customers_Lighting!E418</f>
        <v>74931</v>
      </c>
      <c r="F418" s="5">
        <f>All_Customers_Residential!F418+All_Customers_Small_Commercial!F418+All_Customers_Lighting!F418</f>
        <v>80955</v>
      </c>
      <c r="G418" s="5">
        <f>All_Customers_Residential!G418+All_Customers_Small_Commercial!G418+All_Customers_Lighting!G418</f>
        <v>88890</v>
      </c>
      <c r="H418" s="5">
        <f>All_Customers_Residential!H418+All_Customers_Small_Commercial!H418+All_Customers_Lighting!H418</f>
        <v>119886</v>
      </c>
      <c r="I418" s="5">
        <f>All_Customers_Residential!I418+All_Customers_Small_Commercial!I418+All_Customers_Lighting!I418</f>
        <v>129358</v>
      </c>
      <c r="J418" s="5">
        <f>All_Customers_Residential!J418+All_Customers_Small_Commercial!J418+All_Customers_Lighting!J418</f>
        <v>127791</v>
      </c>
      <c r="K418" s="5">
        <f>All_Customers_Residential!K418+All_Customers_Small_Commercial!K418+All_Customers_Lighting!K418</f>
        <v>125165</v>
      </c>
      <c r="L418" s="5">
        <f>All_Customers_Residential!L418+All_Customers_Small_Commercial!L418+All_Customers_Lighting!L418</f>
        <v>123315</v>
      </c>
      <c r="M418" s="5">
        <f>All_Customers_Residential!M418+All_Customers_Small_Commercial!M418+All_Customers_Lighting!M418</f>
        <v>120337</v>
      </c>
      <c r="N418" s="5">
        <f>All_Customers_Residential!N418+All_Customers_Small_Commercial!N418+All_Customers_Lighting!N418</f>
        <v>113523</v>
      </c>
      <c r="O418" s="5">
        <f>All_Customers_Residential!O418+All_Customers_Small_Commercial!O418+All_Customers_Lighting!O418</f>
        <v>111892</v>
      </c>
      <c r="P418" s="5">
        <f>All_Customers_Residential!P418+All_Customers_Small_Commercial!P418+All_Customers_Lighting!P418</f>
        <v>108744</v>
      </c>
      <c r="Q418" s="5">
        <f>All_Customers_Residential!Q418+All_Customers_Small_Commercial!Q418+All_Customers_Lighting!Q418</f>
        <v>115790</v>
      </c>
      <c r="R418" s="5">
        <f>All_Customers_Residential!R418+All_Customers_Small_Commercial!R418+All_Customers_Lighting!R418</f>
        <v>126768</v>
      </c>
      <c r="S418" s="5">
        <f>All_Customers_Residential!S418+All_Customers_Small_Commercial!S418+All_Customers_Lighting!S418</f>
        <v>143142</v>
      </c>
      <c r="T418" s="5">
        <f>All_Customers_Residential!T418+All_Customers_Small_Commercial!T418+All_Customers_Lighting!T418</f>
        <v>148173</v>
      </c>
      <c r="U418" s="5">
        <f>All_Customers_Residential!U418+All_Customers_Small_Commercial!U418+All_Customers_Lighting!U418</f>
        <v>151606</v>
      </c>
      <c r="V418" s="5">
        <f>All_Customers_Residential!V418+All_Customers_Small_Commercial!V418+All_Customers_Lighting!V418</f>
        <v>134812</v>
      </c>
      <c r="W418" s="5">
        <f>All_Customers_Residential!W418+All_Customers_Small_Commercial!W418+All_Customers_Lighting!W418</f>
        <v>114616</v>
      </c>
      <c r="X418" s="5">
        <f>All_Customers_Residential!X418+All_Customers_Small_Commercial!X418+All_Customers_Lighting!X418</f>
        <v>95688</v>
      </c>
      <c r="Y418" s="5">
        <f>All_Customers_Residential!Y418+All_Customers_Small_Commercial!Y418+All_Customers_Lighting!Y418</f>
        <v>85867</v>
      </c>
      <c r="AA418" s="2">
        <f>IFERROR(INDEX('Holiday Schedule'!$D$3:$D$24,MATCH(A418,'Holiday Schedule'!$C$3:$C$24,0)),0)</f>
        <v>0</v>
      </c>
      <c r="AB418" s="2">
        <f t="shared" si="48"/>
        <v>5</v>
      </c>
      <c r="AC418" s="2">
        <f t="shared" si="49"/>
        <v>1990720</v>
      </c>
      <c r="AD418" s="5">
        <f t="shared" si="50"/>
        <v>682324</v>
      </c>
      <c r="AE418" s="5">
        <f t="shared" si="51"/>
        <v>2673044</v>
      </c>
      <c r="AG418" s="2">
        <f t="shared" si="52"/>
        <v>2</v>
      </c>
      <c r="AH418" s="2">
        <f t="shared" si="53"/>
        <v>2025</v>
      </c>
      <c r="AJ418" s="5">
        <f t="shared" si="54"/>
        <v>151606</v>
      </c>
      <c r="AK418" s="2">
        <f t="shared" si="55"/>
        <v>20</v>
      </c>
    </row>
    <row r="419" spans="1:37" ht="12.75" x14ac:dyDescent="0.2">
      <c r="A419" s="4">
        <v>45702</v>
      </c>
      <c r="B419" s="5">
        <f>All_Customers_Residential!B419+All_Customers_Small_Commercial!B419+All_Customers_Lighting!B419</f>
        <v>78987</v>
      </c>
      <c r="C419" s="5">
        <f>All_Customers_Residential!C419+All_Customers_Small_Commercial!C419+All_Customers_Lighting!C419</f>
        <v>76983</v>
      </c>
      <c r="D419" s="5">
        <f>All_Customers_Residential!D419+All_Customers_Small_Commercial!D419+All_Customers_Lighting!D419</f>
        <v>75828</v>
      </c>
      <c r="E419" s="5">
        <f>All_Customers_Residential!E419+All_Customers_Small_Commercial!E419+All_Customers_Lighting!E419</f>
        <v>74931</v>
      </c>
      <c r="F419" s="5">
        <f>All_Customers_Residential!F419+All_Customers_Small_Commercial!F419+All_Customers_Lighting!F419</f>
        <v>80958</v>
      </c>
      <c r="G419" s="5">
        <f>All_Customers_Residential!G419+All_Customers_Small_Commercial!G419+All_Customers_Lighting!G419</f>
        <v>88888</v>
      </c>
      <c r="H419" s="5">
        <f>All_Customers_Residential!H419+All_Customers_Small_Commercial!H419+All_Customers_Lighting!H419</f>
        <v>119862</v>
      </c>
      <c r="I419" s="5">
        <f>All_Customers_Residential!I419+All_Customers_Small_Commercial!I419+All_Customers_Lighting!I419</f>
        <v>129359</v>
      </c>
      <c r="J419" s="5">
        <f>All_Customers_Residential!J419+All_Customers_Small_Commercial!J419+All_Customers_Lighting!J419</f>
        <v>127787</v>
      </c>
      <c r="K419" s="5">
        <f>All_Customers_Residential!K419+All_Customers_Small_Commercial!K419+All_Customers_Lighting!K419</f>
        <v>125167</v>
      </c>
      <c r="L419" s="5">
        <f>All_Customers_Residential!L419+All_Customers_Small_Commercial!L419+All_Customers_Lighting!L419</f>
        <v>123314</v>
      </c>
      <c r="M419" s="5">
        <f>All_Customers_Residential!M419+All_Customers_Small_Commercial!M419+All_Customers_Lighting!M419</f>
        <v>120330</v>
      </c>
      <c r="N419" s="5">
        <f>All_Customers_Residential!N419+All_Customers_Small_Commercial!N419+All_Customers_Lighting!N419</f>
        <v>113524</v>
      </c>
      <c r="O419" s="5">
        <f>All_Customers_Residential!O419+All_Customers_Small_Commercial!O419+All_Customers_Lighting!O419</f>
        <v>111894</v>
      </c>
      <c r="P419" s="5">
        <f>All_Customers_Residential!P419+All_Customers_Small_Commercial!P419+All_Customers_Lighting!P419</f>
        <v>108747</v>
      </c>
      <c r="Q419" s="5">
        <f>All_Customers_Residential!Q419+All_Customers_Small_Commercial!Q419+All_Customers_Lighting!Q419</f>
        <v>115779</v>
      </c>
      <c r="R419" s="5">
        <f>All_Customers_Residential!R419+All_Customers_Small_Commercial!R419+All_Customers_Lighting!R419</f>
        <v>126731</v>
      </c>
      <c r="S419" s="5">
        <f>All_Customers_Residential!S419+All_Customers_Small_Commercial!S419+All_Customers_Lighting!S419</f>
        <v>143125</v>
      </c>
      <c r="T419" s="5">
        <f>All_Customers_Residential!T419+All_Customers_Small_Commercial!T419+All_Customers_Lighting!T419</f>
        <v>148177</v>
      </c>
      <c r="U419" s="5">
        <f>All_Customers_Residential!U419+All_Customers_Small_Commercial!U419+All_Customers_Lighting!U419</f>
        <v>151607</v>
      </c>
      <c r="V419" s="5">
        <f>All_Customers_Residential!V419+All_Customers_Small_Commercial!V419+All_Customers_Lighting!V419</f>
        <v>134815</v>
      </c>
      <c r="W419" s="5">
        <f>All_Customers_Residential!W419+All_Customers_Small_Commercial!W419+All_Customers_Lighting!W419</f>
        <v>114616</v>
      </c>
      <c r="X419" s="5">
        <f>All_Customers_Residential!X419+All_Customers_Small_Commercial!X419+All_Customers_Lighting!X419</f>
        <v>95686</v>
      </c>
      <c r="Y419" s="5">
        <f>All_Customers_Residential!Y419+All_Customers_Small_Commercial!Y419+All_Customers_Lighting!Y419</f>
        <v>85867</v>
      </c>
      <c r="AA419" s="2">
        <f>IFERROR(INDEX('Holiday Schedule'!$D$3:$D$24,MATCH(A419,'Holiday Schedule'!$C$3:$C$24,0)),0)</f>
        <v>0</v>
      </c>
      <c r="AB419" s="2">
        <f t="shared" si="48"/>
        <v>6</v>
      </c>
      <c r="AC419" s="2">
        <f t="shared" si="49"/>
        <v>1990658</v>
      </c>
      <c r="AD419" s="5">
        <f t="shared" si="50"/>
        <v>682304</v>
      </c>
      <c r="AE419" s="5">
        <f t="shared" si="51"/>
        <v>2672962</v>
      </c>
      <c r="AG419" s="2">
        <f t="shared" si="52"/>
        <v>2</v>
      </c>
      <c r="AH419" s="2">
        <f t="shared" si="53"/>
        <v>2025</v>
      </c>
      <c r="AJ419" s="5">
        <f t="shared" si="54"/>
        <v>151607</v>
      </c>
      <c r="AK419" s="2">
        <f t="shared" si="55"/>
        <v>20</v>
      </c>
    </row>
    <row r="420" spans="1:37" ht="12.75" x14ac:dyDescent="0.2">
      <c r="A420" s="4">
        <v>45703</v>
      </c>
      <c r="B420" s="5">
        <f>All_Customers_Residential!B420+All_Customers_Small_Commercial!B420+All_Customers_Lighting!B420</f>
        <v>80029</v>
      </c>
      <c r="C420" s="5">
        <f>All_Customers_Residential!C420+All_Customers_Small_Commercial!C420+All_Customers_Lighting!C420</f>
        <v>77307</v>
      </c>
      <c r="D420" s="5">
        <f>All_Customers_Residential!D420+All_Customers_Small_Commercial!D420+All_Customers_Lighting!D420</f>
        <v>75898</v>
      </c>
      <c r="E420" s="5">
        <f>All_Customers_Residential!E420+All_Customers_Small_Commercial!E420+All_Customers_Lighting!E420</f>
        <v>75425</v>
      </c>
      <c r="F420" s="5">
        <f>All_Customers_Residential!F420+All_Customers_Small_Commercial!F420+All_Customers_Lighting!F420</f>
        <v>80602</v>
      </c>
      <c r="G420" s="5">
        <f>All_Customers_Residential!G420+All_Customers_Small_Commercial!G420+All_Customers_Lighting!G420</f>
        <v>86691</v>
      </c>
      <c r="H420" s="5">
        <f>All_Customers_Residential!H420+All_Customers_Small_Commercial!H420+All_Customers_Lighting!H420</f>
        <v>112190</v>
      </c>
      <c r="I420" s="5">
        <f>All_Customers_Residential!I420+All_Customers_Small_Commercial!I420+All_Customers_Lighting!I420</f>
        <v>123865</v>
      </c>
      <c r="J420" s="5">
        <f>All_Customers_Residential!J420+All_Customers_Small_Commercial!J420+All_Customers_Lighting!J420</f>
        <v>127492</v>
      </c>
      <c r="K420" s="5">
        <f>All_Customers_Residential!K420+All_Customers_Small_Commercial!K420+All_Customers_Lighting!K420</f>
        <v>129580</v>
      </c>
      <c r="L420" s="5">
        <f>All_Customers_Residential!L420+All_Customers_Small_Commercial!L420+All_Customers_Lighting!L420</f>
        <v>127579</v>
      </c>
      <c r="M420" s="5">
        <f>All_Customers_Residential!M420+All_Customers_Small_Commercial!M420+All_Customers_Lighting!M420</f>
        <v>124322</v>
      </c>
      <c r="N420" s="5">
        <f>All_Customers_Residential!N420+All_Customers_Small_Commercial!N420+All_Customers_Lighting!N420</f>
        <v>116221</v>
      </c>
      <c r="O420" s="5">
        <f>All_Customers_Residential!O420+All_Customers_Small_Commercial!O420+All_Customers_Lighting!O420</f>
        <v>114022</v>
      </c>
      <c r="P420" s="5">
        <f>All_Customers_Residential!P420+All_Customers_Small_Commercial!P420+All_Customers_Lighting!P420</f>
        <v>110839</v>
      </c>
      <c r="Q420" s="5">
        <f>All_Customers_Residential!Q420+All_Customers_Small_Commercial!Q420+All_Customers_Lighting!Q420</f>
        <v>118220</v>
      </c>
      <c r="R420" s="5">
        <f>All_Customers_Residential!R420+All_Customers_Small_Commercial!R420+All_Customers_Lighting!R420</f>
        <v>128773</v>
      </c>
      <c r="S420" s="5">
        <f>All_Customers_Residential!S420+All_Customers_Small_Commercial!S420+All_Customers_Lighting!S420</f>
        <v>143783</v>
      </c>
      <c r="T420" s="5">
        <f>All_Customers_Residential!T420+All_Customers_Small_Commercial!T420+All_Customers_Lighting!T420</f>
        <v>149840</v>
      </c>
      <c r="U420" s="5">
        <f>All_Customers_Residential!U420+All_Customers_Small_Commercial!U420+All_Customers_Lighting!U420</f>
        <v>150353</v>
      </c>
      <c r="V420" s="5">
        <f>All_Customers_Residential!V420+All_Customers_Small_Commercial!V420+All_Customers_Lighting!V420</f>
        <v>132793</v>
      </c>
      <c r="W420" s="5">
        <f>All_Customers_Residential!W420+All_Customers_Small_Commercial!W420+All_Customers_Lighting!W420</f>
        <v>112292</v>
      </c>
      <c r="X420" s="5">
        <f>All_Customers_Residential!X420+All_Customers_Small_Commercial!X420+All_Customers_Lighting!X420</f>
        <v>96294</v>
      </c>
      <c r="Y420" s="5">
        <f>All_Customers_Residential!Y420+All_Customers_Small_Commercial!Y420+All_Customers_Lighting!Y420</f>
        <v>86199</v>
      </c>
      <c r="AA420" s="2">
        <f>IFERROR(INDEX('Holiday Schedule'!$D$3:$D$24,MATCH(A420,'Holiday Schedule'!$C$3:$C$24,0)),0)</f>
        <v>0</v>
      </c>
      <c r="AB420" s="2">
        <f t="shared" si="48"/>
        <v>7</v>
      </c>
      <c r="AC420" s="2">
        <f t="shared" si="49"/>
        <v>0</v>
      </c>
      <c r="AD420" s="5">
        <f t="shared" si="50"/>
        <v>2680609</v>
      </c>
      <c r="AE420" s="5">
        <f t="shared" si="51"/>
        <v>2680609</v>
      </c>
      <c r="AG420" s="2">
        <f t="shared" si="52"/>
        <v>2</v>
      </c>
      <c r="AH420" s="2">
        <f t="shared" si="53"/>
        <v>2025</v>
      </c>
      <c r="AJ420" s="5">
        <f t="shared" si="54"/>
        <v>150353</v>
      </c>
      <c r="AK420" s="2">
        <f t="shared" si="55"/>
        <v>20</v>
      </c>
    </row>
    <row r="421" spans="1:37" ht="12.75" x14ac:dyDescent="0.2">
      <c r="A421" s="4">
        <v>45704</v>
      </c>
      <c r="B421" s="5">
        <f>All_Customers_Residential!B421+All_Customers_Small_Commercial!B421+All_Customers_Lighting!B421</f>
        <v>80035</v>
      </c>
      <c r="C421" s="5">
        <f>All_Customers_Residential!C421+All_Customers_Small_Commercial!C421+All_Customers_Lighting!C421</f>
        <v>77310</v>
      </c>
      <c r="D421" s="5">
        <f>All_Customers_Residential!D421+All_Customers_Small_Commercial!D421+All_Customers_Lighting!D421</f>
        <v>75901</v>
      </c>
      <c r="E421" s="5">
        <f>All_Customers_Residential!E421+All_Customers_Small_Commercial!E421+All_Customers_Lighting!E421</f>
        <v>75429</v>
      </c>
      <c r="F421" s="5">
        <f>All_Customers_Residential!F421+All_Customers_Small_Commercial!F421+All_Customers_Lighting!F421</f>
        <v>80606</v>
      </c>
      <c r="G421" s="5">
        <f>All_Customers_Residential!G421+All_Customers_Small_Commercial!G421+All_Customers_Lighting!G421</f>
        <v>86695</v>
      </c>
      <c r="H421" s="5">
        <f>All_Customers_Residential!H421+All_Customers_Small_Commercial!H421+All_Customers_Lighting!H421</f>
        <v>112220</v>
      </c>
      <c r="I421" s="5">
        <f>All_Customers_Residential!I421+All_Customers_Small_Commercial!I421+All_Customers_Lighting!I421</f>
        <v>123870</v>
      </c>
      <c r="J421" s="5">
        <f>All_Customers_Residential!J421+All_Customers_Small_Commercial!J421+All_Customers_Lighting!J421</f>
        <v>127496</v>
      </c>
      <c r="K421" s="5">
        <f>All_Customers_Residential!K421+All_Customers_Small_Commercial!K421+All_Customers_Lighting!K421</f>
        <v>129588</v>
      </c>
      <c r="L421" s="5">
        <f>All_Customers_Residential!L421+All_Customers_Small_Commercial!L421+All_Customers_Lighting!L421</f>
        <v>127587</v>
      </c>
      <c r="M421" s="5">
        <f>All_Customers_Residential!M421+All_Customers_Small_Commercial!M421+All_Customers_Lighting!M421</f>
        <v>124333</v>
      </c>
      <c r="N421" s="5">
        <f>All_Customers_Residential!N421+All_Customers_Small_Commercial!N421+All_Customers_Lighting!N421</f>
        <v>116231</v>
      </c>
      <c r="O421" s="5">
        <f>All_Customers_Residential!O421+All_Customers_Small_Commercial!O421+All_Customers_Lighting!O421</f>
        <v>114035</v>
      </c>
      <c r="P421" s="5">
        <f>All_Customers_Residential!P421+All_Customers_Small_Commercial!P421+All_Customers_Lighting!P421</f>
        <v>110860</v>
      </c>
      <c r="Q421" s="5">
        <f>All_Customers_Residential!Q421+All_Customers_Small_Commercial!Q421+All_Customers_Lighting!Q421</f>
        <v>118257</v>
      </c>
      <c r="R421" s="5">
        <f>All_Customers_Residential!R421+All_Customers_Small_Commercial!R421+All_Customers_Lighting!R421</f>
        <v>128870</v>
      </c>
      <c r="S421" s="5">
        <f>All_Customers_Residential!S421+All_Customers_Small_Commercial!S421+All_Customers_Lighting!S421</f>
        <v>143787</v>
      </c>
      <c r="T421" s="5">
        <f>All_Customers_Residential!T421+All_Customers_Small_Commercial!T421+All_Customers_Lighting!T421</f>
        <v>149848</v>
      </c>
      <c r="U421" s="5">
        <f>All_Customers_Residential!U421+All_Customers_Small_Commercial!U421+All_Customers_Lighting!U421</f>
        <v>150358</v>
      </c>
      <c r="V421" s="5">
        <f>All_Customers_Residential!V421+All_Customers_Small_Commercial!V421+All_Customers_Lighting!V421</f>
        <v>132798</v>
      </c>
      <c r="W421" s="5">
        <f>All_Customers_Residential!W421+All_Customers_Small_Commercial!W421+All_Customers_Lighting!W421</f>
        <v>112296</v>
      </c>
      <c r="X421" s="5">
        <f>All_Customers_Residential!X421+All_Customers_Small_Commercial!X421+All_Customers_Lighting!X421</f>
        <v>96296</v>
      </c>
      <c r="Y421" s="5">
        <f>All_Customers_Residential!Y421+All_Customers_Small_Commercial!Y421+All_Customers_Lighting!Y421</f>
        <v>86203</v>
      </c>
      <c r="AA421" s="2">
        <f>IFERROR(INDEX('Holiday Schedule'!$D$3:$D$24,MATCH(A421,'Holiday Schedule'!$C$3:$C$24,0)),0)</f>
        <v>0</v>
      </c>
      <c r="AB421" s="2">
        <f t="shared" si="48"/>
        <v>1</v>
      </c>
      <c r="AC421" s="2">
        <f t="shared" si="49"/>
        <v>0</v>
      </c>
      <c r="AD421" s="5">
        <f t="shared" si="50"/>
        <v>2680909</v>
      </c>
      <c r="AE421" s="5">
        <f t="shared" si="51"/>
        <v>2680909</v>
      </c>
      <c r="AG421" s="2">
        <f t="shared" si="52"/>
        <v>2</v>
      </c>
      <c r="AH421" s="2">
        <f t="shared" si="53"/>
        <v>2025</v>
      </c>
      <c r="AJ421" s="5">
        <f t="shared" si="54"/>
        <v>150358</v>
      </c>
      <c r="AK421" s="2">
        <f t="shared" si="55"/>
        <v>20</v>
      </c>
    </row>
    <row r="422" spans="1:37" ht="12.75" x14ac:dyDescent="0.2">
      <c r="A422" s="4">
        <v>45705</v>
      </c>
      <c r="B422" s="5">
        <f>All_Customers_Residential!B422+All_Customers_Small_Commercial!B422+All_Customers_Lighting!B422</f>
        <v>80038</v>
      </c>
      <c r="C422" s="5">
        <f>All_Customers_Residential!C422+All_Customers_Small_Commercial!C422+All_Customers_Lighting!C422</f>
        <v>77312</v>
      </c>
      <c r="D422" s="5">
        <f>All_Customers_Residential!D422+All_Customers_Small_Commercial!D422+All_Customers_Lighting!D422</f>
        <v>75904</v>
      </c>
      <c r="E422" s="5">
        <f>All_Customers_Residential!E422+All_Customers_Small_Commercial!E422+All_Customers_Lighting!E422</f>
        <v>75430</v>
      </c>
      <c r="F422" s="5">
        <f>All_Customers_Residential!F422+All_Customers_Small_Commercial!F422+All_Customers_Lighting!F422</f>
        <v>80609</v>
      </c>
      <c r="G422" s="5">
        <f>All_Customers_Residential!G422+All_Customers_Small_Commercial!G422+All_Customers_Lighting!G422</f>
        <v>86696</v>
      </c>
      <c r="H422" s="5">
        <f>All_Customers_Residential!H422+All_Customers_Small_Commercial!H422+All_Customers_Lighting!H422</f>
        <v>112218</v>
      </c>
      <c r="I422" s="5">
        <f>All_Customers_Residential!I422+All_Customers_Small_Commercial!I422+All_Customers_Lighting!I422</f>
        <v>123885</v>
      </c>
      <c r="J422" s="5">
        <f>All_Customers_Residential!J422+All_Customers_Small_Commercial!J422+All_Customers_Lighting!J422</f>
        <v>127501</v>
      </c>
      <c r="K422" s="5">
        <f>All_Customers_Residential!K422+All_Customers_Small_Commercial!K422+All_Customers_Lighting!K422</f>
        <v>129592</v>
      </c>
      <c r="L422" s="5">
        <f>All_Customers_Residential!L422+All_Customers_Small_Commercial!L422+All_Customers_Lighting!L422</f>
        <v>127590</v>
      </c>
      <c r="M422" s="5">
        <f>All_Customers_Residential!M422+All_Customers_Small_Commercial!M422+All_Customers_Lighting!M422</f>
        <v>124331</v>
      </c>
      <c r="N422" s="5">
        <f>All_Customers_Residential!N422+All_Customers_Small_Commercial!N422+All_Customers_Lighting!N422</f>
        <v>116230</v>
      </c>
      <c r="O422" s="5">
        <f>All_Customers_Residential!O422+All_Customers_Small_Commercial!O422+All_Customers_Lighting!O422</f>
        <v>114030</v>
      </c>
      <c r="P422" s="5">
        <f>All_Customers_Residential!P422+All_Customers_Small_Commercial!P422+All_Customers_Lighting!P422</f>
        <v>110849</v>
      </c>
      <c r="Q422" s="5">
        <f>All_Customers_Residential!Q422+All_Customers_Small_Commercial!Q422+All_Customers_Lighting!Q422</f>
        <v>118229</v>
      </c>
      <c r="R422" s="5">
        <f>All_Customers_Residential!R422+All_Customers_Small_Commercial!R422+All_Customers_Lighting!R422</f>
        <v>128787</v>
      </c>
      <c r="S422" s="5">
        <f>All_Customers_Residential!S422+All_Customers_Small_Commercial!S422+All_Customers_Lighting!S422</f>
        <v>143784</v>
      </c>
      <c r="T422" s="5">
        <f>All_Customers_Residential!T422+All_Customers_Small_Commercial!T422+All_Customers_Lighting!T422</f>
        <v>149854</v>
      </c>
      <c r="U422" s="5">
        <f>All_Customers_Residential!U422+All_Customers_Small_Commercial!U422+All_Customers_Lighting!U422</f>
        <v>150366</v>
      </c>
      <c r="V422" s="5">
        <f>All_Customers_Residential!V422+All_Customers_Small_Commercial!V422+All_Customers_Lighting!V422</f>
        <v>132801</v>
      </c>
      <c r="W422" s="5">
        <f>All_Customers_Residential!W422+All_Customers_Small_Commercial!W422+All_Customers_Lighting!W422</f>
        <v>112300</v>
      </c>
      <c r="X422" s="5">
        <f>All_Customers_Residential!X422+All_Customers_Small_Commercial!X422+All_Customers_Lighting!X422</f>
        <v>96299</v>
      </c>
      <c r="Y422" s="5">
        <f>All_Customers_Residential!Y422+All_Customers_Small_Commercial!Y422+All_Customers_Lighting!Y422</f>
        <v>86215</v>
      </c>
      <c r="AA422" s="2">
        <f>IFERROR(INDEX('Holiday Schedule'!$D$3:$D$24,MATCH(A422,'Holiday Schedule'!$C$3:$C$24,0)),0)</f>
        <v>1</v>
      </c>
      <c r="AB422" s="2">
        <f t="shared" si="48"/>
        <v>2</v>
      </c>
      <c r="AC422" s="2">
        <f t="shared" si="49"/>
        <v>0</v>
      </c>
      <c r="AD422" s="5">
        <f t="shared" si="50"/>
        <v>2680850</v>
      </c>
      <c r="AE422" s="5">
        <f t="shared" si="51"/>
        <v>2680850</v>
      </c>
      <c r="AG422" s="2">
        <f t="shared" si="52"/>
        <v>2</v>
      </c>
      <c r="AH422" s="2">
        <f t="shared" si="53"/>
        <v>2025</v>
      </c>
      <c r="AJ422" s="5">
        <f t="shared" si="54"/>
        <v>150366</v>
      </c>
      <c r="AK422" s="2">
        <f t="shared" si="55"/>
        <v>20</v>
      </c>
    </row>
    <row r="423" spans="1:37" ht="12.75" x14ac:dyDescent="0.2">
      <c r="A423" s="4">
        <v>45706</v>
      </c>
      <c r="B423" s="5">
        <f>All_Customers_Residential!B423+All_Customers_Small_Commercial!B423+All_Customers_Lighting!B423</f>
        <v>79383</v>
      </c>
      <c r="C423" s="5">
        <f>All_Customers_Residential!C423+All_Customers_Small_Commercial!C423+All_Customers_Lighting!C423</f>
        <v>77359</v>
      </c>
      <c r="D423" s="5">
        <f>All_Customers_Residential!D423+All_Customers_Small_Commercial!D423+All_Customers_Lighting!D423</f>
        <v>76195</v>
      </c>
      <c r="E423" s="5">
        <f>All_Customers_Residential!E423+All_Customers_Small_Commercial!E423+All_Customers_Lighting!E423</f>
        <v>75296</v>
      </c>
      <c r="F423" s="5">
        <f>All_Customers_Residential!F423+All_Customers_Small_Commercial!F423+All_Customers_Lighting!F423</f>
        <v>81355</v>
      </c>
      <c r="G423" s="5">
        <f>All_Customers_Residential!G423+All_Customers_Small_Commercial!G423+All_Customers_Lighting!G423</f>
        <v>89324</v>
      </c>
      <c r="H423" s="5">
        <f>All_Customers_Residential!H423+All_Customers_Small_Commercial!H423+All_Customers_Lighting!H423</f>
        <v>120446</v>
      </c>
      <c r="I423" s="5">
        <f>All_Customers_Residential!I423+All_Customers_Small_Commercial!I423+All_Customers_Lighting!I423</f>
        <v>130006</v>
      </c>
      <c r="J423" s="5">
        <f>All_Customers_Residential!J423+All_Customers_Small_Commercial!J423+All_Customers_Lighting!J423</f>
        <v>128427</v>
      </c>
      <c r="K423" s="5">
        <f>All_Customers_Residential!K423+All_Customers_Small_Commercial!K423+All_Customers_Lighting!K423</f>
        <v>125791</v>
      </c>
      <c r="L423" s="5">
        <f>All_Customers_Residential!L423+All_Customers_Small_Commercial!L423+All_Customers_Lighting!L423</f>
        <v>123933</v>
      </c>
      <c r="M423" s="5">
        <f>All_Customers_Residential!M423+All_Customers_Small_Commercial!M423+All_Customers_Lighting!M423</f>
        <v>120928</v>
      </c>
      <c r="N423" s="5">
        <f>All_Customers_Residential!N423+All_Customers_Small_Commercial!N423+All_Customers_Lighting!N423</f>
        <v>114089</v>
      </c>
      <c r="O423" s="5">
        <f>All_Customers_Residential!O423+All_Customers_Small_Commercial!O423+All_Customers_Lighting!O423</f>
        <v>112456</v>
      </c>
      <c r="P423" s="5">
        <f>All_Customers_Residential!P423+All_Customers_Small_Commercial!P423+All_Customers_Lighting!P423</f>
        <v>109287</v>
      </c>
      <c r="Q423" s="5">
        <f>All_Customers_Residential!Q423+All_Customers_Small_Commercial!Q423+All_Customers_Lighting!Q423</f>
        <v>116354</v>
      </c>
      <c r="R423" s="5">
        <f>All_Customers_Residential!R423+All_Customers_Small_Commercial!R423+All_Customers_Lighting!R423</f>
        <v>127358</v>
      </c>
      <c r="S423" s="5">
        <f>All_Customers_Residential!S423+All_Customers_Small_Commercial!S423+All_Customers_Lighting!S423</f>
        <v>143834</v>
      </c>
      <c r="T423" s="5">
        <f>All_Customers_Residential!T423+All_Customers_Small_Commercial!T423+All_Customers_Lighting!T423</f>
        <v>148917</v>
      </c>
      <c r="U423" s="5">
        <f>All_Customers_Residential!U423+All_Customers_Small_Commercial!U423+All_Customers_Lighting!U423</f>
        <v>152366</v>
      </c>
      <c r="V423" s="5">
        <f>All_Customers_Residential!V423+All_Customers_Small_Commercial!V423+All_Customers_Lighting!V423</f>
        <v>135486</v>
      </c>
      <c r="W423" s="5">
        <f>All_Customers_Residential!W423+All_Customers_Small_Commercial!W423+All_Customers_Lighting!W423</f>
        <v>115186</v>
      </c>
      <c r="X423" s="5">
        <f>All_Customers_Residential!X423+All_Customers_Small_Commercial!X423+All_Customers_Lighting!X423</f>
        <v>96156</v>
      </c>
      <c r="Y423" s="5">
        <f>All_Customers_Residential!Y423+All_Customers_Small_Commercial!Y423+All_Customers_Lighting!Y423</f>
        <v>86293</v>
      </c>
      <c r="AA423" s="2">
        <f>IFERROR(INDEX('Holiday Schedule'!$D$3:$D$24,MATCH(A423,'Holiday Schedule'!$C$3:$C$24,0)),0)</f>
        <v>0</v>
      </c>
      <c r="AB423" s="2">
        <f t="shared" si="48"/>
        <v>3</v>
      </c>
      <c r="AC423" s="2">
        <f t="shared" si="49"/>
        <v>2000574</v>
      </c>
      <c r="AD423" s="5">
        <f t="shared" si="50"/>
        <v>685651</v>
      </c>
      <c r="AE423" s="5">
        <f t="shared" si="51"/>
        <v>2686225</v>
      </c>
      <c r="AG423" s="2">
        <f t="shared" si="52"/>
        <v>2</v>
      </c>
      <c r="AH423" s="2">
        <f t="shared" si="53"/>
        <v>2025</v>
      </c>
      <c r="AJ423" s="5">
        <f t="shared" si="54"/>
        <v>152366</v>
      </c>
      <c r="AK423" s="2">
        <f t="shared" si="55"/>
        <v>20</v>
      </c>
    </row>
    <row r="424" spans="1:37" ht="12.75" x14ac:dyDescent="0.2">
      <c r="A424" s="4">
        <v>45707</v>
      </c>
      <c r="B424" s="5">
        <f>All_Customers_Residential!B424+All_Customers_Small_Commercial!B424+All_Customers_Lighting!B424</f>
        <v>80278</v>
      </c>
      <c r="C424" s="5">
        <f>All_Customers_Residential!C424+All_Customers_Small_Commercial!C424+All_Customers_Lighting!C424</f>
        <v>78240</v>
      </c>
      <c r="D424" s="5">
        <f>All_Customers_Residential!D424+All_Customers_Small_Commercial!D424+All_Customers_Lighting!D424</f>
        <v>77058</v>
      </c>
      <c r="E424" s="5">
        <f>All_Customers_Residential!E424+All_Customers_Small_Commercial!E424+All_Customers_Lighting!E424</f>
        <v>76150</v>
      </c>
      <c r="F424" s="5">
        <f>All_Customers_Residential!F424+All_Customers_Small_Commercial!F424+All_Customers_Lighting!F424</f>
        <v>82279</v>
      </c>
      <c r="G424" s="5">
        <f>All_Customers_Residential!G424+All_Customers_Small_Commercial!G424+All_Customers_Lighting!G424</f>
        <v>90341</v>
      </c>
      <c r="H424" s="5">
        <f>All_Customers_Residential!H424+All_Customers_Small_Commercial!H424+All_Customers_Lighting!H424</f>
        <v>121826</v>
      </c>
      <c r="I424" s="5">
        <f>All_Customers_Residential!I424+All_Customers_Small_Commercial!I424+All_Customers_Lighting!I424</f>
        <v>131506</v>
      </c>
      <c r="J424" s="5">
        <f>All_Customers_Residential!J424+All_Customers_Small_Commercial!J424+All_Customers_Lighting!J424</f>
        <v>129901</v>
      </c>
      <c r="K424" s="5">
        <f>All_Customers_Residential!K424+All_Customers_Small_Commercial!K424+All_Customers_Lighting!K424</f>
        <v>127227</v>
      </c>
      <c r="L424" s="5">
        <f>All_Customers_Residential!L424+All_Customers_Small_Commercial!L424+All_Customers_Lighting!L424</f>
        <v>125343</v>
      </c>
      <c r="M424" s="5">
        <f>All_Customers_Residential!M424+All_Customers_Small_Commercial!M424+All_Customers_Lighting!M424</f>
        <v>122308</v>
      </c>
      <c r="N424" s="5">
        <f>All_Customers_Residential!N424+All_Customers_Small_Commercial!N424+All_Customers_Lighting!N424</f>
        <v>115385</v>
      </c>
      <c r="O424" s="5">
        <f>All_Customers_Residential!O424+All_Customers_Small_Commercial!O424+All_Customers_Lighting!O424</f>
        <v>113726</v>
      </c>
      <c r="P424" s="5">
        <f>All_Customers_Residential!P424+All_Customers_Small_Commercial!P424+All_Customers_Lighting!P424</f>
        <v>110527</v>
      </c>
      <c r="Q424" s="5">
        <f>All_Customers_Residential!Q424+All_Customers_Small_Commercial!Q424+All_Customers_Lighting!Q424</f>
        <v>117683</v>
      </c>
      <c r="R424" s="5">
        <f>All_Customers_Residential!R424+All_Customers_Small_Commercial!R424+All_Customers_Lighting!R424</f>
        <v>128816</v>
      </c>
      <c r="S424" s="5">
        <f>All_Customers_Residential!S424+All_Customers_Small_Commercial!S424+All_Customers_Lighting!S424</f>
        <v>145486</v>
      </c>
      <c r="T424" s="5">
        <f>All_Customers_Residential!T424+All_Customers_Small_Commercial!T424+All_Customers_Lighting!T424</f>
        <v>150644</v>
      </c>
      <c r="U424" s="5">
        <f>All_Customers_Residential!U424+All_Customers_Small_Commercial!U424+All_Customers_Lighting!U424</f>
        <v>154138</v>
      </c>
      <c r="V424" s="5">
        <f>All_Customers_Residential!V424+All_Customers_Small_Commercial!V424+All_Customers_Lighting!V424</f>
        <v>137059</v>
      </c>
      <c r="W424" s="5">
        <f>All_Customers_Residential!W424+All_Customers_Small_Commercial!W424+All_Customers_Lighting!W424</f>
        <v>116516</v>
      </c>
      <c r="X424" s="5">
        <f>All_Customers_Residential!X424+All_Customers_Small_Commercial!X424+All_Customers_Lighting!X424</f>
        <v>97261</v>
      </c>
      <c r="Y424" s="5">
        <f>All_Customers_Residential!Y424+All_Customers_Small_Commercial!Y424+All_Customers_Lighting!Y424</f>
        <v>87271</v>
      </c>
      <c r="AA424" s="2">
        <f>IFERROR(INDEX('Holiday Schedule'!$D$3:$D$24,MATCH(A424,'Holiday Schedule'!$C$3:$C$24,0)),0)</f>
        <v>0</v>
      </c>
      <c r="AB424" s="2">
        <f t="shared" si="48"/>
        <v>4</v>
      </c>
      <c r="AC424" s="2">
        <f t="shared" si="49"/>
        <v>2023526</v>
      </c>
      <c r="AD424" s="5">
        <f t="shared" si="50"/>
        <v>693443</v>
      </c>
      <c r="AE424" s="5">
        <f t="shared" si="51"/>
        <v>2716969</v>
      </c>
      <c r="AG424" s="2">
        <f t="shared" si="52"/>
        <v>2</v>
      </c>
      <c r="AH424" s="2">
        <f t="shared" si="53"/>
        <v>2025</v>
      </c>
      <c r="AJ424" s="5">
        <f t="shared" si="54"/>
        <v>154138</v>
      </c>
      <c r="AK424" s="2">
        <f t="shared" si="55"/>
        <v>20</v>
      </c>
    </row>
    <row r="425" spans="1:37" ht="12.75" x14ac:dyDescent="0.2">
      <c r="A425" s="4">
        <v>45708</v>
      </c>
      <c r="B425" s="5">
        <f>All_Customers_Residential!B425+All_Customers_Small_Commercial!B425+All_Customers_Lighting!B425</f>
        <v>80284</v>
      </c>
      <c r="C425" s="5">
        <f>All_Customers_Residential!C425+All_Customers_Small_Commercial!C425+All_Customers_Lighting!C425</f>
        <v>78244</v>
      </c>
      <c r="D425" s="5">
        <f>All_Customers_Residential!D425+All_Customers_Small_Commercial!D425+All_Customers_Lighting!D425</f>
        <v>77060</v>
      </c>
      <c r="E425" s="5">
        <f>All_Customers_Residential!E425+All_Customers_Small_Commercial!E425+All_Customers_Lighting!E425</f>
        <v>76150</v>
      </c>
      <c r="F425" s="5">
        <f>All_Customers_Residential!F425+All_Customers_Small_Commercial!F425+All_Customers_Lighting!F425</f>
        <v>82280</v>
      </c>
      <c r="G425" s="5">
        <f>All_Customers_Residential!G425+All_Customers_Small_Commercial!G425+All_Customers_Lighting!G425</f>
        <v>90344</v>
      </c>
      <c r="H425" s="5">
        <f>All_Customers_Residential!H425+All_Customers_Small_Commercial!H425+All_Customers_Lighting!H425</f>
        <v>121825</v>
      </c>
      <c r="I425" s="5">
        <f>All_Customers_Residential!I425+All_Customers_Small_Commercial!I425+All_Customers_Lighting!I425</f>
        <v>131514</v>
      </c>
      <c r="J425" s="5">
        <f>All_Customers_Residential!J425+All_Customers_Small_Commercial!J425+All_Customers_Lighting!J425</f>
        <v>129911</v>
      </c>
      <c r="K425" s="5">
        <f>All_Customers_Residential!K425+All_Customers_Small_Commercial!K425+All_Customers_Lighting!K425</f>
        <v>127237</v>
      </c>
      <c r="L425" s="5">
        <f>All_Customers_Residential!L425+All_Customers_Small_Commercial!L425+All_Customers_Lighting!L425</f>
        <v>125349</v>
      </c>
      <c r="M425" s="5">
        <f>All_Customers_Residential!M425+All_Customers_Small_Commercial!M425+All_Customers_Lighting!M425</f>
        <v>122316</v>
      </c>
      <c r="N425" s="5">
        <f>All_Customers_Residential!N425+All_Customers_Small_Commercial!N425+All_Customers_Lighting!N425</f>
        <v>115392</v>
      </c>
      <c r="O425" s="5">
        <f>All_Customers_Residential!O425+All_Customers_Small_Commercial!O425+All_Customers_Lighting!O425</f>
        <v>113730</v>
      </c>
      <c r="P425" s="5">
        <f>All_Customers_Residential!P425+All_Customers_Small_Commercial!P425+All_Customers_Lighting!P425</f>
        <v>110532</v>
      </c>
      <c r="Q425" s="5">
        <f>All_Customers_Residential!Q425+All_Customers_Small_Commercial!Q425+All_Customers_Lighting!Q425</f>
        <v>117692</v>
      </c>
      <c r="R425" s="5">
        <f>All_Customers_Residential!R425+All_Customers_Small_Commercial!R425+All_Customers_Lighting!R425</f>
        <v>128826</v>
      </c>
      <c r="S425" s="5">
        <f>All_Customers_Residential!S425+All_Customers_Small_Commercial!S425+All_Customers_Lighting!S425</f>
        <v>145500</v>
      </c>
      <c r="T425" s="5">
        <f>All_Customers_Residential!T425+All_Customers_Small_Commercial!T425+All_Customers_Lighting!T425</f>
        <v>150656</v>
      </c>
      <c r="U425" s="5">
        <f>All_Customers_Residential!U425+All_Customers_Small_Commercial!U425+All_Customers_Lighting!U425</f>
        <v>154155</v>
      </c>
      <c r="V425" s="5">
        <f>All_Customers_Residential!V425+All_Customers_Small_Commercial!V425+All_Customers_Lighting!V425</f>
        <v>137068</v>
      </c>
      <c r="W425" s="5">
        <f>All_Customers_Residential!W425+All_Customers_Small_Commercial!W425+All_Customers_Lighting!W425</f>
        <v>116524</v>
      </c>
      <c r="X425" s="5">
        <f>All_Customers_Residential!X425+All_Customers_Small_Commercial!X425+All_Customers_Lighting!X425</f>
        <v>97266</v>
      </c>
      <c r="Y425" s="5">
        <f>All_Customers_Residential!Y425+All_Customers_Small_Commercial!Y425+All_Customers_Lighting!Y425</f>
        <v>87274</v>
      </c>
      <c r="AA425" s="2">
        <f>IFERROR(INDEX('Holiday Schedule'!$D$3:$D$24,MATCH(A425,'Holiday Schedule'!$C$3:$C$24,0)),0)</f>
        <v>0</v>
      </c>
      <c r="AB425" s="2">
        <f t="shared" si="48"/>
        <v>5</v>
      </c>
      <c r="AC425" s="2">
        <f t="shared" si="49"/>
        <v>2023668</v>
      </c>
      <c r="AD425" s="5">
        <f t="shared" si="50"/>
        <v>693461</v>
      </c>
      <c r="AE425" s="5">
        <f t="shared" si="51"/>
        <v>2717129</v>
      </c>
      <c r="AG425" s="2">
        <f t="shared" si="52"/>
        <v>2</v>
      </c>
      <c r="AH425" s="2">
        <f t="shared" si="53"/>
        <v>2025</v>
      </c>
      <c r="AJ425" s="5">
        <f t="shared" si="54"/>
        <v>154155</v>
      </c>
      <c r="AK425" s="2">
        <f t="shared" si="55"/>
        <v>20</v>
      </c>
    </row>
    <row r="426" spans="1:37" ht="12.75" x14ac:dyDescent="0.2">
      <c r="A426" s="4">
        <v>45709</v>
      </c>
      <c r="B426" s="5">
        <f>All_Customers_Residential!B426+All_Customers_Small_Commercial!B426+All_Customers_Lighting!B426</f>
        <v>80812</v>
      </c>
      <c r="C426" s="5">
        <f>All_Customers_Residential!C426+All_Customers_Small_Commercial!C426+All_Customers_Lighting!C426</f>
        <v>78755</v>
      </c>
      <c r="D426" s="5">
        <f>All_Customers_Residential!D426+All_Customers_Small_Commercial!D426+All_Customers_Lighting!D426</f>
        <v>77566</v>
      </c>
      <c r="E426" s="5">
        <f>All_Customers_Residential!E426+All_Customers_Small_Commercial!E426+All_Customers_Lighting!E426</f>
        <v>76650</v>
      </c>
      <c r="F426" s="5">
        <f>All_Customers_Residential!F426+All_Customers_Small_Commercial!F426+All_Customers_Lighting!F426</f>
        <v>82820</v>
      </c>
      <c r="G426" s="5">
        <f>All_Customers_Residential!G426+All_Customers_Small_Commercial!G426+All_Customers_Lighting!G426</f>
        <v>90937</v>
      </c>
      <c r="H426" s="5">
        <f>All_Customers_Residential!H426+All_Customers_Small_Commercial!H426+All_Customers_Lighting!H426</f>
        <v>122646</v>
      </c>
      <c r="I426" s="5">
        <f>All_Customers_Residential!I426+All_Customers_Small_Commercial!I426+All_Customers_Lighting!I426</f>
        <v>132383</v>
      </c>
      <c r="J426" s="5">
        <f>All_Customers_Residential!J426+All_Customers_Small_Commercial!J426+All_Customers_Lighting!J426</f>
        <v>130767</v>
      </c>
      <c r="K426" s="5">
        <f>All_Customers_Residential!K426+All_Customers_Small_Commercial!K426+All_Customers_Lighting!K426</f>
        <v>128072</v>
      </c>
      <c r="L426" s="5">
        <f>All_Customers_Residential!L426+All_Customers_Small_Commercial!L426+All_Customers_Lighting!L426</f>
        <v>126176</v>
      </c>
      <c r="M426" s="5">
        <f>All_Customers_Residential!M426+All_Customers_Small_Commercial!M426+All_Customers_Lighting!M426</f>
        <v>123119</v>
      </c>
      <c r="N426" s="5">
        <f>All_Customers_Residential!N426+All_Customers_Small_Commercial!N426+All_Customers_Lighting!N426</f>
        <v>116148</v>
      </c>
      <c r="O426" s="5">
        <f>All_Customers_Residential!O426+All_Customers_Small_Commercial!O426+All_Customers_Lighting!O426</f>
        <v>114479</v>
      </c>
      <c r="P426" s="5">
        <f>All_Customers_Residential!P426+All_Customers_Small_Commercial!P426+All_Customers_Lighting!P426</f>
        <v>111257</v>
      </c>
      <c r="Q426" s="5">
        <f>All_Customers_Residential!Q426+All_Customers_Small_Commercial!Q426+All_Customers_Lighting!Q426</f>
        <v>118465</v>
      </c>
      <c r="R426" s="5">
        <f>All_Customers_Residential!R426+All_Customers_Small_Commercial!R426+All_Customers_Lighting!R426</f>
        <v>129674</v>
      </c>
      <c r="S426" s="5">
        <f>All_Customers_Residential!S426+All_Customers_Small_Commercial!S426+All_Customers_Lighting!S426</f>
        <v>146452</v>
      </c>
      <c r="T426" s="5">
        <f>All_Customers_Residential!T426+All_Customers_Small_Commercial!T426+All_Customers_Lighting!T426</f>
        <v>151661</v>
      </c>
      <c r="U426" s="5">
        <f>All_Customers_Residential!U426+All_Customers_Small_Commercial!U426+All_Customers_Lighting!U426</f>
        <v>155177</v>
      </c>
      <c r="V426" s="5">
        <f>All_Customers_Residential!V426+All_Customers_Small_Commercial!V426+All_Customers_Lighting!V426</f>
        <v>137977</v>
      </c>
      <c r="W426" s="5">
        <f>All_Customers_Residential!W426+All_Customers_Small_Commercial!W426+All_Customers_Lighting!W426</f>
        <v>117294</v>
      </c>
      <c r="X426" s="5">
        <f>All_Customers_Residential!X426+All_Customers_Small_Commercial!X426+All_Customers_Lighting!X426</f>
        <v>97905</v>
      </c>
      <c r="Y426" s="5">
        <f>All_Customers_Residential!Y426+All_Customers_Small_Commercial!Y426+All_Customers_Lighting!Y426</f>
        <v>87851</v>
      </c>
      <c r="AA426" s="2">
        <f>IFERROR(INDEX('Holiday Schedule'!$D$3:$D$24,MATCH(A426,'Holiday Schedule'!$C$3:$C$24,0)),0)</f>
        <v>0</v>
      </c>
      <c r="AB426" s="2">
        <f t="shared" si="48"/>
        <v>6</v>
      </c>
      <c r="AC426" s="2">
        <f t="shared" si="49"/>
        <v>2037006</v>
      </c>
      <c r="AD426" s="5">
        <f t="shared" si="50"/>
        <v>698037</v>
      </c>
      <c r="AE426" s="5">
        <f t="shared" si="51"/>
        <v>2735043</v>
      </c>
      <c r="AG426" s="2">
        <f t="shared" si="52"/>
        <v>2</v>
      </c>
      <c r="AH426" s="2">
        <f t="shared" si="53"/>
        <v>2025</v>
      </c>
      <c r="AJ426" s="5">
        <f t="shared" si="54"/>
        <v>155177</v>
      </c>
      <c r="AK426" s="2">
        <f t="shared" si="55"/>
        <v>20</v>
      </c>
    </row>
    <row r="427" spans="1:37" ht="12.75" x14ac:dyDescent="0.2">
      <c r="A427" s="4">
        <v>45710</v>
      </c>
      <c r="B427" s="5">
        <f>All_Customers_Residential!B427+All_Customers_Small_Commercial!B427+All_Customers_Lighting!B427</f>
        <v>81884</v>
      </c>
      <c r="C427" s="5">
        <f>All_Customers_Residential!C427+All_Customers_Small_Commercial!C427+All_Customers_Lighting!C427</f>
        <v>79091</v>
      </c>
      <c r="D427" s="5">
        <f>All_Customers_Residential!D427+All_Customers_Small_Commercial!D427+All_Customers_Lighting!D427</f>
        <v>77645</v>
      </c>
      <c r="E427" s="5">
        <f>All_Customers_Residential!E427+All_Customers_Small_Commercial!E427+All_Customers_Lighting!E427</f>
        <v>77162</v>
      </c>
      <c r="F427" s="5">
        <f>All_Customers_Residential!F427+All_Customers_Small_Commercial!F427+All_Customers_Lighting!F427</f>
        <v>82463</v>
      </c>
      <c r="G427" s="5">
        <f>All_Customers_Residential!G427+All_Customers_Small_Commercial!G427+All_Customers_Lighting!G427</f>
        <v>88695</v>
      </c>
      <c r="H427" s="5">
        <f>All_Customers_Residential!H427+All_Customers_Small_Commercial!H427+All_Customers_Lighting!H427</f>
        <v>114781</v>
      </c>
      <c r="I427" s="5">
        <f>All_Customers_Residential!I427+All_Customers_Small_Commercial!I427+All_Customers_Lighting!I427</f>
        <v>126773</v>
      </c>
      <c r="J427" s="5">
        <f>All_Customers_Residential!J427+All_Customers_Small_Commercial!J427+All_Customers_Lighting!J427</f>
        <v>130476</v>
      </c>
      <c r="K427" s="5">
        <f>All_Customers_Residential!K427+All_Customers_Small_Commercial!K427+All_Customers_Lighting!K427</f>
        <v>132612</v>
      </c>
      <c r="L427" s="5">
        <f>All_Customers_Residential!L427+All_Customers_Small_Commercial!L427+All_Customers_Lighting!L427</f>
        <v>130559</v>
      </c>
      <c r="M427" s="5">
        <f>All_Customers_Residential!M427+All_Customers_Small_Commercial!M427+All_Customers_Lighting!M427</f>
        <v>127219</v>
      </c>
      <c r="N427" s="5">
        <f>All_Customers_Residential!N427+All_Customers_Small_Commercial!N427+All_Customers_Lighting!N427</f>
        <v>118926</v>
      </c>
      <c r="O427" s="5">
        <f>All_Customers_Residential!O427+All_Customers_Small_Commercial!O427+All_Customers_Lighting!O427</f>
        <v>116675</v>
      </c>
      <c r="P427" s="5">
        <f>All_Customers_Residential!P427+All_Customers_Small_Commercial!P427+All_Customers_Lighting!P427</f>
        <v>113418</v>
      </c>
      <c r="Q427" s="5">
        <f>All_Customers_Residential!Q427+All_Customers_Small_Commercial!Q427+All_Customers_Lighting!Q427</f>
        <v>120981</v>
      </c>
      <c r="R427" s="5">
        <f>All_Customers_Residential!R427+All_Customers_Small_Commercial!R427+All_Customers_Lighting!R427</f>
        <v>131783</v>
      </c>
      <c r="S427" s="5">
        <f>All_Customers_Residential!S427+All_Customers_Small_Commercial!S427+All_Customers_Lighting!S427</f>
        <v>147123</v>
      </c>
      <c r="T427" s="5">
        <f>All_Customers_Residential!T427+All_Customers_Small_Commercial!T427+All_Customers_Lighting!T427</f>
        <v>153372</v>
      </c>
      <c r="U427" s="5">
        <f>All_Customers_Residential!U427+All_Customers_Small_Commercial!U427+All_Customers_Lighting!U427</f>
        <v>153898</v>
      </c>
      <c r="V427" s="5">
        <f>All_Customers_Residential!V427+All_Customers_Small_Commercial!V427+All_Customers_Lighting!V427</f>
        <v>135914</v>
      </c>
      <c r="W427" s="5">
        <f>All_Customers_Residential!W427+All_Customers_Small_Commercial!W427+All_Customers_Lighting!W427</f>
        <v>114923</v>
      </c>
      <c r="X427" s="5">
        <f>All_Customers_Residential!X427+All_Customers_Small_Commercial!X427+All_Customers_Lighting!X427</f>
        <v>98535</v>
      </c>
      <c r="Y427" s="5">
        <f>All_Customers_Residential!Y427+All_Customers_Small_Commercial!Y427+All_Customers_Lighting!Y427</f>
        <v>88200</v>
      </c>
      <c r="AA427" s="2">
        <f>IFERROR(INDEX('Holiday Schedule'!$D$3:$D$24,MATCH(A427,'Holiday Schedule'!$C$3:$C$24,0)),0)</f>
        <v>0</v>
      </c>
      <c r="AB427" s="2">
        <f t="shared" si="48"/>
        <v>7</v>
      </c>
      <c r="AC427" s="2">
        <f t="shared" si="49"/>
        <v>0</v>
      </c>
      <c r="AD427" s="5">
        <f t="shared" si="50"/>
        <v>2743108</v>
      </c>
      <c r="AE427" s="5">
        <f t="shared" si="51"/>
        <v>2743108</v>
      </c>
      <c r="AG427" s="2">
        <f t="shared" si="52"/>
        <v>2</v>
      </c>
      <c r="AH427" s="2">
        <f t="shared" si="53"/>
        <v>2025</v>
      </c>
      <c r="AJ427" s="5">
        <f t="shared" si="54"/>
        <v>153898</v>
      </c>
      <c r="AK427" s="2">
        <f t="shared" si="55"/>
        <v>20</v>
      </c>
    </row>
    <row r="428" spans="1:37" ht="12.75" x14ac:dyDescent="0.2">
      <c r="A428" s="4">
        <v>45711</v>
      </c>
      <c r="B428" s="5">
        <f>All_Customers_Residential!B428+All_Customers_Small_Commercial!B428+All_Customers_Lighting!B428</f>
        <v>81892</v>
      </c>
      <c r="C428" s="5">
        <f>All_Customers_Residential!C428+All_Customers_Small_Commercial!C428+All_Customers_Lighting!C428</f>
        <v>79094</v>
      </c>
      <c r="D428" s="5">
        <f>All_Customers_Residential!D428+All_Customers_Small_Commercial!D428+All_Customers_Lighting!D428</f>
        <v>77650</v>
      </c>
      <c r="E428" s="5">
        <f>All_Customers_Residential!E428+All_Customers_Small_Commercial!E428+All_Customers_Lighting!E428</f>
        <v>77167</v>
      </c>
      <c r="F428" s="5">
        <f>All_Customers_Residential!F428+All_Customers_Small_Commercial!F428+All_Customers_Lighting!F428</f>
        <v>82466</v>
      </c>
      <c r="G428" s="5">
        <f>All_Customers_Residential!G428+All_Customers_Small_Commercial!G428+All_Customers_Lighting!G428</f>
        <v>88701</v>
      </c>
      <c r="H428" s="5">
        <f>All_Customers_Residential!H428+All_Customers_Small_Commercial!H428+All_Customers_Lighting!H428</f>
        <v>114797</v>
      </c>
      <c r="I428" s="5">
        <f>All_Customers_Residential!I428+All_Customers_Small_Commercial!I428+All_Customers_Lighting!I428</f>
        <v>126776</v>
      </c>
      <c r="J428" s="5">
        <f>All_Customers_Residential!J428+All_Customers_Small_Commercial!J428+All_Customers_Lighting!J428</f>
        <v>130480</v>
      </c>
      <c r="K428" s="5">
        <f>All_Customers_Residential!K428+All_Customers_Small_Commercial!K428+All_Customers_Lighting!K428</f>
        <v>132615</v>
      </c>
      <c r="L428" s="5">
        <f>All_Customers_Residential!L428+All_Customers_Small_Commercial!L428+All_Customers_Lighting!L428</f>
        <v>130564</v>
      </c>
      <c r="M428" s="5">
        <f>All_Customers_Residential!M428+All_Customers_Small_Commercial!M428+All_Customers_Lighting!M428</f>
        <v>127224</v>
      </c>
      <c r="N428" s="5">
        <f>All_Customers_Residential!N428+All_Customers_Small_Commercial!N428+All_Customers_Lighting!N428</f>
        <v>118931</v>
      </c>
      <c r="O428" s="5">
        <f>All_Customers_Residential!O428+All_Customers_Small_Commercial!O428+All_Customers_Lighting!O428</f>
        <v>116677</v>
      </c>
      <c r="P428" s="5">
        <f>All_Customers_Residential!P428+All_Customers_Small_Commercial!P428+All_Customers_Lighting!P428</f>
        <v>113421</v>
      </c>
      <c r="Q428" s="5">
        <f>All_Customers_Residential!Q428+All_Customers_Small_Commercial!Q428+All_Customers_Lighting!Q428</f>
        <v>120986</v>
      </c>
      <c r="R428" s="5">
        <f>All_Customers_Residential!R428+All_Customers_Small_Commercial!R428+All_Customers_Lighting!R428</f>
        <v>131788</v>
      </c>
      <c r="S428" s="5">
        <f>All_Customers_Residential!S428+All_Customers_Small_Commercial!S428+All_Customers_Lighting!S428</f>
        <v>147132</v>
      </c>
      <c r="T428" s="5">
        <f>All_Customers_Residential!T428+All_Customers_Small_Commercial!T428+All_Customers_Lighting!T428</f>
        <v>153374</v>
      </c>
      <c r="U428" s="5">
        <f>All_Customers_Residential!U428+All_Customers_Small_Commercial!U428+All_Customers_Lighting!U428</f>
        <v>153903</v>
      </c>
      <c r="V428" s="5">
        <f>All_Customers_Residential!V428+All_Customers_Small_Commercial!V428+All_Customers_Lighting!V428</f>
        <v>135917</v>
      </c>
      <c r="W428" s="5">
        <f>All_Customers_Residential!W428+All_Customers_Small_Commercial!W428+All_Customers_Lighting!W428</f>
        <v>114923</v>
      </c>
      <c r="X428" s="5">
        <f>All_Customers_Residential!X428+All_Customers_Small_Commercial!X428+All_Customers_Lighting!X428</f>
        <v>98541</v>
      </c>
      <c r="Y428" s="5">
        <f>All_Customers_Residential!Y428+All_Customers_Small_Commercial!Y428+All_Customers_Lighting!Y428</f>
        <v>88202</v>
      </c>
      <c r="AA428" s="2">
        <f>IFERROR(INDEX('Holiday Schedule'!$D$3:$D$24,MATCH(A428,'Holiday Schedule'!$C$3:$C$24,0)),0)</f>
        <v>0</v>
      </c>
      <c r="AB428" s="2">
        <f t="shared" si="48"/>
        <v>1</v>
      </c>
      <c r="AC428" s="2">
        <f t="shared" si="49"/>
        <v>0</v>
      </c>
      <c r="AD428" s="5">
        <f t="shared" si="50"/>
        <v>2743221</v>
      </c>
      <c r="AE428" s="5">
        <f t="shared" si="51"/>
        <v>2743221</v>
      </c>
      <c r="AG428" s="2">
        <f t="shared" si="52"/>
        <v>2</v>
      </c>
      <c r="AH428" s="2">
        <f t="shared" si="53"/>
        <v>2025</v>
      </c>
      <c r="AJ428" s="5">
        <f t="shared" si="54"/>
        <v>153903</v>
      </c>
      <c r="AK428" s="2">
        <f t="shared" si="55"/>
        <v>20</v>
      </c>
    </row>
    <row r="429" spans="1:37" ht="12.75" x14ac:dyDescent="0.2">
      <c r="A429" s="4">
        <v>45712</v>
      </c>
      <c r="B429" s="5">
        <f>All_Customers_Residential!B429+All_Customers_Small_Commercial!B429+All_Customers_Lighting!B429</f>
        <v>81372</v>
      </c>
      <c r="C429" s="5">
        <f>All_Customers_Residential!C429+All_Customers_Small_Commercial!C429+All_Customers_Lighting!C429</f>
        <v>79302</v>
      </c>
      <c r="D429" s="5">
        <f>All_Customers_Residential!D429+All_Customers_Small_Commercial!D429+All_Customers_Lighting!D429</f>
        <v>78103</v>
      </c>
      <c r="E429" s="5">
        <f>All_Customers_Residential!E429+All_Customers_Small_Commercial!E429+All_Customers_Lighting!E429</f>
        <v>77182</v>
      </c>
      <c r="F429" s="5">
        <f>All_Customers_Residential!F429+All_Customers_Small_Commercial!F429+All_Customers_Lighting!F429</f>
        <v>83394</v>
      </c>
      <c r="G429" s="5">
        <f>All_Customers_Residential!G429+All_Customers_Small_Commercial!G429+All_Customers_Lighting!G429</f>
        <v>91568</v>
      </c>
      <c r="H429" s="5">
        <f>All_Customers_Residential!H429+All_Customers_Small_Commercial!H429+All_Customers_Lighting!H429</f>
        <v>123463</v>
      </c>
      <c r="I429" s="5">
        <f>All_Customers_Residential!I429+All_Customers_Small_Commercial!I429+All_Customers_Lighting!I429</f>
        <v>133308</v>
      </c>
      <c r="J429" s="5">
        <f>All_Customers_Residential!J429+All_Customers_Small_Commercial!J429+All_Customers_Lighting!J429</f>
        <v>131682</v>
      </c>
      <c r="K429" s="5">
        <f>All_Customers_Residential!K429+All_Customers_Small_Commercial!K429+All_Customers_Lighting!K429</f>
        <v>128970</v>
      </c>
      <c r="L429" s="5">
        <f>All_Customers_Residential!L429+All_Customers_Small_Commercial!L429+All_Customers_Lighting!L429</f>
        <v>127060</v>
      </c>
      <c r="M429" s="5">
        <f>All_Customers_Residential!M429+All_Customers_Small_Commercial!M429+All_Customers_Lighting!M429</f>
        <v>123981</v>
      </c>
      <c r="N429" s="5">
        <f>All_Customers_Residential!N429+All_Customers_Small_Commercial!N429+All_Customers_Lighting!N429</f>
        <v>116962</v>
      </c>
      <c r="O429" s="5">
        <f>All_Customers_Residential!O429+All_Customers_Small_Commercial!O429+All_Customers_Lighting!O429</f>
        <v>115278</v>
      </c>
      <c r="P429" s="5">
        <f>All_Customers_Residential!P429+All_Customers_Small_Commercial!P429+All_Customers_Lighting!P429</f>
        <v>112036</v>
      </c>
      <c r="Q429" s="5">
        <f>All_Customers_Residential!Q429+All_Customers_Small_Commercial!Q429+All_Customers_Lighting!Q429</f>
        <v>119295</v>
      </c>
      <c r="R429" s="5">
        <f>All_Customers_Residential!R429+All_Customers_Small_Commercial!R429+All_Customers_Lighting!R429</f>
        <v>130592</v>
      </c>
      <c r="S429" s="5">
        <f>All_Customers_Residential!S429+All_Customers_Small_Commercial!S429+All_Customers_Lighting!S429</f>
        <v>147512</v>
      </c>
      <c r="T429" s="5">
        <f>All_Customers_Residential!T429+All_Customers_Small_Commercial!T429+All_Customers_Lighting!T429</f>
        <v>152725</v>
      </c>
      <c r="U429" s="5">
        <f>All_Customers_Residential!U429+All_Customers_Small_Commercial!U429+All_Customers_Lighting!U429</f>
        <v>156271</v>
      </c>
      <c r="V429" s="5">
        <f>All_Customers_Residential!V429+All_Customers_Small_Commercial!V429+All_Customers_Lighting!V429</f>
        <v>138948</v>
      </c>
      <c r="W429" s="5">
        <f>All_Customers_Residential!W429+All_Customers_Small_Commercial!W429+All_Customers_Lighting!W429</f>
        <v>118123</v>
      </c>
      <c r="X429" s="5">
        <f>All_Customers_Residential!X429+All_Customers_Small_Commercial!X429+All_Customers_Lighting!X429</f>
        <v>98598</v>
      </c>
      <c r="Y429" s="5">
        <f>All_Customers_Residential!Y429+All_Customers_Small_Commercial!Y429+All_Customers_Lighting!Y429</f>
        <v>88472</v>
      </c>
      <c r="AA429" s="2">
        <f>IFERROR(INDEX('Holiday Schedule'!$D$3:$D$24,MATCH(A429,'Holiday Schedule'!$C$3:$C$24,0)),0)</f>
        <v>0</v>
      </c>
      <c r="AB429" s="2">
        <f t="shared" si="48"/>
        <v>2</v>
      </c>
      <c r="AC429" s="2">
        <f t="shared" si="49"/>
        <v>2051341</v>
      </c>
      <c r="AD429" s="5">
        <f t="shared" si="50"/>
        <v>702856</v>
      </c>
      <c r="AE429" s="5">
        <f t="shared" si="51"/>
        <v>2754197</v>
      </c>
      <c r="AG429" s="2">
        <f t="shared" si="52"/>
        <v>2</v>
      </c>
      <c r="AH429" s="2">
        <f t="shared" si="53"/>
        <v>2025</v>
      </c>
      <c r="AJ429" s="5">
        <f t="shared" si="54"/>
        <v>156271</v>
      </c>
      <c r="AK429" s="2">
        <f t="shared" si="55"/>
        <v>20</v>
      </c>
    </row>
    <row r="430" spans="1:37" ht="12.75" x14ac:dyDescent="0.2">
      <c r="A430" s="4">
        <v>45713</v>
      </c>
      <c r="B430" s="5">
        <f>All_Customers_Residential!B430+All_Customers_Small_Commercial!B430+All_Customers_Lighting!B430</f>
        <v>81877</v>
      </c>
      <c r="C430" s="5">
        <f>All_Customers_Residential!C430+All_Customers_Small_Commercial!C430+All_Customers_Lighting!C430</f>
        <v>79796</v>
      </c>
      <c r="D430" s="5">
        <f>All_Customers_Residential!D430+All_Customers_Small_Commercial!D430+All_Customers_Lighting!D430</f>
        <v>78591</v>
      </c>
      <c r="E430" s="5">
        <f>All_Customers_Residential!E430+All_Customers_Small_Commercial!E430+All_Customers_Lighting!E430</f>
        <v>77665</v>
      </c>
      <c r="F430" s="5">
        <f>All_Customers_Residential!F430+All_Customers_Small_Commercial!F430+All_Customers_Lighting!F430</f>
        <v>83914</v>
      </c>
      <c r="G430" s="5">
        <f>All_Customers_Residential!G430+All_Customers_Small_Commercial!G430+All_Customers_Lighting!G430</f>
        <v>92140</v>
      </c>
      <c r="H430" s="5">
        <f>All_Customers_Residential!H430+All_Customers_Small_Commercial!H430+All_Customers_Lighting!H430</f>
        <v>124238</v>
      </c>
      <c r="I430" s="5">
        <f>All_Customers_Residential!I430+All_Customers_Small_Commercial!I430+All_Customers_Lighting!I430</f>
        <v>134141</v>
      </c>
      <c r="J430" s="5">
        <f>All_Customers_Residential!J430+All_Customers_Small_Commercial!J430+All_Customers_Lighting!J430</f>
        <v>132504</v>
      </c>
      <c r="K430" s="5">
        <f>All_Customers_Residential!K430+All_Customers_Small_Commercial!K430+All_Customers_Lighting!K430</f>
        <v>129777</v>
      </c>
      <c r="L430" s="5">
        <f>All_Customers_Residential!L430+All_Customers_Small_Commercial!L430+All_Customers_Lighting!L430</f>
        <v>127852</v>
      </c>
      <c r="M430" s="5">
        <f>All_Customers_Residential!M430+All_Customers_Small_Commercial!M430+All_Customers_Lighting!M430</f>
        <v>124757</v>
      </c>
      <c r="N430" s="5">
        <f>All_Customers_Residential!N430+All_Customers_Small_Commercial!N430+All_Customers_Lighting!N430</f>
        <v>117693</v>
      </c>
      <c r="O430" s="5">
        <f>All_Customers_Residential!O430+All_Customers_Small_Commercial!O430+All_Customers_Lighting!O430</f>
        <v>116003</v>
      </c>
      <c r="P430" s="5">
        <f>All_Customers_Residential!P430+All_Customers_Small_Commercial!P430+All_Customers_Lighting!P430</f>
        <v>112739</v>
      </c>
      <c r="Q430" s="5">
        <f>All_Customers_Residential!Q430+All_Customers_Small_Commercial!Q430+All_Customers_Lighting!Q430</f>
        <v>120041</v>
      </c>
      <c r="R430" s="5">
        <f>All_Customers_Residential!R430+All_Customers_Small_Commercial!R430+All_Customers_Lighting!R430</f>
        <v>131395</v>
      </c>
      <c r="S430" s="5">
        <f>All_Customers_Residential!S430+All_Customers_Small_Commercial!S430+All_Customers_Lighting!S430</f>
        <v>148401</v>
      </c>
      <c r="T430" s="5">
        <f>All_Customers_Residential!T430+All_Customers_Small_Commercial!T430+All_Customers_Lighting!T430</f>
        <v>153659</v>
      </c>
      <c r="U430" s="5">
        <f>All_Customers_Residential!U430+All_Customers_Small_Commercial!U430+All_Customers_Lighting!U430</f>
        <v>157217</v>
      </c>
      <c r="V430" s="5">
        <f>All_Customers_Residential!V430+All_Customers_Small_Commercial!V430+All_Customers_Lighting!V430</f>
        <v>139796</v>
      </c>
      <c r="W430" s="5">
        <f>All_Customers_Residential!W430+All_Customers_Small_Commercial!W430+All_Customers_Lighting!W430</f>
        <v>118845</v>
      </c>
      <c r="X430" s="5">
        <f>All_Customers_Residential!X430+All_Customers_Small_Commercial!X430+All_Customers_Lighting!X430</f>
        <v>99200</v>
      </c>
      <c r="Y430" s="5">
        <f>All_Customers_Residential!Y430+All_Customers_Small_Commercial!Y430+All_Customers_Lighting!Y430</f>
        <v>89011</v>
      </c>
      <c r="AA430" s="2">
        <f>IFERROR(INDEX('Holiday Schedule'!$D$3:$D$24,MATCH(A430,'Holiday Schedule'!$C$3:$C$24,0)),0)</f>
        <v>0</v>
      </c>
      <c r="AB430" s="2">
        <f t="shared" si="48"/>
        <v>3</v>
      </c>
      <c r="AC430" s="2">
        <f t="shared" si="49"/>
        <v>2064020</v>
      </c>
      <c r="AD430" s="5">
        <f t="shared" si="50"/>
        <v>707232</v>
      </c>
      <c r="AE430" s="5">
        <f t="shared" si="51"/>
        <v>2771252</v>
      </c>
      <c r="AG430" s="2">
        <f t="shared" si="52"/>
        <v>2</v>
      </c>
      <c r="AH430" s="2">
        <f t="shared" si="53"/>
        <v>2025</v>
      </c>
      <c r="AJ430" s="5">
        <f t="shared" si="54"/>
        <v>157217</v>
      </c>
      <c r="AK430" s="2">
        <f t="shared" si="55"/>
        <v>20</v>
      </c>
    </row>
    <row r="431" spans="1:37" ht="12.75" x14ac:dyDescent="0.2">
      <c r="A431" s="4">
        <v>45714</v>
      </c>
      <c r="B431" s="5">
        <f>All_Customers_Residential!B431+All_Customers_Small_Commercial!B431+All_Customers_Lighting!B431</f>
        <v>82221</v>
      </c>
      <c r="C431" s="5">
        <f>All_Customers_Residential!C431+All_Customers_Small_Commercial!C431+All_Customers_Lighting!C431</f>
        <v>80129</v>
      </c>
      <c r="D431" s="5">
        <f>All_Customers_Residential!D431+All_Customers_Small_Commercial!D431+All_Customers_Lighting!D431</f>
        <v>78921</v>
      </c>
      <c r="E431" s="5">
        <f>All_Customers_Residential!E431+All_Customers_Small_Commercial!E431+All_Customers_Lighting!E431</f>
        <v>77988</v>
      </c>
      <c r="F431" s="5">
        <f>All_Customers_Residential!F431+All_Customers_Small_Commercial!F431+All_Customers_Lighting!F431</f>
        <v>84271</v>
      </c>
      <c r="G431" s="5">
        <f>All_Customers_Residential!G431+All_Customers_Small_Commercial!G431+All_Customers_Lighting!G431</f>
        <v>92528</v>
      </c>
      <c r="H431" s="5">
        <f>All_Customers_Residential!H431+All_Customers_Small_Commercial!H431+All_Customers_Lighting!H431</f>
        <v>124776</v>
      </c>
      <c r="I431" s="5">
        <f>All_Customers_Residential!I431+All_Customers_Small_Commercial!I431+All_Customers_Lighting!I431</f>
        <v>134712</v>
      </c>
      <c r="J431" s="5">
        <f>All_Customers_Residential!J431+All_Customers_Small_Commercial!J431+All_Customers_Lighting!J431</f>
        <v>133063</v>
      </c>
      <c r="K431" s="5">
        <f>All_Customers_Residential!K431+All_Customers_Small_Commercial!K431+All_Customers_Lighting!K431</f>
        <v>130320</v>
      </c>
      <c r="L431" s="5">
        <f>All_Customers_Residential!L431+All_Customers_Small_Commercial!L431+All_Customers_Lighting!L431</f>
        <v>128386</v>
      </c>
      <c r="M431" s="5">
        <f>All_Customers_Residential!M431+All_Customers_Small_Commercial!M431+All_Customers_Lighting!M431</f>
        <v>125274</v>
      </c>
      <c r="N431" s="5">
        <f>All_Customers_Residential!N431+All_Customers_Small_Commercial!N431+All_Customers_Lighting!N431</f>
        <v>118182</v>
      </c>
      <c r="O431" s="5">
        <f>All_Customers_Residential!O431+All_Customers_Small_Commercial!O431+All_Customers_Lighting!O431</f>
        <v>116482</v>
      </c>
      <c r="P431" s="5">
        <f>All_Customers_Residential!P431+All_Customers_Small_Commercial!P431+All_Customers_Lighting!P431</f>
        <v>113201</v>
      </c>
      <c r="Q431" s="5">
        <f>All_Customers_Residential!Q431+All_Customers_Small_Commercial!Q431+All_Customers_Lighting!Q431</f>
        <v>120540</v>
      </c>
      <c r="R431" s="5">
        <f>All_Customers_Residential!R431+All_Customers_Small_Commercial!R431+All_Customers_Lighting!R431</f>
        <v>131950</v>
      </c>
      <c r="S431" s="5">
        <f>All_Customers_Residential!S431+All_Customers_Small_Commercial!S431+All_Customers_Lighting!S431</f>
        <v>149018</v>
      </c>
      <c r="T431" s="5">
        <f>All_Customers_Residential!T431+All_Customers_Small_Commercial!T431+All_Customers_Lighting!T431</f>
        <v>154327</v>
      </c>
      <c r="U431" s="5">
        <f>All_Customers_Residential!U431+All_Customers_Small_Commercial!U431+All_Customers_Lighting!U431</f>
        <v>157909</v>
      </c>
      <c r="V431" s="5">
        <f>All_Customers_Residential!V431+All_Customers_Small_Commercial!V431+All_Customers_Lighting!V431</f>
        <v>140406</v>
      </c>
      <c r="W431" s="5">
        <f>All_Customers_Residential!W431+All_Customers_Small_Commercial!W431+All_Customers_Lighting!W431</f>
        <v>119357</v>
      </c>
      <c r="X431" s="5">
        <f>All_Customers_Residential!X431+All_Customers_Small_Commercial!X431+All_Customers_Lighting!X431</f>
        <v>99626</v>
      </c>
      <c r="Y431" s="5">
        <f>All_Customers_Residential!Y431+All_Customers_Small_Commercial!Y431+All_Customers_Lighting!Y431</f>
        <v>89392</v>
      </c>
      <c r="AA431" s="2">
        <f>IFERROR(INDEX('Holiday Schedule'!$D$3:$D$24,MATCH(A431,'Holiday Schedule'!$C$3:$C$24,0)),0)</f>
        <v>0</v>
      </c>
      <c r="AB431" s="2">
        <f t="shared" si="48"/>
        <v>4</v>
      </c>
      <c r="AC431" s="2">
        <f t="shared" si="49"/>
        <v>2072753</v>
      </c>
      <c r="AD431" s="5">
        <f t="shared" si="50"/>
        <v>710226</v>
      </c>
      <c r="AE431" s="5">
        <f t="shared" si="51"/>
        <v>2782979</v>
      </c>
      <c r="AG431" s="2">
        <f t="shared" si="52"/>
        <v>2</v>
      </c>
      <c r="AH431" s="2">
        <f t="shared" si="53"/>
        <v>2025</v>
      </c>
      <c r="AJ431" s="5">
        <f t="shared" si="54"/>
        <v>157909</v>
      </c>
      <c r="AK431" s="2">
        <f t="shared" si="55"/>
        <v>20</v>
      </c>
    </row>
    <row r="432" spans="1:37" ht="12.75" x14ac:dyDescent="0.2">
      <c r="A432" s="4">
        <v>45715</v>
      </c>
      <c r="B432" s="5">
        <f>All_Customers_Residential!B432+All_Customers_Small_Commercial!B432+All_Customers_Lighting!B432</f>
        <v>82747</v>
      </c>
      <c r="C432" s="5">
        <f>All_Customers_Residential!C432+All_Customers_Small_Commercial!C432+All_Customers_Lighting!C432</f>
        <v>80644</v>
      </c>
      <c r="D432" s="5">
        <f>All_Customers_Residential!D432+All_Customers_Small_Commercial!D432+All_Customers_Lighting!D432</f>
        <v>79427</v>
      </c>
      <c r="E432" s="5">
        <f>All_Customers_Residential!E432+All_Customers_Small_Commercial!E432+All_Customers_Lighting!E432</f>
        <v>78489</v>
      </c>
      <c r="F432" s="5">
        <f>All_Customers_Residential!F432+All_Customers_Small_Commercial!F432+All_Customers_Lighting!F432</f>
        <v>84806</v>
      </c>
      <c r="G432" s="5">
        <f>All_Customers_Residential!G432+All_Customers_Small_Commercial!G432+All_Customers_Lighting!G432</f>
        <v>93115</v>
      </c>
      <c r="H432" s="5">
        <f>All_Customers_Residential!H432+All_Customers_Small_Commercial!H432+All_Customers_Lighting!H432</f>
        <v>125526</v>
      </c>
      <c r="I432" s="5">
        <f>All_Customers_Residential!I432+All_Customers_Small_Commercial!I432+All_Customers_Lighting!I432</f>
        <v>135540</v>
      </c>
      <c r="J432" s="5">
        <f>All_Customers_Residential!J432+All_Customers_Small_Commercial!J432+All_Customers_Lighting!J432</f>
        <v>133885</v>
      </c>
      <c r="K432" s="5">
        <f>All_Customers_Residential!K432+All_Customers_Small_Commercial!K432+All_Customers_Lighting!K432</f>
        <v>131128</v>
      </c>
      <c r="L432" s="5">
        <f>All_Customers_Residential!L432+All_Customers_Small_Commercial!L432+All_Customers_Lighting!L432</f>
        <v>129185</v>
      </c>
      <c r="M432" s="5">
        <f>All_Customers_Residential!M432+All_Customers_Small_Commercial!M432+All_Customers_Lighting!M432</f>
        <v>126060</v>
      </c>
      <c r="N432" s="5">
        <f>All_Customers_Residential!N432+All_Customers_Small_Commercial!N432+All_Customers_Lighting!N432</f>
        <v>118909</v>
      </c>
      <c r="O432" s="5">
        <f>All_Customers_Residential!O432+All_Customers_Small_Commercial!O432+All_Customers_Lighting!O432</f>
        <v>117197</v>
      </c>
      <c r="P432" s="5">
        <f>All_Customers_Residential!P432+All_Customers_Small_Commercial!P432+All_Customers_Lighting!P432</f>
        <v>113909</v>
      </c>
      <c r="Q432" s="5">
        <f>All_Customers_Residential!Q432+All_Customers_Small_Commercial!Q432+All_Customers_Lighting!Q432</f>
        <v>121294</v>
      </c>
      <c r="R432" s="5">
        <f>All_Customers_Residential!R432+All_Customers_Small_Commercial!R432+All_Customers_Lighting!R432</f>
        <v>132816</v>
      </c>
      <c r="S432" s="5">
        <f>All_Customers_Residential!S432+All_Customers_Small_Commercial!S432+All_Customers_Lighting!S432</f>
        <v>149976</v>
      </c>
      <c r="T432" s="5">
        <f>All_Customers_Residential!T432+All_Customers_Small_Commercial!T432+All_Customers_Lighting!T432</f>
        <v>155270</v>
      </c>
      <c r="U432" s="5">
        <f>All_Customers_Residential!U432+All_Customers_Small_Commercial!U432+All_Customers_Lighting!U432</f>
        <v>158872</v>
      </c>
      <c r="V432" s="5">
        <f>All_Customers_Residential!V432+All_Customers_Small_Commercial!V432+All_Customers_Lighting!V432</f>
        <v>141268</v>
      </c>
      <c r="W432" s="5">
        <f>All_Customers_Residential!W432+All_Customers_Small_Commercial!W432+All_Customers_Lighting!W432</f>
        <v>120091</v>
      </c>
      <c r="X432" s="5">
        <f>All_Customers_Residential!X432+All_Customers_Small_Commercial!X432+All_Customers_Lighting!X432</f>
        <v>100249</v>
      </c>
      <c r="Y432" s="5">
        <f>All_Customers_Residential!Y432+All_Customers_Small_Commercial!Y432+All_Customers_Lighting!Y432</f>
        <v>89950</v>
      </c>
      <c r="AA432" s="2">
        <f>IFERROR(INDEX('Holiday Schedule'!$D$3:$D$24,MATCH(A432,'Holiday Schedule'!$C$3:$C$24,0)),0)</f>
        <v>0</v>
      </c>
      <c r="AB432" s="2">
        <f t="shared" si="48"/>
        <v>5</v>
      </c>
      <c r="AC432" s="2">
        <f t="shared" si="49"/>
        <v>2085649</v>
      </c>
      <c r="AD432" s="5">
        <f t="shared" si="50"/>
        <v>714704</v>
      </c>
      <c r="AE432" s="5">
        <f t="shared" si="51"/>
        <v>2800353</v>
      </c>
      <c r="AG432" s="2">
        <f t="shared" si="52"/>
        <v>2</v>
      </c>
      <c r="AH432" s="2">
        <f t="shared" si="53"/>
        <v>2025</v>
      </c>
      <c r="AJ432" s="5">
        <f t="shared" si="54"/>
        <v>158872</v>
      </c>
      <c r="AK432" s="2">
        <f t="shared" si="55"/>
        <v>20</v>
      </c>
    </row>
    <row r="433" spans="1:37" ht="12.75" x14ac:dyDescent="0.2">
      <c r="A433" s="4">
        <v>45716</v>
      </c>
      <c r="B433" s="5">
        <f>All_Customers_Residential!B433+All_Customers_Small_Commercial!B433+All_Customers_Lighting!B433</f>
        <v>83697</v>
      </c>
      <c r="C433" s="5">
        <f>All_Customers_Residential!C433+All_Customers_Small_Commercial!C433+All_Customers_Lighting!C433</f>
        <v>81568</v>
      </c>
      <c r="D433" s="5">
        <f>All_Customers_Residential!D433+All_Customers_Small_Commercial!D433+All_Customers_Lighting!D433</f>
        <v>80332</v>
      </c>
      <c r="E433" s="5">
        <f>All_Customers_Residential!E433+All_Customers_Small_Commercial!E433+All_Customers_Lighting!E433</f>
        <v>79385</v>
      </c>
      <c r="F433" s="5">
        <f>All_Customers_Residential!F433+All_Customers_Small_Commercial!F433+All_Customers_Lighting!F433</f>
        <v>85777</v>
      </c>
      <c r="G433" s="5">
        <f>All_Customers_Residential!G433+All_Customers_Small_Commercial!G433+All_Customers_Lighting!G433</f>
        <v>94188</v>
      </c>
      <c r="H433" s="5">
        <f>All_Customers_Residential!H433+All_Customers_Small_Commercial!H433+All_Customers_Lighting!H433</f>
        <v>127034</v>
      </c>
      <c r="I433" s="5">
        <f>All_Customers_Residential!I433+All_Customers_Small_Commercial!I433+All_Customers_Lighting!I433</f>
        <v>137131</v>
      </c>
      <c r="J433" s="5">
        <f>All_Customers_Residential!J433+All_Customers_Small_Commercial!J433+All_Customers_Lighting!J433</f>
        <v>135444</v>
      </c>
      <c r="K433" s="5">
        <f>All_Customers_Residential!K433+All_Customers_Small_Commercial!K433+All_Customers_Lighting!K433</f>
        <v>132628</v>
      </c>
      <c r="L433" s="5">
        <f>All_Customers_Residential!L433+All_Customers_Small_Commercial!L433+All_Customers_Lighting!L433</f>
        <v>130657</v>
      </c>
      <c r="M433" s="5">
        <f>All_Customers_Residential!M433+All_Customers_Small_Commercial!M433+All_Customers_Lighting!M433</f>
        <v>127489</v>
      </c>
      <c r="N433" s="5">
        <f>All_Customers_Residential!N433+All_Customers_Small_Commercial!N433+All_Customers_Lighting!N433</f>
        <v>120267</v>
      </c>
      <c r="O433" s="5">
        <f>All_Customers_Residential!O433+All_Customers_Small_Commercial!O433+All_Customers_Lighting!O433</f>
        <v>118535</v>
      </c>
      <c r="P433" s="5">
        <f>All_Customers_Residential!P433+All_Customers_Small_Commercial!P433+All_Customers_Lighting!P433</f>
        <v>115211</v>
      </c>
      <c r="Q433" s="5">
        <f>All_Customers_Residential!Q433+All_Customers_Small_Commercial!Q433+All_Customers_Lighting!Q433</f>
        <v>122683</v>
      </c>
      <c r="R433" s="5">
        <f>All_Customers_Residential!R433+All_Customers_Small_Commercial!R433+All_Customers_Lighting!R433</f>
        <v>134311</v>
      </c>
      <c r="S433" s="5">
        <f>All_Customers_Residential!S433+All_Customers_Small_Commercial!S433+All_Customers_Lighting!S433</f>
        <v>151706</v>
      </c>
      <c r="T433" s="5">
        <f>All_Customers_Residential!T433+All_Customers_Small_Commercial!T433+All_Customers_Lighting!T433</f>
        <v>157116</v>
      </c>
      <c r="U433" s="5">
        <f>All_Customers_Residential!U433+All_Customers_Small_Commercial!U433+All_Customers_Lighting!U433</f>
        <v>160766</v>
      </c>
      <c r="V433" s="5">
        <f>All_Customers_Residential!V433+All_Customers_Small_Commercial!V433+All_Customers_Lighting!V433</f>
        <v>142942</v>
      </c>
      <c r="W433" s="5">
        <f>All_Customers_Residential!W433+All_Customers_Small_Commercial!W433+All_Customers_Lighting!W433</f>
        <v>121504</v>
      </c>
      <c r="X433" s="5">
        <f>All_Customers_Residential!X433+All_Customers_Small_Commercial!X433+All_Customers_Lighting!X433</f>
        <v>101418</v>
      </c>
      <c r="Y433" s="5">
        <f>All_Customers_Residential!Y433+All_Customers_Small_Commercial!Y433+All_Customers_Lighting!Y433</f>
        <v>90993</v>
      </c>
      <c r="AA433" s="2">
        <f>IFERROR(INDEX('Holiday Schedule'!$D$3:$D$24,MATCH(A433,'Holiday Schedule'!$C$3:$C$24,0)),0)</f>
        <v>0</v>
      </c>
      <c r="AB433" s="2">
        <f t="shared" si="48"/>
        <v>6</v>
      </c>
      <c r="AC433" s="2">
        <f t="shared" si="49"/>
        <v>2109808</v>
      </c>
      <c r="AD433" s="5">
        <f t="shared" si="50"/>
        <v>722974</v>
      </c>
      <c r="AE433" s="5">
        <f t="shared" si="51"/>
        <v>2832782</v>
      </c>
      <c r="AG433" s="2">
        <f t="shared" si="52"/>
        <v>2</v>
      </c>
      <c r="AH433" s="2">
        <f t="shared" si="53"/>
        <v>2025</v>
      </c>
      <c r="AJ433" s="5">
        <f t="shared" si="54"/>
        <v>160766</v>
      </c>
      <c r="AK433" s="2">
        <f t="shared" si="55"/>
        <v>20</v>
      </c>
    </row>
    <row r="434" spans="1:37" ht="12.75" x14ac:dyDescent="0.2">
      <c r="A434" s="4">
        <v>45717</v>
      </c>
      <c r="B434" s="5">
        <f>All_Customers_Residential!B434+All_Customers_Small_Commercial!B434+All_Customers_Lighting!B434</f>
        <v>82199</v>
      </c>
      <c r="C434" s="5">
        <f>All_Customers_Residential!C434+All_Customers_Small_Commercial!C434+All_Customers_Lighting!C434</f>
        <v>70371</v>
      </c>
      <c r="D434" s="5">
        <f>All_Customers_Residential!D434+All_Customers_Small_Commercial!D434+All_Customers_Lighting!D434</f>
        <v>75382</v>
      </c>
      <c r="E434" s="5">
        <f>All_Customers_Residential!E434+All_Customers_Small_Commercial!E434+All_Customers_Lighting!E434</f>
        <v>75873</v>
      </c>
      <c r="F434" s="5">
        <f>All_Customers_Residential!F434+All_Customers_Small_Commercial!F434+All_Customers_Lighting!F434</f>
        <v>78453</v>
      </c>
      <c r="G434" s="5">
        <f>All_Customers_Residential!G434+All_Customers_Small_Commercial!G434+All_Customers_Lighting!G434</f>
        <v>86698</v>
      </c>
      <c r="H434" s="5">
        <f>All_Customers_Residential!H434+All_Customers_Small_Commercial!H434+All_Customers_Lighting!H434</f>
        <v>108007</v>
      </c>
      <c r="I434" s="5">
        <f>All_Customers_Residential!I434+All_Customers_Small_Commercial!I434+All_Customers_Lighting!I434</f>
        <v>121692</v>
      </c>
      <c r="J434" s="5">
        <f>All_Customers_Residential!J434+All_Customers_Small_Commercial!J434+All_Customers_Lighting!J434</f>
        <v>129418</v>
      </c>
      <c r="K434" s="5">
        <f>All_Customers_Residential!K434+All_Customers_Small_Commercial!K434+All_Customers_Lighting!K434</f>
        <v>134667</v>
      </c>
      <c r="L434" s="5">
        <f>All_Customers_Residential!L434+All_Customers_Small_Commercial!L434+All_Customers_Lighting!L434</f>
        <v>131385</v>
      </c>
      <c r="M434" s="5">
        <f>All_Customers_Residential!M434+All_Customers_Small_Commercial!M434+All_Customers_Lighting!M434</f>
        <v>127984</v>
      </c>
      <c r="N434" s="5">
        <f>All_Customers_Residential!N434+All_Customers_Small_Commercial!N434+All_Customers_Lighting!N434</f>
        <v>123498</v>
      </c>
      <c r="O434" s="5">
        <f>All_Customers_Residential!O434+All_Customers_Small_Commercial!O434+All_Customers_Lighting!O434</f>
        <v>118235</v>
      </c>
      <c r="P434" s="5">
        <f>All_Customers_Residential!P434+All_Customers_Small_Commercial!P434+All_Customers_Lighting!P434</f>
        <v>111856</v>
      </c>
      <c r="Q434" s="5">
        <f>All_Customers_Residential!Q434+All_Customers_Small_Commercial!Q434+All_Customers_Lighting!Q434</f>
        <v>115903</v>
      </c>
      <c r="R434" s="5">
        <f>All_Customers_Residential!R434+All_Customers_Small_Commercial!R434+All_Customers_Lighting!R434</f>
        <v>122789</v>
      </c>
      <c r="S434" s="5">
        <f>All_Customers_Residential!S434+All_Customers_Small_Commercial!S434+All_Customers_Lighting!S434</f>
        <v>133858</v>
      </c>
      <c r="T434" s="5">
        <f>All_Customers_Residential!T434+All_Customers_Small_Commercial!T434+All_Customers_Lighting!T434</f>
        <v>139007</v>
      </c>
      <c r="U434" s="5">
        <f>All_Customers_Residential!U434+All_Customers_Small_Commercial!U434+All_Customers_Lighting!U434</f>
        <v>151962</v>
      </c>
      <c r="V434" s="5">
        <f>All_Customers_Residential!V434+All_Customers_Small_Commercial!V434+All_Customers_Lighting!V434</f>
        <v>146607</v>
      </c>
      <c r="W434" s="5">
        <f>All_Customers_Residential!W434+All_Customers_Small_Commercial!W434+All_Customers_Lighting!W434</f>
        <v>119302</v>
      </c>
      <c r="X434" s="5">
        <f>All_Customers_Residential!X434+All_Customers_Small_Commercial!X434+All_Customers_Lighting!X434</f>
        <v>97884</v>
      </c>
      <c r="Y434" s="5">
        <f>All_Customers_Residential!Y434+All_Customers_Small_Commercial!Y434+All_Customers_Lighting!Y434</f>
        <v>87825</v>
      </c>
      <c r="AA434" s="2">
        <f>IFERROR(INDEX('Holiday Schedule'!$D$3:$D$24,MATCH(A434,'Holiday Schedule'!$C$3:$C$24,0)),0)</f>
        <v>0</v>
      </c>
      <c r="AB434" s="2">
        <f t="shared" si="48"/>
        <v>7</v>
      </c>
      <c r="AC434" s="2">
        <f t="shared" si="49"/>
        <v>0</v>
      </c>
      <c r="AD434" s="5">
        <f t="shared" si="50"/>
        <v>2690855</v>
      </c>
      <c r="AE434" s="5">
        <f t="shared" si="51"/>
        <v>2690855</v>
      </c>
      <c r="AG434" s="2">
        <f t="shared" si="52"/>
        <v>3</v>
      </c>
      <c r="AH434" s="2">
        <f t="shared" si="53"/>
        <v>2025</v>
      </c>
      <c r="AJ434" s="5">
        <f t="shared" si="54"/>
        <v>151962</v>
      </c>
      <c r="AK434" s="2">
        <f t="shared" si="55"/>
        <v>20</v>
      </c>
    </row>
    <row r="435" spans="1:37" ht="12.75" x14ac:dyDescent="0.2">
      <c r="A435" s="4">
        <v>45718</v>
      </c>
      <c r="B435" s="5">
        <f>All_Customers_Residential!B435+All_Customers_Small_Commercial!B435+All_Customers_Lighting!B435</f>
        <v>82971</v>
      </c>
      <c r="C435" s="5">
        <f>All_Customers_Residential!C435+All_Customers_Small_Commercial!C435+All_Customers_Lighting!C435</f>
        <v>71102</v>
      </c>
      <c r="D435" s="5">
        <f>All_Customers_Residential!D435+All_Customers_Small_Commercial!D435+All_Customers_Lighting!D435</f>
        <v>76121</v>
      </c>
      <c r="E435" s="5">
        <f>All_Customers_Residential!E435+All_Customers_Small_Commercial!E435+All_Customers_Lighting!E435</f>
        <v>76620</v>
      </c>
      <c r="F435" s="5">
        <f>All_Customers_Residential!F435+All_Customers_Small_Commercial!F435+All_Customers_Lighting!F435</f>
        <v>79217</v>
      </c>
      <c r="G435" s="5">
        <f>All_Customers_Residential!G435+All_Customers_Small_Commercial!G435+All_Customers_Lighting!G435</f>
        <v>87526</v>
      </c>
      <c r="H435" s="5">
        <f>All_Customers_Residential!H435+All_Customers_Small_Commercial!H435+All_Customers_Lighting!H435</f>
        <v>108901</v>
      </c>
      <c r="I435" s="5">
        <f>All_Customers_Residential!I435+All_Customers_Small_Commercial!I435+All_Customers_Lighting!I435</f>
        <v>122736</v>
      </c>
      <c r="J435" s="5">
        <f>All_Customers_Residential!J435+All_Customers_Small_Commercial!J435+All_Customers_Lighting!J435</f>
        <v>130567</v>
      </c>
      <c r="K435" s="5">
        <f>All_Customers_Residential!K435+All_Customers_Small_Commercial!K435+All_Customers_Lighting!K435</f>
        <v>135887</v>
      </c>
      <c r="L435" s="5">
        <f>All_Customers_Residential!L435+All_Customers_Small_Commercial!L435+All_Customers_Lighting!L435</f>
        <v>132616</v>
      </c>
      <c r="M435" s="5">
        <f>All_Customers_Residential!M435+All_Customers_Small_Commercial!M435+All_Customers_Lighting!M435</f>
        <v>129207</v>
      </c>
      <c r="N435" s="5">
        <f>All_Customers_Residential!N435+All_Customers_Small_Commercial!N435+All_Customers_Lighting!N435</f>
        <v>124673</v>
      </c>
      <c r="O435" s="5">
        <f>All_Customers_Residential!O435+All_Customers_Small_Commercial!O435+All_Customers_Lighting!O435</f>
        <v>119388</v>
      </c>
      <c r="P435" s="5">
        <f>All_Customers_Residential!P435+All_Customers_Small_Commercial!P435+All_Customers_Lighting!P435</f>
        <v>112979</v>
      </c>
      <c r="Q435" s="5">
        <f>All_Customers_Residential!Q435+All_Customers_Small_Commercial!Q435+All_Customers_Lighting!Q435</f>
        <v>117023</v>
      </c>
      <c r="R435" s="5">
        <f>All_Customers_Residential!R435+All_Customers_Small_Commercial!R435+All_Customers_Lighting!R435</f>
        <v>123891</v>
      </c>
      <c r="S435" s="5">
        <f>All_Customers_Residential!S435+All_Customers_Small_Commercial!S435+All_Customers_Lighting!S435</f>
        <v>134879</v>
      </c>
      <c r="T435" s="5">
        <f>All_Customers_Residential!T435+All_Customers_Small_Commercial!T435+All_Customers_Lighting!T435</f>
        <v>140072</v>
      </c>
      <c r="U435" s="5">
        <f>All_Customers_Residential!U435+All_Customers_Small_Commercial!U435+All_Customers_Lighting!U435</f>
        <v>153060</v>
      </c>
      <c r="V435" s="5">
        <f>All_Customers_Residential!V435+All_Customers_Small_Commercial!V435+All_Customers_Lighting!V435</f>
        <v>147673</v>
      </c>
      <c r="W435" s="5">
        <f>All_Customers_Residential!W435+All_Customers_Small_Commercial!W435+All_Customers_Lighting!W435</f>
        <v>120256</v>
      </c>
      <c r="X435" s="5">
        <f>All_Customers_Residential!X435+All_Customers_Small_Commercial!X435+All_Customers_Lighting!X435</f>
        <v>98728</v>
      </c>
      <c r="Y435" s="5">
        <f>All_Customers_Residential!Y435+All_Customers_Small_Commercial!Y435+All_Customers_Lighting!Y435</f>
        <v>88633</v>
      </c>
      <c r="AA435" s="2">
        <f>IFERROR(INDEX('Holiday Schedule'!$D$3:$D$24,MATCH(A435,'Holiday Schedule'!$C$3:$C$24,0)),0)</f>
        <v>0</v>
      </c>
      <c r="AB435" s="2">
        <f t="shared" si="48"/>
        <v>1</v>
      </c>
      <c r="AC435" s="2">
        <f t="shared" si="49"/>
        <v>0</v>
      </c>
      <c r="AD435" s="5">
        <f t="shared" si="50"/>
        <v>2714726</v>
      </c>
      <c r="AE435" s="5">
        <f t="shared" si="51"/>
        <v>2714726</v>
      </c>
      <c r="AG435" s="2">
        <f t="shared" si="52"/>
        <v>3</v>
      </c>
      <c r="AH435" s="2">
        <f t="shared" si="53"/>
        <v>2025</v>
      </c>
      <c r="AJ435" s="5">
        <f t="shared" si="54"/>
        <v>153060</v>
      </c>
      <c r="AK435" s="2">
        <f t="shared" si="55"/>
        <v>20</v>
      </c>
    </row>
    <row r="436" spans="1:37" ht="12.75" x14ac:dyDescent="0.2">
      <c r="A436" s="4">
        <v>45719</v>
      </c>
      <c r="B436" s="5">
        <f>All_Customers_Residential!B436+All_Customers_Small_Commercial!B436+All_Customers_Lighting!B436</f>
        <v>82649</v>
      </c>
      <c r="C436" s="5">
        <f>All_Customers_Residential!C436+All_Customers_Small_Commercial!C436+All_Customers_Lighting!C436</f>
        <v>77047</v>
      </c>
      <c r="D436" s="5">
        <f>All_Customers_Residential!D436+All_Customers_Small_Commercial!D436+All_Customers_Lighting!D436</f>
        <v>75387</v>
      </c>
      <c r="E436" s="5">
        <f>All_Customers_Residential!E436+All_Customers_Small_Commercial!E436+All_Customers_Lighting!E436</f>
        <v>77622</v>
      </c>
      <c r="F436" s="5">
        <f>All_Customers_Residential!F436+All_Customers_Small_Commercial!F436+All_Customers_Lighting!F436</f>
        <v>79882</v>
      </c>
      <c r="G436" s="5">
        <f>All_Customers_Residential!G436+All_Customers_Small_Commercial!G436+All_Customers_Lighting!G436</f>
        <v>91661</v>
      </c>
      <c r="H436" s="5">
        <f>All_Customers_Residential!H436+All_Customers_Small_Commercial!H436+All_Customers_Lighting!H436</f>
        <v>120196</v>
      </c>
      <c r="I436" s="5">
        <f>All_Customers_Residential!I436+All_Customers_Small_Commercial!I436+All_Customers_Lighting!I436</f>
        <v>134593</v>
      </c>
      <c r="J436" s="5">
        <f>All_Customers_Residential!J436+All_Customers_Small_Commercial!J436+All_Customers_Lighting!J436</f>
        <v>130791</v>
      </c>
      <c r="K436" s="5">
        <f>All_Customers_Residential!K436+All_Customers_Small_Commercial!K436+All_Customers_Lighting!K436</f>
        <v>131029</v>
      </c>
      <c r="L436" s="5">
        <f>All_Customers_Residential!L436+All_Customers_Small_Commercial!L436+All_Customers_Lighting!L436</f>
        <v>128793</v>
      </c>
      <c r="M436" s="5">
        <f>All_Customers_Residential!M436+All_Customers_Small_Commercial!M436+All_Customers_Lighting!M436</f>
        <v>124273</v>
      </c>
      <c r="N436" s="5">
        <f>All_Customers_Residential!N436+All_Customers_Small_Commercial!N436+All_Customers_Lighting!N436</f>
        <v>120867</v>
      </c>
      <c r="O436" s="5">
        <f>All_Customers_Residential!O436+All_Customers_Small_Commercial!O436+All_Customers_Lighting!O436</f>
        <v>115286</v>
      </c>
      <c r="P436" s="5">
        <f>All_Customers_Residential!P436+All_Customers_Small_Commercial!P436+All_Customers_Lighting!P436</f>
        <v>110937</v>
      </c>
      <c r="Q436" s="5">
        <f>All_Customers_Residential!Q436+All_Customers_Small_Commercial!Q436+All_Customers_Lighting!Q436</f>
        <v>115607</v>
      </c>
      <c r="R436" s="5">
        <f>All_Customers_Residential!R436+All_Customers_Small_Commercial!R436+All_Customers_Lighting!R436</f>
        <v>122289</v>
      </c>
      <c r="S436" s="5">
        <f>All_Customers_Residential!S436+All_Customers_Small_Commercial!S436+All_Customers_Lighting!S436</f>
        <v>133821</v>
      </c>
      <c r="T436" s="5">
        <f>All_Customers_Residential!T436+All_Customers_Small_Commercial!T436+All_Customers_Lighting!T436</f>
        <v>138302</v>
      </c>
      <c r="U436" s="5">
        <f>All_Customers_Residential!U436+All_Customers_Small_Commercial!U436+All_Customers_Lighting!U436</f>
        <v>152144</v>
      </c>
      <c r="V436" s="5">
        <f>All_Customers_Residential!V436+All_Customers_Small_Commercial!V436+All_Customers_Lighting!V436</f>
        <v>146301</v>
      </c>
      <c r="W436" s="5">
        <f>All_Customers_Residential!W436+All_Customers_Small_Commercial!W436+All_Customers_Lighting!W436</f>
        <v>121438</v>
      </c>
      <c r="X436" s="5">
        <f>All_Customers_Residential!X436+All_Customers_Small_Commercial!X436+All_Customers_Lighting!X436</f>
        <v>97976</v>
      </c>
      <c r="Y436" s="5">
        <f>All_Customers_Residential!Y436+All_Customers_Small_Commercial!Y436+All_Customers_Lighting!Y436</f>
        <v>88331</v>
      </c>
      <c r="AA436" s="2">
        <f>IFERROR(INDEX('Holiday Schedule'!$D$3:$D$24,MATCH(A436,'Holiday Schedule'!$C$3:$C$24,0)),0)</f>
        <v>0</v>
      </c>
      <c r="AB436" s="2">
        <f t="shared" si="48"/>
        <v>2</v>
      </c>
      <c r="AC436" s="2">
        <f t="shared" si="49"/>
        <v>2024447</v>
      </c>
      <c r="AD436" s="5">
        <f t="shared" si="50"/>
        <v>692775</v>
      </c>
      <c r="AE436" s="5">
        <f t="shared" si="51"/>
        <v>2717222</v>
      </c>
      <c r="AG436" s="2">
        <f t="shared" si="52"/>
        <v>3</v>
      </c>
      <c r="AH436" s="2">
        <f t="shared" si="53"/>
        <v>2025</v>
      </c>
      <c r="AJ436" s="5">
        <f t="shared" si="54"/>
        <v>152144</v>
      </c>
      <c r="AK436" s="2">
        <f t="shared" si="55"/>
        <v>20</v>
      </c>
    </row>
    <row r="437" spans="1:37" ht="12.75" x14ac:dyDescent="0.2">
      <c r="A437" s="4">
        <v>45720</v>
      </c>
      <c r="B437" s="5">
        <f>All_Customers_Residential!B437+All_Customers_Small_Commercial!B437+All_Customers_Lighting!B437</f>
        <v>82881</v>
      </c>
      <c r="C437" s="5">
        <f>All_Customers_Residential!C437+All_Customers_Small_Commercial!C437+All_Customers_Lighting!C437</f>
        <v>77265</v>
      </c>
      <c r="D437" s="5">
        <f>All_Customers_Residential!D437+All_Customers_Small_Commercial!D437+All_Customers_Lighting!D437</f>
        <v>75601</v>
      </c>
      <c r="E437" s="5">
        <f>All_Customers_Residential!E437+All_Customers_Small_Commercial!E437+All_Customers_Lighting!E437</f>
        <v>77842</v>
      </c>
      <c r="F437" s="5">
        <f>All_Customers_Residential!F437+All_Customers_Small_Commercial!F437+All_Customers_Lighting!F437</f>
        <v>80108</v>
      </c>
      <c r="G437" s="5">
        <f>All_Customers_Residential!G437+All_Customers_Small_Commercial!G437+All_Customers_Lighting!G437</f>
        <v>91916</v>
      </c>
      <c r="H437" s="5">
        <f>All_Customers_Residential!H437+All_Customers_Small_Commercial!H437+All_Customers_Lighting!H437</f>
        <v>120522</v>
      </c>
      <c r="I437" s="5">
        <f>All_Customers_Residential!I437+All_Customers_Small_Commercial!I437+All_Customers_Lighting!I437</f>
        <v>134965</v>
      </c>
      <c r="J437" s="5">
        <f>All_Customers_Residential!J437+All_Customers_Small_Commercial!J437+All_Customers_Lighting!J437</f>
        <v>131142</v>
      </c>
      <c r="K437" s="5">
        <f>All_Customers_Residential!K437+All_Customers_Small_Commercial!K437+All_Customers_Lighting!K437</f>
        <v>131385</v>
      </c>
      <c r="L437" s="5">
        <f>All_Customers_Residential!L437+All_Customers_Small_Commercial!L437+All_Customers_Lighting!L437</f>
        <v>129140</v>
      </c>
      <c r="M437" s="5">
        <f>All_Customers_Residential!M437+All_Customers_Small_Commercial!M437+All_Customers_Lighting!M437</f>
        <v>124616</v>
      </c>
      <c r="N437" s="5">
        <f>All_Customers_Residential!N437+All_Customers_Small_Commercial!N437+All_Customers_Lighting!N437</f>
        <v>121213</v>
      </c>
      <c r="O437" s="5">
        <f>All_Customers_Residential!O437+All_Customers_Small_Commercial!O437+All_Customers_Lighting!O437</f>
        <v>115615</v>
      </c>
      <c r="P437" s="5">
        <f>All_Customers_Residential!P437+All_Customers_Small_Commercial!P437+All_Customers_Lighting!P437</f>
        <v>111254</v>
      </c>
      <c r="Q437" s="5">
        <f>All_Customers_Residential!Q437+All_Customers_Small_Commercial!Q437+All_Customers_Lighting!Q437</f>
        <v>115938</v>
      </c>
      <c r="R437" s="5">
        <f>All_Customers_Residential!R437+All_Customers_Small_Commercial!R437+All_Customers_Lighting!R437</f>
        <v>122635</v>
      </c>
      <c r="S437" s="5">
        <f>All_Customers_Residential!S437+All_Customers_Small_Commercial!S437+All_Customers_Lighting!S437</f>
        <v>134202</v>
      </c>
      <c r="T437" s="5">
        <f>All_Customers_Residential!T437+All_Customers_Small_Commercial!T437+All_Customers_Lighting!T437</f>
        <v>138680</v>
      </c>
      <c r="U437" s="5">
        <f>All_Customers_Residential!U437+All_Customers_Small_Commercial!U437+All_Customers_Lighting!U437</f>
        <v>152555</v>
      </c>
      <c r="V437" s="5">
        <f>All_Customers_Residential!V437+All_Customers_Small_Commercial!V437+All_Customers_Lighting!V437</f>
        <v>146696</v>
      </c>
      <c r="W437" s="5">
        <f>All_Customers_Residential!W437+All_Customers_Small_Commercial!W437+All_Customers_Lighting!W437</f>
        <v>121768</v>
      </c>
      <c r="X437" s="5">
        <f>All_Customers_Residential!X437+All_Customers_Small_Commercial!X437+All_Customers_Lighting!X437</f>
        <v>98246</v>
      </c>
      <c r="Y437" s="5">
        <f>All_Customers_Residential!Y437+All_Customers_Small_Commercial!Y437+All_Customers_Lighting!Y437</f>
        <v>88576</v>
      </c>
      <c r="AA437" s="2">
        <f>IFERROR(INDEX('Holiday Schedule'!$D$3:$D$24,MATCH(A437,'Holiday Schedule'!$C$3:$C$24,0)),0)</f>
        <v>0</v>
      </c>
      <c r="AB437" s="2">
        <f t="shared" si="48"/>
        <v>3</v>
      </c>
      <c r="AC437" s="2">
        <f t="shared" si="49"/>
        <v>2030050</v>
      </c>
      <c r="AD437" s="5">
        <f t="shared" si="50"/>
        <v>694711</v>
      </c>
      <c r="AE437" s="5">
        <f t="shared" si="51"/>
        <v>2724761</v>
      </c>
      <c r="AG437" s="2">
        <f t="shared" si="52"/>
        <v>3</v>
      </c>
      <c r="AH437" s="2">
        <f t="shared" si="53"/>
        <v>2025</v>
      </c>
      <c r="AJ437" s="5">
        <f t="shared" si="54"/>
        <v>152555</v>
      </c>
      <c r="AK437" s="2">
        <f t="shared" si="55"/>
        <v>20</v>
      </c>
    </row>
    <row r="438" spans="1:37" ht="12.75" x14ac:dyDescent="0.2">
      <c r="A438" s="4">
        <v>45721</v>
      </c>
      <c r="B438" s="5">
        <f>All_Customers_Residential!B438+All_Customers_Small_Commercial!B438+All_Customers_Lighting!B438</f>
        <v>82877</v>
      </c>
      <c r="C438" s="5">
        <f>All_Customers_Residential!C438+All_Customers_Small_Commercial!C438+All_Customers_Lighting!C438</f>
        <v>77263</v>
      </c>
      <c r="D438" s="5">
        <f>All_Customers_Residential!D438+All_Customers_Small_Commercial!D438+All_Customers_Lighting!D438</f>
        <v>75596</v>
      </c>
      <c r="E438" s="5">
        <f>All_Customers_Residential!E438+All_Customers_Small_Commercial!E438+All_Customers_Lighting!E438</f>
        <v>77840</v>
      </c>
      <c r="F438" s="5">
        <f>All_Customers_Residential!F438+All_Customers_Small_Commercial!F438+All_Customers_Lighting!F438</f>
        <v>80106</v>
      </c>
      <c r="G438" s="5">
        <f>All_Customers_Residential!G438+All_Customers_Small_Commercial!G438+All_Customers_Lighting!G438</f>
        <v>91922</v>
      </c>
      <c r="H438" s="5">
        <f>All_Customers_Residential!H438+All_Customers_Small_Commercial!H438+All_Customers_Lighting!H438</f>
        <v>120540</v>
      </c>
      <c r="I438" s="5">
        <f>All_Customers_Residential!I438+All_Customers_Small_Commercial!I438+All_Customers_Lighting!I438</f>
        <v>134964</v>
      </c>
      <c r="J438" s="5">
        <f>All_Customers_Residential!J438+All_Customers_Small_Commercial!J438+All_Customers_Lighting!J438</f>
        <v>131154</v>
      </c>
      <c r="K438" s="5">
        <f>All_Customers_Residential!K438+All_Customers_Small_Commercial!K438+All_Customers_Lighting!K438</f>
        <v>131396</v>
      </c>
      <c r="L438" s="5">
        <f>All_Customers_Residential!L438+All_Customers_Small_Commercial!L438+All_Customers_Lighting!L438</f>
        <v>129153</v>
      </c>
      <c r="M438" s="5">
        <f>All_Customers_Residential!M438+All_Customers_Small_Commercial!M438+All_Customers_Lighting!M438</f>
        <v>124628</v>
      </c>
      <c r="N438" s="5">
        <f>All_Customers_Residential!N438+All_Customers_Small_Commercial!N438+All_Customers_Lighting!N438</f>
        <v>121226</v>
      </c>
      <c r="O438" s="5">
        <f>All_Customers_Residential!O438+All_Customers_Small_Commercial!O438+All_Customers_Lighting!O438</f>
        <v>115626</v>
      </c>
      <c r="P438" s="5">
        <f>All_Customers_Residential!P438+All_Customers_Small_Commercial!P438+All_Customers_Lighting!P438</f>
        <v>111267</v>
      </c>
      <c r="Q438" s="5">
        <f>All_Customers_Residential!Q438+All_Customers_Small_Commercial!Q438+All_Customers_Lighting!Q438</f>
        <v>115939</v>
      </c>
      <c r="R438" s="5">
        <f>All_Customers_Residential!R438+All_Customers_Small_Commercial!R438+All_Customers_Lighting!R438</f>
        <v>122630</v>
      </c>
      <c r="S438" s="5">
        <f>All_Customers_Residential!S438+All_Customers_Small_Commercial!S438+All_Customers_Lighting!S438</f>
        <v>134225</v>
      </c>
      <c r="T438" s="5">
        <f>All_Customers_Residential!T438+All_Customers_Small_Commercial!T438+All_Customers_Lighting!T438</f>
        <v>138676</v>
      </c>
      <c r="U438" s="5">
        <f>All_Customers_Residential!U438+All_Customers_Small_Commercial!U438+All_Customers_Lighting!U438</f>
        <v>152554</v>
      </c>
      <c r="V438" s="5">
        <f>All_Customers_Residential!V438+All_Customers_Small_Commercial!V438+All_Customers_Lighting!V438</f>
        <v>146695</v>
      </c>
      <c r="W438" s="5">
        <f>All_Customers_Residential!W438+All_Customers_Small_Commercial!W438+All_Customers_Lighting!W438</f>
        <v>121767</v>
      </c>
      <c r="X438" s="5">
        <f>All_Customers_Residential!X438+All_Customers_Small_Commercial!X438+All_Customers_Lighting!X438</f>
        <v>98245</v>
      </c>
      <c r="Y438" s="5">
        <f>All_Customers_Residential!Y438+All_Customers_Small_Commercial!Y438+All_Customers_Lighting!Y438</f>
        <v>88574</v>
      </c>
      <c r="AA438" s="2">
        <f>IFERROR(INDEX('Holiday Schedule'!$D$3:$D$24,MATCH(A438,'Holiday Schedule'!$C$3:$C$24,0)),0)</f>
        <v>0</v>
      </c>
      <c r="AB438" s="2">
        <f t="shared" si="48"/>
        <v>4</v>
      </c>
      <c r="AC438" s="2">
        <f t="shared" si="49"/>
        <v>2030145</v>
      </c>
      <c r="AD438" s="5">
        <f t="shared" si="50"/>
        <v>694718</v>
      </c>
      <c r="AE438" s="5">
        <f t="shared" si="51"/>
        <v>2724863</v>
      </c>
      <c r="AG438" s="2">
        <f t="shared" si="52"/>
        <v>3</v>
      </c>
      <c r="AH438" s="2">
        <f t="shared" si="53"/>
        <v>2025</v>
      </c>
      <c r="AJ438" s="5">
        <f t="shared" si="54"/>
        <v>152554</v>
      </c>
      <c r="AK438" s="2">
        <f t="shared" si="55"/>
        <v>20</v>
      </c>
    </row>
    <row r="439" spans="1:37" ht="12.75" x14ac:dyDescent="0.2">
      <c r="A439" s="4">
        <v>45722</v>
      </c>
      <c r="B439" s="5">
        <f>All_Customers_Residential!B439+All_Customers_Small_Commercial!B439+All_Customers_Lighting!B439</f>
        <v>83179</v>
      </c>
      <c r="C439" s="5">
        <f>All_Customers_Residential!C439+All_Customers_Small_Commercial!C439+All_Customers_Lighting!C439</f>
        <v>77546</v>
      </c>
      <c r="D439" s="5">
        <f>All_Customers_Residential!D439+All_Customers_Small_Commercial!D439+All_Customers_Lighting!D439</f>
        <v>75876</v>
      </c>
      <c r="E439" s="5">
        <f>All_Customers_Residential!E439+All_Customers_Small_Commercial!E439+All_Customers_Lighting!E439</f>
        <v>78128</v>
      </c>
      <c r="F439" s="5">
        <f>All_Customers_Residential!F439+All_Customers_Small_Commercial!F439+All_Customers_Lighting!F439</f>
        <v>80398</v>
      </c>
      <c r="G439" s="5">
        <f>All_Customers_Residential!G439+All_Customers_Small_Commercial!G439+All_Customers_Lighting!G439</f>
        <v>92257</v>
      </c>
      <c r="H439" s="5">
        <f>All_Customers_Residential!H439+All_Customers_Small_Commercial!H439+All_Customers_Lighting!H439</f>
        <v>121019</v>
      </c>
      <c r="I439" s="5">
        <f>All_Customers_Residential!I439+All_Customers_Small_Commercial!I439+All_Customers_Lighting!I439</f>
        <v>135445</v>
      </c>
      <c r="J439" s="5">
        <f>All_Customers_Residential!J439+All_Customers_Small_Commercial!J439+All_Customers_Lighting!J439</f>
        <v>131629</v>
      </c>
      <c r="K439" s="5">
        <f>All_Customers_Residential!K439+All_Customers_Small_Commercial!K439+All_Customers_Lighting!K439</f>
        <v>131874</v>
      </c>
      <c r="L439" s="5">
        <f>All_Customers_Residential!L439+All_Customers_Small_Commercial!L439+All_Customers_Lighting!L439</f>
        <v>129630</v>
      </c>
      <c r="M439" s="5">
        <f>All_Customers_Residential!M439+All_Customers_Small_Commercial!M439+All_Customers_Lighting!M439</f>
        <v>125087</v>
      </c>
      <c r="N439" s="5">
        <f>All_Customers_Residential!N439+All_Customers_Small_Commercial!N439+All_Customers_Lighting!N439</f>
        <v>121672</v>
      </c>
      <c r="O439" s="5">
        <f>All_Customers_Residential!O439+All_Customers_Small_Commercial!O439+All_Customers_Lighting!O439</f>
        <v>116052</v>
      </c>
      <c r="P439" s="5">
        <f>All_Customers_Residential!P439+All_Customers_Small_Commercial!P439+All_Customers_Lighting!P439</f>
        <v>111670</v>
      </c>
      <c r="Q439" s="5">
        <f>All_Customers_Residential!Q439+All_Customers_Small_Commercial!Q439+All_Customers_Lighting!Q439</f>
        <v>116354</v>
      </c>
      <c r="R439" s="5">
        <f>All_Customers_Residential!R439+All_Customers_Small_Commercial!R439+All_Customers_Lighting!R439</f>
        <v>123061</v>
      </c>
      <c r="S439" s="5">
        <f>All_Customers_Residential!S439+All_Customers_Small_Commercial!S439+All_Customers_Lighting!S439</f>
        <v>134673</v>
      </c>
      <c r="T439" s="5">
        <f>All_Customers_Residential!T439+All_Customers_Small_Commercial!T439+All_Customers_Lighting!T439</f>
        <v>139154</v>
      </c>
      <c r="U439" s="5">
        <f>All_Customers_Residential!U439+All_Customers_Small_Commercial!U439+All_Customers_Lighting!U439</f>
        <v>153071</v>
      </c>
      <c r="V439" s="5">
        <f>All_Customers_Residential!V439+All_Customers_Small_Commercial!V439+All_Customers_Lighting!V439</f>
        <v>147196</v>
      </c>
      <c r="W439" s="5">
        <f>All_Customers_Residential!W439+All_Customers_Small_Commercial!W439+All_Customers_Lighting!W439</f>
        <v>122188</v>
      </c>
      <c r="X439" s="5">
        <f>All_Customers_Residential!X439+All_Customers_Small_Commercial!X439+All_Customers_Lighting!X439</f>
        <v>98585</v>
      </c>
      <c r="Y439" s="5">
        <f>All_Customers_Residential!Y439+All_Customers_Small_Commercial!Y439+All_Customers_Lighting!Y439</f>
        <v>88882</v>
      </c>
      <c r="AA439" s="2">
        <f>IFERROR(INDEX('Holiday Schedule'!$D$3:$D$24,MATCH(A439,'Holiday Schedule'!$C$3:$C$24,0)),0)</f>
        <v>0</v>
      </c>
      <c r="AB439" s="2">
        <f t="shared" si="48"/>
        <v>5</v>
      </c>
      <c r="AC439" s="2">
        <f t="shared" si="49"/>
        <v>2037341</v>
      </c>
      <c r="AD439" s="5">
        <f t="shared" si="50"/>
        <v>697285</v>
      </c>
      <c r="AE439" s="5">
        <f t="shared" si="51"/>
        <v>2734626</v>
      </c>
      <c r="AG439" s="2">
        <f t="shared" si="52"/>
        <v>3</v>
      </c>
      <c r="AH439" s="2">
        <f t="shared" si="53"/>
        <v>2025</v>
      </c>
      <c r="AJ439" s="5">
        <f t="shared" si="54"/>
        <v>153071</v>
      </c>
      <c r="AK439" s="2">
        <f t="shared" si="55"/>
        <v>20</v>
      </c>
    </row>
    <row r="440" spans="1:37" ht="12.75" x14ac:dyDescent="0.2">
      <c r="A440" s="4">
        <v>45723</v>
      </c>
      <c r="B440" s="5">
        <f>All_Customers_Residential!B440+All_Customers_Small_Commercial!B440+All_Customers_Lighting!B440</f>
        <v>83164</v>
      </c>
      <c r="C440" s="5">
        <f>All_Customers_Residential!C440+All_Customers_Small_Commercial!C440+All_Customers_Lighting!C440</f>
        <v>77528</v>
      </c>
      <c r="D440" s="5">
        <f>All_Customers_Residential!D440+All_Customers_Small_Commercial!D440+All_Customers_Lighting!D440</f>
        <v>75860</v>
      </c>
      <c r="E440" s="5">
        <f>All_Customers_Residential!E440+All_Customers_Small_Commercial!E440+All_Customers_Lighting!E440</f>
        <v>78110</v>
      </c>
      <c r="F440" s="5">
        <f>All_Customers_Residential!F440+All_Customers_Small_Commercial!F440+All_Customers_Lighting!F440</f>
        <v>80383</v>
      </c>
      <c r="G440" s="5">
        <f>All_Customers_Residential!G440+All_Customers_Small_Commercial!G440+All_Customers_Lighting!G440</f>
        <v>92242</v>
      </c>
      <c r="H440" s="5">
        <f>All_Customers_Residential!H440+All_Customers_Small_Commercial!H440+All_Customers_Lighting!H440</f>
        <v>120988</v>
      </c>
      <c r="I440" s="5">
        <f>All_Customers_Residential!I440+All_Customers_Small_Commercial!I440+All_Customers_Lighting!I440</f>
        <v>135434</v>
      </c>
      <c r="J440" s="5">
        <f>All_Customers_Residential!J440+All_Customers_Small_Commercial!J440+All_Customers_Lighting!J440</f>
        <v>131614</v>
      </c>
      <c r="K440" s="5">
        <f>All_Customers_Residential!K440+All_Customers_Small_Commercial!K440+All_Customers_Lighting!K440</f>
        <v>131859</v>
      </c>
      <c r="L440" s="5">
        <f>All_Customers_Residential!L440+All_Customers_Small_Commercial!L440+All_Customers_Lighting!L440</f>
        <v>129613</v>
      </c>
      <c r="M440" s="5">
        <f>All_Customers_Residential!M440+All_Customers_Small_Commercial!M440+All_Customers_Lighting!M440</f>
        <v>125073</v>
      </c>
      <c r="N440" s="5">
        <f>All_Customers_Residential!N440+All_Customers_Small_Commercial!N440+All_Customers_Lighting!N440</f>
        <v>121658</v>
      </c>
      <c r="O440" s="5">
        <f>All_Customers_Residential!O440+All_Customers_Small_Commercial!O440+All_Customers_Lighting!O440</f>
        <v>116041</v>
      </c>
      <c r="P440" s="5">
        <f>All_Customers_Residential!P440+All_Customers_Small_Commercial!P440+All_Customers_Lighting!P440</f>
        <v>111668</v>
      </c>
      <c r="Q440" s="5">
        <f>All_Customers_Residential!Q440+All_Customers_Small_Commercial!Q440+All_Customers_Lighting!Q440</f>
        <v>116358</v>
      </c>
      <c r="R440" s="5">
        <f>All_Customers_Residential!R440+All_Customers_Small_Commercial!R440+All_Customers_Lighting!R440</f>
        <v>123064</v>
      </c>
      <c r="S440" s="5">
        <f>All_Customers_Residential!S440+All_Customers_Small_Commercial!S440+All_Customers_Lighting!S440</f>
        <v>134646</v>
      </c>
      <c r="T440" s="5">
        <f>All_Customers_Residential!T440+All_Customers_Small_Commercial!T440+All_Customers_Lighting!T440</f>
        <v>139161</v>
      </c>
      <c r="U440" s="5">
        <f>All_Customers_Residential!U440+All_Customers_Small_Commercial!U440+All_Customers_Lighting!U440</f>
        <v>153074</v>
      </c>
      <c r="V440" s="5">
        <f>All_Customers_Residential!V440+All_Customers_Small_Commercial!V440+All_Customers_Lighting!V440</f>
        <v>147195</v>
      </c>
      <c r="W440" s="5">
        <f>All_Customers_Residential!W440+All_Customers_Small_Commercial!W440+All_Customers_Lighting!W440</f>
        <v>122190</v>
      </c>
      <c r="X440" s="5">
        <f>All_Customers_Residential!X440+All_Customers_Small_Commercial!X440+All_Customers_Lighting!X440</f>
        <v>98586</v>
      </c>
      <c r="Y440" s="5">
        <f>All_Customers_Residential!Y440+All_Customers_Small_Commercial!Y440+All_Customers_Lighting!Y440</f>
        <v>88884</v>
      </c>
      <c r="AA440" s="2">
        <f>IFERROR(INDEX('Holiday Schedule'!$D$3:$D$24,MATCH(A440,'Holiday Schedule'!$C$3:$C$24,0)),0)</f>
        <v>0</v>
      </c>
      <c r="AB440" s="2">
        <f t="shared" si="48"/>
        <v>6</v>
      </c>
      <c r="AC440" s="2">
        <f t="shared" si="49"/>
        <v>2037234</v>
      </c>
      <c r="AD440" s="5">
        <f t="shared" si="50"/>
        <v>697159</v>
      </c>
      <c r="AE440" s="5">
        <f t="shared" si="51"/>
        <v>2734393</v>
      </c>
      <c r="AG440" s="2">
        <f t="shared" si="52"/>
        <v>3</v>
      </c>
      <c r="AH440" s="2">
        <f t="shared" si="53"/>
        <v>2025</v>
      </c>
      <c r="AJ440" s="5">
        <f t="shared" si="54"/>
        <v>153074</v>
      </c>
      <c r="AK440" s="2">
        <f t="shared" si="55"/>
        <v>20</v>
      </c>
    </row>
    <row r="441" spans="1:37" ht="12.75" x14ac:dyDescent="0.2">
      <c r="A441" s="4">
        <v>45724</v>
      </c>
      <c r="B441" s="5">
        <f>All_Customers_Residential!B441+All_Customers_Small_Commercial!B441+All_Customers_Lighting!B441</f>
        <v>83627</v>
      </c>
      <c r="C441" s="5">
        <f>All_Customers_Residential!C441+All_Customers_Small_Commercial!C441+All_Customers_Lighting!C441</f>
        <v>71582</v>
      </c>
      <c r="D441" s="5">
        <f>All_Customers_Residential!D441+All_Customers_Small_Commercial!D441+All_Customers_Lighting!D441</f>
        <v>76687</v>
      </c>
      <c r="E441" s="5">
        <f>All_Customers_Residential!E441+All_Customers_Small_Commercial!E441+All_Customers_Lighting!E441</f>
        <v>77185</v>
      </c>
      <c r="F441" s="5">
        <f>All_Customers_Residential!F441+All_Customers_Small_Commercial!F441+All_Customers_Lighting!F441</f>
        <v>79811</v>
      </c>
      <c r="G441" s="5">
        <f>All_Customers_Residential!G441+All_Customers_Small_Commercial!G441+All_Customers_Lighting!G441</f>
        <v>88195</v>
      </c>
      <c r="H441" s="5">
        <f>All_Customers_Residential!H441+All_Customers_Small_Commercial!H441+All_Customers_Lighting!H441</f>
        <v>109857</v>
      </c>
      <c r="I441" s="5">
        <f>All_Customers_Residential!I441+All_Customers_Small_Commercial!I441+All_Customers_Lighting!I441</f>
        <v>123838</v>
      </c>
      <c r="J441" s="5">
        <f>All_Customers_Residential!J441+All_Customers_Small_Commercial!J441+All_Customers_Lighting!J441</f>
        <v>131694</v>
      </c>
      <c r="K441" s="5">
        <f>All_Customers_Residential!K441+All_Customers_Small_Commercial!K441+All_Customers_Lighting!K441</f>
        <v>137032</v>
      </c>
      <c r="L441" s="5">
        <f>All_Customers_Residential!L441+All_Customers_Small_Commercial!L441+All_Customers_Lighting!L441</f>
        <v>133692</v>
      </c>
      <c r="M441" s="5">
        <f>All_Customers_Residential!M441+All_Customers_Small_Commercial!M441+All_Customers_Lighting!M441</f>
        <v>130226</v>
      </c>
      <c r="N441" s="5">
        <f>All_Customers_Residential!N441+All_Customers_Small_Commercial!N441+All_Customers_Lighting!N441</f>
        <v>125660</v>
      </c>
      <c r="O441" s="5">
        <f>All_Customers_Residential!O441+All_Customers_Small_Commercial!O441+All_Customers_Lighting!O441</f>
        <v>120305</v>
      </c>
      <c r="P441" s="5">
        <f>All_Customers_Residential!P441+All_Customers_Small_Commercial!P441+All_Customers_Lighting!P441</f>
        <v>113809</v>
      </c>
      <c r="Q441" s="5">
        <f>All_Customers_Residential!Q441+All_Customers_Small_Commercial!Q441+All_Customers_Lighting!Q441</f>
        <v>117931</v>
      </c>
      <c r="R441" s="5">
        <f>All_Customers_Residential!R441+All_Customers_Small_Commercial!R441+All_Customers_Lighting!R441</f>
        <v>124941</v>
      </c>
      <c r="S441" s="5">
        <f>All_Customers_Residential!S441+All_Customers_Small_Commercial!S441+All_Customers_Lighting!S441</f>
        <v>136171</v>
      </c>
      <c r="T441" s="5">
        <f>All_Customers_Residential!T441+All_Customers_Small_Commercial!T441+All_Customers_Lighting!T441</f>
        <v>141468</v>
      </c>
      <c r="U441" s="5">
        <f>All_Customers_Residential!U441+All_Customers_Small_Commercial!U441+All_Customers_Lighting!U441</f>
        <v>154660</v>
      </c>
      <c r="V441" s="5">
        <f>All_Customers_Residential!V441+All_Customers_Small_Commercial!V441+All_Customers_Lighting!V441</f>
        <v>149217</v>
      </c>
      <c r="W441" s="5">
        <f>All_Customers_Residential!W441+All_Customers_Small_Commercial!W441+All_Customers_Lighting!W441</f>
        <v>121409</v>
      </c>
      <c r="X441" s="5">
        <f>All_Customers_Residential!X441+All_Customers_Small_Commercial!X441+All_Customers_Lighting!X441</f>
        <v>99592</v>
      </c>
      <c r="Y441" s="5">
        <f>All_Customers_Residential!Y441+All_Customers_Small_Commercial!Y441+All_Customers_Lighting!Y441</f>
        <v>89349</v>
      </c>
      <c r="AA441" s="2">
        <f>IFERROR(INDEX('Holiday Schedule'!$D$3:$D$24,MATCH(A441,'Holiday Schedule'!$C$3:$C$24,0)),0)</f>
        <v>0</v>
      </c>
      <c r="AB441" s="2">
        <f t="shared" si="48"/>
        <v>7</v>
      </c>
      <c r="AC441" s="2">
        <f t="shared" si="49"/>
        <v>0</v>
      </c>
      <c r="AD441" s="5">
        <f t="shared" si="50"/>
        <v>2737938</v>
      </c>
      <c r="AE441" s="5">
        <f t="shared" si="51"/>
        <v>2737938</v>
      </c>
      <c r="AG441" s="2">
        <f t="shared" si="52"/>
        <v>3</v>
      </c>
      <c r="AH441" s="2">
        <f t="shared" si="53"/>
        <v>2025</v>
      </c>
      <c r="AJ441" s="5">
        <f t="shared" si="54"/>
        <v>154660</v>
      </c>
      <c r="AK441" s="2">
        <f t="shared" si="55"/>
        <v>20</v>
      </c>
    </row>
    <row r="442" spans="1:37" ht="12.75" x14ac:dyDescent="0.2">
      <c r="A442" s="4">
        <v>45725</v>
      </c>
      <c r="B442" s="5">
        <f>All_Customers_Residential!B442+All_Customers_Small_Commercial!B442+All_Customers_Lighting!B442</f>
        <v>75048</v>
      </c>
      <c r="C442" s="5">
        <f>All_Customers_Residential!C442+All_Customers_Small_Commercial!C442+All_Customers_Lighting!C442</f>
        <v>0</v>
      </c>
      <c r="D442" s="5">
        <f>All_Customers_Residential!D442+All_Customers_Small_Commercial!D442+All_Customers_Lighting!D442</f>
        <v>64343</v>
      </c>
      <c r="E442" s="5">
        <f>All_Customers_Residential!E442+All_Customers_Small_Commercial!E442+All_Customers_Lighting!E442</f>
        <v>69323</v>
      </c>
      <c r="F442" s="5">
        <f>All_Customers_Residential!F442+All_Customers_Small_Commercial!F442+All_Customers_Lighting!F442</f>
        <v>71668</v>
      </c>
      <c r="G442" s="5">
        <f>All_Customers_Residential!G442+All_Customers_Small_Commercial!G442+All_Customers_Lighting!G442</f>
        <v>79165</v>
      </c>
      <c r="H442" s="5">
        <f>All_Customers_Residential!H442+All_Customers_Small_Commercial!H442+All_Customers_Lighting!H442</f>
        <v>98458</v>
      </c>
      <c r="I442" s="5">
        <f>All_Customers_Residential!I442+All_Customers_Small_Commercial!I442+All_Customers_Lighting!I442</f>
        <v>110738</v>
      </c>
      <c r="J442" s="5">
        <f>All_Customers_Residential!J442+All_Customers_Small_Commercial!J442+All_Customers_Lighting!J442</f>
        <v>117790</v>
      </c>
      <c r="K442" s="5">
        <f>All_Customers_Residential!K442+All_Customers_Small_Commercial!K442+All_Customers_Lighting!K442</f>
        <v>122592</v>
      </c>
      <c r="L442" s="5">
        <f>All_Customers_Residential!L442+All_Customers_Small_Commercial!L442+All_Customers_Lighting!L442</f>
        <v>119640</v>
      </c>
      <c r="M442" s="5">
        <f>All_Customers_Residential!M442+All_Customers_Small_Commercial!M442+All_Customers_Lighting!M442</f>
        <v>116568</v>
      </c>
      <c r="N442" s="5">
        <f>All_Customers_Residential!N442+All_Customers_Small_Commercial!N442+All_Customers_Lighting!N442</f>
        <v>112471</v>
      </c>
      <c r="O442" s="5">
        <f>All_Customers_Residential!O442+All_Customers_Small_Commercial!O442+All_Customers_Lighting!O442</f>
        <v>107707</v>
      </c>
      <c r="P442" s="5">
        <f>All_Customers_Residential!P442+All_Customers_Small_Commercial!P442+All_Customers_Lighting!P442</f>
        <v>101927</v>
      </c>
      <c r="Q442" s="5">
        <f>All_Customers_Residential!Q442+All_Customers_Small_Commercial!Q442+All_Customers_Lighting!Q442</f>
        <v>105573</v>
      </c>
      <c r="R442" s="5">
        <f>All_Customers_Residential!R442+All_Customers_Small_Commercial!R442+All_Customers_Lighting!R442</f>
        <v>111762</v>
      </c>
      <c r="S442" s="5">
        <f>All_Customers_Residential!S442+All_Customers_Small_Commercial!S442+All_Customers_Lighting!S442</f>
        <v>121681</v>
      </c>
      <c r="T442" s="5">
        <f>All_Customers_Residential!T442+All_Customers_Small_Commercial!T442+All_Customers_Lighting!T442</f>
        <v>126494</v>
      </c>
      <c r="U442" s="5">
        <f>All_Customers_Residential!U442+All_Customers_Small_Commercial!U442+All_Customers_Lighting!U442</f>
        <v>138266</v>
      </c>
      <c r="V442" s="5">
        <f>All_Customers_Residential!V442+All_Customers_Small_Commercial!V442+All_Customers_Lighting!V442</f>
        <v>133402</v>
      </c>
      <c r="W442" s="5">
        <f>All_Customers_Residential!W442+All_Customers_Small_Commercial!W442+All_Customers_Lighting!W442</f>
        <v>108675</v>
      </c>
      <c r="X442" s="5">
        <f>All_Customers_Residential!X442+All_Customers_Small_Commercial!X442+All_Customers_Lighting!X442</f>
        <v>89260</v>
      </c>
      <c r="Y442" s="5">
        <f>All_Customers_Residential!Y442+All_Customers_Small_Commercial!Y442+All_Customers_Lighting!Y442</f>
        <v>80152</v>
      </c>
      <c r="AA442" s="2">
        <f>IFERROR(INDEX('Holiday Schedule'!$D$3:$D$24,MATCH(A442,'Holiday Schedule'!$C$3:$C$24,0)),0)</f>
        <v>0</v>
      </c>
      <c r="AB442" s="2">
        <f t="shared" si="48"/>
        <v>1</v>
      </c>
      <c r="AC442" s="2">
        <f t="shared" si="49"/>
        <v>0</v>
      </c>
      <c r="AD442" s="5">
        <f t="shared" si="50"/>
        <v>2382703</v>
      </c>
      <c r="AE442" s="5">
        <f t="shared" si="51"/>
        <v>2382703</v>
      </c>
      <c r="AG442" s="2">
        <f t="shared" si="52"/>
        <v>3</v>
      </c>
      <c r="AH442" s="2">
        <f t="shared" si="53"/>
        <v>2025</v>
      </c>
      <c r="AJ442" s="5">
        <f t="shared" si="54"/>
        <v>138266</v>
      </c>
      <c r="AK442" s="2">
        <f t="shared" si="55"/>
        <v>20</v>
      </c>
    </row>
    <row r="443" spans="1:37" ht="12.75" x14ac:dyDescent="0.2">
      <c r="A443" s="4">
        <v>45726</v>
      </c>
      <c r="B443" s="5">
        <f>All_Customers_Residential!B443+All_Customers_Small_Commercial!B443+All_Customers_Lighting!B443</f>
        <v>83472</v>
      </c>
      <c r="C443" s="5">
        <f>All_Customers_Residential!C443+All_Customers_Small_Commercial!C443+All_Customers_Lighting!C443</f>
        <v>77817</v>
      </c>
      <c r="D443" s="5">
        <f>All_Customers_Residential!D443+All_Customers_Small_Commercial!D443+All_Customers_Lighting!D443</f>
        <v>76147</v>
      </c>
      <c r="E443" s="5">
        <f>All_Customers_Residential!E443+All_Customers_Small_Commercial!E443+All_Customers_Lighting!E443</f>
        <v>78401</v>
      </c>
      <c r="F443" s="5">
        <f>All_Customers_Residential!F443+All_Customers_Small_Commercial!F443+All_Customers_Lighting!F443</f>
        <v>80684</v>
      </c>
      <c r="G443" s="5">
        <f>All_Customers_Residential!G443+All_Customers_Small_Commercial!G443+All_Customers_Lighting!G443</f>
        <v>92578</v>
      </c>
      <c r="H443" s="5">
        <f>All_Customers_Residential!H443+All_Customers_Small_Commercial!H443+All_Customers_Lighting!H443</f>
        <v>121472</v>
      </c>
      <c r="I443" s="5">
        <f>All_Customers_Residential!I443+All_Customers_Small_Commercial!I443+All_Customers_Lighting!I443</f>
        <v>135951</v>
      </c>
      <c r="J443" s="5">
        <f>All_Customers_Residential!J443+All_Customers_Small_Commercial!J443+All_Customers_Lighting!J443</f>
        <v>132113</v>
      </c>
      <c r="K443" s="5">
        <f>All_Customers_Residential!K443+All_Customers_Small_Commercial!K443+All_Customers_Lighting!K443</f>
        <v>132357</v>
      </c>
      <c r="L443" s="5">
        <f>All_Customers_Residential!L443+All_Customers_Small_Commercial!L443+All_Customers_Lighting!L443</f>
        <v>130105</v>
      </c>
      <c r="M443" s="5">
        <f>All_Customers_Residential!M443+All_Customers_Small_Commercial!M443+All_Customers_Lighting!M443</f>
        <v>125548</v>
      </c>
      <c r="N443" s="5">
        <f>All_Customers_Residential!N443+All_Customers_Small_Commercial!N443+All_Customers_Lighting!N443</f>
        <v>122123</v>
      </c>
      <c r="O443" s="5">
        <f>All_Customers_Residential!O443+All_Customers_Small_Commercial!O443+All_Customers_Lighting!O443</f>
        <v>116488</v>
      </c>
      <c r="P443" s="5">
        <f>All_Customers_Residential!P443+All_Customers_Small_Commercial!P443+All_Customers_Lighting!P443</f>
        <v>112102</v>
      </c>
      <c r="Q443" s="5">
        <f>All_Customers_Residential!Q443+All_Customers_Small_Commercial!Q443+All_Customers_Lighting!Q443</f>
        <v>116803</v>
      </c>
      <c r="R443" s="5">
        <f>All_Customers_Residential!R443+All_Customers_Small_Commercial!R443+All_Customers_Lighting!R443</f>
        <v>123524</v>
      </c>
      <c r="S443" s="5">
        <f>All_Customers_Residential!S443+All_Customers_Small_Commercial!S443+All_Customers_Lighting!S443</f>
        <v>135070</v>
      </c>
      <c r="T443" s="5">
        <f>All_Customers_Residential!T443+All_Customers_Small_Commercial!T443+All_Customers_Lighting!T443</f>
        <v>139586</v>
      </c>
      <c r="U443" s="5">
        <f>All_Customers_Residential!U443+All_Customers_Small_Commercial!U443+All_Customers_Lighting!U443</f>
        <v>153611</v>
      </c>
      <c r="V443" s="5">
        <f>All_Customers_Residential!V443+All_Customers_Small_Commercial!V443+All_Customers_Lighting!V443</f>
        <v>147711</v>
      </c>
      <c r="W443" s="5">
        <f>All_Customers_Residential!W443+All_Customers_Small_Commercial!W443+All_Customers_Lighting!W443</f>
        <v>122624</v>
      </c>
      <c r="X443" s="5">
        <f>All_Customers_Residential!X443+All_Customers_Small_Commercial!X443+All_Customers_Lighting!X443</f>
        <v>98946</v>
      </c>
      <c r="Y443" s="5">
        <f>All_Customers_Residential!Y443+All_Customers_Small_Commercial!Y443+All_Customers_Lighting!Y443</f>
        <v>89214</v>
      </c>
      <c r="AA443" s="2">
        <f>IFERROR(INDEX('Holiday Schedule'!$D$3:$D$24,MATCH(A443,'Holiday Schedule'!$C$3:$C$24,0)),0)</f>
        <v>0</v>
      </c>
      <c r="AB443" s="2">
        <f t="shared" si="48"/>
        <v>2</v>
      </c>
      <c r="AC443" s="2">
        <f t="shared" si="49"/>
        <v>2044662</v>
      </c>
      <c r="AD443" s="5">
        <f t="shared" si="50"/>
        <v>699785</v>
      </c>
      <c r="AE443" s="5">
        <f t="shared" si="51"/>
        <v>2744447</v>
      </c>
      <c r="AG443" s="2">
        <f t="shared" si="52"/>
        <v>3</v>
      </c>
      <c r="AH443" s="2">
        <f t="shared" si="53"/>
        <v>2025</v>
      </c>
      <c r="AJ443" s="5">
        <f t="shared" si="54"/>
        <v>153611</v>
      </c>
      <c r="AK443" s="2">
        <f t="shared" si="55"/>
        <v>20</v>
      </c>
    </row>
    <row r="444" spans="1:37" ht="12.75" x14ac:dyDescent="0.2">
      <c r="A444" s="4">
        <v>45727</v>
      </c>
      <c r="B444" s="5">
        <f>All_Customers_Residential!B444+All_Customers_Small_Commercial!B444+All_Customers_Lighting!B444</f>
        <v>83584</v>
      </c>
      <c r="C444" s="5">
        <f>All_Customers_Residential!C444+All_Customers_Small_Commercial!C444+All_Customers_Lighting!C444</f>
        <v>77926</v>
      </c>
      <c r="D444" s="5">
        <f>All_Customers_Residential!D444+All_Customers_Small_Commercial!D444+All_Customers_Lighting!D444</f>
        <v>76252</v>
      </c>
      <c r="E444" s="5">
        <f>All_Customers_Residential!E444+All_Customers_Small_Commercial!E444+All_Customers_Lighting!E444</f>
        <v>78510</v>
      </c>
      <c r="F444" s="5">
        <f>All_Customers_Residential!F444+All_Customers_Small_Commercial!F444+All_Customers_Lighting!F444</f>
        <v>80796</v>
      </c>
      <c r="G444" s="5">
        <f>All_Customers_Residential!G444+All_Customers_Small_Commercial!G444+All_Customers_Lighting!G444</f>
        <v>92704</v>
      </c>
      <c r="H444" s="5">
        <f>All_Customers_Residential!H444+All_Customers_Small_Commercial!H444+All_Customers_Lighting!H444</f>
        <v>121612</v>
      </c>
      <c r="I444" s="5">
        <f>All_Customers_Residential!I444+All_Customers_Small_Commercial!I444+All_Customers_Lighting!I444</f>
        <v>136087</v>
      </c>
      <c r="J444" s="5">
        <f>All_Customers_Residential!J444+All_Customers_Small_Commercial!J444+All_Customers_Lighting!J444</f>
        <v>132266</v>
      </c>
      <c r="K444" s="5">
        <f>All_Customers_Residential!K444+All_Customers_Small_Commercial!K444+All_Customers_Lighting!K444</f>
        <v>132518</v>
      </c>
      <c r="L444" s="5">
        <f>All_Customers_Residential!L444+All_Customers_Small_Commercial!L444+All_Customers_Lighting!L444</f>
        <v>130267</v>
      </c>
      <c r="M444" s="5">
        <f>All_Customers_Residential!M444+All_Customers_Small_Commercial!M444+All_Customers_Lighting!M444</f>
        <v>125708</v>
      </c>
      <c r="N444" s="5">
        <f>All_Customers_Residential!N444+All_Customers_Small_Commercial!N444+All_Customers_Lighting!N444</f>
        <v>122272</v>
      </c>
      <c r="O444" s="5">
        <f>All_Customers_Residential!O444+All_Customers_Small_Commercial!O444+All_Customers_Lighting!O444</f>
        <v>116634</v>
      </c>
      <c r="P444" s="5">
        <f>All_Customers_Residential!P444+All_Customers_Small_Commercial!P444+All_Customers_Lighting!P444</f>
        <v>112243</v>
      </c>
      <c r="Q444" s="5">
        <f>All_Customers_Residential!Q444+All_Customers_Small_Commercial!Q444+All_Customers_Lighting!Q444</f>
        <v>116951</v>
      </c>
      <c r="R444" s="5">
        <f>All_Customers_Residential!R444+All_Customers_Small_Commercial!R444+All_Customers_Lighting!R444</f>
        <v>123678</v>
      </c>
      <c r="S444" s="5">
        <f>All_Customers_Residential!S444+All_Customers_Small_Commercial!S444+All_Customers_Lighting!S444</f>
        <v>135234</v>
      </c>
      <c r="T444" s="5">
        <f>All_Customers_Residential!T444+All_Customers_Small_Commercial!T444+All_Customers_Lighting!T444</f>
        <v>139754</v>
      </c>
      <c r="U444" s="5">
        <f>All_Customers_Residential!U444+All_Customers_Small_Commercial!U444+All_Customers_Lighting!U444</f>
        <v>153796</v>
      </c>
      <c r="V444" s="5">
        <f>All_Customers_Residential!V444+All_Customers_Small_Commercial!V444+All_Customers_Lighting!V444</f>
        <v>147891</v>
      </c>
      <c r="W444" s="5">
        <f>All_Customers_Residential!W444+All_Customers_Small_Commercial!W444+All_Customers_Lighting!W444</f>
        <v>122776</v>
      </c>
      <c r="X444" s="5">
        <f>All_Customers_Residential!X444+All_Customers_Small_Commercial!X444+All_Customers_Lighting!X444</f>
        <v>99071</v>
      </c>
      <c r="Y444" s="5">
        <f>All_Customers_Residential!Y444+All_Customers_Small_Commercial!Y444+All_Customers_Lighting!Y444</f>
        <v>89329</v>
      </c>
      <c r="AA444" s="2">
        <f>IFERROR(INDEX('Holiday Schedule'!$D$3:$D$24,MATCH(A444,'Holiday Schedule'!$C$3:$C$24,0)),0)</f>
        <v>0</v>
      </c>
      <c r="AB444" s="2">
        <f t="shared" si="48"/>
        <v>3</v>
      </c>
      <c r="AC444" s="2">
        <f t="shared" si="49"/>
        <v>2047146</v>
      </c>
      <c r="AD444" s="5">
        <f t="shared" si="50"/>
        <v>700713</v>
      </c>
      <c r="AE444" s="5">
        <f t="shared" si="51"/>
        <v>2747859</v>
      </c>
      <c r="AG444" s="2">
        <f t="shared" si="52"/>
        <v>3</v>
      </c>
      <c r="AH444" s="2">
        <f t="shared" si="53"/>
        <v>2025</v>
      </c>
      <c r="AJ444" s="5">
        <f t="shared" si="54"/>
        <v>153796</v>
      </c>
      <c r="AK444" s="2">
        <f t="shared" si="55"/>
        <v>20</v>
      </c>
    </row>
    <row r="445" spans="1:37" ht="12.75" x14ac:dyDescent="0.2">
      <c r="A445" s="4">
        <v>45728</v>
      </c>
      <c r="B445" s="5">
        <f>All_Customers_Residential!B445+All_Customers_Small_Commercial!B445+All_Customers_Lighting!B445</f>
        <v>83588</v>
      </c>
      <c r="C445" s="5">
        <f>All_Customers_Residential!C445+All_Customers_Small_Commercial!C445+All_Customers_Lighting!C445</f>
        <v>77924</v>
      </c>
      <c r="D445" s="5">
        <f>All_Customers_Residential!D445+All_Customers_Small_Commercial!D445+All_Customers_Lighting!D445</f>
        <v>76251</v>
      </c>
      <c r="E445" s="5">
        <f>All_Customers_Residential!E445+All_Customers_Small_Commercial!E445+All_Customers_Lighting!E445</f>
        <v>78511</v>
      </c>
      <c r="F445" s="5">
        <f>All_Customers_Residential!F445+All_Customers_Small_Commercial!F445+All_Customers_Lighting!F445</f>
        <v>80796</v>
      </c>
      <c r="G445" s="5">
        <f>All_Customers_Residential!G445+All_Customers_Small_Commercial!G445+All_Customers_Lighting!G445</f>
        <v>92706</v>
      </c>
      <c r="H445" s="5">
        <f>All_Customers_Residential!H445+All_Customers_Small_Commercial!H445+All_Customers_Lighting!H445</f>
        <v>121610</v>
      </c>
      <c r="I445" s="5">
        <f>All_Customers_Residential!I445+All_Customers_Small_Commercial!I445+All_Customers_Lighting!I445</f>
        <v>136087</v>
      </c>
      <c r="J445" s="5">
        <f>All_Customers_Residential!J445+All_Customers_Small_Commercial!J445+All_Customers_Lighting!J445</f>
        <v>132267</v>
      </c>
      <c r="K445" s="5">
        <f>All_Customers_Residential!K445+All_Customers_Small_Commercial!K445+All_Customers_Lighting!K445</f>
        <v>132519</v>
      </c>
      <c r="L445" s="5">
        <f>All_Customers_Residential!L445+All_Customers_Small_Commercial!L445+All_Customers_Lighting!L445</f>
        <v>130267</v>
      </c>
      <c r="M445" s="5">
        <f>All_Customers_Residential!M445+All_Customers_Small_Commercial!M445+All_Customers_Lighting!M445</f>
        <v>125709</v>
      </c>
      <c r="N445" s="5">
        <f>All_Customers_Residential!N445+All_Customers_Small_Commercial!N445+All_Customers_Lighting!N445</f>
        <v>122274</v>
      </c>
      <c r="O445" s="5">
        <f>All_Customers_Residential!O445+All_Customers_Small_Commercial!O445+All_Customers_Lighting!O445</f>
        <v>116635</v>
      </c>
      <c r="P445" s="5">
        <f>All_Customers_Residential!P445+All_Customers_Small_Commercial!P445+All_Customers_Lighting!P445</f>
        <v>112245</v>
      </c>
      <c r="Q445" s="5">
        <f>All_Customers_Residential!Q445+All_Customers_Small_Commercial!Q445+All_Customers_Lighting!Q445</f>
        <v>116951</v>
      </c>
      <c r="R445" s="5">
        <f>All_Customers_Residential!R445+All_Customers_Small_Commercial!R445+All_Customers_Lighting!R445</f>
        <v>123679</v>
      </c>
      <c r="S445" s="5">
        <f>All_Customers_Residential!S445+All_Customers_Small_Commercial!S445+All_Customers_Lighting!S445</f>
        <v>135235</v>
      </c>
      <c r="T445" s="5">
        <f>All_Customers_Residential!T445+All_Customers_Small_Commercial!T445+All_Customers_Lighting!T445</f>
        <v>139760</v>
      </c>
      <c r="U445" s="5">
        <f>All_Customers_Residential!U445+All_Customers_Small_Commercial!U445+All_Customers_Lighting!U445</f>
        <v>153798</v>
      </c>
      <c r="V445" s="5">
        <f>All_Customers_Residential!V445+All_Customers_Small_Commercial!V445+All_Customers_Lighting!V445</f>
        <v>147892</v>
      </c>
      <c r="W445" s="5">
        <f>All_Customers_Residential!W445+All_Customers_Small_Commercial!W445+All_Customers_Lighting!W445</f>
        <v>122778</v>
      </c>
      <c r="X445" s="5">
        <f>All_Customers_Residential!X445+All_Customers_Small_Commercial!X445+All_Customers_Lighting!X445</f>
        <v>99073</v>
      </c>
      <c r="Y445" s="5">
        <f>All_Customers_Residential!Y445+All_Customers_Small_Commercial!Y445+All_Customers_Lighting!Y445</f>
        <v>89330</v>
      </c>
      <c r="AA445" s="2">
        <f>IFERROR(INDEX('Holiday Schedule'!$D$3:$D$24,MATCH(A445,'Holiday Schedule'!$C$3:$C$24,0)),0)</f>
        <v>0</v>
      </c>
      <c r="AB445" s="2">
        <f t="shared" si="48"/>
        <v>4</v>
      </c>
      <c r="AC445" s="2">
        <f t="shared" si="49"/>
        <v>2047169</v>
      </c>
      <c r="AD445" s="5">
        <f t="shared" si="50"/>
        <v>700716</v>
      </c>
      <c r="AE445" s="5">
        <f t="shared" si="51"/>
        <v>2747885</v>
      </c>
      <c r="AG445" s="2">
        <f t="shared" si="52"/>
        <v>3</v>
      </c>
      <c r="AH445" s="2">
        <f t="shared" si="53"/>
        <v>2025</v>
      </c>
      <c r="AJ445" s="5">
        <f t="shared" si="54"/>
        <v>153798</v>
      </c>
      <c r="AK445" s="2">
        <f t="shared" si="55"/>
        <v>20</v>
      </c>
    </row>
    <row r="446" spans="1:37" ht="12.75" x14ac:dyDescent="0.2">
      <c r="A446" s="4">
        <v>45729</v>
      </c>
      <c r="B446" s="5">
        <f>All_Customers_Residential!B446+All_Customers_Small_Commercial!B446+All_Customers_Lighting!B446</f>
        <v>83594</v>
      </c>
      <c r="C446" s="5">
        <f>All_Customers_Residential!C446+All_Customers_Small_Commercial!C446+All_Customers_Lighting!C446</f>
        <v>77935</v>
      </c>
      <c r="D446" s="5">
        <f>All_Customers_Residential!D446+All_Customers_Small_Commercial!D446+All_Customers_Lighting!D446</f>
        <v>76261</v>
      </c>
      <c r="E446" s="5">
        <f>All_Customers_Residential!E446+All_Customers_Small_Commercial!E446+All_Customers_Lighting!E446</f>
        <v>78518</v>
      </c>
      <c r="F446" s="5">
        <f>All_Customers_Residential!F446+All_Customers_Small_Commercial!F446+All_Customers_Lighting!F446</f>
        <v>80805</v>
      </c>
      <c r="G446" s="5">
        <f>All_Customers_Residential!G446+All_Customers_Small_Commercial!G446+All_Customers_Lighting!G446</f>
        <v>92709</v>
      </c>
      <c r="H446" s="5">
        <f>All_Customers_Residential!H446+All_Customers_Small_Commercial!H446+All_Customers_Lighting!H446</f>
        <v>121601</v>
      </c>
      <c r="I446" s="5">
        <f>All_Customers_Residential!I446+All_Customers_Small_Commercial!I446+All_Customers_Lighting!I446</f>
        <v>136078</v>
      </c>
      <c r="J446" s="5">
        <f>All_Customers_Residential!J446+All_Customers_Small_Commercial!J446+All_Customers_Lighting!J446</f>
        <v>132267</v>
      </c>
      <c r="K446" s="5">
        <f>All_Customers_Residential!K446+All_Customers_Small_Commercial!K446+All_Customers_Lighting!K446</f>
        <v>132522</v>
      </c>
      <c r="L446" s="5">
        <f>All_Customers_Residential!L446+All_Customers_Small_Commercial!L446+All_Customers_Lighting!L446</f>
        <v>130273</v>
      </c>
      <c r="M446" s="5">
        <f>All_Customers_Residential!M446+All_Customers_Small_Commercial!M446+All_Customers_Lighting!M446</f>
        <v>125716</v>
      </c>
      <c r="N446" s="5">
        <f>All_Customers_Residential!N446+All_Customers_Small_Commercial!N446+All_Customers_Lighting!N446</f>
        <v>122282</v>
      </c>
      <c r="O446" s="5">
        <f>All_Customers_Residential!O446+All_Customers_Small_Commercial!O446+All_Customers_Lighting!O446</f>
        <v>116644</v>
      </c>
      <c r="P446" s="5">
        <f>All_Customers_Residential!P446+All_Customers_Small_Commercial!P446+All_Customers_Lighting!P446</f>
        <v>112257</v>
      </c>
      <c r="Q446" s="5">
        <f>All_Customers_Residential!Q446+All_Customers_Small_Commercial!Q446+All_Customers_Lighting!Q446</f>
        <v>116959</v>
      </c>
      <c r="R446" s="5">
        <f>All_Customers_Residential!R446+All_Customers_Small_Commercial!R446+All_Customers_Lighting!R446</f>
        <v>123680</v>
      </c>
      <c r="S446" s="5">
        <f>All_Customers_Residential!S446+All_Customers_Small_Commercial!S446+All_Customers_Lighting!S446</f>
        <v>135225</v>
      </c>
      <c r="T446" s="5">
        <f>All_Customers_Residential!T446+All_Customers_Small_Commercial!T446+All_Customers_Lighting!T446</f>
        <v>139746</v>
      </c>
      <c r="U446" s="5">
        <f>All_Customers_Residential!U446+All_Customers_Small_Commercial!U446+All_Customers_Lighting!U446</f>
        <v>153780</v>
      </c>
      <c r="V446" s="5">
        <f>All_Customers_Residential!V446+All_Customers_Small_Commercial!V446+All_Customers_Lighting!V446</f>
        <v>147874</v>
      </c>
      <c r="W446" s="5">
        <f>All_Customers_Residential!W446+All_Customers_Small_Commercial!W446+All_Customers_Lighting!W446</f>
        <v>122770</v>
      </c>
      <c r="X446" s="5">
        <f>All_Customers_Residential!X446+All_Customers_Small_Commercial!X446+All_Customers_Lighting!X446</f>
        <v>99074</v>
      </c>
      <c r="Y446" s="5">
        <f>All_Customers_Residential!Y446+All_Customers_Small_Commercial!Y446+All_Customers_Lighting!Y446</f>
        <v>89336</v>
      </c>
      <c r="AA446" s="2">
        <f>IFERROR(INDEX('Holiday Schedule'!$D$3:$D$24,MATCH(A446,'Holiday Schedule'!$C$3:$C$24,0)),0)</f>
        <v>0</v>
      </c>
      <c r="AB446" s="2">
        <f t="shared" si="48"/>
        <v>5</v>
      </c>
      <c r="AC446" s="2">
        <f t="shared" si="49"/>
        <v>2047147</v>
      </c>
      <c r="AD446" s="5">
        <f t="shared" si="50"/>
        <v>700759</v>
      </c>
      <c r="AE446" s="5">
        <f t="shared" si="51"/>
        <v>2747906</v>
      </c>
      <c r="AG446" s="2">
        <f t="shared" si="52"/>
        <v>3</v>
      </c>
      <c r="AH446" s="2">
        <f t="shared" si="53"/>
        <v>2025</v>
      </c>
      <c r="AJ446" s="5">
        <f t="shared" si="54"/>
        <v>153780</v>
      </c>
      <c r="AK446" s="2">
        <f t="shared" si="55"/>
        <v>20</v>
      </c>
    </row>
    <row r="447" spans="1:37" ht="12.75" x14ac:dyDescent="0.2">
      <c r="A447" s="4">
        <v>45730</v>
      </c>
      <c r="B447" s="5">
        <f>All_Customers_Residential!B447+All_Customers_Small_Commercial!B447+All_Customers_Lighting!B447</f>
        <v>83596</v>
      </c>
      <c r="C447" s="5">
        <f>All_Customers_Residential!C447+All_Customers_Small_Commercial!C447+All_Customers_Lighting!C447</f>
        <v>77935</v>
      </c>
      <c r="D447" s="5">
        <f>All_Customers_Residential!D447+All_Customers_Small_Commercial!D447+All_Customers_Lighting!D447</f>
        <v>76263</v>
      </c>
      <c r="E447" s="5">
        <f>All_Customers_Residential!E447+All_Customers_Small_Commercial!E447+All_Customers_Lighting!E447</f>
        <v>78522</v>
      </c>
      <c r="F447" s="5">
        <f>All_Customers_Residential!F447+All_Customers_Small_Commercial!F447+All_Customers_Lighting!F447</f>
        <v>80805</v>
      </c>
      <c r="G447" s="5">
        <f>All_Customers_Residential!G447+All_Customers_Small_Commercial!G447+All_Customers_Lighting!G447</f>
        <v>92712</v>
      </c>
      <c r="H447" s="5">
        <f>All_Customers_Residential!H447+All_Customers_Small_Commercial!H447+All_Customers_Lighting!H447</f>
        <v>121598</v>
      </c>
      <c r="I447" s="5">
        <f>All_Customers_Residential!I447+All_Customers_Small_Commercial!I447+All_Customers_Lighting!I447</f>
        <v>136080</v>
      </c>
      <c r="J447" s="5">
        <f>All_Customers_Residential!J447+All_Customers_Small_Commercial!J447+All_Customers_Lighting!J447</f>
        <v>132269</v>
      </c>
      <c r="K447" s="5">
        <f>All_Customers_Residential!K447+All_Customers_Small_Commercial!K447+All_Customers_Lighting!K447</f>
        <v>132525</v>
      </c>
      <c r="L447" s="5">
        <f>All_Customers_Residential!L447+All_Customers_Small_Commercial!L447+All_Customers_Lighting!L447</f>
        <v>130276</v>
      </c>
      <c r="M447" s="5">
        <f>All_Customers_Residential!M447+All_Customers_Small_Commercial!M447+All_Customers_Lighting!M447</f>
        <v>125717</v>
      </c>
      <c r="N447" s="5">
        <f>All_Customers_Residential!N447+All_Customers_Small_Commercial!N447+All_Customers_Lighting!N447</f>
        <v>122284</v>
      </c>
      <c r="O447" s="5">
        <f>All_Customers_Residential!O447+All_Customers_Small_Commercial!O447+All_Customers_Lighting!O447</f>
        <v>116647</v>
      </c>
      <c r="P447" s="5">
        <f>All_Customers_Residential!P447+All_Customers_Small_Commercial!P447+All_Customers_Lighting!P447</f>
        <v>112258</v>
      </c>
      <c r="Q447" s="5">
        <f>All_Customers_Residential!Q447+All_Customers_Small_Commercial!Q447+All_Customers_Lighting!Q447</f>
        <v>116961</v>
      </c>
      <c r="R447" s="5">
        <f>All_Customers_Residential!R447+All_Customers_Small_Commercial!R447+All_Customers_Lighting!R447</f>
        <v>123682</v>
      </c>
      <c r="S447" s="5">
        <f>All_Customers_Residential!S447+All_Customers_Small_Commercial!S447+All_Customers_Lighting!S447</f>
        <v>135228</v>
      </c>
      <c r="T447" s="5">
        <f>All_Customers_Residential!T447+All_Customers_Small_Commercial!T447+All_Customers_Lighting!T447</f>
        <v>139737</v>
      </c>
      <c r="U447" s="5">
        <f>All_Customers_Residential!U447+All_Customers_Small_Commercial!U447+All_Customers_Lighting!U447</f>
        <v>153782</v>
      </c>
      <c r="V447" s="5">
        <f>All_Customers_Residential!V447+All_Customers_Small_Commercial!V447+All_Customers_Lighting!V447</f>
        <v>147873</v>
      </c>
      <c r="W447" s="5">
        <f>All_Customers_Residential!W447+All_Customers_Small_Commercial!W447+All_Customers_Lighting!W447</f>
        <v>122769</v>
      </c>
      <c r="X447" s="5">
        <f>All_Customers_Residential!X447+All_Customers_Small_Commercial!X447+All_Customers_Lighting!X447</f>
        <v>99073</v>
      </c>
      <c r="Y447" s="5">
        <f>All_Customers_Residential!Y447+All_Customers_Small_Commercial!Y447+All_Customers_Lighting!Y447</f>
        <v>89336</v>
      </c>
      <c r="AA447" s="2">
        <f>IFERROR(INDEX('Holiday Schedule'!$D$3:$D$24,MATCH(A447,'Holiday Schedule'!$C$3:$C$24,0)),0)</f>
        <v>0</v>
      </c>
      <c r="AB447" s="2">
        <f t="shared" si="48"/>
        <v>6</v>
      </c>
      <c r="AC447" s="2">
        <f t="shared" si="49"/>
        <v>2047161</v>
      </c>
      <c r="AD447" s="5">
        <f t="shared" si="50"/>
        <v>700767</v>
      </c>
      <c r="AE447" s="5">
        <f t="shared" si="51"/>
        <v>2747928</v>
      </c>
      <c r="AG447" s="2">
        <f t="shared" si="52"/>
        <v>3</v>
      </c>
      <c r="AH447" s="2">
        <f t="shared" si="53"/>
        <v>2025</v>
      </c>
      <c r="AJ447" s="5">
        <f t="shared" si="54"/>
        <v>153782</v>
      </c>
      <c r="AK447" s="2">
        <f t="shared" si="55"/>
        <v>20</v>
      </c>
    </row>
    <row r="448" spans="1:37" ht="12.75" x14ac:dyDescent="0.2">
      <c r="A448" s="4">
        <v>45731</v>
      </c>
      <c r="B448" s="5">
        <f>All_Customers_Residential!B448+All_Customers_Small_Commercial!B448+All_Customers_Lighting!B448</f>
        <v>84046</v>
      </c>
      <c r="C448" s="5">
        <f>All_Customers_Residential!C448+All_Customers_Small_Commercial!C448+All_Customers_Lighting!C448</f>
        <v>71960</v>
      </c>
      <c r="D448" s="5">
        <f>All_Customers_Residential!D448+All_Customers_Small_Commercial!D448+All_Customers_Lighting!D448</f>
        <v>77081</v>
      </c>
      <c r="E448" s="5">
        <f>All_Customers_Residential!E448+All_Customers_Small_Commercial!E448+All_Customers_Lighting!E448</f>
        <v>77584</v>
      </c>
      <c r="F448" s="5">
        <f>All_Customers_Residential!F448+All_Customers_Small_Commercial!F448+All_Customers_Lighting!F448</f>
        <v>80222</v>
      </c>
      <c r="G448" s="5">
        <f>All_Customers_Residential!G448+All_Customers_Small_Commercial!G448+All_Customers_Lighting!G448</f>
        <v>88652</v>
      </c>
      <c r="H448" s="5">
        <f>All_Customers_Residential!H448+All_Customers_Small_Commercial!H448+All_Customers_Lighting!H448</f>
        <v>110487</v>
      </c>
      <c r="I448" s="5">
        <f>All_Customers_Residential!I448+All_Customers_Small_Commercial!I448+All_Customers_Lighting!I448</f>
        <v>124421</v>
      </c>
      <c r="J448" s="5">
        <f>All_Customers_Residential!J448+All_Customers_Small_Commercial!J448+All_Customers_Lighting!J448</f>
        <v>132323</v>
      </c>
      <c r="K448" s="5">
        <f>All_Customers_Residential!K448+All_Customers_Small_Commercial!K448+All_Customers_Lighting!K448</f>
        <v>137696</v>
      </c>
      <c r="L448" s="5">
        <f>All_Customers_Residential!L448+All_Customers_Small_Commercial!L448+All_Customers_Lighting!L448</f>
        <v>134345</v>
      </c>
      <c r="M448" s="5">
        <f>All_Customers_Residential!M448+All_Customers_Small_Commercial!M448+All_Customers_Lighting!M448</f>
        <v>130867</v>
      </c>
      <c r="N448" s="5">
        <f>All_Customers_Residential!N448+All_Customers_Small_Commercial!N448+All_Customers_Lighting!N448</f>
        <v>126283</v>
      </c>
      <c r="O448" s="5">
        <f>All_Customers_Residential!O448+All_Customers_Small_Commercial!O448+All_Customers_Lighting!O448</f>
        <v>120905</v>
      </c>
      <c r="P448" s="5">
        <f>All_Customers_Residential!P448+All_Customers_Small_Commercial!P448+All_Customers_Lighting!P448</f>
        <v>114385</v>
      </c>
      <c r="Q448" s="5">
        <f>All_Customers_Residential!Q448+All_Customers_Small_Commercial!Q448+All_Customers_Lighting!Q448</f>
        <v>118516</v>
      </c>
      <c r="R448" s="5">
        <f>All_Customers_Residential!R448+All_Customers_Small_Commercial!R448+All_Customers_Lighting!R448</f>
        <v>125545</v>
      </c>
      <c r="S448" s="5">
        <f>All_Customers_Residential!S448+All_Customers_Small_Commercial!S448+All_Customers_Lighting!S448</f>
        <v>136745</v>
      </c>
      <c r="T448" s="5">
        <f>All_Customers_Residential!T448+All_Customers_Small_Commercial!T448+All_Customers_Lighting!T448</f>
        <v>142063</v>
      </c>
      <c r="U448" s="5">
        <f>All_Customers_Residential!U448+All_Customers_Small_Commercial!U448+All_Customers_Lighting!U448</f>
        <v>155362</v>
      </c>
      <c r="V448" s="5">
        <f>All_Customers_Residential!V448+All_Customers_Small_Commercial!V448+All_Customers_Lighting!V448</f>
        <v>149892</v>
      </c>
      <c r="W448" s="5">
        <f>All_Customers_Residential!W448+All_Customers_Small_Commercial!W448+All_Customers_Lighting!W448</f>
        <v>121981</v>
      </c>
      <c r="X448" s="5">
        <f>All_Customers_Residential!X448+All_Customers_Small_Commercial!X448+All_Customers_Lighting!X448</f>
        <v>100085</v>
      </c>
      <c r="Y448" s="5">
        <f>All_Customers_Residential!Y448+All_Customers_Small_Commercial!Y448+All_Customers_Lighting!Y448</f>
        <v>89803</v>
      </c>
      <c r="AA448" s="2">
        <f>IFERROR(INDEX('Holiday Schedule'!$D$3:$D$24,MATCH(A448,'Holiday Schedule'!$C$3:$C$24,0)),0)</f>
        <v>0</v>
      </c>
      <c r="AB448" s="2">
        <f t="shared" si="48"/>
        <v>7</v>
      </c>
      <c r="AC448" s="2">
        <f t="shared" si="49"/>
        <v>0</v>
      </c>
      <c r="AD448" s="5">
        <f t="shared" si="50"/>
        <v>2751249</v>
      </c>
      <c r="AE448" s="5">
        <f t="shared" si="51"/>
        <v>2751249</v>
      </c>
      <c r="AG448" s="2">
        <f t="shared" si="52"/>
        <v>3</v>
      </c>
      <c r="AH448" s="2">
        <f t="shared" si="53"/>
        <v>2025</v>
      </c>
      <c r="AJ448" s="5">
        <f t="shared" si="54"/>
        <v>155362</v>
      </c>
      <c r="AK448" s="2">
        <f t="shared" si="55"/>
        <v>20</v>
      </c>
    </row>
    <row r="449" spans="1:37" ht="12.75" x14ac:dyDescent="0.2">
      <c r="A449" s="4">
        <v>45732</v>
      </c>
      <c r="B449" s="5">
        <f>All_Customers_Residential!B449+All_Customers_Small_Commercial!B449+All_Customers_Lighting!B449</f>
        <v>84050</v>
      </c>
      <c r="C449" s="5">
        <f>All_Customers_Residential!C449+All_Customers_Small_Commercial!C449+All_Customers_Lighting!C449</f>
        <v>71963</v>
      </c>
      <c r="D449" s="5">
        <f>All_Customers_Residential!D449+All_Customers_Small_Commercial!D449+All_Customers_Lighting!D449</f>
        <v>77083</v>
      </c>
      <c r="E449" s="5">
        <f>All_Customers_Residential!E449+All_Customers_Small_Commercial!E449+All_Customers_Lighting!E449</f>
        <v>77586</v>
      </c>
      <c r="F449" s="5">
        <f>All_Customers_Residential!F449+All_Customers_Small_Commercial!F449+All_Customers_Lighting!F449</f>
        <v>80224</v>
      </c>
      <c r="G449" s="5">
        <f>All_Customers_Residential!G449+All_Customers_Small_Commercial!G449+All_Customers_Lighting!G449</f>
        <v>88654</v>
      </c>
      <c r="H449" s="5">
        <f>All_Customers_Residential!H449+All_Customers_Small_Commercial!H449+All_Customers_Lighting!H449</f>
        <v>110507</v>
      </c>
      <c r="I449" s="5">
        <f>All_Customers_Residential!I449+All_Customers_Small_Commercial!I449+All_Customers_Lighting!I449</f>
        <v>124440</v>
      </c>
      <c r="J449" s="5">
        <f>All_Customers_Residential!J449+All_Customers_Small_Commercial!J449+All_Customers_Lighting!J449</f>
        <v>132326</v>
      </c>
      <c r="K449" s="5">
        <f>All_Customers_Residential!K449+All_Customers_Small_Commercial!K449+All_Customers_Lighting!K449</f>
        <v>137699</v>
      </c>
      <c r="L449" s="5">
        <f>All_Customers_Residential!L449+All_Customers_Small_Commercial!L449+All_Customers_Lighting!L449</f>
        <v>134349</v>
      </c>
      <c r="M449" s="5">
        <f>All_Customers_Residential!M449+All_Customers_Small_Commercial!M449+All_Customers_Lighting!M449</f>
        <v>130871</v>
      </c>
      <c r="N449" s="5">
        <f>All_Customers_Residential!N449+All_Customers_Small_Commercial!N449+All_Customers_Lighting!N449</f>
        <v>126285</v>
      </c>
      <c r="O449" s="5">
        <f>All_Customers_Residential!O449+All_Customers_Small_Commercial!O449+All_Customers_Lighting!O449</f>
        <v>120908</v>
      </c>
      <c r="P449" s="5">
        <f>All_Customers_Residential!P449+All_Customers_Small_Commercial!P449+All_Customers_Lighting!P449</f>
        <v>114387</v>
      </c>
      <c r="Q449" s="5">
        <f>All_Customers_Residential!Q449+All_Customers_Small_Commercial!Q449+All_Customers_Lighting!Q449</f>
        <v>118519</v>
      </c>
      <c r="R449" s="5">
        <f>All_Customers_Residential!R449+All_Customers_Small_Commercial!R449+All_Customers_Lighting!R449</f>
        <v>125547</v>
      </c>
      <c r="S449" s="5">
        <f>All_Customers_Residential!S449+All_Customers_Small_Commercial!S449+All_Customers_Lighting!S449</f>
        <v>136747</v>
      </c>
      <c r="T449" s="5">
        <f>All_Customers_Residential!T449+All_Customers_Small_Commercial!T449+All_Customers_Lighting!T449</f>
        <v>142070</v>
      </c>
      <c r="U449" s="5">
        <f>All_Customers_Residential!U449+All_Customers_Small_Commercial!U449+All_Customers_Lighting!U449</f>
        <v>155364</v>
      </c>
      <c r="V449" s="5">
        <f>All_Customers_Residential!V449+All_Customers_Small_Commercial!V449+All_Customers_Lighting!V449</f>
        <v>149891</v>
      </c>
      <c r="W449" s="5">
        <f>All_Customers_Residential!W449+All_Customers_Small_Commercial!W449+All_Customers_Lighting!W449</f>
        <v>121981</v>
      </c>
      <c r="X449" s="5">
        <f>All_Customers_Residential!X449+All_Customers_Small_Commercial!X449+All_Customers_Lighting!X449</f>
        <v>100084</v>
      </c>
      <c r="Y449" s="5">
        <f>All_Customers_Residential!Y449+All_Customers_Small_Commercial!Y449+All_Customers_Lighting!Y449</f>
        <v>89802</v>
      </c>
      <c r="AA449" s="2">
        <f>IFERROR(INDEX('Holiday Schedule'!$D$3:$D$24,MATCH(A449,'Holiday Schedule'!$C$3:$C$24,0)),0)</f>
        <v>0</v>
      </c>
      <c r="AB449" s="2">
        <f t="shared" si="48"/>
        <v>1</v>
      </c>
      <c r="AC449" s="2">
        <f t="shared" si="49"/>
        <v>0</v>
      </c>
      <c r="AD449" s="5">
        <f t="shared" si="50"/>
        <v>2751337</v>
      </c>
      <c r="AE449" s="5">
        <f t="shared" si="51"/>
        <v>2751337</v>
      </c>
      <c r="AG449" s="2">
        <f t="shared" si="52"/>
        <v>3</v>
      </c>
      <c r="AH449" s="2">
        <f t="shared" si="53"/>
        <v>2025</v>
      </c>
      <c r="AJ449" s="5">
        <f t="shared" si="54"/>
        <v>155364</v>
      </c>
      <c r="AK449" s="2">
        <f t="shared" si="55"/>
        <v>20</v>
      </c>
    </row>
    <row r="450" spans="1:37" ht="12.75" x14ac:dyDescent="0.2">
      <c r="A450" s="4">
        <v>45733</v>
      </c>
      <c r="B450" s="5">
        <f>All_Customers_Residential!B450+All_Customers_Small_Commercial!B450+All_Customers_Lighting!B450</f>
        <v>83553</v>
      </c>
      <c r="C450" s="5">
        <f>All_Customers_Residential!C450+All_Customers_Small_Commercial!C450+All_Customers_Lighting!C450</f>
        <v>77901</v>
      </c>
      <c r="D450" s="5">
        <f>All_Customers_Residential!D450+All_Customers_Small_Commercial!D450+All_Customers_Lighting!D450</f>
        <v>76231</v>
      </c>
      <c r="E450" s="5">
        <f>All_Customers_Residential!E450+All_Customers_Small_Commercial!E450+All_Customers_Lighting!E450</f>
        <v>78488</v>
      </c>
      <c r="F450" s="5">
        <f>All_Customers_Residential!F450+All_Customers_Small_Commercial!F450+All_Customers_Lighting!F450</f>
        <v>80769</v>
      </c>
      <c r="G450" s="5">
        <f>All_Customers_Residential!G450+All_Customers_Small_Commercial!G450+All_Customers_Lighting!G450</f>
        <v>92668</v>
      </c>
      <c r="H450" s="5">
        <f>All_Customers_Residential!H450+All_Customers_Small_Commercial!H450+All_Customers_Lighting!H450</f>
        <v>121561</v>
      </c>
      <c r="I450" s="5">
        <f>All_Customers_Residential!I450+All_Customers_Small_Commercial!I450+All_Customers_Lighting!I450</f>
        <v>136032</v>
      </c>
      <c r="J450" s="5">
        <f>All_Customers_Residential!J450+All_Customers_Small_Commercial!J450+All_Customers_Lighting!J450</f>
        <v>132206</v>
      </c>
      <c r="K450" s="5">
        <f>All_Customers_Residential!K450+All_Customers_Small_Commercial!K450+All_Customers_Lighting!K450</f>
        <v>132464</v>
      </c>
      <c r="L450" s="5">
        <f>All_Customers_Residential!L450+All_Customers_Small_Commercial!L450+All_Customers_Lighting!L450</f>
        <v>130217</v>
      </c>
      <c r="M450" s="5">
        <f>All_Customers_Residential!M450+All_Customers_Small_Commercial!M450+All_Customers_Lighting!M450</f>
        <v>125663</v>
      </c>
      <c r="N450" s="5">
        <f>All_Customers_Residential!N450+All_Customers_Small_Commercial!N450+All_Customers_Lighting!N450</f>
        <v>122231</v>
      </c>
      <c r="O450" s="5">
        <f>All_Customers_Residential!O450+All_Customers_Small_Commercial!O450+All_Customers_Lighting!O450</f>
        <v>116598</v>
      </c>
      <c r="P450" s="5">
        <f>All_Customers_Residential!P450+All_Customers_Small_Commercial!P450+All_Customers_Lighting!P450</f>
        <v>112211</v>
      </c>
      <c r="Q450" s="5">
        <f>All_Customers_Residential!Q450+All_Customers_Small_Commercial!Q450+All_Customers_Lighting!Q450</f>
        <v>116909</v>
      </c>
      <c r="R450" s="5">
        <f>All_Customers_Residential!R450+All_Customers_Small_Commercial!R450+All_Customers_Lighting!R450</f>
        <v>123623</v>
      </c>
      <c r="S450" s="5">
        <f>All_Customers_Residential!S450+All_Customers_Small_Commercial!S450+All_Customers_Lighting!S450</f>
        <v>135157</v>
      </c>
      <c r="T450" s="5">
        <f>All_Customers_Residential!T450+All_Customers_Small_Commercial!T450+All_Customers_Lighting!T450</f>
        <v>139710</v>
      </c>
      <c r="U450" s="5">
        <f>All_Customers_Residential!U450+All_Customers_Small_Commercial!U450+All_Customers_Lighting!U450</f>
        <v>153681</v>
      </c>
      <c r="V450" s="5">
        <f>All_Customers_Residential!V450+All_Customers_Small_Commercial!V450+All_Customers_Lighting!V450</f>
        <v>147778</v>
      </c>
      <c r="W450" s="5">
        <f>All_Customers_Residential!W450+All_Customers_Small_Commercial!W450+All_Customers_Lighting!W450</f>
        <v>122693</v>
      </c>
      <c r="X450" s="5">
        <f>All_Customers_Residential!X450+All_Customers_Small_Commercial!X450+All_Customers_Lighting!X450</f>
        <v>99013</v>
      </c>
      <c r="Y450" s="5">
        <f>All_Customers_Residential!Y450+All_Customers_Small_Commercial!Y450+All_Customers_Lighting!Y450</f>
        <v>89283</v>
      </c>
      <c r="AA450" s="2">
        <f>IFERROR(INDEX('Holiday Schedule'!$D$3:$D$24,MATCH(A450,'Holiday Schedule'!$C$3:$C$24,0)),0)</f>
        <v>0</v>
      </c>
      <c r="AB450" s="2">
        <f t="shared" si="48"/>
        <v>2</v>
      </c>
      <c r="AC450" s="2">
        <f t="shared" si="49"/>
        <v>2046186</v>
      </c>
      <c r="AD450" s="5">
        <f t="shared" si="50"/>
        <v>700454</v>
      </c>
      <c r="AE450" s="5">
        <f t="shared" si="51"/>
        <v>2746640</v>
      </c>
      <c r="AG450" s="2">
        <f t="shared" si="52"/>
        <v>3</v>
      </c>
      <c r="AH450" s="2">
        <f t="shared" si="53"/>
        <v>2025</v>
      </c>
      <c r="AJ450" s="5">
        <f t="shared" si="54"/>
        <v>153681</v>
      </c>
      <c r="AK450" s="2">
        <f t="shared" si="55"/>
        <v>20</v>
      </c>
    </row>
    <row r="451" spans="1:37" ht="12.75" x14ac:dyDescent="0.2">
      <c r="A451" s="4">
        <v>45734</v>
      </c>
      <c r="B451" s="5">
        <f>All_Customers_Residential!B451+All_Customers_Small_Commercial!B451+All_Customers_Lighting!B451</f>
        <v>83458</v>
      </c>
      <c r="C451" s="5">
        <f>All_Customers_Residential!C451+All_Customers_Small_Commercial!C451+All_Customers_Lighting!C451</f>
        <v>77811</v>
      </c>
      <c r="D451" s="5">
        <f>All_Customers_Residential!D451+All_Customers_Small_Commercial!D451+All_Customers_Lighting!D451</f>
        <v>76142</v>
      </c>
      <c r="E451" s="5">
        <f>All_Customers_Residential!E451+All_Customers_Small_Commercial!E451+All_Customers_Lighting!E451</f>
        <v>78398</v>
      </c>
      <c r="F451" s="5">
        <f>All_Customers_Residential!F451+All_Customers_Small_Commercial!F451+All_Customers_Lighting!F451</f>
        <v>80677</v>
      </c>
      <c r="G451" s="5">
        <f>All_Customers_Residential!G451+All_Customers_Small_Commercial!G451+All_Customers_Lighting!G451</f>
        <v>92562</v>
      </c>
      <c r="H451" s="5">
        <f>All_Customers_Residential!H451+All_Customers_Small_Commercial!H451+All_Customers_Lighting!H451</f>
        <v>121394</v>
      </c>
      <c r="I451" s="5">
        <f>All_Customers_Residential!I451+All_Customers_Small_Commercial!I451+All_Customers_Lighting!I451</f>
        <v>135849</v>
      </c>
      <c r="J451" s="5">
        <f>All_Customers_Residential!J451+All_Customers_Small_Commercial!J451+All_Customers_Lighting!J451</f>
        <v>132055</v>
      </c>
      <c r="K451" s="5">
        <f>All_Customers_Residential!K451+All_Customers_Small_Commercial!K451+All_Customers_Lighting!K451</f>
        <v>132316</v>
      </c>
      <c r="L451" s="5">
        <f>All_Customers_Residential!L451+All_Customers_Small_Commercial!L451+All_Customers_Lighting!L451</f>
        <v>130073</v>
      </c>
      <c r="M451" s="5">
        <f>All_Customers_Residential!M451+All_Customers_Small_Commercial!M451+All_Customers_Lighting!M451</f>
        <v>125527</v>
      </c>
      <c r="N451" s="5">
        <f>All_Customers_Residential!N451+All_Customers_Small_Commercial!N451+All_Customers_Lighting!N451</f>
        <v>122096</v>
      </c>
      <c r="O451" s="5">
        <f>All_Customers_Residential!O451+All_Customers_Small_Commercial!O451+All_Customers_Lighting!O451</f>
        <v>116474</v>
      </c>
      <c r="P451" s="5">
        <f>All_Customers_Residential!P451+All_Customers_Small_Commercial!P451+All_Customers_Lighting!P451</f>
        <v>112093</v>
      </c>
      <c r="Q451" s="5">
        <f>All_Customers_Residential!Q451+All_Customers_Small_Commercial!Q451+All_Customers_Lighting!Q451</f>
        <v>116783</v>
      </c>
      <c r="R451" s="5">
        <f>All_Customers_Residential!R451+All_Customers_Small_Commercial!R451+All_Customers_Lighting!R451</f>
        <v>123485</v>
      </c>
      <c r="S451" s="5">
        <f>All_Customers_Residential!S451+All_Customers_Small_Commercial!S451+All_Customers_Lighting!S451</f>
        <v>135011</v>
      </c>
      <c r="T451" s="5">
        <f>All_Customers_Residential!T451+All_Customers_Small_Commercial!T451+All_Customers_Lighting!T451</f>
        <v>139480</v>
      </c>
      <c r="U451" s="5">
        <f>All_Customers_Residential!U451+All_Customers_Small_Commercial!U451+All_Customers_Lighting!U451</f>
        <v>153516</v>
      </c>
      <c r="V451" s="5">
        <f>All_Customers_Residential!V451+All_Customers_Small_Commercial!V451+All_Customers_Lighting!V451</f>
        <v>147611</v>
      </c>
      <c r="W451" s="5">
        <f>All_Customers_Residential!W451+All_Customers_Small_Commercial!W451+All_Customers_Lighting!W451</f>
        <v>122562</v>
      </c>
      <c r="X451" s="5">
        <f>All_Customers_Residential!X451+All_Customers_Small_Commercial!X451+All_Customers_Lighting!X451</f>
        <v>98915</v>
      </c>
      <c r="Y451" s="5">
        <f>All_Customers_Residential!Y451+All_Customers_Small_Commercial!Y451+All_Customers_Lighting!Y451</f>
        <v>89198</v>
      </c>
      <c r="AA451" s="2">
        <f>IFERROR(INDEX('Holiday Schedule'!$D$3:$D$24,MATCH(A451,'Holiday Schedule'!$C$3:$C$24,0)),0)</f>
        <v>0</v>
      </c>
      <c r="AB451" s="2">
        <f t="shared" si="48"/>
        <v>3</v>
      </c>
      <c r="AC451" s="2">
        <f t="shared" si="49"/>
        <v>2043846</v>
      </c>
      <c r="AD451" s="5">
        <f t="shared" si="50"/>
        <v>699640</v>
      </c>
      <c r="AE451" s="5">
        <f t="shared" si="51"/>
        <v>2743486</v>
      </c>
      <c r="AG451" s="2">
        <f t="shared" si="52"/>
        <v>3</v>
      </c>
      <c r="AH451" s="2">
        <f t="shared" si="53"/>
        <v>2025</v>
      </c>
      <c r="AJ451" s="5">
        <f t="shared" si="54"/>
        <v>153516</v>
      </c>
      <c r="AK451" s="2">
        <f t="shared" si="55"/>
        <v>20</v>
      </c>
    </row>
    <row r="452" spans="1:37" ht="12.75" x14ac:dyDescent="0.2">
      <c r="A452" s="4">
        <v>45735</v>
      </c>
      <c r="B452" s="5">
        <f>All_Customers_Residential!B452+All_Customers_Small_Commercial!B452+All_Customers_Lighting!B452</f>
        <v>83125</v>
      </c>
      <c r="C452" s="5">
        <f>All_Customers_Residential!C452+All_Customers_Small_Commercial!C452+All_Customers_Lighting!C452</f>
        <v>77503</v>
      </c>
      <c r="D452" s="5">
        <f>All_Customers_Residential!D452+All_Customers_Small_Commercial!D452+All_Customers_Lighting!D452</f>
        <v>75844</v>
      </c>
      <c r="E452" s="5">
        <f>All_Customers_Residential!E452+All_Customers_Small_Commercial!E452+All_Customers_Lighting!E452</f>
        <v>78088</v>
      </c>
      <c r="F452" s="5">
        <f>All_Customers_Residential!F452+All_Customers_Small_Commercial!F452+All_Customers_Lighting!F452</f>
        <v>80357</v>
      </c>
      <c r="G452" s="5">
        <f>All_Customers_Residential!G452+All_Customers_Small_Commercial!G452+All_Customers_Lighting!G452</f>
        <v>92187</v>
      </c>
      <c r="H452" s="5">
        <f>All_Customers_Residential!H452+All_Customers_Small_Commercial!H452+All_Customers_Lighting!H452</f>
        <v>120865</v>
      </c>
      <c r="I452" s="5">
        <f>All_Customers_Residential!I452+All_Customers_Small_Commercial!I452+All_Customers_Lighting!I452</f>
        <v>135262</v>
      </c>
      <c r="J452" s="5">
        <f>All_Customers_Residential!J452+All_Customers_Small_Commercial!J452+All_Customers_Lighting!J452</f>
        <v>131497</v>
      </c>
      <c r="K452" s="5">
        <f>All_Customers_Residential!K452+All_Customers_Small_Commercial!K452+All_Customers_Lighting!K452</f>
        <v>131763</v>
      </c>
      <c r="L452" s="5">
        <f>All_Customers_Residential!L452+All_Customers_Small_Commercial!L452+All_Customers_Lighting!L452</f>
        <v>129534</v>
      </c>
      <c r="M452" s="5">
        <f>All_Customers_Residential!M452+All_Customers_Small_Commercial!M452+All_Customers_Lighting!M452</f>
        <v>125010</v>
      </c>
      <c r="N452" s="5">
        <f>All_Customers_Residential!N452+All_Customers_Small_Commercial!N452+All_Customers_Lighting!N452</f>
        <v>121600</v>
      </c>
      <c r="O452" s="5">
        <f>All_Customers_Residential!O452+All_Customers_Small_Commercial!O452+All_Customers_Lighting!O452</f>
        <v>116007</v>
      </c>
      <c r="P452" s="5">
        <f>All_Customers_Residential!P452+All_Customers_Small_Commercial!P452+All_Customers_Lighting!P452</f>
        <v>111645</v>
      </c>
      <c r="Q452" s="5">
        <f>All_Customers_Residential!Q452+All_Customers_Small_Commercial!Q452+All_Customers_Lighting!Q452</f>
        <v>116299</v>
      </c>
      <c r="R452" s="5">
        <f>All_Customers_Residential!R452+All_Customers_Small_Commercial!R452+All_Customers_Lighting!R452</f>
        <v>122965</v>
      </c>
      <c r="S452" s="5">
        <f>All_Customers_Residential!S452+All_Customers_Small_Commercial!S452+All_Customers_Lighting!S452</f>
        <v>134414</v>
      </c>
      <c r="T452" s="5">
        <f>All_Customers_Residential!T452+All_Customers_Small_Commercial!T452+All_Customers_Lighting!T452</f>
        <v>138883</v>
      </c>
      <c r="U452" s="5">
        <f>All_Customers_Residential!U452+All_Customers_Small_Commercial!U452+All_Customers_Lighting!U452</f>
        <v>152844</v>
      </c>
      <c r="V452" s="5">
        <f>All_Customers_Residential!V452+All_Customers_Small_Commercial!V452+All_Customers_Lighting!V452</f>
        <v>146970</v>
      </c>
      <c r="W452" s="5">
        <f>All_Customers_Residential!W452+All_Customers_Small_Commercial!W452+All_Customers_Lighting!W452</f>
        <v>122035</v>
      </c>
      <c r="X452" s="5">
        <f>All_Customers_Residential!X452+All_Customers_Small_Commercial!X452+All_Customers_Lighting!X452</f>
        <v>98500</v>
      </c>
      <c r="Y452" s="5">
        <f>All_Customers_Residential!Y452+All_Customers_Small_Commercial!Y452+All_Customers_Lighting!Y452</f>
        <v>88851</v>
      </c>
      <c r="AA452" s="2">
        <f>IFERROR(INDEX('Holiday Schedule'!$D$3:$D$24,MATCH(A452,'Holiday Schedule'!$C$3:$C$24,0)),0)</f>
        <v>0</v>
      </c>
      <c r="AB452" s="2">
        <f t="shared" si="48"/>
        <v>4</v>
      </c>
      <c r="AC452" s="2">
        <f t="shared" si="49"/>
        <v>2035228</v>
      </c>
      <c r="AD452" s="5">
        <f t="shared" si="50"/>
        <v>696820</v>
      </c>
      <c r="AE452" s="5">
        <f t="shared" si="51"/>
        <v>2732048</v>
      </c>
      <c r="AG452" s="2">
        <f t="shared" si="52"/>
        <v>3</v>
      </c>
      <c r="AH452" s="2">
        <f t="shared" si="53"/>
        <v>2025</v>
      </c>
      <c r="AJ452" s="5">
        <f t="shared" si="54"/>
        <v>152844</v>
      </c>
      <c r="AK452" s="2">
        <f t="shared" si="55"/>
        <v>20</v>
      </c>
    </row>
    <row r="453" spans="1:37" ht="12.75" x14ac:dyDescent="0.2">
      <c r="A453" s="4">
        <v>45736</v>
      </c>
      <c r="B453" s="5">
        <f>All_Customers_Residential!B453+All_Customers_Small_Commercial!B453+All_Customers_Lighting!B453</f>
        <v>82666</v>
      </c>
      <c r="C453" s="5">
        <f>All_Customers_Residential!C453+All_Customers_Small_Commercial!C453+All_Customers_Lighting!C453</f>
        <v>77080</v>
      </c>
      <c r="D453" s="5">
        <f>All_Customers_Residential!D453+All_Customers_Small_Commercial!D453+All_Customers_Lighting!D453</f>
        <v>75436</v>
      </c>
      <c r="E453" s="5">
        <f>All_Customers_Residential!E453+All_Customers_Small_Commercial!E453+All_Customers_Lighting!E453</f>
        <v>77677</v>
      </c>
      <c r="F453" s="5">
        <f>All_Customers_Residential!F453+All_Customers_Small_Commercial!F453+All_Customers_Lighting!F453</f>
        <v>79929</v>
      </c>
      <c r="G453" s="5">
        <f>All_Customers_Residential!G453+All_Customers_Small_Commercial!G453+All_Customers_Lighting!G453</f>
        <v>91683</v>
      </c>
      <c r="H453" s="5">
        <f>All_Customers_Residential!H453+All_Customers_Small_Commercial!H453+All_Customers_Lighting!H453</f>
        <v>120190</v>
      </c>
      <c r="I453" s="5">
        <f>All_Customers_Residential!I453+All_Customers_Small_Commercial!I453+All_Customers_Lighting!I453</f>
        <v>134487</v>
      </c>
      <c r="J453" s="5">
        <f>All_Customers_Residential!J453+All_Customers_Small_Commercial!J453+All_Customers_Lighting!J453</f>
        <v>130753</v>
      </c>
      <c r="K453" s="5">
        <f>All_Customers_Residential!K453+All_Customers_Small_Commercial!K453+All_Customers_Lighting!K453</f>
        <v>131010</v>
      </c>
      <c r="L453" s="5">
        <f>All_Customers_Residential!L453+All_Customers_Small_Commercial!L453+All_Customers_Lighting!L453</f>
        <v>128787</v>
      </c>
      <c r="M453" s="5">
        <f>All_Customers_Residential!M453+All_Customers_Small_Commercial!M453+All_Customers_Lighting!M453</f>
        <v>124291</v>
      </c>
      <c r="N453" s="5">
        <f>All_Customers_Residential!N453+All_Customers_Small_Commercial!N453+All_Customers_Lighting!N453</f>
        <v>120897</v>
      </c>
      <c r="O453" s="5">
        <f>All_Customers_Residential!O453+All_Customers_Small_Commercial!O453+All_Customers_Lighting!O453</f>
        <v>115338</v>
      </c>
      <c r="P453" s="5">
        <f>All_Customers_Residential!P453+All_Customers_Small_Commercial!P453+All_Customers_Lighting!P453</f>
        <v>111004</v>
      </c>
      <c r="Q453" s="5">
        <f>All_Customers_Residential!Q453+All_Customers_Small_Commercial!Q453+All_Customers_Lighting!Q453</f>
        <v>115638</v>
      </c>
      <c r="R453" s="5">
        <f>All_Customers_Residential!R453+All_Customers_Small_Commercial!R453+All_Customers_Lighting!R453</f>
        <v>122253</v>
      </c>
      <c r="S453" s="5">
        <f>All_Customers_Residential!S453+All_Customers_Small_Commercial!S453+All_Customers_Lighting!S453</f>
        <v>133613</v>
      </c>
      <c r="T453" s="5">
        <f>All_Customers_Residential!T453+All_Customers_Small_Commercial!T453+All_Customers_Lighting!T453</f>
        <v>138075</v>
      </c>
      <c r="U453" s="5">
        <f>All_Customers_Residential!U453+All_Customers_Small_Commercial!U453+All_Customers_Lighting!U453</f>
        <v>151915</v>
      </c>
      <c r="V453" s="5">
        <f>All_Customers_Residential!V453+All_Customers_Small_Commercial!V453+All_Customers_Lighting!V453</f>
        <v>146084</v>
      </c>
      <c r="W453" s="5">
        <f>All_Customers_Residential!W453+All_Customers_Small_Commercial!W453+All_Customers_Lighting!W453</f>
        <v>121314</v>
      </c>
      <c r="X453" s="5">
        <f>All_Customers_Residential!X453+All_Customers_Small_Commercial!X453+All_Customers_Lighting!X453</f>
        <v>97928</v>
      </c>
      <c r="Y453" s="5">
        <f>All_Customers_Residential!Y453+All_Customers_Small_Commercial!Y453+All_Customers_Lighting!Y453</f>
        <v>88320</v>
      </c>
      <c r="AA453" s="2">
        <f>IFERROR(INDEX('Holiday Schedule'!$D$3:$D$24,MATCH(A453,'Holiday Schedule'!$C$3:$C$24,0)),0)</f>
        <v>0</v>
      </c>
      <c r="AB453" s="2">
        <f t="shared" si="48"/>
        <v>5</v>
      </c>
      <c r="AC453" s="2">
        <f t="shared" si="49"/>
        <v>2023387</v>
      </c>
      <c r="AD453" s="5">
        <f t="shared" si="50"/>
        <v>692981</v>
      </c>
      <c r="AE453" s="5">
        <f t="shared" si="51"/>
        <v>2716368</v>
      </c>
      <c r="AG453" s="2">
        <f t="shared" si="52"/>
        <v>3</v>
      </c>
      <c r="AH453" s="2">
        <f t="shared" si="53"/>
        <v>2025</v>
      </c>
      <c r="AJ453" s="5">
        <f t="shared" si="54"/>
        <v>151915</v>
      </c>
      <c r="AK453" s="2">
        <f t="shared" si="55"/>
        <v>20</v>
      </c>
    </row>
    <row r="454" spans="1:37" ht="12.75" x14ac:dyDescent="0.2">
      <c r="A454" s="4">
        <v>45737</v>
      </c>
      <c r="B454" s="5">
        <f>All_Customers_Residential!B454+All_Customers_Small_Commercial!B454+All_Customers_Lighting!B454</f>
        <v>82657</v>
      </c>
      <c r="C454" s="5">
        <f>All_Customers_Residential!C454+All_Customers_Small_Commercial!C454+All_Customers_Lighting!C454</f>
        <v>77075</v>
      </c>
      <c r="D454" s="5">
        <f>All_Customers_Residential!D454+All_Customers_Small_Commercial!D454+All_Customers_Lighting!D454</f>
        <v>75434</v>
      </c>
      <c r="E454" s="5">
        <f>All_Customers_Residential!E454+All_Customers_Small_Commercial!E454+All_Customers_Lighting!E454</f>
        <v>77678</v>
      </c>
      <c r="F454" s="5">
        <f>All_Customers_Residential!F454+All_Customers_Small_Commercial!F454+All_Customers_Lighting!F454</f>
        <v>79922</v>
      </c>
      <c r="G454" s="5">
        <f>All_Customers_Residential!G454+All_Customers_Small_Commercial!G454+All_Customers_Lighting!G454</f>
        <v>91678</v>
      </c>
      <c r="H454" s="5">
        <f>All_Customers_Residential!H454+All_Customers_Small_Commercial!H454+All_Customers_Lighting!H454</f>
        <v>120197</v>
      </c>
      <c r="I454" s="5">
        <f>All_Customers_Residential!I454+All_Customers_Small_Commercial!I454+All_Customers_Lighting!I454</f>
        <v>134483</v>
      </c>
      <c r="J454" s="5">
        <f>All_Customers_Residential!J454+All_Customers_Small_Commercial!J454+All_Customers_Lighting!J454</f>
        <v>130745</v>
      </c>
      <c r="K454" s="5">
        <f>All_Customers_Residential!K454+All_Customers_Small_Commercial!K454+All_Customers_Lighting!K454</f>
        <v>131013</v>
      </c>
      <c r="L454" s="5">
        <f>All_Customers_Residential!L454+All_Customers_Small_Commercial!L454+All_Customers_Lighting!L454</f>
        <v>128791</v>
      </c>
      <c r="M454" s="5">
        <f>All_Customers_Residential!M454+All_Customers_Small_Commercial!M454+All_Customers_Lighting!M454</f>
        <v>124295</v>
      </c>
      <c r="N454" s="5">
        <f>All_Customers_Residential!N454+All_Customers_Small_Commercial!N454+All_Customers_Lighting!N454</f>
        <v>120901</v>
      </c>
      <c r="O454" s="5">
        <f>All_Customers_Residential!O454+All_Customers_Small_Commercial!O454+All_Customers_Lighting!O454</f>
        <v>115342</v>
      </c>
      <c r="P454" s="5">
        <f>All_Customers_Residential!P454+All_Customers_Small_Commercial!P454+All_Customers_Lighting!P454</f>
        <v>111007</v>
      </c>
      <c r="Q454" s="5">
        <f>All_Customers_Residential!Q454+All_Customers_Small_Commercial!Q454+All_Customers_Lighting!Q454</f>
        <v>115646</v>
      </c>
      <c r="R454" s="5">
        <f>All_Customers_Residential!R454+All_Customers_Small_Commercial!R454+All_Customers_Lighting!R454</f>
        <v>122269</v>
      </c>
      <c r="S454" s="5">
        <f>All_Customers_Residential!S454+All_Customers_Small_Commercial!S454+All_Customers_Lighting!S454</f>
        <v>133630</v>
      </c>
      <c r="T454" s="5">
        <f>All_Customers_Residential!T454+All_Customers_Small_Commercial!T454+All_Customers_Lighting!T454</f>
        <v>138089</v>
      </c>
      <c r="U454" s="5">
        <f>All_Customers_Residential!U454+All_Customers_Small_Commercial!U454+All_Customers_Lighting!U454</f>
        <v>151923</v>
      </c>
      <c r="V454" s="5">
        <f>All_Customers_Residential!V454+All_Customers_Small_Commercial!V454+All_Customers_Lighting!V454</f>
        <v>146094</v>
      </c>
      <c r="W454" s="5">
        <f>All_Customers_Residential!W454+All_Customers_Small_Commercial!W454+All_Customers_Lighting!W454</f>
        <v>121320</v>
      </c>
      <c r="X454" s="5">
        <f>All_Customers_Residential!X454+All_Customers_Small_Commercial!X454+All_Customers_Lighting!X454</f>
        <v>97937</v>
      </c>
      <c r="Y454" s="5">
        <f>All_Customers_Residential!Y454+All_Customers_Small_Commercial!Y454+All_Customers_Lighting!Y454</f>
        <v>88329</v>
      </c>
      <c r="AA454" s="2">
        <f>IFERROR(INDEX('Holiday Schedule'!$D$3:$D$24,MATCH(A454,'Holiday Schedule'!$C$3:$C$24,0)),0)</f>
        <v>0</v>
      </c>
      <c r="AB454" s="2">
        <f t="shared" si="48"/>
        <v>6</v>
      </c>
      <c r="AC454" s="2">
        <f t="shared" si="49"/>
        <v>2023485</v>
      </c>
      <c r="AD454" s="5">
        <f t="shared" si="50"/>
        <v>692970</v>
      </c>
      <c r="AE454" s="5">
        <f t="shared" si="51"/>
        <v>2716455</v>
      </c>
      <c r="AG454" s="2">
        <f t="shared" si="52"/>
        <v>3</v>
      </c>
      <c r="AH454" s="2">
        <f t="shared" si="53"/>
        <v>2025</v>
      </c>
      <c r="AJ454" s="5">
        <f t="shared" si="54"/>
        <v>151923</v>
      </c>
      <c r="AK454" s="2">
        <f t="shared" si="55"/>
        <v>20</v>
      </c>
    </row>
    <row r="455" spans="1:37" ht="12.75" x14ac:dyDescent="0.2">
      <c r="A455" s="4">
        <v>45738</v>
      </c>
      <c r="B455" s="5">
        <f>All_Customers_Residential!B455+All_Customers_Small_Commercial!B455+All_Customers_Lighting!B455</f>
        <v>83113</v>
      </c>
      <c r="C455" s="5">
        <f>All_Customers_Residential!C455+All_Customers_Small_Commercial!C455+All_Customers_Lighting!C455</f>
        <v>71186</v>
      </c>
      <c r="D455" s="5">
        <f>All_Customers_Residential!D455+All_Customers_Small_Commercial!D455+All_Customers_Lighting!D455</f>
        <v>76236</v>
      </c>
      <c r="E455" s="5">
        <f>All_Customers_Residential!E455+All_Customers_Small_Commercial!E455+All_Customers_Lighting!E455</f>
        <v>76730</v>
      </c>
      <c r="F455" s="5">
        <f>All_Customers_Residential!F455+All_Customers_Small_Commercial!F455+All_Customers_Lighting!F455</f>
        <v>79338</v>
      </c>
      <c r="G455" s="5">
        <f>All_Customers_Residential!G455+All_Customers_Small_Commercial!G455+All_Customers_Lighting!G455</f>
        <v>87670</v>
      </c>
      <c r="H455" s="5">
        <f>All_Customers_Residential!H455+All_Customers_Small_Commercial!H455+All_Customers_Lighting!H455</f>
        <v>109164</v>
      </c>
      <c r="I455" s="5">
        <f>All_Customers_Residential!I455+All_Customers_Small_Commercial!I455+All_Customers_Lighting!I455</f>
        <v>122959</v>
      </c>
      <c r="J455" s="5">
        <f>All_Customers_Residential!J455+All_Customers_Small_Commercial!J455+All_Customers_Lighting!J455</f>
        <v>130779</v>
      </c>
      <c r="K455" s="5">
        <f>All_Customers_Residential!K455+All_Customers_Small_Commercial!K455+All_Customers_Lighting!K455</f>
        <v>136094</v>
      </c>
      <c r="L455" s="5">
        <f>All_Customers_Residential!L455+All_Customers_Small_Commercial!L455+All_Customers_Lighting!L455</f>
        <v>132797</v>
      </c>
      <c r="M455" s="5">
        <f>All_Customers_Residential!M455+All_Customers_Small_Commercial!M455+All_Customers_Lighting!M455</f>
        <v>129362</v>
      </c>
      <c r="N455" s="5">
        <f>All_Customers_Residential!N455+All_Customers_Small_Commercial!N455+All_Customers_Lighting!N455</f>
        <v>124821</v>
      </c>
      <c r="O455" s="5">
        <f>All_Customers_Residential!O455+All_Customers_Small_Commercial!O455+All_Customers_Lighting!O455</f>
        <v>119516</v>
      </c>
      <c r="P455" s="5">
        <f>All_Customers_Residential!P455+All_Customers_Small_Commercial!P455+All_Customers_Lighting!P455</f>
        <v>113085</v>
      </c>
      <c r="Q455" s="5">
        <f>All_Customers_Residential!Q455+All_Customers_Small_Commercial!Q455+All_Customers_Lighting!Q455</f>
        <v>117154</v>
      </c>
      <c r="R455" s="5">
        <f>All_Customers_Residential!R455+All_Customers_Small_Commercial!R455+All_Customers_Lighting!R455</f>
        <v>124073</v>
      </c>
      <c r="S455" s="5">
        <f>All_Customers_Residential!S455+All_Customers_Small_Commercial!S455+All_Customers_Lighting!S455</f>
        <v>135105</v>
      </c>
      <c r="T455" s="5">
        <f>All_Customers_Residential!T455+All_Customers_Small_Commercial!T455+All_Customers_Lighting!T455</f>
        <v>140337</v>
      </c>
      <c r="U455" s="5">
        <f>All_Customers_Residential!U455+All_Customers_Small_Commercial!U455+All_Customers_Lighting!U455</f>
        <v>153465</v>
      </c>
      <c r="V455" s="5">
        <f>All_Customers_Residential!V455+All_Customers_Small_Commercial!V455+All_Customers_Lighting!V455</f>
        <v>148065</v>
      </c>
      <c r="W455" s="5">
        <f>All_Customers_Residential!W455+All_Customers_Small_Commercial!W455+All_Customers_Lighting!W455</f>
        <v>120527</v>
      </c>
      <c r="X455" s="5">
        <f>All_Customers_Residential!X455+All_Customers_Small_Commercial!X455+All_Customers_Lighting!X455</f>
        <v>98919</v>
      </c>
      <c r="Y455" s="5">
        <f>All_Customers_Residential!Y455+All_Customers_Small_Commercial!Y455+All_Customers_Lighting!Y455</f>
        <v>88777</v>
      </c>
      <c r="AA455" s="2">
        <f>IFERROR(INDEX('Holiday Schedule'!$D$3:$D$24,MATCH(A455,'Holiday Schedule'!$C$3:$C$24,0)),0)</f>
        <v>0</v>
      </c>
      <c r="AB455" s="2">
        <f t="shared" si="48"/>
        <v>7</v>
      </c>
      <c r="AC455" s="2">
        <f t="shared" si="49"/>
        <v>0</v>
      </c>
      <c r="AD455" s="5">
        <f t="shared" si="50"/>
        <v>2719272</v>
      </c>
      <c r="AE455" s="5">
        <f t="shared" si="51"/>
        <v>2719272</v>
      </c>
      <c r="AG455" s="2">
        <f t="shared" si="52"/>
        <v>3</v>
      </c>
      <c r="AH455" s="2">
        <f t="shared" si="53"/>
        <v>2025</v>
      </c>
      <c r="AJ455" s="5">
        <f t="shared" si="54"/>
        <v>153465</v>
      </c>
      <c r="AK455" s="2">
        <f t="shared" si="55"/>
        <v>20</v>
      </c>
    </row>
    <row r="456" spans="1:37" ht="12.75" x14ac:dyDescent="0.2">
      <c r="A456" s="4">
        <v>45739</v>
      </c>
      <c r="B456" s="5">
        <f>All_Customers_Residential!B456+All_Customers_Small_Commercial!B456+All_Customers_Lighting!B456</f>
        <v>83099</v>
      </c>
      <c r="C456" s="5">
        <f>All_Customers_Residential!C456+All_Customers_Small_Commercial!C456+All_Customers_Lighting!C456</f>
        <v>71172</v>
      </c>
      <c r="D456" s="5">
        <f>All_Customers_Residential!D456+All_Customers_Small_Commercial!D456+All_Customers_Lighting!D456</f>
        <v>76222</v>
      </c>
      <c r="E456" s="5">
        <f>All_Customers_Residential!E456+All_Customers_Small_Commercial!E456+All_Customers_Lighting!E456</f>
        <v>76718</v>
      </c>
      <c r="F456" s="5">
        <f>All_Customers_Residential!F456+All_Customers_Small_Commercial!F456+All_Customers_Lighting!F456</f>
        <v>79326</v>
      </c>
      <c r="G456" s="5">
        <f>All_Customers_Residential!G456+All_Customers_Small_Commercial!G456+All_Customers_Lighting!G456</f>
        <v>87660</v>
      </c>
      <c r="H456" s="5">
        <f>All_Customers_Residential!H456+All_Customers_Small_Commercial!H456+All_Customers_Lighting!H456</f>
        <v>109148</v>
      </c>
      <c r="I456" s="5">
        <f>All_Customers_Residential!I456+All_Customers_Small_Commercial!I456+All_Customers_Lighting!I456</f>
        <v>122948</v>
      </c>
      <c r="J456" s="5">
        <f>All_Customers_Residential!J456+All_Customers_Small_Commercial!J456+All_Customers_Lighting!J456</f>
        <v>130769</v>
      </c>
      <c r="K456" s="5">
        <f>All_Customers_Residential!K456+All_Customers_Small_Commercial!K456+All_Customers_Lighting!K456</f>
        <v>136096</v>
      </c>
      <c r="L456" s="5">
        <f>All_Customers_Residential!L456+All_Customers_Small_Commercial!L456+All_Customers_Lighting!L456</f>
        <v>132799</v>
      </c>
      <c r="M456" s="5">
        <f>All_Customers_Residential!M456+All_Customers_Small_Commercial!M456+All_Customers_Lighting!M456</f>
        <v>129371</v>
      </c>
      <c r="N456" s="5">
        <f>All_Customers_Residential!N456+All_Customers_Small_Commercial!N456+All_Customers_Lighting!N456</f>
        <v>124835</v>
      </c>
      <c r="O456" s="5">
        <f>All_Customers_Residential!O456+All_Customers_Small_Commercial!O456+All_Customers_Lighting!O456</f>
        <v>119531</v>
      </c>
      <c r="P456" s="5">
        <f>All_Customers_Residential!P456+All_Customers_Small_Commercial!P456+All_Customers_Lighting!P456</f>
        <v>113097</v>
      </c>
      <c r="Q456" s="5">
        <f>All_Customers_Residential!Q456+All_Customers_Small_Commercial!Q456+All_Customers_Lighting!Q456</f>
        <v>117167</v>
      </c>
      <c r="R456" s="5">
        <f>All_Customers_Residential!R456+All_Customers_Small_Commercial!R456+All_Customers_Lighting!R456</f>
        <v>124086</v>
      </c>
      <c r="S456" s="5">
        <f>All_Customers_Residential!S456+All_Customers_Small_Commercial!S456+All_Customers_Lighting!S456</f>
        <v>135119</v>
      </c>
      <c r="T456" s="5">
        <f>All_Customers_Residential!T456+All_Customers_Small_Commercial!T456+All_Customers_Lighting!T456</f>
        <v>140325</v>
      </c>
      <c r="U456" s="5">
        <f>All_Customers_Residential!U456+All_Customers_Small_Commercial!U456+All_Customers_Lighting!U456</f>
        <v>153490</v>
      </c>
      <c r="V456" s="5">
        <f>All_Customers_Residential!V456+All_Customers_Small_Commercial!V456+All_Customers_Lighting!V456</f>
        <v>148079</v>
      </c>
      <c r="W456" s="5">
        <f>All_Customers_Residential!W456+All_Customers_Small_Commercial!W456+All_Customers_Lighting!W456</f>
        <v>120544</v>
      </c>
      <c r="X456" s="5">
        <f>All_Customers_Residential!X456+All_Customers_Small_Commercial!X456+All_Customers_Lighting!X456</f>
        <v>98936</v>
      </c>
      <c r="Y456" s="5">
        <f>All_Customers_Residential!Y456+All_Customers_Small_Commercial!Y456+All_Customers_Lighting!Y456</f>
        <v>88794</v>
      </c>
      <c r="AA456" s="2">
        <f>IFERROR(INDEX('Holiday Schedule'!$D$3:$D$24,MATCH(A456,'Holiday Schedule'!$C$3:$C$24,0)),0)</f>
        <v>0</v>
      </c>
      <c r="AB456" s="2">
        <f t="shared" si="48"/>
        <v>1</v>
      </c>
      <c r="AC456" s="2">
        <f t="shared" si="49"/>
        <v>0</v>
      </c>
      <c r="AD456" s="5">
        <f t="shared" si="50"/>
        <v>2719331</v>
      </c>
      <c r="AE456" s="5">
        <f t="shared" si="51"/>
        <v>2719331</v>
      </c>
      <c r="AG456" s="2">
        <f t="shared" si="52"/>
        <v>3</v>
      </c>
      <c r="AH456" s="2">
        <f t="shared" si="53"/>
        <v>2025</v>
      </c>
      <c r="AJ456" s="5">
        <f t="shared" si="54"/>
        <v>153490</v>
      </c>
      <c r="AK456" s="2">
        <f t="shared" si="55"/>
        <v>20</v>
      </c>
    </row>
    <row r="457" spans="1:37" ht="12.75" x14ac:dyDescent="0.2">
      <c r="A457" s="4">
        <v>45740</v>
      </c>
      <c r="B457" s="5">
        <f>All_Customers_Residential!B457+All_Customers_Small_Commercial!B457+All_Customers_Lighting!B457</f>
        <v>82282</v>
      </c>
      <c r="C457" s="5">
        <f>All_Customers_Residential!C457+All_Customers_Small_Commercial!C457+All_Customers_Lighting!C457</f>
        <v>76727</v>
      </c>
      <c r="D457" s="5">
        <f>All_Customers_Residential!D457+All_Customers_Small_Commercial!D457+All_Customers_Lighting!D457</f>
        <v>75090</v>
      </c>
      <c r="E457" s="5">
        <f>All_Customers_Residential!E457+All_Customers_Small_Commercial!E457+All_Customers_Lighting!E457</f>
        <v>77306</v>
      </c>
      <c r="F457" s="5">
        <f>All_Customers_Residential!F457+All_Customers_Small_Commercial!F457+All_Customers_Lighting!F457</f>
        <v>79550</v>
      </c>
      <c r="G457" s="5">
        <f>All_Customers_Residential!G457+All_Customers_Small_Commercial!G457+All_Customers_Lighting!G457</f>
        <v>91251</v>
      </c>
      <c r="H457" s="5">
        <f>All_Customers_Residential!H457+All_Customers_Small_Commercial!H457+All_Customers_Lighting!H457</f>
        <v>119557</v>
      </c>
      <c r="I457" s="5">
        <f>All_Customers_Residential!I457+All_Customers_Small_Commercial!I457+All_Customers_Lighting!I457</f>
        <v>133837</v>
      </c>
      <c r="J457" s="5">
        <f>All_Customers_Residential!J457+All_Customers_Small_Commercial!J457+All_Customers_Lighting!J457</f>
        <v>130130</v>
      </c>
      <c r="K457" s="5">
        <f>All_Customers_Residential!K457+All_Customers_Small_Commercial!K457+All_Customers_Lighting!K457</f>
        <v>130405</v>
      </c>
      <c r="L457" s="5">
        <f>All_Customers_Residential!L457+All_Customers_Small_Commercial!L457+All_Customers_Lighting!L457</f>
        <v>128197</v>
      </c>
      <c r="M457" s="5">
        <f>All_Customers_Residential!M457+All_Customers_Small_Commercial!M457+All_Customers_Lighting!M457</f>
        <v>123720</v>
      </c>
      <c r="N457" s="5">
        <f>All_Customers_Residential!N457+All_Customers_Small_Commercial!N457+All_Customers_Lighting!N457</f>
        <v>120343</v>
      </c>
      <c r="O457" s="5">
        <f>All_Customers_Residential!O457+All_Customers_Small_Commercial!O457+All_Customers_Lighting!O457</f>
        <v>114821</v>
      </c>
      <c r="P457" s="5">
        <f>All_Customers_Residential!P457+All_Customers_Small_Commercial!P457+All_Customers_Lighting!P457</f>
        <v>110511</v>
      </c>
      <c r="Q457" s="5">
        <f>All_Customers_Residential!Q457+All_Customers_Small_Commercial!Q457+All_Customers_Lighting!Q457</f>
        <v>115106</v>
      </c>
      <c r="R457" s="5">
        <f>All_Customers_Residential!R457+All_Customers_Small_Commercial!R457+All_Customers_Lighting!R457</f>
        <v>121695</v>
      </c>
      <c r="S457" s="5">
        <f>All_Customers_Residential!S457+All_Customers_Small_Commercial!S457+All_Customers_Lighting!S457</f>
        <v>133047</v>
      </c>
      <c r="T457" s="5">
        <f>All_Customers_Residential!T457+All_Customers_Small_Commercial!T457+All_Customers_Lighting!T457</f>
        <v>137499</v>
      </c>
      <c r="U457" s="5">
        <f>All_Customers_Residential!U457+All_Customers_Small_Commercial!U457+All_Customers_Lighting!U457</f>
        <v>151190</v>
      </c>
      <c r="V457" s="5">
        <f>All_Customers_Residential!V457+All_Customers_Small_Commercial!V457+All_Customers_Lighting!V457</f>
        <v>145386</v>
      </c>
      <c r="W457" s="5">
        <f>All_Customers_Residential!W457+All_Customers_Small_Commercial!W457+All_Customers_Lighting!W457</f>
        <v>120746</v>
      </c>
      <c r="X457" s="5">
        <f>All_Customers_Residential!X457+All_Customers_Small_Commercial!X457+All_Customers_Lighting!X457</f>
        <v>97479</v>
      </c>
      <c r="Y457" s="5">
        <f>All_Customers_Residential!Y457+All_Customers_Small_Commercial!Y457+All_Customers_Lighting!Y457</f>
        <v>87919</v>
      </c>
      <c r="AA457" s="2">
        <f>IFERROR(INDEX('Holiday Schedule'!$D$3:$D$24,MATCH(A457,'Holiday Schedule'!$C$3:$C$24,0)),0)</f>
        <v>0</v>
      </c>
      <c r="AB457" s="2">
        <f t="shared" si="48"/>
        <v>2</v>
      </c>
      <c r="AC457" s="2">
        <f t="shared" si="49"/>
        <v>2014112</v>
      </c>
      <c r="AD457" s="5">
        <f t="shared" si="50"/>
        <v>689682</v>
      </c>
      <c r="AE457" s="5">
        <f t="shared" si="51"/>
        <v>2703794</v>
      </c>
      <c r="AG457" s="2">
        <f t="shared" si="52"/>
        <v>3</v>
      </c>
      <c r="AH457" s="2">
        <f t="shared" si="53"/>
        <v>2025</v>
      </c>
      <c r="AJ457" s="5">
        <f t="shared" si="54"/>
        <v>151190</v>
      </c>
      <c r="AK457" s="2">
        <f t="shared" si="55"/>
        <v>20</v>
      </c>
    </row>
    <row r="458" spans="1:37" ht="12.75" x14ac:dyDescent="0.2">
      <c r="A458" s="4">
        <v>45741</v>
      </c>
      <c r="B458" s="5">
        <f>All_Customers_Residential!B458+All_Customers_Small_Commercial!B458+All_Customers_Lighting!B458</f>
        <v>81742</v>
      </c>
      <c r="C458" s="5">
        <f>All_Customers_Residential!C458+All_Customers_Small_Commercial!C458+All_Customers_Lighting!C458</f>
        <v>76223</v>
      </c>
      <c r="D458" s="5">
        <f>All_Customers_Residential!D458+All_Customers_Small_Commercial!D458+All_Customers_Lighting!D458</f>
        <v>74591</v>
      </c>
      <c r="E458" s="5">
        <f>All_Customers_Residential!E458+All_Customers_Small_Commercial!E458+All_Customers_Lighting!E458</f>
        <v>76798</v>
      </c>
      <c r="F458" s="5">
        <f>All_Customers_Residential!F458+All_Customers_Small_Commercial!F458+All_Customers_Lighting!F458</f>
        <v>79025</v>
      </c>
      <c r="G458" s="5">
        <f>All_Customers_Residential!G458+All_Customers_Small_Commercial!G458+All_Customers_Lighting!G458</f>
        <v>90645</v>
      </c>
      <c r="H458" s="5">
        <f>All_Customers_Residential!H458+All_Customers_Small_Commercial!H458+All_Customers_Lighting!H458</f>
        <v>118823</v>
      </c>
      <c r="I458" s="5">
        <f>All_Customers_Residential!I458+All_Customers_Small_Commercial!I458+All_Customers_Lighting!I458</f>
        <v>132950</v>
      </c>
      <c r="J458" s="5">
        <f>All_Customers_Residential!J458+All_Customers_Small_Commercial!J458+All_Customers_Lighting!J458</f>
        <v>129254</v>
      </c>
      <c r="K458" s="5">
        <f>All_Customers_Residential!K458+All_Customers_Small_Commercial!K458+All_Customers_Lighting!K458</f>
        <v>129513</v>
      </c>
      <c r="L458" s="5">
        <f>All_Customers_Residential!L458+All_Customers_Small_Commercial!L458+All_Customers_Lighting!L458</f>
        <v>127329</v>
      </c>
      <c r="M458" s="5">
        <f>All_Customers_Residential!M458+All_Customers_Small_Commercial!M458+All_Customers_Lighting!M458</f>
        <v>122883</v>
      </c>
      <c r="N458" s="5">
        <f>All_Customers_Residential!N458+All_Customers_Small_Commercial!N458+All_Customers_Lighting!N458</f>
        <v>119531</v>
      </c>
      <c r="O458" s="5">
        <f>All_Customers_Residential!O458+All_Customers_Small_Commercial!O458+All_Customers_Lighting!O458</f>
        <v>114031</v>
      </c>
      <c r="P458" s="5">
        <f>All_Customers_Residential!P458+All_Customers_Small_Commercial!P458+All_Customers_Lighting!P458</f>
        <v>109751</v>
      </c>
      <c r="Q458" s="5">
        <f>All_Customers_Residential!Q458+All_Customers_Small_Commercial!Q458+All_Customers_Lighting!Q458</f>
        <v>114328</v>
      </c>
      <c r="R458" s="5">
        <f>All_Customers_Residential!R458+All_Customers_Small_Commercial!R458+All_Customers_Lighting!R458</f>
        <v>120865</v>
      </c>
      <c r="S458" s="5">
        <f>All_Customers_Residential!S458+All_Customers_Small_Commercial!S458+All_Customers_Lighting!S458</f>
        <v>132102</v>
      </c>
      <c r="T458" s="5">
        <f>All_Customers_Residential!T458+All_Customers_Small_Commercial!T458+All_Customers_Lighting!T458</f>
        <v>136490</v>
      </c>
      <c r="U458" s="5">
        <f>All_Customers_Residential!U458+All_Customers_Small_Commercial!U458+All_Customers_Lighting!U458</f>
        <v>150213</v>
      </c>
      <c r="V458" s="5">
        <f>All_Customers_Residential!V458+All_Customers_Small_Commercial!V458+All_Customers_Lighting!V458</f>
        <v>144444</v>
      </c>
      <c r="W458" s="5">
        <f>All_Customers_Residential!W458+All_Customers_Small_Commercial!W458+All_Customers_Lighting!W458</f>
        <v>119956</v>
      </c>
      <c r="X458" s="5">
        <f>All_Customers_Residential!X458+All_Customers_Small_Commercial!X458+All_Customers_Lighting!X458</f>
        <v>96845</v>
      </c>
      <c r="Y458" s="5">
        <f>All_Customers_Residential!Y458+All_Customers_Small_Commercial!Y458+All_Customers_Lighting!Y458</f>
        <v>87345</v>
      </c>
      <c r="AA458" s="2">
        <f>IFERROR(INDEX('Holiday Schedule'!$D$3:$D$24,MATCH(A458,'Holiday Schedule'!$C$3:$C$24,0)),0)</f>
        <v>0</v>
      </c>
      <c r="AB458" s="2">
        <f t="shared" ref="AB458:AB521" si="56">WEEKDAY(A458)</f>
        <v>3</v>
      </c>
      <c r="AC458" s="2">
        <f t="shared" ref="AC458:AC521" si="57">IF(AND(AB458&gt;1,AB458&lt;7,AA458&lt;1),SUM(I458:X458),0)</f>
        <v>2000485</v>
      </c>
      <c r="AD458" s="5">
        <f t="shared" ref="AD458:AD521" si="58">AE458-AC458</f>
        <v>685192</v>
      </c>
      <c r="AE458" s="5">
        <f t="shared" ref="AE458:AE521" si="59">SUM(B458:Y458)</f>
        <v>2685677</v>
      </c>
      <c r="AG458" s="2">
        <f t="shared" ref="AG458:AG521" si="60">MONTH(A458)</f>
        <v>3</v>
      </c>
      <c r="AH458" s="2">
        <f t="shared" ref="AH458:AH521" si="61">YEAR(A458)</f>
        <v>2025</v>
      </c>
      <c r="AJ458" s="5">
        <f t="shared" ref="AJ458:AJ521" si="62">MAX(B458:Y458)</f>
        <v>150213</v>
      </c>
      <c r="AK458" s="2">
        <f t="shared" ref="AK458:AK521" si="63">IF(AE458&gt;0,INDEX(B$8:Y$8,MATCH(AJ458,B458:Y458,0)),"")</f>
        <v>20</v>
      </c>
    </row>
    <row r="459" spans="1:37" ht="12.75" x14ac:dyDescent="0.2">
      <c r="A459" s="4">
        <v>45742</v>
      </c>
      <c r="B459" s="5">
        <f>All_Customers_Residential!B459+All_Customers_Small_Commercial!B459+All_Customers_Lighting!B459</f>
        <v>81286</v>
      </c>
      <c r="C459" s="5">
        <f>All_Customers_Residential!C459+All_Customers_Small_Commercial!C459+All_Customers_Lighting!C459</f>
        <v>75801</v>
      </c>
      <c r="D459" s="5">
        <f>All_Customers_Residential!D459+All_Customers_Small_Commercial!D459+All_Customers_Lighting!D459</f>
        <v>74179</v>
      </c>
      <c r="E459" s="5">
        <f>All_Customers_Residential!E459+All_Customers_Small_Commercial!E459+All_Customers_Lighting!E459</f>
        <v>76371</v>
      </c>
      <c r="F459" s="5">
        <f>All_Customers_Residential!F459+All_Customers_Small_Commercial!F459+All_Customers_Lighting!F459</f>
        <v>78589</v>
      </c>
      <c r="G459" s="5">
        <f>All_Customers_Residential!G459+All_Customers_Small_Commercial!G459+All_Customers_Lighting!G459</f>
        <v>90142</v>
      </c>
      <c r="H459" s="5">
        <f>All_Customers_Residential!H459+All_Customers_Small_Commercial!H459+All_Customers_Lighting!H459</f>
        <v>118093</v>
      </c>
      <c r="I459" s="5">
        <f>All_Customers_Residential!I459+All_Customers_Small_Commercial!I459+All_Customers_Lighting!I459</f>
        <v>132169</v>
      </c>
      <c r="J459" s="5">
        <f>All_Customers_Residential!J459+All_Customers_Small_Commercial!J459+All_Customers_Lighting!J459</f>
        <v>128503</v>
      </c>
      <c r="K459" s="5">
        <f>All_Customers_Residential!K459+All_Customers_Small_Commercial!K459+All_Customers_Lighting!K459</f>
        <v>128771</v>
      </c>
      <c r="L459" s="5">
        <f>All_Customers_Residential!L459+All_Customers_Small_Commercial!L459+All_Customers_Lighting!L459</f>
        <v>126601</v>
      </c>
      <c r="M459" s="5">
        <f>All_Customers_Residential!M459+All_Customers_Small_Commercial!M459+All_Customers_Lighting!M459</f>
        <v>122184</v>
      </c>
      <c r="N459" s="5">
        <f>All_Customers_Residential!N459+All_Customers_Small_Commercial!N459+All_Customers_Lighting!N459</f>
        <v>118850</v>
      </c>
      <c r="O459" s="5">
        <f>All_Customers_Residential!O459+All_Customers_Small_Commercial!O459+All_Customers_Lighting!O459</f>
        <v>113382</v>
      </c>
      <c r="P459" s="5">
        <f>All_Customers_Residential!P459+All_Customers_Small_Commercial!P459+All_Customers_Lighting!P459</f>
        <v>109125</v>
      </c>
      <c r="Q459" s="5">
        <f>All_Customers_Residential!Q459+All_Customers_Small_Commercial!Q459+All_Customers_Lighting!Q459</f>
        <v>113676</v>
      </c>
      <c r="R459" s="5">
        <f>All_Customers_Residential!R459+All_Customers_Small_Commercial!R459+All_Customers_Lighting!R459</f>
        <v>120173</v>
      </c>
      <c r="S459" s="5">
        <f>All_Customers_Residential!S459+All_Customers_Small_Commercial!S459+All_Customers_Lighting!S459</f>
        <v>131343</v>
      </c>
      <c r="T459" s="5">
        <f>All_Customers_Residential!T459+All_Customers_Small_Commercial!T459+All_Customers_Lighting!T459</f>
        <v>135719</v>
      </c>
      <c r="U459" s="5">
        <f>All_Customers_Residential!U459+All_Customers_Small_Commercial!U459+All_Customers_Lighting!U459</f>
        <v>149357</v>
      </c>
      <c r="V459" s="5">
        <f>All_Customers_Residential!V459+All_Customers_Small_Commercial!V459+All_Customers_Lighting!V459</f>
        <v>143621</v>
      </c>
      <c r="W459" s="5">
        <f>All_Customers_Residential!W459+All_Customers_Small_Commercial!W459+All_Customers_Lighting!W459</f>
        <v>119277</v>
      </c>
      <c r="X459" s="5">
        <f>All_Customers_Residential!X459+All_Customers_Small_Commercial!X459+All_Customers_Lighting!X459</f>
        <v>96302</v>
      </c>
      <c r="Y459" s="5">
        <f>All_Customers_Residential!Y459+All_Customers_Small_Commercial!Y459+All_Customers_Lighting!Y459</f>
        <v>86860</v>
      </c>
      <c r="AA459" s="2">
        <f>IFERROR(INDEX('Holiday Schedule'!$D$3:$D$24,MATCH(A459,'Holiday Schedule'!$C$3:$C$24,0)),0)</f>
        <v>0</v>
      </c>
      <c r="AB459" s="2">
        <f t="shared" si="56"/>
        <v>4</v>
      </c>
      <c r="AC459" s="2">
        <f t="shared" si="57"/>
        <v>1989053</v>
      </c>
      <c r="AD459" s="5">
        <f t="shared" si="58"/>
        <v>681321</v>
      </c>
      <c r="AE459" s="5">
        <f t="shared" si="59"/>
        <v>2670374</v>
      </c>
      <c r="AG459" s="2">
        <f t="shared" si="60"/>
        <v>3</v>
      </c>
      <c r="AH459" s="2">
        <f t="shared" si="61"/>
        <v>2025</v>
      </c>
      <c r="AJ459" s="5">
        <f t="shared" si="62"/>
        <v>149357</v>
      </c>
      <c r="AK459" s="2">
        <f t="shared" si="63"/>
        <v>20</v>
      </c>
    </row>
    <row r="460" spans="1:37" ht="12.75" x14ac:dyDescent="0.2">
      <c r="A460" s="4">
        <v>45743</v>
      </c>
      <c r="B460" s="5">
        <f>All_Customers_Residential!B460+All_Customers_Small_Commercial!B460+All_Customers_Lighting!B460</f>
        <v>80824</v>
      </c>
      <c r="C460" s="5">
        <f>All_Customers_Residential!C460+All_Customers_Small_Commercial!C460+All_Customers_Lighting!C460</f>
        <v>75370</v>
      </c>
      <c r="D460" s="5">
        <f>All_Customers_Residential!D460+All_Customers_Small_Commercial!D460+All_Customers_Lighting!D460</f>
        <v>73760</v>
      </c>
      <c r="E460" s="5">
        <f>All_Customers_Residential!E460+All_Customers_Small_Commercial!E460+All_Customers_Lighting!E460</f>
        <v>75938</v>
      </c>
      <c r="F460" s="5">
        <f>All_Customers_Residential!F460+All_Customers_Small_Commercial!F460+All_Customers_Lighting!F460</f>
        <v>78142</v>
      </c>
      <c r="G460" s="5">
        <f>All_Customers_Residential!G460+All_Customers_Small_Commercial!G460+All_Customers_Lighting!G460</f>
        <v>89628</v>
      </c>
      <c r="H460" s="5">
        <f>All_Customers_Residential!H460+All_Customers_Small_Commercial!H460+All_Customers_Lighting!H460</f>
        <v>117415</v>
      </c>
      <c r="I460" s="5">
        <f>All_Customers_Residential!I460+All_Customers_Small_Commercial!I460+All_Customers_Lighting!I460</f>
        <v>131397</v>
      </c>
      <c r="J460" s="5">
        <f>All_Customers_Residential!J460+All_Customers_Small_Commercial!J460+All_Customers_Lighting!J460</f>
        <v>127752</v>
      </c>
      <c r="K460" s="5">
        <f>All_Customers_Residential!K460+All_Customers_Small_Commercial!K460+All_Customers_Lighting!K460</f>
        <v>128023</v>
      </c>
      <c r="L460" s="5">
        <f>All_Customers_Residential!L460+All_Customers_Small_Commercial!L460+All_Customers_Lighting!L460</f>
        <v>125866</v>
      </c>
      <c r="M460" s="5">
        <f>All_Customers_Residential!M460+All_Customers_Small_Commercial!M460+All_Customers_Lighting!M460</f>
        <v>121474</v>
      </c>
      <c r="N460" s="5">
        <f>All_Customers_Residential!N460+All_Customers_Small_Commercial!N460+All_Customers_Lighting!N460</f>
        <v>118157</v>
      </c>
      <c r="O460" s="5">
        <f>All_Customers_Residential!O460+All_Customers_Small_Commercial!O460+All_Customers_Lighting!O460</f>
        <v>112724</v>
      </c>
      <c r="P460" s="5">
        <f>All_Customers_Residential!P460+All_Customers_Small_Commercial!P460+All_Customers_Lighting!P460</f>
        <v>108492</v>
      </c>
      <c r="Q460" s="5">
        <f>All_Customers_Residential!Q460+All_Customers_Small_Commercial!Q460+All_Customers_Lighting!Q460</f>
        <v>113013</v>
      </c>
      <c r="R460" s="5">
        <f>All_Customers_Residential!R460+All_Customers_Small_Commercial!R460+All_Customers_Lighting!R460</f>
        <v>119473</v>
      </c>
      <c r="S460" s="5">
        <f>All_Customers_Residential!S460+All_Customers_Small_Commercial!S460+All_Customers_Lighting!S460</f>
        <v>130576</v>
      </c>
      <c r="T460" s="5">
        <f>All_Customers_Residential!T460+All_Customers_Small_Commercial!T460+All_Customers_Lighting!T460</f>
        <v>134919</v>
      </c>
      <c r="U460" s="5">
        <f>All_Customers_Residential!U460+All_Customers_Small_Commercial!U460+All_Customers_Lighting!U460</f>
        <v>148490</v>
      </c>
      <c r="V460" s="5">
        <f>All_Customers_Residential!V460+All_Customers_Small_Commercial!V460+All_Customers_Lighting!V460</f>
        <v>142787</v>
      </c>
      <c r="W460" s="5">
        <f>All_Customers_Residential!W460+All_Customers_Small_Commercial!W460+All_Customers_Lighting!W460</f>
        <v>118588</v>
      </c>
      <c r="X460" s="5">
        <f>All_Customers_Residential!X460+All_Customers_Small_Commercial!X460+All_Customers_Lighting!X460</f>
        <v>95748</v>
      </c>
      <c r="Y460" s="5">
        <f>All_Customers_Residential!Y460+All_Customers_Small_Commercial!Y460+All_Customers_Lighting!Y460</f>
        <v>86367</v>
      </c>
      <c r="AA460" s="2">
        <f>IFERROR(INDEX('Holiday Schedule'!$D$3:$D$24,MATCH(A460,'Holiday Schedule'!$C$3:$C$24,0)),0)</f>
        <v>0</v>
      </c>
      <c r="AB460" s="2">
        <f t="shared" si="56"/>
        <v>5</v>
      </c>
      <c r="AC460" s="2">
        <f t="shared" si="57"/>
        <v>1977479</v>
      </c>
      <c r="AD460" s="5">
        <f t="shared" si="58"/>
        <v>677444</v>
      </c>
      <c r="AE460" s="5">
        <f t="shared" si="59"/>
        <v>2654923</v>
      </c>
      <c r="AG460" s="2">
        <f t="shared" si="60"/>
        <v>3</v>
      </c>
      <c r="AH460" s="2">
        <f t="shared" si="61"/>
        <v>2025</v>
      </c>
      <c r="AJ460" s="5">
        <f t="shared" si="62"/>
        <v>148490</v>
      </c>
      <c r="AK460" s="2">
        <f t="shared" si="63"/>
        <v>20</v>
      </c>
    </row>
    <row r="461" spans="1:37" ht="12.75" x14ac:dyDescent="0.2">
      <c r="A461" s="4">
        <v>45744</v>
      </c>
      <c r="B461" s="5">
        <f>All_Customers_Residential!B461+All_Customers_Small_Commercial!B461+All_Customers_Lighting!B461</f>
        <v>80415</v>
      </c>
      <c r="C461" s="5">
        <f>All_Customers_Residential!C461+All_Customers_Small_Commercial!C461+All_Customers_Lighting!C461</f>
        <v>74990</v>
      </c>
      <c r="D461" s="5">
        <f>All_Customers_Residential!D461+All_Customers_Small_Commercial!D461+All_Customers_Lighting!D461</f>
        <v>73391</v>
      </c>
      <c r="E461" s="5">
        <f>All_Customers_Residential!E461+All_Customers_Small_Commercial!E461+All_Customers_Lighting!E461</f>
        <v>75558</v>
      </c>
      <c r="F461" s="5">
        <f>All_Customers_Residential!F461+All_Customers_Small_Commercial!F461+All_Customers_Lighting!F461</f>
        <v>77746</v>
      </c>
      <c r="G461" s="5">
        <f>All_Customers_Residential!G461+All_Customers_Small_Commercial!G461+All_Customers_Lighting!G461</f>
        <v>89167</v>
      </c>
      <c r="H461" s="5">
        <f>All_Customers_Residential!H461+All_Customers_Small_Commercial!H461+All_Customers_Lighting!H461</f>
        <v>116793</v>
      </c>
      <c r="I461" s="5">
        <f>All_Customers_Residential!I461+All_Customers_Small_Commercial!I461+All_Customers_Lighting!I461</f>
        <v>130678</v>
      </c>
      <c r="J461" s="5">
        <f>All_Customers_Residential!J461+All_Customers_Small_Commercial!J461+All_Customers_Lighting!J461</f>
        <v>127056</v>
      </c>
      <c r="K461" s="5">
        <f>All_Customers_Residential!K461+All_Customers_Small_Commercial!K461+All_Customers_Lighting!K461</f>
        <v>127327</v>
      </c>
      <c r="L461" s="5">
        <f>All_Customers_Residential!L461+All_Customers_Small_Commercial!L461+All_Customers_Lighting!L461</f>
        <v>125183</v>
      </c>
      <c r="M461" s="5">
        <f>All_Customers_Residential!M461+All_Customers_Small_Commercial!M461+All_Customers_Lighting!M461</f>
        <v>120818</v>
      </c>
      <c r="N461" s="5">
        <f>All_Customers_Residential!N461+All_Customers_Small_Commercial!N461+All_Customers_Lighting!N461</f>
        <v>117519</v>
      </c>
      <c r="O461" s="5">
        <f>All_Customers_Residential!O461+All_Customers_Small_Commercial!O461+All_Customers_Lighting!O461</f>
        <v>112116</v>
      </c>
      <c r="P461" s="5">
        <f>All_Customers_Residential!P461+All_Customers_Small_Commercial!P461+All_Customers_Lighting!P461</f>
        <v>107911</v>
      </c>
      <c r="Q461" s="5">
        <f>All_Customers_Residential!Q461+All_Customers_Small_Commercial!Q461+All_Customers_Lighting!Q461</f>
        <v>112404</v>
      </c>
      <c r="R461" s="5">
        <f>All_Customers_Residential!R461+All_Customers_Small_Commercial!R461+All_Customers_Lighting!R461</f>
        <v>118825</v>
      </c>
      <c r="S461" s="5">
        <f>All_Customers_Residential!S461+All_Customers_Small_Commercial!S461+All_Customers_Lighting!S461</f>
        <v>129866</v>
      </c>
      <c r="T461" s="5">
        <f>All_Customers_Residential!T461+All_Customers_Small_Commercial!T461+All_Customers_Lighting!T461</f>
        <v>134199</v>
      </c>
      <c r="U461" s="5">
        <f>All_Customers_Residential!U461+All_Customers_Small_Commercial!U461+All_Customers_Lighting!U461</f>
        <v>147692</v>
      </c>
      <c r="V461" s="5">
        <f>All_Customers_Residential!V461+All_Customers_Small_Commercial!V461+All_Customers_Lighting!V461</f>
        <v>142022</v>
      </c>
      <c r="W461" s="5">
        <f>All_Customers_Residential!W461+All_Customers_Small_Commercial!W461+All_Customers_Lighting!W461</f>
        <v>117964</v>
      </c>
      <c r="X461" s="5">
        <f>All_Customers_Residential!X461+All_Customers_Small_Commercial!X461+All_Customers_Lighting!X461</f>
        <v>95252</v>
      </c>
      <c r="Y461" s="5">
        <f>All_Customers_Residential!Y461+All_Customers_Small_Commercial!Y461+All_Customers_Lighting!Y461</f>
        <v>85925</v>
      </c>
      <c r="AA461" s="2">
        <f>IFERROR(INDEX('Holiday Schedule'!$D$3:$D$24,MATCH(A461,'Holiday Schedule'!$C$3:$C$24,0)),0)</f>
        <v>0</v>
      </c>
      <c r="AB461" s="2">
        <f t="shared" si="56"/>
        <v>6</v>
      </c>
      <c r="AC461" s="2">
        <f t="shared" si="57"/>
        <v>1966832</v>
      </c>
      <c r="AD461" s="5">
        <f t="shared" si="58"/>
        <v>673985</v>
      </c>
      <c r="AE461" s="5">
        <f t="shared" si="59"/>
        <v>2640817</v>
      </c>
      <c r="AG461" s="2">
        <f t="shared" si="60"/>
        <v>3</v>
      </c>
      <c r="AH461" s="2">
        <f t="shared" si="61"/>
        <v>2025</v>
      </c>
      <c r="AJ461" s="5">
        <f t="shared" si="62"/>
        <v>147692</v>
      </c>
      <c r="AK461" s="2">
        <f t="shared" si="63"/>
        <v>20</v>
      </c>
    </row>
    <row r="462" spans="1:37" ht="12.75" x14ac:dyDescent="0.2">
      <c r="A462" s="4">
        <v>45745</v>
      </c>
      <c r="B462" s="5">
        <f>All_Customers_Residential!B462+All_Customers_Small_Commercial!B462+All_Customers_Lighting!B462</f>
        <v>80856</v>
      </c>
      <c r="C462" s="5">
        <f>All_Customers_Residential!C462+All_Customers_Small_Commercial!C462+All_Customers_Lighting!C462</f>
        <v>69274</v>
      </c>
      <c r="D462" s="5">
        <f>All_Customers_Residential!D462+All_Customers_Small_Commercial!D462+All_Customers_Lighting!D462</f>
        <v>74181</v>
      </c>
      <c r="E462" s="5">
        <f>All_Customers_Residential!E462+All_Customers_Small_Commercial!E462+All_Customers_Lighting!E462</f>
        <v>74660</v>
      </c>
      <c r="F462" s="5">
        <f>All_Customers_Residential!F462+All_Customers_Small_Commercial!F462+All_Customers_Lighting!F462</f>
        <v>77191</v>
      </c>
      <c r="G462" s="5">
        <f>All_Customers_Residential!G462+All_Customers_Small_Commercial!G462+All_Customers_Lighting!G462</f>
        <v>85284</v>
      </c>
      <c r="H462" s="5">
        <f>All_Customers_Residential!H462+All_Customers_Small_Commercial!H462+All_Customers_Lighting!H462</f>
        <v>106163</v>
      </c>
      <c r="I462" s="5">
        <f>All_Customers_Residential!I462+All_Customers_Small_Commercial!I462+All_Customers_Lighting!I462</f>
        <v>119496</v>
      </c>
      <c r="J462" s="5">
        <f>All_Customers_Residential!J462+All_Customers_Small_Commercial!J462+All_Customers_Lighting!J462</f>
        <v>127086</v>
      </c>
      <c r="K462" s="5">
        <f>All_Customers_Residential!K462+All_Customers_Small_Commercial!K462+All_Customers_Lighting!K462</f>
        <v>132257</v>
      </c>
      <c r="L462" s="5">
        <f>All_Customers_Residential!L462+All_Customers_Small_Commercial!L462+All_Customers_Lighting!L462</f>
        <v>129057</v>
      </c>
      <c r="M462" s="5">
        <f>All_Customers_Residential!M462+All_Customers_Small_Commercial!M462+All_Customers_Lighting!M462</f>
        <v>125730</v>
      </c>
      <c r="N462" s="5">
        <f>All_Customers_Residential!N462+All_Customers_Small_Commercial!N462+All_Customers_Lighting!N462</f>
        <v>121320</v>
      </c>
      <c r="O462" s="5">
        <f>All_Customers_Residential!O462+All_Customers_Small_Commercial!O462+All_Customers_Lighting!O462</f>
        <v>116167</v>
      </c>
      <c r="P462" s="5">
        <f>All_Customers_Residential!P462+All_Customers_Small_Commercial!P462+All_Customers_Lighting!P462</f>
        <v>109920</v>
      </c>
      <c r="Q462" s="5">
        <f>All_Customers_Residential!Q462+All_Customers_Small_Commercial!Q462+All_Customers_Lighting!Q462</f>
        <v>113869</v>
      </c>
      <c r="R462" s="5">
        <f>All_Customers_Residential!R462+All_Customers_Small_Commercial!R462+All_Customers_Lighting!R462</f>
        <v>120583</v>
      </c>
      <c r="S462" s="5">
        <f>All_Customers_Residential!S462+All_Customers_Small_Commercial!S462+All_Customers_Lighting!S462</f>
        <v>131312</v>
      </c>
      <c r="T462" s="5">
        <f>All_Customers_Residential!T462+All_Customers_Small_Commercial!T462+All_Customers_Lighting!T462</f>
        <v>136411</v>
      </c>
      <c r="U462" s="5">
        <f>All_Customers_Residential!U462+All_Customers_Small_Commercial!U462+All_Customers_Lighting!U462</f>
        <v>149212</v>
      </c>
      <c r="V462" s="5">
        <f>All_Customers_Residential!V462+All_Customers_Small_Commercial!V462+All_Customers_Lighting!V462</f>
        <v>143954</v>
      </c>
      <c r="W462" s="5">
        <f>All_Customers_Residential!W462+All_Customers_Small_Commercial!W462+All_Customers_Lighting!W462</f>
        <v>117210</v>
      </c>
      <c r="X462" s="5">
        <f>All_Customers_Residential!X462+All_Customers_Small_Commercial!X462+All_Customers_Lighting!X462</f>
        <v>96221</v>
      </c>
      <c r="Y462" s="5">
        <f>All_Customers_Residential!Y462+All_Customers_Small_Commercial!Y462+All_Customers_Lighting!Y462</f>
        <v>86374</v>
      </c>
      <c r="AA462" s="2">
        <f>IFERROR(INDEX('Holiday Schedule'!$D$3:$D$24,MATCH(A462,'Holiday Schedule'!$C$3:$C$24,0)),0)</f>
        <v>0</v>
      </c>
      <c r="AB462" s="2">
        <f t="shared" si="56"/>
        <v>7</v>
      </c>
      <c r="AC462" s="2">
        <f t="shared" si="57"/>
        <v>0</v>
      </c>
      <c r="AD462" s="5">
        <f t="shared" si="58"/>
        <v>2643788</v>
      </c>
      <c r="AE462" s="5">
        <f t="shared" si="59"/>
        <v>2643788</v>
      </c>
      <c r="AG462" s="2">
        <f t="shared" si="60"/>
        <v>3</v>
      </c>
      <c r="AH462" s="2">
        <f t="shared" si="61"/>
        <v>2025</v>
      </c>
      <c r="AJ462" s="5">
        <f t="shared" si="62"/>
        <v>149212</v>
      </c>
      <c r="AK462" s="2">
        <f t="shared" si="63"/>
        <v>20</v>
      </c>
    </row>
    <row r="463" spans="1:37" ht="12.75" x14ac:dyDescent="0.2">
      <c r="A463" s="4">
        <v>45746</v>
      </c>
      <c r="B463" s="5">
        <f>All_Customers_Residential!B463+All_Customers_Small_Commercial!B463+All_Customers_Lighting!B463</f>
        <v>80856</v>
      </c>
      <c r="C463" s="5">
        <f>All_Customers_Residential!C463+All_Customers_Small_Commercial!C463+All_Customers_Lighting!C463</f>
        <v>69275</v>
      </c>
      <c r="D463" s="5">
        <f>All_Customers_Residential!D463+All_Customers_Small_Commercial!D463+All_Customers_Lighting!D463</f>
        <v>74180</v>
      </c>
      <c r="E463" s="5">
        <f>All_Customers_Residential!E463+All_Customers_Small_Commercial!E463+All_Customers_Lighting!E463</f>
        <v>74659</v>
      </c>
      <c r="F463" s="5">
        <f>All_Customers_Residential!F463+All_Customers_Small_Commercial!F463+All_Customers_Lighting!F463</f>
        <v>77192</v>
      </c>
      <c r="G463" s="5">
        <f>All_Customers_Residential!G463+All_Customers_Small_Commercial!G463+All_Customers_Lighting!G463</f>
        <v>85287</v>
      </c>
      <c r="H463" s="5">
        <f>All_Customers_Residential!H463+All_Customers_Small_Commercial!H463+All_Customers_Lighting!H463</f>
        <v>106108</v>
      </c>
      <c r="I463" s="5">
        <f>All_Customers_Residential!I463+All_Customers_Small_Commercial!I463+All_Customers_Lighting!I463</f>
        <v>119490</v>
      </c>
      <c r="J463" s="5">
        <f>All_Customers_Residential!J463+All_Customers_Small_Commercial!J463+All_Customers_Lighting!J463</f>
        <v>127088</v>
      </c>
      <c r="K463" s="5">
        <f>All_Customers_Residential!K463+All_Customers_Small_Commercial!K463+All_Customers_Lighting!K463</f>
        <v>132259</v>
      </c>
      <c r="L463" s="5">
        <f>All_Customers_Residential!L463+All_Customers_Small_Commercial!L463+All_Customers_Lighting!L463</f>
        <v>129058</v>
      </c>
      <c r="M463" s="5">
        <f>All_Customers_Residential!M463+All_Customers_Small_Commercial!M463+All_Customers_Lighting!M463</f>
        <v>125730</v>
      </c>
      <c r="N463" s="5">
        <f>All_Customers_Residential!N463+All_Customers_Small_Commercial!N463+All_Customers_Lighting!N463</f>
        <v>121322</v>
      </c>
      <c r="O463" s="5">
        <f>All_Customers_Residential!O463+All_Customers_Small_Commercial!O463+All_Customers_Lighting!O463</f>
        <v>116169</v>
      </c>
      <c r="P463" s="5">
        <f>All_Customers_Residential!P463+All_Customers_Small_Commercial!P463+All_Customers_Lighting!P463</f>
        <v>109921</v>
      </c>
      <c r="Q463" s="5">
        <f>All_Customers_Residential!Q463+All_Customers_Small_Commercial!Q463+All_Customers_Lighting!Q463</f>
        <v>113873</v>
      </c>
      <c r="R463" s="5">
        <f>All_Customers_Residential!R463+All_Customers_Small_Commercial!R463+All_Customers_Lighting!R463</f>
        <v>120584</v>
      </c>
      <c r="S463" s="5">
        <f>All_Customers_Residential!S463+All_Customers_Small_Commercial!S463+All_Customers_Lighting!S463</f>
        <v>131313</v>
      </c>
      <c r="T463" s="5">
        <f>All_Customers_Residential!T463+All_Customers_Small_Commercial!T463+All_Customers_Lighting!T463</f>
        <v>136481</v>
      </c>
      <c r="U463" s="5">
        <f>All_Customers_Residential!U463+All_Customers_Small_Commercial!U463+All_Customers_Lighting!U463</f>
        <v>149208</v>
      </c>
      <c r="V463" s="5">
        <f>All_Customers_Residential!V463+All_Customers_Small_Commercial!V463+All_Customers_Lighting!V463</f>
        <v>143958</v>
      </c>
      <c r="W463" s="5">
        <f>All_Customers_Residential!W463+All_Customers_Small_Commercial!W463+All_Customers_Lighting!W463</f>
        <v>117208</v>
      </c>
      <c r="X463" s="5">
        <f>All_Customers_Residential!X463+All_Customers_Small_Commercial!X463+All_Customers_Lighting!X463</f>
        <v>96222</v>
      </c>
      <c r="Y463" s="5">
        <f>All_Customers_Residential!Y463+All_Customers_Small_Commercial!Y463+All_Customers_Lighting!Y463</f>
        <v>86372</v>
      </c>
      <c r="AA463" s="2">
        <f>IFERROR(INDEX('Holiday Schedule'!$D$3:$D$24,MATCH(A463,'Holiday Schedule'!$C$3:$C$24,0)),0)</f>
        <v>0</v>
      </c>
      <c r="AB463" s="2">
        <f t="shared" si="56"/>
        <v>1</v>
      </c>
      <c r="AC463" s="2">
        <f t="shared" si="57"/>
        <v>0</v>
      </c>
      <c r="AD463" s="5">
        <f t="shared" si="58"/>
        <v>2643813</v>
      </c>
      <c r="AE463" s="5">
        <f t="shared" si="59"/>
        <v>2643813</v>
      </c>
      <c r="AG463" s="2">
        <f t="shared" si="60"/>
        <v>3</v>
      </c>
      <c r="AH463" s="2">
        <f t="shared" si="61"/>
        <v>2025</v>
      </c>
      <c r="AJ463" s="5">
        <f t="shared" si="62"/>
        <v>149208</v>
      </c>
      <c r="AK463" s="2">
        <f t="shared" si="63"/>
        <v>20</v>
      </c>
    </row>
    <row r="464" spans="1:37" ht="12.75" x14ac:dyDescent="0.2">
      <c r="A464" s="4">
        <v>45747</v>
      </c>
      <c r="B464" s="5">
        <f>All_Customers_Residential!B464+All_Customers_Small_Commercial!B464+All_Customers_Lighting!B464</f>
        <v>79589</v>
      </c>
      <c r="C464" s="5">
        <f>All_Customers_Residential!C464+All_Customers_Small_Commercial!C464+All_Customers_Lighting!C464</f>
        <v>74222</v>
      </c>
      <c r="D464" s="5">
        <f>All_Customers_Residential!D464+All_Customers_Small_Commercial!D464+All_Customers_Lighting!D464</f>
        <v>72636</v>
      </c>
      <c r="E464" s="5">
        <f>All_Customers_Residential!E464+All_Customers_Small_Commercial!E464+All_Customers_Lighting!E464</f>
        <v>74781</v>
      </c>
      <c r="F464" s="5">
        <f>All_Customers_Residential!F464+All_Customers_Small_Commercial!F464+All_Customers_Lighting!F464</f>
        <v>76948</v>
      </c>
      <c r="G464" s="5">
        <f>All_Customers_Residential!G464+All_Customers_Small_Commercial!G464+All_Customers_Lighting!G464</f>
        <v>88251</v>
      </c>
      <c r="H464" s="5">
        <f>All_Customers_Residential!H464+All_Customers_Small_Commercial!H464+All_Customers_Lighting!H464</f>
        <v>115624</v>
      </c>
      <c r="I464" s="5">
        <f>All_Customers_Residential!I464+All_Customers_Small_Commercial!I464+All_Customers_Lighting!I464</f>
        <v>129315</v>
      </c>
      <c r="J464" s="5">
        <f>All_Customers_Residential!J464+All_Customers_Small_Commercial!J464+All_Customers_Lighting!J464</f>
        <v>125716</v>
      </c>
      <c r="K464" s="5">
        <f>All_Customers_Residential!K464+All_Customers_Small_Commercial!K464+All_Customers_Lighting!K464</f>
        <v>125983</v>
      </c>
      <c r="L464" s="5">
        <f>All_Customers_Residential!L464+All_Customers_Small_Commercial!L464+All_Customers_Lighting!L464</f>
        <v>123860</v>
      </c>
      <c r="M464" s="5">
        <f>All_Customers_Residential!M464+All_Customers_Small_Commercial!M464+All_Customers_Lighting!M464</f>
        <v>119538</v>
      </c>
      <c r="N464" s="5">
        <f>All_Customers_Residential!N464+All_Customers_Small_Commercial!N464+All_Customers_Lighting!N464</f>
        <v>116275</v>
      </c>
      <c r="O464" s="5">
        <f>All_Customers_Residential!O464+All_Customers_Small_Commercial!O464+All_Customers_Lighting!O464</f>
        <v>110929</v>
      </c>
      <c r="P464" s="5">
        <f>All_Customers_Residential!P464+All_Customers_Small_Commercial!P464+All_Customers_Lighting!P464</f>
        <v>106765</v>
      </c>
      <c r="Q464" s="5">
        <f>All_Customers_Residential!Q464+All_Customers_Small_Commercial!Q464+All_Customers_Lighting!Q464</f>
        <v>111216</v>
      </c>
      <c r="R464" s="5">
        <f>All_Customers_Residential!R464+All_Customers_Small_Commercial!R464+All_Customers_Lighting!R464</f>
        <v>117568</v>
      </c>
      <c r="S464" s="5">
        <f>All_Customers_Residential!S464+All_Customers_Small_Commercial!S464+All_Customers_Lighting!S464</f>
        <v>128509</v>
      </c>
      <c r="T464" s="5">
        <f>All_Customers_Residential!T464+All_Customers_Small_Commercial!T464+All_Customers_Lighting!T464</f>
        <v>132834</v>
      </c>
      <c r="U464" s="5">
        <f>All_Customers_Residential!U464+All_Customers_Small_Commercial!U464+All_Customers_Lighting!U464</f>
        <v>146160</v>
      </c>
      <c r="V464" s="5">
        <f>All_Customers_Residential!V464+All_Customers_Small_Commercial!V464+All_Customers_Lighting!V464</f>
        <v>140552</v>
      </c>
      <c r="W464" s="5">
        <f>All_Customers_Residential!W464+All_Customers_Small_Commercial!W464+All_Customers_Lighting!W464</f>
        <v>116742</v>
      </c>
      <c r="X464" s="5">
        <f>All_Customers_Residential!X464+All_Customers_Small_Commercial!X464+All_Customers_Lighting!X464</f>
        <v>94269</v>
      </c>
      <c r="Y464" s="5">
        <f>All_Customers_Residential!Y464+All_Customers_Small_Commercial!Y464+All_Customers_Lighting!Y464</f>
        <v>85038</v>
      </c>
      <c r="AA464" s="2">
        <f>IFERROR(INDEX('Holiday Schedule'!$D$3:$D$24,MATCH(A464,'Holiday Schedule'!$C$3:$C$24,0)),0)</f>
        <v>0</v>
      </c>
      <c r="AB464" s="2">
        <f t="shared" si="56"/>
        <v>2</v>
      </c>
      <c r="AC464" s="2">
        <f t="shared" si="57"/>
        <v>1946231</v>
      </c>
      <c r="AD464" s="5">
        <f t="shared" si="58"/>
        <v>667089</v>
      </c>
      <c r="AE464" s="5">
        <f t="shared" si="59"/>
        <v>2613320</v>
      </c>
      <c r="AG464" s="2">
        <f t="shared" si="60"/>
        <v>3</v>
      </c>
      <c r="AH464" s="2">
        <f t="shared" si="61"/>
        <v>2025</v>
      </c>
      <c r="AJ464" s="5">
        <f t="shared" si="62"/>
        <v>146160</v>
      </c>
      <c r="AK464" s="2">
        <f t="shared" si="63"/>
        <v>20</v>
      </c>
    </row>
    <row r="465" spans="1:37" ht="12.75" x14ac:dyDescent="0.2">
      <c r="A465" s="4">
        <v>45748</v>
      </c>
      <c r="B465" s="5">
        <f>All_Customers_Residential!B465+All_Customers_Small_Commercial!B465+All_Customers_Lighting!B465</f>
        <v>69181</v>
      </c>
      <c r="C465" s="5">
        <f>All_Customers_Residential!C465+All_Customers_Small_Commercial!C465+All_Customers_Lighting!C465</f>
        <v>65496</v>
      </c>
      <c r="D465" s="5">
        <f>All_Customers_Residential!D465+All_Customers_Small_Commercial!D465+All_Customers_Lighting!D465</f>
        <v>63155</v>
      </c>
      <c r="E465" s="5">
        <f>All_Customers_Residential!E465+All_Customers_Small_Commercial!E465+All_Customers_Lighting!E465</f>
        <v>64035</v>
      </c>
      <c r="F465" s="5">
        <f>All_Customers_Residential!F465+All_Customers_Small_Commercial!F465+All_Customers_Lighting!F465</f>
        <v>67125</v>
      </c>
      <c r="G465" s="5">
        <f>All_Customers_Residential!G465+All_Customers_Small_Commercial!G465+All_Customers_Lighting!G465</f>
        <v>77583</v>
      </c>
      <c r="H465" s="5">
        <f>All_Customers_Residential!H465+All_Customers_Small_Commercial!H465+All_Customers_Lighting!H465</f>
        <v>102399</v>
      </c>
      <c r="I465" s="5">
        <f>All_Customers_Residential!I465+All_Customers_Small_Commercial!I465+All_Customers_Lighting!I465</f>
        <v>117139</v>
      </c>
      <c r="J465" s="5">
        <f>All_Customers_Residential!J465+All_Customers_Small_Commercial!J465+All_Customers_Lighting!J465</f>
        <v>116839</v>
      </c>
      <c r="K465" s="5">
        <f>All_Customers_Residential!K465+All_Customers_Small_Commercial!K465+All_Customers_Lighting!K465</f>
        <v>115301</v>
      </c>
      <c r="L465" s="5">
        <f>All_Customers_Residential!L465+All_Customers_Small_Commercial!L465+All_Customers_Lighting!L465</f>
        <v>112701</v>
      </c>
      <c r="M465" s="5">
        <f>All_Customers_Residential!M465+All_Customers_Small_Commercial!M465+All_Customers_Lighting!M465</f>
        <v>105354</v>
      </c>
      <c r="N465" s="5">
        <f>All_Customers_Residential!N465+All_Customers_Small_Commercial!N465+All_Customers_Lighting!N465</f>
        <v>102740</v>
      </c>
      <c r="O465" s="5">
        <f>All_Customers_Residential!O465+All_Customers_Small_Commercial!O465+All_Customers_Lighting!O465</f>
        <v>97848</v>
      </c>
      <c r="P465" s="5">
        <f>All_Customers_Residential!P465+All_Customers_Small_Commercial!P465+All_Customers_Lighting!P465</f>
        <v>93292</v>
      </c>
      <c r="Q465" s="5">
        <f>All_Customers_Residential!Q465+All_Customers_Small_Commercial!Q465+All_Customers_Lighting!Q465</f>
        <v>96710</v>
      </c>
      <c r="R465" s="5">
        <f>All_Customers_Residential!R465+All_Customers_Small_Commercial!R465+All_Customers_Lighting!R465</f>
        <v>103195</v>
      </c>
      <c r="S465" s="5">
        <f>All_Customers_Residential!S465+All_Customers_Small_Commercial!S465+All_Customers_Lighting!S465</f>
        <v>113799</v>
      </c>
      <c r="T465" s="5">
        <f>All_Customers_Residential!T465+All_Customers_Small_Commercial!T465+All_Customers_Lighting!T465</f>
        <v>114859</v>
      </c>
      <c r="U465" s="5">
        <f>All_Customers_Residential!U465+All_Customers_Small_Commercial!U465+All_Customers_Lighting!U465</f>
        <v>129952</v>
      </c>
      <c r="V465" s="5">
        <f>All_Customers_Residential!V465+All_Customers_Small_Commercial!V465+All_Customers_Lighting!V465</f>
        <v>123248</v>
      </c>
      <c r="W465" s="5">
        <f>All_Customers_Residential!W465+All_Customers_Small_Commercial!W465+All_Customers_Lighting!W465</f>
        <v>104632</v>
      </c>
      <c r="X465" s="5">
        <f>All_Customers_Residential!X465+All_Customers_Small_Commercial!X465+All_Customers_Lighting!X465</f>
        <v>86716</v>
      </c>
      <c r="Y465" s="5">
        <f>All_Customers_Residential!Y465+All_Customers_Small_Commercial!Y465+All_Customers_Lighting!Y465</f>
        <v>74501</v>
      </c>
      <c r="AA465" s="2">
        <f>IFERROR(INDEX('Holiday Schedule'!$D$3:$D$24,MATCH(A465,'Holiday Schedule'!$C$3:$C$24,0)),0)</f>
        <v>0</v>
      </c>
      <c r="AB465" s="2">
        <f t="shared" si="56"/>
        <v>3</v>
      </c>
      <c r="AC465" s="2">
        <f t="shared" si="57"/>
        <v>1734325</v>
      </c>
      <c r="AD465" s="5">
        <f t="shared" si="58"/>
        <v>583475</v>
      </c>
      <c r="AE465" s="5">
        <f t="shared" si="59"/>
        <v>2317800</v>
      </c>
      <c r="AG465" s="2">
        <f t="shared" si="60"/>
        <v>4</v>
      </c>
      <c r="AH465" s="2">
        <f t="shared" si="61"/>
        <v>2025</v>
      </c>
      <c r="AJ465" s="5">
        <f t="shared" si="62"/>
        <v>129952</v>
      </c>
      <c r="AK465" s="2">
        <f t="shared" si="63"/>
        <v>20</v>
      </c>
    </row>
    <row r="466" spans="1:37" ht="12.75" x14ac:dyDescent="0.2">
      <c r="A466" s="4">
        <v>45749</v>
      </c>
      <c r="B466" s="5">
        <f>All_Customers_Residential!B466+All_Customers_Small_Commercial!B466+All_Customers_Lighting!B466</f>
        <v>68463</v>
      </c>
      <c r="C466" s="5">
        <f>All_Customers_Residential!C466+All_Customers_Small_Commercial!C466+All_Customers_Lighting!C466</f>
        <v>64818</v>
      </c>
      <c r="D466" s="5">
        <f>All_Customers_Residential!D466+All_Customers_Small_Commercial!D466+All_Customers_Lighting!D466</f>
        <v>62503</v>
      </c>
      <c r="E466" s="5">
        <f>All_Customers_Residential!E466+All_Customers_Small_Commercial!E466+All_Customers_Lighting!E466</f>
        <v>63375</v>
      </c>
      <c r="F466" s="5">
        <f>All_Customers_Residential!F466+All_Customers_Small_Commercial!F466+All_Customers_Lighting!F466</f>
        <v>66431</v>
      </c>
      <c r="G466" s="5">
        <f>All_Customers_Residential!G466+All_Customers_Small_Commercial!G466+All_Customers_Lighting!G466</f>
        <v>76773</v>
      </c>
      <c r="H466" s="5">
        <f>All_Customers_Residential!H466+All_Customers_Small_Commercial!H466+All_Customers_Lighting!H466</f>
        <v>101236</v>
      </c>
      <c r="I466" s="5">
        <f>All_Customers_Residential!I466+All_Customers_Small_Commercial!I466+All_Customers_Lighting!I466</f>
        <v>115876</v>
      </c>
      <c r="J466" s="5">
        <f>All_Customers_Residential!J466+All_Customers_Small_Commercial!J466+All_Customers_Lighting!J466</f>
        <v>115584</v>
      </c>
      <c r="K466" s="5">
        <f>All_Customers_Residential!K466+All_Customers_Small_Commercial!K466+All_Customers_Lighting!K466</f>
        <v>114064</v>
      </c>
      <c r="L466" s="5">
        <f>All_Customers_Residential!L466+All_Customers_Small_Commercial!L466+All_Customers_Lighting!L466</f>
        <v>111498</v>
      </c>
      <c r="M466" s="5">
        <f>All_Customers_Residential!M466+All_Customers_Small_Commercial!M466+All_Customers_Lighting!M466</f>
        <v>104235</v>
      </c>
      <c r="N466" s="5">
        <f>All_Customers_Residential!N466+All_Customers_Small_Commercial!N466+All_Customers_Lighting!N466</f>
        <v>101645</v>
      </c>
      <c r="O466" s="5">
        <f>All_Customers_Residential!O466+All_Customers_Small_Commercial!O466+All_Customers_Lighting!O466</f>
        <v>96811</v>
      </c>
      <c r="P466" s="5">
        <f>All_Customers_Residential!P466+All_Customers_Small_Commercial!P466+All_Customers_Lighting!P466</f>
        <v>92304</v>
      </c>
      <c r="Q466" s="5">
        <f>All_Customers_Residential!Q466+All_Customers_Small_Commercial!Q466+All_Customers_Lighting!Q466</f>
        <v>95681</v>
      </c>
      <c r="R466" s="5">
        <f>All_Customers_Residential!R466+All_Customers_Small_Commercial!R466+All_Customers_Lighting!R466</f>
        <v>102091</v>
      </c>
      <c r="S466" s="5">
        <f>All_Customers_Residential!S466+All_Customers_Small_Commercial!S466+All_Customers_Lighting!S466</f>
        <v>112568</v>
      </c>
      <c r="T466" s="5">
        <f>All_Customers_Residential!T466+All_Customers_Small_Commercial!T466+All_Customers_Lighting!T466</f>
        <v>113612</v>
      </c>
      <c r="U466" s="5">
        <f>All_Customers_Residential!U466+All_Customers_Small_Commercial!U466+All_Customers_Lighting!U466</f>
        <v>128539</v>
      </c>
      <c r="V466" s="5">
        <f>All_Customers_Residential!V466+All_Customers_Small_Commercial!V466+All_Customers_Lighting!V466</f>
        <v>121929</v>
      </c>
      <c r="W466" s="5">
        <f>All_Customers_Residential!W466+All_Customers_Small_Commercial!W466+All_Customers_Lighting!W466</f>
        <v>103523</v>
      </c>
      <c r="X466" s="5">
        <f>All_Customers_Residential!X466+All_Customers_Small_Commercial!X466+All_Customers_Lighting!X466</f>
        <v>85800</v>
      </c>
      <c r="Y466" s="5">
        <f>All_Customers_Residential!Y466+All_Customers_Small_Commercial!Y466+All_Customers_Lighting!Y466</f>
        <v>73723</v>
      </c>
      <c r="AA466" s="2">
        <f>IFERROR(INDEX('Holiday Schedule'!$D$3:$D$24,MATCH(A466,'Holiday Schedule'!$C$3:$C$24,0)),0)</f>
        <v>0</v>
      </c>
      <c r="AB466" s="2">
        <f t="shared" si="56"/>
        <v>4</v>
      </c>
      <c r="AC466" s="2">
        <f t="shared" si="57"/>
        <v>1715760</v>
      </c>
      <c r="AD466" s="5">
        <f t="shared" si="58"/>
        <v>577322</v>
      </c>
      <c r="AE466" s="5">
        <f t="shared" si="59"/>
        <v>2293082</v>
      </c>
      <c r="AG466" s="2">
        <f t="shared" si="60"/>
        <v>4</v>
      </c>
      <c r="AH466" s="2">
        <f t="shared" si="61"/>
        <v>2025</v>
      </c>
      <c r="AJ466" s="5">
        <f t="shared" si="62"/>
        <v>128539</v>
      </c>
      <c r="AK466" s="2">
        <f t="shared" si="63"/>
        <v>20</v>
      </c>
    </row>
    <row r="467" spans="1:37" ht="12.75" x14ac:dyDescent="0.2">
      <c r="A467" s="4">
        <v>45750</v>
      </c>
      <c r="B467" s="5">
        <f>All_Customers_Residential!B467+All_Customers_Small_Commercial!B467+All_Customers_Lighting!B467</f>
        <v>68124</v>
      </c>
      <c r="C467" s="5">
        <f>All_Customers_Residential!C467+All_Customers_Small_Commercial!C467+All_Customers_Lighting!C467</f>
        <v>64494</v>
      </c>
      <c r="D467" s="5">
        <f>All_Customers_Residential!D467+All_Customers_Small_Commercial!D467+All_Customers_Lighting!D467</f>
        <v>62192</v>
      </c>
      <c r="E467" s="5">
        <f>All_Customers_Residential!E467+All_Customers_Small_Commercial!E467+All_Customers_Lighting!E467</f>
        <v>63061</v>
      </c>
      <c r="F467" s="5">
        <f>All_Customers_Residential!F467+All_Customers_Small_Commercial!F467+All_Customers_Lighting!F467</f>
        <v>66102</v>
      </c>
      <c r="G467" s="5">
        <f>All_Customers_Residential!G467+All_Customers_Small_Commercial!G467+All_Customers_Lighting!G467</f>
        <v>76390</v>
      </c>
      <c r="H467" s="5">
        <f>All_Customers_Residential!H467+All_Customers_Small_Commercial!H467+All_Customers_Lighting!H467</f>
        <v>100804</v>
      </c>
      <c r="I467" s="5">
        <f>All_Customers_Residential!I467+All_Customers_Small_Commercial!I467+All_Customers_Lighting!I467</f>
        <v>115293</v>
      </c>
      <c r="J467" s="5">
        <f>All_Customers_Residential!J467+All_Customers_Small_Commercial!J467+All_Customers_Lighting!J467</f>
        <v>114987</v>
      </c>
      <c r="K467" s="5">
        <f>All_Customers_Residential!K467+All_Customers_Small_Commercial!K467+All_Customers_Lighting!K467</f>
        <v>113474</v>
      </c>
      <c r="L467" s="5">
        <f>All_Customers_Residential!L467+All_Customers_Small_Commercial!L467+All_Customers_Lighting!L467</f>
        <v>110919</v>
      </c>
      <c r="M467" s="5">
        <f>All_Customers_Residential!M467+All_Customers_Small_Commercial!M467+All_Customers_Lighting!M467</f>
        <v>103692</v>
      </c>
      <c r="N467" s="5">
        <f>All_Customers_Residential!N467+All_Customers_Small_Commercial!N467+All_Customers_Lighting!N467</f>
        <v>101117</v>
      </c>
      <c r="O467" s="5">
        <f>All_Customers_Residential!O467+All_Customers_Small_Commercial!O467+All_Customers_Lighting!O467</f>
        <v>96305</v>
      </c>
      <c r="P467" s="5">
        <f>All_Customers_Residential!P467+All_Customers_Small_Commercial!P467+All_Customers_Lighting!P467</f>
        <v>91821</v>
      </c>
      <c r="Q467" s="5">
        <f>All_Customers_Residential!Q467+All_Customers_Small_Commercial!Q467+All_Customers_Lighting!Q467</f>
        <v>95182</v>
      </c>
      <c r="R467" s="5">
        <f>All_Customers_Residential!R467+All_Customers_Small_Commercial!R467+All_Customers_Lighting!R467</f>
        <v>101561</v>
      </c>
      <c r="S467" s="5">
        <f>All_Customers_Residential!S467+All_Customers_Small_Commercial!S467+All_Customers_Lighting!S467</f>
        <v>111990</v>
      </c>
      <c r="T467" s="5">
        <f>All_Customers_Residential!T467+All_Customers_Small_Commercial!T467+All_Customers_Lighting!T467</f>
        <v>113043</v>
      </c>
      <c r="U467" s="5">
        <f>All_Customers_Residential!U467+All_Customers_Small_Commercial!U467+All_Customers_Lighting!U467</f>
        <v>127891</v>
      </c>
      <c r="V467" s="5">
        <f>All_Customers_Residential!V467+All_Customers_Small_Commercial!V467+All_Customers_Lighting!V467</f>
        <v>121323</v>
      </c>
      <c r="W467" s="5">
        <f>All_Customers_Residential!W467+All_Customers_Small_Commercial!W467+All_Customers_Lighting!W467</f>
        <v>103006</v>
      </c>
      <c r="X467" s="5">
        <f>All_Customers_Residential!X467+All_Customers_Small_Commercial!X467+All_Customers_Lighting!X467</f>
        <v>85375</v>
      </c>
      <c r="Y467" s="5">
        <f>All_Customers_Residential!Y467+All_Customers_Small_Commercial!Y467+All_Customers_Lighting!Y467</f>
        <v>73359</v>
      </c>
      <c r="AA467" s="2">
        <f>IFERROR(INDEX('Holiday Schedule'!$D$3:$D$24,MATCH(A467,'Holiday Schedule'!$C$3:$C$24,0)),0)</f>
        <v>0</v>
      </c>
      <c r="AB467" s="2">
        <f t="shared" si="56"/>
        <v>5</v>
      </c>
      <c r="AC467" s="2">
        <f t="shared" si="57"/>
        <v>1706979</v>
      </c>
      <c r="AD467" s="5">
        <f t="shared" si="58"/>
        <v>574526</v>
      </c>
      <c r="AE467" s="5">
        <f t="shared" si="59"/>
        <v>2281505</v>
      </c>
      <c r="AG467" s="2">
        <f t="shared" si="60"/>
        <v>4</v>
      </c>
      <c r="AH467" s="2">
        <f t="shared" si="61"/>
        <v>2025</v>
      </c>
      <c r="AJ467" s="5">
        <f t="shared" si="62"/>
        <v>127891</v>
      </c>
      <c r="AK467" s="2">
        <f t="shared" si="63"/>
        <v>20</v>
      </c>
    </row>
    <row r="468" spans="1:37" ht="12.75" x14ac:dyDescent="0.2">
      <c r="A468" s="4">
        <v>45751</v>
      </c>
      <c r="B468" s="5">
        <f>All_Customers_Residential!B468+All_Customers_Small_Commercial!B468+All_Customers_Lighting!B468</f>
        <v>67179</v>
      </c>
      <c r="C468" s="5">
        <f>All_Customers_Residential!C468+All_Customers_Small_Commercial!C468+All_Customers_Lighting!C468</f>
        <v>63604</v>
      </c>
      <c r="D468" s="5">
        <f>All_Customers_Residential!D468+All_Customers_Small_Commercial!D468+All_Customers_Lighting!D468</f>
        <v>61338</v>
      </c>
      <c r="E468" s="5">
        <f>All_Customers_Residential!E468+All_Customers_Small_Commercial!E468+All_Customers_Lighting!E468</f>
        <v>62190</v>
      </c>
      <c r="F468" s="5">
        <f>All_Customers_Residential!F468+All_Customers_Small_Commercial!F468+All_Customers_Lighting!F468</f>
        <v>65187</v>
      </c>
      <c r="G468" s="5">
        <f>All_Customers_Residential!G468+All_Customers_Small_Commercial!G468+All_Customers_Lighting!G468</f>
        <v>75327</v>
      </c>
      <c r="H468" s="5">
        <f>All_Customers_Residential!H468+All_Customers_Small_Commercial!H468+All_Customers_Lighting!H468</f>
        <v>99304</v>
      </c>
      <c r="I468" s="5">
        <f>All_Customers_Residential!I468+All_Customers_Small_Commercial!I468+All_Customers_Lighting!I468</f>
        <v>113642</v>
      </c>
      <c r="J468" s="5">
        <f>All_Customers_Residential!J468+All_Customers_Small_Commercial!J468+All_Customers_Lighting!J468</f>
        <v>113355</v>
      </c>
      <c r="K468" s="5">
        <f>All_Customers_Residential!K468+All_Customers_Small_Commercial!K468+All_Customers_Lighting!K468</f>
        <v>111873</v>
      </c>
      <c r="L468" s="5">
        <f>All_Customers_Residential!L468+All_Customers_Small_Commercial!L468+All_Customers_Lighting!L468</f>
        <v>109359</v>
      </c>
      <c r="M468" s="5">
        <f>All_Customers_Residential!M468+All_Customers_Small_Commercial!M468+All_Customers_Lighting!M468</f>
        <v>102239</v>
      </c>
      <c r="N468" s="5">
        <f>All_Customers_Residential!N468+All_Customers_Small_Commercial!N468+All_Customers_Lighting!N468</f>
        <v>99702</v>
      </c>
      <c r="O468" s="5">
        <f>All_Customers_Residential!O468+All_Customers_Small_Commercial!O468+All_Customers_Lighting!O468</f>
        <v>94961</v>
      </c>
      <c r="P468" s="5">
        <f>All_Customers_Residential!P468+All_Customers_Small_Commercial!P468+All_Customers_Lighting!P468</f>
        <v>90544</v>
      </c>
      <c r="Q468" s="5">
        <f>All_Customers_Residential!Q468+All_Customers_Small_Commercial!Q468+All_Customers_Lighting!Q468</f>
        <v>93852</v>
      </c>
      <c r="R468" s="5">
        <f>All_Customers_Residential!R468+All_Customers_Small_Commercial!R468+All_Customers_Lighting!R468</f>
        <v>100131</v>
      </c>
      <c r="S468" s="5">
        <f>All_Customers_Residential!S468+All_Customers_Small_Commercial!S468+All_Customers_Lighting!S468</f>
        <v>110389</v>
      </c>
      <c r="T468" s="5">
        <f>All_Customers_Residential!T468+All_Customers_Small_Commercial!T468+All_Customers_Lighting!T468</f>
        <v>111409</v>
      </c>
      <c r="U468" s="5">
        <f>All_Customers_Residential!U468+All_Customers_Small_Commercial!U468+All_Customers_Lighting!U468</f>
        <v>126028</v>
      </c>
      <c r="V468" s="5">
        <f>All_Customers_Residential!V468+All_Customers_Small_Commercial!V468+All_Customers_Lighting!V468</f>
        <v>119588</v>
      </c>
      <c r="W468" s="5">
        <f>All_Customers_Residential!W468+All_Customers_Small_Commercial!W468+All_Customers_Lighting!W468</f>
        <v>101543</v>
      </c>
      <c r="X468" s="5">
        <f>All_Customers_Residential!X468+All_Customers_Small_Commercial!X468+All_Customers_Lighting!X468</f>
        <v>84174</v>
      </c>
      <c r="Y468" s="5">
        <f>All_Customers_Residential!Y468+All_Customers_Small_Commercial!Y468+All_Customers_Lighting!Y468</f>
        <v>72332</v>
      </c>
      <c r="AA468" s="2">
        <f>IFERROR(INDEX('Holiday Schedule'!$D$3:$D$24,MATCH(A468,'Holiday Schedule'!$C$3:$C$24,0)),0)</f>
        <v>0</v>
      </c>
      <c r="AB468" s="2">
        <f t="shared" si="56"/>
        <v>6</v>
      </c>
      <c r="AC468" s="2">
        <f t="shared" si="57"/>
        <v>1682789</v>
      </c>
      <c r="AD468" s="5">
        <f t="shared" si="58"/>
        <v>566461</v>
      </c>
      <c r="AE468" s="5">
        <f t="shared" si="59"/>
        <v>2249250</v>
      </c>
      <c r="AG468" s="2">
        <f t="shared" si="60"/>
        <v>4</v>
      </c>
      <c r="AH468" s="2">
        <f t="shared" si="61"/>
        <v>2025</v>
      </c>
      <c r="AJ468" s="5">
        <f t="shared" si="62"/>
        <v>126028</v>
      </c>
      <c r="AK468" s="2">
        <f t="shared" si="63"/>
        <v>20</v>
      </c>
    </row>
    <row r="469" spans="1:37" ht="12.75" x14ac:dyDescent="0.2">
      <c r="A469" s="4">
        <v>45752</v>
      </c>
      <c r="B469" s="5">
        <f>All_Customers_Residential!B469+All_Customers_Small_Commercial!B469+All_Customers_Lighting!B469</f>
        <v>66868</v>
      </c>
      <c r="C469" s="5">
        <f>All_Customers_Residential!C469+All_Customers_Small_Commercial!C469+All_Customers_Lighting!C469</f>
        <v>63303</v>
      </c>
      <c r="D469" s="5">
        <f>All_Customers_Residential!D469+All_Customers_Small_Commercial!D469+All_Customers_Lighting!D469</f>
        <v>59733</v>
      </c>
      <c r="E469" s="5">
        <f>All_Customers_Residential!E469+All_Customers_Small_Commercial!E469+All_Customers_Lighting!E469</f>
        <v>61717</v>
      </c>
      <c r="F469" s="5">
        <f>All_Customers_Residential!F469+All_Customers_Small_Commercial!F469+All_Customers_Lighting!F469</f>
        <v>64808</v>
      </c>
      <c r="G469" s="5">
        <f>All_Customers_Residential!G469+All_Customers_Small_Commercial!G469+All_Customers_Lighting!G469</f>
        <v>73951</v>
      </c>
      <c r="H469" s="5">
        <f>All_Customers_Residential!H469+All_Customers_Small_Commercial!H469+All_Customers_Lighting!H469</f>
        <v>94486</v>
      </c>
      <c r="I469" s="5">
        <f>All_Customers_Residential!I469+All_Customers_Small_Commercial!I469+All_Customers_Lighting!I469</f>
        <v>109185</v>
      </c>
      <c r="J469" s="5">
        <f>All_Customers_Residential!J469+All_Customers_Small_Commercial!J469+All_Customers_Lighting!J469</f>
        <v>114008</v>
      </c>
      <c r="K469" s="5">
        <f>All_Customers_Residential!K469+All_Customers_Small_Commercial!K469+All_Customers_Lighting!K469</f>
        <v>117256</v>
      </c>
      <c r="L469" s="5">
        <f>All_Customers_Residential!L469+All_Customers_Small_Commercial!L469+All_Customers_Lighting!L469</f>
        <v>113298</v>
      </c>
      <c r="M469" s="5">
        <f>All_Customers_Residential!M469+All_Customers_Small_Commercial!M469+All_Customers_Lighting!M469</f>
        <v>104623</v>
      </c>
      <c r="N469" s="5">
        <f>All_Customers_Residential!N469+All_Customers_Small_Commercial!N469+All_Customers_Lighting!N469</f>
        <v>101998</v>
      </c>
      <c r="O469" s="5">
        <f>All_Customers_Residential!O469+All_Customers_Small_Commercial!O469+All_Customers_Lighting!O469</f>
        <v>97914</v>
      </c>
      <c r="P469" s="5">
        <f>All_Customers_Residential!P469+All_Customers_Small_Commercial!P469+All_Customers_Lighting!P469</f>
        <v>91681</v>
      </c>
      <c r="Q469" s="5">
        <f>All_Customers_Residential!Q469+All_Customers_Small_Commercial!Q469+All_Customers_Lighting!Q469</f>
        <v>93308</v>
      </c>
      <c r="R469" s="5">
        <f>All_Customers_Residential!R469+All_Customers_Small_Commercial!R469+All_Customers_Lighting!R469</f>
        <v>100243</v>
      </c>
      <c r="S469" s="5">
        <f>All_Customers_Residential!S469+All_Customers_Small_Commercial!S469+All_Customers_Lighting!S469</f>
        <v>110509</v>
      </c>
      <c r="T469" s="5">
        <f>All_Customers_Residential!T469+All_Customers_Small_Commercial!T469+All_Customers_Lighting!T469</f>
        <v>111394</v>
      </c>
      <c r="U469" s="5">
        <f>All_Customers_Residential!U469+All_Customers_Small_Commercial!U469+All_Customers_Lighting!U469</f>
        <v>125935</v>
      </c>
      <c r="V469" s="5">
        <f>All_Customers_Residential!V469+All_Customers_Small_Commercial!V469+All_Customers_Lighting!V469</f>
        <v>119319</v>
      </c>
      <c r="W469" s="5">
        <f>All_Customers_Residential!W469+All_Customers_Small_Commercial!W469+All_Customers_Lighting!W469</f>
        <v>101636</v>
      </c>
      <c r="X469" s="5">
        <f>All_Customers_Residential!X469+All_Customers_Small_Commercial!X469+All_Customers_Lighting!X469</f>
        <v>84391</v>
      </c>
      <c r="Y469" s="5">
        <f>All_Customers_Residential!Y469+All_Customers_Small_Commercial!Y469+All_Customers_Lighting!Y469</f>
        <v>72913</v>
      </c>
      <c r="AA469" s="2">
        <f>IFERROR(INDEX('Holiday Schedule'!$D$3:$D$24,MATCH(A469,'Holiday Schedule'!$C$3:$C$24,0)),0)</f>
        <v>0</v>
      </c>
      <c r="AB469" s="2">
        <f t="shared" si="56"/>
        <v>7</v>
      </c>
      <c r="AC469" s="2">
        <f t="shared" si="57"/>
        <v>0</v>
      </c>
      <c r="AD469" s="5">
        <f t="shared" si="58"/>
        <v>2254477</v>
      </c>
      <c r="AE469" s="5">
        <f t="shared" si="59"/>
        <v>2254477</v>
      </c>
      <c r="AG469" s="2">
        <f t="shared" si="60"/>
        <v>4</v>
      </c>
      <c r="AH469" s="2">
        <f t="shared" si="61"/>
        <v>2025</v>
      </c>
      <c r="AJ469" s="5">
        <f t="shared" si="62"/>
        <v>125935</v>
      </c>
      <c r="AK469" s="2">
        <f t="shared" si="63"/>
        <v>20</v>
      </c>
    </row>
    <row r="470" spans="1:37" ht="12.75" x14ac:dyDescent="0.2">
      <c r="A470" s="4">
        <v>45753</v>
      </c>
      <c r="B470" s="5">
        <f>All_Customers_Residential!B470+All_Customers_Small_Commercial!B470+All_Customers_Lighting!B470</f>
        <v>66865</v>
      </c>
      <c r="C470" s="5">
        <f>All_Customers_Residential!C470+All_Customers_Small_Commercial!C470+All_Customers_Lighting!C470</f>
        <v>63300</v>
      </c>
      <c r="D470" s="5">
        <f>All_Customers_Residential!D470+All_Customers_Small_Commercial!D470+All_Customers_Lighting!D470</f>
        <v>59729</v>
      </c>
      <c r="E470" s="5">
        <f>All_Customers_Residential!E470+All_Customers_Small_Commercial!E470+All_Customers_Lighting!E470</f>
        <v>61713</v>
      </c>
      <c r="F470" s="5">
        <f>All_Customers_Residential!F470+All_Customers_Small_Commercial!F470+All_Customers_Lighting!F470</f>
        <v>64804</v>
      </c>
      <c r="G470" s="5">
        <f>All_Customers_Residential!G470+All_Customers_Small_Commercial!G470+All_Customers_Lighting!G470</f>
        <v>73951</v>
      </c>
      <c r="H470" s="5">
        <f>All_Customers_Residential!H470+All_Customers_Small_Commercial!H470+All_Customers_Lighting!H470</f>
        <v>94543</v>
      </c>
      <c r="I470" s="5">
        <f>All_Customers_Residential!I470+All_Customers_Small_Commercial!I470+All_Customers_Lighting!I470</f>
        <v>109180</v>
      </c>
      <c r="J470" s="5">
        <f>All_Customers_Residential!J470+All_Customers_Small_Commercial!J470+All_Customers_Lighting!J470</f>
        <v>114002</v>
      </c>
      <c r="K470" s="5">
        <f>All_Customers_Residential!K470+All_Customers_Small_Commercial!K470+All_Customers_Lighting!K470</f>
        <v>117248</v>
      </c>
      <c r="L470" s="5">
        <f>All_Customers_Residential!L470+All_Customers_Small_Commercial!L470+All_Customers_Lighting!L470</f>
        <v>113291</v>
      </c>
      <c r="M470" s="5">
        <f>All_Customers_Residential!M470+All_Customers_Small_Commercial!M470+All_Customers_Lighting!M470</f>
        <v>104616</v>
      </c>
      <c r="N470" s="5">
        <f>All_Customers_Residential!N470+All_Customers_Small_Commercial!N470+All_Customers_Lighting!N470</f>
        <v>101991</v>
      </c>
      <c r="O470" s="5">
        <f>All_Customers_Residential!O470+All_Customers_Small_Commercial!O470+All_Customers_Lighting!O470</f>
        <v>97908</v>
      </c>
      <c r="P470" s="5">
        <f>All_Customers_Residential!P470+All_Customers_Small_Commercial!P470+All_Customers_Lighting!P470</f>
        <v>91674</v>
      </c>
      <c r="Q470" s="5">
        <f>All_Customers_Residential!Q470+All_Customers_Small_Commercial!Q470+All_Customers_Lighting!Q470</f>
        <v>93301</v>
      </c>
      <c r="R470" s="5">
        <f>All_Customers_Residential!R470+All_Customers_Small_Commercial!R470+All_Customers_Lighting!R470</f>
        <v>100237</v>
      </c>
      <c r="S470" s="5">
        <f>All_Customers_Residential!S470+All_Customers_Small_Commercial!S470+All_Customers_Lighting!S470</f>
        <v>110503</v>
      </c>
      <c r="T470" s="5">
        <f>All_Customers_Residential!T470+All_Customers_Small_Commercial!T470+All_Customers_Lighting!T470</f>
        <v>111375</v>
      </c>
      <c r="U470" s="5">
        <f>All_Customers_Residential!U470+All_Customers_Small_Commercial!U470+All_Customers_Lighting!U470</f>
        <v>125903</v>
      </c>
      <c r="V470" s="5">
        <f>All_Customers_Residential!V470+All_Customers_Small_Commercial!V470+All_Customers_Lighting!V470</f>
        <v>119313</v>
      </c>
      <c r="W470" s="5">
        <f>All_Customers_Residential!W470+All_Customers_Small_Commercial!W470+All_Customers_Lighting!W470</f>
        <v>101627</v>
      </c>
      <c r="X470" s="5">
        <f>All_Customers_Residential!X470+All_Customers_Small_Commercial!X470+All_Customers_Lighting!X470</f>
        <v>84387</v>
      </c>
      <c r="Y470" s="5">
        <f>All_Customers_Residential!Y470+All_Customers_Small_Commercial!Y470+All_Customers_Lighting!Y470</f>
        <v>72909</v>
      </c>
      <c r="AA470" s="2">
        <f>IFERROR(INDEX('Holiday Schedule'!$D$3:$D$24,MATCH(A470,'Holiday Schedule'!$C$3:$C$24,0)),0)</f>
        <v>0</v>
      </c>
      <c r="AB470" s="2">
        <f t="shared" si="56"/>
        <v>1</v>
      </c>
      <c r="AC470" s="2">
        <f t="shared" si="57"/>
        <v>0</v>
      </c>
      <c r="AD470" s="5">
        <f t="shared" si="58"/>
        <v>2254370</v>
      </c>
      <c r="AE470" s="5">
        <f t="shared" si="59"/>
        <v>2254370</v>
      </c>
      <c r="AG470" s="2">
        <f t="shared" si="60"/>
        <v>4</v>
      </c>
      <c r="AH470" s="2">
        <f t="shared" si="61"/>
        <v>2025</v>
      </c>
      <c r="AJ470" s="5">
        <f t="shared" si="62"/>
        <v>125903</v>
      </c>
      <c r="AK470" s="2">
        <f t="shared" si="63"/>
        <v>20</v>
      </c>
    </row>
    <row r="471" spans="1:37" ht="12.75" x14ac:dyDescent="0.2">
      <c r="A471" s="4">
        <v>45754</v>
      </c>
      <c r="B471" s="5">
        <f>All_Customers_Residential!B471+All_Customers_Small_Commercial!B471+All_Customers_Lighting!B471</f>
        <v>66504</v>
      </c>
      <c r="C471" s="5">
        <f>All_Customers_Residential!C471+All_Customers_Small_Commercial!C471+All_Customers_Lighting!C471</f>
        <v>62970</v>
      </c>
      <c r="D471" s="5">
        <f>All_Customers_Residential!D471+All_Customers_Small_Commercial!D471+All_Customers_Lighting!D471</f>
        <v>60732</v>
      </c>
      <c r="E471" s="5">
        <f>All_Customers_Residential!E471+All_Customers_Small_Commercial!E471+All_Customers_Lighting!E471</f>
        <v>61572</v>
      </c>
      <c r="F471" s="5">
        <f>All_Customers_Residential!F471+All_Customers_Small_Commercial!F471+All_Customers_Lighting!F471</f>
        <v>64541</v>
      </c>
      <c r="G471" s="5">
        <f>All_Customers_Residential!G471+All_Customers_Small_Commercial!G471+All_Customers_Lighting!G471</f>
        <v>74572</v>
      </c>
      <c r="H471" s="5">
        <f>All_Customers_Residential!H471+All_Customers_Small_Commercial!H471+All_Customers_Lighting!H471</f>
        <v>98299</v>
      </c>
      <c r="I471" s="5">
        <f>All_Customers_Residential!I471+All_Customers_Small_Commercial!I471+All_Customers_Lighting!I471</f>
        <v>112467</v>
      </c>
      <c r="J471" s="5">
        <f>All_Customers_Residential!J471+All_Customers_Small_Commercial!J471+All_Customers_Lighting!J471</f>
        <v>112196</v>
      </c>
      <c r="K471" s="5">
        <f>All_Customers_Residential!K471+All_Customers_Small_Commercial!K471+All_Customers_Lighting!K471</f>
        <v>110732</v>
      </c>
      <c r="L471" s="5">
        <f>All_Customers_Residential!L471+All_Customers_Small_Commercial!L471+All_Customers_Lighting!L471</f>
        <v>108255</v>
      </c>
      <c r="M471" s="5">
        <f>All_Customers_Residential!M471+All_Customers_Small_Commercial!M471+All_Customers_Lighting!M471</f>
        <v>101211</v>
      </c>
      <c r="N471" s="5">
        <f>All_Customers_Residential!N471+All_Customers_Small_Commercial!N471+All_Customers_Lighting!N471</f>
        <v>98699</v>
      </c>
      <c r="O471" s="5">
        <f>All_Customers_Residential!O471+All_Customers_Small_Commercial!O471+All_Customers_Lighting!O471</f>
        <v>94013</v>
      </c>
      <c r="P471" s="5">
        <f>All_Customers_Residential!P471+All_Customers_Small_Commercial!P471+All_Customers_Lighting!P471</f>
        <v>89641</v>
      </c>
      <c r="Q471" s="5">
        <f>All_Customers_Residential!Q471+All_Customers_Small_Commercial!Q471+All_Customers_Lighting!Q471</f>
        <v>92913</v>
      </c>
      <c r="R471" s="5">
        <f>All_Customers_Residential!R471+All_Customers_Small_Commercial!R471+All_Customers_Lighting!R471</f>
        <v>99112</v>
      </c>
      <c r="S471" s="5">
        <f>All_Customers_Residential!S471+All_Customers_Small_Commercial!S471+All_Customers_Lighting!S471</f>
        <v>109240</v>
      </c>
      <c r="T471" s="5">
        <f>All_Customers_Residential!T471+All_Customers_Small_Commercial!T471+All_Customers_Lighting!T471</f>
        <v>110245</v>
      </c>
      <c r="U471" s="5">
        <f>All_Customers_Residential!U471+All_Customers_Small_Commercial!U471+All_Customers_Lighting!U471</f>
        <v>124698</v>
      </c>
      <c r="V471" s="5">
        <f>All_Customers_Residential!V471+All_Customers_Small_Commercial!V471+All_Customers_Lighting!V471</f>
        <v>118352</v>
      </c>
      <c r="W471" s="5">
        <f>All_Customers_Residential!W471+All_Customers_Small_Commercial!W471+All_Customers_Lighting!W471</f>
        <v>100501</v>
      </c>
      <c r="X471" s="5">
        <f>All_Customers_Residential!X471+All_Customers_Small_Commercial!X471+All_Customers_Lighting!X471</f>
        <v>83318</v>
      </c>
      <c r="Y471" s="5">
        <f>All_Customers_Residential!Y471+All_Customers_Small_Commercial!Y471+All_Customers_Lighting!Y471</f>
        <v>71610</v>
      </c>
      <c r="AA471" s="2">
        <f>IFERROR(INDEX('Holiday Schedule'!$D$3:$D$24,MATCH(A471,'Holiday Schedule'!$C$3:$C$24,0)),0)</f>
        <v>0</v>
      </c>
      <c r="AB471" s="2">
        <f t="shared" si="56"/>
        <v>2</v>
      </c>
      <c r="AC471" s="2">
        <f t="shared" si="57"/>
        <v>1665593</v>
      </c>
      <c r="AD471" s="5">
        <f t="shared" si="58"/>
        <v>560800</v>
      </c>
      <c r="AE471" s="5">
        <f t="shared" si="59"/>
        <v>2226393</v>
      </c>
      <c r="AG471" s="2">
        <f t="shared" si="60"/>
        <v>4</v>
      </c>
      <c r="AH471" s="2">
        <f t="shared" si="61"/>
        <v>2025</v>
      </c>
      <c r="AJ471" s="5">
        <f t="shared" si="62"/>
        <v>124698</v>
      </c>
      <c r="AK471" s="2">
        <f t="shared" si="63"/>
        <v>20</v>
      </c>
    </row>
    <row r="472" spans="1:37" ht="12.75" x14ac:dyDescent="0.2">
      <c r="A472" s="4">
        <v>45755</v>
      </c>
      <c r="B472" s="5">
        <f>All_Customers_Residential!B472+All_Customers_Small_Commercial!B472+All_Customers_Lighting!B472</f>
        <v>65958</v>
      </c>
      <c r="C472" s="5">
        <f>All_Customers_Residential!C472+All_Customers_Small_Commercial!C472+All_Customers_Lighting!C472</f>
        <v>62455</v>
      </c>
      <c r="D472" s="5">
        <f>All_Customers_Residential!D472+All_Customers_Small_Commercial!D472+All_Customers_Lighting!D472</f>
        <v>60235</v>
      </c>
      <c r="E472" s="5">
        <f>All_Customers_Residential!E472+All_Customers_Small_Commercial!E472+All_Customers_Lighting!E472</f>
        <v>61069</v>
      </c>
      <c r="F472" s="5">
        <f>All_Customers_Residential!F472+All_Customers_Small_Commercial!F472+All_Customers_Lighting!F472</f>
        <v>64009</v>
      </c>
      <c r="G472" s="5">
        <f>All_Customers_Residential!G472+All_Customers_Small_Commercial!G472+All_Customers_Lighting!G472</f>
        <v>73955</v>
      </c>
      <c r="H472" s="5">
        <f>All_Customers_Residential!H472+All_Customers_Small_Commercial!H472+All_Customers_Lighting!H472</f>
        <v>97457</v>
      </c>
      <c r="I472" s="5">
        <f>All_Customers_Residential!I472+All_Customers_Small_Commercial!I472+All_Customers_Lighting!I472</f>
        <v>111508</v>
      </c>
      <c r="J472" s="5">
        <f>All_Customers_Residential!J472+All_Customers_Small_Commercial!J472+All_Customers_Lighting!J472</f>
        <v>111236</v>
      </c>
      <c r="K472" s="5">
        <f>All_Customers_Residential!K472+All_Customers_Small_Commercial!K472+All_Customers_Lighting!K472</f>
        <v>109790</v>
      </c>
      <c r="L472" s="5">
        <f>All_Customers_Residential!L472+All_Customers_Small_Commercial!L472+All_Customers_Lighting!L472</f>
        <v>107333</v>
      </c>
      <c r="M472" s="5">
        <f>All_Customers_Residential!M472+All_Customers_Small_Commercial!M472+All_Customers_Lighting!M472</f>
        <v>100355</v>
      </c>
      <c r="N472" s="5">
        <f>All_Customers_Residential!N472+All_Customers_Small_Commercial!N472+All_Customers_Lighting!N472</f>
        <v>97863</v>
      </c>
      <c r="O472" s="5">
        <f>All_Customers_Residential!O472+All_Customers_Small_Commercial!O472+All_Customers_Lighting!O472</f>
        <v>93220</v>
      </c>
      <c r="P472" s="5">
        <f>All_Customers_Residential!P472+All_Customers_Small_Commercial!P472+All_Customers_Lighting!P472</f>
        <v>88887</v>
      </c>
      <c r="Q472" s="5">
        <f>All_Customers_Residential!Q472+All_Customers_Small_Commercial!Q472+All_Customers_Lighting!Q472</f>
        <v>92125</v>
      </c>
      <c r="R472" s="5">
        <f>All_Customers_Residential!R472+All_Customers_Small_Commercial!R472+All_Customers_Lighting!R472</f>
        <v>98268</v>
      </c>
      <c r="S472" s="5">
        <f>All_Customers_Residential!S472+All_Customers_Small_Commercial!S472+All_Customers_Lighting!S472</f>
        <v>108302</v>
      </c>
      <c r="T472" s="5">
        <f>All_Customers_Residential!T472+All_Customers_Small_Commercial!T472+All_Customers_Lighting!T472</f>
        <v>109299</v>
      </c>
      <c r="U472" s="5">
        <f>All_Customers_Residential!U472+All_Customers_Small_Commercial!U472+All_Customers_Lighting!U472</f>
        <v>123629</v>
      </c>
      <c r="V472" s="5">
        <f>All_Customers_Residential!V472+All_Customers_Small_Commercial!V472+All_Customers_Lighting!V472</f>
        <v>117335</v>
      </c>
      <c r="W472" s="5">
        <f>All_Customers_Residential!W472+All_Customers_Small_Commercial!W472+All_Customers_Lighting!W472</f>
        <v>99643</v>
      </c>
      <c r="X472" s="5">
        <f>All_Customers_Residential!X472+All_Customers_Small_Commercial!X472+All_Customers_Lighting!X472</f>
        <v>82608</v>
      </c>
      <c r="Y472" s="5">
        <f>All_Customers_Residential!Y472+All_Customers_Small_Commercial!Y472+All_Customers_Lighting!Y472</f>
        <v>71003</v>
      </c>
      <c r="AA472" s="2">
        <f>IFERROR(INDEX('Holiday Schedule'!$D$3:$D$24,MATCH(A472,'Holiday Schedule'!$C$3:$C$24,0)),0)</f>
        <v>0</v>
      </c>
      <c r="AB472" s="2">
        <f t="shared" si="56"/>
        <v>3</v>
      </c>
      <c r="AC472" s="2">
        <f t="shared" si="57"/>
        <v>1651401</v>
      </c>
      <c r="AD472" s="5">
        <f t="shared" si="58"/>
        <v>556141</v>
      </c>
      <c r="AE472" s="5">
        <f t="shared" si="59"/>
        <v>2207542</v>
      </c>
      <c r="AG472" s="2">
        <f t="shared" si="60"/>
        <v>4</v>
      </c>
      <c r="AH472" s="2">
        <f t="shared" si="61"/>
        <v>2025</v>
      </c>
      <c r="AJ472" s="5">
        <f t="shared" si="62"/>
        <v>123629</v>
      </c>
      <c r="AK472" s="2">
        <f t="shared" si="63"/>
        <v>20</v>
      </c>
    </row>
    <row r="473" spans="1:37" ht="12.75" x14ac:dyDescent="0.2">
      <c r="A473" s="4">
        <v>45756</v>
      </c>
      <c r="B473" s="5">
        <f>All_Customers_Residential!B473+All_Customers_Small_Commercial!B473+All_Customers_Lighting!B473</f>
        <v>65495</v>
      </c>
      <c r="C473" s="5">
        <f>All_Customers_Residential!C473+All_Customers_Small_Commercial!C473+All_Customers_Lighting!C473</f>
        <v>62015</v>
      </c>
      <c r="D473" s="5">
        <f>All_Customers_Residential!D473+All_Customers_Small_Commercial!D473+All_Customers_Lighting!D473</f>
        <v>59813</v>
      </c>
      <c r="E473" s="5">
        <f>All_Customers_Residential!E473+All_Customers_Small_Commercial!E473+All_Customers_Lighting!E473</f>
        <v>60640</v>
      </c>
      <c r="F473" s="5">
        <f>All_Customers_Residential!F473+All_Customers_Small_Commercial!F473+All_Customers_Lighting!F473</f>
        <v>63561</v>
      </c>
      <c r="G473" s="5">
        <f>All_Customers_Residential!G473+All_Customers_Small_Commercial!G473+All_Customers_Lighting!G473</f>
        <v>73433</v>
      </c>
      <c r="H473" s="5">
        <f>All_Customers_Residential!H473+All_Customers_Small_Commercial!H473+All_Customers_Lighting!H473</f>
        <v>96816</v>
      </c>
      <c r="I473" s="5">
        <f>All_Customers_Residential!I473+All_Customers_Small_Commercial!I473+All_Customers_Lighting!I473</f>
        <v>110728</v>
      </c>
      <c r="J473" s="5">
        <f>All_Customers_Residential!J473+All_Customers_Small_Commercial!J473+All_Customers_Lighting!J473</f>
        <v>110449</v>
      </c>
      <c r="K473" s="5">
        <f>All_Customers_Residential!K473+All_Customers_Small_Commercial!K473+All_Customers_Lighting!K473</f>
        <v>109013</v>
      </c>
      <c r="L473" s="5">
        <f>All_Customers_Residential!L473+All_Customers_Small_Commercial!L473+All_Customers_Lighting!L473</f>
        <v>106577</v>
      </c>
      <c r="M473" s="5">
        <f>All_Customers_Residential!M473+All_Customers_Small_Commercial!M473+All_Customers_Lighting!M473</f>
        <v>99647</v>
      </c>
      <c r="N473" s="5">
        <f>All_Customers_Residential!N473+All_Customers_Small_Commercial!N473+All_Customers_Lighting!N473</f>
        <v>97173</v>
      </c>
      <c r="O473" s="5">
        <f>All_Customers_Residential!O473+All_Customers_Small_Commercial!O473+All_Customers_Lighting!O473</f>
        <v>92566</v>
      </c>
      <c r="P473" s="5">
        <f>All_Customers_Residential!P473+All_Customers_Small_Commercial!P473+All_Customers_Lighting!P473</f>
        <v>88264</v>
      </c>
      <c r="Q473" s="5">
        <f>All_Customers_Residential!Q473+All_Customers_Small_Commercial!Q473+All_Customers_Lighting!Q473</f>
        <v>91477</v>
      </c>
      <c r="R473" s="5">
        <f>All_Customers_Residential!R473+All_Customers_Small_Commercial!R473+All_Customers_Lighting!R473</f>
        <v>97574</v>
      </c>
      <c r="S473" s="5">
        <f>All_Customers_Residential!S473+All_Customers_Small_Commercial!S473+All_Customers_Lighting!S473</f>
        <v>107529</v>
      </c>
      <c r="T473" s="5">
        <f>All_Customers_Residential!T473+All_Customers_Small_Commercial!T473+All_Customers_Lighting!T473</f>
        <v>108514</v>
      </c>
      <c r="U473" s="5">
        <f>All_Customers_Residential!U473+All_Customers_Small_Commercial!U473+All_Customers_Lighting!U473</f>
        <v>122720</v>
      </c>
      <c r="V473" s="5">
        <f>All_Customers_Residential!V473+All_Customers_Small_Commercial!V473+All_Customers_Lighting!V473</f>
        <v>116512</v>
      </c>
      <c r="W473" s="5">
        <f>All_Customers_Residential!W473+All_Customers_Small_Commercial!W473+All_Customers_Lighting!W473</f>
        <v>98947</v>
      </c>
      <c r="X473" s="5">
        <f>All_Customers_Residential!X473+All_Customers_Small_Commercial!X473+All_Customers_Lighting!X473</f>
        <v>82037</v>
      </c>
      <c r="Y473" s="5">
        <f>All_Customers_Residential!Y473+All_Customers_Small_Commercial!Y473+All_Customers_Lighting!Y473</f>
        <v>70519</v>
      </c>
      <c r="AA473" s="2">
        <f>IFERROR(INDEX('Holiday Schedule'!$D$3:$D$24,MATCH(A473,'Holiday Schedule'!$C$3:$C$24,0)),0)</f>
        <v>0</v>
      </c>
      <c r="AB473" s="2">
        <f t="shared" si="56"/>
        <v>4</v>
      </c>
      <c r="AC473" s="2">
        <f t="shared" si="57"/>
        <v>1639727</v>
      </c>
      <c r="AD473" s="5">
        <f t="shared" si="58"/>
        <v>552292</v>
      </c>
      <c r="AE473" s="5">
        <f t="shared" si="59"/>
        <v>2192019</v>
      </c>
      <c r="AG473" s="2">
        <f t="shared" si="60"/>
        <v>4</v>
      </c>
      <c r="AH473" s="2">
        <f t="shared" si="61"/>
        <v>2025</v>
      </c>
      <c r="AJ473" s="5">
        <f t="shared" si="62"/>
        <v>122720</v>
      </c>
      <c r="AK473" s="2">
        <f t="shared" si="63"/>
        <v>20</v>
      </c>
    </row>
    <row r="474" spans="1:37" ht="12.75" x14ac:dyDescent="0.2">
      <c r="A474" s="4">
        <v>45757</v>
      </c>
      <c r="B474" s="5">
        <f>All_Customers_Residential!B474+All_Customers_Small_Commercial!B474+All_Customers_Lighting!B474</f>
        <v>64925</v>
      </c>
      <c r="C474" s="5">
        <f>All_Customers_Residential!C474+All_Customers_Small_Commercial!C474+All_Customers_Lighting!C474</f>
        <v>61481</v>
      </c>
      <c r="D474" s="5">
        <f>All_Customers_Residential!D474+All_Customers_Small_Commercial!D474+All_Customers_Lighting!D474</f>
        <v>59301</v>
      </c>
      <c r="E474" s="5">
        <f>All_Customers_Residential!E474+All_Customers_Small_Commercial!E474+All_Customers_Lighting!E474</f>
        <v>60115</v>
      </c>
      <c r="F474" s="5">
        <f>All_Customers_Residential!F474+All_Customers_Small_Commercial!F474+All_Customers_Lighting!F474</f>
        <v>63013</v>
      </c>
      <c r="G474" s="5">
        <f>All_Customers_Residential!G474+All_Customers_Small_Commercial!G474+All_Customers_Lighting!G474</f>
        <v>72781</v>
      </c>
      <c r="H474" s="5">
        <f>All_Customers_Residential!H474+All_Customers_Small_Commercial!H474+All_Customers_Lighting!H474</f>
        <v>95887</v>
      </c>
      <c r="I474" s="5">
        <f>All_Customers_Residential!I474+All_Customers_Small_Commercial!I474+All_Customers_Lighting!I474</f>
        <v>109717</v>
      </c>
      <c r="J474" s="5">
        <f>All_Customers_Residential!J474+All_Customers_Small_Commercial!J474+All_Customers_Lighting!J474</f>
        <v>109457</v>
      </c>
      <c r="K474" s="5">
        <f>All_Customers_Residential!K474+All_Customers_Small_Commercial!K474+All_Customers_Lighting!K474</f>
        <v>108044</v>
      </c>
      <c r="L474" s="5">
        <f>All_Customers_Residential!L474+All_Customers_Small_Commercial!L474+All_Customers_Lighting!L474</f>
        <v>105637</v>
      </c>
      <c r="M474" s="5">
        <f>All_Customers_Residential!M474+All_Customers_Small_Commercial!M474+All_Customers_Lighting!M474</f>
        <v>98778</v>
      </c>
      <c r="N474" s="5">
        <f>All_Customers_Residential!N474+All_Customers_Small_Commercial!N474+All_Customers_Lighting!N474</f>
        <v>96324</v>
      </c>
      <c r="O474" s="5">
        <f>All_Customers_Residential!O474+All_Customers_Small_Commercial!O474+All_Customers_Lighting!O474</f>
        <v>91761</v>
      </c>
      <c r="P474" s="5">
        <f>All_Customers_Residential!P474+All_Customers_Small_Commercial!P474+All_Customers_Lighting!P474</f>
        <v>87499</v>
      </c>
      <c r="Q474" s="5">
        <f>All_Customers_Residential!Q474+All_Customers_Small_Commercial!Q474+All_Customers_Lighting!Q474</f>
        <v>90678</v>
      </c>
      <c r="R474" s="5">
        <f>All_Customers_Residential!R474+All_Customers_Small_Commercial!R474+All_Customers_Lighting!R474</f>
        <v>96711</v>
      </c>
      <c r="S474" s="5">
        <f>All_Customers_Residential!S474+All_Customers_Small_Commercial!S474+All_Customers_Lighting!S474</f>
        <v>106553</v>
      </c>
      <c r="T474" s="5">
        <f>All_Customers_Residential!T474+All_Customers_Small_Commercial!T474+All_Customers_Lighting!T474</f>
        <v>107518</v>
      </c>
      <c r="U474" s="5">
        <f>All_Customers_Residential!U474+All_Customers_Small_Commercial!U474+All_Customers_Lighting!U474</f>
        <v>121587</v>
      </c>
      <c r="V474" s="5">
        <f>All_Customers_Residential!V474+All_Customers_Small_Commercial!V474+All_Customers_Lighting!V474</f>
        <v>115449</v>
      </c>
      <c r="W474" s="5">
        <f>All_Customers_Residential!W474+All_Customers_Small_Commercial!W474+All_Customers_Lighting!W474</f>
        <v>98052</v>
      </c>
      <c r="X474" s="5">
        <f>All_Customers_Residential!X474+All_Customers_Small_Commercial!X474+All_Customers_Lighting!X474</f>
        <v>81304</v>
      </c>
      <c r="Y474" s="5">
        <f>All_Customers_Residential!Y474+All_Customers_Small_Commercial!Y474+All_Customers_Lighting!Y474</f>
        <v>69895</v>
      </c>
      <c r="AA474" s="2">
        <f>IFERROR(INDEX('Holiday Schedule'!$D$3:$D$24,MATCH(A474,'Holiday Schedule'!$C$3:$C$24,0)),0)</f>
        <v>0</v>
      </c>
      <c r="AB474" s="2">
        <f t="shared" si="56"/>
        <v>5</v>
      </c>
      <c r="AC474" s="2">
        <f t="shared" si="57"/>
        <v>1625069</v>
      </c>
      <c r="AD474" s="5">
        <f t="shared" si="58"/>
        <v>547398</v>
      </c>
      <c r="AE474" s="5">
        <f t="shared" si="59"/>
        <v>2172467</v>
      </c>
      <c r="AG474" s="2">
        <f t="shared" si="60"/>
        <v>4</v>
      </c>
      <c r="AH474" s="2">
        <f t="shared" si="61"/>
        <v>2025</v>
      </c>
      <c r="AJ474" s="5">
        <f t="shared" si="62"/>
        <v>121587</v>
      </c>
      <c r="AK474" s="2">
        <f t="shared" si="63"/>
        <v>20</v>
      </c>
    </row>
    <row r="475" spans="1:37" ht="12.75" x14ac:dyDescent="0.2">
      <c r="A475" s="4">
        <v>45758</v>
      </c>
      <c r="B475" s="5">
        <f>All_Customers_Residential!B475+All_Customers_Small_Commercial!B475+All_Customers_Lighting!B475</f>
        <v>64928</v>
      </c>
      <c r="C475" s="5">
        <f>All_Customers_Residential!C475+All_Customers_Small_Commercial!C475+All_Customers_Lighting!C475</f>
        <v>61486</v>
      </c>
      <c r="D475" s="5">
        <f>All_Customers_Residential!D475+All_Customers_Small_Commercial!D475+All_Customers_Lighting!D475</f>
        <v>59304</v>
      </c>
      <c r="E475" s="5">
        <f>All_Customers_Residential!E475+All_Customers_Small_Commercial!E475+All_Customers_Lighting!E475</f>
        <v>60118</v>
      </c>
      <c r="F475" s="5">
        <f>All_Customers_Residential!F475+All_Customers_Small_Commercial!F475+All_Customers_Lighting!F475</f>
        <v>63016</v>
      </c>
      <c r="G475" s="5">
        <f>All_Customers_Residential!G475+All_Customers_Small_Commercial!G475+All_Customers_Lighting!G475</f>
        <v>72792</v>
      </c>
      <c r="H475" s="5">
        <f>All_Customers_Residential!H475+All_Customers_Small_Commercial!H475+All_Customers_Lighting!H475</f>
        <v>95905</v>
      </c>
      <c r="I475" s="5">
        <f>All_Customers_Residential!I475+All_Customers_Small_Commercial!I475+All_Customers_Lighting!I475</f>
        <v>109720</v>
      </c>
      <c r="J475" s="5">
        <f>All_Customers_Residential!J475+All_Customers_Small_Commercial!J475+All_Customers_Lighting!J475</f>
        <v>109462</v>
      </c>
      <c r="K475" s="5">
        <f>All_Customers_Residential!K475+All_Customers_Small_Commercial!K475+All_Customers_Lighting!K475</f>
        <v>108047</v>
      </c>
      <c r="L475" s="5">
        <f>All_Customers_Residential!L475+All_Customers_Small_Commercial!L475+All_Customers_Lighting!L475</f>
        <v>105642</v>
      </c>
      <c r="M475" s="5">
        <f>All_Customers_Residential!M475+All_Customers_Small_Commercial!M475+All_Customers_Lighting!M475</f>
        <v>98781</v>
      </c>
      <c r="N475" s="5">
        <f>All_Customers_Residential!N475+All_Customers_Small_Commercial!N475+All_Customers_Lighting!N475</f>
        <v>96327</v>
      </c>
      <c r="O475" s="5">
        <f>All_Customers_Residential!O475+All_Customers_Small_Commercial!O475+All_Customers_Lighting!O475</f>
        <v>91765</v>
      </c>
      <c r="P475" s="5">
        <f>All_Customers_Residential!P475+All_Customers_Small_Commercial!P475+All_Customers_Lighting!P475</f>
        <v>87502</v>
      </c>
      <c r="Q475" s="5">
        <f>All_Customers_Residential!Q475+All_Customers_Small_Commercial!Q475+All_Customers_Lighting!Q475</f>
        <v>90681</v>
      </c>
      <c r="R475" s="5">
        <f>All_Customers_Residential!R475+All_Customers_Small_Commercial!R475+All_Customers_Lighting!R475</f>
        <v>96715</v>
      </c>
      <c r="S475" s="5">
        <f>All_Customers_Residential!S475+All_Customers_Small_Commercial!S475+All_Customers_Lighting!S475</f>
        <v>106557</v>
      </c>
      <c r="T475" s="5">
        <f>All_Customers_Residential!T475+All_Customers_Small_Commercial!T475+All_Customers_Lighting!T475</f>
        <v>107523</v>
      </c>
      <c r="U475" s="5">
        <f>All_Customers_Residential!U475+All_Customers_Small_Commercial!U475+All_Customers_Lighting!U475</f>
        <v>121606</v>
      </c>
      <c r="V475" s="5">
        <f>All_Customers_Residential!V475+All_Customers_Small_Commercial!V475+All_Customers_Lighting!V475</f>
        <v>115458</v>
      </c>
      <c r="W475" s="5">
        <f>All_Customers_Residential!W475+All_Customers_Small_Commercial!W475+All_Customers_Lighting!W475</f>
        <v>98058</v>
      </c>
      <c r="X475" s="5">
        <f>All_Customers_Residential!X475+All_Customers_Small_Commercial!X475+All_Customers_Lighting!X475</f>
        <v>81310</v>
      </c>
      <c r="Y475" s="5">
        <f>All_Customers_Residential!Y475+All_Customers_Small_Commercial!Y475+All_Customers_Lighting!Y475</f>
        <v>69900</v>
      </c>
      <c r="AA475" s="2">
        <f>IFERROR(INDEX('Holiday Schedule'!$D$3:$D$24,MATCH(A475,'Holiday Schedule'!$C$3:$C$24,0)),0)</f>
        <v>0</v>
      </c>
      <c r="AB475" s="2">
        <f t="shared" si="56"/>
        <v>6</v>
      </c>
      <c r="AC475" s="2">
        <f t="shared" si="57"/>
        <v>1625154</v>
      </c>
      <c r="AD475" s="5">
        <f t="shared" si="58"/>
        <v>547449</v>
      </c>
      <c r="AE475" s="5">
        <f t="shared" si="59"/>
        <v>2172603</v>
      </c>
      <c r="AG475" s="2">
        <f t="shared" si="60"/>
        <v>4</v>
      </c>
      <c r="AH475" s="2">
        <f t="shared" si="61"/>
        <v>2025</v>
      </c>
      <c r="AJ475" s="5">
        <f t="shared" si="62"/>
        <v>121606</v>
      </c>
      <c r="AK475" s="2">
        <f t="shared" si="63"/>
        <v>20</v>
      </c>
    </row>
    <row r="476" spans="1:37" ht="12.75" x14ac:dyDescent="0.2">
      <c r="A476" s="4">
        <v>45759</v>
      </c>
      <c r="B476" s="5">
        <f>All_Customers_Residential!B476+All_Customers_Small_Commercial!B476+All_Customers_Lighting!B476</f>
        <v>64634</v>
      </c>
      <c r="C476" s="5">
        <f>All_Customers_Residential!C476+All_Customers_Small_Commercial!C476+All_Customers_Lighting!C476</f>
        <v>61201</v>
      </c>
      <c r="D476" s="5">
        <f>All_Customers_Residential!D476+All_Customers_Small_Commercial!D476+All_Customers_Lighting!D476</f>
        <v>57747</v>
      </c>
      <c r="E476" s="5">
        <f>All_Customers_Residential!E476+All_Customers_Small_Commercial!E476+All_Customers_Lighting!E476</f>
        <v>59663</v>
      </c>
      <c r="F476" s="5">
        <f>All_Customers_Residential!F476+All_Customers_Small_Commercial!F476+All_Customers_Lighting!F476</f>
        <v>62652</v>
      </c>
      <c r="G476" s="5">
        <f>All_Customers_Residential!G476+All_Customers_Small_Commercial!G476+All_Customers_Lighting!G476</f>
        <v>71476</v>
      </c>
      <c r="H476" s="5">
        <f>All_Customers_Residential!H476+All_Customers_Small_Commercial!H476+All_Customers_Lighting!H476</f>
        <v>91289</v>
      </c>
      <c r="I476" s="5">
        <f>All_Customers_Residential!I476+All_Customers_Small_Commercial!I476+All_Customers_Lighting!I476</f>
        <v>105421</v>
      </c>
      <c r="J476" s="5">
        <f>All_Customers_Residential!J476+All_Customers_Small_Commercial!J476+All_Customers_Lighting!J476</f>
        <v>110085</v>
      </c>
      <c r="K476" s="5">
        <f>All_Customers_Residential!K476+All_Customers_Small_Commercial!K476+All_Customers_Lighting!K476</f>
        <v>113229</v>
      </c>
      <c r="L476" s="5">
        <f>All_Customers_Residential!L476+All_Customers_Small_Commercial!L476+All_Customers_Lighting!L476</f>
        <v>109429</v>
      </c>
      <c r="M476" s="5">
        <f>All_Customers_Residential!M476+All_Customers_Small_Commercial!M476+All_Customers_Lighting!M476</f>
        <v>101073</v>
      </c>
      <c r="N476" s="5">
        <f>All_Customers_Residential!N476+All_Customers_Small_Commercial!N476+All_Customers_Lighting!N476</f>
        <v>98531</v>
      </c>
      <c r="O476" s="5">
        <f>All_Customers_Residential!O476+All_Customers_Small_Commercial!O476+All_Customers_Lighting!O476</f>
        <v>94599</v>
      </c>
      <c r="P476" s="5">
        <f>All_Customers_Residential!P476+All_Customers_Small_Commercial!P476+All_Customers_Lighting!P476</f>
        <v>88588</v>
      </c>
      <c r="Q476" s="5">
        <f>All_Customers_Residential!Q476+All_Customers_Small_Commercial!Q476+All_Customers_Lighting!Q476</f>
        <v>90148</v>
      </c>
      <c r="R476" s="5">
        <f>All_Customers_Residential!R476+All_Customers_Small_Commercial!R476+All_Customers_Lighting!R476</f>
        <v>96817</v>
      </c>
      <c r="S476" s="5">
        <f>All_Customers_Residential!S476+All_Customers_Small_Commercial!S476+All_Customers_Lighting!S476</f>
        <v>106676</v>
      </c>
      <c r="T476" s="5">
        <f>All_Customers_Residential!T476+All_Customers_Small_Commercial!T476+All_Customers_Lighting!T476</f>
        <v>107500</v>
      </c>
      <c r="U476" s="5">
        <f>All_Customers_Residential!U476+All_Customers_Small_Commercial!U476+All_Customers_Lighting!U476</f>
        <v>121512</v>
      </c>
      <c r="V476" s="5">
        <f>All_Customers_Residential!V476+All_Customers_Small_Commercial!V476+All_Customers_Lighting!V476</f>
        <v>115198</v>
      </c>
      <c r="W476" s="5">
        <f>All_Customers_Residential!W476+All_Customers_Small_Commercial!W476+All_Customers_Lighting!W476</f>
        <v>98153</v>
      </c>
      <c r="X476" s="5">
        <f>All_Customers_Residential!X476+All_Customers_Small_Commercial!X476+All_Customers_Lighting!X476</f>
        <v>81522</v>
      </c>
      <c r="Y476" s="5">
        <f>All_Customers_Residential!Y476+All_Customers_Small_Commercial!Y476+All_Customers_Lighting!Y476</f>
        <v>70463</v>
      </c>
      <c r="AA476" s="2">
        <f>IFERROR(INDEX('Holiday Schedule'!$D$3:$D$24,MATCH(A476,'Holiday Schedule'!$C$3:$C$24,0)),0)</f>
        <v>0</v>
      </c>
      <c r="AB476" s="2">
        <f t="shared" si="56"/>
        <v>7</v>
      </c>
      <c r="AC476" s="2">
        <f t="shared" si="57"/>
        <v>0</v>
      </c>
      <c r="AD476" s="5">
        <f t="shared" si="58"/>
        <v>2177606</v>
      </c>
      <c r="AE476" s="5">
        <f t="shared" si="59"/>
        <v>2177606</v>
      </c>
      <c r="AG476" s="2">
        <f t="shared" si="60"/>
        <v>4</v>
      </c>
      <c r="AH476" s="2">
        <f t="shared" si="61"/>
        <v>2025</v>
      </c>
      <c r="AJ476" s="5">
        <f t="shared" si="62"/>
        <v>121512</v>
      </c>
      <c r="AK476" s="2">
        <f t="shared" si="63"/>
        <v>20</v>
      </c>
    </row>
    <row r="477" spans="1:37" ht="12.75" x14ac:dyDescent="0.2">
      <c r="A477" s="4">
        <v>45760</v>
      </c>
      <c r="B477" s="5">
        <f>All_Customers_Residential!B477+All_Customers_Small_Commercial!B477+All_Customers_Lighting!B477</f>
        <v>64639</v>
      </c>
      <c r="C477" s="5">
        <f>All_Customers_Residential!C477+All_Customers_Small_Commercial!C477+All_Customers_Lighting!C477</f>
        <v>61205</v>
      </c>
      <c r="D477" s="5">
        <f>All_Customers_Residential!D477+All_Customers_Small_Commercial!D477+All_Customers_Lighting!D477</f>
        <v>57753</v>
      </c>
      <c r="E477" s="5">
        <f>All_Customers_Residential!E477+All_Customers_Small_Commercial!E477+All_Customers_Lighting!E477</f>
        <v>59668</v>
      </c>
      <c r="F477" s="5">
        <f>All_Customers_Residential!F477+All_Customers_Small_Commercial!F477+All_Customers_Lighting!F477</f>
        <v>62656</v>
      </c>
      <c r="G477" s="5">
        <f>All_Customers_Residential!G477+All_Customers_Small_Commercial!G477+All_Customers_Lighting!G477</f>
        <v>71481</v>
      </c>
      <c r="H477" s="5">
        <f>All_Customers_Residential!H477+All_Customers_Small_Commercial!H477+All_Customers_Lighting!H477</f>
        <v>91310</v>
      </c>
      <c r="I477" s="5">
        <f>All_Customers_Residential!I477+All_Customers_Small_Commercial!I477+All_Customers_Lighting!I477</f>
        <v>105431</v>
      </c>
      <c r="J477" s="5">
        <f>All_Customers_Residential!J477+All_Customers_Small_Commercial!J477+All_Customers_Lighting!J477</f>
        <v>110095</v>
      </c>
      <c r="K477" s="5">
        <f>All_Customers_Residential!K477+All_Customers_Small_Commercial!K477+All_Customers_Lighting!K477</f>
        <v>113239</v>
      </c>
      <c r="L477" s="5">
        <f>All_Customers_Residential!L477+All_Customers_Small_Commercial!L477+All_Customers_Lighting!L477</f>
        <v>109440</v>
      </c>
      <c r="M477" s="5">
        <f>All_Customers_Residential!M477+All_Customers_Small_Commercial!M477+All_Customers_Lighting!M477</f>
        <v>101082</v>
      </c>
      <c r="N477" s="5">
        <f>All_Customers_Residential!N477+All_Customers_Small_Commercial!N477+All_Customers_Lighting!N477</f>
        <v>98540</v>
      </c>
      <c r="O477" s="5">
        <f>All_Customers_Residential!O477+All_Customers_Small_Commercial!O477+All_Customers_Lighting!O477</f>
        <v>94608</v>
      </c>
      <c r="P477" s="5">
        <f>All_Customers_Residential!P477+All_Customers_Small_Commercial!P477+All_Customers_Lighting!P477</f>
        <v>88598</v>
      </c>
      <c r="Q477" s="5">
        <f>All_Customers_Residential!Q477+All_Customers_Small_Commercial!Q477+All_Customers_Lighting!Q477</f>
        <v>90158</v>
      </c>
      <c r="R477" s="5">
        <f>All_Customers_Residential!R477+All_Customers_Small_Commercial!R477+All_Customers_Lighting!R477</f>
        <v>96825</v>
      </c>
      <c r="S477" s="5">
        <f>All_Customers_Residential!S477+All_Customers_Small_Commercial!S477+All_Customers_Lighting!S477</f>
        <v>106686</v>
      </c>
      <c r="T477" s="5">
        <f>All_Customers_Residential!T477+All_Customers_Small_Commercial!T477+All_Customers_Lighting!T477</f>
        <v>107506</v>
      </c>
      <c r="U477" s="5">
        <f>All_Customers_Residential!U477+All_Customers_Small_Commercial!U477+All_Customers_Lighting!U477</f>
        <v>121514</v>
      </c>
      <c r="V477" s="5">
        <f>All_Customers_Residential!V477+All_Customers_Small_Commercial!V477+All_Customers_Lighting!V477</f>
        <v>115210</v>
      </c>
      <c r="W477" s="5">
        <f>All_Customers_Residential!W477+All_Customers_Small_Commercial!W477+All_Customers_Lighting!W477</f>
        <v>98162</v>
      </c>
      <c r="X477" s="5">
        <f>All_Customers_Residential!X477+All_Customers_Small_Commercial!X477+All_Customers_Lighting!X477</f>
        <v>81530</v>
      </c>
      <c r="Y477" s="5">
        <f>All_Customers_Residential!Y477+All_Customers_Small_Commercial!Y477+All_Customers_Lighting!Y477</f>
        <v>70469</v>
      </c>
      <c r="AA477" s="2">
        <f>IFERROR(INDEX('Holiday Schedule'!$D$3:$D$24,MATCH(A477,'Holiday Schedule'!$C$3:$C$24,0)),0)</f>
        <v>0</v>
      </c>
      <c r="AB477" s="2">
        <f t="shared" si="56"/>
        <v>1</v>
      </c>
      <c r="AC477" s="2">
        <f t="shared" si="57"/>
        <v>0</v>
      </c>
      <c r="AD477" s="5">
        <f t="shared" si="58"/>
        <v>2177805</v>
      </c>
      <c r="AE477" s="5">
        <f t="shared" si="59"/>
        <v>2177805</v>
      </c>
      <c r="AG477" s="2">
        <f t="shared" si="60"/>
        <v>4</v>
      </c>
      <c r="AH477" s="2">
        <f t="shared" si="61"/>
        <v>2025</v>
      </c>
      <c r="AJ477" s="5">
        <f t="shared" si="62"/>
        <v>121514</v>
      </c>
      <c r="AK477" s="2">
        <f t="shared" si="63"/>
        <v>20</v>
      </c>
    </row>
    <row r="478" spans="1:37" ht="12.75" x14ac:dyDescent="0.2">
      <c r="A478" s="4">
        <v>45761</v>
      </c>
      <c r="B478" s="5">
        <f>All_Customers_Residential!B478+All_Customers_Small_Commercial!B478+All_Customers_Lighting!B478</f>
        <v>64977</v>
      </c>
      <c r="C478" s="5">
        <f>All_Customers_Residential!C478+All_Customers_Small_Commercial!C478+All_Customers_Lighting!C478</f>
        <v>61533</v>
      </c>
      <c r="D478" s="5">
        <f>All_Customers_Residential!D478+All_Customers_Small_Commercial!D478+All_Customers_Lighting!D478</f>
        <v>59352</v>
      </c>
      <c r="E478" s="5">
        <f>All_Customers_Residential!E478+All_Customers_Small_Commercial!E478+All_Customers_Lighting!E478</f>
        <v>60167</v>
      </c>
      <c r="F478" s="5">
        <f>All_Customers_Residential!F478+All_Customers_Small_Commercial!F478+All_Customers_Lighting!F478</f>
        <v>63065</v>
      </c>
      <c r="G478" s="5">
        <f>All_Customers_Residential!G478+All_Customers_Small_Commercial!G478+All_Customers_Lighting!G478</f>
        <v>72844</v>
      </c>
      <c r="H478" s="5">
        <f>All_Customers_Residential!H478+All_Customers_Small_Commercial!H478+All_Customers_Lighting!H478</f>
        <v>95974</v>
      </c>
      <c r="I478" s="5">
        <f>All_Customers_Residential!I478+All_Customers_Small_Commercial!I478+All_Customers_Lighting!I478</f>
        <v>109798</v>
      </c>
      <c r="J478" s="5">
        <f>All_Customers_Residential!J478+All_Customers_Small_Commercial!J478+All_Customers_Lighting!J478</f>
        <v>109542</v>
      </c>
      <c r="K478" s="5">
        <f>All_Customers_Residential!K478+All_Customers_Small_Commercial!K478+All_Customers_Lighting!K478</f>
        <v>108127</v>
      </c>
      <c r="L478" s="5">
        <f>All_Customers_Residential!L478+All_Customers_Small_Commercial!L478+All_Customers_Lighting!L478</f>
        <v>105721</v>
      </c>
      <c r="M478" s="5">
        <f>All_Customers_Residential!M478+All_Customers_Small_Commercial!M478+All_Customers_Lighting!M478</f>
        <v>98858</v>
      </c>
      <c r="N478" s="5">
        <f>All_Customers_Residential!N478+All_Customers_Small_Commercial!N478+All_Customers_Lighting!N478</f>
        <v>96404</v>
      </c>
      <c r="O478" s="5">
        <f>All_Customers_Residential!O478+All_Customers_Small_Commercial!O478+All_Customers_Lighting!O478</f>
        <v>91838</v>
      </c>
      <c r="P478" s="5">
        <f>All_Customers_Residential!P478+All_Customers_Small_Commercial!P478+All_Customers_Lighting!P478</f>
        <v>87573</v>
      </c>
      <c r="Q478" s="5">
        <f>All_Customers_Residential!Q478+All_Customers_Small_Commercial!Q478+All_Customers_Lighting!Q478</f>
        <v>90754</v>
      </c>
      <c r="R478" s="5">
        <f>All_Customers_Residential!R478+All_Customers_Small_Commercial!R478+All_Customers_Lighting!R478</f>
        <v>96787</v>
      </c>
      <c r="S478" s="5">
        <f>All_Customers_Residential!S478+All_Customers_Small_Commercial!S478+All_Customers_Lighting!S478</f>
        <v>106629</v>
      </c>
      <c r="T478" s="5">
        <f>All_Customers_Residential!T478+All_Customers_Small_Commercial!T478+All_Customers_Lighting!T478</f>
        <v>107595</v>
      </c>
      <c r="U478" s="5">
        <f>All_Customers_Residential!U478+All_Customers_Small_Commercial!U478+All_Customers_Lighting!U478</f>
        <v>121655</v>
      </c>
      <c r="V478" s="5">
        <f>All_Customers_Residential!V478+All_Customers_Small_Commercial!V478+All_Customers_Lighting!V478</f>
        <v>115519</v>
      </c>
      <c r="W478" s="5">
        <f>All_Customers_Residential!W478+All_Customers_Small_Commercial!W478+All_Customers_Lighting!W478</f>
        <v>98116</v>
      </c>
      <c r="X478" s="5">
        <f>All_Customers_Residential!X478+All_Customers_Small_Commercial!X478+All_Customers_Lighting!X478</f>
        <v>81357</v>
      </c>
      <c r="Y478" s="5">
        <f>All_Customers_Residential!Y478+All_Customers_Small_Commercial!Y478+All_Customers_Lighting!Y478</f>
        <v>69942</v>
      </c>
      <c r="AA478" s="2">
        <f>IFERROR(INDEX('Holiday Schedule'!$D$3:$D$24,MATCH(A478,'Holiday Schedule'!$C$3:$C$24,0)),0)</f>
        <v>0</v>
      </c>
      <c r="AB478" s="2">
        <f t="shared" si="56"/>
        <v>2</v>
      </c>
      <c r="AC478" s="2">
        <f t="shared" si="57"/>
        <v>1626273</v>
      </c>
      <c r="AD478" s="5">
        <f t="shared" si="58"/>
        <v>547854</v>
      </c>
      <c r="AE478" s="5">
        <f t="shared" si="59"/>
        <v>2174127</v>
      </c>
      <c r="AG478" s="2">
        <f t="shared" si="60"/>
        <v>4</v>
      </c>
      <c r="AH478" s="2">
        <f t="shared" si="61"/>
        <v>2025</v>
      </c>
      <c r="AJ478" s="5">
        <f t="shared" si="62"/>
        <v>121655</v>
      </c>
      <c r="AK478" s="2">
        <f t="shared" si="63"/>
        <v>20</v>
      </c>
    </row>
    <row r="479" spans="1:37" ht="12.75" x14ac:dyDescent="0.2">
      <c r="A479" s="4">
        <v>45762</v>
      </c>
      <c r="B479" s="5">
        <f>All_Customers_Residential!B479+All_Customers_Small_Commercial!B479+All_Customers_Lighting!B479</f>
        <v>64097</v>
      </c>
      <c r="C479" s="5">
        <f>All_Customers_Residential!C479+All_Customers_Small_Commercial!C479+All_Customers_Lighting!C479</f>
        <v>60701</v>
      </c>
      <c r="D479" s="5">
        <f>All_Customers_Residential!D479+All_Customers_Small_Commercial!D479+All_Customers_Lighting!D479</f>
        <v>58544</v>
      </c>
      <c r="E479" s="5">
        <f>All_Customers_Residential!E479+All_Customers_Small_Commercial!E479+All_Customers_Lighting!E479</f>
        <v>59353</v>
      </c>
      <c r="F479" s="5">
        <f>All_Customers_Residential!F479+All_Customers_Small_Commercial!F479+All_Customers_Lighting!F479</f>
        <v>62211</v>
      </c>
      <c r="G479" s="5">
        <f>All_Customers_Residential!G479+All_Customers_Small_Commercial!G479+All_Customers_Lighting!G479</f>
        <v>71866</v>
      </c>
      <c r="H479" s="5">
        <f>All_Customers_Residential!H479+All_Customers_Small_Commercial!H479+All_Customers_Lighting!H479</f>
        <v>94692</v>
      </c>
      <c r="I479" s="5">
        <f>All_Customers_Residential!I479+All_Customers_Small_Commercial!I479+All_Customers_Lighting!I479</f>
        <v>108323</v>
      </c>
      <c r="J479" s="5">
        <f>All_Customers_Residential!J479+All_Customers_Small_Commercial!J479+All_Customers_Lighting!J479</f>
        <v>108061</v>
      </c>
      <c r="K479" s="5">
        <f>All_Customers_Residential!K479+All_Customers_Small_Commercial!K479+All_Customers_Lighting!K479</f>
        <v>106662</v>
      </c>
      <c r="L479" s="5">
        <f>All_Customers_Residential!L479+All_Customers_Small_Commercial!L479+All_Customers_Lighting!L479</f>
        <v>104285</v>
      </c>
      <c r="M479" s="5">
        <f>All_Customers_Residential!M479+All_Customers_Small_Commercial!M479+All_Customers_Lighting!M479</f>
        <v>97512</v>
      </c>
      <c r="N479" s="5">
        <f>All_Customers_Residential!N479+All_Customers_Small_Commercial!N479+All_Customers_Lighting!N479</f>
        <v>95099</v>
      </c>
      <c r="O479" s="5">
        <f>All_Customers_Residential!O479+All_Customers_Small_Commercial!O479+All_Customers_Lighting!O479</f>
        <v>90600</v>
      </c>
      <c r="P479" s="5">
        <f>All_Customers_Residential!P479+All_Customers_Small_Commercial!P479+All_Customers_Lighting!P479</f>
        <v>86391</v>
      </c>
      <c r="Q479" s="5">
        <f>All_Customers_Residential!Q479+All_Customers_Small_Commercial!Q479+All_Customers_Lighting!Q479</f>
        <v>89517</v>
      </c>
      <c r="R479" s="5">
        <f>All_Customers_Residential!R479+All_Customers_Small_Commercial!R479+All_Customers_Lighting!R479</f>
        <v>95472</v>
      </c>
      <c r="S479" s="5">
        <f>All_Customers_Residential!S479+All_Customers_Small_Commercial!S479+All_Customers_Lighting!S479</f>
        <v>105194</v>
      </c>
      <c r="T479" s="5">
        <f>All_Customers_Residential!T479+All_Customers_Small_Commercial!T479+All_Customers_Lighting!T479</f>
        <v>106213</v>
      </c>
      <c r="U479" s="5">
        <f>All_Customers_Residential!U479+All_Customers_Small_Commercial!U479+All_Customers_Lighting!U479</f>
        <v>120068</v>
      </c>
      <c r="V479" s="5">
        <f>All_Customers_Residential!V479+All_Customers_Small_Commercial!V479+All_Customers_Lighting!V479</f>
        <v>114000</v>
      </c>
      <c r="W479" s="5">
        <f>All_Customers_Residential!W479+All_Customers_Small_Commercial!W479+All_Customers_Lighting!W479</f>
        <v>96823</v>
      </c>
      <c r="X479" s="5">
        <f>All_Customers_Residential!X479+All_Customers_Small_Commercial!X479+All_Customers_Lighting!X479</f>
        <v>80285</v>
      </c>
      <c r="Y479" s="5">
        <f>All_Customers_Residential!Y479+All_Customers_Small_Commercial!Y479+All_Customers_Lighting!Y479</f>
        <v>69023</v>
      </c>
      <c r="AA479" s="2">
        <f>IFERROR(INDEX('Holiday Schedule'!$D$3:$D$24,MATCH(A479,'Holiday Schedule'!$C$3:$C$24,0)),0)</f>
        <v>0</v>
      </c>
      <c r="AB479" s="2">
        <f t="shared" si="56"/>
        <v>3</v>
      </c>
      <c r="AC479" s="2">
        <f t="shared" si="57"/>
        <v>1604505</v>
      </c>
      <c r="AD479" s="5">
        <f t="shared" si="58"/>
        <v>540487</v>
      </c>
      <c r="AE479" s="5">
        <f t="shared" si="59"/>
        <v>2144992</v>
      </c>
      <c r="AG479" s="2">
        <f t="shared" si="60"/>
        <v>4</v>
      </c>
      <c r="AH479" s="2">
        <f t="shared" si="61"/>
        <v>2025</v>
      </c>
      <c r="AJ479" s="5">
        <f t="shared" si="62"/>
        <v>120068</v>
      </c>
      <c r="AK479" s="2">
        <f t="shared" si="63"/>
        <v>20</v>
      </c>
    </row>
    <row r="480" spans="1:37" ht="12.75" x14ac:dyDescent="0.2">
      <c r="A480" s="4">
        <v>45763</v>
      </c>
      <c r="B480" s="5">
        <f>All_Customers_Residential!B480+All_Customers_Small_Commercial!B480+All_Customers_Lighting!B480</f>
        <v>63324</v>
      </c>
      <c r="C480" s="5">
        <f>All_Customers_Residential!C480+All_Customers_Small_Commercial!C480+All_Customers_Lighting!C480</f>
        <v>59968</v>
      </c>
      <c r="D480" s="5">
        <f>All_Customers_Residential!D480+All_Customers_Small_Commercial!D480+All_Customers_Lighting!D480</f>
        <v>57842</v>
      </c>
      <c r="E480" s="5">
        <f>All_Customers_Residential!E480+All_Customers_Small_Commercial!E480+All_Customers_Lighting!E480</f>
        <v>58640</v>
      </c>
      <c r="F480" s="5">
        <f>All_Customers_Residential!F480+All_Customers_Small_Commercial!F480+All_Customers_Lighting!F480</f>
        <v>61460</v>
      </c>
      <c r="G480" s="5">
        <f>All_Customers_Residential!G480+All_Customers_Small_Commercial!G480+All_Customers_Lighting!G480</f>
        <v>70967</v>
      </c>
      <c r="H480" s="5">
        <f>All_Customers_Residential!H480+All_Customers_Small_Commercial!H480+All_Customers_Lighting!H480</f>
        <v>93508</v>
      </c>
      <c r="I480" s="5">
        <f>All_Customers_Residential!I480+All_Customers_Small_Commercial!I480+All_Customers_Lighting!I480</f>
        <v>106964</v>
      </c>
      <c r="J480" s="5">
        <f>All_Customers_Residential!J480+All_Customers_Small_Commercial!J480+All_Customers_Lighting!J480</f>
        <v>106701</v>
      </c>
      <c r="K480" s="5">
        <f>All_Customers_Residential!K480+All_Customers_Small_Commercial!K480+All_Customers_Lighting!K480</f>
        <v>105320</v>
      </c>
      <c r="L480" s="5">
        <f>All_Customers_Residential!L480+All_Customers_Small_Commercial!L480+All_Customers_Lighting!L480</f>
        <v>102972</v>
      </c>
      <c r="M480" s="5">
        <f>All_Customers_Residential!M480+All_Customers_Small_Commercial!M480+All_Customers_Lighting!M480</f>
        <v>96286</v>
      </c>
      <c r="N480" s="5">
        <f>All_Customers_Residential!N480+All_Customers_Small_Commercial!N480+All_Customers_Lighting!N480</f>
        <v>93894</v>
      </c>
      <c r="O480" s="5">
        <f>All_Customers_Residential!O480+All_Customers_Small_Commercial!O480+All_Customers_Lighting!O480</f>
        <v>89446</v>
      </c>
      <c r="P480" s="5">
        <f>All_Customers_Residential!P480+All_Customers_Small_Commercial!P480+All_Customers_Lighting!P480</f>
        <v>85293</v>
      </c>
      <c r="Q480" s="5">
        <f>All_Customers_Residential!Q480+All_Customers_Small_Commercial!Q480+All_Customers_Lighting!Q480</f>
        <v>88391</v>
      </c>
      <c r="R480" s="5">
        <f>All_Customers_Residential!R480+All_Customers_Small_Commercial!R480+All_Customers_Lighting!R480</f>
        <v>94272</v>
      </c>
      <c r="S480" s="5">
        <f>All_Customers_Residential!S480+All_Customers_Small_Commercial!S480+All_Customers_Lighting!S480</f>
        <v>103869</v>
      </c>
      <c r="T480" s="5">
        <f>All_Customers_Residential!T480+All_Customers_Small_Commercial!T480+All_Customers_Lighting!T480</f>
        <v>104813</v>
      </c>
      <c r="U480" s="5">
        <f>All_Customers_Residential!U480+All_Customers_Small_Commercial!U480+All_Customers_Lighting!U480</f>
        <v>118528</v>
      </c>
      <c r="V480" s="5">
        <f>All_Customers_Residential!V480+All_Customers_Small_Commercial!V480+All_Customers_Lighting!V480</f>
        <v>112584</v>
      </c>
      <c r="W480" s="5">
        <f>All_Customers_Residential!W480+All_Customers_Small_Commercial!W480+All_Customers_Lighting!W480</f>
        <v>95623</v>
      </c>
      <c r="X480" s="5">
        <f>All_Customers_Residential!X480+All_Customers_Small_Commercial!X480+All_Customers_Lighting!X480</f>
        <v>79295</v>
      </c>
      <c r="Y480" s="5">
        <f>All_Customers_Residential!Y480+All_Customers_Small_Commercial!Y480+All_Customers_Lighting!Y480</f>
        <v>68176</v>
      </c>
      <c r="AA480" s="2">
        <f>IFERROR(INDEX('Holiday Schedule'!$D$3:$D$24,MATCH(A480,'Holiday Schedule'!$C$3:$C$24,0)),0)</f>
        <v>0</v>
      </c>
      <c r="AB480" s="2">
        <f t="shared" si="56"/>
        <v>4</v>
      </c>
      <c r="AC480" s="2">
        <f t="shared" si="57"/>
        <v>1584251</v>
      </c>
      <c r="AD480" s="5">
        <f t="shared" si="58"/>
        <v>533885</v>
      </c>
      <c r="AE480" s="5">
        <f t="shared" si="59"/>
        <v>2118136</v>
      </c>
      <c r="AG480" s="2">
        <f t="shared" si="60"/>
        <v>4</v>
      </c>
      <c r="AH480" s="2">
        <f t="shared" si="61"/>
        <v>2025</v>
      </c>
      <c r="AJ480" s="5">
        <f t="shared" si="62"/>
        <v>118528</v>
      </c>
      <c r="AK480" s="2">
        <f t="shared" si="63"/>
        <v>20</v>
      </c>
    </row>
    <row r="481" spans="1:37" ht="12.75" x14ac:dyDescent="0.2">
      <c r="A481" s="4">
        <v>45764</v>
      </c>
      <c r="B481" s="5">
        <f>All_Customers_Residential!B481+All_Customers_Small_Commercial!B481+All_Customers_Lighting!B481</f>
        <v>63313</v>
      </c>
      <c r="C481" s="5">
        <f>All_Customers_Residential!C481+All_Customers_Small_Commercial!C481+All_Customers_Lighting!C481</f>
        <v>59960</v>
      </c>
      <c r="D481" s="5">
        <f>All_Customers_Residential!D481+All_Customers_Small_Commercial!D481+All_Customers_Lighting!D481</f>
        <v>57836</v>
      </c>
      <c r="E481" s="5">
        <f>All_Customers_Residential!E481+All_Customers_Small_Commercial!E481+All_Customers_Lighting!E481</f>
        <v>58631</v>
      </c>
      <c r="F481" s="5">
        <f>All_Customers_Residential!F481+All_Customers_Small_Commercial!F481+All_Customers_Lighting!F481</f>
        <v>61452</v>
      </c>
      <c r="G481" s="5">
        <f>All_Customers_Residential!G481+All_Customers_Small_Commercial!G481+All_Customers_Lighting!G481</f>
        <v>70964</v>
      </c>
      <c r="H481" s="5">
        <f>All_Customers_Residential!H481+All_Customers_Small_Commercial!H481+All_Customers_Lighting!H481</f>
        <v>93492</v>
      </c>
      <c r="I481" s="5">
        <f>All_Customers_Residential!I481+All_Customers_Small_Commercial!I481+All_Customers_Lighting!I481</f>
        <v>106944</v>
      </c>
      <c r="J481" s="5">
        <f>All_Customers_Residential!J481+All_Customers_Small_Commercial!J481+All_Customers_Lighting!J481</f>
        <v>106684</v>
      </c>
      <c r="K481" s="5">
        <f>All_Customers_Residential!K481+All_Customers_Small_Commercial!K481+All_Customers_Lighting!K481</f>
        <v>105303</v>
      </c>
      <c r="L481" s="5">
        <f>All_Customers_Residential!L481+All_Customers_Small_Commercial!L481+All_Customers_Lighting!L481</f>
        <v>102956</v>
      </c>
      <c r="M481" s="5">
        <f>All_Customers_Residential!M481+All_Customers_Small_Commercial!M481+All_Customers_Lighting!M481</f>
        <v>96271</v>
      </c>
      <c r="N481" s="5">
        <f>All_Customers_Residential!N481+All_Customers_Small_Commercial!N481+All_Customers_Lighting!N481</f>
        <v>93880</v>
      </c>
      <c r="O481" s="5">
        <f>All_Customers_Residential!O481+All_Customers_Small_Commercial!O481+All_Customers_Lighting!O481</f>
        <v>89433</v>
      </c>
      <c r="P481" s="5">
        <f>All_Customers_Residential!P481+All_Customers_Small_Commercial!P481+All_Customers_Lighting!P481</f>
        <v>85281</v>
      </c>
      <c r="Q481" s="5">
        <f>All_Customers_Residential!Q481+All_Customers_Small_Commercial!Q481+All_Customers_Lighting!Q481</f>
        <v>88379</v>
      </c>
      <c r="R481" s="5">
        <f>All_Customers_Residential!R481+All_Customers_Small_Commercial!R481+All_Customers_Lighting!R481</f>
        <v>94258</v>
      </c>
      <c r="S481" s="5">
        <f>All_Customers_Residential!S481+All_Customers_Small_Commercial!S481+All_Customers_Lighting!S481</f>
        <v>103852</v>
      </c>
      <c r="T481" s="5">
        <f>All_Customers_Residential!T481+All_Customers_Small_Commercial!T481+All_Customers_Lighting!T481</f>
        <v>104795</v>
      </c>
      <c r="U481" s="5">
        <f>All_Customers_Residential!U481+All_Customers_Small_Commercial!U481+All_Customers_Lighting!U481</f>
        <v>118489</v>
      </c>
      <c r="V481" s="5">
        <f>All_Customers_Residential!V481+All_Customers_Small_Commercial!V481+All_Customers_Lighting!V481</f>
        <v>112559</v>
      </c>
      <c r="W481" s="5">
        <f>All_Customers_Residential!W481+All_Customers_Small_Commercial!W481+All_Customers_Lighting!W481</f>
        <v>95605</v>
      </c>
      <c r="X481" s="5">
        <f>All_Customers_Residential!X481+All_Customers_Small_Commercial!X481+All_Customers_Lighting!X481</f>
        <v>79280</v>
      </c>
      <c r="Y481" s="5">
        <f>All_Customers_Residential!Y481+All_Customers_Small_Commercial!Y481+All_Customers_Lighting!Y481</f>
        <v>68165</v>
      </c>
      <c r="AA481" s="2">
        <f>IFERROR(INDEX('Holiday Schedule'!$D$3:$D$24,MATCH(A481,'Holiday Schedule'!$C$3:$C$24,0)),0)</f>
        <v>0</v>
      </c>
      <c r="AB481" s="2">
        <f t="shared" si="56"/>
        <v>5</v>
      </c>
      <c r="AC481" s="2">
        <f t="shared" si="57"/>
        <v>1583969</v>
      </c>
      <c r="AD481" s="5">
        <f t="shared" si="58"/>
        <v>533813</v>
      </c>
      <c r="AE481" s="5">
        <f t="shared" si="59"/>
        <v>2117782</v>
      </c>
      <c r="AG481" s="2">
        <f t="shared" si="60"/>
        <v>4</v>
      </c>
      <c r="AH481" s="2">
        <f t="shared" si="61"/>
        <v>2025</v>
      </c>
      <c r="AJ481" s="5">
        <f t="shared" si="62"/>
        <v>118489</v>
      </c>
      <c r="AK481" s="2">
        <f t="shared" si="63"/>
        <v>20</v>
      </c>
    </row>
    <row r="482" spans="1:37" ht="12.75" x14ac:dyDescent="0.2">
      <c r="A482" s="4">
        <v>45765</v>
      </c>
      <c r="B482" s="5">
        <f>All_Customers_Residential!B482+All_Customers_Small_Commercial!B482+All_Customers_Lighting!B482</f>
        <v>62861</v>
      </c>
      <c r="C482" s="5">
        <f>All_Customers_Residential!C482+All_Customers_Small_Commercial!C482+All_Customers_Lighting!C482</f>
        <v>59530</v>
      </c>
      <c r="D482" s="5">
        <f>All_Customers_Residential!D482+All_Customers_Small_Commercial!D482+All_Customers_Lighting!D482</f>
        <v>57420</v>
      </c>
      <c r="E482" s="5">
        <f>All_Customers_Residential!E482+All_Customers_Small_Commercial!E482+All_Customers_Lighting!E482</f>
        <v>58212</v>
      </c>
      <c r="F482" s="5">
        <f>All_Customers_Residential!F482+All_Customers_Small_Commercial!F482+All_Customers_Lighting!F482</f>
        <v>61012</v>
      </c>
      <c r="G482" s="5">
        <f>All_Customers_Residential!G482+All_Customers_Small_Commercial!G482+All_Customers_Lighting!G482</f>
        <v>70431</v>
      </c>
      <c r="H482" s="5">
        <f>All_Customers_Residential!H482+All_Customers_Small_Commercial!H482+All_Customers_Lighting!H482</f>
        <v>92802</v>
      </c>
      <c r="I482" s="5">
        <f>All_Customers_Residential!I482+All_Customers_Small_Commercial!I482+All_Customers_Lighting!I482</f>
        <v>106148</v>
      </c>
      <c r="J482" s="5">
        <f>All_Customers_Residential!J482+All_Customers_Small_Commercial!J482+All_Customers_Lighting!J482</f>
        <v>105889</v>
      </c>
      <c r="K482" s="5">
        <f>All_Customers_Residential!K482+All_Customers_Small_Commercial!K482+All_Customers_Lighting!K482</f>
        <v>104521</v>
      </c>
      <c r="L482" s="5">
        <f>All_Customers_Residential!L482+All_Customers_Small_Commercial!L482+All_Customers_Lighting!L482</f>
        <v>102196</v>
      </c>
      <c r="M482" s="5">
        <f>All_Customers_Residential!M482+All_Customers_Small_Commercial!M482+All_Customers_Lighting!M482</f>
        <v>95566</v>
      </c>
      <c r="N482" s="5">
        <f>All_Customers_Residential!N482+All_Customers_Small_Commercial!N482+All_Customers_Lighting!N482</f>
        <v>93191</v>
      </c>
      <c r="O482" s="5">
        <f>All_Customers_Residential!O482+All_Customers_Small_Commercial!O482+All_Customers_Lighting!O482</f>
        <v>88778</v>
      </c>
      <c r="P482" s="5">
        <f>All_Customers_Residential!P482+All_Customers_Small_Commercial!P482+All_Customers_Lighting!P482</f>
        <v>84655</v>
      </c>
      <c r="Q482" s="5">
        <f>All_Customers_Residential!Q482+All_Customers_Small_Commercial!Q482+All_Customers_Lighting!Q482</f>
        <v>87729</v>
      </c>
      <c r="R482" s="5">
        <f>All_Customers_Residential!R482+All_Customers_Small_Commercial!R482+All_Customers_Lighting!R482</f>
        <v>93559</v>
      </c>
      <c r="S482" s="5">
        <f>All_Customers_Residential!S482+All_Customers_Small_Commercial!S482+All_Customers_Lighting!S482</f>
        <v>103070</v>
      </c>
      <c r="T482" s="5">
        <f>All_Customers_Residential!T482+All_Customers_Small_Commercial!T482+All_Customers_Lighting!T482</f>
        <v>104017</v>
      </c>
      <c r="U482" s="5">
        <f>All_Customers_Residential!U482+All_Customers_Small_Commercial!U482+All_Customers_Lighting!U482</f>
        <v>117635</v>
      </c>
      <c r="V482" s="5">
        <f>All_Customers_Residential!V482+All_Customers_Small_Commercial!V482+All_Customers_Lighting!V482</f>
        <v>111725</v>
      </c>
      <c r="W482" s="5">
        <f>All_Customers_Residential!W482+All_Customers_Small_Commercial!W482+All_Customers_Lighting!W482</f>
        <v>94899</v>
      </c>
      <c r="X482" s="5">
        <f>All_Customers_Residential!X482+All_Customers_Small_Commercial!X482+All_Customers_Lighting!X482</f>
        <v>78699</v>
      </c>
      <c r="Y482" s="5">
        <f>All_Customers_Residential!Y482+All_Customers_Small_Commercial!Y482+All_Customers_Lighting!Y482</f>
        <v>67668</v>
      </c>
      <c r="AA482" s="2">
        <f>IFERROR(INDEX('Holiday Schedule'!$D$3:$D$24,MATCH(A482,'Holiday Schedule'!$C$3:$C$24,0)),0)</f>
        <v>0</v>
      </c>
      <c r="AB482" s="2">
        <f t="shared" si="56"/>
        <v>6</v>
      </c>
      <c r="AC482" s="2">
        <f t="shared" si="57"/>
        <v>1572277</v>
      </c>
      <c r="AD482" s="5">
        <f t="shared" si="58"/>
        <v>529936</v>
      </c>
      <c r="AE482" s="5">
        <f t="shared" si="59"/>
        <v>2102213</v>
      </c>
      <c r="AG482" s="2">
        <f t="shared" si="60"/>
        <v>4</v>
      </c>
      <c r="AH482" s="2">
        <f t="shared" si="61"/>
        <v>2025</v>
      </c>
      <c r="AJ482" s="5">
        <f t="shared" si="62"/>
        <v>117635</v>
      </c>
      <c r="AK482" s="2">
        <f t="shared" si="63"/>
        <v>20</v>
      </c>
    </row>
    <row r="483" spans="1:37" ht="12.75" x14ac:dyDescent="0.2">
      <c r="A483" s="4">
        <v>45766</v>
      </c>
      <c r="B483" s="5">
        <f>All_Customers_Residential!B483+All_Customers_Small_Commercial!B483+All_Customers_Lighting!B483</f>
        <v>62574</v>
      </c>
      <c r="C483" s="5">
        <f>All_Customers_Residential!C483+All_Customers_Small_Commercial!C483+All_Customers_Lighting!C483</f>
        <v>59253</v>
      </c>
      <c r="D483" s="5">
        <f>All_Customers_Residential!D483+All_Customers_Small_Commercial!D483+All_Customers_Lighting!D483</f>
        <v>55913</v>
      </c>
      <c r="E483" s="5">
        <f>All_Customers_Residential!E483+All_Customers_Small_Commercial!E483+All_Customers_Lighting!E483</f>
        <v>57763</v>
      </c>
      <c r="F483" s="5">
        <f>All_Customers_Residential!F483+All_Customers_Small_Commercial!F483+All_Customers_Lighting!F483</f>
        <v>60657</v>
      </c>
      <c r="G483" s="5">
        <f>All_Customers_Residential!G483+All_Customers_Small_Commercial!G483+All_Customers_Lighting!G483</f>
        <v>69192</v>
      </c>
      <c r="H483" s="5">
        <f>All_Customers_Residential!H483+All_Customers_Small_Commercial!H483+All_Customers_Lighting!H483</f>
        <v>88369</v>
      </c>
      <c r="I483" s="5">
        <f>All_Customers_Residential!I483+All_Customers_Small_Commercial!I483+All_Customers_Lighting!I483</f>
        <v>101986</v>
      </c>
      <c r="J483" s="5">
        <f>All_Customers_Residential!J483+All_Customers_Small_Commercial!J483+All_Customers_Lighting!J483</f>
        <v>106486</v>
      </c>
      <c r="K483" s="5">
        <f>All_Customers_Residential!K483+All_Customers_Small_Commercial!K483+All_Customers_Lighting!K483</f>
        <v>109527</v>
      </c>
      <c r="L483" s="5">
        <f>All_Customers_Residential!L483+All_Customers_Small_Commercial!L483+All_Customers_Lighting!L483</f>
        <v>105854</v>
      </c>
      <c r="M483" s="5">
        <f>All_Customers_Residential!M483+All_Customers_Small_Commercial!M483+All_Customers_Lighting!M483</f>
        <v>97776</v>
      </c>
      <c r="N483" s="5">
        <f>All_Customers_Residential!N483+All_Customers_Small_Commercial!N483+All_Customers_Lighting!N483</f>
        <v>95315</v>
      </c>
      <c r="O483" s="5">
        <f>All_Customers_Residential!O483+All_Customers_Small_Commercial!O483+All_Customers_Lighting!O483</f>
        <v>91512</v>
      </c>
      <c r="P483" s="5">
        <f>All_Customers_Residential!P483+All_Customers_Small_Commercial!P483+All_Customers_Lighting!P483</f>
        <v>85700</v>
      </c>
      <c r="Q483" s="5">
        <f>All_Customers_Residential!Q483+All_Customers_Small_Commercial!Q483+All_Customers_Lighting!Q483</f>
        <v>87209</v>
      </c>
      <c r="R483" s="5">
        <f>All_Customers_Residential!R483+All_Customers_Small_Commercial!R483+All_Customers_Lighting!R483</f>
        <v>93655</v>
      </c>
      <c r="S483" s="5">
        <f>All_Customers_Residential!S483+All_Customers_Small_Commercial!S483+All_Customers_Lighting!S483</f>
        <v>103185</v>
      </c>
      <c r="T483" s="5">
        <f>All_Customers_Residential!T483+All_Customers_Small_Commercial!T483+All_Customers_Lighting!T483</f>
        <v>103973</v>
      </c>
      <c r="U483" s="5">
        <f>All_Customers_Residential!U483+All_Customers_Small_Commercial!U483+All_Customers_Lighting!U483</f>
        <v>117499</v>
      </c>
      <c r="V483" s="5">
        <f>All_Customers_Residential!V483+All_Customers_Small_Commercial!V483+All_Customers_Lighting!V483</f>
        <v>111470</v>
      </c>
      <c r="W483" s="5">
        <f>All_Customers_Residential!W483+All_Customers_Small_Commercial!W483+All_Customers_Lighting!W483</f>
        <v>94986</v>
      </c>
      <c r="X483" s="5">
        <f>All_Customers_Residential!X483+All_Customers_Small_Commercial!X483+All_Customers_Lighting!X483</f>
        <v>78901</v>
      </c>
      <c r="Y483" s="5">
        <f>All_Customers_Residential!Y483+All_Customers_Small_Commercial!Y483+All_Customers_Lighting!Y483</f>
        <v>68208</v>
      </c>
      <c r="AA483" s="2">
        <f>IFERROR(INDEX('Holiday Schedule'!$D$3:$D$24,MATCH(A483,'Holiday Schedule'!$C$3:$C$24,0)),0)</f>
        <v>0</v>
      </c>
      <c r="AB483" s="2">
        <f t="shared" si="56"/>
        <v>7</v>
      </c>
      <c r="AC483" s="2">
        <f t="shared" si="57"/>
        <v>0</v>
      </c>
      <c r="AD483" s="5">
        <f t="shared" si="58"/>
        <v>2106963</v>
      </c>
      <c r="AE483" s="5">
        <f t="shared" si="59"/>
        <v>2106963</v>
      </c>
      <c r="AG483" s="2">
        <f t="shared" si="60"/>
        <v>4</v>
      </c>
      <c r="AH483" s="2">
        <f t="shared" si="61"/>
        <v>2025</v>
      </c>
      <c r="AJ483" s="5">
        <f t="shared" si="62"/>
        <v>117499</v>
      </c>
      <c r="AK483" s="2">
        <f t="shared" si="63"/>
        <v>20</v>
      </c>
    </row>
    <row r="484" spans="1:37" ht="12.75" x14ac:dyDescent="0.2">
      <c r="A484" s="4">
        <v>45767</v>
      </c>
      <c r="B484" s="5">
        <f>All_Customers_Residential!B484+All_Customers_Small_Commercial!B484+All_Customers_Lighting!B484</f>
        <v>62575</v>
      </c>
      <c r="C484" s="5">
        <f>All_Customers_Residential!C484+All_Customers_Small_Commercial!C484+All_Customers_Lighting!C484</f>
        <v>59253</v>
      </c>
      <c r="D484" s="5">
        <f>All_Customers_Residential!D484+All_Customers_Small_Commercial!D484+All_Customers_Lighting!D484</f>
        <v>55913</v>
      </c>
      <c r="E484" s="5">
        <f>All_Customers_Residential!E484+All_Customers_Small_Commercial!E484+All_Customers_Lighting!E484</f>
        <v>57764</v>
      </c>
      <c r="F484" s="5">
        <f>All_Customers_Residential!F484+All_Customers_Small_Commercial!F484+All_Customers_Lighting!F484</f>
        <v>60659</v>
      </c>
      <c r="G484" s="5">
        <f>All_Customers_Residential!G484+All_Customers_Small_Commercial!G484+All_Customers_Lighting!G484</f>
        <v>69175</v>
      </c>
      <c r="H484" s="5">
        <f>All_Customers_Residential!H484+All_Customers_Small_Commercial!H484+All_Customers_Lighting!H484</f>
        <v>88326</v>
      </c>
      <c r="I484" s="5">
        <f>All_Customers_Residential!I484+All_Customers_Small_Commercial!I484+All_Customers_Lighting!I484</f>
        <v>101985</v>
      </c>
      <c r="J484" s="5">
        <f>All_Customers_Residential!J484+All_Customers_Small_Commercial!J484+All_Customers_Lighting!J484</f>
        <v>106494</v>
      </c>
      <c r="K484" s="5">
        <f>All_Customers_Residential!K484+All_Customers_Small_Commercial!K484+All_Customers_Lighting!K484</f>
        <v>109536</v>
      </c>
      <c r="L484" s="5">
        <f>All_Customers_Residential!L484+All_Customers_Small_Commercial!L484+All_Customers_Lighting!L484</f>
        <v>105864</v>
      </c>
      <c r="M484" s="5">
        <f>All_Customers_Residential!M484+All_Customers_Small_Commercial!M484+All_Customers_Lighting!M484</f>
        <v>97785</v>
      </c>
      <c r="N484" s="5">
        <f>All_Customers_Residential!N484+All_Customers_Small_Commercial!N484+All_Customers_Lighting!N484</f>
        <v>95324</v>
      </c>
      <c r="O484" s="5">
        <f>All_Customers_Residential!O484+All_Customers_Small_Commercial!O484+All_Customers_Lighting!O484</f>
        <v>91522</v>
      </c>
      <c r="P484" s="5">
        <f>All_Customers_Residential!P484+All_Customers_Small_Commercial!P484+All_Customers_Lighting!P484</f>
        <v>85708</v>
      </c>
      <c r="Q484" s="5">
        <f>All_Customers_Residential!Q484+All_Customers_Small_Commercial!Q484+All_Customers_Lighting!Q484</f>
        <v>87216</v>
      </c>
      <c r="R484" s="5">
        <f>All_Customers_Residential!R484+All_Customers_Small_Commercial!R484+All_Customers_Lighting!R484</f>
        <v>93662</v>
      </c>
      <c r="S484" s="5">
        <f>All_Customers_Residential!S484+All_Customers_Small_Commercial!S484+All_Customers_Lighting!S484</f>
        <v>103193</v>
      </c>
      <c r="T484" s="5">
        <f>All_Customers_Residential!T484+All_Customers_Small_Commercial!T484+All_Customers_Lighting!T484</f>
        <v>103980</v>
      </c>
      <c r="U484" s="5">
        <f>All_Customers_Residential!U484+All_Customers_Small_Commercial!U484+All_Customers_Lighting!U484</f>
        <v>117479</v>
      </c>
      <c r="V484" s="5">
        <f>All_Customers_Residential!V484+All_Customers_Small_Commercial!V484+All_Customers_Lighting!V484</f>
        <v>111467</v>
      </c>
      <c r="W484" s="5">
        <f>All_Customers_Residential!W484+All_Customers_Small_Commercial!W484+All_Customers_Lighting!W484</f>
        <v>94981</v>
      </c>
      <c r="X484" s="5">
        <f>All_Customers_Residential!X484+All_Customers_Small_Commercial!X484+All_Customers_Lighting!X484</f>
        <v>78894</v>
      </c>
      <c r="Y484" s="5">
        <f>All_Customers_Residential!Y484+All_Customers_Small_Commercial!Y484+All_Customers_Lighting!Y484</f>
        <v>68196</v>
      </c>
      <c r="AA484" s="2">
        <f>IFERROR(INDEX('Holiday Schedule'!$D$3:$D$24,MATCH(A484,'Holiday Schedule'!$C$3:$C$24,0)),0)</f>
        <v>0</v>
      </c>
      <c r="AB484" s="2">
        <f t="shared" si="56"/>
        <v>1</v>
      </c>
      <c r="AC484" s="2">
        <f t="shared" si="57"/>
        <v>0</v>
      </c>
      <c r="AD484" s="5">
        <f t="shared" si="58"/>
        <v>2106951</v>
      </c>
      <c r="AE484" s="5">
        <f t="shared" si="59"/>
        <v>2106951</v>
      </c>
      <c r="AG484" s="2">
        <f t="shared" si="60"/>
        <v>4</v>
      </c>
      <c r="AH484" s="2">
        <f t="shared" si="61"/>
        <v>2025</v>
      </c>
      <c r="AJ484" s="5">
        <f t="shared" si="62"/>
        <v>117479</v>
      </c>
      <c r="AK484" s="2">
        <f t="shared" si="63"/>
        <v>20</v>
      </c>
    </row>
    <row r="485" spans="1:37" ht="12.75" x14ac:dyDescent="0.2">
      <c r="A485" s="4">
        <v>45768</v>
      </c>
      <c r="B485" s="5">
        <f>All_Customers_Residential!B485+All_Customers_Small_Commercial!B485+All_Customers_Lighting!B485</f>
        <v>62566</v>
      </c>
      <c r="C485" s="5">
        <f>All_Customers_Residential!C485+All_Customers_Small_Commercial!C485+All_Customers_Lighting!C485</f>
        <v>59244</v>
      </c>
      <c r="D485" s="5">
        <f>All_Customers_Residential!D485+All_Customers_Small_Commercial!D485+All_Customers_Lighting!D485</f>
        <v>55904</v>
      </c>
      <c r="E485" s="5">
        <f>All_Customers_Residential!E485+All_Customers_Small_Commercial!E485+All_Customers_Lighting!E485</f>
        <v>57754</v>
      </c>
      <c r="F485" s="5">
        <f>All_Customers_Residential!F485+All_Customers_Small_Commercial!F485+All_Customers_Lighting!F485</f>
        <v>60647</v>
      </c>
      <c r="G485" s="5">
        <f>All_Customers_Residential!G485+All_Customers_Small_Commercial!G485+All_Customers_Lighting!G485</f>
        <v>69143</v>
      </c>
      <c r="H485" s="5">
        <f>All_Customers_Residential!H485+All_Customers_Small_Commercial!H485+All_Customers_Lighting!H485</f>
        <v>88333</v>
      </c>
      <c r="I485" s="5">
        <f>All_Customers_Residential!I485+All_Customers_Small_Commercial!I485+All_Customers_Lighting!I485</f>
        <v>101995</v>
      </c>
      <c r="J485" s="5">
        <f>All_Customers_Residential!J485+All_Customers_Small_Commercial!J485+All_Customers_Lighting!J485</f>
        <v>106503</v>
      </c>
      <c r="K485" s="5">
        <f>All_Customers_Residential!K485+All_Customers_Small_Commercial!K485+All_Customers_Lighting!K485</f>
        <v>109542</v>
      </c>
      <c r="L485" s="5">
        <f>All_Customers_Residential!L485+All_Customers_Small_Commercial!L485+All_Customers_Lighting!L485</f>
        <v>105873</v>
      </c>
      <c r="M485" s="5">
        <f>All_Customers_Residential!M485+All_Customers_Small_Commercial!M485+All_Customers_Lighting!M485</f>
        <v>97790</v>
      </c>
      <c r="N485" s="5">
        <f>All_Customers_Residential!N485+All_Customers_Small_Commercial!N485+All_Customers_Lighting!N485</f>
        <v>95329</v>
      </c>
      <c r="O485" s="5">
        <f>All_Customers_Residential!O485+All_Customers_Small_Commercial!O485+All_Customers_Lighting!O485</f>
        <v>91528</v>
      </c>
      <c r="P485" s="5">
        <f>All_Customers_Residential!P485+All_Customers_Small_Commercial!P485+All_Customers_Lighting!P485</f>
        <v>85714</v>
      </c>
      <c r="Q485" s="5">
        <f>All_Customers_Residential!Q485+All_Customers_Small_Commercial!Q485+All_Customers_Lighting!Q485</f>
        <v>87222</v>
      </c>
      <c r="R485" s="5">
        <f>All_Customers_Residential!R485+All_Customers_Small_Commercial!R485+All_Customers_Lighting!R485</f>
        <v>93670</v>
      </c>
      <c r="S485" s="5">
        <f>All_Customers_Residential!S485+All_Customers_Small_Commercial!S485+All_Customers_Lighting!S485</f>
        <v>103199</v>
      </c>
      <c r="T485" s="5">
        <f>All_Customers_Residential!T485+All_Customers_Small_Commercial!T485+All_Customers_Lighting!T485</f>
        <v>103988</v>
      </c>
      <c r="U485" s="5">
        <f>All_Customers_Residential!U485+All_Customers_Small_Commercial!U485+All_Customers_Lighting!U485</f>
        <v>117510</v>
      </c>
      <c r="V485" s="5">
        <f>All_Customers_Residential!V485+All_Customers_Small_Commercial!V485+All_Customers_Lighting!V485</f>
        <v>111488</v>
      </c>
      <c r="W485" s="5">
        <f>All_Customers_Residential!W485+All_Customers_Small_Commercial!W485+All_Customers_Lighting!W485</f>
        <v>95001</v>
      </c>
      <c r="X485" s="5">
        <f>All_Customers_Residential!X485+All_Customers_Small_Commercial!X485+All_Customers_Lighting!X485</f>
        <v>78917</v>
      </c>
      <c r="Y485" s="5">
        <f>All_Customers_Residential!Y485+All_Customers_Small_Commercial!Y485+All_Customers_Lighting!Y485</f>
        <v>68221</v>
      </c>
      <c r="AA485" s="2">
        <f>IFERROR(INDEX('Holiday Schedule'!$D$3:$D$24,MATCH(A485,'Holiday Schedule'!$C$3:$C$24,0)),0)</f>
        <v>1</v>
      </c>
      <c r="AB485" s="2">
        <f t="shared" si="56"/>
        <v>2</v>
      </c>
      <c r="AC485" s="2">
        <f t="shared" si="57"/>
        <v>0</v>
      </c>
      <c r="AD485" s="5">
        <f t="shared" si="58"/>
        <v>2107081</v>
      </c>
      <c r="AE485" s="5">
        <f t="shared" si="59"/>
        <v>2107081</v>
      </c>
      <c r="AG485" s="2">
        <f t="shared" si="60"/>
        <v>4</v>
      </c>
      <c r="AH485" s="2">
        <f t="shared" si="61"/>
        <v>2025</v>
      </c>
      <c r="AJ485" s="5">
        <f t="shared" si="62"/>
        <v>117510</v>
      </c>
      <c r="AK485" s="2">
        <f t="shared" si="63"/>
        <v>20</v>
      </c>
    </row>
    <row r="486" spans="1:37" ht="12.75" x14ac:dyDescent="0.2">
      <c r="A486" s="4">
        <v>45769</v>
      </c>
      <c r="B486" s="5">
        <f>All_Customers_Residential!B486+All_Customers_Small_Commercial!B486+All_Customers_Lighting!B486</f>
        <v>62464</v>
      </c>
      <c r="C486" s="5">
        <f>All_Customers_Residential!C486+All_Customers_Small_Commercial!C486+All_Customers_Lighting!C486</f>
        <v>59158</v>
      </c>
      <c r="D486" s="5">
        <f>All_Customers_Residential!D486+All_Customers_Small_Commercial!D486+All_Customers_Lighting!D486</f>
        <v>57063</v>
      </c>
      <c r="E486" s="5">
        <f>All_Customers_Residential!E486+All_Customers_Small_Commercial!E486+All_Customers_Lighting!E486</f>
        <v>57845</v>
      </c>
      <c r="F486" s="5">
        <f>All_Customers_Residential!F486+All_Customers_Small_Commercial!F486+All_Customers_Lighting!F486</f>
        <v>60630</v>
      </c>
      <c r="G486" s="5">
        <f>All_Customers_Residential!G486+All_Customers_Small_Commercial!G486+All_Customers_Lighting!G486</f>
        <v>70029</v>
      </c>
      <c r="H486" s="5">
        <f>All_Customers_Residential!H486+All_Customers_Small_Commercial!H486+All_Customers_Lighting!H486</f>
        <v>92235</v>
      </c>
      <c r="I486" s="5">
        <f>All_Customers_Residential!I486+All_Customers_Small_Commercial!I486+All_Customers_Lighting!I486</f>
        <v>105475</v>
      </c>
      <c r="J486" s="5">
        <f>All_Customers_Residential!J486+All_Customers_Small_Commercial!J486+All_Customers_Lighting!J486</f>
        <v>105218</v>
      </c>
      <c r="K486" s="5">
        <f>All_Customers_Residential!K486+All_Customers_Small_Commercial!K486+All_Customers_Lighting!K486</f>
        <v>103861</v>
      </c>
      <c r="L486" s="5">
        <f>All_Customers_Residential!L486+All_Customers_Small_Commercial!L486+All_Customers_Lighting!L486</f>
        <v>101559</v>
      </c>
      <c r="M486" s="5">
        <f>All_Customers_Residential!M486+All_Customers_Small_Commercial!M486+All_Customers_Lighting!M486</f>
        <v>94969</v>
      </c>
      <c r="N486" s="5">
        <f>All_Customers_Residential!N486+All_Customers_Small_Commercial!N486+All_Customers_Lighting!N486</f>
        <v>92600</v>
      </c>
      <c r="O486" s="5">
        <f>All_Customers_Residential!O486+All_Customers_Small_Commercial!O486+All_Customers_Lighting!O486</f>
        <v>88217</v>
      </c>
      <c r="P486" s="5">
        <f>All_Customers_Residential!P486+All_Customers_Small_Commercial!P486+All_Customers_Lighting!P486</f>
        <v>84122</v>
      </c>
      <c r="Q486" s="5">
        <f>All_Customers_Residential!Q486+All_Customers_Small_Commercial!Q486+All_Customers_Lighting!Q486</f>
        <v>87174</v>
      </c>
      <c r="R486" s="5">
        <f>All_Customers_Residential!R486+All_Customers_Small_Commercial!R486+All_Customers_Lighting!R486</f>
        <v>92968</v>
      </c>
      <c r="S486" s="5">
        <f>All_Customers_Residential!S486+All_Customers_Small_Commercial!S486+All_Customers_Lighting!S486</f>
        <v>102416</v>
      </c>
      <c r="T486" s="5">
        <f>All_Customers_Residential!T486+All_Customers_Small_Commercial!T486+All_Customers_Lighting!T486</f>
        <v>103348</v>
      </c>
      <c r="U486" s="5">
        <f>All_Customers_Residential!U486+All_Customers_Small_Commercial!U486+All_Customers_Lighting!U486</f>
        <v>116868</v>
      </c>
      <c r="V486" s="5">
        <f>All_Customers_Residential!V486+All_Customers_Small_Commercial!V486+All_Customers_Lighting!V486</f>
        <v>111022</v>
      </c>
      <c r="W486" s="5">
        <f>All_Customers_Residential!W486+All_Customers_Small_Commercial!W486+All_Customers_Lighting!W486</f>
        <v>94302</v>
      </c>
      <c r="X486" s="5">
        <f>All_Customers_Residential!X486+All_Customers_Small_Commercial!X486+All_Customers_Lighting!X486</f>
        <v>78208</v>
      </c>
      <c r="Y486" s="5">
        <f>All_Customers_Residential!Y486+All_Customers_Small_Commercial!Y486+All_Customers_Lighting!Y486</f>
        <v>67248</v>
      </c>
      <c r="AA486" s="2">
        <f>IFERROR(INDEX('Holiday Schedule'!$D$3:$D$24,MATCH(A486,'Holiday Schedule'!$C$3:$C$24,0)),0)</f>
        <v>0</v>
      </c>
      <c r="AB486" s="2">
        <f t="shared" si="56"/>
        <v>3</v>
      </c>
      <c r="AC486" s="2">
        <f t="shared" si="57"/>
        <v>1562327</v>
      </c>
      <c r="AD486" s="5">
        <f t="shared" si="58"/>
        <v>526672</v>
      </c>
      <c r="AE486" s="5">
        <f t="shared" si="59"/>
        <v>2088999</v>
      </c>
      <c r="AG486" s="2">
        <f t="shared" si="60"/>
        <v>4</v>
      </c>
      <c r="AH486" s="2">
        <f t="shared" si="61"/>
        <v>2025</v>
      </c>
      <c r="AJ486" s="5">
        <f t="shared" si="62"/>
        <v>116868</v>
      </c>
      <c r="AK486" s="2">
        <f t="shared" si="63"/>
        <v>20</v>
      </c>
    </row>
    <row r="487" spans="1:37" ht="12.75" x14ac:dyDescent="0.2">
      <c r="A487" s="4">
        <v>45770</v>
      </c>
      <c r="B487" s="5">
        <f>All_Customers_Residential!B487+All_Customers_Small_Commercial!B487+All_Customers_Lighting!B487</f>
        <v>62430</v>
      </c>
      <c r="C487" s="5">
        <f>All_Customers_Residential!C487+All_Customers_Small_Commercial!C487+All_Customers_Lighting!C487</f>
        <v>59125</v>
      </c>
      <c r="D487" s="5">
        <f>All_Customers_Residential!D487+All_Customers_Small_Commercial!D487+All_Customers_Lighting!D487</f>
        <v>57032</v>
      </c>
      <c r="E487" s="5">
        <f>All_Customers_Residential!E487+All_Customers_Small_Commercial!E487+All_Customers_Lighting!E487</f>
        <v>57814</v>
      </c>
      <c r="F487" s="5">
        <f>All_Customers_Residential!F487+All_Customers_Small_Commercial!F487+All_Customers_Lighting!F487</f>
        <v>60597</v>
      </c>
      <c r="G487" s="5">
        <f>All_Customers_Residential!G487+All_Customers_Small_Commercial!G487+All_Customers_Lighting!G487</f>
        <v>69960</v>
      </c>
      <c r="H487" s="5">
        <f>All_Customers_Residential!H487+All_Customers_Small_Commercial!H487+All_Customers_Lighting!H487</f>
        <v>92169</v>
      </c>
      <c r="I487" s="5">
        <f>All_Customers_Residential!I487+All_Customers_Small_Commercial!I487+All_Customers_Lighting!I487</f>
        <v>105419</v>
      </c>
      <c r="J487" s="5">
        <f>All_Customers_Residential!J487+All_Customers_Small_Commercial!J487+All_Customers_Lighting!J487</f>
        <v>105155</v>
      </c>
      <c r="K487" s="5">
        <f>All_Customers_Residential!K487+All_Customers_Small_Commercial!K487+All_Customers_Lighting!K487</f>
        <v>103798</v>
      </c>
      <c r="L487" s="5">
        <f>All_Customers_Residential!L487+All_Customers_Small_Commercial!L487+All_Customers_Lighting!L487</f>
        <v>101486</v>
      </c>
      <c r="M487" s="5">
        <f>All_Customers_Residential!M487+All_Customers_Small_Commercial!M487+All_Customers_Lighting!M487</f>
        <v>94898</v>
      </c>
      <c r="N487" s="5">
        <f>All_Customers_Residential!N487+All_Customers_Small_Commercial!N487+All_Customers_Lighting!N487</f>
        <v>92544</v>
      </c>
      <c r="O487" s="5">
        <f>All_Customers_Residential!O487+All_Customers_Small_Commercial!O487+All_Customers_Lighting!O487</f>
        <v>88160</v>
      </c>
      <c r="P487" s="5">
        <f>All_Customers_Residential!P487+All_Customers_Small_Commercial!P487+All_Customers_Lighting!P487</f>
        <v>84067</v>
      </c>
      <c r="Q487" s="5">
        <f>All_Customers_Residential!Q487+All_Customers_Small_Commercial!Q487+All_Customers_Lighting!Q487</f>
        <v>87120</v>
      </c>
      <c r="R487" s="5">
        <f>All_Customers_Residential!R487+All_Customers_Small_Commercial!R487+All_Customers_Lighting!R487</f>
        <v>92911</v>
      </c>
      <c r="S487" s="5">
        <f>All_Customers_Residential!S487+All_Customers_Small_Commercial!S487+All_Customers_Lighting!S487</f>
        <v>102359</v>
      </c>
      <c r="T487" s="5">
        <f>All_Customers_Residential!T487+All_Customers_Small_Commercial!T487+All_Customers_Lighting!T487</f>
        <v>103290</v>
      </c>
      <c r="U487" s="5">
        <f>All_Customers_Residential!U487+All_Customers_Small_Commercial!U487+All_Customers_Lighting!U487</f>
        <v>116772</v>
      </c>
      <c r="V487" s="5">
        <f>All_Customers_Residential!V487+All_Customers_Small_Commercial!V487+All_Customers_Lighting!V487</f>
        <v>110963</v>
      </c>
      <c r="W487" s="5">
        <f>All_Customers_Residential!W487+All_Customers_Small_Commercial!W487+All_Customers_Lighting!W487</f>
        <v>94255</v>
      </c>
      <c r="X487" s="5">
        <f>All_Customers_Residential!X487+All_Customers_Small_Commercial!X487+All_Customers_Lighting!X487</f>
        <v>78169</v>
      </c>
      <c r="Y487" s="5">
        <f>All_Customers_Residential!Y487+All_Customers_Small_Commercial!Y487+All_Customers_Lighting!Y487</f>
        <v>67213</v>
      </c>
      <c r="AA487" s="2">
        <f>IFERROR(INDEX('Holiday Schedule'!$D$3:$D$24,MATCH(A487,'Holiday Schedule'!$C$3:$C$24,0)),0)</f>
        <v>0</v>
      </c>
      <c r="AB487" s="2">
        <f t="shared" si="56"/>
        <v>4</v>
      </c>
      <c r="AC487" s="2">
        <f t="shared" si="57"/>
        <v>1561366</v>
      </c>
      <c r="AD487" s="5">
        <f t="shared" si="58"/>
        <v>526340</v>
      </c>
      <c r="AE487" s="5">
        <f t="shared" si="59"/>
        <v>2087706</v>
      </c>
      <c r="AG487" s="2">
        <f t="shared" si="60"/>
        <v>4</v>
      </c>
      <c r="AH487" s="2">
        <f t="shared" si="61"/>
        <v>2025</v>
      </c>
      <c r="AJ487" s="5">
        <f t="shared" si="62"/>
        <v>116772</v>
      </c>
      <c r="AK487" s="2">
        <f t="shared" si="63"/>
        <v>20</v>
      </c>
    </row>
    <row r="488" spans="1:37" ht="12.75" x14ac:dyDescent="0.2">
      <c r="A488" s="4">
        <v>45771</v>
      </c>
      <c r="B488" s="5">
        <f>All_Customers_Residential!B488+All_Customers_Small_Commercial!B488+All_Customers_Lighting!B488</f>
        <v>62359</v>
      </c>
      <c r="C488" s="5">
        <f>All_Customers_Residential!C488+All_Customers_Small_Commercial!C488+All_Customers_Lighting!C488</f>
        <v>59056</v>
      </c>
      <c r="D488" s="5">
        <f>All_Customers_Residential!D488+All_Customers_Small_Commercial!D488+All_Customers_Lighting!D488</f>
        <v>56964</v>
      </c>
      <c r="E488" s="5">
        <f>All_Customers_Residential!E488+All_Customers_Small_Commercial!E488+All_Customers_Lighting!E488</f>
        <v>57750</v>
      </c>
      <c r="F488" s="5">
        <f>All_Customers_Residential!F488+All_Customers_Small_Commercial!F488+All_Customers_Lighting!F488</f>
        <v>60526</v>
      </c>
      <c r="G488" s="5">
        <f>All_Customers_Residential!G488+All_Customers_Small_Commercial!G488+All_Customers_Lighting!G488</f>
        <v>69854</v>
      </c>
      <c r="H488" s="5">
        <f>All_Customers_Residential!H488+All_Customers_Small_Commercial!H488+All_Customers_Lighting!H488</f>
        <v>92065</v>
      </c>
      <c r="I488" s="5">
        <f>All_Customers_Residential!I488+All_Customers_Small_Commercial!I488+All_Customers_Lighting!I488</f>
        <v>105288</v>
      </c>
      <c r="J488" s="5">
        <f>All_Customers_Residential!J488+All_Customers_Small_Commercial!J488+All_Customers_Lighting!J488</f>
        <v>105014</v>
      </c>
      <c r="K488" s="5">
        <f>All_Customers_Residential!K488+All_Customers_Small_Commercial!K488+All_Customers_Lighting!K488</f>
        <v>103655</v>
      </c>
      <c r="L488" s="5">
        <f>All_Customers_Residential!L488+All_Customers_Small_Commercial!L488+All_Customers_Lighting!L488</f>
        <v>101346</v>
      </c>
      <c r="M488" s="5">
        <f>All_Customers_Residential!M488+All_Customers_Small_Commercial!M488+All_Customers_Lighting!M488</f>
        <v>94762</v>
      </c>
      <c r="N488" s="5">
        <f>All_Customers_Residential!N488+All_Customers_Small_Commercial!N488+All_Customers_Lighting!N488</f>
        <v>92409</v>
      </c>
      <c r="O488" s="5">
        <f>All_Customers_Residential!O488+All_Customers_Small_Commercial!O488+All_Customers_Lighting!O488</f>
        <v>88031</v>
      </c>
      <c r="P488" s="5">
        <f>All_Customers_Residential!P488+All_Customers_Small_Commercial!P488+All_Customers_Lighting!P488</f>
        <v>83942</v>
      </c>
      <c r="Q488" s="5">
        <f>All_Customers_Residential!Q488+All_Customers_Small_Commercial!Q488+All_Customers_Lighting!Q488</f>
        <v>86993</v>
      </c>
      <c r="R488" s="5">
        <f>All_Customers_Residential!R488+All_Customers_Small_Commercial!R488+All_Customers_Lighting!R488</f>
        <v>92781</v>
      </c>
      <c r="S488" s="5">
        <f>All_Customers_Residential!S488+All_Customers_Small_Commercial!S488+All_Customers_Lighting!S488</f>
        <v>102229</v>
      </c>
      <c r="T488" s="5">
        <f>All_Customers_Residential!T488+All_Customers_Small_Commercial!T488+All_Customers_Lighting!T488</f>
        <v>103162</v>
      </c>
      <c r="U488" s="5">
        <f>All_Customers_Residential!U488+All_Customers_Small_Commercial!U488+All_Customers_Lighting!U488</f>
        <v>116630</v>
      </c>
      <c r="V488" s="5">
        <f>All_Customers_Residential!V488+All_Customers_Small_Commercial!V488+All_Customers_Lighting!V488</f>
        <v>110841</v>
      </c>
      <c r="W488" s="5">
        <f>All_Customers_Residential!W488+All_Customers_Small_Commercial!W488+All_Customers_Lighting!W488</f>
        <v>94145</v>
      </c>
      <c r="X488" s="5">
        <f>All_Customers_Residential!X488+All_Customers_Small_Commercial!X488+All_Customers_Lighting!X488</f>
        <v>78078</v>
      </c>
      <c r="Y488" s="5">
        <f>All_Customers_Residential!Y488+All_Customers_Small_Commercial!Y488+All_Customers_Lighting!Y488</f>
        <v>67133</v>
      </c>
      <c r="AA488" s="2">
        <f>IFERROR(INDEX('Holiday Schedule'!$D$3:$D$24,MATCH(A488,'Holiday Schedule'!$C$3:$C$24,0)),0)</f>
        <v>0</v>
      </c>
      <c r="AB488" s="2">
        <f t="shared" si="56"/>
        <v>5</v>
      </c>
      <c r="AC488" s="2">
        <f t="shared" si="57"/>
        <v>1559306</v>
      </c>
      <c r="AD488" s="5">
        <f t="shared" si="58"/>
        <v>525707</v>
      </c>
      <c r="AE488" s="5">
        <f t="shared" si="59"/>
        <v>2085013</v>
      </c>
      <c r="AG488" s="2">
        <f t="shared" si="60"/>
        <v>4</v>
      </c>
      <c r="AH488" s="2">
        <f t="shared" si="61"/>
        <v>2025</v>
      </c>
      <c r="AJ488" s="5">
        <f t="shared" si="62"/>
        <v>116630</v>
      </c>
      <c r="AK488" s="2">
        <f t="shared" si="63"/>
        <v>20</v>
      </c>
    </row>
    <row r="489" spans="1:37" ht="12.75" x14ac:dyDescent="0.2">
      <c r="A489" s="4">
        <v>45772</v>
      </c>
      <c r="B489" s="5">
        <f>All_Customers_Residential!B489+All_Customers_Small_Commercial!B489+All_Customers_Lighting!B489</f>
        <v>62331</v>
      </c>
      <c r="C489" s="5">
        <f>All_Customers_Residential!C489+All_Customers_Small_Commercial!C489+All_Customers_Lighting!C489</f>
        <v>59027</v>
      </c>
      <c r="D489" s="5">
        <f>All_Customers_Residential!D489+All_Customers_Small_Commercial!D489+All_Customers_Lighting!D489</f>
        <v>56935</v>
      </c>
      <c r="E489" s="5">
        <f>All_Customers_Residential!E489+All_Customers_Small_Commercial!E489+All_Customers_Lighting!E489</f>
        <v>57719</v>
      </c>
      <c r="F489" s="5">
        <f>All_Customers_Residential!F489+All_Customers_Small_Commercial!F489+All_Customers_Lighting!F489</f>
        <v>60497</v>
      </c>
      <c r="G489" s="5">
        <f>All_Customers_Residential!G489+All_Customers_Small_Commercial!G489+All_Customers_Lighting!G489</f>
        <v>69830</v>
      </c>
      <c r="H489" s="5">
        <f>All_Customers_Residential!H489+All_Customers_Small_Commercial!H489+All_Customers_Lighting!H489</f>
        <v>92030</v>
      </c>
      <c r="I489" s="5">
        <f>All_Customers_Residential!I489+All_Customers_Small_Commercial!I489+All_Customers_Lighting!I489</f>
        <v>105245</v>
      </c>
      <c r="J489" s="5">
        <f>All_Customers_Residential!J489+All_Customers_Small_Commercial!J489+All_Customers_Lighting!J489</f>
        <v>104965</v>
      </c>
      <c r="K489" s="5">
        <f>All_Customers_Residential!K489+All_Customers_Small_Commercial!K489+All_Customers_Lighting!K489</f>
        <v>103603</v>
      </c>
      <c r="L489" s="5">
        <f>All_Customers_Residential!L489+All_Customers_Small_Commercial!L489+All_Customers_Lighting!L489</f>
        <v>101290</v>
      </c>
      <c r="M489" s="5">
        <f>All_Customers_Residential!M489+All_Customers_Small_Commercial!M489+All_Customers_Lighting!M489</f>
        <v>94710</v>
      </c>
      <c r="N489" s="5">
        <f>All_Customers_Residential!N489+All_Customers_Small_Commercial!N489+All_Customers_Lighting!N489</f>
        <v>92356</v>
      </c>
      <c r="O489" s="5">
        <f>All_Customers_Residential!O489+All_Customers_Small_Commercial!O489+All_Customers_Lighting!O489</f>
        <v>87977</v>
      </c>
      <c r="P489" s="5">
        <f>All_Customers_Residential!P489+All_Customers_Small_Commercial!P489+All_Customers_Lighting!P489</f>
        <v>83890</v>
      </c>
      <c r="Q489" s="5">
        <f>All_Customers_Residential!Q489+All_Customers_Small_Commercial!Q489+All_Customers_Lighting!Q489</f>
        <v>86944</v>
      </c>
      <c r="R489" s="5">
        <f>All_Customers_Residential!R489+All_Customers_Small_Commercial!R489+All_Customers_Lighting!R489</f>
        <v>92734</v>
      </c>
      <c r="S489" s="5">
        <f>All_Customers_Residential!S489+All_Customers_Small_Commercial!S489+All_Customers_Lighting!S489</f>
        <v>102187</v>
      </c>
      <c r="T489" s="5">
        <f>All_Customers_Residential!T489+All_Customers_Small_Commercial!T489+All_Customers_Lighting!T489</f>
        <v>103125</v>
      </c>
      <c r="U489" s="5">
        <f>All_Customers_Residential!U489+All_Customers_Small_Commercial!U489+All_Customers_Lighting!U489</f>
        <v>116598</v>
      </c>
      <c r="V489" s="5">
        <f>All_Customers_Residential!V489+All_Customers_Small_Commercial!V489+All_Customers_Lighting!V489</f>
        <v>110805</v>
      </c>
      <c r="W489" s="5">
        <f>All_Customers_Residential!W489+All_Customers_Small_Commercial!W489+All_Customers_Lighting!W489</f>
        <v>94112</v>
      </c>
      <c r="X489" s="5">
        <f>All_Customers_Residential!X489+All_Customers_Small_Commercial!X489+All_Customers_Lighting!X489</f>
        <v>78045</v>
      </c>
      <c r="Y489" s="5">
        <f>All_Customers_Residential!Y489+All_Customers_Small_Commercial!Y489+All_Customers_Lighting!Y489</f>
        <v>67099</v>
      </c>
      <c r="AA489" s="2">
        <f>IFERROR(INDEX('Holiday Schedule'!$D$3:$D$24,MATCH(A489,'Holiday Schedule'!$C$3:$C$24,0)),0)</f>
        <v>0</v>
      </c>
      <c r="AB489" s="2">
        <f t="shared" si="56"/>
        <v>6</v>
      </c>
      <c r="AC489" s="2">
        <f t="shared" si="57"/>
        <v>1558586</v>
      </c>
      <c r="AD489" s="5">
        <f t="shared" si="58"/>
        <v>525468</v>
      </c>
      <c r="AE489" s="5">
        <f t="shared" si="59"/>
        <v>2084054</v>
      </c>
      <c r="AG489" s="2">
        <f t="shared" si="60"/>
        <v>4</v>
      </c>
      <c r="AH489" s="2">
        <f t="shared" si="61"/>
        <v>2025</v>
      </c>
      <c r="AJ489" s="5">
        <f t="shared" si="62"/>
        <v>116598</v>
      </c>
      <c r="AK489" s="2">
        <f t="shared" si="63"/>
        <v>20</v>
      </c>
    </row>
    <row r="490" spans="1:37" ht="12.75" x14ac:dyDescent="0.2">
      <c r="A490" s="4">
        <v>45773</v>
      </c>
      <c r="B490" s="5">
        <f>All_Customers_Residential!B490+All_Customers_Small_Commercial!B490+All_Customers_Lighting!B490</f>
        <v>62047</v>
      </c>
      <c r="C490" s="5">
        <f>All_Customers_Residential!C490+All_Customers_Small_Commercial!C490+All_Customers_Lighting!C490</f>
        <v>58749</v>
      </c>
      <c r="D490" s="5">
        <f>All_Customers_Residential!D490+All_Customers_Small_Commercial!D490+All_Customers_Lighting!D490</f>
        <v>55442</v>
      </c>
      <c r="E490" s="5">
        <f>All_Customers_Residential!E490+All_Customers_Small_Commercial!E490+All_Customers_Lighting!E490</f>
        <v>57272</v>
      </c>
      <c r="F490" s="5">
        <f>All_Customers_Residential!F490+All_Customers_Small_Commercial!F490+All_Customers_Lighting!F490</f>
        <v>60143</v>
      </c>
      <c r="G490" s="5">
        <f>All_Customers_Residential!G490+All_Customers_Small_Commercial!G490+All_Customers_Lighting!G490</f>
        <v>68597</v>
      </c>
      <c r="H490" s="5">
        <f>All_Customers_Residential!H490+All_Customers_Small_Commercial!H490+All_Customers_Lighting!H490</f>
        <v>87588</v>
      </c>
      <c r="I490" s="5">
        <f>All_Customers_Residential!I490+All_Customers_Small_Commercial!I490+All_Customers_Lighting!I490</f>
        <v>101109</v>
      </c>
      <c r="J490" s="5">
        <f>All_Customers_Residential!J490+All_Customers_Small_Commercial!J490+All_Customers_Lighting!J490</f>
        <v>105564</v>
      </c>
      <c r="K490" s="5">
        <f>All_Customers_Residential!K490+All_Customers_Small_Commercial!K490+All_Customers_Lighting!K490</f>
        <v>108576</v>
      </c>
      <c r="L490" s="5">
        <f>All_Customers_Residential!L490+All_Customers_Small_Commercial!L490+All_Customers_Lighting!L490</f>
        <v>104927</v>
      </c>
      <c r="M490" s="5">
        <f>All_Customers_Residential!M490+All_Customers_Small_Commercial!M490+All_Customers_Lighting!M490</f>
        <v>96909</v>
      </c>
      <c r="N490" s="5">
        <f>All_Customers_Residential!N490+All_Customers_Small_Commercial!N490+All_Customers_Lighting!N490</f>
        <v>94473</v>
      </c>
      <c r="O490" s="5">
        <f>All_Customers_Residential!O490+All_Customers_Small_Commercial!O490+All_Customers_Lighting!O490</f>
        <v>90700</v>
      </c>
      <c r="P490" s="5">
        <f>All_Customers_Residential!P490+All_Customers_Small_Commercial!P490+All_Customers_Lighting!P490</f>
        <v>84935</v>
      </c>
      <c r="Q490" s="5">
        <f>All_Customers_Residential!Q490+All_Customers_Small_Commercial!Q490+All_Customers_Lighting!Q490</f>
        <v>86434</v>
      </c>
      <c r="R490" s="5">
        <f>All_Customers_Residential!R490+All_Customers_Small_Commercial!R490+All_Customers_Lighting!R490</f>
        <v>92834</v>
      </c>
      <c r="S490" s="5">
        <f>All_Customers_Residential!S490+All_Customers_Small_Commercial!S490+All_Customers_Lighting!S490</f>
        <v>102306</v>
      </c>
      <c r="T490" s="5">
        <f>All_Customers_Residential!T490+All_Customers_Small_Commercial!T490+All_Customers_Lighting!T490</f>
        <v>103100</v>
      </c>
      <c r="U490" s="5">
        <f>All_Customers_Residential!U490+All_Customers_Small_Commercial!U490+All_Customers_Lighting!U490</f>
        <v>116537</v>
      </c>
      <c r="V490" s="5">
        <f>All_Customers_Residential!V490+All_Customers_Small_Commercial!V490+All_Customers_Lighting!V490</f>
        <v>110558</v>
      </c>
      <c r="W490" s="5">
        <f>All_Customers_Residential!W490+All_Customers_Small_Commercial!W490+All_Customers_Lighting!W490</f>
        <v>94201</v>
      </c>
      <c r="X490" s="5">
        <f>All_Customers_Residential!X490+All_Customers_Small_Commercial!X490+All_Customers_Lighting!X490</f>
        <v>78248</v>
      </c>
      <c r="Y490" s="5">
        <f>All_Customers_Residential!Y490+All_Customers_Small_Commercial!Y490+All_Customers_Lighting!Y490</f>
        <v>67635</v>
      </c>
      <c r="AA490" s="2">
        <f>IFERROR(INDEX('Holiday Schedule'!$D$3:$D$24,MATCH(A490,'Holiday Schedule'!$C$3:$C$24,0)),0)</f>
        <v>0</v>
      </c>
      <c r="AB490" s="2">
        <f t="shared" si="56"/>
        <v>7</v>
      </c>
      <c r="AC490" s="2">
        <f t="shared" si="57"/>
        <v>0</v>
      </c>
      <c r="AD490" s="5">
        <f t="shared" si="58"/>
        <v>2088884</v>
      </c>
      <c r="AE490" s="5">
        <f t="shared" si="59"/>
        <v>2088884</v>
      </c>
      <c r="AG490" s="2">
        <f t="shared" si="60"/>
        <v>4</v>
      </c>
      <c r="AH490" s="2">
        <f t="shared" si="61"/>
        <v>2025</v>
      </c>
      <c r="AJ490" s="5">
        <f t="shared" si="62"/>
        <v>116537</v>
      </c>
      <c r="AK490" s="2">
        <f t="shared" si="63"/>
        <v>20</v>
      </c>
    </row>
    <row r="491" spans="1:37" ht="12.75" x14ac:dyDescent="0.2">
      <c r="A491" s="4">
        <v>45774</v>
      </c>
      <c r="B491" s="5">
        <f>All_Customers_Residential!B491+All_Customers_Small_Commercial!B491+All_Customers_Lighting!B491</f>
        <v>62051</v>
      </c>
      <c r="C491" s="5">
        <f>All_Customers_Residential!C491+All_Customers_Small_Commercial!C491+All_Customers_Lighting!C491</f>
        <v>58753</v>
      </c>
      <c r="D491" s="5">
        <f>All_Customers_Residential!D491+All_Customers_Small_Commercial!D491+All_Customers_Lighting!D491</f>
        <v>55444</v>
      </c>
      <c r="E491" s="5">
        <f>All_Customers_Residential!E491+All_Customers_Small_Commercial!E491+All_Customers_Lighting!E491</f>
        <v>57275</v>
      </c>
      <c r="F491" s="5">
        <f>All_Customers_Residential!F491+All_Customers_Small_Commercial!F491+All_Customers_Lighting!F491</f>
        <v>60149</v>
      </c>
      <c r="G491" s="5">
        <f>All_Customers_Residential!G491+All_Customers_Small_Commercial!G491+All_Customers_Lighting!G491</f>
        <v>68609</v>
      </c>
      <c r="H491" s="5">
        <f>All_Customers_Residential!H491+All_Customers_Small_Commercial!H491+All_Customers_Lighting!H491</f>
        <v>87600</v>
      </c>
      <c r="I491" s="5">
        <f>All_Customers_Residential!I491+All_Customers_Small_Commercial!I491+All_Customers_Lighting!I491</f>
        <v>101117</v>
      </c>
      <c r="J491" s="5">
        <f>All_Customers_Residential!J491+All_Customers_Small_Commercial!J491+All_Customers_Lighting!J491</f>
        <v>105573</v>
      </c>
      <c r="K491" s="5">
        <f>All_Customers_Residential!K491+All_Customers_Small_Commercial!K491+All_Customers_Lighting!K491</f>
        <v>108584</v>
      </c>
      <c r="L491" s="5">
        <f>All_Customers_Residential!L491+All_Customers_Small_Commercial!L491+All_Customers_Lighting!L491</f>
        <v>104936</v>
      </c>
      <c r="M491" s="5">
        <f>All_Customers_Residential!M491+All_Customers_Small_Commercial!M491+All_Customers_Lighting!M491</f>
        <v>96916</v>
      </c>
      <c r="N491" s="5">
        <f>All_Customers_Residential!N491+All_Customers_Small_Commercial!N491+All_Customers_Lighting!N491</f>
        <v>94481</v>
      </c>
      <c r="O491" s="5">
        <f>All_Customers_Residential!O491+All_Customers_Small_Commercial!O491+All_Customers_Lighting!O491</f>
        <v>90707</v>
      </c>
      <c r="P491" s="5">
        <f>All_Customers_Residential!P491+All_Customers_Small_Commercial!P491+All_Customers_Lighting!P491</f>
        <v>84941</v>
      </c>
      <c r="Q491" s="5">
        <f>All_Customers_Residential!Q491+All_Customers_Small_Commercial!Q491+All_Customers_Lighting!Q491</f>
        <v>86440</v>
      </c>
      <c r="R491" s="5">
        <f>All_Customers_Residential!R491+All_Customers_Small_Commercial!R491+All_Customers_Lighting!R491</f>
        <v>92841</v>
      </c>
      <c r="S491" s="5">
        <f>All_Customers_Residential!S491+All_Customers_Small_Commercial!S491+All_Customers_Lighting!S491</f>
        <v>102314</v>
      </c>
      <c r="T491" s="5">
        <f>All_Customers_Residential!T491+All_Customers_Small_Commercial!T491+All_Customers_Lighting!T491</f>
        <v>103105</v>
      </c>
      <c r="U491" s="5">
        <f>All_Customers_Residential!U491+All_Customers_Small_Commercial!U491+All_Customers_Lighting!U491</f>
        <v>116546</v>
      </c>
      <c r="V491" s="5">
        <f>All_Customers_Residential!V491+All_Customers_Small_Commercial!V491+All_Customers_Lighting!V491</f>
        <v>110569</v>
      </c>
      <c r="W491" s="5">
        <f>All_Customers_Residential!W491+All_Customers_Small_Commercial!W491+All_Customers_Lighting!W491</f>
        <v>94212</v>
      </c>
      <c r="X491" s="5">
        <f>All_Customers_Residential!X491+All_Customers_Small_Commercial!X491+All_Customers_Lighting!X491</f>
        <v>78257</v>
      </c>
      <c r="Y491" s="5">
        <f>All_Customers_Residential!Y491+All_Customers_Small_Commercial!Y491+All_Customers_Lighting!Y491</f>
        <v>67644</v>
      </c>
      <c r="AA491" s="2">
        <f>IFERROR(INDEX('Holiday Schedule'!$D$3:$D$24,MATCH(A491,'Holiday Schedule'!$C$3:$C$24,0)),0)</f>
        <v>0</v>
      </c>
      <c r="AB491" s="2">
        <f t="shared" si="56"/>
        <v>1</v>
      </c>
      <c r="AC491" s="2">
        <f t="shared" si="57"/>
        <v>0</v>
      </c>
      <c r="AD491" s="5">
        <f t="shared" si="58"/>
        <v>2089064</v>
      </c>
      <c r="AE491" s="5">
        <f t="shared" si="59"/>
        <v>2089064</v>
      </c>
      <c r="AG491" s="2">
        <f t="shared" si="60"/>
        <v>4</v>
      </c>
      <c r="AH491" s="2">
        <f t="shared" si="61"/>
        <v>2025</v>
      </c>
      <c r="AJ491" s="5">
        <f t="shared" si="62"/>
        <v>116546</v>
      </c>
      <c r="AK491" s="2">
        <f t="shared" si="63"/>
        <v>20</v>
      </c>
    </row>
    <row r="492" spans="1:37" ht="12.75" x14ac:dyDescent="0.2">
      <c r="A492" s="4">
        <v>45775</v>
      </c>
      <c r="B492" s="5">
        <f>All_Customers_Residential!B492+All_Customers_Small_Commercial!B492+All_Customers_Lighting!B492</f>
        <v>62334</v>
      </c>
      <c r="C492" s="5">
        <f>All_Customers_Residential!C492+All_Customers_Small_Commercial!C492+All_Customers_Lighting!C492</f>
        <v>59028</v>
      </c>
      <c r="D492" s="5">
        <f>All_Customers_Residential!D492+All_Customers_Small_Commercial!D492+All_Customers_Lighting!D492</f>
        <v>56936</v>
      </c>
      <c r="E492" s="5">
        <f>All_Customers_Residential!E492+All_Customers_Small_Commercial!E492+All_Customers_Lighting!E492</f>
        <v>57720</v>
      </c>
      <c r="F492" s="5">
        <f>All_Customers_Residential!F492+All_Customers_Small_Commercial!F492+All_Customers_Lighting!F492</f>
        <v>60496</v>
      </c>
      <c r="G492" s="5">
        <f>All_Customers_Residential!G492+All_Customers_Small_Commercial!G492+All_Customers_Lighting!G492</f>
        <v>69830</v>
      </c>
      <c r="H492" s="5">
        <f>All_Customers_Residential!H492+All_Customers_Small_Commercial!H492+All_Customers_Lighting!H492</f>
        <v>92038</v>
      </c>
      <c r="I492" s="5">
        <f>All_Customers_Residential!I492+All_Customers_Small_Commercial!I492+All_Customers_Lighting!I492</f>
        <v>105254</v>
      </c>
      <c r="J492" s="5">
        <f>All_Customers_Residential!J492+All_Customers_Small_Commercial!J492+All_Customers_Lighting!J492</f>
        <v>104973</v>
      </c>
      <c r="K492" s="5">
        <f>All_Customers_Residential!K492+All_Customers_Small_Commercial!K492+All_Customers_Lighting!K492</f>
        <v>103612</v>
      </c>
      <c r="L492" s="5">
        <f>All_Customers_Residential!L492+All_Customers_Small_Commercial!L492+All_Customers_Lighting!L492</f>
        <v>101296</v>
      </c>
      <c r="M492" s="5">
        <f>All_Customers_Residential!M492+All_Customers_Small_Commercial!M492+All_Customers_Lighting!M492</f>
        <v>94714</v>
      </c>
      <c r="N492" s="5">
        <f>All_Customers_Residential!N492+All_Customers_Small_Commercial!N492+All_Customers_Lighting!N492</f>
        <v>92360</v>
      </c>
      <c r="O492" s="5">
        <f>All_Customers_Residential!O492+All_Customers_Small_Commercial!O492+All_Customers_Lighting!O492</f>
        <v>87981</v>
      </c>
      <c r="P492" s="5">
        <f>All_Customers_Residential!P492+All_Customers_Small_Commercial!P492+All_Customers_Lighting!P492</f>
        <v>83893</v>
      </c>
      <c r="Q492" s="5">
        <f>All_Customers_Residential!Q492+All_Customers_Small_Commercial!Q492+All_Customers_Lighting!Q492</f>
        <v>86948</v>
      </c>
      <c r="R492" s="5">
        <f>All_Customers_Residential!R492+All_Customers_Small_Commercial!R492+All_Customers_Lighting!R492</f>
        <v>92741</v>
      </c>
      <c r="S492" s="5">
        <f>All_Customers_Residential!S492+All_Customers_Small_Commercial!S492+All_Customers_Lighting!S492</f>
        <v>102197</v>
      </c>
      <c r="T492" s="5">
        <f>All_Customers_Residential!T492+All_Customers_Small_Commercial!T492+All_Customers_Lighting!T492</f>
        <v>103135</v>
      </c>
      <c r="U492" s="5">
        <f>All_Customers_Residential!U492+All_Customers_Small_Commercial!U492+All_Customers_Lighting!U492</f>
        <v>116596</v>
      </c>
      <c r="V492" s="5">
        <f>All_Customers_Residential!V492+All_Customers_Small_Commercial!V492+All_Customers_Lighting!V492</f>
        <v>110813</v>
      </c>
      <c r="W492" s="5">
        <f>All_Customers_Residential!W492+All_Customers_Small_Commercial!W492+All_Customers_Lighting!W492</f>
        <v>94119</v>
      </c>
      <c r="X492" s="5">
        <f>All_Customers_Residential!X492+All_Customers_Small_Commercial!X492+All_Customers_Lighting!X492</f>
        <v>78052</v>
      </c>
      <c r="Y492" s="5">
        <f>All_Customers_Residential!Y492+All_Customers_Small_Commercial!Y492+All_Customers_Lighting!Y492</f>
        <v>67101</v>
      </c>
      <c r="AA492" s="2">
        <f>IFERROR(INDEX('Holiday Schedule'!$D$3:$D$24,MATCH(A492,'Holiday Schedule'!$C$3:$C$24,0)),0)</f>
        <v>0</v>
      </c>
      <c r="AB492" s="2">
        <f t="shared" si="56"/>
        <v>2</v>
      </c>
      <c r="AC492" s="2">
        <f t="shared" si="57"/>
        <v>1558684</v>
      </c>
      <c r="AD492" s="5">
        <f t="shared" si="58"/>
        <v>525483</v>
      </c>
      <c r="AE492" s="5">
        <f t="shared" si="59"/>
        <v>2084167</v>
      </c>
      <c r="AG492" s="2">
        <f t="shared" si="60"/>
        <v>4</v>
      </c>
      <c r="AH492" s="2">
        <f t="shared" si="61"/>
        <v>2025</v>
      </c>
      <c r="AJ492" s="5">
        <f t="shared" si="62"/>
        <v>116596</v>
      </c>
      <c r="AK492" s="2">
        <f t="shared" si="63"/>
        <v>20</v>
      </c>
    </row>
    <row r="493" spans="1:37" ht="12.75" x14ac:dyDescent="0.2">
      <c r="A493" s="4">
        <v>45776</v>
      </c>
      <c r="B493" s="5">
        <f>All_Customers_Residential!B493+All_Customers_Small_Commercial!B493+All_Customers_Lighting!B493</f>
        <v>62348</v>
      </c>
      <c r="C493" s="5">
        <f>All_Customers_Residential!C493+All_Customers_Small_Commercial!C493+All_Customers_Lighting!C493</f>
        <v>59042</v>
      </c>
      <c r="D493" s="5">
        <f>All_Customers_Residential!D493+All_Customers_Small_Commercial!D493+All_Customers_Lighting!D493</f>
        <v>56952</v>
      </c>
      <c r="E493" s="5">
        <f>All_Customers_Residential!E493+All_Customers_Small_Commercial!E493+All_Customers_Lighting!E493</f>
        <v>57735</v>
      </c>
      <c r="F493" s="5">
        <f>All_Customers_Residential!F493+All_Customers_Small_Commercial!F493+All_Customers_Lighting!F493</f>
        <v>60512</v>
      </c>
      <c r="G493" s="5">
        <f>All_Customers_Residential!G493+All_Customers_Small_Commercial!G493+All_Customers_Lighting!G493</f>
        <v>69845</v>
      </c>
      <c r="H493" s="5">
        <f>All_Customers_Residential!H493+All_Customers_Small_Commercial!H493+All_Customers_Lighting!H493</f>
        <v>92078</v>
      </c>
      <c r="I493" s="5">
        <f>All_Customers_Residential!I493+All_Customers_Small_Commercial!I493+All_Customers_Lighting!I493</f>
        <v>105288</v>
      </c>
      <c r="J493" s="5">
        <f>All_Customers_Residential!J493+All_Customers_Small_Commercial!J493+All_Customers_Lighting!J493</f>
        <v>105005</v>
      </c>
      <c r="K493" s="5">
        <f>All_Customers_Residential!K493+All_Customers_Small_Commercial!K493+All_Customers_Lighting!K493</f>
        <v>103644</v>
      </c>
      <c r="L493" s="5">
        <f>All_Customers_Residential!L493+All_Customers_Small_Commercial!L493+All_Customers_Lighting!L493</f>
        <v>101329</v>
      </c>
      <c r="M493" s="5">
        <f>All_Customers_Residential!M493+All_Customers_Small_Commercial!M493+All_Customers_Lighting!M493</f>
        <v>94744</v>
      </c>
      <c r="N493" s="5">
        <f>All_Customers_Residential!N493+All_Customers_Small_Commercial!N493+All_Customers_Lighting!N493</f>
        <v>92392</v>
      </c>
      <c r="O493" s="5">
        <f>All_Customers_Residential!O493+All_Customers_Small_Commercial!O493+All_Customers_Lighting!O493</f>
        <v>88012</v>
      </c>
      <c r="P493" s="5">
        <f>All_Customers_Residential!P493+All_Customers_Small_Commercial!P493+All_Customers_Lighting!P493</f>
        <v>83925</v>
      </c>
      <c r="Q493" s="5">
        <f>All_Customers_Residential!Q493+All_Customers_Small_Commercial!Q493+All_Customers_Lighting!Q493</f>
        <v>86975</v>
      </c>
      <c r="R493" s="5">
        <f>All_Customers_Residential!R493+All_Customers_Small_Commercial!R493+All_Customers_Lighting!R493</f>
        <v>92770</v>
      </c>
      <c r="S493" s="5">
        <f>All_Customers_Residential!S493+All_Customers_Small_Commercial!S493+All_Customers_Lighting!S493</f>
        <v>102229</v>
      </c>
      <c r="T493" s="5">
        <f>All_Customers_Residential!T493+All_Customers_Small_Commercial!T493+All_Customers_Lighting!T493</f>
        <v>103165</v>
      </c>
      <c r="U493" s="5">
        <f>All_Customers_Residential!U493+All_Customers_Small_Commercial!U493+All_Customers_Lighting!U493</f>
        <v>116641</v>
      </c>
      <c r="V493" s="5">
        <f>All_Customers_Residential!V493+All_Customers_Small_Commercial!V493+All_Customers_Lighting!V493</f>
        <v>110853</v>
      </c>
      <c r="W493" s="5">
        <f>All_Customers_Residential!W493+All_Customers_Small_Commercial!W493+All_Customers_Lighting!W493</f>
        <v>94155</v>
      </c>
      <c r="X493" s="5">
        <f>All_Customers_Residential!X493+All_Customers_Small_Commercial!X493+All_Customers_Lighting!X493</f>
        <v>78081</v>
      </c>
      <c r="Y493" s="5">
        <f>All_Customers_Residential!Y493+All_Customers_Small_Commercial!Y493+All_Customers_Lighting!Y493</f>
        <v>67130</v>
      </c>
      <c r="AA493" s="2">
        <f>IFERROR(INDEX('Holiday Schedule'!$D$3:$D$24,MATCH(A493,'Holiday Schedule'!$C$3:$C$24,0)),0)</f>
        <v>0</v>
      </c>
      <c r="AB493" s="2">
        <f t="shared" si="56"/>
        <v>3</v>
      </c>
      <c r="AC493" s="2">
        <f t="shared" si="57"/>
        <v>1559208</v>
      </c>
      <c r="AD493" s="5">
        <f t="shared" si="58"/>
        <v>525642</v>
      </c>
      <c r="AE493" s="5">
        <f t="shared" si="59"/>
        <v>2084850</v>
      </c>
      <c r="AG493" s="2">
        <f t="shared" si="60"/>
        <v>4</v>
      </c>
      <c r="AH493" s="2">
        <f t="shared" si="61"/>
        <v>2025</v>
      </c>
      <c r="AJ493" s="5">
        <f t="shared" si="62"/>
        <v>116641</v>
      </c>
      <c r="AK493" s="2">
        <f t="shared" si="63"/>
        <v>20</v>
      </c>
    </row>
    <row r="494" spans="1:37" ht="12.75" x14ac:dyDescent="0.2">
      <c r="A494" s="4">
        <v>45777</v>
      </c>
      <c r="B494" s="5">
        <f>All_Customers_Residential!B494+All_Customers_Small_Commercial!B494+All_Customers_Lighting!B494</f>
        <v>62381</v>
      </c>
      <c r="C494" s="5">
        <f>All_Customers_Residential!C494+All_Customers_Small_Commercial!C494+All_Customers_Lighting!C494</f>
        <v>59074</v>
      </c>
      <c r="D494" s="5">
        <f>All_Customers_Residential!D494+All_Customers_Small_Commercial!D494+All_Customers_Lighting!D494</f>
        <v>56978</v>
      </c>
      <c r="E494" s="5">
        <f>All_Customers_Residential!E494+All_Customers_Small_Commercial!E494+All_Customers_Lighting!E494</f>
        <v>57765</v>
      </c>
      <c r="F494" s="5">
        <f>All_Customers_Residential!F494+All_Customers_Small_Commercial!F494+All_Customers_Lighting!F494</f>
        <v>60542</v>
      </c>
      <c r="G494" s="5">
        <f>All_Customers_Residential!G494+All_Customers_Small_Commercial!G494+All_Customers_Lighting!G494</f>
        <v>69883</v>
      </c>
      <c r="H494" s="5">
        <f>All_Customers_Residential!H494+All_Customers_Small_Commercial!H494+All_Customers_Lighting!H494</f>
        <v>92111</v>
      </c>
      <c r="I494" s="5">
        <f>All_Customers_Residential!I494+All_Customers_Small_Commercial!I494+All_Customers_Lighting!I494</f>
        <v>105312</v>
      </c>
      <c r="J494" s="5">
        <f>All_Customers_Residential!J494+All_Customers_Small_Commercial!J494+All_Customers_Lighting!J494</f>
        <v>105026</v>
      </c>
      <c r="K494" s="5">
        <f>All_Customers_Residential!K494+All_Customers_Small_Commercial!K494+All_Customers_Lighting!K494</f>
        <v>103662</v>
      </c>
      <c r="L494" s="5">
        <f>All_Customers_Residential!L494+All_Customers_Small_Commercial!L494+All_Customers_Lighting!L494</f>
        <v>101346</v>
      </c>
      <c r="M494" s="5">
        <f>All_Customers_Residential!M494+All_Customers_Small_Commercial!M494+All_Customers_Lighting!M494</f>
        <v>94758</v>
      </c>
      <c r="N494" s="5">
        <f>All_Customers_Residential!N494+All_Customers_Small_Commercial!N494+All_Customers_Lighting!N494</f>
        <v>92407</v>
      </c>
      <c r="O494" s="5">
        <f>All_Customers_Residential!O494+All_Customers_Small_Commercial!O494+All_Customers_Lighting!O494</f>
        <v>88024</v>
      </c>
      <c r="P494" s="5">
        <f>All_Customers_Residential!P494+All_Customers_Small_Commercial!P494+All_Customers_Lighting!P494</f>
        <v>83932</v>
      </c>
      <c r="Q494" s="5">
        <f>All_Customers_Residential!Q494+All_Customers_Small_Commercial!Q494+All_Customers_Lighting!Q494</f>
        <v>86988</v>
      </c>
      <c r="R494" s="5">
        <f>All_Customers_Residential!R494+All_Customers_Small_Commercial!R494+All_Customers_Lighting!R494</f>
        <v>92788</v>
      </c>
      <c r="S494" s="5">
        <f>All_Customers_Residential!S494+All_Customers_Small_Commercial!S494+All_Customers_Lighting!S494</f>
        <v>102252</v>
      </c>
      <c r="T494" s="5">
        <f>All_Customers_Residential!T494+All_Customers_Small_Commercial!T494+All_Customers_Lighting!T494</f>
        <v>103191</v>
      </c>
      <c r="U494" s="5">
        <f>All_Customers_Residential!U494+All_Customers_Small_Commercial!U494+All_Customers_Lighting!U494</f>
        <v>116656</v>
      </c>
      <c r="V494" s="5">
        <f>All_Customers_Residential!V494+All_Customers_Small_Commercial!V494+All_Customers_Lighting!V494</f>
        <v>110894</v>
      </c>
      <c r="W494" s="5">
        <f>All_Customers_Residential!W494+All_Customers_Small_Commercial!W494+All_Customers_Lighting!W494</f>
        <v>94191</v>
      </c>
      <c r="X494" s="5">
        <f>All_Customers_Residential!X494+All_Customers_Small_Commercial!X494+All_Customers_Lighting!X494</f>
        <v>78113</v>
      </c>
      <c r="Y494" s="5">
        <f>All_Customers_Residential!Y494+All_Customers_Small_Commercial!Y494+All_Customers_Lighting!Y494</f>
        <v>67160</v>
      </c>
      <c r="AA494" s="2">
        <f>IFERROR(INDEX('Holiday Schedule'!$D$3:$D$24,MATCH(A494,'Holiday Schedule'!$C$3:$C$24,0)),0)</f>
        <v>0</v>
      </c>
      <c r="AB494" s="2">
        <f t="shared" si="56"/>
        <v>4</v>
      </c>
      <c r="AC494" s="2">
        <f t="shared" si="57"/>
        <v>1559540</v>
      </c>
      <c r="AD494" s="5">
        <f t="shared" si="58"/>
        <v>525894</v>
      </c>
      <c r="AE494" s="5">
        <f t="shared" si="59"/>
        <v>2085434</v>
      </c>
      <c r="AG494" s="2">
        <f t="shared" si="60"/>
        <v>4</v>
      </c>
      <c r="AH494" s="2">
        <f t="shared" si="61"/>
        <v>2025</v>
      </c>
      <c r="AJ494" s="5">
        <f t="shared" si="62"/>
        <v>116656</v>
      </c>
      <c r="AK494" s="2">
        <f t="shared" si="63"/>
        <v>20</v>
      </c>
    </row>
    <row r="495" spans="1:37" ht="12.75" x14ac:dyDescent="0.2">
      <c r="A495" s="4">
        <v>45778</v>
      </c>
      <c r="B495" s="5">
        <f>All_Customers_Residential!B495+All_Customers_Small_Commercial!B495+All_Customers_Lighting!B495</f>
        <v>59178</v>
      </c>
      <c r="C495" s="5">
        <f>All_Customers_Residential!C495+All_Customers_Small_Commercial!C495+All_Customers_Lighting!C495</f>
        <v>54809</v>
      </c>
      <c r="D495" s="5">
        <f>All_Customers_Residential!D495+All_Customers_Small_Commercial!D495+All_Customers_Lighting!D495</f>
        <v>52526</v>
      </c>
      <c r="E495" s="5">
        <f>All_Customers_Residential!E495+All_Customers_Small_Commercial!E495+All_Customers_Lighting!E495</f>
        <v>53222</v>
      </c>
      <c r="F495" s="5">
        <f>All_Customers_Residential!F495+All_Customers_Small_Commercial!F495+All_Customers_Lighting!F495</f>
        <v>56286</v>
      </c>
      <c r="G495" s="5">
        <f>All_Customers_Residential!G495+All_Customers_Small_Commercial!G495+All_Customers_Lighting!G495</f>
        <v>67346</v>
      </c>
      <c r="H495" s="5">
        <f>All_Customers_Residential!H495+All_Customers_Small_Commercial!H495+All_Customers_Lighting!H495</f>
        <v>87928</v>
      </c>
      <c r="I495" s="5">
        <f>All_Customers_Residential!I495+All_Customers_Small_Commercial!I495+All_Customers_Lighting!I495</f>
        <v>102247</v>
      </c>
      <c r="J495" s="5">
        <f>All_Customers_Residential!J495+All_Customers_Small_Commercial!J495+All_Customers_Lighting!J495</f>
        <v>96621</v>
      </c>
      <c r="K495" s="5">
        <f>All_Customers_Residential!K495+All_Customers_Small_Commercial!K495+All_Customers_Lighting!K495</f>
        <v>97278</v>
      </c>
      <c r="L495" s="5">
        <f>All_Customers_Residential!L495+All_Customers_Small_Commercial!L495+All_Customers_Lighting!L495</f>
        <v>95270</v>
      </c>
      <c r="M495" s="5">
        <f>All_Customers_Residential!M495+All_Customers_Small_Commercial!M495+All_Customers_Lighting!M495</f>
        <v>94554</v>
      </c>
      <c r="N495" s="5">
        <f>All_Customers_Residential!N495+All_Customers_Small_Commercial!N495+All_Customers_Lighting!N495</f>
        <v>91437</v>
      </c>
      <c r="O495" s="5">
        <f>All_Customers_Residential!O495+All_Customers_Small_Commercial!O495+All_Customers_Lighting!O495</f>
        <v>87640</v>
      </c>
      <c r="P495" s="5">
        <f>All_Customers_Residential!P495+All_Customers_Small_Commercial!P495+All_Customers_Lighting!P495</f>
        <v>84566</v>
      </c>
      <c r="Q495" s="5">
        <f>All_Customers_Residential!Q495+All_Customers_Small_Commercial!Q495+All_Customers_Lighting!Q495</f>
        <v>89018</v>
      </c>
      <c r="R495" s="5">
        <f>All_Customers_Residential!R495+All_Customers_Small_Commercial!R495+All_Customers_Lighting!R495</f>
        <v>95571</v>
      </c>
      <c r="S495" s="5">
        <f>All_Customers_Residential!S495+All_Customers_Small_Commercial!S495+All_Customers_Lighting!S495</f>
        <v>99092</v>
      </c>
      <c r="T495" s="5">
        <f>All_Customers_Residential!T495+All_Customers_Small_Commercial!T495+All_Customers_Lighting!T495</f>
        <v>102390</v>
      </c>
      <c r="U495" s="5">
        <f>All_Customers_Residential!U495+All_Customers_Small_Commercial!U495+All_Customers_Lighting!U495</f>
        <v>110112</v>
      </c>
      <c r="V495" s="5">
        <f>All_Customers_Residential!V495+All_Customers_Small_Commercial!V495+All_Customers_Lighting!V495</f>
        <v>114239</v>
      </c>
      <c r="W495" s="5">
        <f>All_Customers_Residential!W495+All_Customers_Small_Commercial!W495+All_Customers_Lighting!W495</f>
        <v>98154</v>
      </c>
      <c r="X495" s="5">
        <f>All_Customers_Residential!X495+All_Customers_Small_Commercial!X495+All_Customers_Lighting!X495</f>
        <v>77916</v>
      </c>
      <c r="Y495" s="5">
        <f>All_Customers_Residential!Y495+All_Customers_Small_Commercial!Y495+All_Customers_Lighting!Y495</f>
        <v>65379</v>
      </c>
      <c r="AA495" s="2">
        <f>IFERROR(INDEX('Holiday Schedule'!$D$3:$D$24,MATCH(A495,'Holiday Schedule'!$C$3:$C$24,0)),0)</f>
        <v>0</v>
      </c>
      <c r="AB495" s="2">
        <f t="shared" si="56"/>
        <v>5</v>
      </c>
      <c r="AC495" s="2">
        <f t="shared" si="57"/>
        <v>1536105</v>
      </c>
      <c r="AD495" s="5">
        <f t="shared" si="58"/>
        <v>496674</v>
      </c>
      <c r="AE495" s="5">
        <f t="shared" si="59"/>
        <v>2032779</v>
      </c>
      <c r="AG495" s="2">
        <f t="shared" si="60"/>
        <v>5</v>
      </c>
      <c r="AH495" s="2">
        <f t="shared" si="61"/>
        <v>2025</v>
      </c>
      <c r="AJ495" s="5">
        <f t="shared" si="62"/>
        <v>114239</v>
      </c>
      <c r="AK495" s="2">
        <f t="shared" si="63"/>
        <v>21</v>
      </c>
    </row>
    <row r="496" spans="1:37" ht="12.75" x14ac:dyDescent="0.2">
      <c r="A496" s="4">
        <v>45779</v>
      </c>
      <c r="B496" s="5">
        <f>All_Customers_Residential!B496+All_Customers_Small_Commercial!B496+All_Customers_Lighting!B496</f>
        <v>59220</v>
      </c>
      <c r="C496" s="5">
        <f>All_Customers_Residential!C496+All_Customers_Small_Commercial!C496+All_Customers_Lighting!C496</f>
        <v>54845</v>
      </c>
      <c r="D496" s="5">
        <f>All_Customers_Residential!D496+All_Customers_Small_Commercial!D496+All_Customers_Lighting!D496</f>
        <v>52562</v>
      </c>
      <c r="E496" s="5">
        <f>All_Customers_Residential!E496+All_Customers_Small_Commercial!E496+All_Customers_Lighting!E496</f>
        <v>53260</v>
      </c>
      <c r="F496" s="5">
        <f>All_Customers_Residential!F496+All_Customers_Small_Commercial!F496+All_Customers_Lighting!F496</f>
        <v>56328</v>
      </c>
      <c r="G496" s="5">
        <f>All_Customers_Residential!G496+All_Customers_Small_Commercial!G496+All_Customers_Lighting!G496</f>
        <v>67428</v>
      </c>
      <c r="H496" s="5">
        <f>All_Customers_Residential!H496+All_Customers_Small_Commercial!H496+All_Customers_Lighting!H496</f>
        <v>87974</v>
      </c>
      <c r="I496" s="5">
        <f>All_Customers_Residential!I496+All_Customers_Small_Commercial!I496+All_Customers_Lighting!I496</f>
        <v>102294</v>
      </c>
      <c r="J496" s="5">
        <f>All_Customers_Residential!J496+All_Customers_Small_Commercial!J496+All_Customers_Lighting!J496</f>
        <v>96664</v>
      </c>
      <c r="K496" s="5">
        <f>All_Customers_Residential!K496+All_Customers_Small_Commercial!K496+All_Customers_Lighting!K496</f>
        <v>97319</v>
      </c>
      <c r="L496" s="5">
        <f>All_Customers_Residential!L496+All_Customers_Small_Commercial!L496+All_Customers_Lighting!L496</f>
        <v>95313</v>
      </c>
      <c r="M496" s="5">
        <f>All_Customers_Residential!M496+All_Customers_Small_Commercial!M496+All_Customers_Lighting!M496</f>
        <v>94597</v>
      </c>
      <c r="N496" s="5">
        <f>All_Customers_Residential!N496+All_Customers_Small_Commercial!N496+All_Customers_Lighting!N496</f>
        <v>91480</v>
      </c>
      <c r="O496" s="5">
        <f>All_Customers_Residential!O496+All_Customers_Small_Commercial!O496+All_Customers_Lighting!O496</f>
        <v>87674</v>
      </c>
      <c r="P496" s="5">
        <f>All_Customers_Residential!P496+All_Customers_Small_Commercial!P496+All_Customers_Lighting!P496</f>
        <v>84597</v>
      </c>
      <c r="Q496" s="5">
        <f>All_Customers_Residential!Q496+All_Customers_Small_Commercial!Q496+All_Customers_Lighting!Q496</f>
        <v>89051</v>
      </c>
      <c r="R496" s="5">
        <f>All_Customers_Residential!R496+All_Customers_Small_Commercial!R496+All_Customers_Lighting!R496</f>
        <v>95610</v>
      </c>
      <c r="S496" s="5">
        <f>All_Customers_Residential!S496+All_Customers_Small_Commercial!S496+All_Customers_Lighting!S496</f>
        <v>99137</v>
      </c>
      <c r="T496" s="5">
        <f>All_Customers_Residential!T496+All_Customers_Small_Commercial!T496+All_Customers_Lighting!T496</f>
        <v>102437</v>
      </c>
      <c r="U496" s="5">
        <f>All_Customers_Residential!U496+All_Customers_Small_Commercial!U496+All_Customers_Lighting!U496</f>
        <v>110192</v>
      </c>
      <c r="V496" s="5">
        <f>All_Customers_Residential!V496+All_Customers_Small_Commercial!V496+All_Customers_Lighting!V496</f>
        <v>114301</v>
      </c>
      <c r="W496" s="5">
        <f>All_Customers_Residential!W496+All_Customers_Small_Commercial!W496+All_Customers_Lighting!W496</f>
        <v>98210</v>
      </c>
      <c r="X496" s="5">
        <f>All_Customers_Residential!X496+All_Customers_Small_Commercial!X496+All_Customers_Lighting!X496</f>
        <v>77962</v>
      </c>
      <c r="Y496" s="5">
        <f>All_Customers_Residential!Y496+All_Customers_Small_Commercial!Y496+All_Customers_Lighting!Y496</f>
        <v>65421</v>
      </c>
      <c r="AA496" s="2">
        <f>IFERROR(INDEX('Holiday Schedule'!$D$3:$D$24,MATCH(A496,'Holiday Schedule'!$C$3:$C$24,0)),0)</f>
        <v>0</v>
      </c>
      <c r="AB496" s="2">
        <f t="shared" si="56"/>
        <v>6</v>
      </c>
      <c r="AC496" s="2">
        <f t="shared" si="57"/>
        <v>1536838</v>
      </c>
      <c r="AD496" s="5">
        <f t="shared" si="58"/>
        <v>497038</v>
      </c>
      <c r="AE496" s="5">
        <f t="shared" si="59"/>
        <v>2033876</v>
      </c>
      <c r="AG496" s="2">
        <f t="shared" si="60"/>
        <v>5</v>
      </c>
      <c r="AH496" s="2">
        <f t="shared" si="61"/>
        <v>2025</v>
      </c>
      <c r="AJ496" s="5">
        <f t="shared" si="62"/>
        <v>114301</v>
      </c>
      <c r="AK496" s="2">
        <f t="shared" si="63"/>
        <v>21</v>
      </c>
    </row>
    <row r="497" spans="1:37" ht="12.75" x14ac:dyDescent="0.2">
      <c r="A497" s="4">
        <v>45780</v>
      </c>
      <c r="B497" s="5">
        <f>All_Customers_Residential!B497+All_Customers_Small_Commercial!B497+All_Customers_Lighting!B497</f>
        <v>59833</v>
      </c>
      <c r="C497" s="5">
        <f>All_Customers_Residential!C497+All_Customers_Small_Commercial!C497+All_Customers_Lighting!C497</f>
        <v>55352</v>
      </c>
      <c r="D497" s="5">
        <f>All_Customers_Residential!D497+All_Customers_Small_Commercial!D497+All_Customers_Lighting!D497</f>
        <v>53384</v>
      </c>
      <c r="E497" s="5">
        <f>All_Customers_Residential!E497+All_Customers_Small_Commercial!E497+All_Customers_Lighting!E497</f>
        <v>53119</v>
      </c>
      <c r="F497" s="5">
        <f>All_Customers_Residential!F497+All_Customers_Small_Commercial!F497+All_Customers_Lighting!F497</f>
        <v>55622</v>
      </c>
      <c r="G497" s="5">
        <f>All_Customers_Residential!G497+All_Customers_Small_Commercial!G497+All_Customers_Lighting!G497</f>
        <v>64551</v>
      </c>
      <c r="H497" s="5">
        <f>All_Customers_Residential!H497+All_Customers_Small_Commercial!H497+All_Customers_Lighting!H497</f>
        <v>81919</v>
      </c>
      <c r="I497" s="5">
        <f>All_Customers_Residential!I497+All_Customers_Small_Commercial!I497+All_Customers_Lighting!I497</f>
        <v>95943</v>
      </c>
      <c r="J497" s="5">
        <f>All_Customers_Residential!J497+All_Customers_Small_Commercial!J497+All_Customers_Lighting!J497</f>
        <v>98027</v>
      </c>
      <c r="K497" s="5">
        <f>All_Customers_Residential!K497+All_Customers_Small_Commercial!K497+All_Customers_Lighting!K497</f>
        <v>102911</v>
      </c>
      <c r="L497" s="5">
        <f>All_Customers_Residential!L497+All_Customers_Small_Commercial!L497+All_Customers_Lighting!L497</f>
        <v>99833</v>
      </c>
      <c r="M497" s="5">
        <f>All_Customers_Residential!M497+All_Customers_Small_Commercial!M497+All_Customers_Lighting!M497</f>
        <v>98925</v>
      </c>
      <c r="N497" s="5">
        <f>All_Customers_Residential!N497+All_Customers_Small_Commercial!N497+All_Customers_Lighting!N497</f>
        <v>93786</v>
      </c>
      <c r="O497" s="5">
        <f>All_Customers_Residential!O497+All_Customers_Small_Commercial!O497+All_Customers_Lighting!O497</f>
        <v>90150</v>
      </c>
      <c r="P497" s="5">
        <f>All_Customers_Residential!P497+All_Customers_Small_Commercial!P497+All_Customers_Lighting!P497</f>
        <v>86370</v>
      </c>
      <c r="Q497" s="5">
        <f>All_Customers_Residential!Q497+All_Customers_Small_Commercial!Q497+All_Customers_Lighting!Q497</f>
        <v>89935</v>
      </c>
      <c r="R497" s="5">
        <f>All_Customers_Residential!R497+All_Customers_Small_Commercial!R497+All_Customers_Lighting!R497</f>
        <v>96854</v>
      </c>
      <c r="S497" s="5">
        <f>All_Customers_Residential!S497+All_Customers_Small_Commercial!S497+All_Customers_Lighting!S497</f>
        <v>100334</v>
      </c>
      <c r="T497" s="5">
        <f>All_Customers_Residential!T497+All_Customers_Small_Commercial!T497+All_Customers_Lighting!T497</f>
        <v>104153</v>
      </c>
      <c r="U497" s="5">
        <f>All_Customers_Residential!U497+All_Customers_Small_Commercial!U497+All_Customers_Lighting!U497</f>
        <v>112256</v>
      </c>
      <c r="V497" s="5">
        <f>All_Customers_Residential!V497+All_Customers_Small_Commercial!V497+All_Customers_Lighting!V497</f>
        <v>113185</v>
      </c>
      <c r="W497" s="5">
        <f>All_Customers_Residential!W497+All_Customers_Small_Commercial!W497+All_Customers_Lighting!W497</f>
        <v>96937</v>
      </c>
      <c r="X497" s="5">
        <f>All_Customers_Residential!X497+All_Customers_Small_Commercial!X497+All_Customers_Lighting!X497</f>
        <v>77860</v>
      </c>
      <c r="Y497" s="5">
        <f>All_Customers_Residential!Y497+All_Customers_Small_Commercial!Y497+All_Customers_Lighting!Y497</f>
        <v>65623</v>
      </c>
      <c r="AA497" s="2">
        <f>IFERROR(INDEX('Holiday Schedule'!$D$3:$D$24,MATCH(A497,'Holiday Schedule'!$C$3:$C$24,0)),0)</f>
        <v>0</v>
      </c>
      <c r="AB497" s="2">
        <f t="shared" si="56"/>
        <v>7</v>
      </c>
      <c r="AC497" s="2">
        <f t="shared" si="57"/>
        <v>0</v>
      </c>
      <c r="AD497" s="5">
        <f t="shared" si="58"/>
        <v>2046862</v>
      </c>
      <c r="AE497" s="5">
        <f t="shared" si="59"/>
        <v>2046862</v>
      </c>
      <c r="AG497" s="2">
        <f t="shared" si="60"/>
        <v>5</v>
      </c>
      <c r="AH497" s="2">
        <f t="shared" si="61"/>
        <v>2025</v>
      </c>
      <c r="AJ497" s="5">
        <f t="shared" si="62"/>
        <v>113185</v>
      </c>
      <c r="AK497" s="2">
        <f t="shared" si="63"/>
        <v>21</v>
      </c>
    </row>
    <row r="498" spans="1:37" ht="12.75" x14ac:dyDescent="0.2">
      <c r="A498" s="4">
        <v>45781</v>
      </c>
      <c r="B498" s="5">
        <f>All_Customers_Residential!B498+All_Customers_Small_Commercial!B498+All_Customers_Lighting!B498</f>
        <v>59831</v>
      </c>
      <c r="C498" s="5">
        <f>All_Customers_Residential!C498+All_Customers_Small_Commercial!C498+All_Customers_Lighting!C498</f>
        <v>55352</v>
      </c>
      <c r="D498" s="5">
        <f>All_Customers_Residential!D498+All_Customers_Small_Commercial!D498+All_Customers_Lighting!D498</f>
        <v>53383</v>
      </c>
      <c r="E498" s="5">
        <f>All_Customers_Residential!E498+All_Customers_Small_Commercial!E498+All_Customers_Lighting!E498</f>
        <v>53115</v>
      </c>
      <c r="F498" s="5">
        <f>All_Customers_Residential!F498+All_Customers_Small_Commercial!F498+All_Customers_Lighting!F498</f>
        <v>55619</v>
      </c>
      <c r="G498" s="5">
        <f>All_Customers_Residential!G498+All_Customers_Small_Commercial!G498+All_Customers_Lighting!G498</f>
        <v>64592</v>
      </c>
      <c r="H498" s="5">
        <f>All_Customers_Residential!H498+All_Customers_Small_Commercial!H498+All_Customers_Lighting!H498</f>
        <v>81927</v>
      </c>
      <c r="I498" s="5">
        <f>All_Customers_Residential!I498+All_Customers_Small_Commercial!I498+All_Customers_Lighting!I498</f>
        <v>95946</v>
      </c>
      <c r="J498" s="5">
        <f>All_Customers_Residential!J498+All_Customers_Small_Commercial!J498+All_Customers_Lighting!J498</f>
        <v>98031</v>
      </c>
      <c r="K498" s="5">
        <f>All_Customers_Residential!K498+All_Customers_Small_Commercial!K498+All_Customers_Lighting!K498</f>
        <v>102916</v>
      </c>
      <c r="L498" s="5">
        <f>All_Customers_Residential!L498+All_Customers_Small_Commercial!L498+All_Customers_Lighting!L498</f>
        <v>99837</v>
      </c>
      <c r="M498" s="5">
        <f>All_Customers_Residential!M498+All_Customers_Small_Commercial!M498+All_Customers_Lighting!M498</f>
        <v>98929</v>
      </c>
      <c r="N498" s="5">
        <f>All_Customers_Residential!N498+All_Customers_Small_Commercial!N498+All_Customers_Lighting!N498</f>
        <v>93790</v>
      </c>
      <c r="O498" s="5">
        <f>All_Customers_Residential!O498+All_Customers_Small_Commercial!O498+All_Customers_Lighting!O498</f>
        <v>90154</v>
      </c>
      <c r="P498" s="5">
        <f>All_Customers_Residential!P498+All_Customers_Small_Commercial!P498+All_Customers_Lighting!P498</f>
        <v>86375</v>
      </c>
      <c r="Q498" s="5">
        <f>All_Customers_Residential!Q498+All_Customers_Small_Commercial!Q498+All_Customers_Lighting!Q498</f>
        <v>89939</v>
      </c>
      <c r="R498" s="5">
        <f>All_Customers_Residential!R498+All_Customers_Small_Commercial!R498+All_Customers_Lighting!R498</f>
        <v>96857</v>
      </c>
      <c r="S498" s="5">
        <f>All_Customers_Residential!S498+All_Customers_Small_Commercial!S498+All_Customers_Lighting!S498</f>
        <v>100337</v>
      </c>
      <c r="T498" s="5">
        <f>All_Customers_Residential!T498+All_Customers_Small_Commercial!T498+All_Customers_Lighting!T498</f>
        <v>104141</v>
      </c>
      <c r="U498" s="5">
        <f>All_Customers_Residential!U498+All_Customers_Small_Commercial!U498+All_Customers_Lighting!U498</f>
        <v>112209</v>
      </c>
      <c r="V498" s="5">
        <f>All_Customers_Residential!V498+All_Customers_Small_Commercial!V498+All_Customers_Lighting!V498</f>
        <v>113191</v>
      </c>
      <c r="W498" s="5">
        <f>All_Customers_Residential!W498+All_Customers_Small_Commercial!W498+All_Customers_Lighting!W498</f>
        <v>96942</v>
      </c>
      <c r="X498" s="5">
        <f>All_Customers_Residential!X498+All_Customers_Small_Commercial!X498+All_Customers_Lighting!X498</f>
        <v>77866</v>
      </c>
      <c r="Y498" s="5">
        <f>All_Customers_Residential!Y498+All_Customers_Small_Commercial!Y498+All_Customers_Lighting!Y498</f>
        <v>65627</v>
      </c>
      <c r="AA498" s="2">
        <f>IFERROR(INDEX('Holiday Schedule'!$D$3:$D$24,MATCH(A498,'Holiday Schedule'!$C$3:$C$24,0)),0)</f>
        <v>0</v>
      </c>
      <c r="AB498" s="2">
        <f t="shared" si="56"/>
        <v>1</v>
      </c>
      <c r="AC498" s="2">
        <f t="shared" si="57"/>
        <v>0</v>
      </c>
      <c r="AD498" s="5">
        <f t="shared" si="58"/>
        <v>2046906</v>
      </c>
      <c r="AE498" s="5">
        <f t="shared" si="59"/>
        <v>2046906</v>
      </c>
      <c r="AG498" s="2">
        <f t="shared" si="60"/>
        <v>5</v>
      </c>
      <c r="AH498" s="2">
        <f t="shared" si="61"/>
        <v>2025</v>
      </c>
      <c r="AJ498" s="5">
        <f t="shared" si="62"/>
        <v>113191</v>
      </c>
      <c r="AK498" s="2">
        <f t="shared" si="63"/>
        <v>21</v>
      </c>
    </row>
    <row r="499" spans="1:37" ht="12.75" x14ac:dyDescent="0.2">
      <c r="A499" s="4">
        <v>45782</v>
      </c>
      <c r="B499" s="5">
        <f>All_Customers_Residential!B499+All_Customers_Small_Commercial!B499+All_Customers_Lighting!B499</f>
        <v>59211</v>
      </c>
      <c r="C499" s="5">
        <f>All_Customers_Residential!C499+All_Customers_Small_Commercial!C499+All_Customers_Lighting!C499</f>
        <v>54838</v>
      </c>
      <c r="D499" s="5">
        <f>All_Customers_Residential!D499+All_Customers_Small_Commercial!D499+All_Customers_Lighting!D499</f>
        <v>52554</v>
      </c>
      <c r="E499" s="5">
        <f>All_Customers_Residential!E499+All_Customers_Small_Commercial!E499+All_Customers_Lighting!E499</f>
        <v>53250</v>
      </c>
      <c r="F499" s="5">
        <f>All_Customers_Residential!F499+All_Customers_Small_Commercial!F499+All_Customers_Lighting!F499</f>
        <v>56318</v>
      </c>
      <c r="G499" s="5">
        <f>All_Customers_Residential!G499+All_Customers_Small_Commercial!G499+All_Customers_Lighting!G499</f>
        <v>67383</v>
      </c>
      <c r="H499" s="5">
        <f>All_Customers_Residential!H499+All_Customers_Small_Commercial!H499+All_Customers_Lighting!H499</f>
        <v>87964</v>
      </c>
      <c r="I499" s="5">
        <f>All_Customers_Residential!I499+All_Customers_Small_Commercial!I499+All_Customers_Lighting!I499</f>
        <v>102276</v>
      </c>
      <c r="J499" s="5">
        <f>All_Customers_Residential!J499+All_Customers_Small_Commercial!J499+All_Customers_Lighting!J499</f>
        <v>96635</v>
      </c>
      <c r="K499" s="5">
        <f>All_Customers_Residential!K499+All_Customers_Small_Commercial!K499+All_Customers_Lighting!K499</f>
        <v>97287</v>
      </c>
      <c r="L499" s="5">
        <f>All_Customers_Residential!L499+All_Customers_Small_Commercial!L499+All_Customers_Lighting!L499</f>
        <v>95278</v>
      </c>
      <c r="M499" s="5">
        <f>All_Customers_Residential!M499+All_Customers_Small_Commercial!M499+All_Customers_Lighting!M499</f>
        <v>94557</v>
      </c>
      <c r="N499" s="5">
        <f>All_Customers_Residential!N499+All_Customers_Small_Commercial!N499+All_Customers_Lighting!N499</f>
        <v>91439</v>
      </c>
      <c r="O499" s="5">
        <f>All_Customers_Residential!O499+All_Customers_Small_Commercial!O499+All_Customers_Lighting!O499</f>
        <v>87635</v>
      </c>
      <c r="P499" s="5">
        <f>All_Customers_Residential!P499+All_Customers_Small_Commercial!P499+All_Customers_Lighting!P499</f>
        <v>84557</v>
      </c>
      <c r="Q499" s="5">
        <f>All_Customers_Residential!Q499+All_Customers_Small_Commercial!Q499+All_Customers_Lighting!Q499</f>
        <v>89014</v>
      </c>
      <c r="R499" s="5">
        <f>All_Customers_Residential!R499+All_Customers_Small_Commercial!R499+All_Customers_Lighting!R499</f>
        <v>95580</v>
      </c>
      <c r="S499" s="5">
        <f>All_Customers_Residential!S499+All_Customers_Small_Commercial!S499+All_Customers_Lighting!S499</f>
        <v>99116</v>
      </c>
      <c r="T499" s="5">
        <f>All_Customers_Residential!T499+All_Customers_Small_Commercial!T499+All_Customers_Lighting!T499</f>
        <v>102422</v>
      </c>
      <c r="U499" s="5">
        <f>All_Customers_Residential!U499+All_Customers_Small_Commercial!U499+All_Customers_Lighting!U499</f>
        <v>110147</v>
      </c>
      <c r="V499" s="5">
        <f>All_Customers_Residential!V499+All_Customers_Small_Commercial!V499+All_Customers_Lighting!V499</f>
        <v>114290</v>
      </c>
      <c r="W499" s="5">
        <f>All_Customers_Residential!W499+All_Customers_Small_Commercial!W499+All_Customers_Lighting!W499</f>
        <v>98197</v>
      </c>
      <c r="X499" s="5">
        <f>All_Customers_Residential!X499+All_Customers_Small_Commercial!X499+All_Customers_Lighting!X499</f>
        <v>77950</v>
      </c>
      <c r="Y499" s="5">
        <f>All_Customers_Residential!Y499+All_Customers_Small_Commercial!Y499+All_Customers_Lighting!Y499</f>
        <v>65406</v>
      </c>
      <c r="AA499" s="2">
        <f>IFERROR(INDEX('Holiday Schedule'!$D$3:$D$24,MATCH(A499,'Holiday Schedule'!$C$3:$C$24,0)),0)</f>
        <v>0</v>
      </c>
      <c r="AB499" s="2">
        <f t="shared" si="56"/>
        <v>2</v>
      </c>
      <c r="AC499" s="2">
        <f t="shared" si="57"/>
        <v>1536380</v>
      </c>
      <c r="AD499" s="5">
        <f t="shared" si="58"/>
        <v>496924</v>
      </c>
      <c r="AE499" s="5">
        <f t="shared" si="59"/>
        <v>2033304</v>
      </c>
      <c r="AG499" s="2">
        <f t="shared" si="60"/>
        <v>5</v>
      </c>
      <c r="AH499" s="2">
        <f t="shared" si="61"/>
        <v>2025</v>
      </c>
      <c r="AJ499" s="5">
        <f t="shared" si="62"/>
        <v>114290</v>
      </c>
      <c r="AK499" s="2">
        <f t="shared" si="63"/>
        <v>21</v>
      </c>
    </row>
    <row r="500" spans="1:37" ht="12.75" x14ac:dyDescent="0.2">
      <c r="A500" s="4">
        <v>45783</v>
      </c>
      <c r="B500" s="5">
        <f>All_Customers_Residential!B500+All_Customers_Small_Commercial!B500+All_Customers_Lighting!B500</f>
        <v>59005</v>
      </c>
      <c r="C500" s="5">
        <f>All_Customers_Residential!C500+All_Customers_Small_Commercial!C500+All_Customers_Lighting!C500</f>
        <v>54648</v>
      </c>
      <c r="D500" s="5">
        <f>All_Customers_Residential!D500+All_Customers_Small_Commercial!D500+All_Customers_Lighting!D500</f>
        <v>52374</v>
      </c>
      <c r="E500" s="5">
        <f>All_Customers_Residential!E500+All_Customers_Small_Commercial!E500+All_Customers_Lighting!E500</f>
        <v>53067</v>
      </c>
      <c r="F500" s="5">
        <f>All_Customers_Residential!F500+All_Customers_Small_Commercial!F500+All_Customers_Lighting!F500</f>
        <v>56124</v>
      </c>
      <c r="G500" s="5">
        <f>All_Customers_Residential!G500+All_Customers_Small_Commercial!G500+All_Customers_Lighting!G500</f>
        <v>67191</v>
      </c>
      <c r="H500" s="5">
        <f>All_Customers_Residential!H500+All_Customers_Small_Commercial!H500+All_Customers_Lighting!H500</f>
        <v>87649</v>
      </c>
      <c r="I500" s="5">
        <f>All_Customers_Residential!I500+All_Customers_Small_Commercial!I500+All_Customers_Lighting!I500</f>
        <v>101912</v>
      </c>
      <c r="J500" s="5">
        <f>All_Customers_Residential!J500+All_Customers_Small_Commercial!J500+All_Customers_Lighting!J500</f>
        <v>96294</v>
      </c>
      <c r="K500" s="5">
        <f>All_Customers_Residential!K500+All_Customers_Small_Commercial!K500+All_Customers_Lighting!K500</f>
        <v>96946</v>
      </c>
      <c r="L500" s="5">
        <f>All_Customers_Residential!L500+All_Customers_Small_Commercial!L500+All_Customers_Lighting!L500</f>
        <v>94944</v>
      </c>
      <c r="M500" s="5">
        <f>All_Customers_Residential!M500+All_Customers_Small_Commercial!M500+All_Customers_Lighting!M500</f>
        <v>94227</v>
      </c>
      <c r="N500" s="5">
        <f>All_Customers_Residential!N500+All_Customers_Small_Commercial!N500+All_Customers_Lighting!N500</f>
        <v>91122</v>
      </c>
      <c r="O500" s="5">
        <f>All_Customers_Residential!O500+All_Customers_Small_Commercial!O500+All_Customers_Lighting!O500</f>
        <v>87329</v>
      </c>
      <c r="P500" s="5">
        <f>All_Customers_Residential!P500+All_Customers_Small_Commercial!P500+All_Customers_Lighting!P500</f>
        <v>84265</v>
      </c>
      <c r="Q500" s="5">
        <f>All_Customers_Residential!Q500+All_Customers_Small_Commercial!Q500+All_Customers_Lighting!Q500</f>
        <v>88707</v>
      </c>
      <c r="R500" s="5">
        <f>All_Customers_Residential!R500+All_Customers_Small_Commercial!R500+All_Customers_Lighting!R500</f>
        <v>95245</v>
      </c>
      <c r="S500" s="5">
        <f>All_Customers_Residential!S500+All_Customers_Small_Commercial!S500+All_Customers_Lighting!S500</f>
        <v>98761</v>
      </c>
      <c r="T500" s="5">
        <f>All_Customers_Residential!T500+All_Customers_Small_Commercial!T500+All_Customers_Lighting!T500</f>
        <v>102057</v>
      </c>
      <c r="U500" s="5">
        <f>All_Customers_Residential!U500+All_Customers_Small_Commercial!U500+All_Customers_Lighting!U500</f>
        <v>109807</v>
      </c>
      <c r="V500" s="5">
        <f>All_Customers_Residential!V500+All_Customers_Small_Commercial!V500+All_Customers_Lighting!V500</f>
        <v>113882</v>
      </c>
      <c r="W500" s="5">
        <f>All_Customers_Residential!W500+All_Customers_Small_Commercial!W500+All_Customers_Lighting!W500</f>
        <v>97851</v>
      </c>
      <c r="X500" s="5">
        <f>All_Customers_Residential!X500+All_Customers_Small_Commercial!X500+All_Customers_Lighting!X500</f>
        <v>77677</v>
      </c>
      <c r="Y500" s="5">
        <f>All_Customers_Residential!Y500+All_Customers_Small_Commercial!Y500+All_Customers_Lighting!Y500</f>
        <v>65180</v>
      </c>
      <c r="AA500" s="2">
        <f>IFERROR(INDEX('Holiday Schedule'!$D$3:$D$24,MATCH(A500,'Holiday Schedule'!$C$3:$C$24,0)),0)</f>
        <v>0</v>
      </c>
      <c r="AB500" s="2">
        <f t="shared" si="56"/>
        <v>3</v>
      </c>
      <c r="AC500" s="2">
        <f t="shared" si="57"/>
        <v>1531026</v>
      </c>
      <c r="AD500" s="5">
        <f t="shared" si="58"/>
        <v>495238</v>
      </c>
      <c r="AE500" s="5">
        <f t="shared" si="59"/>
        <v>2026264</v>
      </c>
      <c r="AG500" s="2">
        <f t="shared" si="60"/>
        <v>5</v>
      </c>
      <c r="AH500" s="2">
        <f t="shared" si="61"/>
        <v>2025</v>
      </c>
      <c r="AJ500" s="5">
        <f t="shared" si="62"/>
        <v>113882</v>
      </c>
      <c r="AK500" s="2">
        <f t="shared" si="63"/>
        <v>21</v>
      </c>
    </row>
    <row r="501" spans="1:37" ht="12.75" x14ac:dyDescent="0.2">
      <c r="A501" s="4">
        <v>45784</v>
      </c>
      <c r="B501" s="5">
        <f>All_Customers_Residential!B501+All_Customers_Small_Commercial!B501+All_Customers_Lighting!B501</f>
        <v>58880</v>
      </c>
      <c r="C501" s="5">
        <f>All_Customers_Residential!C501+All_Customers_Small_Commercial!C501+All_Customers_Lighting!C501</f>
        <v>54533</v>
      </c>
      <c r="D501" s="5">
        <f>All_Customers_Residential!D501+All_Customers_Small_Commercial!D501+All_Customers_Lighting!D501</f>
        <v>52261</v>
      </c>
      <c r="E501" s="5">
        <f>All_Customers_Residential!E501+All_Customers_Small_Commercial!E501+All_Customers_Lighting!E501</f>
        <v>52954</v>
      </c>
      <c r="F501" s="5">
        <f>All_Customers_Residential!F501+All_Customers_Small_Commercial!F501+All_Customers_Lighting!F501</f>
        <v>56005</v>
      </c>
      <c r="G501" s="5">
        <f>All_Customers_Residential!G501+All_Customers_Small_Commercial!G501+All_Customers_Lighting!G501</f>
        <v>67022</v>
      </c>
      <c r="H501" s="5">
        <f>All_Customers_Residential!H501+All_Customers_Small_Commercial!H501+All_Customers_Lighting!H501</f>
        <v>87464</v>
      </c>
      <c r="I501" s="5">
        <f>All_Customers_Residential!I501+All_Customers_Small_Commercial!I501+All_Customers_Lighting!I501</f>
        <v>101682</v>
      </c>
      <c r="J501" s="5">
        <f>All_Customers_Residential!J501+All_Customers_Small_Commercial!J501+All_Customers_Lighting!J501</f>
        <v>96068</v>
      </c>
      <c r="K501" s="5">
        <f>All_Customers_Residential!K501+All_Customers_Small_Commercial!K501+All_Customers_Lighting!K501</f>
        <v>96710</v>
      </c>
      <c r="L501" s="5">
        <f>All_Customers_Residential!L501+All_Customers_Small_Commercial!L501+All_Customers_Lighting!L501</f>
        <v>94709</v>
      </c>
      <c r="M501" s="5">
        <f>All_Customers_Residential!M501+All_Customers_Small_Commercial!M501+All_Customers_Lighting!M501</f>
        <v>93993</v>
      </c>
      <c r="N501" s="5">
        <f>All_Customers_Residential!N501+All_Customers_Small_Commercial!N501+All_Customers_Lighting!N501</f>
        <v>90893</v>
      </c>
      <c r="O501" s="5">
        <f>All_Customers_Residential!O501+All_Customers_Small_Commercial!O501+All_Customers_Lighting!O501</f>
        <v>87106</v>
      </c>
      <c r="P501" s="5">
        <f>All_Customers_Residential!P501+All_Customers_Small_Commercial!P501+All_Customers_Lighting!P501</f>
        <v>84050</v>
      </c>
      <c r="Q501" s="5">
        <f>All_Customers_Residential!Q501+All_Customers_Small_Commercial!Q501+All_Customers_Lighting!Q501</f>
        <v>88483</v>
      </c>
      <c r="R501" s="5">
        <f>All_Customers_Residential!R501+All_Customers_Small_Commercial!R501+All_Customers_Lighting!R501</f>
        <v>95013</v>
      </c>
      <c r="S501" s="5">
        <f>All_Customers_Residential!S501+All_Customers_Small_Commercial!S501+All_Customers_Lighting!S501</f>
        <v>98533</v>
      </c>
      <c r="T501" s="5">
        <f>All_Customers_Residential!T501+All_Customers_Small_Commercial!T501+All_Customers_Lighting!T501</f>
        <v>101825</v>
      </c>
      <c r="U501" s="5">
        <f>All_Customers_Residential!U501+All_Customers_Small_Commercial!U501+All_Customers_Lighting!U501</f>
        <v>109529</v>
      </c>
      <c r="V501" s="5">
        <f>All_Customers_Residential!V501+All_Customers_Small_Commercial!V501+All_Customers_Lighting!V501</f>
        <v>113641</v>
      </c>
      <c r="W501" s="5">
        <f>All_Customers_Residential!W501+All_Customers_Small_Commercial!W501+All_Customers_Lighting!W501</f>
        <v>97644</v>
      </c>
      <c r="X501" s="5">
        <f>All_Customers_Residential!X501+All_Customers_Small_Commercial!X501+All_Customers_Lighting!X501</f>
        <v>77509</v>
      </c>
      <c r="Y501" s="5">
        <f>All_Customers_Residential!Y501+All_Customers_Small_Commercial!Y501+All_Customers_Lighting!Y501</f>
        <v>65038</v>
      </c>
      <c r="AA501" s="2">
        <f>IFERROR(INDEX('Holiday Schedule'!$D$3:$D$24,MATCH(A501,'Holiday Schedule'!$C$3:$C$24,0)),0)</f>
        <v>0</v>
      </c>
      <c r="AB501" s="2">
        <f t="shared" si="56"/>
        <v>4</v>
      </c>
      <c r="AC501" s="2">
        <f t="shared" si="57"/>
        <v>1527388</v>
      </c>
      <c r="AD501" s="5">
        <f t="shared" si="58"/>
        <v>494157</v>
      </c>
      <c r="AE501" s="5">
        <f t="shared" si="59"/>
        <v>2021545</v>
      </c>
      <c r="AG501" s="2">
        <f t="shared" si="60"/>
        <v>5</v>
      </c>
      <c r="AH501" s="2">
        <f t="shared" si="61"/>
        <v>2025</v>
      </c>
      <c r="AJ501" s="5">
        <f t="shared" si="62"/>
        <v>113641</v>
      </c>
      <c r="AK501" s="2">
        <f t="shared" si="63"/>
        <v>21</v>
      </c>
    </row>
    <row r="502" spans="1:37" ht="12.75" x14ac:dyDescent="0.2">
      <c r="A502" s="4">
        <v>45785</v>
      </c>
      <c r="B502" s="5">
        <f>All_Customers_Residential!B502+All_Customers_Small_Commercial!B502+All_Customers_Lighting!B502</f>
        <v>58745</v>
      </c>
      <c r="C502" s="5">
        <f>All_Customers_Residential!C502+All_Customers_Small_Commercial!C502+All_Customers_Lighting!C502</f>
        <v>54406</v>
      </c>
      <c r="D502" s="5">
        <f>All_Customers_Residential!D502+All_Customers_Small_Commercial!D502+All_Customers_Lighting!D502</f>
        <v>52140</v>
      </c>
      <c r="E502" s="5">
        <f>All_Customers_Residential!E502+All_Customers_Small_Commercial!E502+All_Customers_Lighting!E502</f>
        <v>52831</v>
      </c>
      <c r="F502" s="5">
        <f>All_Customers_Residential!F502+All_Customers_Small_Commercial!F502+All_Customers_Lighting!F502</f>
        <v>55875</v>
      </c>
      <c r="G502" s="5">
        <f>All_Customers_Residential!G502+All_Customers_Small_Commercial!G502+All_Customers_Lighting!G502</f>
        <v>66861</v>
      </c>
      <c r="H502" s="5">
        <f>All_Customers_Residential!H502+All_Customers_Small_Commercial!H502+All_Customers_Lighting!H502</f>
        <v>87262</v>
      </c>
      <c r="I502" s="5">
        <f>All_Customers_Residential!I502+All_Customers_Small_Commercial!I502+All_Customers_Lighting!I502</f>
        <v>101439</v>
      </c>
      <c r="J502" s="5">
        <f>All_Customers_Residential!J502+All_Customers_Small_Commercial!J502+All_Customers_Lighting!J502</f>
        <v>95833</v>
      </c>
      <c r="K502" s="5">
        <f>All_Customers_Residential!K502+All_Customers_Small_Commercial!K502+All_Customers_Lighting!K502</f>
        <v>96474</v>
      </c>
      <c r="L502" s="5">
        <f>All_Customers_Residential!L502+All_Customers_Small_Commercial!L502+All_Customers_Lighting!L502</f>
        <v>94476</v>
      </c>
      <c r="M502" s="5">
        <f>All_Customers_Residential!M502+All_Customers_Small_Commercial!M502+All_Customers_Lighting!M502</f>
        <v>93762</v>
      </c>
      <c r="N502" s="5">
        <f>All_Customers_Residential!N502+All_Customers_Small_Commercial!N502+All_Customers_Lighting!N502</f>
        <v>90669</v>
      </c>
      <c r="O502" s="5">
        <f>All_Customers_Residential!O502+All_Customers_Small_Commercial!O502+All_Customers_Lighting!O502</f>
        <v>86890</v>
      </c>
      <c r="P502" s="5">
        <f>All_Customers_Residential!P502+All_Customers_Small_Commercial!P502+All_Customers_Lighting!P502</f>
        <v>83841</v>
      </c>
      <c r="Q502" s="5">
        <f>All_Customers_Residential!Q502+All_Customers_Small_Commercial!Q502+All_Customers_Lighting!Q502</f>
        <v>88264</v>
      </c>
      <c r="R502" s="5">
        <f>All_Customers_Residential!R502+All_Customers_Small_Commercial!R502+All_Customers_Lighting!R502</f>
        <v>94781</v>
      </c>
      <c r="S502" s="5">
        <f>All_Customers_Residential!S502+All_Customers_Small_Commercial!S502+All_Customers_Lighting!S502</f>
        <v>98297</v>
      </c>
      <c r="T502" s="5">
        <f>All_Customers_Residential!T502+All_Customers_Small_Commercial!T502+All_Customers_Lighting!T502</f>
        <v>101583</v>
      </c>
      <c r="U502" s="5">
        <f>All_Customers_Residential!U502+All_Customers_Small_Commercial!U502+All_Customers_Lighting!U502</f>
        <v>109257</v>
      </c>
      <c r="V502" s="5">
        <f>All_Customers_Residential!V502+All_Customers_Small_Commercial!V502+All_Customers_Lighting!V502</f>
        <v>113384</v>
      </c>
      <c r="W502" s="5">
        <f>All_Customers_Residential!W502+All_Customers_Small_Commercial!W502+All_Customers_Lighting!W502</f>
        <v>97425</v>
      </c>
      <c r="X502" s="5">
        <f>All_Customers_Residential!X502+All_Customers_Small_Commercial!X502+All_Customers_Lighting!X502</f>
        <v>77337</v>
      </c>
      <c r="Y502" s="5">
        <f>All_Customers_Residential!Y502+All_Customers_Small_Commercial!Y502+All_Customers_Lighting!Y502</f>
        <v>64894</v>
      </c>
      <c r="AA502" s="2">
        <f>IFERROR(INDEX('Holiday Schedule'!$D$3:$D$24,MATCH(A502,'Holiday Schedule'!$C$3:$C$24,0)),0)</f>
        <v>0</v>
      </c>
      <c r="AB502" s="2">
        <f t="shared" si="56"/>
        <v>5</v>
      </c>
      <c r="AC502" s="2">
        <f t="shared" si="57"/>
        <v>1523712</v>
      </c>
      <c r="AD502" s="5">
        <f t="shared" si="58"/>
        <v>493014</v>
      </c>
      <c r="AE502" s="5">
        <f t="shared" si="59"/>
        <v>2016726</v>
      </c>
      <c r="AG502" s="2">
        <f t="shared" si="60"/>
        <v>5</v>
      </c>
      <c r="AH502" s="2">
        <f t="shared" si="61"/>
        <v>2025</v>
      </c>
      <c r="AJ502" s="5">
        <f t="shared" si="62"/>
        <v>113384</v>
      </c>
      <c r="AK502" s="2">
        <f t="shared" si="63"/>
        <v>21</v>
      </c>
    </row>
    <row r="503" spans="1:37" ht="12.75" x14ac:dyDescent="0.2">
      <c r="A503" s="4">
        <v>45786</v>
      </c>
      <c r="B503" s="5">
        <f>All_Customers_Residential!B503+All_Customers_Small_Commercial!B503+All_Customers_Lighting!B503</f>
        <v>58585</v>
      </c>
      <c r="C503" s="5">
        <f>All_Customers_Residential!C503+All_Customers_Small_Commercial!C503+All_Customers_Lighting!C503</f>
        <v>54259</v>
      </c>
      <c r="D503" s="5">
        <f>All_Customers_Residential!D503+All_Customers_Small_Commercial!D503+All_Customers_Lighting!D503</f>
        <v>51997</v>
      </c>
      <c r="E503" s="5">
        <f>All_Customers_Residential!E503+All_Customers_Small_Commercial!E503+All_Customers_Lighting!E503</f>
        <v>52689</v>
      </c>
      <c r="F503" s="5">
        <f>All_Customers_Residential!F503+All_Customers_Small_Commercial!F503+All_Customers_Lighting!F503</f>
        <v>55723</v>
      </c>
      <c r="G503" s="5">
        <f>All_Customers_Residential!G503+All_Customers_Small_Commercial!G503+All_Customers_Lighting!G503</f>
        <v>66692</v>
      </c>
      <c r="H503" s="5">
        <f>All_Customers_Residential!H503+All_Customers_Small_Commercial!H503+All_Customers_Lighting!H503</f>
        <v>87020</v>
      </c>
      <c r="I503" s="5">
        <f>All_Customers_Residential!I503+All_Customers_Small_Commercial!I503+All_Customers_Lighting!I503</f>
        <v>101151</v>
      </c>
      <c r="J503" s="5">
        <f>All_Customers_Residential!J503+All_Customers_Small_Commercial!J503+All_Customers_Lighting!J503</f>
        <v>95561</v>
      </c>
      <c r="K503" s="5">
        <f>All_Customers_Residential!K503+All_Customers_Small_Commercial!K503+All_Customers_Lighting!K503</f>
        <v>96198</v>
      </c>
      <c r="L503" s="5">
        <f>All_Customers_Residential!L503+All_Customers_Small_Commercial!L503+All_Customers_Lighting!L503</f>
        <v>94207</v>
      </c>
      <c r="M503" s="5">
        <f>All_Customers_Residential!M503+All_Customers_Small_Commercial!M503+All_Customers_Lighting!M503</f>
        <v>93493</v>
      </c>
      <c r="N503" s="5">
        <f>All_Customers_Residential!N503+All_Customers_Small_Commercial!N503+All_Customers_Lighting!N503</f>
        <v>90410</v>
      </c>
      <c r="O503" s="5">
        <f>All_Customers_Residential!O503+All_Customers_Small_Commercial!O503+All_Customers_Lighting!O503</f>
        <v>86642</v>
      </c>
      <c r="P503" s="5">
        <f>All_Customers_Residential!P503+All_Customers_Small_Commercial!P503+All_Customers_Lighting!P503</f>
        <v>83598</v>
      </c>
      <c r="Q503" s="5">
        <f>All_Customers_Residential!Q503+All_Customers_Small_Commercial!Q503+All_Customers_Lighting!Q503</f>
        <v>88011</v>
      </c>
      <c r="R503" s="5">
        <f>All_Customers_Residential!R503+All_Customers_Small_Commercial!R503+All_Customers_Lighting!R503</f>
        <v>94512</v>
      </c>
      <c r="S503" s="5">
        <f>All_Customers_Residential!S503+All_Customers_Small_Commercial!S503+All_Customers_Lighting!S503</f>
        <v>98020</v>
      </c>
      <c r="T503" s="5">
        <f>All_Customers_Residential!T503+All_Customers_Small_Commercial!T503+All_Customers_Lighting!T503</f>
        <v>101297</v>
      </c>
      <c r="U503" s="5">
        <f>All_Customers_Residential!U503+All_Customers_Small_Commercial!U503+All_Customers_Lighting!U503</f>
        <v>108972</v>
      </c>
      <c r="V503" s="5">
        <f>All_Customers_Residential!V503+All_Customers_Small_Commercial!V503+All_Customers_Lighting!V503</f>
        <v>113079</v>
      </c>
      <c r="W503" s="5">
        <f>All_Customers_Residential!W503+All_Customers_Small_Commercial!W503+All_Customers_Lighting!W503</f>
        <v>97159</v>
      </c>
      <c r="X503" s="5">
        <f>All_Customers_Residential!X503+All_Customers_Small_Commercial!X503+All_Customers_Lighting!X503</f>
        <v>77123</v>
      </c>
      <c r="Y503" s="5">
        <f>All_Customers_Residential!Y503+All_Customers_Small_Commercial!Y503+All_Customers_Lighting!Y503</f>
        <v>64720</v>
      </c>
      <c r="AA503" s="2">
        <f>IFERROR(INDEX('Holiday Schedule'!$D$3:$D$24,MATCH(A503,'Holiday Schedule'!$C$3:$C$24,0)),0)</f>
        <v>0</v>
      </c>
      <c r="AB503" s="2">
        <f t="shared" si="56"/>
        <v>6</v>
      </c>
      <c r="AC503" s="2">
        <f t="shared" si="57"/>
        <v>1519433</v>
      </c>
      <c r="AD503" s="5">
        <f t="shared" si="58"/>
        <v>491685</v>
      </c>
      <c r="AE503" s="5">
        <f t="shared" si="59"/>
        <v>2011118</v>
      </c>
      <c r="AG503" s="2">
        <f t="shared" si="60"/>
        <v>5</v>
      </c>
      <c r="AH503" s="2">
        <f t="shared" si="61"/>
        <v>2025</v>
      </c>
      <c r="AJ503" s="5">
        <f t="shared" si="62"/>
        <v>113079</v>
      </c>
      <c r="AK503" s="2">
        <f t="shared" si="63"/>
        <v>21</v>
      </c>
    </row>
    <row r="504" spans="1:37" ht="12.75" x14ac:dyDescent="0.2">
      <c r="A504" s="4">
        <v>45787</v>
      </c>
      <c r="B504" s="5">
        <f>All_Customers_Residential!B504+All_Customers_Small_Commercial!B504+All_Customers_Lighting!B504</f>
        <v>59192</v>
      </c>
      <c r="C504" s="5">
        <f>All_Customers_Residential!C504+All_Customers_Small_Commercial!C504+All_Customers_Lighting!C504</f>
        <v>54762</v>
      </c>
      <c r="D504" s="5">
        <f>All_Customers_Residential!D504+All_Customers_Small_Commercial!D504+All_Customers_Lighting!D504</f>
        <v>52816</v>
      </c>
      <c r="E504" s="5">
        <f>All_Customers_Residential!E504+All_Customers_Small_Commercial!E504+All_Customers_Lighting!E504</f>
        <v>52550</v>
      </c>
      <c r="F504" s="5">
        <f>All_Customers_Residential!F504+All_Customers_Small_Commercial!F504+All_Customers_Lighting!F504</f>
        <v>55025</v>
      </c>
      <c r="G504" s="5">
        <f>All_Customers_Residential!G504+All_Customers_Small_Commercial!G504+All_Customers_Lighting!G504</f>
        <v>63902</v>
      </c>
      <c r="H504" s="5">
        <f>All_Customers_Residential!H504+All_Customers_Small_Commercial!H504+All_Customers_Lighting!H504</f>
        <v>81040</v>
      </c>
      <c r="I504" s="5">
        <f>All_Customers_Residential!I504+All_Customers_Small_Commercial!I504+All_Customers_Lighting!I504</f>
        <v>94873</v>
      </c>
      <c r="J504" s="5">
        <f>All_Customers_Residential!J504+All_Customers_Small_Commercial!J504+All_Customers_Lighting!J504</f>
        <v>96919</v>
      </c>
      <c r="K504" s="5">
        <f>All_Customers_Residential!K504+All_Customers_Small_Commercial!K504+All_Customers_Lighting!K504</f>
        <v>101743</v>
      </c>
      <c r="L504" s="5">
        <f>All_Customers_Residential!L504+All_Customers_Small_Commercial!L504+All_Customers_Lighting!L504</f>
        <v>98692</v>
      </c>
      <c r="M504" s="5">
        <f>All_Customers_Residential!M504+All_Customers_Small_Commercial!M504+All_Customers_Lighting!M504</f>
        <v>97785</v>
      </c>
      <c r="N504" s="5">
        <f>All_Customers_Residential!N504+All_Customers_Small_Commercial!N504+All_Customers_Lighting!N504</f>
        <v>92705</v>
      </c>
      <c r="O504" s="5">
        <f>All_Customers_Residential!O504+All_Customers_Small_Commercial!O504+All_Customers_Lighting!O504</f>
        <v>89103</v>
      </c>
      <c r="P504" s="5">
        <f>All_Customers_Residential!P504+All_Customers_Small_Commercial!P504+All_Customers_Lighting!P504</f>
        <v>85363</v>
      </c>
      <c r="Q504" s="5">
        <f>All_Customers_Residential!Q504+All_Customers_Small_Commercial!Q504+All_Customers_Lighting!Q504</f>
        <v>88895</v>
      </c>
      <c r="R504" s="5">
        <f>All_Customers_Residential!R504+All_Customers_Small_Commercial!R504+All_Customers_Lighting!R504</f>
        <v>95751</v>
      </c>
      <c r="S504" s="5">
        <f>All_Customers_Residential!S504+All_Customers_Small_Commercial!S504+All_Customers_Lighting!S504</f>
        <v>99209</v>
      </c>
      <c r="T504" s="5">
        <f>All_Customers_Residential!T504+All_Customers_Small_Commercial!T504+All_Customers_Lighting!T504</f>
        <v>102984</v>
      </c>
      <c r="U504" s="5">
        <f>All_Customers_Residential!U504+All_Customers_Small_Commercial!U504+All_Customers_Lighting!U504</f>
        <v>110936</v>
      </c>
      <c r="V504" s="5">
        <f>All_Customers_Residential!V504+All_Customers_Small_Commercial!V504+All_Customers_Lighting!V504</f>
        <v>111975</v>
      </c>
      <c r="W504" s="5">
        <f>All_Customers_Residential!W504+All_Customers_Small_Commercial!W504+All_Customers_Lighting!W504</f>
        <v>95908</v>
      </c>
      <c r="X504" s="5">
        <f>All_Customers_Residential!X504+All_Customers_Small_Commercial!X504+All_Customers_Lighting!X504</f>
        <v>77031</v>
      </c>
      <c r="Y504" s="5">
        <f>All_Customers_Residential!Y504+All_Customers_Small_Commercial!Y504+All_Customers_Lighting!Y504</f>
        <v>64924</v>
      </c>
      <c r="AA504" s="2">
        <f>IFERROR(INDEX('Holiday Schedule'!$D$3:$D$24,MATCH(A504,'Holiday Schedule'!$C$3:$C$24,0)),0)</f>
        <v>0</v>
      </c>
      <c r="AB504" s="2">
        <f t="shared" si="56"/>
        <v>7</v>
      </c>
      <c r="AC504" s="2">
        <f t="shared" si="57"/>
        <v>0</v>
      </c>
      <c r="AD504" s="5">
        <f t="shared" si="58"/>
        <v>2024083</v>
      </c>
      <c r="AE504" s="5">
        <f t="shared" si="59"/>
        <v>2024083</v>
      </c>
      <c r="AG504" s="2">
        <f t="shared" si="60"/>
        <v>5</v>
      </c>
      <c r="AH504" s="2">
        <f t="shared" si="61"/>
        <v>2025</v>
      </c>
      <c r="AJ504" s="5">
        <f t="shared" si="62"/>
        <v>111975</v>
      </c>
      <c r="AK504" s="2">
        <f t="shared" si="63"/>
        <v>21</v>
      </c>
    </row>
    <row r="505" spans="1:37" ht="12.75" x14ac:dyDescent="0.2">
      <c r="A505" s="4">
        <v>45788</v>
      </c>
      <c r="B505" s="5">
        <f>All_Customers_Residential!B505+All_Customers_Small_Commercial!B505+All_Customers_Lighting!B505</f>
        <v>59190</v>
      </c>
      <c r="C505" s="5">
        <f>All_Customers_Residential!C505+All_Customers_Small_Commercial!C505+All_Customers_Lighting!C505</f>
        <v>54758</v>
      </c>
      <c r="D505" s="5">
        <f>All_Customers_Residential!D505+All_Customers_Small_Commercial!D505+All_Customers_Lighting!D505</f>
        <v>52812</v>
      </c>
      <c r="E505" s="5">
        <f>All_Customers_Residential!E505+All_Customers_Small_Commercial!E505+All_Customers_Lighting!E505</f>
        <v>52548</v>
      </c>
      <c r="F505" s="5">
        <f>All_Customers_Residential!F505+All_Customers_Small_Commercial!F505+All_Customers_Lighting!F505</f>
        <v>55023</v>
      </c>
      <c r="G505" s="5">
        <f>All_Customers_Residential!G505+All_Customers_Small_Commercial!G505+All_Customers_Lighting!G505</f>
        <v>63813</v>
      </c>
      <c r="H505" s="5">
        <f>All_Customers_Residential!H505+All_Customers_Small_Commercial!H505+All_Customers_Lighting!H505</f>
        <v>81028</v>
      </c>
      <c r="I505" s="5">
        <f>All_Customers_Residential!I505+All_Customers_Small_Commercial!I505+All_Customers_Lighting!I505</f>
        <v>94873</v>
      </c>
      <c r="J505" s="5">
        <f>All_Customers_Residential!J505+All_Customers_Small_Commercial!J505+All_Customers_Lighting!J505</f>
        <v>96919</v>
      </c>
      <c r="K505" s="5">
        <f>All_Customers_Residential!K505+All_Customers_Small_Commercial!K505+All_Customers_Lighting!K505</f>
        <v>101743</v>
      </c>
      <c r="L505" s="5">
        <f>All_Customers_Residential!L505+All_Customers_Small_Commercial!L505+All_Customers_Lighting!L505</f>
        <v>98692</v>
      </c>
      <c r="M505" s="5">
        <f>All_Customers_Residential!M505+All_Customers_Small_Commercial!M505+All_Customers_Lighting!M505</f>
        <v>97785</v>
      </c>
      <c r="N505" s="5">
        <f>All_Customers_Residential!N505+All_Customers_Small_Commercial!N505+All_Customers_Lighting!N505</f>
        <v>92705</v>
      </c>
      <c r="O505" s="5">
        <f>All_Customers_Residential!O505+All_Customers_Small_Commercial!O505+All_Customers_Lighting!O505</f>
        <v>89103</v>
      </c>
      <c r="P505" s="5">
        <f>All_Customers_Residential!P505+All_Customers_Small_Commercial!P505+All_Customers_Lighting!P505</f>
        <v>85363</v>
      </c>
      <c r="Q505" s="5">
        <f>All_Customers_Residential!Q505+All_Customers_Small_Commercial!Q505+All_Customers_Lighting!Q505</f>
        <v>88895</v>
      </c>
      <c r="R505" s="5">
        <f>All_Customers_Residential!R505+All_Customers_Small_Commercial!R505+All_Customers_Lighting!R505</f>
        <v>95751</v>
      </c>
      <c r="S505" s="5">
        <f>All_Customers_Residential!S505+All_Customers_Small_Commercial!S505+All_Customers_Lighting!S505</f>
        <v>99211</v>
      </c>
      <c r="T505" s="5">
        <f>All_Customers_Residential!T505+All_Customers_Small_Commercial!T505+All_Customers_Lighting!T505</f>
        <v>102984</v>
      </c>
      <c r="U505" s="5">
        <f>All_Customers_Residential!U505+All_Customers_Small_Commercial!U505+All_Customers_Lighting!U505</f>
        <v>110930</v>
      </c>
      <c r="V505" s="5">
        <f>All_Customers_Residential!V505+All_Customers_Small_Commercial!V505+All_Customers_Lighting!V505</f>
        <v>111971</v>
      </c>
      <c r="W505" s="5">
        <f>All_Customers_Residential!W505+All_Customers_Small_Commercial!W505+All_Customers_Lighting!W505</f>
        <v>95905</v>
      </c>
      <c r="X505" s="5">
        <f>All_Customers_Residential!X505+All_Customers_Small_Commercial!X505+All_Customers_Lighting!X505</f>
        <v>77031</v>
      </c>
      <c r="Y505" s="5">
        <f>All_Customers_Residential!Y505+All_Customers_Small_Commercial!Y505+All_Customers_Lighting!Y505</f>
        <v>64923</v>
      </c>
      <c r="AA505" s="2">
        <f>IFERROR(INDEX('Holiday Schedule'!$D$3:$D$24,MATCH(A505,'Holiday Schedule'!$C$3:$C$24,0)),0)</f>
        <v>0</v>
      </c>
      <c r="AB505" s="2">
        <f t="shared" si="56"/>
        <v>1</v>
      </c>
      <c r="AC505" s="2">
        <f t="shared" si="57"/>
        <v>0</v>
      </c>
      <c r="AD505" s="5">
        <f t="shared" si="58"/>
        <v>2023956</v>
      </c>
      <c r="AE505" s="5">
        <f t="shared" si="59"/>
        <v>2023956</v>
      </c>
      <c r="AG505" s="2">
        <f t="shared" si="60"/>
        <v>5</v>
      </c>
      <c r="AH505" s="2">
        <f t="shared" si="61"/>
        <v>2025</v>
      </c>
      <c r="AJ505" s="5">
        <f t="shared" si="62"/>
        <v>111971</v>
      </c>
      <c r="AK505" s="2">
        <f t="shared" si="63"/>
        <v>21</v>
      </c>
    </row>
    <row r="506" spans="1:37" ht="12.75" x14ac:dyDescent="0.2">
      <c r="A506" s="4">
        <v>45789</v>
      </c>
      <c r="B506" s="5">
        <f>All_Customers_Residential!B506+All_Customers_Small_Commercial!B506+All_Customers_Lighting!B506</f>
        <v>58459</v>
      </c>
      <c r="C506" s="5">
        <f>All_Customers_Residential!C506+All_Customers_Small_Commercial!C506+All_Customers_Lighting!C506</f>
        <v>54144</v>
      </c>
      <c r="D506" s="5">
        <f>All_Customers_Residential!D506+All_Customers_Small_Commercial!D506+All_Customers_Lighting!D506</f>
        <v>51889</v>
      </c>
      <c r="E506" s="5">
        <f>All_Customers_Residential!E506+All_Customers_Small_Commercial!E506+All_Customers_Lighting!E506</f>
        <v>52577</v>
      </c>
      <c r="F506" s="5">
        <f>All_Customers_Residential!F506+All_Customers_Small_Commercial!F506+All_Customers_Lighting!F506</f>
        <v>55603</v>
      </c>
      <c r="G506" s="5">
        <f>All_Customers_Residential!G506+All_Customers_Small_Commercial!G506+All_Customers_Lighting!G506</f>
        <v>66509</v>
      </c>
      <c r="H506" s="5">
        <f>All_Customers_Residential!H506+All_Customers_Small_Commercial!H506+All_Customers_Lighting!H506</f>
        <v>86808</v>
      </c>
      <c r="I506" s="5">
        <f>All_Customers_Residential!I506+All_Customers_Small_Commercial!I506+All_Customers_Lighting!I506</f>
        <v>100904</v>
      </c>
      <c r="J506" s="5">
        <f>All_Customers_Residential!J506+All_Customers_Small_Commercial!J506+All_Customers_Lighting!J506</f>
        <v>95334</v>
      </c>
      <c r="K506" s="5">
        <f>All_Customers_Residential!K506+All_Customers_Small_Commercial!K506+All_Customers_Lighting!K506</f>
        <v>95974</v>
      </c>
      <c r="L506" s="5">
        <f>All_Customers_Residential!L506+All_Customers_Small_Commercial!L506+All_Customers_Lighting!L506</f>
        <v>93989</v>
      </c>
      <c r="M506" s="5">
        <f>All_Customers_Residential!M506+All_Customers_Small_Commercial!M506+All_Customers_Lighting!M506</f>
        <v>93278</v>
      </c>
      <c r="N506" s="5">
        <f>All_Customers_Residential!N506+All_Customers_Small_Commercial!N506+All_Customers_Lighting!N506</f>
        <v>90204</v>
      </c>
      <c r="O506" s="5">
        <f>All_Customers_Residential!O506+All_Customers_Small_Commercial!O506+All_Customers_Lighting!O506</f>
        <v>86447</v>
      </c>
      <c r="P506" s="5">
        <f>All_Customers_Residential!P506+All_Customers_Small_Commercial!P506+All_Customers_Lighting!P506</f>
        <v>83412</v>
      </c>
      <c r="Q506" s="5">
        <f>All_Customers_Residential!Q506+All_Customers_Small_Commercial!Q506+All_Customers_Lighting!Q506</f>
        <v>87811</v>
      </c>
      <c r="R506" s="5">
        <f>All_Customers_Residential!R506+All_Customers_Small_Commercial!R506+All_Customers_Lighting!R506</f>
        <v>94291</v>
      </c>
      <c r="S506" s="5">
        <f>All_Customers_Residential!S506+All_Customers_Small_Commercial!S506+All_Customers_Lighting!S506</f>
        <v>97782</v>
      </c>
      <c r="T506" s="5">
        <f>All_Customers_Residential!T506+All_Customers_Small_Commercial!T506+All_Customers_Lighting!T506</f>
        <v>101049</v>
      </c>
      <c r="U506" s="5">
        <f>All_Customers_Residential!U506+All_Customers_Small_Commercial!U506+All_Customers_Lighting!U506</f>
        <v>108645</v>
      </c>
      <c r="V506" s="5">
        <f>All_Customers_Residential!V506+All_Customers_Small_Commercial!V506+All_Customers_Lighting!V506</f>
        <v>112798</v>
      </c>
      <c r="W506" s="5">
        <f>All_Customers_Residential!W506+All_Customers_Small_Commercial!W506+All_Customers_Lighting!W506</f>
        <v>96924</v>
      </c>
      <c r="X506" s="5">
        <f>All_Customers_Residential!X506+All_Customers_Small_Commercial!X506+All_Customers_Lighting!X506</f>
        <v>76943</v>
      </c>
      <c r="Y506" s="5">
        <f>All_Customers_Residential!Y506+All_Customers_Small_Commercial!Y506+All_Customers_Lighting!Y506</f>
        <v>64569</v>
      </c>
      <c r="AA506" s="2">
        <f>IFERROR(INDEX('Holiday Schedule'!$D$3:$D$24,MATCH(A506,'Holiday Schedule'!$C$3:$C$24,0)),0)</f>
        <v>0</v>
      </c>
      <c r="AB506" s="2">
        <f t="shared" si="56"/>
        <v>2</v>
      </c>
      <c r="AC506" s="2">
        <f t="shared" si="57"/>
        <v>1515785</v>
      </c>
      <c r="AD506" s="5">
        <f t="shared" si="58"/>
        <v>490558</v>
      </c>
      <c r="AE506" s="5">
        <f t="shared" si="59"/>
        <v>2006343</v>
      </c>
      <c r="AG506" s="2">
        <f t="shared" si="60"/>
        <v>5</v>
      </c>
      <c r="AH506" s="2">
        <f t="shared" si="61"/>
        <v>2025</v>
      </c>
      <c r="AJ506" s="5">
        <f t="shared" si="62"/>
        <v>112798</v>
      </c>
      <c r="AK506" s="2">
        <f t="shared" si="63"/>
        <v>21</v>
      </c>
    </row>
    <row r="507" spans="1:37" ht="12.75" x14ac:dyDescent="0.2">
      <c r="A507" s="4">
        <v>45790</v>
      </c>
      <c r="B507" s="5">
        <f>All_Customers_Residential!B507+All_Customers_Small_Commercial!B507+All_Customers_Lighting!B507</f>
        <v>58260</v>
      </c>
      <c r="C507" s="5">
        <f>All_Customers_Residential!C507+All_Customers_Small_Commercial!C507+All_Customers_Lighting!C507</f>
        <v>53959</v>
      </c>
      <c r="D507" s="5">
        <f>All_Customers_Residential!D507+All_Customers_Small_Commercial!D507+All_Customers_Lighting!D507</f>
        <v>51711</v>
      </c>
      <c r="E507" s="5">
        <f>All_Customers_Residential!E507+All_Customers_Small_Commercial!E507+All_Customers_Lighting!E507</f>
        <v>52399</v>
      </c>
      <c r="F507" s="5">
        <f>All_Customers_Residential!F507+All_Customers_Small_Commercial!F507+All_Customers_Lighting!F507</f>
        <v>55415</v>
      </c>
      <c r="G507" s="5">
        <f>All_Customers_Residential!G507+All_Customers_Small_Commercial!G507+All_Customers_Lighting!G507</f>
        <v>66258</v>
      </c>
      <c r="H507" s="5">
        <f>All_Customers_Residential!H507+All_Customers_Small_Commercial!H507+All_Customers_Lighting!H507</f>
        <v>86510</v>
      </c>
      <c r="I507" s="5">
        <f>All_Customers_Residential!I507+All_Customers_Small_Commercial!I507+All_Customers_Lighting!I507</f>
        <v>100552</v>
      </c>
      <c r="J507" s="5">
        <f>All_Customers_Residential!J507+All_Customers_Small_Commercial!J507+All_Customers_Lighting!J507</f>
        <v>94997</v>
      </c>
      <c r="K507" s="5">
        <f>All_Customers_Residential!K507+All_Customers_Small_Commercial!K507+All_Customers_Lighting!K507</f>
        <v>95634</v>
      </c>
      <c r="L507" s="5">
        <f>All_Customers_Residential!L507+All_Customers_Small_Commercial!L507+All_Customers_Lighting!L507</f>
        <v>93656</v>
      </c>
      <c r="M507" s="5">
        <f>All_Customers_Residential!M507+All_Customers_Small_Commercial!M507+All_Customers_Lighting!M507</f>
        <v>92947</v>
      </c>
      <c r="N507" s="5">
        <f>All_Customers_Residential!N507+All_Customers_Small_Commercial!N507+All_Customers_Lighting!N507</f>
        <v>89883</v>
      </c>
      <c r="O507" s="5">
        <f>All_Customers_Residential!O507+All_Customers_Small_Commercial!O507+All_Customers_Lighting!O507</f>
        <v>86138</v>
      </c>
      <c r="P507" s="5">
        <f>All_Customers_Residential!P507+All_Customers_Small_Commercial!P507+All_Customers_Lighting!P507</f>
        <v>83114</v>
      </c>
      <c r="Q507" s="5">
        <f>All_Customers_Residential!Q507+All_Customers_Small_Commercial!Q507+All_Customers_Lighting!Q507</f>
        <v>87498</v>
      </c>
      <c r="R507" s="5">
        <f>All_Customers_Residential!R507+All_Customers_Small_Commercial!R507+All_Customers_Lighting!R507</f>
        <v>93958</v>
      </c>
      <c r="S507" s="5">
        <f>All_Customers_Residential!S507+All_Customers_Small_Commercial!S507+All_Customers_Lighting!S507</f>
        <v>97438</v>
      </c>
      <c r="T507" s="5">
        <f>All_Customers_Residential!T507+All_Customers_Small_Commercial!T507+All_Customers_Lighting!T507</f>
        <v>100694</v>
      </c>
      <c r="U507" s="5">
        <f>All_Customers_Residential!U507+All_Customers_Small_Commercial!U507+All_Customers_Lighting!U507</f>
        <v>108276</v>
      </c>
      <c r="V507" s="5">
        <f>All_Customers_Residential!V507+All_Customers_Small_Commercial!V507+All_Customers_Lighting!V507</f>
        <v>112405</v>
      </c>
      <c r="W507" s="5">
        <f>All_Customers_Residential!W507+All_Customers_Small_Commercial!W507+All_Customers_Lighting!W507</f>
        <v>96591</v>
      </c>
      <c r="X507" s="5">
        <f>All_Customers_Residential!X507+All_Customers_Small_Commercial!X507+All_Customers_Lighting!X507</f>
        <v>76681</v>
      </c>
      <c r="Y507" s="5">
        <f>All_Customers_Residential!Y507+All_Customers_Small_Commercial!Y507+All_Customers_Lighting!Y507</f>
        <v>64347</v>
      </c>
      <c r="AA507" s="2">
        <f>IFERROR(INDEX('Holiday Schedule'!$D$3:$D$24,MATCH(A507,'Holiday Schedule'!$C$3:$C$24,0)),0)</f>
        <v>0</v>
      </c>
      <c r="AB507" s="2">
        <f t="shared" si="56"/>
        <v>3</v>
      </c>
      <c r="AC507" s="2">
        <f t="shared" si="57"/>
        <v>1510462</v>
      </c>
      <c r="AD507" s="5">
        <f t="shared" si="58"/>
        <v>488859</v>
      </c>
      <c r="AE507" s="5">
        <f t="shared" si="59"/>
        <v>1999321</v>
      </c>
      <c r="AG507" s="2">
        <f t="shared" si="60"/>
        <v>5</v>
      </c>
      <c r="AH507" s="2">
        <f t="shared" si="61"/>
        <v>2025</v>
      </c>
      <c r="AJ507" s="5">
        <f t="shared" si="62"/>
        <v>112405</v>
      </c>
      <c r="AK507" s="2">
        <f t="shared" si="63"/>
        <v>21</v>
      </c>
    </row>
    <row r="508" spans="1:37" ht="12.75" x14ac:dyDescent="0.2">
      <c r="A508" s="4">
        <v>45791</v>
      </c>
      <c r="B508" s="5">
        <f>All_Customers_Residential!B508+All_Customers_Small_Commercial!B508+All_Customers_Lighting!B508</f>
        <v>58040</v>
      </c>
      <c r="C508" s="5">
        <f>All_Customers_Residential!C508+All_Customers_Small_Commercial!C508+All_Customers_Lighting!C508</f>
        <v>53756</v>
      </c>
      <c r="D508" s="5">
        <f>All_Customers_Residential!D508+All_Customers_Small_Commercial!D508+All_Customers_Lighting!D508</f>
        <v>51522</v>
      </c>
      <c r="E508" s="5">
        <f>All_Customers_Residential!E508+All_Customers_Small_Commercial!E508+All_Customers_Lighting!E508</f>
        <v>52206</v>
      </c>
      <c r="F508" s="5">
        <f>All_Customers_Residential!F508+All_Customers_Small_Commercial!F508+All_Customers_Lighting!F508</f>
        <v>55211</v>
      </c>
      <c r="G508" s="5">
        <f>All_Customers_Residential!G508+All_Customers_Small_Commercial!G508+All_Customers_Lighting!G508</f>
        <v>66015</v>
      </c>
      <c r="H508" s="5">
        <f>All_Customers_Residential!H508+All_Customers_Small_Commercial!H508+All_Customers_Lighting!H508</f>
        <v>86176</v>
      </c>
      <c r="I508" s="5">
        <f>All_Customers_Residential!I508+All_Customers_Small_Commercial!I508+All_Customers_Lighting!I508</f>
        <v>100147</v>
      </c>
      <c r="J508" s="5">
        <f>All_Customers_Residential!J508+All_Customers_Small_Commercial!J508+All_Customers_Lighting!J508</f>
        <v>94613</v>
      </c>
      <c r="K508" s="5">
        <f>All_Customers_Residential!K508+All_Customers_Small_Commercial!K508+All_Customers_Lighting!K508</f>
        <v>95247</v>
      </c>
      <c r="L508" s="5">
        <f>All_Customers_Residential!L508+All_Customers_Small_Commercial!L508+All_Customers_Lighting!L508</f>
        <v>93274</v>
      </c>
      <c r="M508" s="5">
        <f>All_Customers_Residential!M508+All_Customers_Small_Commercial!M508+All_Customers_Lighting!M508</f>
        <v>92567</v>
      </c>
      <c r="N508" s="5">
        <f>All_Customers_Residential!N508+All_Customers_Small_Commercial!N508+All_Customers_Lighting!N508</f>
        <v>89515</v>
      </c>
      <c r="O508" s="5">
        <f>All_Customers_Residential!O508+All_Customers_Small_Commercial!O508+All_Customers_Lighting!O508</f>
        <v>85784</v>
      </c>
      <c r="P508" s="5">
        <f>All_Customers_Residential!P508+All_Customers_Small_Commercial!P508+All_Customers_Lighting!P508</f>
        <v>82772</v>
      </c>
      <c r="Q508" s="5">
        <f>All_Customers_Residential!Q508+All_Customers_Small_Commercial!Q508+All_Customers_Lighting!Q508</f>
        <v>87140</v>
      </c>
      <c r="R508" s="5">
        <f>All_Customers_Residential!R508+All_Customers_Small_Commercial!R508+All_Customers_Lighting!R508</f>
        <v>93575</v>
      </c>
      <c r="S508" s="5">
        <f>All_Customers_Residential!S508+All_Customers_Small_Commercial!S508+All_Customers_Lighting!S508</f>
        <v>97045</v>
      </c>
      <c r="T508" s="5">
        <f>All_Customers_Residential!T508+All_Customers_Small_Commercial!T508+All_Customers_Lighting!T508</f>
        <v>100292</v>
      </c>
      <c r="U508" s="5">
        <f>All_Customers_Residential!U508+All_Customers_Small_Commercial!U508+All_Customers_Lighting!U508</f>
        <v>107830</v>
      </c>
      <c r="V508" s="5">
        <f>All_Customers_Residential!V508+All_Customers_Small_Commercial!V508+All_Customers_Lighting!V508</f>
        <v>111971</v>
      </c>
      <c r="W508" s="5">
        <f>All_Customers_Residential!W508+All_Customers_Small_Commercial!W508+All_Customers_Lighting!W508</f>
        <v>96225</v>
      </c>
      <c r="X508" s="5">
        <f>All_Customers_Residential!X508+All_Customers_Small_Commercial!X508+All_Customers_Lighting!X508</f>
        <v>76396</v>
      </c>
      <c r="Y508" s="5">
        <f>All_Customers_Residential!Y508+All_Customers_Small_Commercial!Y508+All_Customers_Lighting!Y508</f>
        <v>64108</v>
      </c>
      <c r="AA508" s="2">
        <f>IFERROR(INDEX('Holiday Schedule'!$D$3:$D$24,MATCH(A508,'Holiday Schedule'!$C$3:$C$24,0)),0)</f>
        <v>0</v>
      </c>
      <c r="AB508" s="2">
        <f t="shared" si="56"/>
        <v>4</v>
      </c>
      <c r="AC508" s="2">
        <f t="shared" si="57"/>
        <v>1504393</v>
      </c>
      <c r="AD508" s="5">
        <f t="shared" si="58"/>
        <v>487034</v>
      </c>
      <c r="AE508" s="5">
        <f t="shared" si="59"/>
        <v>1991427</v>
      </c>
      <c r="AG508" s="2">
        <f t="shared" si="60"/>
        <v>5</v>
      </c>
      <c r="AH508" s="2">
        <f t="shared" si="61"/>
        <v>2025</v>
      </c>
      <c r="AJ508" s="5">
        <f t="shared" si="62"/>
        <v>111971</v>
      </c>
      <c r="AK508" s="2">
        <f t="shared" si="63"/>
        <v>21</v>
      </c>
    </row>
    <row r="509" spans="1:37" ht="12.75" x14ac:dyDescent="0.2">
      <c r="A509" s="4">
        <v>45792</v>
      </c>
      <c r="B509" s="5">
        <f>All_Customers_Residential!B509+All_Customers_Small_Commercial!B509+All_Customers_Lighting!B509</f>
        <v>57742</v>
      </c>
      <c r="C509" s="5">
        <f>All_Customers_Residential!C509+All_Customers_Small_Commercial!C509+All_Customers_Lighting!C509</f>
        <v>53485</v>
      </c>
      <c r="D509" s="5">
        <f>All_Customers_Residential!D509+All_Customers_Small_Commercial!D509+All_Customers_Lighting!D509</f>
        <v>51258</v>
      </c>
      <c r="E509" s="5">
        <f>All_Customers_Residential!E509+All_Customers_Small_Commercial!E509+All_Customers_Lighting!E509</f>
        <v>51935</v>
      </c>
      <c r="F509" s="5">
        <f>All_Customers_Residential!F509+All_Customers_Small_Commercial!F509+All_Customers_Lighting!F509</f>
        <v>54921</v>
      </c>
      <c r="G509" s="5">
        <f>All_Customers_Residential!G509+All_Customers_Small_Commercial!G509+All_Customers_Lighting!G509</f>
        <v>65680</v>
      </c>
      <c r="H509" s="5">
        <f>All_Customers_Residential!H509+All_Customers_Small_Commercial!H509+All_Customers_Lighting!H509</f>
        <v>85706</v>
      </c>
      <c r="I509" s="5">
        <f>All_Customers_Residential!I509+All_Customers_Small_Commercial!I509+All_Customers_Lighting!I509</f>
        <v>99597</v>
      </c>
      <c r="J509" s="5">
        <f>All_Customers_Residential!J509+All_Customers_Small_Commercial!J509+All_Customers_Lighting!J509</f>
        <v>94105</v>
      </c>
      <c r="K509" s="5">
        <f>All_Customers_Residential!K509+All_Customers_Small_Commercial!K509+All_Customers_Lighting!K509</f>
        <v>94739</v>
      </c>
      <c r="L509" s="5">
        <f>All_Customers_Residential!L509+All_Customers_Small_Commercial!L509+All_Customers_Lighting!L509</f>
        <v>92783</v>
      </c>
      <c r="M509" s="5">
        <f>All_Customers_Residential!M509+All_Customers_Small_Commercial!M509+All_Customers_Lighting!M509</f>
        <v>92082</v>
      </c>
      <c r="N509" s="5">
        <f>All_Customers_Residential!N509+All_Customers_Small_Commercial!N509+All_Customers_Lighting!N509</f>
        <v>89046</v>
      </c>
      <c r="O509" s="5">
        <f>All_Customers_Residential!O509+All_Customers_Small_Commercial!O509+All_Customers_Lighting!O509</f>
        <v>85340</v>
      </c>
      <c r="P509" s="5">
        <f>All_Customers_Residential!P509+All_Customers_Small_Commercial!P509+All_Customers_Lighting!P509</f>
        <v>82345</v>
      </c>
      <c r="Q509" s="5">
        <f>All_Customers_Residential!Q509+All_Customers_Small_Commercial!Q509+All_Customers_Lighting!Q509</f>
        <v>86685</v>
      </c>
      <c r="R509" s="5">
        <f>All_Customers_Residential!R509+All_Customers_Small_Commercial!R509+All_Customers_Lighting!R509</f>
        <v>93078</v>
      </c>
      <c r="S509" s="5">
        <f>All_Customers_Residential!S509+All_Customers_Small_Commercial!S509+All_Customers_Lighting!S509</f>
        <v>96519</v>
      </c>
      <c r="T509" s="5">
        <f>All_Customers_Residential!T509+All_Customers_Small_Commercial!T509+All_Customers_Lighting!T509</f>
        <v>99738</v>
      </c>
      <c r="U509" s="5">
        <f>All_Customers_Residential!U509+All_Customers_Small_Commercial!U509+All_Customers_Lighting!U509</f>
        <v>107233</v>
      </c>
      <c r="V509" s="5">
        <f>All_Customers_Residential!V509+All_Customers_Small_Commercial!V509+All_Customers_Lighting!V509</f>
        <v>111357</v>
      </c>
      <c r="W509" s="5">
        <f>All_Customers_Residential!W509+All_Customers_Small_Commercial!W509+All_Customers_Lighting!W509</f>
        <v>95705</v>
      </c>
      <c r="X509" s="5">
        <f>All_Customers_Residential!X509+All_Customers_Small_Commercial!X509+All_Customers_Lighting!X509</f>
        <v>75984</v>
      </c>
      <c r="Y509" s="5">
        <f>All_Customers_Residential!Y509+All_Customers_Small_Commercial!Y509+All_Customers_Lighting!Y509</f>
        <v>63775</v>
      </c>
      <c r="AA509" s="2">
        <f>IFERROR(INDEX('Holiday Schedule'!$D$3:$D$24,MATCH(A509,'Holiday Schedule'!$C$3:$C$24,0)),0)</f>
        <v>0</v>
      </c>
      <c r="AB509" s="2">
        <f t="shared" si="56"/>
        <v>5</v>
      </c>
      <c r="AC509" s="2">
        <f t="shared" si="57"/>
        <v>1496336</v>
      </c>
      <c r="AD509" s="5">
        <f t="shared" si="58"/>
        <v>484502</v>
      </c>
      <c r="AE509" s="5">
        <f t="shared" si="59"/>
        <v>1980838</v>
      </c>
      <c r="AG509" s="2">
        <f t="shared" si="60"/>
        <v>5</v>
      </c>
      <c r="AH509" s="2">
        <f t="shared" si="61"/>
        <v>2025</v>
      </c>
      <c r="AJ509" s="5">
        <f t="shared" si="62"/>
        <v>111357</v>
      </c>
      <c r="AK509" s="2">
        <f t="shared" si="63"/>
        <v>21</v>
      </c>
    </row>
    <row r="510" spans="1:37" ht="12.75" x14ac:dyDescent="0.2">
      <c r="A510" s="4">
        <v>45793</v>
      </c>
      <c r="B510" s="5">
        <f>All_Customers_Residential!B510+All_Customers_Small_Commercial!B510+All_Customers_Lighting!B510</f>
        <v>57752</v>
      </c>
      <c r="C510" s="5">
        <f>All_Customers_Residential!C510+All_Customers_Small_Commercial!C510+All_Customers_Lighting!C510</f>
        <v>53497</v>
      </c>
      <c r="D510" s="5">
        <f>All_Customers_Residential!D510+All_Customers_Small_Commercial!D510+All_Customers_Lighting!D510</f>
        <v>51271</v>
      </c>
      <c r="E510" s="5">
        <f>All_Customers_Residential!E510+All_Customers_Small_Commercial!E510+All_Customers_Lighting!E510</f>
        <v>51949</v>
      </c>
      <c r="F510" s="5">
        <f>All_Customers_Residential!F510+All_Customers_Small_Commercial!F510+All_Customers_Lighting!F510</f>
        <v>54934</v>
      </c>
      <c r="G510" s="5">
        <f>All_Customers_Residential!G510+All_Customers_Small_Commercial!G510+All_Customers_Lighting!G510</f>
        <v>65715</v>
      </c>
      <c r="H510" s="5">
        <f>All_Customers_Residential!H510+All_Customers_Small_Commercial!H510+All_Customers_Lighting!H510</f>
        <v>85725</v>
      </c>
      <c r="I510" s="5">
        <f>All_Customers_Residential!I510+All_Customers_Small_Commercial!I510+All_Customers_Lighting!I510</f>
        <v>99617</v>
      </c>
      <c r="J510" s="5">
        <f>All_Customers_Residential!J510+All_Customers_Small_Commercial!J510+All_Customers_Lighting!J510</f>
        <v>94126</v>
      </c>
      <c r="K510" s="5">
        <f>All_Customers_Residential!K510+All_Customers_Small_Commercial!K510+All_Customers_Lighting!K510</f>
        <v>94760</v>
      </c>
      <c r="L510" s="5">
        <f>All_Customers_Residential!L510+All_Customers_Small_Commercial!L510+All_Customers_Lighting!L510</f>
        <v>92803</v>
      </c>
      <c r="M510" s="5">
        <f>All_Customers_Residential!M510+All_Customers_Small_Commercial!M510+All_Customers_Lighting!M510</f>
        <v>92103</v>
      </c>
      <c r="N510" s="5">
        <f>All_Customers_Residential!N510+All_Customers_Small_Commercial!N510+All_Customers_Lighting!N510</f>
        <v>89065</v>
      </c>
      <c r="O510" s="5">
        <f>All_Customers_Residential!O510+All_Customers_Small_Commercial!O510+All_Customers_Lighting!O510</f>
        <v>85359</v>
      </c>
      <c r="P510" s="5">
        <f>All_Customers_Residential!P510+All_Customers_Small_Commercial!P510+All_Customers_Lighting!P510</f>
        <v>82363</v>
      </c>
      <c r="Q510" s="5">
        <f>All_Customers_Residential!Q510+All_Customers_Small_Commercial!Q510+All_Customers_Lighting!Q510</f>
        <v>86705</v>
      </c>
      <c r="R510" s="5">
        <f>All_Customers_Residential!R510+All_Customers_Small_Commercial!R510+All_Customers_Lighting!R510</f>
        <v>93098</v>
      </c>
      <c r="S510" s="5">
        <f>All_Customers_Residential!S510+All_Customers_Small_Commercial!S510+All_Customers_Lighting!S510</f>
        <v>96539</v>
      </c>
      <c r="T510" s="5">
        <f>All_Customers_Residential!T510+All_Customers_Small_Commercial!T510+All_Customers_Lighting!T510</f>
        <v>99760</v>
      </c>
      <c r="U510" s="5">
        <f>All_Customers_Residential!U510+All_Customers_Small_Commercial!U510+All_Customers_Lighting!U510</f>
        <v>107268</v>
      </c>
      <c r="V510" s="5">
        <f>All_Customers_Residential!V510+All_Customers_Small_Commercial!V510+All_Customers_Lighting!V510</f>
        <v>111380</v>
      </c>
      <c r="W510" s="5">
        <f>All_Customers_Residential!W510+All_Customers_Small_Commercial!W510+All_Customers_Lighting!W510</f>
        <v>95726</v>
      </c>
      <c r="X510" s="5">
        <f>All_Customers_Residential!X510+All_Customers_Small_Commercial!X510+All_Customers_Lighting!X510</f>
        <v>76004</v>
      </c>
      <c r="Y510" s="5">
        <f>All_Customers_Residential!Y510+All_Customers_Small_Commercial!Y510+All_Customers_Lighting!Y510</f>
        <v>63790</v>
      </c>
      <c r="AA510" s="2">
        <f>IFERROR(INDEX('Holiday Schedule'!$D$3:$D$24,MATCH(A510,'Holiday Schedule'!$C$3:$C$24,0)),0)</f>
        <v>0</v>
      </c>
      <c r="AB510" s="2">
        <f t="shared" si="56"/>
        <v>6</v>
      </c>
      <c r="AC510" s="2">
        <f t="shared" si="57"/>
        <v>1496676</v>
      </c>
      <c r="AD510" s="5">
        <f t="shared" si="58"/>
        <v>484633</v>
      </c>
      <c r="AE510" s="5">
        <f t="shared" si="59"/>
        <v>1981309</v>
      </c>
      <c r="AG510" s="2">
        <f t="shared" si="60"/>
        <v>5</v>
      </c>
      <c r="AH510" s="2">
        <f t="shared" si="61"/>
        <v>2025</v>
      </c>
      <c r="AJ510" s="5">
        <f t="shared" si="62"/>
        <v>111380</v>
      </c>
      <c r="AK510" s="2">
        <f t="shared" si="63"/>
        <v>21</v>
      </c>
    </row>
    <row r="511" spans="1:37" ht="12.75" x14ac:dyDescent="0.2">
      <c r="A511" s="4">
        <v>45794</v>
      </c>
      <c r="B511" s="5">
        <f>All_Customers_Residential!B511+All_Customers_Small_Commercial!B511+All_Customers_Lighting!B511</f>
        <v>58353</v>
      </c>
      <c r="C511" s="5">
        <f>All_Customers_Residential!C511+All_Customers_Small_Commercial!C511+All_Customers_Lighting!C511</f>
        <v>53988</v>
      </c>
      <c r="D511" s="5">
        <f>All_Customers_Residential!D511+All_Customers_Small_Commercial!D511+All_Customers_Lighting!D511</f>
        <v>52073</v>
      </c>
      <c r="E511" s="5">
        <f>All_Customers_Residential!E511+All_Customers_Small_Commercial!E511+All_Customers_Lighting!E511</f>
        <v>51810</v>
      </c>
      <c r="F511" s="5">
        <f>All_Customers_Residential!F511+All_Customers_Small_Commercial!F511+All_Customers_Lighting!F511</f>
        <v>54247</v>
      </c>
      <c r="G511" s="5">
        <f>All_Customers_Residential!G511+All_Customers_Small_Commercial!G511+All_Customers_Lighting!G511</f>
        <v>62942</v>
      </c>
      <c r="H511" s="5">
        <f>All_Customers_Residential!H511+All_Customers_Small_Commercial!H511+All_Customers_Lighting!H511</f>
        <v>79831</v>
      </c>
      <c r="I511" s="5">
        <f>All_Customers_Residential!I511+All_Customers_Small_Commercial!I511+All_Customers_Lighting!I511</f>
        <v>93441</v>
      </c>
      <c r="J511" s="5">
        <f>All_Customers_Residential!J511+All_Customers_Small_Commercial!J511+All_Customers_Lighting!J511</f>
        <v>95462</v>
      </c>
      <c r="K511" s="5">
        <f>All_Customers_Residential!K511+All_Customers_Small_Commercial!K511+All_Customers_Lighting!K511</f>
        <v>100218</v>
      </c>
      <c r="L511" s="5">
        <f>All_Customers_Residential!L511+All_Customers_Small_Commercial!L511+All_Customers_Lighting!L511</f>
        <v>97213</v>
      </c>
      <c r="M511" s="5">
        <f>All_Customers_Residential!M511+All_Customers_Small_Commercial!M511+All_Customers_Lighting!M511</f>
        <v>96329</v>
      </c>
      <c r="N511" s="5">
        <f>All_Customers_Residential!N511+All_Customers_Small_Commercial!N511+All_Customers_Lighting!N511</f>
        <v>91324</v>
      </c>
      <c r="O511" s="5">
        <f>All_Customers_Residential!O511+All_Customers_Small_Commercial!O511+All_Customers_Lighting!O511</f>
        <v>87784</v>
      </c>
      <c r="P511" s="5">
        <f>All_Customers_Residential!P511+All_Customers_Small_Commercial!P511+All_Customers_Lighting!P511</f>
        <v>84099</v>
      </c>
      <c r="Q511" s="5">
        <f>All_Customers_Residential!Q511+All_Customers_Small_Commercial!Q511+All_Customers_Lighting!Q511</f>
        <v>87576</v>
      </c>
      <c r="R511" s="5">
        <f>All_Customers_Residential!R511+All_Customers_Small_Commercial!R511+All_Customers_Lighting!R511</f>
        <v>94316</v>
      </c>
      <c r="S511" s="5">
        <f>All_Customers_Residential!S511+All_Customers_Small_Commercial!S511+All_Customers_Lighting!S511</f>
        <v>97715</v>
      </c>
      <c r="T511" s="5">
        <f>All_Customers_Residential!T511+All_Customers_Small_Commercial!T511+All_Customers_Lighting!T511</f>
        <v>101424</v>
      </c>
      <c r="U511" s="5">
        <f>All_Customers_Residential!U511+All_Customers_Small_Commercial!U511+All_Customers_Lighting!U511</f>
        <v>109306</v>
      </c>
      <c r="V511" s="5">
        <f>All_Customers_Residential!V511+All_Customers_Small_Commercial!V511+All_Customers_Lighting!V511</f>
        <v>110291</v>
      </c>
      <c r="W511" s="5">
        <f>All_Customers_Residential!W511+All_Customers_Small_Commercial!W511+All_Customers_Lighting!W511</f>
        <v>94498</v>
      </c>
      <c r="X511" s="5">
        <f>All_Customers_Residential!X511+All_Customers_Small_Commercial!X511+All_Customers_Lighting!X511</f>
        <v>75918</v>
      </c>
      <c r="Y511" s="5">
        <f>All_Customers_Residential!Y511+All_Customers_Small_Commercial!Y511+All_Customers_Lighting!Y511</f>
        <v>63995</v>
      </c>
      <c r="AA511" s="2">
        <f>IFERROR(INDEX('Holiday Schedule'!$D$3:$D$24,MATCH(A511,'Holiday Schedule'!$C$3:$C$24,0)),0)</f>
        <v>0</v>
      </c>
      <c r="AB511" s="2">
        <f t="shared" si="56"/>
        <v>7</v>
      </c>
      <c r="AC511" s="2">
        <f t="shared" si="57"/>
        <v>0</v>
      </c>
      <c r="AD511" s="5">
        <f t="shared" si="58"/>
        <v>1994153</v>
      </c>
      <c r="AE511" s="5">
        <f t="shared" si="59"/>
        <v>1994153</v>
      </c>
      <c r="AG511" s="2">
        <f t="shared" si="60"/>
        <v>5</v>
      </c>
      <c r="AH511" s="2">
        <f t="shared" si="61"/>
        <v>2025</v>
      </c>
      <c r="AJ511" s="5">
        <f t="shared" si="62"/>
        <v>110291</v>
      </c>
      <c r="AK511" s="2">
        <f t="shared" si="63"/>
        <v>21</v>
      </c>
    </row>
    <row r="512" spans="1:37" ht="12.75" x14ac:dyDescent="0.2">
      <c r="A512" s="4">
        <v>45795</v>
      </c>
      <c r="B512" s="5">
        <f>All_Customers_Residential!B512+All_Customers_Small_Commercial!B512+All_Customers_Lighting!B512</f>
        <v>58351</v>
      </c>
      <c r="C512" s="5">
        <f>All_Customers_Residential!C512+All_Customers_Small_Commercial!C512+All_Customers_Lighting!C512</f>
        <v>53990</v>
      </c>
      <c r="D512" s="5">
        <f>All_Customers_Residential!D512+All_Customers_Small_Commercial!D512+All_Customers_Lighting!D512</f>
        <v>52072</v>
      </c>
      <c r="E512" s="5">
        <f>All_Customers_Residential!E512+All_Customers_Small_Commercial!E512+All_Customers_Lighting!E512</f>
        <v>51811</v>
      </c>
      <c r="F512" s="5">
        <f>All_Customers_Residential!F512+All_Customers_Small_Commercial!F512+All_Customers_Lighting!F512</f>
        <v>54250</v>
      </c>
      <c r="G512" s="5">
        <f>All_Customers_Residential!G512+All_Customers_Small_Commercial!G512+All_Customers_Lighting!G512</f>
        <v>62961</v>
      </c>
      <c r="H512" s="5">
        <f>All_Customers_Residential!H512+All_Customers_Small_Commercial!H512+All_Customers_Lighting!H512</f>
        <v>79834</v>
      </c>
      <c r="I512" s="5">
        <f>All_Customers_Residential!I512+All_Customers_Small_Commercial!I512+All_Customers_Lighting!I512</f>
        <v>93441</v>
      </c>
      <c r="J512" s="5">
        <f>All_Customers_Residential!J512+All_Customers_Small_Commercial!J512+All_Customers_Lighting!J512</f>
        <v>95462</v>
      </c>
      <c r="K512" s="5">
        <f>All_Customers_Residential!K512+All_Customers_Small_Commercial!K512+All_Customers_Lighting!K512</f>
        <v>100218</v>
      </c>
      <c r="L512" s="5">
        <f>All_Customers_Residential!L512+All_Customers_Small_Commercial!L512+All_Customers_Lighting!L512</f>
        <v>97213</v>
      </c>
      <c r="M512" s="5">
        <f>All_Customers_Residential!M512+All_Customers_Small_Commercial!M512+All_Customers_Lighting!M512</f>
        <v>96329</v>
      </c>
      <c r="N512" s="5">
        <f>All_Customers_Residential!N512+All_Customers_Small_Commercial!N512+All_Customers_Lighting!N512</f>
        <v>91324</v>
      </c>
      <c r="O512" s="5">
        <f>All_Customers_Residential!O512+All_Customers_Small_Commercial!O512+All_Customers_Lighting!O512</f>
        <v>87784</v>
      </c>
      <c r="P512" s="5">
        <f>All_Customers_Residential!P512+All_Customers_Small_Commercial!P512+All_Customers_Lighting!P512</f>
        <v>84099</v>
      </c>
      <c r="Q512" s="5">
        <f>All_Customers_Residential!Q512+All_Customers_Small_Commercial!Q512+All_Customers_Lighting!Q512</f>
        <v>87576</v>
      </c>
      <c r="R512" s="5">
        <f>All_Customers_Residential!R512+All_Customers_Small_Commercial!R512+All_Customers_Lighting!R512</f>
        <v>94316</v>
      </c>
      <c r="S512" s="5">
        <f>All_Customers_Residential!S512+All_Customers_Small_Commercial!S512+All_Customers_Lighting!S512</f>
        <v>97715</v>
      </c>
      <c r="T512" s="5">
        <f>All_Customers_Residential!T512+All_Customers_Small_Commercial!T512+All_Customers_Lighting!T512</f>
        <v>101423</v>
      </c>
      <c r="U512" s="5">
        <f>All_Customers_Residential!U512+All_Customers_Small_Commercial!U512+All_Customers_Lighting!U512</f>
        <v>109249</v>
      </c>
      <c r="V512" s="5">
        <f>All_Customers_Residential!V512+All_Customers_Small_Commercial!V512+All_Customers_Lighting!V512</f>
        <v>110291</v>
      </c>
      <c r="W512" s="5">
        <f>All_Customers_Residential!W512+All_Customers_Small_Commercial!W512+All_Customers_Lighting!W512</f>
        <v>94496</v>
      </c>
      <c r="X512" s="5">
        <f>All_Customers_Residential!X512+All_Customers_Small_Commercial!X512+All_Customers_Lighting!X512</f>
        <v>75915</v>
      </c>
      <c r="Y512" s="5">
        <f>All_Customers_Residential!Y512+All_Customers_Small_Commercial!Y512+All_Customers_Lighting!Y512</f>
        <v>63994</v>
      </c>
      <c r="AA512" s="2">
        <f>IFERROR(INDEX('Holiday Schedule'!$D$3:$D$24,MATCH(A512,'Holiday Schedule'!$C$3:$C$24,0)),0)</f>
        <v>0</v>
      </c>
      <c r="AB512" s="2">
        <f t="shared" si="56"/>
        <v>1</v>
      </c>
      <c r="AC512" s="2">
        <f t="shared" si="57"/>
        <v>0</v>
      </c>
      <c r="AD512" s="5">
        <f t="shared" si="58"/>
        <v>1994114</v>
      </c>
      <c r="AE512" s="5">
        <f t="shared" si="59"/>
        <v>1994114</v>
      </c>
      <c r="AG512" s="2">
        <f t="shared" si="60"/>
        <v>5</v>
      </c>
      <c r="AH512" s="2">
        <f t="shared" si="61"/>
        <v>2025</v>
      </c>
      <c r="AJ512" s="5">
        <f t="shared" si="62"/>
        <v>110291</v>
      </c>
      <c r="AK512" s="2">
        <f t="shared" si="63"/>
        <v>21</v>
      </c>
    </row>
    <row r="513" spans="1:37" ht="12.75" x14ac:dyDescent="0.2">
      <c r="A513" s="4">
        <v>45796</v>
      </c>
      <c r="B513" s="5">
        <f>All_Customers_Residential!B513+All_Customers_Small_Commercial!B513+All_Customers_Lighting!B513</f>
        <v>56882</v>
      </c>
      <c r="C513" s="5">
        <f>All_Customers_Residential!C513+All_Customers_Small_Commercial!C513+All_Customers_Lighting!C513</f>
        <v>52689</v>
      </c>
      <c r="D513" s="5">
        <f>All_Customers_Residential!D513+All_Customers_Small_Commercial!D513+All_Customers_Lighting!D513</f>
        <v>50502</v>
      </c>
      <c r="E513" s="5">
        <f>All_Customers_Residential!E513+All_Customers_Small_Commercial!E513+All_Customers_Lighting!E513</f>
        <v>51171</v>
      </c>
      <c r="F513" s="5">
        <f>All_Customers_Residential!F513+All_Customers_Small_Commercial!F513+All_Customers_Lighting!F513</f>
        <v>54107</v>
      </c>
      <c r="G513" s="5">
        <f>All_Customers_Residential!G513+All_Customers_Small_Commercial!G513+All_Customers_Lighting!G513</f>
        <v>64714</v>
      </c>
      <c r="H513" s="5">
        <f>All_Customers_Residential!H513+All_Customers_Small_Commercial!H513+All_Customers_Lighting!H513</f>
        <v>84383</v>
      </c>
      <c r="I513" s="5">
        <f>All_Customers_Residential!I513+All_Customers_Small_Commercial!I513+All_Customers_Lighting!I513</f>
        <v>98046</v>
      </c>
      <c r="J513" s="5">
        <f>All_Customers_Residential!J513+All_Customers_Small_Commercial!J513+All_Customers_Lighting!J513</f>
        <v>92661</v>
      </c>
      <c r="K513" s="5">
        <f>All_Customers_Residential!K513+All_Customers_Small_Commercial!K513+All_Customers_Lighting!K513</f>
        <v>93291</v>
      </c>
      <c r="L513" s="5">
        <f>All_Customers_Residential!L513+All_Customers_Small_Commercial!L513+All_Customers_Lighting!L513</f>
        <v>91370</v>
      </c>
      <c r="M513" s="5">
        <f>All_Customers_Residential!M513+All_Customers_Small_Commercial!M513+All_Customers_Lighting!M513</f>
        <v>90684</v>
      </c>
      <c r="N513" s="5">
        <f>All_Customers_Residential!N513+All_Customers_Small_Commercial!N513+All_Customers_Lighting!N513</f>
        <v>87694</v>
      </c>
      <c r="O513" s="5">
        <f>All_Customers_Residential!O513+All_Customers_Small_Commercial!O513+All_Customers_Lighting!O513</f>
        <v>84052</v>
      </c>
      <c r="P513" s="5">
        <f>All_Customers_Residential!P513+All_Customers_Small_Commercial!P513+All_Customers_Lighting!P513</f>
        <v>81103</v>
      </c>
      <c r="Q513" s="5">
        <f>All_Customers_Residential!Q513+All_Customers_Small_Commercial!Q513+All_Customers_Lighting!Q513</f>
        <v>85369</v>
      </c>
      <c r="R513" s="5">
        <f>All_Customers_Residential!R513+All_Customers_Small_Commercial!R513+All_Customers_Lighting!R513</f>
        <v>91652</v>
      </c>
      <c r="S513" s="5">
        <f>All_Customers_Residential!S513+All_Customers_Small_Commercial!S513+All_Customers_Lighting!S513</f>
        <v>95023</v>
      </c>
      <c r="T513" s="5">
        <f>All_Customers_Residential!T513+All_Customers_Small_Commercial!T513+All_Customers_Lighting!T513</f>
        <v>98182</v>
      </c>
      <c r="U513" s="5">
        <f>All_Customers_Residential!U513+All_Customers_Small_Commercial!U513+All_Customers_Lighting!U513</f>
        <v>105574</v>
      </c>
      <c r="V513" s="5">
        <f>All_Customers_Residential!V513+All_Customers_Small_Commercial!V513+All_Customers_Lighting!V513</f>
        <v>109636</v>
      </c>
      <c r="W513" s="5">
        <f>All_Customers_Residential!W513+All_Customers_Small_Commercial!W513+All_Customers_Lighting!W513</f>
        <v>94241</v>
      </c>
      <c r="X513" s="5">
        <f>All_Customers_Residential!X513+All_Customers_Small_Commercial!X513+All_Customers_Lighting!X513</f>
        <v>74841</v>
      </c>
      <c r="Y513" s="5">
        <f>All_Customers_Residential!Y513+All_Customers_Small_Commercial!Y513+All_Customers_Lighting!Y513</f>
        <v>62818</v>
      </c>
      <c r="AA513" s="2">
        <f>IFERROR(INDEX('Holiday Schedule'!$D$3:$D$24,MATCH(A513,'Holiday Schedule'!$C$3:$C$24,0)),0)</f>
        <v>0</v>
      </c>
      <c r="AB513" s="2">
        <f t="shared" si="56"/>
        <v>2</v>
      </c>
      <c r="AC513" s="2">
        <f t="shared" si="57"/>
        <v>1473419</v>
      </c>
      <c r="AD513" s="5">
        <f t="shared" si="58"/>
        <v>477266</v>
      </c>
      <c r="AE513" s="5">
        <f t="shared" si="59"/>
        <v>1950685</v>
      </c>
      <c r="AG513" s="2">
        <f t="shared" si="60"/>
        <v>5</v>
      </c>
      <c r="AH513" s="2">
        <f t="shared" si="61"/>
        <v>2025</v>
      </c>
      <c r="AJ513" s="5">
        <f t="shared" si="62"/>
        <v>109636</v>
      </c>
      <c r="AK513" s="2">
        <f t="shared" si="63"/>
        <v>21</v>
      </c>
    </row>
    <row r="514" spans="1:37" ht="12.75" x14ac:dyDescent="0.2">
      <c r="A514" s="4">
        <v>45797</v>
      </c>
      <c r="B514" s="5">
        <f>All_Customers_Residential!B514+All_Customers_Small_Commercial!B514+All_Customers_Lighting!B514</f>
        <v>56352</v>
      </c>
      <c r="C514" s="5">
        <f>All_Customers_Residential!C514+All_Customers_Small_Commercial!C514+All_Customers_Lighting!C514</f>
        <v>52204</v>
      </c>
      <c r="D514" s="5">
        <f>All_Customers_Residential!D514+All_Customers_Small_Commercial!D514+All_Customers_Lighting!D514</f>
        <v>50041</v>
      </c>
      <c r="E514" s="5">
        <f>All_Customers_Residential!E514+All_Customers_Small_Commercial!E514+All_Customers_Lighting!E514</f>
        <v>50700</v>
      </c>
      <c r="F514" s="5">
        <f>All_Customers_Residential!F514+All_Customers_Small_Commercial!F514+All_Customers_Lighting!F514</f>
        <v>53610</v>
      </c>
      <c r="G514" s="5">
        <f>All_Customers_Residential!G514+All_Customers_Small_Commercial!G514+All_Customers_Lighting!G514</f>
        <v>64111</v>
      </c>
      <c r="H514" s="5">
        <f>All_Customers_Residential!H514+All_Customers_Small_Commercial!H514+All_Customers_Lighting!H514</f>
        <v>83558</v>
      </c>
      <c r="I514" s="5">
        <f>All_Customers_Residential!I514+All_Customers_Small_Commercial!I514+All_Customers_Lighting!I514</f>
        <v>97073</v>
      </c>
      <c r="J514" s="5">
        <f>All_Customers_Residential!J514+All_Customers_Small_Commercial!J514+All_Customers_Lighting!J514</f>
        <v>91747</v>
      </c>
      <c r="K514" s="5">
        <f>All_Customers_Residential!K514+All_Customers_Small_Commercial!K514+All_Customers_Lighting!K514</f>
        <v>92379</v>
      </c>
      <c r="L514" s="5">
        <f>All_Customers_Residential!L514+All_Customers_Small_Commercial!L514+All_Customers_Lighting!L514</f>
        <v>90475</v>
      </c>
      <c r="M514" s="5">
        <f>All_Customers_Residential!M514+All_Customers_Small_Commercial!M514+All_Customers_Lighting!M514</f>
        <v>89801</v>
      </c>
      <c r="N514" s="5">
        <f>All_Customers_Residential!N514+All_Customers_Small_Commercial!N514+All_Customers_Lighting!N514</f>
        <v>86843</v>
      </c>
      <c r="O514" s="5">
        <f>All_Customers_Residential!O514+All_Customers_Small_Commercial!O514+All_Customers_Lighting!O514</f>
        <v>83238</v>
      </c>
      <c r="P514" s="5">
        <f>All_Customers_Residential!P514+All_Customers_Small_Commercial!P514+All_Customers_Lighting!P514</f>
        <v>80320</v>
      </c>
      <c r="Q514" s="5">
        <f>All_Customers_Residential!Q514+All_Customers_Small_Commercial!Q514+All_Customers_Lighting!Q514</f>
        <v>84545</v>
      </c>
      <c r="R514" s="5">
        <f>All_Customers_Residential!R514+All_Customers_Small_Commercial!R514+All_Customers_Lighting!R514</f>
        <v>90755</v>
      </c>
      <c r="S514" s="5">
        <f>All_Customers_Residential!S514+All_Customers_Small_Commercial!S514+All_Customers_Lighting!S514</f>
        <v>94084</v>
      </c>
      <c r="T514" s="5">
        <f>All_Customers_Residential!T514+All_Customers_Small_Commercial!T514+All_Customers_Lighting!T514</f>
        <v>97208</v>
      </c>
      <c r="U514" s="5">
        <f>All_Customers_Residential!U514+All_Customers_Small_Commercial!U514+All_Customers_Lighting!U514</f>
        <v>104489</v>
      </c>
      <c r="V514" s="5">
        <f>All_Customers_Residential!V514+All_Customers_Small_Commercial!V514+All_Customers_Lighting!V514</f>
        <v>108550</v>
      </c>
      <c r="W514" s="5">
        <f>All_Customers_Residential!W514+All_Customers_Small_Commercial!W514+All_Customers_Lighting!W514</f>
        <v>93332</v>
      </c>
      <c r="X514" s="5">
        <f>All_Customers_Residential!X514+All_Customers_Small_Commercial!X514+All_Customers_Lighting!X514</f>
        <v>74123</v>
      </c>
      <c r="Y514" s="5">
        <f>All_Customers_Residential!Y514+All_Customers_Small_Commercial!Y514+All_Customers_Lighting!Y514</f>
        <v>62225</v>
      </c>
      <c r="AA514" s="2">
        <f>IFERROR(INDEX('Holiday Schedule'!$D$3:$D$24,MATCH(A514,'Holiday Schedule'!$C$3:$C$24,0)),0)</f>
        <v>0</v>
      </c>
      <c r="AB514" s="2">
        <f t="shared" si="56"/>
        <v>3</v>
      </c>
      <c r="AC514" s="2">
        <f t="shared" si="57"/>
        <v>1458962</v>
      </c>
      <c r="AD514" s="5">
        <f t="shared" si="58"/>
        <v>472801</v>
      </c>
      <c r="AE514" s="5">
        <f t="shared" si="59"/>
        <v>1931763</v>
      </c>
      <c r="AG514" s="2">
        <f t="shared" si="60"/>
        <v>5</v>
      </c>
      <c r="AH514" s="2">
        <f t="shared" si="61"/>
        <v>2025</v>
      </c>
      <c r="AJ514" s="5">
        <f t="shared" si="62"/>
        <v>108550</v>
      </c>
      <c r="AK514" s="2">
        <f t="shared" si="63"/>
        <v>21</v>
      </c>
    </row>
    <row r="515" spans="1:37" ht="12.75" x14ac:dyDescent="0.2">
      <c r="A515" s="4">
        <v>45798</v>
      </c>
      <c r="B515" s="5">
        <f>All_Customers_Residential!B515+All_Customers_Small_Commercial!B515+All_Customers_Lighting!B515</f>
        <v>56060</v>
      </c>
      <c r="C515" s="5">
        <f>All_Customers_Residential!C515+All_Customers_Small_Commercial!C515+All_Customers_Lighting!C515</f>
        <v>51938</v>
      </c>
      <c r="D515" s="5">
        <f>All_Customers_Residential!D515+All_Customers_Small_Commercial!D515+All_Customers_Lighting!D515</f>
        <v>49787</v>
      </c>
      <c r="E515" s="5">
        <f>All_Customers_Residential!E515+All_Customers_Small_Commercial!E515+All_Customers_Lighting!E515</f>
        <v>50444</v>
      </c>
      <c r="F515" s="5">
        <f>All_Customers_Residential!F515+All_Customers_Small_Commercial!F515+All_Customers_Lighting!F515</f>
        <v>53335</v>
      </c>
      <c r="G515" s="5">
        <f>All_Customers_Residential!G515+All_Customers_Small_Commercial!G515+All_Customers_Lighting!G515</f>
        <v>63717</v>
      </c>
      <c r="H515" s="5">
        <f>All_Customers_Residential!H515+All_Customers_Small_Commercial!H515+All_Customers_Lighting!H515</f>
        <v>83090</v>
      </c>
      <c r="I515" s="5">
        <f>All_Customers_Residential!I515+All_Customers_Small_Commercial!I515+All_Customers_Lighting!I515</f>
        <v>96519</v>
      </c>
      <c r="J515" s="5">
        <f>All_Customers_Residential!J515+All_Customers_Small_Commercial!J515+All_Customers_Lighting!J515</f>
        <v>91244</v>
      </c>
      <c r="K515" s="5">
        <f>All_Customers_Residential!K515+All_Customers_Small_Commercial!K515+All_Customers_Lighting!K515</f>
        <v>91878</v>
      </c>
      <c r="L515" s="5">
        <f>All_Customers_Residential!L515+All_Customers_Small_Commercial!L515+All_Customers_Lighting!L515</f>
        <v>89992</v>
      </c>
      <c r="M515" s="5">
        <f>All_Customers_Residential!M515+All_Customers_Small_Commercial!M515+All_Customers_Lighting!M515</f>
        <v>89325</v>
      </c>
      <c r="N515" s="5">
        <f>All_Customers_Residential!N515+All_Customers_Small_Commercial!N515+All_Customers_Lighting!N515</f>
        <v>86384</v>
      </c>
      <c r="O515" s="5">
        <f>All_Customers_Residential!O515+All_Customers_Small_Commercial!O515+All_Customers_Lighting!O515</f>
        <v>82809</v>
      </c>
      <c r="P515" s="5">
        <f>All_Customers_Residential!P515+All_Customers_Small_Commercial!P515+All_Customers_Lighting!P515</f>
        <v>79905</v>
      </c>
      <c r="Q515" s="5">
        <f>All_Customers_Residential!Q515+All_Customers_Small_Commercial!Q515+All_Customers_Lighting!Q515</f>
        <v>84096</v>
      </c>
      <c r="R515" s="5">
        <f>All_Customers_Residential!R515+All_Customers_Small_Commercial!R515+All_Customers_Lighting!R515</f>
        <v>90263</v>
      </c>
      <c r="S515" s="5">
        <f>All_Customers_Residential!S515+All_Customers_Small_Commercial!S515+All_Customers_Lighting!S515</f>
        <v>93560</v>
      </c>
      <c r="T515" s="5">
        <f>All_Customers_Residential!T515+All_Customers_Small_Commercial!T515+All_Customers_Lighting!T515</f>
        <v>96652</v>
      </c>
      <c r="U515" s="5">
        <f>All_Customers_Residential!U515+All_Customers_Small_Commercial!U515+All_Customers_Lighting!U515</f>
        <v>103895</v>
      </c>
      <c r="V515" s="5">
        <f>All_Customers_Residential!V515+All_Customers_Small_Commercial!V515+All_Customers_Lighting!V515</f>
        <v>107931</v>
      </c>
      <c r="W515" s="5">
        <f>All_Customers_Residential!W515+All_Customers_Small_Commercial!W515+All_Customers_Lighting!W515</f>
        <v>92811</v>
      </c>
      <c r="X515" s="5">
        <f>All_Customers_Residential!X515+All_Customers_Small_Commercial!X515+All_Customers_Lighting!X515</f>
        <v>73718</v>
      </c>
      <c r="Y515" s="5">
        <f>All_Customers_Residential!Y515+All_Customers_Small_Commercial!Y515+All_Customers_Lighting!Y515</f>
        <v>61897</v>
      </c>
      <c r="AA515" s="2">
        <f>IFERROR(INDEX('Holiday Schedule'!$D$3:$D$24,MATCH(A515,'Holiday Schedule'!$C$3:$C$24,0)),0)</f>
        <v>0</v>
      </c>
      <c r="AB515" s="2">
        <f t="shared" si="56"/>
        <v>4</v>
      </c>
      <c r="AC515" s="2">
        <f t="shared" si="57"/>
        <v>1450982</v>
      </c>
      <c r="AD515" s="5">
        <f t="shared" si="58"/>
        <v>470268</v>
      </c>
      <c r="AE515" s="5">
        <f t="shared" si="59"/>
        <v>1921250</v>
      </c>
      <c r="AG515" s="2">
        <f t="shared" si="60"/>
        <v>5</v>
      </c>
      <c r="AH515" s="2">
        <f t="shared" si="61"/>
        <v>2025</v>
      </c>
      <c r="AJ515" s="5">
        <f t="shared" si="62"/>
        <v>107931</v>
      </c>
      <c r="AK515" s="2">
        <f t="shared" si="63"/>
        <v>21</v>
      </c>
    </row>
    <row r="516" spans="1:37" ht="12.75" x14ac:dyDescent="0.2">
      <c r="A516" s="4">
        <v>45799</v>
      </c>
      <c r="B516" s="5">
        <f>All_Customers_Residential!B516+All_Customers_Small_Commercial!B516+All_Customers_Lighting!B516</f>
        <v>56071</v>
      </c>
      <c r="C516" s="5">
        <f>All_Customers_Residential!C516+All_Customers_Small_Commercial!C516+All_Customers_Lighting!C516</f>
        <v>51950</v>
      </c>
      <c r="D516" s="5">
        <f>All_Customers_Residential!D516+All_Customers_Small_Commercial!D516+All_Customers_Lighting!D516</f>
        <v>49798</v>
      </c>
      <c r="E516" s="5">
        <f>All_Customers_Residential!E516+All_Customers_Small_Commercial!E516+All_Customers_Lighting!E516</f>
        <v>50453</v>
      </c>
      <c r="F516" s="5">
        <f>All_Customers_Residential!F516+All_Customers_Small_Commercial!F516+All_Customers_Lighting!F516</f>
        <v>53334</v>
      </c>
      <c r="G516" s="5">
        <f>All_Customers_Residential!G516+All_Customers_Small_Commercial!G516+All_Customers_Lighting!G516</f>
        <v>63726</v>
      </c>
      <c r="H516" s="5">
        <f>All_Customers_Residential!H516+All_Customers_Small_Commercial!H516+All_Customers_Lighting!H516</f>
        <v>83106</v>
      </c>
      <c r="I516" s="5">
        <f>All_Customers_Residential!I516+All_Customers_Small_Commercial!I516+All_Customers_Lighting!I516</f>
        <v>96539</v>
      </c>
      <c r="J516" s="5">
        <f>All_Customers_Residential!J516+All_Customers_Small_Commercial!J516+All_Customers_Lighting!J516</f>
        <v>91266</v>
      </c>
      <c r="K516" s="5">
        <f>All_Customers_Residential!K516+All_Customers_Small_Commercial!K516+All_Customers_Lighting!K516</f>
        <v>91900</v>
      </c>
      <c r="L516" s="5">
        <f>All_Customers_Residential!L516+All_Customers_Small_Commercial!L516+All_Customers_Lighting!L516</f>
        <v>90013</v>
      </c>
      <c r="M516" s="5">
        <f>All_Customers_Residential!M516+All_Customers_Small_Commercial!M516+All_Customers_Lighting!M516</f>
        <v>89346</v>
      </c>
      <c r="N516" s="5">
        <f>All_Customers_Residential!N516+All_Customers_Small_Commercial!N516+All_Customers_Lighting!N516</f>
        <v>86406</v>
      </c>
      <c r="O516" s="5">
        <f>All_Customers_Residential!O516+All_Customers_Small_Commercial!O516+All_Customers_Lighting!O516</f>
        <v>82830</v>
      </c>
      <c r="P516" s="5">
        <f>All_Customers_Residential!P516+All_Customers_Small_Commercial!P516+All_Customers_Lighting!P516</f>
        <v>79925</v>
      </c>
      <c r="Q516" s="5">
        <f>All_Customers_Residential!Q516+All_Customers_Small_Commercial!Q516+All_Customers_Lighting!Q516</f>
        <v>84117</v>
      </c>
      <c r="R516" s="5">
        <f>All_Customers_Residential!R516+All_Customers_Small_Commercial!R516+All_Customers_Lighting!R516</f>
        <v>90283</v>
      </c>
      <c r="S516" s="5">
        <f>All_Customers_Residential!S516+All_Customers_Small_Commercial!S516+All_Customers_Lighting!S516</f>
        <v>93581</v>
      </c>
      <c r="T516" s="5">
        <f>All_Customers_Residential!T516+All_Customers_Small_Commercial!T516+All_Customers_Lighting!T516</f>
        <v>96670</v>
      </c>
      <c r="U516" s="5">
        <f>All_Customers_Residential!U516+All_Customers_Small_Commercial!U516+All_Customers_Lighting!U516</f>
        <v>103905</v>
      </c>
      <c r="V516" s="5">
        <f>All_Customers_Residential!V516+All_Customers_Small_Commercial!V516+All_Customers_Lighting!V516</f>
        <v>107955</v>
      </c>
      <c r="W516" s="5">
        <f>All_Customers_Residential!W516+All_Customers_Small_Commercial!W516+All_Customers_Lighting!W516</f>
        <v>92829</v>
      </c>
      <c r="X516" s="5">
        <f>All_Customers_Residential!X516+All_Customers_Small_Commercial!X516+All_Customers_Lighting!X516</f>
        <v>73735</v>
      </c>
      <c r="Y516" s="5">
        <f>All_Customers_Residential!Y516+All_Customers_Small_Commercial!Y516+All_Customers_Lighting!Y516</f>
        <v>61914</v>
      </c>
      <c r="AA516" s="2">
        <f>IFERROR(INDEX('Holiday Schedule'!$D$3:$D$24,MATCH(A516,'Holiday Schedule'!$C$3:$C$24,0)),0)</f>
        <v>0</v>
      </c>
      <c r="AB516" s="2">
        <f t="shared" si="56"/>
        <v>5</v>
      </c>
      <c r="AC516" s="2">
        <f t="shared" si="57"/>
        <v>1451300</v>
      </c>
      <c r="AD516" s="5">
        <f t="shared" si="58"/>
        <v>470352</v>
      </c>
      <c r="AE516" s="5">
        <f t="shared" si="59"/>
        <v>1921652</v>
      </c>
      <c r="AG516" s="2">
        <f t="shared" si="60"/>
        <v>5</v>
      </c>
      <c r="AH516" s="2">
        <f t="shared" si="61"/>
        <v>2025</v>
      </c>
      <c r="AJ516" s="5">
        <f t="shared" si="62"/>
        <v>107955</v>
      </c>
      <c r="AK516" s="2">
        <f t="shared" si="63"/>
        <v>21</v>
      </c>
    </row>
    <row r="517" spans="1:37" ht="12.75" x14ac:dyDescent="0.2">
      <c r="A517" s="4">
        <v>45800</v>
      </c>
      <c r="B517" s="5">
        <f>All_Customers_Residential!B517+All_Customers_Small_Commercial!B517+All_Customers_Lighting!B517</f>
        <v>56104</v>
      </c>
      <c r="C517" s="5">
        <f>All_Customers_Residential!C517+All_Customers_Small_Commercial!C517+All_Customers_Lighting!C517</f>
        <v>51979</v>
      </c>
      <c r="D517" s="5">
        <f>All_Customers_Residential!D517+All_Customers_Small_Commercial!D517+All_Customers_Lighting!D517</f>
        <v>49828</v>
      </c>
      <c r="E517" s="5">
        <f>All_Customers_Residential!E517+All_Customers_Small_Commercial!E517+All_Customers_Lighting!E517</f>
        <v>50485</v>
      </c>
      <c r="F517" s="5">
        <f>All_Customers_Residential!F517+All_Customers_Small_Commercial!F517+All_Customers_Lighting!F517</f>
        <v>53380</v>
      </c>
      <c r="G517" s="5">
        <f>All_Customers_Residential!G517+All_Customers_Small_Commercial!G517+All_Customers_Lighting!G517</f>
        <v>63847</v>
      </c>
      <c r="H517" s="5">
        <f>All_Customers_Residential!H517+All_Customers_Small_Commercial!H517+All_Customers_Lighting!H517</f>
        <v>83161</v>
      </c>
      <c r="I517" s="5">
        <f>All_Customers_Residential!I517+All_Customers_Small_Commercial!I517+All_Customers_Lighting!I517</f>
        <v>96598</v>
      </c>
      <c r="J517" s="5">
        <f>All_Customers_Residential!J517+All_Customers_Small_Commercial!J517+All_Customers_Lighting!J517</f>
        <v>91323</v>
      </c>
      <c r="K517" s="5">
        <f>All_Customers_Residential!K517+All_Customers_Small_Commercial!K517+All_Customers_Lighting!K517</f>
        <v>91966</v>
      </c>
      <c r="L517" s="5">
        <f>All_Customers_Residential!L517+All_Customers_Small_Commercial!L517+All_Customers_Lighting!L517</f>
        <v>90081</v>
      </c>
      <c r="M517" s="5">
        <f>All_Customers_Residential!M517+All_Customers_Small_Commercial!M517+All_Customers_Lighting!M517</f>
        <v>89405</v>
      </c>
      <c r="N517" s="5">
        <f>All_Customers_Residential!N517+All_Customers_Small_Commercial!N517+All_Customers_Lighting!N517</f>
        <v>86463</v>
      </c>
      <c r="O517" s="5">
        <f>All_Customers_Residential!O517+All_Customers_Small_Commercial!O517+All_Customers_Lighting!O517</f>
        <v>82880</v>
      </c>
      <c r="P517" s="5">
        <f>All_Customers_Residential!P517+All_Customers_Small_Commercial!P517+All_Customers_Lighting!P517</f>
        <v>79975</v>
      </c>
      <c r="Q517" s="5">
        <f>All_Customers_Residential!Q517+All_Customers_Small_Commercial!Q517+All_Customers_Lighting!Q517</f>
        <v>84168</v>
      </c>
      <c r="R517" s="5">
        <f>All_Customers_Residential!R517+All_Customers_Small_Commercial!R517+All_Customers_Lighting!R517</f>
        <v>90338</v>
      </c>
      <c r="S517" s="5">
        <f>All_Customers_Residential!S517+All_Customers_Small_Commercial!S517+All_Customers_Lighting!S517</f>
        <v>93637</v>
      </c>
      <c r="T517" s="5">
        <f>All_Customers_Residential!T517+All_Customers_Small_Commercial!T517+All_Customers_Lighting!T517</f>
        <v>96728</v>
      </c>
      <c r="U517" s="5">
        <f>All_Customers_Residential!U517+All_Customers_Small_Commercial!U517+All_Customers_Lighting!U517</f>
        <v>103966</v>
      </c>
      <c r="V517" s="5">
        <f>All_Customers_Residential!V517+All_Customers_Small_Commercial!V517+All_Customers_Lighting!V517</f>
        <v>108016</v>
      </c>
      <c r="W517" s="5">
        <f>All_Customers_Residential!W517+All_Customers_Small_Commercial!W517+All_Customers_Lighting!W517</f>
        <v>92885</v>
      </c>
      <c r="X517" s="5">
        <f>All_Customers_Residential!X517+All_Customers_Small_Commercial!X517+All_Customers_Lighting!X517</f>
        <v>73782</v>
      </c>
      <c r="Y517" s="5">
        <f>All_Customers_Residential!Y517+All_Customers_Small_Commercial!Y517+All_Customers_Lighting!Y517</f>
        <v>61947</v>
      </c>
      <c r="AA517" s="2">
        <f>IFERROR(INDEX('Holiday Schedule'!$D$3:$D$24,MATCH(A517,'Holiday Schedule'!$C$3:$C$24,0)),0)</f>
        <v>0</v>
      </c>
      <c r="AB517" s="2">
        <f t="shared" si="56"/>
        <v>6</v>
      </c>
      <c r="AC517" s="2">
        <f t="shared" si="57"/>
        <v>1452211</v>
      </c>
      <c r="AD517" s="5">
        <f t="shared" si="58"/>
        <v>470731</v>
      </c>
      <c r="AE517" s="5">
        <f t="shared" si="59"/>
        <v>1922942</v>
      </c>
      <c r="AG517" s="2">
        <f t="shared" si="60"/>
        <v>5</v>
      </c>
      <c r="AH517" s="2">
        <f t="shared" si="61"/>
        <v>2025</v>
      </c>
      <c r="AJ517" s="5">
        <f t="shared" si="62"/>
        <v>108016</v>
      </c>
      <c r="AK517" s="2">
        <f t="shared" si="63"/>
        <v>21</v>
      </c>
    </row>
    <row r="518" spans="1:37" ht="12.75" x14ac:dyDescent="0.2">
      <c r="A518" s="4">
        <v>45801</v>
      </c>
      <c r="B518" s="5">
        <f>All_Customers_Residential!B518+All_Customers_Small_Commercial!B518+All_Customers_Lighting!B518</f>
        <v>56674</v>
      </c>
      <c r="C518" s="5">
        <f>All_Customers_Residential!C518+All_Customers_Small_Commercial!C518+All_Customers_Lighting!C518</f>
        <v>52452</v>
      </c>
      <c r="D518" s="5">
        <f>All_Customers_Residential!D518+All_Customers_Small_Commercial!D518+All_Customers_Lighting!D518</f>
        <v>50596</v>
      </c>
      <c r="E518" s="5">
        <f>All_Customers_Residential!E518+All_Customers_Small_Commercial!E518+All_Customers_Lighting!E518</f>
        <v>50344</v>
      </c>
      <c r="F518" s="5">
        <f>All_Customers_Residential!F518+All_Customers_Small_Commercial!F518+All_Customers_Lighting!F518</f>
        <v>52708</v>
      </c>
      <c r="G518" s="5">
        <f>All_Customers_Residential!G518+All_Customers_Small_Commercial!G518+All_Customers_Lighting!G518</f>
        <v>61076</v>
      </c>
      <c r="H518" s="5">
        <f>All_Customers_Residential!H518+All_Customers_Small_Commercial!H518+All_Customers_Lighting!H518</f>
        <v>77435</v>
      </c>
      <c r="I518" s="5">
        <f>All_Customers_Residential!I518+All_Customers_Small_Commercial!I518+All_Customers_Lighting!I518</f>
        <v>90603</v>
      </c>
      <c r="J518" s="5">
        <f>All_Customers_Residential!J518+All_Customers_Small_Commercial!J518+All_Customers_Lighting!J518</f>
        <v>92594</v>
      </c>
      <c r="K518" s="5">
        <f>All_Customers_Residential!K518+All_Customers_Small_Commercial!K518+All_Customers_Lighting!K518</f>
        <v>97211</v>
      </c>
      <c r="L518" s="5">
        <f>All_Customers_Residential!L518+All_Customers_Small_Commercial!L518+All_Customers_Lighting!L518</f>
        <v>94320</v>
      </c>
      <c r="M518" s="5">
        <f>All_Customers_Residential!M518+All_Customers_Small_Commercial!M518+All_Customers_Lighting!M518</f>
        <v>93471</v>
      </c>
      <c r="N518" s="5">
        <f>All_Customers_Residential!N518+All_Customers_Small_Commercial!N518+All_Customers_Lighting!N518</f>
        <v>88623</v>
      </c>
      <c r="O518" s="5">
        <f>All_Customers_Residential!O518+All_Customers_Small_Commercial!O518+All_Customers_Lighting!O518</f>
        <v>85198</v>
      </c>
      <c r="P518" s="5">
        <f>All_Customers_Residential!P518+All_Customers_Small_Commercial!P518+All_Customers_Lighting!P518</f>
        <v>81630</v>
      </c>
      <c r="Q518" s="5">
        <f>All_Customers_Residential!Q518+All_Customers_Small_Commercial!Q518+All_Customers_Lighting!Q518</f>
        <v>84986</v>
      </c>
      <c r="R518" s="5">
        <f>All_Customers_Residential!R518+All_Customers_Small_Commercial!R518+All_Customers_Lighting!R518</f>
        <v>91495</v>
      </c>
      <c r="S518" s="5">
        <f>All_Customers_Residential!S518+All_Customers_Small_Commercial!S518+All_Customers_Lighting!S518</f>
        <v>94758</v>
      </c>
      <c r="T518" s="5">
        <f>All_Customers_Residential!T518+All_Customers_Small_Commercial!T518+All_Customers_Lighting!T518</f>
        <v>98328</v>
      </c>
      <c r="U518" s="5">
        <f>All_Customers_Residential!U518+All_Customers_Small_Commercial!U518+All_Customers_Lighting!U518</f>
        <v>105878</v>
      </c>
      <c r="V518" s="5">
        <f>All_Customers_Residential!V518+All_Customers_Small_Commercial!V518+All_Customers_Lighting!V518</f>
        <v>106947</v>
      </c>
      <c r="W518" s="5">
        <f>All_Customers_Residential!W518+All_Customers_Small_Commercial!W518+All_Customers_Lighting!W518</f>
        <v>91686</v>
      </c>
      <c r="X518" s="5">
        <f>All_Customers_Residential!X518+All_Customers_Small_Commercial!X518+All_Customers_Lighting!X518</f>
        <v>73685</v>
      </c>
      <c r="Y518" s="5">
        <f>All_Customers_Residential!Y518+All_Customers_Small_Commercial!Y518+All_Customers_Lighting!Y518</f>
        <v>62139</v>
      </c>
      <c r="AA518" s="2">
        <f>IFERROR(INDEX('Holiday Schedule'!$D$3:$D$24,MATCH(A518,'Holiday Schedule'!$C$3:$C$24,0)),0)</f>
        <v>0</v>
      </c>
      <c r="AB518" s="2">
        <f t="shared" si="56"/>
        <v>7</v>
      </c>
      <c r="AC518" s="2">
        <f t="shared" si="57"/>
        <v>0</v>
      </c>
      <c r="AD518" s="5">
        <f t="shared" si="58"/>
        <v>1934837</v>
      </c>
      <c r="AE518" s="5">
        <f t="shared" si="59"/>
        <v>1934837</v>
      </c>
      <c r="AG518" s="2">
        <f t="shared" si="60"/>
        <v>5</v>
      </c>
      <c r="AH518" s="2">
        <f t="shared" si="61"/>
        <v>2025</v>
      </c>
      <c r="AJ518" s="5">
        <f t="shared" si="62"/>
        <v>106947</v>
      </c>
      <c r="AK518" s="2">
        <f t="shared" si="63"/>
        <v>21</v>
      </c>
    </row>
    <row r="519" spans="1:37" ht="12.75" x14ac:dyDescent="0.2">
      <c r="A519" s="4">
        <v>45802</v>
      </c>
      <c r="B519" s="5">
        <f>All_Customers_Residential!B519+All_Customers_Small_Commercial!B519+All_Customers_Lighting!B519</f>
        <v>56676</v>
      </c>
      <c r="C519" s="5">
        <f>All_Customers_Residential!C519+All_Customers_Small_Commercial!C519+All_Customers_Lighting!C519</f>
        <v>52452</v>
      </c>
      <c r="D519" s="5">
        <f>All_Customers_Residential!D519+All_Customers_Small_Commercial!D519+All_Customers_Lighting!D519</f>
        <v>50598</v>
      </c>
      <c r="E519" s="5">
        <f>All_Customers_Residential!E519+All_Customers_Small_Commercial!E519+All_Customers_Lighting!E519</f>
        <v>50345</v>
      </c>
      <c r="F519" s="5">
        <f>All_Customers_Residential!F519+All_Customers_Small_Commercial!F519+All_Customers_Lighting!F519</f>
        <v>52709</v>
      </c>
      <c r="G519" s="5">
        <f>All_Customers_Residential!G519+All_Customers_Small_Commercial!G519+All_Customers_Lighting!G519</f>
        <v>61096</v>
      </c>
      <c r="H519" s="5">
        <f>All_Customers_Residential!H519+All_Customers_Small_Commercial!H519+All_Customers_Lighting!H519</f>
        <v>77435</v>
      </c>
      <c r="I519" s="5">
        <f>All_Customers_Residential!I519+All_Customers_Small_Commercial!I519+All_Customers_Lighting!I519</f>
        <v>90603</v>
      </c>
      <c r="J519" s="5">
        <f>All_Customers_Residential!J519+All_Customers_Small_Commercial!J519+All_Customers_Lighting!J519</f>
        <v>92594</v>
      </c>
      <c r="K519" s="5">
        <f>All_Customers_Residential!K519+All_Customers_Small_Commercial!K519+All_Customers_Lighting!K519</f>
        <v>97211</v>
      </c>
      <c r="L519" s="5">
        <f>All_Customers_Residential!L519+All_Customers_Small_Commercial!L519+All_Customers_Lighting!L519</f>
        <v>94320</v>
      </c>
      <c r="M519" s="5">
        <f>All_Customers_Residential!M519+All_Customers_Small_Commercial!M519+All_Customers_Lighting!M519</f>
        <v>93471</v>
      </c>
      <c r="N519" s="5">
        <f>All_Customers_Residential!N519+All_Customers_Small_Commercial!N519+All_Customers_Lighting!N519</f>
        <v>88623</v>
      </c>
      <c r="O519" s="5">
        <f>All_Customers_Residential!O519+All_Customers_Small_Commercial!O519+All_Customers_Lighting!O519</f>
        <v>85198</v>
      </c>
      <c r="P519" s="5">
        <f>All_Customers_Residential!P519+All_Customers_Small_Commercial!P519+All_Customers_Lighting!P519</f>
        <v>81630</v>
      </c>
      <c r="Q519" s="5">
        <f>All_Customers_Residential!Q519+All_Customers_Small_Commercial!Q519+All_Customers_Lighting!Q519</f>
        <v>84986</v>
      </c>
      <c r="R519" s="5">
        <f>All_Customers_Residential!R519+All_Customers_Small_Commercial!R519+All_Customers_Lighting!R519</f>
        <v>91495</v>
      </c>
      <c r="S519" s="5">
        <f>All_Customers_Residential!S519+All_Customers_Small_Commercial!S519+All_Customers_Lighting!S519</f>
        <v>94758</v>
      </c>
      <c r="T519" s="5">
        <f>All_Customers_Residential!T519+All_Customers_Small_Commercial!T519+All_Customers_Lighting!T519</f>
        <v>98328</v>
      </c>
      <c r="U519" s="5">
        <f>All_Customers_Residential!U519+All_Customers_Small_Commercial!U519+All_Customers_Lighting!U519</f>
        <v>105875</v>
      </c>
      <c r="V519" s="5">
        <f>All_Customers_Residential!V519+All_Customers_Small_Commercial!V519+All_Customers_Lighting!V519</f>
        <v>106939</v>
      </c>
      <c r="W519" s="5">
        <f>All_Customers_Residential!W519+All_Customers_Small_Commercial!W519+All_Customers_Lighting!W519</f>
        <v>91686</v>
      </c>
      <c r="X519" s="5">
        <f>All_Customers_Residential!X519+All_Customers_Small_Commercial!X519+All_Customers_Lighting!X519</f>
        <v>73686</v>
      </c>
      <c r="Y519" s="5">
        <f>All_Customers_Residential!Y519+All_Customers_Small_Commercial!Y519+All_Customers_Lighting!Y519</f>
        <v>62139</v>
      </c>
      <c r="AA519" s="2">
        <f>IFERROR(INDEX('Holiday Schedule'!$D$3:$D$24,MATCH(A519,'Holiday Schedule'!$C$3:$C$24,0)),0)</f>
        <v>0</v>
      </c>
      <c r="AB519" s="2">
        <f t="shared" si="56"/>
        <v>1</v>
      </c>
      <c r="AC519" s="2">
        <f t="shared" si="57"/>
        <v>0</v>
      </c>
      <c r="AD519" s="5">
        <f t="shared" si="58"/>
        <v>1934853</v>
      </c>
      <c r="AE519" s="5">
        <f t="shared" si="59"/>
        <v>1934853</v>
      </c>
      <c r="AG519" s="2">
        <f t="shared" si="60"/>
        <v>5</v>
      </c>
      <c r="AH519" s="2">
        <f t="shared" si="61"/>
        <v>2025</v>
      </c>
      <c r="AJ519" s="5">
        <f t="shared" si="62"/>
        <v>106939</v>
      </c>
      <c r="AK519" s="2">
        <f t="shared" si="63"/>
        <v>21</v>
      </c>
    </row>
    <row r="520" spans="1:37" ht="12.75" x14ac:dyDescent="0.2">
      <c r="A520" s="4">
        <v>45803</v>
      </c>
      <c r="B520" s="5">
        <f>All_Customers_Residential!B520+All_Customers_Small_Commercial!B520+All_Customers_Lighting!B520</f>
        <v>56675</v>
      </c>
      <c r="C520" s="5">
        <f>All_Customers_Residential!C520+All_Customers_Small_Commercial!C520+All_Customers_Lighting!C520</f>
        <v>52455</v>
      </c>
      <c r="D520" s="5">
        <f>All_Customers_Residential!D520+All_Customers_Small_Commercial!D520+All_Customers_Lighting!D520</f>
        <v>50598</v>
      </c>
      <c r="E520" s="5">
        <f>All_Customers_Residential!E520+All_Customers_Small_Commercial!E520+All_Customers_Lighting!E520</f>
        <v>50344</v>
      </c>
      <c r="F520" s="5">
        <f>All_Customers_Residential!F520+All_Customers_Small_Commercial!F520+All_Customers_Lighting!F520</f>
        <v>52703</v>
      </c>
      <c r="G520" s="5">
        <f>All_Customers_Residential!G520+All_Customers_Small_Commercial!G520+All_Customers_Lighting!G520</f>
        <v>61059</v>
      </c>
      <c r="H520" s="5">
        <f>All_Customers_Residential!H520+All_Customers_Small_Commercial!H520+All_Customers_Lighting!H520</f>
        <v>77436</v>
      </c>
      <c r="I520" s="5">
        <f>All_Customers_Residential!I520+All_Customers_Small_Commercial!I520+All_Customers_Lighting!I520</f>
        <v>90604</v>
      </c>
      <c r="J520" s="5">
        <f>All_Customers_Residential!J520+All_Customers_Small_Commercial!J520+All_Customers_Lighting!J520</f>
        <v>92595</v>
      </c>
      <c r="K520" s="5">
        <f>All_Customers_Residential!K520+All_Customers_Small_Commercial!K520+All_Customers_Lighting!K520</f>
        <v>97212</v>
      </c>
      <c r="L520" s="5">
        <f>All_Customers_Residential!L520+All_Customers_Small_Commercial!L520+All_Customers_Lighting!L520</f>
        <v>94321</v>
      </c>
      <c r="M520" s="5">
        <f>All_Customers_Residential!M520+All_Customers_Small_Commercial!M520+All_Customers_Lighting!M520</f>
        <v>93472</v>
      </c>
      <c r="N520" s="5">
        <f>All_Customers_Residential!N520+All_Customers_Small_Commercial!N520+All_Customers_Lighting!N520</f>
        <v>88624</v>
      </c>
      <c r="O520" s="5">
        <f>All_Customers_Residential!O520+All_Customers_Small_Commercial!O520+All_Customers_Lighting!O520</f>
        <v>85199</v>
      </c>
      <c r="P520" s="5">
        <f>All_Customers_Residential!P520+All_Customers_Small_Commercial!P520+All_Customers_Lighting!P520</f>
        <v>81631</v>
      </c>
      <c r="Q520" s="5">
        <f>All_Customers_Residential!Q520+All_Customers_Small_Commercial!Q520+All_Customers_Lighting!Q520</f>
        <v>84987</v>
      </c>
      <c r="R520" s="5">
        <f>All_Customers_Residential!R520+All_Customers_Small_Commercial!R520+All_Customers_Lighting!R520</f>
        <v>91496</v>
      </c>
      <c r="S520" s="5">
        <f>All_Customers_Residential!S520+All_Customers_Small_Commercial!S520+All_Customers_Lighting!S520</f>
        <v>94759</v>
      </c>
      <c r="T520" s="5">
        <f>All_Customers_Residential!T520+All_Customers_Small_Commercial!T520+All_Customers_Lighting!T520</f>
        <v>98330</v>
      </c>
      <c r="U520" s="5">
        <f>All_Customers_Residential!U520+All_Customers_Small_Commercial!U520+All_Customers_Lighting!U520</f>
        <v>105877</v>
      </c>
      <c r="V520" s="5">
        <f>All_Customers_Residential!V520+All_Customers_Small_Commercial!V520+All_Customers_Lighting!V520</f>
        <v>106928</v>
      </c>
      <c r="W520" s="5">
        <f>All_Customers_Residential!W520+All_Customers_Small_Commercial!W520+All_Customers_Lighting!W520</f>
        <v>91680</v>
      </c>
      <c r="X520" s="5">
        <f>All_Customers_Residential!X520+All_Customers_Small_Commercial!X520+All_Customers_Lighting!X520</f>
        <v>73683</v>
      </c>
      <c r="Y520" s="5">
        <f>All_Customers_Residential!Y520+All_Customers_Small_Commercial!Y520+All_Customers_Lighting!Y520</f>
        <v>62135</v>
      </c>
      <c r="AA520" s="2">
        <f>IFERROR(INDEX('Holiday Schedule'!$D$3:$D$24,MATCH(A520,'Holiday Schedule'!$C$3:$C$24,0)),0)</f>
        <v>1</v>
      </c>
      <c r="AB520" s="2">
        <f t="shared" si="56"/>
        <v>2</v>
      </c>
      <c r="AC520" s="2">
        <f t="shared" si="57"/>
        <v>0</v>
      </c>
      <c r="AD520" s="5">
        <f t="shared" si="58"/>
        <v>1934803</v>
      </c>
      <c r="AE520" s="5">
        <f t="shared" si="59"/>
        <v>1934803</v>
      </c>
      <c r="AG520" s="2">
        <f t="shared" si="60"/>
        <v>5</v>
      </c>
      <c r="AH520" s="2">
        <f t="shared" si="61"/>
        <v>2025</v>
      </c>
      <c r="AJ520" s="5">
        <f t="shared" si="62"/>
        <v>106928</v>
      </c>
      <c r="AK520" s="2">
        <f t="shared" si="63"/>
        <v>21</v>
      </c>
    </row>
    <row r="521" spans="1:37" ht="12.75" x14ac:dyDescent="0.2">
      <c r="A521" s="4">
        <v>45804</v>
      </c>
      <c r="B521" s="5">
        <f>All_Customers_Residential!B521+All_Customers_Small_Commercial!B521+All_Customers_Lighting!B521</f>
        <v>55840</v>
      </c>
      <c r="C521" s="5">
        <f>All_Customers_Residential!C521+All_Customers_Small_Commercial!C521+All_Customers_Lighting!C521</f>
        <v>51739</v>
      </c>
      <c r="D521" s="5">
        <f>All_Customers_Residential!D521+All_Customers_Small_Commercial!D521+All_Customers_Lighting!D521</f>
        <v>49596</v>
      </c>
      <c r="E521" s="5">
        <f>All_Customers_Residential!E521+All_Customers_Small_Commercial!E521+All_Customers_Lighting!E521</f>
        <v>50252</v>
      </c>
      <c r="F521" s="5">
        <f>All_Customers_Residential!F521+All_Customers_Small_Commercial!F521+All_Customers_Lighting!F521</f>
        <v>53123</v>
      </c>
      <c r="G521" s="5">
        <f>All_Customers_Residential!G521+All_Customers_Small_Commercial!G521+All_Customers_Lighting!G521</f>
        <v>63463</v>
      </c>
      <c r="H521" s="5">
        <f>All_Customers_Residential!H521+All_Customers_Small_Commercial!H521+All_Customers_Lighting!H521</f>
        <v>82751</v>
      </c>
      <c r="I521" s="5">
        <f>All_Customers_Residential!I521+All_Customers_Small_Commercial!I521+All_Customers_Lighting!I521</f>
        <v>96127</v>
      </c>
      <c r="J521" s="5">
        <f>All_Customers_Residential!J521+All_Customers_Small_Commercial!J521+All_Customers_Lighting!J521</f>
        <v>90886</v>
      </c>
      <c r="K521" s="5">
        <f>All_Customers_Residential!K521+All_Customers_Small_Commercial!K521+All_Customers_Lighting!K521</f>
        <v>91518</v>
      </c>
      <c r="L521" s="5">
        <f>All_Customers_Residential!L521+All_Customers_Small_Commercial!L521+All_Customers_Lighting!L521</f>
        <v>89643</v>
      </c>
      <c r="M521" s="5">
        <f>All_Customers_Residential!M521+All_Customers_Small_Commercial!M521+All_Customers_Lighting!M521</f>
        <v>88979</v>
      </c>
      <c r="N521" s="5">
        <f>All_Customers_Residential!N521+All_Customers_Small_Commercial!N521+All_Customers_Lighting!N521</f>
        <v>86054</v>
      </c>
      <c r="O521" s="5">
        <f>All_Customers_Residential!O521+All_Customers_Small_Commercial!O521+All_Customers_Lighting!O521</f>
        <v>82491</v>
      </c>
      <c r="P521" s="5">
        <f>All_Customers_Residential!P521+All_Customers_Small_Commercial!P521+All_Customers_Lighting!P521</f>
        <v>79605</v>
      </c>
      <c r="Q521" s="5">
        <f>All_Customers_Residential!Q521+All_Customers_Small_Commercial!Q521+All_Customers_Lighting!Q521</f>
        <v>83774</v>
      </c>
      <c r="R521" s="5">
        <f>All_Customers_Residential!R521+All_Customers_Small_Commercial!R521+All_Customers_Lighting!R521</f>
        <v>89908</v>
      </c>
      <c r="S521" s="5">
        <f>All_Customers_Residential!S521+All_Customers_Small_Commercial!S521+All_Customers_Lighting!S521</f>
        <v>93184</v>
      </c>
      <c r="T521" s="5">
        <f>All_Customers_Residential!T521+All_Customers_Small_Commercial!T521+All_Customers_Lighting!T521</f>
        <v>96255</v>
      </c>
      <c r="U521" s="5">
        <f>All_Customers_Residential!U521+All_Customers_Small_Commercial!U521+All_Customers_Lighting!U521</f>
        <v>103452</v>
      </c>
      <c r="V521" s="5">
        <f>All_Customers_Residential!V521+All_Customers_Small_Commercial!V521+All_Customers_Lighting!V521</f>
        <v>107471</v>
      </c>
      <c r="W521" s="5">
        <f>All_Customers_Residential!W521+All_Customers_Small_Commercial!W521+All_Customers_Lighting!W521</f>
        <v>92433</v>
      </c>
      <c r="X521" s="5">
        <f>All_Customers_Residential!X521+All_Customers_Small_Commercial!X521+All_Customers_Lighting!X521</f>
        <v>73422</v>
      </c>
      <c r="Y521" s="5">
        <f>All_Customers_Residential!Y521+All_Customers_Small_Commercial!Y521+All_Customers_Lighting!Y521</f>
        <v>61648</v>
      </c>
      <c r="AA521" s="2">
        <f>IFERROR(INDEX('Holiday Schedule'!$D$3:$D$24,MATCH(A521,'Holiday Schedule'!$C$3:$C$24,0)),0)</f>
        <v>0</v>
      </c>
      <c r="AB521" s="2">
        <f t="shared" si="56"/>
        <v>3</v>
      </c>
      <c r="AC521" s="2">
        <f t="shared" si="57"/>
        <v>1445202</v>
      </c>
      <c r="AD521" s="5">
        <f t="shared" si="58"/>
        <v>468412</v>
      </c>
      <c r="AE521" s="5">
        <f t="shared" si="59"/>
        <v>1913614</v>
      </c>
      <c r="AG521" s="2">
        <f t="shared" si="60"/>
        <v>5</v>
      </c>
      <c r="AH521" s="2">
        <f t="shared" si="61"/>
        <v>2025</v>
      </c>
      <c r="AJ521" s="5">
        <f t="shared" si="62"/>
        <v>107471</v>
      </c>
      <c r="AK521" s="2">
        <f t="shared" si="63"/>
        <v>21</v>
      </c>
    </row>
    <row r="522" spans="1:37" ht="12.75" x14ac:dyDescent="0.2">
      <c r="A522" s="4">
        <v>45805</v>
      </c>
      <c r="B522" s="5">
        <f>All_Customers_Residential!B522+All_Customers_Small_Commercial!B522+All_Customers_Lighting!B522</f>
        <v>55625</v>
      </c>
      <c r="C522" s="5">
        <f>All_Customers_Residential!C522+All_Customers_Small_Commercial!C522+All_Customers_Lighting!C522</f>
        <v>51544</v>
      </c>
      <c r="D522" s="5">
        <f>All_Customers_Residential!D522+All_Customers_Small_Commercial!D522+All_Customers_Lighting!D522</f>
        <v>49415</v>
      </c>
      <c r="E522" s="5">
        <f>All_Customers_Residential!E522+All_Customers_Small_Commercial!E522+All_Customers_Lighting!E522</f>
        <v>50063</v>
      </c>
      <c r="F522" s="5">
        <f>All_Customers_Residential!F522+All_Customers_Small_Commercial!F522+All_Customers_Lighting!F522</f>
        <v>52925</v>
      </c>
      <c r="G522" s="5">
        <f>All_Customers_Residential!G522+All_Customers_Small_Commercial!G522+All_Customers_Lighting!G522</f>
        <v>63219</v>
      </c>
      <c r="H522" s="5">
        <f>All_Customers_Residential!H522+All_Customers_Small_Commercial!H522+All_Customers_Lighting!H522</f>
        <v>82421</v>
      </c>
      <c r="I522" s="5">
        <f>All_Customers_Residential!I522+All_Customers_Small_Commercial!I522+All_Customers_Lighting!I522</f>
        <v>95735</v>
      </c>
      <c r="J522" s="5">
        <f>All_Customers_Residential!J522+All_Customers_Small_Commercial!J522+All_Customers_Lighting!J522</f>
        <v>90522</v>
      </c>
      <c r="K522" s="5">
        <f>All_Customers_Residential!K522+All_Customers_Small_Commercial!K522+All_Customers_Lighting!K522</f>
        <v>91156</v>
      </c>
      <c r="L522" s="5">
        <f>All_Customers_Residential!L522+All_Customers_Small_Commercial!L522+All_Customers_Lighting!L522</f>
        <v>89291</v>
      </c>
      <c r="M522" s="5">
        <f>All_Customers_Residential!M522+All_Customers_Small_Commercial!M522+All_Customers_Lighting!M522</f>
        <v>88633</v>
      </c>
      <c r="N522" s="5">
        <f>All_Customers_Residential!N522+All_Customers_Small_Commercial!N522+All_Customers_Lighting!N522</f>
        <v>85721</v>
      </c>
      <c r="O522" s="5">
        <f>All_Customers_Residential!O522+All_Customers_Small_Commercial!O522+All_Customers_Lighting!O522</f>
        <v>82176</v>
      </c>
      <c r="P522" s="5">
        <f>All_Customers_Residential!P522+All_Customers_Small_Commercial!P522+All_Customers_Lighting!P522</f>
        <v>79300</v>
      </c>
      <c r="Q522" s="5">
        <f>All_Customers_Residential!Q522+All_Customers_Small_Commercial!Q522+All_Customers_Lighting!Q522</f>
        <v>83448</v>
      </c>
      <c r="R522" s="5">
        <f>All_Customers_Residential!R522+All_Customers_Small_Commercial!R522+All_Customers_Lighting!R522</f>
        <v>89552</v>
      </c>
      <c r="S522" s="5">
        <f>All_Customers_Residential!S522+All_Customers_Small_Commercial!S522+All_Customers_Lighting!S522</f>
        <v>92805</v>
      </c>
      <c r="T522" s="5">
        <f>All_Customers_Residential!T522+All_Customers_Small_Commercial!T522+All_Customers_Lighting!T522</f>
        <v>95860</v>
      </c>
      <c r="U522" s="5">
        <f>All_Customers_Residential!U522+All_Customers_Small_Commercial!U522+All_Customers_Lighting!U522</f>
        <v>103022</v>
      </c>
      <c r="V522" s="5">
        <f>All_Customers_Residential!V522+All_Customers_Small_Commercial!V522+All_Customers_Lighting!V522</f>
        <v>107034</v>
      </c>
      <c r="W522" s="5">
        <f>All_Customers_Residential!W522+All_Customers_Small_Commercial!W522+All_Customers_Lighting!W522</f>
        <v>92062</v>
      </c>
      <c r="X522" s="5">
        <f>All_Customers_Residential!X522+All_Customers_Small_Commercial!X522+All_Customers_Lighting!X522</f>
        <v>73134</v>
      </c>
      <c r="Y522" s="5">
        <f>All_Customers_Residential!Y522+All_Customers_Small_Commercial!Y522+All_Customers_Lighting!Y522</f>
        <v>61415</v>
      </c>
      <c r="AA522" s="2">
        <f>IFERROR(INDEX('Holiday Schedule'!$D$3:$D$24,MATCH(A522,'Holiday Schedule'!$C$3:$C$24,0)),0)</f>
        <v>0</v>
      </c>
      <c r="AB522" s="2">
        <f t="shared" ref="AB522:AB585" si="64">WEEKDAY(A522)</f>
        <v>4</v>
      </c>
      <c r="AC522" s="2">
        <f t="shared" ref="AC522:AC585" si="65">IF(AND(AB522&gt;1,AB522&lt;7,AA522&lt;1),SUM(I522:X522),0)</f>
        <v>1439451</v>
      </c>
      <c r="AD522" s="5">
        <f t="shared" ref="AD522:AD585" si="66">AE522-AC522</f>
        <v>466627</v>
      </c>
      <c r="AE522" s="5">
        <f t="shared" ref="AE522:AE585" si="67">SUM(B522:Y522)</f>
        <v>1906078</v>
      </c>
      <c r="AG522" s="2">
        <f t="shared" ref="AG522:AG585" si="68">MONTH(A522)</f>
        <v>5</v>
      </c>
      <c r="AH522" s="2">
        <f t="shared" ref="AH522:AH585" si="69">YEAR(A522)</f>
        <v>2025</v>
      </c>
      <c r="AJ522" s="5">
        <f t="shared" ref="AJ522:AJ585" si="70">MAX(B522:Y522)</f>
        <v>107034</v>
      </c>
      <c r="AK522" s="2">
        <f t="shared" ref="AK522:AK585" si="71">IF(AE522&gt;0,INDEX(B$8:Y$8,MATCH(AJ522,B522:Y522,0)),"")</f>
        <v>21</v>
      </c>
    </row>
    <row r="523" spans="1:37" ht="12.75" x14ac:dyDescent="0.2">
      <c r="A523" s="4">
        <v>45806</v>
      </c>
      <c r="B523" s="5">
        <f>All_Customers_Residential!B523+All_Customers_Small_Commercial!B523+All_Customers_Lighting!B523</f>
        <v>55444</v>
      </c>
      <c r="C523" s="5">
        <f>All_Customers_Residential!C523+All_Customers_Small_Commercial!C523+All_Customers_Lighting!C523</f>
        <v>51377</v>
      </c>
      <c r="D523" s="5">
        <f>All_Customers_Residential!D523+All_Customers_Small_Commercial!D523+All_Customers_Lighting!D523</f>
        <v>49255</v>
      </c>
      <c r="E523" s="5">
        <f>All_Customers_Residential!E523+All_Customers_Small_Commercial!E523+All_Customers_Lighting!E523</f>
        <v>49900</v>
      </c>
      <c r="F523" s="5">
        <f>All_Customers_Residential!F523+All_Customers_Small_Commercial!F523+All_Customers_Lighting!F523</f>
        <v>52734</v>
      </c>
      <c r="G523" s="5">
        <f>All_Customers_Residential!G523+All_Customers_Small_Commercial!G523+All_Customers_Lighting!G523</f>
        <v>63004</v>
      </c>
      <c r="H523" s="5">
        <f>All_Customers_Residential!H523+All_Customers_Small_Commercial!H523+All_Customers_Lighting!H523</f>
        <v>82104</v>
      </c>
      <c r="I523" s="5">
        <f>All_Customers_Residential!I523+All_Customers_Small_Commercial!I523+All_Customers_Lighting!I523</f>
        <v>95339</v>
      </c>
      <c r="J523" s="5">
        <f>All_Customers_Residential!J523+All_Customers_Small_Commercial!J523+All_Customers_Lighting!J523</f>
        <v>90154</v>
      </c>
      <c r="K523" s="5">
        <f>All_Customers_Residential!K523+All_Customers_Small_Commercial!K523+All_Customers_Lighting!K523</f>
        <v>90787</v>
      </c>
      <c r="L523" s="5">
        <f>All_Customers_Residential!L523+All_Customers_Small_Commercial!L523+All_Customers_Lighting!L523</f>
        <v>88931</v>
      </c>
      <c r="M523" s="5">
        <f>All_Customers_Residential!M523+All_Customers_Small_Commercial!M523+All_Customers_Lighting!M523</f>
        <v>88273</v>
      </c>
      <c r="N523" s="5">
        <f>All_Customers_Residential!N523+All_Customers_Small_Commercial!N523+All_Customers_Lighting!N523</f>
        <v>85373</v>
      </c>
      <c r="O523" s="5">
        <f>All_Customers_Residential!O523+All_Customers_Small_Commercial!O523+All_Customers_Lighting!O523</f>
        <v>81844</v>
      </c>
      <c r="P523" s="5">
        <f>All_Customers_Residential!P523+All_Customers_Small_Commercial!P523+All_Customers_Lighting!P523</f>
        <v>78980</v>
      </c>
      <c r="Q523" s="5">
        <f>All_Customers_Residential!Q523+All_Customers_Small_Commercial!Q523+All_Customers_Lighting!Q523</f>
        <v>83111</v>
      </c>
      <c r="R523" s="5">
        <f>All_Customers_Residential!R523+All_Customers_Small_Commercial!R523+All_Customers_Lighting!R523</f>
        <v>89187</v>
      </c>
      <c r="S523" s="5">
        <f>All_Customers_Residential!S523+All_Customers_Small_Commercial!S523+All_Customers_Lighting!S523</f>
        <v>92424</v>
      </c>
      <c r="T523" s="5">
        <f>All_Customers_Residential!T523+All_Customers_Small_Commercial!T523+All_Customers_Lighting!T523</f>
        <v>95460</v>
      </c>
      <c r="U523" s="5">
        <f>All_Customers_Residential!U523+All_Customers_Small_Commercial!U523+All_Customers_Lighting!U523</f>
        <v>102594</v>
      </c>
      <c r="V523" s="5">
        <f>All_Customers_Residential!V523+All_Customers_Small_Commercial!V523+All_Customers_Lighting!V523</f>
        <v>106622</v>
      </c>
      <c r="W523" s="5">
        <f>All_Customers_Residential!W523+All_Customers_Small_Commercial!W523+All_Customers_Lighting!W523</f>
        <v>91725</v>
      </c>
      <c r="X523" s="5">
        <f>All_Customers_Residential!X523+All_Customers_Small_Commercial!X523+All_Customers_Lighting!X523</f>
        <v>72878</v>
      </c>
      <c r="Y523" s="5">
        <f>All_Customers_Residential!Y523+All_Customers_Small_Commercial!Y523+All_Customers_Lighting!Y523</f>
        <v>61209</v>
      </c>
      <c r="AA523" s="2">
        <f>IFERROR(INDEX('Holiday Schedule'!$D$3:$D$24,MATCH(A523,'Holiday Schedule'!$C$3:$C$24,0)),0)</f>
        <v>0</v>
      </c>
      <c r="AB523" s="2">
        <f t="shared" si="64"/>
        <v>5</v>
      </c>
      <c r="AC523" s="2">
        <f t="shared" si="65"/>
        <v>1433682</v>
      </c>
      <c r="AD523" s="5">
        <f t="shared" si="66"/>
        <v>465027</v>
      </c>
      <c r="AE523" s="5">
        <f t="shared" si="67"/>
        <v>1898709</v>
      </c>
      <c r="AG523" s="2">
        <f t="shared" si="68"/>
        <v>5</v>
      </c>
      <c r="AH523" s="2">
        <f t="shared" si="69"/>
        <v>2025</v>
      </c>
      <c r="AJ523" s="5">
        <f t="shared" si="70"/>
        <v>106622</v>
      </c>
      <c r="AK523" s="2">
        <f t="shared" si="71"/>
        <v>21</v>
      </c>
    </row>
    <row r="524" spans="1:37" ht="12.75" x14ac:dyDescent="0.2">
      <c r="A524" s="4">
        <v>45807</v>
      </c>
      <c r="B524" s="5">
        <f>All_Customers_Residential!B524+All_Customers_Small_Commercial!B524+All_Customers_Lighting!B524</f>
        <v>55255</v>
      </c>
      <c r="C524" s="5">
        <f>All_Customers_Residential!C524+All_Customers_Small_Commercial!C524+All_Customers_Lighting!C524</f>
        <v>51203</v>
      </c>
      <c r="D524" s="5">
        <f>All_Customers_Residential!D524+All_Customers_Small_Commercial!D524+All_Customers_Lighting!D524</f>
        <v>49089</v>
      </c>
      <c r="E524" s="5">
        <f>All_Customers_Residential!E524+All_Customers_Small_Commercial!E524+All_Customers_Lighting!E524</f>
        <v>49733</v>
      </c>
      <c r="F524" s="5">
        <f>All_Customers_Residential!F524+All_Customers_Small_Commercial!F524+All_Customers_Lighting!F524</f>
        <v>52578</v>
      </c>
      <c r="G524" s="5">
        <f>All_Customers_Residential!G524+All_Customers_Small_Commercial!G524+All_Customers_Lighting!G524</f>
        <v>62803</v>
      </c>
      <c r="H524" s="5">
        <f>All_Customers_Residential!H524+All_Customers_Small_Commercial!H524+All_Customers_Lighting!H524</f>
        <v>81807</v>
      </c>
      <c r="I524" s="5">
        <f>All_Customers_Residential!I524+All_Customers_Small_Commercial!I524+All_Customers_Lighting!I524</f>
        <v>94987</v>
      </c>
      <c r="J524" s="5">
        <f>All_Customers_Residential!J524+All_Customers_Small_Commercial!J524+All_Customers_Lighting!J524</f>
        <v>89831</v>
      </c>
      <c r="K524" s="5">
        <f>All_Customers_Residential!K524+All_Customers_Small_Commercial!K524+All_Customers_Lighting!K524</f>
        <v>90466</v>
      </c>
      <c r="L524" s="5">
        <f>All_Customers_Residential!L524+All_Customers_Small_Commercial!L524+All_Customers_Lighting!L524</f>
        <v>88619</v>
      </c>
      <c r="M524" s="5">
        <f>All_Customers_Residential!M524+All_Customers_Small_Commercial!M524+All_Customers_Lighting!M524</f>
        <v>87968</v>
      </c>
      <c r="N524" s="5">
        <f>All_Customers_Residential!N524+All_Customers_Small_Commercial!N524+All_Customers_Lighting!N524</f>
        <v>85078</v>
      </c>
      <c r="O524" s="5">
        <f>All_Customers_Residential!O524+All_Customers_Small_Commercial!O524+All_Customers_Lighting!O524</f>
        <v>81565</v>
      </c>
      <c r="P524" s="5">
        <f>All_Customers_Residential!P524+All_Customers_Small_Commercial!P524+All_Customers_Lighting!P524</f>
        <v>78714</v>
      </c>
      <c r="Q524" s="5">
        <f>All_Customers_Residential!Q524+All_Customers_Small_Commercial!Q524+All_Customers_Lighting!Q524</f>
        <v>82826</v>
      </c>
      <c r="R524" s="5">
        <f>All_Customers_Residential!R524+All_Customers_Small_Commercial!R524+All_Customers_Lighting!R524</f>
        <v>88872</v>
      </c>
      <c r="S524" s="5">
        <f>All_Customers_Residential!S524+All_Customers_Small_Commercial!S524+All_Customers_Lighting!S524</f>
        <v>92090</v>
      </c>
      <c r="T524" s="5">
        <f>All_Customers_Residential!T524+All_Customers_Small_Commercial!T524+All_Customers_Lighting!T524</f>
        <v>95109</v>
      </c>
      <c r="U524" s="5">
        <f>All_Customers_Residential!U524+All_Customers_Small_Commercial!U524+All_Customers_Lighting!U524</f>
        <v>102214</v>
      </c>
      <c r="V524" s="5">
        <f>All_Customers_Residential!V524+All_Customers_Small_Commercial!V524+All_Customers_Lighting!V524</f>
        <v>106235</v>
      </c>
      <c r="W524" s="5">
        <f>All_Customers_Residential!W524+All_Customers_Small_Commercial!W524+All_Customers_Lighting!W524</f>
        <v>91395</v>
      </c>
      <c r="X524" s="5">
        <f>All_Customers_Residential!X524+All_Customers_Small_Commercial!X524+All_Customers_Lighting!X524</f>
        <v>72622</v>
      </c>
      <c r="Y524" s="5">
        <f>All_Customers_Residential!Y524+All_Customers_Small_Commercial!Y524+All_Customers_Lighting!Y524</f>
        <v>60997</v>
      </c>
      <c r="AA524" s="2">
        <f>IFERROR(INDEX('Holiday Schedule'!$D$3:$D$24,MATCH(A524,'Holiday Schedule'!$C$3:$C$24,0)),0)</f>
        <v>0</v>
      </c>
      <c r="AB524" s="2">
        <f t="shared" si="64"/>
        <v>6</v>
      </c>
      <c r="AC524" s="2">
        <f t="shared" si="65"/>
        <v>1428591</v>
      </c>
      <c r="AD524" s="5">
        <f t="shared" si="66"/>
        <v>463465</v>
      </c>
      <c r="AE524" s="5">
        <f t="shared" si="67"/>
        <v>1892056</v>
      </c>
      <c r="AG524" s="2">
        <f t="shared" si="68"/>
        <v>5</v>
      </c>
      <c r="AH524" s="2">
        <f t="shared" si="69"/>
        <v>2025</v>
      </c>
      <c r="AJ524" s="5">
        <f t="shared" si="70"/>
        <v>106235</v>
      </c>
      <c r="AK524" s="2">
        <f t="shared" si="71"/>
        <v>21</v>
      </c>
    </row>
    <row r="525" spans="1:37" ht="12.75" x14ac:dyDescent="0.2">
      <c r="A525" s="4">
        <v>45808</v>
      </c>
      <c r="B525" s="5">
        <f>All_Customers_Residential!B525+All_Customers_Small_Commercial!B525+All_Customers_Lighting!B525</f>
        <v>55804</v>
      </c>
      <c r="C525" s="5">
        <f>All_Customers_Residential!C525+All_Customers_Small_Commercial!C525+All_Customers_Lighting!C525</f>
        <v>51654</v>
      </c>
      <c r="D525" s="5">
        <f>All_Customers_Residential!D525+All_Customers_Small_Commercial!D525+All_Customers_Lighting!D525</f>
        <v>49833</v>
      </c>
      <c r="E525" s="5">
        <f>All_Customers_Residential!E525+All_Customers_Small_Commercial!E525+All_Customers_Lighting!E525</f>
        <v>49587</v>
      </c>
      <c r="F525" s="5">
        <f>All_Customers_Residential!F525+All_Customers_Small_Commercial!F525+All_Customers_Lighting!F525</f>
        <v>51909</v>
      </c>
      <c r="G525" s="5">
        <f>All_Customers_Residential!G525+All_Customers_Small_Commercial!G525+All_Customers_Lighting!G525</f>
        <v>60175</v>
      </c>
      <c r="H525" s="5">
        <f>All_Customers_Residential!H525+All_Customers_Small_Commercial!H525+All_Customers_Lighting!H525</f>
        <v>76169</v>
      </c>
      <c r="I525" s="5">
        <f>All_Customers_Residential!I525+All_Customers_Small_Commercial!I525+All_Customers_Lighting!I525</f>
        <v>89072</v>
      </c>
      <c r="J525" s="5">
        <f>All_Customers_Residential!J525+All_Customers_Small_Commercial!J525+All_Customers_Lighting!J525</f>
        <v>91049</v>
      </c>
      <c r="K525" s="5">
        <f>All_Customers_Residential!K525+All_Customers_Small_Commercial!K525+All_Customers_Lighting!K525</f>
        <v>95596</v>
      </c>
      <c r="L525" s="5">
        <f>All_Customers_Residential!L525+All_Customers_Small_Commercial!L525+All_Customers_Lighting!L525</f>
        <v>92765</v>
      </c>
      <c r="M525" s="5">
        <f>All_Customers_Residential!M525+All_Customers_Small_Commercial!M525+All_Customers_Lighting!M525</f>
        <v>91938</v>
      </c>
      <c r="N525" s="5">
        <f>All_Customers_Residential!N525+All_Customers_Small_Commercial!N525+All_Customers_Lighting!N525</f>
        <v>87174</v>
      </c>
      <c r="O525" s="5">
        <f>All_Customers_Residential!O525+All_Customers_Small_Commercial!O525+All_Customers_Lighting!O525</f>
        <v>83815</v>
      </c>
      <c r="P525" s="5">
        <f>All_Customers_Residential!P525+All_Customers_Small_Commercial!P525+All_Customers_Lighting!P525</f>
        <v>80310</v>
      </c>
      <c r="Q525" s="5">
        <f>All_Customers_Residential!Q525+All_Customers_Small_Commercial!Q525+All_Customers_Lighting!Q525</f>
        <v>83601</v>
      </c>
      <c r="R525" s="5">
        <f>All_Customers_Residential!R525+All_Customers_Small_Commercial!R525+All_Customers_Lighting!R525</f>
        <v>89981</v>
      </c>
      <c r="S525" s="5">
        <f>All_Customers_Residential!S525+All_Customers_Small_Commercial!S525+All_Customers_Lighting!S525</f>
        <v>93166</v>
      </c>
      <c r="T525" s="5">
        <f>All_Customers_Residential!T525+All_Customers_Small_Commercial!T525+All_Customers_Lighting!T525</f>
        <v>96654</v>
      </c>
      <c r="U525" s="5">
        <f>All_Customers_Residential!U525+All_Customers_Small_Commercial!U525+All_Customers_Lighting!U525</f>
        <v>104095</v>
      </c>
      <c r="V525" s="5">
        <f>All_Customers_Residential!V525+All_Customers_Small_Commercial!V525+All_Customers_Lighting!V525</f>
        <v>105159</v>
      </c>
      <c r="W525" s="5">
        <f>All_Customers_Residential!W525+All_Customers_Small_Commercial!W525+All_Customers_Lighting!W525</f>
        <v>90201</v>
      </c>
      <c r="X525" s="5">
        <f>All_Customers_Residential!X525+All_Customers_Small_Commercial!X525+All_Customers_Lighting!X525</f>
        <v>72517</v>
      </c>
      <c r="Y525" s="5">
        <f>All_Customers_Residential!Y525+All_Customers_Small_Commercial!Y525+All_Customers_Lighting!Y525</f>
        <v>61174</v>
      </c>
      <c r="AA525" s="2">
        <f>IFERROR(INDEX('Holiday Schedule'!$D$3:$D$24,MATCH(A525,'Holiday Schedule'!$C$3:$C$24,0)),0)</f>
        <v>0</v>
      </c>
      <c r="AB525" s="2">
        <f t="shared" si="64"/>
        <v>7</v>
      </c>
      <c r="AC525" s="2">
        <f t="shared" si="65"/>
        <v>0</v>
      </c>
      <c r="AD525" s="5">
        <f t="shared" si="66"/>
        <v>1903398</v>
      </c>
      <c r="AE525" s="5">
        <f t="shared" si="67"/>
        <v>1903398</v>
      </c>
      <c r="AG525" s="2">
        <f t="shared" si="68"/>
        <v>5</v>
      </c>
      <c r="AH525" s="2">
        <f t="shared" si="69"/>
        <v>2025</v>
      </c>
      <c r="AJ525" s="5">
        <f t="shared" si="70"/>
        <v>105159</v>
      </c>
      <c r="AK525" s="2">
        <f t="shared" si="71"/>
        <v>21</v>
      </c>
    </row>
    <row r="526" spans="1:37" ht="12.75" x14ac:dyDescent="0.2">
      <c r="A526" s="4">
        <v>45809</v>
      </c>
      <c r="B526" s="5">
        <f>All_Customers_Residential!B526+All_Customers_Small_Commercial!B526+All_Customers_Lighting!B526</f>
        <v>56203</v>
      </c>
      <c r="C526" s="5">
        <f>All_Customers_Residential!C526+All_Customers_Small_Commercial!C526+All_Customers_Lighting!C526</f>
        <v>51154</v>
      </c>
      <c r="D526" s="5">
        <f>All_Customers_Residential!D526+All_Customers_Small_Commercial!D526+All_Customers_Lighting!D526</f>
        <v>49356</v>
      </c>
      <c r="E526" s="5">
        <f>All_Customers_Residential!E526+All_Customers_Small_Commercial!E526+All_Customers_Lighting!E526</f>
        <v>48620</v>
      </c>
      <c r="F526" s="5">
        <f>All_Customers_Residential!F526+All_Customers_Small_Commercial!F526+All_Customers_Lighting!F526</f>
        <v>50458</v>
      </c>
      <c r="G526" s="5">
        <f>All_Customers_Residential!G526+All_Customers_Small_Commercial!G526+All_Customers_Lighting!G526</f>
        <v>56363</v>
      </c>
      <c r="H526" s="5">
        <f>All_Customers_Residential!H526+All_Customers_Small_Commercial!H526+All_Customers_Lighting!H526</f>
        <v>64740</v>
      </c>
      <c r="I526" s="5">
        <f>All_Customers_Residential!I526+All_Customers_Small_Commercial!I526+All_Customers_Lighting!I526</f>
        <v>80096</v>
      </c>
      <c r="J526" s="5">
        <f>All_Customers_Residential!J526+All_Customers_Small_Commercial!J526+All_Customers_Lighting!J526</f>
        <v>88456</v>
      </c>
      <c r="K526" s="5">
        <f>All_Customers_Residential!K526+All_Customers_Small_Commercial!K526+All_Customers_Lighting!K526</f>
        <v>100779</v>
      </c>
      <c r="L526" s="5">
        <f>All_Customers_Residential!L526+All_Customers_Small_Commercial!L526+All_Customers_Lighting!L526</f>
        <v>96264</v>
      </c>
      <c r="M526" s="5">
        <f>All_Customers_Residential!M526+All_Customers_Small_Commercial!M526+All_Customers_Lighting!M526</f>
        <v>93078</v>
      </c>
      <c r="N526" s="5">
        <f>All_Customers_Residential!N526+All_Customers_Small_Commercial!N526+All_Customers_Lighting!N526</f>
        <v>92035</v>
      </c>
      <c r="O526" s="5">
        <f>All_Customers_Residential!O526+All_Customers_Small_Commercial!O526+All_Customers_Lighting!O526</f>
        <v>86707</v>
      </c>
      <c r="P526" s="5">
        <f>All_Customers_Residential!P526+All_Customers_Small_Commercial!P526+All_Customers_Lighting!P526</f>
        <v>86055</v>
      </c>
      <c r="Q526" s="5">
        <f>All_Customers_Residential!Q526+All_Customers_Small_Commercial!Q526+All_Customers_Lighting!Q526</f>
        <v>87230</v>
      </c>
      <c r="R526" s="5">
        <f>All_Customers_Residential!R526+All_Customers_Small_Commercial!R526+All_Customers_Lighting!R526</f>
        <v>89873</v>
      </c>
      <c r="S526" s="5">
        <f>All_Customers_Residential!S526+All_Customers_Small_Commercial!S526+All_Customers_Lighting!S526</f>
        <v>93587</v>
      </c>
      <c r="T526" s="5">
        <f>All_Customers_Residential!T526+All_Customers_Small_Commercial!T526+All_Customers_Lighting!T526</f>
        <v>97892</v>
      </c>
      <c r="U526" s="5">
        <f>All_Customers_Residential!U526+All_Customers_Small_Commercial!U526+All_Customers_Lighting!U526</f>
        <v>101589</v>
      </c>
      <c r="V526" s="5">
        <f>All_Customers_Residential!V526+All_Customers_Small_Commercial!V526+All_Customers_Lighting!V526</f>
        <v>101066</v>
      </c>
      <c r="W526" s="5">
        <f>All_Customers_Residential!W526+All_Customers_Small_Commercial!W526+All_Customers_Lighting!W526</f>
        <v>93626</v>
      </c>
      <c r="X526" s="5">
        <f>All_Customers_Residential!X526+All_Customers_Small_Commercial!X526+All_Customers_Lighting!X526</f>
        <v>76149</v>
      </c>
      <c r="Y526" s="5">
        <f>All_Customers_Residential!Y526+All_Customers_Small_Commercial!Y526+All_Customers_Lighting!Y526</f>
        <v>65155</v>
      </c>
      <c r="AA526" s="2">
        <f>IFERROR(INDEX('Holiday Schedule'!$D$3:$D$24,MATCH(A526,'Holiday Schedule'!$C$3:$C$24,0)),0)</f>
        <v>0</v>
      </c>
      <c r="AB526" s="2">
        <f t="shared" si="64"/>
        <v>1</v>
      </c>
      <c r="AC526" s="2">
        <f t="shared" si="65"/>
        <v>0</v>
      </c>
      <c r="AD526" s="5">
        <f t="shared" si="66"/>
        <v>1906531</v>
      </c>
      <c r="AE526" s="5">
        <f t="shared" si="67"/>
        <v>1906531</v>
      </c>
      <c r="AG526" s="2">
        <f t="shared" si="68"/>
        <v>6</v>
      </c>
      <c r="AH526" s="2">
        <f t="shared" si="69"/>
        <v>2025</v>
      </c>
      <c r="AJ526" s="5">
        <f t="shared" si="70"/>
        <v>101589</v>
      </c>
      <c r="AK526" s="2">
        <f t="shared" si="71"/>
        <v>20</v>
      </c>
    </row>
    <row r="527" spans="1:37" ht="12.75" x14ac:dyDescent="0.2">
      <c r="A527" s="4">
        <v>45810</v>
      </c>
      <c r="B527" s="5">
        <f>All_Customers_Residential!B527+All_Customers_Small_Commercial!B527+All_Customers_Lighting!B527</f>
        <v>55478</v>
      </c>
      <c r="C527" s="5">
        <f>All_Customers_Residential!C527+All_Customers_Small_Commercial!C527+All_Customers_Lighting!C527</f>
        <v>50554</v>
      </c>
      <c r="D527" s="5">
        <f>All_Customers_Residential!D527+All_Customers_Small_Commercial!D527+All_Customers_Lighting!D527</f>
        <v>48443</v>
      </c>
      <c r="E527" s="5">
        <f>All_Customers_Residential!E527+All_Customers_Small_Commercial!E527+All_Customers_Lighting!E527</f>
        <v>48851</v>
      </c>
      <c r="F527" s="5">
        <f>All_Customers_Residential!F527+All_Customers_Small_Commercial!F527+All_Customers_Lighting!F527</f>
        <v>51308</v>
      </c>
      <c r="G527" s="5">
        <f>All_Customers_Residential!G527+All_Customers_Small_Commercial!G527+All_Customers_Lighting!G527</f>
        <v>58074</v>
      </c>
      <c r="H527" s="5">
        <f>All_Customers_Residential!H527+All_Customers_Small_Commercial!H527+All_Customers_Lighting!H527</f>
        <v>68206</v>
      </c>
      <c r="I527" s="5">
        <f>All_Customers_Residential!I527+All_Customers_Small_Commercial!I527+All_Customers_Lighting!I527</f>
        <v>85696</v>
      </c>
      <c r="J527" s="5">
        <f>All_Customers_Residential!J527+All_Customers_Small_Commercial!J527+All_Customers_Lighting!J527</f>
        <v>87957</v>
      </c>
      <c r="K527" s="5">
        <f>All_Customers_Residential!K527+All_Customers_Small_Commercial!K527+All_Customers_Lighting!K527</f>
        <v>94821</v>
      </c>
      <c r="L527" s="5">
        <f>All_Customers_Residential!L527+All_Customers_Small_Commercial!L527+All_Customers_Lighting!L527</f>
        <v>90665</v>
      </c>
      <c r="M527" s="5">
        <f>All_Customers_Residential!M527+All_Customers_Small_Commercial!M527+All_Customers_Lighting!M527</f>
        <v>88681</v>
      </c>
      <c r="N527" s="5">
        <f>All_Customers_Residential!N527+All_Customers_Small_Commercial!N527+All_Customers_Lighting!N527</f>
        <v>90775</v>
      </c>
      <c r="O527" s="5">
        <f>All_Customers_Residential!O527+All_Customers_Small_Commercial!O527+All_Customers_Lighting!O527</f>
        <v>84548</v>
      </c>
      <c r="P527" s="5">
        <f>All_Customers_Residential!P527+All_Customers_Small_Commercial!P527+All_Customers_Lighting!P527</f>
        <v>82316</v>
      </c>
      <c r="Q527" s="5">
        <f>All_Customers_Residential!Q527+All_Customers_Small_Commercial!Q527+All_Customers_Lighting!Q527</f>
        <v>88282</v>
      </c>
      <c r="R527" s="5">
        <f>All_Customers_Residential!R527+All_Customers_Small_Commercial!R527+All_Customers_Lighting!R527</f>
        <v>92017</v>
      </c>
      <c r="S527" s="5">
        <f>All_Customers_Residential!S527+All_Customers_Small_Commercial!S527+All_Customers_Lighting!S527</f>
        <v>94011</v>
      </c>
      <c r="T527" s="5">
        <f>All_Customers_Residential!T527+All_Customers_Small_Commercial!T527+All_Customers_Lighting!T527</f>
        <v>98156</v>
      </c>
      <c r="U527" s="5">
        <f>All_Customers_Residential!U527+All_Customers_Small_Commercial!U527+All_Customers_Lighting!U527</f>
        <v>100987</v>
      </c>
      <c r="V527" s="5">
        <f>All_Customers_Residential!V527+All_Customers_Small_Commercial!V527+All_Customers_Lighting!V527</f>
        <v>103773</v>
      </c>
      <c r="W527" s="5">
        <f>All_Customers_Residential!W527+All_Customers_Small_Commercial!W527+All_Customers_Lighting!W527</f>
        <v>94134</v>
      </c>
      <c r="X527" s="5">
        <f>All_Customers_Residential!X527+All_Customers_Small_Commercial!X527+All_Customers_Lighting!X527</f>
        <v>75086</v>
      </c>
      <c r="Y527" s="5">
        <f>All_Customers_Residential!Y527+All_Customers_Small_Commercial!Y527+All_Customers_Lighting!Y527</f>
        <v>64395</v>
      </c>
      <c r="AA527" s="2">
        <f>IFERROR(INDEX('Holiday Schedule'!$D$3:$D$24,MATCH(A527,'Holiday Schedule'!$C$3:$C$24,0)),0)</f>
        <v>0</v>
      </c>
      <c r="AB527" s="2">
        <f t="shared" si="64"/>
        <v>2</v>
      </c>
      <c r="AC527" s="2">
        <f t="shared" si="65"/>
        <v>1451905</v>
      </c>
      <c r="AD527" s="5">
        <f t="shared" si="66"/>
        <v>445309</v>
      </c>
      <c r="AE527" s="5">
        <f t="shared" si="67"/>
        <v>1897214</v>
      </c>
      <c r="AG527" s="2">
        <f t="shared" si="68"/>
        <v>6</v>
      </c>
      <c r="AH527" s="2">
        <f t="shared" si="69"/>
        <v>2025</v>
      </c>
      <c r="AJ527" s="5">
        <f t="shared" si="70"/>
        <v>103773</v>
      </c>
      <c r="AK527" s="2">
        <f t="shared" si="71"/>
        <v>21</v>
      </c>
    </row>
    <row r="528" spans="1:37" ht="12.75" x14ac:dyDescent="0.2">
      <c r="A528" s="4">
        <v>45811</v>
      </c>
      <c r="B528" s="5">
        <f>All_Customers_Residential!B528+All_Customers_Small_Commercial!B528+All_Customers_Lighting!B528</f>
        <v>54918</v>
      </c>
      <c r="C528" s="5">
        <f>All_Customers_Residential!C528+All_Customers_Small_Commercial!C528+All_Customers_Lighting!C528</f>
        <v>50054</v>
      </c>
      <c r="D528" s="5">
        <f>All_Customers_Residential!D528+All_Customers_Small_Commercial!D528+All_Customers_Lighting!D528</f>
        <v>47959</v>
      </c>
      <c r="E528" s="5">
        <f>All_Customers_Residential!E528+All_Customers_Small_Commercial!E528+All_Customers_Lighting!E528</f>
        <v>48365</v>
      </c>
      <c r="F528" s="5">
        <f>All_Customers_Residential!F528+All_Customers_Small_Commercial!F528+All_Customers_Lighting!F528</f>
        <v>50785</v>
      </c>
      <c r="G528" s="5">
        <f>All_Customers_Residential!G528+All_Customers_Small_Commercial!G528+All_Customers_Lighting!G528</f>
        <v>57486</v>
      </c>
      <c r="H528" s="5">
        <f>All_Customers_Residential!H528+All_Customers_Small_Commercial!H528+All_Customers_Lighting!H528</f>
        <v>67487</v>
      </c>
      <c r="I528" s="5">
        <f>All_Customers_Residential!I528+All_Customers_Small_Commercial!I528+All_Customers_Lighting!I528</f>
        <v>84781</v>
      </c>
      <c r="J528" s="5">
        <f>All_Customers_Residential!J528+All_Customers_Small_Commercial!J528+All_Customers_Lighting!J528</f>
        <v>87027</v>
      </c>
      <c r="K528" s="5">
        <f>All_Customers_Residential!K528+All_Customers_Small_Commercial!K528+All_Customers_Lighting!K528</f>
        <v>93818</v>
      </c>
      <c r="L528" s="5">
        <f>All_Customers_Residential!L528+All_Customers_Small_Commercial!L528+All_Customers_Lighting!L528</f>
        <v>89714</v>
      </c>
      <c r="M528" s="5">
        <f>All_Customers_Residential!M528+All_Customers_Small_Commercial!M528+All_Customers_Lighting!M528</f>
        <v>87757</v>
      </c>
      <c r="N528" s="5">
        <f>All_Customers_Residential!N528+All_Customers_Small_Commercial!N528+All_Customers_Lighting!N528</f>
        <v>89825</v>
      </c>
      <c r="O528" s="5">
        <f>All_Customers_Residential!O528+All_Customers_Small_Commercial!O528+All_Customers_Lighting!O528</f>
        <v>83668</v>
      </c>
      <c r="P528" s="5">
        <f>All_Customers_Residential!P528+All_Customers_Small_Commercial!P528+All_Customers_Lighting!P528</f>
        <v>81466</v>
      </c>
      <c r="Q528" s="5">
        <f>All_Customers_Residential!Q528+All_Customers_Small_Commercial!Q528+All_Customers_Lighting!Q528</f>
        <v>87362</v>
      </c>
      <c r="R528" s="5">
        <f>All_Customers_Residential!R528+All_Customers_Small_Commercial!R528+All_Customers_Lighting!R528</f>
        <v>91047</v>
      </c>
      <c r="S528" s="5">
        <f>All_Customers_Residential!S528+All_Customers_Small_Commercial!S528+All_Customers_Lighting!S528</f>
        <v>93011</v>
      </c>
      <c r="T528" s="5">
        <f>All_Customers_Residential!T528+All_Customers_Small_Commercial!T528+All_Customers_Lighting!T528</f>
        <v>97103</v>
      </c>
      <c r="U528" s="5">
        <f>All_Customers_Residential!U528+All_Customers_Small_Commercial!U528+All_Customers_Lighting!U528</f>
        <v>99897</v>
      </c>
      <c r="V528" s="5">
        <f>All_Customers_Residential!V528+All_Customers_Small_Commercial!V528+All_Customers_Lighting!V528</f>
        <v>102654</v>
      </c>
      <c r="W528" s="5">
        <f>All_Customers_Residential!W528+All_Customers_Small_Commercial!W528+All_Customers_Lighting!W528</f>
        <v>93146</v>
      </c>
      <c r="X528" s="5">
        <f>All_Customers_Residential!X528+All_Customers_Small_Commercial!X528+All_Customers_Lighting!X528</f>
        <v>74311</v>
      </c>
      <c r="Y528" s="5">
        <f>All_Customers_Residential!Y528+All_Customers_Small_Commercial!Y528+All_Customers_Lighting!Y528</f>
        <v>63735</v>
      </c>
      <c r="AA528" s="2">
        <f>IFERROR(INDEX('Holiday Schedule'!$D$3:$D$24,MATCH(A528,'Holiday Schedule'!$C$3:$C$24,0)),0)</f>
        <v>0</v>
      </c>
      <c r="AB528" s="2">
        <f t="shared" si="64"/>
        <v>3</v>
      </c>
      <c r="AC528" s="2">
        <f t="shared" si="65"/>
        <v>1436587</v>
      </c>
      <c r="AD528" s="5">
        <f t="shared" si="66"/>
        <v>440789</v>
      </c>
      <c r="AE528" s="5">
        <f t="shared" si="67"/>
        <v>1877376</v>
      </c>
      <c r="AG528" s="2">
        <f t="shared" si="68"/>
        <v>6</v>
      </c>
      <c r="AH528" s="2">
        <f t="shared" si="69"/>
        <v>2025</v>
      </c>
      <c r="AJ528" s="5">
        <f t="shared" si="70"/>
        <v>102654</v>
      </c>
      <c r="AK528" s="2">
        <f t="shared" si="71"/>
        <v>21</v>
      </c>
    </row>
    <row r="529" spans="1:37" ht="12.75" x14ac:dyDescent="0.2">
      <c r="A529" s="4">
        <v>45812</v>
      </c>
      <c r="B529" s="5">
        <f>All_Customers_Residential!B529+All_Customers_Small_Commercial!B529+All_Customers_Lighting!B529</f>
        <v>54579</v>
      </c>
      <c r="C529" s="5">
        <f>All_Customers_Residential!C529+All_Customers_Small_Commercial!C529+All_Customers_Lighting!C529</f>
        <v>49749</v>
      </c>
      <c r="D529" s="5">
        <f>All_Customers_Residential!D529+All_Customers_Small_Commercial!D529+All_Customers_Lighting!D529</f>
        <v>47666</v>
      </c>
      <c r="E529" s="5">
        <f>All_Customers_Residential!E529+All_Customers_Small_Commercial!E529+All_Customers_Lighting!E529</f>
        <v>48069</v>
      </c>
      <c r="F529" s="5">
        <f>All_Customers_Residential!F529+All_Customers_Small_Commercial!F529+All_Customers_Lighting!F529</f>
        <v>50469</v>
      </c>
      <c r="G529" s="5">
        <f>All_Customers_Residential!G529+All_Customers_Small_Commercial!G529+All_Customers_Lighting!G529</f>
        <v>57132</v>
      </c>
      <c r="H529" s="5">
        <f>All_Customers_Residential!H529+All_Customers_Small_Commercial!H529+All_Customers_Lighting!H529</f>
        <v>67050</v>
      </c>
      <c r="I529" s="5">
        <f>All_Customers_Residential!I529+All_Customers_Small_Commercial!I529+All_Customers_Lighting!I529</f>
        <v>84221</v>
      </c>
      <c r="J529" s="5">
        <f>All_Customers_Residential!J529+All_Customers_Small_Commercial!J529+All_Customers_Lighting!J529</f>
        <v>86458</v>
      </c>
      <c r="K529" s="5">
        <f>All_Customers_Residential!K529+All_Customers_Small_Commercial!K529+All_Customers_Lighting!K529</f>
        <v>93206</v>
      </c>
      <c r="L529" s="5">
        <f>All_Customers_Residential!L529+All_Customers_Small_Commercial!L529+All_Customers_Lighting!L529</f>
        <v>89137</v>
      </c>
      <c r="M529" s="5">
        <f>All_Customers_Residential!M529+All_Customers_Small_Commercial!M529+All_Customers_Lighting!M529</f>
        <v>87192</v>
      </c>
      <c r="N529" s="5">
        <f>All_Customers_Residential!N529+All_Customers_Small_Commercial!N529+All_Customers_Lighting!N529</f>
        <v>89249</v>
      </c>
      <c r="O529" s="5">
        <f>All_Customers_Residential!O529+All_Customers_Small_Commercial!O529+All_Customers_Lighting!O529</f>
        <v>83137</v>
      </c>
      <c r="P529" s="5">
        <f>All_Customers_Residential!P529+All_Customers_Small_Commercial!P529+All_Customers_Lighting!P529</f>
        <v>80950</v>
      </c>
      <c r="Q529" s="5">
        <f>All_Customers_Residential!Q529+All_Customers_Small_Commercial!Q529+All_Customers_Lighting!Q529</f>
        <v>86803</v>
      </c>
      <c r="R529" s="5">
        <f>All_Customers_Residential!R529+All_Customers_Small_Commercial!R529+All_Customers_Lighting!R529</f>
        <v>90458</v>
      </c>
      <c r="S529" s="5">
        <f>All_Customers_Residential!S529+All_Customers_Small_Commercial!S529+All_Customers_Lighting!S529</f>
        <v>92397</v>
      </c>
      <c r="T529" s="5">
        <f>All_Customers_Residential!T529+All_Customers_Small_Commercial!T529+All_Customers_Lighting!T529</f>
        <v>96455</v>
      </c>
      <c r="U529" s="5">
        <f>All_Customers_Residential!U529+All_Customers_Small_Commercial!U529+All_Customers_Lighting!U529</f>
        <v>99229</v>
      </c>
      <c r="V529" s="5">
        <f>All_Customers_Residential!V529+All_Customers_Small_Commercial!V529+All_Customers_Lighting!V529</f>
        <v>101944</v>
      </c>
      <c r="W529" s="5">
        <f>All_Customers_Residential!W529+All_Customers_Small_Commercial!W529+All_Customers_Lighting!W529</f>
        <v>92548</v>
      </c>
      <c r="X529" s="5">
        <f>All_Customers_Residential!X529+All_Customers_Small_Commercial!X529+All_Customers_Lighting!X529</f>
        <v>73840</v>
      </c>
      <c r="Y529" s="5">
        <f>All_Customers_Residential!Y529+All_Customers_Small_Commercial!Y529+All_Customers_Lighting!Y529</f>
        <v>63335</v>
      </c>
      <c r="AA529" s="2">
        <f>IFERROR(INDEX('Holiday Schedule'!$D$3:$D$24,MATCH(A529,'Holiday Schedule'!$C$3:$C$24,0)),0)</f>
        <v>0</v>
      </c>
      <c r="AB529" s="2">
        <f t="shared" si="64"/>
        <v>4</v>
      </c>
      <c r="AC529" s="2">
        <f t="shared" si="65"/>
        <v>1427224</v>
      </c>
      <c r="AD529" s="5">
        <f t="shared" si="66"/>
        <v>438049</v>
      </c>
      <c r="AE529" s="5">
        <f t="shared" si="67"/>
        <v>1865273</v>
      </c>
      <c r="AG529" s="2">
        <f t="shared" si="68"/>
        <v>6</v>
      </c>
      <c r="AH529" s="2">
        <f t="shared" si="69"/>
        <v>2025</v>
      </c>
      <c r="AJ529" s="5">
        <f t="shared" si="70"/>
        <v>101944</v>
      </c>
      <c r="AK529" s="2">
        <f t="shared" si="71"/>
        <v>21</v>
      </c>
    </row>
    <row r="530" spans="1:37" ht="12.75" x14ac:dyDescent="0.2">
      <c r="A530" s="4">
        <v>45813</v>
      </c>
      <c r="B530" s="5">
        <f>All_Customers_Residential!B530+All_Customers_Small_Commercial!B530+All_Customers_Lighting!B530</f>
        <v>54576</v>
      </c>
      <c r="C530" s="5">
        <f>All_Customers_Residential!C530+All_Customers_Small_Commercial!C530+All_Customers_Lighting!C530</f>
        <v>49744</v>
      </c>
      <c r="D530" s="5">
        <f>All_Customers_Residential!D530+All_Customers_Small_Commercial!D530+All_Customers_Lighting!D530</f>
        <v>47666</v>
      </c>
      <c r="E530" s="5">
        <f>All_Customers_Residential!E530+All_Customers_Small_Commercial!E530+All_Customers_Lighting!E530</f>
        <v>48066</v>
      </c>
      <c r="F530" s="5">
        <f>All_Customers_Residential!F530+All_Customers_Small_Commercial!F530+All_Customers_Lighting!F530</f>
        <v>50475</v>
      </c>
      <c r="G530" s="5">
        <f>All_Customers_Residential!G530+All_Customers_Small_Commercial!G530+All_Customers_Lighting!G530</f>
        <v>57134</v>
      </c>
      <c r="H530" s="5">
        <f>All_Customers_Residential!H530+All_Customers_Small_Commercial!H530+All_Customers_Lighting!H530</f>
        <v>67049</v>
      </c>
      <c r="I530" s="5">
        <f>All_Customers_Residential!I530+All_Customers_Small_Commercial!I530+All_Customers_Lighting!I530</f>
        <v>84221</v>
      </c>
      <c r="J530" s="5">
        <f>All_Customers_Residential!J530+All_Customers_Small_Commercial!J530+All_Customers_Lighting!J530</f>
        <v>86460</v>
      </c>
      <c r="K530" s="5">
        <f>All_Customers_Residential!K530+All_Customers_Small_Commercial!K530+All_Customers_Lighting!K530</f>
        <v>93207</v>
      </c>
      <c r="L530" s="5">
        <f>All_Customers_Residential!L530+All_Customers_Small_Commercial!L530+All_Customers_Lighting!L530</f>
        <v>89138</v>
      </c>
      <c r="M530" s="5">
        <f>All_Customers_Residential!M530+All_Customers_Small_Commercial!M530+All_Customers_Lighting!M530</f>
        <v>87193</v>
      </c>
      <c r="N530" s="5">
        <f>All_Customers_Residential!N530+All_Customers_Small_Commercial!N530+All_Customers_Lighting!N530</f>
        <v>89249</v>
      </c>
      <c r="O530" s="5">
        <f>All_Customers_Residential!O530+All_Customers_Small_Commercial!O530+All_Customers_Lighting!O530</f>
        <v>83136</v>
      </c>
      <c r="P530" s="5">
        <f>All_Customers_Residential!P530+All_Customers_Small_Commercial!P530+All_Customers_Lighting!P530</f>
        <v>80951</v>
      </c>
      <c r="Q530" s="5">
        <f>All_Customers_Residential!Q530+All_Customers_Small_Commercial!Q530+All_Customers_Lighting!Q530</f>
        <v>86807</v>
      </c>
      <c r="R530" s="5">
        <f>All_Customers_Residential!R530+All_Customers_Small_Commercial!R530+All_Customers_Lighting!R530</f>
        <v>90459</v>
      </c>
      <c r="S530" s="5">
        <f>All_Customers_Residential!S530+All_Customers_Small_Commercial!S530+All_Customers_Lighting!S530</f>
        <v>92399</v>
      </c>
      <c r="T530" s="5">
        <f>All_Customers_Residential!T530+All_Customers_Small_Commercial!T530+All_Customers_Lighting!T530</f>
        <v>96456</v>
      </c>
      <c r="U530" s="5">
        <f>All_Customers_Residential!U530+All_Customers_Small_Commercial!U530+All_Customers_Lighting!U530</f>
        <v>99231</v>
      </c>
      <c r="V530" s="5">
        <f>All_Customers_Residential!V530+All_Customers_Small_Commercial!V530+All_Customers_Lighting!V530</f>
        <v>101968</v>
      </c>
      <c r="W530" s="5">
        <f>All_Customers_Residential!W530+All_Customers_Small_Commercial!W530+All_Customers_Lighting!W530</f>
        <v>92542</v>
      </c>
      <c r="X530" s="5">
        <f>All_Customers_Residential!X530+All_Customers_Small_Commercial!X530+All_Customers_Lighting!X530</f>
        <v>73835</v>
      </c>
      <c r="Y530" s="5">
        <f>All_Customers_Residential!Y530+All_Customers_Small_Commercial!Y530+All_Customers_Lighting!Y530</f>
        <v>63332</v>
      </c>
      <c r="AA530" s="2">
        <f>IFERROR(INDEX('Holiday Schedule'!$D$3:$D$24,MATCH(A530,'Holiday Schedule'!$C$3:$C$24,0)),0)</f>
        <v>0</v>
      </c>
      <c r="AB530" s="2">
        <f t="shared" si="64"/>
        <v>5</v>
      </c>
      <c r="AC530" s="2">
        <f t="shared" si="65"/>
        <v>1427252</v>
      </c>
      <c r="AD530" s="5">
        <f t="shared" si="66"/>
        <v>438042</v>
      </c>
      <c r="AE530" s="5">
        <f t="shared" si="67"/>
        <v>1865294</v>
      </c>
      <c r="AG530" s="2">
        <f t="shared" si="68"/>
        <v>6</v>
      </c>
      <c r="AH530" s="2">
        <f t="shared" si="69"/>
        <v>2025</v>
      </c>
      <c r="AJ530" s="5">
        <f t="shared" si="70"/>
        <v>101968</v>
      </c>
      <c r="AK530" s="2">
        <f t="shared" si="71"/>
        <v>21</v>
      </c>
    </row>
    <row r="531" spans="1:37" ht="12.75" x14ac:dyDescent="0.2">
      <c r="A531" s="4">
        <v>45814</v>
      </c>
      <c r="B531" s="5">
        <f>All_Customers_Residential!B531+All_Customers_Small_Commercial!B531+All_Customers_Lighting!B531</f>
        <v>54313</v>
      </c>
      <c r="C531" s="5">
        <f>All_Customers_Residential!C531+All_Customers_Small_Commercial!C531+All_Customers_Lighting!C531</f>
        <v>49508</v>
      </c>
      <c r="D531" s="5">
        <f>All_Customers_Residential!D531+All_Customers_Small_Commercial!D531+All_Customers_Lighting!D531</f>
        <v>47440</v>
      </c>
      <c r="E531" s="5">
        <f>All_Customers_Residential!E531+All_Customers_Small_Commercial!E531+All_Customers_Lighting!E531</f>
        <v>47841</v>
      </c>
      <c r="F531" s="5">
        <f>All_Customers_Residential!F531+All_Customers_Small_Commercial!F531+All_Customers_Lighting!F531</f>
        <v>50238</v>
      </c>
      <c r="G531" s="5">
        <f>All_Customers_Residential!G531+All_Customers_Small_Commercial!G531+All_Customers_Lighting!G531</f>
        <v>56859</v>
      </c>
      <c r="H531" s="5">
        <f>All_Customers_Residential!H531+All_Customers_Small_Commercial!H531+All_Customers_Lighting!H531</f>
        <v>66715</v>
      </c>
      <c r="I531" s="5">
        <f>All_Customers_Residential!I531+All_Customers_Small_Commercial!I531+All_Customers_Lighting!I531</f>
        <v>83792</v>
      </c>
      <c r="J531" s="5">
        <f>All_Customers_Residential!J531+All_Customers_Small_Commercial!J531+All_Customers_Lighting!J531</f>
        <v>86027</v>
      </c>
      <c r="K531" s="5">
        <f>All_Customers_Residential!K531+All_Customers_Small_Commercial!K531+All_Customers_Lighting!K531</f>
        <v>92738</v>
      </c>
      <c r="L531" s="5">
        <f>All_Customers_Residential!L531+All_Customers_Small_Commercial!L531+All_Customers_Lighting!L531</f>
        <v>88698</v>
      </c>
      <c r="M531" s="5">
        <f>All_Customers_Residential!M531+All_Customers_Small_Commercial!M531+All_Customers_Lighting!M531</f>
        <v>86766</v>
      </c>
      <c r="N531" s="5">
        <f>All_Customers_Residential!N531+All_Customers_Small_Commercial!N531+All_Customers_Lighting!N531</f>
        <v>88812</v>
      </c>
      <c r="O531" s="5">
        <f>All_Customers_Residential!O531+All_Customers_Small_Commercial!O531+All_Customers_Lighting!O531</f>
        <v>82733</v>
      </c>
      <c r="P531" s="5">
        <f>All_Customers_Residential!P531+All_Customers_Small_Commercial!P531+All_Customers_Lighting!P531</f>
        <v>80559</v>
      </c>
      <c r="Q531" s="5">
        <f>All_Customers_Residential!Q531+All_Customers_Small_Commercial!Q531+All_Customers_Lighting!Q531</f>
        <v>86379</v>
      </c>
      <c r="R531" s="5">
        <f>All_Customers_Residential!R531+All_Customers_Small_Commercial!R531+All_Customers_Lighting!R531</f>
        <v>90010</v>
      </c>
      <c r="S531" s="5">
        <f>All_Customers_Residential!S531+All_Customers_Small_Commercial!S531+All_Customers_Lighting!S531</f>
        <v>91930</v>
      </c>
      <c r="T531" s="5">
        <f>All_Customers_Residential!T531+All_Customers_Small_Commercial!T531+All_Customers_Lighting!T531</f>
        <v>95962</v>
      </c>
      <c r="U531" s="5">
        <f>All_Customers_Residential!U531+All_Customers_Small_Commercial!U531+All_Customers_Lighting!U531</f>
        <v>98760</v>
      </c>
      <c r="V531" s="5">
        <f>All_Customers_Residential!V531+All_Customers_Small_Commercial!V531+All_Customers_Lighting!V531</f>
        <v>101446</v>
      </c>
      <c r="W531" s="5">
        <f>All_Customers_Residential!W531+All_Customers_Small_Commercial!W531+All_Customers_Lighting!W531</f>
        <v>92074</v>
      </c>
      <c r="X531" s="5">
        <f>All_Customers_Residential!X531+All_Customers_Small_Commercial!X531+All_Customers_Lighting!X531</f>
        <v>73463</v>
      </c>
      <c r="Y531" s="5">
        <f>All_Customers_Residential!Y531+All_Customers_Small_Commercial!Y531+All_Customers_Lighting!Y531</f>
        <v>63015</v>
      </c>
      <c r="AA531" s="2">
        <f>IFERROR(INDEX('Holiday Schedule'!$D$3:$D$24,MATCH(A531,'Holiday Schedule'!$C$3:$C$24,0)),0)</f>
        <v>0</v>
      </c>
      <c r="AB531" s="2">
        <f t="shared" si="64"/>
        <v>6</v>
      </c>
      <c r="AC531" s="2">
        <f t="shared" si="65"/>
        <v>1420149</v>
      </c>
      <c r="AD531" s="5">
        <f t="shared" si="66"/>
        <v>435929</v>
      </c>
      <c r="AE531" s="5">
        <f t="shared" si="67"/>
        <v>1856078</v>
      </c>
      <c r="AG531" s="2">
        <f t="shared" si="68"/>
        <v>6</v>
      </c>
      <c r="AH531" s="2">
        <f t="shared" si="69"/>
        <v>2025</v>
      </c>
      <c r="AJ531" s="5">
        <f t="shared" si="70"/>
        <v>101446</v>
      </c>
      <c r="AK531" s="2">
        <f t="shared" si="71"/>
        <v>21</v>
      </c>
    </row>
    <row r="532" spans="1:37" ht="12.75" x14ac:dyDescent="0.2">
      <c r="A532" s="4">
        <v>45815</v>
      </c>
      <c r="B532" s="5">
        <f>All_Customers_Residential!B532+All_Customers_Small_Commercial!B532+All_Customers_Lighting!B532</f>
        <v>54799</v>
      </c>
      <c r="C532" s="5">
        <f>All_Customers_Residential!C532+All_Customers_Small_Commercial!C532+All_Customers_Lighting!C532</f>
        <v>49886</v>
      </c>
      <c r="D532" s="5">
        <f>All_Customers_Residential!D532+All_Customers_Small_Commercial!D532+All_Customers_Lighting!D532</f>
        <v>48135</v>
      </c>
      <c r="E532" s="5">
        <f>All_Customers_Residential!E532+All_Customers_Small_Commercial!E532+All_Customers_Lighting!E532</f>
        <v>47420</v>
      </c>
      <c r="F532" s="5">
        <f>All_Customers_Residential!F532+All_Customers_Small_Commercial!F532+All_Customers_Lighting!F532</f>
        <v>49208</v>
      </c>
      <c r="G532" s="5">
        <f>All_Customers_Residential!G532+All_Customers_Small_Commercial!G532+All_Customers_Lighting!G532</f>
        <v>54983</v>
      </c>
      <c r="H532" s="5">
        <f>All_Customers_Residential!H532+All_Customers_Small_Commercial!H532+All_Customers_Lighting!H532</f>
        <v>63066</v>
      </c>
      <c r="I532" s="5">
        <f>All_Customers_Residential!I532+All_Customers_Small_Commercial!I532+All_Customers_Lighting!I532</f>
        <v>77988</v>
      </c>
      <c r="J532" s="5">
        <f>All_Customers_Residential!J532+All_Customers_Small_Commercial!J532+All_Customers_Lighting!J532</f>
        <v>86144</v>
      </c>
      <c r="K532" s="5">
        <f>All_Customers_Residential!K532+All_Customers_Small_Commercial!K532+All_Customers_Lighting!K532</f>
        <v>98131</v>
      </c>
      <c r="L532" s="5">
        <f>All_Customers_Residential!L532+All_Customers_Small_Commercial!L532+All_Customers_Lighting!L532</f>
        <v>93762</v>
      </c>
      <c r="M532" s="5">
        <f>All_Customers_Residential!M532+All_Customers_Small_Commercial!M532+All_Customers_Lighting!M532</f>
        <v>90678</v>
      </c>
      <c r="N532" s="5">
        <f>All_Customers_Residential!N532+All_Customers_Small_Commercial!N532+All_Customers_Lighting!N532</f>
        <v>89666</v>
      </c>
      <c r="O532" s="5">
        <f>All_Customers_Residential!O532+All_Customers_Small_Commercial!O532+All_Customers_Lighting!O532</f>
        <v>84487</v>
      </c>
      <c r="P532" s="5">
        <f>All_Customers_Residential!P532+All_Customers_Small_Commercial!P532+All_Customers_Lighting!P532</f>
        <v>83855</v>
      </c>
      <c r="Q532" s="5">
        <f>All_Customers_Residential!Q532+All_Customers_Small_Commercial!Q532+All_Customers_Lighting!Q532</f>
        <v>84991</v>
      </c>
      <c r="R532" s="5">
        <f>All_Customers_Residential!R532+All_Customers_Small_Commercial!R532+All_Customers_Lighting!R532</f>
        <v>87544</v>
      </c>
      <c r="S532" s="5">
        <f>All_Customers_Residential!S532+All_Customers_Small_Commercial!S532+All_Customers_Lighting!S532</f>
        <v>91126</v>
      </c>
      <c r="T532" s="5">
        <f>All_Customers_Residential!T532+All_Customers_Small_Commercial!T532+All_Customers_Lighting!T532</f>
        <v>95296</v>
      </c>
      <c r="U532" s="5">
        <f>All_Customers_Residential!U532+All_Customers_Small_Commercial!U532+All_Customers_Lighting!U532</f>
        <v>98890</v>
      </c>
      <c r="V532" s="5">
        <f>All_Customers_Residential!V532+All_Customers_Small_Commercial!V532+All_Customers_Lighting!V532</f>
        <v>98368</v>
      </c>
      <c r="W532" s="5">
        <f>All_Customers_Residential!W532+All_Customers_Small_Commercial!W532+All_Customers_Lighting!W532</f>
        <v>91205</v>
      </c>
      <c r="X532" s="5">
        <f>All_Customers_Residential!X532+All_Customers_Small_Commercial!X532+All_Customers_Lighting!X532</f>
        <v>74199</v>
      </c>
      <c r="Y532" s="5">
        <f>All_Customers_Residential!Y532+All_Customers_Small_Commercial!Y532+All_Customers_Lighting!Y532</f>
        <v>63506</v>
      </c>
      <c r="AA532" s="2">
        <f>IFERROR(INDEX('Holiday Schedule'!$D$3:$D$24,MATCH(A532,'Holiday Schedule'!$C$3:$C$24,0)),0)</f>
        <v>0</v>
      </c>
      <c r="AB532" s="2">
        <f t="shared" si="64"/>
        <v>7</v>
      </c>
      <c r="AC532" s="2">
        <f t="shared" si="65"/>
        <v>0</v>
      </c>
      <c r="AD532" s="5">
        <f t="shared" si="66"/>
        <v>1857333</v>
      </c>
      <c r="AE532" s="5">
        <f t="shared" si="67"/>
        <v>1857333</v>
      </c>
      <c r="AG532" s="2">
        <f t="shared" si="68"/>
        <v>6</v>
      </c>
      <c r="AH532" s="2">
        <f t="shared" si="69"/>
        <v>2025</v>
      </c>
      <c r="AJ532" s="5">
        <f t="shared" si="70"/>
        <v>98890</v>
      </c>
      <c r="AK532" s="2">
        <f t="shared" si="71"/>
        <v>20</v>
      </c>
    </row>
    <row r="533" spans="1:37" ht="12.75" x14ac:dyDescent="0.2">
      <c r="A533" s="4">
        <v>45816</v>
      </c>
      <c r="B533" s="5">
        <f>All_Customers_Residential!B533+All_Customers_Small_Commercial!B533+All_Customers_Lighting!B533</f>
        <v>54806</v>
      </c>
      <c r="C533" s="5">
        <f>All_Customers_Residential!C533+All_Customers_Small_Commercial!C533+All_Customers_Lighting!C533</f>
        <v>49896</v>
      </c>
      <c r="D533" s="5">
        <f>All_Customers_Residential!D533+All_Customers_Small_Commercial!D533+All_Customers_Lighting!D533</f>
        <v>48145</v>
      </c>
      <c r="E533" s="5">
        <f>All_Customers_Residential!E533+All_Customers_Small_Commercial!E533+All_Customers_Lighting!E533</f>
        <v>47430</v>
      </c>
      <c r="F533" s="5">
        <f>All_Customers_Residential!F533+All_Customers_Small_Commercial!F533+All_Customers_Lighting!F533</f>
        <v>49216</v>
      </c>
      <c r="G533" s="5">
        <f>All_Customers_Residential!G533+All_Customers_Small_Commercial!G533+All_Customers_Lighting!G533</f>
        <v>54962</v>
      </c>
      <c r="H533" s="5">
        <f>All_Customers_Residential!H533+All_Customers_Small_Commercial!H533+All_Customers_Lighting!H533</f>
        <v>63066</v>
      </c>
      <c r="I533" s="5">
        <f>All_Customers_Residential!I533+All_Customers_Small_Commercial!I533+All_Customers_Lighting!I533</f>
        <v>77987</v>
      </c>
      <c r="J533" s="5">
        <f>All_Customers_Residential!J533+All_Customers_Small_Commercial!J533+All_Customers_Lighting!J533</f>
        <v>86143</v>
      </c>
      <c r="K533" s="5">
        <f>All_Customers_Residential!K533+All_Customers_Small_Commercial!K533+All_Customers_Lighting!K533</f>
        <v>98131</v>
      </c>
      <c r="L533" s="5">
        <f>All_Customers_Residential!L533+All_Customers_Small_Commercial!L533+All_Customers_Lighting!L533</f>
        <v>93762</v>
      </c>
      <c r="M533" s="5">
        <f>All_Customers_Residential!M533+All_Customers_Small_Commercial!M533+All_Customers_Lighting!M533</f>
        <v>90678</v>
      </c>
      <c r="N533" s="5">
        <f>All_Customers_Residential!N533+All_Customers_Small_Commercial!N533+All_Customers_Lighting!N533</f>
        <v>89666</v>
      </c>
      <c r="O533" s="5">
        <f>All_Customers_Residential!O533+All_Customers_Small_Commercial!O533+All_Customers_Lighting!O533</f>
        <v>84487</v>
      </c>
      <c r="P533" s="5">
        <f>All_Customers_Residential!P533+All_Customers_Small_Commercial!P533+All_Customers_Lighting!P533</f>
        <v>83855</v>
      </c>
      <c r="Q533" s="5">
        <f>All_Customers_Residential!Q533+All_Customers_Small_Commercial!Q533+All_Customers_Lighting!Q533</f>
        <v>84991</v>
      </c>
      <c r="R533" s="5">
        <f>All_Customers_Residential!R533+All_Customers_Small_Commercial!R533+All_Customers_Lighting!R533</f>
        <v>87544</v>
      </c>
      <c r="S533" s="5">
        <f>All_Customers_Residential!S533+All_Customers_Small_Commercial!S533+All_Customers_Lighting!S533</f>
        <v>91126</v>
      </c>
      <c r="T533" s="5">
        <f>All_Customers_Residential!T533+All_Customers_Small_Commercial!T533+All_Customers_Lighting!T533</f>
        <v>95296</v>
      </c>
      <c r="U533" s="5">
        <f>All_Customers_Residential!U533+All_Customers_Small_Commercial!U533+All_Customers_Lighting!U533</f>
        <v>98875</v>
      </c>
      <c r="V533" s="5">
        <f>All_Customers_Residential!V533+All_Customers_Small_Commercial!V533+All_Customers_Lighting!V533</f>
        <v>98344</v>
      </c>
      <c r="W533" s="5">
        <f>All_Customers_Residential!W533+All_Customers_Small_Commercial!W533+All_Customers_Lighting!W533</f>
        <v>91205</v>
      </c>
      <c r="X533" s="5">
        <f>All_Customers_Residential!X533+All_Customers_Small_Commercial!X533+All_Customers_Lighting!X533</f>
        <v>74200</v>
      </c>
      <c r="Y533" s="5">
        <f>All_Customers_Residential!Y533+All_Customers_Small_Commercial!Y533+All_Customers_Lighting!Y533</f>
        <v>63506</v>
      </c>
      <c r="AA533" s="2">
        <f>IFERROR(INDEX('Holiday Schedule'!$D$3:$D$24,MATCH(A533,'Holiday Schedule'!$C$3:$C$24,0)),0)</f>
        <v>0</v>
      </c>
      <c r="AB533" s="2">
        <f t="shared" si="64"/>
        <v>1</v>
      </c>
      <c r="AC533" s="2">
        <f t="shared" si="65"/>
        <v>0</v>
      </c>
      <c r="AD533" s="5">
        <f t="shared" si="66"/>
        <v>1857317</v>
      </c>
      <c r="AE533" s="5">
        <f t="shared" si="67"/>
        <v>1857317</v>
      </c>
      <c r="AG533" s="2">
        <f t="shared" si="68"/>
        <v>6</v>
      </c>
      <c r="AH533" s="2">
        <f t="shared" si="69"/>
        <v>2025</v>
      </c>
      <c r="AJ533" s="5">
        <f t="shared" si="70"/>
        <v>98875</v>
      </c>
      <c r="AK533" s="2">
        <f t="shared" si="71"/>
        <v>20</v>
      </c>
    </row>
    <row r="534" spans="1:37" ht="12.75" x14ac:dyDescent="0.2">
      <c r="A534" s="4">
        <v>45817</v>
      </c>
      <c r="B534" s="5">
        <f>All_Customers_Residential!B534+All_Customers_Small_Commercial!B534+All_Customers_Lighting!B534</f>
        <v>54141</v>
      </c>
      <c r="C534" s="5">
        <f>All_Customers_Residential!C534+All_Customers_Small_Commercial!C534+All_Customers_Lighting!C534</f>
        <v>49356</v>
      </c>
      <c r="D534" s="5">
        <f>All_Customers_Residential!D534+All_Customers_Small_Commercial!D534+All_Customers_Lighting!D534</f>
        <v>47289</v>
      </c>
      <c r="E534" s="5">
        <f>All_Customers_Residential!E534+All_Customers_Small_Commercial!E534+All_Customers_Lighting!E534</f>
        <v>47684</v>
      </c>
      <c r="F534" s="5">
        <f>All_Customers_Residential!F534+All_Customers_Small_Commercial!F534+All_Customers_Lighting!F534</f>
        <v>50073</v>
      </c>
      <c r="G534" s="5">
        <f>All_Customers_Residential!G534+All_Customers_Small_Commercial!G534+All_Customers_Lighting!G534</f>
        <v>56680</v>
      </c>
      <c r="H534" s="5">
        <f>All_Customers_Residential!H534+All_Customers_Small_Commercial!H534+All_Customers_Lighting!H534</f>
        <v>66494</v>
      </c>
      <c r="I534" s="5">
        <f>All_Customers_Residential!I534+All_Customers_Small_Commercial!I534+All_Customers_Lighting!I534</f>
        <v>83511</v>
      </c>
      <c r="J534" s="5">
        <f>All_Customers_Residential!J534+All_Customers_Small_Commercial!J534+All_Customers_Lighting!J534</f>
        <v>85740</v>
      </c>
      <c r="K534" s="5">
        <f>All_Customers_Residential!K534+All_Customers_Small_Commercial!K534+All_Customers_Lighting!K534</f>
        <v>92428</v>
      </c>
      <c r="L534" s="5">
        <f>All_Customers_Residential!L534+All_Customers_Small_Commercial!L534+All_Customers_Lighting!L534</f>
        <v>88402</v>
      </c>
      <c r="M534" s="5">
        <f>All_Customers_Residential!M534+All_Customers_Small_Commercial!M534+All_Customers_Lighting!M534</f>
        <v>86478</v>
      </c>
      <c r="N534" s="5">
        <f>All_Customers_Residential!N534+All_Customers_Small_Commercial!N534+All_Customers_Lighting!N534</f>
        <v>88515</v>
      </c>
      <c r="O534" s="5">
        <f>All_Customers_Residential!O534+All_Customers_Small_Commercial!O534+All_Customers_Lighting!O534</f>
        <v>82460</v>
      </c>
      <c r="P534" s="5">
        <f>All_Customers_Residential!P534+All_Customers_Small_Commercial!P534+All_Customers_Lighting!P534</f>
        <v>80294</v>
      </c>
      <c r="Q534" s="5">
        <f>All_Customers_Residential!Q534+All_Customers_Small_Commercial!Q534+All_Customers_Lighting!Q534</f>
        <v>86093</v>
      </c>
      <c r="R534" s="5">
        <f>All_Customers_Residential!R534+All_Customers_Small_Commercial!R534+All_Customers_Lighting!R534</f>
        <v>89710</v>
      </c>
      <c r="S534" s="5">
        <f>All_Customers_Residential!S534+All_Customers_Small_Commercial!S534+All_Customers_Lighting!S534</f>
        <v>91621</v>
      </c>
      <c r="T534" s="5">
        <f>All_Customers_Residential!T534+All_Customers_Small_Commercial!T534+All_Customers_Lighting!T534</f>
        <v>95640</v>
      </c>
      <c r="U534" s="5">
        <f>All_Customers_Residential!U534+All_Customers_Small_Commercial!U534+All_Customers_Lighting!U534</f>
        <v>98381</v>
      </c>
      <c r="V534" s="5">
        <f>All_Customers_Residential!V534+All_Customers_Small_Commercial!V534+All_Customers_Lighting!V534</f>
        <v>101091</v>
      </c>
      <c r="W534" s="5">
        <f>All_Customers_Residential!W534+All_Customers_Small_Commercial!W534+All_Customers_Lighting!W534</f>
        <v>91778</v>
      </c>
      <c r="X534" s="5">
        <f>All_Customers_Residential!X534+All_Customers_Small_Commercial!X534+All_Customers_Lighting!X534</f>
        <v>73233</v>
      </c>
      <c r="Y534" s="5">
        <f>All_Customers_Residential!Y534+All_Customers_Small_Commercial!Y534+All_Customers_Lighting!Y534</f>
        <v>62823</v>
      </c>
      <c r="AA534" s="2">
        <f>IFERROR(INDEX('Holiday Schedule'!$D$3:$D$24,MATCH(A534,'Holiday Schedule'!$C$3:$C$24,0)),0)</f>
        <v>0</v>
      </c>
      <c r="AB534" s="2">
        <f t="shared" si="64"/>
        <v>2</v>
      </c>
      <c r="AC534" s="2">
        <f t="shared" si="65"/>
        <v>1415375</v>
      </c>
      <c r="AD534" s="5">
        <f t="shared" si="66"/>
        <v>434540</v>
      </c>
      <c r="AE534" s="5">
        <f t="shared" si="67"/>
        <v>1849915</v>
      </c>
      <c r="AG534" s="2">
        <f t="shared" si="68"/>
        <v>6</v>
      </c>
      <c r="AH534" s="2">
        <f t="shared" si="69"/>
        <v>2025</v>
      </c>
      <c r="AJ534" s="5">
        <f t="shared" si="70"/>
        <v>101091</v>
      </c>
      <c r="AK534" s="2">
        <f t="shared" si="71"/>
        <v>21</v>
      </c>
    </row>
    <row r="535" spans="1:37" ht="12.75" x14ac:dyDescent="0.2">
      <c r="A535" s="4">
        <v>45818</v>
      </c>
      <c r="B535" s="5">
        <f>All_Customers_Residential!B535+All_Customers_Small_Commercial!B535+All_Customers_Lighting!B535</f>
        <v>53976</v>
      </c>
      <c r="C535" s="5">
        <f>All_Customers_Residential!C535+All_Customers_Small_Commercial!C535+All_Customers_Lighting!C535</f>
        <v>49204</v>
      </c>
      <c r="D535" s="5">
        <f>All_Customers_Residential!D535+All_Customers_Small_Commercial!D535+All_Customers_Lighting!D535</f>
        <v>47152</v>
      </c>
      <c r="E535" s="5">
        <f>All_Customers_Residential!E535+All_Customers_Small_Commercial!E535+All_Customers_Lighting!E535</f>
        <v>47552</v>
      </c>
      <c r="F535" s="5">
        <f>All_Customers_Residential!F535+All_Customers_Small_Commercial!F535+All_Customers_Lighting!F535</f>
        <v>49931</v>
      </c>
      <c r="G535" s="5">
        <f>All_Customers_Residential!G535+All_Customers_Small_Commercial!G535+All_Customers_Lighting!G535</f>
        <v>56510</v>
      </c>
      <c r="H535" s="5">
        <f>All_Customers_Residential!H535+All_Customers_Small_Commercial!H535+All_Customers_Lighting!H535</f>
        <v>66286</v>
      </c>
      <c r="I535" s="5">
        <f>All_Customers_Residential!I535+All_Customers_Small_Commercial!I535+All_Customers_Lighting!I535</f>
        <v>83244</v>
      </c>
      <c r="J535" s="5">
        <f>All_Customers_Residential!J535+All_Customers_Small_Commercial!J535+All_Customers_Lighting!J535</f>
        <v>85475</v>
      </c>
      <c r="K535" s="5">
        <f>All_Customers_Residential!K535+All_Customers_Small_Commercial!K535+All_Customers_Lighting!K535</f>
        <v>92140</v>
      </c>
      <c r="L535" s="5">
        <f>All_Customers_Residential!L535+All_Customers_Small_Commercial!L535+All_Customers_Lighting!L535</f>
        <v>88127</v>
      </c>
      <c r="M535" s="5">
        <f>All_Customers_Residential!M535+All_Customers_Small_Commercial!M535+All_Customers_Lighting!M535</f>
        <v>86212</v>
      </c>
      <c r="N535" s="5">
        <f>All_Customers_Residential!N535+All_Customers_Small_Commercial!N535+All_Customers_Lighting!N535</f>
        <v>88240</v>
      </c>
      <c r="O535" s="5">
        <f>All_Customers_Residential!O535+All_Customers_Small_Commercial!O535+All_Customers_Lighting!O535</f>
        <v>82205</v>
      </c>
      <c r="P535" s="5">
        <f>All_Customers_Residential!P535+All_Customers_Small_Commercial!P535+All_Customers_Lighting!P535</f>
        <v>80047</v>
      </c>
      <c r="Q535" s="5">
        <f>All_Customers_Residential!Q535+All_Customers_Small_Commercial!Q535+All_Customers_Lighting!Q535</f>
        <v>85827</v>
      </c>
      <c r="R535" s="5">
        <f>All_Customers_Residential!R535+All_Customers_Small_Commercial!R535+All_Customers_Lighting!R535</f>
        <v>89432</v>
      </c>
      <c r="S535" s="5">
        <f>All_Customers_Residential!S535+All_Customers_Small_Commercial!S535+All_Customers_Lighting!S535</f>
        <v>91334</v>
      </c>
      <c r="T535" s="5">
        <f>All_Customers_Residential!T535+All_Customers_Small_Commercial!T535+All_Customers_Lighting!T535</f>
        <v>95336</v>
      </c>
      <c r="U535" s="5">
        <f>All_Customers_Residential!U535+All_Customers_Small_Commercial!U535+All_Customers_Lighting!U535</f>
        <v>98071</v>
      </c>
      <c r="V535" s="5">
        <f>All_Customers_Residential!V535+All_Customers_Small_Commercial!V535+All_Customers_Lighting!V535</f>
        <v>100786</v>
      </c>
      <c r="W535" s="5">
        <f>All_Customers_Residential!W535+All_Customers_Small_Commercial!W535+All_Customers_Lighting!W535</f>
        <v>91496</v>
      </c>
      <c r="X535" s="5">
        <f>All_Customers_Residential!X535+All_Customers_Small_Commercial!X535+All_Customers_Lighting!X535</f>
        <v>73008</v>
      </c>
      <c r="Y535" s="5">
        <f>All_Customers_Residential!Y535+All_Customers_Small_Commercial!Y535+All_Customers_Lighting!Y535</f>
        <v>62632</v>
      </c>
      <c r="AA535" s="2">
        <f>IFERROR(INDEX('Holiday Schedule'!$D$3:$D$24,MATCH(A535,'Holiday Schedule'!$C$3:$C$24,0)),0)</f>
        <v>0</v>
      </c>
      <c r="AB535" s="2">
        <f t="shared" si="64"/>
        <v>3</v>
      </c>
      <c r="AC535" s="2">
        <f t="shared" si="65"/>
        <v>1410980</v>
      </c>
      <c r="AD535" s="5">
        <f t="shared" si="66"/>
        <v>433243</v>
      </c>
      <c r="AE535" s="5">
        <f t="shared" si="67"/>
        <v>1844223</v>
      </c>
      <c r="AG535" s="2">
        <f t="shared" si="68"/>
        <v>6</v>
      </c>
      <c r="AH535" s="2">
        <f t="shared" si="69"/>
        <v>2025</v>
      </c>
      <c r="AJ535" s="5">
        <f t="shared" si="70"/>
        <v>100786</v>
      </c>
      <c r="AK535" s="2">
        <f t="shared" si="71"/>
        <v>21</v>
      </c>
    </row>
    <row r="536" spans="1:37" ht="12.75" x14ac:dyDescent="0.2">
      <c r="A536" s="4">
        <v>45819</v>
      </c>
      <c r="B536" s="5">
        <f>All_Customers_Residential!B536+All_Customers_Small_Commercial!B536+All_Customers_Lighting!B536</f>
        <v>53841</v>
      </c>
      <c r="C536" s="5">
        <f>All_Customers_Residential!C536+All_Customers_Small_Commercial!C536+All_Customers_Lighting!C536</f>
        <v>49082</v>
      </c>
      <c r="D536" s="5">
        <f>All_Customers_Residential!D536+All_Customers_Small_Commercial!D536+All_Customers_Lighting!D536</f>
        <v>47033</v>
      </c>
      <c r="E536" s="5">
        <f>All_Customers_Residential!E536+All_Customers_Small_Commercial!E536+All_Customers_Lighting!E536</f>
        <v>47431</v>
      </c>
      <c r="F536" s="5">
        <f>All_Customers_Residential!F536+All_Customers_Small_Commercial!F536+All_Customers_Lighting!F536</f>
        <v>49804</v>
      </c>
      <c r="G536" s="5">
        <f>All_Customers_Residential!G536+All_Customers_Small_Commercial!G536+All_Customers_Lighting!G536</f>
        <v>56368</v>
      </c>
      <c r="H536" s="5">
        <f>All_Customers_Residential!H536+All_Customers_Small_Commercial!H536+All_Customers_Lighting!H536</f>
        <v>66112</v>
      </c>
      <c r="I536" s="5">
        <f>All_Customers_Residential!I536+All_Customers_Small_Commercial!I536+All_Customers_Lighting!I536</f>
        <v>83021</v>
      </c>
      <c r="J536" s="5">
        <f>All_Customers_Residential!J536+All_Customers_Small_Commercial!J536+All_Customers_Lighting!J536</f>
        <v>85253</v>
      </c>
      <c r="K536" s="5">
        <f>All_Customers_Residential!K536+All_Customers_Small_Commercial!K536+All_Customers_Lighting!K536</f>
        <v>91904</v>
      </c>
      <c r="L536" s="5">
        <f>All_Customers_Residential!L536+All_Customers_Small_Commercial!L536+All_Customers_Lighting!L536</f>
        <v>87913</v>
      </c>
      <c r="M536" s="5">
        <f>All_Customers_Residential!M536+All_Customers_Small_Commercial!M536+All_Customers_Lighting!M536</f>
        <v>86003</v>
      </c>
      <c r="N536" s="5">
        <f>All_Customers_Residential!N536+All_Customers_Small_Commercial!N536+All_Customers_Lighting!N536</f>
        <v>88028</v>
      </c>
      <c r="O536" s="5">
        <f>All_Customers_Residential!O536+All_Customers_Small_Commercial!O536+All_Customers_Lighting!O536</f>
        <v>82013</v>
      </c>
      <c r="P536" s="5">
        <f>All_Customers_Residential!P536+All_Customers_Small_Commercial!P536+All_Customers_Lighting!P536</f>
        <v>79863</v>
      </c>
      <c r="Q536" s="5">
        <f>All_Customers_Residential!Q536+All_Customers_Small_Commercial!Q536+All_Customers_Lighting!Q536</f>
        <v>85620</v>
      </c>
      <c r="R536" s="5">
        <f>All_Customers_Residential!R536+All_Customers_Small_Commercial!R536+All_Customers_Lighting!R536</f>
        <v>89206</v>
      </c>
      <c r="S536" s="5">
        <f>All_Customers_Residential!S536+All_Customers_Small_Commercial!S536+All_Customers_Lighting!S536</f>
        <v>91089</v>
      </c>
      <c r="T536" s="5">
        <f>All_Customers_Residential!T536+All_Customers_Small_Commercial!T536+All_Customers_Lighting!T536</f>
        <v>95073</v>
      </c>
      <c r="U536" s="5">
        <f>All_Customers_Residential!U536+All_Customers_Small_Commercial!U536+All_Customers_Lighting!U536</f>
        <v>97792</v>
      </c>
      <c r="V536" s="5">
        <f>All_Customers_Residential!V536+All_Customers_Small_Commercial!V536+All_Customers_Lighting!V536</f>
        <v>100467</v>
      </c>
      <c r="W536" s="5">
        <f>All_Customers_Residential!W536+All_Customers_Small_Commercial!W536+All_Customers_Lighting!W536</f>
        <v>91245</v>
      </c>
      <c r="X536" s="5">
        <f>All_Customers_Residential!X536+All_Customers_Small_Commercial!X536+All_Customers_Lighting!X536</f>
        <v>72811</v>
      </c>
      <c r="Y536" s="5">
        <f>All_Customers_Residential!Y536+All_Customers_Small_Commercial!Y536+All_Customers_Lighting!Y536</f>
        <v>62466</v>
      </c>
      <c r="AA536" s="2">
        <f>IFERROR(INDEX('Holiday Schedule'!$D$3:$D$24,MATCH(A536,'Holiday Schedule'!$C$3:$C$24,0)),0)</f>
        <v>0</v>
      </c>
      <c r="AB536" s="2">
        <f t="shared" si="64"/>
        <v>4</v>
      </c>
      <c r="AC536" s="2">
        <f t="shared" si="65"/>
        <v>1407301</v>
      </c>
      <c r="AD536" s="5">
        <f t="shared" si="66"/>
        <v>432137</v>
      </c>
      <c r="AE536" s="5">
        <f t="shared" si="67"/>
        <v>1839438</v>
      </c>
      <c r="AG536" s="2">
        <f t="shared" si="68"/>
        <v>6</v>
      </c>
      <c r="AH536" s="2">
        <f t="shared" si="69"/>
        <v>2025</v>
      </c>
      <c r="AJ536" s="5">
        <f t="shared" si="70"/>
        <v>100467</v>
      </c>
      <c r="AK536" s="2">
        <f t="shared" si="71"/>
        <v>21</v>
      </c>
    </row>
    <row r="537" spans="1:37" ht="12.75" x14ac:dyDescent="0.2">
      <c r="A537" s="4">
        <v>45820</v>
      </c>
      <c r="B537" s="5">
        <f>All_Customers_Residential!B537+All_Customers_Small_Commercial!B537+All_Customers_Lighting!B537</f>
        <v>53796</v>
      </c>
      <c r="C537" s="5">
        <f>All_Customers_Residential!C537+All_Customers_Small_Commercial!C537+All_Customers_Lighting!C537</f>
        <v>49042</v>
      </c>
      <c r="D537" s="5">
        <f>All_Customers_Residential!D537+All_Customers_Small_Commercial!D537+All_Customers_Lighting!D537</f>
        <v>46998</v>
      </c>
      <c r="E537" s="5">
        <f>All_Customers_Residential!E537+All_Customers_Small_Commercial!E537+All_Customers_Lighting!E537</f>
        <v>47392</v>
      </c>
      <c r="F537" s="5">
        <f>All_Customers_Residential!F537+All_Customers_Small_Commercial!F537+All_Customers_Lighting!F537</f>
        <v>49765</v>
      </c>
      <c r="G537" s="5">
        <f>All_Customers_Residential!G537+All_Customers_Small_Commercial!G537+All_Customers_Lighting!G537</f>
        <v>56345</v>
      </c>
      <c r="H537" s="5">
        <f>All_Customers_Residential!H537+All_Customers_Small_Commercial!H537+All_Customers_Lighting!H537</f>
        <v>66049</v>
      </c>
      <c r="I537" s="5">
        <f>All_Customers_Residential!I537+All_Customers_Small_Commercial!I537+All_Customers_Lighting!I537</f>
        <v>82939</v>
      </c>
      <c r="J537" s="5">
        <f>All_Customers_Residential!J537+All_Customers_Small_Commercial!J537+All_Customers_Lighting!J537</f>
        <v>85175</v>
      </c>
      <c r="K537" s="5">
        <f>All_Customers_Residential!K537+All_Customers_Small_Commercial!K537+All_Customers_Lighting!K537</f>
        <v>91816</v>
      </c>
      <c r="L537" s="5">
        <f>All_Customers_Residential!L537+All_Customers_Small_Commercial!L537+All_Customers_Lighting!L537</f>
        <v>87836</v>
      </c>
      <c r="M537" s="5">
        <f>All_Customers_Residential!M537+All_Customers_Small_Commercial!M537+All_Customers_Lighting!M537</f>
        <v>85928</v>
      </c>
      <c r="N537" s="5">
        <f>All_Customers_Residential!N537+All_Customers_Small_Commercial!N537+All_Customers_Lighting!N537</f>
        <v>87950</v>
      </c>
      <c r="O537" s="5">
        <f>All_Customers_Residential!O537+All_Customers_Small_Commercial!O537+All_Customers_Lighting!O537</f>
        <v>81942</v>
      </c>
      <c r="P537" s="5">
        <f>All_Customers_Residential!P537+All_Customers_Small_Commercial!P537+All_Customers_Lighting!P537</f>
        <v>79797</v>
      </c>
      <c r="Q537" s="5">
        <f>All_Customers_Residential!Q537+All_Customers_Small_Commercial!Q537+All_Customers_Lighting!Q537</f>
        <v>85548</v>
      </c>
      <c r="R537" s="5">
        <f>All_Customers_Residential!R537+All_Customers_Small_Commercial!R537+All_Customers_Lighting!R537</f>
        <v>89126</v>
      </c>
      <c r="S537" s="5">
        <f>All_Customers_Residential!S537+All_Customers_Small_Commercial!S537+All_Customers_Lighting!S537</f>
        <v>91002</v>
      </c>
      <c r="T537" s="5">
        <f>All_Customers_Residential!T537+All_Customers_Small_Commercial!T537+All_Customers_Lighting!T537</f>
        <v>94980</v>
      </c>
      <c r="U537" s="5">
        <f>All_Customers_Residential!U537+All_Customers_Small_Commercial!U537+All_Customers_Lighting!U537</f>
        <v>97693</v>
      </c>
      <c r="V537" s="5">
        <f>All_Customers_Residential!V537+All_Customers_Small_Commercial!V537+All_Customers_Lighting!V537</f>
        <v>100378</v>
      </c>
      <c r="W537" s="5">
        <f>All_Customers_Residential!W537+All_Customers_Small_Commercial!W537+All_Customers_Lighting!W537</f>
        <v>91157</v>
      </c>
      <c r="X537" s="5">
        <f>All_Customers_Residential!X537+All_Customers_Small_Commercial!X537+All_Customers_Lighting!X537</f>
        <v>72744</v>
      </c>
      <c r="Y537" s="5">
        <f>All_Customers_Residential!Y537+All_Customers_Small_Commercial!Y537+All_Customers_Lighting!Y537</f>
        <v>62413</v>
      </c>
      <c r="AA537" s="2">
        <f>IFERROR(INDEX('Holiday Schedule'!$D$3:$D$24,MATCH(A537,'Holiday Schedule'!$C$3:$C$24,0)),0)</f>
        <v>0</v>
      </c>
      <c r="AB537" s="2">
        <f t="shared" si="64"/>
        <v>5</v>
      </c>
      <c r="AC537" s="2">
        <f t="shared" si="65"/>
        <v>1406011</v>
      </c>
      <c r="AD537" s="5">
        <f t="shared" si="66"/>
        <v>431800</v>
      </c>
      <c r="AE537" s="5">
        <f t="shared" si="67"/>
        <v>1837811</v>
      </c>
      <c r="AG537" s="2">
        <f t="shared" si="68"/>
        <v>6</v>
      </c>
      <c r="AH537" s="2">
        <f t="shared" si="69"/>
        <v>2025</v>
      </c>
      <c r="AJ537" s="5">
        <f t="shared" si="70"/>
        <v>100378</v>
      </c>
      <c r="AK537" s="2">
        <f t="shared" si="71"/>
        <v>21</v>
      </c>
    </row>
    <row r="538" spans="1:37" ht="12.75" x14ac:dyDescent="0.2">
      <c r="A538" s="4">
        <v>45821</v>
      </c>
      <c r="B538" s="5">
        <f>All_Customers_Residential!B538+All_Customers_Small_Commercial!B538+All_Customers_Lighting!B538</f>
        <v>53744</v>
      </c>
      <c r="C538" s="5">
        <f>All_Customers_Residential!C538+All_Customers_Small_Commercial!C538+All_Customers_Lighting!C538</f>
        <v>48998</v>
      </c>
      <c r="D538" s="5">
        <f>All_Customers_Residential!D538+All_Customers_Small_Commercial!D538+All_Customers_Lighting!D538</f>
        <v>46950</v>
      </c>
      <c r="E538" s="5">
        <f>All_Customers_Residential!E538+All_Customers_Small_Commercial!E538+All_Customers_Lighting!E538</f>
        <v>47353</v>
      </c>
      <c r="F538" s="5">
        <f>All_Customers_Residential!F538+All_Customers_Small_Commercial!F538+All_Customers_Lighting!F538</f>
        <v>49710</v>
      </c>
      <c r="G538" s="5">
        <f>All_Customers_Residential!G538+All_Customers_Small_Commercial!G538+All_Customers_Lighting!G538</f>
        <v>56259</v>
      </c>
      <c r="H538" s="5">
        <f>All_Customers_Residential!H538+All_Customers_Small_Commercial!H538+All_Customers_Lighting!H538</f>
        <v>65982</v>
      </c>
      <c r="I538" s="5">
        <f>All_Customers_Residential!I538+All_Customers_Small_Commercial!I538+All_Customers_Lighting!I538</f>
        <v>82856</v>
      </c>
      <c r="J538" s="5">
        <f>All_Customers_Residential!J538+All_Customers_Small_Commercial!J538+All_Customers_Lighting!J538</f>
        <v>85087</v>
      </c>
      <c r="K538" s="5">
        <f>All_Customers_Residential!K538+All_Customers_Small_Commercial!K538+All_Customers_Lighting!K538</f>
        <v>91722</v>
      </c>
      <c r="L538" s="5">
        <f>All_Customers_Residential!L538+All_Customers_Small_Commercial!L538+All_Customers_Lighting!L538</f>
        <v>87742</v>
      </c>
      <c r="M538" s="5">
        <f>All_Customers_Residential!M538+All_Customers_Small_Commercial!M538+All_Customers_Lighting!M538</f>
        <v>85836</v>
      </c>
      <c r="N538" s="5">
        <f>All_Customers_Residential!N538+All_Customers_Small_Commercial!N538+All_Customers_Lighting!N538</f>
        <v>87858</v>
      </c>
      <c r="O538" s="5">
        <f>All_Customers_Residential!O538+All_Customers_Small_Commercial!O538+All_Customers_Lighting!O538</f>
        <v>81856</v>
      </c>
      <c r="P538" s="5">
        <f>All_Customers_Residential!P538+All_Customers_Small_Commercial!P538+All_Customers_Lighting!P538</f>
        <v>79712</v>
      </c>
      <c r="Q538" s="5">
        <f>All_Customers_Residential!Q538+All_Customers_Small_Commercial!Q538+All_Customers_Lighting!Q538</f>
        <v>85456</v>
      </c>
      <c r="R538" s="5">
        <f>All_Customers_Residential!R538+All_Customers_Small_Commercial!R538+All_Customers_Lighting!R538</f>
        <v>89033</v>
      </c>
      <c r="S538" s="5">
        <f>All_Customers_Residential!S538+All_Customers_Small_Commercial!S538+All_Customers_Lighting!S538</f>
        <v>90910</v>
      </c>
      <c r="T538" s="5">
        <f>All_Customers_Residential!T538+All_Customers_Small_Commercial!T538+All_Customers_Lighting!T538</f>
        <v>94885</v>
      </c>
      <c r="U538" s="5">
        <f>All_Customers_Residential!U538+All_Customers_Small_Commercial!U538+All_Customers_Lighting!U538</f>
        <v>97594</v>
      </c>
      <c r="V538" s="5">
        <f>All_Customers_Residential!V538+All_Customers_Small_Commercial!V538+All_Customers_Lighting!V538</f>
        <v>100270</v>
      </c>
      <c r="W538" s="5">
        <f>All_Customers_Residential!W538+All_Customers_Small_Commercial!W538+All_Customers_Lighting!W538</f>
        <v>91075</v>
      </c>
      <c r="X538" s="5">
        <f>All_Customers_Residential!X538+All_Customers_Small_Commercial!X538+All_Customers_Lighting!X538</f>
        <v>72681</v>
      </c>
      <c r="Y538" s="5">
        <f>All_Customers_Residential!Y538+All_Customers_Small_Commercial!Y538+All_Customers_Lighting!Y538</f>
        <v>62356</v>
      </c>
      <c r="AA538" s="2">
        <f>IFERROR(INDEX('Holiday Schedule'!$D$3:$D$24,MATCH(A538,'Holiday Schedule'!$C$3:$C$24,0)),0)</f>
        <v>0</v>
      </c>
      <c r="AB538" s="2">
        <f t="shared" si="64"/>
        <v>6</v>
      </c>
      <c r="AC538" s="2">
        <f t="shared" si="65"/>
        <v>1404573</v>
      </c>
      <c r="AD538" s="5">
        <f t="shared" si="66"/>
        <v>431352</v>
      </c>
      <c r="AE538" s="5">
        <f t="shared" si="67"/>
        <v>1835925</v>
      </c>
      <c r="AG538" s="2">
        <f t="shared" si="68"/>
        <v>6</v>
      </c>
      <c r="AH538" s="2">
        <f t="shared" si="69"/>
        <v>2025</v>
      </c>
      <c r="AJ538" s="5">
        <f t="shared" si="70"/>
        <v>100270</v>
      </c>
      <c r="AK538" s="2">
        <f t="shared" si="71"/>
        <v>21</v>
      </c>
    </row>
    <row r="539" spans="1:37" ht="12.75" x14ac:dyDescent="0.2">
      <c r="A539" s="4">
        <v>45822</v>
      </c>
      <c r="B539" s="5">
        <f>All_Customers_Residential!B539+All_Customers_Small_Commercial!B539+All_Customers_Lighting!B539</f>
        <v>54236</v>
      </c>
      <c r="C539" s="5">
        <f>All_Customers_Residential!C539+All_Customers_Small_Commercial!C539+All_Customers_Lighting!C539</f>
        <v>49388</v>
      </c>
      <c r="D539" s="5">
        <f>All_Customers_Residential!D539+All_Customers_Small_Commercial!D539+All_Customers_Lighting!D539</f>
        <v>47655</v>
      </c>
      <c r="E539" s="5">
        <f>All_Customers_Residential!E539+All_Customers_Small_Commercial!E539+All_Customers_Lighting!E539</f>
        <v>46949</v>
      </c>
      <c r="F539" s="5">
        <f>All_Customers_Residential!F539+All_Customers_Small_Commercial!F539+All_Customers_Lighting!F539</f>
        <v>48703</v>
      </c>
      <c r="G539" s="5">
        <f>All_Customers_Residential!G539+All_Customers_Small_Commercial!G539+All_Customers_Lighting!G539</f>
        <v>54389</v>
      </c>
      <c r="H539" s="5">
        <f>All_Customers_Residential!H539+All_Customers_Small_Commercial!H539+All_Customers_Lighting!H539</f>
        <v>62375</v>
      </c>
      <c r="I539" s="5">
        <f>All_Customers_Residential!I539+All_Customers_Small_Commercial!I539+All_Customers_Lighting!I539</f>
        <v>77117</v>
      </c>
      <c r="J539" s="5">
        <f>All_Customers_Residential!J539+All_Customers_Small_Commercial!J539+All_Customers_Lighting!J539</f>
        <v>85192</v>
      </c>
      <c r="K539" s="5">
        <f>All_Customers_Residential!K539+All_Customers_Small_Commercial!K539+All_Customers_Lighting!K539</f>
        <v>97045</v>
      </c>
      <c r="L539" s="5">
        <f>All_Customers_Residential!L539+All_Customers_Small_Commercial!L539+All_Customers_Lighting!L539</f>
        <v>92737</v>
      </c>
      <c r="M539" s="5">
        <f>All_Customers_Residential!M539+All_Customers_Small_Commercial!M539+All_Customers_Lighting!M539</f>
        <v>89696</v>
      </c>
      <c r="N539" s="5">
        <f>All_Customers_Residential!N539+All_Customers_Small_Commercial!N539+All_Customers_Lighting!N539</f>
        <v>88694</v>
      </c>
      <c r="O539" s="5">
        <f>All_Customers_Residential!O539+All_Customers_Small_Commercial!O539+All_Customers_Lighting!O539</f>
        <v>83580</v>
      </c>
      <c r="P539" s="5">
        <f>All_Customers_Residential!P539+All_Customers_Small_Commercial!P539+All_Customers_Lighting!P539</f>
        <v>82958</v>
      </c>
      <c r="Q539" s="5">
        <f>All_Customers_Residential!Q539+All_Customers_Small_Commercial!Q539+All_Customers_Lighting!Q539</f>
        <v>84074</v>
      </c>
      <c r="R539" s="5">
        <f>All_Customers_Residential!R539+All_Customers_Small_Commercial!R539+All_Customers_Lighting!R539</f>
        <v>86592</v>
      </c>
      <c r="S539" s="5">
        <f>All_Customers_Residential!S539+All_Customers_Small_Commercial!S539+All_Customers_Lighting!S539</f>
        <v>90113</v>
      </c>
      <c r="T539" s="5">
        <f>All_Customers_Residential!T539+All_Customers_Small_Commercial!T539+All_Customers_Lighting!T539</f>
        <v>94228</v>
      </c>
      <c r="U539" s="5">
        <f>All_Customers_Residential!U539+All_Customers_Small_Commercial!U539+All_Customers_Lighting!U539</f>
        <v>97752</v>
      </c>
      <c r="V539" s="5">
        <f>All_Customers_Residential!V539+All_Customers_Small_Commercial!V539+All_Customers_Lighting!V539</f>
        <v>97216</v>
      </c>
      <c r="W539" s="5">
        <f>All_Customers_Residential!W539+All_Customers_Small_Commercial!W539+All_Customers_Lighting!W539</f>
        <v>90204</v>
      </c>
      <c r="X539" s="5">
        <f>All_Customers_Residential!X539+All_Customers_Small_Commercial!X539+All_Customers_Lighting!X539</f>
        <v>73398</v>
      </c>
      <c r="Y539" s="5">
        <f>All_Customers_Residential!Y539+All_Customers_Small_Commercial!Y539+All_Customers_Lighting!Y539</f>
        <v>62831</v>
      </c>
      <c r="AA539" s="2">
        <f>IFERROR(INDEX('Holiday Schedule'!$D$3:$D$24,MATCH(A539,'Holiday Schedule'!$C$3:$C$24,0)),0)</f>
        <v>0</v>
      </c>
      <c r="AB539" s="2">
        <f t="shared" si="64"/>
        <v>7</v>
      </c>
      <c r="AC539" s="2">
        <f t="shared" si="65"/>
        <v>0</v>
      </c>
      <c r="AD539" s="5">
        <f t="shared" si="66"/>
        <v>1837122</v>
      </c>
      <c r="AE539" s="5">
        <f t="shared" si="67"/>
        <v>1837122</v>
      </c>
      <c r="AG539" s="2">
        <f t="shared" si="68"/>
        <v>6</v>
      </c>
      <c r="AH539" s="2">
        <f t="shared" si="69"/>
        <v>2025</v>
      </c>
      <c r="AJ539" s="5">
        <f t="shared" si="70"/>
        <v>97752</v>
      </c>
      <c r="AK539" s="2">
        <f t="shared" si="71"/>
        <v>20</v>
      </c>
    </row>
    <row r="540" spans="1:37" ht="12.75" x14ac:dyDescent="0.2">
      <c r="A540" s="4">
        <v>45823</v>
      </c>
      <c r="B540" s="5">
        <f>All_Customers_Residential!B540+All_Customers_Small_Commercial!B540+All_Customers_Lighting!B540</f>
        <v>54237</v>
      </c>
      <c r="C540" s="5">
        <f>All_Customers_Residential!C540+All_Customers_Small_Commercial!C540+All_Customers_Lighting!C540</f>
        <v>49386</v>
      </c>
      <c r="D540" s="5">
        <f>All_Customers_Residential!D540+All_Customers_Small_Commercial!D540+All_Customers_Lighting!D540</f>
        <v>47656</v>
      </c>
      <c r="E540" s="5">
        <f>All_Customers_Residential!E540+All_Customers_Small_Commercial!E540+All_Customers_Lighting!E540</f>
        <v>46955</v>
      </c>
      <c r="F540" s="5">
        <f>All_Customers_Residential!F540+All_Customers_Small_Commercial!F540+All_Customers_Lighting!F540</f>
        <v>48711</v>
      </c>
      <c r="G540" s="5">
        <f>All_Customers_Residential!G540+All_Customers_Small_Commercial!G540+All_Customers_Lighting!G540</f>
        <v>54379</v>
      </c>
      <c r="H540" s="5">
        <f>All_Customers_Residential!H540+All_Customers_Small_Commercial!H540+All_Customers_Lighting!H540</f>
        <v>62375</v>
      </c>
      <c r="I540" s="5">
        <f>All_Customers_Residential!I540+All_Customers_Small_Commercial!I540+All_Customers_Lighting!I540</f>
        <v>77120</v>
      </c>
      <c r="J540" s="5">
        <f>All_Customers_Residential!J540+All_Customers_Small_Commercial!J540+All_Customers_Lighting!J540</f>
        <v>85194</v>
      </c>
      <c r="K540" s="5">
        <f>All_Customers_Residential!K540+All_Customers_Small_Commercial!K540+All_Customers_Lighting!K540</f>
        <v>97047</v>
      </c>
      <c r="L540" s="5">
        <f>All_Customers_Residential!L540+All_Customers_Small_Commercial!L540+All_Customers_Lighting!L540</f>
        <v>92739</v>
      </c>
      <c r="M540" s="5">
        <f>All_Customers_Residential!M540+All_Customers_Small_Commercial!M540+All_Customers_Lighting!M540</f>
        <v>89698</v>
      </c>
      <c r="N540" s="5">
        <f>All_Customers_Residential!N540+All_Customers_Small_Commercial!N540+All_Customers_Lighting!N540</f>
        <v>88698</v>
      </c>
      <c r="O540" s="5">
        <f>All_Customers_Residential!O540+All_Customers_Small_Commercial!O540+All_Customers_Lighting!O540</f>
        <v>83582</v>
      </c>
      <c r="P540" s="5">
        <f>All_Customers_Residential!P540+All_Customers_Small_Commercial!P540+All_Customers_Lighting!P540</f>
        <v>82960</v>
      </c>
      <c r="Q540" s="5">
        <f>All_Customers_Residential!Q540+All_Customers_Small_Commercial!Q540+All_Customers_Lighting!Q540</f>
        <v>84078</v>
      </c>
      <c r="R540" s="5">
        <f>All_Customers_Residential!R540+All_Customers_Small_Commercial!R540+All_Customers_Lighting!R540</f>
        <v>86594</v>
      </c>
      <c r="S540" s="5">
        <f>All_Customers_Residential!S540+All_Customers_Small_Commercial!S540+All_Customers_Lighting!S540</f>
        <v>90115</v>
      </c>
      <c r="T540" s="5">
        <f>All_Customers_Residential!T540+All_Customers_Small_Commercial!T540+All_Customers_Lighting!T540</f>
        <v>94229</v>
      </c>
      <c r="U540" s="5">
        <f>All_Customers_Residential!U540+All_Customers_Small_Commercial!U540+All_Customers_Lighting!U540</f>
        <v>97752</v>
      </c>
      <c r="V540" s="5">
        <f>All_Customers_Residential!V540+All_Customers_Small_Commercial!V540+All_Customers_Lighting!V540</f>
        <v>97220</v>
      </c>
      <c r="W540" s="5">
        <f>All_Customers_Residential!W540+All_Customers_Small_Commercial!W540+All_Customers_Lighting!W540</f>
        <v>90205</v>
      </c>
      <c r="X540" s="5">
        <f>All_Customers_Residential!X540+All_Customers_Small_Commercial!X540+All_Customers_Lighting!X540</f>
        <v>73397</v>
      </c>
      <c r="Y540" s="5">
        <f>All_Customers_Residential!Y540+All_Customers_Small_Commercial!Y540+All_Customers_Lighting!Y540</f>
        <v>62831</v>
      </c>
      <c r="AA540" s="2">
        <f>IFERROR(INDEX('Holiday Schedule'!$D$3:$D$24,MATCH(A540,'Holiday Schedule'!$C$3:$C$24,0)),0)</f>
        <v>0</v>
      </c>
      <c r="AB540" s="2">
        <f t="shared" si="64"/>
        <v>1</v>
      </c>
      <c r="AC540" s="2">
        <f t="shared" si="65"/>
        <v>0</v>
      </c>
      <c r="AD540" s="5">
        <f t="shared" si="66"/>
        <v>1837158</v>
      </c>
      <c r="AE540" s="5">
        <f t="shared" si="67"/>
        <v>1837158</v>
      </c>
      <c r="AG540" s="2">
        <f t="shared" si="68"/>
        <v>6</v>
      </c>
      <c r="AH540" s="2">
        <f t="shared" si="69"/>
        <v>2025</v>
      </c>
      <c r="AJ540" s="5">
        <f t="shared" si="70"/>
        <v>97752</v>
      </c>
      <c r="AK540" s="2">
        <f t="shared" si="71"/>
        <v>20</v>
      </c>
    </row>
    <row r="541" spans="1:37" ht="12.75" x14ac:dyDescent="0.2">
      <c r="A541" s="4">
        <v>45824</v>
      </c>
      <c r="B541" s="5">
        <f>All_Customers_Residential!B541+All_Customers_Small_Commercial!B541+All_Customers_Lighting!B541</f>
        <v>53745</v>
      </c>
      <c r="C541" s="5">
        <f>All_Customers_Residential!C541+All_Customers_Small_Commercial!C541+All_Customers_Lighting!C541</f>
        <v>48998</v>
      </c>
      <c r="D541" s="5">
        <f>All_Customers_Residential!D541+All_Customers_Small_Commercial!D541+All_Customers_Lighting!D541</f>
        <v>46960</v>
      </c>
      <c r="E541" s="5">
        <f>All_Customers_Residential!E541+All_Customers_Small_Commercial!E541+All_Customers_Lighting!E541</f>
        <v>47358</v>
      </c>
      <c r="F541" s="5">
        <f>All_Customers_Residential!F541+All_Customers_Small_Commercial!F541+All_Customers_Lighting!F541</f>
        <v>49722</v>
      </c>
      <c r="G541" s="5">
        <f>All_Customers_Residential!G541+All_Customers_Small_Commercial!G541+All_Customers_Lighting!G541</f>
        <v>56261</v>
      </c>
      <c r="H541" s="5">
        <f>All_Customers_Residential!H541+All_Customers_Small_Commercial!H541+All_Customers_Lighting!H541</f>
        <v>65973</v>
      </c>
      <c r="I541" s="5">
        <f>All_Customers_Residential!I541+All_Customers_Small_Commercial!I541+All_Customers_Lighting!I541</f>
        <v>82842</v>
      </c>
      <c r="J541" s="5">
        <f>All_Customers_Residential!J541+All_Customers_Small_Commercial!J541+All_Customers_Lighting!J541</f>
        <v>85090</v>
      </c>
      <c r="K541" s="5">
        <f>All_Customers_Residential!K541+All_Customers_Small_Commercial!K541+All_Customers_Lighting!K541</f>
        <v>91726</v>
      </c>
      <c r="L541" s="5">
        <f>All_Customers_Residential!L541+All_Customers_Small_Commercial!L541+All_Customers_Lighting!L541</f>
        <v>87758</v>
      </c>
      <c r="M541" s="5">
        <f>All_Customers_Residential!M541+All_Customers_Small_Commercial!M541+All_Customers_Lighting!M541</f>
        <v>85858</v>
      </c>
      <c r="N541" s="5">
        <f>All_Customers_Residential!N541+All_Customers_Small_Commercial!N541+All_Customers_Lighting!N541</f>
        <v>87878</v>
      </c>
      <c r="O541" s="5">
        <f>All_Customers_Residential!O541+All_Customers_Small_Commercial!O541+All_Customers_Lighting!O541</f>
        <v>81884</v>
      </c>
      <c r="P541" s="5">
        <f>All_Customers_Residential!P541+All_Customers_Small_Commercial!P541+All_Customers_Lighting!P541</f>
        <v>79745</v>
      </c>
      <c r="Q541" s="5">
        <f>All_Customers_Residential!Q541+All_Customers_Small_Commercial!Q541+All_Customers_Lighting!Q541</f>
        <v>85479</v>
      </c>
      <c r="R541" s="5">
        <f>All_Customers_Residential!R541+All_Customers_Small_Commercial!R541+All_Customers_Lighting!R541</f>
        <v>89043</v>
      </c>
      <c r="S541" s="5">
        <f>All_Customers_Residential!S541+All_Customers_Small_Commercial!S541+All_Customers_Lighting!S541</f>
        <v>90903</v>
      </c>
      <c r="T541" s="5">
        <f>All_Customers_Residential!T541+All_Customers_Small_Commercial!T541+All_Customers_Lighting!T541</f>
        <v>94864</v>
      </c>
      <c r="U541" s="5">
        <f>All_Customers_Residential!U541+All_Customers_Small_Commercial!U541+All_Customers_Lighting!U541</f>
        <v>97564</v>
      </c>
      <c r="V541" s="5">
        <f>All_Customers_Residential!V541+All_Customers_Small_Commercial!V541+All_Customers_Lighting!V541</f>
        <v>100217</v>
      </c>
      <c r="W541" s="5">
        <f>All_Customers_Residential!W541+All_Customers_Small_Commercial!W541+All_Customers_Lighting!W541</f>
        <v>91036</v>
      </c>
      <c r="X541" s="5">
        <f>All_Customers_Residential!X541+All_Customers_Small_Commercial!X541+All_Customers_Lighting!X541</f>
        <v>72646</v>
      </c>
      <c r="Y541" s="5">
        <f>All_Customers_Residential!Y541+All_Customers_Small_Commercial!Y541+All_Customers_Lighting!Y541</f>
        <v>62330</v>
      </c>
      <c r="AA541" s="2">
        <f>IFERROR(INDEX('Holiday Schedule'!$D$3:$D$24,MATCH(A541,'Holiday Schedule'!$C$3:$C$24,0)),0)</f>
        <v>0</v>
      </c>
      <c r="AB541" s="2">
        <f t="shared" si="64"/>
        <v>2</v>
      </c>
      <c r="AC541" s="2">
        <f t="shared" si="65"/>
        <v>1404533</v>
      </c>
      <c r="AD541" s="5">
        <f t="shared" si="66"/>
        <v>431347</v>
      </c>
      <c r="AE541" s="5">
        <f t="shared" si="67"/>
        <v>1835880</v>
      </c>
      <c r="AG541" s="2">
        <f t="shared" si="68"/>
        <v>6</v>
      </c>
      <c r="AH541" s="2">
        <f t="shared" si="69"/>
        <v>2025</v>
      </c>
      <c r="AJ541" s="5">
        <f t="shared" si="70"/>
        <v>100217</v>
      </c>
      <c r="AK541" s="2">
        <f t="shared" si="71"/>
        <v>21</v>
      </c>
    </row>
    <row r="542" spans="1:37" ht="12.75" x14ac:dyDescent="0.2">
      <c r="A542" s="4">
        <v>45825</v>
      </c>
      <c r="B542" s="5">
        <f>All_Customers_Residential!B542+All_Customers_Small_Commercial!B542+All_Customers_Lighting!B542</f>
        <v>53681</v>
      </c>
      <c r="C542" s="5">
        <f>All_Customers_Residential!C542+All_Customers_Small_Commercial!C542+All_Customers_Lighting!C542</f>
        <v>48940</v>
      </c>
      <c r="D542" s="5">
        <f>All_Customers_Residential!D542+All_Customers_Small_Commercial!D542+All_Customers_Lighting!D542</f>
        <v>46902</v>
      </c>
      <c r="E542" s="5">
        <f>All_Customers_Residential!E542+All_Customers_Small_Commercial!E542+All_Customers_Lighting!E542</f>
        <v>47296</v>
      </c>
      <c r="F542" s="5">
        <f>All_Customers_Residential!F542+All_Customers_Small_Commercial!F542+All_Customers_Lighting!F542</f>
        <v>49660</v>
      </c>
      <c r="G542" s="5">
        <f>All_Customers_Residential!G542+All_Customers_Small_Commercial!G542+All_Customers_Lighting!G542</f>
        <v>56205</v>
      </c>
      <c r="H542" s="5">
        <f>All_Customers_Residential!H542+All_Customers_Small_Commercial!H542+All_Customers_Lighting!H542</f>
        <v>65900</v>
      </c>
      <c r="I542" s="5">
        <f>All_Customers_Residential!I542+All_Customers_Small_Commercial!I542+All_Customers_Lighting!I542</f>
        <v>82747</v>
      </c>
      <c r="J542" s="5">
        <f>All_Customers_Residential!J542+All_Customers_Small_Commercial!J542+All_Customers_Lighting!J542</f>
        <v>84988</v>
      </c>
      <c r="K542" s="5">
        <f>All_Customers_Residential!K542+All_Customers_Small_Commercial!K542+All_Customers_Lighting!K542</f>
        <v>91615</v>
      </c>
      <c r="L542" s="5">
        <f>All_Customers_Residential!L542+All_Customers_Small_Commercial!L542+All_Customers_Lighting!L542</f>
        <v>87649</v>
      </c>
      <c r="M542" s="5">
        <f>All_Customers_Residential!M542+All_Customers_Small_Commercial!M542+All_Customers_Lighting!M542</f>
        <v>85776</v>
      </c>
      <c r="N542" s="5">
        <f>All_Customers_Residential!N542+All_Customers_Small_Commercial!N542+All_Customers_Lighting!N542</f>
        <v>87779</v>
      </c>
      <c r="O542" s="5">
        <f>All_Customers_Residential!O542+All_Customers_Small_Commercial!O542+All_Customers_Lighting!O542</f>
        <v>81782</v>
      </c>
      <c r="P542" s="5">
        <f>All_Customers_Residential!P542+All_Customers_Small_Commercial!P542+All_Customers_Lighting!P542</f>
        <v>79642</v>
      </c>
      <c r="Q542" s="5">
        <f>All_Customers_Residential!Q542+All_Customers_Small_Commercial!Q542+All_Customers_Lighting!Q542</f>
        <v>85376</v>
      </c>
      <c r="R542" s="5">
        <f>All_Customers_Residential!R542+All_Customers_Small_Commercial!R542+All_Customers_Lighting!R542</f>
        <v>88942</v>
      </c>
      <c r="S542" s="5">
        <f>All_Customers_Residential!S542+All_Customers_Small_Commercial!S542+All_Customers_Lighting!S542</f>
        <v>90805</v>
      </c>
      <c r="T542" s="5">
        <f>All_Customers_Residential!T542+All_Customers_Small_Commercial!T542+All_Customers_Lighting!T542</f>
        <v>94758</v>
      </c>
      <c r="U542" s="5">
        <f>All_Customers_Residential!U542+All_Customers_Small_Commercial!U542+All_Customers_Lighting!U542</f>
        <v>97453</v>
      </c>
      <c r="V542" s="5">
        <f>All_Customers_Residential!V542+All_Customers_Small_Commercial!V542+All_Customers_Lighting!V542</f>
        <v>100129</v>
      </c>
      <c r="W542" s="5">
        <f>All_Customers_Residential!W542+All_Customers_Small_Commercial!W542+All_Customers_Lighting!W542</f>
        <v>90951</v>
      </c>
      <c r="X542" s="5">
        <f>All_Customers_Residential!X542+All_Customers_Small_Commercial!X542+All_Customers_Lighting!X542</f>
        <v>72582</v>
      </c>
      <c r="Y542" s="5">
        <f>All_Customers_Residential!Y542+All_Customers_Small_Commercial!Y542+All_Customers_Lighting!Y542</f>
        <v>62282</v>
      </c>
      <c r="AA542" s="2">
        <f>IFERROR(INDEX('Holiday Schedule'!$D$3:$D$24,MATCH(A542,'Holiday Schedule'!$C$3:$C$24,0)),0)</f>
        <v>0</v>
      </c>
      <c r="AB542" s="2">
        <f t="shared" si="64"/>
        <v>3</v>
      </c>
      <c r="AC542" s="2">
        <f t="shared" si="65"/>
        <v>1402974</v>
      </c>
      <c r="AD542" s="5">
        <f t="shared" si="66"/>
        <v>430866</v>
      </c>
      <c r="AE542" s="5">
        <f t="shared" si="67"/>
        <v>1833840</v>
      </c>
      <c r="AG542" s="2">
        <f t="shared" si="68"/>
        <v>6</v>
      </c>
      <c r="AH542" s="2">
        <f t="shared" si="69"/>
        <v>2025</v>
      </c>
      <c r="AJ542" s="5">
        <f t="shared" si="70"/>
        <v>100129</v>
      </c>
      <c r="AK542" s="2">
        <f t="shared" si="71"/>
        <v>21</v>
      </c>
    </row>
    <row r="543" spans="1:37" ht="12.75" x14ac:dyDescent="0.2">
      <c r="A543" s="4">
        <v>45826</v>
      </c>
      <c r="B543" s="5">
        <f>All_Customers_Residential!B543+All_Customers_Small_Commercial!B543+All_Customers_Lighting!B543</f>
        <v>53682</v>
      </c>
      <c r="C543" s="5">
        <f>All_Customers_Residential!C543+All_Customers_Small_Commercial!C543+All_Customers_Lighting!C543</f>
        <v>48945</v>
      </c>
      <c r="D543" s="5">
        <f>All_Customers_Residential!D543+All_Customers_Small_Commercial!D543+All_Customers_Lighting!D543</f>
        <v>46904</v>
      </c>
      <c r="E543" s="5">
        <f>All_Customers_Residential!E543+All_Customers_Small_Commercial!E543+All_Customers_Lighting!E543</f>
        <v>47299</v>
      </c>
      <c r="F543" s="5">
        <f>All_Customers_Residential!F543+All_Customers_Small_Commercial!F543+All_Customers_Lighting!F543</f>
        <v>49667</v>
      </c>
      <c r="G543" s="5">
        <f>All_Customers_Residential!G543+All_Customers_Small_Commercial!G543+All_Customers_Lighting!G543</f>
        <v>56229</v>
      </c>
      <c r="H543" s="5">
        <f>All_Customers_Residential!H543+All_Customers_Small_Commercial!H543+All_Customers_Lighting!H543</f>
        <v>65881</v>
      </c>
      <c r="I543" s="5">
        <f>All_Customers_Residential!I543+All_Customers_Small_Commercial!I543+All_Customers_Lighting!I543</f>
        <v>82720</v>
      </c>
      <c r="J543" s="5">
        <f>All_Customers_Residential!J543+All_Customers_Small_Commercial!J543+All_Customers_Lighting!J543</f>
        <v>84963</v>
      </c>
      <c r="K543" s="5">
        <f>All_Customers_Residential!K543+All_Customers_Small_Commercial!K543+All_Customers_Lighting!K543</f>
        <v>91590</v>
      </c>
      <c r="L543" s="5">
        <f>All_Customers_Residential!L543+All_Customers_Small_Commercial!L543+All_Customers_Lighting!L543</f>
        <v>87628</v>
      </c>
      <c r="M543" s="5">
        <f>All_Customers_Residential!M543+All_Customers_Small_Commercial!M543+All_Customers_Lighting!M543</f>
        <v>85732</v>
      </c>
      <c r="N543" s="5">
        <f>All_Customers_Residential!N543+All_Customers_Small_Commercial!N543+All_Customers_Lighting!N543</f>
        <v>87749</v>
      </c>
      <c r="O543" s="5">
        <f>All_Customers_Residential!O543+All_Customers_Small_Commercial!O543+All_Customers_Lighting!O543</f>
        <v>81766</v>
      </c>
      <c r="P543" s="5">
        <f>All_Customers_Residential!P543+All_Customers_Small_Commercial!P543+All_Customers_Lighting!P543</f>
        <v>79650</v>
      </c>
      <c r="Q543" s="5">
        <f>All_Customers_Residential!Q543+All_Customers_Small_Commercial!Q543+All_Customers_Lighting!Q543</f>
        <v>85366</v>
      </c>
      <c r="R543" s="5">
        <f>All_Customers_Residential!R543+All_Customers_Small_Commercial!R543+All_Customers_Lighting!R543</f>
        <v>88923</v>
      </c>
      <c r="S543" s="5">
        <f>All_Customers_Residential!S543+All_Customers_Small_Commercial!S543+All_Customers_Lighting!S543</f>
        <v>90778</v>
      </c>
      <c r="T543" s="5">
        <f>All_Customers_Residential!T543+All_Customers_Small_Commercial!T543+All_Customers_Lighting!T543</f>
        <v>94734</v>
      </c>
      <c r="U543" s="5">
        <f>All_Customers_Residential!U543+All_Customers_Small_Commercial!U543+All_Customers_Lighting!U543</f>
        <v>97426</v>
      </c>
      <c r="V543" s="5">
        <f>All_Customers_Residential!V543+All_Customers_Small_Commercial!V543+All_Customers_Lighting!V543</f>
        <v>100090</v>
      </c>
      <c r="W543" s="5">
        <f>All_Customers_Residential!W543+All_Customers_Small_Commercial!W543+All_Customers_Lighting!W543</f>
        <v>90922</v>
      </c>
      <c r="X543" s="5">
        <f>All_Customers_Residential!X543+All_Customers_Small_Commercial!X543+All_Customers_Lighting!X543</f>
        <v>72566</v>
      </c>
      <c r="Y543" s="5">
        <f>All_Customers_Residential!Y543+All_Customers_Small_Commercial!Y543+All_Customers_Lighting!Y543</f>
        <v>62263</v>
      </c>
      <c r="AA543" s="2">
        <f>IFERROR(INDEX('Holiday Schedule'!$D$3:$D$24,MATCH(A543,'Holiday Schedule'!$C$3:$C$24,0)),0)</f>
        <v>0</v>
      </c>
      <c r="AB543" s="2">
        <f t="shared" si="64"/>
        <v>4</v>
      </c>
      <c r="AC543" s="2">
        <f t="shared" si="65"/>
        <v>1402603</v>
      </c>
      <c r="AD543" s="5">
        <f t="shared" si="66"/>
        <v>430870</v>
      </c>
      <c r="AE543" s="5">
        <f t="shared" si="67"/>
        <v>1833473</v>
      </c>
      <c r="AG543" s="2">
        <f t="shared" si="68"/>
        <v>6</v>
      </c>
      <c r="AH543" s="2">
        <f t="shared" si="69"/>
        <v>2025</v>
      </c>
      <c r="AJ543" s="5">
        <f t="shared" si="70"/>
        <v>100090</v>
      </c>
      <c r="AK543" s="2">
        <f t="shared" si="71"/>
        <v>21</v>
      </c>
    </row>
    <row r="544" spans="1:37" ht="12.75" x14ac:dyDescent="0.2">
      <c r="A544" s="4">
        <v>45827</v>
      </c>
      <c r="B544" s="5">
        <f>All_Customers_Residential!B544+All_Customers_Small_Commercial!B544+All_Customers_Lighting!B544</f>
        <v>53745</v>
      </c>
      <c r="C544" s="5">
        <f>All_Customers_Residential!C544+All_Customers_Small_Commercial!C544+All_Customers_Lighting!C544</f>
        <v>49002</v>
      </c>
      <c r="D544" s="5">
        <f>All_Customers_Residential!D544+All_Customers_Small_Commercial!D544+All_Customers_Lighting!D544</f>
        <v>46961</v>
      </c>
      <c r="E544" s="5">
        <f>All_Customers_Residential!E544+All_Customers_Small_Commercial!E544+All_Customers_Lighting!E544</f>
        <v>47360</v>
      </c>
      <c r="F544" s="5">
        <f>All_Customers_Residential!F544+All_Customers_Small_Commercial!F544+All_Customers_Lighting!F544</f>
        <v>49728</v>
      </c>
      <c r="G544" s="5">
        <f>All_Customers_Residential!G544+All_Customers_Small_Commercial!G544+All_Customers_Lighting!G544</f>
        <v>56274</v>
      </c>
      <c r="H544" s="5">
        <f>All_Customers_Residential!H544+All_Customers_Small_Commercial!H544+All_Customers_Lighting!H544</f>
        <v>65962</v>
      </c>
      <c r="I544" s="5">
        <f>All_Customers_Residential!I544+All_Customers_Small_Commercial!I544+All_Customers_Lighting!I544</f>
        <v>82821</v>
      </c>
      <c r="J544" s="5">
        <f>All_Customers_Residential!J544+All_Customers_Small_Commercial!J544+All_Customers_Lighting!J544</f>
        <v>85071</v>
      </c>
      <c r="K544" s="5">
        <f>All_Customers_Residential!K544+All_Customers_Small_Commercial!K544+All_Customers_Lighting!K544</f>
        <v>91706</v>
      </c>
      <c r="L544" s="5">
        <f>All_Customers_Residential!L544+All_Customers_Small_Commercial!L544+All_Customers_Lighting!L544</f>
        <v>87742</v>
      </c>
      <c r="M544" s="5">
        <f>All_Customers_Residential!M544+All_Customers_Small_Commercial!M544+All_Customers_Lighting!M544</f>
        <v>85844</v>
      </c>
      <c r="N544" s="5">
        <f>All_Customers_Residential!N544+All_Customers_Small_Commercial!N544+All_Customers_Lighting!N544</f>
        <v>87864</v>
      </c>
      <c r="O544" s="5">
        <f>All_Customers_Residential!O544+All_Customers_Small_Commercial!O544+All_Customers_Lighting!O544</f>
        <v>81872</v>
      </c>
      <c r="P544" s="5">
        <f>All_Customers_Residential!P544+All_Customers_Small_Commercial!P544+All_Customers_Lighting!P544</f>
        <v>79734</v>
      </c>
      <c r="Q544" s="5">
        <f>All_Customers_Residential!Q544+All_Customers_Small_Commercial!Q544+All_Customers_Lighting!Q544</f>
        <v>85466</v>
      </c>
      <c r="R544" s="5">
        <f>All_Customers_Residential!R544+All_Customers_Small_Commercial!R544+All_Customers_Lighting!R544</f>
        <v>89025</v>
      </c>
      <c r="S544" s="5">
        <f>All_Customers_Residential!S544+All_Customers_Small_Commercial!S544+All_Customers_Lighting!S544</f>
        <v>90878</v>
      </c>
      <c r="T544" s="5">
        <f>All_Customers_Residential!T544+All_Customers_Small_Commercial!T544+All_Customers_Lighting!T544</f>
        <v>94839</v>
      </c>
      <c r="U544" s="5">
        <f>All_Customers_Residential!U544+All_Customers_Small_Commercial!U544+All_Customers_Lighting!U544</f>
        <v>97543</v>
      </c>
      <c r="V544" s="5">
        <f>All_Customers_Residential!V544+All_Customers_Small_Commercial!V544+All_Customers_Lighting!V544</f>
        <v>100240</v>
      </c>
      <c r="W544" s="5">
        <f>All_Customers_Residential!W544+All_Customers_Small_Commercial!W544+All_Customers_Lighting!W544</f>
        <v>91031</v>
      </c>
      <c r="X544" s="5">
        <f>All_Customers_Residential!X544+All_Customers_Small_Commercial!X544+All_Customers_Lighting!X544</f>
        <v>72655</v>
      </c>
      <c r="Y544" s="5">
        <f>All_Customers_Residential!Y544+All_Customers_Small_Commercial!Y544+All_Customers_Lighting!Y544</f>
        <v>62342</v>
      </c>
      <c r="AA544" s="2">
        <f>IFERROR(INDEX('Holiday Schedule'!$D$3:$D$24,MATCH(A544,'Holiday Schedule'!$C$3:$C$24,0)),0)</f>
        <v>0</v>
      </c>
      <c r="AB544" s="2">
        <f t="shared" si="64"/>
        <v>5</v>
      </c>
      <c r="AC544" s="2">
        <f t="shared" si="65"/>
        <v>1404331</v>
      </c>
      <c r="AD544" s="5">
        <f t="shared" si="66"/>
        <v>431374</v>
      </c>
      <c r="AE544" s="5">
        <f t="shared" si="67"/>
        <v>1835705</v>
      </c>
      <c r="AG544" s="2">
        <f t="shared" si="68"/>
        <v>6</v>
      </c>
      <c r="AH544" s="2">
        <f t="shared" si="69"/>
        <v>2025</v>
      </c>
      <c r="AJ544" s="5">
        <f t="shared" si="70"/>
        <v>100240</v>
      </c>
      <c r="AK544" s="2">
        <f t="shared" si="71"/>
        <v>21</v>
      </c>
    </row>
    <row r="545" spans="1:37" ht="12.75" x14ac:dyDescent="0.2">
      <c r="A545" s="4">
        <v>45828</v>
      </c>
      <c r="B545" s="5">
        <f>All_Customers_Residential!B545+All_Customers_Small_Commercial!B545+All_Customers_Lighting!B545</f>
        <v>53771</v>
      </c>
      <c r="C545" s="5">
        <f>All_Customers_Residential!C545+All_Customers_Small_Commercial!C545+All_Customers_Lighting!C545</f>
        <v>49023</v>
      </c>
      <c r="D545" s="5">
        <f>All_Customers_Residential!D545+All_Customers_Small_Commercial!D545+All_Customers_Lighting!D545</f>
        <v>46981</v>
      </c>
      <c r="E545" s="5">
        <f>All_Customers_Residential!E545+All_Customers_Small_Commercial!E545+All_Customers_Lighting!E545</f>
        <v>47377</v>
      </c>
      <c r="F545" s="5">
        <f>All_Customers_Residential!F545+All_Customers_Small_Commercial!F545+All_Customers_Lighting!F545</f>
        <v>49752</v>
      </c>
      <c r="G545" s="5">
        <f>All_Customers_Residential!G545+All_Customers_Small_Commercial!G545+All_Customers_Lighting!G545</f>
        <v>56314</v>
      </c>
      <c r="H545" s="5">
        <f>All_Customers_Residential!H545+All_Customers_Small_Commercial!H545+All_Customers_Lighting!H545</f>
        <v>65989</v>
      </c>
      <c r="I545" s="5">
        <f>All_Customers_Residential!I545+All_Customers_Small_Commercial!I545+All_Customers_Lighting!I545</f>
        <v>82855</v>
      </c>
      <c r="J545" s="5">
        <f>All_Customers_Residential!J545+All_Customers_Small_Commercial!J545+All_Customers_Lighting!J545</f>
        <v>85106</v>
      </c>
      <c r="K545" s="5">
        <f>All_Customers_Residential!K545+All_Customers_Small_Commercial!K545+All_Customers_Lighting!K545</f>
        <v>91743</v>
      </c>
      <c r="L545" s="5">
        <f>All_Customers_Residential!L545+All_Customers_Small_Commercial!L545+All_Customers_Lighting!L545</f>
        <v>87778</v>
      </c>
      <c r="M545" s="5">
        <f>All_Customers_Residential!M545+All_Customers_Small_Commercial!M545+All_Customers_Lighting!M545</f>
        <v>85880</v>
      </c>
      <c r="N545" s="5">
        <f>All_Customers_Residential!N545+All_Customers_Small_Commercial!N545+All_Customers_Lighting!N545</f>
        <v>87900</v>
      </c>
      <c r="O545" s="5">
        <f>All_Customers_Residential!O545+All_Customers_Small_Commercial!O545+All_Customers_Lighting!O545</f>
        <v>81906</v>
      </c>
      <c r="P545" s="5">
        <f>All_Customers_Residential!P545+All_Customers_Small_Commercial!P545+All_Customers_Lighting!P545</f>
        <v>79765</v>
      </c>
      <c r="Q545" s="5">
        <f>All_Customers_Residential!Q545+All_Customers_Small_Commercial!Q545+All_Customers_Lighting!Q545</f>
        <v>85502</v>
      </c>
      <c r="R545" s="5">
        <f>All_Customers_Residential!R545+All_Customers_Small_Commercial!R545+All_Customers_Lighting!R545</f>
        <v>89063</v>
      </c>
      <c r="S545" s="5">
        <f>All_Customers_Residential!S545+All_Customers_Small_Commercial!S545+All_Customers_Lighting!S545</f>
        <v>90917</v>
      </c>
      <c r="T545" s="5">
        <f>All_Customers_Residential!T545+All_Customers_Small_Commercial!T545+All_Customers_Lighting!T545</f>
        <v>94877</v>
      </c>
      <c r="U545" s="5">
        <f>All_Customers_Residential!U545+All_Customers_Small_Commercial!U545+All_Customers_Lighting!U545</f>
        <v>97578</v>
      </c>
      <c r="V545" s="5">
        <f>All_Customers_Residential!V545+All_Customers_Small_Commercial!V545+All_Customers_Lighting!V545</f>
        <v>100250</v>
      </c>
      <c r="W545" s="5">
        <f>All_Customers_Residential!W545+All_Customers_Small_Commercial!W545+All_Customers_Lighting!W545</f>
        <v>91074</v>
      </c>
      <c r="X545" s="5">
        <f>All_Customers_Residential!X545+All_Customers_Small_Commercial!X545+All_Customers_Lighting!X545</f>
        <v>72684</v>
      </c>
      <c r="Y545" s="5">
        <f>All_Customers_Residential!Y545+All_Customers_Small_Commercial!Y545+All_Customers_Lighting!Y545</f>
        <v>62373</v>
      </c>
      <c r="AA545" s="2">
        <f>IFERROR(INDEX('Holiday Schedule'!$D$3:$D$24,MATCH(A545,'Holiday Schedule'!$C$3:$C$24,0)),0)</f>
        <v>0</v>
      </c>
      <c r="AB545" s="2">
        <f t="shared" si="64"/>
        <v>6</v>
      </c>
      <c r="AC545" s="2">
        <f t="shared" si="65"/>
        <v>1404878</v>
      </c>
      <c r="AD545" s="5">
        <f t="shared" si="66"/>
        <v>431580</v>
      </c>
      <c r="AE545" s="5">
        <f t="shared" si="67"/>
        <v>1836458</v>
      </c>
      <c r="AG545" s="2">
        <f t="shared" si="68"/>
        <v>6</v>
      </c>
      <c r="AH545" s="2">
        <f t="shared" si="69"/>
        <v>2025</v>
      </c>
      <c r="AJ545" s="5">
        <f t="shared" si="70"/>
        <v>100250</v>
      </c>
      <c r="AK545" s="2">
        <f t="shared" si="71"/>
        <v>21</v>
      </c>
    </row>
    <row r="546" spans="1:37" ht="12.75" x14ac:dyDescent="0.2">
      <c r="A546" s="4">
        <v>45829</v>
      </c>
      <c r="B546" s="5">
        <f>All_Customers_Residential!B546+All_Customers_Small_Commercial!B546+All_Customers_Lighting!B546</f>
        <v>54257</v>
      </c>
      <c r="C546" s="5">
        <f>All_Customers_Residential!C546+All_Customers_Small_Commercial!C546+All_Customers_Lighting!C546</f>
        <v>49415</v>
      </c>
      <c r="D546" s="5">
        <f>All_Customers_Residential!D546+All_Customers_Small_Commercial!D546+All_Customers_Lighting!D546</f>
        <v>47685</v>
      </c>
      <c r="E546" s="5">
        <f>All_Customers_Residential!E546+All_Customers_Small_Commercial!E546+All_Customers_Lighting!E546</f>
        <v>46982</v>
      </c>
      <c r="F546" s="5">
        <f>All_Customers_Residential!F546+All_Customers_Small_Commercial!F546+All_Customers_Lighting!F546</f>
        <v>48731</v>
      </c>
      <c r="G546" s="5">
        <f>All_Customers_Residential!G546+All_Customers_Small_Commercial!G546+All_Customers_Lighting!G546</f>
        <v>54407</v>
      </c>
      <c r="H546" s="5">
        <f>All_Customers_Residential!H546+All_Customers_Small_Commercial!H546+All_Customers_Lighting!H546</f>
        <v>62388</v>
      </c>
      <c r="I546" s="5">
        <f>All_Customers_Residential!I546+All_Customers_Small_Commercial!I546+All_Customers_Lighting!I546</f>
        <v>77124</v>
      </c>
      <c r="J546" s="5">
        <f>All_Customers_Residential!J546+All_Customers_Small_Commercial!J546+All_Customers_Lighting!J546</f>
        <v>85205</v>
      </c>
      <c r="K546" s="5">
        <f>All_Customers_Residential!K546+All_Customers_Small_Commercial!K546+All_Customers_Lighting!K546</f>
        <v>97041</v>
      </c>
      <c r="L546" s="5">
        <f>All_Customers_Residential!L546+All_Customers_Small_Commercial!L546+All_Customers_Lighting!L546</f>
        <v>92752</v>
      </c>
      <c r="M546" s="5">
        <f>All_Customers_Residential!M546+All_Customers_Small_Commercial!M546+All_Customers_Lighting!M546</f>
        <v>89718</v>
      </c>
      <c r="N546" s="5">
        <f>All_Customers_Residential!N546+All_Customers_Small_Commercial!N546+All_Customers_Lighting!N546</f>
        <v>88718</v>
      </c>
      <c r="O546" s="5">
        <f>All_Customers_Residential!O546+All_Customers_Small_Commercial!O546+All_Customers_Lighting!O546</f>
        <v>83611</v>
      </c>
      <c r="P546" s="5">
        <f>All_Customers_Residential!P546+All_Customers_Small_Commercial!P546+All_Customers_Lighting!P546</f>
        <v>82989</v>
      </c>
      <c r="Q546" s="5">
        <f>All_Customers_Residential!Q546+All_Customers_Small_Commercial!Q546+All_Customers_Lighting!Q546</f>
        <v>84102</v>
      </c>
      <c r="R546" s="5">
        <f>All_Customers_Residential!R546+All_Customers_Small_Commercial!R546+All_Customers_Lighting!R546</f>
        <v>86607</v>
      </c>
      <c r="S546" s="5">
        <f>All_Customers_Residential!S546+All_Customers_Small_Commercial!S546+All_Customers_Lighting!S546</f>
        <v>90112</v>
      </c>
      <c r="T546" s="5">
        <f>All_Customers_Residential!T546+All_Customers_Small_Commercial!T546+All_Customers_Lighting!T546</f>
        <v>94213</v>
      </c>
      <c r="U546" s="5">
        <f>All_Customers_Residential!U546+All_Customers_Small_Commercial!U546+All_Customers_Lighting!U546</f>
        <v>97724</v>
      </c>
      <c r="V546" s="5">
        <f>All_Customers_Residential!V546+All_Customers_Small_Commercial!V546+All_Customers_Lighting!V546</f>
        <v>97184</v>
      </c>
      <c r="W546" s="5">
        <f>All_Customers_Residential!W546+All_Customers_Small_Commercial!W546+All_Customers_Lighting!W546</f>
        <v>90192</v>
      </c>
      <c r="X546" s="5">
        <f>All_Customers_Residential!X546+All_Customers_Small_Commercial!X546+All_Customers_Lighting!X546</f>
        <v>73394</v>
      </c>
      <c r="Y546" s="5">
        <f>All_Customers_Residential!Y546+All_Customers_Small_Commercial!Y546+All_Customers_Lighting!Y546</f>
        <v>62839</v>
      </c>
      <c r="AA546" s="2">
        <f>IFERROR(INDEX('Holiday Schedule'!$D$3:$D$24,MATCH(A546,'Holiday Schedule'!$C$3:$C$24,0)),0)</f>
        <v>0</v>
      </c>
      <c r="AB546" s="2">
        <f t="shared" si="64"/>
        <v>7</v>
      </c>
      <c r="AC546" s="2">
        <f t="shared" si="65"/>
        <v>0</v>
      </c>
      <c r="AD546" s="5">
        <f t="shared" si="66"/>
        <v>1837390</v>
      </c>
      <c r="AE546" s="5">
        <f t="shared" si="67"/>
        <v>1837390</v>
      </c>
      <c r="AG546" s="2">
        <f t="shared" si="68"/>
        <v>6</v>
      </c>
      <c r="AH546" s="2">
        <f t="shared" si="69"/>
        <v>2025</v>
      </c>
      <c r="AJ546" s="5">
        <f t="shared" si="70"/>
        <v>97724</v>
      </c>
      <c r="AK546" s="2">
        <f t="shared" si="71"/>
        <v>20</v>
      </c>
    </row>
    <row r="547" spans="1:37" ht="12.75" x14ac:dyDescent="0.2">
      <c r="A547" s="4">
        <v>45830</v>
      </c>
      <c r="B547" s="5">
        <f>All_Customers_Residential!B547+All_Customers_Small_Commercial!B547+All_Customers_Lighting!B547</f>
        <v>54248</v>
      </c>
      <c r="C547" s="5">
        <f>All_Customers_Residential!C547+All_Customers_Small_Commercial!C547+All_Customers_Lighting!C547</f>
        <v>49401</v>
      </c>
      <c r="D547" s="5">
        <f>All_Customers_Residential!D547+All_Customers_Small_Commercial!D547+All_Customers_Lighting!D547</f>
        <v>47670</v>
      </c>
      <c r="E547" s="5">
        <f>All_Customers_Residential!E547+All_Customers_Small_Commercial!E547+All_Customers_Lighting!E547</f>
        <v>46969</v>
      </c>
      <c r="F547" s="5">
        <f>All_Customers_Residential!F547+All_Customers_Small_Commercial!F547+All_Customers_Lighting!F547</f>
        <v>48732</v>
      </c>
      <c r="G547" s="5">
        <f>All_Customers_Residential!G547+All_Customers_Small_Commercial!G547+All_Customers_Lighting!G547</f>
        <v>54448</v>
      </c>
      <c r="H547" s="5">
        <f>All_Customers_Residential!H547+All_Customers_Small_Commercial!H547+All_Customers_Lighting!H547</f>
        <v>62405</v>
      </c>
      <c r="I547" s="5">
        <f>All_Customers_Residential!I547+All_Customers_Small_Commercial!I547+All_Customers_Lighting!I547</f>
        <v>77130</v>
      </c>
      <c r="J547" s="5">
        <f>All_Customers_Residential!J547+All_Customers_Small_Commercial!J547+All_Customers_Lighting!J547</f>
        <v>85206</v>
      </c>
      <c r="K547" s="5">
        <f>All_Customers_Residential!K547+All_Customers_Small_Commercial!K547+All_Customers_Lighting!K547</f>
        <v>97051</v>
      </c>
      <c r="L547" s="5">
        <f>All_Customers_Residential!L547+All_Customers_Small_Commercial!L547+All_Customers_Lighting!L547</f>
        <v>92762</v>
      </c>
      <c r="M547" s="5">
        <f>All_Customers_Residential!M547+All_Customers_Small_Commercial!M547+All_Customers_Lighting!M547</f>
        <v>89728</v>
      </c>
      <c r="N547" s="5">
        <f>All_Customers_Residential!N547+All_Customers_Small_Commercial!N547+All_Customers_Lighting!N547</f>
        <v>88728</v>
      </c>
      <c r="O547" s="5">
        <f>All_Customers_Residential!O547+All_Customers_Small_Commercial!O547+All_Customers_Lighting!O547</f>
        <v>83622</v>
      </c>
      <c r="P547" s="5">
        <f>All_Customers_Residential!P547+All_Customers_Small_Commercial!P547+All_Customers_Lighting!P547</f>
        <v>83000</v>
      </c>
      <c r="Q547" s="5">
        <f>All_Customers_Residential!Q547+All_Customers_Small_Commercial!Q547+All_Customers_Lighting!Q547</f>
        <v>84116</v>
      </c>
      <c r="R547" s="5">
        <f>All_Customers_Residential!R547+All_Customers_Small_Commercial!R547+All_Customers_Lighting!R547</f>
        <v>86628</v>
      </c>
      <c r="S547" s="5">
        <f>All_Customers_Residential!S547+All_Customers_Small_Commercial!S547+All_Customers_Lighting!S547</f>
        <v>90136</v>
      </c>
      <c r="T547" s="5">
        <f>All_Customers_Residential!T547+All_Customers_Small_Commercial!T547+All_Customers_Lighting!T547</f>
        <v>94242</v>
      </c>
      <c r="U547" s="5">
        <f>All_Customers_Residential!U547+All_Customers_Small_Commercial!U547+All_Customers_Lighting!U547</f>
        <v>97765</v>
      </c>
      <c r="V547" s="5">
        <f>All_Customers_Residential!V547+All_Customers_Small_Commercial!V547+All_Customers_Lighting!V547</f>
        <v>97206</v>
      </c>
      <c r="W547" s="5">
        <f>All_Customers_Residential!W547+All_Customers_Small_Commercial!W547+All_Customers_Lighting!W547</f>
        <v>90189</v>
      </c>
      <c r="X547" s="5">
        <f>All_Customers_Residential!X547+All_Customers_Small_Commercial!X547+All_Customers_Lighting!X547</f>
        <v>73394</v>
      </c>
      <c r="Y547" s="5">
        <f>All_Customers_Residential!Y547+All_Customers_Small_Commercial!Y547+All_Customers_Lighting!Y547</f>
        <v>62837</v>
      </c>
      <c r="AA547" s="2">
        <f>IFERROR(INDEX('Holiday Schedule'!$D$3:$D$24,MATCH(A547,'Holiday Schedule'!$C$3:$C$24,0)),0)</f>
        <v>0</v>
      </c>
      <c r="AB547" s="2">
        <f t="shared" si="64"/>
        <v>1</v>
      </c>
      <c r="AC547" s="2">
        <f t="shared" si="65"/>
        <v>0</v>
      </c>
      <c r="AD547" s="5">
        <f t="shared" si="66"/>
        <v>1837613</v>
      </c>
      <c r="AE547" s="5">
        <f t="shared" si="67"/>
        <v>1837613</v>
      </c>
      <c r="AG547" s="2">
        <f t="shared" si="68"/>
        <v>6</v>
      </c>
      <c r="AH547" s="2">
        <f t="shared" si="69"/>
        <v>2025</v>
      </c>
      <c r="AJ547" s="5">
        <f t="shared" si="70"/>
        <v>97765</v>
      </c>
      <c r="AK547" s="2">
        <f t="shared" si="71"/>
        <v>20</v>
      </c>
    </row>
    <row r="548" spans="1:37" ht="12.75" x14ac:dyDescent="0.2">
      <c r="A548" s="4">
        <v>45831</v>
      </c>
      <c r="B548" s="5">
        <f>All_Customers_Residential!B548+All_Customers_Small_Commercial!B548+All_Customers_Lighting!B548</f>
        <v>53860</v>
      </c>
      <c r="C548" s="5">
        <f>All_Customers_Residential!C548+All_Customers_Small_Commercial!C548+All_Customers_Lighting!C548</f>
        <v>49140</v>
      </c>
      <c r="D548" s="5">
        <f>All_Customers_Residential!D548+All_Customers_Small_Commercial!D548+All_Customers_Lighting!D548</f>
        <v>47105</v>
      </c>
      <c r="E548" s="5">
        <f>All_Customers_Residential!E548+All_Customers_Small_Commercial!E548+All_Customers_Lighting!E548</f>
        <v>47501</v>
      </c>
      <c r="F548" s="5">
        <f>All_Customers_Residential!F548+All_Customers_Small_Commercial!F548+All_Customers_Lighting!F548</f>
        <v>49853</v>
      </c>
      <c r="G548" s="5">
        <f>All_Customers_Residential!G548+All_Customers_Small_Commercial!G548+All_Customers_Lighting!G548</f>
        <v>56384</v>
      </c>
      <c r="H548" s="5">
        <f>All_Customers_Residential!H548+All_Customers_Small_Commercial!H548+All_Customers_Lighting!H548</f>
        <v>66067</v>
      </c>
      <c r="I548" s="5">
        <f>All_Customers_Residential!I548+All_Customers_Small_Commercial!I548+All_Customers_Lighting!I548</f>
        <v>82942</v>
      </c>
      <c r="J548" s="5">
        <f>All_Customers_Residential!J548+All_Customers_Small_Commercial!J548+All_Customers_Lighting!J548</f>
        <v>85323</v>
      </c>
      <c r="K548" s="5">
        <f>All_Customers_Residential!K548+All_Customers_Small_Commercial!K548+All_Customers_Lighting!K548</f>
        <v>91964</v>
      </c>
      <c r="L548" s="5">
        <f>All_Customers_Residential!L548+All_Customers_Small_Commercial!L548+All_Customers_Lighting!L548</f>
        <v>88101</v>
      </c>
      <c r="M548" s="5">
        <f>All_Customers_Residential!M548+All_Customers_Small_Commercial!M548+All_Customers_Lighting!M548</f>
        <v>86241</v>
      </c>
      <c r="N548" s="5">
        <f>All_Customers_Residential!N548+All_Customers_Small_Commercial!N548+All_Customers_Lighting!N548</f>
        <v>88251</v>
      </c>
      <c r="O548" s="5">
        <f>All_Customers_Residential!O548+All_Customers_Small_Commercial!O548+All_Customers_Lighting!O548</f>
        <v>82308</v>
      </c>
      <c r="P548" s="5">
        <f>All_Customers_Residential!P548+All_Customers_Small_Commercial!P548+All_Customers_Lighting!P548</f>
        <v>80198</v>
      </c>
      <c r="Q548" s="5">
        <f>All_Customers_Residential!Q548+All_Customers_Small_Commercial!Q548+All_Customers_Lighting!Q548</f>
        <v>85874</v>
      </c>
      <c r="R548" s="5">
        <f>All_Customers_Residential!R548+All_Customers_Small_Commercial!R548+All_Customers_Lighting!R548</f>
        <v>89340</v>
      </c>
      <c r="S548" s="5">
        <f>All_Customers_Residential!S548+All_Customers_Small_Commercial!S548+All_Customers_Lighting!S548</f>
        <v>91053</v>
      </c>
      <c r="T548" s="5">
        <f>All_Customers_Residential!T548+All_Customers_Small_Commercial!T548+All_Customers_Lighting!T548</f>
        <v>94930</v>
      </c>
      <c r="U548" s="5">
        <f>All_Customers_Residential!U548+All_Customers_Small_Commercial!U548+All_Customers_Lighting!U548</f>
        <v>97556</v>
      </c>
      <c r="V548" s="5">
        <f>All_Customers_Residential!V548+All_Customers_Small_Commercial!V548+All_Customers_Lighting!V548</f>
        <v>100184</v>
      </c>
      <c r="W548" s="5">
        <f>All_Customers_Residential!W548+All_Customers_Small_Commercial!W548+All_Customers_Lighting!W548</f>
        <v>91054</v>
      </c>
      <c r="X548" s="5">
        <f>All_Customers_Residential!X548+All_Customers_Small_Commercial!X548+All_Customers_Lighting!X548</f>
        <v>72704</v>
      </c>
      <c r="Y548" s="5">
        <f>All_Customers_Residential!Y548+All_Customers_Small_Commercial!Y548+All_Customers_Lighting!Y548</f>
        <v>62419</v>
      </c>
      <c r="AA548" s="2">
        <f>IFERROR(INDEX('Holiday Schedule'!$D$3:$D$24,MATCH(A548,'Holiday Schedule'!$C$3:$C$24,0)),0)</f>
        <v>0</v>
      </c>
      <c r="AB548" s="2">
        <f t="shared" si="64"/>
        <v>2</v>
      </c>
      <c r="AC548" s="2">
        <f t="shared" si="65"/>
        <v>1408023</v>
      </c>
      <c r="AD548" s="5">
        <f t="shared" si="66"/>
        <v>432329</v>
      </c>
      <c r="AE548" s="5">
        <f t="shared" si="67"/>
        <v>1840352</v>
      </c>
      <c r="AG548" s="2">
        <f t="shared" si="68"/>
        <v>6</v>
      </c>
      <c r="AH548" s="2">
        <f t="shared" si="69"/>
        <v>2025</v>
      </c>
      <c r="AJ548" s="5">
        <f t="shared" si="70"/>
        <v>100184</v>
      </c>
      <c r="AK548" s="2">
        <f t="shared" si="71"/>
        <v>21</v>
      </c>
    </row>
    <row r="549" spans="1:37" ht="12.75" x14ac:dyDescent="0.2">
      <c r="A549" s="4">
        <v>45832</v>
      </c>
      <c r="B549" s="5">
        <f>All_Customers_Residential!B549+All_Customers_Small_Commercial!B549+All_Customers_Lighting!B549</f>
        <v>54002</v>
      </c>
      <c r="C549" s="5">
        <f>All_Customers_Residential!C549+All_Customers_Small_Commercial!C549+All_Customers_Lighting!C549</f>
        <v>49283</v>
      </c>
      <c r="D549" s="5">
        <f>All_Customers_Residential!D549+All_Customers_Small_Commercial!D549+All_Customers_Lighting!D549</f>
        <v>47247</v>
      </c>
      <c r="E549" s="5">
        <f>All_Customers_Residential!E549+All_Customers_Small_Commercial!E549+All_Customers_Lighting!E549</f>
        <v>47640</v>
      </c>
      <c r="F549" s="5">
        <f>All_Customers_Residential!F549+All_Customers_Small_Commercial!F549+All_Customers_Lighting!F549</f>
        <v>49997</v>
      </c>
      <c r="G549" s="5">
        <f>All_Customers_Residential!G549+All_Customers_Small_Commercial!G549+All_Customers_Lighting!G549</f>
        <v>56533</v>
      </c>
      <c r="H549" s="5">
        <f>All_Customers_Residential!H549+All_Customers_Small_Commercial!H549+All_Customers_Lighting!H549</f>
        <v>66134</v>
      </c>
      <c r="I549" s="5">
        <f>All_Customers_Residential!I549+All_Customers_Small_Commercial!I549+All_Customers_Lighting!I549</f>
        <v>82966</v>
      </c>
      <c r="J549" s="5">
        <f>All_Customers_Residential!J549+All_Customers_Small_Commercial!J549+All_Customers_Lighting!J549</f>
        <v>85348</v>
      </c>
      <c r="K549" s="5">
        <f>All_Customers_Residential!K549+All_Customers_Small_Commercial!K549+All_Customers_Lighting!K549</f>
        <v>91991</v>
      </c>
      <c r="L549" s="5">
        <f>All_Customers_Residential!L549+All_Customers_Small_Commercial!L549+All_Customers_Lighting!L549</f>
        <v>88129</v>
      </c>
      <c r="M549" s="5">
        <f>All_Customers_Residential!M549+All_Customers_Small_Commercial!M549+All_Customers_Lighting!M549</f>
        <v>86264</v>
      </c>
      <c r="N549" s="5">
        <f>All_Customers_Residential!N549+All_Customers_Small_Commercial!N549+All_Customers_Lighting!N549</f>
        <v>88275</v>
      </c>
      <c r="O549" s="5">
        <f>All_Customers_Residential!O549+All_Customers_Small_Commercial!O549+All_Customers_Lighting!O549</f>
        <v>82330</v>
      </c>
      <c r="P549" s="5">
        <f>All_Customers_Residential!P549+All_Customers_Small_Commercial!P549+All_Customers_Lighting!P549</f>
        <v>80223</v>
      </c>
      <c r="Q549" s="5">
        <f>All_Customers_Residential!Q549+All_Customers_Small_Commercial!Q549+All_Customers_Lighting!Q549</f>
        <v>85902</v>
      </c>
      <c r="R549" s="5">
        <f>All_Customers_Residential!R549+All_Customers_Small_Commercial!R549+All_Customers_Lighting!R549</f>
        <v>89366</v>
      </c>
      <c r="S549" s="5">
        <f>All_Customers_Residential!S549+All_Customers_Small_Commercial!S549+All_Customers_Lighting!S549</f>
        <v>91079</v>
      </c>
      <c r="T549" s="5">
        <f>All_Customers_Residential!T549+All_Customers_Small_Commercial!T549+All_Customers_Lighting!T549</f>
        <v>94958</v>
      </c>
      <c r="U549" s="5">
        <f>All_Customers_Residential!U549+All_Customers_Small_Commercial!U549+All_Customers_Lighting!U549</f>
        <v>97583</v>
      </c>
      <c r="V549" s="5">
        <f>All_Customers_Residential!V549+All_Customers_Small_Commercial!V549+All_Customers_Lighting!V549</f>
        <v>100210</v>
      </c>
      <c r="W549" s="5">
        <f>All_Customers_Residential!W549+All_Customers_Small_Commercial!W549+All_Customers_Lighting!W549</f>
        <v>91206</v>
      </c>
      <c r="X549" s="5">
        <f>All_Customers_Residential!X549+All_Customers_Small_Commercial!X549+All_Customers_Lighting!X549</f>
        <v>72849</v>
      </c>
      <c r="Y549" s="5">
        <f>All_Customers_Residential!Y549+All_Customers_Small_Commercial!Y549+All_Customers_Lighting!Y549</f>
        <v>62562</v>
      </c>
      <c r="AA549" s="2">
        <f>IFERROR(INDEX('Holiday Schedule'!$D$3:$D$24,MATCH(A549,'Holiday Schedule'!$C$3:$C$24,0)),0)</f>
        <v>0</v>
      </c>
      <c r="AB549" s="2">
        <f t="shared" si="64"/>
        <v>3</v>
      </c>
      <c r="AC549" s="2">
        <f t="shared" si="65"/>
        <v>1408679</v>
      </c>
      <c r="AD549" s="5">
        <f t="shared" si="66"/>
        <v>433398</v>
      </c>
      <c r="AE549" s="5">
        <f t="shared" si="67"/>
        <v>1842077</v>
      </c>
      <c r="AG549" s="2">
        <f t="shared" si="68"/>
        <v>6</v>
      </c>
      <c r="AH549" s="2">
        <f t="shared" si="69"/>
        <v>2025</v>
      </c>
      <c r="AJ549" s="5">
        <f t="shared" si="70"/>
        <v>100210</v>
      </c>
      <c r="AK549" s="2">
        <f t="shared" si="71"/>
        <v>21</v>
      </c>
    </row>
    <row r="550" spans="1:37" ht="12.75" x14ac:dyDescent="0.2">
      <c r="A550" s="4">
        <v>45833</v>
      </c>
      <c r="B550" s="5">
        <f>All_Customers_Residential!B550+All_Customers_Small_Commercial!B550+All_Customers_Lighting!B550</f>
        <v>54015</v>
      </c>
      <c r="C550" s="5">
        <f>All_Customers_Residential!C550+All_Customers_Small_Commercial!C550+All_Customers_Lighting!C550</f>
        <v>49293</v>
      </c>
      <c r="D550" s="5">
        <f>All_Customers_Residential!D550+All_Customers_Small_Commercial!D550+All_Customers_Lighting!D550</f>
        <v>47258</v>
      </c>
      <c r="E550" s="5">
        <f>All_Customers_Residential!E550+All_Customers_Small_Commercial!E550+All_Customers_Lighting!E550</f>
        <v>47654</v>
      </c>
      <c r="F550" s="5">
        <f>All_Customers_Residential!F550+All_Customers_Small_Commercial!F550+All_Customers_Lighting!F550</f>
        <v>50014</v>
      </c>
      <c r="G550" s="5">
        <f>All_Customers_Residential!G550+All_Customers_Small_Commercial!G550+All_Customers_Lighting!G550</f>
        <v>56553</v>
      </c>
      <c r="H550" s="5">
        <f>All_Customers_Residential!H550+All_Customers_Small_Commercial!H550+All_Customers_Lighting!H550</f>
        <v>66154</v>
      </c>
      <c r="I550" s="5">
        <f>All_Customers_Residential!I550+All_Customers_Small_Commercial!I550+All_Customers_Lighting!I550</f>
        <v>82992</v>
      </c>
      <c r="J550" s="5">
        <f>All_Customers_Residential!J550+All_Customers_Small_Commercial!J550+All_Customers_Lighting!J550</f>
        <v>85375</v>
      </c>
      <c r="K550" s="5">
        <f>All_Customers_Residential!K550+All_Customers_Small_Commercial!K550+All_Customers_Lighting!K550</f>
        <v>92022</v>
      </c>
      <c r="L550" s="5">
        <f>All_Customers_Residential!L550+All_Customers_Small_Commercial!L550+All_Customers_Lighting!L550</f>
        <v>88157</v>
      </c>
      <c r="M550" s="5">
        <f>All_Customers_Residential!M550+All_Customers_Small_Commercial!M550+All_Customers_Lighting!M550</f>
        <v>86293</v>
      </c>
      <c r="N550" s="5">
        <f>All_Customers_Residential!N550+All_Customers_Small_Commercial!N550+All_Customers_Lighting!N550</f>
        <v>88308</v>
      </c>
      <c r="O550" s="5">
        <f>All_Customers_Residential!O550+All_Customers_Small_Commercial!O550+All_Customers_Lighting!O550</f>
        <v>82359</v>
      </c>
      <c r="P550" s="5">
        <f>All_Customers_Residential!P550+All_Customers_Small_Commercial!P550+All_Customers_Lighting!P550</f>
        <v>80252</v>
      </c>
      <c r="Q550" s="5">
        <f>All_Customers_Residential!Q550+All_Customers_Small_Commercial!Q550+All_Customers_Lighting!Q550</f>
        <v>85932</v>
      </c>
      <c r="R550" s="5">
        <f>All_Customers_Residential!R550+All_Customers_Small_Commercial!R550+All_Customers_Lighting!R550</f>
        <v>89399</v>
      </c>
      <c r="S550" s="5">
        <f>All_Customers_Residential!S550+All_Customers_Small_Commercial!S550+All_Customers_Lighting!S550</f>
        <v>91112</v>
      </c>
      <c r="T550" s="5">
        <f>All_Customers_Residential!T550+All_Customers_Small_Commercial!T550+All_Customers_Lighting!T550</f>
        <v>94992</v>
      </c>
      <c r="U550" s="5">
        <f>All_Customers_Residential!U550+All_Customers_Small_Commercial!U550+All_Customers_Lighting!U550</f>
        <v>97618</v>
      </c>
      <c r="V550" s="5">
        <f>All_Customers_Residential!V550+All_Customers_Small_Commercial!V550+All_Customers_Lighting!V550</f>
        <v>100238</v>
      </c>
      <c r="W550" s="5">
        <f>All_Customers_Residential!W550+All_Customers_Small_Commercial!W550+All_Customers_Lighting!W550</f>
        <v>91237</v>
      </c>
      <c r="X550" s="5">
        <f>All_Customers_Residential!X550+All_Customers_Small_Commercial!X550+All_Customers_Lighting!X550</f>
        <v>72879</v>
      </c>
      <c r="Y550" s="5">
        <f>All_Customers_Residential!Y550+All_Customers_Small_Commercial!Y550+All_Customers_Lighting!Y550</f>
        <v>62589</v>
      </c>
      <c r="AA550" s="2">
        <f>IFERROR(INDEX('Holiday Schedule'!$D$3:$D$24,MATCH(A550,'Holiday Schedule'!$C$3:$C$24,0)),0)</f>
        <v>0</v>
      </c>
      <c r="AB550" s="2">
        <f t="shared" si="64"/>
        <v>4</v>
      </c>
      <c r="AC550" s="2">
        <f t="shared" si="65"/>
        <v>1409165</v>
      </c>
      <c r="AD550" s="5">
        <f t="shared" si="66"/>
        <v>433530</v>
      </c>
      <c r="AE550" s="5">
        <f t="shared" si="67"/>
        <v>1842695</v>
      </c>
      <c r="AG550" s="2">
        <f t="shared" si="68"/>
        <v>6</v>
      </c>
      <c r="AH550" s="2">
        <f t="shared" si="69"/>
        <v>2025</v>
      </c>
      <c r="AJ550" s="5">
        <f t="shared" si="70"/>
        <v>100238</v>
      </c>
      <c r="AK550" s="2">
        <f t="shared" si="71"/>
        <v>21</v>
      </c>
    </row>
    <row r="551" spans="1:37" ht="12.75" x14ac:dyDescent="0.2">
      <c r="A551" s="4">
        <v>45834</v>
      </c>
      <c r="B551" s="5">
        <f>All_Customers_Residential!B551+All_Customers_Small_Commercial!B551+All_Customers_Lighting!B551</f>
        <v>54034</v>
      </c>
      <c r="C551" s="5">
        <f>All_Customers_Residential!C551+All_Customers_Small_Commercial!C551+All_Customers_Lighting!C551</f>
        <v>49309</v>
      </c>
      <c r="D551" s="5">
        <f>All_Customers_Residential!D551+All_Customers_Small_Commercial!D551+All_Customers_Lighting!D551</f>
        <v>47272</v>
      </c>
      <c r="E551" s="5">
        <f>All_Customers_Residential!E551+All_Customers_Small_Commercial!E551+All_Customers_Lighting!E551</f>
        <v>47671</v>
      </c>
      <c r="F551" s="5">
        <f>All_Customers_Residential!F551+All_Customers_Small_Commercial!F551+All_Customers_Lighting!F551</f>
        <v>50028</v>
      </c>
      <c r="G551" s="5">
        <f>All_Customers_Residential!G551+All_Customers_Small_Commercial!G551+All_Customers_Lighting!G551</f>
        <v>56556</v>
      </c>
      <c r="H551" s="5">
        <f>All_Customers_Residential!H551+All_Customers_Small_Commercial!H551+All_Customers_Lighting!H551</f>
        <v>66163</v>
      </c>
      <c r="I551" s="5">
        <f>All_Customers_Residential!I551+All_Customers_Small_Commercial!I551+All_Customers_Lighting!I551</f>
        <v>83003</v>
      </c>
      <c r="J551" s="5">
        <f>All_Customers_Residential!J551+All_Customers_Small_Commercial!J551+All_Customers_Lighting!J551</f>
        <v>85388</v>
      </c>
      <c r="K551" s="5">
        <f>All_Customers_Residential!K551+All_Customers_Small_Commercial!K551+All_Customers_Lighting!K551</f>
        <v>92036</v>
      </c>
      <c r="L551" s="5">
        <f>All_Customers_Residential!L551+All_Customers_Small_Commercial!L551+All_Customers_Lighting!L551</f>
        <v>88169</v>
      </c>
      <c r="M551" s="5">
        <f>All_Customers_Residential!M551+All_Customers_Small_Commercial!M551+All_Customers_Lighting!M551</f>
        <v>86306</v>
      </c>
      <c r="N551" s="5">
        <f>All_Customers_Residential!N551+All_Customers_Small_Commercial!N551+All_Customers_Lighting!N551</f>
        <v>88320</v>
      </c>
      <c r="O551" s="5">
        <f>All_Customers_Residential!O551+All_Customers_Small_Commercial!O551+All_Customers_Lighting!O551</f>
        <v>82370</v>
      </c>
      <c r="P551" s="5">
        <f>All_Customers_Residential!P551+All_Customers_Small_Commercial!P551+All_Customers_Lighting!P551</f>
        <v>80263</v>
      </c>
      <c r="Q551" s="5">
        <f>All_Customers_Residential!Q551+All_Customers_Small_Commercial!Q551+All_Customers_Lighting!Q551</f>
        <v>85942</v>
      </c>
      <c r="R551" s="5">
        <f>All_Customers_Residential!R551+All_Customers_Small_Commercial!R551+All_Customers_Lighting!R551</f>
        <v>89410</v>
      </c>
      <c r="S551" s="5">
        <f>All_Customers_Residential!S551+All_Customers_Small_Commercial!S551+All_Customers_Lighting!S551</f>
        <v>91123</v>
      </c>
      <c r="T551" s="5">
        <f>All_Customers_Residential!T551+All_Customers_Small_Commercial!T551+All_Customers_Lighting!T551</f>
        <v>94999</v>
      </c>
      <c r="U551" s="5">
        <f>All_Customers_Residential!U551+All_Customers_Small_Commercial!U551+All_Customers_Lighting!U551</f>
        <v>97627</v>
      </c>
      <c r="V551" s="5">
        <f>All_Customers_Residential!V551+All_Customers_Small_Commercial!V551+All_Customers_Lighting!V551</f>
        <v>100242</v>
      </c>
      <c r="W551" s="5">
        <f>All_Customers_Residential!W551+All_Customers_Small_Commercial!W551+All_Customers_Lighting!W551</f>
        <v>91256</v>
      </c>
      <c r="X551" s="5">
        <f>All_Customers_Residential!X551+All_Customers_Small_Commercial!X551+All_Customers_Lighting!X551</f>
        <v>72894</v>
      </c>
      <c r="Y551" s="5">
        <f>All_Customers_Residential!Y551+All_Customers_Small_Commercial!Y551+All_Customers_Lighting!Y551</f>
        <v>62600</v>
      </c>
      <c r="AA551" s="2">
        <f>IFERROR(INDEX('Holiday Schedule'!$D$3:$D$24,MATCH(A551,'Holiday Schedule'!$C$3:$C$24,0)),0)</f>
        <v>0</v>
      </c>
      <c r="AB551" s="2">
        <f t="shared" si="64"/>
        <v>5</v>
      </c>
      <c r="AC551" s="2">
        <f t="shared" si="65"/>
        <v>1409348</v>
      </c>
      <c r="AD551" s="5">
        <f t="shared" si="66"/>
        <v>433633</v>
      </c>
      <c r="AE551" s="5">
        <f t="shared" si="67"/>
        <v>1842981</v>
      </c>
      <c r="AG551" s="2">
        <f t="shared" si="68"/>
        <v>6</v>
      </c>
      <c r="AH551" s="2">
        <f t="shared" si="69"/>
        <v>2025</v>
      </c>
      <c r="AJ551" s="5">
        <f t="shared" si="70"/>
        <v>100242</v>
      </c>
      <c r="AK551" s="2">
        <f t="shared" si="71"/>
        <v>21</v>
      </c>
    </row>
    <row r="552" spans="1:37" ht="12.75" x14ac:dyDescent="0.2">
      <c r="A552" s="4">
        <v>45835</v>
      </c>
      <c r="B552" s="5">
        <f>All_Customers_Residential!B552+All_Customers_Small_Commercial!B552+All_Customers_Lighting!B552</f>
        <v>60584</v>
      </c>
      <c r="C552" s="5">
        <f>All_Customers_Residential!C552+All_Customers_Small_Commercial!C552+All_Customers_Lighting!C552</f>
        <v>55160</v>
      </c>
      <c r="D552" s="5">
        <f>All_Customers_Residential!D552+All_Customers_Small_Commercial!D552+All_Customers_Lighting!D552</f>
        <v>52832</v>
      </c>
      <c r="E552" s="5">
        <f>All_Customers_Residential!E552+All_Customers_Small_Commercial!E552+All_Customers_Lighting!E552</f>
        <v>53286</v>
      </c>
      <c r="F552" s="5">
        <f>All_Customers_Residential!F552+All_Customers_Small_Commercial!F552+All_Customers_Lighting!F552</f>
        <v>55988</v>
      </c>
      <c r="G552" s="5">
        <f>All_Customers_Residential!G552+All_Customers_Small_Commercial!G552+All_Customers_Lighting!G552</f>
        <v>63490</v>
      </c>
      <c r="H552" s="5">
        <f>All_Customers_Residential!H552+All_Customers_Small_Commercial!H552+All_Customers_Lighting!H552</f>
        <v>74628</v>
      </c>
      <c r="I552" s="5">
        <f>All_Customers_Residential!I552+All_Customers_Small_Commercial!I552+All_Customers_Lighting!I552</f>
        <v>93772</v>
      </c>
      <c r="J552" s="5">
        <f>All_Customers_Residential!J552+All_Customers_Small_Commercial!J552+All_Customers_Lighting!J552</f>
        <v>96076</v>
      </c>
      <c r="K552" s="5">
        <f>All_Customers_Residential!K552+All_Customers_Small_Commercial!K552+All_Customers_Lighting!K552</f>
        <v>103590</v>
      </c>
      <c r="L552" s="5">
        <f>All_Customers_Residential!L552+All_Customers_Small_Commercial!L552+All_Customers_Lighting!L552</f>
        <v>98904</v>
      </c>
      <c r="M552" s="5">
        <f>All_Customers_Residential!M552+All_Customers_Small_Commercial!M552+All_Customers_Lighting!M552</f>
        <v>96685</v>
      </c>
      <c r="N552" s="5">
        <f>All_Customers_Residential!N552+All_Customers_Small_Commercial!N552+All_Customers_Lighting!N552</f>
        <v>98988</v>
      </c>
      <c r="O552" s="5">
        <f>All_Customers_Residential!O552+All_Customers_Small_Commercial!O552+All_Customers_Lighting!O552</f>
        <v>92105</v>
      </c>
      <c r="P552" s="5">
        <f>All_Customers_Residential!P552+All_Customers_Small_Commercial!P552+All_Customers_Lighting!P552</f>
        <v>89616</v>
      </c>
      <c r="Q552" s="5">
        <f>All_Customers_Residential!Q552+All_Customers_Small_Commercial!Q552+All_Customers_Lighting!Q552</f>
        <v>96230</v>
      </c>
      <c r="R552" s="5">
        <f>All_Customers_Residential!R552+All_Customers_Small_Commercial!R552+All_Customers_Lighting!R552</f>
        <v>100456</v>
      </c>
      <c r="S552" s="5">
        <f>All_Customers_Residential!S552+All_Customers_Small_Commercial!S552+All_Customers_Lighting!S552</f>
        <v>102828</v>
      </c>
      <c r="T552" s="5">
        <f>All_Customers_Residential!T552+All_Customers_Small_Commercial!T552+All_Customers_Lighting!T552</f>
        <v>107482</v>
      </c>
      <c r="U552" s="5">
        <f>All_Customers_Residential!U552+All_Customers_Small_Commercial!U552+All_Customers_Lighting!U552</f>
        <v>110689</v>
      </c>
      <c r="V552" s="5">
        <f>All_Customers_Residential!V552+All_Customers_Small_Commercial!V552+All_Customers_Lighting!V552</f>
        <v>113746</v>
      </c>
      <c r="W552" s="5">
        <f>All_Customers_Residential!W552+All_Customers_Small_Commercial!W552+All_Customers_Lighting!W552</f>
        <v>103071</v>
      </c>
      <c r="X552" s="5">
        <f>All_Customers_Residential!X552+All_Customers_Small_Commercial!X552+All_Customers_Lighting!X552</f>
        <v>82163</v>
      </c>
      <c r="Y552" s="5">
        <f>All_Customers_Residential!Y552+All_Customers_Small_Commercial!Y552+All_Customers_Lighting!Y552</f>
        <v>70408</v>
      </c>
      <c r="AA552" s="2">
        <f>IFERROR(INDEX('Holiday Schedule'!$D$3:$D$24,MATCH(A552,'Holiday Schedule'!$C$3:$C$24,0)),0)</f>
        <v>0</v>
      </c>
      <c r="AB552" s="2">
        <f t="shared" si="64"/>
        <v>6</v>
      </c>
      <c r="AC552" s="2">
        <f t="shared" si="65"/>
        <v>1586401</v>
      </c>
      <c r="AD552" s="5">
        <f t="shared" si="66"/>
        <v>486376</v>
      </c>
      <c r="AE552" s="5">
        <f t="shared" si="67"/>
        <v>2072777</v>
      </c>
      <c r="AG552" s="2">
        <f t="shared" si="68"/>
        <v>6</v>
      </c>
      <c r="AH552" s="2">
        <f t="shared" si="69"/>
        <v>2025</v>
      </c>
      <c r="AJ552" s="5">
        <f t="shared" si="70"/>
        <v>113746</v>
      </c>
      <c r="AK552" s="2">
        <f t="shared" si="71"/>
        <v>21</v>
      </c>
    </row>
    <row r="553" spans="1:37" ht="12.75" x14ac:dyDescent="0.2">
      <c r="A553" s="4">
        <v>45836</v>
      </c>
      <c r="B553" s="5">
        <f>All_Customers_Residential!B553+All_Customers_Small_Commercial!B553+All_Customers_Lighting!B553</f>
        <v>61562</v>
      </c>
      <c r="C553" s="5">
        <f>All_Customers_Residential!C553+All_Customers_Small_Commercial!C553+All_Customers_Lighting!C553</f>
        <v>55975</v>
      </c>
      <c r="D553" s="5">
        <f>All_Customers_Residential!D553+All_Customers_Small_Commercial!D553+All_Customers_Lighting!D553</f>
        <v>53993</v>
      </c>
      <c r="E553" s="5">
        <f>All_Customers_Residential!E553+All_Customers_Small_Commercial!E553+All_Customers_Lighting!E553</f>
        <v>53182</v>
      </c>
      <c r="F553" s="5">
        <f>All_Customers_Residential!F553+All_Customers_Small_Commercial!F553+All_Customers_Lighting!F553</f>
        <v>55205</v>
      </c>
      <c r="G553" s="5">
        <f>All_Customers_Residential!G553+All_Customers_Small_Commercial!G553+All_Customers_Lighting!G553</f>
        <v>61781</v>
      </c>
      <c r="H553" s="5">
        <f>All_Customers_Residential!H553+All_Customers_Small_Commercial!H553+All_Customers_Lighting!H553</f>
        <v>71035</v>
      </c>
      <c r="I553" s="5">
        <f>All_Customers_Residential!I553+All_Customers_Small_Commercial!I553+All_Customers_Lighting!I553</f>
        <v>87895</v>
      </c>
      <c r="J553" s="5">
        <f>All_Customers_Residential!J553+All_Customers_Small_Commercial!J553+All_Customers_Lighting!J553</f>
        <v>96990</v>
      </c>
      <c r="K553" s="5">
        <f>All_Customers_Residential!K553+All_Customers_Small_Commercial!K553+All_Customers_Lighting!K553</f>
        <v>110554</v>
      </c>
      <c r="L553" s="5">
        <f>All_Customers_Residential!L553+All_Customers_Small_Commercial!L553+All_Customers_Lighting!L553</f>
        <v>105462</v>
      </c>
      <c r="M553" s="5">
        <f>All_Customers_Residential!M553+All_Customers_Small_Commercial!M553+All_Customers_Lighting!M553</f>
        <v>101896</v>
      </c>
      <c r="N553" s="5">
        <f>All_Customers_Residential!N553+All_Customers_Small_Commercial!N553+All_Customers_Lighting!N553</f>
        <v>100747</v>
      </c>
      <c r="O553" s="5">
        <f>All_Customers_Residential!O553+All_Customers_Small_Commercial!O553+All_Customers_Lighting!O553</f>
        <v>94846</v>
      </c>
      <c r="P553" s="5">
        <f>All_Customers_Residential!P553+All_Customers_Small_Commercial!P553+All_Customers_Lighting!P553</f>
        <v>94122</v>
      </c>
      <c r="Q553" s="5">
        <f>All_Customers_Residential!Q553+All_Customers_Small_Commercial!Q553+All_Customers_Lighting!Q553</f>
        <v>95447</v>
      </c>
      <c r="R553" s="5">
        <f>All_Customers_Residential!R553+All_Customers_Small_Commercial!R553+All_Customers_Lighting!R553</f>
        <v>98445</v>
      </c>
      <c r="S553" s="5">
        <f>All_Customers_Residential!S553+All_Customers_Small_Commercial!S553+All_Customers_Lighting!S553</f>
        <v>102689</v>
      </c>
      <c r="T553" s="5">
        <f>All_Customers_Residential!T553+All_Customers_Small_Commercial!T553+All_Customers_Lighting!T553</f>
        <v>107528</v>
      </c>
      <c r="U553" s="5">
        <f>All_Customers_Residential!U553+All_Customers_Small_Commercial!U553+All_Customers_Lighting!U553</f>
        <v>111698</v>
      </c>
      <c r="V553" s="5">
        <f>All_Customers_Residential!V553+All_Customers_Small_Commercial!V553+All_Customers_Lighting!V553</f>
        <v>111075</v>
      </c>
      <c r="W553" s="5">
        <f>All_Customers_Residential!W553+All_Customers_Small_Commercial!W553+All_Customers_Lighting!W553</f>
        <v>102818</v>
      </c>
      <c r="X553" s="5">
        <f>All_Customers_Residential!X553+All_Customers_Small_Commercial!X553+All_Customers_Lighting!X553</f>
        <v>83576</v>
      </c>
      <c r="Y553" s="5">
        <f>All_Customers_Residential!Y553+All_Customers_Small_Commercial!Y553+All_Customers_Lighting!Y553</f>
        <v>71442</v>
      </c>
      <c r="AA553" s="2">
        <f>IFERROR(INDEX('Holiday Schedule'!$D$3:$D$24,MATCH(A553,'Holiday Schedule'!$C$3:$C$24,0)),0)</f>
        <v>0</v>
      </c>
      <c r="AB553" s="2">
        <f t="shared" si="64"/>
        <v>7</v>
      </c>
      <c r="AC553" s="2">
        <f t="shared" si="65"/>
        <v>0</v>
      </c>
      <c r="AD553" s="5">
        <f t="shared" si="66"/>
        <v>2089963</v>
      </c>
      <c r="AE553" s="5">
        <f t="shared" si="67"/>
        <v>2089963</v>
      </c>
      <c r="AG553" s="2">
        <f t="shared" si="68"/>
        <v>6</v>
      </c>
      <c r="AH553" s="2">
        <f t="shared" si="69"/>
        <v>2025</v>
      </c>
      <c r="AJ553" s="5">
        <f t="shared" si="70"/>
        <v>111698</v>
      </c>
      <c r="AK553" s="2">
        <f t="shared" si="71"/>
        <v>20</v>
      </c>
    </row>
    <row r="554" spans="1:37" ht="12.75" x14ac:dyDescent="0.2">
      <c r="A554" s="4">
        <v>45837</v>
      </c>
      <c r="B554" s="5">
        <f>All_Customers_Residential!B554+All_Customers_Small_Commercial!B554+All_Customers_Lighting!B554</f>
        <v>61562</v>
      </c>
      <c r="C554" s="5">
        <f>All_Customers_Residential!C554+All_Customers_Small_Commercial!C554+All_Customers_Lighting!C554</f>
        <v>55975</v>
      </c>
      <c r="D554" s="5">
        <f>All_Customers_Residential!D554+All_Customers_Small_Commercial!D554+All_Customers_Lighting!D554</f>
        <v>53993</v>
      </c>
      <c r="E554" s="5">
        <f>All_Customers_Residential!E554+All_Customers_Small_Commercial!E554+All_Customers_Lighting!E554</f>
        <v>53182</v>
      </c>
      <c r="F554" s="5">
        <f>All_Customers_Residential!F554+All_Customers_Small_Commercial!F554+All_Customers_Lighting!F554</f>
        <v>55205</v>
      </c>
      <c r="G554" s="5">
        <f>All_Customers_Residential!G554+All_Customers_Small_Commercial!G554+All_Customers_Lighting!G554</f>
        <v>61781</v>
      </c>
      <c r="H554" s="5">
        <f>All_Customers_Residential!H554+All_Customers_Small_Commercial!H554+All_Customers_Lighting!H554</f>
        <v>71032</v>
      </c>
      <c r="I554" s="5">
        <f>All_Customers_Residential!I554+All_Customers_Small_Commercial!I554+All_Customers_Lighting!I554</f>
        <v>87895</v>
      </c>
      <c r="J554" s="5">
        <f>All_Customers_Residential!J554+All_Customers_Small_Commercial!J554+All_Customers_Lighting!J554</f>
        <v>96990</v>
      </c>
      <c r="K554" s="5">
        <f>All_Customers_Residential!K554+All_Customers_Small_Commercial!K554+All_Customers_Lighting!K554</f>
        <v>110553</v>
      </c>
      <c r="L554" s="5">
        <f>All_Customers_Residential!L554+All_Customers_Small_Commercial!L554+All_Customers_Lighting!L554</f>
        <v>105462</v>
      </c>
      <c r="M554" s="5">
        <f>All_Customers_Residential!M554+All_Customers_Small_Commercial!M554+All_Customers_Lighting!M554</f>
        <v>101895</v>
      </c>
      <c r="N554" s="5">
        <f>All_Customers_Residential!N554+All_Customers_Small_Commercial!N554+All_Customers_Lighting!N554</f>
        <v>100747</v>
      </c>
      <c r="O554" s="5">
        <f>All_Customers_Residential!O554+All_Customers_Small_Commercial!O554+All_Customers_Lighting!O554</f>
        <v>94846</v>
      </c>
      <c r="P554" s="5">
        <f>All_Customers_Residential!P554+All_Customers_Small_Commercial!P554+All_Customers_Lighting!P554</f>
        <v>94122</v>
      </c>
      <c r="Q554" s="5">
        <f>All_Customers_Residential!Q554+All_Customers_Small_Commercial!Q554+All_Customers_Lighting!Q554</f>
        <v>95448</v>
      </c>
      <c r="R554" s="5">
        <f>All_Customers_Residential!R554+All_Customers_Small_Commercial!R554+All_Customers_Lighting!R554</f>
        <v>98443</v>
      </c>
      <c r="S554" s="5">
        <f>All_Customers_Residential!S554+All_Customers_Small_Commercial!S554+All_Customers_Lighting!S554</f>
        <v>102687</v>
      </c>
      <c r="T554" s="5">
        <f>All_Customers_Residential!T554+All_Customers_Small_Commercial!T554+All_Customers_Lighting!T554</f>
        <v>107516</v>
      </c>
      <c r="U554" s="5">
        <f>All_Customers_Residential!U554+All_Customers_Small_Commercial!U554+All_Customers_Lighting!U554</f>
        <v>111697</v>
      </c>
      <c r="V554" s="5">
        <f>All_Customers_Residential!V554+All_Customers_Small_Commercial!V554+All_Customers_Lighting!V554</f>
        <v>111074</v>
      </c>
      <c r="W554" s="5">
        <f>All_Customers_Residential!W554+All_Customers_Small_Commercial!W554+All_Customers_Lighting!W554</f>
        <v>102817</v>
      </c>
      <c r="X554" s="5">
        <f>All_Customers_Residential!X554+All_Customers_Small_Commercial!X554+All_Customers_Lighting!X554</f>
        <v>83576</v>
      </c>
      <c r="Y554" s="5">
        <f>All_Customers_Residential!Y554+All_Customers_Small_Commercial!Y554+All_Customers_Lighting!Y554</f>
        <v>71441</v>
      </c>
      <c r="AA554" s="2">
        <f>IFERROR(INDEX('Holiday Schedule'!$D$3:$D$24,MATCH(A554,'Holiday Schedule'!$C$3:$C$24,0)),0)</f>
        <v>0</v>
      </c>
      <c r="AB554" s="2">
        <f t="shared" si="64"/>
        <v>1</v>
      </c>
      <c r="AC554" s="2">
        <f t="shared" si="65"/>
        <v>0</v>
      </c>
      <c r="AD554" s="5">
        <f t="shared" si="66"/>
        <v>2089939</v>
      </c>
      <c r="AE554" s="5">
        <f t="shared" si="67"/>
        <v>2089939</v>
      </c>
      <c r="AG554" s="2">
        <f t="shared" si="68"/>
        <v>6</v>
      </c>
      <c r="AH554" s="2">
        <f t="shared" si="69"/>
        <v>2025</v>
      </c>
      <c r="AJ554" s="5">
        <f t="shared" si="70"/>
        <v>111697</v>
      </c>
      <c r="AK554" s="2">
        <f t="shared" si="71"/>
        <v>20</v>
      </c>
    </row>
    <row r="555" spans="1:37" ht="12.75" x14ac:dyDescent="0.2">
      <c r="A555" s="4">
        <v>45838</v>
      </c>
      <c r="B555" s="5">
        <f>All_Customers_Residential!B555+All_Customers_Small_Commercial!B555+All_Customers_Lighting!B555</f>
        <v>54382</v>
      </c>
      <c r="C555" s="5">
        <f>All_Customers_Residential!C555+All_Customers_Small_Commercial!C555+All_Customers_Lighting!C555</f>
        <v>49628</v>
      </c>
      <c r="D555" s="5">
        <f>All_Customers_Residential!D555+All_Customers_Small_Commercial!D555+All_Customers_Lighting!D555</f>
        <v>47575</v>
      </c>
      <c r="E555" s="5">
        <f>All_Customers_Residential!E555+All_Customers_Small_Commercial!E555+All_Customers_Lighting!E555</f>
        <v>47975</v>
      </c>
      <c r="F555" s="5">
        <f>All_Customers_Residential!F555+All_Customers_Small_Commercial!F555+All_Customers_Lighting!F555</f>
        <v>50345</v>
      </c>
      <c r="G555" s="5">
        <f>All_Customers_Residential!G555+All_Customers_Small_Commercial!G555+All_Customers_Lighting!G555</f>
        <v>56931</v>
      </c>
      <c r="H555" s="5">
        <f>All_Customers_Residential!H555+All_Customers_Small_Commercial!H555+All_Customers_Lighting!H555</f>
        <v>66597</v>
      </c>
      <c r="I555" s="5">
        <f>All_Customers_Residential!I555+All_Customers_Small_Commercial!I555+All_Customers_Lighting!I555</f>
        <v>83550</v>
      </c>
      <c r="J555" s="5">
        <f>All_Customers_Residential!J555+All_Customers_Small_Commercial!J555+All_Customers_Lighting!J555</f>
        <v>85942</v>
      </c>
      <c r="K555" s="5">
        <f>All_Customers_Residential!K555+All_Customers_Small_Commercial!K555+All_Customers_Lighting!K555</f>
        <v>92633</v>
      </c>
      <c r="L555" s="5">
        <f>All_Customers_Residential!L555+All_Customers_Small_Commercial!L555+All_Customers_Lighting!L555</f>
        <v>88738</v>
      </c>
      <c r="M555" s="5">
        <f>All_Customers_Residential!M555+All_Customers_Small_Commercial!M555+All_Customers_Lighting!M555</f>
        <v>86863</v>
      </c>
      <c r="N555" s="5">
        <f>All_Customers_Residential!N555+All_Customers_Small_Commercial!N555+All_Customers_Lighting!N555</f>
        <v>88889</v>
      </c>
      <c r="O555" s="5">
        <f>All_Customers_Residential!O555+All_Customers_Small_Commercial!O555+All_Customers_Lighting!O555</f>
        <v>82895</v>
      </c>
      <c r="P555" s="5">
        <f>All_Customers_Residential!P555+All_Customers_Small_Commercial!P555+All_Customers_Lighting!P555</f>
        <v>80774</v>
      </c>
      <c r="Q555" s="5">
        <f>All_Customers_Residential!Q555+All_Customers_Small_Commercial!Q555+All_Customers_Lighting!Q555</f>
        <v>86492</v>
      </c>
      <c r="R555" s="5">
        <f>All_Customers_Residential!R555+All_Customers_Small_Commercial!R555+All_Customers_Lighting!R555</f>
        <v>89988</v>
      </c>
      <c r="S555" s="5">
        <f>All_Customers_Residential!S555+All_Customers_Small_Commercial!S555+All_Customers_Lighting!S555</f>
        <v>91719</v>
      </c>
      <c r="T555" s="5">
        <f>All_Customers_Residential!T555+All_Customers_Small_Commercial!T555+All_Customers_Lighting!T555</f>
        <v>95626</v>
      </c>
      <c r="U555" s="5">
        <f>All_Customers_Residential!U555+All_Customers_Small_Commercial!U555+All_Customers_Lighting!U555</f>
        <v>98276</v>
      </c>
      <c r="V555" s="5">
        <f>All_Customers_Residential!V555+All_Customers_Small_Commercial!V555+All_Customers_Lighting!V555</f>
        <v>100916</v>
      </c>
      <c r="W555" s="5">
        <f>All_Customers_Residential!W555+All_Customers_Small_Commercial!W555+All_Customers_Lighting!W555</f>
        <v>91851</v>
      </c>
      <c r="X555" s="5">
        <f>All_Customers_Residential!X555+All_Customers_Small_Commercial!X555+All_Customers_Lighting!X555</f>
        <v>73363</v>
      </c>
      <c r="Y555" s="5">
        <f>All_Customers_Residential!Y555+All_Customers_Small_Commercial!Y555+All_Customers_Lighting!Y555</f>
        <v>63003</v>
      </c>
      <c r="AA555" s="2">
        <f>IFERROR(INDEX('Holiday Schedule'!$D$3:$D$24,MATCH(A555,'Holiday Schedule'!$C$3:$C$24,0)),0)</f>
        <v>0</v>
      </c>
      <c r="AB555" s="2">
        <f t="shared" si="64"/>
        <v>2</v>
      </c>
      <c r="AC555" s="2">
        <f t="shared" si="65"/>
        <v>1418515</v>
      </c>
      <c r="AD555" s="5">
        <f t="shared" si="66"/>
        <v>436436</v>
      </c>
      <c r="AE555" s="5">
        <f t="shared" si="67"/>
        <v>1854951</v>
      </c>
      <c r="AG555" s="2">
        <f t="shared" si="68"/>
        <v>6</v>
      </c>
      <c r="AH555" s="2">
        <f t="shared" si="69"/>
        <v>2025</v>
      </c>
      <c r="AJ555" s="5">
        <f t="shared" si="70"/>
        <v>100916</v>
      </c>
      <c r="AK555" s="2">
        <f t="shared" si="71"/>
        <v>21</v>
      </c>
    </row>
    <row r="556" spans="1:37" ht="12.75" x14ac:dyDescent="0.2">
      <c r="A556" s="4">
        <v>45839</v>
      </c>
      <c r="B556" s="5">
        <f>All_Customers_Residential!B556+All_Customers_Small_Commercial!B556+All_Customers_Lighting!B556</f>
        <v>56317.004999999997</v>
      </c>
      <c r="C556" s="5">
        <f>All_Customers_Residential!C556+All_Customers_Small_Commercial!C556+All_Customers_Lighting!C556</f>
        <v>53308.86</v>
      </c>
      <c r="D556" s="5">
        <f>All_Customers_Residential!D556+All_Customers_Small_Commercial!D556+All_Customers_Lighting!D556</f>
        <v>51014.184999999998</v>
      </c>
      <c r="E556" s="5">
        <f>All_Customers_Residential!E556+All_Customers_Small_Commercial!E556+All_Customers_Lighting!E556</f>
        <v>50386.395000000004</v>
      </c>
      <c r="F556" s="5">
        <f>All_Customers_Residential!F556+All_Customers_Small_Commercial!F556+All_Customers_Lighting!F556</f>
        <v>52062.084999999999</v>
      </c>
      <c r="G556" s="5">
        <f>All_Customers_Residential!G556+All_Customers_Small_Commercial!G556+All_Customers_Lighting!G556</f>
        <v>54110.96</v>
      </c>
      <c r="H556" s="5">
        <f>All_Customers_Residential!H556+All_Customers_Small_Commercial!H556+All_Customers_Lighting!H556</f>
        <v>52215.83</v>
      </c>
      <c r="I556" s="5">
        <f>All_Customers_Residential!I556+All_Customers_Small_Commercial!I556+All_Customers_Lighting!I556</f>
        <v>57293.88</v>
      </c>
      <c r="J556" s="5">
        <f>All_Customers_Residential!J556+All_Customers_Small_Commercial!J556+All_Customers_Lighting!J556</f>
        <v>58750.675000000003</v>
      </c>
      <c r="K556" s="5">
        <f>All_Customers_Residential!K556+All_Customers_Small_Commercial!K556+All_Customers_Lighting!K556</f>
        <v>60997.135000000002</v>
      </c>
      <c r="L556" s="5">
        <f>All_Customers_Residential!L556+All_Customers_Small_Commercial!L556+All_Customers_Lighting!L556</f>
        <v>58288.11</v>
      </c>
      <c r="M556" s="5">
        <f>All_Customers_Residential!M556+All_Customers_Small_Commercial!M556+All_Customers_Lighting!M556</f>
        <v>59114.955000000002</v>
      </c>
      <c r="N556" s="5">
        <f>All_Customers_Residential!N556+All_Customers_Small_Commercial!N556+All_Customers_Lighting!N556</f>
        <v>60167.27</v>
      </c>
      <c r="O556" s="5">
        <f>All_Customers_Residential!O556+All_Customers_Small_Commercial!O556+All_Customers_Lighting!O556</f>
        <v>64356.77</v>
      </c>
      <c r="P556" s="5">
        <f>All_Customers_Residential!P556+All_Customers_Small_Commercial!P556+All_Customers_Lighting!P556</f>
        <v>60620.37</v>
      </c>
      <c r="Q556" s="5">
        <f>All_Customers_Residential!Q556+All_Customers_Small_Commercial!Q556+All_Customers_Lighting!Q556</f>
        <v>57784.985000000001</v>
      </c>
      <c r="R556" s="5">
        <f>All_Customers_Residential!R556+All_Customers_Small_Commercial!R556+All_Customers_Lighting!R556</f>
        <v>68661.279999999999</v>
      </c>
      <c r="S556" s="5">
        <f>All_Customers_Residential!S556+All_Customers_Small_Commercial!S556+All_Customers_Lighting!S556</f>
        <v>69594.955000000002</v>
      </c>
      <c r="T556" s="5">
        <f>All_Customers_Residential!T556+All_Customers_Small_Commercial!T556+All_Customers_Lighting!T556</f>
        <v>75750.8</v>
      </c>
      <c r="U556" s="5">
        <f>All_Customers_Residential!U556+All_Customers_Small_Commercial!U556+All_Customers_Lighting!U556</f>
        <v>80536.160000000003</v>
      </c>
      <c r="V556" s="5">
        <f>All_Customers_Residential!V556+All_Customers_Small_Commercial!V556+All_Customers_Lighting!V556</f>
        <v>84242.8</v>
      </c>
      <c r="W556" s="5">
        <f>All_Customers_Residential!W556+All_Customers_Small_Commercial!W556+All_Customers_Lighting!W556</f>
        <v>78346.42</v>
      </c>
      <c r="X556" s="5">
        <f>All_Customers_Residential!X556+All_Customers_Small_Commercial!X556+All_Customers_Lighting!X556</f>
        <v>71999.87</v>
      </c>
      <c r="Y556" s="5">
        <f>All_Customers_Residential!Y556+All_Customers_Small_Commercial!Y556+All_Customers_Lighting!Y556</f>
        <v>65748.184999999998</v>
      </c>
      <c r="AA556" s="2">
        <f>IFERROR(INDEX('Holiday Schedule'!$D$3:$D$24,MATCH(A556,'Holiday Schedule'!$C$3:$C$24,0)),0)</f>
        <v>0</v>
      </c>
      <c r="AB556" s="2">
        <f t="shared" si="64"/>
        <v>3</v>
      </c>
      <c r="AC556" s="2">
        <f t="shared" si="65"/>
        <v>1066506.4350000001</v>
      </c>
      <c r="AD556" s="5">
        <f t="shared" si="66"/>
        <v>435163.50499999989</v>
      </c>
      <c r="AE556" s="5">
        <f t="shared" si="67"/>
        <v>1501669.94</v>
      </c>
      <c r="AG556" s="2">
        <f t="shared" si="68"/>
        <v>7</v>
      </c>
      <c r="AH556" s="2">
        <f t="shared" si="69"/>
        <v>2025</v>
      </c>
      <c r="AJ556" s="5">
        <f t="shared" si="70"/>
        <v>84242.8</v>
      </c>
      <c r="AK556" s="2">
        <f t="shared" si="71"/>
        <v>21</v>
      </c>
    </row>
    <row r="557" spans="1:37" ht="12.75" x14ac:dyDescent="0.2">
      <c r="A557" s="4">
        <v>45840</v>
      </c>
      <c r="B557" s="5">
        <f>All_Customers_Residential!B557+All_Customers_Small_Commercial!B557+All_Customers_Lighting!B557</f>
        <v>55820.434999999998</v>
      </c>
      <c r="C557" s="5">
        <f>All_Customers_Residential!C557+All_Customers_Small_Commercial!C557+All_Customers_Lighting!C557</f>
        <v>56657.49</v>
      </c>
      <c r="D557" s="5">
        <f>All_Customers_Residential!D557+All_Customers_Small_Commercial!D557+All_Customers_Lighting!D557</f>
        <v>54562.63</v>
      </c>
      <c r="E557" s="5">
        <f>All_Customers_Residential!E557+All_Customers_Small_Commercial!E557+All_Customers_Lighting!E557</f>
        <v>55521.96</v>
      </c>
      <c r="F557" s="5">
        <f>All_Customers_Residential!F557+All_Customers_Small_Commercial!F557+All_Customers_Lighting!F557</f>
        <v>57202.224999999999</v>
      </c>
      <c r="G557" s="5">
        <f>All_Customers_Residential!G557+All_Customers_Small_Commercial!G557+All_Customers_Lighting!G557</f>
        <v>57924.014999999999</v>
      </c>
      <c r="H557" s="5">
        <f>All_Customers_Residential!H557+All_Customers_Small_Commercial!H557+All_Customers_Lighting!H557</f>
        <v>57231.42</v>
      </c>
      <c r="I557" s="5">
        <f>All_Customers_Residential!I557+All_Customers_Small_Commercial!I557+All_Customers_Lighting!I557</f>
        <v>53338.75</v>
      </c>
      <c r="J557" s="5">
        <f>All_Customers_Residential!J557+All_Customers_Small_Commercial!J557+All_Customers_Lighting!J557</f>
        <v>51594.334999999999</v>
      </c>
      <c r="K557" s="5">
        <f>All_Customers_Residential!K557+All_Customers_Small_Commercial!K557+All_Customers_Lighting!K557</f>
        <v>56676.735000000001</v>
      </c>
      <c r="L557" s="5">
        <f>All_Customers_Residential!L557+All_Customers_Small_Commercial!L557+All_Customers_Lighting!L557</f>
        <v>59003.945</v>
      </c>
      <c r="M557" s="5">
        <f>All_Customers_Residential!M557+All_Customers_Small_Commercial!M557+All_Customers_Lighting!M557</f>
        <v>57976.614999999998</v>
      </c>
      <c r="N557" s="5">
        <f>All_Customers_Residential!N557+All_Customers_Small_Commercial!N557+All_Customers_Lighting!N557</f>
        <v>60922.305</v>
      </c>
      <c r="O557" s="5">
        <f>All_Customers_Residential!O557+All_Customers_Small_Commercial!O557+All_Customers_Lighting!O557</f>
        <v>64611.915000000001</v>
      </c>
      <c r="P557" s="5">
        <f>All_Customers_Residential!P557+All_Customers_Small_Commercial!P557+All_Customers_Lighting!P557</f>
        <v>65124.46</v>
      </c>
      <c r="Q557" s="5">
        <f>All_Customers_Residential!Q557+All_Customers_Small_Commercial!Q557+All_Customers_Lighting!Q557</f>
        <v>67877.864999999991</v>
      </c>
      <c r="R557" s="5">
        <f>All_Customers_Residential!R557+All_Customers_Small_Commercial!R557+All_Customers_Lighting!R557</f>
        <v>80067.184999999998</v>
      </c>
      <c r="S557" s="5">
        <f>All_Customers_Residential!S557+All_Customers_Small_Commercial!S557+All_Customers_Lighting!S557</f>
        <v>86638.014999999999</v>
      </c>
      <c r="T557" s="5">
        <f>All_Customers_Residential!T557+All_Customers_Small_Commercial!T557+All_Customers_Lighting!T557</f>
        <v>88475.33</v>
      </c>
      <c r="U557" s="5">
        <f>All_Customers_Residential!U557+All_Customers_Small_Commercial!U557+All_Customers_Lighting!U557</f>
        <v>91552.404999999999</v>
      </c>
      <c r="V557" s="5">
        <f>All_Customers_Residential!V557+All_Customers_Small_Commercial!V557+All_Customers_Lighting!V557</f>
        <v>92758.97</v>
      </c>
      <c r="W557" s="5">
        <f>All_Customers_Residential!W557+All_Customers_Small_Commercial!W557+All_Customers_Lighting!W557</f>
        <v>88370.75</v>
      </c>
      <c r="X557" s="5">
        <f>All_Customers_Residential!X557+All_Customers_Small_Commercial!X557+All_Customers_Lighting!X557</f>
        <v>82423.324999999997</v>
      </c>
      <c r="Y557" s="5">
        <f>All_Customers_Residential!Y557+All_Customers_Small_Commercial!Y557+All_Customers_Lighting!Y557</f>
        <v>71702.455000000002</v>
      </c>
      <c r="AA557" s="2">
        <f>IFERROR(INDEX('Holiday Schedule'!$D$3:$D$24,MATCH(A557,'Holiday Schedule'!$C$3:$C$24,0)),0)</f>
        <v>0</v>
      </c>
      <c r="AB557" s="2">
        <f t="shared" si="64"/>
        <v>4</v>
      </c>
      <c r="AC557" s="2">
        <f t="shared" si="65"/>
        <v>1147412.905</v>
      </c>
      <c r="AD557" s="5">
        <f t="shared" si="66"/>
        <v>466622.62999999989</v>
      </c>
      <c r="AE557" s="5">
        <f t="shared" si="67"/>
        <v>1614035.5349999999</v>
      </c>
      <c r="AG557" s="2">
        <f t="shared" si="68"/>
        <v>7</v>
      </c>
      <c r="AH557" s="2">
        <f t="shared" si="69"/>
        <v>2025</v>
      </c>
      <c r="AJ557" s="5">
        <f t="shared" si="70"/>
        <v>92758.97</v>
      </c>
      <c r="AK557" s="2">
        <f t="shared" si="71"/>
        <v>21</v>
      </c>
    </row>
    <row r="558" spans="1:37" ht="12.75" x14ac:dyDescent="0.2">
      <c r="A558" s="4">
        <v>45841</v>
      </c>
      <c r="B558" s="5">
        <f>All_Customers_Residential!B558+All_Customers_Small_Commercial!B558+All_Customers_Lighting!B558</f>
        <v>47145.974999999999</v>
      </c>
      <c r="C558" s="5">
        <f>All_Customers_Residential!C558+All_Customers_Small_Commercial!C558+All_Customers_Lighting!C558</f>
        <v>60637.665000000001</v>
      </c>
      <c r="D558" s="5">
        <f>All_Customers_Residential!D558+All_Customers_Small_Commercial!D558+All_Customers_Lighting!D558</f>
        <v>58204.665000000001</v>
      </c>
      <c r="E558" s="5">
        <f>All_Customers_Residential!E558+All_Customers_Small_Commercial!E558+All_Customers_Lighting!E558</f>
        <v>57144.834999999999</v>
      </c>
      <c r="F558" s="5">
        <f>All_Customers_Residential!F558+All_Customers_Small_Commercial!F558+All_Customers_Lighting!F558</f>
        <v>59106.38</v>
      </c>
      <c r="G558" s="5">
        <f>All_Customers_Residential!G558+All_Customers_Small_Commercial!G558+All_Customers_Lighting!G558</f>
        <v>57294.035000000003</v>
      </c>
      <c r="H558" s="5">
        <f>All_Customers_Residential!H558+All_Customers_Small_Commercial!H558+All_Customers_Lighting!H558</f>
        <v>57185.48</v>
      </c>
      <c r="I558" s="5">
        <f>All_Customers_Residential!I558+All_Customers_Small_Commercial!I558+All_Customers_Lighting!I558</f>
        <v>54383.96</v>
      </c>
      <c r="J558" s="5">
        <f>All_Customers_Residential!J558+All_Customers_Small_Commercial!J558+All_Customers_Lighting!J558</f>
        <v>50701.345000000001</v>
      </c>
      <c r="K558" s="5">
        <f>All_Customers_Residential!K558+All_Customers_Small_Commercial!K558+All_Customers_Lighting!K558</f>
        <v>51983.240000000005</v>
      </c>
      <c r="L558" s="5">
        <f>All_Customers_Residential!L558+All_Customers_Small_Commercial!L558+All_Customers_Lighting!L558</f>
        <v>52417.504999999997</v>
      </c>
      <c r="M558" s="5">
        <f>All_Customers_Residential!M558+All_Customers_Small_Commercial!M558+All_Customers_Lighting!M558</f>
        <v>56128.025000000001</v>
      </c>
      <c r="N558" s="5">
        <f>All_Customers_Residential!N558+All_Customers_Small_Commercial!N558+All_Customers_Lighting!N558</f>
        <v>61209.73</v>
      </c>
      <c r="O558" s="5">
        <f>All_Customers_Residential!O558+All_Customers_Small_Commercial!O558+All_Customers_Lighting!O558</f>
        <v>67276.83</v>
      </c>
      <c r="P558" s="5">
        <f>All_Customers_Residential!P558+All_Customers_Small_Commercial!P558+All_Customers_Lighting!P558</f>
        <v>80101.119999999995</v>
      </c>
      <c r="Q558" s="5">
        <f>All_Customers_Residential!Q558+All_Customers_Small_Commercial!Q558+All_Customers_Lighting!Q558</f>
        <v>83074.85500000001</v>
      </c>
      <c r="R558" s="5">
        <f>All_Customers_Residential!R558+All_Customers_Small_Commercial!R558+All_Customers_Lighting!R558</f>
        <v>84708.074999999997</v>
      </c>
      <c r="S558" s="5">
        <f>All_Customers_Residential!S558+All_Customers_Small_Commercial!S558+All_Customers_Lighting!S558</f>
        <v>85244.1</v>
      </c>
      <c r="T558" s="5">
        <f>All_Customers_Residential!T558+All_Customers_Small_Commercial!T558+All_Customers_Lighting!T558</f>
        <v>81693.595000000001</v>
      </c>
      <c r="U558" s="5">
        <f>All_Customers_Residential!U558+All_Customers_Small_Commercial!U558+All_Customers_Lighting!U558</f>
        <v>81565.054999999993</v>
      </c>
      <c r="V558" s="5">
        <f>All_Customers_Residential!V558+All_Customers_Small_Commercial!V558+All_Customers_Lighting!V558</f>
        <v>81299.264999999999</v>
      </c>
      <c r="W558" s="5">
        <f>All_Customers_Residential!W558+All_Customers_Small_Commercial!W558+All_Customers_Lighting!W558</f>
        <v>78730.614999999991</v>
      </c>
      <c r="X558" s="5">
        <f>All_Customers_Residential!X558+All_Customers_Small_Commercial!X558+All_Customers_Lighting!X558</f>
        <v>73031.114999999991</v>
      </c>
      <c r="Y558" s="5">
        <f>All_Customers_Residential!Y558+All_Customers_Small_Commercial!Y558+All_Customers_Lighting!Y558</f>
        <v>65278.69</v>
      </c>
      <c r="AA558" s="2">
        <f>IFERROR(INDEX('Holiday Schedule'!$D$3:$D$24,MATCH(A558,'Holiday Schedule'!$C$3:$C$24,0)),0)</f>
        <v>0</v>
      </c>
      <c r="AB558" s="2">
        <f t="shared" si="64"/>
        <v>5</v>
      </c>
      <c r="AC558" s="2">
        <f t="shared" si="65"/>
        <v>1123548.43</v>
      </c>
      <c r="AD558" s="5">
        <f t="shared" si="66"/>
        <v>461997.72499999963</v>
      </c>
      <c r="AE558" s="5">
        <f t="shared" si="67"/>
        <v>1585546.1549999996</v>
      </c>
      <c r="AG558" s="2">
        <f t="shared" si="68"/>
        <v>7</v>
      </c>
      <c r="AH558" s="2">
        <f t="shared" si="69"/>
        <v>2025</v>
      </c>
      <c r="AJ558" s="5">
        <f t="shared" si="70"/>
        <v>85244.1</v>
      </c>
      <c r="AK558" s="2">
        <f t="shared" si="71"/>
        <v>18</v>
      </c>
    </row>
    <row r="559" spans="1:37" ht="12.75" x14ac:dyDescent="0.2">
      <c r="A559" s="4">
        <v>45842</v>
      </c>
      <c r="B559" s="5">
        <f>All_Customers_Residential!B559+All_Customers_Small_Commercial!B559+All_Customers_Lighting!B559</f>
        <v>59356.01</v>
      </c>
      <c r="C559" s="5">
        <f>All_Customers_Residential!C559+All_Customers_Small_Commercial!C559+All_Customers_Lighting!C559</f>
        <v>55785.644999999997</v>
      </c>
      <c r="D559" s="5">
        <f>All_Customers_Residential!D559+All_Customers_Small_Commercial!D559+All_Customers_Lighting!D559</f>
        <v>53547.654999999999</v>
      </c>
      <c r="E559" s="5">
        <f>All_Customers_Residential!E559+All_Customers_Small_Commercial!E559+All_Customers_Lighting!E559</f>
        <v>53038.184999999998</v>
      </c>
      <c r="F559" s="5">
        <f>All_Customers_Residential!F559+All_Customers_Small_Commercial!F559+All_Customers_Lighting!F559</f>
        <v>53254.695</v>
      </c>
      <c r="G559" s="5">
        <f>All_Customers_Residential!G559+All_Customers_Small_Commercial!G559+All_Customers_Lighting!G559</f>
        <v>50730.184999999998</v>
      </c>
      <c r="H559" s="5">
        <f>All_Customers_Residential!H559+All_Customers_Small_Commercial!H559+All_Customers_Lighting!H559</f>
        <v>49437.75</v>
      </c>
      <c r="I559" s="5">
        <f>All_Customers_Residential!I559+All_Customers_Small_Commercial!I559+All_Customers_Lighting!I559</f>
        <v>45679.264999999999</v>
      </c>
      <c r="J559" s="5">
        <f>All_Customers_Residential!J559+All_Customers_Small_Commercial!J559+All_Customers_Lighting!J559</f>
        <v>39472.404999999999</v>
      </c>
      <c r="K559" s="5">
        <f>All_Customers_Residential!K559+All_Customers_Small_Commercial!K559+All_Customers_Lighting!K559</f>
        <v>37975.729999999996</v>
      </c>
      <c r="L559" s="5">
        <f>All_Customers_Residential!L559+All_Customers_Small_Commercial!L559+All_Customers_Lighting!L559</f>
        <v>38999.505000000005</v>
      </c>
      <c r="M559" s="5">
        <f>All_Customers_Residential!M559+All_Customers_Small_Commercial!M559+All_Customers_Lighting!M559</f>
        <v>40013.875</v>
      </c>
      <c r="N559" s="5">
        <f>All_Customers_Residential!N559+All_Customers_Small_Commercial!N559+All_Customers_Lighting!N559</f>
        <v>39821.744999999995</v>
      </c>
      <c r="O559" s="5">
        <f>All_Customers_Residential!O559+All_Customers_Small_Commercial!O559+All_Customers_Lighting!O559</f>
        <v>45800.880000000005</v>
      </c>
      <c r="P559" s="5">
        <f>All_Customers_Residential!P559+All_Customers_Small_Commercial!P559+All_Customers_Lighting!P559</f>
        <v>42396.205000000002</v>
      </c>
      <c r="Q559" s="5">
        <f>All_Customers_Residential!Q559+All_Customers_Small_Commercial!Q559+All_Customers_Lighting!Q559</f>
        <v>47062.035000000003</v>
      </c>
      <c r="R559" s="5">
        <f>All_Customers_Residential!R559+All_Customers_Small_Commercial!R559+All_Customers_Lighting!R559</f>
        <v>49002.75</v>
      </c>
      <c r="S559" s="5">
        <f>All_Customers_Residential!S559+All_Customers_Small_Commercial!S559+All_Customers_Lighting!S559</f>
        <v>56471.334999999999</v>
      </c>
      <c r="T559" s="5">
        <f>All_Customers_Residential!T559+All_Customers_Small_Commercial!T559+All_Customers_Lighting!T559</f>
        <v>63470.184999999998</v>
      </c>
      <c r="U559" s="5">
        <f>All_Customers_Residential!U559+All_Customers_Small_Commercial!U559+All_Customers_Lighting!U559</f>
        <v>67434.2</v>
      </c>
      <c r="V559" s="5">
        <f>All_Customers_Residential!V559+All_Customers_Small_Commercial!V559+All_Customers_Lighting!V559</f>
        <v>68098.42</v>
      </c>
      <c r="W559" s="5">
        <f>All_Customers_Residential!W559+All_Customers_Small_Commercial!W559+All_Customers_Lighting!W559</f>
        <v>65986.25</v>
      </c>
      <c r="X559" s="5">
        <f>All_Customers_Residential!X559+All_Customers_Small_Commercial!X559+All_Customers_Lighting!X559</f>
        <v>63908.705000000002</v>
      </c>
      <c r="Y559" s="5">
        <f>All_Customers_Residential!Y559+All_Customers_Small_Commercial!Y559+All_Customers_Lighting!Y559</f>
        <v>60056.97</v>
      </c>
      <c r="AA559" s="2">
        <f>IFERROR(INDEX('Holiday Schedule'!$D$3:$D$24,MATCH(A559,'Holiday Schedule'!$C$3:$C$24,0)),0)</f>
        <v>1</v>
      </c>
      <c r="AB559" s="2">
        <f t="shared" si="64"/>
        <v>6</v>
      </c>
      <c r="AC559" s="2">
        <f t="shared" si="65"/>
        <v>0</v>
      </c>
      <c r="AD559" s="5">
        <f t="shared" si="66"/>
        <v>1246800.585</v>
      </c>
      <c r="AE559" s="5">
        <f t="shared" si="67"/>
        <v>1246800.585</v>
      </c>
      <c r="AG559" s="2">
        <f t="shared" si="68"/>
        <v>7</v>
      </c>
      <c r="AH559" s="2">
        <f t="shared" si="69"/>
        <v>2025</v>
      </c>
      <c r="AJ559" s="5">
        <f t="shared" si="70"/>
        <v>68098.42</v>
      </c>
      <c r="AK559" s="2">
        <f t="shared" si="71"/>
        <v>21</v>
      </c>
    </row>
    <row r="560" spans="1:37" ht="12.75" x14ac:dyDescent="0.2">
      <c r="A560" s="4">
        <v>45843</v>
      </c>
      <c r="B560" s="5">
        <f>All_Customers_Residential!B560+All_Customers_Small_Commercial!B560+All_Customers_Lighting!B560</f>
        <v>54116.62</v>
      </c>
      <c r="C560" s="5">
        <f>All_Customers_Residential!C560+All_Customers_Small_Commercial!C560+All_Customers_Lighting!C560</f>
        <v>50912.05</v>
      </c>
      <c r="D560" s="5">
        <f>All_Customers_Residential!D560+All_Customers_Small_Commercial!D560+All_Customers_Lighting!D560</f>
        <v>49758.904999999999</v>
      </c>
      <c r="E560" s="5">
        <f>All_Customers_Residential!E560+All_Customers_Small_Commercial!E560+All_Customers_Lighting!E560</f>
        <v>49100.464999999997</v>
      </c>
      <c r="F560" s="5">
        <f>All_Customers_Residential!F560+All_Customers_Small_Commercial!F560+All_Customers_Lighting!F560</f>
        <v>48835.97</v>
      </c>
      <c r="G560" s="5">
        <f>All_Customers_Residential!G560+All_Customers_Small_Commercial!G560+All_Customers_Lighting!G560</f>
        <v>46136.78</v>
      </c>
      <c r="H560" s="5">
        <f>All_Customers_Residential!H560+All_Customers_Small_Commercial!H560+All_Customers_Lighting!H560</f>
        <v>44183.915000000001</v>
      </c>
      <c r="I560" s="5">
        <f>All_Customers_Residential!I560+All_Customers_Small_Commercial!I560+All_Customers_Lighting!I560</f>
        <v>39606.815000000002</v>
      </c>
      <c r="J560" s="5">
        <f>All_Customers_Residential!J560+All_Customers_Small_Commercial!J560+All_Customers_Lighting!J560</f>
        <v>36050.83</v>
      </c>
      <c r="K560" s="5">
        <f>All_Customers_Residential!K560+All_Customers_Small_Commercial!K560+All_Customers_Lighting!K560</f>
        <v>36103.949999999997</v>
      </c>
      <c r="L560" s="5">
        <f>All_Customers_Residential!L560+All_Customers_Small_Commercial!L560+All_Customers_Lighting!L560</f>
        <v>35656.410000000003</v>
      </c>
      <c r="M560" s="5">
        <f>All_Customers_Residential!M560+All_Customers_Small_Commercial!M560+All_Customers_Lighting!M560</f>
        <v>39819.705000000002</v>
      </c>
      <c r="N560" s="5">
        <f>All_Customers_Residential!N560+All_Customers_Small_Commercial!N560+All_Customers_Lighting!N560</f>
        <v>41172.520000000004</v>
      </c>
      <c r="O560" s="5">
        <f>All_Customers_Residential!O560+All_Customers_Small_Commercial!O560+All_Customers_Lighting!O560</f>
        <v>43088.800000000003</v>
      </c>
      <c r="P560" s="5">
        <f>All_Customers_Residential!P560+All_Customers_Small_Commercial!P560+All_Customers_Lighting!P560</f>
        <v>48262.345000000001</v>
      </c>
      <c r="Q560" s="5">
        <f>All_Customers_Residential!Q560+All_Customers_Small_Commercial!Q560+All_Customers_Lighting!Q560</f>
        <v>55698.92</v>
      </c>
      <c r="R560" s="5">
        <f>All_Customers_Residential!R560+All_Customers_Small_Commercial!R560+All_Customers_Lighting!R560</f>
        <v>64821.72</v>
      </c>
      <c r="S560" s="5">
        <f>All_Customers_Residential!S560+All_Customers_Small_Commercial!S560+All_Customers_Lighting!S560</f>
        <v>72787.114999999991</v>
      </c>
      <c r="T560" s="5">
        <f>All_Customers_Residential!T560+All_Customers_Small_Commercial!T560+All_Customers_Lighting!T560</f>
        <v>73419.17</v>
      </c>
      <c r="U560" s="5">
        <f>All_Customers_Residential!U560+All_Customers_Small_Commercial!U560+All_Customers_Lighting!U560</f>
        <v>78360.054999999993</v>
      </c>
      <c r="V560" s="5">
        <f>All_Customers_Residential!V560+All_Customers_Small_Commercial!V560+All_Customers_Lighting!V560</f>
        <v>78763.820000000007</v>
      </c>
      <c r="W560" s="5">
        <f>All_Customers_Residential!W560+All_Customers_Small_Commercial!W560+All_Customers_Lighting!W560</f>
        <v>77239.69</v>
      </c>
      <c r="X560" s="5">
        <f>All_Customers_Residential!X560+All_Customers_Small_Commercial!X560+All_Customers_Lighting!X560</f>
        <v>71723.915000000008</v>
      </c>
      <c r="Y560" s="5">
        <f>All_Customers_Residential!Y560+All_Customers_Small_Commercial!Y560+All_Customers_Lighting!Y560</f>
        <v>64187.635000000002</v>
      </c>
      <c r="AA560" s="2">
        <f>IFERROR(INDEX('Holiday Schedule'!$D$3:$D$24,MATCH(A560,'Holiday Schedule'!$C$3:$C$24,0)),0)</f>
        <v>0</v>
      </c>
      <c r="AB560" s="2">
        <f t="shared" si="64"/>
        <v>7</v>
      </c>
      <c r="AC560" s="2">
        <f t="shared" si="65"/>
        <v>0</v>
      </c>
      <c r="AD560" s="5">
        <f t="shared" si="66"/>
        <v>1299808.1200000001</v>
      </c>
      <c r="AE560" s="5">
        <f t="shared" si="67"/>
        <v>1299808.1200000001</v>
      </c>
      <c r="AG560" s="2">
        <f t="shared" si="68"/>
        <v>7</v>
      </c>
      <c r="AH560" s="2">
        <f t="shared" si="69"/>
        <v>2025</v>
      </c>
      <c r="AJ560" s="5">
        <f t="shared" si="70"/>
        <v>78763.820000000007</v>
      </c>
      <c r="AK560" s="2">
        <f t="shared" si="71"/>
        <v>21</v>
      </c>
    </row>
    <row r="561" spans="1:37" ht="12.75" x14ac:dyDescent="0.2">
      <c r="A561" s="4">
        <v>45844</v>
      </c>
      <c r="B561" s="5">
        <f>All_Customers_Residential!B561+All_Customers_Small_Commercial!B561+All_Customers_Lighting!B561</f>
        <v>58839.665000000001</v>
      </c>
      <c r="C561" s="5">
        <f>All_Customers_Residential!C561+All_Customers_Small_Commercial!C561+All_Customers_Lighting!C561</f>
        <v>54927.525000000001</v>
      </c>
      <c r="D561" s="5">
        <f>All_Customers_Residential!D561+All_Customers_Small_Commercial!D561+All_Customers_Lighting!D561</f>
        <v>53790.974999999999</v>
      </c>
      <c r="E561" s="5">
        <f>All_Customers_Residential!E561+All_Customers_Small_Commercial!E561+All_Customers_Lighting!E561</f>
        <v>52929.375</v>
      </c>
      <c r="F561" s="5">
        <f>All_Customers_Residential!F561+All_Customers_Small_Commercial!F561+All_Customers_Lighting!F561</f>
        <v>52527.09</v>
      </c>
      <c r="G561" s="5">
        <f>All_Customers_Residential!G561+All_Customers_Small_Commercial!G561+All_Customers_Lighting!G561</f>
        <v>49549.525000000001</v>
      </c>
      <c r="H561" s="5">
        <f>All_Customers_Residential!H561+All_Customers_Small_Commercial!H561+All_Customers_Lighting!H561</f>
        <v>49468.32</v>
      </c>
      <c r="I561" s="5">
        <f>All_Customers_Residential!I561+All_Customers_Small_Commercial!I561+All_Customers_Lighting!I561</f>
        <v>46945.759999999995</v>
      </c>
      <c r="J561" s="5">
        <f>All_Customers_Residential!J561+All_Customers_Small_Commercial!J561+All_Customers_Lighting!J561</f>
        <v>46654.255000000005</v>
      </c>
      <c r="K561" s="5">
        <f>All_Customers_Residential!K561+All_Customers_Small_Commercial!K561+All_Customers_Lighting!K561</f>
        <v>47116.675000000003</v>
      </c>
      <c r="L561" s="5">
        <f>All_Customers_Residential!L561+All_Customers_Small_Commercial!L561+All_Customers_Lighting!L561</f>
        <v>49986.14</v>
      </c>
      <c r="M561" s="5">
        <f>All_Customers_Residential!M561+All_Customers_Small_Commercial!M561+All_Customers_Lighting!M561</f>
        <v>53199.6</v>
      </c>
      <c r="N561" s="5">
        <f>All_Customers_Residential!N561+All_Customers_Small_Commercial!N561+All_Customers_Lighting!N561</f>
        <v>60288.19</v>
      </c>
      <c r="O561" s="5">
        <f>All_Customers_Residential!O561+All_Customers_Small_Commercial!O561+All_Customers_Lighting!O561</f>
        <v>66013.13</v>
      </c>
      <c r="P561" s="5">
        <f>All_Customers_Residential!P561+All_Customers_Small_Commercial!P561+All_Customers_Lighting!P561</f>
        <v>66713</v>
      </c>
      <c r="Q561" s="5">
        <f>All_Customers_Residential!Q561+All_Customers_Small_Commercial!Q561+All_Customers_Lighting!Q561</f>
        <v>72679.3</v>
      </c>
      <c r="R561" s="5">
        <f>All_Customers_Residential!R561+All_Customers_Small_Commercial!R561+All_Customers_Lighting!R561</f>
        <v>77808.635000000009</v>
      </c>
      <c r="S561" s="5">
        <f>All_Customers_Residential!S561+All_Customers_Small_Commercial!S561+All_Customers_Lighting!S561</f>
        <v>87056.76999999999</v>
      </c>
      <c r="T561" s="5">
        <f>All_Customers_Residential!T561+All_Customers_Small_Commercial!T561+All_Customers_Lighting!T561</f>
        <v>95224.3</v>
      </c>
      <c r="U561" s="5">
        <f>All_Customers_Residential!U561+All_Customers_Small_Commercial!U561+All_Customers_Lighting!U561</f>
        <v>97064.97</v>
      </c>
      <c r="V561" s="5">
        <f>All_Customers_Residential!V561+All_Customers_Small_Commercial!V561+All_Customers_Lighting!V561</f>
        <v>92883.16</v>
      </c>
      <c r="W561" s="5">
        <f>All_Customers_Residential!W561+All_Customers_Small_Commercial!W561+All_Customers_Lighting!W561</f>
        <v>87013.684999999998</v>
      </c>
      <c r="X561" s="5">
        <f>All_Customers_Residential!X561+All_Customers_Small_Commercial!X561+All_Customers_Lighting!X561</f>
        <v>82063.429999999993</v>
      </c>
      <c r="Y561" s="5">
        <f>All_Customers_Residential!Y561+All_Customers_Small_Commercial!Y561+All_Customers_Lighting!Y561</f>
        <v>73787.72</v>
      </c>
      <c r="AA561" s="2">
        <f>IFERROR(INDEX('Holiday Schedule'!$D$3:$D$24,MATCH(A561,'Holiday Schedule'!$C$3:$C$24,0)),0)</f>
        <v>0</v>
      </c>
      <c r="AB561" s="2">
        <f t="shared" si="64"/>
        <v>1</v>
      </c>
      <c r="AC561" s="2">
        <f t="shared" si="65"/>
        <v>0</v>
      </c>
      <c r="AD561" s="5">
        <f t="shared" si="66"/>
        <v>1574531.1949999998</v>
      </c>
      <c r="AE561" s="5">
        <f t="shared" si="67"/>
        <v>1574531.1949999998</v>
      </c>
      <c r="AG561" s="2">
        <f t="shared" si="68"/>
        <v>7</v>
      </c>
      <c r="AH561" s="2">
        <f t="shared" si="69"/>
        <v>2025</v>
      </c>
      <c r="AJ561" s="5">
        <f t="shared" si="70"/>
        <v>97064.97</v>
      </c>
      <c r="AK561" s="2">
        <f t="shared" si="71"/>
        <v>20</v>
      </c>
    </row>
    <row r="562" spans="1:37" ht="12.75" x14ac:dyDescent="0.2">
      <c r="A562" s="4">
        <v>45845</v>
      </c>
      <c r="B562" s="5">
        <f>All_Customers_Residential!B562+All_Customers_Small_Commercial!B562+All_Customers_Lighting!B562</f>
        <v>66828.790000000008</v>
      </c>
      <c r="C562" s="5">
        <f>All_Customers_Residential!C562+All_Customers_Small_Commercial!C562+All_Customers_Lighting!C562</f>
        <v>63015.54</v>
      </c>
      <c r="D562" s="5">
        <f>All_Customers_Residential!D562+All_Customers_Small_Commercial!D562+All_Customers_Lighting!D562</f>
        <v>60754.239999999998</v>
      </c>
      <c r="E562" s="5">
        <f>All_Customers_Residential!E562+All_Customers_Small_Commercial!E562+All_Customers_Lighting!E562</f>
        <v>60228.78</v>
      </c>
      <c r="F562" s="5">
        <f>All_Customers_Residential!F562+All_Customers_Small_Commercial!F562+All_Customers_Lighting!F562</f>
        <v>61073.305</v>
      </c>
      <c r="G562" s="5">
        <f>All_Customers_Residential!G562+All_Customers_Small_Commercial!G562+All_Customers_Lighting!G562</f>
        <v>61847.42</v>
      </c>
      <c r="H562" s="5">
        <f>All_Customers_Residential!H562+All_Customers_Small_Commercial!H562+All_Customers_Lighting!H562</f>
        <v>61668.644999999997</v>
      </c>
      <c r="I562" s="5">
        <f>All_Customers_Residential!I562+All_Customers_Small_Commercial!I562+All_Customers_Lighting!I562</f>
        <v>59657.404999999999</v>
      </c>
      <c r="J562" s="5">
        <f>All_Customers_Residential!J562+All_Customers_Small_Commercial!J562+All_Customers_Lighting!J562</f>
        <v>57241.514999999999</v>
      </c>
      <c r="K562" s="5">
        <f>All_Customers_Residential!K562+All_Customers_Small_Commercial!K562+All_Customers_Lighting!K562</f>
        <v>59232.904999999999</v>
      </c>
      <c r="L562" s="5">
        <f>All_Customers_Residential!L562+All_Customers_Small_Commercial!L562+All_Customers_Lighting!L562</f>
        <v>61641.49</v>
      </c>
      <c r="M562" s="5">
        <f>All_Customers_Residential!M562+All_Customers_Small_Commercial!M562+All_Customers_Lighting!M562</f>
        <v>64148.39</v>
      </c>
      <c r="N562" s="5">
        <f>All_Customers_Residential!N562+All_Customers_Small_Commercial!N562+All_Customers_Lighting!N562</f>
        <v>66795.364999999991</v>
      </c>
      <c r="O562" s="5">
        <f>All_Customers_Residential!O562+All_Customers_Small_Commercial!O562+All_Customers_Lighting!O562</f>
        <v>70437.875</v>
      </c>
      <c r="P562" s="5">
        <f>All_Customers_Residential!P562+All_Customers_Small_Commercial!P562+All_Customers_Lighting!P562</f>
        <v>73131.625</v>
      </c>
      <c r="Q562" s="5">
        <f>All_Customers_Residential!Q562+All_Customers_Small_Commercial!Q562+All_Customers_Lighting!Q562</f>
        <v>76348.62</v>
      </c>
      <c r="R562" s="5">
        <f>All_Customers_Residential!R562+All_Customers_Small_Commercial!R562+All_Customers_Lighting!R562</f>
        <v>83234.47</v>
      </c>
      <c r="S562" s="5">
        <f>All_Customers_Residential!S562+All_Customers_Small_Commercial!S562+All_Customers_Lighting!S562</f>
        <v>88315.294999999998</v>
      </c>
      <c r="T562" s="5">
        <f>All_Customers_Residential!T562+All_Customers_Small_Commercial!T562+All_Customers_Lighting!T562</f>
        <v>91206.225000000006</v>
      </c>
      <c r="U562" s="5">
        <f>All_Customers_Residential!U562+All_Customers_Small_Commercial!U562+All_Customers_Lighting!U562</f>
        <v>96397.79</v>
      </c>
      <c r="V562" s="5">
        <f>All_Customers_Residential!V562+All_Customers_Small_Commercial!V562+All_Customers_Lighting!V562</f>
        <v>95155.839999999997</v>
      </c>
      <c r="W562" s="5">
        <f>All_Customers_Residential!W562+All_Customers_Small_Commercial!W562+All_Customers_Lighting!W562</f>
        <v>88938.62</v>
      </c>
      <c r="X562" s="5">
        <f>All_Customers_Residential!X562+All_Customers_Small_Commercial!X562+All_Customers_Lighting!X562</f>
        <v>81301.915000000008</v>
      </c>
      <c r="Y562" s="5">
        <f>All_Customers_Residential!Y562+All_Customers_Small_Commercial!Y562+All_Customers_Lighting!Y562</f>
        <v>73055.595000000001</v>
      </c>
      <c r="AA562" s="2">
        <f>IFERROR(INDEX('Holiday Schedule'!$D$3:$D$24,MATCH(A562,'Holiday Schedule'!$C$3:$C$24,0)),0)</f>
        <v>0</v>
      </c>
      <c r="AB562" s="2">
        <f t="shared" si="64"/>
        <v>2</v>
      </c>
      <c r="AC562" s="2">
        <f t="shared" si="65"/>
        <v>1213185.345</v>
      </c>
      <c r="AD562" s="5">
        <f t="shared" si="66"/>
        <v>508472.31500000041</v>
      </c>
      <c r="AE562" s="5">
        <f t="shared" si="67"/>
        <v>1721657.6600000004</v>
      </c>
      <c r="AG562" s="2">
        <f t="shared" si="68"/>
        <v>7</v>
      </c>
      <c r="AH562" s="2">
        <f t="shared" si="69"/>
        <v>2025</v>
      </c>
      <c r="AJ562" s="5">
        <f t="shared" si="70"/>
        <v>96397.79</v>
      </c>
      <c r="AK562" s="2">
        <f t="shared" si="71"/>
        <v>20</v>
      </c>
    </row>
    <row r="563" spans="1:37" ht="12.75" x14ac:dyDescent="0.2">
      <c r="A563" s="4">
        <v>45846</v>
      </c>
      <c r="B563" s="5">
        <f>All_Customers_Residential!B563+All_Customers_Small_Commercial!B563+All_Customers_Lighting!B563</f>
        <v>66702.214999999997</v>
      </c>
      <c r="C563" s="5">
        <f>All_Customers_Residential!C563+All_Customers_Small_Commercial!C563+All_Customers_Lighting!C563</f>
        <v>63723.035000000003</v>
      </c>
      <c r="D563" s="5">
        <f>All_Customers_Residential!D563+All_Customers_Small_Commercial!D563+All_Customers_Lighting!D563</f>
        <v>61133.78</v>
      </c>
      <c r="E563" s="5">
        <f>All_Customers_Residential!E563+All_Customers_Small_Commercial!E563+All_Customers_Lighting!E563</f>
        <v>59655.91</v>
      </c>
      <c r="F563" s="5">
        <f>All_Customers_Residential!F563+All_Customers_Small_Commercial!F563+All_Customers_Lighting!F563</f>
        <v>62258.95</v>
      </c>
      <c r="G563" s="5">
        <f>All_Customers_Residential!G563+All_Customers_Small_Commercial!G563+All_Customers_Lighting!G563</f>
        <v>61560.964999999997</v>
      </c>
      <c r="H563" s="5">
        <f>All_Customers_Residential!H563+All_Customers_Small_Commercial!H563+All_Customers_Lighting!H563</f>
        <v>66046.554999999993</v>
      </c>
      <c r="I563" s="5">
        <f>All_Customers_Residential!I563+All_Customers_Small_Commercial!I563+All_Customers_Lighting!I563</f>
        <v>67665.94</v>
      </c>
      <c r="J563" s="5">
        <f>All_Customers_Residential!J563+All_Customers_Small_Commercial!J563+All_Customers_Lighting!J563</f>
        <v>68445.785000000003</v>
      </c>
      <c r="K563" s="5">
        <f>All_Customers_Residential!K563+All_Customers_Small_Commercial!K563+All_Customers_Lighting!K563</f>
        <v>67988.255000000005</v>
      </c>
      <c r="L563" s="5">
        <f>All_Customers_Residential!L563+All_Customers_Small_Commercial!L563+All_Customers_Lighting!L563</f>
        <v>68140.035000000003</v>
      </c>
      <c r="M563" s="5">
        <f>All_Customers_Residential!M563+All_Customers_Small_Commercial!M563+All_Customers_Lighting!M563</f>
        <v>68028.024999999994</v>
      </c>
      <c r="N563" s="5">
        <f>All_Customers_Residential!N563+All_Customers_Small_Commercial!N563+All_Customers_Lighting!N563</f>
        <v>69097.714999999997</v>
      </c>
      <c r="O563" s="5">
        <f>All_Customers_Residential!O563+All_Customers_Small_Commercial!O563+All_Customers_Lighting!O563</f>
        <v>65002.764999999999</v>
      </c>
      <c r="P563" s="5">
        <f>All_Customers_Residential!P563+All_Customers_Small_Commercial!P563+All_Customers_Lighting!P563</f>
        <v>63526.504999999997</v>
      </c>
      <c r="Q563" s="5">
        <f>All_Customers_Residential!Q563+All_Customers_Small_Commercial!Q563+All_Customers_Lighting!Q563</f>
        <v>62521.125</v>
      </c>
      <c r="R563" s="5">
        <f>All_Customers_Residential!R563+All_Customers_Small_Commercial!R563+All_Customers_Lighting!R563</f>
        <v>68822.925000000003</v>
      </c>
      <c r="S563" s="5">
        <f>All_Customers_Residential!S563+All_Customers_Small_Commercial!S563+All_Customers_Lighting!S563</f>
        <v>71867.445000000007</v>
      </c>
      <c r="T563" s="5">
        <f>All_Customers_Residential!T563+All_Customers_Small_Commercial!T563+All_Customers_Lighting!T563</f>
        <v>77848.294999999998</v>
      </c>
      <c r="U563" s="5">
        <f>All_Customers_Residential!U563+All_Customers_Small_Commercial!U563+All_Customers_Lighting!U563</f>
        <v>80788.649999999994</v>
      </c>
      <c r="V563" s="5">
        <f>All_Customers_Residential!V563+All_Customers_Small_Commercial!V563+All_Customers_Lighting!V563</f>
        <v>80104.705000000002</v>
      </c>
      <c r="W563" s="5">
        <f>All_Customers_Residential!W563+All_Customers_Small_Commercial!W563+All_Customers_Lighting!W563</f>
        <v>79463.60500000001</v>
      </c>
      <c r="X563" s="5">
        <f>All_Customers_Residential!X563+All_Customers_Small_Commercial!X563+All_Customers_Lighting!X563</f>
        <v>72493.440000000002</v>
      </c>
      <c r="Y563" s="5">
        <f>All_Customers_Residential!Y563+All_Customers_Small_Commercial!Y563+All_Customers_Lighting!Y563</f>
        <v>63959.02</v>
      </c>
      <c r="AA563" s="2">
        <f>IFERROR(INDEX('Holiday Schedule'!$D$3:$D$24,MATCH(A563,'Holiday Schedule'!$C$3:$C$24,0)),0)</f>
        <v>0</v>
      </c>
      <c r="AB563" s="2">
        <f t="shared" si="64"/>
        <v>3</v>
      </c>
      <c r="AC563" s="2">
        <f t="shared" si="65"/>
        <v>1131805.2150000001</v>
      </c>
      <c r="AD563" s="5">
        <f t="shared" si="66"/>
        <v>505040.42999999993</v>
      </c>
      <c r="AE563" s="5">
        <f t="shared" si="67"/>
        <v>1636845.645</v>
      </c>
      <c r="AG563" s="2">
        <f t="shared" si="68"/>
        <v>7</v>
      </c>
      <c r="AH563" s="2">
        <f t="shared" si="69"/>
        <v>2025</v>
      </c>
      <c r="AJ563" s="5">
        <f t="shared" si="70"/>
        <v>80788.649999999994</v>
      </c>
      <c r="AK563" s="2">
        <f t="shared" si="71"/>
        <v>20</v>
      </c>
    </row>
    <row r="564" spans="1:37" ht="12.75" x14ac:dyDescent="0.2">
      <c r="A564" s="4">
        <v>45847</v>
      </c>
      <c r="B564" s="5">
        <f>All_Customers_Residential!B564+All_Customers_Small_Commercial!B564+All_Customers_Lighting!B564</f>
        <v>58913.425000000003</v>
      </c>
      <c r="C564" s="5">
        <f>All_Customers_Residential!C564+All_Customers_Small_Commercial!C564+All_Customers_Lighting!C564</f>
        <v>54536.72</v>
      </c>
      <c r="D564" s="5">
        <f>All_Customers_Residential!D564+All_Customers_Small_Commercial!D564+All_Customers_Lighting!D564</f>
        <v>53511.235000000001</v>
      </c>
      <c r="E564" s="5">
        <f>All_Customers_Residential!E564+All_Customers_Small_Commercial!E564+All_Customers_Lighting!E564</f>
        <v>52939.02</v>
      </c>
      <c r="F564" s="5">
        <f>All_Customers_Residential!F564+All_Customers_Small_Commercial!F564+All_Customers_Lighting!F564</f>
        <v>55766.58</v>
      </c>
      <c r="G564" s="5">
        <f>All_Customers_Residential!G564+All_Customers_Small_Commercial!G564+All_Customers_Lighting!G564</f>
        <v>55020.29</v>
      </c>
      <c r="H564" s="5">
        <f>All_Customers_Residential!H564+All_Customers_Small_Commercial!H564+All_Customers_Lighting!H564</f>
        <v>57184.794999999998</v>
      </c>
      <c r="I564" s="5">
        <f>All_Customers_Residential!I564+All_Customers_Small_Commercial!I564+All_Customers_Lighting!I564</f>
        <v>54604.54</v>
      </c>
      <c r="J564" s="5">
        <f>All_Customers_Residential!J564+All_Customers_Small_Commercial!J564+All_Customers_Lighting!J564</f>
        <v>50772.06</v>
      </c>
      <c r="K564" s="5">
        <f>All_Customers_Residential!K564+All_Customers_Small_Commercial!K564+All_Customers_Lighting!K564</f>
        <v>50758.845000000001</v>
      </c>
      <c r="L564" s="5">
        <f>All_Customers_Residential!L564+All_Customers_Small_Commercial!L564+All_Customers_Lighting!L564</f>
        <v>50320.175000000003</v>
      </c>
      <c r="M564" s="5">
        <f>All_Customers_Residential!M564+All_Customers_Small_Commercial!M564+All_Customers_Lighting!M564</f>
        <v>53033.42</v>
      </c>
      <c r="N564" s="5">
        <f>All_Customers_Residential!N564+All_Customers_Small_Commercial!N564+All_Customers_Lighting!N564</f>
        <v>55837.69</v>
      </c>
      <c r="O564" s="5">
        <f>All_Customers_Residential!O564+All_Customers_Small_Commercial!O564+All_Customers_Lighting!O564</f>
        <v>54913.724999999999</v>
      </c>
      <c r="P564" s="5">
        <f>All_Customers_Residential!P564+All_Customers_Small_Commercial!P564+All_Customers_Lighting!P564</f>
        <v>61845.925000000003</v>
      </c>
      <c r="Q564" s="5">
        <f>All_Customers_Residential!Q564+All_Customers_Small_Commercial!Q564+All_Customers_Lighting!Q564</f>
        <v>63564.885000000002</v>
      </c>
      <c r="R564" s="5">
        <f>All_Customers_Residential!R564+All_Customers_Small_Commercial!R564+All_Customers_Lighting!R564</f>
        <v>71596.31</v>
      </c>
      <c r="S564" s="5">
        <f>All_Customers_Residential!S564+All_Customers_Small_Commercial!S564+All_Customers_Lighting!S564</f>
        <v>80365.095000000001</v>
      </c>
      <c r="T564" s="5">
        <f>All_Customers_Residential!T564+All_Customers_Small_Commercial!T564+All_Customers_Lighting!T564</f>
        <v>83776.540000000008</v>
      </c>
      <c r="U564" s="5">
        <f>All_Customers_Residential!U564+All_Customers_Small_Commercial!U564+All_Customers_Lighting!U564</f>
        <v>86436.85</v>
      </c>
      <c r="V564" s="5">
        <f>All_Customers_Residential!V564+All_Customers_Small_Commercial!V564+All_Customers_Lighting!V564</f>
        <v>85358.584999999992</v>
      </c>
      <c r="W564" s="5">
        <f>All_Customers_Residential!W564+All_Customers_Small_Commercial!W564+All_Customers_Lighting!W564</f>
        <v>81524.464999999997</v>
      </c>
      <c r="X564" s="5">
        <f>All_Customers_Residential!X564+All_Customers_Small_Commercial!X564+All_Customers_Lighting!X564</f>
        <v>74824.815000000002</v>
      </c>
      <c r="Y564" s="5">
        <f>All_Customers_Residential!Y564+All_Customers_Small_Commercial!Y564+All_Customers_Lighting!Y564</f>
        <v>67084.945000000007</v>
      </c>
      <c r="AA564" s="2">
        <f>IFERROR(INDEX('Holiday Schedule'!$D$3:$D$24,MATCH(A564,'Holiday Schedule'!$C$3:$C$24,0)),0)</f>
        <v>0</v>
      </c>
      <c r="AB564" s="2">
        <f t="shared" si="64"/>
        <v>4</v>
      </c>
      <c r="AC564" s="2">
        <f t="shared" si="65"/>
        <v>1059533.9249999998</v>
      </c>
      <c r="AD564" s="5">
        <f t="shared" si="66"/>
        <v>454957.01000000024</v>
      </c>
      <c r="AE564" s="5">
        <f t="shared" si="67"/>
        <v>1514490.9350000001</v>
      </c>
      <c r="AG564" s="2">
        <f t="shared" si="68"/>
        <v>7</v>
      </c>
      <c r="AH564" s="2">
        <f t="shared" si="69"/>
        <v>2025</v>
      </c>
      <c r="AJ564" s="5">
        <f t="shared" si="70"/>
        <v>86436.85</v>
      </c>
      <c r="AK564" s="2">
        <f t="shared" si="71"/>
        <v>20</v>
      </c>
    </row>
    <row r="565" spans="1:37" ht="12.75" x14ac:dyDescent="0.2">
      <c r="A565" s="4">
        <v>45848</v>
      </c>
      <c r="B565" s="5">
        <f>All_Customers_Residential!B565+All_Customers_Small_Commercial!B565+All_Customers_Lighting!B565</f>
        <v>59403.35</v>
      </c>
      <c r="C565" s="5">
        <f>All_Customers_Residential!C565+All_Customers_Small_Commercial!C565+All_Customers_Lighting!C565</f>
        <v>57692.94</v>
      </c>
      <c r="D565" s="5">
        <f>All_Customers_Residential!D565+All_Customers_Small_Commercial!D565+All_Customers_Lighting!D565</f>
        <v>55904.535000000003</v>
      </c>
      <c r="E565" s="5">
        <f>All_Customers_Residential!E565+All_Customers_Small_Commercial!E565+All_Customers_Lighting!E565</f>
        <v>55432.525000000001</v>
      </c>
      <c r="F565" s="5">
        <f>All_Customers_Residential!F565+All_Customers_Small_Commercial!F565+All_Customers_Lighting!F565</f>
        <v>56875.995000000003</v>
      </c>
      <c r="G565" s="5">
        <f>All_Customers_Residential!G565+All_Customers_Small_Commercial!G565+All_Customers_Lighting!G565</f>
        <v>59207.385000000002</v>
      </c>
      <c r="H565" s="5">
        <f>All_Customers_Residential!H565+All_Customers_Small_Commercial!H565+All_Customers_Lighting!H565</f>
        <v>62159.334999999999</v>
      </c>
      <c r="I565" s="5">
        <f>All_Customers_Residential!I565+All_Customers_Small_Commercial!I565+All_Customers_Lighting!I565</f>
        <v>64095.175000000003</v>
      </c>
      <c r="J565" s="5">
        <f>All_Customers_Residential!J565+All_Customers_Small_Commercial!J565+All_Customers_Lighting!J565</f>
        <v>62927.68</v>
      </c>
      <c r="K565" s="5">
        <f>All_Customers_Residential!K565+All_Customers_Small_Commercial!K565+All_Customers_Lighting!K565</f>
        <v>62961.404999999999</v>
      </c>
      <c r="L565" s="5">
        <f>All_Customers_Residential!L565+All_Customers_Small_Commercial!L565+All_Customers_Lighting!L565</f>
        <v>59602.625</v>
      </c>
      <c r="M565" s="5">
        <f>All_Customers_Residential!M565+All_Customers_Small_Commercial!M565+All_Customers_Lighting!M565</f>
        <v>60086.525000000001</v>
      </c>
      <c r="N565" s="5">
        <f>All_Customers_Residential!N565+All_Customers_Small_Commercial!N565+All_Customers_Lighting!N565</f>
        <v>63398</v>
      </c>
      <c r="O565" s="5">
        <f>All_Customers_Residential!O565+All_Customers_Small_Commercial!O565+All_Customers_Lighting!O565</f>
        <v>61955.495000000003</v>
      </c>
      <c r="P565" s="5">
        <f>All_Customers_Residential!P565+All_Customers_Small_Commercial!P565+All_Customers_Lighting!P565</f>
        <v>61086.5</v>
      </c>
      <c r="Q565" s="5">
        <f>All_Customers_Residential!Q565+All_Customers_Small_Commercial!Q565+All_Customers_Lighting!Q565</f>
        <v>62457.964999999997</v>
      </c>
      <c r="R565" s="5">
        <f>All_Customers_Residential!R565+All_Customers_Small_Commercial!R565+All_Customers_Lighting!R565</f>
        <v>62495.360000000001</v>
      </c>
      <c r="S565" s="5">
        <f>All_Customers_Residential!S565+All_Customers_Small_Commercial!S565+All_Customers_Lighting!S565</f>
        <v>70429.815000000002</v>
      </c>
      <c r="T565" s="5">
        <f>All_Customers_Residential!T565+All_Customers_Small_Commercial!T565+All_Customers_Lighting!T565</f>
        <v>76540.61</v>
      </c>
      <c r="U565" s="5">
        <f>All_Customers_Residential!U565+All_Customers_Small_Commercial!U565+All_Customers_Lighting!U565</f>
        <v>80780.214999999997</v>
      </c>
      <c r="V565" s="5">
        <f>All_Customers_Residential!V565+All_Customers_Small_Commercial!V565+All_Customers_Lighting!V565</f>
        <v>80064.274999999994</v>
      </c>
      <c r="W565" s="5">
        <f>All_Customers_Residential!W565+All_Customers_Small_Commercial!W565+All_Customers_Lighting!W565</f>
        <v>77912.10500000001</v>
      </c>
      <c r="X565" s="5">
        <f>All_Customers_Residential!X565+All_Customers_Small_Commercial!X565+All_Customers_Lighting!X565</f>
        <v>70541.434999999998</v>
      </c>
      <c r="Y565" s="5">
        <f>All_Customers_Residential!Y565+All_Customers_Small_Commercial!Y565+All_Customers_Lighting!Y565</f>
        <v>63921.574999999997</v>
      </c>
      <c r="AA565" s="2">
        <f>IFERROR(INDEX('Holiday Schedule'!$D$3:$D$24,MATCH(A565,'Holiday Schedule'!$C$3:$C$24,0)),0)</f>
        <v>0</v>
      </c>
      <c r="AB565" s="2">
        <f t="shared" si="64"/>
        <v>5</v>
      </c>
      <c r="AC565" s="2">
        <f t="shared" si="65"/>
        <v>1077335.1849999998</v>
      </c>
      <c r="AD565" s="5">
        <f t="shared" si="66"/>
        <v>470597.64000000036</v>
      </c>
      <c r="AE565" s="5">
        <f t="shared" si="67"/>
        <v>1547932.8250000002</v>
      </c>
      <c r="AG565" s="2">
        <f t="shared" si="68"/>
        <v>7</v>
      </c>
      <c r="AH565" s="2">
        <f t="shared" si="69"/>
        <v>2025</v>
      </c>
      <c r="AJ565" s="5">
        <f t="shared" si="70"/>
        <v>80780.214999999997</v>
      </c>
      <c r="AK565" s="2">
        <f t="shared" si="71"/>
        <v>20</v>
      </c>
    </row>
    <row r="566" spans="1:37" ht="12.75" x14ac:dyDescent="0.2">
      <c r="A566" s="4">
        <v>45849</v>
      </c>
      <c r="B566" s="5">
        <f>All_Customers_Residential!B566+All_Customers_Small_Commercial!B566+All_Customers_Lighting!B566</f>
        <v>58381.135000000002</v>
      </c>
      <c r="C566" s="5">
        <f>All_Customers_Residential!C566+All_Customers_Small_Commercial!C566+All_Customers_Lighting!C566</f>
        <v>53044.925000000003</v>
      </c>
      <c r="D566" s="5">
        <f>All_Customers_Residential!D566+All_Customers_Small_Commercial!D566+All_Customers_Lighting!D566</f>
        <v>52199.78</v>
      </c>
      <c r="E566" s="5">
        <f>All_Customers_Residential!E566+All_Customers_Small_Commercial!E566+All_Customers_Lighting!E566</f>
        <v>51975.01</v>
      </c>
      <c r="F566" s="5">
        <f>All_Customers_Residential!F566+All_Customers_Small_Commercial!F566+All_Customers_Lighting!F566</f>
        <v>54331.54</v>
      </c>
      <c r="G566" s="5">
        <f>All_Customers_Residential!G566+All_Customers_Small_Commercial!G566+All_Customers_Lighting!G566</f>
        <v>54836.745000000003</v>
      </c>
      <c r="H566" s="5">
        <f>All_Customers_Residential!H566+All_Customers_Small_Commercial!H566+All_Customers_Lighting!H566</f>
        <v>57621.684999999998</v>
      </c>
      <c r="I566" s="5">
        <f>All_Customers_Residential!I566+All_Customers_Small_Commercial!I566+All_Customers_Lighting!I566</f>
        <v>60280.97</v>
      </c>
      <c r="J566" s="5">
        <f>All_Customers_Residential!J566+All_Customers_Small_Commercial!J566+All_Customers_Lighting!J566</f>
        <v>60216.34</v>
      </c>
      <c r="K566" s="5">
        <f>All_Customers_Residential!K566+All_Customers_Small_Commercial!K566+All_Customers_Lighting!K566</f>
        <v>60105.205000000002</v>
      </c>
      <c r="L566" s="5">
        <f>All_Customers_Residential!L566+All_Customers_Small_Commercial!L566+All_Customers_Lighting!L566</f>
        <v>58216.6</v>
      </c>
      <c r="M566" s="5">
        <f>All_Customers_Residential!M566+All_Customers_Small_Commercial!M566+All_Customers_Lighting!M566</f>
        <v>55630.824999999997</v>
      </c>
      <c r="N566" s="5">
        <f>All_Customers_Residential!N566+All_Customers_Small_Commercial!N566+All_Customers_Lighting!N566</f>
        <v>54427.235000000001</v>
      </c>
      <c r="O566" s="5">
        <f>All_Customers_Residential!O566+All_Customers_Small_Commercial!O566+All_Customers_Lighting!O566</f>
        <v>50668.84</v>
      </c>
      <c r="P566" s="5">
        <f>All_Customers_Residential!P566+All_Customers_Small_Commercial!P566+All_Customers_Lighting!P566</f>
        <v>53034.36</v>
      </c>
      <c r="Q566" s="5">
        <f>All_Customers_Residential!Q566+All_Customers_Small_Commercial!Q566+All_Customers_Lighting!Q566</f>
        <v>52190.729999999996</v>
      </c>
      <c r="R566" s="5">
        <f>All_Customers_Residential!R566+All_Customers_Small_Commercial!R566+All_Customers_Lighting!R566</f>
        <v>59786.79</v>
      </c>
      <c r="S566" s="5">
        <f>All_Customers_Residential!S566+All_Customers_Small_Commercial!S566+All_Customers_Lighting!S566</f>
        <v>67778.55</v>
      </c>
      <c r="T566" s="5">
        <f>All_Customers_Residential!T566+All_Customers_Small_Commercial!T566+All_Customers_Lighting!T566</f>
        <v>74656.434999999998</v>
      </c>
      <c r="U566" s="5">
        <f>All_Customers_Residential!U566+All_Customers_Small_Commercial!U566+All_Customers_Lighting!U566</f>
        <v>80162.584999999992</v>
      </c>
      <c r="V566" s="5">
        <f>All_Customers_Residential!V566+All_Customers_Small_Commercial!V566+All_Customers_Lighting!V566</f>
        <v>80353.14499999999</v>
      </c>
      <c r="W566" s="5">
        <f>All_Customers_Residential!W566+All_Customers_Small_Commercial!W566+All_Customers_Lighting!W566</f>
        <v>77239.794999999998</v>
      </c>
      <c r="X566" s="5">
        <f>All_Customers_Residential!X566+All_Customers_Small_Commercial!X566+All_Customers_Lighting!X566</f>
        <v>72907.239999999991</v>
      </c>
      <c r="Y566" s="5">
        <f>All_Customers_Residential!Y566+All_Customers_Small_Commercial!Y566+All_Customers_Lighting!Y566</f>
        <v>64698.995000000003</v>
      </c>
      <c r="AA566" s="2">
        <f>IFERROR(INDEX('Holiday Schedule'!$D$3:$D$24,MATCH(A566,'Holiday Schedule'!$C$3:$C$24,0)),0)</f>
        <v>0</v>
      </c>
      <c r="AB566" s="2">
        <f t="shared" si="64"/>
        <v>6</v>
      </c>
      <c r="AC566" s="2">
        <f t="shared" si="65"/>
        <v>1017655.6450000001</v>
      </c>
      <c r="AD566" s="5">
        <f t="shared" si="66"/>
        <v>447089.81499999983</v>
      </c>
      <c r="AE566" s="5">
        <f t="shared" si="67"/>
        <v>1464745.46</v>
      </c>
      <c r="AG566" s="2">
        <f t="shared" si="68"/>
        <v>7</v>
      </c>
      <c r="AH566" s="2">
        <f t="shared" si="69"/>
        <v>2025</v>
      </c>
      <c r="AJ566" s="5">
        <f t="shared" si="70"/>
        <v>80353.14499999999</v>
      </c>
      <c r="AK566" s="2">
        <f t="shared" si="71"/>
        <v>21</v>
      </c>
    </row>
    <row r="567" spans="1:37" ht="12.75" x14ac:dyDescent="0.2">
      <c r="A567" s="4">
        <v>45850</v>
      </c>
      <c r="B567" s="5">
        <f>All_Customers_Residential!B567+All_Customers_Small_Commercial!B567+All_Customers_Lighting!B567</f>
        <v>59743.88</v>
      </c>
      <c r="C567" s="5">
        <f>All_Customers_Residential!C567+All_Customers_Small_Commercial!C567+All_Customers_Lighting!C567</f>
        <v>54587.16</v>
      </c>
      <c r="D567" s="5">
        <f>All_Customers_Residential!D567+All_Customers_Small_Commercial!D567+All_Customers_Lighting!D567</f>
        <v>52796.61</v>
      </c>
      <c r="E567" s="5">
        <f>All_Customers_Residential!E567+All_Customers_Small_Commercial!E567+All_Customers_Lighting!E567</f>
        <v>51786.05</v>
      </c>
      <c r="F567" s="5">
        <f>All_Customers_Residential!F567+All_Customers_Small_Commercial!F567+All_Customers_Lighting!F567</f>
        <v>52035.254999999997</v>
      </c>
      <c r="G567" s="5">
        <f>All_Customers_Residential!G567+All_Customers_Small_Commercial!G567+All_Customers_Lighting!G567</f>
        <v>50913.06</v>
      </c>
      <c r="H567" s="5">
        <f>All_Customers_Residential!H567+All_Customers_Small_Commercial!H567+All_Customers_Lighting!H567</f>
        <v>52514.754999999997</v>
      </c>
      <c r="I567" s="5">
        <f>All_Customers_Residential!I567+All_Customers_Small_Commercial!I567+All_Customers_Lighting!I567</f>
        <v>53346.16</v>
      </c>
      <c r="J567" s="5">
        <f>All_Customers_Residential!J567+All_Customers_Small_Commercial!J567+All_Customers_Lighting!J567</f>
        <v>54048.99</v>
      </c>
      <c r="K567" s="5">
        <f>All_Customers_Residential!K567+All_Customers_Small_Commercial!K567+All_Customers_Lighting!K567</f>
        <v>54052.02</v>
      </c>
      <c r="L567" s="5">
        <f>All_Customers_Residential!L567+All_Customers_Small_Commercial!L567+All_Customers_Lighting!L567</f>
        <v>51422.34</v>
      </c>
      <c r="M567" s="5">
        <f>All_Customers_Residential!M567+All_Customers_Small_Commercial!M567+All_Customers_Lighting!M567</f>
        <v>55023.355000000003</v>
      </c>
      <c r="N567" s="5">
        <f>All_Customers_Residential!N567+All_Customers_Small_Commercial!N567+All_Customers_Lighting!N567</f>
        <v>56178.42</v>
      </c>
      <c r="O567" s="5">
        <f>All_Customers_Residential!O567+All_Customers_Small_Commercial!O567+All_Customers_Lighting!O567</f>
        <v>51235.195</v>
      </c>
      <c r="P567" s="5">
        <f>All_Customers_Residential!P567+All_Customers_Small_Commercial!P567+All_Customers_Lighting!P567</f>
        <v>53404.025000000001</v>
      </c>
      <c r="Q567" s="5">
        <f>All_Customers_Residential!Q567+All_Customers_Small_Commercial!Q567+All_Customers_Lighting!Q567</f>
        <v>59731.144999999997</v>
      </c>
      <c r="R567" s="5">
        <f>All_Customers_Residential!R567+All_Customers_Small_Commercial!R567+All_Customers_Lighting!R567</f>
        <v>64248.635000000002</v>
      </c>
      <c r="S567" s="5">
        <f>All_Customers_Residential!S567+All_Customers_Small_Commercial!S567+All_Customers_Lighting!S567</f>
        <v>72681.320000000007</v>
      </c>
      <c r="T567" s="5">
        <f>All_Customers_Residential!T567+All_Customers_Small_Commercial!T567+All_Customers_Lighting!T567</f>
        <v>74616.899999999994</v>
      </c>
      <c r="U567" s="5">
        <f>All_Customers_Residential!U567+All_Customers_Small_Commercial!U567+All_Customers_Lighting!U567</f>
        <v>75184.535000000003</v>
      </c>
      <c r="V567" s="5">
        <f>All_Customers_Residential!V567+All_Customers_Small_Commercial!V567+All_Customers_Lighting!V567</f>
        <v>75482.635000000009</v>
      </c>
      <c r="W567" s="5">
        <f>All_Customers_Residential!W567+All_Customers_Small_Commercial!W567+All_Customers_Lighting!W567</f>
        <v>71395.244999999995</v>
      </c>
      <c r="X567" s="5">
        <f>All_Customers_Residential!X567+All_Customers_Small_Commercial!X567+All_Customers_Lighting!X567</f>
        <v>67812.994999999995</v>
      </c>
      <c r="Y567" s="5">
        <f>All_Customers_Residential!Y567+All_Customers_Small_Commercial!Y567+All_Customers_Lighting!Y567</f>
        <v>60815.724999999999</v>
      </c>
      <c r="AA567" s="2">
        <f>IFERROR(INDEX('Holiday Schedule'!$D$3:$D$24,MATCH(A567,'Holiday Schedule'!$C$3:$C$24,0)),0)</f>
        <v>0</v>
      </c>
      <c r="AB567" s="2">
        <f t="shared" si="64"/>
        <v>7</v>
      </c>
      <c r="AC567" s="2">
        <f t="shared" si="65"/>
        <v>0</v>
      </c>
      <c r="AD567" s="5">
        <f t="shared" si="66"/>
        <v>1425056.4100000001</v>
      </c>
      <c r="AE567" s="5">
        <f t="shared" si="67"/>
        <v>1425056.4100000001</v>
      </c>
      <c r="AG567" s="2">
        <f t="shared" si="68"/>
        <v>7</v>
      </c>
      <c r="AH567" s="2">
        <f t="shared" si="69"/>
        <v>2025</v>
      </c>
      <c r="AJ567" s="5">
        <f t="shared" si="70"/>
        <v>75482.635000000009</v>
      </c>
      <c r="AK567" s="2">
        <f t="shared" si="71"/>
        <v>21</v>
      </c>
    </row>
    <row r="568" spans="1:37" ht="12.75" x14ac:dyDescent="0.2">
      <c r="A568" s="4">
        <v>45851</v>
      </c>
      <c r="B568" s="5">
        <f>All_Customers_Residential!B568+All_Customers_Small_Commercial!B568+All_Customers_Lighting!B568</f>
        <v>56555.514999999999</v>
      </c>
      <c r="C568" s="5">
        <f>All_Customers_Residential!C568+All_Customers_Small_Commercial!C568+All_Customers_Lighting!C568</f>
        <v>51590.824999999997</v>
      </c>
      <c r="D568" s="5">
        <f>All_Customers_Residential!D568+All_Customers_Small_Commercial!D568+All_Customers_Lighting!D568</f>
        <v>50915.794999999998</v>
      </c>
      <c r="E568" s="5">
        <f>All_Customers_Residential!E568+All_Customers_Small_Commercial!E568+All_Customers_Lighting!E568</f>
        <v>49080.729999999996</v>
      </c>
      <c r="F568" s="5">
        <f>All_Customers_Residential!F568+All_Customers_Small_Commercial!F568+All_Customers_Lighting!F568</f>
        <v>49479.380000000005</v>
      </c>
      <c r="G568" s="5">
        <f>All_Customers_Residential!G568+All_Customers_Small_Commercial!G568+All_Customers_Lighting!G568</f>
        <v>49307.714999999997</v>
      </c>
      <c r="H568" s="5">
        <f>All_Customers_Residential!H568+All_Customers_Small_Commercial!H568+All_Customers_Lighting!H568</f>
        <v>49459.21</v>
      </c>
      <c r="I568" s="5">
        <f>All_Customers_Residential!I568+All_Customers_Small_Commercial!I568+All_Customers_Lighting!I568</f>
        <v>51693.59</v>
      </c>
      <c r="J568" s="5">
        <f>All_Customers_Residential!J568+All_Customers_Small_Commercial!J568+All_Customers_Lighting!J568</f>
        <v>53788.855000000003</v>
      </c>
      <c r="K568" s="5">
        <f>All_Customers_Residential!K568+All_Customers_Small_Commercial!K568+All_Customers_Lighting!K568</f>
        <v>50891.485000000001</v>
      </c>
      <c r="L568" s="5">
        <f>All_Customers_Residential!L568+All_Customers_Small_Commercial!L568+All_Customers_Lighting!L568</f>
        <v>49147.665000000001</v>
      </c>
      <c r="M568" s="5">
        <f>All_Customers_Residential!M568+All_Customers_Small_Commercial!M568+All_Customers_Lighting!M568</f>
        <v>45079.115000000005</v>
      </c>
      <c r="N568" s="5">
        <f>All_Customers_Residential!N568+All_Customers_Small_Commercial!N568+All_Customers_Lighting!N568</f>
        <v>43275.29</v>
      </c>
      <c r="O568" s="5">
        <f>All_Customers_Residential!O568+All_Customers_Small_Commercial!O568+All_Customers_Lighting!O568</f>
        <v>41117.39</v>
      </c>
      <c r="P568" s="5">
        <f>All_Customers_Residential!P568+All_Customers_Small_Commercial!P568+All_Customers_Lighting!P568</f>
        <v>41497.714999999997</v>
      </c>
      <c r="Q568" s="5">
        <f>All_Customers_Residential!Q568+All_Customers_Small_Commercial!Q568+All_Customers_Lighting!Q568</f>
        <v>47532.724999999999</v>
      </c>
      <c r="R568" s="5">
        <f>All_Customers_Residential!R568+All_Customers_Small_Commercial!R568+All_Customers_Lighting!R568</f>
        <v>54673.525000000001</v>
      </c>
      <c r="S568" s="5">
        <f>All_Customers_Residential!S568+All_Customers_Small_Commercial!S568+All_Customers_Lighting!S568</f>
        <v>63643.904999999999</v>
      </c>
      <c r="T568" s="5">
        <f>All_Customers_Residential!T568+All_Customers_Small_Commercial!T568+All_Customers_Lighting!T568</f>
        <v>71801.934999999998</v>
      </c>
      <c r="U568" s="5">
        <f>All_Customers_Residential!U568+All_Customers_Small_Commercial!U568+All_Customers_Lighting!U568</f>
        <v>78394.755000000005</v>
      </c>
      <c r="V568" s="5">
        <f>All_Customers_Residential!V568+All_Customers_Small_Commercial!V568+All_Customers_Lighting!V568</f>
        <v>77434.73000000001</v>
      </c>
      <c r="W568" s="5">
        <f>All_Customers_Residential!W568+All_Customers_Small_Commercial!W568+All_Customers_Lighting!W568</f>
        <v>73350.429999999993</v>
      </c>
      <c r="X568" s="5">
        <f>All_Customers_Residential!X568+All_Customers_Small_Commercial!X568+All_Customers_Lighting!X568</f>
        <v>66281.304999999993</v>
      </c>
      <c r="Y568" s="5">
        <f>All_Customers_Residential!Y568+All_Customers_Small_Commercial!Y568+All_Customers_Lighting!Y568</f>
        <v>59020.654999999999</v>
      </c>
      <c r="AA568" s="2">
        <f>IFERROR(INDEX('Holiday Schedule'!$D$3:$D$24,MATCH(A568,'Holiday Schedule'!$C$3:$C$24,0)),0)</f>
        <v>0</v>
      </c>
      <c r="AB568" s="2">
        <f t="shared" si="64"/>
        <v>1</v>
      </c>
      <c r="AC568" s="2">
        <f t="shared" si="65"/>
        <v>0</v>
      </c>
      <c r="AD568" s="5">
        <f t="shared" si="66"/>
        <v>1325014.24</v>
      </c>
      <c r="AE568" s="5">
        <f t="shared" si="67"/>
        <v>1325014.24</v>
      </c>
      <c r="AG568" s="2">
        <f t="shared" si="68"/>
        <v>7</v>
      </c>
      <c r="AH568" s="2">
        <f t="shared" si="69"/>
        <v>2025</v>
      </c>
      <c r="AJ568" s="5">
        <f t="shared" si="70"/>
        <v>78394.755000000005</v>
      </c>
      <c r="AK568" s="2">
        <f t="shared" si="71"/>
        <v>20</v>
      </c>
    </row>
    <row r="569" spans="1:37" ht="12.75" x14ac:dyDescent="0.2">
      <c r="A569" s="4">
        <v>45852</v>
      </c>
      <c r="B569" s="5">
        <f>All_Customers_Residential!B569+All_Customers_Small_Commercial!B569+All_Customers_Lighting!B569</f>
        <v>54184.23</v>
      </c>
      <c r="C569" s="5">
        <f>All_Customers_Residential!C569+All_Customers_Small_Commercial!C569+All_Customers_Lighting!C569</f>
        <v>50522.06</v>
      </c>
      <c r="D569" s="5">
        <f>All_Customers_Residential!D569+All_Customers_Small_Commercial!D569+All_Customers_Lighting!D569</f>
        <v>49645.595000000001</v>
      </c>
      <c r="E569" s="5">
        <f>All_Customers_Residential!E569+All_Customers_Small_Commercial!E569+All_Customers_Lighting!E569</f>
        <v>50323.985000000001</v>
      </c>
      <c r="F569" s="5">
        <f>All_Customers_Residential!F569+All_Customers_Small_Commercial!F569+All_Customers_Lighting!F569</f>
        <v>52573.044999999998</v>
      </c>
      <c r="G569" s="5">
        <f>All_Customers_Residential!G569+All_Customers_Small_Commercial!G569+All_Customers_Lighting!G569</f>
        <v>54542.52</v>
      </c>
      <c r="H569" s="5">
        <f>All_Customers_Residential!H569+All_Customers_Small_Commercial!H569+All_Customers_Lighting!H569</f>
        <v>57010.67</v>
      </c>
      <c r="I569" s="5">
        <f>All_Customers_Residential!I569+All_Customers_Small_Commercial!I569+All_Customers_Lighting!I569</f>
        <v>59335.92</v>
      </c>
      <c r="J569" s="5">
        <f>All_Customers_Residential!J569+All_Customers_Small_Commercial!J569+All_Customers_Lighting!J569</f>
        <v>60516.22</v>
      </c>
      <c r="K569" s="5">
        <f>All_Customers_Residential!K569+All_Customers_Small_Commercial!K569+All_Customers_Lighting!K569</f>
        <v>61734.75</v>
      </c>
      <c r="L569" s="5">
        <f>All_Customers_Residential!L569+All_Customers_Small_Commercial!L569+All_Customers_Lighting!L569</f>
        <v>61609.63</v>
      </c>
      <c r="M569" s="5">
        <f>All_Customers_Residential!M569+All_Customers_Small_Commercial!M569+All_Customers_Lighting!M569</f>
        <v>63264.654999999999</v>
      </c>
      <c r="N569" s="5">
        <f>All_Customers_Residential!N569+All_Customers_Small_Commercial!N569+All_Customers_Lighting!N569</f>
        <v>64094.915000000001</v>
      </c>
      <c r="O569" s="5">
        <f>All_Customers_Residential!O569+All_Customers_Small_Commercial!O569+All_Customers_Lighting!O569</f>
        <v>66639.294999999998</v>
      </c>
      <c r="P569" s="5">
        <f>All_Customers_Residential!P569+All_Customers_Small_Commercial!P569+All_Customers_Lighting!P569</f>
        <v>67078.040000000008</v>
      </c>
      <c r="Q569" s="5">
        <f>All_Customers_Residential!Q569+All_Customers_Small_Commercial!Q569+All_Customers_Lighting!Q569</f>
        <v>67669.209999999992</v>
      </c>
      <c r="R569" s="5">
        <f>All_Customers_Residential!R569+All_Customers_Small_Commercial!R569+All_Customers_Lighting!R569</f>
        <v>72595.98000000001</v>
      </c>
      <c r="S569" s="5">
        <f>All_Customers_Residential!S569+All_Customers_Small_Commercial!S569+All_Customers_Lighting!S569</f>
        <v>75854.294999999998</v>
      </c>
      <c r="T569" s="5">
        <f>All_Customers_Residential!T569+All_Customers_Small_Commercial!T569+All_Customers_Lighting!T569</f>
        <v>77970.429999999993</v>
      </c>
      <c r="U569" s="5">
        <f>All_Customers_Residential!U569+All_Customers_Small_Commercial!U569+All_Customers_Lighting!U569</f>
        <v>80176.574999999997</v>
      </c>
      <c r="V569" s="5">
        <f>All_Customers_Residential!V569+All_Customers_Small_Commercial!V569+All_Customers_Lighting!V569</f>
        <v>78276.820000000007</v>
      </c>
      <c r="W569" s="5">
        <f>All_Customers_Residential!W569+All_Customers_Small_Commercial!W569+All_Customers_Lighting!W569</f>
        <v>74343.565000000002</v>
      </c>
      <c r="X569" s="5">
        <f>All_Customers_Residential!X569+All_Customers_Small_Commercial!X569+All_Customers_Lighting!X569</f>
        <v>68814.05</v>
      </c>
      <c r="Y569" s="5">
        <f>All_Customers_Residential!Y569+All_Customers_Small_Commercial!Y569+All_Customers_Lighting!Y569</f>
        <v>62032.49</v>
      </c>
      <c r="AA569" s="2">
        <f>IFERROR(INDEX('Holiday Schedule'!$D$3:$D$24,MATCH(A569,'Holiday Schedule'!$C$3:$C$24,0)),0)</f>
        <v>0</v>
      </c>
      <c r="AB569" s="2">
        <f t="shared" si="64"/>
        <v>2</v>
      </c>
      <c r="AC569" s="2">
        <f t="shared" si="65"/>
        <v>1099974.3500000001</v>
      </c>
      <c r="AD569" s="5">
        <f t="shared" si="66"/>
        <v>430834.59499999997</v>
      </c>
      <c r="AE569" s="5">
        <f t="shared" si="67"/>
        <v>1530808.9450000001</v>
      </c>
      <c r="AG569" s="2">
        <f t="shared" si="68"/>
        <v>7</v>
      </c>
      <c r="AH569" s="2">
        <f t="shared" si="69"/>
        <v>2025</v>
      </c>
      <c r="AJ569" s="5">
        <f t="shared" si="70"/>
        <v>80176.574999999997</v>
      </c>
      <c r="AK569" s="2">
        <f t="shared" si="71"/>
        <v>20</v>
      </c>
    </row>
    <row r="570" spans="1:37" ht="12.75" x14ac:dyDescent="0.2">
      <c r="A570" s="4">
        <v>45853</v>
      </c>
      <c r="B570" s="5">
        <f>All_Customers_Residential!B570+All_Customers_Small_Commercial!B570+All_Customers_Lighting!B570</f>
        <v>57042.97</v>
      </c>
      <c r="C570" s="5">
        <f>All_Customers_Residential!C570+All_Customers_Small_Commercial!C570+All_Customers_Lighting!C570</f>
        <v>54193.21</v>
      </c>
      <c r="D570" s="5">
        <f>All_Customers_Residential!D570+All_Customers_Small_Commercial!D570+All_Customers_Lighting!D570</f>
        <v>52875.144999999997</v>
      </c>
      <c r="E570" s="5">
        <f>All_Customers_Residential!E570+All_Customers_Small_Commercial!E570+All_Customers_Lighting!E570</f>
        <v>53016.235000000001</v>
      </c>
      <c r="F570" s="5">
        <f>All_Customers_Residential!F570+All_Customers_Small_Commercial!F570+All_Customers_Lighting!F570</f>
        <v>55908.375</v>
      </c>
      <c r="G570" s="5">
        <f>All_Customers_Residential!G570+All_Customers_Small_Commercial!G570+All_Customers_Lighting!G570</f>
        <v>57165.75</v>
      </c>
      <c r="H570" s="5">
        <f>All_Customers_Residential!H570+All_Customers_Small_Commercial!H570+All_Customers_Lighting!H570</f>
        <v>60474.175000000003</v>
      </c>
      <c r="I570" s="5">
        <f>All_Customers_Residential!I570+All_Customers_Small_Commercial!I570+All_Customers_Lighting!I570</f>
        <v>60292.014999999999</v>
      </c>
      <c r="J570" s="5">
        <f>All_Customers_Residential!J570+All_Customers_Small_Commercial!J570+All_Customers_Lighting!J570</f>
        <v>52030.025000000001</v>
      </c>
      <c r="K570" s="5">
        <f>All_Customers_Residential!K570+All_Customers_Small_Commercial!K570+All_Customers_Lighting!K570</f>
        <v>49736.474999999999</v>
      </c>
      <c r="L570" s="5">
        <f>All_Customers_Residential!L570+All_Customers_Small_Commercial!L570+All_Customers_Lighting!L570</f>
        <v>49341.084999999999</v>
      </c>
      <c r="M570" s="5">
        <f>All_Customers_Residential!M570+All_Customers_Small_Commercial!M570+All_Customers_Lighting!M570</f>
        <v>52213.595000000001</v>
      </c>
      <c r="N570" s="5">
        <f>All_Customers_Residential!N570+All_Customers_Small_Commercial!N570+All_Customers_Lighting!N570</f>
        <v>55524.654999999999</v>
      </c>
      <c r="O570" s="5">
        <f>All_Customers_Residential!O570+All_Customers_Small_Commercial!O570+All_Customers_Lighting!O570</f>
        <v>59334.16</v>
      </c>
      <c r="P570" s="5">
        <f>All_Customers_Residential!P570+All_Customers_Small_Commercial!P570+All_Customers_Lighting!P570</f>
        <v>62775.714999999997</v>
      </c>
      <c r="Q570" s="5">
        <f>All_Customers_Residential!Q570+All_Customers_Small_Commercial!Q570+All_Customers_Lighting!Q570</f>
        <v>67452.744999999995</v>
      </c>
      <c r="R570" s="5">
        <f>All_Customers_Residential!R570+All_Customers_Small_Commercial!R570+All_Customers_Lighting!R570</f>
        <v>78792.864999999991</v>
      </c>
      <c r="S570" s="5">
        <f>All_Customers_Residential!S570+All_Customers_Small_Commercial!S570+All_Customers_Lighting!S570</f>
        <v>84657.214999999997</v>
      </c>
      <c r="T570" s="5">
        <f>All_Customers_Residential!T570+All_Customers_Small_Commercial!T570+All_Customers_Lighting!T570</f>
        <v>93886.654999999999</v>
      </c>
      <c r="U570" s="5">
        <f>All_Customers_Residential!U570+All_Customers_Small_Commercial!U570+All_Customers_Lighting!U570</f>
        <v>98544.45</v>
      </c>
      <c r="V570" s="5">
        <f>All_Customers_Residential!V570+All_Customers_Small_Commercial!V570+All_Customers_Lighting!V570</f>
        <v>98291.13</v>
      </c>
      <c r="W570" s="5">
        <f>All_Customers_Residential!W570+All_Customers_Small_Commercial!W570+All_Customers_Lighting!W570</f>
        <v>94335.274999999994</v>
      </c>
      <c r="X570" s="5">
        <f>All_Customers_Residential!X570+All_Customers_Small_Commercial!X570+All_Customers_Lighting!X570</f>
        <v>83401.35500000001</v>
      </c>
      <c r="Y570" s="5">
        <f>All_Customers_Residential!Y570+All_Customers_Small_Commercial!Y570+All_Customers_Lighting!Y570</f>
        <v>75973.60500000001</v>
      </c>
      <c r="AA570" s="2">
        <f>IFERROR(INDEX('Holiday Schedule'!$D$3:$D$24,MATCH(A570,'Holiday Schedule'!$C$3:$C$24,0)),0)</f>
        <v>0</v>
      </c>
      <c r="AB570" s="2">
        <f t="shared" si="64"/>
        <v>3</v>
      </c>
      <c r="AC570" s="2">
        <f t="shared" si="65"/>
        <v>1140609.4149999998</v>
      </c>
      <c r="AD570" s="5">
        <f t="shared" si="66"/>
        <v>466649.46500000008</v>
      </c>
      <c r="AE570" s="5">
        <f t="shared" si="67"/>
        <v>1607258.88</v>
      </c>
      <c r="AG570" s="2">
        <f t="shared" si="68"/>
        <v>7</v>
      </c>
      <c r="AH570" s="2">
        <f t="shared" si="69"/>
        <v>2025</v>
      </c>
      <c r="AJ570" s="5">
        <f t="shared" si="70"/>
        <v>98544.45</v>
      </c>
      <c r="AK570" s="2">
        <f t="shared" si="71"/>
        <v>20</v>
      </c>
    </row>
    <row r="571" spans="1:37" ht="12.75" x14ac:dyDescent="0.2">
      <c r="A571" s="4">
        <v>45854</v>
      </c>
      <c r="B571" s="5">
        <f>All_Customers_Residential!B571+All_Customers_Small_Commercial!B571+All_Customers_Lighting!B571</f>
        <v>67584.544999999998</v>
      </c>
      <c r="C571" s="5">
        <f>All_Customers_Residential!C571+All_Customers_Small_Commercial!C571+All_Customers_Lighting!C571</f>
        <v>64254.43</v>
      </c>
      <c r="D571" s="5">
        <f>All_Customers_Residential!D571+All_Customers_Small_Commercial!D571+All_Customers_Lighting!D571</f>
        <v>61970.36</v>
      </c>
      <c r="E571" s="5">
        <f>All_Customers_Residential!E571+All_Customers_Small_Commercial!E571+All_Customers_Lighting!E571</f>
        <v>61259.97</v>
      </c>
      <c r="F571" s="5">
        <f>All_Customers_Residential!F571+All_Customers_Small_Commercial!F571+All_Customers_Lighting!F571</f>
        <v>62763.44</v>
      </c>
      <c r="G571" s="5">
        <f>All_Customers_Residential!G571+All_Customers_Small_Commercial!G571+All_Customers_Lighting!G571</f>
        <v>62552.195</v>
      </c>
      <c r="H571" s="5">
        <f>All_Customers_Residential!H571+All_Customers_Small_Commercial!H571+All_Customers_Lighting!H571</f>
        <v>63130.09</v>
      </c>
      <c r="I571" s="5">
        <f>All_Customers_Residential!I571+All_Customers_Small_Commercial!I571+All_Customers_Lighting!I571</f>
        <v>60780.345000000001</v>
      </c>
      <c r="J571" s="5">
        <f>All_Customers_Residential!J571+All_Customers_Small_Commercial!J571+All_Customers_Lighting!J571</f>
        <v>57545.635000000002</v>
      </c>
      <c r="K571" s="5">
        <f>All_Customers_Residential!K571+All_Customers_Small_Commercial!K571+All_Customers_Lighting!K571</f>
        <v>61443.644999999997</v>
      </c>
      <c r="L571" s="5">
        <f>All_Customers_Residential!L571+All_Customers_Small_Commercial!L571+All_Customers_Lighting!L571</f>
        <v>61161.754999999997</v>
      </c>
      <c r="M571" s="5">
        <f>All_Customers_Residential!M571+All_Customers_Small_Commercial!M571+All_Customers_Lighting!M571</f>
        <v>64652.63</v>
      </c>
      <c r="N571" s="5">
        <f>All_Customers_Residential!N571+All_Customers_Small_Commercial!N571+All_Customers_Lighting!N571</f>
        <v>69925.37</v>
      </c>
      <c r="O571" s="5">
        <f>All_Customers_Residential!O571+All_Customers_Small_Commercial!O571+All_Customers_Lighting!O571</f>
        <v>73436.285000000003</v>
      </c>
      <c r="P571" s="5">
        <f>All_Customers_Residential!P571+All_Customers_Small_Commercial!P571+All_Customers_Lighting!P571</f>
        <v>75706.445000000007</v>
      </c>
      <c r="Q571" s="5">
        <f>All_Customers_Residential!Q571+All_Customers_Small_Commercial!Q571+All_Customers_Lighting!Q571</f>
        <v>77125.14499999999</v>
      </c>
      <c r="R571" s="5">
        <f>All_Customers_Residential!R571+All_Customers_Small_Commercial!R571+All_Customers_Lighting!R571</f>
        <v>85870.054999999993</v>
      </c>
      <c r="S571" s="5">
        <f>All_Customers_Residential!S571+All_Customers_Small_Commercial!S571+All_Customers_Lighting!S571</f>
        <v>94473.87</v>
      </c>
      <c r="T571" s="5">
        <f>All_Customers_Residential!T571+All_Customers_Small_Commercial!T571+All_Customers_Lighting!T571</f>
        <v>99246.15</v>
      </c>
      <c r="U571" s="5">
        <f>All_Customers_Residential!U571+All_Customers_Small_Commercial!U571+All_Customers_Lighting!U571</f>
        <v>103746.29</v>
      </c>
      <c r="V571" s="5">
        <f>All_Customers_Residential!V571+All_Customers_Small_Commercial!V571+All_Customers_Lighting!V571</f>
        <v>101865.14</v>
      </c>
      <c r="W571" s="5">
        <f>All_Customers_Residential!W571+All_Customers_Small_Commercial!W571+All_Customers_Lighting!W571</f>
        <v>96098.06</v>
      </c>
      <c r="X571" s="5">
        <f>All_Customers_Residential!X571+All_Customers_Small_Commercial!X571+All_Customers_Lighting!X571</f>
        <v>87187.10500000001</v>
      </c>
      <c r="Y571" s="5">
        <f>All_Customers_Residential!Y571+All_Customers_Small_Commercial!Y571+All_Customers_Lighting!Y571</f>
        <v>77977.264999999999</v>
      </c>
      <c r="AA571" s="2">
        <f>IFERROR(INDEX('Holiday Schedule'!$D$3:$D$24,MATCH(A571,'Holiday Schedule'!$C$3:$C$24,0)),0)</f>
        <v>0</v>
      </c>
      <c r="AB571" s="2">
        <f t="shared" si="64"/>
        <v>4</v>
      </c>
      <c r="AC571" s="2">
        <f t="shared" si="65"/>
        <v>1270263.925</v>
      </c>
      <c r="AD571" s="5">
        <f t="shared" si="66"/>
        <v>521492.29499999969</v>
      </c>
      <c r="AE571" s="5">
        <f t="shared" si="67"/>
        <v>1791756.2199999997</v>
      </c>
      <c r="AG571" s="2">
        <f t="shared" si="68"/>
        <v>7</v>
      </c>
      <c r="AH571" s="2">
        <f t="shared" si="69"/>
        <v>2025</v>
      </c>
      <c r="AJ571" s="5">
        <f t="shared" si="70"/>
        <v>103746.29</v>
      </c>
      <c r="AK571" s="2">
        <f t="shared" si="71"/>
        <v>20</v>
      </c>
    </row>
    <row r="572" spans="1:37" ht="12.75" x14ac:dyDescent="0.2">
      <c r="A572" s="4">
        <v>45855</v>
      </c>
      <c r="B572" s="5">
        <f>All_Customers_Residential!B572+All_Customers_Small_Commercial!B572+All_Customers_Lighting!B572</f>
        <v>69323.239999999991</v>
      </c>
      <c r="C572" s="5">
        <f>All_Customers_Residential!C572+All_Customers_Small_Commercial!C572+All_Customers_Lighting!C572</f>
        <v>65094.98</v>
      </c>
      <c r="D572" s="5">
        <f>All_Customers_Residential!D572+All_Customers_Small_Commercial!D572+All_Customers_Lighting!D572</f>
        <v>62210.355000000003</v>
      </c>
      <c r="E572" s="5">
        <f>All_Customers_Residential!E572+All_Customers_Small_Commercial!E572+All_Customers_Lighting!E572</f>
        <v>62361.754999999997</v>
      </c>
      <c r="F572" s="5">
        <f>All_Customers_Residential!F572+All_Customers_Small_Commercial!F572+All_Customers_Lighting!F572</f>
        <v>63326.114999999998</v>
      </c>
      <c r="G572" s="5">
        <f>All_Customers_Residential!G572+All_Customers_Small_Commercial!G572+All_Customers_Lighting!G572</f>
        <v>64876.14</v>
      </c>
      <c r="H572" s="5">
        <f>All_Customers_Residential!H572+All_Customers_Small_Commercial!H572+All_Customers_Lighting!H572</f>
        <v>67053.074999999997</v>
      </c>
      <c r="I572" s="5">
        <f>All_Customers_Residential!I572+All_Customers_Small_Commercial!I572+All_Customers_Lighting!I572</f>
        <v>68752.315000000002</v>
      </c>
      <c r="J572" s="5">
        <f>All_Customers_Residential!J572+All_Customers_Small_Commercial!J572+All_Customers_Lighting!J572</f>
        <v>67345.739999999991</v>
      </c>
      <c r="K572" s="5">
        <f>All_Customers_Residential!K572+All_Customers_Small_Commercial!K572+All_Customers_Lighting!K572</f>
        <v>69005.584999999992</v>
      </c>
      <c r="L572" s="5">
        <f>All_Customers_Residential!L572+All_Customers_Small_Commercial!L572+All_Customers_Lighting!L572</f>
        <v>67012.55</v>
      </c>
      <c r="M572" s="5">
        <f>All_Customers_Residential!M572+All_Customers_Small_Commercial!M572+All_Customers_Lighting!M572</f>
        <v>65614.364999999991</v>
      </c>
      <c r="N572" s="5">
        <f>All_Customers_Residential!N572+All_Customers_Small_Commercial!N572+All_Customers_Lighting!N572</f>
        <v>66255.09</v>
      </c>
      <c r="O572" s="5">
        <f>All_Customers_Residential!O572+All_Customers_Small_Commercial!O572+All_Customers_Lighting!O572</f>
        <v>69113.565000000002</v>
      </c>
      <c r="P572" s="5">
        <f>All_Customers_Residential!P572+All_Customers_Small_Commercial!P572+All_Customers_Lighting!P572</f>
        <v>73393.945000000007</v>
      </c>
      <c r="Q572" s="5">
        <f>All_Customers_Residential!Q572+All_Customers_Small_Commercial!Q572+All_Customers_Lighting!Q572</f>
        <v>76652.89</v>
      </c>
      <c r="R572" s="5">
        <f>All_Customers_Residential!R572+All_Customers_Small_Commercial!R572+All_Customers_Lighting!R572</f>
        <v>81053.35500000001</v>
      </c>
      <c r="S572" s="5">
        <f>All_Customers_Residential!S572+All_Customers_Small_Commercial!S572+All_Customers_Lighting!S572</f>
        <v>89587.38</v>
      </c>
      <c r="T572" s="5">
        <f>All_Customers_Residential!T572+All_Customers_Small_Commercial!T572+All_Customers_Lighting!T572</f>
        <v>88416.4</v>
      </c>
      <c r="U572" s="5">
        <f>All_Customers_Residential!U572+All_Customers_Small_Commercial!U572+All_Customers_Lighting!U572</f>
        <v>89729.195000000007</v>
      </c>
      <c r="V572" s="5">
        <f>All_Customers_Residential!V572+All_Customers_Small_Commercial!V572+All_Customers_Lighting!V572</f>
        <v>90873.14499999999</v>
      </c>
      <c r="W572" s="5">
        <f>All_Customers_Residential!W572+All_Customers_Small_Commercial!W572+All_Customers_Lighting!W572</f>
        <v>85610.8</v>
      </c>
      <c r="X572" s="5">
        <f>All_Customers_Residential!X572+All_Customers_Small_Commercial!X572+All_Customers_Lighting!X572</f>
        <v>78706.255000000005</v>
      </c>
      <c r="Y572" s="5">
        <f>All_Customers_Residential!Y572+All_Customers_Small_Commercial!Y572+All_Customers_Lighting!Y572</f>
        <v>70223.58</v>
      </c>
      <c r="AA572" s="2">
        <f>IFERROR(INDEX('Holiday Schedule'!$D$3:$D$24,MATCH(A572,'Holiday Schedule'!$C$3:$C$24,0)),0)</f>
        <v>0</v>
      </c>
      <c r="AB572" s="2">
        <f t="shared" si="64"/>
        <v>5</v>
      </c>
      <c r="AC572" s="2">
        <f t="shared" si="65"/>
        <v>1227122.5750000002</v>
      </c>
      <c r="AD572" s="5">
        <f t="shared" si="66"/>
        <v>524469.23999999976</v>
      </c>
      <c r="AE572" s="5">
        <f t="shared" si="67"/>
        <v>1751591.8149999999</v>
      </c>
      <c r="AG572" s="2">
        <f t="shared" si="68"/>
        <v>7</v>
      </c>
      <c r="AH572" s="2">
        <f t="shared" si="69"/>
        <v>2025</v>
      </c>
      <c r="AJ572" s="5">
        <f t="shared" si="70"/>
        <v>90873.14499999999</v>
      </c>
      <c r="AK572" s="2">
        <f t="shared" si="71"/>
        <v>21</v>
      </c>
    </row>
    <row r="573" spans="1:37" ht="12.75" x14ac:dyDescent="0.2">
      <c r="A573" s="4">
        <v>45856</v>
      </c>
      <c r="B573" s="5">
        <f>All_Customers_Residential!B573+All_Customers_Small_Commercial!B573+All_Customers_Lighting!B573</f>
        <v>65322.445</v>
      </c>
      <c r="C573" s="5">
        <f>All_Customers_Residential!C573+All_Customers_Small_Commercial!C573+All_Customers_Lighting!C573</f>
        <v>61880</v>
      </c>
      <c r="D573" s="5">
        <f>All_Customers_Residential!D573+All_Customers_Small_Commercial!D573+All_Customers_Lighting!D573</f>
        <v>61319.62</v>
      </c>
      <c r="E573" s="5">
        <f>All_Customers_Residential!E573+All_Customers_Small_Commercial!E573+All_Customers_Lighting!E573</f>
        <v>61340.004999999997</v>
      </c>
      <c r="F573" s="5">
        <f>All_Customers_Residential!F573+All_Customers_Small_Commercial!F573+All_Customers_Lighting!F573</f>
        <v>62441</v>
      </c>
      <c r="G573" s="5">
        <f>All_Customers_Residential!G573+All_Customers_Small_Commercial!G573+All_Customers_Lighting!G573</f>
        <v>60355.360000000001</v>
      </c>
      <c r="H573" s="5">
        <f>All_Customers_Residential!H573+All_Customers_Small_Commercial!H573+All_Customers_Lighting!H573</f>
        <v>60042.785000000003</v>
      </c>
      <c r="I573" s="5">
        <f>All_Customers_Residential!I573+All_Customers_Small_Commercial!I573+All_Customers_Lighting!I573</f>
        <v>54751.434999999998</v>
      </c>
      <c r="J573" s="5">
        <f>All_Customers_Residential!J573+All_Customers_Small_Commercial!J573+All_Customers_Lighting!J573</f>
        <v>50489.81</v>
      </c>
      <c r="K573" s="5">
        <f>All_Customers_Residential!K573+All_Customers_Small_Commercial!K573+All_Customers_Lighting!K573</f>
        <v>51899.175000000003</v>
      </c>
      <c r="L573" s="5">
        <f>All_Customers_Residential!L573+All_Customers_Small_Commercial!L573+All_Customers_Lighting!L573</f>
        <v>45633.485000000001</v>
      </c>
      <c r="M573" s="5">
        <f>All_Customers_Residential!M573+All_Customers_Small_Commercial!M573+All_Customers_Lighting!M573</f>
        <v>45368.17</v>
      </c>
      <c r="N573" s="5">
        <f>All_Customers_Residential!N573+All_Customers_Small_Commercial!N573+All_Customers_Lighting!N573</f>
        <v>45804.735000000001</v>
      </c>
      <c r="O573" s="5">
        <f>All_Customers_Residential!O573+All_Customers_Small_Commercial!O573+All_Customers_Lighting!O573</f>
        <v>45349.595000000001</v>
      </c>
      <c r="P573" s="5">
        <f>All_Customers_Residential!P573+All_Customers_Small_Commercial!P573+All_Customers_Lighting!P573</f>
        <v>47667.31</v>
      </c>
      <c r="Q573" s="5">
        <f>All_Customers_Residential!Q573+All_Customers_Small_Commercial!Q573+All_Customers_Lighting!Q573</f>
        <v>45516.904999999999</v>
      </c>
      <c r="R573" s="5">
        <f>All_Customers_Residential!R573+All_Customers_Small_Commercial!R573+All_Customers_Lighting!R573</f>
        <v>54145.56</v>
      </c>
      <c r="S573" s="5">
        <f>All_Customers_Residential!S573+All_Customers_Small_Commercial!S573+All_Customers_Lighting!S573</f>
        <v>65651.05</v>
      </c>
      <c r="T573" s="5">
        <f>All_Customers_Residential!T573+All_Customers_Small_Commercial!T573+All_Customers_Lighting!T573</f>
        <v>74326.98000000001</v>
      </c>
      <c r="U573" s="5">
        <f>All_Customers_Residential!U573+All_Customers_Small_Commercial!U573+All_Customers_Lighting!U573</f>
        <v>81136.320000000007</v>
      </c>
      <c r="V573" s="5">
        <f>All_Customers_Residential!V573+All_Customers_Small_Commercial!V573+All_Customers_Lighting!V573</f>
        <v>80179.78</v>
      </c>
      <c r="W573" s="5">
        <f>All_Customers_Residential!W573+All_Customers_Small_Commercial!W573+All_Customers_Lighting!W573</f>
        <v>76681.350000000006</v>
      </c>
      <c r="X573" s="5">
        <f>All_Customers_Residential!X573+All_Customers_Small_Commercial!X573+All_Customers_Lighting!X573</f>
        <v>71407.850000000006</v>
      </c>
      <c r="Y573" s="5">
        <f>All_Customers_Residential!Y573+All_Customers_Small_Commercial!Y573+All_Customers_Lighting!Y573</f>
        <v>63762.834999999999</v>
      </c>
      <c r="AA573" s="2">
        <f>IFERROR(INDEX('Holiday Schedule'!$D$3:$D$24,MATCH(A573,'Holiday Schedule'!$C$3:$C$24,0)),0)</f>
        <v>0</v>
      </c>
      <c r="AB573" s="2">
        <f t="shared" si="64"/>
        <v>6</v>
      </c>
      <c r="AC573" s="2">
        <f t="shared" si="65"/>
        <v>936009.50999999978</v>
      </c>
      <c r="AD573" s="5">
        <f t="shared" si="66"/>
        <v>496464.05000000051</v>
      </c>
      <c r="AE573" s="5">
        <f t="shared" si="67"/>
        <v>1432473.5600000003</v>
      </c>
      <c r="AG573" s="2">
        <f t="shared" si="68"/>
        <v>7</v>
      </c>
      <c r="AH573" s="2">
        <f t="shared" si="69"/>
        <v>2025</v>
      </c>
      <c r="AJ573" s="5">
        <f t="shared" si="70"/>
        <v>81136.320000000007</v>
      </c>
      <c r="AK573" s="2">
        <f t="shared" si="71"/>
        <v>20</v>
      </c>
    </row>
    <row r="574" spans="1:37" ht="12.75" x14ac:dyDescent="0.2">
      <c r="A574" s="4">
        <v>45857</v>
      </c>
      <c r="B574" s="5">
        <f>All_Customers_Residential!B574+All_Customers_Small_Commercial!B574+All_Customers_Lighting!B574</f>
        <v>57439.91</v>
      </c>
      <c r="C574" s="5">
        <f>All_Customers_Residential!C574+All_Customers_Small_Commercial!C574+All_Customers_Lighting!C574</f>
        <v>53272.824999999997</v>
      </c>
      <c r="D574" s="5">
        <f>All_Customers_Residential!D574+All_Customers_Small_Commercial!D574+All_Customers_Lighting!D574</f>
        <v>52291.214999999997</v>
      </c>
      <c r="E574" s="5">
        <f>All_Customers_Residential!E574+All_Customers_Small_Commercial!E574+All_Customers_Lighting!E574</f>
        <v>51041.904999999999</v>
      </c>
      <c r="F574" s="5">
        <f>All_Customers_Residential!F574+All_Customers_Small_Commercial!F574+All_Customers_Lighting!F574</f>
        <v>51462.425000000003</v>
      </c>
      <c r="G574" s="5">
        <f>All_Customers_Residential!G574+All_Customers_Small_Commercial!G574+All_Customers_Lighting!G574</f>
        <v>49755.630000000005</v>
      </c>
      <c r="H574" s="5">
        <f>All_Customers_Residential!H574+All_Customers_Small_Commercial!H574+All_Customers_Lighting!H574</f>
        <v>47634.764999999999</v>
      </c>
      <c r="I574" s="5">
        <f>All_Customers_Residential!I574+All_Customers_Small_Commercial!I574+All_Customers_Lighting!I574</f>
        <v>41938.974999999999</v>
      </c>
      <c r="J574" s="5">
        <f>All_Customers_Residential!J574+All_Customers_Small_Commercial!J574+All_Customers_Lighting!J574</f>
        <v>36706.14</v>
      </c>
      <c r="K574" s="5">
        <f>All_Customers_Residential!K574+All_Customers_Small_Commercial!K574+All_Customers_Lighting!K574</f>
        <v>37290.764999999999</v>
      </c>
      <c r="L574" s="5">
        <f>All_Customers_Residential!L574+All_Customers_Small_Commercial!L574+All_Customers_Lighting!L574</f>
        <v>34470.675000000003</v>
      </c>
      <c r="M574" s="5">
        <f>All_Customers_Residential!M574+All_Customers_Small_Commercial!M574+All_Customers_Lighting!M574</f>
        <v>41881.084999999999</v>
      </c>
      <c r="N574" s="5">
        <f>All_Customers_Residential!N574+All_Customers_Small_Commercial!N574+All_Customers_Lighting!N574</f>
        <v>43171.084999999999</v>
      </c>
      <c r="O574" s="5">
        <f>All_Customers_Residential!O574+All_Customers_Small_Commercial!O574+All_Customers_Lighting!O574</f>
        <v>43390.485000000001</v>
      </c>
      <c r="P574" s="5">
        <f>All_Customers_Residential!P574+All_Customers_Small_Commercial!P574+All_Customers_Lighting!P574</f>
        <v>46584.934999999998</v>
      </c>
      <c r="Q574" s="5">
        <f>All_Customers_Residential!Q574+All_Customers_Small_Commercial!Q574+All_Customers_Lighting!Q574</f>
        <v>50419.11</v>
      </c>
      <c r="R574" s="5">
        <f>All_Customers_Residential!R574+All_Customers_Small_Commercial!R574+All_Customers_Lighting!R574</f>
        <v>53950.9</v>
      </c>
      <c r="S574" s="5">
        <f>All_Customers_Residential!S574+All_Customers_Small_Commercial!S574+All_Customers_Lighting!S574</f>
        <v>63832.83</v>
      </c>
      <c r="T574" s="5">
        <f>All_Customers_Residential!T574+All_Customers_Small_Commercial!T574+All_Customers_Lighting!T574</f>
        <v>70178.925000000003</v>
      </c>
      <c r="U574" s="5">
        <f>All_Customers_Residential!U574+All_Customers_Small_Commercial!U574+All_Customers_Lighting!U574</f>
        <v>75491.095000000001</v>
      </c>
      <c r="V574" s="5">
        <f>All_Customers_Residential!V574+All_Customers_Small_Commercial!V574+All_Customers_Lighting!V574</f>
        <v>76453.22</v>
      </c>
      <c r="W574" s="5">
        <f>All_Customers_Residential!W574+All_Customers_Small_Commercial!W574+All_Customers_Lighting!W574</f>
        <v>74820.324999999997</v>
      </c>
      <c r="X574" s="5">
        <f>All_Customers_Residential!X574+All_Customers_Small_Commercial!X574+All_Customers_Lighting!X574</f>
        <v>70864.574999999997</v>
      </c>
      <c r="Y574" s="5">
        <f>All_Customers_Residential!Y574+All_Customers_Small_Commercial!Y574+All_Customers_Lighting!Y574</f>
        <v>63332.639999999999</v>
      </c>
      <c r="AA574" s="2">
        <f>IFERROR(INDEX('Holiday Schedule'!$D$3:$D$24,MATCH(A574,'Holiday Schedule'!$C$3:$C$24,0)),0)</f>
        <v>0</v>
      </c>
      <c r="AB574" s="2">
        <f t="shared" si="64"/>
        <v>7</v>
      </c>
      <c r="AC574" s="2">
        <f t="shared" si="65"/>
        <v>0</v>
      </c>
      <c r="AD574" s="5">
        <f t="shared" si="66"/>
        <v>1287676.44</v>
      </c>
      <c r="AE574" s="5">
        <f t="shared" si="67"/>
        <v>1287676.44</v>
      </c>
      <c r="AG574" s="2">
        <f t="shared" si="68"/>
        <v>7</v>
      </c>
      <c r="AH574" s="2">
        <f t="shared" si="69"/>
        <v>2025</v>
      </c>
      <c r="AJ574" s="5">
        <f t="shared" si="70"/>
        <v>76453.22</v>
      </c>
      <c r="AK574" s="2">
        <f t="shared" si="71"/>
        <v>21</v>
      </c>
    </row>
    <row r="575" spans="1:37" ht="12.75" x14ac:dyDescent="0.2">
      <c r="A575" s="4">
        <v>45858</v>
      </c>
      <c r="B575" s="5">
        <f>All_Customers_Residential!B575+All_Customers_Small_Commercial!B575+All_Customers_Lighting!B575</f>
        <v>57821.584999999999</v>
      </c>
      <c r="C575" s="5">
        <f>All_Customers_Residential!C575+All_Customers_Small_Commercial!C575+All_Customers_Lighting!C575</f>
        <v>54074.705000000002</v>
      </c>
      <c r="D575" s="5">
        <f>All_Customers_Residential!D575+All_Customers_Small_Commercial!D575+All_Customers_Lighting!D575</f>
        <v>52549.675000000003</v>
      </c>
      <c r="E575" s="5">
        <f>All_Customers_Residential!E575+All_Customers_Small_Commercial!E575+All_Customers_Lighting!E575</f>
        <v>52352.065000000002</v>
      </c>
      <c r="F575" s="5">
        <f>All_Customers_Residential!F575+All_Customers_Small_Commercial!F575+All_Customers_Lighting!F575</f>
        <v>52362.17</v>
      </c>
      <c r="G575" s="5">
        <f>All_Customers_Residential!G575+All_Customers_Small_Commercial!G575+All_Customers_Lighting!G575</f>
        <v>52097.285000000003</v>
      </c>
      <c r="H575" s="5">
        <f>All_Customers_Residential!H575+All_Customers_Small_Commercial!H575+All_Customers_Lighting!H575</f>
        <v>52784.01</v>
      </c>
      <c r="I575" s="5">
        <f>All_Customers_Residential!I575+All_Customers_Small_Commercial!I575+All_Customers_Lighting!I575</f>
        <v>55981.18</v>
      </c>
      <c r="J575" s="5">
        <f>All_Customers_Residential!J575+All_Customers_Small_Commercial!J575+All_Customers_Lighting!J575</f>
        <v>60753.584999999999</v>
      </c>
      <c r="K575" s="5">
        <f>All_Customers_Residential!K575+All_Customers_Small_Commercial!K575+All_Customers_Lighting!K575</f>
        <v>63731.964999999997</v>
      </c>
      <c r="L575" s="5">
        <f>All_Customers_Residential!L575+All_Customers_Small_Commercial!L575+All_Customers_Lighting!L575</f>
        <v>66013.87</v>
      </c>
      <c r="M575" s="5">
        <f>All_Customers_Residential!M575+All_Customers_Small_Commercial!M575+All_Customers_Lighting!M575</f>
        <v>68821.095000000001</v>
      </c>
      <c r="N575" s="5">
        <f>All_Customers_Residential!N575+All_Customers_Small_Commercial!N575+All_Customers_Lighting!N575</f>
        <v>69784.739999999991</v>
      </c>
      <c r="O575" s="5">
        <f>All_Customers_Residential!O575+All_Customers_Small_Commercial!O575+All_Customers_Lighting!O575</f>
        <v>74086.625</v>
      </c>
      <c r="P575" s="5">
        <f>All_Customers_Residential!P575+All_Customers_Small_Commercial!P575+All_Customers_Lighting!P575</f>
        <v>74903.23000000001</v>
      </c>
      <c r="Q575" s="5">
        <f>All_Customers_Residential!Q575+All_Customers_Small_Commercial!Q575+All_Customers_Lighting!Q575</f>
        <v>71044.06</v>
      </c>
      <c r="R575" s="5">
        <f>All_Customers_Residential!R575+All_Customers_Small_Commercial!R575+All_Customers_Lighting!R575</f>
        <v>75472.78</v>
      </c>
      <c r="S575" s="5">
        <f>All_Customers_Residential!S575+All_Customers_Small_Commercial!S575+All_Customers_Lighting!S575</f>
        <v>78164.149999999994</v>
      </c>
      <c r="T575" s="5">
        <f>All_Customers_Residential!T575+All_Customers_Small_Commercial!T575+All_Customers_Lighting!T575</f>
        <v>75777.654999999999</v>
      </c>
      <c r="U575" s="5">
        <f>All_Customers_Residential!U575+All_Customers_Small_Commercial!U575+All_Customers_Lighting!U575</f>
        <v>77121.725000000006</v>
      </c>
      <c r="V575" s="5">
        <f>All_Customers_Residential!V575+All_Customers_Small_Commercial!V575+All_Customers_Lighting!V575</f>
        <v>75730.294999999998</v>
      </c>
      <c r="W575" s="5">
        <f>All_Customers_Residential!W575+All_Customers_Small_Commercial!W575+All_Customers_Lighting!W575</f>
        <v>71560.91</v>
      </c>
      <c r="X575" s="5">
        <f>All_Customers_Residential!X575+All_Customers_Small_Commercial!X575+All_Customers_Lighting!X575</f>
        <v>65688.7</v>
      </c>
      <c r="Y575" s="5">
        <f>All_Customers_Residential!Y575+All_Customers_Small_Commercial!Y575+All_Customers_Lighting!Y575</f>
        <v>59525.23</v>
      </c>
      <c r="AA575" s="2">
        <f>IFERROR(INDEX('Holiday Schedule'!$D$3:$D$24,MATCH(A575,'Holiday Schedule'!$C$3:$C$24,0)),0)</f>
        <v>0</v>
      </c>
      <c r="AB575" s="2">
        <f t="shared" si="64"/>
        <v>1</v>
      </c>
      <c r="AC575" s="2">
        <f t="shared" si="65"/>
        <v>0</v>
      </c>
      <c r="AD575" s="5">
        <f t="shared" si="66"/>
        <v>1558203.2899999998</v>
      </c>
      <c r="AE575" s="5">
        <f t="shared" si="67"/>
        <v>1558203.2899999998</v>
      </c>
      <c r="AG575" s="2">
        <f t="shared" si="68"/>
        <v>7</v>
      </c>
      <c r="AH575" s="2">
        <f t="shared" si="69"/>
        <v>2025</v>
      </c>
      <c r="AJ575" s="5">
        <f t="shared" si="70"/>
        <v>78164.149999999994</v>
      </c>
      <c r="AK575" s="2">
        <f t="shared" si="71"/>
        <v>18</v>
      </c>
    </row>
    <row r="576" spans="1:37" ht="12.75" x14ac:dyDescent="0.2">
      <c r="A576" s="4">
        <v>45859</v>
      </c>
      <c r="B576" s="5">
        <f>All_Customers_Residential!B576+All_Customers_Small_Commercial!B576+All_Customers_Lighting!B576</f>
        <v>55607.03</v>
      </c>
      <c r="C576" s="5">
        <f>All_Customers_Residential!C576+All_Customers_Small_Commercial!C576+All_Customers_Lighting!C576</f>
        <v>51212.334999999999</v>
      </c>
      <c r="D576" s="5">
        <f>All_Customers_Residential!D576+All_Customers_Small_Commercial!D576+All_Customers_Lighting!D576</f>
        <v>49839.25</v>
      </c>
      <c r="E576" s="5">
        <f>All_Customers_Residential!E576+All_Customers_Small_Commercial!E576+All_Customers_Lighting!E576</f>
        <v>49602.479999999996</v>
      </c>
      <c r="F576" s="5">
        <f>All_Customers_Residential!F576+All_Customers_Small_Commercial!F576+All_Customers_Lighting!F576</f>
        <v>52466.025000000001</v>
      </c>
      <c r="G576" s="5">
        <f>All_Customers_Residential!G576+All_Customers_Small_Commercial!G576+All_Customers_Lighting!G576</f>
        <v>52625.440000000002</v>
      </c>
      <c r="H576" s="5">
        <f>All_Customers_Residential!H576+All_Customers_Small_Commercial!H576+All_Customers_Lighting!H576</f>
        <v>52560.885000000002</v>
      </c>
      <c r="I576" s="5">
        <f>All_Customers_Residential!I576+All_Customers_Small_Commercial!I576+All_Customers_Lighting!I576</f>
        <v>48926.32</v>
      </c>
      <c r="J576" s="5">
        <f>All_Customers_Residential!J576+All_Customers_Small_Commercial!J576+All_Customers_Lighting!J576</f>
        <v>43563.759999999995</v>
      </c>
      <c r="K576" s="5">
        <f>All_Customers_Residential!K576+All_Customers_Small_Commercial!K576+All_Customers_Lighting!K576</f>
        <v>45881.270000000004</v>
      </c>
      <c r="L576" s="5">
        <f>All_Customers_Residential!L576+All_Customers_Small_Commercial!L576+All_Customers_Lighting!L576</f>
        <v>43338.434999999998</v>
      </c>
      <c r="M576" s="5">
        <f>All_Customers_Residential!M576+All_Customers_Small_Commercial!M576+All_Customers_Lighting!M576</f>
        <v>46712.915000000001</v>
      </c>
      <c r="N576" s="5">
        <f>All_Customers_Residential!N576+All_Customers_Small_Commercial!N576+All_Customers_Lighting!N576</f>
        <v>45633.61</v>
      </c>
      <c r="O576" s="5">
        <f>All_Customers_Residential!O576+All_Customers_Small_Commercial!O576+All_Customers_Lighting!O576</f>
        <v>42723.09</v>
      </c>
      <c r="P576" s="5">
        <f>All_Customers_Residential!P576+All_Customers_Small_Commercial!P576+All_Customers_Lighting!P576</f>
        <v>44274.224999999999</v>
      </c>
      <c r="Q576" s="5">
        <f>All_Customers_Residential!Q576+All_Customers_Small_Commercial!Q576+All_Customers_Lighting!Q576</f>
        <v>49829.134999999995</v>
      </c>
      <c r="R576" s="5">
        <f>All_Customers_Residential!R576+All_Customers_Small_Commercial!R576+All_Customers_Lighting!R576</f>
        <v>49145.525000000001</v>
      </c>
      <c r="S576" s="5">
        <f>All_Customers_Residential!S576+All_Customers_Small_Commercial!S576+All_Customers_Lighting!S576</f>
        <v>55501.67</v>
      </c>
      <c r="T576" s="5">
        <f>All_Customers_Residential!T576+All_Customers_Small_Commercial!T576+All_Customers_Lighting!T576</f>
        <v>63979.64</v>
      </c>
      <c r="U576" s="5">
        <f>All_Customers_Residential!U576+All_Customers_Small_Commercial!U576+All_Customers_Lighting!U576</f>
        <v>70528.39499999999</v>
      </c>
      <c r="V576" s="5">
        <f>All_Customers_Residential!V576+All_Customers_Small_Commercial!V576+All_Customers_Lighting!V576</f>
        <v>71340.290000000008</v>
      </c>
      <c r="W576" s="5">
        <f>All_Customers_Residential!W576+All_Customers_Small_Commercial!W576+All_Customers_Lighting!W576</f>
        <v>68920.695000000007</v>
      </c>
      <c r="X576" s="5">
        <f>All_Customers_Residential!X576+All_Customers_Small_Commercial!X576+All_Customers_Lighting!X576</f>
        <v>63066.565000000002</v>
      </c>
      <c r="Y576" s="5">
        <f>All_Customers_Residential!Y576+All_Customers_Small_Commercial!Y576+All_Customers_Lighting!Y576</f>
        <v>55428.21</v>
      </c>
      <c r="AA576" s="2">
        <f>IFERROR(INDEX('Holiday Schedule'!$D$3:$D$24,MATCH(A576,'Holiday Schedule'!$C$3:$C$24,0)),0)</f>
        <v>0</v>
      </c>
      <c r="AB576" s="2">
        <f t="shared" si="64"/>
        <v>2</v>
      </c>
      <c r="AC576" s="2">
        <f t="shared" si="65"/>
        <v>853365.54</v>
      </c>
      <c r="AD576" s="5">
        <f t="shared" si="66"/>
        <v>419341.65500000003</v>
      </c>
      <c r="AE576" s="5">
        <f t="shared" si="67"/>
        <v>1272707.1950000001</v>
      </c>
      <c r="AG576" s="2">
        <f t="shared" si="68"/>
        <v>7</v>
      </c>
      <c r="AH576" s="2">
        <f t="shared" si="69"/>
        <v>2025</v>
      </c>
      <c r="AJ576" s="5">
        <f t="shared" si="70"/>
        <v>71340.290000000008</v>
      </c>
      <c r="AK576" s="2">
        <f t="shared" si="71"/>
        <v>21</v>
      </c>
    </row>
    <row r="577" spans="1:37" ht="12.75" x14ac:dyDescent="0.2">
      <c r="A577" s="4">
        <v>45860</v>
      </c>
      <c r="B577" s="5">
        <f>All_Customers_Residential!B577+All_Customers_Small_Commercial!B577+All_Customers_Lighting!B577</f>
        <v>50287.1</v>
      </c>
      <c r="C577" s="5">
        <f>All_Customers_Residential!C577+All_Customers_Small_Commercial!C577+All_Customers_Lighting!C577</f>
        <v>48410.775000000001</v>
      </c>
      <c r="D577" s="5">
        <f>All_Customers_Residential!D577+All_Customers_Small_Commercial!D577+All_Customers_Lighting!D577</f>
        <v>46857.184999999998</v>
      </c>
      <c r="E577" s="5">
        <f>All_Customers_Residential!E577+All_Customers_Small_Commercial!E577+All_Customers_Lighting!E577</f>
        <v>47272.815000000002</v>
      </c>
      <c r="F577" s="5">
        <f>All_Customers_Residential!F577+All_Customers_Small_Commercial!F577+All_Customers_Lighting!F577</f>
        <v>49035.3</v>
      </c>
      <c r="G577" s="5">
        <f>All_Customers_Residential!G577+All_Customers_Small_Commercial!G577+All_Customers_Lighting!G577</f>
        <v>50047.43</v>
      </c>
      <c r="H577" s="5">
        <f>All_Customers_Residential!H577+All_Customers_Small_Commercial!H577+All_Customers_Lighting!H577</f>
        <v>51009.334999999999</v>
      </c>
      <c r="I577" s="5">
        <f>All_Customers_Residential!I577+All_Customers_Small_Commercial!I577+All_Customers_Lighting!I577</f>
        <v>44498.345000000001</v>
      </c>
      <c r="J577" s="5">
        <f>All_Customers_Residential!J577+All_Customers_Small_Commercial!J577+All_Customers_Lighting!J577</f>
        <v>37647.259999999995</v>
      </c>
      <c r="K577" s="5">
        <f>All_Customers_Residential!K577+All_Customers_Small_Commercial!K577+All_Customers_Lighting!K577</f>
        <v>35903.324999999997</v>
      </c>
      <c r="L577" s="5">
        <f>All_Customers_Residential!L577+All_Customers_Small_Commercial!L577+All_Customers_Lighting!L577</f>
        <v>39124.19</v>
      </c>
      <c r="M577" s="5">
        <f>All_Customers_Residential!M577+All_Customers_Small_Commercial!M577+All_Customers_Lighting!M577</f>
        <v>38673.800000000003</v>
      </c>
      <c r="N577" s="5">
        <f>All_Customers_Residential!N577+All_Customers_Small_Commercial!N577+All_Customers_Lighting!N577</f>
        <v>37017</v>
      </c>
      <c r="O577" s="5">
        <f>All_Customers_Residential!O577+All_Customers_Small_Commercial!O577+All_Customers_Lighting!O577</f>
        <v>36866.550000000003</v>
      </c>
      <c r="P577" s="5">
        <f>All_Customers_Residential!P577+All_Customers_Small_Commercial!P577+All_Customers_Lighting!P577</f>
        <v>39314.979999999996</v>
      </c>
      <c r="Q577" s="5">
        <f>All_Customers_Residential!Q577+All_Customers_Small_Commercial!Q577+All_Customers_Lighting!Q577</f>
        <v>43227.955000000002</v>
      </c>
      <c r="R577" s="5">
        <f>All_Customers_Residential!R577+All_Customers_Small_Commercial!R577+All_Customers_Lighting!R577</f>
        <v>51973.974999999999</v>
      </c>
      <c r="S577" s="5">
        <f>All_Customers_Residential!S577+All_Customers_Small_Commercial!S577+All_Customers_Lighting!S577</f>
        <v>59169.654999999999</v>
      </c>
      <c r="T577" s="5">
        <f>All_Customers_Residential!T577+All_Customers_Small_Commercial!T577+All_Customers_Lighting!T577</f>
        <v>69272.755000000005</v>
      </c>
      <c r="U577" s="5">
        <f>All_Customers_Residential!U577+All_Customers_Small_Commercial!U577+All_Customers_Lighting!U577</f>
        <v>74764.225000000006</v>
      </c>
      <c r="V577" s="5">
        <f>All_Customers_Residential!V577+All_Customers_Small_Commercial!V577+All_Customers_Lighting!V577</f>
        <v>75333.45</v>
      </c>
      <c r="W577" s="5">
        <f>All_Customers_Residential!W577+All_Customers_Small_Commercial!W577+All_Customers_Lighting!W577</f>
        <v>71897.735000000001</v>
      </c>
      <c r="X577" s="5">
        <f>All_Customers_Residential!X577+All_Customers_Small_Commercial!X577+All_Customers_Lighting!X577</f>
        <v>64511.165000000001</v>
      </c>
      <c r="Y577" s="5">
        <f>All_Customers_Residential!Y577+All_Customers_Small_Commercial!Y577+All_Customers_Lighting!Y577</f>
        <v>58216.845000000001</v>
      </c>
      <c r="AA577" s="2">
        <f>IFERROR(INDEX('Holiday Schedule'!$D$3:$D$24,MATCH(A577,'Holiday Schedule'!$C$3:$C$24,0)),0)</f>
        <v>0</v>
      </c>
      <c r="AB577" s="2">
        <f t="shared" si="64"/>
        <v>3</v>
      </c>
      <c r="AC577" s="2">
        <f t="shared" si="65"/>
        <v>819196.36499999987</v>
      </c>
      <c r="AD577" s="5">
        <f t="shared" si="66"/>
        <v>401136.78500000027</v>
      </c>
      <c r="AE577" s="5">
        <f t="shared" si="67"/>
        <v>1220333.1500000001</v>
      </c>
      <c r="AG577" s="2">
        <f t="shared" si="68"/>
        <v>7</v>
      </c>
      <c r="AH577" s="2">
        <f t="shared" si="69"/>
        <v>2025</v>
      </c>
      <c r="AJ577" s="5">
        <f t="shared" si="70"/>
        <v>75333.45</v>
      </c>
      <c r="AK577" s="2">
        <f t="shared" si="71"/>
        <v>21</v>
      </c>
    </row>
    <row r="578" spans="1:37" ht="12.75" x14ac:dyDescent="0.2">
      <c r="A578" s="4">
        <v>45861</v>
      </c>
      <c r="B578" s="5">
        <f>All_Customers_Residential!B578+All_Customers_Small_Commercial!B578+All_Customers_Lighting!B578</f>
        <v>52631.375</v>
      </c>
      <c r="C578" s="5">
        <f>All_Customers_Residential!C578+All_Customers_Small_Commercial!C578+All_Customers_Lighting!C578</f>
        <v>50238.63</v>
      </c>
      <c r="D578" s="5">
        <f>All_Customers_Residential!D578+All_Customers_Small_Commercial!D578+All_Customers_Lighting!D578</f>
        <v>48279.91</v>
      </c>
      <c r="E578" s="5">
        <f>All_Customers_Residential!E578+All_Customers_Small_Commercial!E578+All_Customers_Lighting!E578</f>
        <v>49365.574999999997</v>
      </c>
      <c r="F578" s="5">
        <f>All_Customers_Residential!F578+All_Customers_Small_Commercial!F578+All_Customers_Lighting!F578</f>
        <v>50757.7</v>
      </c>
      <c r="G578" s="5">
        <f>All_Customers_Residential!G578+All_Customers_Small_Commercial!G578+All_Customers_Lighting!G578</f>
        <v>51286.03</v>
      </c>
      <c r="H578" s="5">
        <f>All_Customers_Residential!H578+All_Customers_Small_Commercial!H578+All_Customers_Lighting!H578</f>
        <v>50652.355000000003</v>
      </c>
      <c r="I578" s="5">
        <f>All_Customers_Residential!I578+All_Customers_Small_Commercial!I578+All_Customers_Lighting!I578</f>
        <v>46672.490000000005</v>
      </c>
      <c r="J578" s="5">
        <f>All_Customers_Residential!J578+All_Customers_Small_Commercial!J578+All_Customers_Lighting!J578</f>
        <v>41069.884999999995</v>
      </c>
      <c r="K578" s="5">
        <f>All_Customers_Residential!K578+All_Customers_Small_Commercial!K578+All_Customers_Lighting!K578</f>
        <v>38972.205000000002</v>
      </c>
      <c r="L578" s="5">
        <f>All_Customers_Residential!L578+All_Customers_Small_Commercial!L578+All_Customers_Lighting!L578</f>
        <v>39702.550000000003</v>
      </c>
      <c r="M578" s="5">
        <f>All_Customers_Residential!M578+All_Customers_Small_Commercial!M578+All_Customers_Lighting!M578</f>
        <v>40738.214999999997</v>
      </c>
      <c r="N578" s="5">
        <f>All_Customers_Residential!N578+All_Customers_Small_Commercial!N578+All_Customers_Lighting!N578</f>
        <v>45105.369999999995</v>
      </c>
      <c r="O578" s="5">
        <f>All_Customers_Residential!O578+All_Customers_Small_Commercial!O578+All_Customers_Lighting!O578</f>
        <v>46351.445</v>
      </c>
      <c r="P578" s="5">
        <f>All_Customers_Residential!P578+All_Customers_Small_Commercial!P578+All_Customers_Lighting!P578</f>
        <v>48039.375</v>
      </c>
      <c r="Q578" s="5">
        <f>All_Customers_Residential!Q578+All_Customers_Small_Commercial!Q578+All_Customers_Lighting!Q578</f>
        <v>51677.740000000005</v>
      </c>
      <c r="R578" s="5">
        <f>All_Customers_Residential!R578+All_Customers_Small_Commercial!R578+All_Customers_Lighting!R578</f>
        <v>56760.97</v>
      </c>
      <c r="S578" s="5">
        <f>All_Customers_Residential!S578+All_Customers_Small_Commercial!S578+All_Customers_Lighting!S578</f>
        <v>66209.425000000003</v>
      </c>
      <c r="T578" s="5">
        <f>All_Customers_Residential!T578+All_Customers_Small_Commercial!T578+All_Customers_Lighting!T578</f>
        <v>73418.584999999992</v>
      </c>
      <c r="U578" s="5">
        <f>All_Customers_Residential!U578+All_Customers_Small_Commercial!U578+All_Customers_Lighting!U578</f>
        <v>80812.5</v>
      </c>
      <c r="V578" s="5">
        <f>All_Customers_Residential!V578+All_Customers_Small_Commercial!V578+All_Customers_Lighting!V578</f>
        <v>81021.455000000002</v>
      </c>
      <c r="W578" s="5">
        <f>All_Customers_Residential!W578+All_Customers_Small_Commercial!W578+All_Customers_Lighting!W578</f>
        <v>77782.37</v>
      </c>
      <c r="X578" s="5">
        <f>All_Customers_Residential!X578+All_Customers_Small_Commercial!X578+All_Customers_Lighting!X578</f>
        <v>70639.3</v>
      </c>
      <c r="Y578" s="5">
        <f>All_Customers_Residential!Y578+All_Customers_Small_Commercial!Y578+All_Customers_Lighting!Y578</f>
        <v>62572.875</v>
      </c>
      <c r="AA578" s="2">
        <f>IFERROR(INDEX('Holiday Schedule'!$D$3:$D$24,MATCH(A578,'Holiday Schedule'!$C$3:$C$24,0)),0)</f>
        <v>0</v>
      </c>
      <c r="AB578" s="2">
        <f t="shared" si="64"/>
        <v>4</v>
      </c>
      <c r="AC578" s="2">
        <f t="shared" si="65"/>
        <v>904973.88</v>
      </c>
      <c r="AD578" s="5">
        <f t="shared" si="66"/>
        <v>415784.44999999984</v>
      </c>
      <c r="AE578" s="5">
        <f t="shared" si="67"/>
        <v>1320758.3299999998</v>
      </c>
      <c r="AG578" s="2">
        <f t="shared" si="68"/>
        <v>7</v>
      </c>
      <c r="AH578" s="2">
        <f t="shared" si="69"/>
        <v>2025</v>
      </c>
      <c r="AJ578" s="5">
        <f t="shared" si="70"/>
        <v>81021.455000000002</v>
      </c>
      <c r="AK578" s="2">
        <f t="shared" si="71"/>
        <v>21</v>
      </c>
    </row>
    <row r="579" spans="1:37" ht="12.75" x14ac:dyDescent="0.2">
      <c r="A579" s="4">
        <v>45862</v>
      </c>
      <c r="B579" s="5">
        <f>All_Customers_Residential!B579+All_Customers_Small_Commercial!B579+All_Customers_Lighting!B579</f>
        <v>57547.519999999997</v>
      </c>
      <c r="C579" s="5">
        <f>All_Customers_Residential!C579+All_Customers_Small_Commercial!C579+All_Customers_Lighting!C579</f>
        <v>54371.864999999998</v>
      </c>
      <c r="D579" s="5">
        <f>All_Customers_Residential!D579+All_Customers_Small_Commercial!D579+All_Customers_Lighting!D579</f>
        <v>52713.42</v>
      </c>
      <c r="E579" s="5">
        <f>All_Customers_Residential!E579+All_Customers_Small_Commercial!E579+All_Customers_Lighting!E579</f>
        <v>53548.485000000001</v>
      </c>
      <c r="F579" s="5">
        <f>All_Customers_Residential!F579+All_Customers_Small_Commercial!F579+All_Customers_Lighting!F579</f>
        <v>54302.535000000003</v>
      </c>
      <c r="G579" s="5">
        <f>All_Customers_Residential!G579+All_Customers_Small_Commercial!G579+All_Customers_Lighting!G579</f>
        <v>55608.1</v>
      </c>
      <c r="H579" s="5">
        <f>All_Customers_Residential!H579+All_Customers_Small_Commercial!H579+All_Customers_Lighting!H579</f>
        <v>57985.94</v>
      </c>
      <c r="I579" s="5">
        <f>All_Customers_Residential!I579+All_Customers_Small_Commercial!I579+All_Customers_Lighting!I579</f>
        <v>55548.355000000003</v>
      </c>
      <c r="J579" s="5">
        <f>All_Customers_Residential!J579+All_Customers_Small_Commercial!J579+All_Customers_Lighting!J579</f>
        <v>48919.32</v>
      </c>
      <c r="K579" s="5">
        <f>All_Customers_Residential!K579+All_Customers_Small_Commercial!K579+All_Customers_Lighting!K579</f>
        <v>46933.805</v>
      </c>
      <c r="L579" s="5">
        <f>All_Customers_Residential!L579+All_Customers_Small_Commercial!L579+All_Customers_Lighting!L579</f>
        <v>46385.724999999999</v>
      </c>
      <c r="M579" s="5">
        <f>All_Customers_Residential!M579+All_Customers_Small_Commercial!M579+All_Customers_Lighting!M579</f>
        <v>49220.740000000005</v>
      </c>
      <c r="N579" s="5">
        <f>All_Customers_Residential!N579+All_Customers_Small_Commercial!N579+All_Customers_Lighting!N579</f>
        <v>52509.824999999997</v>
      </c>
      <c r="O579" s="5">
        <f>All_Customers_Residential!O579+All_Customers_Small_Commercial!O579+All_Customers_Lighting!O579</f>
        <v>55385.9</v>
      </c>
      <c r="P579" s="5">
        <f>All_Customers_Residential!P579+All_Customers_Small_Commercial!P579+All_Customers_Lighting!P579</f>
        <v>57576.705000000002</v>
      </c>
      <c r="Q579" s="5">
        <f>All_Customers_Residential!Q579+All_Customers_Small_Commercial!Q579+All_Customers_Lighting!Q579</f>
        <v>72210.195000000007</v>
      </c>
      <c r="R579" s="5">
        <f>All_Customers_Residential!R579+All_Customers_Small_Commercial!R579+All_Customers_Lighting!R579</f>
        <v>77195.074999999997</v>
      </c>
      <c r="S579" s="5">
        <f>All_Customers_Residential!S579+All_Customers_Small_Commercial!S579+All_Customers_Lighting!S579</f>
        <v>78072.845000000001</v>
      </c>
      <c r="T579" s="5">
        <f>All_Customers_Residential!T579+All_Customers_Small_Commercial!T579+All_Customers_Lighting!T579</f>
        <v>81666.375</v>
      </c>
      <c r="U579" s="5">
        <f>All_Customers_Residential!U579+All_Customers_Small_Commercial!U579+All_Customers_Lighting!U579</f>
        <v>87444.23000000001</v>
      </c>
      <c r="V579" s="5">
        <f>All_Customers_Residential!V579+All_Customers_Small_Commercial!V579+All_Customers_Lighting!V579</f>
        <v>87793.614999999991</v>
      </c>
      <c r="W579" s="5">
        <f>All_Customers_Residential!W579+All_Customers_Small_Commercial!W579+All_Customers_Lighting!W579</f>
        <v>83047.61</v>
      </c>
      <c r="X579" s="5">
        <f>All_Customers_Residential!X579+All_Customers_Small_Commercial!X579+All_Customers_Lighting!X579</f>
        <v>76789.72</v>
      </c>
      <c r="Y579" s="5">
        <f>All_Customers_Residential!Y579+All_Customers_Small_Commercial!Y579+All_Customers_Lighting!Y579</f>
        <v>69385.39499999999</v>
      </c>
      <c r="AA579" s="2">
        <f>IFERROR(INDEX('Holiday Schedule'!$D$3:$D$24,MATCH(A579,'Holiday Schedule'!$C$3:$C$24,0)),0)</f>
        <v>0</v>
      </c>
      <c r="AB579" s="2">
        <f t="shared" si="64"/>
        <v>5</v>
      </c>
      <c r="AC579" s="2">
        <f t="shared" si="65"/>
        <v>1056700.04</v>
      </c>
      <c r="AD579" s="5">
        <f t="shared" si="66"/>
        <v>455463.25999999978</v>
      </c>
      <c r="AE579" s="5">
        <f t="shared" si="67"/>
        <v>1512163.2999999998</v>
      </c>
      <c r="AG579" s="2">
        <f t="shared" si="68"/>
        <v>7</v>
      </c>
      <c r="AH579" s="2">
        <f t="shared" si="69"/>
        <v>2025</v>
      </c>
      <c r="AJ579" s="5">
        <f t="shared" si="70"/>
        <v>87793.614999999991</v>
      </c>
      <c r="AK579" s="2">
        <f t="shared" si="71"/>
        <v>21</v>
      </c>
    </row>
    <row r="580" spans="1:37" ht="12.75" x14ac:dyDescent="0.2">
      <c r="A580" s="4">
        <v>45863</v>
      </c>
      <c r="B580" s="5">
        <f>All_Customers_Residential!B580+All_Customers_Small_Commercial!B580+All_Customers_Lighting!B580</f>
        <v>66867</v>
      </c>
      <c r="C580" s="5">
        <f>All_Customers_Residential!C580+All_Customers_Small_Commercial!C580+All_Customers_Lighting!C580</f>
        <v>61301</v>
      </c>
      <c r="D580" s="5">
        <f>All_Customers_Residential!D580+All_Customers_Small_Commercial!D580+All_Customers_Lighting!D580</f>
        <v>58887</v>
      </c>
      <c r="E580" s="5">
        <f>All_Customers_Residential!E580+All_Customers_Small_Commercial!E580+All_Customers_Lighting!E580</f>
        <v>57412</v>
      </c>
      <c r="F580" s="5">
        <f>All_Customers_Residential!F580+All_Customers_Small_Commercial!F580+All_Customers_Lighting!F580</f>
        <v>59556</v>
      </c>
      <c r="G580" s="5">
        <f>All_Customers_Residential!G580+All_Customers_Small_Commercial!G580+All_Customers_Lighting!G580</f>
        <v>63913</v>
      </c>
      <c r="H580" s="5">
        <f>All_Customers_Residential!H580+All_Customers_Small_Commercial!H580+All_Customers_Lighting!H580</f>
        <v>78152</v>
      </c>
      <c r="I580" s="5">
        <f>All_Customers_Residential!I580+All_Customers_Small_Commercial!I580+All_Customers_Lighting!I580</f>
        <v>92814</v>
      </c>
      <c r="J580" s="5">
        <f>All_Customers_Residential!J580+All_Customers_Small_Commercial!J580+All_Customers_Lighting!J580</f>
        <v>94420</v>
      </c>
      <c r="K580" s="5">
        <f>All_Customers_Residential!K580+All_Customers_Small_Commercial!K580+All_Customers_Lighting!K580</f>
        <v>108978</v>
      </c>
      <c r="L580" s="5">
        <f>All_Customers_Residential!L580+All_Customers_Small_Commercial!L580+All_Customers_Lighting!L580</f>
        <v>109052</v>
      </c>
      <c r="M580" s="5">
        <f>All_Customers_Residential!M580+All_Customers_Small_Commercial!M580+All_Customers_Lighting!M580</f>
        <v>109820</v>
      </c>
      <c r="N580" s="5">
        <f>All_Customers_Residential!N580+All_Customers_Small_Commercial!N580+All_Customers_Lighting!N580</f>
        <v>105523</v>
      </c>
      <c r="O580" s="5">
        <f>All_Customers_Residential!O580+All_Customers_Small_Commercial!O580+All_Customers_Lighting!O580</f>
        <v>102955</v>
      </c>
      <c r="P580" s="5">
        <f>All_Customers_Residential!P580+All_Customers_Small_Commercial!P580+All_Customers_Lighting!P580</f>
        <v>97322</v>
      </c>
      <c r="Q580" s="5">
        <f>All_Customers_Residential!Q580+All_Customers_Small_Commercial!Q580+All_Customers_Lighting!Q580</f>
        <v>101420</v>
      </c>
      <c r="R580" s="5">
        <f>All_Customers_Residential!R580+All_Customers_Small_Commercial!R580+All_Customers_Lighting!R580</f>
        <v>110278</v>
      </c>
      <c r="S580" s="5">
        <f>All_Customers_Residential!S580+All_Customers_Small_Commercial!S580+All_Customers_Lighting!S580</f>
        <v>108233</v>
      </c>
      <c r="T580" s="5">
        <f>All_Customers_Residential!T580+All_Customers_Small_Commercial!T580+All_Customers_Lighting!T580</f>
        <v>109461</v>
      </c>
      <c r="U580" s="5">
        <f>All_Customers_Residential!U580+All_Customers_Small_Commercial!U580+All_Customers_Lighting!U580</f>
        <v>111193</v>
      </c>
      <c r="V580" s="5">
        <f>All_Customers_Residential!V580+All_Customers_Small_Commercial!V580+All_Customers_Lighting!V580</f>
        <v>118332</v>
      </c>
      <c r="W580" s="5">
        <f>All_Customers_Residential!W580+All_Customers_Small_Commercial!W580+All_Customers_Lighting!W580</f>
        <v>110742</v>
      </c>
      <c r="X580" s="5">
        <f>All_Customers_Residential!X580+All_Customers_Small_Commercial!X580+All_Customers_Lighting!X580</f>
        <v>92799</v>
      </c>
      <c r="Y580" s="5">
        <f>All_Customers_Residential!Y580+All_Customers_Small_Commercial!Y580+All_Customers_Lighting!Y580</f>
        <v>75878</v>
      </c>
      <c r="AA580" s="2">
        <f>IFERROR(INDEX('Holiday Schedule'!$D$3:$D$24,MATCH(A580,'Holiday Schedule'!$C$3:$C$24,0)),0)</f>
        <v>0</v>
      </c>
      <c r="AB580" s="2">
        <f t="shared" si="64"/>
        <v>6</v>
      </c>
      <c r="AC580" s="2">
        <f t="shared" si="65"/>
        <v>1683342</v>
      </c>
      <c r="AD580" s="5">
        <f t="shared" si="66"/>
        <v>521966</v>
      </c>
      <c r="AE580" s="5">
        <f t="shared" si="67"/>
        <v>2205308</v>
      </c>
      <c r="AG580" s="2">
        <f t="shared" si="68"/>
        <v>7</v>
      </c>
      <c r="AH580" s="2">
        <f t="shared" si="69"/>
        <v>2025</v>
      </c>
      <c r="AJ580" s="5">
        <f t="shared" si="70"/>
        <v>118332</v>
      </c>
      <c r="AK580" s="2">
        <f t="shared" si="71"/>
        <v>21</v>
      </c>
    </row>
    <row r="581" spans="1:37" ht="12.75" x14ac:dyDescent="0.2">
      <c r="A581" s="4">
        <v>45864</v>
      </c>
      <c r="B581" s="5">
        <f>All_Customers_Residential!B581+All_Customers_Small_Commercial!B581+All_Customers_Lighting!B581</f>
        <v>66063</v>
      </c>
      <c r="C581" s="5">
        <f>All_Customers_Residential!C581+All_Customers_Small_Commercial!C581+All_Customers_Lighting!C581</f>
        <v>61149</v>
      </c>
      <c r="D581" s="5">
        <f>All_Customers_Residential!D581+All_Customers_Small_Commercial!D581+All_Customers_Lighting!D581</f>
        <v>58622</v>
      </c>
      <c r="E581" s="5">
        <f>All_Customers_Residential!E581+All_Customers_Small_Commercial!E581+All_Customers_Lighting!E581</f>
        <v>57065</v>
      </c>
      <c r="F581" s="5">
        <f>All_Customers_Residential!F581+All_Customers_Small_Commercial!F581+All_Customers_Lighting!F581</f>
        <v>58626</v>
      </c>
      <c r="G581" s="5">
        <f>All_Customers_Residential!G581+All_Customers_Small_Commercial!G581+All_Customers_Lighting!G581</f>
        <v>62513</v>
      </c>
      <c r="H581" s="5">
        <f>All_Customers_Residential!H581+All_Customers_Small_Commercial!H581+All_Customers_Lighting!H581</f>
        <v>75451</v>
      </c>
      <c r="I581" s="5">
        <f>All_Customers_Residential!I581+All_Customers_Small_Commercial!I581+All_Customers_Lighting!I581</f>
        <v>89464</v>
      </c>
      <c r="J581" s="5">
        <f>All_Customers_Residential!J581+All_Customers_Small_Commercial!J581+All_Customers_Lighting!J581</f>
        <v>94378</v>
      </c>
      <c r="K581" s="5">
        <f>All_Customers_Residential!K581+All_Customers_Small_Commercial!K581+All_Customers_Lighting!K581</f>
        <v>109085</v>
      </c>
      <c r="L581" s="5">
        <f>All_Customers_Residential!L581+All_Customers_Small_Commercial!L581+All_Customers_Lighting!L581</f>
        <v>110054</v>
      </c>
      <c r="M581" s="5">
        <f>All_Customers_Residential!M581+All_Customers_Small_Commercial!M581+All_Customers_Lighting!M581</f>
        <v>109491</v>
      </c>
      <c r="N581" s="5">
        <f>All_Customers_Residential!N581+All_Customers_Small_Commercial!N581+All_Customers_Lighting!N581</f>
        <v>104732</v>
      </c>
      <c r="O581" s="5">
        <f>All_Customers_Residential!O581+All_Customers_Small_Commercial!O581+All_Customers_Lighting!O581</f>
        <v>101309</v>
      </c>
      <c r="P581" s="5">
        <f>All_Customers_Residential!P581+All_Customers_Small_Commercial!P581+All_Customers_Lighting!P581</f>
        <v>96371</v>
      </c>
      <c r="Q581" s="5">
        <f>All_Customers_Residential!Q581+All_Customers_Small_Commercial!Q581+All_Customers_Lighting!Q581</f>
        <v>100178</v>
      </c>
      <c r="R581" s="5">
        <f>All_Customers_Residential!R581+All_Customers_Small_Commercial!R581+All_Customers_Lighting!R581</f>
        <v>107492</v>
      </c>
      <c r="S581" s="5">
        <f>All_Customers_Residential!S581+All_Customers_Small_Commercial!S581+All_Customers_Lighting!S581</f>
        <v>106339</v>
      </c>
      <c r="T581" s="5">
        <f>All_Customers_Residential!T581+All_Customers_Small_Commercial!T581+All_Customers_Lighting!T581</f>
        <v>108494</v>
      </c>
      <c r="U581" s="5">
        <f>All_Customers_Residential!U581+All_Customers_Small_Commercial!U581+All_Customers_Lighting!U581</f>
        <v>110890</v>
      </c>
      <c r="V581" s="5">
        <f>All_Customers_Residential!V581+All_Customers_Small_Commercial!V581+All_Customers_Lighting!V581</f>
        <v>117167</v>
      </c>
      <c r="W581" s="5">
        <f>All_Customers_Residential!W581+All_Customers_Small_Commercial!W581+All_Customers_Lighting!W581</f>
        <v>107885</v>
      </c>
      <c r="X581" s="5">
        <f>All_Customers_Residential!X581+All_Customers_Small_Commercial!X581+All_Customers_Lighting!X581</f>
        <v>91011</v>
      </c>
      <c r="Y581" s="5">
        <f>All_Customers_Residential!Y581+All_Customers_Small_Commercial!Y581+All_Customers_Lighting!Y581</f>
        <v>75731</v>
      </c>
      <c r="AA581" s="2">
        <f>IFERROR(INDEX('Holiday Schedule'!$D$3:$D$24,MATCH(A581,'Holiday Schedule'!$C$3:$C$24,0)),0)</f>
        <v>0</v>
      </c>
      <c r="AB581" s="2">
        <f t="shared" si="64"/>
        <v>7</v>
      </c>
      <c r="AC581" s="2">
        <f t="shared" si="65"/>
        <v>0</v>
      </c>
      <c r="AD581" s="5">
        <f t="shared" si="66"/>
        <v>2179560</v>
      </c>
      <c r="AE581" s="5">
        <f t="shared" si="67"/>
        <v>2179560</v>
      </c>
      <c r="AG581" s="2">
        <f t="shared" si="68"/>
        <v>7</v>
      </c>
      <c r="AH581" s="2">
        <f t="shared" si="69"/>
        <v>2025</v>
      </c>
      <c r="AJ581" s="5">
        <f t="shared" si="70"/>
        <v>117167</v>
      </c>
      <c r="AK581" s="2">
        <f t="shared" si="71"/>
        <v>21</v>
      </c>
    </row>
    <row r="582" spans="1:37" ht="12.75" x14ac:dyDescent="0.2">
      <c r="A582" s="4">
        <v>45865</v>
      </c>
      <c r="B582" s="5">
        <f>All_Customers_Residential!B582+All_Customers_Small_Commercial!B582+All_Customers_Lighting!B582</f>
        <v>66226</v>
      </c>
      <c r="C582" s="5">
        <f>All_Customers_Residential!C582+All_Customers_Small_Commercial!C582+All_Customers_Lighting!C582</f>
        <v>61236</v>
      </c>
      <c r="D582" s="5">
        <f>All_Customers_Residential!D582+All_Customers_Small_Commercial!D582+All_Customers_Lighting!D582</f>
        <v>58670</v>
      </c>
      <c r="E582" s="5">
        <f>All_Customers_Residential!E582+All_Customers_Small_Commercial!E582+All_Customers_Lighting!E582</f>
        <v>57112</v>
      </c>
      <c r="F582" s="5">
        <f>All_Customers_Residential!F582+All_Customers_Small_Commercial!F582+All_Customers_Lighting!F582</f>
        <v>58591</v>
      </c>
      <c r="G582" s="5">
        <f>All_Customers_Residential!G582+All_Customers_Small_Commercial!G582+All_Customers_Lighting!G582</f>
        <v>62489</v>
      </c>
      <c r="H582" s="5">
        <f>All_Customers_Residential!H582+All_Customers_Small_Commercial!H582+All_Customers_Lighting!H582</f>
        <v>75432</v>
      </c>
      <c r="I582" s="5">
        <f>All_Customers_Residential!I582+All_Customers_Small_Commercial!I582+All_Customers_Lighting!I582</f>
        <v>89536</v>
      </c>
      <c r="J582" s="5">
        <f>All_Customers_Residential!J582+All_Customers_Small_Commercial!J582+All_Customers_Lighting!J582</f>
        <v>94377</v>
      </c>
      <c r="K582" s="5">
        <f>All_Customers_Residential!K582+All_Customers_Small_Commercial!K582+All_Customers_Lighting!K582</f>
        <v>109084</v>
      </c>
      <c r="L582" s="5">
        <f>All_Customers_Residential!L582+All_Customers_Small_Commercial!L582+All_Customers_Lighting!L582</f>
        <v>110054</v>
      </c>
      <c r="M582" s="5">
        <f>All_Customers_Residential!M582+All_Customers_Small_Commercial!M582+All_Customers_Lighting!M582</f>
        <v>109493</v>
      </c>
      <c r="N582" s="5">
        <f>All_Customers_Residential!N582+All_Customers_Small_Commercial!N582+All_Customers_Lighting!N582</f>
        <v>104735</v>
      </c>
      <c r="O582" s="5">
        <f>All_Customers_Residential!O582+All_Customers_Small_Commercial!O582+All_Customers_Lighting!O582</f>
        <v>101312</v>
      </c>
      <c r="P582" s="5">
        <f>All_Customers_Residential!P582+All_Customers_Small_Commercial!P582+All_Customers_Lighting!P582</f>
        <v>96375</v>
      </c>
      <c r="Q582" s="5">
        <f>All_Customers_Residential!Q582+All_Customers_Small_Commercial!Q582+All_Customers_Lighting!Q582</f>
        <v>100178</v>
      </c>
      <c r="R582" s="5">
        <f>All_Customers_Residential!R582+All_Customers_Small_Commercial!R582+All_Customers_Lighting!R582</f>
        <v>107490</v>
      </c>
      <c r="S582" s="5">
        <f>All_Customers_Residential!S582+All_Customers_Small_Commercial!S582+All_Customers_Lighting!S582</f>
        <v>106339</v>
      </c>
      <c r="T582" s="5">
        <f>All_Customers_Residential!T582+All_Customers_Small_Commercial!T582+All_Customers_Lighting!T582</f>
        <v>108494</v>
      </c>
      <c r="U582" s="5">
        <f>All_Customers_Residential!U582+All_Customers_Small_Commercial!U582+All_Customers_Lighting!U582</f>
        <v>110895</v>
      </c>
      <c r="V582" s="5">
        <f>All_Customers_Residential!V582+All_Customers_Small_Commercial!V582+All_Customers_Lighting!V582</f>
        <v>117178</v>
      </c>
      <c r="W582" s="5">
        <f>All_Customers_Residential!W582+All_Customers_Small_Commercial!W582+All_Customers_Lighting!W582</f>
        <v>107885</v>
      </c>
      <c r="X582" s="5">
        <f>All_Customers_Residential!X582+All_Customers_Small_Commercial!X582+All_Customers_Lighting!X582</f>
        <v>90816</v>
      </c>
      <c r="Y582" s="5">
        <f>All_Customers_Residential!Y582+All_Customers_Small_Commercial!Y582+All_Customers_Lighting!Y582</f>
        <v>75548</v>
      </c>
      <c r="AA582" s="2">
        <f>IFERROR(INDEX('Holiday Schedule'!$D$3:$D$24,MATCH(A582,'Holiday Schedule'!$C$3:$C$24,0)),0)</f>
        <v>0</v>
      </c>
      <c r="AB582" s="2">
        <f t="shared" si="64"/>
        <v>1</v>
      </c>
      <c r="AC582" s="2">
        <f t="shared" si="65"/>
        <v>0</v>
      </c>
      <c r="AD582" s="5">
        <f t="shared" si="66"/>
        <v>2179545</v>
      </c>
      <c r="AE582" s="5">
        <f t="shared" si="67"/>
        <v>2179545</v>
      </c>
      <c r="AG582" s="2">
        <f t="shared" si="68"/>
        <v>7</v>
      </c>
      <c r="AH582" s="2">
        <f t="shared" si="69"/>
        <v>2025</v>
      </c>
      <c r="AJ582" s="5">
        <f t="shared" si="70"/>
        <v>117178</v>
      </c>
      <c r="AK582" s="2">
        <f t="shared" si="71"/>
        <v>21</v>
      </c>
    </row>
    <row r="583" spans="1:37" ht="12.75" x14ac:dyDescent="0.2">
      <c r="A583" s="4">
        <v>45866</v>
      </c>
      <c r="B583" s="5">
        <f>All_Customers_Residential!B583+All_Customers_Small_Commercial!B583+All_Customers_Lighting!B583</f>
        <v>59119.33</v>
      </c>
      <c r="C583" s="5">
        <f>All_Customers_Residential!C583+All_Customers_Small_Commercial!C583+All_Customers_Lighting!C583</f>
        <v>55461.91</v>
      </c>
      <c r="D583" s="5">
        <f>All_Customers_Residential!D583+All_Customers_Small_Commercial!D583+All_Customers_Lighting!D583</f>
        <v>53803.764999999999</v>
      </c>
      <c r="E583" s="5">
        <f>All_Customers_Residential!E583+All_Customers_Small_Commercial!E583+All_Customers_Lighting!E583</f>
        <v>54770.635000000002</v>
      </c>
      <c r="F583" s="5">
        <f>All_Customers_Residential!F583+All_Customers_Small_Commercial!F583+All_Customers_Lighting!F583</f>
        <v>56353.375</v>
      </c>
      <c r="G583" s="5">
        <f>All_Customers_Residential!G583+All_Customers_Small_Commercial!G583+All_Customers_Lighting!G583</f>
        <v>58772.455000000002</v>
      </c>
      <c r="H583" s="5">
        <f>All_Customers_Residential!H583+All_Customers_Small_Commercial!H583+All_Customers_Lighting!H583</f>
        <v>61484.345000000001</v>
      </c>
      <c r="I583" s="5">
        <f>All_Customers_Residential!I583+All_Customers_Small_Commercial!I583+All_Customers_Lighting!I583</f>
        <v>64330.94</v>
      </c>
      <c r="J583" s="5">
        <f>All_Customers_Residential!J583+All_Customers_Small_Commercial!J583+All_Customers_Lighting!J583</f>
        <v>60967.445</v>
      </c>
      <c r="K583" s="5">
        <f>All_Customers_Residential!K583+All_Customers_Small_Commercial!K583+All_Customers_Lighting!K583</f>
        <v>53424.32</v>
      </c>
      <c r="L583" s="5">
        <f>All_Customers_Residential!L583+All_Customers_Small_Commercial!L583+All_Customers_Lighting!L583</f>
        <v>50200.824999999997</v>
      </c>
      <c r="M583" s="5">
        <f>All_Customers_Residential!M583+All_Customers_Small_Commercial!M583+All_Customers_Lighting!M583</f>
        <v>55314.87</v>
      </c>
      <c r="N583" s="5">
        <f>All_Customers_Residential!N583+All_Customers_Small_Commercial!N583+All_Customers_Lighting!N583</f>
        <v>62818.235000000001</v>
      </c>
      <c r="O583" s="5">
        <f>All_Customers_Residential!O583+All_Customers_Small_Commercial!O583+All_Customers_Lighting!O583</f>
        <v>64088</v>
      </c>
      <c r="P583" s="5">
        <f>All_Customers_Residential!P583+All_Customers_Small_Commercial!P583+All_Customers_Lighting!P583</f>
        <v>67197.55</v>
      </c>
      <c r="Q583" s="5">
        <f>All_Customers_Residential!Q583+All_Customers_Small_Commercial!Q583+All_Customers_Lighting!Q583</f>
        <v>70688.764999999999</v>
      </c>
      <c r="R583" s="5">
        <f>All_Customers_Residential!R583+All_Customers_Small_Commercial!R583+All_Customers_Lighting!R583</f>
        <v>77980.540000000008</v>
      </c>
      <c r="S583" s="5">
        <f>All_Customers_Residential!S583+All_Customers_Small_Commercial!S583+All_Customers_Lighting!S583</f>
        <v>83258.584999999992</v>
      </c>
      <c r="T583" s="5">
        <f>All_Customers_Residential!T583+All_Customers_Small_Commercial!T583+All_Customers_Lighting!T583</f>
        <v>92088.239999999991</v>
      </c>
      <c r="U583" s="5">
        <f>All_Customers_Residential!U583+All_Customers_Small_Commercial!U583+All_Customers_Lighting!U583</f>
        <v>96516.11</v>
      </c>
      <c r="V583" s="5">
        <f>All_Customers_Residential!V583+All_Customers_Small_Commercial!V583+All_Customers_Lighting!V583</f>
        <v>97502.81</v>
      </c>
      <c r="W583" s="5">
        <f>All_Customers_Residential!W583+All_Customers_Small_Commercial!W583+All_Customers_Lighting!W583</f>
        <v>88538.010000000009</v>
      </c>
      <c r="X583" s="5">
        <f>All_Customers_Residential!X583+All_Customers_Small_Commercial!X583+All_Customers_Lighting!X583</f>
        <v>80073.510000000009</v>
      </c>
      <c r="Y583" s="5">
        <f>All_Customers_Residential!Y583+All_Customers_Small_Commercial!Y583+All_Customers_Lighting!Y583</f>
        <v>72152.225000000006</v>
      </c>
      <c r="AA583" s="2">
        <f>IFERROR(INDEX('Holiday Schedule'!$D$3:$D$24,MATCH(A583,'Holiday Schedule'!$C$3:$C$24,0)),0)</f>
        <v>0</v>
      </c>
      <c r="AB583" s="2">
        <f t="shared" si="64"/>
        <v>2</v>
      </c>
      <c r="AC583" s="2">
        <f t="shared" si="65"/>
        <v>1164988.7549999999</v>
      </c>
      <c r="AD583" s="5">
        <f t="shared" si="66"/>
        <v>471918.0400000005</v>
      </c>
      <c r="AE583" s="5">
        <f t="shared" si="67"/>
        <v>1636906.7950000004</v>
      </c>
      <c r="AG583" s="2">
        <f t="shared" si="68"/>
        <v>7</v>
      </c>
      <c r="AH583" s="2">
        <f t="shared" si="69"/>
        <v>2025</v>
      </c>
      <c r="AJ583" s="5">
        <f t="shared" si="70"/>
        <v>97502.81</v>
      </c>
      <c r="AK583" s="2">
        <f t="shared" si="71"/>
        <v>21</v>
      </c>
    </row>
    <row r="584" spans="1:37" ht="12.75" x14ac:dyDescent="0.2">
      <c r="A584" s="4">
        <v>45867</v>
      </c>
      <c r="B584" s="5">
        <f>All_Customers_Residential!B584+All_Customers_Small_Commercial!B584+All_Customers_Lighting!B584</f>
        <v>63719.283500000005</v>
      </c>
      <c r="C584" s="5">
        <f>All_Customers_Residential!C584+All_Customers_Small_Commercial!C584+All_Customers_Lighting!C584</f>
        <v>60133.090499999998</v>
      </c>
      <c r="D584" s="5">
        <f>All_Customers_Residential!D584+All_Customers_Small_Commercial!D584+All_Customers_Lighting!D584</f>
        <v>57984.862000000001</v>
      </c>
      <c r="E584" s="5">
        <f>All_Customers_Residential!E584+All_Customers_Small_Commercial!E584+All_Customers_Lighting!E584</f>
        <v>57151.614499999996</v>
      </c>
      <c r="F584" s="5">
        <f>All_Customers_Residential!F584+All_Customers_Small_Commercial!F584+All_Customers_Lighting!F584</f>
        <v>59367.913999999997</v>
      </c>
      <c r="G584" s="5">
        <f>All_Customers_Residential!G584+All_Customers_Small_Commercial!G584+All_Customers_Lighting!G584</f>
        <v>60285.804499999998</v>
      </c>
      <c r="H584" s="5">
        <f>All_Customers_Residential!H584+All_Customers_Small_Commercial!H584+All_Customers_Lighting!H584</f>
        <v>60119.776999999995</v>
      </c>
      <c r="I584" s="5">
        <f>All_Customers_Residential!I584+All_Customers_Small_Commercial!I584+All_Customers_Lighting!I584</f>
        <v>56193.555</v>
      </c>
      <c r="J584" s="5">
        <f>All_Customers_Residential!J584+All_Customers_Small_Commercial!J584+All_Customers_Lighting!J584</f>
        <v>54315.035000000003</v>
      </c>
      <c r="K584" s="5">
        <f>All_Customers_Residential!K584+All_Customers_Small_Commercial!K584+All_Customers_Lighting!K584</f>
        <v>54191.764999999999</v>
      </c>
      <c r="L584" s="5">
        <f>All_Customers_Residential!L584+All_Customers_Small_Commercial!L584+All_Customers_Lighting!L584</f>
        <v>57221.125</v>
      </c>
      <c r="M584" s="5">
        <f>All_Customers_Residential!M584+All_Customers_Small_Commercial!M584+All_Customers_Lighting!M584</f>
        <v>61976.45</v>
      </c>
      <c r="N584" s="5">
        <f>All_Customers_Residential!N584+All_Customers_Small_Commercial!N584+All_Customers_Lighting!N584</f>
        <v>70371.434999999998</v>
      </c>
      <c r="O584" s="5">
        <f>All_Customers_Residential!O584+All_Customers_Small_Commercial!O584+All_Customers_Lighting!O584</f>
        <v>71973.88</v>
      </c>
      <c r="P584" s="5">
        <f>All_Customers_Residential!P584+All_Customers_Small_Commercial!P584+All_Customers_Lighting!P584</f>
        <v>74778.574999999997</v>
      </c>
      <c r="Q584" s="5">
        <f>All_Customers_Residential!Q584+All_Customers_Small_Commercial!Q584+All_Customers_Lighting!Q584</f>
        <v>77394.739999999991</v>
      </c>
      <c r="R584" s="5">
        <f>All_Customers_Residential!R584+All_Customers_Small_Commercial!R584+All_Customers_Lighting!R584</f>
        <v>81553.94</v>
      </c>
      <c r="S584" s="5">
        <f>All_Customers_Residential!S584+All_Customers_Small_Commercial!S584+All_Customers_Lighting!S584</f>
        <v>91528.739999999991</v>
      </c>
      <c r="T584" s="5">
        <f>All_Customers_Residential!T584+All_Customers_Small_Commercial!T584+All_Customers_Lighting!T584</f>
        <v>98299.47</v>
      </c>
      <c r="U584" s="5">
        <f>All_Customers_Residential!U584+All_Customers_Small_Commercial!U584+All_Customers_Lighting!U584</f>
        <v>102457.51</v>
      </c>
      <c r="V584" s="5">
        <f>All_Customers_Residential!V584+All_Customers_Small_Commercial!V584+All_Customers_Lighting!V584</f>
        <v>100938.86</v>
      </c>
      <c r="W584" s="5">
        <f>All_Customers_Residential!W584+All_Customers_Small_Commercial!W584+All_Customers_Lighting!W584</f>
        <v>98564.017999999996</v>
      </c>
      <c r="X584" s="5">
        <f>All_Customers_Residential!X584+All_Customers_Small_Commercial!X584+All_Customers_Lighting!X584</f>
        <v>85674.31</v>
      </c>
      <c r="Y584" s="5">
        <f>All_Customers_Residential!Y584+All_Customers_Small_Commercial!Y584+All_Customers_Lighting!Y584</f>
        <v>75972.7745</v>
      </c>
      <c r="AA584" s="2">
        <f>IFERROR(INDEX('Holiday Schedule'!$D$3:$D$24,MATCH(A584,'Holiday Schedule'!$C$3:$C$24,0)),0)</f>
        <v>0</v>
      </c>
      <c r="AB584" s="2">
        <f t="shared" si="64"/>
        <v>3</v>
      </c>
      <c r="AC584" s="2">
        <f t="shared" si="65"/>
        <v>1237433.4080000001</v>
      </c>
      <c r="AD584" s="5">
        <f t="shared" si="66"/>
        <v>494735.12049999996</v>
      </c>
      <c r="AE584" s="5">
        <f t="shared" si="67"/>
        <v>1732168.5285</v>
      </c>
      <c r="AG584" s="2">
        <f t="shared" si="68"/>
        <v>7</v>
      </c>
      <c r="AH584" s="2">
        <f t="shared" si="69"/>
        <v>2025</v>
      </c>
      <c r="AJ584" s="5">
        <f t="shared" si="70"/>
        <v>102457.51</v>
      </c>
      <c r="AK584" s="2">
        <f t="shared" si="71"/>
        <v>20</v>
      </c>
    </row>
    <row r="585" spans="1:37" ht="12.75" x14ac:dyDescent="0.2">
      <c r="A585" s="4">
        <v>45868</v>
      </c>
      <c r="B585" s="5">
        <f>All_Customers_Residential!B585+All_Customers_Small_Commercial!B585+All_Customers_Lighting!B585</f>
        <v>68299.741500000004</v>
      </c>
      <c r="C585" s="5">
        <f>All_Customers_Residential!C585+All_Customers_Small_Commercial!C585+All_Customers_Lighting!C585</f>
        <v>64092.775999999998</v>
      </c>
      <c r="D585" s="5">
        <f>All_Customers_Residential!D585+All_Customers_Small_Commercial!D585+All_Customers_Lighting!D585</f>
        <v>60941.355500000005</v>
      </c>
      <c r="E585" s="5">
        <f>All_Customers_Residential!E585+All_Customers_Small_Commercial!E585+All_Customers_Lighting!E585</f>
        <v>60067.769500000002</v>
      </c>
      <c r="F585" s="5">
        <f>All_Customers_Residential!F585+All_Customers_Small_Commercial!F585+All_Customers_Lighting!F585</f>
        <v>60573.003000000004</v>
      </c>
      <c r="G585" s="5">
        <f>All_Customers_Residential!G585+All_Customers_Small_Commercial!G585+All_Customers_Lighting!G585</f>
        <v>61632.495999999999</v>
      </c>
      <c r="H585" s="5">
        <f>All_Customers_Residential!H585+All_Customers_Small_Commercial!H585+All_Customers_Lighting!H585</f>
        <v>61751.226499999997</v>
      </c>
      <c r="I585" s="5">
        <f>All_Customers_Residential!I585+All_Customers_Small_Commercial!I585+All_Customers_Lighting!I585</f>
        <v>60123.334999999999</v>
      </c>
      <c r="J585" s="5">
        <f>All_Customers_Residential!J585+All_Customers_Small_Commercial!J585+All_Customers_Lighting!J585</f>
        <v>58253.09</v>
      </c>
      <c r="K585" s="5">
        <f>All_Customers_Residential!K585+All_Customers_Small_Commercial!K585+All_Customers_Lighting!K585</f>
        <v>58673.235000000001</v>
      </c>
      <c r="L585" s="5">
        <f>All_Customers_Residential!L585+All_Customers_Small_Commercial!L585+All_Customers_Lighting!L585</f>
        <v>56701.514999999999</v>
      </c>
      <c r="M585" s="5">
        <f>All_Customers_Residential!M585+All_Customers_Small_Commercial!M585+All_Customers_Lighting!M585</f>
        <v>57306.97</v>
      </c>
      <c r="N585" s="5">
        <f>All_Customers_Residential!N585+All_Customers_Small_Commercial!N585+All_Customers_Lighting!N585</f>
        <v>62960.964999999997</v>
      </c>
      <c r="O585" s="5">
        <f>All_Customers_Residential!O585+All_Customers_Small_Commercial!O585+All_Customers_Lighting!O585</f>
        <v>66205.75</v>
      </c>
      <c r="P585" s="5">
        <f>All_Customers_Residential!P585+All_Customers_Small_Commercial!P585+All_Customers_Lighting!P585</f>
        <v>71031.195000000007</v>
      </c>
      <c r="Q585" s="5">
        <f>All_Customers_Residential!Q585+All_Customers_Small_Commercial!Q585+All_Customers_Lighting!Q585</f>
        <v>78369.804999999993</v>
      </c>
      <c r="R585" s="5">
        <f>All_Customers_Residential!R585+All_Customers_Small_Commercial!R585+All_Customers_Lighting!R585</f>
        <v>83505.7</v>
      </c>
      <c r="S585" s="5">
        <f>All_Customers_Residential!S585+All_Customers_Small_Commercial!S585+All_Customers_Lighting!S585</f>
        <v>89111.459999999992</v>
      </c>
      <c r="T585" s="5">
        <f>All_Customers_Residential!T585+All_Customers_Small_Commercial!T585+All_Customers_Lighting!T585</f>
        <v>95488.535000000003</v>
      </c>
      <c r="U585" s="5">
        <f>All_Customers_Residential!U585+All_Customers_Small_Commercial!U585+All_Customers_Lighting!U585</f>
        <v>96959.164999999994</v>
      </c>
      <c r="V585" s="5">
        <f>All_Customers_Residential!V585+All_Customers_Small_Commercial!V585+All_Customers_Lighting!V585</f>
        <v>93728.785000000003</v>
      </c>
      <c r="W585" s="5">
        <f>All_Customers_Residential!W585+All_Customers_Small_Commercial!W585+All_Customers_Lighting!W585</f>
        <v>89307.813000000009</v>
      </c>
      <c r="X585" s="5">
        <f>All_Customers_Residential!X585+All_Customers_Small_Commercial!X585+All_Customers_Lighting!X585</f>
        <v>81287.563999999998</v>
      </c>
      <c r="Y585" s="5">
        <f>All_Customers_Residential!Y585+All_Customers_Small_Commercial!Y585+All_Customers_Lighting!Y585</f>
        <v>72802.632000000012</v>
      </c>
      <c r="AA585" s="2">
        <f>IFERROR(INDEX('Holiday Schedule'!$D$3:$D$24,MATCH(A585,'Holiday Schedule'!$C$3:$C$24,0)),0)</f>
        <v>0</v>
      </c>
      <c r="AB585" s="2">
        <f t="shared" si="64"/>
        <v>4</v>
      </c>
      <c r="AC585" s="2">
        <f t="shared" si="65"/>
        <v>1199014.882</v>
      </c>
      <c r="AD585" s="5">
        <f t="shared" si="66"/>
        <v>510160.99999999977</v>
      </c>
      <c r="AE585" s="5">
        <f t="shared" si="67"/>
        <v>1709175.8819999998</v>
      </c>
      <c r="AG585" s="2">
        <f t="shared" si="68"/>
        <v>7</v>
      </c>
      <c r="AH585" s="2">
        <f t="shared" si="69"/>
        <v>2025</v>
      </c>
      <c r="AJ585" s="5">
        <f t="shared" si="70"/>
        <v>96959.164999999994</v>
      </c>
      <c r="AK585" s="2">
        <f t="shared" si="71"/>
        <v>20</v>
      </c>
    </row>
    <row r="586" spans="1:37" ht="12.75" x14ac:dyDescent="0.2">
      <c r="A586" s="4">
        <v>45869</v>
      </c>
      <c r="B586" s="5">
        <f>All_Customers_Residential!B586+All_Customers_Small_Commercial!B586+All_Customers_Lighting!B586</f>
        <v>68568.222500000003</v>
      </c>
      <c r="C586" s="5">
        <f>All_Customers_Residential!C586+All_Customers_Small_Commercial!C586+All_Customers_Lighting!C586</f>
        <v>63528.6705</v>
      </c>
      <c r="D586" s="5">
        <f>All_Customers_Residential!D586+All_Customers_Small_Commercial!D586+All_Customers_Lighting!D586</f>
        <v>61460.298000000003</v>
      </c>
      <c r="E586" s="5">
        <f>All_Customers_Residential!E586+All_Customers_Small_Commercial!E586+All_Customers_Lighting!E586</f>
        <v>61016.888999999996</v>
      </c>
      <c r="F586" s="5">
        <f>All_Customers_Residential!F586+All_Customers_Small_Commercial!F586+All_Customers_Lighting!F586</f>
        <v>62163.506000000001</v>
      </c>
      <c r="G586" s="5">
        <f>All_Customers_Residential!G586+All_Customers_Small_Commercial!G586+All_Customers_Lighting!G586</f>
        <v>64380.233499999995</v>
      </c>
      <c r="H586" s="5">
        <f>All_Customers_Residential!H586+All_Customers_Small_Commercial!H586+All_Customers_Lighting!H586</f>
        <v>66534.765500000009</v>
      </c>
      <c r="I586" s="5">
        <f>All_Customers_Residential!I586+All_Customers_Small_Commercial!I586+All_Customers_Lighting!I586</f>
        <v>67732.13</v>
      </c>
      <c r="J586" s="5">
        <f>All_Customers_Residential!J586+All_Customers_Small_Commercial!J586+All_Customers_Lighting!J586</f>
        <v>68815.17</v>
      </c>
      <c r="K586" s="5">
        <f>All_Customers_Residential!K586+All_Customers_Small_Commercial!K586+All_Customers_Lighting!K586</f>
        <v>64832.555</v>
      </c>
      <c r="L586" s="5">
        <f>All_Customers_Residential!L586+All_Customers_Small_Commercial!L586+All_Customers_Lighting!L586</f>
        <v>59054.75</v>
      </c>
      <c r="M586" s="5">
        <f>All_Customers_Residential!M586+All_Customers_Small_Commercial!M586+All_Customers_Lighting!M586</f>
        <v>60367.705000000002</v>
      </c>
      <c r="N586" s="5">
        <f>All_Customers_Residential!N586+All_Customers_Small_Commercial!N586+All_Customers_Lighting!N586</f>
        <v>63510.964999999997</v>
      </c>
      <c r="O586" s="5">
        <f>All_Customers_Residential!O586+All_Customers_Small_Commercial!O586+All_Customers_Lighting!O586</f>
        <v>64898.93</v>
      </c>
      <c r="P586" s="5">
        <f>All_Customers_Residential!P586+All_Customers_Small_Commercial!P586+All_Customers_Lighting!P586</f>
        <v>65764.48000000001</v>
      </c>
      <c r="Q586" s="5">
        <f>All_Customers_Residential!Q586+All_Customers_Small_Commercial!Q586+All_Customers_Lighting!Q586</f>
        <v>69171.850000000006</v>
      </c>
      <c r="R586" s="5">
        <f>All_Customers_Residential!R586+All_Customers_Small_Commercial!R586+All_Customers_Lighting!R586</f>
        <v>73783.785000000003</v>
      </c>
      <c r="S586" s="5">
        <f>All_Customers_Residential!S586+All_Customers_Small_Commercial!S586+All_Customers_Lighting!S586</f>
        <v>79262.66</v>
      </c>
      <c r="T586" s="5">
        <f>All_Customers_Residential!T586+All_Customers_Small_Commercial!T586+All_Customers_Lighting!T586</f>
        <v>78552.95</v>
      </c>
      <c r="U586" s="5">
        <f>All_Customers_Residential!U586+All_Customers_Small_Commercial!U586+All_Customers_Lighting!U586</f>
        <v>80168.904999999999</v>
      </c>
      <c r="V586" s="5">
        <f>All_Customers_Residential!V586+All_Customers_Small_Commercial!V586+All_Customers_Lighting!V586</f>
        <v>77492.78</v>
      </c>
      <c r="W586" s="5">
        <f>All_Customers_Residential!W586+All_Customers_Small_Commercial!W586+All_Customers_Lighting!W586</f>
        <v>75487.190500000012</v>
      </c>
      <c r="X586" s="5">
        <f>All_Customers_Residential!X586+All_Customers_Small_Commercial!X586+All_Customers_Lighting!X586</f>
        <v>68889.679000000004</v>
      </c>
      <c r="Y586" s="5">
        <f>All_Customers_Residential!Y586+All_Customers_Small_Commercial!Y586+All_Customers_Lighting!Y586</f>
        <v>63118.229999999996</v>
      </c>
      <c r="AA586" s="2">
        <f>IFERROR(INDEX('Holiday Schedule'!$D$3:$D$24,MATCH(A586,'Holiday Schedule'!$C$3:$C$24,0)),0)</f>
        <v>0</v>
      </c>
      <c r="AB586" s="2">
        <f t="shared" ref="AB586:AB649" si="72">WEEKDAY(A586)</f>
        <v>5</v>
      </c>
      <c r="AC586" s="2">
        <f t="shared" ref="AC586:AC649" si="73">IF(AND(AB586&gt;1,AB586&lt;7,AA586&lt;1),SUM(I586:X586),0)</f>
        <v>1117786.4845</v>
      </c>
      <c r="AD586" s="5">
        <f t="shared" ref="AD586:AD649" si="74">AE586-AC586</f>
        <v>510770.81499999994</v>
      </c>
      <c r="AE586" s="5">
        <f t="shared" ref="AE586:AE649" si="75">SUM(B586:Y586)</f>
        <v>1628557.2995</v>
      </c>
      <c r="AG586" s="2">
        <f t="shared" ref="AG586:AG649" si="76">MONTH(A586)</f>
        <v>7</v>
      </c>
      <c r="AH586" s="2">
        <f t="shared" ref="AH586:AH649" si="77">YEAR(A586)</f>
        <v>2025</v>
      </c>
      <c r="AJ586" s="5">
        <f t="shared" ref="AJ586:AJ649" si="78">MAX(B586:Y586)</f>
        <v>80168.904999999999</v>
      </c>
      <c r="AK586" s="2">
        <f t="shared" ref="AK586:AK649" si="79">IF(AE586&gt;0,INDEX(B$8:Y$8,MATCH(AJ586,B586:Y586,0)),"")</f>
        <v>20</v>
      </c>
    </row>
    <row r="587" spans="1:37" ht="12.75" x14ac:dyDescent="0.2">
      <c r="A587" s="4">
        <v>45870</v>
      </c>
      <c r="B587" s="5">
        <f>All_Customers_Residential!B587+All_Customers_Small_Commercial!B587+All_Customers_Lighting!B587</f>
        <v>0</v>
      </c>
      <c r="C587" s="5">
        <f>All_Customers_Residential!C587+All_Customers_Small_Commercial!C587+All_Customers_Lighting!C587</f>
        <v>0</v>
      </c>
      <c r="D587" s="5">
        <f>All_Customers_Residential!D587+All_Customers_Small_Commercial!D587+All_Customers_Lighting!D587</f>
        <v>0</v>
      </c>
      <c r="E587" s="5">
        <f>All_Customers_Residential!E587+All_Customers_Small_Commercial!E587+All_Customers_Lighting!E587</f>
        <v>0</v>
      </c>
      <c r="F587" s="5">
        <f>All_Customers_Residential!F587+All_Customers_Small_Commercial!F587+All_Customers_Lighting!F587</f>
        <v>0</v>
      </c>
      <c r="G587" s="5">
        <f>All_Customers_Residential!G587+All_Customers_Small_Commercial!G587+All_Customers_Lighting!G587</f>
        <v>0</v>
      </c>
      <c r="H587" s="5">
        <f>All_Customers_Residential!H587+All_Customers_Small_Commercial!H587+All_Customers_Lighting!H587</f>
        <v>0</v>
      </c>
      <c r="I587" s="5">
        <f>All_Customers_Residential!I587+All_Customers_Small_Commercial!I587+All_Customers_Lighting!I587</f>
        <v>0</v>
      </c>
      <c r="J587" s="5">
        <f>All_Customers_Residential!J587+All_Customers_Small_Commercial!J587+All_Customers_Lighting!J587</f>
        <v>0</v>
      </c>
      <c r="K587" s="5">
        <f>All_Customers_Residential!K587+All_Customers_Small_Commercial!K587+All_Customers_Lighting!K587</f>
        <v>0</v>
      </c>
      <c r="L587" s="5">
        <f>All_Customers_Residential!L587+All_Customers_Small_Commercial!L587+All_Customers_Lighting!L587</f>
        <v>0</v>
      </c>
      <c r="M587" s="5">
        <f>All_Customers_Residential!M587+All_Customers_Small_Commercial!M587+All_Customers_Lighting!M587</f>
        <v>0</v>
      </c>
      <c r="N587" s="5">
        <f>All_Customers_Residential!N587+All_Customers_Small_Commercial!N587+All_Customers_Lighting!N587</f>
        <v>0</v>
      </c>
      <c r="O587" s="5">
        <f>All_Customers_Residential!O587+All_Customers_Small_Commercial!O587+All_Customers_Lighting!O587</f>
        <v>0</v>
      </c>
      <c r="P587" s="5">
        <f>All_Customers_Residential!P587+All_Customers_Small_Commercial!P587+All_Customers_Lighting!P587</f>
        <v>0</v>
      </c>
      <c r="Q587" s="5">
        <f>All_Customers_Residential!Q587+All_Customers_Small_Commercial!Q587+All_Customers_Lighting!Q587</f>
        <v>0</v>
      </c>
      <c r="R587" s="5">
        <f>All_Customers_Residential!R587+All_Customers_Small_Commercial!R587+All_Customers_Lighting!R587</f>
        <v>0</v>
      </c>
      <c r="S587" s="5">
        <f>All_Customers_Residential!S587+All_Customers_Small_Commercial!S587+All_Customers_Lighting!S587</f>
        <v>0</v>
      </c>
      <c r="T587" s="5">
        <f>All_Customers_Residential!T587+All_Customers_Small_Commercial!T587+All_Customers_Lighting!T587</f>
        <v>0</v>
      </c>
      <c r="U587" s="5">
        <f>All_Customers_Residential!U587+All_Customers_Small_Commercial!U587+All_Customers_Lighting!U587</f>
        <v>0</v>
      </c>
      <c r="V587" s="5">
        <f>All_Customers_Residential!V587+All_Customers_Small_Commercial!V587+All_Customers_Lighting!V587</f>
        <v>0</v>
      </c>
      <c r="W587" s="5">
        <f>All_Customers_Residential!W587+All_Customers_Small_Commercial!W587+All_Customers_Lighting!W587</f>
        <v>0</v>
      </c>
      <c r="X587" s="5">
        <f>All_Customers_Residential!X587+All_Customers_Small_Commercial!X587+All_Customers_Lighting!X587</f>
        <v>0</v>
      </c>
      <c r="Y587" s="5">
        <f>All_Customers_Residential!Y587+All_Customers_Small_Commercial!Y587+All_Customers_Lighting!Y587</f>
        <v>0</v>
      </c>
      <c r="AA587" s="2">
        <f>IFERROR(INDEX('Holiday Schedule'!$D$3:$D$24,MATCH(A587,'Holiday Schedule'!$C$3:$C$24,0)),0)</f>
        <v>0</v>
      </c>
      <c r="AB587" s="2">
        <f t="shared" si="72"/>
        <v>6</v>
      </c>
      <c r="AC587" s="2">
        <f t="shared" si="73"/>
        <v>0</v>
      </c>
      <c r="AD587" s="5">
        <f t="shared" si="74"/>
        <v>0</v>
      </c>
      <c r="AE587" s="5">
        <f t="shared" si="75"/>
        <v>0</v>
      </c>
      <c r="AG587" s="2">
        <f t="shared" si="76"/>
        <v>8</v>
      </c>
      <c r="AH587" s="2">
        <f t="shared" si="77"/>
        <v>2025</v>
      </c>
      <c r="AJ587" s="5">
        <f t="shared" si="78"/>
        <v>0</v>
      </c>
      <c r="AK587" s="2" t="str">
        <f t="shared" si="79"/>
        <v/>
      </c>
    </row>
    <row r="588" spans="1:37" ht="12.75" x14ac:dyDescent="0.2">
      <c r="A588" s="4">
        <v>45871</v>
      </c>
      <c r="B588" s="5">
        <f>All_Customers_Residential!B588+All_Customers_Small_Commercial!B588+All_Customers_Lighting!B588</f>
        <v>0</v>
      </c>
      <c r="C588" s="5">
        <f>All_Customers_Residential!C588+All_Customers_Small_Commercial!C588+All_Customers_Lighting!C588</f>
        <v>0</v>
      </c>
      <c r="D588" s="5">
        <f>All_Customers_Residential!D588+All_Customers_Small_Commercial!D588+All_Customers_Lighting!D588</f>
        <v>0</v>
      </c>
      <c r="E588" s="5">
        <f>All_Customers_Residential!E588+All_Customers_Small_Commercial!E588+All_Customers_Lighting!E588</f>
        <v>0</v>
      </c>
      <c r="F588" s="5">
        <f>All_Customers_Residential!F588+All_Customers_Small_Commercial!F588+All_Customers_Lighting!F588</f>
        <v>0</v>
      </c>
      <c r="G588" s="5">
        <f>All_Customers_Residential!G588+All_Customers_Small_Commercial!G588+All_Customers_Lighting!G588</f>
        <v>0</v>
      </c>
      <c r="H588" s="5">
        <f>All_Customers_Residential!H588+All_Customers_Small_Commercial!H588+All_Customers_Lighting!H588</f>
        <v>0</v>
      </c>
      <c r="I588" s="5">
        <f>All_Customers_Residential!I588+All_Customers_Small_Commercial!I588+All_Customers_Lighting!I588</f>
        <v>0</v>
      </c>
      <c r="J588" s="5">
        <f>All_Customers_Residential!J588+All_Customers_Small_Commercial!J588+All_Customers_Lighting!J588</f>
        <v>0</v>
      </c>
      <c r="K588" s="5">
        <f>All_Customers_Residential!K588+All_Customers_Small_Commercial!K588+All_Customers_Lighting!K588</f>
        <v>0</v>
      </c>
      <c r="L588" s="5">
        <f>All_Customers_Residential!L588+All_Customers_Small_Commercial!L588+All_Customers_Lighting!L588</f>
        <v>0</v>
      </c>
      <c r="M588" s="5">
        <f>All_Customers_Residential!M588+All_Customers_Small_Commercial!M588+All_Customers_Lighting!M588</f>
        <v>0</v>
      </c>
      <c r="N588" s="5">
        <f>All_Customers_Residential!N588+All_Customers_Small_Commercial!N588+All_Customers_Lighting!N588</f>
        <v>0</v>
      </c>
      <c r="O588" s="5">
        <f>All_Customers_Residential!O588+All_Customers_Small_Commercial!O588+All_Customers_Lighting!O588</f>
        <v>0</v>
      </c>
      <c r="P588" s="5">
        <f>All_Customers_Residential!P588+All_Customers_Small_Commercial!P588+All_Customers_Lighting!P588</f>
        <v>0</v>
      </c>
      <c r="Q588" s="5">
        <f>All_Customers_Residential!Q588+All_Customers_Small_Commercial!Q588+All_Customers_Lighting!Q588</f>
        <v>0</v>
      </c>
      <c r="R588" s="5">
        <f>All_Customers_Residential!R588+All_Customers_Small_Commercial!R588+All_Customers_Lighting!R588</f>
        <v>0</v>
      </c>
      <c r="S588" s="5">
        <f>All_Customers_Residential!S588+All_Customers_Small_Commercial!S588+All_Customers_Lighting!S588</f>
        <v>0</v>
      </c>
      <c r="T588" s="5">
        <f>All_Customers_Residential!T588+All_Customers_Small_Commercial!T588+All_Customers_Lighting!T588</f>
        <v>0</v>
      </c>
      <c r="U588" s="5">
        <f>All_Customers_Residential!U588+All_Customers_Small_Commercial!U588+All_Customers_Lighting!U588</f>
        <v>0</v>
      </c>
      <c r="V588" s="5">
        <f>All_Customers_Residential!V588+All_Customers_Small_Commercial!V588+All_Customers_Lighting!V588</f>
        <v>0</v>
      </c>
      <c r="W588" s="5">
        <f>All_Customers_Residential!W588+All_Customers_Small_Commercial!W588+All_Customers_Lighting!W588</f>
        <v>0</v>
      </c>
      <c r="X588" s="5">
        <f>All_Customers_Residential!X588+All_Customers_Small_Commercial!X588+All_Customers_Lighting!X588</f>
        <v>0</v>
      </c>
      <c r="Y588" s="5">
        <f>All_Customers_Residential!Y588+All_Customers_Small_Commercial!Y588+All_Customers_Lighting!Y588</f>
        <v>0</v>
      </c>
      <c r="AA588" s="2">
        <f>IFERROR(INDEX('Holiday Schedule'!$D$3:$D$24,MATCH(A588,'Holiday Schedule'!$C$3:$C$24,0)),0)</f>
        <v>0</v>
      </c>
      <c r="AB588" s="2">
        <f t="shared" si="72"/>
        <v>7</v>
      </c>
      <c r="AC588" s="2">
        <f t="shared" si="73"/>
        <v>0</v>
      </c>
      <c r="AD588" s="5">
        <f t="shared" si="74"/>
        <v>0</v>
      </c>
      <c r="AE588" s="5">
        <f t="shared" si="75"/>
        <v>0</v>
      </c>
      <c r="AG588" s="2">
        <f t="shared" si="76"/>
        <v>8</v>
      </c>
      <c r="AH588" s="2">
        <f t="shared" si="77"/>
        <v>2025</v>
      </c>
      <c r="AJ588" s="5">
        <f t="shared" si="78"/>
        <v>0</v>
      </c>
      <c r="AK588" s="2" t="str">
        <f t="shared" si="79"/>
        <v/>
      </c>
    </row>
    <row r="589" spans="1:37" ht="12.75" x14ac:dyDescent="0.2">
      <c r="A589" s="4">
        <v>45872</v>
      </c>
      <c r="B589" s="5">
        <f>All_Customers_Residential!B589+All_Customers_Small_Commercial!B589+All_Customers_Lighting!B589</f>
        <v>0</v>
      </c>
      <c r="C589" s="5">
        <f>All_Customers_Residential!C589+All_Customers_Small_Commercial!C589+All_Customers_Lighting!C589</f>
        <v>0</v>
      </c>
      <c r="D589" s="5">
        <f>All_Customers_Residential!D589+All_Customers_Small_Commercial!D589+All_Customers_Lighting!D589</f>
        <v>0</v>
      </c>
      <c r="E589" s="5">
        <f>All_Customers_Residential!E589+All_Customers_Small_Commercial!E589+All_Customers_Lighting!E589</f>
        <v>0</v>
      </c>
      <c r="F589" s="5">
        <f>All_Customers_Residential!F589+All_Customers_Small_Commercial!F589+All_Customers_Lighting!F589</f>
        <v>0</v>
      </c>
      <c r="G589" s="5">
        <f>All_Customers_Residential!G589+All_Customers_Small_Commercial!G589+All_Customers_Lighting!G589</f>
        <v>0</v>
      </c>
      <c r="H589" s="5">
        <f>All_Customers_Residential!H589+All_Customers_Small_Commercial!H589+All_Customers_Lighting!H589</f>
        <v>0</v>
      </c>
      <c r="I589" s="5">
        <f>All_Customers_Residential!I589+All_Customers_Small_Commercial!I589+All_Customers_Lighting!I589</f>
        <v>0</v>
      </c>
      <c r="J589" s="5">
        <f>All_Customers_Residential!J589+All_Customers_Small_Commercial!J589+All_Customers_Lighting!J589</f>
        <v>0</v>
      </c>
      <c r="K589" s="5">
        <f>All_Customers_Residential!K589+All_Customers_Small_Commercial!K589+All_Customers_Lighting!K589</f>
        <v>0</v>
      </c>
      <c r="L589" s="5">
        <f>All_Customers_Residential!L589+All_Customers_Small_Commercial!L589+All_Customers_Lighting!L589</f>
        <v>0</v>
      </c>
      <c r="M589" s="5">
        <f>All_Customers_Residential!M589+All_Customers_Small_Commercial!M589+All_Customers_Lighting!M589</f>
        <v>0</v>
      </c>
      <c r="N589" s="5">
        <f>All_Customers_Residential!N589+All_Customers_Small_Commercial!N589+All_Customers_Lighting!N589</f>
        <v>0</v>
      </c>
      <c r="O589" s="5">
        <f>All_Customers_Residential!O589+All_Customers_Small_Commercial!O589+All_Customers_Lighting!O589</f>
        <v>0</v>
      </c>
      <c r="P589" s="5">
        <f>All_Customers_Residential!P589+All_Customers_Small_Commercial!P589+All_Customers_Lighting!P589</f>
        <v>0</v>
      </c>
      <c r="Q589" s="5">
        <f>All_Customers_Residential!Q589+All_Customers_Small_Commercial!Q589+All_Customers_Lighting!Q589</f>
        <v>0</v>
      </c>
      <c r="R589" s="5">
        <f>All_Customers_Residential!R589+All_Customers_Small_Commercial!R589+All_Customers_Lighting!R589</f>
        <v>0</v>
      </c>
      <c r="S589" s="5">
        <f>All_Customers_Residential!S589+All_Customers_Small_Commercial!S589+All_Customers_Lighting!S589</f>
        <v>0</v>
      </c>
      <c r="T589" s="5">
        <f>All_Customers_Residential!T589+All_Customers_Small_Commercial!T589+All_Customers_Lighting!T589</f>
        <v>0</v>
      </c>
      <c r="U589" s="5">
        <f>All_Customers_Residential!U589+All_Customers_Small_Commercial!U589+All_Customers_Lighting!U589</f>
        <v>0</v>
      </c>
      <c r="V589" s="5">
        <f>All_Customers_Residential!V589+All_Customers_Small_Commercial!V589+All_Customers_Lighting!V589</f>
        <v>0</v>
      </c>
      <c r="W589" s="5">
        <f>All_Customers_Residential!W589+All_Customers_Small_Commercial!W589+All_Customers_Lighting!W589</f>
        <v>0</v>
      </c>
      <c r="X589" s="5">
        <f>All_Customers_Residential!X589+All_Customers_Small_Commercial!X589+All_Customers_Lighting!X589</f>
        <v>0</v>
      </c>
      <c r="Y589" s="5">
        <f>All_Customers_Residential!Y589+All_Customers_Small_Commercial!Y589+All_Customers_Lighting!Y589</f>
        <v>0</v>
      </c>
      <c r="AA589" s="2">
        <f>IFERROR(INDEX('Holiday Schedule'!$D$3:$D$24,MATCH(A589,'Holiday Schedule'!$C$3:$C$24,0)),0)</f>
        <v>0</v>
      </c>
      <c r="AB589" s="2">
        <f t="shared" si="72"/>
        <v>1</v>
      </c>
      <c r="AC589" s="2">
        <f t="shared" si="73"/>
        <v>0</v>
      </c>
      <c r="AD589" s="5">
        <f t="shared" si="74"/>
        <v>0</v>
      </c>
      <c r="AE589" s="5">
        <f t="shared" si="75"/>
        <v>0</v>
      </c>
      <c r="AG589" s="2">
        <f t="shared" si="76"/>
        <v>8</v>
      </c>
      <c r="AH589" s="2">
        <f t="shared" si="77"/>
        <v>2025</v>
      </c>
      <c r="AJ589" s="5">
        <f t="shared" si="78"/>
        <v>0</v>
      </c>
      <c r="AK589" s="2" t="str">
        <f t="shared" si="79"/>
        <v/>
      </c>
    </row>
    <row r="590" spans="1:37" ht="12.75" x14ac:dyDescent="0.2">
      <c r="A590" s="4">
        <v>45873</v>
      </c>
      <c r="B590" s="5">
        <f>All_Customers_Residential!B590+All_Customers_Small_Commercial!B590+All_Customers_Lighting!B590</f>
        <v>0</v>
      </c>
      <c r="C590" s="5">
        <f>All_Customers_Residential!C590+All_Customers_Small_Commercial!C590+All_Customers_Lighting!C590</f>
        <v>0</v>
      </c>
      <c r="D590" s="5">
        <f>All_Customers_Residential!D590+All_Customers_Small_Commercial!D590+All_Customers_Lighting!D590</f>
        <v>0</v>
      </c>
      <c r="E590" s="5">
        <f>All_Customers_Residential!E590+All_Customers_Small_Commercial!E590+All_Customers_Lighting!E590</f>
        <v>0</v>
      </c>
      <c r="F590" s="5">
        <f>All_Customers_Residential!F590+All_Customers_Small_Commercial!F590+All_Customers_Lighting!F590</f>
        <v>0</v>
      </c>
      <c r="G590" s="5">
        <f>All_Customers_Residential!G590+All_Customers_Small_Commercial!G590+All_Customers_Lighting!G590</f>
        <v>0</v>
      </c>
      <c r="H590" s="5">
        <f>All_Customers_Residential!H590+All_Customers_Small_Commercial!H590+All_Customers_Lighting!H590</f>
        <v>0</v>
      </c>
      <c r="I590" s="5">
        <f>All_Customers_Residential!I590+All_Customers_Small_Commercial!I590+All_Customers_Lighting!I590</f>
        <v>0</v>
      </c>
      <c r="J590" s="5">
        <f>All_Customers_Residential!J590+All_Customers_Small_Commercial!J590+All_Customers_Lighting!J590</f>
        <v>0</v>
      </c>
      <c r="K590" s="5">
        <f>All_Customers_Residential!K590+All_Customers_Small_Commercial!K590+All_Customers_Lighting!K590</f>
        <v>0</v>
      </c>
      <c r="L590" s="5">
        <f>All_Customers_Residential!L590+All_Customers_Small_Commercial!L590+All_Customers_Lighting!L590</f>
        <v>0</v>
      </c>
      <c r="M590" s="5">
        <f>All_Customers_Residential!M590+All_Customers_Small_Commercial!M590+All_Customers_Lighting!M590</f>
        <v>0</v>
      </c>
      <c r="N590" s="5">
        <f>All_Customers_Residential!N590+All_Customers_Small_Commercial!N590+All_Customers_Lighting!N590</f>
        <v>0</v>
      </c>
      <c r="O590" s="5">
        <f>All_Customers_Residential!O590+All_Customers_Small_Commercial!O590+All_Customers_Lighting!O590</f>
        <v>0</v>
      </c>
      <c r="P590" s="5">
        <f>All_Customers_Residential!P590+All_Customers_Small_Commercial!P590+All_Customers_Lighting!P590</f>
        <v>0</v>
      </c>
      <c r="Q590" s="5">
        <f>All_Customers_Residential!Q590+All_Customers_Small_Commercial!Q590+All_Customers_Lighting!Q590</f>
        <v>0</v>
      </c>
      <c r="R590" s="5">
        <f>All_Customers_Residential!R590+All_Customers_Small_Commercial!R590+All_Customers_Lighting!R590</f>
        <v>0</v>
      </c>
      <c r="S590" s="5">
        <f>All_Customers_Residential!S590+All_Customers_Small_Commercial!S590+All_Customers_Lighting!S590</f>
        <v>0</v>
      </c>
      <c r="T590" s="5">
        <f>All_Customers_Residential!T590+All_Customers_Small_Commercial!T590+All_Customers_Lighting!T590</f>
        <v>0</v>
      </c>
      <c r="U590" s="5">
        <f>All_Customers_Residential!U590+All_Customers_Small_Commercial!U590+All_Customers_Lighting!U590</f>
        <v>0</v>
      </c>
      <c r="V590" s="5">
        <f>All_Customers_Residential!V590+All_Customers_Small_Commercial!V590+All_Customers_Lighting!V590</f>
        <v>0</v>
      </c>
      <c r="W590" s="5">
        <f>All_Customers_Residential!W590+All_Customers_Small_Commercial!W590+All_Customers_Lighting!W590</f>
        <v>0</v>
      </c>
      <c r="X590" s="5">
        <f>All_Customers_Residential!X590+All_Customers_Small_Commercial!X590+All_Customers_Lighting!X590</f>
        <v>0</v>
      </c>
      <c r="Y590" s="5">
        <f>All_Customers_Residential!Y590+All_Customers_Small_Commercial!Y590+All_Customers_Lighting!Y590</f>
        <v>0</v>
      </c>
      <c r="AA590" s="2">
        <f>IFERROR(INDEX('Holiday Schedule'!$D$3:$D$24,MATCH(A590,'Holiday Schedule'!$C$3:$C$24,0)),0)</f>
        <v>0</v>
      </c>
      <c r="AB590" s="2">
        <f t="shared" si="72"/>
        <v>2</v>
      </c>
      <c r="AC590" s="2">
        <f t="shared" si="73"/>
        <v>0</v>
      </c>
      <c r="AD590" s="5">
        <f t="shared" si="74"/>
        <v>0</v>
      </c>
      <c r="AE590" s="5">
        <f t="shared" si="75"/>
        <v>0</v>
      </c>
      <c r="AG590" s="2">
        <f t="shared" si="76"/>
        <v>8</v>
      </c>
      <c r="AH590" s="2">
        <f t="shared" si="77"/>
        <v>2025</v>
      </c>
      <c r="AJ590" s="5">
        <f t="shared" si="78"/>
        <v>0</v>
      </c>
      <c r="AK590" s="2" t="str">
        <f t="shared" si="79"/>
        <v/>
      </c>
    </row>
    <row r="591" spans="1:37" ht="12.75" x14ac:dyDescent="0.2">
      <c r="A591" s="4">
        <v>45874</v>
      </c>
      <c r="B591" s="5">
        <f>All_Customers_Residential!B591+All_Customers_Small_Commercial!B591+All_Customers_Lighting!B591</f>
        <v>0</v>
      </c>
      <c r="C591" s="5">
        <f>All_Customers_Residential!C591+All_Customers_Small_Commercial!C591+All_Customers_Lighting!C591</f>
        <v>0</v>
      </c>
      <c r="D591" s="5">
        <f>All_Customers_Residential!D591+All_Customers_Small_Commercial!D591+All_Customers_Lighting!D591</f>
        <v>0</v>
      </c>
      <c r="E591" s="5">
        <f>All_Customers_Residential!E591+All_Customers_Small_Commercial!E591+All_Customers_Lighting!E591</f>
        <v>0</v>
      </c>
      <c r="F591" s="5">
        <f>All_Customers_Residential!F591+All_Customers_Small_Commercial!F591+All_Customers_Lighting!F591</f>
        <v>0</v>
      </c>
      <c r="G591" s="5">
        <f>All_Customers_Residential!G591+All_Customers_Small_Commercial!G591+All_Customers_Lighting!G591</f>
        <v>0</v>
      </c>
      <c r="H591" s="5">
        <f>All_Customers_Residential!H591+All_Customers_Small_Commercial!H591+All_Customers_Lighting!H591</f>
        <v>0</v>
      </c>
      <c r="I591" s="5">
        <f>All_Customers_Residential!I591+All_Customers_Small_Commercial!I591+All_Customers_Lighting!I591</f>
        <v>0</v>
      </c>
      <c r="J591" s="5">
        <f>All_Customers_Residential!J591+All_Customers_Small_Commercial!J591+All_Customers_Lighting!J591</f>
        <v>0</v>
      </c>
      <c r="K591" s="5">
        <f>All_Customers_Residential!K591+All_Customers_Small_Commercial!K591+All_Customers_Lighting!K591</f>
        <v>0</v>
      </c>
      <c r="L591" s="5">
        <f>All_Customers_Residential!L591+All_Customers_Small_Commercial!L591+All_Customers_Lighting!L591</f>
        <v>0</v>
      </c>
      <c r="M591" s="5">
        <f>All_Customers_Residential!M591+All_Customers_Small_Commercial!M591+All_Customers_Lighting!M591</f>
        <v>0</v>
      </c>
      <c r="N591" s="5">
        <f>All_Customers_Residential!N591+All_Customers_Small_Commercial!N591+All_Customers_Lighting!N591</f>
        <v>0</v>
      </c>
      <c r="O591" s="5">
        <f>All_Customers_Residential!O591+All_Customers_Small_Commercial!O591+All_Customers_Lighting!O591</f>
        <v>0</v>
      </c>
      <c r="P591" s="5">
        <f>All_Customers_Residential!P591+All_Customers_Small_Commercial!P591+All_Customers_Lighting!P591</f>
        <v>0</v>
      </c>
      <c r="Q591" s="5">
        <f>All_Customers_Residential!Q591+All_Customers_Small_Commercial!Q591+All_Customers_Lighting!Q591</f>
        <v>0</v>
      </c>
      <c r="R591" s="5">
        <f>All_Customers_Residential!R591+All_Customers_Small_Commercial!R591+All_Customers_Lighting!R591</f>
        <v>0</v>
      </c>
      <c r="S591" s="5">
        <f>All_Customers_Residential!S591+All_Customers_Small_Commercial!S591+All_Customers_Lighting!S591</f>
        <v>0</v>
      </c>
      <c r="T591" s="5">
        <f>All_Customers_Residential!T591+All_Customers_Small_Commercial!T591+All_Customers_Lighting!T591</f>
        <v>0</v>
      </c>
      <c r="U591" s="5">
        <f>All_Customers_Residential!U591+All_Customers_Small_Commercial!U591+All_Customers_Lighting!U591</f>
        <v>0</v>
      </c>
      <c r="V591" s="5">
        <f>All_Customers_Residential!V591+All_Customers_Small_Commercial!V591+All_Customers_Lighting!V591</f>
        <v>0</v>
      </c>
      <c r="W591" s="5">
        <f>All_Customers_Residential!W591+All_Customers_Small_Commercial!W591+All_Customers_Lighting!W591</f>
        <v>0</v>
      </c>
      <c r="X591" s="5">
        <f>All_Customers_Residential!X591+All_Customers_Small_Commercial!X591+All_Customers_Lighting!X591</f>
        <v>0</v>
      </c>
      <c r="Y591" s="5">
        <f>All_Customers_Residential!Y591+All_Customers_Small_Commercial!Y591+All_Customers_Lighting!Y591</f>
        <v>0</v>
      </c>
      <c r="AA591" s="2">
        <f>IFERROR(INDEX('Holiday Schedule'!$D$3:$D$24,MATCH(A591,'Holiday Schedule'!$C$3:$C$24,0)),0)</f>
        <v>0</v>
      </c>
      <c r="AB591" s="2">
        <f t="shared" si="72"/>
        <v>3</v>
      </c>
      <c r="AC591" s="2">
        <f t="shared" si="73"/>
        <v>0</v>
      </c>
      <c r="AD591" s="5">
        <f t="shared" si="74"/>
        <v>0</v>
      </c>
      <c r="AE591" s="5">
        <f t="shared" si="75"/>
        <v>0</v>
      </c>
      <c r="AG591" s="2">
        <f t="shared" si="76"/>
        <v>8</v>
      </c>
      <c r="AH591" s="2">
        <f t="shared" si="77"/>
        <v>2025</v>
      </c>
      <c r="AJ591" s="5">
        <f t="shared" si="78"/>
        <v>0</v>
      </c>
      <c r="AK591" s="2" t="str">
        <f t="shared" si="79"/>
        <v/>
      </c>
    </row>
    <row r="592" spans="1:37" ht="12.75" x14ac:dyDescent="0.2">
      <c r="A592" s="4">
        <v>45875</v>
      </c>
      <c r="B592" s="5">
        <f>All_Customers_Residential!B592+All_Customers_Small_Commercial!B592+All_Customers_Lighting!B592</f>
        <v>0</v>
      </c>
      <c r="C592" s="5">
        <f>All_Customers_Residential!C592+All_Customers_Small_Commercial!C592+All_Customers_Lighting!C592</f>
        <v>0</v>
      </c>
      <c r="D592" s="5">
        <f>All_Customers_Residential!D592+All_Customers_Small_Commercial!D592+All_Customers_Lighting!D592</f>
        <v>0</v>
      </c>
      <c r="E592" s="5">
        <f>All_Customers_Residential!E592+All_Customers_Small_Commercial!E592+All_Customers_Lighting!E592</f>
        <v>0</v>
      </c>
      <c r="F592" s="5">
        <f>All_Customers_Residential!F592+All_Customers_Small_Commercial!F592+All_Customers_Lighting!F592</f>
        <v>0</v>
      </c>
      <c r="G592" s="5">
        <f>All_Customers_Residential!G592+All_Customers_Small_Commercial!G592+All_Customers_Lighting!G592</f>
        <v>0</v>
      </c>
      <c r="H592" s="5">
        <f>All_Customers_Residential!H592+All_Customers_Small_Commercial!H592+All_Customers_Lighting!H592</f>
        <v>0</v>
      </c>
      <c r="I592" s="5">
        <f>All_Customers_Residential!I592+All_Customers_Small_Commercial!I592+All_Customers_Lighting!I592</f>
        <v>0</v>
      </c>
      <c r="J592" s="5">
        <f>All_Customers_Residential!J592+All_Customers_Small_Commercial!J592+All_Customers_Lighting!J592</f>
        <v>0</v>
      </c>
      <c r="K592" s="5">
        <f>All_Customers_Residential!K592+All_Customers_Small_Commercial!K592+All_Customers_Lighting!K592</f>
        <v>0</v>
      </c>
      <c r="L592" s="5">
        <f>All_Customers_Residential!L592+All_Customers_Small_Commercial!L592+All_Customers_Lighting!L592</f>
        <v>0</v>
      </c>
      <c r="M592" s="5">
        <f>All_Customers_Residential!M592+All_Customers_Small_Commercial!M592+All_Customers_Lighting!M592</f>
        <v>0</v>
      </c>
      <c r="N592" s="5">
        <f>All_Customers_Residential!N592+All_Customers_Small_Commercial!N592+All_Customers_Lighting!N592</f>
        <v>0</v>
      </c>
      <c r="O592" s="5">
        <f>All_Customers_Residential!O592+All_Customers_Small_Commercial!O592+All_Customers_Lighting!O592</f>
        <v>0</v>
      </c>
      <c r="P592" s="5">
        <f>All_Customers_Residential!P592+All_Customers_Small_Commercial!P592+All_Customers_Lighting!P592</f>
        <v>0</v>
      </c>
      <c r="Q592" s="5">
        <f>All_Customers_Residential!Q592+All_Customers_Small_Commercial!Q592+All_Customers_Lighting!Q592</f>
        <v>0</v>
      </c>
      <c r="R592" s="5">
        <f>All_Customers_Residential!R592+All_Customers_Small_Commercial!R592+All_Customers_Lighting!R592</f>
        <v>0</v>
      </c>
      <c r="S592" s="5">
        <f>All_Customers_Residential!S592+All_Customers_Small_Commercial!S592+All_Customers_Lighting!S592</f>
        <v>0</v>
      </c>
      <c r="T592" s="5">
        <f>All_Customers_Residential!T592+All_Customers_Small_Commercial!T592+All_Customers_Lighting!T592</f>
        <v>0</v>
      </c>
      <c r="U592" s="5">
        <f>All_Customers_Residential!U592+All_Customers_Small_Commercial!U592+All_Customers_Lighting!U592</f>
        <v>0</v>
      </c>
      <c r="V592" s="5">
        <f>All_Customers_Residential!V592+All_Customers_Small_Commercial!V592+All_Customers_Lighting!V592</f>
        <v>0</v>
      </c>
      <c r="W592" s="5">
        <f>All_Customers_Residential!W592+All_Customers_Small_Commercial!W592+All_Customers_Lighting!W592</f>
        <v>0</v>
      </c>
      <c r="X592" s="5">
        <f>All_Customers_Residential!X592+All_Customers_Small_Commercial!X592+All_Customers_Lighting!X592</f>
        <v>0</v>
      </c>
      <c r="Y592" s="5">
        <f>All_Customers_Residential!Y592+All_Customers_Small_Commercial!Y592+All_Customers_Lighting!Y592</f>
        <v>0</v>
      </c>
      <c r="AA592" s="2">
        <f>IFERROR(INDEX('Holiday Schedule'!$D$3:$D$24,MATCH(A592,'Holiday Schedule'!$C$3:$C$24,0)),0)</f>
        <v>0</v>
      </c>
      <c r="AB592" s="2">
        <f t="shared" si="72"/>
        <v>4</v>
      </c>
      <c r="AC592" s="2">
        <f t="shared" si="73"/>
        <v>0</v>
      </c>
      <c r="AD592" s="5">
        <f t="shared" si="74"/>
        <v>0</v>
      </c>
      <c r="AE592" s="5">
        <f t="shared" si="75"/>
        <v>0</v>
      </c>
      <c r="AG592" s="2">
        <f t="shared" si="76"/>
        <v>8</v>
      </c>
      <c r="AH592" s="2">
        <f t="shared" si="77"/>
        <v>2025</v>
      </c>
      <c r="AJ592" s="5">
        <f t="shared" si="78"/>
        <v>0</v>
      </c>
      <c r="AK592" s="2" t="str">
        <f t="shared" si="79"/>
        <v/>
      </c>
    </row>
    <row r="593" spans="1:37" ht="12.75" x14ac:dyDescent="0.2">
      <c r="A593" s="4">
        <v>45876</v>
      </c>
      <c r="B593" s="5">
        <f>All_Customers_Residential!B593+All_Customers_Small_Commercial!B593+All_Customers_Lighting!B593</f>
        <v>0</v>
      </c>
      <c r="C593" s="5">
        <f>All_Customers_Residential!C593+All_Customers_Small_Commercial!C593+All_Customers_Lighting!C593</f>
        <v>0</v>
      </c>
      <c r="D593" s="5">
        <f>All_Customers_Residential!D593+All_Customers_Small_Commercial!D593+All_Customers_Lighting!D593</f>
        <v>0</v>
      </c>
      <c r="E593" s="5">
        <f>All_Customers_Residential!E593+All_Customers_Small_Commercial!E593+All_Customers_Lighting!E593</f>
        <v>0</v>
      </c>
      <c r="F593" s="5">
        <f>All_Customers_Residential!F593+All_Customers_Small_Commercial!F593+All_Customers_Lighting!F593</f>
        <v>0</v>
      </c>
      <c r="G593" s="5">
        <f>All_Customers_Residential!G593+All_Customers_Small_Commercial!G593+All_Customers_Lighting!G593</f>
        <v>0</v>
      </c>
      <c r="H593" s="5">
        <f>All_Customers_Residential!H593+All_Customers_Small_Commercial!H593+All_Customers_Lighting!H593</f>
        <v>0</v>
      </c>
      <c r="I593" s="5">
        <f>All_Customers_Residential!I593+All_Customers_Small_Commercial!I593+All_Customers_Lighting!I593</f>
        <v>0</v>
      </c>
      <c r="J593" s="5">
        <f>All_Customers_Residential!J593+All_Customers_Small_Commercial!J593+All_Customers_Lighting!J593</f>
        <v>0</v>
      </c>
      <c r="K593" s="5">
        <f>All_Customers_Residential!K593+All_Customers_Small_Commercial!K593+All_Customers_Lighting!K593</f>
        <v>0</v>
      </c>
      <c r="L593" s="5">
        <f>All_Customers_Residential!L593+All_Customers_Small_Commercial!L593+All_Customers_Lighting!L593</f>
        <v>0</v>
      </c>
      <c r="M593" s="5">
        <f>All_Customers_Residential!M593+All_Customers_Small_Commercial!M593+All_Customers_Lighting!M593</f>
        <v>0</v>
      </c>
      <c r="N593" s="5">
        <f>All_Customers_Residential!N593+All_Customers_Small_Commercial!N593+All_Customers_Lighting!N593</f>
        <v>0</v>
      </c>
      <c r="O593" s="5">
        <f>All_Customers_Residential!O593+All_Customers_Small_Commercial!O593+All_Customers_Lighting!O593</f>
        <v>0</v>
      </c>
      <c r="P593" s="5">
        <f>All_Customers_Residential!P593+All_Customers_Small_Commercial!P593+All_Customers_Lighting!P593</f>
        <v>0</v>
      </c>
      <c r="Q593" s="5">
        <f>All_Customers_Residential!Q593+All_Customers_Small_Commercial!Q593+All_Customers_Lighting!Q593</f>
        <v>0</v>
      </c>
      <c r="R593" s="5">
        <f>All_Customers_Residential!R593+All_Customers_Small_Commercial!R593+All_Customers_Lighting!R593</f>
        <v>0</v>
      </c>
      <c r="S593" s="5">
        <f>All_Customers_Residential!S593+All_Customers_Small_Commercial!S593+All_Customers_Lighting!S593</f>
        <v>0</v>
      </c>
      <c r="T593" s="5">
        <f>All_Customers_Residential!T593+All_Customers_Small_Commercial!T593+All_Customers_Lighting!T593</f>
        <v>0</v>
      </c>
      <c r="U593" s="5">
        <f>All_Customers_Residential!U593+All_Customers_Small_Commercial!U593+All_Customers_Lighting!U593</f>
        <v>0</v>
      </c>
      <c r="V593" s="5">
        <f>All_Customers_Residential!V593+All_Customers_Small_Commercial!V593+All_Customers_Lighting!V593</f>
        <v>0</v>
      </c>
      <c r="W593" s="5">
        <f>All_Customers_Residential!W593+All_Customers_Small_Commercial!W593+All_Customers_Lighting!W593</f>
        <v>0</v>
      </c>
      <c r="X593" s="5">
        <f>All_Customers_Residential!X593+All_Customers_Small_Commercial!X593+All_Customers_Lighting!X593</f>
        <v>0</v>
      </c>
      <c r="Y593" s="5">
        <f>All_Customers_Residential!Y593+All_Customers_Small_Commercial!Y593+All_Customers_Lighting!Y593</f>
        <v>0</v>
      </c>
      <c r="AA593" s="2">
        <f>IFERROR(INDEX('Holiday Schedule'!$D$3:$D$24,MATCH(A593,'Holiday Schedule'!$C$3:$C$24,0)),0)</f>
        <v>0</v>
      </c>
      <c r="AB593" s="2">
        <f t="shared" si="72"/>
        <v>5</v>
      </c>
      <c r="AC593" s="2">
        <f t="shared" si="73"/>
        <v>0</v>
      </c>
      <c r="AD593" s="5">
        <f t="shared" si="74"/>
        <v>0</v>
      </c>
      <c r="AE593" s="5">
        <f t="shared" si="75"/>
        <v>0</v>
      </c>
      <c r="AG593" s="2">
        <f t="shared" si="76"/>
        <v>8</v>
      </c>
      <c r="AH593" s="2">
        <f t="shared" si="77"/>
        <v>2025</v>
      </c>
      <c r="AJ593" s="5">
        <f t="shared" si="78"/>
        <v>0</v>
      </c>
      <c r="AK593" s="2" t="str">
        <f t="shared" si="79"/>
        <v/>
      </c>
    </row>
    <row r="594" spans="1:37" ht="12.75" x14ac:dyDescent="0.2">
      <c r="A594" s="4">
        <v>45877</v>
      </c>
      <c r="B594" s="5">
        <f>All_Customers_Residential!B594+All_Customers_Small_Commercial!B594+All_Customers_Lighting!B594</f>
        <v>0</v>
      </c>
      <c r="C594" s="5">
        <f>All_Customers_Residential!C594+All_Customers_Small_Commercial!C594+All_Customers_Lighting!C594</f>
        <v>0</v>
      </c>
      <c r="D594" s="5">
        <f>All_Customers_Residential!D594+All_Customers_Small_Commercial!D594+All_Customers_Lighting!D594</f>
        <v>0</v>
      </c>
      <c r="E594" s="5">
        <f>All_Customers_Residential!E594+All_Customers_Small_Commercial!E594+All_Customers_Lighting!E594</f>
        <v>0</v>
      </c>
      <c r="F594" s="5">
        <f>All_Customers_Residential!F594+All_Customers_Small_Commercial!F594+All_Customers_Lighting!F594</f>
        <v>0</v>
      </c>
      <c r="G594" s="5">
        <f>All_Customers_Residential!G594+All_Customers_Small_Commercial!G594+All_Customers_Lighting!G594</f>
        <v>0</v>
      </c>
      <c r="H594" s="5">
        <f>All_Customers_Residential!H594+All_Customers_Small_Commercial!H594+All_Customers_Lighting!H594</f>
        <v>0</v>
      </c>
      <c r="I594" s="5">
        <f>All_Customers_Residential!I594+All_Customers_Small_Commercial!I594+All_Customers_Lighting!I594</f>
        <v>0</v>
      </c>
      <c r="J594" s="5">
        <f>All_Customers_Residential!J594+All_Customers_Small_Commercial!J594+All_Customers_Lighting!J594</f>
        <v>0</v>
      </c>
      <c r="K594" s="5">
        <f>All_Customers_Residential!K594+All_Customers_Small_Commercial!K594+All_Customers_Lighting!K594</f>
        <v>0</v>
      </c>
      <c r="L594" s="5">
        <f>All_Customers_Residential!L594+All_Customers_Small_Commercial!L594+All_Customers_Lighting!L594</f>
        <v>0</v>
      </c>
      <c r="M594" s="5">
        <f>All_Customers_Residential!M594+All_Customers_Small_Commercial!M594+All_Customers_Lighting!M594</f>
        <v>0</v>
      </c>
      <c r="N594" s="5">
        <f>All_Customers_Residential!N594+All_Customers_Small_Commercial!N594+All_Customers_Lighting!N594</f>
        <v>0</v>
      </c>
      <c r="O594" s="5">
        <f>All_Customers_Residential!O594+All_Customers_Small_Commercial!O594+All_Customers_Lighting!O594</f>
        <v>0</v>
      </c>
      <c r="P594" s="5">
        <f>All_Customers_Residential!P594+All_Customers_Small_Commercial!P594+All_Customers_Lighting!P594</f>
        <v>0</v>
      </c>
      <c r="Q594" s="5">
        <f>All_Customers_Residential!Q594+All_Customers_Small_Commercial!Q594+All_Customers_Lighting!Q594</f>
        <v>0</v>
      </c>
      <c r="R594" s="5">
        <f>All_Customers_Residential!R594+All_Customers_Small_Commercial!R594+All_Customers_Lighting!R594</f>
        <v>0</v>
      </c>
      <c r="S594" s="5">
        <f>All_Customers_Residential!S594+All_Customers_Small_Commercial!S594+All_Customers_Lighting!S594</f>
        <v>0</v>
      </c>
      <c r="T594" s="5">
        <f>All_Customers_Residential!T594+All_Customers_Small_Commercial!T594+All_Customers_Lighting!T594</f>
        <v>0</v>
      </c>
      <c r="U594" s="5">
        <f>All_Customers_Residential!U594+All_Customers_Small_Commercial!U594+All_Customers_Lighting!U594</f>
        <v>0</v>
      </c>
      <c r="V594" s="5">
        <f>All_Customers_Residential!V594+All_Customers_Small_Commercial!V594+All_Customers_Lighting!V594</f>
        <v>0</v>
      </c>
      <c r="W594" s="5">
        <f>All_Customers_Residential!W594+All_Customers_Small_Commercial!W594+All_Customers_Lighting!W594</f>
        <v>0</v>
      </c>
      <c r="X594" s="5">
        <f>All_Customers_Residential!X594+All_Customers_Small_Commercial!X594+All_Customers_Lighting!X594</f>
        <v>0</v>
      </c>
      <c r="Y594" s="5">
        <f>All_Customers_Residential!Y594+All_Customers_Small_Commercial!Y594+All_Customers_Lighting!Y594</f>
        <v>0</v>
      </c>
      <c r="AA594" s="2">
        <f>IFERROR(INDEX('Holiday Schedule'!$D$3:$D$24,MATCH(A594,'Holiday Schedule'!$C$3:$C$24,0)),0)</f>
        <v>0</v>
      </c>
      <c r="AB594" s="2">
        <f t="shared" si="72"/>
        <v>6</v>
      </c>
      <c r="AC594" s="2">
        <f t="shared" si="73"/>
        <v>0</v>
      </c>
      <c r="AD594" s="5">
        <f t="shared" si="74"/>
        <v>0</v>
      </c>
      <c r="AE594" s="5">
        <f t="shared" si="75"/>
        <v>0</v>
      </c>
      <c r="AG594" s="2">
        <f t="shared" si="76"/>
        <v>8</v>
      </c>
      <c r="AH594" s="2">
        <f t="shared" si="77"/>
        <v>2025</v>
      </c>
      <c r="AJ594" s="5">
        <f t="shared" si="78"/>
        <v>0</v>
      </c>
      <c r="AK594" s="2" t="str">
        <f t="shared" si="79"/>
        <v/>
      </c>
    </row>
    <row r="595" spans="1:37" ht="12.75" x14ac:dyDescent="0.2">
      <c r="A595" s="4">
        <v>45878</v>
      </c>
      <c r="B595" s="5">
        <f>All_Customers_Residential!B595+All_Customers_Small_Commercial!B595+All_Customers_Lighting!B595</f>
        <v>0</v>
      </c>
      <c r="C595" s="5">
        <f>All_Customers_Residential!C595+All_Customers_Small_Commercial!C595+All_Customers_Lighting!C595</f>
        <v>0</v>
      </c>
      <c r="D595" s="5">
        <f>All_Customers_Residential!D595+All_Customers_Small_Commercial!D595+All_Customers_Lighting!D595</f>
        <v>0</v>
      </c>
      <c r="E595" s="5">
        <f>All_Customers_Residential!E595+All_Customers_Small_Commercial!E595+All_Customers_Lighting!E595</f>
        <v>0</v>
      </c>
      <c r="F595" s="5">
        <f>All_Customers_Residential!F595+All_Customers_Small_Commercial!F595+All_Customers_Lighting!F595</f>
        <v>0</v>
      </c>
      <c r="G595" s="5">
        <f>All_Customers_Residential!G595+All_Customers_Small_Commercial!G595+All_Customers_Lighting!G595</f>
        <v>0</v>
      </c>
      <c r="H595" s="5">
        <f>All_Customers_Residential!H595+All_Customers_Small_Commercial!H595+All_Customers_Lighting!H595</f>
        <v>0</v>
      </c>
      <c r="I595" s="5">
        <f>All_Customers_Residential!I595+All_Customers_Small_Commercial!I595+All_Customers_Lighting!I595</f>
        <v>0</v>
      </c>
      <c r="J595" s="5">
        <f>All_Customers_Residential!J595+All_Customers_Small_Commercial!J595+All_Customers_Lighting!J595</f>
        <v>0</v>
      </c>
      <c r="K595" s="5">
        <f>All_Customers_Residential!K595+All_Customers_Small_Commercial!K595+All_Customers_Lighting!K595</f>
        <v>0</v>
      </c>
      <c r="L595" s="5">
        <f>All_Customers_Residential!L595+All_Customers_Small_Commercial!L595+All_Customers_Lighting!L595</f>
        <v>0</v>
      </c>
      <c r="M595" s="5">
        <f>All_Customers_Residential!M595+All_Customers_Small_Commercial!M595+All_Customers_Lighting!M595</f>
        <v>0</v>
      </c>
      <c r="N595" s="5">
        <f>All_Customers_Residential!N595+All_Customers_Small_Commercial!N595+All_Customers_Lighting!N595</f>
        <v>0</v>
      </c>
      <c r="O595" s="5">
        <f>All_Customers_Residential!O595+All_Customers_Small_Commercial!O595+All_Customers_Lighting!O595</f>
        <v>0</v>
      </c>
      <c r="P595" s="5">
        <f>All_Customers_Residential!P595+All_Customers_Small_Commercial!P595+All_Customers_Lighting!P595</f>
        <v>0</v>
      </c>
      <c r="Q595" s="5">
        <f>All_Customers_Residential!Q595+All_Customers_Small_Commercial!Q595+All_Customers_Lighting!Q595</f>
        <v>0</v>
      </c>
      <c r="R595" s="5">
        <f>All_Customers_Residential!R595+All_Customers_Small_Commercial!R595+All_Customers_Lighting!R595</f>
        <v>0</v>
      </c>
      <c r="S595" s="5">
        <f>All_Customers_Residential!S595+All_Customers_Small_Commercial!S595+All_Customers_Lighting!S595</f>
        <v>0</v>
      </c>
      <c r="T595" s="5">
        <f>All_Customers_Residential!T595+All_Customers_Small_Commercial!T595+All_Customers_Lighting!T595</f>
        <v>0</v>
      </c>
      <c r="U595" s="5">
        <f>All_Customers_Residential!U595+All_Customers_Small_Commercial!U595+All_Customers_Lighting!U595</f>
        <v>0</v>
      </c>
      <c r="V595" s="5">
        <f>All_Customers_Residential!V595+All_Customers_Small_Commercial!V595+All_Customers_Lighting!V595</f>
        <v>0</v>
      </c>
      <c r="W595" s="5">
        <f>All_Customers_Residential!W595+All_Customers_Small_Commercial!W595+All_Customers_Lighting!W595</f>
        <v>0</v>
      </c>
      <c r="X595" s="5">
        <f>All_Customers_Residential!X595+All_Customers_Small_Commercial!X595+All_Customers_Lighting!X595</f>
        <v>0</v>
      </c>
      <c r="Y595" s="5">
        <f>All_Customers_Residential!Y595+All_Customers_Small_Commercial!Y595+All_Customers_Lighting!Y595</f>
        <v>0</v>
      </c>
      <c r="AA595" s="2">
        <f>IFERROR(INDEX('Holiday Schedule'!$D$3:$D$24,MATCH(A595,'Holiday Schedule'!$C$3:$C$24,0)),0)</f>
        <v>0</v>
      </c>
      <c r="AB595" s="2">
        <f t="shared" si="72"/>
        <v>7</v>
      </c>
      <c r="AC595" s="2">
        <f t="shared" si="73"/>
        <v>0</v>
      </c>
      <c r="AD595" s="5">
        <f t="shared" si="74"/>
        <v>0</v>
      </c>
      <c r="AE595" s="5">
        <f t="shared" si="75"/>
        <v>0</v>
      </c>
      <c r="AG595" s="2">
        <f t="shared" si="76"/>
        <v>8</v>
      </c>
      <c r="AH595" s="2">
        <f t="shared" si="77"/>
        <v>2025</v>
      </c>
      <c r="AJ595" s="5">
        <f t="shared" si="78"/>
        <v>0</v>
      </c>
      <c r="AK595" s="2" t="str">
        <f t="shared" si="79"/>
        <v/>
      </c>
    </row>
    <row r="596" spans="1:37" ht="12.75" x14ac:dyDescent="0.2">
      <c r="A596" s="4">
        <v>45879</v>
      </c>
      <c r="B596" s="5">
        <f>All_Customers_Residential!B596+All_Customers_Small_Commercial!B596+All_Customers_Lighting!B596</f>
        <v>0</v>
      </c>
      <c r="C596" s="5">
        <f>All_Customers_Residential!C596+All_Customers_Small_Commercial!C596+All_Customers_Lighting!C596</f>
        <v>0</v>
      </c>
      <c r="D596" s="5">
        <f>All_Customers_Residential!D596+All_Customers_Small_Commercial!D596+All_Customers_Lighting!D596</f>
        <v>0</v>
      </c>
      <c r="E596" s="5">
        <f>All_Customers_Residential!E596+All_Customers_Small_Commercial!E596+All_Customers_Lighting!E596</f>
        <v>0</v>
      </c>
      <c r="F596" s="5">
        <f>All_Customers_Residential!F596+All_Customers_Small_Commercial!F596+All_Customers_Lighting!F596</f>
        <v>0</v>
      </c>
      <c r="G596" s="5">
        <f>All_Customers_Residential!G596+All_Customers_Small_Commercial!G596+All_Customers_Lighting!G596</f>
        <v>0</v>
      </c>
      <c r="H596" s="5">
        <f>All_Customers_Residential!H596+All_Customers_Small_Commercial!H596+All_Customers_Lighting!H596</f>
        <v>0</v>
      </c>
      <c r="I596" s="5">
        <f>All_Customers_Residential!I596+All_Customers_Small_Commercial!I596+All_Customers_Lighting!I596</f>
        <v>0</v>
      </c>
      <c r="J596" s="5">
        <f>All_Customers_Residential!J596+All_Customers_Small_Commercial!J596+All_Customers_Lighting!J596</f>
        <v>0</v>
      </c>
      <c r="K596" s="5">
        <f>All_Customers_Residential!K596+All_Customers_Small_Commercial!K596+All_Customers_Lighting!K596</f>
        <v>0</v>
      </c>
      <c r="L596" s="5">
        <f>All_Customers_Residential!L596+All_Customers_Small_Commercial!L596+All_Customers_Lighting!L596</f>
        <v>0</v>
      </c>
      <c r="M596" s="5">
        <f>All_Customers_Residential!M596+All_Customers_Small_Commercial!M596+All_Customers_Lighting!M596</f>
        <v>0</v>
      </c>
      <c r="N596" s="5">
        <f>All_Customers_Residential!N596+All_Customers_Small_Commercial!N596+All_Customers_Lighting!N596</f>
        <v>0</v>
      </c>
      <c r="O596" s="5">
        <f>All_Customers_Residential!O596+All_Customers_Small_Commercial!O596+All_Customers_Lighting!O596</f>
        <v>0</v>
      </c>
      <c r="P596" s="5">
        <f>All_Customers_Residential!P596+All_Customers_Small_Commercial!P596+All_Customers_Lighting!P596</f>
        <v>0</v>
      </c>
      <c r="Q596" s="5">
        <f>All_Customers_Residential!Q596+All_Customers_Small_Commercial!Q596+All_Customers_Lighting!Q596</f>
        <v>0</v>
      </c>
      <c r="R596" s="5">
        <f>All_Customers_Residential!R596+All_Customers_Small_Commercial!R596+All_Customers_Lighting!R596</f>
        <v>0</v>
      </c>
      <c r="S596" s="5">
        <f>All_Customers_Residential!S596+All_Customers_Small_Commercial!S596+All_Customers_Lighting!S596</f>
        <v>0</v>
      </c>
      <c r="T596" s="5">
        <f>All_Customers_Residential!T596+All_Customers_Small_Commercial!T596+All_Customers_Lighting!T596</f>
        <v>0</v>
      </c>
      <c r="U596" s="5">
        <f>All_Customers_Residential!U596+All_Customers_Small_Commercial!U596+All_Customers_Lighting!U596</f>
        <v>0</v>
      </c>
      <c r="V596" s="5">
        <f>All_Customers_Residential!V596+All_Customers_Small_Commercial!V596+All_Customers_Lighting!V596</f>
        <v>0</v>
      </c>
      <c r="W596" s="5">
        <f>All_Customers_Residential!W596+All_Customers_Small_Commercial!W596+All_Customers_Lighting!W596</f>
        <v>0</v>
      </c>
      <c r="X596" s="5">
        <f>All_Customers_Residential!X596+All_Customers_Small_Commercial!X596+All_Customers_Lighting!X596</f>
        <v>0</v>
      </c>
      <c r="Y596" s="5">
        <f>All_Customers_Residential!Y596+All_Customers_Small_Commercial!Y596+All_Customers_Lighting!Y596</f>
        <v>0</v>
      </c>
      <c r="AA596" s="2">
        <f>IFERROR(INDEX('Holiday Schedule'!$D$3:$D$24,MATCH(A596,'Holiday Schedule'!$C$3:$C$24,0)),0)</f>
        <v>0</v>
      </c>
      <c r="AB596" s="2">
        <f t="shared" si="72"/>
        <v>1</v>
      </c>
      <c r="AC596" s="2">
        <f t="shared" si="73"/>
        <v>0</v>
      </c>
      <c r="AD596" s="5">
        <f t="shared" si="74"/>
        <v>0</v>
      </c>
      <c r="AE596" s="5">
        <f t="shared" si="75"/>
        <v>0</v>
      </c>
      <c r="AG596" s="2">
        <f t="shared" si="76"/>
        <v>8</v>
      </c>
      <c r="AH596" s="2">
        <f t="shared" si="77"/>
        <v>2025</v>
      </c>
      <c r="AJ596" s="5">
        <f t="shared" si="78"/>
        <v>0</v>
      </c>
      <c r="AK596" s="2" t="str">
        <f t="shared" si="79"/>
        <v/>
      </c>
    </row>
    <row r="597" spans="1:37" ht="12.75" x14ac:dyDescent="0.2">
      <c r="A597" s="4">
        <v>45880</v>
      </c>
      <c r="B597" s="5">
        <f>All_Customers_Residential!B597+All_Customers_Small_Commercial!B597+All_Customers_Lighting!B597</f>
        <v>0</v>
      </c>
      <c r="C597" s="5">
        <f>All_Customers_Residential!C597+All_Customers_Small_Commercial!C597+All_Customers_Lighting!C597</f>
        <v>0</v>
      </c>
      <c r="D597" s="5">
        <f>All_Customers_Residential!D597+All_Customers_Small_Commercial!D597+All_Customers_Lighting!D597</f>
        <v>0</v>
      </c>
      <c r="E597" s="5">
        <f>All_Customers_Residential!E597+All_Customers_Small_Commercial!E597+All_Customers_Lighting!E597</f>
        <v>0</v>
      </c>
      <c r="F597" s="5">
        <f>All_Customers_Residential!F597+All_Customers_Small_Commercial!F597+All_Customers_Lighting!F597</f>
        <v>0</v>
      </c>
      <c r="G597" s="5">
        <f>All_Customers_Residential!G597+All_Customers_Small_Commercial!G597+All_Customers_Lighting!G597</f>
        <v>0</v>
      </c>
      <c r="H597" s="5">
        <f>All_Customers_Residential!H597+All_Customers_Small_Commercial!H597+All_Customers_Lighting!H597</f>
        <v>0</v>
      </c>
      <c r="I597" s="5">
        <f>All_Customers_Residential!I597+All_Customers_Small_Commercial!I597+All_Customers_Lighting!I597</f>
        <v>0</v>
      </c>
      <c r="J597" s="5">
        <f>All_Customers_Residential!J597+All_Customers_Small_Commercial!J597+All_Customers_Lighting!J597</f>
        <v>0</v>
      </c>
      <c r="K597" s="5">
        <f>All_Customers_Residential!K597+All_Customers_Small_Commercial!K597+All_Customers_Lighting!K597</f>
        <v>0</v>
      </c>
      <c r="L597" s="5">
        <f>All_Customers_Residential!L597+All_Customers_Small_Commercial!L597+All_Customers_Lighting!L597</f>
        <v>0</v>
      </c>
      <c r="M597" s="5">
        <f>All_Customers_Residential!M597+All_Customers_Small_Commercial!M597+All_Customers_Lighting!M597</f>
        <v>0</v>
      </c>
      <c r="N597" s="5">
        <f>All_Customers_Residential!N597+All_Customers_Small_Commercial!N597+All_Customers_Lighting!N597</f>
        <v>0</v>
      </c>
      <c r="O597" s="5">
        <f>All_Customers_Residential!O597+All_Customers_Small_Commercial!O597+All_Customers_Lighting!O597</f>
        <v>0</v>
      </c>
      <c r="P597" s="5">
        <f>All_Customers_Residential!P597+All_Customers_Small_Commercial!P597+All_Customers_Lighting!P597</f>
        <v>0</v>
      </c>
      <c r="Q597" s="5">
        <f>All_Customers_Residential!Q597+All_Customers_Small_Commercial!Q597+All_Customers_Lighting!Q597</f>
        <v>0</v>
      </c>
      <c r="R597" s="5">
        <f>All_Customers_Residential!R597+All_Customers_Small_Commercial!R597+All_Customers_Lighting!R597</f>
        <v>0</v>
      </c>
      <c r="S597" s="5">
        <f>All_Customers_Residential!S597+All_Customers_Small_Commercial!S597+All_Customers_Lighting!S597</f>
        <v>0</v>
      </c>
      <c r="T597" s="5">
        <f>All_Customers_Residential!T597+All_Customers_Small_Commercial!T597+All_Customers_Lighting!T597</f>
        <v>0</v>
      </c>
      <c r="U597" s="5">
        <f>All_Customers_Residential!U597+All_Customers_Small_Commercial!U597+All_Customers_Lighting!U597</f>
        <v>0</v>
      </c>
      <c r="V597" s="5">
        <f>All_Customers_Residential!V597+All_Customers_Small_Commercial!V597+All_Customers_Lighting!V597</f>
        <v>0</v>
      </c>
      <c r="W597" s="5">
        <f>All_Customers_Residential!W597+All_Customers_Small_Commercial!W597+All_Customers_Lighting!W597</f>
        <v>0</v>
      </c>
      <c r="X597" s="5">
        <f>All_Customers_Residential!X597+All_Customers_Small_Commercial!X597+All_Customers_Lighting!X597</f>
        <v>0</v>
      </c>
      <c r="Y597" s="5">
        <f>All_Customers_Residential!Y597+All_Customers_Small_Commercial!Y597+All_Customers_Lighting!Y597</f>
        <v>0</v>
      </c>
      <c r="AA597" s="2">
        <f>IFERROR(INDEX('Holiday Schedule'!$D$3:$D$24,MATCH(A597,'Holiday Schedule'!$C$3:$C$24,0)),0)</f>
        <v>0</v>
      </c>
      <c r="AB597" s="2">
        <f t="shared" si="72"/>
        <v>2</v>
      </c>
      <c r="AC597" s="2">
        <f t="shared" si="73"/>
        <v>0</v>
      </c>
      <c r="AD597" s="5">
        <f t="shared" si="74"/>
        <v>0</v>
      </c>
      <c r="AE597" s="5">
        <f t="shared" si="75"/>
        <v>0</v>
      </c>
      <c r="AG597" s="2">
        <f t="shared" si="76"/>
        <v>8</v>
      </c>
      <c r="AH597" s="2">
        <f t="shared" si="77"/>
        <v>2025</v>
      </c>
      <c r="AJ597" s="5">
        <f t="shared" si="78"/>
        <v>0</v>
      </c>
      <c r="AK597" s="2" t="str">
        <f t="shared" si="79"/>
        <v/>
      </c>
    </row>
    <row r="598" spans="1:37" ht="12.75" x14ac:dyDescent="0.2">
      <c r="A598" s="4">
        <v>45881</v>
      </c>
      <c r="B598" s="5">
        <f>All_Customers_Residential!B598+All_Customers_Small_Commercial!B598+All_Customers_Lighting!B598</f>
        <v>0</v>
      </c>
      <c r="C598" s="5">
        <f>All_Customers_Residential!C598+All_Customers_Small_Commercial!C598+All_Customers_Lighting!C598</f>
        <v>0</v>
      </c>
      <c r="D598" s="5">
        <f>All_Customers_Residential!D598+All_Customers_Small_Commercial!D598+All_Customers_Lighting!D598</f>
        <v>0</v>
      </c>
      <c r="E598" s="5">
        <f>All_Customers_Residential!E598+All_Customers_Small_Commercial!E598+All_Customers_Lighting!E598</f>
        <v>0</v>
      </c>
      <c r="F598" s="5">
        <f>All_Customers_Residential!F598+All_Customers_Small_Commercial!F598+All_Customers_Lighting!F598</f>
        <v>0</v>
      </c>
      <c r="G598" s="5">
        <f>All_Customers_Residential!G598+All_Customers_Small_Commercial!G598+All_Customers_Lighting!G598</f>
        <v>0</v>
      </c>
      <c r="H598" s="5">
        <f>All_Customers_Residential!H598+All_Customers_Small_Commercial!H598+All_Customers_Lighting!H598</f>
        <v>0</v>
      </c>
      <c r="I598" s="5">
        <f>All_Customers_Residential!I598+All_Customers_Small_Commercial!I598+All_Customers_Lighting!I598</f>
        <v>0</v>
      </c>
      <c r="J598" s="5">
        <f>All_Customers_Residential!J598+All_Customers_Small_Commercial!J598+All_Customers_Lighting!J598</f>
        <v>0</v>
      </c>
      <c r="K598" s="5">
        <f>All_Customers_Residential!K598+All_Customers_Small_Commercial!K598+All_Customers_Lighting!K598</f>
        <v>0</v>
      </c>
      <c r="L598" s="5">
        <f>All_Customers_Residential!L598+All_Customers_Small_Commercial!L598+All_Customers_Lighting!L598</f>
        <v>0</v>
      </c>
      <c r="M598" s="5">
        <f>All_Customers_Residential!M598+All_Customers_Small_Commercial!M598+All_Customers_Lighting!M598</f>
        <v>0</v>
      </c>
      <c r="N598" s="5">
        <f>All_Customers_Residential!N598+All_Customers_Small_Commercial!N598+All_Customers_Lighting!N598</f>
        <v>0</v>
      </c>
      <c r="O598" s="5">
        <f>All_Customers_Residential!O598+All_Customers_Small_Commercial!O598+All_Customers_Lighting!O598</f>
        <v>0</v>
      </c>
      <c r="P598" s="5">
        <f>All_Customers_Residential!P598+All_Customers_Small_Commercial!P598+All_Customers_Lighting!P598</f>
        <v>0</v>
      </c>
      <c r="Q598" s="5">
        <f>All_Customers_Residential!Q598+All_Customers_Small_Commercial!Q598+All_Customers_Lighting!Q598</f>
        <v>0</v>
      </c>
      <c r="R598" s="5">
        <f>All_Customers_Residential!R598+All_Customers_Small_Commercial!R598+All_Customers_Lighting!R598</f>
        <v>0</v>
      </c>
      <c r="S598" s="5">
        <f>All_Customers_Residential!S598+All_Customers_Small_Commercial!S598+All_Customers_Lighting!S598</f>
        <v>0</v>
      </c>
      <c r="T598" s="5">
        <f>All_Customers_Residential!T598+All_Customers_Small_Commercial!T598+All_Customers_Lighting!T598</f>
        <v>0</v>
      </c>
      <c r="U598" s="5">
        <f>All_Customers_Residential!U598+All_Customers_Small_Commercial!U598+All_Customers_Lighting!U598</f>
        <v>0</v>
      </c>
      <c r="V598" s="5">
        <f>All_Customers_Residential!V598+All_Customers_Small_Commercial!V598+All_Customers_Lighting!V598</f>
        <v>0</v>
      </c>
      <c r="W598" s="5">
        <f>All_Customers_Residential!W598+All_Customers_Small_Commercial!W598+All_Customers_Lighting!W598</f>
        <v>0</v>
      </c>
      <c r="X598" s="5">
        <f>All_Customers_Residential!X598+All_Customers_Small_Commercial!X598+All_Customers_Lighting!X598</f>
        <v>0</v>
      </c>
      <c r="Y598" s="5">
        <f>All_Customers_Residential!Y598+All_Customers_Small_Commercial!Y598+All_Customers_Lighting!Y598</f>
        <v>0</v>
      </c>
      <c r="AA598" s="2">
        <f>IFERROR(INDEX('Holiday Schedule'!$D$3:$D$24,MATCH(A598,'Holiday Schedule'!$C$3:$C$24,0)),0)</f>
        <v>0</v>
      </c>
      <c r="AB598" s="2">
        <f t="shared" si="72"/>
        <v>3</v>
      </c>
      <c r="AC598" s="2">
        <f t="shared" si="73"/>
        <v>0</v>
      </c>
      <c r="AD598" s="5">
        <f t="shared" si="74"/>
        <v>0</v>
      </c>
      <c r="AE598" s="5">
        <f t="shared" si="75"/>
        <v>0</v>
      </c>
      <c r="AG598" s="2">
        <f t="shared" si="76"/>
        <v>8</v>
      </c>
      <c r="AH598" s="2">
        <f t="shared" si="77"/>
        <v>2025</v>
      </c>
      <c r="AJ598" s="5">
        <f t="shared" si="78"/>
        <v>0</v>
      </c>
      <c r="AK598" s="2" t="str">
        <f t="shared" si="79"/>
        <v/>
      </c>
    </row>
    <row r="599" spans="1:37" ht="12.75" x14ac:dyDescent="0.2">
      <c r="A599" s="4">
        <v>45882</v>
      </c>
      <c r="B599" s="5">
        <f>All_Customers_Residential!B599+All_Customers_Small_Commercial!B599+All_Customers_Lighting!B599</f>
        <v>0</v>
      </c>
      <c r="C599" s="5">
        <f>All_Customers_Residential!C599+All_Customers_Small_Commercial!C599+All_Customers_Lighting!C599</f>
        <v>0</v>
      </c>
      <c r="D599" s="5">
        <f>All_Customers_Residential!D599+All_Customers_Small_Commercial!D599+All_Customers_Lighting!D599</f>
        <v>0</v>
      </c>
      <c r="E599" s="5">
        <f>All_Customers_Residential!E599+All_Customers_Small_Commercial!E599+All_Customers_Lighting!E599</f>
        <v>0</v>
      </c>
      <c r="F599" s="5">
        <f>All_Customers_Residential!F599+All_Customers_Small_Commercial!F599+All_Customers_Lighting!F599</f>
        <v>0</v>
      </c>
      <c r="G599" s="5">
        <f>All_Customers_Residential!G599+All_Customers_Small_Commercial!G599+All_Customers_Lighting!G599</f>
        <v>0</v>
      </c>
      <c r="H599" s="5">
        <f>All_Customers_Residential!H599+All_Customers_Small_Commercial!H599+All_Customers_Lighting!H599</f>
        <v>0</v>
      </c>
      <c r="I599" s="5">
        <f>All_Customers_Residential!I599+All_Customers_Small_Commercial!I599+All_Customers_Lighting!I599</f>
        <v>0</v>
      </c>
      <c r="J599" s="5">
        <f>All_Customers_Residential!J599+All_Customers_Small_Commercial!J599+All_Customers_Lighting!J599</f>
        <v>0</v>
      </c>
      <c r="K599" s="5">
        <f>All_Customers_Residential!K599+All_Customers_Small_Commercial!K599+All_Customers_Lighting!K599</f>
        <v>0</v>
      </c>
      <c r="L599" s="5">
        <f>All_Customers_Residential!L599+All_Customers_Small_Commercial!L599+All_Customers_Lighting!L599</f>
        <v>0</v>
      </c>
      <c r="M599" s="5">
        <f>All_Customers_Residential!M599+All_Customers_Small_Commercial!M599+All_Customers_Lighting!M599</f>
        <v>0</v>
      </c>
      <c r="N599" s="5">
        <f>All_Customers_Residential!N599+All_Customers_Small_Commercial!N599+All_Customers_Lighting!N599</f>
        <v>0</v>
      </c>
      <c r="O599" s="5">
        <f>All_Customers_Residential!O599+All_Customers_Small_Commercial!O599+All_Customers_Lighting!O599</f>
        <v>0</v>
      </c>
      <c r="P599" s="5">
        <f>All_Customers_Residential!P599+All_Customers_Small_Commercial!P599+All_Customers_Lighting!P599</f>
        <v>0</v>
      </c>
      <c r="Q599" s="5">
        <f>All_Customers_Residential!Q599+All_Customers_Small_Commercial!Q599+All_Customers_Lighting!Q599</f>
        <v>0</v>
      </c>
      <c r="R599" s="5">
        <f>All_Customers_Residential!R599+All_Customers_Small_Commercial!R599+All_Customers_Lighting!R599</f>
        <v>0</v>
      </c>
      <c r="S599" s="5">
        <f>All_Customers_Residential!S599+All_Customers_Small_Commercial!S599+All_Customers_Lighting!S599</f>
        <v>0</v>
      </c>
      <c r="T599" s="5">
        <f>All_Customers_Residential!T599+All_Customers_Small_Commercial!T599+All_Customers_Lighting!T599</f>
        <v>0</v>
      </c>
      <c r="U599" s="5">
        <f>All_Customers_Residential!U599+All_Customers_Small_Commercial!U599+All_Customers_Lighting!U599</f>
        <v>0</v>
      </c>
      <c r="V599" s="5">
        <f>All_Customers_Residential!V599+All_Customers_Small_Commercial!V599+All_Customers_Lighting!V599</f>
        <v>0</v>
      </c>
      <c r="W599" s="5">
        <f>All_Customers_Residential!W599+All_Customers_Small_Commercial!W599+All_Customers_Lighting!W599</f>
        <v>0</v>
      </c>
      <c r="X599" s="5">
        <f>All_Customers_Residential!X599+All_Customers_Small_Commercial!X599+All_Customers_Lighting!X599</f>
        <v>0</v>
      </c>
      <c r="Y599" s="5">
        <f>All_Customers_Residential!Y599+All_Customers_Small_Commercial!Y599+All_Customers_Lighting!Y599</f>
        <v>0</v>
      </c>
      <c r="AA599" s="2">
        <f>IFERROR(INDEX('Holiday Schedule'!$D$3:$D$24,MATCH(A599,'Holiday Schedule'!$C$3:$C$24,0)),0)</f>
        <v>0</v>
      </c>
      <c r="AB599" s="2">
        <f t="shared" si="72"/>
        <v>4</v>
      </c>
      <c r="AC599" s="2">
        <f t="shared" si="73"/>
        <v>0</v>
      </c>
      <c r="AD599" s="5">
        <f t="shared" si="74"/>
        <v>0</v>
      </c>
      <c r="AE599" s="5">
        <f t="shared" si="75"/>
        <v>0</v>
      </c>
      <c r="AG599" s="2">
        <f t="shared" si="76"/>
        <v>8</v>
      </c>
      <c r="AH599" s="2">
        <f t="shared" si="77"/>
        <v>2025</v>
      </c>
      <c r="AJ599" s="5">
        <f t="shared" si="78"/>
        <v>0</v>
      </c>
      <c r="AK599" s="2" t="str">
        <f t="shared" si="79"/>
        <v/>
      </c>
    </row>
    <row r="600" spans="1:37" ht="12.75" x14ac:dyDescent="0.2">
      <c r="A600" s="4">
        <v>45883</v>
      </c>
      <c r="B600" s="5">
        <f>All_Customers_Residential!B600+All_Customers_Small_Commercial!B600+All_Customers_Lighting!B600</f>
        <v>0</v>
      </c>
      <c r="C600" s="5">
        <f>All_Customers_Residential!C600+All_Customers_Small_Commercial!C600+All_Customers_Lighting!C600</f>
        <v>0</v>
      </c>
      <c r="D600" s="5">
        <f>All_Customers_Residential!D600+All_Customers_Small_Commercial!D600+All_Customers_Lighting!D600</f>
        <v>0</v>
      </c>
      <c r="E600" s="5">
        <f>All_Customers_Residential!E600+All_Customers_Small_Commercial!E600+All_Customers_Lighting!E600</f>
        <v>0</v>
      </c>
      <c r="F600" s="5">
        <f>All_Customers_Residential!F600+All_Customers_Small_Commercial!F600+All_Customers_Lighting!F600</f>
        <v>0</v>
      </c>
      <c r="G600" s="5">
        <f>All_Customers_Residential!G600+All_Customers_Small_Commercial!G600+All_Customers_Lighting!G600</f>
        <v>0</v>
      </c>
      <c r="H600" s="5">
        <f>All_Customers_Residential!H600+All_Customers_Small_Commercial!H600+All_Customers_Lighting!H600</f>
        <v>0</v>
      </c>
      <c r="I600" s="5">
        <f>All_Customers_Residential!I600+All_Customers_Small_Commercial!I600+All_Customers_Lighting!I600</f>
        <v>0</v>
      </c>
      <c r="J600" s="5">
        <f>All_Customers_Residential!J600+All_Customers_Small_Commercial!J600+All_Customers_Lighting!J600</f>
        <v>0</v>
      </c>
      <c r="K600" s="5">
        <f>All_Customers_Residential!K600+All_Customers_Small_Commercial!K600+All_Customers_Lighting!K600</f>
        <v>0</v>
      </c>
      <c r="L600" s="5">
        <f>All_Customers_Residential!L600+All_Customers_Small_Commercial!L600+All_Customers_Lighting!L600</f>
        <v>0</v>
      </c>
      <c r="M600" s="5">
        <f>All_Customers_Residential!M600+All_Customers_Small_Commercial!M600+All_Customers_Lighting!M600</f>
        <v>0</v>
      </c>
      <c r="N600" s="5">
        <f>All_Customers_Residential!N600+All_Customers_Small_Commercial!N600+All_Customers_Lighting!N600</f>
        <v>0</v>
      </c>
      <c r="O600" s="5">
        <f>All_Customers_Residential!O600+All_Customers_Small_Commercial!O600+All_Customers_Lighting!O600</f>
        <v>0</v>
      </c>
      <c r="P600" s="5">
        <f>All_Customers_Residential!P600+All_Customers_Small_Commercial!P600+All_Customers_Lighting!P600</f>
        <v>0</v>
      </c>
      <c r="Q600" s="5">
        <f>All_Customers_Residential!Q600+All_Customers_Small_Commercial!Q600+All_Customers_Lighting!Q600</f>
        <v>0</v>
      </c>
      <c r="R600" s="5">
        <f>All_Customers_Residential!R600+All_Customers_Small_Commercial!R600+All_Customers_Lighting!R600</f>
        <v>0</v>
      </c>
      <c r="S600" s="5">
        <f>All_Customers_Residential!S600+All_Customers_Small_Commercial!S600+All_Customers_Lighting!S600</f>
        <v>0</v>
      </c>
      <c r="T600" s="5">
        <f>All_Customers_Residential!T600+All_Customers_Small_Commercial!T600+All_Customers_Lighting!T600</f>
        <v>0</v>
      </c>
      <c r="U600" s="5">
        <f>All_Customers_Residential!U600+All_Customers_Small_Commercial!U600+All_Customers_Lighting!U600</f>
        <v>0</v>
      </c>
      <c r="V600" s="5">
        <f>All_Customers_Residential!V600+All_Customers_Small_Commercial!V600+All_Customers_Lighting!V600</f>
        <v>0</v>
      </c>
      <c r="W600" s="5">
        <f>All_Customers_Residential!W600+All_Customers_Small_Commercial!W600+All_Customers_Lighting!W600</f>
        <v>0</v>
      </c>
      <c r="X600" s="5">
        <f>All_Customers_Residential!X600+All_Customers_Small_Commercial!X600+All_Customers_Lighting!X600</f>
        <v>0</v>
      </c>
      <c r="Y600" s="5">
        <f>All_Customers_Residential!Y600+All_Customers_Small_Commercial!Y600+All_Customers_Lighting!Y600</f>
        <v>0</v>
      </c>
      <c r="AA600" s="2">
        <f>IFERROR(INDEX('Holiday Schedule'!$D$3:$D$24,MATCH(A600,'Holiday Schedule'!$C$3:$C$24,0)),0)</f>
        <v>0</v>
      </c>
      <c r="AB600" s="2">
        <f t="shared" si="72"/>
        <v>5</v>
      </c>
      <c r="AC600" s="2">
        <f t="shared" si="73"/>
        <v>0</v>
      </c>
      <c r="AD600" s="5">
        <f t="shared" si="74"/>
        <v>0</v>
      </c>
      <c r="AE600" s="5">
        <f t="shared" si="75"/>
        <v>0</v>
      </c>
      <c r="AG600" s="2">
        <f t="shared" si="76"/>
        <v>8</v>
      </c>
      <c r="AH600" s="2">
        <f t="shared" si="77"/>
        <v>2025</v>
      </c>
      <c r="AJ600" s="5">
        <f t="shared" si="78"/>
        <v>0</v>
      </c>
      <c r="AK600" s="2" t="str">
        <f t="shared" si="79"/>
        <v/>
      </c>
    </row>
    <row r="601" spans="1:37" ht="12.75" x14ac:dyDescent="0.2">
      <c r="A601" s="4">
        <v>45884</v>
      </c>
      <c r="B601" s="5">
        <f>All_Customers_Residential!B601+All_Customers_Small_Commercial!B601+All_Customers_Lighting!B601</f>
        <v>0</v>
      </c>
      <c r="C601" s="5">
        <f>All_Customers_Residential!C601+All_Customers_Small_Commercial!C601+All_Customers_Lighting!C601</f>
        <v>0</v>
      </c>
      <c r="D601" s="5">
        <f>All_Customers_Residential!D601+All_Customers_Small_Commercial!D601+All_Customers_Lighting!D601</f>
        <v>0</v>
      </c>
      <c r="E601" s="5">
        <f>All_Customers_Residential!E601+All_Customers_Small_Commercial!E601+All_Customers_Lighting!E601</f>
        <v>0</v>
      </c>
      <c r="F601" s="5">
        <f>All_Customers_Residential!F601+All_Customers_Small_Commercial!F601+All_Customers_Lighting!F601</f>
        <v>0</v>
      </c>
      <c r="G601" s="5">
        <f>All_Customers_Residential!G601+All_Customers_Small_Commercial!G601+All_Customers_Lighting!G601</f>
        <v>0</v>
      </c>
      <c r="H601" s="5">
        <f>All_Customers_Residential!H601+All_Customers_Small_Commercial!H601+All_Customers_Lighting!H601</f>
        <v>0</v>
      </c>
      <c r="I601" s="5">
        <f>All_Customers_Residential!I601+All_Customers_Small_Commercial!I601+All_Customers_Lighting!I601</f>
        <v>0</v>
      </c>
      <c r="J601" s="5">
        <f>All_Customers_Residential!J601+All_Customers_Small_Commercial!J601+All_Customers_Lighting!J601</f>
        <v>0</v>
      </c>
      <c r="K601" s="5">
        <f>All_Customers_Residential!K601+All_Customers_Small_Commercial!K601+All_Customers_Lighting!K601</f>
        <v>0</v>
      </c>
      <c r="L601" s="5">
        <f>All_Customers_Residential!L601+All_Customers_Small_Commercial!L601+All_Customers_Lighting!L601</f>
        <v>0</v>
      </c>
      <c r="M601" s="5">
        <f>All_Customers_Residential!M601+All_Customers_Small_Commercial!M601+All_Customers_Lighting!M601</f>
        <v>0</v>
      </c>
      <c r="N601" s="5">
        <f>All_Customers_Residential!N601+All_Customers_Small_Commercial!N601+All_Customers_Lighting!N601</f>
        <v>0</v>
      </c>
      <c r="O601" s="5">
        <f>All_Customers_Residential!O601+All_Customers_Small_Commercial!O601+All_Customers_Lighting!O601</f>
        <v>0</v>
      </c>
      <c r="P601" s="5">
        <f>All_Customers_Residential!P601+All_Customers_Small_Commercial!P601+All_Customers_Lighting!P601</f>
        <v>0</v>
      </c>
      <c r="Q601" s="5">
        <f>All_Customers_Residential!Q601+All_Customers_Small_Commercial!Q601+All_Customers_Lighting!Q601</f>
        <v>0</v>
      </c>
      <c r="R601" s="5">
        <f>All_Customers_Residential!R601+All_Customers_Small_Commercial!R601+All_Customers_Lighting!R601</f>
        <v>0</v>
      </c>
      <c r="S601" s="5">
        <f>All_Customers_Residential!S601+All_Customers_Small_Commercial!S601+All_Customers_Lighting!S601</f>
        <v>0</v>
      </c>
      <c r="T601" s="5">
        <f>All_Customers_Residential!T601+All_Customers_Small_Commercial!T601+All_Customers_Lighting!T601</f>
        <v>0</v>
      </c>
      <c r="U601" s="5">
        <f>All_Customers_Residential!U601+All_Customers_Small_Commercial!U601+All_Customers_Lighting!U601</f>
        <v>0</v>
      </c>
      <c r="V601" s="5">
        <f>All_Customers_Residential!V601+All_Customers_Small_Commercial!V601+All_Customers_Lighting!V601</f>
        <v>0</v>
      </c>
      <c r="W601" s="5">
        <f>All_Customers_Residential!W601+All_Customers_Small_Commercial!W601+All_Customers_Lighting!W601</f>
        <v>0</v>
      </c>
      <c r="X601" s="5">
        <f>All_Customers_Residential!X601+All_Customers_Small_Commercial!X601+All_Customers_Lighting!X601</f>
        <v>0</v>
      </c>
      <c r="Y601" s="5">
        <f>All_Customers_Residential!Y601+All_Customers_Small_Commercial!Y601+All_Customers_Lighting!Y601</f>
        <v>0</v>
      </c>
      <c r="AA601" s="2">
        <f>IFERROR(INDEX('Holiday Schedule'!$D$3:$D$24,MATCH(A601,'Holiday Schedule'!$C$3:$C$24,0)),0)</f>
        <v>0</v>
      </c>
      <c r="AB601" s="2">
        <f t="shared" si="72"/>
        <v>6</v>
      </c>
      <c r="AC601" s="2">
        <f t="shared" si="73"/>
        <v>0</v>
      </c>
      <c r="AD601" s="5">
        <f t="shared" si="74"/>
        <v>0</v>
      </c>
      <c r="AE601" s="5">
        <f t="shared" si="75"/>
        <v>0</v>
      </c>
      <c r="AG601" s="2">
        <f t="shared" si="76"/>
        <v>8</v>
      </c>
      <c r="AH601" s="2">
        <f t="shared" si="77"/>
        <v>2025</v>
      </c>
      <c r="AJ601" s="5">
        <f t="shared" si="78"/>
        <v>0</v>
      </c>
      <c r="AK601" s="2" t="str">
        <f t="shared" si="79"/>
        <v/>
      </c>
    </row>
    <row r="602" spans="1:37" ht="12.75" x14ac:dyDescent="0.2">
      <c r="A602" s="4">
        <v>45885</v>
      </c>
      <c r="B602" s="5">
        <f>All_Customers_Residential!B602+All_Customers_Small_Commercial!B602+All_Customers_Lighting!B602</f>
        <v>0</v>
      </c>
      <c r="C602" s="5">
        <f>All_Customers_Residential!C602+All_Customers_Small_Commercial!C602+All_Customers_Lighting!C602</f>
        <v>0</v>
      </c>
      <c r="D602" s="5">
        <f>All_Customers_Residential!D602+All_Customers_Small_Commercial!D602+All_Customers_Lighting!D602</f>
        <v>0</v>
      </c>
      <c r="E602" s="5">
        <f>All_Customers_Residential!E602+All_Customers_Small_Commercial!E602+All_Customers_Lighting!E602</f>
        <v>0</v>
      </c>
      <c r="F602" s="5">
        <f>All_Customers_Residential!F602+All_Customers_Small_Commercial!F602+All_Customers_Lighting!F602</f>
        <v>0</v>
      </c>
      <c r="G602" s="5">
        <f>All_Customers_Residential!G602+All_Customers_Small_Commercial!G602+All_Customers_Lighting!G602</f>
        <v>0</v>
      </c>
      <c r="H602" s="5">
        <f>All_Customers_Residential!H602+All_Customers_Small_Commercial!H602+All_Customers_Lighting!H602</f>
        <v>0</v>
      </c>
      <c r="I602" s="5">
        <f>All_Customers_Residential!I602+All_Customers_Small_Commercial!I602+All_Customers_Lighting!I602</f>
        <v>0</v>
      </c>
      <c r="J602" s="5">
        <f>All_Customers_Residential!J602+All_Customers_Small_Commercial!J602+All_Customers_Lighting!J602</f>
        <v>0</v>
      </c>
      <c r="K602" s="5">
        <f>All_Customers_Residential!K602+All_Customers_Small_Commercial!K602+All_Customers_Lighting!K602</f>
        <v>0</v>
      </c>
      <c r="L602" s="5">
        <f>All_Customers_Residential!L602+All_Customers_Small_Commercial!L602+All_Customers_Lighting!L602</f>
        <v>0</v>
      </c>
      <c r="M602" s="5">
        <f>All_Customers_Residential!M602+All_Customers_Small_Commercial!M602+All_Customers_Lighting!M602</f>
        <v>0</v>
      </c>
      <c r="N602" s="5">
        <f>All_Customers_Residential!N602+All_Customers_Small_Commercial!N602+All_Customers_Lighting!N602</f>
        <v>0</v>
      </c>
      <c r="O602" s="5">
        <f>All_Customers_Residential!O602+All_Customers_Small_Commercial!O602+All_Customers_Lighting!O602</f>
        <v>0</v>
      </c>
      <c r="P602" s="5">
        <f>All_Customers_Residential!P602+All_Customers_Small_Commercial!P602+All_Customers_Lighting!P602</f>
        <v>0</v>
      </c>
      <c r="Q602" s="5">
        <f>All_Customers_Residential!Q602+All_Customers_Small_Commercial!Q602+All_Customers_Lighting!Q602</f>
        <v>0</v>
      </c>
      <c r="R602" s="5">
        <f>All_Customers_Residential!R602+All_Customers_Small_Commercial!R602+All_Customers_Lighting!R602</f>
        <v>0</v>
      </c>
      <c r="S602" s="5">
        <f>All_Customers_Residential!S602+All_Customers_Small_Commercial!S602+All_Customers_Lighting!S602</f>
        <v>0</v>
      </c>
      <c r="T602" s="5">
        <f>All_Customers_Residential!T602+All_Customers_Small_Commercial!T602+All_Customers_Lighting!T602</f>
        <v>0</v>
      </c>
      <c r="U602" s="5">
        <f>All_Customers_Residential!U602+All_Customers_Small_Commercial!U602+All_Customers_Lighting!U602</f>
        <v>0</v>
      </c>
      <c r="V602" s="5">
        <f>All_Customers_Residential!V602+All_Customers_Small_Commercial!V602+All_Customers_Lighting!V602</f>
        <v>0</v>
      </c>
      <c r="W602" s="5">
        <f>All_Customers_Residential!W602+All_Customers_Small_Commercial!W602+All_Customers_Lighting!W602</f>
        <v>0</v>
      </c>
      <c r="X602" s="5">
        <f>All_Customers_Residential!X602+All_Customers_Small_Commercial!X602+All_Customers_Lighting!X602</f>
        <v>0</v>
      </c>
      <c r="Y602" s="5">
        <f>All_Customers_Residential!Y602+All_Customers_Small_Commercial!Y602+All_Customers_Lighting!Y602</f>
        <v>0</v>
      </c>
      <c r="AA602" s="2">
        <f>IFERROR(INDEX('Holiday Schedule'!$D$3:$D$24,MATCH(A602,'Holiday Schedule'!$C$3:$C$24,0)),0)</f>
        <v>0</v>
      </c>
      <c r="AB602" s="2">
        <f t="shared" si="72"/>
        <v>7</v>
      </c>
      <c r="AC602" s="2">
        <f t="shared" si="73"/>
        <v>0</v>
      </c>
      <c r="AD602" s="5">
        <f t="shared" si="74"/>
        <v>0</v>
      </c>
      <c r="AE602" s="5">
        <f t="shared" si="75"/>
        <v>0</v>
      </c>
      <c r="AG602" s="2">
        <f t="shared" si="76"/>
        <v>8</v>
      </c>
      <c r="AH602" s="2">
        <f t="shared" si="77"/>
        <v>2025</v>
      </c>
      <c r="AJ602" s="5">
        <f t="shared" si="78"/>
        <v>0</v>
      </c>
      <c r="AK602" s="2" t="str">
        <f t="shared" si="79"/>
        <v/>
      </c>
    </row>
    <row r="603" spans="1:37" ht="12.75" x14ac:dyDescent="0.2">
      <c r="A603" s="4">
        <v>45886</v>
      </c>
      <c r="B603" s="5">
        <f>All_Customers_Residential!B603+All_Customers_Small_Commercial!B603+All_Customers_Lighting!B603</f>
        <v>0</v>
      </c>
      <c r="C603" s="5">
        <f>All_Customers_Residential!C603+All_Customers_Small_Commercial!C603+All_Customers_Lighting!C603</f>
        <v>0</v>
      </c>
      <c r="D603" s="5">
        <f>All_Customers_Residential!D603+All_Customers_Small_Commercial!D603+All_Customers_Lighting!D603</f>
        <v>0</v>
      </c>
      <c r="E603" s="5">
        <f>All_Customers_Residential!E603+All_Customers_Small_Commercial!E603+All_Customers_Lighting!E603</f>
        <v>0</v>
      </c>
      <c r="F603" s="5">
        <f>All_Customers_Residential!F603+All_Customers_Small_Commercial!F603+All_Customers_Lighting!F603</f>
        <v>0</v>
      </c>
      <c r="G603" s="5">
        <f>All_Customers_Residential!G603+All_Customers_Small_Commercial!G603+All_Customers_Lighting!G603</f>
        <v>0</v>
      </c>
      <c r="H603" s="5">
        <f>All_Customers_Residential!H603+All_Customers_Small_Commercial!H603+All_Customers_Lighting!H603</f>
        <v>0</v>
      </c>
      <c r="I603" s="5">
        <f>All_Customers_Residential!I603+All_Customers_Small_Commercial!I603+All_Customers_Lighting!I603</f>
        <v>0</v>
      </c>
      <c r="J603" s="5">
        <f>All_Customers_Residential!J603+All_Customers_Small_Commercial!J603+All_Customers_Lighting!J603</f>
        <v>0</v>
      </c>
      <c r="K603" s="5">
        <f>All_Customers_Residential!K603+All_Customers_Small_Commercial!K603+All_Customers_Lighting!K603</f>
        <v>0</v>
      </c>
      <c r="L603" s="5">
        <f>All_Customers_Residential!L603+All_Customers_Small_Commercial!L603+All_Customers_Lighting!L603</f>
        <v>0</v>
      </c>
      <c r="M603" s="5">
        <f>All_Customers_Residential!M603+All_Customers_Small_Commercial!M603+All_Customers_Lighting!M603</f>
        <v>0</v>
      </c>
      <c r="N603" s="5">
        <f>All_Customers_Residential!N603+All_Customers_Small_Commercial!N603+All_Customers_Lighting!N603</f>
        <v>0</v>
      </c>
      <c r="O603" s="5">
        <f>All_Customers_Residential!O603+All_Customers_Small_Commercial!O603+All_Customers_Lighting!O603</f>
        <v>0</v>
      </c>
      <c r="P603" s="5">
        <f>All_Customers_Residential!P603+All_Customers_Small_Commercial!P603+All_Customers_Lighting!P603</f>
        <v>0</v>
      </c>
      <c r="Q603" s="5">
        <f>All_Customers_Residential!Q603+All_Customers_Small_Commercial!Q603+All_Customers_Lighting!Q603</f>
        <v>0</v>
      </c>
      <c r="R603" s="5">
        <f>All_Customers_Residential!R603+All_Customers_Small_Commercial!R603+All_Customers_Lighting!R603</f>
        <v>0</v>
      </c>
      <c r="S603" s="5">
        <f>All_Customers_Residential!S603+All_Customers_Small_Commercial!S603+All_Customers_Lighting!S603</f>
        <v>0</v>
      </c>
      <c r="T603" s="5">
        <f>All_Customers_Residential!T603+All_Customers_Small_Commercial!T603+All_Customers_Lighting!T603</f>
        <v>0</v>
      </c>
      <c r="U603" s="5">
        <f>All_Customers_Residential!U603+All_Customers_Small_Commercial!U603+All_Customers_Lighting!U603</f>
        <v>0</v>
      </c>
      <c r="V603" s="5">
        <f>All_Customers_Residential!V603+All_Customers_Small_Commercial!V603+All_Customers_Lighting!V603</f>
        <v>0</v>
      </c>
      <c r="W603" s="5">
        <f>All_Customers_Residential!W603+All_Customers_Small_Commercial!W603+All_Customers_Lighting!W603</f>
        <v>0</v>
      </c>
      <c r="X603" s="5">
        <f>All_Customers_Residential!X603+All_Customers_Small_Commercial!X603+All_Customers_Lighting!X603</f>
        <v>0</v>
      </c>
      <c r="Y603" s="5">
        <f>All_Customers_Residential!Y603+All_Customers_Small_Commercial!Y603+All_Customers_Lighting!Y603</f>
        <v>0</v>
      </c>
      <c r="AA603" s="2">
        <f>IFERROR(INDEX('Holiday Schedule'!$D$3:$D$24,MATCH(A603,'Holiday Schedule'!$C$3:$C$24,0)),0)</f>
        <v>0</v>
      </c>
      <c r="AB603" s="2">
        <f t="shared" si="72"/>
        <v>1</v>
      </c>
      <c r="AC603" s="2">
        <f t="shared" si="73"/>
        <v>0</v>
      </c>
      <c r="AD603" s="5">
        <f t="shared" si="74"/>
        <v>0</v>
      </c>
      <c r="AE603" s="5">
        <f t="shared" si="75"/>
        <v>0</v>
      </c>
      <c r="AG603" s="2">
        <f t="shared" si="76"/>
        <v>8</v>
      </c>
      <c r="AH603" s="2">
        <f t="shared" si="77"/>
        <v>2025</v>
      </c>
      <c r="AJ603" s="5">
        <f t="shared" si="78"/>
        <v>0</v>
      </c>
      <c r="AK603" s="2" t="str">
        <f t="shared" si="79"/>
        <v/>
      </c>
    </row>
    <row r="604" spans="1:37" ht="12.75" x14ac:dyDescent="0.2">
      <c r="A604" s="4">
        <v>45887</v>
      </c>
      <c r="B604" s="5">
        <f>All_Customers_Residential!B604+All_Customers_Small_Commercial!B604+All_Customers_Lighting!B604</f>
        <v>0</v>
      </c>
      <c r="C604" s="5">
        <f>All_Customers_Residential!C604+All_Customers_Small_Commercial!C604+All_Customers_Lighting!C604</f>
        <v>0</v>
      </c>
      <c r="D604" s="5">
        <f>All_Customers_Residential!D604+All_Customers_Small_Commercial!D604+All_Customers_Lighting!D604</f>
        <v>0</v>
      </c>
      <c r="E604" s="5">
        <f>All_Customers_Residential!E604+All_Customers_Small_Commercial!E604+All_Customers_Lighting!E604</f>
        <v>0</v>
      </c>
      <c r="F604" s="5">
        <f>All_Customers_Residential!F604+All_Customers_Small_Commercial!F604+All_Customers_Lighting!F604</f>
        <v>0</v>
      </c>
      <c r="G604" s="5">
        <f>All_Customers_Residential!G604+All_Customers_Small_Commercial!G604+All_Customers_Lighting!G604</f>
        <v>0</v>
      </c>
      <c r="H604" s="5">
        <f>All_Customers_Residential!H604+All_Customers_Small_Commercial!H604+All_Customers_Lighting!H604</f>
        <v>0</v>
      </c>
      <c r="I604" s="5">
        <f>All_Customers_Residential!I604+All_Customers_Small_Commercial!I604+All_Customers_Lighting!I604</f>
        <v>0</v>
      </c>
      <c r="J604" s="5">
        <f>All_Customers_Residential!J604+All_Customers_Small_Commercial!J604+All_Customers_Lighting!J604</f>
        <v>0</v>
      </c>
      <c r="K604" s="5">
        <f>All_Customers_Residential!K604+All_Customers_Small_Commercial!K604+All_Customers_Lighting!K604</f>
        <v>0</v>
      </c>
      <c r="L604" s="5">
        <f>All_Customers_Residential!L604+All_Customers_Small_Commercial!L604+All_Customers_Lighting!L604</f>
        <v>0</v>
      </c>
      <c r="M604" s="5">
        <f>All_Customers_Residential!M604+All_Customers_Small_Commercial!M604+All_Customers_Lighting!M604</f>
        <v>0</v>
      </c>
      <c r="N604" s="5">
        <f>All_Customers_Residential!N604+All_Customers_Small_Commercial!N604+All_Customers_Lighting!N604</f>
        <v>0</v>
      </c>
      <c r="O604" s="5">
        <f>All_Customers_Residential!O604+All_Customers_Small_Commercial!O604+All_Customers_Lighting!O604</f>
        <v>0</v>
      </c>
      <c r="P604" s="5">
        <f>All_Customers_Residential!P604+All_Customers_Small_Commercial!P604+All_Customers_Lighting!P604</f>
        <v>0</v>
      </c>
      <c r="Q604" s="5">
        <f>All_Customers_Residential!Q604+All_Customers_Small_Commercial!Q604+All_Customers_Lighting!Q604</f>
        <v>0</v>
      </c>
      <c r="R604" s="5">
        <f>All_Customers_Residential!R604+All_Customers_Small_Commercial!R604+All_Customers_Lighting!R604</f>
        <v>0</v>
      </c>
      <c r="S604" s="5">
        <f>All_Customers_Residential!S604+All_Customers_Small_Commercial!S604+All_Customers_Lighting!S604</f>
        <v>0</v>
      </c>
      <c r="T604" s="5">
        <f>All_Customers_Residential!T604+All_Customers_Small_Commercial!T604+All_Customers_Lighting!T604</f>
        <v>0</v>
      </c>
      <c r="U604" s="5">
        <f>All_Customers_Residential!U604+All_Customers_Small_Commercial!U604+All_Customers_Lighting!U604</f>
        <v>0</v>
      </c>
      <c r="V604" s="5">
        <f>All_Customers_Residential!V604+All_Customers_Small_Commercial!V604+All_Customers_Lighting!V604</f>
        <v>0</v>
      </c>
      <c r="W604" s="5">
        <f>All_Customers_Residential!W604+All_Customers_Small_Commercial!W604+All_Customers_Lighting!W604</f>
        <v>0</v>
      </c>
      <c r="X604" s="5">
        <f>All_Customers_Residential!X604+All_Customers_Small_Commercial!X604+All_Customers_Lighting!X604</f>
        <v>0</v>
      </c>
      <c r="Y604" s="5">
        <f>All_Customers_Residential!Y604+All_Customers_Small_Commercial!Y604+All_Customers_Lighting!Y604</f>
        <v>0</v>
      </c>
      <c r="AA604" s="2">
        <f>IFERROR(INDEX('Holiday Schedule'!$D$3:$D$24,MATCH(A604,'Holiday Schedule'!$C$3:$C$24,0)),0)</f>
        <v>0</v>
      </c>
      <c r="AB604" s="2">
        <f t="shared" si="72"/>
        <v>2</v>
      </c>
      <c r="AC604" s="2">
        <f t="shared" si="73"/>
        <v>0</v>
      </c>
      <c r="AD604" s="5">
        <f t="shared" si="74"/>
        <v>0</v>
      </c>
      <c r="AE604" s="5">
        <f t="shared" si="75"/>
        <v>0</v>
      </c>
      <c r="AG604" s="2">
        <f t="shared" si="76"/>
        <v>8</v>
      </c>
      <c r="AH604" s="2">
        <f t="shared" si="77"/>
        <v>2025</v>
      </c>
      <c r="AJ604" s="5">
        <f t="shared" si="78"/>
        <v>0</v>
      </c>
      <c r="AK604" s="2" t="str">
        <f t="shared" si="79"/>
        <v/>
      </c>
    </row>
    <row r="605" spans="1:37" ht="12.75" x14ac:dyDescent="0.2">
      <c r="A605" s="4">
        <v>45888</v>
      </c>
      <c r="B605" s="5">
        <f>All_Customers_Residential!B605+All_Customers_Small_Commercial!B605+All_Customers_Lighting!B605</f>
        <v>0</v>
      </c>
      <c r="C605" s="5">
        <f>All_Customers_Residential!C605+All_Customers_Small_Commercial!C605+All_Customers_Lighting!C605</f>
        <v>0</v>
      </c>
      <c r="D605" s="5">
        <f>All_Customers_Residential!D605+All_Customers_Small_Commercial!D605+All_Customers_Lighting!D605</f>
        <v>0</v>
      </c>
      <c r="E605" s="5">
        <f>All_Customers_Residential!E605+All_Customers_Small_Commercial!E605+All_Customers_Lighting!E605</f>
        <v>0</v>
      </c>
      <c r="F605" s="5">
        <f>All_Customers_Residential!F605+All_Customers_Small_Commercial!F605+All_Customers_Lighting!F605</f>
        <v>0</v>
      </c>
      <c r="G605" s="5">
        <f>All_Customers_Residential!G605+All_Customers_Small_Commercial!G605+All_Customers_Lighting!G605</f>
        <v>0</v>
      </c>
      <c r="H605" s="5">
        <f>All_Customers_Residential!H605+All_Customers_Small_Commercial!H605+All_Customers_Lighting!H605</f>
        <v>0</v>
      </c>
      <c r="I605" s="5">
        <f>All_Customers_Residential!I605+All_Customers_Small_Commercial!I605+All_Customers_Lighting!I605</f>
        <v>0</v>
      </c>
      <c r="J605" s="5">
        <f>All_Customers_Residential!J605+All_Customers_Small_Commercial!J605+All_Customers_Lighting!J605</f>
        <v>0</v>
      </c>
      <c r="K605" s="5">
        <f>All_Customers_Residential!K605+All_Customers_Small_Commercial!K605+All_Customers_Lighting!K605</f>
        <v>0</v>
      </c>
      <c r="L605" s="5">
        <f>All_Customers_Residential!L605+All_Customers_Small_Commercial!L605+All_Customers_Lighting!L605</f>
        <v>0</v>
      </c>
      <c r="M605" s="5">
        <f>All_Customers_Residential!M605+All_Customers_Small_Commercial!M605+All_Customers_Lighting!M605</f>
        <v>0</v>
      </c>
      <c r="N605" s="5">
        <f>All_Customers_Residential!N605+All_Customers_Small_Commercial!N605+All_Customers_Lighting!N605</f>
        <v>0</v>
      </c>
      <c r="O605" s="5">
        <f>All_Customers_Residential!O605+All_Customers_Small_Commercial!O605+All_Customers_Lighting!O605</f>
        <v>0</v>
      </c>
      <c r="P605" s="5">
        <f>All_Customers_Residential!P605+All_Customers_Small_Commercial!P605+All_Customers_Lighting!P605</f>
        <v>0</v>
      </c>
      <c r="Q605" s="5">
        <f>All_Customers_Residential!Q605+All_Customers_Small_Commercial!Q605+All_Customers_Lighting!Q605</f>
        <v>0</v>
      </c>
      <c r="R605" s="5">
        <f>All_Customers_Residential!R605+All_Customers_Small_Commercial!R605+All_Customers_Lighting!R605</f>
        <v>0</v>
      </c>
      <c r="S605" s="5">
        <f>All_Customers_Residential!S605+All_Customers_Small_Commercial!S605+All_Customers_Lighting!S605</f>
        <v>0</v>
      </c>
      <c r="T605" s="5">
        <f>All_Customers_Residential!T605+All_Customers_Small_Commercial!T605+All_Customers_Lighting!T605</f>
        <v>0</v>
      </c>
      <c r="U605" s="5">
        <f>All_Customers_Residential!U605+All_Customers_Small_Commercial!U605+All_Customers_Lighting!U605</f>
        <v>0</v>
      </c>
      <c r="V605" s="5">
        <f>All_Customers_Residential!V605+All_Customers_Small_Commercial!V605+All_Customers_Lighting!V605</f>
        <v>0</v>
      </c>
      <c r="W605" s="5">
        <f>All_Customers_Residential!W605+All_Customers_Small_Commercial!W605+All_Customers_Lighting!W605</f>
        <v>0</v>
      </c>
      <c r="X605" s="5">
        <f>All_Customers_Residential!X605+All_Customers_Small_Commercial!X605+All_Customers_Lighting!X605</f>
        <v>0</v>
      </c>
      <c r="Y605" s="5">
        <f>All_Customers_Residential!Y605+All_Customers_Small_Commercial!Y605+All_Customers_Lighting!Y605</f>
        <v>0</v>
      </c>
      <c r="AA605" s="2">
        <f>IFERROR(INDEX('Holiday Schedule'!$D$3:$D$24,MATCH(A605,'Holiday Schedule'!$C$3:$C$24,0)),0)</f>
        <v>0</v>
      </c>
      <c r="AB605" s="2">
        <f t="shared" si="72"/>
        <v>3</v>
      </c>
      <c r="AC605" s="2">
        <f t="shared" si="73"/>
        <v>0</v>
      </c>
      <c r="AD605" s="5">
        <f t="shared" si="74"/>
        <v>0</v>
      </c>
      <c r="AE605" s="5">
        <f t="shared" si="75"/>
        <v>0</v>
      </c>
      <c r="AG605" s="2">
        <f t="shared" si="76"/>
        <v>8</v>
      </c>
      <c r="AH605" s="2">
        <f t="shared" si="77"/>
        <v>2025</v>
      </c>
      <c r="AJ605" s="5">
        <f t="shared" si="78"/>
        <v>0</v>
      </c>
      <c r="AK605" s="2" t="str">
        <f t="shared" si="79"/>
        <v/>
      </c>
    </row>
    <row r="606" spans="1:37" ht="12.75" x14ac:dyDescent="0.2">
      <c r="A606" s="4">
        <v>45889</v>
      </c>
      <c r="B606" s="5">
        <f>All_Customers_Residential!B606+All_Customers_Small_Commercial!B606+All_Customers_Lighting!B606</f>
        <v>0</v>
      </c>
      <c r="C606" s="5">
        <f>All_Customers_Residential!C606+All_Customers_Small_Commercial!C606+All_Customers_Lighting!C606</f>
        <v>0</v>
      </c>
      <c r="D606" s="5">
        <f>All_Customers_Residential!D606+All_Customers_Small_Commercial!D606+All_Customers_Lighting!D606</f>
        <v>0</v>
      </c>
      <c r="E606" s="5">
        <f>All_Customers_Residential!E606+All_Customers_Small_Commercial!E606+All_Customers_Lighting!E606</f>
        <v>0</v>
      </c>
      <c r="F606" s="5">
        <f>All_Customers_Residential!F606+All_Customers_Small_Commercial!F606+All_Customers_Lighting!F606</f>
        <v>0</v>
      </c>
      <c r="G606" s="5">
        <f>All_Customers_Residential!G606+All_Customers_Small_Commercial!G606+All_Customers_Lighting!G606</f>
        <v>0</v>
      </c>
      <c r="H606" s="5">
        <f>All_Customers_Residential!H606+All_Customers_Small_Commercial!H606+All_Customers_Lighting!H606</f>
        <v>0</v>
      </c>
      <c r="I606" s="5">
        <f>All_Customers_Residential!I606+All_Customers_Small_Commercial!I606+All_Customers_Lighting!I606</f>
        <v>0</v>
      </c>
      <c r="J606" s="5">
        <f>All_Customers_Residential!J606+All_Customers_Small_Commercial!J606+All_Customers_Lighting!J606</f>
        <v>0</v>
      </c>
      <c r="K606" s="5">
        <f>All_Customers_Residential!K606+All_Customers_Small_Commercial!K606+All_Customers_Lighting!K606</f>
        <v>0</v>
      </c>
      <c r="L606" s="5">
        <f>All_Customers_Residential!L606+All_Customers_Small_Commercial!L606+All_Customers_Lighting!L606</f>
        <v>0</v>
      </c>
      <c r="M606" s="5">
        <f>All_Customers_Residential!M606+All_Customers_Small_Commercial!M606+All_Customers_Lighting!M606</f>
        <v>0</v>
      </c>
      <c r="N606" s="5">
        <f>All_Customers_Residential!N606+All_Customers_Small_Commercial!N606+All_Customers_Lighting!N606</f>
        <v>0</v>
      </c>
      <c r="O606" s="5">
        <f>All_Customers_Residential!O606+All_Customers_Small_Commercial!O606+All_Customers_Lighting!O606</f>
        <v>0</v>
      </c>
      <c r="P606" s="5">
        <f>All_Customers_Residential!P606+All_Customers_Small_Commercial!P606+All_Customers_Lighting!P606</f>
        <v>0</v>
      </c>
      <c r="Q606" s="5">
        <f>All_Customers_Residential!Q606+All_Customers_Small_Commercial!Q606+All_Customers_Lighting!Q606</f>
        <v>0</v>
      </c>
      <c r="R606" s="5">
        <f>All_Customers_Residential!R606+All_Customers_Small_Commercial!R606+All_Customers_Lighting!R606</f>
        <v>0</v>
      </c>
      <c r="S606" s="5">
        <f>All_Customers_Residential!S606+All_Customers_Small_Commercial!S606+All_Customers_Lighting!S606</f>
        <v>0</v>
      </c>
      <c r="T606" s="5">
        <f>All_Customers_Residential!T606+All_Customers_Small_Commercial!T606+All_Customers_Lighting!T606</f>
        <v>0</v>
      </c>
      <c r="U606" s="5">
        <f>All_Customers_Residential!U606+All_Customers_Small_Commercial!U606+All_Customers_Lighting!U606</f>
        <v>0</v>
      </c>
      <c r="V606" s="5">
        <f>All_Customers_Residential!V606+All_Customers_Small_Commercial!V606+All_Customers_Lighting!V606</f>
        <v>0</v>
      </c>
      <c r="W606" s="5">
        <f>All_Customers_Residential!W606+All_Customers_Small_Commercial!W606+All_Customers_Lighting!W606</f>
        <v>0</v>
      </c>
      <c r="X606" s="5">
        <f>All_Customers_Residential!X606+All_Customers_Small_Commercial!X606+All_Customers_Lighting!X606</f>
        <v>0</v>
      </c>
      <c r="Y606" s="5">
        <f>All_Customers_Residential!Y606+All_Customers_Small_Commercial!Y606+All_Customers_Lighting!Y606</f>
        <v>0</v>
      </c>
      <c r="AA606" s="2">
        <f>IFERROR(INDEX('Holiday Schedule'!$D$3:$D$24,MATCH(A606,'Holiday Schedule'!$C$3:$C$24,0)),0)</f>
        <v>0</v>
      </c>
      <c r="AB606" s="2">
        <f t="shared" si="72"/>
        <v>4</v>
      </c>
      <c r="AC606" s="2">
        <f t="shared" si="73"/>
        <v>0</v>
      </c>
      <c r="AD606" s="5">
        <f t="shared" si="74"/>
        <v>0</v>
      </c>
      <c r="AE606" s="5">
        <f t="shared" si="75"/>
        <v>0</v>
      </c>
      <c r="AG606" s="2">
        <f t="shared" si="76"/>
        <v>8</v>
      </c>
      <c r="AH606" s="2">
        <f t="shared" si="77"/>
        <v>2025</v>
      </c>
      <c r="AJ606" s="5">
        <f t="shared" si="78"/>
        <v>0</v>
      </c>
      <c r="AK606" s="2" t="str">
        <f t="shared" si="79"/>
        <v/>
      </c>
    </row>
    <row r="607" spans="1:37" ht="12.75" x14ac:dyDescent="0.2">
      <c r="A607" s="4">
        <v>45890</v>
      </c>
      <c r="B607" s="5">
        <f>All_Customers_Residential!B607+All_Customers_Small_Commercial!B607+All_Customers_Lighting!B607</f>
        <v>0</v>
      </c>
      <c r="C607" s="5">
        <f>All_Customers_Residential!C607+All_Customers_Small_Commercial!C607+All_Customers_Lighting!C607</f>
        <v>0</v>
      </c>
      <c r="D607" s="5">
        <f>All_Customers_Residential!D607+All_Customers_Small_Commercial!D607+All_Customers_Lighting!D607</f>
        <v>0</v>
      </c>
      <c r="E607" s="5">
        <f>All_Customers_Residential!E607+All_Customers_Small_Commercial!E607+All_Customers_Lighting!E607</f>
        <v>0</v>
      </c>
      <c r="F607" s="5">
        <f>All_Customers_Residential!F607+All_Customers_Small_Commercial!F607+All_Customers_Lighting!F607</f>
        <v>0</v>
      </c>
      <c r="G607" s="5">
        <f>All_Customers_Residential!G607+All_Customers_Small_Commercial!G607+All_Customers_Lighting!G607</f>
        <v>0</v>
      </c>
      <c r="H607" s="5">
        <f>All_Customers_Residential!H607+All_Customers_Small_Commercial!H607+All_Customers_Lighting!H607</f>
        <v>0</v>
      </c>
      <c r="I607" s="5">
        <f>All_Customers_Residential!I607+All_Customers_Small_Commercial!I607+All_Customers_Lighting!I607</f>
        <v>0</v>
      </c>
      <c r="J607" s="5">
        <f>All_Customers_Residential!J607+All_Customers_Small_Commercial!J607+All_Customers_Lighting!J607</f>
        <v>0</v>
      </c>
      <c r="K607" s="5">
        <f>All_Customers_Residential!K607+All_Customers_Small_Commercial!K607+All_Customers_Lighting!K607</f>
        <v>0</v>
      </c>
      <c r="L607" s="5">
        <f>All_Customers_Residential!L607+All_Customers_Small_Commercial!L607+All_Customers_Lighting!L607</f>
        <v>0</v>
      </c>
      <c r="M607" s="5">
        <f>All_Customers_Residential!M607+All_Customers_Small_Commercial!M607+All_Customers_Lighting!M607</f>
        <v>0</v>
      </c>
      <c r="N607" s="5">
        <f>All_Customers_Residential!N607+All_Customers_Small_Commercial!N607+All_Customers_Lighting!N607</f>
        <v>0</v>
      </c>
      <c r="O607" s="5">
        <f>All_Customers_Residential!O607+All_Customers_Small_Commercial!O607+All_Customers_Lighting!O607</f>
        <v>0</v>
      </c>
      <c r="P607" s="5">
        <f>All_Customers_Residential!P607+All_Customers_Small_Commercial!P607+All_Customers_Lighting!P607</f>
        <v>0</v>
      </c>
      <c r="Q607" s="5">
        <f>All_Customers_Residential!Q607+All_Customers_Small_Commercial!Q607+All_Customers_Lighting!Q607</f>
        <v>0</v>
      </c>
      <c r="R607" s="5">
        <f>All_Customers_Residential!R607+All_Customers_Small_Commercial!R607+All_Customers_Lighting!R607</f>
        <v>0</v>
      </c>
      <c r="S607" s="5">
        <f>All_Customers_Residential!S607+All_Customers_Small_Commercial!S607+All_Customers_Lighting!S607</f>
        <v>0</v>
      </c>
      <c r="T607" s="5">
        <f>All_Customers_Residential!T607+All_Customers_Small_Commercial!T607+All_Customers_Lighting!T607</f>
        <v>0</v>
      </c>
      <c r="U607" s="5">
        <f>All_Customers_Residential!U607+All_Customers_Small_Commercial!U607+All_Customers_Lighting!U607</f>
        <v>0</v>
      </c>
      <c r="V607" s="5">
        <f>All_Customers_Residential!V607+All_Customers_Small_Commercial!V607+All_Customers_Lighting!V607</f>
        <v>0</v>
      </c>
      <c r="W607" s="5">
        <f>All_Customers_Residential!W607+All_Customers_Small_Commercial!W607+All_Customers_Lighting!W607</f>
        <v>0</v>
      </c>
      <c r="X607" s="5">
        <f>All_Customers_Residential!X607+All_Customers_Small_Commercial!X607+All_Customers_Lighting!X607</f>
        <v>0</v>
      </c>
      <c r="Y607" s="5">
        <f>All_Customers_Residential!Y607+All_Customers_Small_Commercial!Y607+All_Customers_Lighting!Y607</f>
        <v>0</v>
      </c>
      <c r="AA607" s="2">
        <f>IFERROR(INDEX('Holiday Schedule'!$D$3:$D$24,MATCH(A607,'Holiday Schedule'!$C$3:$C$24,0)),0)</f>
        <v>0</v>
      </c>
      <c r="AB607" s="2">
        <f t="shared" si="72"/>
        <v>5</v>
      </c>
      <c r="AC607" s="2">
        <f t="shared" si="73"/>
        <v>0</v>
      </c>
      <c r="AD607" s="5">
        <f t="shared" si="74"/>
        <v>0</v>
      </c>
      <c r="AE607" s="5">
        <f t="shared" si="75"/>
        <v>0</v>
      </c>
      <c r="AG607" s="2">
        <f t="shared" si="76"/>
        <v>8</v>
      </c>
      <c r="AH607" s="2">
        <f t="shared" si="77"/>
        <v>2025</v>
      </c>
      <c r="AJ607" s="5">
        <f t="shared" si="78"/>
        <v>0</v>
      </c>
      <c r="AK607" s="2" t="str">
        <f t="shared" si="79"/>
        <v/>
      </c>
    </row>
    <row r="608" spans="1:37" ht="12.75" x14ac:dyDescent="0.2">
      <c r="A608" s="4">
        <v>45891</v>
      </c>
      <c r="B608" s="5">
        <f>All_Customers_Residential!B608+All_Customers_Small_Commercial!B608+All_Customers_Lighting!B608</f>
        <v>0</v>
      </c>
      <c r="C608" s="5">
        <f>All_Customers_Residential!C608+All_Customers_Small_Commercial!C608+All_Customers_Lighting!C608</f>
        <v>0</v>
      </c>
      <c r="D608" s="5">
        <f>All_Customers_Residential!D608+All_Customers_Small_Commercial!D608+All_Customers_Lighting!D608</f>
        <v>0</v>
      </c>
      <c r="E608" s="5">
        <f>All_Customers_Residential!E608+All_Customers_Small_Commercial!E608+All_Customers_Lighting!E608</f>
        <v>0</v>
      </c>
      <c r="F608" s="5">
        <f>All_Customers_Residential!F608+All_Customers_Small_Commercial!F608+All_Customers_Lighting!F608</f>
        <v>0</v>
      </c>
      <c r="G608" s="5">
        <f>All_Customers_Residential!G608+All_Customers_Small_Commercial!G608+All_Customers_Lighting!G608</f>
        <v>0</v>
      </c>
      <c r="H608" s="5">
        <f>All_Customers_Residential!H608+All_Customers_Small_Commercial!H608+All_Customers_Lighting!H608</f>
        <v>0</v>
      </c>
      <c r="I608" s="5">
        <f>All_Customers_Residential!I608+All_Customers_Small_Commercial!I608+All_Customers_Lighting!I608</f>
        <v>0</v>
      </c>
      <c r="J608" s="5">
        <f>All_Customers_Residential!J608+All_Customers_Small_Commercial!J608+All_Customers_Lighting!J608</f>
        <v>0</v>
      </c>
      <c r="K608" s="5">
        <f>All_Customers_Residential!K608+All_Customers_Small_Commercial!K608+All_Customers_Lighting!K608</f>
        <v>0</v>
      </c>
      <c r="L608" s="5">
        <f>All_Customers_Residential!L608+All_Customers_Small_Commercial!L608+All_Customers_Lighting!L608</f>
        <v>0</v>
      </c>
      <c r="M608" s="5">
        <f>All_Customers_Residential!M608+All_Customers_Small_Commercial!M608+All_Customers_Lighting!M608</f>
        <v>0</v>
      </c>
      <c r="N608" s="5">
        <f>All_Customers_Residential!N608+All_Customers_Small_Commercial!N608+All_Customers_Lighting!N608</f>
        <v>0</v>
      </c>
      <c r="O608" s="5">
        <f>All_Customers_Residential!O608+All_Customers_Small_Commercial!O608+All_Customers_Lighting!O608</f>
        <v>0</v>
      </c>
      <c r="P608" s="5">
        <f>All_Customers_Residential!P608+All_Customers_Small_Commercial!P608+All_Customers_Lighting!P608</f>
        <v>0</v>
      </c>
      <c r="Q608" s="5">
        <f>All_Customers_Residential!Q608+All_Customers_Small_Commercial!Q608+All_Customers_Lighting!Q608</f>
        <v>0</v>
      </c>
      <c r="R608" s="5">
        <f>All_Customers_Residential!R608+All_Customers_Small_Commercial!R608+All_Customers_Lighting!R608</f>
        <v>0</v>
      </c>
      <c r="S608" s="5">
        <f>All_Customers_Residential!S608+All_Customers_Small_Commercial!S608+All_Customers_Lighting!S608</f>
        <v>0</v>
      </c>
      <c r="T608" s="5">
        <f>All_Customers_Residential!T608+All_Customers_Small_Commercial!T608+All_Customers_Lighting!T608</f>
        <v>0</v>
      </c>
      <c r="U608" s="5">
        <f>All_Customers_Residential!U608+All_Customers_Small_Commercial!U608+All_Customers_Lighting!U608</f>
        <v>0</v>
      </c>
      <c r="V608" s="5">
        <f>All_Customers_Residential!V608+All_Customers_Small_Commercial!V608+All_Customers_Lighting!V608</f>
        <v>0</v>
      </c>
      <c r="W608" s="5">
        <f>All_Customers_Residential!W608+All_Customers_Small_Commercial!W608+All_Customers_Lighting!W608</f>
        <v>0</v>
      </c>
      <c r="X608" s="5">
        <f>All_Customers_Residential!X608+All_Customers_Small_Commercial!X608+All_Customers_Lighting!X608</f>
        <v>0</v>
      </c>
      <c r="Y608" s="5">
        <f>All_Customers_Residential!Y608+All_Customers_Small_Commercial!Y608+All_Customers_Lighting!Y608</f>
        <v>0</v>
      </c>
      <c r="AA608" s="2">
        <f>IFERROR(INDEX('Holiday Schedule'!$D$3:$D$24,MATCH(A608,'Holiday Schedule'!$C$3:$C$24,0)),0)</f>
        <v>0</v>
      </c>
      <c r="AB608" s="2">
        <f t="shared" si="72"/>
        <v>6</v>
      </c>
      <c r="AC608" s="2">
        <f t="shared" si="73"/>
        <v>0</v>
      </c>
      <c r="AD608" s="5">
        <f t="shared" si="74"/>
        <v>0</v>
      </c>
      <c r="AE608" s="5">
        <f t="shared" si="75"/>
        <v>0</v>
      </c>
      <c r="AG608" s="2">
        <f t="shared" si="76"/>
        <v>8</v>
      </c>
      <c r="AH608" s="2">
        <f t="shared" si="77"/>
        <v>2025</v>
      </c>
      <c r="AJ608" s="5">
        <f t="shared" si="78"/>
        <v>0</v>
      </c>
      <c r="AK608" s="2" t="str">
        <f t="shared" si="79"/>
        <v/>
      </c>
    </row>
    <row r="609" spans="1:37" ht="12.75" x14ac:dyDescent="0.2">
      <c r="A609" s="4">
        <v>45892</v>
      </c>
      <c r="B609" s="5">
        <f>All_Customers_Residential!B609+All_Customers_Small_Commercial!B609+All_Customers_Lighting!B609</f>
        <v>0</v>
      </c>
      <c r="C609" s="5">
        <f>All_Customers_Residential!C609+All_Customers_Small_Commercial!C609+All_Customers_Lighting!C609</f>
        <v>0</v>
      </c>
      <c r="D609" s="5">
        <f>All_Customers_Residential!D609+All_Customers_Small_Commercial!D609+All_Customers_Lighting!D609</f>
        <v>0</v>
      </c>
      <c r="E609" s="5">
        <f>All_Customers_Residential!E609+All_Customers_Small_Commercial!E609+All_Customers_Lighting!E609</f>
        <v>0</v>
      </c>
      <c r="F609" s="5">
        <f>All_Customers_Residential!F609+All_Customers_Small_Commercial!F609+All_Customers_Lighting!F609</f>
        <v>0</v>
      </c>
      <c r="G609" s="5">
        <f>All_Customers_Residential!G609+All_Customers_Small_Commercial!G609+All_Customers_Lighting!G609</f>
        <v>0</v>
      </c>
      <c r="H609" s="5">
        <f>All_Customers_Residential!H609+All_Customers_Small_Commercial!H609+All_Customers_Lighting!H609</f>
        <v>0</v>
      </c>
      <c r="I609" s="5">
        <f>All_Customers_Residential!I609+All_Customers_Small_Commercial!I609+All_Customers_Lighting!I609</f>
        <v>0</v>
      </c>
      <c r="J609" s="5">
        <f>All_Customers_Residential!J609+All_Customers_Small_Commercial!J609+All_Customers_Lighting!J609</f>
        <v>0</v>
      </c>
      <c r="K609" s="5">
        <f>All_Customers_Residential!K609+All_Customers_Small_Commercial!K609+All_Customers_Lighting!K609</f>
        <v>0</v>
      </c>
      <c r="L609" s="5">
        <f>All_Customers_Residential!L609+All_Customers_Small_Commercial!L609+All_Customers_Lighting!L609</f>
        <v>0</v>
      </c>
      <c r="M609" s="5">
        <f>All_Customers_Residential!M609+All_Customers_Small_Commercial!M609+All_Customers_Lighting!M609</f>
        <v>0</v>
      </c>
      <c r="N609" s="5">
        <f>All_Customers_Residential!N609+All_Customers_Small_Commercial!N609+All_Customers_Lighting!N609</f>
        <v>0</v>
      </c>
      <c r="O609" s="5">
        <f>All_Customers_Residential!O609+All_Customers_Small_Commercial!O609+All_Customers_Lighting!O609</f>
        <v>0</v>
      </c>
      <c r="P609" s="5">
        <f>All_Customers_Residential!P609+All_Customers_Small_Commercial!P609+All_Customers_Lighting!P609</f>
        <v>0</v>
      </c>
      <c r="Q609" s="5">
        <f>All_Customers_Residential!Q609+All_Customers_Small_Commercial!Q609+All_Customers_Lighting!Q609</f>
        <v>0</v>
      </c>
      <c r="R609" s="5">
        <f>All_Customers_Residential!R609+All_Customers_Small_Commercial!R609+All_Customers_Lighting!R609</f>
        <v>0</v>
      </c>
      <c r="S609" s="5">
        <f>All_Customers_Residential!S609+All_Customers_Small_Commercial!S609+All_Customers_Lighting!S609</f>
        <v>0</v>
      </c>
      <c r="T609" s="5">
        <f>All_Customers_Residential!T609+All_Customers_Small_Commercial!T609+All_Customers_Lighting!T609</f>
        <v>0</v>
      </c>
      <c r="U609" s="5">
        <f>All_Customers_Residential!U609+All_Customers_Small_Commercial!U609+All_Customers_Lighting!U609</f>
        <v>0</v>
      </c>
      <c r="V609" s="5">
        <f>All_Customers_Residential!V609+All_Customers_Small_Commercial!V609+All_Customers_Lighting!V609</f>
        <v>0</v>
      </c>
      <c r="W609" s="5">
        <f>All_Customers_Residential!W609+All_Customers_Small_Commercial!W609+All_Customers_Lighting!W609</f>
        <v>0</v>
      </c>
      <c r="X609" s="5">
        <f>All_Customers_Residential!X609+All_Customers_Small_Commercial!X609+All_Customers_Lighting!X609</f>
        <v>0</v>
      </c>
      <c r="Y609" s="5">
        <f>All_Customers_Residential!Y609+All_Customers_Small_Commercial!Y609+All_Customers_Lighting!Y609</f>
        <v>0</v>
      </c>
      <c r="AA609" s="2">
        <f>IFERROR(INDEX('Holiday Schedule'!$D$3:$D$24,MATCH(A609,'Holiday Schedule'!$C$3:$C$24,0)),0)</f>
        <v>0</v>
      </c>
      <c r="AB609" s="2">
        <f t="shared" si="72"/>
        <v>7</v>
      </c>
      <c r="AC609" s="2">
        <f t="shared" si="73"/>
        <v>0</v>
      </c>
      <c r="AD609" s="5">
        <f t="shared" si="74"/>
        <v>0</v>
      </c>
      <c r="AE609" s="5">
        <f t="shared" si="75"/>
        <v>0</v>
      </c>
      <c r="AG609" s="2">
        <f t="shared" si="76"/>
        <v>8</v>
      </c>
      <c r="AH609" s="2">
        <f t="shared" si="77"/>
        <v>2025</v>
      </c>
      <c r="AJ609" s="5">
        <f t="shared" si="78"/>
        <v>0</v>
      </c>
      <c r="AK609" s="2" t="str">
        <f t="shared" si="79"/>
        <v/>
      </c>
    </row>
    <row r="610" spans="1:37" ht="12.75" x14ac:dyDescent="0.2">
      <c r="A610" s="4">
        <v>45893</v>
      </c>
      <c r="B610" s="5">
        <f>All_Customers_Residential!B610+All_Customers_Small_Commercial!B610+All_Customers_Lighting!B610</f>
        <v>0</v>
      </c>
      <c r="C610" s="5">
        <f>All_Customers_Residential!C610+All_Customers_Small_Commercial!C610+All_Customers_Lighting!C610</f>
        <v>0</v>
      </c>
      <c r="D610" s="5">
        <f>All_Customers_Residential!D610+All_Customers_Small_Commercial!D610+All_Customers_Lighting!D610</f>
        <v>0</v>
      </c>
      <c r="E610" s="5">
        <f>All_Customers_Residential!E610+All_Customers_Small_Commercial!E610+All_Customers_Lighting!E610</f>
        <v>0</v>
      </c>
      <c r="F610" s="5">
        <f>All_Customers_Residential!F610+All_Customers_Small_Commercial!F610+All_Customers_Lighting!F610</f>
        <v>0</v>
      </c>
      <c r="G610" s="5">
        <f>All_Customers_Residential!G610+All_Customers_Small_Commercial!G610+All_Customers_Lighting!G610</f>
        <v>0</v>
      </c>
      <c r="H610" s="5">
        <f>All_Customers_Residential!H610+All_Customers_Small_Commercial!H610+All_Customers_Lighting!H610</f>
        <v>0</v>
      </c>
      <c r="I610" s="5">
        <f>All_Customers_Residential!I610+All_Customers_Small_Commercial!I610+All_Customers_Lighting!I610</f>
        <v>0</v>
      </c>
      <c r="J610" s="5">
        <f>All_Customers_Residential!J610+All_Customers_Small_Commercial!J610+All_Customers_Lighting!J610</f>
        <v>0</v>
      </c>
      <c r="K610" s="5">
        <f>All_Customers_Residential!K610+All_Customers_Small_Commercial!K610+All_Customers_Lighting!K610</f>
        <v>0</v>
      </c>
      <c r="L610" s="5">
        <f>All_Customers_Residential!L610+All_Customers_Small_Commercial!L610+All_Customers_Lighting!L610</f>
        <v>0</v>
      </c>
      <c r="M610" s="5">
        <f>All_Customers_Residential!M610+All_Customers_Small_Commercial!M610+All_Customers_Lighting!M610</f>
        <v>0</v>
      </c>
      <c r="N610" s="5">
        <f>All_Customers_Residential!N610+All_Customers_Small_Commercial!N610+All_Customers_Lighting!N610</f>
        <v>0</v>
      </c>
      <c r="O610" s="5">
        <f>All_Customers_Residential!O610+All_Customers_Small_Commercial!O610+All_Customers_Lighting!O610</f>
        <v>0</v>
      </c>
      <c r="P610" s="5">
        <f>All_Customers_Residential!P610+All_Customers_Small_Commercial!P610+All_Customers_Lighting!P610</f>
        <v>0</v>
      </c>
      <c r="Q610" s="5">
        <f>All_Customers_Residential!Q610+All_Customers_Small_Commercial!Q610+All_Customers_Lighting!Q610</f>
        <v>0</v>
      </c>
      <c r="R610" s="5">
        <f>All_Customers_Residential!R610+All_Customers_Small_Commercial!R610+All_Customers_Lighting!R610</f>
        <v>0</v>
      </c>
      <c r="S610" s="5">
        <f>All_Customers_Residential!S610+All_Customers_Small_Commercial!S610+All_Customers_Lighting!S610</f>
        <v>0</v>
      </c>
      <c r="T610" s="5">
        <f>All_Customers_Residential!T610+All_Customers_Small_Commercial!T610+All_Customers_Lighting!T610</f>
        <v>0</v>
      </c>
      <c r="U610" s="5">
        <f>All_Customers_Residential!U610+All_Customers_Small_Commercial!U610+All_Customers_Lighting!U610</f>
        <v>0</v>
      </c>
      <c r="V610" s="5">
        <f>All_Customers_Residential!V610+All_Customers_Small_Commercial!V610+All_Customers_Lighting!V610</f>
        <v>0</v>
      </c>
      <c r="W610" s="5">
        <f>All_Customers_Residential!W610+All_Customers_Small_Commercial!W610+All_Customers_Lighting!W610</f>
        <v>0</v>
      </c>
      <c r="X610" s="5">
        <f>All_Customers_Residential!X610+All_Customers_Small_Commercial!X610+All_Customers_Lighting!X610</f>
        <v>0</v>
      </c>
      <c r="Y610" s="5">
        <f>All_Customers_Residential!Y610+All_Customers_Small_Commercial!Y610+All_Customers_Lighting!Y610</f>
        <v>0</v>
      </c>
      <c r="AA610" s="2">
        <f>IFERROR(INDEX('Holiday Schedule'!$D$3:$D$24,MATCH(A610,'Holiday Schedule'!$C$3:$C$24,0)),0)</f>
        <v>0</v>
      </c>
      <c r="AB610" s="2">
        <f t="shared" si="72"/>
        <v>1</v>
      </c>
      <c r="AC610" s="2">
        <f t="shared" si="73"/>
        <v>0</v>
      </c>
      <c r="AD610" s="5">
        <f t="shared" si="74"/>
        <v>0</v>
      </c>
      <c r="AE610" s="5">
        <f t="shared" si="75"/>
        <v>0</v>
      </c>
      <c r="AG610" s="2">
        <f t="shared" si="76"/>
        <v>8</v>
      </c>
      <c r="AH610" s="2">
        <f t="shared" si="77"/>
        <v>2025</v>
      </c>
      <c r="AJ610" s="5">
        <f t="shared" si="78"/>
        <v>0</v>
      </c>
      <c r="AK610" s="2" t="str">
        <f t="shared" si="79"/>
        <v/>
      </c>
    </row>
    <row r="611" spans="1:37" ht="12.75" x14ac:dyDescent="0.2">
      <c r="A611" s="4">
        <v>45894</v>
      </c>
      <c r="B611" s="5">
        <f>All_Customers_Residential!B611+All_Customers_Small_Commercial!B611+All_Customers_Lighting!B611</f>
        <v>0</v>
      </c>
      <c r="C611" s="5">
        <f>All_Customers_Residential!C611+All_Customers_Small_Commercial!C611+All_Customers_Lighting!C611</f>
        <v>0</v>
      </c>
      <c r="D611" s="5">
        <f>All_Customers_Residential!D611+All_Customers_Small_Commercial!D611+All_Customers_Lighting!D611</f>
        <v>0</v>
      </c>
      <c r="E611" s="5">
        <f>All_Customers_Residential!E611+All_Customers_Small_Commercial!E611+All_Customers_Lighting!E611</f>
        <v>0</v>
      </c>
      <c r="F611" s="5">
        <f>All_Customers_Residential!F611+All_Customers_Small_Commercial!F611+All_Customers_Lighting!F611</f>
        <v>0</v>
      </c>
      <c r="G611" s="5">
        <f>All_Customers_Residential!G611+All_Customers_Small_Commercial!G611+All_Customers_Lighting!G611</f>
        <v>0</v>
      </c>
      <c r="H611" s="5">
        <f>All_Customers_Residential!H611+All_Customers_Small_Commercial!H611+All_Customers_Lighting!H611</f>
        <v>0</v>
      </c>
      <c r="I611" s="5">
        <f>All_Customers_Residential!I611+All_Customers_Small_Commercial!I611+All_Customers_Lighting!I611</f>
        <v>0</v>
      </c>
      <c r="J611" s="5">
        <f>All_Customers_Residential!J611+All_Customers_Small_Commercial!J611+All_Customers_Lighting!J611</f>
        <v>0</v>
      </c>
      <c r="K611" s="5">
        <f>All_Customers_Residential!K611+All_Customers_Small_Commercial!K611+All_Customers_Lighting!K611</f>
        <v>0</v>
      </c>
      <c r="L611" s="5">
        <f>All_Customers_Residential!L611+All_Customers_Small_Commercial!L611+All_Customers_Lighting!L611</f>
        <v>0</v>
      </c>
      <c r="M611" s="5">
        <f>All_Customers_Residential!M611+All_Customers_Small_Commercial!M611+All_Customers_Lighting!M611</f>
        <v>0</v>
      </c>
      <c r="N611" s="5">
        <f>All_Customers_Residential!N611+All_Customers_Small_Commercial!N611+All_Customers_Lighting!N611</f>
        <v>0</v>
      </c>
      <c r="O611" s="5">
        <f>All_Customers_Residential!O611+All_Customers_Small_Commercial!O611+All_Customers_Lighting!O611</f>
        <v>0</v>
      </c>
      <c r="P611" s="5">
        <f>All_Customers_Residential!P611+All_Customers_Small_Commercial!P611+All_Customers_Lighting!P611</f>
        <v>0</v>
      </c>
      <c r="Q611" s="5">
        <f>All_Customers_Residential!Q611+All_Customers_Small_Commercial!Q611+All_Customers_Lighting!Q611</f>
        <v>0</v>
      </c>
      <c r="R611" s="5">
        <f>All_Customers_Residential!R611+All_Customers_Small_Commercial!R611+All_Customers_Lighting!R611</f>
        <v>0</v>
      </c>
      <c r="S611" s="5">
        <f>All_Customers_Residential!S611+All_Customers_Small_Commercial!S611+All_Customers_Lighting!S611</f>
        <v>0</v>
      </c>
      <c r="T611" s="5">
        <f>All_Customers_Residential!T611+All_Customers_Small_Commercial!T611+All_Customers_Lighting!T611</f>
        <v>0</v>
      </c>
      <c r="U611" s="5">
        <f>All_Customers_Residential!U611+All_Customers_Small_Commercial!U611+All_Customers_Lighting!U611</f>
        <v>0</v>
      </c>
      <c r="V611" s="5">
        <f>All_Customers_Residential!V611+All_Customers_Small_Commercial!V611+All_Customers_Lighting!V611</f>
        <v>0</v>
      </c>
      <c r="W611" s="5">
        <f>All_Customers_Residential!W611+All_Customers_Small_Commercial!W611+All_Customers_Lighting!W611</f>
        <v>0</v>
      </c>
      <c r="X611" s="5">
        <f>All_Customers_Residential!X611+All_Customers_Small_Commercial!X611+All_Customers_Lighting!X611</f>
        <v>0</v>
      </c>
      <c r="Y611" s="5">
        <f>All_Customers_Residential!Y611+All_Customers_Small_Commercial!Y611+All_Customers_Lighting!Y611</f>
        <v>0</v>
      </c>
      <c r="AA611" s="2">
        <f>IFERROR(INDEX('Holiday Schedule'!$D$3:$D$24,MATCH(A611,'Holiday Schedule'!$C$3:$C$24,0)),0)</f>
        <v>0</v>
      </c>
      <c r="AB611" s="2">
        <f t="shared" si="72"/>
        <v>2</v>
      </c>
      <c r="AC611" s="2">
        <f t="shared" si="73"/>
        <v>0</v>
      </c>
      <c r="AD611" s="5">
        <f t="shared" si="74"/>
        <v>0</v>
      </c>
      <c r="AE611" s="5">
        <f t="shared" si="75"/>
        <v>0</v>
      </c>
      <c r="AG611" s="2">
        <f t="shared" si="76"/>
        <v>8</v>
      </c>
      <c r="AH611" s="2">
        <f t="shared" si="77"/>
        <v>2025</v>
      </c>
      <c r="AJ611" s="5">
        <f t="shared" si="78"/>
        <v>0</v>
      </c>
      <c r="AK611" s="2" t="str">
        <f t="shared" si="79"/>
        <v/>
      </c>
    </row>
    <row r="612" spans="1:37" ht="12.75" x14ac:dyDescent="0.2">
      <c r="A612" s="4">
        <v>45895</v>
      </c>
      <c r="B612" s="5">
        <f>All_Customers_Residential!B612+All_Customers_Small_Commercial!B612+All_Customers_Lighting!B612</f>
        <v>0</v>
      </c>
      <c r="C612" s="5">
        <f>All_Customers_Residential!C612+All_Customers_Small_Commercial!C612+All_Customers_Lighting!C612</f>
        <v>0</v>
      </c>
      <c r="D612" s="5">
        <f>All_Customers_Residential!D612+All_Customers_Small_Commercial!D612+All_Customers_Lighting!D612</f>
        <v>0</v>
      </c>
      <c r="E612" s="5">
        <f>All_Customers_Residential!E612+All_Customers_Small_Commercial!E612+All_Customers_Lighting!E612</f>
        <v>0</v>
      </c>
      <c r="F612" s="5">
        <f>All_Customers_Residential!F612+All_Customers_Small_Commercial!F612+All_Customers_Lighting!F612</f>
        <v>0</v>
      </c>
      <c r="G612" s="5">
        <f>All_Customers_Residential!G612+All_Customers_Small_Commercial!G612+All_Customers_Lighting!G612</f>
        <v>0</v>
      </c>
      <c r="H612" s="5">
        <f>All_Customers_Residential!H612+All_Customers_Small_Commercial!H612+All_Customers_Lighting!H612</f>
        <v>0</v>
      </c>
      <c r="I612" s="5">
        <f>All_Customers_Residential!I612+All_Customers_Small_Commercial!I612+All_Customers_Lighting!I612</f>
        <v>0</v>
      </c>
      <c r="J612" s="5">
        <f>All_Customers_Residential!J612+All_Customers_Small_Commercial!J612+All_Customers_Lighting!J612</f>
        <v>0</v>
      </c>
      <c r="K612" s="5">
        <f>All_Customers_Residential!K612+All_Customers_Small_Commercial!K612+All_Customers_Lighting!K612</f>
        <v>0</v>
      </c>
      <c r="L612" s="5">
        <f>All_Customers_Residential!L612+All_Customers_Small_Commercial!L612+All_Customers_Lighting!L612</f>
        <v>0</v>
      </c>
      <c r="M612" s="5">
        <f>All_Customers_Residential!M612+All_Customers_Small_Commercial!M612+All_Customers_Lighting!M612</f>
        <v>0</v>
      </c>
      <c r="N612" s="5">
        <f>All_Customers_Residential!N612+All_Customers_Small_Commercial!N612+All_Customers_Lighting!N612</f>
        <v>0</v>
      </c>
      <c r="O612" s="5">
        <f>All_Customers_Residential!O612+All_Customers_Small_Commercial!O612+All_Customers_Lighting!O612</f>
        <v>0</v>
      </c>
      <c r="P612" s="5">
        <f>All_Customers_Residential!P612+All_Customers_Small_Commercial!P612+All_Customers_Lighting!P612</f>
        <v>0</v>
      </c>
      <c r="Q612" s="5">
        <f>All_Customers_Residential!Q612+All_Customers_Small_Commercial!Q612+All_Customers_Lighting!Q612</f>
        <v>0</v>
      </c>
      <c r="R612" s="5">
        <f>All_Customers_Residential!R612+All_Customers_Small_Commercial!R612+All_Customers_Lighting!R612</f>
        <v>0</v>
      </c>
      <c r="S612" s="5">
        <f>All_Customers_Residential!S612+All_Customers_Small_Commercial!S612+All_Customers_Lighting!S612</f>
        <v>0</v>
      </c>
      <c r="T612" s="5">
        <f>All_Customers_Residential!T612+All_Customers_Small_Commercial!T612+All_Customers_Lighting!T612</f>
        <v>0</v>
      </c>
      <c r="U612" s="5">
        <f>All_Customers_Residential!U612+All_Customers_Small_Commercial!U612+All_Customers_Lighting!U612</f>
        <v>0</v>
      </c>
      <c r="V612" s="5">
        <f>All_Customers_Residential!V612+All_Customers_Small_Commercial!V612+All_Customers_Lighting!V612</f>
        <v>0</v>
      </c>
      <c r="W612" s="5">
        <f>All_Customers_Residential!W612+All_Customers_Small_Commercial!W612+All_Customers_Lighting!W612</f>
        <v>0</v>
      </c>
      <c r="X612" s="5">
        <f>All_Customers_Residential!X612+All_Customers_Small_Commercial!X612+All_Customers_Lighting!X612</f>
        <v>0</v>
      </c>
      <c r="Y612" s="5">
        <f>All_Customers_Residential!Y612+All_Customers_Small_Commercial!Y612+All_Customers_Lighting!Y612</f>
        <v>0</v>
      </c>
      <c r="AA612" s="2">
        <f>IFERROR(INDEX('Holiday Schedule'!$D$3:$D$24,MATCH(A612,'Holiday Schedule'!$C$3:$C$24,0)),0)</f>
        <v>0</v>
      </c>
      <c r="AB612" s="2">
        <f t="shared" si="72"/>
        <v>3</v>
      </c>
      <c r="AC612" s="2">
        <f t="shared" si="73"/>
        <v>0</v>
      </c>
      <c r="AD612" s="5">
        <f t="shared" si="74"/>
        <v>0</v>
      </c>
      <c r="AE612" s="5">
        <f t="shared" si="75"/>
        <v>0</v>
      </c>
      <c r="AG612" s="2">
        <f t="shared" si="76"/>
        <v>8</v>
      </c>
      <c r="AH612" s="2">
        <f t="shared" si="77"/>
        <v>2025</v>
      </c>
      <c r="AJ612" s="5">
        <f t="shared" si="78"/>
        <v>0</v>
      </c>
      <c r="AK612" s="2" t="str">
        <f t="shared" si="79"/>
        <v/>
      </c>
    </row>
    <row r="613" spans="1:37" ht="12.75" x14ac:dyDescent="0.2">
      <c r="A613" s="4">
        <v>45896</v>
      </c>
      <c r="B613" s="5">
        <f>All_Customers_Residential!B613+All_Customers_Small_Commercial!B613+All_Customers_Lighting!B613</f>
        <v>0</v>
      </c>
      <c r="C613" s="5">
        <f>All_Customers_Residential!C613+All_Customers_Small_Commercial!C613+All_Customers_Lighting!C613</f>
        <v>0</v>
      </c>
      <c r="D613" s="5">
        <f>All_Customers_Residential!D613+All_Customers_Small_Commercial!D613+All_Customers_Lighting!D613</f>
        <v>0</v>
      </c>
      <c r="E613" s="5">
        <f>All_Customers_Residential!E613+All_Customers_Small_Commercial!E613+All_Customers_Lighting!E613</f>
        <v>0</v>
      </c>
      <c r="F613" s="5">
        <f>All_Customers_Residential!F613+All_Customers_Small_Commercial!F613+All_Customers_Lighting!F613</f>
        <v>0</v>
      </c>
      <c r="G613" s="5">
        <f>All_Customers_Residential!G613+All_Customers_Small_Commercial!G613+All_Customers_Lighting!G613</f>
        <v>0</v>
      </c>
      <c r="H613" s="5">
        <f>All_Customers_Residential!H613+All_Customers_Small_Commercial!H613+All_Customers_Lighting!H613</f>
        <v>0</v>
      </c>
      <c r="I613" s="5">
        <f>All_Customers_Residential!I613+All_Customers_Small_Commercial!I613+All_Customers_Lighting!I613</f>
        <v>0</v>
      </c>
      <c r="J613" s="5">
        <f>All_Customers_Residential!J613+All_Customers_Small_Commercial!J613+All_Customers_Lighting!J613</f>
        <v>0</v>
      </c>
      <c r="K613" s="5">
        <f>All_Customers_Residential!K613+All_Customers_Small_Commercial!K613+All_Customers_Lighting!K613</f>
        <v>0</v>
      </c>
      <c r="L613" s="5">
        <f>All_Customers_Residential!L613+All_Customers_Small_Commercial!L613+All_Customers_Lighting!L613</f>
        <v>0</v>
      </c>
      <c r="M613" s="5">
        <f>All_Customers_Residential!M613+All_Customers_Small_Commercial!M613+All_Customers_Lighting!M613</f>
        <v>0</v>
      </c>
      <c r="N613" s="5">
        <f>All_Customers_Residential!N613+All_Customers_Small_Commercial!N613+All_Customers_Lighting!N613</f>
        <v>0</v>
      </c>
      <c r="O613" s="5">
        <f>All_Customers_Residential!O613+All_Customers_Small_Commercial!O613+All_Customers_Lighting!O613</f>
        <v>0</v>
      </c>
      <c r="P613" s="5">
        <f>All_Customers_Residential!P613+All_Customers_Small_Commercial!P613+All_Customers_Lighting!P613</f>
        <v>0</v>
      </c>
      <c r="Q613" s="5">
        <f>All_Customers_Residential!Q613+All_Customers_Small_Commercial!Q613+All_Customers_Lighting!Q613</f>
        <v>0</v>
      </c>
      <c r="R613" s="5">
        <f>All_Customers_Residential!R613+All_Customers_Small_Commercial!R613+All_Customers_Lighting!R613</f>
        <v>0</v>
      </c>
      <c r="S613" s="5">
        <f>All_Customers_Residential!S613+All_Customers_Small_Commercial!S613+All_Customers_Lighting!S613</f>
        <v>0</v>
      </c>
      <c r="T613" s="5">
        <f>All_Customers_Residential!T613+All_Customers_Small_Commercial!T613+All_Customers_Lighting!T613</f>
        <v>0</v>
      </c>
      <c r="U613" s="5">
        <f>All_Customers_Residential!U613+All_Customers_Small_Commercial!U613+All_Customers_Lighting!U613</f>
        <v>0</v>
      </c>
      <c r="V613" s="5">
        <f>All_Customers_Residential!V613+All_Customers_Small_Commercial!V613+All_Customers_Lighting!V613</f>
        <v>0</v>
      </c>
      <c r="W613" s="5">
        <f>All_Customers_Residential!W613+All_Customers_Small_Commercial!W613+All_Customers_Lighting!W613</f>
        <v>0</v>
      </c>
      <c r="X613" s="5">
        <f>All_Customers_Residential!X613+All_Customers_Small_Commercial!X613+All_Customers_Lighting!X613</f>
        <v>0</v>
      </c>
      <c r="Y613" s="5">
        <f>All_Customers_Residential!Y613+All_Customers_Small_Commercial!Y613+All_Customers_Lighting!Y613</f>
        <v>0</v>
      </c>
      <c r="AA613" s="2">
        <f>IFERROR(INDEX('Holiday Schedule'!$D$3:$D$24,MATCH(A613,'Holiday Schedule'!$C$3:$C$24,0)),0)</f>
        <v>0</v>
      </c>
      <c r="AB613" s="2">
        <f t="shared" si="72"/>
        <v>4</v>
      </c>
      <c r="AC613" s="2">
        <f t="shared" si="73"/>
        <v>0</v>
      </c>
      <c r="AD613" s="5">
        <f t="shared" si="74"/>
        <v>0</v>
      </c>
      <c r="AE613" s="5">
        <f t="shared" si="75"/>
        <v>0</v>
      </c>
      <c r="AG613" s="2">
        <f t="shared" si="76"/>
        <v>8</v>
      </c>
      <c r="AH613" s="2">
        <f t="shared" si="77"/>
        <v>2025</v>
      </c>
      <c r="AJ613" s="5">
        <f t="shared" si="78"/>
        <v>0</v>
      </c>
      <c r="AK613" s="2" t="str">
        <f t="shared" si="79"/>
        <v/>
      </c>
    </row>
    <row r="614" spans="1:37" ht="12.75" x14ac:dyDescent="0.2">
      <c r="A614" s="4">
        <v>45897</v>
      </c>
      <c r="B614" s="5">
        <f>All_Customers_Residential!B614+All_Customers_Small_Commercial!B614+All_Customers_Lighting!B614</f>
        <v>0</v>
      </c>
      <c r="C614" s="5">
        <f>All_Customers_Residential!C614+All_Customers_Small_Commercial!C614+All_Customers_Lighting!C614</f>
        <v>0</v>
      </c>
      <c r="D614" s="5">
        <f>All_Customers_Residential!D614+All_Customers_Small_Commercial!D614+All_Customers_Lighting!D614</f>
        <v>0</v>
      </c>
      <c r="E614" s="5">
        <f>All_Customers_Residential!E614+All_Customers_Small_Commercial!E614+All_Customers_Lighting!E614</f>
        <v>0</v>
      </c>
      <c r="F614" s="5">
        <f>All_Customers_Residential!F614+All_Customers_Small_Commercial!F614+All_Customers_Lighting!F614</f>
        <v>0</v>
      </c>
      <c r="G614" s="5">
        <f>All_Customers_Residential!G614+All_Customers_Small_Commercial!G614+All_Customers_Lighting!G614</f>
        <v>0</v>
      </c>
      <c r="H614" s="5">
        <f>All_Customers_Residential!H614+All_Customers_Small_Commercial!H614+All_Customers_Lighting!H614</f>
        <v>0</v>
      </c>
      <c r="I614" s="5">
        <f>All_Customers_Residential!I614+All_Customers_Small_Commercial!I614+All_Customers_Lighting!I614</f>
        <v>0</v>
      </c>
      <c r="J614" s="5">
        <f>All_Customers_Residential!J614+All_Customers_Small_Commercial!J614+All_Customers_Lighting!J614</f>
        <v>0</v>
      </c>
      <c r="K614" s="5">
        <f>All_Customers_Residential!K614+All_Customers_Small_Commercial!K614+All_Customers_Lighting!K614</f>
        <v>0</v>
      </c>
      <c r="L614" s="5">
        <f>All_Customers_Residential!L614+All_Customers_Small_Commercial!L614+All_Customers_Lighting!L614</f>
        <v>0</v>
      </c>
      <c r="M614" s="5">
        <f>All_Customers_Residential!M614+All_Customers_Small_Commercial!M614+All_Customers_Lighting!M614</f>
        <v>0</v>
      </c>
      <c r="N614" s="5">
        <f>All_Customers_Residential!N614+All_Customers_Small_Commercial!N614+All_Customers_Lighting!N614</f>
        <v>0</v>
      </c>
      <c r="O614" s="5">
        <f>All_Customers_Residential!O614+All_Customers_Small_Commercial!O614+All_Customers_Lighting!O614</f>
        <v>0</v>
      </c>
      <c r="P614" s="5">
        <f>All_Customers_Residential!P614+All_Customers_Small_Commercial!P614+All_Customers_Lighting!P614</f>
        <v>0</v>
      </c>
      <c r="Q614" s="5">
        <f>All_Customers_Residential!Q614+All_Customers_Small_Commercial!Q614+All_Customers_Lighting!Q614</f>
        <v>0</v>
      </c>
      <c r="R614" s="5">
        <f>All_Customers_Residential!R614+All_Customers_Small_Commercial!R614+All_Customers_Lighting!R614</f>
        <v>0</v>
      </c>
      <c r="S614" s="5">
        <f>All_Customers_Residential!S614+All_Customers_Small_Commercial!S614+All_Customers_Lighting!S614</f>
        <v>0</v>
      </c>
      <c r="T614" s="5">
        <f>All_Customers_Residential!T614+All_Customers_Small_Commercial!T614+All_Customers_Lighting!T614</f>
        <v>0</v>
      </c>
      <c r="U614" s="5">
        <f>All_Customers_Residential!U614+All_Customers_Small_Commercial!U614+All_Customers_Lighting!U614</f>
        <v>0</v>
      </c>
      <c r="V614" s="5">
        <f>All_Customers_Residential!V614+All_Customers_Small_Commercial!V614+All_Customers_Lighting!V614</f>
        <v>0</v>
      </c>
      <c r="W614" s="5">
        <f>All_Customers_Residential!W614+All_Customers_Small_Commercial!W614+All_Customers_Lighting!W614</f>
        <v>0</v>
      </c>
      <c r="X614" s="5">
        <f>All_Customers_Residential!X614+All_Customers_Small_Commercial!X614+All_Customers_Lighting!X614</f>
        <v>0</v>
      </c>
      <c r="Y614" s="5">
        <f>All_Customers_Residential!Y614+All_Customers_Small_Commercial!Y614+All_Customers_Lighting!Y614</f>
        <v>0</v>
      </c>
      <c r="AA614" s="2">
        <f>IFERROR(INDEX('Holiday Schedule'!$D$3:$D$24,MATCH(A614,'Holiday Schedule'!$C$3:$C$24,0)),0)</f>
        <v>0</v>
      </c>
      <c r="AB614" s="2">
        <f t="shared" si="72"/>
        <v>5</v>
      </c>
      <c r="AC614" s="2">
        <f t="shared" si="73"/>
        <v>0</v>
      </c>
      <c r="AD614" s="5">
        <f t="shared" si="74"/>
        <v>0</v>
      </c>
      <c r="AE614" s="5">
        <f t="shared" si="75"/>
        <v>0</v>
      </c>
      <c r="AG614" s="2">
        <f t="shared" si="76"/>
        <v>8</v>
      </c>
      <c r="AH614" s="2">
        <f t="shared" si="77"/>
        <v>2025</v>
      </c>
      <c r="AJ614" s="5">
        <f t="shared" si="78"/>
        <v>0</v>
      </c>
      <c r="AK614" s="2" t="str">
        <f t="shared" si="79"/>
        <v/>
      </c>
    </row>
    <row r="615" spans="1:37" ht="12.75" x14ac:dyDescent="0.2">
      <c r="A615" s="4">
        <v>45898</v>
      </c>
      <c r="B615" s="5">
        <f>All_Customers_Residential!B615+All_Customers_Small_Commercial!B615+All_Customers_Lighting!B615</f>
        <v>0</v>
      </c>
      <c r="C615" s="5">
        <f>All_Customers_Residential!C615+All_Customers_Small_Commercial!C615+All_Customers_Lighting!C615</f>
        <v>0</v>
      </c>
      <c r="D615" s="5">
        <f>All_Customers_Residential!D615+All_Customers_Small_Commercial!D615+All_Customers_Lighting!D615</f>
        <v>0</v>
      </c>
      <c r="E615" s="5">
        <f>All_Customers_Residential!E615+All_Customers_Small_Commercial!E615+All_Customers_Lighting!E615</f>
        <v>0</v>
      </c>
      <c r="F615" s="5">
        <f>All_Customers_Residential!F615+All_Customers_Small_Commercial!F615+All_Customers_Lighting!F615</f>
        <v>0</v>
      </c>
      <c r="G615" s="5">
        <f>All_Customers_Residential!G615+All_Customers_Small_Commercial!G615+All_Customers_Lighting!G615</f>
        <v>0</v>
      </c>
      <c r="H615" s="5">
        <f>All_Customers_Residential!H615+All_Customers_Small_Commercial!H615+All_Customers_Lighting!H615</f>
        <v>0</v>
      </c>
      <c r="I615" s="5">
        <f>All_Customers_Residential!I615+All_Customers_Small_Commercial!I615+All_Customers_Lighting!I615</f>
        <v>0</v>
      </c>
      <c r="J615" s="5">
        <f>All_Customers_Residential!J615+All_Customers_Small_Commercial!J615+All_Customers_Lighting!J615</f>
        <v>0</v>
      </c>
      <c r="K615" s="5">
        <f>All_Customers_Residential!K615+All_Customers_Small_Commercial!K615+All_Customers_Lighting!K615</f>
        <v>0</v>
      </c>
      <c r="L615" s="5">
        <f>All_Customers_Residential!L615+All_Customers_Small_Commercial!L615+All_Customers_Lighting!L615</f>
        <v>0</v>
      </c>
      <c r="M615" s="5">
        <f>All_Customers_Residential!M615+All_Customers_Small_Commercial!M615+All_Customers_Lighting!M615</f>
        <v>0</v>
      </c>
      <c r="N615" s="5">
        <f>All_Customers_Residential!N615+All_Customers_Small_Commercial!N615+All_Customers_Lighting!N615</f>
        <v>0</v>
      </c>
      <c r="O615" s="5">
        <f>All_Customers_Residential!O615+All_Customers_Small_Commercial!O615+All_Customers_Lighting!O615</f>
        <v>0</v>
      </c>
      <c r="P615" s="5">
        <f>All_Customers_Residential!P615+All_Customers_Small_Commercial!P615+All_Customers_Lighting!P615</f>
        <v>0</v>
      </c>
      <c r="Q615" s="5">
        <f>All_Customers_Residential!Q615+All_Customers_Small_Commercial!Q615+All_Customers_Lighting!Q615</f>
        <v>0</v>
      </c>
      <c r="R615" s="5">
        <f>All_Customers_Residential!R615+All_Customers_Small_Commercial!R615+All_Customers_Lighting!R615</f>
        <v>0</v>
      </c>
      <c r="S615" s="5">
        <f>All_Customers_Residential!S615+All_Customers_Small_Commercial!S615+All_Customers_Lighting!S615</f>
        <v>0</v>
      </c>
      <c r="T615" s="5">
        <f>All_Customers_Residential!T615+All_Customers_Small_Commercial!T615+All_Customers_Lighting!T615</f>
        <v>0</v>
      </c>
      <c r="U615" s="5">
        <f>All_Customers_Residential!U615+All_Customers_Small_Commercial!U615+All_Customers_Lighting!U615</f>
        <v>0</v>
      </c>
      <c r="V615" s="5">
        <f>All_Customers_Residential!V615+All_Customers_Small_Commercial!V615+All_Customers_Lighting!V615</f>
        <v>0</v>
      </c>
      <c r="W615" s="5">
        <f>All_Customers_Residential!W615+All_Customers_Small_Commercial!W615+All_Customers_Lighting!W615</f>
        <v>0</v>
      </c>
      <c r="X615" s="5">
        <f>All_Customers_Residential!X615+All_Customers_Small_Commercial!X615+All_Customers_Lighting!X615</f>
        <v>0</v>
      </c>
      <c r="Y615" s="5">
        <f>All_Customers_Residential!Y615+All_Customers_Small_Commercial!Y615+All_Customers_Lighting!Y615</f>
        <v>0</v>
      </c>
      <c r="AA615" s="2">
        <f>IFERROR(INDEX('Holiday Schedule'!$D$3:$D$24,MATCH(A615,'Holiday Schedule'!$C$3:$C$24,0)),0)</f>
        <v>0</v>
      </c>
      <c r="AB615" s="2">
        <f t="shared" si="72"/>
        <v>6</v>
      </c>
      <c r="AC615" s="2">
        <f t="shared" si="73"/>
        <v>0</v>
      </c>
      <c r="AD615" s="5">
        <f t="shared" si="74"/>
        <v>0</v>
      </c>
      <c r="AE615" s="5">
        <f t="shared" si="75"/>
        <v>0</v>
      </c>
      <c r="AG615" s="2">
        <f t="shared" si="76"/>
        <v>8</v>
      </c>
      <c r="AH615" s="2">
        <f t="shared" si="77"/>
        <v>2025</v>
      </c>
      <c r="AJ615" s="5">
        <f t="shared" si="78"/>
        <v>0</v>
      </c>
      <c r="AK615" s="2" t="str">
        <f t="shared" si="79"/>
        <v/>
      </c>
    </row>
    <row r="616" spans="1:37" ht="12.75" x14ac:dyDescent="0.2">
      <c r="A616" s="4">
        <v>45899</v>
      </c>
      <c r="B616" s="5">
        <f>All_Customers_Residential!B616+All_Customers_Small_Commercial!B616+All_Customers_Lighting!B616</f>
        <v>0</v>
      </c>
      <c r="C616" s="5">
        <f>All_Customers_Residential!C616+All_Customers_Small_Commercial!C616+All_Customers_Lighting!C616</f>
        <v>0</v>
      </c>
      <c r="D616" s="5">
        <f>All_Customers_Residential!D616+All_Customers_Small_Commercial!D616+All_Customers_Lighting!D616</f>
        <v>0</v>
      </c>
      <c r="E616" s="5">
        <f>All_Customers_Residential!E616+All_Customers_Small_Commercial!E616+All_Customers_Lighting!E616</f>
        <v>0</v>
      </c>
      <c r="F616" s="5">
        <f>All_Customers_Residential!F616+All_Customers_Small_Commercial!F616+All_Customers_Lighting!F616</f>
        <v>0</v>
      </c>
      <c r="G616" s="5">
        <f>All_Customers_Residential!G616+All_Customers_Small_Commercial!G616+All_Customers_Lighting!G616</f>
        <v>0</v>
      </c>
      <c r="H616" s="5">
        <f>All_Customers_Residential!H616+All_Customers_Small_Commercial!H616+All_Customers_Lighting!H616</f>
        <v>0</v>
      </c>
      <c r="I616" s="5">
        <f>All_Customers_Residential!I616+All_Customers_Small_Commercial!I616+All_Customers_Lighting!I616</f>
        <v>0</v>
      </c>
      <c r="J616" s="5">
        <f>All_Customers_Residential!J616+All_Customers_Small_Commercial!J616+All_Customers_Lighting!J616</f>
        <v>0</v>
      </c>
      <c r="K616" s="5">
        <f>All_Customers_Residential!K616+All_Customers_Small_Commercial!K616+All_Customers_Lighting!K616</f>
        <v>0</v>
      </c>
      <c r="L616" s="5">
        <f>All_Customers_Residential!L616+All_Customers_Small_Commercial!L616+All_Customers_Lighting!L616</f>
        <v>0</v>
      </c>
      <c r="M616" s="5">
        <f>All_Customers_Residential!M616+All_Customers_Small_Commercial!M616+All_Customers_Lighting!M616</f>
        <v>0</v>
      </c>
      <c r="N616" s="5">
        <f>All_Customers_Residential!N616+All_Customers_Small_Commercial!N616+All_Customers_Lighting!N616</f>
        <v>0</v>
      </c>
      <c r="O616" s="5">
        <f>All_Customers_Residential!O616+All_Customers_Small_Commercial!O616+All_Customers_Lighting!O616</f>
        <v>0</v>
      </c>
      <c r="P616" s="5">
        <f>All_Customers_Residential!P616+All_Customers_Small_Commercial!P616+All_Customers_Lighting!P616</f>
        <v>0</v>
      </c>
      <c r="Q616" s="5">
        <f>All_Customers_Residential!Q616+All_Customers_Small_Commercial!Q616+All_Customers_Lighting!Q616</f>
        <v>0</v>
      </c>
      <c r="R616" s="5">
        <f>All_Customers_Residential!R616+All_Customers_Small_Commercial!R616+All_Customers_Lighting!R616</f>
        <v>0</v>
      </c>
      <c r="S616" s="5">
        <f>All_Customers_Residential!S616+All_Customers_Small_Commercial!S616+All_Customers_Lighting!S616</f>
        <v>0</v>
      </c>
      <c r="T616" s="5">
        <f>All_Customers_Residential!T616+All_Customers_Small_Commercial!T616+All_Customers_Lighting!T616</f>
        <v>0</v>
      </c>
      <c r="U616" s="5">
        <f>All_Customers_Residential!U616+All_Customers_Small_Commercial!U616+All_Customers_Lighting!U616</f>
        <v>0</v>
      </c>
      <c r="V616" s="5">
        <f>All_Customers_Residential!V616+All_Customers_Small_Commercial!V616+All_Customers_Lighting!V616</f>
        <v>0</v>
      </c>
      <c r="W616" s="5">
        <f>All_Customers_Residential!W616+All_Customers_Small_Commercial!W616+All_Customers_Lighting!W616</f>
        <v>0</v>
      </c>
      <c r="X616" s="5">
        <f>All_Customers_Residential!X616+All_Customers_Small_Commercial!X616+All_Customers_Lighting!X616</f>
        <v>0</v>
      </c>
      <c r="Y616" s="5">
        <f>All_Customers_Residential!Y616+All_Customers_Small_Commercial!Y616+All_Customers_Lighting!Y616</f>
        <v>0</v>
      </c>
      <c r="AA616" s="2">
        <f>IFERROR(INDEX('Holiday Schedule'!$D$3:$D$24,MATCH(A616,'Holiday Schedule'!$C$3:$C$24,0)),0)</f>
        <v>0</v>
      </c>
      <c r="AB616" s="2">
        <f t="shared" si="72"/>
        <v>7</v>
      </c>
      <c r="AC616" s="2">
        <f t="shared" si="73"/>
        <v>0</v>
      </c>
      <c r="AD616" s="5">
        <f t="shared" si="74"/>
        <v>0</v>
      </c>
      <c r="AE616" s="5">
        <f t="shared" si="75"/>
        <v>0</v>
      </c>
      <c r="AG616" s="2">
        <f t="shared" si="76"/>
        <v>8</v>
      </c>
      <c r="AH616" s="2">
        <f t="shared" si="77"/>
        <v>2025</v>
      </c>
      <c r="AJ616" s="5">
        <f t="shared" si="78"/>
        <v>0</v>
      </c>
      <c r="AK616" s="2" t="str">
        <f t="shared" si="79"/>
        <v/>
      </c>
    </row>
    <row r="617" spans="1:37" ht="12.75" x14ac:dyDescent="0.2">
      <c r="A617" s="4">
        <v>45900</v>
      </c>
      <c r="B617" s="5">
        <f>All_Customers_Residential!B617+All_Customers_Small_Commercial!B617+All_Customers_Lighting!B617</f>
        <v>0</v>
      </c>
      <c r="C617" s="5">
        <f>All_Customers_Residential!C617+All_Customers_Small_Commercial!C617+All_Customers_Lighting!C617</f>
        <v>0</v>
      </c>
      <c r="D617" s="5">
        <f>All_Customers_Residential!D617+All_Customers_Small_Commercial!D617+All_Customers_Lighting!D617</f>
        <v>0</v>
      </c>
      <c r="E617" s="5">
        <f>All_Customers_Residential!E617+All_Customers_Small_Commercial!E617+All_Customers_Lighting!E617</f>
        <v>0</v>
      </c>
      <c r="F617" s="5">
        <f>All_Customers_Residential!F617+All_Customers_Small_Commercial!F617+All_Customers_Lighting!F617</f>
        <v>0</v>
      </c>
      <c r="G617" s="5">
        <f>All_Customers_Residential!G617+All_Customers_Small_Commercial!G617+All_Customers_Lighting!G617</f>
        <v>0</v>
      </c>
      <c r="H617" s="5">
        <f>All_Customers_Residential!H617+All_Customers_Small_Commercial!H617+All_Customers_Lighting!H617</f>
        <v>0</v>
      </c>
      <c r="I617" s="5">
        <f>All_Customers_Residential!I617+All_Customers_Small_Commercial!I617+All_Customers_Lighting!I617</f>
        <v>0</v>
      </c>
      <c r="J617" s="5">
        <f>All_Customers_Residential!J617+All_Customers_Small_Commercial!J617+All_Customers_Lighting!J617</f>
        <v>0</v>
      </c>
      <c r="K617" s="5">
        <f>All_Customers_Residential!K617+All_Customers_Small_Commercial!K617+All_Customers_Lighting!K617</f>
        <v>0</v>
      </c>
      <c r="L617" s="5">
        <f>All_Customers_Residential!L617+All_Customers_Small_Commercial!L617+All_Customers_Lighting!L617</f>
        <v>0</v>
      </c>
      <c r="M617" s="5">
        <f>All_Customers_Residential!M617+All_Customers_Small_Commercial!M617+All_Customers_Lighting!M617</f>
        <v>0</v>
      </c>
      <c r="N617" s="5">
        <f>All_Customers_Residential!N617+All_Customers_Small_Commercial!N617+All_Customers_Lighting!N617</f>
        <v>0</v>
      </c>
      <c r="O617" s="5">
        <f>All_Customers_Residential!O617+All_Customers_Small_Commercial!O617+All_Customers_Lighting!O617</f>
        <v>0</v>
      </c>
      <c r="P617" s="5">
        <f>All_Customers_Residential!P617+All_Customers_Small_Commercial!P617+All_Customers_Lighting!P617</f>
        <v>0</v>
      </c>
      <c r="Q617" s="5">
        <f>All_Customers_Residential!Q617+All_Customers_Small_Commercial!Q617+All_Customers_Lighting!Q617</f>
        <v>0</v>
      </c>
      <c r="R617" s="5">
        <f>All_Customers_Residential!R617+All_Customers_Small_Commercial!R617+All_Customers_Lighting!R617</f>
        <v>0</v>
      </c>
      <c r="S617" s="5">
        <f>All_Customers_Residential!S617+All_Customers_Small_Commercial!S617+All_Customers_Lighting!S617</f>
        <v>0</v>
      </c>
      <c r="T617" s="5">
        <f>All_Customers_Residential!T617+All_Customers_Small_Commercial!T617+All_Customers_Lighting!T617</f>
        <v>0</v>
      </c>
      <c r="U617" s="5">
        <f>All_Customers_Residential!U617+All_Customers_Small_Commercial!U617+All_Customers_Lighting!U617</f>
        <v>0</v>
      </c>
      <c r="V617" s="5">
        <f>All_Customers_Residential!V617+All_Customers_Small_Commercial!V617+All_Customers_Lighting!V617</f>
        <v>0</v>
      </c>
      <c r="W617" s="5">
        <f>All_Customers_Residential!W617+All_Customers_Small_Commercial!W617+All_Customers_Lighting!W617</f>
        <v>0</v>
      </c>
      <c r="X617" s="5">
        <f>All_Customers_Residential!X617+All_Customers_Small_Commercial!X617+All_Customers_Lighting!X617</f>
        <v>0</v>
      </c>
      <c r="Y617" s="5">
        <f>All_Customers_Residential!Y617+All_Customers_Small_Commercial!Y617+All_Customers_Lighting!Y617</f>
        <v>0</v>
      </c>
      <c r="AA617" s="2">
        <f>IFERROR(INDEX('Holiday Schedule'!$D$3:$D$24,MATCH(A617,'Holiday Schedule'!$C$3:$C$24,0)),0)</f>
        <v>0</v>
      </c>
      <c r="AB617" s="2">
        <f t="shared" si="72"/>
        <v>1</v>
      </c>
      <c r="AC617" s="2">
        <f t="shared" si="73"/>
        <v>0</v>
      </c>
      <c r="AD617" s="5">
        <f t="shared" si="74"/>
        <v>0</v>
      </c>
      <c r="AE617" s="5">
        <f t="shared" si="75"/>
        <v>0</v>
      </c>
      <c r="AG617" s="2">
        <f t="shared" si="76"/>
        <v>8</v>
      </c>
      <c r="AH617" s="2">
        <f t="shared" si="77"/>
        <v>2025</v>
      </c>
      <c r="AJ617" s="5">
        <f t="shared" si="78"/>
        <v>0</v>
      </c>
      <c r="AK617" s="2" t="str">
        <f t="shared" si="79"/>
        <v/>
      </c>
    </row>
    <row r="618" spans="1:37" ht="12.75" x14ac:dyDescent="0.2">
      <c r="A618" s="4">
        <v>45901</v>
      </c>
      <c r="B618" s="5">
        <f>All_Customers_Residential!B618+All_Customers_Small_Commercial!B618+All_Customers_Lighting!B618</f>
        <v>0</v>
      </c>
      <c r="C618" s="5">
        <f>All_Customers_Residential!C618+All_Customers_Small_Commercial!C618+All_Customers_Lighting!C618</f>
        <v>0</v>
      </c>
      <c r="D618" s="5">
        <f>All_Customers_Residential!D618+All_Customers_Small_Commercial!D618+All_Customers_Lighting!D618</f>
        <v>0</v>
      </c>
      <c r="E618" s="5">
        <f>All_Customers_Residential!E618+All_Customers_Small_Commercial!E618+All_Customers_Lighting!E618</f>
        <v>0</v>
      </c>
      <c r="F618" s="5">
        <f>All_Customers_Residential!F618+All_Customers_Small_Commercial!F618+All_Customers_Lighting!F618</f>
        <v>0</v>
      </c>
      <c r="G618" s="5">
        <f>All_Customers_Residential!G618+All_Customers_Small_Commercial!G618+All_Customers_Lighting!G618</f>
        <v>0</v>
      </c>
      <c r="H618" s="5">
        <f>All_Customers_Residential!H618+All_Customers_Small_Commercial!H618+All_Customers_Lighting!H618</f>
        <v>0</v>
      </c>
      <c r="I618" s="5">
        <f>All_Customers_Residential!I618+All_Customers_Small_Commercial!I618+All_Customers_Lighting!I618</f>
        <v>0</v>
      </c>
      <c r="J618" s="5">
        <f>All_Customers_Residential!J618+All_Customers_Small_Commercial!J618+All_Customers_Lighting!J618</f>
        <v>0</v>
      </c>
      <c r="K618" s="5">
        <f>All_Customers_Residential!K618+All_Customers_Small_Commercial!K618+All_Customers_Lighting!K618</f>
        <v>0</v>
      </c>
      <c r="L618" s="5">
        <f>All_Customers_Residential!L618+All_Customers_Small_Commercial!L618+All_Customers_Lighting!L618</f>
        <v>0</v>
      </c>
      <c r="M618" s="5">
        <f>All_Customers_Residential!M618+All_Customers_Small_Commercial!M618+All_Customers_Lighting!M618</f>
        <v>0</v>
      </c>
      <c r="N618" s="5">
        <f>All_Customers_Residential!N618+All_Customers_Small_Commercial!N618+All_Customers_Lighting!N618</f>
        <v>0</v>
      </c>
      <c r="O618" s="5">
        <f>All_Customers_Residential!O618+All_Customers_Small_Commercial!O618+All_Customers_Lighting!O618</f>
        <v>0</v>
      </c>
      <c r="P618" s="5">
        <f>All_Customers_Residential!P618+All_Customers_Small_Commercial!P618+All_Customers_Lighting!P618</f>
        <v>0</v>
      </c>
      <c r="Q618" s="5">
        <f>All_Customers_Residential!Q618+All_Customers_Small_Commercial!Q618+All_Customers_Lighting!Q618</f>
        <v>0</v>
      </c>
      <c r="R618" s="5">
        <f>All_Customers_Residential!R618+All_Customers_Small_Commercial!R618+All_Customers_Lighting!R618</f>
        <v>0</v>
      </c>
      <c r="S618" s="5">
        <f>All_Customers_Residential!S618+All_Customers_Small_Commercial!S618+All_Customers_Lighting!S618</f>
        <v>0</v>
      </c>
      <c r="T618" s="5">
        <f>All_Customers_Residential!T618+All_Customers_Small_Commercial!T618+All_Customers_Lighting!T618</f>
        <v>0</v>
      </c>
      <c r="U618" s="5">
        <f>All_Customers_Residential!U618+All_Customers_Small_Commercial!U618+All_Customers_Lighting!U618</f>
        <v>0</v>
      </c>
      <c r="V618" s="5">
        <f>All_Customers_Residential!V618+All_Customers_Small_Commercial!V618+All_Customers_Lighting!V618</f>
        <v>0</v>
      </c>
      <c r="W618" s="5">
        <f>All_Customers_Residential!W618+All_Customers_Small_Commercial!W618+All_Customers_Lighting!W618</f>
        <v>0</v>
      </c>
      <c r="X618" s="5">
        <f>All_Customers_Residential!X618+All_Customers_Small_Commercial!X618+All_Customers_Lighting!X618</f>
        <v>0</v>
      </c>
      <c r="Y618" s="5">
        <f>All_Customers_Residential!Y618+All_Customers_Small_Commercial!Y618+All_Customers_Lighting!Y618</f>
        <v>0</v>
      </c>
      <c r="AA618" s="2">
        <f>IFERROR(INDEX('Holiday Schedule'!$D$3:$D$24,MATCH(A618,'Holiday Schedule'!$C$3:$C$24,0)),0)</f>
        <v>1</v>
      </c>
      <c r="AB618" s="2">
        <f t="shared" si="72"/>
        <v>2</v>
      </c>
      <c r="AC618" s="2">
        <f t="shared" si="73"/>
        <v>0</v>
      </c>
      <c r="AD618" s="5">
        <f t="shared" si="74"/>
        <v>0</v>
      </c>
      <c r="AE618" s="5">
        <f t="shared" si="75"/>
        <v>0</v>
      </c>
      <c r="AG618" s="2">
        <f t="shared" si="76"/>
        <v>9</v>
      </c>
      <c r="AH618" s="2">
        <f t="shared" si="77"/>
        <v>2025</v>
      </c>
      <c r="AJ618" s="5">
        <f t="shared" si="78"/>
        <v>0</v>
      </c>
      <c r="AK618" s="2" t="str">
        <f t="shared" si="79"/>
        <v/>
      </c>
    </row>
    <row r="619" spans="1:37" ht="12.75" x14ac:dyDescent="0.2">
      <c r="A619" s="4">
        <v>45902</v>
      </c>
      <c r="B619" s="5">
        <f>All_Customers_Residential!B619+All_Customers_Small_Commercial!B619+All_Customers_Lighting!B619</f>
        <v>0</v>
      </c>
      <c r="C619" s="5">
        <f>All_Customers_Residential!C619+All_Customers_Small_Commercial!C619+All_Customers_Lighting!C619</f>
        <v>0</v>
      </c>
      <c r="D619" s="5">
        <f>All_Customers_Residential!D619+All_Customers_Small_Commercial!D619+All_Customers_Lighting!D619</f>
        <v>0</v>
      </c>
      <c r="E619" s="5">
        <f>All_Customers_Residential!E619+All_Customers_Small_Commercial!E619+All_Customers_Lighting!E619</f>
        <v>0</v>
      </c>
      <c r="F619" s="5">
        <f>All_Customers_Residential!F619+All_Customers_Small_Commercial!F619+All_Customers_Lighting!F619</f>
        <v>0</v>
      </c>
      <c r="G619" s="5">
        <f>All_Customers_Residential!G619+All_Customers_Small_Commercial!G619+All_Customers_Lighting!G619</f>
        <v>0</v>
      </c>
      <c r="H619" s="5">
        <f>All_Customers_Residential!H619+All_Customers_Small_Commercial!H619+All_Customers_Lighting!H619</f>
        <v>0</v>
      </c>
      <c r="I619" s="5">
        <f>All_Customers_Residential!I619+All_Customers_Small_Commercial!I619+All_Customers_Lighting!I619</f>
        <v>0</v>
      </c>
      <c r="J619" s="5">
        <f>All_Customers_Residential!J619+All_Customers_Small_Commercial!J619+All_Customers_Lighting!J619</f>
        <v>0</v>
      </c>
      <c r="K619" s="5">
        <f>All_Customers_Residential!K619+All_Customers_Small_Commercial!K619+All_Customers_Lighting!K619</f>
        <v>0</v>
      </c>
      <c r="L619" s="5">
        <f>All_Customers_Residential!L619+All_Customers_Small_Commercial!L619+All_Customers_Lighting!L619</f>
        <v>0</v>
      </c>
      <c r="M619" s="5">
        <f>All_Customers_Residential!M619+All_Customers_Small_Commercial!M619+All_Customers_Lighting!M619</f>
        <v>0</v>
      </c>
      <c r="N619" s="5">
        <f>All_Customers_Residential!N619+All_Customers_Small_Commercial!N619+All_Customers_Lighting!N619</f>
        <v>0</v>
      </c>
      <c r="O619" s="5">
        <f>All_Customers_Residential!O619+All_Customers_Small_Commercial!O619+All_Customers_Lighting!O619</f>
        <v>0</v>
      </c>
      <c r="P619" s="5">
        <f>All_Customers_Residential!P619+All_Customers_Small_Commercial!P619+All_Customers_Lighting!P619</f>
        <v>0</v>
      </c>
      <c r="Q619" s="5">
        <f>All_Customers_Residential!Q619+All_Customers_Small_Commercial!Q619+All_Customers_Lighting!Q619</f>
        <v>0</v>
      </c>
      <c r="R619" s="5">
        <f>All_Customers_Residential!R619+All_Customers_Small_Commercial!R619+All_Customers_Lighting!R619</f>
        <v>0</v>
      </c>
      <c r="S619" s="5">
        <f>All_Customers_Residential!S619+All_Customers_Small_Commercial!S619+All_Customers_Lighting!S619</f>
        <v>0</v>
      </c>
      <c r="T619" s="5">
        <f>All_Customers_Residential!T619+All_Customers_Small_Commercial!T619+All_Customers_Lighting!T619</f>
        <v>0</v>
      </c>
      <c r="U619" s="5">
        <f>All_Customers_Residential!U619+All_Customers_Small_Commercial!U619+All_Customers_Lighting!U619</f>
        <v>0</v>
      </c>
      <c r="V619" s="5">
        <f>All_Customers_Residential!V619+All_Customers_Small_Commercial!V619+All_Customers_Lighting!V619</f>
        <v>0</v>
      </c>
      <c r="W619" s="5">
        <f>All_Customers_Residential!W619+All_Customers_Small_Commercial!W619+All_Customers_Lighting!W619</f>
        <v>0</v>
      </c>
      <c r="X619" s="5">
        <f>All_Customers_Residential!X619+All_Customers_Small_Commercial!X619+All_Customers_Lighting!X619</f>
        <v>0</v>
      </c>
      <c r="Y619" s="5">
        <f>All_Customers_Residential!Y619+All_Customers_Small_Commercial!Y619+All_Customers_Lighting!Y619</f>
        <v>0</v>
      </c>
      <c r="AA619" s="2">
        <f>IFERROR(INDEX('Holiday Schedule'!$D$3:$D$24,MATCH(A619,'Holiday Schedule'!$C$3:$C$24,0)),0)</f>
        <v>0</v>
      </c>
      <c r="AB619" s="2">
        <f t="shared" si="72"/>
        <v>3</v>
      </c>
      <c r="AC619" s="2">
        <f t="shared" si="73"/>
        <v>0</v>
      </c>
      <c r="AD619" s="5">
        <f t="shared" si="74"/>
        <v>0</v>
      </c>
      <c r="AE619" s="5">
        <f t="shared" si="75"/>
        <v>0</v>
      </c>
      <c r="AG619" s="2">
        <f t="shared" si="76"/>
        <v>9</v>
      </c>
      <c r="AH619" s="2">
        <f t="shared" si="77"/>
        <v>2025</v>
      </c>
      <c r="AJ619" s="5">
        <f t="shared" si="78"/>
        <v>0</v>
      </c>
      <c r="AK619" s="2" t="str">
        <f t="shared" si="79"/>
        <v/>
      </c>
    </row>
    <row r="620" spans="1:37" ht="12.75" x14ac:dyDescent="0.2">
      <c r="A620" s="4">
        <v>45903</v>
      </c>
      <c r="B620" s="5">
        <f>All_Customers_Residential!B620+All_Customers_Small_Commercial!B620+All_Customers_Lighting!B620</f>
        <v>0</v>
      </c>
      <c r="C620" s="5">
        <f>All_Customers_Residential!C620+All_Customers_Small_Commercial!C620+All_Customers_Lighting!C620</f>
        <v>0</v>
      </c>
      <c r="D620" s="5">
        <f>All_Customers_Residential!D620+All_Customers_Small_Commercial!D620+All_Customers_Lighting!D620</f>
        <v>0</v>
      </c>
      <c r="E620" s="5">
        <f>All_Customers_Residential!E620+All_Customers_Small_Commercial!E620+All_Customers_Lighting!E620</f>
        <v>0</v>
      </c>
      <c r="F620" s="5">
        <f>All_Customers_Residential!F620+All_Customers_Small_Commercial!F620+All_Customers_Lighting!F620</f>
        <v>0</v>
      </c>
      <c r="G620" s="5">
        <f>All_Customers_Residential!G620+All_Customers_Small_Commercial!G620+All_Customers_Lighting!G620</f>
        <v>0</v>
      </c>
      <c r="H620" s="5">
        <f>All_Customers_Residential!H620+All_Customers_Small_Commercial!H620+All_Customers_Lighting!H620</f>
        <v>0</v>
      </c>
      <c r="I620" s="5">
        <f>All_Customers_Residential!I620+All_Customers_Small_Commercial!I620+All_Customers_Lighting!I620</f>
        <v>0</v>
      </c>
      <c r="J620" s="5">
        <f>All_Customers_Residential!J620+All_Customers_Small_Commercial!J620+All_Customers_Lighting!J620</f>
        <v>0</v>
      </c>
      <c r="K620" s="5">
        <f>All_Customers_Residential!K620+All_Customers_Small_Commercial!K620+All_Customers_Lighting!K620</f>
        <v>0</v>
      </c>
      <c r="L620" s="5">
        <f>All_Customers_Residential!L620+All_Customers_Small_Commercial!L620+All_Customers_Lighting!L620</f>
        <v>0</v>
      </c>
      <c r="M620" s="5">
        <f>All_Customers_Residential!M620+All_Customers_Small_Commercial!M620+All_Customers_Lighting!M620</f>
        <v>0</v>
      </c>
      <c r="N620" s="5">
        <f>All_Customers_Residential!N620+All_Customers_Small_Commercial!N620+All_Customers_Lighting!N620</f>
        <v>0</v>
      </c>
      <c r="O620" s="5">
        <f>All_Customers_Residential!O620+All_Customers_Small_Commercial!O620+All_Customers_Lighting!O620</f>
        <v>0</v>
      </c>
      <c r="P620" s="5">
        <f>All_Customers_Residential!P620+All_Customers_Small_Commercial!P620+All_Customers_Lighting!P620</f>
        <v>0</v>
      </c>
      <c r="Q620" s="5">
        <f>All_Customers_Residential!Q620+All_Customers_Small_Commercial!Q620+All_Customers_Lighting!Q620</f>
        <v>0</v>
      </c>
      <c r="R620" s="5">
        <f>All_Customers_Residential!R620+All_Customers_Small_Commercial!R620+All_Customers_Lighting!R620</f>
        <v>0</v>
      </c>
      <c r="S620" s="5">
        <f>All_Customers_Residential!S620+All_Customers_Small_Commercial!S620+All_Customers_Lighting!S620</f>
        <v>0</v>
      </c>
      <c r="T620" s="5">
        <f>All_Customers_Residential!T620+All_Customers_Small_Commercial!T620+All_Customers_Lighting!T620</f>
        <v>0</v>
      </c>
      <c r="U620" s="5">
        <f>All_Customers_Residential!U620+All_Customers_Small_Commercial!U620+All_Customers_Lighting!U620</f>
        <v>0</v>
      </c>
      <c r="V620" s="5">
        <f>All_Customers_Residential!V620+All_Customers_Small_Commercial!V620+All_Customers_Lighting!V620</f>
        <v>0</v>
      </c>
      <c r="W620" s="5">
        <f>All_Customers_Residential!W620+All_Customers_Small_Commercial!W620+All_Customers_Lighting!W620</f>
        <v>0</v>
      </c>
      <c r="X620" s="5">
        <f>All_Customers_Residential!X620+All_Customers_Small_Commercial!X620+All_Customers_Lighting!X620</f>
        <v>0</v>
      </c>
      <c r="Y620" s="5">
        <f>All_Customers_Residential!Y620+All_Customers_Small_Commercial!Y620+All_Customers_Lighting!Y620</f>
        <v>0</v>
      </c>
      <c r="AA620" s="2">
        <f>IFERROR(INDEX('Holiday Schedule'!$D$3:$D$24,MATCH(A620,'Holiday Schedule'!$C$3:$C$24,0)),0)</f>
        <v>0</v>
      </c>
      <c r="AB620" s="2">
        <f t="shared" si="72"/>
        <v>4</v>
      </c>
      <c r="AC620" s="2">
        <f t="shared" si="73"/>
        <v>0</v>
      </c>
      <c r="AD620" s="5">
        <f t="shared" si="74"/>
        <v>0</v>
      </c>
      <c r="AE620" s="5">
        <f t="shared" si="75"/>
        <v>0</v>
      </c>
      <c r="AG620" s="2">
        <f t="shared" si="76"/>
        <v>9</v>
      </c>
      <c r="AH620" s="2">
        <f t="shared" si="77"/>
        <v>2025</v>
      </c>
      <c r="AJ620" s="5">
        <f t="shared" si="78"/>
        <v>0</v>
      </c>
      <c r="AK620" s="2" t="str">
        <f t="shared" si="79"/>
        <v/>
      </c>
    </row>
    <row r="621" spans="1:37" ht="12.75" x14ac:dyDescent="0.2">
      <c r="A621" s="4">
        <v>45904</v>
      </c>
      <c r="B621" s="5">
        <f>All_Customers_Residential!B621+All_Customers_Small_Commercial!B621+All_Customers_Lighting!B621</f>
        <v>0</v>
      </c>
      <c r="C621" s="5">
        <f>All_Customers_Residential!C621+All_Customers_Small_Commercial!C621+All_Customers_Lighting!C621</f>
        <v>0</v>
      </c>
      <c r="D621" s="5">
        <f>All_Customers_Residential!D621+All_Customers_Small_Commercial!D621+All_Customers_Lighting!D621</f>
        <v>0</v>
      </c>
      <c r="E621" s="5">
        <f>All_Customers_Residential!E621+All_Customers_Small_Commercial!E621+All_Customers_Lighting!E621</f>
        <v>0</v>
      </c>
      <c r="F621" s="5">
        <f>All_Customers_Residential!F621+All_Customers_Small_Commercial!F621+All_Customers_Lighting!F621</f>
        <v>0</v>
      </c>
      <c r="G621" s="5">
        <f>All_Customers_Residential!G621+All_Customers_Small_Commercial!G621+All_Customers_Lighting!G621</f>
        <v>0</v>
      </c>
      <c r="H621" s="5">
        <f>All_Customers_Residential!H621+All_Customers_Small_Commercial!H621+All_Customers_Lighting!H621</f>
        <v>0</v>
      </c>
      <c r="I621" s="5">
        <f>All_Customers_Residential!I621+All_Customers_Small_Commercial!I621+All_Customers_Lighting!I621</f>
        <v>0</v>
      </c>
      <c r="J621" s="5">
        <f>All_Customers_Residential!J621+All_Customers_Small_Commercial!J621+All_Customers_Lighting!J621</f>
        <v>0</v>
      </c>
      <c r="K621" s="5">
        <f>All_Customers_Residential!K621+All_Customers_Small_Commercial!K621+All_Customers_Lighting!K621</f>
        <v>0</v>
      </c>
      <c r="L621" s="5">
        <f>All_Customers_Residential!L621+All_Customers_Small_Commercial!L621+All_Customers_Lighting!L621</f>
        <v>0</v>
      </c>
      <c r="M621" s="5">
        <f>All_Customers_Residential!M621+All_Customers_Small_Commercial!M621+All_Customers_Lighting!M621</f>
        <v>0</v>
      </c>
      <c r="N621" s="5">
        <f>All_Customers_Residential!N621+All_Customers_Small_Commercial!N621+All_Customers_Lighting!N621</f>
        <v>0</v>
      </c>
      <c r="O621" s="5">
        <f>All_Customers_Residential!O621+All_Customers_Small_Commercial!O621+All_Customers_Lighting!O621</f>
        <v>0</v>
      </c>
      <c r="P621" s="5">
        <f>All_Customers_Residential!P621+All_Customers_Small_Commercial!P621+All_Customers_Lighting!P621</f>
        <v>0</v>
      </c>
      <c r="Q621" s="5">
        <f>All_Customers_Residential!Q621+All_Customers_Small_Commercial!Q621+All_Customers_Lighting!Q621</f>
        <v>0</v>
      </c>
      <c r="R621" s="5">
        <f>All_Customers_Residential!R621+All_Customers_Small_Commercial!R621+All_Customers_Lighting!R621</f>
        <v>0</v>
      </c>
      <c r="S621" s="5">
        <f>All_Customers_Residential!S621+All_Customers_Small_Commercial!S621+All_Customers_Lighting!S621</f>
        <v>0</v>
      </c>
      <c r="T621" s="5">
        <f>All_Customers_Residential!T621+All_Customers_Small_Commercial!T621+All_Customers_Lighting!T621</f>
        <v>0</v>
      </c>
      <c r="U621" s="5">
        <f>All_Customers_Residential!U621+All_Customers_Small_Commercial!U621+All_Customers_Lighting!U621</f>
        <v>0</v>
      </c>
      <c r="V621" s="5">
        <f>All_Customers_Residential!V621+All_Customers_Small_Commercial!V621+All_Customers_Lighting!V621</f>
        <v>0</v>
      </c>
      <c r="W621" s="5">
        <f>All_Customers_Residential!W621+All_Customers_Small_Commercial!W621+All_Customers_Lighting!W621</f>
        <v>0</v>
      </c>
      <c r="X621" s="5">
        <f>All_Customers_Residential!X621+All_Customers_Small_Commercial!X621+All_Customers_Lighting!X621</f>
        <v>0</v>
      </c>
      <c r="Y621" s="5">
        <f>All_Customers_Residential!Y621+All_Customers_Small_Commercial!Y621+All_Customers_Lighting!Y621</f>
        <v>0</v>
      </c>
      <c r="AA621" s="2">
        <f>IFERROR(INDEX('Holiday Schedule'!$D$3:$D$24,MATCH(A621,'Holiday Schedule'!$C$3:$C$24,0)),0)</f>
        <v>0</v>
      </c>
      <c r="AB621" s="2">
        <f t="shared" si="72"/>
        <v>5</v>
      </c>
      <c r="AC621" s="2">
        <f t="shared" si="73"/>
        <v>0</v>
      </c>
      <c r="AD621" s="5">
        <f t="shared" si="74"/>
        <v>0</v>
      </c>
      <c r="AE621" s="5">
        <f t="shared" si="75"/>
        <v>0</v>
      </c>
      <c r="AG621" s="2">
        <f t="shared" si="76"/>
        <v>9</v>
      </c>
      <c r="AH621" s="2">
        <f t="shared" si="77"/>
        <v>2025</v>
      </c>
      <c r="AJ621" s="5">
        <f t="shared" si="78"/>
        <v>0</v>
      </c>
      <c r="AK621" s="2" t="str">
        <f t="shared" si="79"/>
        <v/>
      </c>
    </row>
    <row r="622" spans="1:37" ht="12.75" x14ac:dyDescent="0.2">
      <c r="A622" s="4">
        <v>45905</v>
      </c>
      <c r="B622" s="5">
        <f>All_Customers_Residential!B622+All_Customers_Small_Commercial!B622+All_Customers_Lighting!B622</f>
        <v>0</v>
      </c>
      <c r="C622" s="5">
        <f>All_Customers_Residential!C622+All_Customers_Small_Commercial!C622+All_Customers_Lighting!C622</f>
        <v>0</v>
      </c>
      <c r="D622" s="5">
        <f>All_Customers_Residential!D622+All_Customers_Small_Commercial!D622+All_Customers_Lighting!D622</f>
        <v>0</v>
      </c>
      <c r="E622" s="5">
        <f>All_Customers_Residential!E622+All_Customers_Small_Commercial!E622+All_Customers_Lighting!E622</f>
        <v>0</v>
      </c>
      <c r="F622" s="5">
        <f>All_Customers_Residential!F622+All_Customers_Small_Commercial!F622+All_Customers_Lighting!F622</f>
        <v>0</v>
      </c>
      <c r="G622" s="5">
        <f>All_Customers_Residential!G622+All_Customers_Small_Commercial!G622+All_Customers_Lighting!G622</f>
        <v>0</v>
      </c>
      <c r="H622" s="5">
        <f>All_Customers_Residential!H622+All_Customers_Small_Commercial!H622+All_Customers_Lighting!H622</f>
        <v>0</v>
      </c>
      <c r="I622" s="5">
        <f>All_Customers_Residential!I622+All_Customers_Small_Commercial!I622+All_Customers_Lighting!I622</f>
        <v>0</v>
      </c>
      <c r="J622" s="5">
        <f>All_Customers_Residential!J622+All_Customers_Small_Commercial!J622+All_Customers_Lighting!J622</f>
        <v>0</v>
      </c>
      <c r="K622" s="5">
        <f>All_Customers_Residential!K622+All_Customers_Small_Commercial!K622+All_Customers_Lighting!K622</f>
        <v>0</v>
      </c>
      <c r="L622" s="5">
        <f>All_Customers_Residential!L622+All_Customers_Small_Commercial!L622+All_Customers_Lighting!L622</f>
        <v>0</v>
      </c>
      <c r="M622" s="5">
        <f>All_Customers_Residential!M622+All_Customers_Small_Commercial!M622+All_Customers_Lighting!M622</f>
        <v>0</v>
      </c>
      <c r="N622" s="5">
        <f>All_Customers_Residential!N622+All_Customers_Small_Commercial!N622+All_Customers_Lighting!N622</f>
        <v>0</v>
      </c>
      <c r="O622" s="5">
        <f>All_Customers_Residential!O622+All_Customers_Small_Commercial!O622+All_Customers_Lighting!O622</f>
        <v>0</v>
      </c>
      <c r="P622" s="5">
        <f>All_Customers_Residential!P622+All_Customers_Small_Commercial!P622+All_Customers_Lighting!P622</f>
        <v>0</v>
      </c>
      <c r="Q622" s="5">
        <f>All_Customers_Residential!Q622+All_Customers_Small_Commercial!Q622+All_Customers_Lighting!Q622</f>
        <v>0</v>
      </c>
      <c r="R622" s="5">
        <f>All_Customers_Residential!R622+All_Customers_Small_Commercial!R622+All_Customers_Lighting!R622</f>
        <v>0</v>
      </c>
      <c r="S622" s="5">
        <f>All_Customers_Residential!S622+All_Customers_Small_Commercial!S622+All_Customers_Lighting!S622</f>
        <v>0</v>
      </c>
      <c r="T622" s="5">
        <f>All_Customers_Residential!T622+All_Customers_Small_Commercial!T622+All_Customers_Lighting!T622</f>
        <v>0</v>
      </c>
      <c r="U622" s="5">
        <f>All_Customers_Residential!U622+All_Customers_Small_Commercial!U622+All_Customers_Lighting!U622</f>
        <v>0</v>
      </c>
      <c r="V622" s="5">
        <f>All_Customers_Residential!V622+All_Customers_Small_Commercial!V622+All_Customers_Lighting!V622</f>
        <v>0</v>
      </c>
      <c r="W622" s="5">
        <f>All_Customers_Residential!W622+All_Customers_Small_Commercial!W622+All_Customers_Lighting!W622</f>
        <v>0</v>
      </c>
      <c r="X622" s="5">
        <f>All_Customers_Residential!X622+All_Customers_Small_Commercial!X622+All_Customers_Lighting!X622</f>
        <v>0</v>
      </c>
      <c r="Y622" s="5">
        <f>All_Customers_Residential!Y622+All_Customers_Small_Commercial!Y622+All_Customers_Lighting!Y622</f>
        <v>0</v>
      </c>
      <c r="AA622" s="2">
        <f>IFERROR(INDEX('Holiday Schedule'!$D$3:$D$24,MATCH(A622,'Holiday Schedule'!$C$3:$C$24,0)),0)</f>
        <v>0</v>
      </c>
      <c r="AB622" s="2">
        <f t="shared" si="72"/>
        <v>6</v>
      </c>
      <c r="AC622" s="2">
        <f t="shared" si="73"/>
        <v>0</v>
      </c>
      <c r="AD622" s="5">
        <f t="shared" si="74"/>
        <v>0</v>
      </c>
      <c r="AE622" s="5">
        <f t="shared" si="75"/>
        <v>0</v>
      </c>
      <c r="AG622" s="2">
        <f t="shared" si="76"/>
        <v>9</v>
      </c>
      <c r="AH622" s="2">
        <f t="shared" si="77"/>
        <v>2025</v>
      </c>
      <c r="AJ622" s="5">
        <f t="shared" si="78"/>
        <v>0</v>
      </c>
      <c r="AK622" s="2" t="str">
        <f t="shared" si="79"/>
        <v/>
      </c>
    </row>
    <row r="623" spans="1:37" ht="12.75" x14ac:dyDescent="0.2">
      <c r="A623" s="4">
        <v>45906</v>
      </c>
      <c r="B623" s="5">
        <f>All_Customers_Residential!B623+All_Customers_Small_Commercial!B623+All_Customers_Lighting!B623</f>
        <v>0</v>
      </c>
      <c r="C623" s="5">
        <f>All_Customers_Residential!C623+All_Customers_Small_Commercial!C623+All_Customers_Lighting!C623</f>
        <v>0</v>
      </c>
      <c r="D623" s="5">
        <f>All_Customers_Residential!D623+All_Customers_Small_Commercial!D623+All_Customers_Lighting!D623</f>
        <v>0</v>
      </c>
      <c r="E623" s="5">
        <f>All_Customers_Residential!E623+All_Customers_Small_Commercial!E623+All_Customers_Lighting!E623</f>
        <v>0</v>
      </c>
      <c r="F623" s="5">
        <f>All_Customers_Residential!F623+All_Customers_Small_Commercial!F623+All_Customers_Lighting!F623</f>
        <v>0</v>
      </c>
      <c r="G623" s="5">
        <f>All_Customers_Residential!G623+All_Customers_Small_Commercial!G623+All_Customers_Lighting!G623</f>
        <v>0</v>
      </c>
      <c r="H623" s="5">
        <f>All_Customers_Residential!H623+All_Customers_Small_Commercial!H623+All_Customers_Lighting!H623</f>
        <v>0</v>
      </c>
      <c r="I623" s="5">
        <f>All_Customers_Residential!I623+All_Customers_Small_Commercial!I623+All_Customers_Lighting!I623</f>
        <v>0</v>
      </c>
      <c r="J623" s="5">
        <f>All_Customers_Residential!J623+All_Customers_Small_Commercial!J623+All_Customers_Lighting!J623</f>
        <v>0</v>
      </c>
      <c r="K623" s="5">
        <f>All_Customers_Residential!K623+All_Customers_Small_Commercial!K623+All_Customers_Lighting!K623</f>
        <v>0</v>
      </c>
      <c r="L623" s="5">
        <f>All_Customers_Residential!L623+All_Customers_Small_Commercial!L623+All_Customers_Lighting!L623</f>
        <v>0</v>
      </c>
      <c r="M623" s="5">
        <f>All_Customers_Residential!M623+All_Customers_Small_Commercial!M623+All_Customers_Lighting!M623</f>
        <v>0</v>
      </c>
      <c r="N623" s="5">
        <f>All_Customers_Residential!N623+All_Customers_Small_Commercial!N623+All_Customers_Lighting!N623</f>
        <v>0</v>
      </c>
      <c r="O623" s="5">
        <f>All_Customers_Residential!O623+All_Customers_Small_Commercial!O623+All_Customers_Lighting!O623</f>
        <v>0</v>
      </c>
      <c r="P623" s="5">
        <f>All_Customers_Residential!P623+All_Customers_Small_Commercial!P623+All_Customers_Lighting!P623</f>
        <v>0</v>
      </c>
      <c r="Q623" s="5">
        <f>All_Customers_Residential!Q623+All_Customers_Small_Commercial!Q623+All_Customers_Lighting!Q623</f>
        <v>0</v>
      </c>
      <c r="R623" s="5">
        <f>All_Customers_Residential!R623+All_Customers_Small_Commercial!R623+All_Customers_Lighting!R623</f>
        <v>0</v>
      </c>
      <c r="S623" s="5">
        <f>All_Customers_Residential!S623+All_Customers_Small_Commercial!S623+All_Customers_Lighting!S623</f>
        <v>0</v>
      </c>
      <c r="T623" s="5">
        <f>All_Customers_Residential!T623+All_Customers_Small_Commercial!T623+All_Customers_Lighting!T623</f>
        <v>0</v>
      </c>
      <c r="U623" s="5">
        <f>All_Customers_Residential!U623+All_Customers_Small_Commercial!U623+All_Customers_Lighting!U623</f>
        <v>0</v>
      </c>
      <c r="V623" s="5">
        <f>All_Customers_Residential!V623+All_Customers_Small_Commercial!V623+All_Customers_Lighting!V623</f>
        <v>0</v>
      </c>
      <c r="W623" s="5">
        <f>All_Customers_Residential!W623+All_Customers_Small_Commercial!W623+All_Customers_Lighting!W623</f>
        <v>0</v>
      </c>
      <c r="X623" s="5">
        <f>All_Customers_Residential!X623+All_Customers_Small_Commercial!X623+All_Customers_Lighting!X623</f>
        <v>0</v>
      </c>
      <c r="Y623" s="5">
        <f>All_Customers_Residential!Y623+All_Customers_Small_Commercial!Y623+All_Customers_Lighting!Y623</f>
        <v>0</v>
      </c>
      <c r="AA623" s="2">
        <f>IFERROR(INDEX('Holiday Schedule'!$D$3:$D$24,MATCH(A623,'Holiday Schedule'!$C$3:$C$24,0)),0)</f>
        <v>0</v>
      </c>
      <c r="AB623" s="2">
        <f t="shared" si="72"/>
        <v>7</v>
      </c>
      <c r="AC623" s="2">
        <f t="shared" si="73"/>
        <v>0</v>
      </c>
      <c r="AD623" s="5">
        <f t="shared" si="74"/>
        <v>0</v>
      </c>
      <c r="AE623" s="5">
        <f t="shared" si="75"/>
        <v>0</v>
      </c>
      <c r="AG623" s="2">
        <f t="shared" si="76"/>
        <v>9</v>
      </c>
      <c r="AH623" s="2">
        <f t="shared" si="77"/>
        <v>2025</v>
      </c>
      <c r="AJ623" s="5">
        <f t="shared" si="78"/>
        <v>0</v>
      </c>
      <c r="AK623" s="2" t="str">
        <f t="shared" si="79"/>
        <v/>
      </c>
    </row>
    <row r="624" spans="1:37" ht="12.75" x14ac:dyDescent="0.2">
      <c r="A624" s="4">
        <v>45907</v>
      </c>
      <c r="B624" s="5">
        <f>All_Customers_Residential!B624+All_Customers_Small_Commercial!B624+All_Customers_Lighting!B624</f>
        <v>0</v>
      </c>
      <c r="C624" s="5">
        <f>All_Customers_Residential!C624+All_Customers_Small_Commercial!C624+All_Customers_Lighting!C624</f>
        <v>0</v>
      </c>
      <c r="D624" s="5">
        <f>All_Customers_Residential!D624+All_Customers_Small_Commercial!D624+All_Customers_Lighting!D624</f>
        <v>0</v>
      </c>
      <c r="E624" s="5">
        <f>All_Customers_Residential!E624+All_Customers_Small_Commercial!E624+All_Customers_Lighting!E624</f>
        <v>0</v>
      </c>
      <c r="F624" s="5">
        <f>All_Customers_Residential!F624+All_Customers_Small_Commercial!F624+All_Customers_Lighting!F624</f>
        <v>0</v>
      </c>
      <c r="G624" s="5">
        <f>All_Customers_Residential!G624+All_Customers_Small_Commercial!G624+All_Customers_Lighting!G624</f>
        <v>0</v>
      </c>
      <c r="H624" s="5">
        <f>All_Customers_Residential!H624+All_Customers_Small_Commercial!H624+All_Customers_Lighting!H624</f>
        <v>0</v>
      </c>
      <c r="I624" s="5">
        <f>All_Customers_Residential!I624+All_Customers_Small_Commercial!I624+All_Customers_Lighting!I624</f>
        <v>0</v>
      </c>
      <c r="J624" s="5">
        <f>All_Customers_Residential!J624+All_Customers_Small_Commercial!J624+All_Customers_Lighting!J624</f>
        <v>0</v>
      </c>
      <c r="K624" s="5">
        <f>All_Customers_Residential!K624+All_Customers_Small_Commercial!K624+All_Customers_Lighting!K624</f>
        <v>0</v>
      </c>
      <c r="L624" s="5">
        <f>All_Customers_Residential!L624+All_Customers_Small_Commercial!L624+All_Customers_Lighting!L624</f>
        <v>0</v>
      </c>
      <c r="M624" s="5">
        <f>All_Customers_Residential!M624+All_Customers_Small_Commercial!M624+All_Customers_Lighting!M624</f>
        <v>0</v>
      </c>
      <c r="N624" s="5">
        <f>All_Customers_Residential!N624+All_Customers_Small_Commercial!N624+All_Customers_Lighting!N624</f>
        <v>0</v>
      </c>
      <c r="O624" s="5">
        <f>All_Customers_Residential!O624+All_Customers_Small_Commercial!O624+All_Customers_Lighting!O624</f>
        <v>0</v>
      </c>
      <c r="P624" s="5">
        <f>All_Customers_Residential!P624+All_Customers_Small_Commercial!P624+All_Customers_Lighting!P624</f>
        <v>0</v>
      </c>
      <c r="Q624" s="5">
        <f>All_Customers_Residential!Q624+All_Customers_Small_Commercial!Q624+All_Customers_Lighting!Q624</f>
        <v>0</v>
      </c>
      <c r="R624" s="5">
        <f>All_Customers_Residential!R624+All_Customers_Small_Commercial!R624+All_Customers_Lighting!R624</f>
        <v>0</v>
      </c>
      <c r="S624" s="5">
        <f>All_Customers_Residential!S624+All_Customers_Small_Commercial!S624+All_Customers_Lighting!S624</f>
        <v>0</v>
      </c>
      <c r="T624" s="5">
        <f>All_Customers_Residential!T624+All_Customers_Small_Commercial!T624+All_Customers_Lighting!T624</f>
        <v>0</v>
      </c>
      <c r="U624" s="5">
        <f>All_Customers_Residential!U624+All_Customers_Small_Commercial!U624+All_Customers_Lighting!U624</f>
        <v>0</v>
      </c>
      <c r="V624" s="5">
        <f>All_Customers_Residential!V624+All_Customers_Small_Commercial!V624+All_Customers_Lighting!V624</f>
        <v>0</v>
      </c>
      <c r="W624" s="5">
        <f>All_Customers_Residential!W624+All_Customers_Small_Commercial!W624+All_Customers_Lighting!W624</f>
        <v>0</v>
      </c>
      <c r="X624" s="5">
        <f>All_Customers_Residential!X624+All_Customers_Small_Commercial!X624+All_Customers_Lighting!X624</f>
        <v>0</v>
      </c>
      <c r="Y624" s="5">
        <f>All_Customers_Residential!Y624+All_Customers_Small_Commercial!Y624+All_Customers_Lighting!Y624</f>
        <v>0</v>
      </c>
      <c r="AA624" s="2">
        <f>IFERROR(INDEX('Holiday Schedule'!$D$3:$D$24,MATCH(A624,'Holiday Schedule'!$C$3:$C$24,0)),0)</f>
        <v>0</v>
      </c>
      <c r="AB624" s="2">
        <f t="shared" si="72"/>
        <v>1</v>
      </c>
      <c r="AC624" s="2">
        <f t="shared" si="73"/>
        <v>0</v>
      </c>
      <c r="AD624" s="5">
        <f t="shared" si="74"/>
        <v>0</v>
      </c>
      <c r="AE624" s="5">
        <f t="shared" si="75"/>
        <v>0</v>
      </c>
      <c r="AG624" s="2">
        <f t="shared" si="76"/>
        <v>9</v>
      </c>
      <c r="AH624" s="2">
        <f t="shared" si="77"/>
        <v>2025</v>
      </c>
      <c r="AJ624" s="5">
        <f t="shared" si="78"/>
        <v>0</v>
      </c>
      <c r="AK624" s="2" t="str">
        <f t="shared" si="79"/>
        <v/>
      </c>
    </row>
    <row r="625" spans="1:37" ht="12.75" x14ac:dyDescent="0.2">
      <c r="A625" s="4">
        <v>45908</v>
      </c>
      <c r="B625" s="5">
        <f>All_Customers_Residential!B625+All_Customers_Small_Commercial!B625+All_Customers_Lighting!B625</f>
        <v>0</v>
      </c>
      <c r="C625" s="5">
        <f>All_Customers_Residential!C625+All_Customers_Small_Commercial!C625+All_Customers_Lighting!C625</f>
        <v>0</v>
      </c>
      <c r="D625" s="5">
        <f>All_Customers_Residential!D625+All_Customers_Small_Commercial!D625+All_Customers_Lighting!D625</f>
        <v>0</v>
      </c>
      <c r="E625" s="5">
        <f>All_Customers_Residential!E625+All_Customers_Small_Commercial!E625+All_Customers_Lighting!E625</f>
        <v>0</v>
      </c>
      <c r="F625" s="5">
        <f>All_Customers_Residential!F625+All_Customers_Small_Commercial!F625+All_Customers_Lighting!F625</f>
        <v>0</v>
      </c>
      <c r="G625" s="5">
        <f>All_Customers_Residential!G625+All_Customers_Small_Commercial!G625+All_Customers_Lighting!G625</f>
        <v>0</v>
      </c>
      <c r="H625" s="5">
        <f>All_Customers_Residential!H625+All_Customers_Small_Commercial!H625+All_Customers_Lighting!H625</f>
        <v>0</v>
      </c>
      <c r="I625" s="5">
        <f>All_Customers_Residential!I625+All_Customers_Small_Commercial!I625+All_Customers_Lighting!I625</f>
        <v>0</v>
      </c>
      <c r="J625" s="5">
        <f>All_Customers_Residential!J625+All_Customers_Small_Commercial!J625+All_Customers_Lighting!J625</f>
        <v>0</v>
      </c>
      <c r="K625" s="5">
        <f>All_Customers_Residential!K625+All_Customers_Small_Commercial!K625+All_Customers_Lighting!K625</f>
        <v>0</v>
      </c>
      <c r="L625" s="5">
        <f>All_Customers_Residential!L625+All_Customers_Small_Commercial!L625+All_Customers_Lighting!L625</f>
        <v>0</v>
      </c>
      <c r="M625" s="5">
        <f>All_Customers_Residential!M625+All_Customers_Small_Commercial!M625+All_Customers_Lighting!M625</f>
        <v>0</v>
      </c>
      <c r="N625" s="5">
        <f>All_Customers_Residential!N625+All_Customers_Small_Commercial!N625+All_Customers_Lighting!N625</f>
        <v>0</v>
      </c>
      <c r="O625" s="5">
        <f>All_Customers_Residential!O625+All_Customers_Small_Commercial!O625+All_Customers_Lighting!O625</f>
        <v>0</v>
      </c>
      <c r="P625" s="5">
        <f>All_Customers_Residential!P625+All_Customers_Small_Commercial!P625+All_Customers_Lighting!P625</f>
        <v>0</v>
      </c>
      <c r="Q625" s="5">
        <f>All_Customers_Residential!Q625+All_Customers_Small_Commercial!Q625+All_Customers_Lighting!Q625</f>
        <v>0</v>
      </c>
      <c r="R625" s="5">
        <f>All_Customers_Residential!R625+All_Customers_Small_Commercial!R625+All_Customers_Lighting!R625</f>
        <v>0</v>
      </c>
      <c r="S625" s="5">
        <f>All_Customers_Residential!S625+All_Customers_Small_Commercial!S625+All_Customers_Lighting!S625</f>
        <v>0</v>
      </c>
      <c r="T625" s="5">
        <f>All_Customers_Residential!T625+All_Customers_Small_Commercial!T625+All_Customers_Lighting!T625</f>
        <v>0</v>
      </c>
      <c r="U625" s="5">
        <f>All_Customers_Residential!U625+All_Customers_Small_Commercial!U625+All_Customers_Lighting!U625</f>
        <v>0</v>
      </c>
      <c r="V625" s="5">
        <f>All_Customers_Residential!V625+All_Customers_Small_Commercial!V625+All_Customers_Lighting!V625</f>
        <v>0</v>
      </c>
      <c r="W625" s="5">
        <f>All_Customers_Residential!W625+All_Customers_Small_Commercial!W625+All_Customers_Lighting!W625</f>
        <v>0</v>
      </c>
      <c r="X625" s="5">
        <f>All_Customers_Residential!X625+All_Customers_Small_Commercial!X625+All_Customers_Lighting!X625</f>
        <v>0</v>
      </c>
      <c r="Y625" s="5">
        <f>All_Customers_Residential!Y625+All_Customers_Small_Commercial!Y625+All_Customers_Lighting!Y625</f>
        <v>0</v>
      </c>
      <c r="AA625" s="2">
        <f>IFERROR(INDEX('Holiday Schedule'!$D$3:$D$24,MATCH(A625,'Holiday Schedule'!$C$3:$C$24,0)),0)</f>
        <v>0</v>
      </c>
      <c r="AB625" s="2">
        <f t="shared" si="72"/>
        <v>2</v>
      </c>
      <c r="AC625" s="2">
        <f t="shared" si="73"/>
        <v>0</v>
      </c>
      <c r="AD625" s="5">
        <f t="shared" si="74"/>
        <v>0</v>
      </c>
      <c r="AE625" s="5">
        <f t="shared" si="75"/>
        <v>0</v>
      </c>
      <c r="AG625" s="2">
        <f t="shared" si="76"/>
        <v>9</v>
      </c>
      <c r="AH625" s="2">
        <f t="shared" si="77"/>
        <v>2025</v>
      </c>
      <c r="AJ625" s="5">
        <f t="shared" si="78"/>
        <v>0</v>
      </c>
      <c r="AK625" s="2" t="str">
        <f t="shared" si="79"/>
        <v/>
      </c>
    </row>
    <row r="626" spans="1:37" ht="12.75" x14ac:dyDescent="0.2">
      <c r="A626" s="4">
        <v>45909</v>
      </c>
      <c r="B626" s="5">
        <f>All_Customers_Residential!B626+All_Customers_Small_Commercial!B626+All_Customers_Lighting!B626</f>
        <v>0</v>
      </c>
      <c r="C626" s="5">
        <f>All_Customers_Residential!C626+All_Customers_Small_Commercial!C626+All_Customers_Lighting!C626</f>
        <v>0</v>
      </c>
      <c r="D626" s="5">
        <f>All_Customers_Residential!D626+All_Customers_Small_Commercial!D626+All_Customers_Lighting!D626</f>
        <v>0</v>
      </c>
      <c r="E626" s="5">
        <f>All_Customers_Residential!E626+All_Customers_Small_Commercial!E626+All_Customers_Lighting!E626</f>
        <v>0</v>
      </c>
      <c r="F626" s="5">
        <f>All_Customers_Residential!F626+All_Customers_Small_Commercial!F626+All_Customers_Lighting!F626</f>
        <v>0</v>
      </c>
      <c r="G626" s="5">
        <f>All_Customers_Residential!G626+All_Customers_Small_Commercial!G626+All_Customers_Lighting!G626</f>
        <v>0</v>
      </c>
      <c r="H626" s="5">
        <f>All_Customers_Residential!H626+All_Customers_Small_Commercial!H626+All_Customers_Lighting!H626</f>
        <v>0</v>
      </c>
      <c r="I626" s="5">
        <f>All_Customers_Residential!I626+All_Customers_Small_Commercial!I626+All_Customers_Lighting!I626</f>
        <v>0</v>
      </c>
      <c r="J626" s="5">
        <f>All_Customers_Residential!J626+All_Customers_Small_Commercial!J626+All_Customers_Lighting!J626</f>
        <v>0</v>
      </c>
      <c r="K626" s="5">
        <f>All_Customers_Residential!K626+All_Customers_Small_Commercial!K626+All_Customers_Lighting!K626</f>
        <v>0</v>
      </c>
      <c r="L626" s="5">
        <f>All_Customers_Residential!L626+All_Customers_Small_Commercial!L626+All_Customers_Lighting!L626</f>
        <v>0</v>
      </c>
      <c r="M626" s="5">
        <f>All_Customers_Residential!M626+All_Customers_Small_Commercial!M626+All_Customers_Lighting!M626</f>
        <v>0</v>
      </c>
      <c r="N626" s="5">
        <f>All_Customers_Residential!N626+All_Customers_Small_Commercial!N626+All_Customers_Lighting!N626</f>
        <v>0</v>
      </c>
      <c r="O626" s="5">
        <f>All_Customers_Residential!O626+All_Customers_Small_Commercial!O626+All_Customers_Lighting!O626</f>
        <v>0</v>
      </c>
      <c r="P626" s="5">
        <f>All_Customers_Residential!P626+All_Customers_Small_Commercial!P626+All_Customers_Lighting!P626</f>
        <v>0</v>
      </c>
      <c r="Q626" s="5">
        <f>All_Customers_Residential!Q626+All_Customers_Small_Commercial!Q626+All_Customers_Lighting!Q626</f>
        <v>0</v>
      </c>
      <c r="R626" s="5">
        <f>All_Customers_Residential!R626+All_Customers_Small_Commercial!R626+All_Customers_Lighting!R626</f>
        <v>0</v>
      </c>
      <c r="S626" s="5">
        <f>All_Customers_Residential!S626+All_Customers_Small_Commercial!S626+All_Customers_Lighting!S626</f>
        <v>0</v>
      </c>
      <c r="T626" s="5">
        <f>All_Customers_Residential!T626+All_Customers_Small_Commercial!T626+All_Customers_Lighting!T626</f>
        <v>0</v>
      </c>
      <c r="U626" s="5">
        <f>All_Customers_Residential!U626+All_Customers_Small_Commercial!U626+All_Customers_Lighting!U626</f>
        <v>0</v>
      </c>
      <c r="V626" s="5">
        <f>All_Customers_Residential!V626+All_Customers_Small_Commercial!V626+All_Customers_Lighting!V626</f>
        <v>0</v>
      </c>
      <c r="W626" s="5">
        <f>All_Customers_Residential!W626+All_Customers_Small_Commercial!W626+All_Customers_Lighting!W626</f>
        <v>0</v>
      </c>
      <c r="X626" s="5">
        <f>All_Customers_Residential!X626+All_Customers_Small_Commercial!X626+All_Customers_Lighting!X626</f>
        <v>0</v>
      </c>
      <c r="Y626" s="5">
        <f>All_Customers_Residential!Y626+All_Customers_Small_Commercial!Y626+All_Customers_Lighting!Y626</f>
        <v>0</v>
      </c>
      <c r="AA626" s="2">
        <f>IFERROR(INDEX('Holiday Schedule'!$D$3:$D$24,MATCH(A626,'Holiday Schedule'!$C$3:$C$24,0)),0)</f>
        <v>0</v>
      </c>
      <c r="AB626" s="2">
        <f t="shared" si="72"/>
        <v>3</v>
      </c>
      <c r="AC626" s="2">
        <f t="shared" si="73"/>
        <v>0</v>
      </c>
      <c r="AD626" s="5">
        <f t="shared" si="74"/>
        <v>0</v>
      </c>
      <c r="AE626" s="5">
        <f t="shared" si="75"/>
        <v>0</v>
      </c>
      <c r="AG626" s="2">
        <f t="shared" si="76"/>
        <v>9</v>
      </c>
      <c r="AH626" s="2">
        <f t="shared" si="77"/>
        <v>2025</v>
      </c>
      <c r="AJ626" s="5">
        <f t="shared" si="78"/>
        <v>0</v>
      </c>
      <c r="AK626" s="2" t="str">
        <f t="shared" si="79"/>
        <v/>
      </c>
    </row>
    <row r="627" spans="1:37" ht="12.75" x14ac:dyDescent="0.2">
      <c r="A627" s="4">
        <v>45910</v>
      </c>
      <c r="B627" s="5">
        <f>All_Customers_Residential!B627+All_Customers_Small_Commercial!B627+All_Customers_Lighting!B627</f>
        <v>0</v>
      </c>
      <c r="C627" s="5">
        <f>All_Customers_Residential!C627+All_Customers_Small_Commercial!C627+All_Customers_Lighting!C627</f>
        <v>0</v>
      </c>
      <c r="D627" s="5">
        <f>All_Customers_Residential!D627+All_Customers_Small_Commercial!D627+All_Customers_Lighting!D627</f>
        <v>0</v>
      </c>
      <c r="E627" s="5">
        <f>All_Customers_Residential!E627+All_Customers_Small_Commercial!E627+All_Customers_Lighting!E627</f>
        <v>0</v>
      </c>
      <c r="F627" s="5">
        <f>All_Customers_Residential!F627+All_Customers_Small_Commercial!F627+All_Customers_Lighting!F627</f>
        <v>0</v>
      </c>
      <c r="G627" s="5">
        <f>All_Customers_Residential!G627+All_Customers_Small_Commercial!G627+All_Customers_Lighting!G627</f>
        <v>0</v>
      </c>
      <c r="H627" s="5">
        <f>All_Customers_Residential!H627+All_Customers_Small_Commercial!H627+All_Customers_Lighting!H627</f>
        <v>0</v>
      </c>
      <c r="I627" s="5">
        <f>All_Customers_Residential!I627+All_Customers_Small_Commercial!I627+All_Customers_Lighting!I627</f>
        <v>0</v>
      </c>
      <c r="J627" s="5">
        <f>All_Customers_Residential!J627+All_Customers_Small_Commercial!J627+All_Customers_Lighting!J627</f>
        <v>0</v>
      </c>
      <c r="K627" s="5">
        <f>All_Customers_Residential!K627+All_Customers_Small_Commercial!K627+All_Customers_Lighting!K627</f>
        <v>0</v>
      </c>
      <c r="L627" s="5">
        <f>All_Customers_Residential!L627+All_Customers_Small_Commercial!L627+All_Customers_Lighting!L627</f>
        <v>0</v>
      </c>
      <c r="M627" s="5">
        <f>All_Customers_Residential!M627+All_Customers_Small_Commercial!M627+All_Customers_Lighting!M627</f>
        <v>0</v>
      </c>
      <c r="N627" s="5">
        <f>All_Customers_Residential!N627+All_Customers_Small_Commercial!N627+All_Customers_Lighting!N627</f>
        <v>0</v>
      </c>
      <c r="O627" s="5">
        <f>All_Customers_Residential!O627+All_Customers_Small_Commercial!O627+All_Customers_Lighting!O627</f>
        <v>0</v>
      </c>
      <c r="P627" s="5">
        <f>All_Customers_Residential!P627+All_Customers_Small_Commercial!P627+All_Customers_Lighting!P627</f>
        <v>0</v>
      </c>
      <c r="Q627" s="5">
        <f>All_Customers_Residential!Q627+All_Customers_Small_Commercial!Q627+All_Customers_Lighting!Q627</f>
        <v>0</v>
      </c>
      <c r="R627" s="5">
        <f>All_Customers_Residential!R627+All_Customers_Small_Commercial!R627+All_Customers_Lighting!R627</f>
        <v>0</v>
      </c>
      <c r="S627" s="5">
        <f>All_Customers_Residential!S627+All_Customers_Small_Commercial!S627+All_Customers_Lighting!S627</f>
        <v>0</v>
      </c>
      <c r="T627" s="5">
        <f>All_Customers_Residential!T627+All_Customers_Small_Commercial!T627+All_Customers_Lighting!T627</f>
        <v>0</v>
      </c>
      <c r="U627" s="5">
        <f>All_Customers_Residential!U627+All_Customers_Small_Commercial!U627+All_Customers_Lighting!U627</f>
        <v>0</v>
      </c>
      <c r="V627" s="5">
        <f>All_Customers_Residential!V627+All_Customers_Small_Commercial!V627+All_Customers_Lighting!V627</f>
        <v>0</v>
      </c>
      <c r="W627" s="5">
        <f>All_Customers_Residential!W627+All_Customers_Small_Commercial!W627+All_Customers_Lighting!W627</f>
        <v>0</v>
      </c>
      <c r="X627" s="5">
        <f>All_Customers_Residential!X627+All_Customers_Small_Commercial!X627+All_Customers_Lighting!X627</f>
        <v>0</v>
      </c>
      <c r="Y627" s="5">
        <f>All_Customers_Residential!Y627+All_Customers_Small_Commercial!Y627+All_Customers_Lighting!Y627</f>
        <v>0</v>
      </c>
      <c r="AA627" s="2">
        <f>IFERROR(INDEX('Holiday Schedule'!$D$3:$D$24,MATCH(A627,'Holiday Schedule'!$C$3:$C$24,0)),0)</f>
        <v>0</v>
      </c>
      <c r="AB627" s="2">
        <f t="shared" si="72"/>
        <v>4</v>
      </c>
      <c r="AC627" s="2">
        <f t="shared" si="73"/>
        <v>0</v>
      </c>
      <c r="AD627" s="5">
        <f t="shared" si="74"/>
        <v>0</v>
      </c>
      <c r="AE627" s="5">
        <f t="shared" si="75"/>
        <v>0</v>
      </c>
      <c r="AG627" s="2">
        <f t="shared" si="76"/>
        <v>9</v>
      </c>
      <c r="AH627" s="2">
        <f t="shared" si="77"/>
        <v>2025</v>
      </c>
      <c r="AJ627" s="5">
        <f t="shared" si="78"/>
        <v>0</v>
      </c>
      <c r="AK627" s="2" t="str">
        <f t="shared" si="79"/>
        <v/>
      </c>
    </row>
    <row r="628" spans="1:37" ht="12.75" x14ac:dyDescent="0.2">
      <c r="A628" s="4">
        <v>45911</v>
      </c>
      <c r="B628" s="5">
        <f>All_Customers_Residential!B628+All_Customers_Small_Commercial!B628+All_Customers_Lighting!B628</f>
        <v>0</v>
      </c>
      <c r="C628" s="5">
        <f>All_Customers_Residential!C628+All_Customers_Small_Commercial!C628+All_Customers_Lighting!C628</f>
        <v>0</v>
      </c>
      <c r="D628" s="5">
        <f>All_Customers_Residential!D628+All_Customers_Small_Commercial!D628+All_Customers_Lighting!D628</f>
        <v>0</v>
      </c>
      <c r="E628" s="5">
        <f>All_Customers_Residential!E628+All_Customers_Small_Commercial!E628+All_Customers_Lighting!E628</f>
        <v>0</v>
      </c>
      <c r="F628" s="5">
        <f>All_Customers_Residential!F628+All_Customers_Small_Commercial!F628+All_Customers_Lighting!F628</f>
        <v>0</v>
      </c>
      <c r="G628" s="5">
        <f>All_Customers_Residential!G628+All_Customers_Small_Commercial!G628+All_Customers_Lighting!G628</f>
        <v>0</v>
      </c>
      <c r="H628" s="5">
        <f>All_Customers_Residential!H628+All_Customers_Small_Commercial!H628+All_Customers_Lighting!H628</f>
        <v>0</v>
      </c>
      <c r="I628" s="5">
        <f>All_Customers_Residential!I628+All_Customers_Small_Commercial!I628+All_Customers_Lighting!I628</f>
        <v>0</v>
      </c>
      <c r="J628" s="5">
        <f>All_Customers_Residential!J628+All_Customers_Small_Commercial!J628+All_Customers_Lighting!J628</f>
        <v>0</v>
      </c>
      <c r="K628" s="5">
        <f>All_Customers_Residential!K628+All_Customers_Small_Commercial!K628+All_Customers_Lighting!K628</f>
        <v>0</v>
      </c>
      <c r="L628" s="5">
        <f>All_Customers_Residential!L628+All_Customers_Small_Commercial!L628+All_Customers_Lighting!L628</f>
        <v>0</v>
      </c>
      <c r="M628" s="5">
        <f>All_Customers_Residential!M628+All_Customers_Small_Commercial!M628+All_Customers_Lighting!M628</f>
        <v>0</v>
      </c>
      <c r="N628" s="5">
        <f>All_Customers_Residential!N628+All_Customers_Small_Commercial!N628+All_Customers_Lighting!N628</f>
        <v>0</v>
      </c>
      <c r="O628" s="5">
        <f>All_Customers_Residential!O628+All_Customers_Small_Commercial!O628+All_Customers_Lighting!O628</f>
        <v>0</v>
      </c>
      <c r="P628" s="5">
        <f>All_Customers_Residential!P628+All_Customers_Small_Commercial!P628+All_Customers_Lighting!P628</f>
        <v>0</v>
      </c>
      <c r="Q628" s="5">
        <f>All_Customers_Residential!Q628+All_Customers_Small_Commercial!Q628+All_Customers_Lighting!Q628</f>
        <v>0</v>
      </c>
      <c r="R628" s="5">
        <f>All_Customers_Residential!R628+All_Customers_Small_Commercial!R628+All_Customers_Lighting!R628</f>
        <v>0</v>
      </c>
      <c r="S628" s="5">
        <f>All_Customers_Residential!S628+All_Customers_Small_Commercial!S628+All_Customers_Lighting!S628</f>
        <v>0</v>
      </c>
      <c r="T628" s="5">
        <f>All_Customers_Residential!T628+All_Customers_Small_Commercial!T628+All_Customers_Lighting!T628</f>
        <v>0</v>
      </c>
      <c r="U628" s="5">
        <f>All_Customers_Residential!U628+All_Customers_Small_Commercial!U628+All_Customers_Lighting!U628</f>
        <v>0</v>
      </c>
      <c r="V628" s="5">
        <f>All_Customers_Residential!V628+All_Customers_Small_Commercial!V628+All_Customers_Lighting!V628</f>
        <v>0</v>
      </c>
      <c r="W628" s="5">
        <f>All_Customers_Residential!W628+All_Customers_Small_Commercial!W628+All_Customers_Lighting!W628</f>
        <v>0</v>
      </c>
      <c r="X628" s="5">
        <f>All_Customers_Residential!X628+All_Customers_Small_Commercial!X628+All_Customers_Lighting!X628</f>
        <v>0</v>
      </c>
      <c r="Y628" s="5">
        <f>All_Customers_Residential!Y628+All_Customers_Small_Commercial!Y628+All_Customers_Lighting!Y628</f>
        <v>0</v>
      </c>
      <c r="AA628" s="2">
        <f>IFERROR(INDEX('Holiday Schedule'!$D$3:$D$24,MATCH(A628,'Holiday Schedule'!$C$3:$C$24,0)),0)</f>
        <v>0</v>
      </c>
      <c r="AB628" s="2">
        <f t="shared" si="72"/>
        <v>5</v>
      </c>
      <c r="AC628" s="2">
        <f t="shared" si="73"/>
        <v>0</v>
      </c>
      <c r="AD628" s="5">
        <f t="shared" si="74"/>
        <v>0</v>
      </c>
      <c r="AE628" s="5">
        <f t="shared" si="75"/>
        <v>0</v>
      </c>
      <c r="AG628" s="2">
        <f t="shared" si="76"/>
        <v>9</v>
      </c>
      <c r="AH628" s="2">
        <f t="shared" si="77"/>
        <v>2025</v>
      </c>
      <c r="AJ628" s="5">
        <f t="shared" si="78"/>
        <v>0</v>
      </c>
      <c r="AK628" s="2" t="str">
        <f t="shared" si="79"/>
        <v/>
      </c>
    </row>
    <row r="629" spans="1:37" ht="12.75" x14ac:dyDescent="0.2">
      <c r="A629" s="4">
        <v>45912</v>
      </c>
      <c r="B629" s="5">
        <f>All_Customers_Residential!B629+All_Customers_Small_Commercial!B629+All_Customers_Lighting!B629</f>
        <v>0</v>
      </c>
      <c r="C629" s="5">
        <f>All_Customers_Residential!C629+All_Customers_Small_Commercial!C629+All_Customers_Lighting!C629</f>
        <v>0</v>
      </c>
      <c r="D629" s="5">
        <f>All_Customers_Residential!D629+All_Customers_Small_Commercial!D629+All_Customers_Lighting!D629</f>
        <v>0</v>
      </c>
      <c r="E629" s="5">
        <f>All_Customers_Residential!E629+All_Customers_Small_Commercial!E629+All_Customers_Lighting!E629</f>
        <v>0</v>
      </c>
      <c r="F629" s="5">
        <f>All_Customers_Residential!F629+All_Customers_Small_Commercial!F629+All_Customers_Lighting!F629</f>
        <v>0</v>
      </c>
      <c r="G629" s="5">
        <f>All_Customers_Residential!G629+All_Customers_Small_Commercial!G629+All_Customers_Lighting!G629</f>
        <v>0</v>
      </c>
      <c r="H629" s="5">
        <f>All_Customers_Residential!H629+All_Customers_Small_Commercial!H629+All_Customers_Lighting!H629</f>
        <v>0</v>
      </c>
      <c r="I629" s="5">
        <f>All_Customers_Residential!I629+All_Customers_Small_Commercial!I629+All_Customers_Lighting!I629</f>
        <v>0</v>
      </c>
      <c r="J629" s="5">
        <f>All_Customers_Residential!J629+All_Customers_Small_Commercial!J629+All_Customers_Lighting!J629</f>
        <v>0</v>
      </c>
      <c r="K629" s="5">
        <f>All_Customers_Residential!K629+All_Customers_Small_Commercial!K629+All_Customers_Lighting!K629</f>
        <v>0</v>
      </c>
      <c r="L629" s="5">
        <f>All_Customers_Residential!L629+All_Customers_Small_Commercial!L629+All_Customers_Lighting!L629</f>
        <v>0</v>
      </c>
      <c r="M629" s="5">
        <f>All_Customers_Residential!M629+All_Customers_Small_Commercial!M629+All_Customers_Lighting!M629</f>
        <v>0</v>
      </c>
      <c r="N629" s="5">
        <f>All_Customers_Residential!N629+All_Customers_Small_Commercial!N629+All_Customers_Lighting!N629</f>
        <v>0</v>
      </c>
      <c r="O629" s="5">
        <f>All_Customers_Residential!O629+All_Customers_Small_Commercial!O629+All_Customers_Lighting!O629</f>
        <v>0</v>
      </c>
      <c r="P629" s="5">
        <f>All_Customers_Residential!P629+All_Customers_Small_Commercial!P629+All_Customers_Lighting!P629</f>
        <v>0</v>
      </c>
      <c r="Q629" s="5">
        <f>All_Customers_Residential!Q629+All_Customers_Small_Commercial!Q629+All_Customers_Lighting!Q629</f>
        <v>0</v>
      </c>
      <c r="R629" s="5">
        <f>All_Customers_Residential!R629+All_Customers_Small_Commercial!R629+All_Customers_Lighting!R629</f>
        <v>0</v>
      </c>
      <c r="S629" s="5">
        <f>All_Customers_Residential!S629+All_Customers_Small_Commercial!S629+All_Customers_Lighting!S629</f>
        <v>0</v>
      </c>
      <c r="T629" s="5">
        <f>All_Customers_Residential!T629+All_Customers_Small_Commercial!T629+All_Customers_Lighting!T629</f>
        <v>0</v>
      </c>
      <c r="U629" s="5">
        <f>All_Customers_Residential!U629+All_Customers_Small_Commercial!U629+All_Customers_Lighting!U629</f>
        <v>0</v>
      </c>
      <c r="V629" s="5">
        <f>All_Customers_Residential!V629+All_Customers_Small_Commercial!V629+All_Customers_Lighting!V629</f>
        <v>0</v>
      </c>
      <c r="W629" s="5">
        <f>All_Customers_Residential!W629+All_Customers_Small_Commercial!W629+All_Customers_Lighting!W629</f>
        <v>0</v>
      </c>
      <c r="X629" s="5">
        <f>All_Customers_Residential!X629+All_Customers_Small_Commercial!X629+All_Customers_Lighting!X629</f>
        <v>0</v>
      </c>
      <c r="Y629" s="5">
        <f>All_Customers_Residential!Y629+All_Customers_Small_Commercial!Y629+All_Customers_Lighting!Y629</f>
        <v>0</v>
      </c>
      <c r="AA629" s="2">
        <f>IFERROR(INDEX('Holiday Schedule'!$D$3:$D$24,MATCH(A629,'Holiday Schedule'!$C$3:$C$24,0)),0)</f>
        <v>0</v>
      </c>
      <c r="AB629" s="2">
        <f t="shared" si="72"/>
        <v>6</v>
      </c>
      <c r="AC629" s="2">
        <f t="shared" si="73"/>
        <v>0</v>
      </c>
      <c r="AD629" s="5">
        <f t="shared" si="74"/>
        <v>0</v>
      </c>
      <c r="AE629" s="5">
        <f t="shared" si="75"/>
        <v>0</v>
      </c>
      <c r="AG629" s="2">
        <f t="shared" si="76"/>
        <v>9</v>
      </c>
      <c r="AH629" s="2">
        <f t="shared" si="77"/>
        <v>2025</v>
      </c>
      <c r="AJ629" s="5">
        <f t="shared" si="78"/>
        <v>0</v>
      </c>
      <c r="AK629" s="2" t="str">
        <f t="shared" si="79"/>
        <v/>
      </c>
    </row>
    <row r="630" spans="1:37" ht="12.75" x14ac:dyDescent="0.2">
      <c r="A630" s="4">
        <v>45913</v>
      </c>
      <c r="B630" s="5">
        <f>All_Customers_Residential!B630+All_Customers_Small_Commercial!B630+All_Customers_Lighting!B630</f>
        <v>0</v>
      </c>
      <c r="C630" s="5">
        <f>All_Customers_Residential!C630+All_Customers_Small_Commercial!C630+All_Customers_Lighting!C630</f>
        <v>0</v>
      </c>
      <c r="D630" s="5">
        <f>All_Customers_Residential!D630+All_Customers_Small_Commercial!D630+All_Customers_Lighting!D630</f>
        <v>0</v>
      </c>
      <c r="E630" s="5">
        <f>All_Customers_Residential!E630+All_Customers_Small_Commercial!E630+All_Customers_Lighting!E630</f>
        <v>0</v>
      </c>
      <c r="F630" s="5">
        <f>All_Customers_Residential!F630+All_Customers_Small_Commercial!F630+All_Customers_Lighting!F630</f>
        <v>0</v>
      </c>
      <c r="G630" s="5">
        <f>All_Customers_Residential!G630+All_Customers_Small_Commercial!G630+All_Customers_Lighting!G630</f>
        <v>0</v>
      </c>
      <c r="H630" s="5">
        <f>All_Customers_Residential!H630+All_Customers_Small_Commercial!H630+All_Customers_Lighting!H630</f>
        <v>0</v>
      </c>
      <c r="I630" s="5">
        <f>All_Customers_Residential!I630+All_Customers_Small_Commercial!I630+All_Customers_Lighting!I630</f>
        <v>0</v>
      </c>
      <c r="J630" s="5">
        <f>All_Customers_Residential!J630+All_Customers_Small_Commercial!J630+All_Customers_Lighting!J630</f>
        <v>0</v>
      </c>
      <c r="K630" s="5">
        <f>All_Customers_Residential!K630+All_Customers_Small_Commercial!K630+All_Customers_Lighting!K630</f>
        <v>0</v>
      </c>
      <c r="L630" s="5">
        <f>All_Customers_Residential!L630+All_Customers_Small_Commercial!L630+All_Customers_Lighting!L630</f>
        <v>0</v>
      </c>
      <c r="M630" s="5">
        <f>All_Customers_Residential!M630+All_Customers_Small_Commercial!M630+All_Customers_Lighting!M630</f>
        <v>0</v>
      </c>
      <c r="N630" s="5">
        <f>All_Customers_Residential!N630+All_Customers_Small_Commercial!N630+All_Customers_Lighting!N630</f>
        <v>0</v>
      </c>
      <c r="O630" s="5">
        <f>All_Customers_Residential!O630+All_Customers_Small_Commercial!O630+All_Customers_Lighting!O630</f>
        <v>0</v>
      </c>
      <c r="P630" s="5">
        <f>All_Customers_Residential!P630+All_Customers_Small_Commercial!P630+All_Customers_Lighting!P630</f>
        <v>0</v>
      </c>
      <c r="Q630" s="5">
        <f>All_Customers_Residential!Q630+All_Customers_Small_Commercial!Q630+All_Customers_Lighting!Q630</f>
        <v>0</v>
      </c>
      <c r="R630" s="5">
        <f>All_Customers_Residential!R630+All_Customers_Small_Commercial!R630+All_Customers_Lighting!R630</f>
        <v>0</v>
      </c>
      <c r="S630" s="5">
        <f>All_Customers_Residential!S630+All_Customers_Small_Commercial!S630+All_Customers_Lighting!S630</f>
        <v>0</v>
      </c>
      <c r="T630" s="5">
        <f>All_Customers_Residential!T630+All_Customers_Small_Commercial!T630+All_Customers_Lighting!T630</f>
        <v>0</v>
      </c>
      <c r="U630" s="5">
        <f>All_Customers_Residential!U630+All_Customers_Small_Commercial!U630+All_Customers_Lighting!U630</f>
        <v>0</v>
      </c>
      <c r="V630" s="5">
        <f>All_Customers_Residential!V630+All_Customers_Small_Commercial!V630+All_Customers_Lighting!V630</f>
        <v>0</v>
      </c>
      <c r="W630" s="5">
        <f>All_Customers_Residential!W630+All_Customers_Small_Commercial!W630+All_Customers_Lighting!W630</f>
        <v>0</v>
      </c>
      <c r="X630" s="5">
        <f>All_Customers_Residential!X630+All_Customers_Small_Commercial!X630+All_Customers_Lighting!X630</f>
        <v>0</v>
      </c>
      <c r="Y630" s="5">
        <f>All_Customers_Residential!Y630+All_Customers_Small_Commercial!Y630+All_Customers_Lighting!Y630</f>
        <v>0</v>
      </c>
      <c r="AA630" s="2">
        <f>IFERROR(INDEX('Holiday Schedule'!$D$3:$D$24,MATCH(A630,'Holiday Schedule'!$C$3:$C$24,0)),0)</f>
        <v>0</v>
      </c>
      <c r="AB630" s="2">
        <f t="shared" si="72"/>
        <v>7</v>
      </c>
      <c r="AC630" s="2">
        <f t="shared" si="73"/>
        <v>0</v>
      </c>
      <c r="AD630" s="5">
        <f t="shared" si="74"/>
        <v>0</v>
      </c>
      <c r="AE630" s="5">
        <f t="shared" si="75"/>
        <v>0</v>
      </c>
      <c r="AG630" s="2">
        <f t="shared" si="76"/>
        <v>9</v>
      </c>
      <c r="AH630" s="2">
        <f t="shared" si="77"/>
        <v>2025</v>
      </c>
      <c r="AJ630" s="5">
        <f t="shared" si="78"/>
        <v>0</v>
      </c>
      <c r="AK630" s="2" t="str">
        <f t="shared" si="79"/>
        <v/>
      </c>
    </row>
    <row r="631" spans="1:37" ht="12.75" x14ac:dyDescent="0.2">
      <c r="A631" s="4">
        <v>45914</v>
      </c>
      <c r="B631" s="5">
        <f>All_Customers_Residential!B631+All_Customers_Small_Commercial!B631+All_Customers_Lighting!B631</f>
        <v>0</v>
      </c>
      <c r="C631" s="5">
        <f>All_Customers_Residential!C631+All_Customers_Small_Commercial!C631+All_Customers_Lighting!C631</f>
        <v>0</v>
      </c>
      <c r="D631" s="5">
        <f>All_Customers_Residential!D631+All_Customers_Small_Commercial!D631+All_Customers_Lighting!D631</f>
        <v>0</v>
      </c>
      <c r="E631" s="5">
        <f>All_Customers_Residential!E631+All_Customers_Small_Commercial!E631+All_Customers_Lighting!E631</f>
        <v>0</v>
      </c>
      <c r="F631" s="5">
        <f>All_Customers_Residential!F631+All_Customers_Small_Commercial!F631+All_Customers_Lighting!F631</f>
        <v>0</v>
      </c>
      <c r="G631" s="5">
        <f>All_Customers_Residential!G631+All_Customers_Small_Commercial!G631+All_Customers_Lighting!G631</f>
        <v>0</v>
      </c>
      <c r="H631" s="5">
        <f>All_Customers_Residential!H631+All_Customers_Small_Commercial!H631+All_Customers_Lighting!H631</f>
        <v>0</v>
      </c>
      <c r="I631" s="5">
        <f>All_Customers_Residential!I631+All_Customers_Small_Commercial!I631+All_Customers_Lighting!I631</f>
        <v>0</v>
      </c>
      <c r="J631" s="5">
        <f>All_Customers_Residential!J631+All_Customers_Small_Commercial!J631+All_Customers_Lighting!J631</f>
        <v>0</v>
      </c>
      <c r="K631" s="5">
        <f>All_Customers_Residential!K631+All_Customers_Small_Commercial!K631+All_Customers_Lighting!K631</f>
        <v>0</v>
      </c>
      <c r="L631" s="5">
        <f>All_Customers_Residential!L631+All_Customers_Small_Commercial!L631+All_Customers_Lighting!L631</f>
        <v>0</v>
      </c>
      <c r="M631" s="5">
        <f>All_Customers_Residential!M631+All_Customers_Small_Commercial!M631+All_Customers_Lighting!M631</f>
        <v>0</v>
      </c>
      <c r="N631" s="5">
        <f>All_Customers_Residential!N631+All_Customers_Small_Commercial!N631+All_Customers_Lighting!N631</f>
        <v>0</v>
      </c>
      <c r="O631" s="5">
        <f>All_Customers_Residential!O631+All_Customers_Small_Commercial!O631+All_Customers_Lighting!O631</f>
        <v>0</v>
      </c>
      <c r="P631" s="5">
        <f>All_Customers_Residential!P631+All_Customers_Small_Commercial!P631+All_Customers_Lighting!P631</f>
        <v>0</v>
      </c>
      <c r="Q631" s="5">
        <f>All_Customers_Residential!Q631+All_Customers_Small_Commercial!Q631+All_Customers_Lighting!Q631</f>
        <v>0</v>
      </c>
      <c r="R631" s="5">
        <f>All_Customers_Residential!R631+All_Customers_Small_Commercial!R631+All_Customers_Lighting!R631</f>
        <v>0</v>
      </c>
      <c r="S631" s="5">
        <f>All_Customers_Residential!S631+All_Customers_Small_Commercial!S631+All_Customers_Lighting!S631</f>
        <v>0</v>
      </c>
      <c r="T631" s="5">
        <f>All_Customers_Residential!T631+All_Customers_Small_Commercial!T631+All_Customers_Lighting!T631</f>
        <v>0</v>
      </c>
      <c r="U631" s="5">
        <f>All_Customers_Residential!U631+All_Customers_Small_Commercial!U631+All_Customers_Lighting!U631</f>
        <v>0</v>
      </c>
      <c r="V631" s="5">
        <f>All_Customers_Residential!V631+All_Customers_Small_Commercial!V631+All_Customers_Lighting!V631</f>
        <v>0</v>
      </c>
      <c r="W631" s="5">
        <f>All_Customers_Residential!W631+All_Customers_Small_Commercial!W631+All_Customers_Lighting!W631</f>
        <v>0</v>
      </c>
      <c r="X631" s="5">
        <f>All_Customers_Residential!X631+All_Customers_Small_Commercial!X631+All_Customers_Lighting!X631</f>
        <v>0</v>
      </c>
      <c r="Y631" s="5">
        <f>All_Customers_Residential!Y631+All_Customers_Small_Commercial!Y631+All_Customers_Lighting!Y631</f>
        <v>0</v>
      </c>
      <c r="AA631" s="2">
        <f>IFERROR(INDEX('Holiday Schedule'!$D$3:$D$24,MATCH(A631,'Holiday Schedule'!$C$3:$C$24,0)),0)</f>
        <v>0</v>
      </c>
      <c r="AB631" s="2">
        <f t="shared" si="72"/>
        <v>1</v>
      </c>
      <c r="AC631" s="2">
        <f t="shared" si="73"/>
        <v>0</v>
      </c>
      <c r="AD631" s="5">
        <f t="shared" si="74"/>
        <v>0</v>
      </c>
      <c r="AE631" s="5">
        <f t="shared" si="75"/>
        <v>0</v>
      </c>
      <c r="AG631" s="2">
        <f t="shared" si="76"/>
        <v>9</v>
      </c>
      <c r="AH631" s="2">
        <f t="shared" si="77"/>
        <v>2025</v>
      </c>
      <c r="AJ631" s="5">
        <f t="shared" si="78"/>
        <v>0</v>
      </c>
      <c r="AK631" s="2" t="str">
        <f t="shared" si="79"/>
        <v/>
      </c>
    </row>
    <row r="632" spans="1:37" ht="12.75" x14ac:dyDescent="0.2">
      <c r="A632" s="4">
        <v>45915</v>
      </c>
      <c r="B632" s="5">
        <f>All_Customers_Residential!B632+All_Customers_Small_Commercial!B632+All_Customers_Lighting!B632</f>
        <v>0</v>
      </c>
      <c r="C632" s="5">
        <f>All_Customers_Residential!C632+All_Customers_Small_Commercial!C632+All_Customers_Lighting!C632</f>
        <v>0</v>
      </c>
      <c r="D632" s="5">
        <f>All_Customers_Residential!D632+All_Customers_Small_Commercial!D632+All_Customers_Lighting!D632</f>
        <v>0</v>
      </c>
      <c r="E632" s="5">
        <f>All_Customers_Residential!E632+All_Customers_Small_Commercial!E632+All_Customers_Lighting!E632</f>
        <v>0</v>
      </c>
      <c r="F632" s="5">
        <f>All_Customers_Residential!F632+All_Customers_Small_Commercial!F632+All_Customers_Lighting!F632</f>
        <v>0</v>
      </c>
      <c r="G632" s="5">
        <f>All_Customers_Residential!G632+All_Customers_Small_Commercial!G632+All_Customers_Lighting!G632</f>
        <v>0</v>
      </c>
      <c r="H632" s="5">
        <f>All_Customers_Residential!H632+All_Customers_Small_Commercial!H632+All_Customers_Lighting!H632</f>
        <v>0</v>
      </c>
      <c r="I632" s="5">
        <f>All_Customers_Residential!I632+All_Customers_Small_Commercial!I632+All_Customers_Lighting!I632</f>
        <v>0</v>
      </c>
      <c r="J632" s="5">
        <f>All_Customers_Residential!J632+All_Customers_Small_Commercial!J632+All_Customers_Lighting!J632</f>
        <v>0</v>
      </c>
      <c r="K632" s="5">
        <f>All_Customers_Residential!K632+All_Customers_Small_Commercial!K632+All_Customers_Lighting!K632</f>
        <v>0</v>
      </c>
      <c r="L632" s="5">
        <f>All_Customers_Residential!L632+All_Customers_Small_Commercial!L632+All_Customers_Lighting!L632</f>
        <v>0</v>
      </c>
      <c r="M632" s="5">
        <f>All_Customers_Residential!M632+All_Customers_Small_Commercial!M632+All_Customers_Lighting!M632</f>
        <v>0</v>
      </c>
      <c r="N632" s="5">
        <f>All_Customers_Residential!N632+All_Customers_Small_Commercial!N632+All_Customers_Lighting!N632</f>
        <v>0</v>
      </c>
      <c r="O632" s="5">
        <f>All_Customers_Residential!O632+All_Customers_Small_Commercial!O632+All_Customers_Lighting!O632</f>
        <v>0</v>
      </c>
      <c r="P632" s="5">
        <f>All_Customers_Residential!P632+All_Customers_Small_Commercial!P632+All_Customers_Lighting!P632</f>
        <v>0</v>
      </c>
      <c r="Q632" s="5">
        <f>All_Customers_Residential!Q632+All_Customers_Small_Commercial!Q632+All_Customers_Lighting!Q632</f>
        <v>0</v>
      </c>
      <c r="R632" s="5">
        <f>All_Customers_Residential!R632+All_Customers_Small_Commercial!R632+All_Customers_Lighting!R632</f>
        <v>0</v>
      </c>
      <c r="S632" s="5">
        <f>All_Customers_Residential!S632+All_Customers_Small_Commercial!S632+All_Customers_Lighting!S632</f>
        <v>0</v>
      </c>
      <c r="T632" s="5">
        <f>All_Customers_Residential!T632+All_Customers_Small_Commercial!T632+All_Customers_Lighting!T632</f>
        <v>0</v>
      </c>
      <c r="U632" s="5">
        <f>All_Customers_Residential!U632+All_Customers_Small_Commercial!U632+All_Customers_Lighting!U632</f>
        <v>0</v>
      </c>
      <c r="V632" s="5">
        <f>All_Customers_Residential!V632+All_Customers_Small_Commercial!V632+All_Customers_Lighting!V632</f>
        <v>0</v>
      </c>
      <c r="W632" s="5">
        <f>All_Customers_Residential!W632+All_Customers_Small_Commercial!W632+All_Customers_Lighting!W632</f>
        <v>0</v>
      </c>
      <c r="X632" s="5">
        <f>All_Customers_Residential!X632+All_Customers_Small_Commercial!X632+All_Customers_Lighting!X632</f>
        <v>0</v>
      </c>
      <c r="Y632" s="5">
        <f>All_Customers_Residential!Y632+All_Customers_Small_Commercial!Y632+All_Customers_Lighting!Y632</f>
        <v>0</v>
      </c>
      <c r="AA632" s="2">
        <f>IFERROR(INDEX('Holiday Schedule'!$D$3:$D$24,MATCH(A632,'Holiday Schedule'!$C$3:$C$24,0)),0)</f>
        <v>0</v>
      </c>
      <c r="AB632" s="2">
        <f t="shared" si="72"/>
        <v>2</v>
      </c>
      <c r="AC632" s="2">
        <f t="shared" si="73"/>
        <v>0</v>
      </c>
      <c r="AD632" s="5">
        <f t="shared" si="74"/>
        <v>0</v>
      </c>
      <c r="AE632" s="5">
        <f t="shared" si="75"/>
        <v>0</v>
      </c>
      <c r="AG632" s="2">
        <f t="shared" si="76"/>
        <v>9</v>
      </c>
      <c r="AH632" s="2">
        <f t="shared" si="77"/>
        <v>2025</v>
      </c>
      <c r="AJ632" s="5">
        <f t="shared" si="78"/>
        <v>0</v>
      </c>
      <c r="AK632" s="2" t="str">
        <f t="shared" si="79"/>
        <v/>
      </c>
    </row>
    <row r="633" spans="1:37" ht="12.75" x14ac:dyDescent="0.2">
      <c r="A633" s="4">
        <v>45916</v>
      </c>
      <c r="B633" s="5">
        <f>All_Customers_Residential!B633+All_Customers_Small_Commercial!B633+All_Customers_Lighting!B633</f>
        <v>0</v>
      </c>
      <c r="C633" s="5">
        <f>All_Customers_Residential!C633+All_Customers_Small_Commercial!C633+All_Customers_Lighting!C633</f>
        <v>0</v>
      </c>
      <c r="D633" s="5">
        <f>All_Customers_Residential!D633+All_Customers_Small_Commercial!D633+All_Customers_Lighting!D633</f>
        <v>0</v>
      </c>
      <c r="E633" s="5">
        <f>All_Customers_Residential!E633+All_Customers_Small_Commercial!E633+All_Customers_Lighting!E633</f>
        <v>0</v>
      </c>
      <c r="F633" s="5">
        <f>All_Customers_Residential!F633+All_Customers_Small_Commercial!F633+All_Customers_Lighting!F633</f>
        <v>0</v>
      </c>
      <c r="G633" s="5">
        <f>All_Customers_Residential!G633+All_Customers_Small_Commercial!G633+All_Customers_Lighting!G633</f>
        <v>0</v>
      </c>
      <c r="H633" s="5">
        <f>All_Customers_Residential!H633+All_Customers_Small_Commercial!H633+All_Customers_Lighting!H633</f>
        <v>0</v>
      </c>
      <c r="I633" s="5">
        <f>All_Customers_Residential!I633+All_Customers_Small_Commercial!I633+All_Customers_Lighting!I633</f>
        <v>0</v>
      </c>
      <c r="J633" s="5">
        <f>All_Customers_Residential!J633+All_Customers_Small_Commercial!J633+All_Customers_Lighting!J633</f>
        <v>0</v>
      </c>
      <c r="K633" s="5">
        <f>All_Customers_Residential!K633+All_Customers_Small_Commercial!K633+All_Customers_Lighting!K633</f>
        <v>0</v>
      </c>
      <c r="L633" s="5">
        <f>All_Customers_Residential!L633+All_Customers_Small_Commercial!L633+All_Customers_Lighting!L633</f>
        <v>0</v>
      </c>
      <c r="M633" s="5">
        <f>All_Customers_Residential!M633+All_Customers_Small_Commercial!M633+All_Customers_Lighting!M633</f>
        <v>0</v>
      </c>
      <c r="N633" s="5">
        <f>All_Customers_Residential!N633+All_Customers_Small_Commercial!N633+All_Customers_Lighting!N633</f>
        <v>0</v>
      </c>
      <c r="O633" s="5">
        <f>All_Customers_Residential!O633+All_Customers_Small_Commercial!O633+All_Customers_Lighting!O633</f>
        <v>0</v>
      </c>
      <c r="P633" s="5">
        <f>All_Customers_Residential!P633+All_Customers_Small_Commercial!P633+All_Customers_Lighting!P633</f>
        <v>0</v>
      </c>
      <c r="Q633" s="5">
        <f>All_Customers_Residential!Q633+All_Customers_Small_Commercial!Q633+All_Customers_Lighting!Q633</f>
        <v>0</v>
      </c>
      <c r="R633" s="5">
        <f>All_Customers_Residential!R633+All_Customers_Small_Commercial!R633+All_Customers_Lighting!R633</f>
        <v>0</v>
      </c>
      <c r="S633" s="5">
        <f>All_Customers_Residential!S633+All_Customers_Small_Commercial!S633+All_Customers_Lighting!S633</f>
        <v>0</v>
      </c>
      <c r="T633" s="5">
        <f>All_Customers_Residential!T633+All_Customers_Small_Commercial!T633+All_Customers_Lighting!T633</f>
        <v>0</v>
      </c>
      <c r="U633" s="5">
        <f>All_Customers_Residential!U633+All_Customers_Small_Commercial!U633+All_Customers_Lighting!U633</f>
        <v>0</v>
      </c>
      <c r="V633" s="5">
        <f>All_Customers_Residential!V633+All_Customers_Small_Commercial!V633+All_Customers_Lighting!V633</f>
        <v>0</v>
      </c>
      <c r="W633" s="5">
        <f>All_Customers_Residential!W633+All_Customers_Small_Commercial!W633+All_Customers_Lighting!W633</f>
        <v>0</v>
      </c>
      <c r="X633" s="5">
        <f>All_Customers_Residential!X633+All_Customers_Small_Commercial!X633+All_Customers_Lighting!X633</f>
        <v>0</v>
      </c>
      <c r="Y633" s="5">
        <f>All_Customers_Residential!Y633+All_Customers_Small_Commercial!Y633+All_Customers_Lighting!Y633</f>
        <v>0</v>
      </c>
      <c r="AA633" s="2">
        <f>IFERROR(INDEX('Holiday Schedule'!$D$3:$D$24,MATCH(A633,'Holiday Schedule'!$C$3:$C$24,0)),0)</f>
        <v>0</v>
      </c>
      <c r="AB633" s="2">
        <f t="shared" si="72"/>
        <v>3</v>
      </c>
      <c r="AC633" s="2">
        <f t="shared" si="73"/>
        <v>0</v>
      </c>
      <c r="AD633" s="5">
        <f t="shared" si="74"/>
        <v>0</v>
      </c>
      <c r="AE633" s="5">
        <f t="shared" si="75"/>
        <v>0</v>
      </c>
      <c r="AG633" s="2">
        <f t="shared" si="76"/>
        <v>9</v>
      </c>
      <c r="AH633" s="2">
        <f t="shared" si="77"/>
        <v>2025</v>
      </c>
      <c r="AJ633" s="5">
        <f t="shared" si="78"/>
        <v>0</v>
      </c>
      <c r="AK633" s="2" t="str">
        <f t="shared" si="79"/>
        <v/>
      </c>
    </row>
    <row r="634" spans="1:37" ht="12.75" x14ac:dyDescent="0.2">
      <c r="A634" s="4">
        <v>45917</v>
      </c>
      <c r="B634" s="5">
        <f>All_Customers_Residential!B634+All_Customers_Small_Commercial!B634+All_Customers_Lighting!B634</f>
        <v>0</v>
      </c>
      <c r="C634" s="5">
        <f>All_Customers_Residential!C634+All_Customers_Small_Commercial!C634+All_Customers_Lighting!C634</f>
        <v>0</v>
      </c>
      <c r="D634" s="5">
        <f>All_Customers_Residential!D634+All_Customers_Small_Commercial!D634+All_Customers_Lighting!D634</f>
        <v>0</v>
      </c>
      <c r="E634" s="5">
        <f>All_Customers_Residential!E634+All_Customers_Small_Commercial!E634+All_Customers_Lighting!E634</f>
        <v>0</v>
      </c>
      <c r="F634" s="5">
        <f>All_Customers_Residential!F634+All_Customers_Small_Commercial!F634+All_Customers_Lighting!F634</f>
        <v>0</v>
      </c>
      <c r="G634" s="5">
        <f>All_Customers_Residential!G634+All_Customers_Small_Commercial!G634+All_Customers_Lighting!G634</f>
        <v>0</v>
      </c>
      <c r="H634" s="5">
        <f>All_Customers_Residential!H634+All_Customers_Small_Commercial!H634+All_Customers_Lighting!H634</f>
        <v>0</v>
      </c>
      <c r="I634" s="5">
        <f>All_Customers_Residential!I634+All_Customers_Small_Commercial!I634+All_Customers_Lighting!I634</f>
        <v>0</v>
      </c>
      <c r="J634" s="5">
        <f>All_Customers_Residential!J634+All_Customers_Small_Commercial!J634+All_Customers_Lighting!J634</f>
        <v>0</v>
      </c>
      <c r="K634" s="5">
        <f>All_Customers_Residential!K634+All_Customers_Small_Commercial!K634+All_Customers_Lighting!K634</f>
        <v>0</v>
      </c>
      <c r="L634" s="5">
        <f>All_Customers_Residential!L634+All_Customers_Small_Commercial!L634+All_Customers_Lighting!L634</f>
        <v>0</v>
      </c>
      <c r="M634" s="5">
        <f>All_Customers_Residential!M634+All_Customers_Small_Commercial!M634+All_Customers_Lighting!M634</f>
        <v>0</v>
      </c>
      <c r="N634" s="5">
        <f>All_Customers_Residential!N634+All_Customers_Small_Commercial!N634+All_Customers_Lighting!N634</f>
        <v>0</v>
      </c>
      <c r="O634" s="5">
        <f>All_Customers_Residential!O634+All_Customers_Small_Commercial!O634+All_Customers_Lighting!O634</f>
        <v>0</v>
      </c>
      <c r="P634" s="5">
        <f>All_Customers_Residential!P634+All_Customers_Small_Commercial!P634+All_Customers_Lighting!P634</f>
        <v>0</v>
      </c>
      <c r="Q634" s="5">
        <f>All_Customers_Residential!Q634+All_Customers_Small_Commercial!Q634+All_Customers_Lighting!Q634</f>
        <v>0</v>
      </c>
      <c r="R634" s="5">
        <f>All_Customers_Residential!R634+All_Customers_Small_Commercial!R634+All_Customers_Lighting!R634</f>
        <v>0</v>
      </c>
      <c r="S634" s="5">
        <f>All_Customers_Residential!S634+All_Customers_Small_Commercial!S634+All_Customers_Lighting!S634</f>
        <v>0</v>
      </c>
      <c r="T634" s="5">
        <f>All_Customers_Residential!T634+All_Customers_Small_Commercial!T634+All_Customers_Lighting!T634</f>
        <v>0</v>
      </c>
      <c r="U634" s="5">
        <f>All_Customers_Residential!U634+All_Customers_Small_Commercial!U634+All_Customers_Lighting!U634</f>
        <v>0</v>
      </c>
      <c r="V634" s="5">
        <f>All_Customers_Residential!V634+All_Customers_Small_Commercial!V634+All_Customers_Lighting!V634</f>
        <v>0</v>
      </c>
      <c r="W634" s="5">
        <f>All_Customers_Residential!W634+All_Customers_Small_Commercial!W634+All_Customers_Lighting!W634</f>
        <v>0</v>
      </c>
      <c r="X634" s="5">
        <f>All_Customers_Residential!X634+All_Customers_Small_Commercial!X634+All_Customers_Lighting!X634</f>
        <v>0</v>
      </c>
      <c r="Y634" s="5">
        <f>All_Customers_Residential!Y634+All_Customers_Small_Commercial!Y634+All_Customers_Lighting!Y634</f>
        <v>0</v>
      </c>
      <c r="AA634" s="2">
        <f>IFERROR(INDEX('Holiday Schedule'!$D$3:$D$24,MATCH(A634,'Holiday Schedule'!$C$3:$C$24,0)),0)</f>
        <v>0</v>
      </c>
      <c r="AB634" s="2">
        <f t="shared" si="72"/>
        <v>4</v>
      </c>
      <c r="AC634" s="2">
        <f t="shared" si="73"/>
        <v>0</v>
      </c>
      <c r="AD634" s="5">
        <f t="shared" si="74"/>
        <v>0</v>
      </c>
      <c r="AE634" s="5">
        <f t="shared" si="75"/>
        <v>0</v>
      </c>
      <c r="AG634" s="2">
        <f t="shared" si="76"/>
        <v>9</v>
      </c>
      <c r="AH634" s="2">
        <f t="shared" si="77"/>
        <v>2025</v>
      </c>
      <c r="AJ634" s="5">
        <f t="shared" si="78"/>
        <v>0</v>
      </c>
      <c r="AK634" s="2" t="str">
        <f t="shared" si="79"/>
        <v/>
      </c>
    </row>
    <row r="635" spans="1:37" ht="12.75" x14ac:dyDescent="0.2">
      <c r="A635" s="4">
        <v>45918</v>
      </c>
      <c r="B635" s="5">
        <f>All_Customers_Residential!B635+All_Customers_Small_Commercial!B635+All_Customers_Lighting!B635</f>
        <v>0</v>
      </c>
      <c r="C635" s="5">
        <f>All_Customers_Residential!C635+All_Customers_Small_Commercial!C635+All_Customers_Lighting!C635</f>
        <v>0</v>
      </c>
      <c r="D635" s="5">
        <f>All_Customers_Residential!D635+All_Customers_Small_Commercial!D635+All_Customers_Lighting!D635</f>
        <v>0</v>
      </c>
      <c r="E635" s="5">
        <f>All_Customers_Residential!E635+All_Customers_Small_Commercial!E635+All_Customers_Lighting!E635</f>
        <v>0</v>
      </c>
      <c r="F635" s="5">
        <f>All_Customers_Residential!F635+All_Customers_Small_Commercial!F635+All_Customers_Lighting!F635</f>
        <v>0</v>
      </c>
      <c r="G635" s="5">
        <f>All_Customers_Residential!G635+All_Customers_Small_Commercial!G635+All_Customers_Lighting!G635</f>
        <v>0</v>
      </c>
      <c r="H635" s="5">
        <f>All_Customers_Residential!H635+All_Customers_Small_Commercial!H635+All_Customers_Lighting!H635</f>
        <v>0</v>
      </c>
      <c r="I635" s="5">
        <f>All_Customers_Residential!I635+All_Customers_Small_Commercial!I635+All_Customers_Lighting!I635</f>
        <v>0</v>
      </c>
      <c r="J635" s="5">
        <f>All_Customers_Residential!J635+All_Customers_Small_Commercial!J635+All_Customers_Lighting!J635</f>
        <v>0</v>
      </c>
      <c r="K635" s="5">
        <f>All_Customers_Residential!K635+All_Customers_Small_Commercial!K635+All_Customers_Lighting!K635</f>
        <v>0</v>
      </c>
      <c r="L635" s="5">
        <f>All_Customers_Residential!L635+All_Customers_Small_Commercial!L635+All_Customers_Lighting!L635</f>
        <v>0</v>
      </c>
      <c r="M635" s="5">
        <f>All_Customers_Residential!M635+All_Customers_Small_Commercial!M635+All_Customers_Lighting!M635</f>
        <v>0</v>
      </c>
      <c r="N635" s="5">
        <f>All_Customers_Residential!N635+All_Customers_Small_Commercial!N635+All_Customers_Lighting!N635</f>
        <v>0</v>
      </c>
      <c r="O635" s="5">
        <f>All_Customers_Residential!O635+All_Customers_Small_Commercial!O635+All_Customers_Lighting!O635</f>
        <v>0</v>
      </c>
      <c r="P635" s="5">
        <f>All_Customers_Residential!P635+All_Customers_Small_Commercial!P635+All_Customers_Lighting!P635</f>
        <v>0</v>
      </c>
      <c r="Q635" s="5">
        <f>All_Customers_Residential!Q635+All_Customers_Small_Commercial!Q635+All_Customers_Lighting!Q635</f>
        <v>0</v>
      </c>
      <c r="R635" s="5">
        <f>All_Customers_Residential!R635+All_Customers_Small_Commercial!R635+All_Customers_Lighting!R635</f>
        <v>0</v>
      </c>
      <c r="S635" s="5">
        <f>All_Customers_Residential!S635+All_Customers_Small_Commercial!S635+All_Customers_Lighting!S635</f>
        <v>0</v>
      </c>
      <c r="T635" s="5">
        <f>All_Customers_Residential!T635+All_Customers_Small_Commercial!T635+All_Customers_Lighting!T635</f>
        <v>0</v>
      </c>
      <c r="U635" s="5">
        <f>All_Customers_Residential!U635+All_Customers_Small_Commercial!U635+All_Customers_Lighting!U635</f>
        <v>0</v>
      </c>
      <c r="V635" s="5">
        <f>All_Customers_Residential!V635+All_Customers_Small_Commercial!V635+All_Customers_Lighting!V635</f>
        <v>0</v>
      </c>
      <c r="W635" s="5">
        <f>All_Customers_Residential!W635+All_Customers_Small_Commercial!W635+All_Customers_Lighting!W635</f>
        <v>0</v>
      </c>
      <c r="X635" s="5">
        <f>All_Customers_Residential!X635+All_Customers_Small_Commercial!X635+All_Customers_Lighting!X635</f>
        <v>0</v>
      </c>
      <c r="Y635" s="5">
        <f>All_Customers_Residential!Y635+All_Customers_Small_Commercial!Y635+All_Customers_Lighting!Y635</f>
        <v>0</v>
      </c>
      <c r="AA635" s="2">
        <f>IFERROR(INDEX('Holiday Schedule'!$D$3:$D$24,MATCH(A635,'Holiday Schedule'!$C$3:$C$24,0)),0)</f>
        <v>0</v>
      </c>
      <c r="AB635" s="2">
        <f t="shared" si="72"/>
        <v>5</v>
      </c>
      <c r="AC635" s="2">
        <f t="shared" si="73"/>
        <v>0</v>
      </c>
      <c r="AD635" s="5">
        <f t="shared" si="74"/>
        <v>0</v>
      </c>
      <c r="AE635" s="5">
        <f t="shared" si="75"/>
        <v>0</v>
      </c>
      <c r="AG635" s="2">
        <f t="shared" si="76"/>
        <v>9</v>
      </c>
      <c r="AH635" s="2">
        <f t="shared" si="77"/>
        <v>2025</v>
      </c>
      <c r="AJ635" s="5">
        <f t="shared" si="78"/>
        <v>0</v>
      </c>
      <c r="AK635" s="2" t="str">
        <f t="shared" si="79"/>
        <v/>
      </c>
    </row>
    <row r="636" spans="1:37" ht="12.75" x14ac:dyDescent="0.2">
      <c r="A636" s="4">
        <v>45919</v>
      </c>
      <c r="B636" s="5">
        <f>All_Customers_Residential!B636+All_Customers_Small_Commercial!B636+All_Customers_Lighting!B636</f>
        <v>0</v>
      </c>
      <c r="C636" s="5">
        <f>All_Customers_Residential!C636+All_Customers_Small_Commercial!C636+All_Customers_Lighting!C636</f>
        <v>0</v>
      </c>
      <c r="D636" s="5">
        <f>All_Customers_Residential!D636+All_Customers_Small_Commercial!D636+All_Customers_Lighting!D636</f>
        <v>0</v>
      </c>
      <c r="E636" s="5">
        <f>All_Customers_Residential!E636+All_Customers_Small_Commercial!E636+All_Customers_Lighting!E636</f>
        <v>0</v>
      </c>
      <c r="F636" s="5">
        <f>All_Customers_Residential!F636+All_Customers_Small_Commercial!F636+All_Customers_Lighting!F636</f>
        <v>0</v>
      </c>
      <c r="G636" s="5">
        <f>All_Customers_Residential!G636+All_Customers_Small_Commercial!G636+All_Customers_Lighting!G636</f>
        <v>0</v>
      </c>
      <c r="H636" s="5">
        <f>All_Customers_Residential!H636+All_Customers_Small_Commercial!H636+All_Customers_Lighting!H636</f>
        <v>0</v>
      </c>
      <c r="I636" s="5">
        <f>All_Customers_Residential!I636+All_Customers_Small_Commercial!I636+All_Customers_Lighting!I636</f>
        <v>0</v>
      </c>
      <c r="J636" s="5">
        <f>All_Customers_Residential!J636+All_Customers_Small_Commercial!J636+All_Customers_Lighting!J636</f>
        <v>0</v>
      </c>
      <c r="K636" s="5">
        <f>All_Customers_Residential!K636+All_Customers_Small_Commercial!K636+All_Customers_Lighting!K636</f>
        <v>0</v>
      </c>
      <c r="L636" s="5">
        <f>All_Customers_Residential!L636+All_Customers_Small_Commercial!L636+All_Customers_Lighting!L636</f>
        <v>0</v>
      </c>
      <c r="M636" s="5">
        <f>All_Customers_Residential!M636+All_Customers_Small_Commercial!M636+All_Customers_Lighting!M636</f>
        <v>0</v>
      </c>
      <c r="N636" s="5">
        <f>All_Customers_Residential!N636+All_Customers_Small_Commercial!N636+All_Customers_Lighting!N636</f>
        <v>0</v>
      </c>
      <c r="O636" s="5">
        <f>All_Customers_Residential!O636+All_Customers_Small_Commercial!O636+All_Customers_Lighting!O636</f>
        <v>0</v>
      </c>
      <c r="P636" s="5">
        <f>All_Customers_Residential!P636+All_Customers_Small_Commercial!P636+All_Customers_Lighting!P636</f>
        <v>0</v>
      </c>
      <c r="Q636" s="5">
        <f>All_Customers_Residential!Q636+All_Customers_Small_Commercial!Q636+All_Customers_Lighting!Q636</f>
        <v>0</v>
      </c>
      <c r="R636" s="5">
        <f>All_Customers_Residential!R636+All_Customers_Small_Commercial!R636+All_Customers_Lighting!R636</f>
        <v>0</v>
      </c>
      <c r="S636" s="5">
        <f>All_Customers_Residential!S636+All_Customers_Small_Commercial!S636+All_Customers_Lighting!S636</f>
        <v>0</v>
      </c>
      <c r="T636" s="5">
        <f>All_Customers_Residential!T636+All_Customers_Small_Commercial!T636+All_Customers_Lighting!T636</f>
        <v>0</v>
      </c>
      <c r="U636" s="5">
        <f>All_Customers_Residential!U636+All_Customers_Small_Commercial!U636+All_Customers_Lighting!U636</f>
        <v>0</v>
      </c>
      <c r="V636" s="5">
        <f>All_Customers_Residential!V636+All_Customers_Small_Commercial!V636+All_Customers_Lighting!V636</f>
        <v>0</v>
      </c>
      <c r="W636" s="5">
        <f>All_Customers_Residential!W636+All_Customers_Small_Commercial!W636+All_Customers_Lighting!W636</f>
        <v>0</v>
      </c>
      <c r="X636" s="5">
        <f>All_Customers_Residential!X636+All_Customers_Small_Commercial!X636+All_Customers_Lighting!X636</f>
        <v>0</v>
      </c>
      <c r="Y636" s="5">
        <f>All_Customers_Residential!Y636+All_Customers_Small_Commercial!Y636+All_Customers_Lighting!Y636</f>
        <v>0</v>
      </c>
      <c r="AA636" s="2">
        <f>IFERROR(INDEX('Holiday Schedule'!$D$3:$D$24,MATCH(A636,'Holiday Schedule'!$C$3:$C$24,0)),0)</f>
        <v>0</v>
      </c>
      <c r="AB636" s="2">
        <f t="shared" si="72"/>
        <v>6</v>
      </c>
      <c r="AC636" s="2">
        <f t="shared" si="73"/>
        <v>0</v>
      </c>
      <c r="AD636" s="5">
        <f t="shared" si="74"/>
        <v>0</v>
      </c>
      <c r="AE636" s="5">
        <f t="shared" si="75"/>
        <v>0</v>
      </c>
      <c r="AG636" s="2">
        <f t="shared" si="76"/>
        <v>9</v>
      </c>
      <c r="AH636" s="2">
        <f t="shared" si="77"/>
        <v>2025</v>
      </c>
      <c r="AJ636" s="5">
        <f t="shared" si="78"/>
        <v>0</v>
      </c>
      <c r="AK636" s="2" t="str">
        <f t="shared" si="79"/>
        <v/>
      </c>
    </row>
    <row r="637" spans="1:37" ht="12.75" x14ac:dyDescent="0.2">
      <c r="A637" s="4">
        <v>45920</v>
      </c>
      <c r="B637" s="5">
        <f>All_Customers_Residential!B637+All_Customers_Small_Commercial!B637+All_Customers_Lighting!B637</f>
        <v>0</v>
      </c>
      <c r="C637" s="5">
        <f>All_Customers_Residential!C637+All_Customers_Small_Commercial!C637+All_Customers_Lighting!C637</f>
        <v>0</v>
      </c>
      <c r="D637" s="5">
        <f>All_Customers_Residential!D637+All_Customers_Small_Commercial!D637+All_Customers_Lighting!D637</f>
        <v>0</v>
      </c>
      <c r="E637" s="5">
        <f>All_Customers_Residential!E637+All_Customers_Small_Commercial!E637+All_Customers_Lighting!E637</f>
        <v>0</v>
      </c>
      <c r="F637" s="5">
        <f>All_Customers_Residential!F637+All_Customers_Small_Commercial!F637+All_Customers_Lighting!F637</f>
        <v>0</v>
      </c>
      <c r="G637" s="5">
        <f>All_Customers_Residential!G637+All_Customers_Small_Commercial!G637+All_Customers_Lighting!G637</f>
        <v>0</v>
      </c>
      <c r="H637" s="5">
        <f>All_Customers_Residential!H637+All_Customers_Small_Commercial!H637+All_Customers_Lighting!H637</f>
        <v>0</v>
      </c>
      <c r="I637" s="5">
        <f>All_Customers_Residential!I637+All_Customers_Small_Commercial!I637+All_Customers_Lighting!I637</f>
        <v>0</v>
      </c>
      <c r="J637" s="5">
        <f>All_Customers_Residential!J637+All_Customers_Small_Commercial!J637+All_Customers_Lighting!J637</f>
        <v>0</v>
      </c>
      <c r="K637" s="5">
        <f>All_Customers_Residential!K637+All_Customers_Small_Commercial!K637+All_Customers_Lighting!K637</f>
        <v>0</v>
      </c>
      <c r="L637" s="5">
        <f>All_Customers_Residential!L637+All_Customers_Small_Commercial!L637+All_Customers_Lighting!L637</f>
        <v>0</v>
      </c>
      <c r="M637" s="5">
        <f>All_Customers_Residential!M637+All_Customers_Small_Commercial!M637+All_Customers_Lighting!M637</f>
        <v>0</v>
      </c>
      <c r="N637" s="5">
        <f>All_Customers_Residential!N637+All_Customers_Small_Commercial!N637+All_Customers_Lighting!N637</f>
        <v>0</v>
      </c>
      <c r="O637" s="5">
        <f>All_Customers_Residential!O637+All_Customers_Small_Commercial!O637+All_Customers_Lighting!O637</f>
        <v>0</v>
      </c>
      <c r="P637" s="5">
        <f>All_Customers_Residential!P637+All_Customers_Small_Commercial!P637+All_Customers_Lighting!P637</f>
        <v>0</v>
      </c>
      <c r="Q637" s="5">
        <f>All_Customers_Residential!Q637+All_Customers_Small_Commercial!Q637+All_Customers_Lighting!Q637</f>
        <v>0</v>
      </c>
      <c r="R637" s="5">
        <f>All_Customers_Residential!R637+All_Customers_Small_Commercial!R637+All_Customers_Lighting!R637</f>
        <v>0</v>
      </c>
      <c r="S637" s="5">
        <f>All_Customers_Residential!S637+All_Customers_Small_Commercial!S637+All_Customers_Lighting!S637</f>
        <v>0</v>
      </c>
      <c r="T637" s="5">
        <f>All_Customers_Residential!T637+All_Customers_Small_Commercial!T637+All_Customers_Lighting!T637</f>
        <v>0</v>
      </c>
      <c r="U637" s="5">
        <f>All_Customers_Residential!U637+All_Customers_Small_Commercial!U637+All_Customers_Lighting!U637</f>
        <v>0</v>
      </c>
      <c r="V637" s="5">
        <f>All_Customers_Residential!V637+All_Customers_Small_Commercial!V637+All_Customers_Lighting!V637</f>
        <v>0</v>
      </c>
      <c r="W637" s="5">
        <f>All_Customers_Residential!W637+All_Customers_Small_Commercial!W637+All_Customers_Lighting!W637</f>
        <v>0</v>
      </c>
      <c r="X637" s="5">
        <f>All_Customers_Residential!X637+All_Customers_Small_Commercial!X637+All_Customers_Lighting!X637</f>
        <v>0</v>
      </c>
      <c r="Y637" s="5">
        <f>All_Customers_Residential!Y637+All_Customers_Small_Commercial!Y637+All_Customers_Lighting!Y637</f>
        <v>0</v>
      </c>
      <c r="AA637" s="2">
        <f>IFERROR(INDEX('Holiday Schedule'!$D$3:$D$24,MATCH(A637,'Holiday Schedule'!$C$3:$C$24,0)),0)</f>
        <v>0</v>
      </c>
      <c r="AB637" s="2">
        <f t="shared" si="72"/>
        <v>7</v>
      </c>
      <c r="AC637" s="2">
        <f t="shared" si="73"/>
        <v>0</v>
      </c>
      <c r="AD637" s="5">
        <f t="shared" si="74"/>
        <v>0</v>
      </c>
      <c r="AE637" s="5">
        <f t="shared" si="75"/>
        <v>0</v>
      </c>
      <c r="AG637" s="2">
        <f t="shared" si="76"/>
        <v>9</v>
      </c>
      <c r="AH637" s="2">
        <f t="shared" si="77"/>
        <v>2025</v>
      </c>
      <c r="AJ637" s="5">
        <f t="shared" si="78"/>
        <v>0</v>
      </c>
      <c r="AK637" s="2" t="str">
        <f t="shared" si="79"/>
        <v/>
      </c>
    </row>
    <row r="638" spans="1:37" ht="12.75" x14ac:dyDescent="0.2">
      <c r="A638" s="4">
        <v>45921</v>
      </c>
      <c r="B638" s="5">
        <f>All_Customers_Residential!B638+All_Customers_Small_Commercial!B638+All_Customers_Lighting!B638</f>
        <v>0</v>
      </c>
      <c r="C638" s="5">
        <f>All_Customers_Residential!C638+All_Customers_Small_Commercial!C638+All_Customers_Lighting!C638</f>
        <v>0</v>
      </c>
      <c r="D638" s="5">
        <f>All_Customers_Residential!D638+All_Customers_Small_Commercial!D638+All_Customers_Lighting!D638</f>
        <v>0</v>
      </c>
      <c r="E638" s="5">
        <f>All_Customers_Residential!E638+All_Customers_Small_Commercial!E638+All_Customers_Lighting!E638</f>
        <v>0</v>
      </c>
      <c r="F638" s="5">
        <f>All_Customers_Residential!F638+All_Customers_Small_Commercial!F638+All_Customers_Lighting!F638</f>
        <v>0</v>
      </c>
      <c r="G638" s="5">
        <f>All_Customers_Residential!G638+All_Customers_Small_Commercial!G638+All_Customers_Lighting!G638</f>
        <v>0</v>
      </c>
      <c r="H638" s="5">
        <f>All_Customers_Residential!H638+All_Customers_Small_Commercial!H638+All_Customers_Lighting!H638</f>
        <v>0</v>
      </c>
      <c r="I638" s="5">
        <f>All_Customers_Residential!I638+All_Customers_Small_Commercial!I638+All_Customers_Lighting!I638</f>
        <v>0</v>
      </c>
      <c r="J638" s="5">
        <f>All_Customers_Residential!J638+All_Customers_Small_Commercial!J638+All_Customers_Lighting!J638</f>
        <v>0</v>
      </c>
      <c r="K638" s="5">
        <f>All_Customers_Residential!K638+All_Customers_Small_Commercial!K638+All_Customers_Lighting!K638</f>
        <v>0</v>
      </c>
      <c r="L638" s="5">
        <f>All_Customers_Residential!L638+All_Customers_Small_Commercial!L638+All_Customers_Lighting!L638</f>
        <v>0</v>
      </c>
      <c r="M638" s="5">
        <f>All_Customers_Residential!M638+All_Customers_Small_Commercial!M638+All_Customers_Lighting!M638</f>
        <v>0</v>
      </c>
      <c r="N638" s="5">
        <f>All_Customers_Residential!N638+All_Customers_Small_Commercial!N638+All_Customers_Lighting!N638</f>
        <v>0</v>
      </c>
      <c r="O638" s="5">
        <f>All_Customers_Residential!O638+All_Customers_Small_Commercial!O638+All_Customers_Lighting!O638</f>
        <v>0</v>
      </c>
      <c r="P638" s="5">
        <f>All_Customers_Residential!P638+All_Customers_Small_Commercial!P638+All_Customers_Lighting!P638</f>
        <v>0</v>
      </c>
      <c r="Q638" s="5">
        <f>All_Customers_Residential!Q638+All_Customers_Small_Commercial!Q638+All_Customers_Lighting!Q638</f>
        <v>0</v>
      </c>
      <c r="R638" s="5">
        <f>All_Customers_Residential!R638+All_Customers_Small_Commercial!R638+All_Customers_Lighting!R638</f>
        <v>0</v>
      </c>
      <c r="S638" s="5">
        <f>All_Customers_Residential!S638+All_Customers_Small_Commercial!S638+All_Customers_Lighting!S638</f>
        <v>0</v>
      </c>
      <c r="T638" s="5">
        <f>All_Customers_Residential!T638+All_Customers_Small_Commercial!T638+All_Customers_Lighting!T638</f>
        <v>0</v>
      </c>
      <c r="U638" s="5">
        <f>All_Customers_Residential!U638+All_Customers_Small_Commercial!U638+All_Customers_Lighting!U638</f>
        <v>0</v>
      </c>
      <c r="V638" s="5">
        <f>All_Customers_Residential!V638+All_Customers_Small_Commercial!V638+All_Customers_Lighting!V638</f>
        <v>0</v>
      </c>
      <c r="W638" s="5">
        <f>All_Customers_Residential!W638+All_Customers_Small_Commercial!W638+All_Customers_Lighting!W638</f>
        <v>0</v>
      </c>
      <c r="X638" s="5">
        <f>All_Customers_Residential!X638+All_Customers_Small_Commercial!X638+All_Customers_Lighting!X638</f>
        <v>0</v>
      </c>
      <c r="Y638" s="5">
        <f>All_Customers_Residential!Y638+All_Customers_Small_Commercial!Y638+All_Customers_Lighting!Y638</f>
        <v>0</v>
      </c>
      <c r="AA638" s="2">
        <f>IFERROR(INDEX('Holiday Schedule'!$D$3:$D$24,MATCH(A638,'Holiday Schedule'!$C$3:$C$24,0)),0)</f>
        <v>0</v>
      </c>
      <c r="AB638" s="2">
        <f t="shared" si="72"/>
        <v>1</v>
      </c>
      <c r="AC638" s="2">
        <f t="shared" si="73"/>
        <v>0</v>
      </c>
      <c r="AD638" s="5">
        <f t="shared" si="74"/>
        <v>0</v>
      </c>
      <c r="AE638" s="5">
        <f t="shared" si="75"/>
        <v>0</v>
      </c>
      <c r="AG638" s="2">
        <f t="shared" si="76"/>
        <v>9</v>
      </c>
      <c r="AH638" s="2">
        <f t="shared" si="77"/>
        <v>2025</v>
      </c>
      <c r="AJ638" s="5">
        <f t="shared" si="78"/>
        <v>0</v>
      </c>
      <c r="AK638" s="2" t="str">
        <f t="shared" si="79"/>
        <v/>
      </c>
    </row>
    <row r="639" spans="1:37" ht="12.75" x14ac:dyDescent="0.2">
      <c r="A639" s="4">
        <v>45922</v>
      </c>
      <c r="B639" s="5">
        <f>All_Customers_Residential!B639+All_Customers_Small_Commercial!B639+All_Customers_Lighting!B639</f>
        <v>0</v>
      </c>
      <c r="C639" s="5">
        <f>All_Customers_Residential!C639+All_Customers_Small_Commercial!C639+All_Customers_Lighting!C639</f>
        <v>0</v>
      </c>
      <c r="D639" s="5">
        <f>All_Customers_Residential!D639+All_Customers_Small_Commercial!D639+All_Customers_Lighting!D639</f>
        <v>0</v>
      </c>
      <c r="E639" s="5">
        <f>All_Customers_Residential!E639+All_Customers_Small_Commercial!E639+All_Customers_Lighting!E639</f>
        <v>0</v>
      </c>
      <c r="F639" s="5">
        <f>All_Customers_Residential!F639+All_Customers_Small_Commercial!F639+All_Customers_Lighting!F639</f>
        <v>0</v>
      </c>
      <c r="G639" s="5">
        <f>All_Customers_Residential!G639+All_Customers_Small_Commercial!G639+All_Customers_Lighting!G639</f>
        <v>0</v>
      </c>
      <c r="H639" s="5">
        <f>All_Customers_Residential!H639+All_Customers_Small_Commercial!H639+All_Customers_Lighting!H639</f>
        <v>0</v>
      </c>
      <c r="I639" s="5">
        <f>All_Customers_Residential!I639+All_Customers_Small_Commercial!I639+All_Customers_Lighting!I639</f>
        <v>0</v>
      </c>
      <c r="J639" s="5">
        <f>All_Customers_Residential!J639+All_Customers_Small_Commercial!J639+All_Customers_Lighting!J639</f>
        <v>0</v>
      </c>
      <c r="K639" s="5">
        <f>All_Customers_Residential!K639+All_Customers_Small_Commercial!K639+All_Customers_Lighting!K639</f>
        <v>0</v>
      </c>
      <c r="L639" s="5">
        <f>All_Customers_Residential!L639+All_Customers_Small_Commercial!L639+All_Customers_Lighting!L639</f>
        <v>0</v>
      </c>
      <c r="M639" s="5">
        <f>All_Customers_Residential!M639+All_Customers_Small_Commercial!M639+All_Customers_Lighting!M639</f>
        <v>0</v>
      </c>
      <c r="N639" s="5">
        <f>All_Customers_Residential!N639+All_Customers_Small_Commercial!N639+All_Customers_Lighting!N639</f>
        <v>0</v>
      </c>
      <c r="O639" s="5">
        <f>All_Customers_Residential!O639+All_Customers_Small_Commercial!O639+All_Customers_Lighting!O639</f>
        <v>0</v>
      </c>
      <c r="P639" s="5">
        <f>All_Customers_Residential!P639+All_Customers_Small_Commercial!P639+All_Customers_Lighting!P639</f>
        <v>0</v>
      </c>
      <c r="Q639" s="5">
        <f>All_Customers_Residential!Q639+All_Customers_Small_Commercial!Q639+All_Customers_Lighting!Q639</f>
        <v>0</v>
      </c>
      <c r="R639" s="5">
        <f>All_Customers_Residential!R639+All_Customers_Small_Commercial!R639+All_Customers_Lighting!R639</f>
        <v>0</v>
      </c>
      <c r="S639" s="5">
        <f>All_Customers_Residential!S639+All_Customers_Small_Commercial!S639+All_Customers_Lighting!S639</f>
        <v>0</v>
      </c>
      <c r="T639" s="5">
        <f>All_Customers_Residential!T639+All_Customers_Small_Commercial!T639+All_Customers_Lighting!T639</f>
        <v>0</v>
      </c>
      <c r="U639" s="5">
        <f>All_Customers_Residential!U639+All_Customers_Small_Commercial!U639+All_Customers_Lighting!U639</f>
        <v>0</v>
      </c>
      <c r="V639" s="5">
        <f>All_Customers_Residential!V639+All_Customers_Small_Commercial!V639+All_Customers_Lighting!V639</f>
        <v>0</v>
      </c>
      <c r="W639" s="5">
        <f>All_Customers_Residential!W639+All_Customers_Small_Commercial!W639+All_Customers_Lighting!W639</f>
        <v>0</v>
      </c>
      <c r="X639" s="5">
        <f>All_Customers_Residential!X639+All_Customers_Small_Commercial!X639+All_Customers_Lighting!X639</f>
        <v>0</v>
      </c>
      <c r="Y639" s="5">
        <f>All_Customers_Residential!Y639+All_Customers_Small_Commercial!Y639+All_Customers_Lighting!Y639</f>
        <v>0</v>
      </c>
      <c r="AA639" s="2">
        <f>IFERROR(INDEX('Holiday Schedule'!$D$3:$D$24,MATCH(A639,'Holiday Schedule'!$C$3:$C$24,0)),0)</f>
        <v>0</v>
      </c>
      <c r="AB639" s="2">
        <f t="shared" si="72"/>
        <v>2</v>
      </c>
      <c r="AC639" s="2">
        <f t="shared" si="73"/>
        <v>0</v>
      </c>
      <c r="AD639" s="5">
        <f t="shared" si="74"/>
        <v>0</v>
      </c>
      <c r="AE639" s="5">
        <f t="shared" si="75"/>
        <v>0</v>
      </c>
      <c r="AG639" s="2">
        <f t="shared" si="76"/>
        <v>9</v>
      </c>
      <c r="AH639" s="2">
        <f t="shared" si="77"/>
        <v>2025</v>
      </c>
      <c r="AJ639" s="5">
        <f t="shared" si="78"/>
        <v>0</v>
      </c>
      <c r="AK639" s="2" t="str">
        <f t="shared" si="79"/>
        <v/>
      </c>
    </row>
    <row r="640" spans="1:37" ht="12.75" x14ac:dyDescent="0.2">
      <c r="A640" s="4">
        <v>45923</v>
      </c>
      <c r="B640" s="5">
        <f>All_Customers_Residential!B640+All_Customers_Small_Commercial!B640+All_Customers_Lighting!B640</f>
        <v>0</v>
      </c>
      <c r="C640" s="5">
        <f>All_Customers_Residential!C640+All_Customers_Small_Commercial!C640+All_Customers_Lighting!C640</f>
        <v>0</v>
      </c>
      <c r="D640" s="5">
        <f>All_Customers_Residential!D640+All_Customers_Small_Commercial!D640+All_Customers_Lighting!D640</f>
        <v>0</v>
      </c>
      <c r="E640" s="5">
        <f>All_Customers_Residential!E640+All_Customers_Small_Commercial!E640+All_Customers_Lighting!E640</f>
        <v>0</v>
      </c>
      <c r="F640" s="5">
        <f>All_Customers_Residential!F640+All_Customers_Small_Commercial!F640+All_Customers_Lighting!F640</f>
        <v>0</v>
      </c>
      <c r="G640" s="5">
        <f>All_Customers_Residential!G640+All_Customers_Small_Commercial!G640+All_Customers_Lighting!G640</f>
        <v>0</v>
      </c>
      <c r="H640" s="5">
        <f>All_Customers_Residential!H640+All_Customers_Small_Commercial!H640+All_Customers_Lighting!H640</f>
        <v>0</v>
      </c>
      <c r="I640" s="5">
        <f>All_Customers_Residential!I640+All_Customers_Small_Commercial!I640+All_Customers_Lighting!I640</f>
        <v>0</v>
      </c>
      <c r="J640" s="5">
        <f>All_Customers_Residential!J640+All_Customers_Small_Commercial!J640+All_Customers_Lighting!J640</f>
        <v>0</v>
      </c>
      <c r="K640" s="5">
        <f>All_Customers_Residential!K640+All_Customers_Small_Commercial!K640+All_Customers_Lighting!K640</f>
        <v>0</v>
      </c>
      <c r="L640" s="5">
        <f>All_Customers_Residential!L640+All_Customers_Small_Commercial!L640+All_Customers_Lighting!L640</f>
        <v>0</v>
      </c>
      <c r="M640" s="5">
        <f>All_Customers_Residential!M640+All_Customers_Small_Commercial!M640+All_Customers_Lighting!M640</f>
        <v>0</v>
      </c>
      <c r="N640" s="5">
        <f>All_Customers_Residential!N640+All_Customers_Small_Commercial!N640+All_Customers_Lighting!N640</f>
        <v>0</v>
      </c>
      <c r="O640" s="5">
        <f>All_Customers_Residential!O640+All_Customers_Small_Commercial!O640+All_Customers_Lighting!O640</f>
        <v>0</v>
      </c>
      <c r="P640" s="5">
        <f>All_Customers_Residential!P640+All_Customers_Small_Commercial!P640+All_Customers_Lighting!P640</f>
        <v>0</v>
      </c>
      <c r="Q640" s="5">
        <f>All_Customers_Residential!Q640+All_Customers_Small_Commercial!Q640+All_Customers_Lighting!Q640</f>
        <v>0</v>
      </c>
      <c r="R640" s="5">
        <f>All_Customers_Residential!R640+All_Customers_Small_Commercial!R640+All_Customers_Lighting!R640</f>
        <v>0</v>
      </c>
      <c r="S640" s="5">
        <f>All_Customers_Residential!S640+All_Customers_Small_Commercial!S640+All_Customers_Lighting!S640</f>
        <v>0</v>
      </c>
      <c r="T640" s="5">
        <f>All_Customers_Residential!T640+All_Customers_Small_Commercial!T640+All_Customers_Lighting!T640</f>
        <v>0</v>
      </c>
      <c r="U640" s="5">
        <f>All_Customers_Residential!U640+All_Customers_Small_Commercial!U640+All_Customers_Lighting!U640</f>
        <v>0</v>
      </c>
      <c r="V640" s="5">
        <f>All_Customers_Residential!V640+All_Customers_Small_Commercial!V640+All_Customers_Lighting!V640</f>
        <v>0</v>
      </c>
      <c r="W640" s="5">
        <f>All_Customers_Residential!W640+All_Customers_Small_Commercial!W640+All_Customers_Lighting!W640</f>
        <v>0</v>
      </c>
      <c r="X640" s="5">
        <f>All_Customers_Residential!X640+All_Customers_Small_Commercial!X640+All_Customers_Lighting!X640</f>
        <v>0</v>
      </c>
      <c r="Y640" s="5">
        <f>All_Customers_Residential!Y640+All_Customers_Small_Commercial!Y640+All_Customers_Lighting!Y640</f>
        <v>0</v>
      </c>
      <c r="AA640" s="2">
        <f>IFERROR(INDEX('Holiday Schedule'!$D$3:$D$24,MATCH(A640,'Holiday Schedule'!$C$3:$C$24,0)),0)</f>
        <v>0</v>
      </c>
      <c r="AB640" s="2">
        <f t="shared" si="72"/>
        <v>3</v>
      </c>
      <c r="AC640" s="2">
        <f t="shared" si="73"/>
        <v>0</v>
      </c>
      <c r="AD640" s="5">
        <f t="shared" si="74"/>
        <v>0</v>
      </c>
      <c r="AE640" s="5">
        <f t="shared" si="75"/>
        <v>0</v>
      </c>
      <c r="AG640" s="2">
        <f t="shared" si="76"/>
        <v>9</v>
      </c>
      <c r="AH640" s="2">
        <f t="shared" si="77"/>
        <v>2025</v>
      </c>
      <c r="AJ640" s="5">
        <f t="shared" si="78"/>
        <v>0</v>
      </c>
      <c r="AK640" s="2" t="str">
        <f t="shared" si="79"/>
        <v/>
      </c>
    </row>
    <row r="641" spans="1:37" ht="12.75" x14ac:dyDescent="0.2">
      <c r="A641" s="4">
        <v>45924</v>
      </c>
      <c r="B641" s="5">
        <f>All_Customers_Residential!B641+All_Customers_Small_Commercial!B641+All_Customers_Lighting!B641</f>
        <v>0</v>
      </c>
      <c r="C641" s="5">
        <f>All_Customers_Residential!C641+All_Customers_Small_Commercial!C641+All_Customers_Lighting!C641</f>
        <v>0</v>
      </c>
      <c r="D641" s="5">
        <f>All_Customers_Residential!D641+All_Customers_Small_Commercial!D641+All_Customers_Lighting!D641</f>
        <v>0</v>
      </c>
      <c r="E641" s="5">
        <f>All_Customers_Residential!E641+All_Customers_Small_Commercial!E641+All_Customers_Lighting!E641</f>
        <v>0</v>
      </c>
      <c r="F641" s="5">
        <f>All_Customers_Residential!F641+All_Customers_Small_Commercial!F641+All_Customers_Lighting!F641</f>
        <v>0</v>
      </c>
      <c r="G641" s="5">
        <f>All_Customers_Residential!G641+All_Customers_Small_Commercial!G641+All_Customers_Lighting!G641</f>
        <v>0</v>
      </c>
      <c r="H641" s="5">
        <f>All_Customers_Residential!H641+All_Customers_Small_Commercial!H641+All_Customers_Lighting!H641</f>
        <v>0</v>
      </c>
      <c r="I641" s="5">
        <f>All_Customers_Residential!I641+All_Customers_Small_Commercial!I641+All_Customers_Lighting!I641</f>
        <v>0</v>
      </c>
      <c r="J641" s="5">
        <f>All_Customers_Residential!J641+All_Customers_Small_Commercial!J641+All_Customers_Lighting!J641</f>
        <v>0</v>
      </c>
      <c r="K641" s="5">
        <f>All_Customers_Residential!K641+All_Customers_Small_Commercial!K641+All_Customers_Lighting!K641</f>
        <v>0</v>
      </c>
      <c r="L641" s="5">
        <f>All_Customers_Residential!L641+All_Customers_Small_Commercial!L641+All_Customers_Lighting!L641</f>
        <v>0</v>
      </c>
      <c r="M641" s="5">
        <f>All_Customers_Residential!M641+All_Customers_Small_Commercial!M641+All_Customers_Lighting!M641</f>
        <v>0</v>
      </c>
      <c r="N641" s="5">
        <f>All_Customers_Residential!N641+All_Customers_Small_Commercial!N641+All_Customers_Lighting!N641</f>
        <v>0</v>
      </c>
      <c r="O641" s="5">
        <f>All_Customers_Residential!O641+All_Customers_Small_Commercial!O641+All_Customers_Lighting!O641</f>
        <v>0</v>
      </c>
      <c r="P641" s="5">
        <f>All_Customers_Residential!P641+All_Customers_Small_Commercial!P641+All_Customers_Lighting!P641</f>
        <v>0</v>
      </c>
      <c r="Q641" s="5">
        <f>All_Customers_Residential!Q641+All_Customers_Small_Commercial!Q641+All_Customers_Lighting!Q641</f>
        <v>0</v>
      </c>
      <c r="R641" s="5">
        <f>All_Customers_Residential!R641+All_Customers_Small_Commercial!R641+All_Customers_Lighting!R641</f>
        <v>0</v>
      </c>
      <c r="S641" s="5">
        <f>All_Customers_Residential!S641+All_Customers_Small_Commercial!S641+All_Customers_Lighting!S641</f>
        <v>0</v>
      </c>
      <c r="T641" s="5">
        <f>All_Customers_Residential!T641+All_Customers_Small_Commercial!T641+All_Customers_Lighting!T641</f>
        <v>0</v>
      </c>
      <c r="U641" s="5">
        <f>All_Customers_Residential!U641+All_Customers_Small_Commercial!U641+All_Customers_Lighting!U641</f>
        <v>0</v>
      </c>
      <c r="V641" s="5">
        <f>All_Customers_Residential!V641+All_Customers_Small_Commercial!V641+All_Customers_Lighting!V641</f>
        <v>0</v>
      </c>
      <c r="W641" s="5">
        <f>All_Customers_Residential!W641+All_Customers_Small_Commercial!W641+All_Customers_Lighting!W641</f>
        <v>0</v>
      </c>
      <c r="X641" s="5">
        <f>All_Customers_Residential!X641+All_Customers_Small_Commercial!X641+All_Customers_Lighting!X641</f>
        <v>0</v>
      </c>
      <c r="Y641" s="5">
        <f>All_Customers_Residential!Y641+All_Customers_Small_Commercial!Y641+All_Customers_Lighting!Y641</f>
        <v>0</v>
      </c>
      <c r="AA641" s="2">
        <f>IFERROR(INDEX('Holiday Schedule'!$D$3:$D$24,MATCH(A641,'Holiday Schedule'!$C$3:$C$24,0)),0)</f>
        <v>0</v>
      </c>
      <c r="AB641" s="2">
        <f t="shared" si="72"/>
        <v>4</v>
      </c>
      <c r="AC641" s="2">
        <f t="shared" si="73"/>
        <v>0</v>
      </c>
      <c r="AD641" s="5">
        <f t="shared" si="74"/>
        <v>0</v>
      </c>
      <c r="AE641" s="5">
        <f t="shared" si="75"/>
        <v>0</v>
      </c>
      <c r="AG641" s="2">
        <f t="shared" si="76"/>
        <v>9</v>
      </c>
      <c r="AH641" s="2">
        <f t="shared" si="77"/>
        <v>2025</v>
      </c>
      <c r="AJ641" s="5">
        <f t="shared" si="78"/>
        <v>0</v>
      </c>
      <c r="AK641" s="2" t="str">
        <f t="shared" si="79"/>
        <v/>
      </c>
    </row>
    <row r="642" spans="1:37" ht="12.75" x14ac:dyDescent="0.2">
      <c r="A642" s="4">
        <v>45925</v>
      </c>
      <c r="B642" s="5">
        <f>All_Customers_Residential!B642+All_Customers_Small_Commercial!B642+All_Customers_Lighting!B642</f>
        <v>0</v>
      </c>
      <c r="C642" s="5">
        <f>All_Customers_Residential!C642+All_Customers_Small_Commercial!C642+All_Customers_Lighting!C642</f>
        <v>0</v>
      </c>
      <c r="D642" s="5">
        <f>All_Customers_Residential!D642+All_Customers_Small_Commercial!D642+All_Customers_Lighting!D642</f>
        <v>0</v>
      </c>
      <c r="E642" s="5">
        <f>All_Customers_Residential!E642+All_Customers_Small_Commercial!E642+All_Customers_Lighting!E642</f>
        <v>0</v>
      </c>
      <c r="F642" s="5">
        <f>All_Customers_Residential!F642+All_Customers_Small_Commercial!F642+All_Customers_Lighting!F642</f>
        <v>0</v>
      </c>
      <c r="G642" s="5">
        <f>All_Customers_Residential!G642+All_Customers_Small_Commercial!G642+All_Customers_Lighting!G642</f>
        <v>0</v>
      </c>
      <c r="H642" s="5">
        <f>All_Customers_Residential!H642+All_Customers_Small_Commercial!H642+All_Customers_Lighting!H642</f>
        <v>0</v>
      </c>
      <c r="I642" s="5">
        <f>All_Customers_Residential!I642+All_Customers_Small_Commercial!I642+All_Customers_Lighting!I642</f>
        <v>0</v>
      </c>
      <c r="J642" s="5">
        <f>All_Customers_Residential!J642+All_Customers_Small_Commercial!J642+All_Customers_Lighting!J642</f>
        <v>0</v>
      </c>
      <c r="K642" s="5">
        <f>All_Customers_Residential!K642+All_Customers_Small_Commercial!K642+All_Customers_Lighting!K642</f>
        <v>0</v>
      </c>
      <c r="L642" s="5">
        <f>All_Customers_Residential!L642+All_Customers_Small_Commercial!L642+All_Customers_Lighting!L642</f>
        <v>0</v>
      </c>
      <c r="M642" s="5">
        <f>All_Customers_Residential!M642+All_Customers_Small_Commercial!M642+All_Customers_Lighting!M642</f>
        <v>0</v>
      </c>
      <c r="N642" s="5">
        <f>All_Customers_Residential!N642+All_Customers_Small_Commercial!N642+All_Customers_Lighting!N642</f>
        <v>0</v>
      </c>
      <c r="O642" s="5">
        <f>All_Customers_Residential!O642+All_Customers_Small_Commercial!O642+All_Customers_Lighting!O642</f>
        <v>0</v>
      </c>
      <c r="P642" s="5">
        <f>All_Customers_Residential!P642+All_Customers_Small_Commercial!P642+All_Customers_Lighting!P642</f>
        <v>0</v>
      </c>
      <c r="Q642" s="5">
        <f>All_Customers_Residential!Q642+All_Customers_Small_Commercial!Q642+All_Customers_Lighting!Q642</f>
        <v>0</v>
      </c>
      <c r="R642" s="5">
        <f>All_Customers_Residential!R642+All_Customers_Small_Commercial!R642+All_Customers_Lighting!R642</f>
        <v>0</v>
      </c>
      <c r="S642" s="5">
        <f>All_Customers_Residential!S642+All_Customers_Small_Commercial!S642+All_Customers_Lighting!S642</f>
        <v>0</v>
      </c>
      <c r="T642" s="5">
        <f>All_Customers_Residential!T642+All_Customers_Small_Commercial!T642+All_Customers_Lighting!T642</f>
        <v>0</v>
      </c>
      <c r="U642" s="5">
        <f>All_Customers_Residential!U642+All_Customers_Small_Commercial!U642+All_Customers_Lighting!U642</f>
        <v>0</v>
      </c>
      <c r="V642" s="5">
        <f>All_Customers_Residential!V642+All_Customers_Small_Commercial!V642+All_Customers_Lighting!V642</f>
        <v>0</v>
      </c>
      <c r="W642" s="5">
        <f>All_Customers_Residential!W642+All_Customers_Small_Commercial!W642+All_Customers_Lighting!W642</f>
        <v>0</v>
      </c>
      <c r="X642" s="5">
        <f>All_Customers_Residential!X642+All_Customers_Small_Commercial!X642+All_Customers_Lighting!X642</f>
        <v>0</v>
      </c>
      <c r="Y642" s="5">
        <f>All_Customers_Residential!Y642+All_Customers_Small_Commercial!Y642+All_Customers_Lighting!Y642</f>
        <v>0</v>
      </c>
      <c r="AA642" s="2">
        <f>IFERROR(INDEX('Holiday Schedule'!$D$3:$D$24,MATCH(A642,'Holiday Schedule'!$C$3:$C$24,0)),0)</f>
        <v>0</v>
      </c>
      <c r="AB642" s="2">
        <f t="shared" si="72"/>
        <v>5</v>
      </c>
      <c r="AC642" s="2">
        <f t="shared" si="73"/>
        <v>0</v>
      </c>
      <c r="AD642" s="5">
        <f t="shared" si="74"/>
        <v>0</v>
      </c>
      <c r="AE642" s="5">
        <f t="shared" si="75"/>
        <v>0</v>
      </c>
      <c r="AG642" s="2">
        <f t="shared" si="76"/>
        <v>9</v>
      </c>
      <c r="AH642" s="2">
        <f t="shared" si="77"/>
        <v>2025</v>
      </c>
      <c r="AJ642" s="5">
        <f t="shared" si="78"/>
        <v>0</v>
      </c>
      <c r="AK642" s="2" t="str">
        <f t="shared" si="79"/>
        <v/>
      </c>
    </row>
    <row r="643" spans="1:37" ht="12.75" x14ac:dyDescent="0.2">
      <c r="A643" s="4">
        <v>45926</v>
      </c>
      <c r="B643" s="5">
        <f>All_Customers_Residential!B643+All_Customers_Small_Commercial!B643+All_Customers_Lighting!B643</f>
        <v>0</v>
      </c>
      <c r="C643" s="5">
        <f>All_Customers_Residential!C643+All_Customers_Small_Commercial!C643+All_Customers_Lighting!C643</f>
        <v>0</v>
      </c>
      <c r="D643" s="5">
        <f>All_Customers_Residential!D643+All_Customers_Small_Commercial!D643+All_Customers_Lighting!D643</f>
        <v>0</v>
      </c>
      <c r="E643" s="5">
        <f>All_Customers_Residential!E643+All_Customers_Small_Commercial!E643+All_Customers_Lighting!E643</f>
        <v>0</v>
      </c>
      <c r="F643" s="5">
        <f>All_Customers_Residential!F643+All_Customers_Small_Commercial!F643+All_Customers_Lighting!F643</f>
        <v>0</v>
      </c>
      <c r="G643" s="5">
        <f>All_Customers_Residential!G643+All_Customers_Small_Commercial!G643+All_Customers_Lighting!G643</f>
        <v>0</v>
      </c>
      <c r="H643" s="5">
        <f>All_Customers_Residential!H643+All_Customers_Small_Commercial!H643+All_Customers_Lighting!H643</f>
        <v>0</v>
      </c>
      <c r="I643" s="5">
        <f>All_Customers_Residential!I643+All_Customers_Small_Commercial!I643+All_Customers_Lighting!I643</f>
        <v>0</v>
      </c>
      <c r="J643" s="5">
        <f>All_Customers_Residential!J643+All_Customers_Small_Commercial!J643+All_Customers_Lighting!J643</f>
        <v>0</v>
      </c>
      <c r="K643" s="5">
        <f>All_Customers_Residential!K643+All_Customers_Small_Commercial!K643+All_Customers_Lighting!K643</f>
        <v>0</v>
      </c>
      <c r="L643" s="5">
        <f>All_Customers_Residential!L643+All_Customers_Small_Commercial!L643+All_Customers_Lighting!L643</f>
        <v>0</v>
      </c>
      <c r="M643" s="5">
        <f>All_Customers_Residential!M643+All_Customers_Small_Commercial!M643+All_Customers_Lighting!M643</f>
        <v>0</v>
      </c>
      <c r="N643" s="5">
        <f>All_Customers_Residential!N643+All_Customers_Small_Commercial!N643+All_Customers_Lighting!N643</f>
        <v>0</v>
      </c>
      <c r="O643" s="5">
        <f>All_Customers_Residential!O643+All_Customers_Small_Commercial!O643+All_Customers_Lighting!O643</f>
        <v>0</v>
      </c>
      <c r="P643" s="5">
        <f>All_Customers_Residential!P643+All_Customers_Small_Commercial!P643+All_Customers_Lighting!P643</f>
        <v>0</v>
      </c>
      <c r="Q643" s="5">
        <f>All_Customers_Residential!Q643+All_Customers_Small_Commercial!Q643+All_Customers_Lighting!Q643</f>
        <v>0</v>
      </c>
      <c r="R643" s="5">
        <f>All_Customers_Residential!R643+All_Customers_Small_Commercial!R643+All_Customers_Lighting!R643</f>
        <v>0</v>
      </c>
      <c r="S643" s="5">
        <f>All_Customers_Residential!S643+All_Customers_Small_Commercial!S643+All_Customers_Lighting!S643</f>
        <v>0</v>
      </c>
      <c r="T643" s="5">
        <f>All_Customers_Residential!T643+All_Customers_Small_Commercial!T643+All_Customers_Lighting!T643</f>
        <v>0</v>
      </c>
      <c r="U643" s="5">
        <f>All_Customers_Residential!U643+All_Customers_Small_Commercial!U643+All_Customers_Lighting!U643</f>
        <v>0</v>
      </c>
      <c r="V643" s="5">
        <f>All_Customers_Residential!V643+All_Customers_Small_Commercial!V643+All_Customers_Lighting!V643</f>
        <v>0</v>
      </c>
      <c r="W643" s="5">
        <f>All_Customers_Residential!W643+All_Customers_Small_Commercial!W643+All_Customers_Lighting!W643</f>
        <v>0</v>
      </c>
      <c r="X643" s="5">
        <f>All_Customers_Residential!X643+All_Customers_Small_Commercial!X643+All_Customers_Lighting!X643</f>
        <v>0</v>
      </c>
      <c r="Y643" s="5">
        <f>All_Customers_Residential!Y643+All_Customers_Small_Commercial!Y643+All_Customers_Lighting!Y643</f>
        <v>0</v>
      </c>
      <c r="AA643" s="2">
        <f>IFERROR(INDEX('Holiday Schedule'!$D$3:$D$24,MATCH(A643,'Holiday Schedule'!$C$3:$C$24,0)),0)</f>
        <v>0</v>
      </c>
      <c r="AB643" s="2">
        <f t="shared" si="72"/>
        <v>6</v>
      </c>
      <c r="AC643" s="2">
        <f t="shared" si="73"/>
        <v>0</v>
      </c>
      <c r="AD643" s="5">
        <f t="shared" si="74"/>
        <v>0</v>
      </c>
      <c r="AE643" s="5">
        <f t="shared" si="75"/>
        <v>0</v>
      </c>
      <c r="AG643" s="2">
        <f t="shared" si="76"/>
        <v>9</v>
      </c>
      <c r="AH643" s="2">
        <f t="shared" si="77"/>
        <v>2025</v>
      </c>
      <c r="AJ643" s="5">
        <f t="shared" si="78"/>
        <v>0</v>
      </c>
      <c r="AK643" s="2" t="str">
        <f t="shared" si="79"/>
        <v/>
      </c>
    </row>
    <row r="644" spans="1:37" ht="12.75" x14ac:dyDescent="0.2">
      <c r="A644" s="4">
        <v>45927</v>
      </c>
      <c r="B644" s="5">
        <f>All_Customers_Residential!B644+All_Customers_Small_Commercial!B644+All_Customers_Lighting!B644</f>
        <v>0</v>
      </c>
      <c r="C644" s="5">
        <f>All_Customers_Residential!C644+All_Customers_Small_Commercial!C644+All_Customers_Lighting!C644</f>
        <v>0</v>
      </c>
      <c r="D644" s="5">
        <f>All_Customers_Residential!D644+All_Customers_Small_Commercial!D644+All_Customers_Lighting!D644</f>
        <v>0</v>
      </c>
      <c r="E644" s="5">
        <f>All_Customers_Residential!E644+All_Customers_Small_Commercial!E644+All_Customers_Lighting!E644</f>
        <v>0</v>
      </c>
      <c r="F644" s="5">
        <f>All_Customers_Residential!F644+All_Customers_Small_Commercial!F644+All_Customers_Lighting!F644</f>
        <v>0</v>
      </c>
      <c r="G644" s="5">
        <f>All_Customers_Residential!G644+All_Customers_Small_Commercial!G644+All_Customers_Lighting!G644</f>
        <v>0</v>
      </c>
      <c r="H644" s="5">
        <f>All_Customers_Residential!H644+All_Customers_Small_Commercial!H644+All_Customers_Lighting!H644</f>
        <v>0</v>
      </c>
      <c r="I644" s="5">
        <f>All_Customers_Residential!I644+All_Customers_Small_Commercial!I644+All_Customers_Lighting!I644</f>
        <v>0</v>
      </c>
      <c r="J644" s="5">
        <f>All_Customers_Residential!J644+All_Customers_Small_Commercial!J644+All_Customers_Lighting!J644</f>
        <v>0</v>
      </c>
      <c r="K644" s="5">
        <f>All_Customers_Residential!K644+All_Customers_Small_Commercial!K644+All_Customers_Lighting!K644</f>
        <v>0</v>
      </c>
      <c r="L644" s="5">
        <f>All_Customers_Residential!L644+All_Customers_Small_Commercial!L644+All_Customers_Lighting!L644</f>
        <v>0</v>
      </c>
      <c r="M644" s="5">
        <f>All_Customers_Residential!M644+All_Customers_Small_Commercial!M644+All_Customers_Lighting!M644</f>
        <v>0</v>
      </c>
      <c r="N644" s="5">
        <f>All_Customers_Residential!N644+All_Customers_Small_Commercial!N644+All_Customers_Lighting!N644</f>
        <v>0</v>
      </c>
      <c r="O644" s="5">
        <f>All_Customers_Residential!O644+All_Customers_Small_Commercial!O644+All_Customers_Lighting!O644</f>
        <v>0</v>
      </c>
      <c r="P644" s="5">
        <f>All_Customers_Residential!P644+All_Customers_Small_Commercial!P644+All_Customers_Lighting!P644</f>
        <v>0</v>
      </c>
      <c r="Q644" s="5">
        <f>All_Customers_Residential!Q644+All_Customers_Small_Commercial!Q644+All_Customers_Lighting!Q644</f>
        <v>0</v>
      </c>
      <c r="R644" s="5">
        <f>All_Customers_Residential!R644+All_Customers_Small_Commercial!R644+All_Customers_Lighting!R644</f>
        <v>0</v>
      </c>
      <c r="S644" s="5">
        <f>All_Customers_Residential!S644+All_Customers_Small_Commercial!S644+All_Customers_Lighting!S644</f>
        <v>0</v>
      </c>
      <c r="T644" s="5">
        <f>All_Customers_Residential!T644+All_Customers_Small_Commercial!T644+All_Customers_Lighting!T644</f>
        <v>0</v>
      </c>
      <c r="U644" s="5">
        <f>All_Customers_Residential!U644+All_Customers_Small_Commercial!U644+All_Customers_Lighting!U644</f>
        <v>0</v>
      </c>
      <c r="V644" s="5">
        <f>All_Customers_Residential!V644+All_Customers_Small_Commercial!V644+All_Customers_Lighting!V644</f>
        <v>0</v>
      </c>
      <c r="W644" s="5">
        <f>All_Customers_Residential!W644+All_Customers_Small_Commercial!W644+All_Customers_Lighting!W644</f>
        <v>0</v>
      </c>
      <c r="X644" s="5">
        <f>All_Customers_Residential!X644+All_Customers_Small_Commercial!X644+All_Customers_Lighting!X644</f>
        <v>0</v>
      </c>
      <c r="Y644" s="5">
        <f>All_Customers_Residential!Y644+All_Customers_Small_Commercial!Y644+All_Customers_Lighting!Y644</f>
        <v>0</v>
      </c>
      <c r="AA644" s="2">
        <f>IFERROR(INDEX('Holiday Schedule'!$D$3:$D$24,MATCH(A644,'Holiday Schedule'!$C$3:$C$24,0)),0)</f>
        <v>0</v>
      </c>
      <c r="AB644" s="2">
        <f t="shared" si="72"/>
        <v>7</v>
      </c>
      <c r="AC644" s="2">
        <f t="shared" si="73"/>
        <v>0</v>
      </c>
      <c r="AD644" s="5">
        <f t="shared" si="74"/>
        <v>0</v>
      </c>
      <c r="AE644" s="5">
        <f t="shared" si="75"/>
        <v>0</v>
      </c>
      <c r="AG644" s="2">
        <f t="shared" si="76"/>
        <v>9</v>
      </c>
      <c r="AH644" s="2">
        <f t="shared" si="77"/>
        <v>2025</v>
      </c>
      <c r="AJ644" s="5">
        <f t="shared" si="78"/>
        <v>0</v>
      </c>
      <c r="AK644" s="2" t="str">
        <f t="shared" si="79"/>
        <v/>
      </c>
    </row>
    <row r="645" spans="1:37" ht="12.75" x14ac:dyDescent="0.2">
      <c r="A645" s="4">
        <v>45928</v>
      </c>
      <c r="B645" s="5">
        <f>All_Customers_Residential!B645+All_Customers_Small_Commercial!B645+All_Customers_Lighting!B645</f>
        <v>0</v>
      </c>
      <c r="C645" s="5">
        <f>All_Customers_Residential!C645+All_Customers_Small_Commercial!C645+All_Customers_Lighting!C645</f>
        <v>0</v>
      </c>
      <c r="D645" s="5">
        <f>All_Customers_Residential!D645+All_Customers_Small_Commercial!D645+All_Customers_Lighting!D645</f>
        <v>0</v>
      </c>
      <c r="E645" s="5">
        <f>All_Customers_Residential!E645+All_Customers_Small_Commercial!E645+All_Customers_Lighting!E645</f>
        <v>0</v>
      </c>
      <c r="F645" s="5">
        <f>All_Customers_Residential!F645+All_Customers_Small_Commercial!F645+All_Customers_Lighting!F645</f>
        <v>0</v>
      </c>
      <c r="G645" s="5">
        <f>All_Customers_Residential!G645+All_Customers_Small_Commercial!G645+All_Customers_Lighting!G645</f>
        <v>0</v>
      </c>
      <c r="H645" s="5">
        <f>All_Customers_Residential!H645+All_Customers_Small_Commercial!H645+All_Customers_Lighting!H645</f>
        <v>0</v>
      </c>
      <c r="I645" s="5">
        <f>All_Customers_Residential!I645+All_Customers_Small_Commercial!I645+All_Customers_Lighting!I645</f>
        <v>0</v>
      </c>
      <c r="J645" s="5">
        <f>All_Customers_Residential!J645+All_Customers_Small_Commercial!J645+All_Customers_Lighting!J645</f>
        <v>0</v>
      </c>
      <c r="K645" s="5">
        <f>All_Customers_Residential!K645+All_Customers_Small_Commercial!K645+All_Customers_Lighting!K645</f>
        <v>0</v>
      </c>
      <c r="L645" s="5">
        <f>All_Customers_Residential!L645+All_Customers_Small_Commercial!L645+All_Customers_Lighting!L645</f>
        <v>0</v>
      </c>
      <c r="M645" s="5">
        <f>All_Customers_Residential!M645+All_Customers_Small_Commercial!M645+All_Customers_Lighting!M645</f>
        <v>0</v>
      </c>
      <c r="N645" s="5">
        <f>All_Customers_Residential!N645+All_Customers_Small_Commercial!N645+All_Customers_Lighting!N645</f>
        <v>0</v>
      </c>
      <c r="O645" s="5">
        <f>All_Customers_Residential!O645+All_Customers_Small_Commercial!O645+All_Customers_Lighting!O645</f>
        <v>0</v>
      </c>
      <c r="P645" s="5">
        <f>All_Customers_Residential!P645+All_Customers_Small_Commercial!P645+All_Customers_Lighting!P645</f>
        <v>0</v>
      </c>
      <c r="Q645" s="5">
        <f>All_Customers_Residential!Q645+All_Customers_Small_Commercial!Q645+All_Customers_Lighting!Q645</f>
        <v>0</v>
      </c>
      <c r="R645" s="5">
        <f>All_Customers_Residential!R645+All_Customers_Small_Commercial!R645+All_Customers_Lighting!R645</f>
        <v>0</v>
      </c>
      <c r="S645" s="5">
        <f>All_Customers_Residential!S645+All_Customers_Small_Commercial!S645+All_Customers_Lighting!S645</f>
        <v>0</v>
      </c>
      <c r="T645" s="5">
        <f>All_Customers_Residential!T645+All_Customers_Small_Commercial!T645+All_Customers_Lighting!T645</f>
        <v>0</v>
      </c>
      <c r="U645" s="5">
        <f>All_Customers_Residential!U645+All_Customers_Small_Commercial!U645+All_Customers_Lighting!U645</f>
        <v>0</v>
      </c>
      <c r="V645" s="5">
        <f>All_Customers_Residential!V645+All_Customers_Small_Commercial!V645+All_Customers_Lighting!V645</f>
        <v>0</v>
      </c>
      <c r="W645" s="5">
        <f>All_Customers_Residential!W645+All_Customers_Small_Commercial!W645+All_Customers_Lighting!W645</f>
        <v>0</v>
      </c>
      <c r="X645" s="5">
        <f>All_Customers_Residential!X645+All_Customers_Small_Commercial!X645+All_Customers_Lighting!X645</f>
        <v>0</v>
      </c>
      <c r="Y645" s="5">
        <f>All_Customers_Residential!Y645+All_Customers_Small_Commercial!Y645+All_Customers_Lighting!Y645</f>
        <v>0</v>
      </c>
      <c r="AA645" s="2">
        <f>IFERROR(INDEX('Holiday Schedule'!$D$3:$D$24,MATCH(A645,'Holiday Schedule'!$C$3:$C$24,0)),0)</f>
        <v>0</v>
      </c>
      <c r="AB645" s="2">
        <f t="shared" si="72"/>
        <v>1</v>
      </c>
      <c r="AC645" s="2">
        <f t="shared" si="73"/>
        <v>0</v>
      </c>
      <c r="AD645" s="5">
        <f t="shared" si="74"/>
        <v>0</v>
      </c>
      <c r="AE645" s="5">
        <f t="shared" si="75"/>
        <v>0</v>
      </c>
      <c r="AG645" s="2">
        <f t="shared" si="76"/>
        <v>9</v>
      </c>
      <c r="AH645" s="2">
        <f t="shared" si="77"/>
        <v>2025</v>
      </c>
      <c r="AJ645" s="5">
        <f t="shared" si="78"/>
        <v>0</v>
      </c>
      <c r="AK645" s="2" t="str">
        <f t="shared" si="79"/>
        <v/>
      </c>
    </row>
    <row r="646" spans="1:37" ht="12.75" x14ac:dyDescent="0.2">
      <c r="A646" s="4">
        <v>45929</v>
      </c>
      <c r="B646" s="5">
        <f>All_Customers_Residential!B646+All_Customers_Small_Commercial!B646+All_Customers_Lighting!B646</f>
        <v>0</v>
      </c>
      <c r="C646" s="5">
        <f>All_Customers_Residential!C646+All_Customers_Small_Commercial!C646+All_Customers_Lighting!C646</f>
        <v>0</v>
      </c>
      <c r="D646" s="5">
        <f>All_Customers_Residential!D646+All_Customers_Small_Commercial!D646+All_Customers_Lighting!D646</f>
        <v>0</v>
      </c>
      <c r="E646" s="5">
        <f>All_Customers_Residential!E646+All_Customers_Small_Commercial!E646+All_Customers_Lighting!E646</f>
        <v>0</v>
      </c>
      <c r="F646" s="5">
        <f>All_Customers_Residential!F646+All_Customers_Small_Commercial!F646+All_Customers_Lighting!F646</f>
        <v>0</v>
      </c>
      <c r="G646" s="5">
        <f>All_Customers_Residential!G646+All_Customers_Small_Commercial!G646+All_Customers_Lighting!G646</f>
        <v>0</v>
      </c>
      <c r="H646" s="5">
        <f>All_Customers_Residential!H646+All_Customers_Small_Commercial!H646+All_Customers_Lighting!H646</f>
        <v>0</v>
      </c>
      <c r="I646" s="5">
        <f>All_Customers_Residential!I646+All_Customers_Small_Commercial!I646+All_Customers_Lighting!I646</f>
        <v>0</v>
      </c>
      <c r="J646" s="5">
        <f>All_Customers_Residential!J646+All_Customers_Small_Commercial!J646+All_Customers_Lighting!J646</f>
        <v>0</v>
      </c>
      <c r="K646" s="5">
        <f>All_Customers_Residential!K646+All_Customers_Small_Commercial!K646+All_Customers_Lighting!K646</f>
        <v>0</v>
      </c>
      <c r="L646" s="5">
        <f>All_Customers_Residential!L646+All_Customers_Small_Commercial!L646+All_Customers_Lighting!L646</f>
        <v>0</v>
      </c>
      <c r="M646" s="5">
        <f>All_Customers_Residential!M646+All_Customers_Small_Commercial!M646+All_Customers_Lighting!M646</f>
        <v>0</v>
      </c>
      <c r="N646" s="5">
        <f>All_Customers_Residential!N646+All_Customers_Small_Commercial!N646+All_Customers_Lighting!N646</f>
        <v>0</v>
      </c>
      <c r="O646" s="5">
        <f>All_Customers_Residential!O646+All_Customers_Small_Commercial!O646+All_Customers_Lighting!O646</f>
        <v>0</v>
      </c>
      <c r="P646" s="5">
        <f>All_Customers_Residential!P646+All_Customers_Small_Commercial!P646+All_Customers_Lighting!P646</f>
        <v>0</v>
      </c>
      <c r="Q646" s="5">
        <f>All_Customers_Residential!Q646+All_Customers_Small_Commercial!Q646+All_Customers_Lighting!Q646</f>
        <v>0</v>
      </c>
      <c r="R646" s="5">
        <f>All_Customers_Residential!R646+All_Customers_Small_Commercial!R646+All_Customers_Lighting!R646</f>
        <v>0</v>
      </c>
      <c r="S646" s="5">
        <f>All_Customers_Residential!S646+All_Customers_Small_Commercial!S646+All_Customers_Lighting!S646</f>
        <v>0</v>
      </c>
      <c r="T646" s="5">
        <f>All_Customers_Residential!T646+All_Customers_Small_Commercial!T646+All_Customers_Lighting!T646</f>
        <v>0</v>
      </c>
      <c r="U646" s="5">
        <f>All_Customers_Residential!U646+All_Customers_Small_Commercial!U646+All_Customers_Lighting!U646</f>
        <v>0</v>
      </c>
      <c r="V646" s="5">
        <f>All_Customers_Residential!V646+All_Customers_Small_Commercial!V646+All_Customers_Lighting!V646</f>
        <v>0</v>
      </c>
      <c r="W646" s="5">
        <f>All_Customers_Residential!W646+All_Customers_Small_Commercial!W646+All_Customers_Lighting!W646</f>
        <v>0</v>
      </c>
      <c r="X646" s="5">
        <f>All_Customers_Residential!X646+All_Customers_Small_Commercial!X646+All_Customers_Lighting!X646</f>
        <v>0</v>
      </c>
      <c r="Y646" s="5">
        <f>All_Customers_Residential!Y646+All_Customers_Small_Commercial!Y646+All_Customers_Lighting!Y646</f>
        <v>0</v>
      </c>
      <c r="AA646" s="2">
        <f>IFERROR(INDEX('Holiday Schedule'!$D$3:$D$24,MATCH(A646,'Holiday Schedule'!$C$3:$C$24,0)),0)</f>
        <v>0</v>
      </c>
      <c r="AB646" s="2">
        <f t="shared" si="72"/>
        <v>2</v>
      </c>
      <c r="AC646" s="2">
        <f t="shared" si="73"/>
        <v>0</v>
      </c>
      <c r="AD646" s="5">
        <f t="shared" si="74"/>
        <v>0</v>
      </c>
      <c r="AE646" s="5">
        <f t="shared" si="75"/>
        <v>0</v>
      </c>
      <c r="AG646" s="2">
        <f t="shared" si="76"/>
        <v>9</v>
      </c>
      <c r="AH646" s="2">
        <f t="shared" si="77"/>
        <v>2025</v>
      </c>
      <c r="AJ646" s="5">
        <f t="shared" si="78"/>
        <v>0</v>
      </c>
      <c r="AK646" s="2" t="str">
        <f t="shared" si="79"/>
        <v/>
      </c>
    </row>
    <row r="647" spans="1:37" ht="12.75" x14ac:dyDescent="0.2">
      <c r="A647" s="4">
        <v>45930</v>
      </c>
      <c r="B647" s="5">
        <f>All_Customers_Residential!B647+All_Customers_Small_Commercial!B647+All_Customers_Lighting!B647</f>
        <v>0</v>
      </c>
      <c r="C647" s="5">
        <f>All_Customers_Residential!C647+All_Customers_Small_Commercial!C647+All_Customers_Lighting!C647</f>
        <v>0</v>
      </c>
      <c r="D647" s="5">
        <f>All_Customers_Residential!D647+All_Customers_Small_Commercial!D647+All_Customers_Lighting!D647</f>
        <v>0</v>
      </c>
      <c r="E647" s="5">
        <f>All_Customers_Residential!E647+All_Customers_Small_Commercial!E647+All_Customers_Lighting!E647</f>
        <v>0</v>
      </c>
      <c r="F647" s="5">
        <f>All_Customers_Residential!F647+All_Customers_Small_Commercial!F647+All_Customers_Lighting!F647</f>
        <v>0</v>
      </c>
      <c r="G647" s="5">
        <f>All_Customers_Residential!G647+All_Customers_Small_Commercial!G647+All_Customers_Lighting!G647</f>
        <v>0</v>
      </c>
      <c r="H647" s="5">
        <f>All_Customers_Residential!H647+All_Customers_Small_Commercial!H647+All_Customers_Lighting!H647</f>
        <v>0</v>
      </c>
      <c r="I647" s="5">
        <f>All_Customers_Residential!I647+All_Customers_Small_Commercial!I647+All_Customers_Lighting!I647</f>
        <v>0</v>
      </c>
      <c r="J647" s="5">
        <f>All_Customers_Residential!J647+All_Customers_Small_Commercial!J647+All_Customers_Lighting!J647</f>
        <v>0</v>
      </c>
      <c r="K647" s="5">
        <f>All_Customers_Residential!K647+All_Customers_Small_Commercial!K647+All_Customers_Lighting!K647</f>
        <v>0</v>
      </c>
      <c r="L647" s="5">
        <f>All_Customers_Residential!L647+All_Customers_Small_Commercial!L647+All_Customers_Lighting!L647</f>
        <v>0</v>
      </c>
      <c r="M647" s="5">
        <f>All_Customers_Residential!M647+All_Customers_Small_Commercial!M647+All_Customers_Lighting!M647</f>
        <v>0</v>
      </c>
      <c r="N647" s="5">
        <f>All_Customers_Residential!N647+All_Customers_Small_Commercial!N647+All_Customers_Lighting!N647</f>
        <v>0</v>
      </c>
      <c r="O647" s="5">
        <f>All_Customers_Residential!O647+All_Customers_Small_Commercial!O647+All_Customers_Lighting!O647</f>
        <v>0</v>
      </c>
      <c r="P647" s="5">
        <f>All_Customers_Residential!P647+All_Customers_Small_Commercial!P647+All_Customers_Lighting!P647</f>
        <v>0</v>
      </c>
      <c r="Q647" s="5">
        <f>All_Customers_Residential!Q647+All_Customers_Small_Commercial!Q647+All_Customers_Lighting!Q647</f>
        <v>0</v>
      </c>
      <c r="R647" s="5">
        <f>All_Customers_Residential!R647+All_Customers_Small_Commercial!R647+All_Customers_Lighting!R647</f>
        <v>0</v>
      </c>
      <c r="S647" s="5">
        <f>All_Customers_Residential!S647+All_Customers_Small_Commercial!S647+All_Customers_Lighting!S647</f>
        <v>0</v>
      </c>
      <c r="T647" s="5">
        <f>All_Customers_Residential!T647+All_Customers_Small_Commercial!T647+All_Customers_Lighting!T647</f>
        <v>0</v>
      </c>
      <c r="U647" s="5">
        <f>All_Customers_Residential!U647+All_Customers_Small_Commercial!U647+All_Customers_Lighting!U647</f>
        <v>0</v>
      </c>
      <c r="V647" s="5">
        <f>All_Customers_Residential!V647+All_Customers_Small_Commercial!V647+All_Customers_Lighting!V647</f>
        <v>0</v>
      </c>
      <c r="W647" s="5">
        <f>All_Customers_Residential!W647+All_Customers_Small_Commercial!W647+All_Customers_Lighting!W647</f>
        <v>0</v>
      </c>
      <c r="X647" s="5">
        <f>All_Customers_Residential!X647+All_Customers_Small_Commercial!X647+All_Customers_Lighting!X647</f>
        <v>0</v>
      </c>
      <c r="Y647" s="5">
        <f>All_Customers_Residential!Y647+All_Customers_Small_Commercial!Y647+All_Customers_Lighting!Y647</f>
        <v>0</v>
      </c>
      <c r="AA647" s="2">
        <f>IFERROR(INDEX('Holiday Schedule'!$D$3:$D$24,MATCH(A647,'Holiday Schedule'!$C$3:$C$24,0)),0)</f>
        <v>0</v>
      </c>
      <c r="AB647" s="2">
        <f t="shared" si="72"/>
        <v>3</v>
      </c>
      <c r="AC647" s="2">
        <f t="shared" si="73"/>
        <v>0</v>
      </c>
      <c r="AD647" s="5">
        <f t="shared" si="74"/>
        <v>0</v>
      </c>
      <c r="AE647" s="5">
        <f t="shared" si="75"/>
        <v>0</v>
      </c>
      <c r="AG647" s="2">
        <f t="shared" si="76"/>
        <v>9</v>
      </c>
      <c r="AH647" s="2">
        <f t="shared" si="77"/>
        <v>2025</v>
      </c>
      <c r="AJ647" s="5">
        <f t="shared" si="78"/>
        <v>0</v>
      </c>
      <c r="AK647" s="2" t="str">
        <f t="shared" si="79"/>
        <v/>
      </c>
    </row>
    <row r="648" spans="1:37" ht="12.75" x14ac:dyDescent="0.2">
      <c r="A648" s="4">
        <v>45931</v>
      </c>
      <c r="B648" s="5">
        <f>All_Customers_Residential!B648+All_Customers_Small_Commercial!B648+All_Customers_Lighting!B648</f>
        <v>0</v>
      </c>
      <c r="C648" s="5">
        <f>All_Customers_Residential!C648+All_Customers_Small_Commercial!C648+All_Customers_Lighting!C648</f>
        <v>0</v>
      </c>
      <c r="D648" s="5">
        <f>All_Customers_Residential!D648+All_Customers_Small_Commercial!D648+All_Customers_Lighting!D648</f>
        <v>0</v>
      </c>
      <c r="E648" s="5">
        <f>All_Customers_Residential!E648+All_Customers_Small_Commercial!E648+All_Customers_Lighting!E648</f>
        <v>0</v>
      </c>
      <c r="F648" s="5">
        <f>All_Customers_Residential!F648+All_Customers_Small_Commercial!F648+All_Customers_Lighting!F648</f>
        <v>0</v>
      </c>
      <c r="G648" s="5">
        <f>All_Customers_Residential!G648+All_Customers_Small_Commercial!G648+All_Customers_Lighting!G648</f>
        <v>0</v>
      </c>
      <c r="H648" s="5">
        <f>All_Customers_Residential!H648+All_Customers_Small_Commercial!H648+All_Customers_Lighting!H648</f>
        <v>0</v>
      </c>
      <c r="I648" s="5">
        <f>All_Customers_Residential!I648+All_Customers_Small_Commercial!I648+All_Customers_Lighting!I648</f>
        <v>0</v>
      </c>
      <c r="J648" s="5">
        <f>All_Customers_Residential!J648+All_Customers_Small_Commercial!J648+All_Customers_Lighting!J648</f>
        <v>0</v>
      </c>
      <c r="K648" s="5">
        <f>All_Customers_Residential!K648+All_Customers_Small_Commercial!K648+All_Customers_Lighting!K648</f>
        <v>0</v>
      </c>
      <c r="L648" s="5">
        <f>All_Customers_Residential!L648+All_Customers_Small_Commercial!L648+All_Customers_Lighting!L648</f>
        <v>0</v>
      </c>
      <c r="M648" s="5">
        <f>All_Customers_Residential!M648+All_Customers_Small_Commercial!M648+All_Customers_Lighting!M648</f>
        <v>0</v>
      </c>
      <c r="N648" s="5">
        <f>All_Customers_Residential!N648+All_Customers_Small_Commercial!N648+All_Customers_Lighting!N648</f>
        <v>0</v>
      </c>
      <c r="O648" s="5">
        <f>All_Customers_Residential!O648+All_Customers_Small_Commercial!O648+All_Customers_Lighting!O648</f>
        <v>0</v>
      </c>
      <c r="P648" s="5">
        <f>All_Customers_Residential!P648+All_Customers_Small_Commercial!P648+All_Customers_Lighting!P648</f>
        <v>0</v>
      </c>
      <c r="Q648" s="5">
        <f>All_Customers_Residential!Q648+All_Customers_Small_Commercial!Q648+All_Customers_Lighting!Q648</f>
        <v>0</v>
      </c>
      <c r="R648" s="5">
        <f>All_Customers_Residential!R648+All_Customers_Small_Commercial!R648+All_Customers_Lighting!R648</f>
        <v>0</v>
      </c>
      <c r="S648" s="5">
        <f>All_Customers_Residential!S648+All_Customers_Small_Commercial!S648+All_Customers_Lighting!S648</f>
        <v>0</v>
      </c>
      <c r="T648" s="5">
        <f>All_Customers_Residential!T648+All_Customers_Small_Commercial!T648+All_Customers_Lighting!T648</f>
        <v>0</v>
      </c>
      <c r="U648" s="5">
        <f>All_Customers_Residential!U648+All_Customers_Small_Commercial!U648+All_Customers_Lighting!U648</f>
        <v>0</v>
      </c>
      <c r="V648" s="5">
        <f>All_Customers_Residential!V648+All_Customers_Small_Commercial!V648+All_Customers_Lighting!V648</f>
        <v>0</v>
      </c>
      <c r="W648" s="5">
        <f>All_Customers_Residential!W648+All_Customers_Small_Commercial!W648+All_Customers_Lighting!W648</f>
        <v>0</v>
      </c>
      <c r="X648" s="5">
        <f>All_Customers_Residential!X648+All_Customers_Small_Commercial!X648+All_Customers_Lighting!X648</f>
        <v>0</v>
      </c>
      <c r="Y648" s="5">
        <f>All_Customers_Residential!Y648+All_Customers_Small_Commercial!Y648+All_Customers_Lighting!Y648</f>
        <v>0</v>
      </c>
      <c r="AA648" s="2">
        <f>IFERROR(INDEX('Holiday Schedule'!$D$3:$D$24,MATCH(A648,'Holiday Schedule'!$C$3:$C$24,0)),0)</f>
        <v>0</v>
      </c>
      <c r="AB648" s="2">
        <f t="shared" si="72"/>
        <v>4</v>
      </c>
      <c r="AC648" s="2">
        <f t="shared" si="73"/>
        <v>0</v>
      </c>
      <c r="AD648" s="5">
        <f t="shared" si="74"/>
        <v>0</v>
      </c>
      <c r="AE648" s="5">
        <f t="shared" si="75"/>
        <v>0</v>
      </c>
      <c r="AG648" s="2">
        <f t="shared" si="76"/>
        <v>10</v>
      </c>
      <c r="AH648" s="2">
        <f t="shared" si="77"/>
        <v>2025</v>
      </c>
      <c r="AJ648" s="5">
        <f t="shared" si="78"/>
        <v>0</v>
      </c>
      <c r="AK648" s="2" t="str">
        <f t="shared" si="79"/>
        <v/>
      </c>
    </row>
    <row r="649" spans="1:37" ht="12.75" x14ac:dyDescent="0.2">
      <c r="A649" s="4">
        <v>45932</v>
      </c>
      <c r="B649" s="5">
        <f>All_Customers_Residential!B649+All_Customers_Small_Commercial!B649+All_Customers_Lighting!B649</f>
        <v>0</v>
      </c>
      <c r="C649" s="5">
        <f>All_Customers_Residential!C649+All_Customers_Small_Commercial!C649+All_Customers_Lighting!C649</f>
        <v>0</v>
      </c>
      <c r="D649" s="5">
        <f>All_Customers_Residential!D649+All_Customers_Small_Commercial!D649+All_Customers_Lighting!D649</f>
        <v>0</v>
      </c>
      <c r="E649" s="5">
        <f>All_Customers_Residential!E649+All_Customers_Small_Commercial!E649+All_Customers_Lighting!E649</f>
        <v>0</v>
      </c>
      <c r="F649" s="5">
        <f>All_Customers_Residential!F649+All_Customers_Small_Commercial!F649+All_Customers_Lighting!F649</f>
        <v>0</v>
      </c>
      <c r="G649" s="5">
        <f>All_Customers_Residential!G649+All_Customers_Small_Commercial!G649+All_Customers_Lighting!G649</f>
        <v>0</v>
      </c>
      <c r="H649" s="5">
        <f>All_Customers_Residential!H649+All_Customers_Small_Commercial!H649+All_Customers_Lighting!H649</f>
        <v>0</v>
      </c>
      <c r="I649" s="5">
        <f>All_Customers_Residential!I649+All_Customers_Small_Commercial!I649+All_Customers_Lighting!I649</f>
        <v>0</v>
      </c>
      <c r="J649" s="5">
        <f>All_Customers_Residential!J649+All_Customers_Small_Commercial!J649+All_Customers_Lighting!J649</f>
        <v>0</v>
      </c>
      <c r="K649" s="5">
        <f>All_Customers_Residential!K649+All_Customers_Small_Commercial!K649+All_Customers_Lighting!K649</f>
        <v>0</v>
      </c>
      <c r="L649" s="5">
        <f>All_Customers_Residential!L649+All_Customers_Small_Commercial!L649+All_Customers_Lighting!L649</f>
        <v>0</v>
      </c>
      <c r="M649" s="5">
        <f>All_Customers_Residential!M649+All_Customers_Small_Commercial!M649+All_Customers_Lighting!M649</f>
        <v>0</v>
      </c>
      <c r="N649" s="5">
        <f>All_Customers_Residential!N649+All_Customers_Small_Commercial!N649+All_Customers_Lighting!N649</f>
        <v>0</v>
      </c>
      <c r="O649" s="5">
        <f>All_Customers_Residential!O649+All_Customers_Small_Commercial!O649+All_Customers_Lighting!O649</f>
        <v>0</v>
      </c>
      <c r="P649" s="5">
        <f>All_Customers_Residential!P649+All_Customers_Small_Commercial!P649+All_Customers_Lighting!P649</f>
        <v>0</v>
      </c>
      <c r="Q649" s="5">
        <f>All_Customers_Residential!Q649+All_Customers_Small_Commercial!Q649+All_Customers_Lighting!Q649</f>
        <v>0</v>
      </c>
      <c r="R649" s="5">
        <f>All_Customers_Residential!R649+All_Customers_Small_Commercial!R649+All_Customers_Lighting!R649</f>
        <v>0</v>
      </c>
      <c r="S649" s="5">
        <f>All_Customers_Residential!S649+All_Customers_Small_Commercial!S649+All_Customers_Lighting!S649</f>
        <v>0</v>
      </c>
      <c r="T649" s="5">
        <f>All_Customers_Residential!T649+All_Customers_Small_Commercial!T649+All_Customers_Lighting!T649</f>
        <v>0</v>
      </c>
      <c r="U649" s="5">
        <f>All_Customers_Residential!U649+All_Customers_Small_Commercial!U649+All_Customers_Lighting!U649</f>
        <v>0</v>
      </c>
      <c r="V649" s="5">
        <f>All_Customers_Residential!V649+All_Customers_Small_Commercial!V649+All_Customers_Lighting!V649</f>
        <v>0</v>
      </c>
      <c r="W649" s="5">
        <f>All_Customers_Residential!W649+All_Customers_Small_Commercial!W649+All_Customers_Lighting!W649</f>
        <v>0</v>
      </c>
      <c r="X649" s="5">
        <f>All_Customers_Residential!X649+All_Customers_Small_Commercial!X649+All_Customers_Lighting!X649</f>
        <v>0</v>
      </c>
      <c r="Y649" s="5">
        <f>All_Customers_Residential!Y649+All_Customers_Small_Commercial!Y649+All_Customers_Lighting!Y649</f>
        <v>0</v>
      </c>
      <c r="AA649" s="2">
        <f>IFERROR(INDEX('Holiday Schedule'!$D$3:$D$24,MATCH(A649,'Holiday Schedule'!$C$3:$C$24,0)),0)</f>
        <v>0</v>
      </c>
      <c r="AB649" s="2">
        <f t="shared" si="72"/>
        <v>5</v>
      </c>
      <c r="AC649" s="2">
        <f t="shared" si="73"/>
        <v>0</v>
      </c>
      <c r="AD649" s="5">
        <f t="shared" si="74"/>
        <v>0</v>
      </c>
      <c r="AE649" s="5">
        <f t="shared" si="75"/>
        <v>0</v>
      </c>
      <c r="AG649" s="2">
        <f t="shared" si="76"/>
        <v>10</v>
      </c>
      <c r="AH649" s="2">
        <f t="shared" si="77"/>
        <v>2025</v>
      </c>
      <c r="AJ649" s="5">
        <f t="shared" si="78"/>
        <v>0</v>
      </c>
      <c r="AK649" s="2" t="str">
        <f t="shared" si="79"/>
        <v/>
      </c>
    </row>
    <row r="650" spans="1:37" ht="12.75" x14ac:dyDescent="0.2">
      <c r="A650" s="4">
        <v>45933</v>
      </c>
      <c r="B650" s="5">
        <f>All_Customers_Residential!B650+All_Customers_Small_Commercial!B650+All_Customers_Lighting!B650</f>
        <v>0</v>
      </c>
      <c r="C650" s="5">
        <f>All_Customers_Residential!C650+All_Customers_Small_Commercial!C650+All_Customers_Lighting!C650</f>
        <v>0</v>
      </c>
      <c r="D650" s="5">
        <f>All_Customers_Residential!D650+All_Customers_Small_Commercial!D650+All_Customers_Lighting!D650</f>
        <v>0</v>
      </c>
      <c r="E650" s="5">
        <f>All_Customers_Residential!E650+All_Customers_Small_Commercial!E650+All_Customers_Lighting!E650</f>
        <v>0</v>
      </c>
      <c r="F650" s="5">
        <f>All_Customers_Residential!F650+All_Customers_Small_Commercial!F650+All_Customers_Lighting!F650</f>
        <v>0</v>
      </c>
      <c r="G650" s="5">
        <f>All_Customers_Residential!G650+All_Customers_Small_Commercial!G650+All_Customers_Lighting!G650</f>
        <v>0</v>
      </c>
      <c r="H650" s="5">
        <f>All_Customers_Residential!H650+All_Customers_Small_Commercial!H650+All_Customers_Lighting!H650</f>
        <v>0</v>
      </c>
      <c r="I650" s="5">
        <f>All_Customers_Residential!I650+All_Customers_Small_Commercial!I650+All_Customers_Lighting!I650</f>
        <v>0</v>
      </c>
      <c r="J650" s="5">
        <f>All_Customers_Residential!J650+All_Customers_Small_Commercial!J650+All_Customers_Lighting!J650</f>
        <v>0</v>
      </c>
      <c r="K650" s="5">
        <f>All_Customers_Residential!K650+All_Customers_Small_Commercial!K650+All_Customers_Lighting!K650</f>
        <v>0</v>
      </c>
      <c r="L650" s="5">
        <f>All_Customers_Residential!L650+All_Customers_Small_Commercial!L650+All_Customers_Lighting!L650</f>
        <v>0</v>
      </c>
      <c r="M650" s="5">
        <f>All_Customers_Residential!M650+All_Customers_Small_Commercial!M650+All_Customers_Lighting!M650</f>
        <v>0</v>
      </c>
      <c r="N650" s="5">
        <f>All_Customers_Residential!N650+All_Customers_Small_Commercial!N650+All_Customers_Lighting!N650</f>
        <v>0</v>
      </c>
      <c r="O650" s="5">
        <f>All_Customers_Residential!O650+All_Customers_Small_Commercial!O650+All_Customers_Lighting!O650</f>
        <v>0</v>
      </c>
      <c r="P650" s="5">
        <f>All_Customers_Residential!P650+All_Customers_Small_Commercial!P650+All_Customers_Lighting!P650</f>
        <v>0</v>
      </c>
      <c r="Q650" s="5">
        <f>All_Customers_Residential!Q650+All_Customers_Small_Commercial!Q650+All_Customers_Lighting!Q650</f>
        <v>0</v>
      </c>
      <c r="R650" s="5">
        <f>All_Customers_Residential!R650+All_Customers_Small_Commercial!R650+All_Customers_Lighting!R650</f>
        <v>0</v>
      </c>
      <c r="S650" s="5">
        <f>All_Customers_Residential!S650+All_Customers_Small_Commercial!S650+All_Customers_Lighting!S650</f>
        <v>0</v>
      </c>
      <c r="T650" s="5">
        <f>All_Customers_Residential!T650+All_Customers_Small_Commercial!T650+All_Customers_Lighting!T650</f>
        <v>0</v>
      </c>
      <c r="U650" s="5">
        <f>All_Customers_Residential!U650+All_Customers_Small_Commercial!U650+All_Customers_Lighting!U650</f>
        <v>0</v>
      </c>
      <c r="V650" s="5">
        <f>All_Customers_Residential!V650+All_Customers_Small_Commercial!V650+All_Customers_Lighting!V650</f>
        <v>0</v>
      </c>
      <c r="W650" s="5">
        <f>All_Customers_Residential!W650+All_Customers_Small_Commercial!W650+All_Customers_Lighting!W650</f>
        <v>0</v>
      </c>
      <c r="X650" s="5">
        <f>All_Customers_Residential!X650+All_Customers_Small_Commercial!X650+All_Customers_Lighting!X650</f>
        <v>0</v>
      </c>
      <c r="Y650" s="5">
        <f>All_Customers_Residential!Y650+All_Customers_Small_Commercial!Y650+All_Customers_Lighting!Y650</f>
        <v>0</v>
      </c>
      <c r="AA650" s="2">
        <f>IFERROR(INDEX('Holiday Schedule'!$D$3:$D$24,MATCH(A650,'Holiday Schedule'!$C$3:$C$24,0)),0)</f>
        <v>0</v>
      </c>
      <c r="AB650" s="2">
        <f t="shared" ref="AB650:AB677" si="80">WEEKDAY(A650)</f>
        <v>6</v>
      </c>
      <c r="AC650" s="2">
        <f t="shared" ref="AC650:AC677" si="81">IF(AND(AB650&gt;1,AB650&lt;7,AA650&lt;1),SUM(I650:X650),0)</f>
        <v>0</v>
      </c>
      <c r="AD650" s="5">
        <f t="shared" ref="AD650:AD677" si="82">AE650-AC650</f>
        <v>0</v>
      </c>
      <c r="AE650" s="5">
        <f t="shared" ref="AE650:AE677" si="83">SUM(B650:Y650)</f>
        <v>0</v>
      </c>
      <c r="AG650" s="2">
        <f t="shared" ref="AG650:AG677" si="84">MONTH(A650)</f>
        <v>10</v>
      </c>
      <c r="AH650" s="2">
        <f t="shared" ref="AH650:AH677" si="85">YEAR(A650)</f>
        <v>2025</v>
      </c>
      <c r="AJ650" s="5">
        <f t="shared" ref="AJ650:AJ677" si="86">MAX(B650:Y650)</f>
        <v>0</v>
      </c>
      <c r="AK650" s="2" t="str">
        <f t="shared" ref="AK650:AK677" si="87">IF(AE650&gt;0,INDEX(B$8:Y$8,MATCH(AJ650,B650:Y650,0)),"")</f>
        <v/>
      </c>
    </row>
    <row r="651" spans="1:37" ht="12.75" x14ac:dyDescent="0.2">
      <c r="A651" s="4">
        <v>45934</v>
      </c>
      <c r="B651" s="5">
        <f>All_Customers_Residential!B651+All_Customers_Small_Commercial!B651+All_Customers_Lighting!B651</f>
        <v>0</v>
      </c>
      <c r="C651" s="5">
        <f>All_Customers_Residential!C651+All_Customers_Small_Commercial!C651+All_Customers_Lighting!C651</f>
        <v>0</v>
      </c>
      <c r="D651" s="5">
        <f>All_Customers_Residential!D651+All_Customers_Small_Commercial!D651+All_Customers_Lighting!D651</f>
        <v>0</v>
      </c>
      <c r="E651" s="5">
        <f>All_Customers_Residential!E651+All_Customers_Small_Commercial!E651+All_Customers_Lighting!E651</f>
        <v>0</v>
      </c>
      <c r="F651" s="5">
        <f>All_Customers_Residential!F651+All_Customers_Small_Commercial!F651+All_Customers_Lighting!F651</f>
        <v>0</v>
      </c>
      <c r="G651" s="5">
        <f>All_Customers_Residential!G651+All_Customers_Small_Commercial!G651+All_Customers_Lighting!G651</f>
        <v>0</v>
      </c>
      <c r="H651" s="5">
        <f>All_Customers_Residential!H651+All_Customers_Small_Commercial!H651+All_Customers_Lighting!H651</f>
        <v>0</v>
      </c>
      <c r="I651" s="5">
        <f>All_Customers_Residential!I651+All_Customers_Small_Commercial!I651+All_Customers_Lighting!I651</f>
        <v>0</v>
      </c>
      <c r="J651" s="5">
        <f>All_Customers_Residential!J651+All_Customers_Small_Commercial!J651+All_Customers_Lighting!J651</f>
        <v>0</v>
      </c>
      <c r="K651" s="5">
        <f>All_Customers_Residential!K651+All_Customers_Small_Commercial!K651+All_Customers_Lighting!K651</f>
        <v>0</v>
      </c>
      <c r="L651" s="5">
        <f>All_Customers_Residential!L651+All_Customers_Small_Commercial!L651+All_Customers_Lighting!L651</f>
        <v>0</v>
      </c>
      <c r="M651" s="5">
        <f>All_Customers_Residential!M651+All_Customers_Small_Commercial!M651+All_Customers_Lighting!M651</f>
        <v>0</v>
      </c>
      <c r="N651" s="5">
        <f>All_Customers_Residential!N651+All_Customers_Small_Commercial!N651+All_Customers_Lighting!N651</f>
        <v>0</v>
      </c>
      <c r="O651" s="5">
        <f>All_Customers_Residential!O651+All_Customers_Small_Commercial!O651+All_Customers_Lighting!O651</f>
        <v>0</v>
      </c>
      <c r="P651" s="5">
        <f>All_Customers_Residential!P651+All_Customers_Small_Commercial!P651+All_Customers_Lighting!P651</f>
        <v>0</v>
      </c>
      <c r="Q651" s="5">
        <f>All_Customers_Residential!Q651+All_Customers_Small_Commercial!Q651+All_Customers_Lighting!Q651</f>
        <v>0</v>
      </c>
      <c r="R651" s="5">
        <f>All_Customers_Residential!R651+All_Customers_Small_Commercial!R651+All_Customers_Lighting!R651</f>
        <v>0</v>
      </c>
      <c r="S651" s="5">
        <f>All_Customers_Residential!S651+All_Customers_Small_Commercial!S651+All_Customers_Lighting!S651</f>
        <v>0</v>
      </c>
      <c r="T651" s="5">
        <f>All_Customers_Residential!T651+All_Customers_Small_Commercial!T651+All_Customers_Lighting!T651</f>
        <v>0</v>
      </c>
      <c r="U651" s="5">
        <f>All_Customers_Residential!U651+All_Customers_Small_Commercial!U651+All_Customers_Lighting!U651</f>
        <v>0</v>
      </c>
      <c r="V651" s="5">
        <f>All_Customers_Residential!V651+All_Customers_Small_Commercial!V651+All_Customers_Lighting!V651</f>
        <v>0</v>
      </c>
      <c r="W651" s="5">
        <f>All_Customers_Residential!W651+All_Customers_Small_Commercial!W651+All_Customers_Lighting!W651</f>
        <v>0</v>
      </c>
      <c r="X651" s="5">
        <f>All_Customers_Residential!X651+All_Customers_Small_Commercial!X651+All_Customers_Lighting!X651</f>
        <v>0</v>
      </c>
      <c r="Y651" s="5">
        <f>All_Customers_Residential!Y651+All_Customers_Small_Commercial!Y651+All_Customers_Lighting!Y651</f>
        <v>0</v>
      </c>
      <c r="AA651" s="2">
        <f>IFERROR(INDEX('Holiday Schedule'!$D$3:$D$24,MATCH(A651,'Holiday Schedule'!$C$3:$C$24,0)),0)</f>
        <v>0</v>
      </c>
      <c r="AB651" s="2">
        <f t="shared" si="80"/>
        <v>7</v>
      </c>
      <c r="AC651" s="2">
        <f t="shared" si="81"/>
        <v>0</v>
      </c>
      <c r="AD651" s="5">
        <f t="shared" si="82"/>
        <v>0</v>
      </c>
      <c r="AE651" s="5">
        <f t="shared" si="83"/>
        <v>0</v>
      </c>
      <c r="AG651" s="2">
        <f t="shared" si="84"/>
        <v>10</v>
      </c>
      <c r="AH651" s="2">
        <f t="shared" si="85"/>
        <v>2025</v>
      </c>
      <c r="AJ651" s="5">
        <f t="shared" si="86"/>
        <v>0</v>
      </c>
      <c r="AK651" s="2" t="str">
        <f t="shared" si="87"/>
        <v/>
      </c>
    </row>
    <row r="652" spans="1:37" ht="12.75" x14ac:dyDescent="0.2">
      <c r="A652" s="4">
        <v>45935</v>
      </c>
      <c r="B652" s="5">
        <f>All_Customers_Residential!B652+All_Customers_Small_Commercial!B652+All_Customers_Lighting!B652</f>
        <v>0</v>
      </c>
      <c r="C652" s="5">
        <f>All_Customers_Residential!C652+All_Customers_Small_Commercial!C652+All_Customers_Lighting!C652</f>
        <v>0</v>
      </c>
      <c r="D652" s="5">
        <f>All_Customers_Residential!D652+All_Customers_Small_Commercial!D652+All_Customers_Lighting!D652</f>
        <v>0</v>
      </c>
      <c r="E652" s="5">
        <f>All_Customers_Residential!E652+All_Customers_Small_Commercial!E652+All_Customers_Lighting!E652</f>
        <v>0</v>
      </c>
      <c r="F652" s="5">
        <f>All_Customers_Residential!F652+All_Customers_Small_Commercial!F652+All_Customers_Lighting!F652</f>
        <v>0</v>
      </c>
      <c r="G652" s="5">
        <f>All_Customers_Residential!G652+All_Customers_Small_Commercial!G652+All_Customers_Lighting!G652</f>
        <v>0</v>
      </c>
      <c r="H652" s="5">
        <f>All_Customers_Residential!H652+All_Customers_Small_Commercial!H652+All_Customers_Lighting!H652</f>
        <v>0</v>
      </c>
      <c r="I652" s="5">
        <f>All_Customers_Residential!I652+All_Customers_Small_Commercial!I652+All_Customers_Lighting!I652</f>
        <v>0</v>
      </c>
      <c r="J652" s="5">
        <f>All_Customers_Residential!J652+All_Customers_Small_Commercial!J652+All_Customers_Lighting!J652</f>
        <v>0</v>
      </c>
      <c r="K652" s="5">
        <f>All_Customers_Residential!K652+All_Customers_Small_Commercial!K652+All_Customers_Lighting!K652</f>
        <v>0</v>
      </c>
      <c r="L652" s="5">
        <f>All_Customers_Residential!L652+All_Customers_Small_Commercial!L652+All_Customers_Lighting!L652</f>
        <v>0</v>
      </c>
      <c r="M652" s="5">
        <f>All_Customers_Residential!M652+All_Customers_Small_Commercial!M652+All_Customers_Lighting!M652</f>
        <v>0</v>
      </c>
      <c r="N652" s="5">
        <f>All_Customers_Residential!N652+All_Customers_Small_Commercial!N652+All_Customers_Lighting!N652</f>
        <v>0</v>
      </c>
      <c r="O652" s="5">
        <f>All_Customers_Residential!O652+All_Customers_Small_Commercial!O652+All_Customers_Lighting!O652</f>
        <v>0</v>
      </c>
      <c r="P652" s="5">
        <f>All_Customers_Residential!P652+All_Customers_Small_Commercial!P652+All_Customers_Lighting!P652</f>
        <v>0</v>
      </c>
      <c r="Q652" s="5">
        <f>All_Customers_Residential!Q652+All_Customers_Small_Commercial!Q652+All_Customers_Lighting!Q652</f>
        <v>0</v>
      </c>
      <c r="R652" s="5">
        <f>All_Customers_Residential!R652+All_Customers_Small_Commercial!R652+All_Customers_Lighting!R652</f>
        <v>0</v>
      </c>
      <c r="S652" s="5">
        <f>All_Customers_Residential!S652+All_Customers_Small_Commercial!S652+All_Customers_Lighting!S652</f>
        <v>0</v>
      </c>
      <c r="T652" s="5">
        <f>All_Customers_Residential!T652+All_Customers_Small_Commercial!T652+All_Customers_Lighting!T652</f>
        <v>0</v>
      </c>
      <c r="U652" s="5">
        <f>All_Customers_Residential!U652+All_Customers_Small_Commercial!U652+All_Customers_Lighting!U652</f>
        <v>0</v>
      </c>
      <c r="V652" s="5">
        <f>All_Customers_Residential!V652+All_Customers_Small_Commercial!V652+All_Customers_Lighting!V652</f>
        <v>0</v>
      </c>
      <c r="W652" s="5">
        <f>All_Customers_Residential!W652+All_Customers_Small_Commercial!W652+All_Customers_Lighting!W652</f>
        <v>0</v>
      </c>
      <c r="X652" s="5">
        <f>All_Customers_Residential!X652+All_Customers_Small_Commercial!X652+All_Customers_Lighting!X652</f>
        <v>0</v>
      </c>
      <c r="Y652" s="5">
        <f>All_Customers_Residential!Y652+All_Customers_Small_Commercial!Y652+All_Customers_Lighting!Y652</f>
        <v>0</v>
      </c>
      <c r="AA652" s="2">
        <f>IFERROR(INDEX('Holiday Schedule'!$D$3:$D$24,MATCH(A652,'Holiday Schedule'!$C$3:$C$24,0)),0)</f>
        <v>0</v>
      </c>
      <c r="AB652" s="2">
        <f t="shared" si="80"/>
        <v>1</v>
      </c>
      <c r="AC652" s="2">
        <f t="shared" si="81"/>
        <v>0</v>
      </c>
      <c r="AD652" s="5">
        <f t="shared" si="82"/>
        <v>0</v>
      </c>
      <c r="AE652" s="5">
        <f t="shared" si="83"/>
        <v>0</v>
      </c>
      <c r="AG652" s="2">
        <f t="shared" si="84"/>
        <v>10</v>
      </c>
      <c r="AH652" s="2">
        <f t="shared" si="85"/>
        <v>2025</v>
      </c>
      <c r="AJ652" s="5">
        <f t="shared" si="86"/>
        <v>0</v>
      </c>
      <c r="AK652" s="2" t="str">
        <f t="shared" si="87"/>
        <v/>
      </c>
    </row>
    <row r="653" spans="1:37" ht="12.75" x14ac:dyDescent="0.2">
      <c r="A653" s="4">
        <v>45936</v>
      </c>
      <c r="B653" s="5">
        <f>All_Customers_Residential!B653+All_Customers_Small_Commercial!B653+All_Customers_Lighting!B653</f>
        <v>0</v>
      </c>
      <c r="C653" s="5">
        <f>All_Customers_Residential!C653+All_Customers_Small_Commercial!C653+All_Customers_Lighting!C653</f>
        <v>0</v>
      </c>
      <c r="D653" s="5">
        <f>All_Customers_Residential!D653+All_Customers_Small_Commercial!D653+All_Customers_Lighting!D653</f>
        <v>0</v>
      </c>
      <c r="E653" s="5">
        <f>All_Customers_Residential!E653+All_Customers_Small_Commercial!E653+All_Customers_Lighting!E653</f>
        <v>0</v>
      </c>
      <c r="F653" s="5">
        <f>All_Customers_Residential!F653+All_Customers_Small_Commercial!F653+All_Customers_Lighting!F653</f>
        <v>0</v>
      </c>
      <c r="G653" s="5">
        <f>All_Customers_Residential!G653+All_Customers_Small_Commercial!G653+All_Customers_Lighting!G653</f>
        <v>0</v>
      </c>
      <c r="H653" s="5">
        <f>All_Customers_Residential!H653+All_Customers_Small_Commercial!H653+All_Customers_Lighting!H653</f>
        <v>0</v>
      </c>
      <c r="I653" s="5">
        <f>All_Customers_Residential!I653+All_Customers_Small_Commercial!I653+All_Customers_Lighting!I653</f>
        <v>0</v>
      </c>
      <c r="J653" s="5">
        <f>All_Customers_Residential!J653+All_Customers_Small_Commercial!J653+All_Customers_Lighting!J653</f>
        <v>0</v>
      </c>
      <c r="K653" s="5">
        <f>All_Customers_Residential!K653+All_Customers_Small_Commercial!K653+All_Customers_Lighting!K653</f>
        <v>0</v>
      </c>
      <c r="L653" s="5">
        <f>All_Customers_Residential!L653+All_Customers_Small_Commercial!L653+All_Customers_Lighting!L653</f>
        <v>0</v>
      </c>
      <c r="M653" s="5">
        <f>All_Customers_Residential!M653+All_Customers_Small_Commercial!M653+All_Customers_Lighting!M653</f>
        <v>0</v>
      </c>
      <c r="N653" s="5">
        <f>All_Customers_Residential!N653+All_Customers_Small_Commercial!N653+All_Customers_Lighting!N653</f>
        <v>0</v>
      </c>
      <c r="O653" s="5">
        <f>All_Customers_Residential!O653+All_Customers_Small_Commercial!O653+All_Customers_Lighting!O653</f>
        <v>0</v>
      </c>
      <c r="P653" s="5">
        <f>All_Customers_Residential!P653+All_Customers_Small_Commercial!P653+All_Customers_Lighting!P653</f>
        <v>0</v>
      </c>
      <c r="Q653" s="5">
        <f>All_Customers_Residential!Q653+All_Customers_Small_Commercial!Q653+All_Customers_Lighting!Q653</f>
        <v>0</v>
      </c>
      <c r="R653" s="5">
        <f>All_Customers_Residential!R653+All_Customers_Small_Commercial!R653+All_Customers_Lighting!R653</f>
        <v>0</v>
      </c>
      <c r="S653" s="5">
        <f>All_Customers_Residential!S653+All_Customers_Small_Commercial!S653+All_Customers_Lighting!S653</f>
        <v>0</v>
      </c>
      <c r="T653" s="5">
        <f>All_Customers_Residential!T653+All_Customers_Small_Commercial!T653+All_Customers_Lighting!T653</f>
        <v>0</v>
      </c>
      <c r="U653" s="5">
        <f>All_Customers_Residential!U653+All_Customers_Small_Commercial!U653+All_Customers_Lighting!U653</f>
        <v>0</v>
      </c>
      <c r="V653" s="5">
        <f>All_Customers_Residential!V653+All_Customers_Small_Commercial!V653+All_Customers_Lighting!V653</f>
        <v>0</v>
      </c>
      <c r="W653" s="5">
        <f>All_Customers_Residential!W653+All_Customers_Small_Commercial!W653+All_Customers_Lighting!W653</f>
        <v>0</v>
      </c>
      <c r="X653" s="5">
        <f>All_Customers_Residential!X653+All_Customers_Small_Commercial!X653+All_Customers_Lighting!X653</f>
        <v>0</v>
      </c>
      <c r="Y653" s="5">
        <f>All_Customers_Residential!Y653+All_Customers_Small_Commercial!Y653+All_Customers_Lighting!Y653</f>
        <v>0</v>
      </c>
      <c r="AA653" s="2">
        <f>IFERROR(INDEX('Holiday Schedule'!$D$3:$D$24,MATCH(A653,'Holiday Schedule'!$C$3:$C$24,0)),0)</f>
        <v>0</v>
      </c>
      <c r="AB653" s="2">
        <f t="shared" si="80"/>
        <v>2</v>
      </c>
      <c r="AC653" s="2">
        <f t="shared" si="81"/>
        <v>0</v>
      </c>
      <c r="AD653" s="5">
        <f t="shared" si="82"/>
        <v>0</v>
      </c>
      <c r="AE653" s="5">
        <f t="shared" si="83"/>
        <v>0</v>
      </c>
      <c r="AG653" s="2">
        <f t="shared" si="84"/>
        <v>10</v>
      </c>
      <c r="AH653" s="2">
        <f t="shared" si="85"/>
        <v>2025</v>
      </c>
      <c r="AJ653" s="5">
        <f t="shared" si="86"/>
        <v>0</v>
      </c>
      <c r="AK653" s="2" t="str">
        <f t="shared" si="87"/>
        <v/>
      </c>
    </row>
    <row r="654" spans="1:37" ht="12.75" x14ac:dyDescent="0.2">
      <c r="A654" s="4">
        <v>45937</v>
      </c>
      <c r="B654" s="5">
        <f>All_Customers_Residential!B654+All_Customers_Small_Commercial!B654+All_Customers_Lighting!B654</f>
        <v>0</v>
      </c>
      <c r="C654" s="5">
        <f>All_Customers_Residential!C654+All_Customers_Small_Commercial!C654+All_Customers_Lighting!C654</f>
        <v>0</v>
      </c>
      <c r="D654" s="5">
        <f>All_Customers_Residential!D654+All_Customers_Small_Commercial!D654+All_Customers_Lighting!D654</f>
        <v>0</v>
      </c>
      <c r="E654" s="5">
        <f>All_Customers_Residential!E654+All_Customers_Small_Commercial!E654+All_Customers_Lighting!E654</f>
        <v>0</v>
      </c>
      <c r="F654" s="5">
        <f>All_Customers_Residential!F654+All_Customers_Small_Commercial!F654+All_Customers_Lighting!F654</f>
        <v>0</v>
      </c>
      <c r="G654" s="5">
        <f>All_Customers_Residential!G654+All_Customers_Small_Commercial!G654+All_Customers_Lighting!G654</f>
        <v>0</v>
      </c>
      <c r="H654" s="5">
        <f>All_Customers_Residential!H654+All_Customers_Small_Commercial!H654+All_Customers_Lighting!H654</f>
        <v>0</v>
      </c>
      <c r="I654" s="5">
        <f>All_Customers_Residential!I654+All_Customers_Small_Commercial!I654+All_Customers_Lighting!I654</f>
        <v>0</v>
      </c>
      <c r="J654" s="5">
        <f>All_Customers_Residential!J654+All_Customers_Small_Commercial!J654+All_Customers_Lighting!J654</f>
        <v>0</v>
      </c>
      <c r="K654" s="5">
        <f>All_Customers_Residential!K654+All_Customers_Small_Commercial!K654+All_Customers_Lighting!K654</f>
        <v>0</v>
      </c>
      <c r="L654" s="5">
        <f>All_Customers_Residential!L654+All_Customers_Small_Commercial!L654+All_Customers_Lighting!L654</f>
        <v>0</v>
      </c>
      <c r="M654" s="5">
        <f>All_Customers_Residential!M654+All_Customers_Small_Commercial!M654+All_Customers_Lighting!M654</f>
        <v>0</v>
      </c>
      <c r="N654" s="5">
        <f>All_Customers_Residential!N654+All_Customers_Small_Commercial!N654+All_Customers_Lighting!N654</f>
        <v>0</v>
      </c>
      <c r="O654" s="5">
        <f>All_Customers_Residential!O654+All_Customers_Small_Commercial!O654+All_Customers_Lighting!O654</f>
        <v>0</v>
      </c>
      <c r="P654" s="5">
        <f>All_Customers_Residential!P654+All_Customers_Small_Commercial!P654+All_Customers_Lighting!P654</f>
        <v>0</v>
      </c>
      <c r="Q654" s="5">
        <f>All_Customers_Residential!Q654+All_Customers_Small_Commercial!Q654+All_Customers_Lighting!Q654</f>
        <v>0</v>
      </c>
      <c r="R654" s="5">
        <f>All_Customers_Residential!R654+All_Customers_Small_Commercial!R654+All_Customers_Lighting!R654</f>
        <v>0</v>
      </c>
      <c r="S654" s="5">
        <f>All_Customers_Residential!S654+All_Customers_Small_Commercial!S654+All_Customers_Lighting!S654</f>
        <v>0</v>
      </c>
      <c r="T654" s="5">
        <f>All_Customers_Residential!T654+All_Customers_Small_Commercial!T654+All_Customers_Lighting!T654</f>
        <v>0</v>
      </c>
      <c r="U654" s="5">
        <f>All_Customers_Residential!U654+All_Customers_Small_Commercial!U654+All_Customers_Lighting!U654</f>
        <v>0</v>
      </c>
      <c r="V654" s="5">
        <f>All_Customers_Residential!V654+All_Customers_Small_Commercial!V654+All_Customers_Lighting!V654</f>
        <v>0</v>
      </c>
      <c r="W654" s="5">
        <f>All_Customers_Residential!W654+All_Customers_Small_Commercial!W654+All_Customers_Lighting!W654</f>
        <v>0</v>
      </c>
      <c r="X654" s="5">
        <f>All_Customers_Residential!X654+All_Customers_Small_Commercial!X654+All_Customers_Lighting!X654</f>
        <v>0</v>
      </c>
      <c r="Y654" s="5">
        <f>All_Customers_Residential!Y654+All_Customers_Small_Commercial!Y654+All_Customers_Lighting!Y654</f>
        <v>0</v>
      </c>
      <c r="AA654" s="2">
        <f>IFERROR(INDEX('Holiday Schedule'!$D$3:$D$24,MATCH(A654,'Holiday Schedule'!$C$3:$C$24,0)),0)</f>
        <v>0</v>
      </c>
      <c r="AB654" s="2">
        <f t="shared" si="80"/>
        <v>3</v>
      </c>
      <c r="AC654" s="2">
        <f t="shared" si="81"/>
        <v>0</v>
      </c>
      <c r="AD654" s="5">
        <f t="shared" si="82"/>
        <v>0</v>
      </c>
      <c r="AE654" s="5">
        <f t="shared" si="83"/>
        <v>0</v>
      </c>
      <c r="AG654" s="2">
        <f t="shared" si="84"/>
        <v>10</v>
      </c>
      <c r="AH654" s="2">
        <f t="shared" si="85"/>
        <v>2025</v>
      </c>
      <c r="AJ654" s="5">
        <f t="shared" si="86"/>
        <v>0</v>
      </c>
      <c r="AK654" s="2" t="str">
        <f t="shared" si="87"/>
        <v/>
      </c>
    </row>
    <row r="655" spans="1:37" ht="12.75" x14ac:dyDescent="0.2">
      <c r="A655" s="4">
        <v>45938</v>
      </c>
      <c r="B655" s="5">
        <f>All_Customers_Residential!B655+All_Customers_Small_Commercial!B655+All_Customers_Lighting!B655</f>
        <v>0</v>
      </c>
      <c r="C655" s="5">
        <f>All_Customers_Residential!C655+All_Customers_Small_Commercial!C655+All_Customers_Lighting!C655</f>
        <v>0</v>
      </c>
      <c r="D655" s="5">
        <f>All_Customers_Residential!D655+All_Customers_Small_Commercial!D655+All_Customers_Lighting!D655</f>
        <v>0</v>
      </c>
      <c r="E655" s="5">
        <f>All_Customers_Residential!E655+All_Customers_Small_Commercial!E655+All_Customers_Lighting!E655</f>
        <v>0</v>
      </c>
      <c r="F655" s="5">
        <f>All_Customers_Residential!F655+All_Customers_Small_Commercial!F655+All_Customers_Lighting!F655</f>
        <v>0</v>
      </c>
      <c r="G655" s="5">
        <f>All_Customers_Residential!G655+All_Customers_Small_Commercial!G655+All_Customers_Lighting!G655</f>
        <v>0</v>
      </c>
      <c r="H655" s="5">
        <f>All_Customers_Residential!H655+All_Customers_Small_Commercial!H655+All_Customers_Lighting!H655</f>
        <v>0</v>
      </c>
      <c r="I655" s="5">
        <f>All_Customers_Residential!I655+All_Customers_Small_Commercial!I655+All_Customers_Lighting!I655</f>
        <v>0</v>
      </c>
      <c r="J655" s="5">
        <f>All_Customers_Residential!J655+All_Customers_Small_Commercial!J655+All_Customers_Lighting!J655</f>
        <v>0</v>
      </c>
      <c r="K655" s="5">
        <f>All_Customers_Residential!K655+All_Customers_Small_Commercial!K655+All_Customers_Lighting!K655</f>
        <v>0</v>
      </c>
      <c r="L655" s="5">
        <f>All_Customers_Residential!L655+All_Customers_Small_Commercial!L655+All_Customers_Lighting!L655</f>
        <v>0</v>
      </c>
      <c r="M655" s="5">
        <f>All_Customers_Residential!M655+All_Customers_Small_Commercial!M655+All_Customers_Lighting!M655</f>
        <v>0</v>
      </c>
      <c r="N655" s="5">
        <f>All_Customers_Residential!N655+All_Customers_Small_Commercial!N655+All_Customers_Lighting!N655</f>
        <v>0</v>
      </c>
      <c r="O655" s="5">
        <f>All_Customers_Residential!O655+All_Customers_Small_Commercial!O655+All_Customers_Lighting!O655</f>
        <v>0</v>
      </c>
      <c r="P655" s="5">
        <f>All_Customers_Residential!P655+All_Customers_Small_Commercial!P655+All_Customers_Lighting!P655</f>
        <v>0</v>
      </c>
      <c r="Q655" s="5">
        <f>All_Customers_Residential!Q655+All_Customers_Small_Commercial!Q655+All_Customers_Lighting!Q655</f>
        <v>0</v>
      </c>
      <c r="R655" s="5">
        <f>All_Customers_Residential!R655+All_Customers_Small_Commercial!R655+All_Customers_Lighting!R655</f>
        <v>0</v>
      </c>
      <c r="S655" s="5">
        <f>All_Customers_Residential!S655+All_Customers_Small_Commercial!S655+All_Customers_Lighting!S655</f>
        <v>0</v>
      </c>
      <c r="T655" s="5">
        <f>All_Customers_Residential!T655+All_Customers_Small_Commercial!T655+All_Customers_Lighting!T655</f>
        <v>0</v>
      </c>
      <c r="U655" s="5">
        <f>All_Customers_Residential!U655+All_Customers_Small_Commercial!U655+All_Customers_Lighting!U655</f>
        <v>0</v>
      </c>
      <c r="V655" s="5">
        <f>All_Customers_Residential!V655+All_Customers_Small_Commercial!V655+All_Customers_Lighting!V655</f>
        <v>0</v>
      </c>
      <c r="W655" s="5">
        <f>All_Customers_Residential!W655+All_Customers_Small_Commercial!W655+All_Customers_Lighting!W655</f>
        <v>0</v>
      </c>
      <c r="X655" s="5">
        <f>All_Customers_Residential!X655+All_Customers_Small_Commercial!X655+All_Customers_Lighting!X655</f>
        <v>0</v>
      </c>
      <c r="Y655" s="5">
        <f>All_Customers_Residential!Y655+All_Customers_Small_Commercial!Y655+All_Customers_Lighting!Y655</f>
        <v>0</v>
      </c>
      <c r="AA655" s="2">
        <f>IFERROR(INDEX('Holiday Schedule'!$D$3:$D$24,MATCH(A655,'Holiday Schedule'!$C$3:$C$24,0)),0)</f>
        <v>0</v>
      </c>
      <c r="AB655" s="2">
        <f t="shared" si="80"/>
        <v>4</v>
      </c>
      <c r="AC655" s="2">
        <f t="shared" si="81"/>
        <v>0</v>
      </c>
      <c r="AD655" s="5">
        <f t="shared" si="82"/>
        <v>0</v>
      </c>
      <c r="AE655" s="5">
        <f t="shared" si="83"/>
        <v>0</v>
      </c>
      <c r="AG655" s="2">
        <f t="shared" si="84"/>
        <v>10</v>
      </c>
      <c r="AH655" s="2">
        <f t="shared" si="85"/>
        <v>2025</v>
      </c>
      <c r="AJ655" s="5">
        <f t="shared" si="86"/>
        <v>0</v>
      </c>
      <c r="AK655" s="2" t="str">
        <f t="shared" si="87"/>
        <v/>
      </c>
    </row>
    <row r="656" spans="1:37" ht="12.75" x14ac:dyDescent="0.2">
      <c r="A656" s="4">
        <v>45939</v>
      </c>
      <c r="B656" s="5">
        <f>All_Customers_Residential!B656+All_Customers_Small_Commercial!B656+All_Customers_Lighting!B656</f>
        <v>0</v>
      </c>
      <c r="C656" s="5">
        <f>All_Customers_Residential!C656+All_Customers_Small_Commercial!C656+All_Customers_Lighting!C656</f>
        <v>0</v>
      </c>
      <c r="D656" s="5">
        <f>All_Customers_Residential!D656+All_Customers_Small_Commercial!D656+All_Customers_Lighting!D656</f>
        <v>0</v>
      </c>
      <c r="E656" s="5">
        <f>All_Customers_Residential!E656+All_Customers_Small_Commercial!E656+All_Customers_Lighting!E656</f>
        <v>0</v>
      </c>
      <c r="F656" s="5">
        <f>All_Customers_Residential!F656+All_Customers_Small_Commercial!F656+All_Customers_Lighting!F656</f>
        <v>0</v>
      </c>
      <c r="G656" s="5">
        <f>All_Customers_Residential!G656+All_Customers_Small_Commercial!G656+All_Customers_Lighting!G656</f>
        <v>0</v>
      </c>
      <c r="H656" s="5">
        <f>All_Customers_Residential!H656+All_Customers_Small_Commercial!H656+All_Customers_Lighting!H656</f>
        <v>0</v>
      </c>
      <c r="I656" s="5">
        <f>All_Customers_Residential!I656+All_Customers_Small_Commercial!I656+All_Customers_Lighting!I656</f>
        <v>0</v>
      </c>
      <c r="J656" s="5">
        <f>All_Customers_Residential!J656+All_Customers_Small_Commercial!J656+All_Customers_Lighting!J656</f>
        <v>0</v>
      </c>
      <c r="K656" s="5">
        <f>All_Customers_Residential!K656+All_Customers_Small_Commercial!K656+All_Customers_Lighting!K656</f>
        <v>0</v>
      </c>
      <c r="L656" s="5">
        <f>All_Customers_Residential!L656+All_Customers_Small_Commercial!L656+All_Customers_Lighting!L656</f>
        <v>0</v>
      </c>
      <c r="M656" s="5">
        <f>All_Customers_Residential!M656+All_Customers_Small_Commercial!M656+All_Customers_Lighting!M656</f>
        <v>0</v>
      </c>
      <c r="N656" s="5">
        <f>All_Customers_Residential!N656+All_Customers_Small_Commercial!N656+All_Customers_Lighting!N656</f>
        <v>0</v>
      </c>
      <c r="O656" s="5">
        <f>All_Customers_Residential!O656+All_Customers_Small_Commercial!O656+All_Customers_Lighting!O656</f>
        <v>0</v>
      </c>
      <c r="P656" s="5">
        <f>All_Customers_Residential!P656+All_Customers_Small_Commercial!P656+All_Customers_Lighting!P656</f>
        <v>0</v>
      </c>
      <c r="Q656" s="5">
        <f>All_Customers_Residential!Q656+All_Customers_Small_Commercial!Q656+All_Customers_Lighting!Q656</f>
        <v>0</v>
      </c>
      <c r="R656" s="5">
        <f>All_Customers_Residential!R656+All_Customers_Small_Commercial!R656+All_Customers_Lighting!R656</f>
        <v>0</v>
      </c>
      <c r="S656" s="5">
        <f>All_Customers_Residential!S656+All_Customers_Small_Commercial!S656+All_Customers_Lighting!S656</f>
        <v>0</v>
      </c>
      <c r="T656" s="5">
        <f>All_Customers_Residential!T656+All_Customers_Small_Commercial!T656+All_Customers_Lighting!T656</f>
        <v>0</v>
      </c>
      <c r="U656" s="5">
        <f>All_Customers_Residential!U656+All_Customers_Small_Commercial!U656+All_Customers_Lighting!U656</f>
        <v>0</v>
      </c>
      <c r="V656" s="5">
        <f>All_Customers_Residential!V656+All_Customers_Small_Commercial!V656+All_Customers_Lighting!V656</f>
        <v>0</v>
      </c>
      <c r="W656" s="5">
        <f>All_Customers_Residential!W656+All_Customers_Small_Commercial!W656+All_Customers_Lighting!W656</f>
        <v>0</v>
      </c>
      <c r="X656" s="5">
        <f>All_Customers_Residential!X656+All_Customers_Small_Commercial!X656+All_Customers_Lighting!X656</f>
        <v>0</v>
      </c>
      <c r="Y656" s="5">
        <f>All_Customers_Residential!Y656+All_Customers_Small_Commercial!Y656+All_Customers_Lighting!Y656</f>
        <v>0</v>
      </c>
      <c r="AA656" s="2">
        <f>IFERROR(INDEX('Holiday Schedule'!$D$3:$D$24,MATCH(A656,'Holiday Schedule'!$C$3:$C$24,0)),0)</f>
        <v>0</v>
      </c>
      <c r="AB656" s="2">
        <f t="shared" si="80"/>
        <v>5</v>
      </c>
      <c r="AC656" s="2">
        <f t="shared" si="81"/>
        <v>0</v>
      </c>
      <c r="AD656" s="5">
        <f t="shared" si="82"/>
        <v>0</v>
      </c>
      <c r="AE656" s="5">
        <f t="shared" si="83"/>
        <v>0</v>
      </c>
      <c r="AG656" s="2">
        <f t="shared" si="84"/>
        <v>10</v>
      </c>
      <c r="AH656" s="2">
        <f t="shared" si="85"/>
        <v>2025</v>
      </c>
      <c r="AJ656" s="5">
        <f t="shared" si="86"/>
        <v>0</v>
      </c>
      <c r="AK656" s="2" t="str">
        <f t="shared" si="87"/>
        <v/>
      </c>
    </row>
    <row r="657" spans="1:37" ht="12.75" x14ac:dyDescent="0.2">
      <c r="A657" s="4">
        <v>45940</v>
      </c>
      <c r="B657" s="5">
        <f>All_Customers_Residential!B657+All_Customers_Small_Commercial!B657+All_Customers_Lighting!B657</f>
        <v>0</v>
      </c>
      <c r="C657" s="5">
        <f>All_Customers_Residential!C657+All_Customers_Small_Commercial!C657+All_Customers_Lighting!C657</f>
        <v>0</v>
      </c>
      <c r="D657" s="5">
        <f>All_Customers_Residential!D657+All_Customers_Small_Commercial!D657+All_Customers_Lighting!D657</f>
        <v>0</v>
      </c>
      <c r="E657" s="5">
        <f>All_Customers_Residential!E657+All_Customers_Small_Commercial!E657+All_Customers_Lighting!E657</f>
        <v>0</v>
      </c>
      <c r="F657" s="5">
        <f>All_Customers_Residential!F657+All_Customers_Small_Commercial!F657+All_Customers_Lighting!F657</f>
        <v>0</v>
      </c>
      <c r="G657" s="5">
        <f>All_Customers_Residential!G657+All_Customers_Small_Commercial!G657+All_Customers_Lighting!G657</f>
        <v>0</v>
      </c>
      <c r="H657" s="5">
        <f>All_Customers_Residential!H657+All_Customers_Small_Commercial!H657+All_Customers_Lighting!H657</f>
        <v>0</v>
      </c>
      <c r="I657" s="5">
        <f>All_Customers_Residential!I657+All_Customers_Small_Commercial!I657+All_Customers_Lighting!I657</f>
        <v>0</v>
      </c>
      <c r="J657" s="5">
        <f>All_Customers_Residential!J657+All_Customers_Small_Commercial!J657+All_Customers_Lighting!J657</f>
        <v>0</v>
      </c>
      <c r="K657" s="5">
        <f>All_Customers_Residential!K657+All_Customers_Small_Commercial!K657+All_Customers_Lighting!K657</f>
        <v>0</v>
      </c>
      <c r="L657" s="5">
        <f>All_Customers_Residential!L657+All_Customers_Small_Commercial!L657+All_Customers_Lighting!L657</f>
        <v>0</v>
      </c>
      <c r="M657" s="5">
        <f>All_Customers_Residential!M657+All_Customers_Small_Commercial!M657+All_Customers_Lighting!M657</f>
        <v>0</v>
      </c>
      <c r="N657" s="5">
        <f>All_Customers_Residential!N657+All_Customers_Small_Commercial!N657+All_Customers_Lighting!N657</f>
        <v>0</v>
      </c>
      <c r="O657" s="5">
        <f>All_Customers_Residential!O657+All_Customers_Small_Commercial!O657+All_Customers_Lighting!O657</f>
        <v>0</v>
      </c>
      <c r="P657" s="5">
        <f>All_Customers_Residential!P657+All_Customers_Small_Commercial!P657+All_Customers_Lighting!P657</f>
        <v>0</v>
      </c>
      <c r="Q657" s="5">
        <f>All_Customers_Residential!Q657+All_Customers_Small_Commercial!Q657+All_Customers_Lighting!Q657</f>
        <v>0</v>
      </c>
      <c r="R657" s="5">
        <f>All_Customers_Residential!R657+All_Customers_Small_Commercial!R657+All_Customers_Lighting!R657</f>
        <v>0</v>
      </c>
      <c r="S657" s="5">
        <f>All_Customers_Residential!S657+All_Customers_Small_Commercial!S657+All_Customers_Lighting!S657</f>
        <v>0</v>
      </c>
      <c r="T657" s="5">
        <f>All_Customers_Residential!T657+All_Customers_Small_Commercial!T657+All_Customers_Lighting!T657</f>
        <v>0</v>
      </c>
      <c r="U657" s="5">
        <f>All_Customers_Residential!U657+All_Customers_Small_Commercial!U657+All_Customers_Lighting!U657</f>
        <v>0</v>
      </c>
      <c r="V657" s="5">
        <f>All_Customers_Residential!V657+All_Customers_Small_Commercial!V657+All_Customers_Lighting!V657</f>
        <v>0</v>
      </c>
      <c r="W657" s="5">
        <f>All_Customers_Residential!W657+All_Customers_Small_Commercial!W657+All_Customers_Lighting!W657</f>
        <v>0</v>
      </c>
      <c r="X657" s="5">
        <f>All_Customers_Residential!X657+All_Customers_Small_Commercial!X657+All_Customers_Lighting!X657</f>
        <v>0</v>
      </c>
      <c r="Y657" s="5">
        <f>All_Customers_Residential!Y657+All_Customers_Small_Commercial!Y657+All_Customers_Lighting!Y657</f>
        <v>0</v>
      </c>
      <c r="AA657" s="2">
        <f>IFERROR(INDEX('Holiday Schedule'!$D$3:$D$24,MATCH(A657,'Holiday Schedule'!$C$3:$C$24,0)),0)</f>
        <v>0</v>
      </c>
      <c r="AB657" s="2">
        <f t="shared" si="80"/>
        <v>6</v>
      </c>
      <c r="AC657" s="2">
        <f t="shared" si="81"/>
        <v>0</v>
      </c>
      <c r="AD657" s="5">
        <f t="shared" si="82"/>
        <v>0</v>
      </c>
      <c r="AE657" s="5">
        <f t="shared" si="83"/>
        <v>0</v>
      </c>
      <c r="AG657" s="2">
        <f t="shared" si="84"/>
        <v>10</v>
      </c>
      <c r="AH657" s="2">
        <f t="shared" si="85"/>
        <v>2025</v>
      </c>
      <c r="AJ657" s="5">
        <f t="shared" si="86"/>
        <v>0</v>
      </c>
      <c r="AK657" s="2" t="str">
        <f t="shared" si="87"/>
        <v/>
      </c>
    </row>
    <row r="658" spans="1:37" ht="12.75" x14ac:dyDescent="0.2">
      <c r="A658" s="4">
        <v>45941</v>
      </c>
      <c r="B658" s="5">
        <f>All_Customers_Residential!B658+All_Customers_Small_Commercial!B658+All_Customers_Lighting!B658</f>
        <v>0</v>
      </c>
      <c r="C658" s="5">
        <f>All_Customers_Residential!C658+All_Customers_Small_Commercial!C658+All_Customers_Lighting!C658</f>
        <v>0</v>
      </c>
      <c r="D658" s="5">
        <f>All_Customers_Residential!D658+All_Customers_Small_Commercial!D658+All_Customers_Lighting!D658</f>
        <v>0</v>
      </c>
      <c r="E658" s="5">
        <f>All_Customers_Residential!E658+All_Customers_Small_Commercial!E658+All_Customers_Lighting!E658</f>
        <v>0</v>
      </c>
      <c r="F658" s="5">
        <f>All_Customers_Residential!F658+All_Customers_Small_Commercial!F658+All_Customers_Lighting!F658</f>
        <v>0</v>
      </c>
      <c r="G658" s="5">
        <f>All_Customers_Residential!G658+All_Customers_Small_Commercial!G658+All_Customers_Lighting!G658</f>
        <v>0</v>
      </c>
      <c r="H658" s="5">
        <f>All_Customers_Residential!H658+All_Customers_Small_Commercial!H658+All_Customers_Lighting!H658</f>
        <v>0</v>
      </c>
      <c r="I658" s="5">
        <f>All_Customers_Residential!I658+All_Customers_Small_Commercial!I658+All_Customers_Lighting!I658</f>
        <v>0</v>
      </c>
      <c r="J658" s="5">
        <f>All_Customers_Residential!J658+All_Customers_Small_Commercial!J658+All_Customers_Lighting!J658</f>
        <v>0</v>
      </c>
      <c r="K658" s="5">
        <f>All_Customers_Residential!K658+All_Customers_Small_Commercial!K658+All_Customers_Lighting!K658</f>
        <v>0</v>
      </c>
      <c r="L658" s="5">
        <f>All_Customers_Residential!L658+All_Customers_Small_Commercial!L658+All_Customers_Lighting!L658</f>
        <v>0</v>
      </c>
      <c r="M658" s="5">
        <f>All_Customers_Residential!M658+All_Customers_Small_Commercial!M658+All_Customers_Lighting!M658</f>
        <v>0</v>
      </c>
      <c r="N658" s="5">
        <f>All_Customers_Residential!N658+All_Customers_Small_Commercial!N658+All_Customers_Lighting!N658</f>
        <v>0</v>
      </c>
      <c r="O658" s="5">
        <f>All_Customers_Residential!O658+All_Customers_Small_Commercial!O658+All_Customers_Lighting!O658</f>
        <v>0</v>
      </c>
      <c r="P658" s="5">
        <f>All_Customers_Residential!P658+All_Customers_Small_Commercial!P658+All_Customers_Lighting!P658</f>
        <v>0</v>
      </c>
      <c r="Q658" s="5">
        <f>All_Customers_Residential!Q658+All_Customers_Small_Commercial!Q658+All_Customers_Lighting!Q658</f>
        <v>0</v>
      </c>
      <c r="R658" s="5">
        <f>All_Customers_Residential!R658+All_Customers_Small_Commercial!R658+All_Customers_Lighting!R658</f>
        <v>0</v>
      </c>
      <c r="S658" s="5">
        <f>All_Customers_Residential!S658+All_Customers_Small_Commercial!S658+All_Customers_Lighting!S658</f>
        <v>0</v>
      </c>
      <c r="T658" s="5">
        <f>All_Customers_Residential!T658+All_Customers_Small_Commercial!T658+All_Customers_Lighting!T658</f>
        <v>0</v>
      </c>
      <c r="U658" s="5">
        <f>All_Customers_Residential!U658+All_Customers_Small_Commercial!U658+All_Customers_Lighting!U658</f>
        <v>0</v>
      </c>
      <c r="V658" s="5">
        <f>All_Customers_Residential!V658+All_Customers_Small_Commercial!V658+All_Customers_Lighting!V658</f>
        <v>0</v>
      </c>
      <c r="W658" s="5">
        <f>All_Customers_Residential!W658+All_Customers_Small_Commercial!W658+All_Customers_Lighting!W658</f>
        <v>0</v>
      </c>
      <c r="X658" s="5">
        <f>All_Customers_Residential!X658+All_Customers_Small_Commercial!X658+All_Customers_Lighting!X658</f>
        <v>0</v>
      </c>
      <c r="Y658" s="5">
        <f>All_Customers_Residential!Y658+All_Customers_Small_Commercial!Y658+All_Customers_Lighting!Y658</f>
        <v>0</v>
      </c>
      <c r="AA658" s="2">
        <f>IFERROR(INDEX('Holiday Schedule'!$D$3:$D$24,MATCH(A658,'Holiday Schedule'!$C$3:$C$24,0)),0)</f>
        <v>0</v>
      </c>
      <c r="AB658" s="2">
        <f t="shared" si="80"/>
        <v>7</v>
      </c>
      <c r="AC658" s="2">
        <f t="shared" si="81"/>
        <v>0</v>
      </c>
      <c r="AD658" s="5">
        <f t="shared" si="82"/>
        <v>0</v>
      </c>
      <c r="AE658" s="5">
        <f t="shared" si="83"/>
        <v>0</v>
      </c>
      <c r="AG658" s="2">
        <f t="shared" si="84"/>
        <v>10</v>
      </c>
      <c r="AH658" s="2">
        <f t="shared" si="85"/>
        <v>2025</v>
      </c>
      <c r="AJ658" s="5">
        <f t="shared" si="86"/>
        <v>0</v>
      </c>
      <c r="AK658" s="2" t="str">
        <f t="shared" si="87"/>
        <v/>
      </c>
    </row>
    <row r="659" spans="1:37" ht="12.75" x14ac:dyDescent="0.2">
      <c r="A659" s="4">
        <v>45942</v>
      </c>
      <c r="B659" s="5">
        <f>All_Customers_Residential!B659+All_Customers_Small_Commercial!B659+All_Customers_Lighting!B659</f>
        <v>0</v>
      </c>
      <c r="C659" s="5">
        <f>All_Customers_Residential!C659+All_Customers_Small_Commercial!C659+All_Customers_Lighting!C659</f>
        <v>0</v>
      </c>
      <c r="D659" s="5">
        <f>All_Customers_Residential!D659+All_Customers_Small_Commercial!D659+All_Customers_Lighting!D659</f>
        <v>0</v>
      </c>
      <c r="E659" s="5">
        <f>All_Customers_Residential!E659+All_Customers_Small_Commercial!E659+All_Customers_Lighting!E659</f>
        <v>0</v>
      </c>
      <c r="F659" s="5">
        <f>All_Customers_Residential!F659+All_Customers_Small_Commercial!F659+All_Customers_Lighting!F659</f>
        <v>0</v>
      </c>
      <c r="G659" s="5">
        <f>All_Customers_Residential!G659+All_Customers_Small_Commercial!G659+All_Customers_Lighting!G659</f>
        <v>0</v>
      </c>
      <c r="H659" s="5">
        <f>All_Customers_Residential!H659+All_Customers_Small_Commercial!H659+All_Customers_Lighting!H659</f>
        <v>0</v>
      </c>
      <c r="I659" s="5">
        <f>All_Customers_Residential!I659+All_Customers_Small_Commercial!I659+All_Customers_Lighting!I659</f>
        <v>0</v>
      </c>
      <c r="J659" s="5">
        <f>All_Customers_Residential!J659+All_Customers_Small_Commercial!J659+All_Customers_Lighting!J659</f>
        <v>0</v>
      </c>
      <c r="K659" s="5">
        <f>All_Customers_Residential!K659+All_Customers_Small_Commercial!K659+All_Customers_Lighting!K659</f>
        <v>0</v>
      </c>
      <c r="L659" s="5">
        <f>All_Customers_Residential!L659+All_Customers_Small_Commercial!L659+All_Customers_Lighting!L659</f>
        <v>0</v>
      </c>
      <c r="M659" s="5">
        <f>All_Customers_Residential!M659+All_Customers_Small_Commercial!M659+All_Customers_Lighting!M659</f>
        <v>0</v>
      </c>
      <c r="N659" s="5">
        <f>All_Customers_Residential!N659+All_Customers_Small_Commercial!N659+All_Customers_Lighting!N659</f>
        <v>0</v>
      </c>
      <c r="O659" s="5">
        <f>All_Customers_Residential!O659+All_Customers_Small_Commercial!O659+All_Customers_Lighting!O659</f>
        <v>0</v>
      </c>
      <c r="P659" s="5">
        <f>All_Customers_Residential!P659+All_Customers_Small_Commercial!P659+All_Customers_Lighting!P659</f>
        <v>0</v>
      </c>
      <c r="Q659" s="5">
        <f>All_Customers_Residential!Q659+All_Customers_Small_Commercial!Q659+All_Customers_Lighting!Q659</f>
        <v>0</v>
      </c>
      <c r="R659" s="5">
        <f>All_Customers_Residential!R659+All_Customers_Small_Commercial!R659+All_Customers_Lighting!R659</f>
        <v>0</v>
      </c>
      <c r="S659" s="5">
        <f>All_Customers_Residential!S659+All_Customers_Small_Commercial!S659+All_Customers_Lighting!S659</f>
        <v>0</v>
      </c>
      <c r="T659" s="5">
        <f>All_Customers_Residential!T659+All_Customers_Small_Commercial!T659+All_Customers_Lighting!T659</f>
        <v>0</v>
      </c>
      <c r="U659" s="5">
        <f>All_Customers_Residential!U659+All_Customers_Small_Commercial!U659+All_Customers_Lighting!U659</f>
        <v>0</v>
      </c>
      <c r="V659" s="5">
        <f>All_Customers_Residential!V659+All_Customers_Small_Commercial!V659+All_Customers_Lighting!V659</f>
        <v>0</v>
      </c>
      <c r="W659" s="5">
        <f>All_Customers_Residential!W659+All_Customers_Small_Commercial!W659+All_Customers_Lighting!W659</f>
        <v>0</v>
      </c>
      <c r="X659" s="5">
        <f>All_Customers_Residential!X659+All_Customers_Small_Commercial!X659+All_Customers_Lighting!X659</f>
        <v>0</v>
      </c>
      <c r="Y659" s="5">
        <f>All_Customers_Residential!Y659+All_Customers_Small_Commercial!Y659+All_Customers_Lighting!Y659</f>
        <v>0</v>
      </c>
      <c r="AA659" s="2">
        <f>IFERROR(INDEX('Holiday Schedule'!$D$3:$D$24,MATCH(A659,'Holiday Schedule'!$C$3:$C$24,0)),0)</f>
        <v>0</v>
      </c>
      <c r="AB659" s="2">
        <f t="shared" si="80"/>
        <v>1</v>
      </c>
      <c r="AC659" s="2">
        <f t="shared" si="81"/>
        <v>0</v>
      </c>
      <c r="AD659" s="5">
        <f t="shared" si="82"/>
        <v>0</v>
      </c>
      <c r="AE659" s="5">
        <f t="shared" si="83"/>
        <v>0</v>
      </c>
      <c r="AG659" s="2">
        <f t="shared" si="84"/>
        <v>10</v>
      </c>
      <c r="AH659" s="2">
        <f t="shared" si="85"/>
        <v>2025</v>
      </c>
      <c r="AJ659" s="5">
        <f t="shared" si="86"/>
        <v>0</v>
      </c>
      <c r="AK659" s="2" t="str">
        <f t="shared" si="87"/>
        <v/>
      </c>
    </row>
    <row r="660" spans="1:37" ht="12.75" x14ac:dyDescent="0.2">
      <c r="A660" s="4">
        <v>45943</v>
      </c>
      <c r="B660" s="5">
        <f>All_Customers_Residential!B660+All_Customers_Small_Commercial!B660+All_Customers_Lighting!B660</f>
        <v>0</v>
      </c>
      <c r="C660" s="5">
        <f>All_Customers_Residential!C660+All_Customers_Small_Commercial!C660+All_Customers_Lighting!C660</f>
        <v>0</v>
      </c>
      <c r="D660" s="5">
        <f>All_Customers_Residential!D660+All_Customers_Small_Commercial!D660+All_Customers_Lighting!D660</f>
        <v>0</v>
      </c>
      <c r="E660" s="5">
        <f>All_Customers_Residential!E660+All_Customers_Small_Commercial!E660+All_Customers_Lighting!E660</f>
        <v>0</v>
      </c>
      <c r="F660" s="5">
        <f>All_Customers_Residential!F660+All_Customers_Small_Commercial!F660+All_Customers_Lighting!F660</f>
        <v>0</v>
      </c>
      <c r="G660" s="5">
        <f>All_Customers_Residential!G660+All_Customers_Small_Commercial!G660+All_Customers_Lighting!G660</f>
        <v>0</v>
      </c>
      <c r="H660" s="5">
        <f>All_Customers_Residential!H660+All_Customers_Small_Commercial!H660+All_Customers_Lighting!H660</f>
        <v>0</v>
      </c>
      <c r="I660" s="5">
        <f>All_Customers_Residential!I660+All_Customers_Small_Commercial!I660+All_Customers_Lighting!I660</f>
        <v>0</v>
      </c>
      <c r="J660" s="5">
        <f>All_Customers_Residential!J660+All_Customers_Small_Commercial!J660+All_Customers_Lighting!J660</f>
        <v>0</v>
      </c>
      <c r="K660" s="5">
        <f>All_Customers_Residential!K660+All_Customers_Small_Commercial!K660+All_Customers_Lighting!K660</f>
        <v>0</v>
      </c>
      <c r="L660" s="5">
        <f>All_Customers_Residential!L660+All_Customers_Small_Commercial!L660+All_Customers_Lighting!L660</f>
        <v>0</v>
      </c>
      <c r="M660" s="5">
        <f>All_Customers_Residential!M660+All_Customers_Small_Commercial!M660+All_Customers_Lighting!M660</f>
        <v>0</v>
      </c>
      <c r="N660" s="5">
        <f>All_Customers_Residential!N660+All_Customers_Small_Commercial!N660+All_Customers_Lighting!N660</f>
        <v>0</v>
      </c>
      <c r="O660" s="5">
        <f>All_Customers_Residential!O660+All_Customers_Small_Commercial!O660+All_Customers_Lighting!O660</f>
        <v>0</v>
      </c>
      <c r="P660" s="5">
        <f>All_Customers_Residential!P660+All_Customers_Small_Commercial!P660+All_Customers_Lighting!P660</f>
        <v>0</v>
      </c>
      <c r="Q660" s="5">
        <f>All_Customers_Residential!Q660+All_Customers_Small_Commercial!Q660+All_Customers_Lighting!Q660</f>
        <v>0</v>
      </c>
      <c r="R660" s="5">
        <f>All_Customers_Residential!R660+All_Customers_Small_Commercial!R660+All_Customers_Lighting!R660</f>
        <v>0</v>
      </c>
      <c r="S660" s="5">
        <f>All_Customers_Residential!S660+All_Customers_Small_Commercial!S660+All_Customers_Lighting!S660</f>
        <v>0</v>
      </c>
      <c r="T660" s="5">
        <f>All_Customers_Residential!T660+All_Customers_Small_Commercial!T660+All_Customers_Lighting!T660</f>
        <v>0</v>
      </c>
      <c r="U660" s="5">
        <f>All_Customers_Residential!U660+All_Customers_Small_Commercial!U660+All_Customers_Lighting!U660</f>
        <v>0</v>
      </c>
      <c r="V660" s="5">
        <f>All_Customers_Residential!V660+All_Customers_Small_Commercial!V660+All_Customers_Lighting!V660</f>
        <v>0</v>
      </c>
      <c r="W660" s="5">
        <f>All_Customers_Residential!W660+All_Customers_Small_Commercial!W660+All_Customers_Lighting!W660</f>
        <v>0</v>
      </c>
      <c r="X660" s="5">
        <f>All_Customers_Residential!X660+All_Customers_Small_Commercial!X660+All_Customers_Lighting!X660</f>
        <v>0</v>
      </c>
      <c r="Y660" s="5">
        <f>All_Customers_Residential!Y660+All_Customers_Small_Commercial!Y660+All_Customers_Lighting!Y660</f>
        <v>0</v>
      </c>
      <c r="AA660" s="2">
        <f>IFERROR(INDEX('Holiday Schedule'!$D$3:$D$24,MATCH(A660,'Holiday Schedule'!$C$3:$C$24,0)),0)</f>
        <v>1</v>
      </c>
      <c r="AB660" s="2">
        <f t="shared" si="80"/>
        <v>2</v>
      </c>
      <c r="AC660" s="2">
        <f t="shared" si="81"/>
        <v>0</v>
      </c>
      <c r="AD660" s="5">
        <f t="shared" si="82"/>
        <v>0</v>
      </c>
      <c r="AE660" s="5">
        <f t="shared" si="83"/>
        <v>0</v>
      </c>
      <c r="AG660" s="2">
        <f t="shared" si="84"/>
        <v>10</v>
      </c>
      <c r="AH660" s="2">
        <f t="shared" si="85"/>
        <v>2025</v>
      </c>
      <c r="AJ660" s="5">
        <f t="shared" si="86"/>
        <v>0</v>
      </c>
      <c r="AK660" s="2" t="str">
        <f t="shared" si="87"/>
        <v/>
      </c>
    </row>
    <row r="661" spans="1:37" ht="12.75" x14ac:dyDescent="0.2">
      <c r="A661" s="4">
        <v>45944</v>
      </c>
      <c r="B661" s="5">
        <f>All_Customers_Residential!B661+All_Customers_Small_Commercial!B661+All_Customers_Lighting!B661</f>
        <v>0</v>
      </c>
      <c r="C661" s="5">
        <f>All_Customers_Residential!C661+All_Customers_Small_Commercial!C661+All_Customers_Lighting!C661</f>
        <v>0</v>
      </c>
      <c r="D661" s="5">
        <f>All_Customers_Residential!D661+All_Customers_Small_Commercial!D661+All_Customers_Lighting!D661</f>
        <v>0</v>
      </c>
      <c r="E661" s="5">
        <f>All_Customers_Residential!E661+All_Customers_Small_Commercial!E661+All_Customers_Lighting!E661</f>
        <v>0</v>
      </c>
      <c r="F661" s="5">
        <f>All_Customers_Residential!F661+All_Customers_Small_Commercial!F661+All_Customers_Lighting!F661</f>
        <v>0</v>
      </c>
      <c r="G661" s="5">
        <f>All_Customers_Residential!G661+All_Customers_Small_Commercial!G661+All_Customers_Lighting!G661</f>
        <v>0</v>
      </c>
      <c r="H661" s="5">
        <f>All_Customers_Residential!H661+All_Customers_Small_Commercial!H661+All_Customers_Lighting!H661</f>
        <v>0</v>
      </c>
      <c r="I661" s="5">
        <f>All_Customers_Residential!I661+All_Customers_Small_Commercial!I661+All_Customers_Lighting!I661</f>
        <v>0</v>
      </c>
      <c r="J661" s="5">
        <f>All_Customers_Residential!J661+All_Customers_Small_Commercial!J661+All_Customers_Lighting!J661</f>
        <v>0</v>
      </c>
      <c r="K661" s="5">
        <f>All_Customers_Residential!K661+All_Customers_Small_Commercial!K661+All_Customers_Lighting!K661</f>
        <v>0</v>
      </c>
      <c r="L661" s="5">
        <f>All_Customers_Residential!L661+All_Customers_Small_Commercial!L661+All_Customers_Lighting!L661</f>
        <v>0</v>
      </c>
      <c r="M661" s="5">
        <f>All_Customers_Residential!M661+All_Customers_Small_Commercial!M661+All_Customers_Lighting!M661</f>
        <v>0</v>
      </c>
      <c r="N661" s="5">
        <f>All_Customers_Residential!N661+All_Customers_Small_Commercial!N661+All_Customers_Lighting!N661</f>
        <v>0</v>
      </c>
      <c r="O661" s="5">
        <f>All_Customers_Residential!O661+All_Customers_Small_Commercial!O661+All_Customers_Lighting!O661</f>
        <v>0</v>
      </c>
      <c r="P661" s="5">
        <f>All_Customers_Residential!P661+All_Customers_Small_Commercial!P661+All_Customers_Lighting!P661</f>
        <v>0</v>
      </c>
      <c r="Q661" s="5">
        <f>All_Customers_Residential!Q661+All_Customers_Small_Commercial!Q661+All_Customers_Lighting!Q661</f>
        <v>0</v>
      </c>
      <c r="R661" s="5">
        <f>All_Customers_Residential!R661+All_Customers_Small_Commercial!R661+All_Customers_Lighting!R661</f>
        <v>0</v>
      </c>
      <c r="S661" s="5">
        <f>All_Customers_Residential!S661+All_Customers_Small_Commercial!S661+All_Customers_Lighting!S661</f>
        <v>0</v>
      </c>
      <c r="T661" s="5">
        <f>All_Customers_Residential!T661+All_Customers_Small_Commercial!T661+All_Customers_Lighting!T661</f>
        <v>0</v>
      </c>
      <c r="U661" s="5">
        <f>All_Customers_Residential!U661+All_Customers_Small_Commercial!U661+All_Customers_Lighting!U661</f>
        <v>0</v>
      </c>
      <c r="V661" s="5">
        <f>All_Customers_Residential!V661+All_Customers_Small_Commercial!V661+All_Customers_Lighting!V661</f>
        <v>0</v>
      </c>
      <c r="W661" s="5">
        <f>All_Customers_Residential!W661+All_Customers_Small_Commercial!W661+All_Customers_Lighting!W661</f>
        <v>0</v>
      </c>
      <c r="X661" s="5">
        <f>All_Customers_Residential!X661+All_Customers_Small_Commercial!X661+All_Customers_Lighting!X661</f>
        <v>0</v>
      </c>
      <c r="Y661" s="5">
        <f>All_Customers_Residential!Y661+All_Customers_Small_Commercial!Y661+All_Customers_Lighting!Y661</f>
        <v>0</v>
      </c>
      <c r="AA661" s="2">
        <f>IFERROR(INDEX('Holiday Schedule'!$D$3:$D$24,MATCH(A661,'Holiday Schedule'!$C$3:$C$24,0)),0)</f>
        <v>0</v>
      </c>
      <c r="AB661" s="2">
        <f t="shared" si="80"/>
        <v>3</v>
      </c>
      <c r="AC661" s="2">
        <f t="shared" si="81"/>
        <v>0</v>
      </c>
      <c r="AD661" s="5">
        <f t="shared" si="82"/>
        <v>0</v>
      </c>
      <c r="AE661" s="5">
        <f t="shared" si="83"/>
        <v>0</v>
      </c>
      <c r="AG661" s="2">
        <f t="shared" si="84"/>
        <v>10</v>
      </c>
      <c r="AH661" s="2">
        <f t="shared" si="85"/>
        <v>2025</v>
      </c>
      <c r="AJ661" s="5">
        <f t="shared" si="86"/>
        <v>0</v>
      </c>
      <c r="AK661" s="2" t="str">
        <f t="shared" si="87"/>
        <v/>
      </c>
    </row>
    <row r="662" spans="1:37" ht="12.75" x14ac:dyDescent="0.2">
      <c r="A662" s="4">
        <v>45945</v>
      </c>
      <c r="B662" s="5">
        <f>All_Customers_Residential!B662+All_Customers_Small_Commercial!B662+All_Customers_Lighting!B662</f>
        <v>0</v>
      </c>
      <c r="C662" s="5">
        <f>All_Customers_Residential!C662+All_Customers_Small_Commercial!C662+All_Customers_Lighting!C662</f>
        <v>0</v>
      </c>
      <c r="D662" s="5">
        <f>All_Customers_Residential!D662+All_Customers_Small_Commercial!D662+All_Customers_Lighting!D662</f>
        <v>0</v>
      </c>
      <c r="E662" s="5">
        <f>All_Customers_Residential!E662+All_Customers_Small_Commercial!E662+All_Customers_Lighting!E662</f>
        <v>0</v>
      </c>
      <c r="F662" s="5">
        <f>All_Customers_Residential!F662+All_Customers_Small_Commercial!F662+All_Customers_Lighting!F662</f>
        <v>0</v>
      </c>
      <c r="G662" s="5">
        <f>All_Customers_Residential!G662+All_Customers_Small_Commercial!G662+All_Customers_Lighting!G662</f>
        <v>0</v>
      </c>
      <c r="H662" s="5">
        <f>All_Customers_Residential!H662+All_Customers_Small_Commercial!H662+All_Customers_Lighting!H662</f>
        <v>0</v>
      </c>
      <c r="I662" s="5">
        <f>All_Customers_Residential!I662+All_Customers_Small_Commercial!I662+All_Customers_Lighting!I662</f>
        <v>0</v>
      </c>
      <c r="J662" s="5">
        <f>All_Customers_Residential!J662+All_Customers_Small_Commercial!J662+All_Customers_Lighting!J662</f>
        <v>0</v>
      </c>
      <c r="K662" s="5">
        <f>All_Customers_Residential!K662+All_Customers_Small_Commercial!K662+All_Customers_Lighting!K662</f>
        <v>0</v>
      </c>
      <c r="L662" s="5">
        <f>All_Customers_Residential!L662+All_Customers_Small_Commercial!L662+All_Customers_Lighting!L662</f>
        <v>0</v>
      </c>
      <c r="M662" s="5">
        <f>All_Customers_Residential!M662+All_Customers_Small_Commercial!M662+All_Customers_Lighting!M662</f>
        <v>0</v>
      </c>
      <c r="N662" s="5">
        <f>All_Customers_Residential!N662+All_Customers_Small_Commercial!N662+All_Customers_Lighting!N662</f>
        <v>0</v>
      </c>
      <c r="O662" s="5">
        <f>All_Customers_Residential!O662+All_Customers_Small_Commercial!O662+All_Customers_Lighting!O662</f>
        <v>0</v>
      </c>
      <c r="P662" s="5">
        <f>All_Customers_Residential!P662+All_Customers_Small_Commercial!P662+All_Customers_Lighting!P662</f>
        <v>0</v>
      </c>
      <c r="Q662" s="5">
        <f>All_Customers_Residential!Q662+All_Customers_Small_Commercial!Q662+All_Customers_Lighting!Q662</f>
        <v>0</v>
      </c>
      <c r="R662" s="5">
        <f>All_Customers_Residential!R662+All_Customers_Small_Commercial!R662+All_Customers_Lighting!R662</f>
        <v>0</v>
      </c>
      <c r="S662" s="5">
        <f>All_Customers_Residential!S662+All_Customers_Small_Commercial!S662+All_Customers_Lighting!S662</f>
        <v>0</v>
      </c>
      <c r="T662" s="5">
        <f>All_Customers_Residential!T662+All_Customers_Small_Commercial!T662+All_Customers_Lighting!T662</f>
        <v>0</v>
      </c>
      <c r="U662" s="5">
        <f>All_Customers_Residential!U662+All_Customers_Small_Commercial!U662+All_Customers_Lighting!U662</f>
        <v>0</v>
      </c>
      <c r="V662" s="5">
        <f>All_Customers_Residential!V662+All_Customers_Small_Commercial!V662+All_Customers_Lighting!V662</f>
        <v>0</v>
      </c>
      <c r="W662" s="5">
        <f>All_Customers_Residential!W662+All_Customers_Small_Commercial!W662+All_Customers_Lighting!W662</f>
        <v>0</v>
      </c>
      <c r="X662" s="5">
        <f>All_Customers_Residential!X662+All_Customers_Small_Commercial!X662+All_Customers_Lighting!X662</f>
        <v>0</v>
      </c>
      <c r="Y662" s="5">
        <f>All_Customers_Residential!Y662+All_Customers_Small_Commercial!Y662+All_Customers_Lighting!Y662</f>
        <v>0</v>
      </c>
      <c r="AA662" s="2">
        <f>IFERROR(INDEX('Holiday Schedule'!$D$3:$D$24,MATCH(A662,'Holiday Schedule'!$C$3:$C$24,0)),0)</f>
        <v>0</v>
      </c>
      <c r="AB662" s="2">
        <f t="shared" si="80"/>
        <v>4</v>
      </c>
      <c r="AC662" s="2">
        <f t="shared" si="81"/>
        <v>0</v>
      </c>
      <c r="AD662" s="5">
        <f t="shared" si="82"/>
        <v>0</v>
      </c>
      <c r="AE662" s="5">
        <f t="shared" si="83"/>
        <v>0</v>
      </c>
      <c r="AG662" s="2">
        <f t="shared" si="84"/>
        <v>10</v>
      </c>
      <c r="AH662" s="2">
        <f t="shared" si="85"/>
        <v>2025</v>
      </c>
      <c r="AJ662" s="5">
        <f t="shared" si="86"/>
        <v>0</v>
      </c>
      <c r="AK662" s="2" t="str">
        <f t="shared" si="87"/>
        <v/>
      </c>
    </row>
    <row r="663" spans="1:37" ht="12.75" x14ac:dyDescent="0.2">
      <c r="A663" s="4">
        <v>45946</v>
      </c>
      <c r="B663" s="5">
        <f>All_Customers_Residential!B663+All_Customers_Small_Commercial!B663+All_Customers_Lighting!B663</f>
        <v>0</v>
      </c>
      <c r="C663" s="5">
        <f>All_Customers_Residential!C663+All_Customers_Small_Commercial!C663+All_Customers_Lighting!C663</f>
        <v>0</v>
      </c>
      <c r="D663" s="5">
        <f>All_Customers_Residential!D663+All_Customers_Small_Commercial!D663+All_Customers_Lighting!D663</f>
        <v>0</v>
      </c>
      <c r="E663" s="5">
        <f>All_Customers_Residential!E663+All_Customers_Small_Commercial!E663+All_Customers_Lighting!E663</f>
        <v>0</v>
      </c>
      <c r="F663" s="5">
        <f>All_Customers_Residential!F663+All_Customers_Small_Commercial!F663+All_Customers_Lighting!F663</f>
        <v>0</v>
      </c>
      <c r="G663" s="5">
        <f>All_Customers_Residential!G663+All_Customers_Small_Commercial!G663+All_Customers_Lighting!G663</f>
        <v>0</v>
      </c>
      <c r="H663" s="5">
        <f>All_Customers_Residential!H663+All_Customers_Small_Commercial!H663+All_Customers_Lighting!H663</f>
        <v>0</v>
      </c>
      <c r="I663" s="5">
        <f>All_Customers_Residential!I663+All_Customers_Small_Commercial!I663+All_Customers_Lighting!I663</f>
        <v>0</v>
      </c>
      <c r="J663" s="5">
        <f>All_Customers_Residential!J663+All_Customers_Small_Commercial!J663+All_Customers_Lighting!J663</f>
        <v>0</v>
      </c>
      <c r="K663" s="5">
        <f>All_Customers_Residential!K663+All_Customers_Small_Commercial!K663+All_Customers_Lighting!K663</f>
        <v>0</v>
      </c>
      <c r="L663" s="5">
        <f>All_Customers_Residential!L663+All_Customers_Small_Commercial!L663+All_Customers_Lighting!L663</f>
        <v>0</v>
      </c>
      <c r="M663" s="5">
        <f>All_Customers_Residential!M663+All_Customers_Small_Commercial!M663+All_Customers_Lighting!M663</f>
        <v>0</v>
      </c>
      <c r="N663" s="5">
        <f>All_Customers_Residential!N663+All_Customers_Small_Commercial!N663+All_Customers_Lighting!N663</f>
        <v>0</v>
      </c>
      <c r="O663" s="5">
        <f>All_Customers_Residential!O663+All_Customers_Small_Commercial!O663+All_Customers_Lighting!O663</f>
        <v>0</v>
      </c>
      <c r="P663" s="5">
        <f>All_Customers_Residential!P663+All_Customers_Small_Commercial!P663+All_Customers_Lighting!P663</f>
        <v>0</v>
      </c>
      <c r="Q663" s="5">
        <f>All_Customers_Residential!Q663+All_Customers_Small_Commercial!Q663+All_Customers_Lighting!Q663</f>
        <v>0</v>
      </c>
      <c r="R663" s="5">
        <f>All_Customers_Residential!R663+All_Customers_Small_Commercial!R663+All_Customers_Lighting!R663</f>
        <v>0</v>
      </c>
      <c r="S663" s="5">
        <f>All_Customers_Residential!S663+All_Customers_Small_Commercial!S663+All_Customers_Lighting!S663</f>
        <v>0</v>
      </c>
      <c r="T663" s="5">
        <f>All_Customers_Residential!T663+All_Customers_Small_Commercial!T663+All_Customers_Lighting!T663</f>
        <v>0</v>
      </c>
      <c r="U663" s="5">
        <f>All_Customers_Residential!U663+All_Customers_Small_Commercial!U663+All_Customers_Lighting!U663</f>
        <v>0</v>
      </c>
      <c r="V663" s="5">
        <f>All_Customers_Residential!V663+All_Customers_Small_Commercial!V663+All_Customers_Lighting!V663</f>
        <v>0</v>
      </c>
      <c r="W663" s="5">
        <f>All_Customers_Residential!W663+All_Customers_Small_Commercial!W663+All_Customers_Lighting!W663</f>
        <v>0</v>
      </c>
      <c r="X663" s="5">
        <f>All_Customers_Residential!X663+All_Customers_Small_Commercial!X663+All_Customers_Lighting!X663</f>
        <v>0</v>
      </c>
      <c r="Y663" s="5">
        <f>All_Customers_Residential!Y663+All_Customers_Small_Commercial!Y663+All_Customers_Lighting!Y663</f>
        <v>0</v>
      </c>
      <c r="AA663" s="2">
        <f>IFERROR(INDEX('Holiday Schedule'!$D$3:$D$24,MATCH(A663,'Holiday Schedule'!$C$3:$C$24,0)),0)</f>
        <v>0</v>
      </c>
      <c r="AB663" s="2">
        <f t="shared" si="80"/>
        <v>5</v>
      </c>
      <c r="AC663" s="2">
        <f t="shared" si="81"/>
        <v>0</v>
      </c>
      <c r="AD663" s="5">
        <f t="shared" si="82"/>
        <v>0</v>
      </c>
      <c r="AE663" s="5">
        <f t="shared" si="83"/>
        <v>0</v>
      </c>
      <c r="AG663" s="2">
        <f t="shared" si="84"/>
        <v>10</v>
      </c>
      <c r="AH663" s="2">
        <f t="shared" si="85"/>
        <v>2025</v>
      </c>
      <c r="AJ663" s="5">
        <f t="shared" si="86"/>
        <v>0</v>
      </c>
      <c r="AK663" s="2" t="str">
        <f t="shared" si="87"/>
        <v/>
      </c>
    </row>
    <row r="664" spans="1:37" ht="12.75" x14ac:dyDescent="0.2">
      <c r="A664" s="4">
        <v>45947</v>
      </c>
      <c r="B664" s="5">
        <f>All_Customers_Residential!B664+All_Customers_Small_Commercial!B664+All_Customers_Lighting!B664</f>
        <v>0</v>
      </c>
      <c r="C664" s="5">
        <f>All_Customers_Residential!C664+All_Customers_Small_Commercial!C664+All_Customers_Lighting!C664</f>
        <v>0</v>
      </c>
      <c r="D664" s="5">
        <f>All_Customers_Residential!D664+All_Customers_Small_Commercial!D664+All_Customers_Lighting!D664</f>
        <v>0</v>
      </c>
      <c r="E664" s="5">
        <f>All_Customers_Residential!E664+All_Customers_Small_Commercial!E664+All_Customers_Lighting!E664</f>
        <v>0</v>
      </c>
      <c r="F664" s="5">
        <f>All_Customers_Residential!F664+All_Customers_Small_Commercial!F664+All_Customers_Lighting!F664</f>
        <v>0</v>
      </c>
      <c r="G664" s="5">
        <f>All_Customers_Residential!G664+All_Customers_Small_Commercial!G664+All_Customers_Lighting!G664</f>
        <v>0</v>
      </c>
      <c r="H664" s="5">
        <f>All_Customers_Residential!H664+All_Customers_Small_Commercial!H664+All_Customers_Lighting!H664</f>
        <v>0</v>
      </c>
      <c r="I664" s="5">
        <f>All_Customers_Residential!I664+All_Customers_Small_Commercial!I664+All_Customers_Lighting!I664</f>
        <v>0</v>
      </c>
      <c r="J664" s="5">
        <f>All_Customers_Residential!J664+All_Customers_Small_Commercial!J664+All_Customers_Lighting!J664</f>
        <v>0</v>
      </c>
      <c r="K664" s="5">
        <f>All_Customers_Residential!K664+All_Customers_Small_Commercial!K664+All_Customers_Lighting!K664</f>
        <v>0</v>
      </c>
      <c r="L664" s="5">
        <f>All_Customers_Residential!L664+All_Customers_Small_Commercial!L664+All_Customers_Lighting!L664</f>
        <v>0</v>
      </c>
      <c r="M664" s="5">
        <f>All_Customers_Residential!M664+All_Customers_Small_Commercial!M664+All_Customers_Lighting!M664</f>
        <v>0</v>
      </c>
      <c r="N664" s="5">
        <f>All_Customers_Residential!N664+All_Customers_Small_Commercial!N664+All_Customers_Lighting!N664</f>
        <v>0</v>
      </c>
      <c r="O664" s="5">
        <f>All_Customers_Residential!O664+All_Customers_Small_Commercial!O664+All_Customers_Lighting!O664</f>
        <v>0</v>
      </c>
      <c r="P664" s="5">
        <f>All_Customers_Residential!P664+All_Customers_Small_Commercial!P664+All_Customers_Lighting!P664</f>
        <v>0</v>
      </c>
      <c r="Q664" s="5">
        <f>All_Customers_Residential!Q664+All_Customers_Small_Commercial!Q664+All_Customers_Lighting!Q664</f>
        <v>0</v>
      </c>
      <c r="R664" s="5">
        <f>All_Customers_Residential!R664+All_Customers_Small_Commercial!R664+All_Customers_Lighting!R664</f>
        <v>0</v>
      </c>
      <c r="S664" s="5">
        <f>All_Customers_Residential!S664+All_Customers_Small_Commercial!S664+All_Customers_Lighting!S664</f>
        <v>0</v>
      </c>
      <c r="T664" s="5">
        <f>All_Customers_Residential!T664+All_Customers_Small_Commercial!T664+All_Customers_Lighting!T664</f>
        <v>0</v>
      </c>
      <c r="U664" s="5">
        <f>All_Customers_Residential!U664+All_Customers_Small_Commercial!U664+All_Customers_Lighting!U664</f>
        <v>0</v>
      </c>
      <c r="V664" s="5">
        <f>All_Customers_Residential!V664+All_Customers_Small_Commercial!V664+All_Customers_Lighting!V664</f>
        <v>0</v>
      </c>
      <c r="W664" s="5">
        <f>All_Customers_Residential!W664+All_Customers_Small_Commercial!W664+All_Customers_Lighting!W664</f>
        <v>0</v>
      </c>
      <c r="X664" s="5">
        <f>All_Customers_Residential!X664+All_Customers_Small_Commercial!X664+All_Customers_Lighting!X664</f>
        <v>0</v>
      </c>
      <c r="Y664" s="5">
        <f>All_Customers_Residential!Y664+All_Customers_Small_Commercial!Y664+All_Customers_Lighting!Y664</f>
        <v>0</v>
      </c>
      <c r="AA664" s="2">
        <f>IFERROR(INDEX('Holiday Schedule'!$D$3:$D$24,MATCH(A664,'Holiday Schedule'!$C$3:$C$24,0)),0)</f>
        <v>0</v>
      </c>
      <c r="AB664" s="2">
        <f t="shared" si="80"/>
        <v>6</v>
      </c>
      <c r="AC664" s="2">
        <f t="shared" si="81"/>
        <v>0</v>
      </c>
      <c r="AD664" s="5">
        <f t="shared" si="82"/>
        <v>0</v>
      </c>
      <c r="AE664" s="5">
        <f t="shared" si="83"/>
        <v>0</v>
      </c>
      <c r="AG664" s="2">
        <f t="shared" si="84"/>
        <v>10</v>
      </c>
      <c r="AH664" s="2">
        <f t="shared" si="85"/>
        <v>2025</v>
      </c>
      <c r="AJ664" s="5">
        <f t="shared" si="86"/>
        <v>0</v>
      </c>
      <c r="AK664" s="2" t="str">
        <f t="shared" si="87"/>
        <v/>
      </c>
    </row>
    <row r="665" spans="1:37" ht="12.75" x14ac:dyDescent="0.2">
      <c r="A665" s="4">
        <v>45948</v>
      </c>
      <c r="B665" s="5">
        <f>All_Customers_Residential!B665+All_Customers_Small_Commercial!B665+All_Customers_Lighting!B665</f>
        <v>0</v>
      </c>
      <c r="C665" s="5">
        <f>All_Customers_Residential!C665+All_Customers_Small_Commercial!C665+All_Customers_Lighting!C665</f>
        <v>0</v>
      </c>
      <c r="D665" s="5">
        <f>All_Customers_Residential!D665+All_Customers_Small_Commercial!D665+All_Customers_Lighting!D665</f>
        <v>0</v>
      </c>
      <c r="E665" s="5">
        <f>All_Customers_Residential!E665+All_Customers_Small_Commercial!E665+All_Customers_Lighting!E665</f>
        <v>0</v>
      </c>
      <c r="F665" s="5">
        <f>All_Customers_Residential!F665+All_Customers_Small_Commercial!F665+All_Customers_Lighting!F665</f>
        <v>0</v>
      </c>
      <c r="G665" s="5">
        <f>All_Customers_Residential!G665+All_Customers_Small_Commercial!G665+All_Customers_Lighting!G665</f>
        <v>0</v>
      </c>
      <c r="H665" s="5">
        <f>All_Customers_Residential!H665+All_Customers_Small_Commercial!H665+All_Customers_Lighting!H665</f>
        <v>0</v>
      </c>
      <c r="I665" s="5">
        <f>All_Customers_Residential!I665+All_Customers_Small_Commercial!I665+All_Customers_Lighting!I665</f>
        <v>0</v>
      </c>
      <c r="J665" s="5">
        <f>All_Customers_Residential!J665+All_Customers_Small_Commercial!J665+All_Customers_Lighting!J665</f>
        <v>0</v>
      </c>
      <c r="K665" s="5">
        <f>All_Customers_Residential!K665+All_Customers_Small_Commercial!K665+All_Customers_Lighting!K665</f>
        <v>0</v>
      </c>
      <c r="L665" s="5">
        <f>All_Customers_Residential!L665+All_Customers_Small_Commercial!L665+All_Customers_Lighting!L665</f>
        <v>0</v>
      </c>
      <c r="M665" s="5">
        <f>All_Customers_Residential!M665+All_Customers_Small_Commercial!M665+All_Customers_Lighting!M665</f>
        <v>0</v>
      </c>
      <c r="N665" s="5">
        <f>All_Customers_Residential!N665+All_Customers_Small_Commercial!N665+All_Customers_Lighting!N665</f>
        <v>0</v>
      </c>
      <c r="O665" s="5">
        <f>All_Customers_Residential!O665+All_Customers_Small_Commercial!O665+All_Customers_Lighting!O665</f>
        <v>0</v>
      </c>
      <c r="P665" s="5">
        <f>All_Customers_Residential!P665+All_Customers_Small_Commercial!P665+All_Customers_Lighting!P665</f>
        <v>0</v>
      </c>
      <c r="Q665" s="5">
        <f>All_Customers_Residential!Q665+All_Customers_Small_Commercial!Q665+All_Customers_Lighting!Q665</f>
        <v>0</v>
      </c>
      <c r="R665" s="5">
        <f>All_Customers_Residential!R665+All_Customers_Small_Commercial!R665+All_Customers_Lighting!R665</f>
        <v>0</v>
      </c>
      <c r="S665" s="5">
        <f>All_Customers_Residential!S665+All_Customers_Small_Commercial!S665+All_Customers_Lighting!S665</f>
        <v>0</v>
      </c>
      <c r="T665" s="5">
        <f>All_Customers_Residential!T665+All_Customers_Small_Commercial!T665+All_Customers_Lighting!T665</f>
        <v>0</v>
      </c>
      <c r="U665" s="5">
        <f>All_Customers_Residential!U665+All_Customers_Small_Commercial!U665+All_Customers_Lighting!U665</f>
        <v>0</v>
      </c>
      <c r="V665" s="5">
        <f>All_Customers_Residential!V665+All_Customers_Small_Commercial!V665+All_Customers_Lighting!V665</f>
        <v>0</v>
      </c>
      <c r="W665" s="5">
        <f>All_Customers_Residential!W665+All_Customers_Small_Commercial!W665+All_Customers_Lighting!W665</f>
        <v>0</v>
      </c>
      <c r="X665" s="5">
        <f>All_Customers_Residential!X665+All_Customers_Small_Commercial!X665+All_Customers_Lighting!X665</f>
        <v>0</v>
      </c>
      <c r="Y665" s="5">
        <f>All_Customers_Residential!Y665+All_Customers_Small_Commercial!Y665+All_Customers_Lighting!Y665</f>
        <v>0</v>
      </c>
      <c r="AA665" s="2">
        <f>IFERROR(INDEX('Holiday Schedule'!$D$3:$D$24,MATCH(A665,'Holiday Schedule'!$C$3:$C$24,0)),0)</f>
        <v>0</v>
      </c>
      <c r="AB665" s="2">
        <f t="shared" si="80"/>
        <v>7</v>
      </c>
      <c r="AC665" s="2">
        <f t="shared" si="81"/>
        <v>0</v>
      </c>
      <c r="AD665" s="5">
        <f t="shared" si="82"/>
        <v>0</v>
      </c>
      <c r="AE665" s="5">
        <f t="shared" si="83"/>
        <v>0</v>
      </c>
      <c r="AG665" s="2">
        <f t="shared" si="84"/>
        <v>10</v>
      </c>
      <c r="AH665" s="2">
        <f t="shared" si="85"/>
        <v>2025</v>
      </c>
      <c r="AJ665" s="5">
        <f t="shared" si="86"/>
        <v>0</v>
      </c>
      <c r="AK665" s="2" t="str">
        <f t="shared" si="87"/>
        <v/>
      </c>
    </row>
    <row r="666" spans="1:37" ht="12.75" x14ac:dyDescent="0.2">
      <c r="A666" s="4">
        <v>45949</v>
      </c>
      <c r="B666" s="5">
        <f>All_Customers_Residential!B666+All_Customers_Small_Commercial!B666+All_Customers_Lighting!B666</f>
        <v>0</v>
      </c>
      <c r="C666" s="5">
        <f>All_Customers_Residential!C666+All_Customers_Small_Commercial!C666+All_Customers_Lighting!C666</f>
        <v>0</v>
      </c>
      <c r="D666" s="5">
        <f>All_Customers_Residential!D666+All_Customers_Small_Commercial!D666+All_Customers_Lighting!D666</f>
        <v>0</v>
      </c>
      <c r="E666" s="5">
        <f>All_Customers_Residential!E666+All_Customers_Small_Commercial!E666+All_Customers_Lighting!E666</f>
        <v>0</v>
      </c>
      <c r="F666" s="5">
        <f>All_Customers_Residential!F666+All_Customers_Small_Commercial!F666+All_Customers_Lighting!F666</f>
        <v>0</v>
      </c>
      <c r="G666" s="5">
        <f>All_Customers_Residential!G666+All_Customers_Small_Commercial!G666+All_Customers_Lighting!G666</f>
        <v>0</v>
      </c>
      <c r="H666" s="5">
        <f>All_Customers_Residential!H666+All_Customers_Small_Commercial!H666+All_Customers_Lighting!H666</f>
        <v>0</v>
      </c>
      <c r="I666" s="5">
        <f>All_Customers_Residential!I666+All_Customers_Small_Commercial!I666+All_Customers_Lighting!I666</f>
        <v>0</v>
      </c>
      <c r="J666" s="5">
        <f>All_Customers_Residential!J666+All_Customers_Small_Commercial!J666+All_Customers_Lighting!J666</f>
        <v>0</v>
      </c>
      <c r="K666" s="5">
        <f>All_Customers_Residential!K666+All_Customers_Small_Commercial!K666+All_Customers_Lighting!K666</f>
        <v>0</v>
      </c>
      <c r="L666" s="5">
        <f>All_Customers_Residential!L666+All_Customers_Small_Commercial!L666+All_Customers_Lighting!L666</f>
        <v>0</v>
      </c>
      <c r="M666" s="5">
        <f>All_Customers_Residential!M666+All_Customers_Small_Commercial!M666+All_Customers_Lighting!M666</f>
        <v>0</v>
      </c>
      <c r="N666" s="5">
        <f>All_Customers_Residential!N666+All_Customers_Small_Commercial!N666+All_Customers_Lighting!N666</f>
        <v>0</v>
      </c>
      <c r="O666" s="5">
        <f>All_Customers_Residential!O666+All_Customers_Small_Commercial!O666+All_Customers_Lighting!O666</f>
        <v>0</v>
      </c>
      <c r="P666" s="5">
        <f>All_Customers_Residential!P666+All_Customers_Small_Commercial!P666+All_Customers_Lighting!P666</f>
        <v>0</v>
      </c>
      <c r="Q666" s="5">
        <f>All_Customers_Residential!Q666+All_Customers_Small_Commercial!Q666+All_Customers_Lighting!Q666</f>
        <v>0</v>
      </c>
      <c r="R666" s="5">
        <f>All_Customers_Residential!R666+All_Customers_Small_Commercial!R666+All_Customers_Lighting!R666</f>
        <v>0</v>
      </c>
      <c r="S666" s="5">
        <f>All_Customers_Residential!S666+All_Customers_Small_Commercial!S666+All_Customers_Lighting!S666</f>
        <v>0</v>
      </c>
      <c r="T666" s="5">
        <f>All_Customers_Residential!T666+All_Customers_Small_Commercial!T666+All_Customers_Lighting!T666</f>
        <v>0</v>
      </c>
      <c r="U666" s="5">
        <f>All_Customers_Residential!U666+All_Customers_Small_Commercial!U666+All_Customers_Lighting!U666</f>
        <v>0</v>
      </c>
      <c r="V666" s="5">
        <f>All_Customers_Residential!V666+All_Customers_Small_Commercial!V666+All_Customers_Lighting!V666</f>
        <v>0</v>
      </c>
      <c r="W666" s="5">
        <f>All_Customers_Residential!W666+All_Customers_Small_Commercial!W666+All_Customers_Lighting!W666</f>
        <v>0</v>
      </c>
      <c r="X666" s="5">
        <f>All_Customers_Residential!X666+All_Customers_Small_Commercial!X666+All_Customers_Lighting!X666</f>
        <v>0</v>
      </c>
      <c r="Y666" s="5">
        <f>All_Customers_Residential!Y666+All_Customers_Small_Commercial!Y666+All_Customers_Lighting!Y666</f>
        <v>0</v>
      </c>
      <c r="AA666" s="2">
        <f>IFERROR(INDEX('Holiday Schedule'!$D$3:$D$24,MATCH(A666,'Holiday Schedule'!$C$3:$C$24,0)),0)</f>
        <v>0</v>
      </c>
      <c r="AB666" s="2">
        <f t="shared" si="80"/>
        <v>1</v>
      </c>
      <c r="AC666" s="2">
        <f t="shared" si="81"/>
        <v>0</v>
      </c>
      <c r="AD666" s="5">
        <f t="shared" si="82"/>
        <v>0</v>
      </c>
      <c r="AE666" s="5">
        <f t="shared" si="83"/>
        <v>0</v>
      </c>
      <c r="AG666" s="2">
        <f t="shared" si="84"/>
        <v>10</v>
      </c>
      <c r="AH666" s="2">
        <f t="shared" si="85"/>
        <v>2025</v>
      </c>
      <c r="AJ666" s="5">
        <f t="shared" si="86"/>
        <v>0</v>
      </c>
      <c r="AK666" s="2" t="str">
        <f t="shared" si="87"/>
        <v/>
      </c>
    </row>
    <row r="667" spans="1:37" ht="12.75" x14ac:dyDescent="0.2">
      <c r="A667" s="4">
        <v>45950</v>
      </c>
      <c r="B667" s="5">
        <f>All_Customers_Residential!B667+All_Customers_Small_Commercial!B667+All_Customers_Lighting!B667</f>
        <v>0</v>
      </c>
      <c r="C667" s="5">
        <f>All_Customers_Residential!C667+All_Customers_Small_Commercial!C667+All_Customers_Lighting!C667</f>
        <v>0</v>
      </c>
      <c r="D667" s="5">
        <f>All_Customers_Residential!D667+All_Customers_Small_Commercial!D667+All_Customers_Lighting!D667</f>
        <v>0</v>
      </c>
      <c r="E667" s="5">
        <f>All_Customers_Residential!E667+All_Customers_Small_Commercial!E667+All_Customers_Lighting!E667</f>
        <v>0</v>
      </c>
      <c r="F667" s="5">
        <f>All_Customers_Residential!F667+All_Customers_Small_Commercial!F667+All_Customers_Lighting!F667</f>
        <v>0</v>
      </c>
      <c r="G667" s="5">
        <f>All_Customers_Residential!G667+All_Customers_Small_Commercial!G667+All_Customers_Lighting!G667</f>
        <v>0</v>
      </c>
      <c r="H667" s="5">
        <f>All_Customers_Residential!H667+All_Customers_Small_Commercial!H667+All_Customers_Lighting!H667</f>
        <v>0</v>
      </c>
      <c r="I667" s="5">
        <f>All_Customers_Residential!I667+All_Customers_Small_Commercial!I667+All_Customers_Lighting!I667</f>
        <v>0</v>
      </c>
      <c r="J667" s="5">
        <f>All_Customers_Residential!J667+All_Customers_Small_Commercial!J667+All_Customers_Lighting!J667</f>
        <v>0</v>
      </c>
      <c r="K667" s="5">
        <f>All_Customers_Residential!K667+All_Customers_Small_Commercial!K667+All_Customers_Lighting!K667</f>
        <v>0</v>
      </c>
      <c r="L667" s="5">
        <f>All_Customers_Residential!L667+All_Customers_Small_Commercial!L667+All_Customers_Lighting!L667</f>
        <v>0</v>
      </c>
      <c r="M667" s="5">
        <f>All_Customers_Residential!M667+All_Customers_Small_Commercial!M667+All_Customers_Lighting!M667</f>
        <v>0</v>
      </c>
      <c r="N667" s="5">
        <f>All_Customers_Residential!N667+All_Customers_Small_Commercial!N667+All_Customers_Lighting!N667</f>
        <v>0</v>
      </c>
      <c r="O667" s="5">
        <f>All_Customers_Residential!O667+All_Customers_Small_Commercial!O667+All_Customers_Lighting!O667</f>
        <v>0</v>
      </c>
      <c r="P667" s="5">
        <f>All_Customers_Residential!P667+All_Customers_Small_Commercial!P667+All_Customers_Lighting!P667</f>
        <v>0</v>
      </c>
      <c r="Q667" s="5">
        <f>All_Customers_Residential!Q667+All_Customers_Small_Commercial!Q667+All_Customers_Lighting!Q667</f>
        <v>0</v>
      </c>
      <c r="R667" s="5">
        <f>All_Customers_Residential!R667+All_Customers_Small_Commercial!R667+All_Customers_Lighting!R667</f>
        <v>0</v>
      </c>
      <c r="S667" s="5">
        <f>All_Customers_Residential!S667+All_Customers_Small_Commercial!S667+All_Customers_Lighting!S667</f>
        <v>0</v>
      </c>
      <c r="T667" s="5">
        <f>All_Customers_Residential!T667+All_Customers_Small_Commercial!T667+All_Customers_Lighting!T667</f>
        <v>0</v>
      </c>
      <c r="U667" s="5">
        <f>All_Customers_Residential!U667+All_Customers_Small_Commercial!U667+All_Customers_Lighting!U667</f>
        <v>0</v>
      </c>
      <c r="V667" s="5">
        <f>All_Customers_Residential!V667+All_Customers_Small_Commercial!V667+All_Customers_Lighting!V667</f>
        <v>0</v>
      </c>
      <c r="W667" s="5">
        <f>All_Customers_Residential!W667+All_Customers_Small_Commercial!W667+All_Customers_Lighting!W667</f>
        <v>0</v>
      </c>
      <c r="X667" s="5">
        <f>All_Customers_Residential!X667+All_Customers_Small_Commercial!X667+All_Customers_Lighting!X667</f>
        <v>0</v>
      </c>
      <c r="Y667" s="5">
        <f>All_Customers_Residential!Y667+All_Customers_Small_Commercial!Y667+All_Customers_Lighting!Y667</f>
        <v>0</v>
      </c>
      <c r="AA667" s="2">
        <f>IFERROR(INDEX('Holiday Schedule'!$D$3:$D$24,MATCH(A667,'Holiday Schedule'!$C$3:$C$24,0)),0)</f>
        <v>0</v>
      </c>
      <c r="AB667" s="2">
        <f t="shared" si="80"/>
        <v>2</v>
      </c>
      <c r="AC667" s="2">
        <f t="shared" si="81"/>
        <v>0</v>
      </c>
      <c r="AD667" s="5">
        <f t="shared" si="82"/>
        <v>0</v>
      </c>
      <c r="AE667" s="5">
        <f t="shared" si="83"/>
        <v>0</v>
      </c>
      <c r="AG667" s="2">
        <f t="shared" si="84"/>
        <v>10</v>
      </c>
      <c r="AH667" s="2">
        <f t="shared" si="85"/>
        <v>2025</v>
      </c>
      <c r="AJ667" s="5">
        <f t="shared" si="86"/>
        <v>0</v>
      </c>
      <c r="AK667" s="2" t="str">
        <f t="shared" si="87"/>
        <v/>
      </c>
    </row>
    <row r="668" spans="1:37" ht="12.75" x14ac:dyDescent="0.2">
      <c r="A668" s="4">
        <v>45951</v>
      </c>
      <c r="B668" s="5">
        <f>All_Customers_Residential!B668+All_Customers_Small_Commercial!B668+All_Customers_Lighting!B668</f>
        <v>0</v>
      </c>
      <c r="C668" s="5">
        <f>All_Customers_Residential!C668+All_Customers_Small_Commercial!C668+All_Customers_Lighting!C668</f>
        <v>0</v>
      </c>
      <c r="D668" s="5">
        <f>All_Customers_Residential!D668+All_Customers_Small_Commercial!D668+All_Customers_Lighting!D668</f>
        <v>0</v>
      </c>
      <c r="E668" s="5">
        <f>All_Customers_Residential!E668+All_Customers_Small_Commercial!E668+All_Customers_Lighting!E668</f>
        <v>0</v>
      </c>
      <c r="F668" s="5">
        <f>All_Customers_Residential!F668+All_Customers_Small_Commercial!F668+All_Customers_Lighting!F668</f>
        <v>0</v>
      </c>
      <c r="G668" s="5">
        <f>All_Customers_Residential!G668+All_Customers_Small_Commercial!G668+All_Customers_Lighting!G668</f>
        <v>0</v>
      </c>
      <c r="H668" s="5">
        <f>All_Customers_Residential!H668+All_Customers_Small_Commercial!H668+All_Customers_Lighting!H668</f>
        <v>0</v>
      </c>
      <c r="I668" s="5">
        <f>All_Customers_Residential!I668+All_Customers_Small_Commercial!I668+All_Customers_Lighting!I668</f>
        <v>0</v>
      </c>
      <c r="J668" s="5">
        <f>All_Customers_Residential!J668+All_Customers_Small_Commercial!J668+All_Customers_Lighting!J668</f>
        <v>0</v>
      </c>
      <c r="K668" s="5">
        <f>All_Customers_Residential!K668+All_Customers_Small_Commercial!K668+All_Customers_Lighting!K668</f>
        <v>0</v>
      </c>
      <c r="L668" s="5">
        <f>All_Customers_Residential!L668+All_Customers_Small_Commercial!L668+All_Customers_Lighting!L668</f>
        <v>0</v>
      </c>
      <c r="M668" s="5">
        <f>All_Customers_Residential!M668+All_Customers_Small_Commercial!M668+All_Customers_Lighting!M668</f>
        <v>0</v>
      </c>
      <c r="N668" s="5">
        <f>All_Customers_Residential!N668+All_Customers_Small_Commercial!N668+All_Customers_Lighting!N668</f>
        <v>0</v>
      </c>
      <c r="O668" s="5">
        <f>All_Customers_Residential!O668+All_Customers_Small_Commercial!O668+All_Customers_Lighting!O668</f>
        <v>0</v>
      </c>
      <c r="P668" s="5">
        <f>All_Customers_Residential!P668+All_Customers_Small_Commercial!P668+All_Customers_Lighting!P668</f>
        <v>0</v>
      </c>
      <c r="Q668" s="5">
        <f>All_Customers_Residential!Q668+All_Customers_Small_Commercial!Q668+All_Customers_Lighting!Q668</f>
        <v>0</v>
      </c>
      <c r="R668" s="5">
        <f>All_Customers_Residential!R668+All_Customers_Small_Commercial!R668+All_Customers_Lighting!R668</f>
        <v>0</v>
      </c>
      <c r="S668" s="5">
        <f>All_Customers_Residential!S668+All_Customers_Small_Commercial!S668+All_Customers_Lighting!S668</f>
        <v>0</v>
      </c>
      <c r="T668" s="5">
        <f>All_Customers_Residential!T668+All_Customers_Small_Commercial!T668+All_Customers_Lighting!T668</f>
        <v>0</v>
      </c>
      <c r="U668" s="5">
        <f>All_Customers_Residential!U668+All_Customers_Small_Commercial!U668+All_Customers_Lighting!U668</f>
        <v>0</v>
      </c>
      <c r="V668" s="5">
        <f>All_Customers_Residential!V668+All_Customers_Small_Commercial!V668+All_Customers_Lighting!V668</f>
        <v>0</v>
      </c>
      <c r="W668" s="5">
        <f>All_Customers_Residential!W668+All_Customers_Small_Commercial!W668+All_Customers_Lighting!W668</f>
        <v>0</v>
      </c>
      <c r="X668" s="5">
        <f>All_Customers_Residential!X668+All_Customers_Small_Commercial!X668+All_Customers_Lighting!X668</f>
        <v>0</v>
      </c>
      <c r="Y668" s="5">
        <f>All_Customers_Residential!Y668+All_Customers_Small_Commercial!Y668+All_Customers_Lighting!Y668</f>
        <v>0</v>
      </c>
      <c r="AA668" s="2">
        <f>IFERROR(INDEX('Holiday Schedule'!$D$3:$D$24,MATCH(A668,'Holiday Schedule'!$C$3:$C$24,0)),0)</f>
        <v>0</v>
      </c>
      <c r="AB668" s="2">
        <f t="shared" si="80"/>
        <v>3</v>
      </c>
      <c r="AC668" s="2">
        <f t="shared" si="81"/>
        <v>0</v>
      </c>
      <c r="AD668" s="5">
        <f t="shared" si="82"/>
        <v>0</v>
      </c>
      <c r="AE668" s="5">
        <f t="shared" si="83"/>
        <v>0</v>
      </c>
      <c r="AG668" s="2">
        <f t="shared" si="84"/>
        <v>10</v>
      </c>
      <c r="AH668" s="2">
        <f t="shared" si="85"/>
        <v>2025</v>
      </c>
      <c r="AJ668" s="5">
        <f t="shared" si="86"/>
        <v>0</v>
      </c>
      <c r="AK668" s="2" t="str">
        <f t="shared" si="87"/>
        <v/>
      </c>
    </row>
    <row r="669" spans="1:37" ht="12.75" x14ac:dyDescent="0.2">
      <c r="A669" s="4">
        <v>45952</v>
      </c>
      <c r="B669" s="5">
        <f>All_Customers_Residential!B669+All_Customers_Small_Commercial!B669+All_Customers_Lighting!B669</f>
        <v>0</v>
      </c>
      <c r="C669" s="5">
        <f>All_Customers_Residential!C669+All_Customers_Small_Commercial!C669+All_Customers_Lighting!C669</f>
        <v>0</v>
      </c>
      <c r="D669" s="5">
        <f>All_Customers_Residential!D669+All_Customers_Small_Commercial!D669+All_Customers_Lighting!D669</f>
        <v>0</v>
      </c>
      <c r="E669" s="5">
        <f>All_Customers_Residential!E669+All_Customers_Small_Commercial!E669+All_Customers_Lighting!E669</f>
        <v>0</v>
      </c>
      <c r="F669" s="5">
        <f>All_Customers_Residential!F669+All_Customers_Small_Commercial!F669+All_Customers_Lighting!F669</f>
        <v>0</v>
      </c>
      <c r="G669" s="5">
        <f>All_Customers_Residential!G669+All_Customers_Small_Commercial!G669+All_Customers_Lighting!G669</f>
        <v>0</v>
      </c>
      <c r="H669" s="5">
        <f>All_Customers_Residential!H669+All_Customers_Small_Commercial!H669+All_Customers_Lighting!H669</f>
        <v>0</v>
      </c>
      <c r="I669" s="5">
        <f>All_Customers_Residential!I669+All_Customers_Small_Commercial!I669+All_Customers_Lighting!I669</f>
        <v>0</v>
      </c>
      <c r="J669" s="5">
        <f>All_Customers_Residential!J669+All_Customers_Small_Commercial!J669+All_Customers_Lighting!J669</f>
        <v>0</v>
      </c>
      <c r="K669" s="5">
        <f>All_Customers_Residential!K669+All_Customers_Small_Commercial!K669+All_Customers_Lighting!K669</f>
        <v>0</v>
      </c>
      <c r="L669" s="5">
        <f>All_Customers_Residential!L669+All_Customers_Small_Commercial!L669+All_Customers_Lighting!L669</f>
        <v>0</v>
      </c>
      <c r="M669" s="5">
        <f>All_Customers_Residential!M669+All_Customers_Small_Commercial!M669+All_Customers_Lighting!M669</f>
        <v>0</v>
      </c>
      <c r="N669" s="5">
        <f>All_Customers_Residential!N669+All_Customers_Small_Commercial!N669+All_Customers_Lighting!N669</f>
        <v>0</v>
      </c>
      <c r="O669" s="5">
        <f>All_Customers_Residential!O669+All_Customers_Small_Commercial!O669+All_Customers_Lighting!O669</f>
        <v>0</v>
      </c>
      <c r="P669" s="5">
        <f>All_Customers_Residential!P669+All_Customers_Small_Commercial!P669+All_Customers_Lighting!P669</f>
        <v>0</v>
      </c>
      <c r="Q669" s="5">
        <f>All_Customers_Residential!Q669+All_Customers_Small_Commercial!Q669+All_Customers_Lighting!Q669</f>
        <v>0</v>
      </c>
      <c r="R669" s="5">
        <f>All_Customers_Residential!R669+All_Customers_Small_Commercial!R669+All_Customers_Lighting!R669</f>
        <v>0</v>
      </c>
      <c r="S669" s="5">
        <f>All_Customers_Residential!S669+All_Customers_Small_Commercial!S669+All_Customers_Lighting!S669</f>
        <v>0</v>
      </c>
      <c r="T669" s="5">
        <f>All_Customers_Residential!T669+All_Customers_Small_Commercial!T669+All_Customers_Lighting!T669</f>
        <v>0</v>
      </c>
      <c r="U669" s="5">
        <f>All_Customers_Residential!U669+All_Customers_Small_Commercial!U669+All_Customers_Lighting!U669</f>
        <v>0</v>
      </c>
      <c r="V669" s="5">
        <f>All_Customers_Residential!V669+All_Customers_Small_Commercial!V669+All_Customers_Lighting!V669</f>
        <v>0</v>
      </c>
      <c r="W669" s="5">
        <f>All_Customers_Residential!W669+All_Customers_Small_Commercial!W669+All_Customers_Lighting!W669</f>
        <v>0</v>
      </c>
      <c r="X669" s="5">
        <f>All_Customers_Residential!X669+All_Customers_Small_Commercial!X669+All_Customers_Lighting!X669</f>
        <v>0</v>
      </c>
      <c r="Y669" s="5">
        <f>All_Customers_Residential!Y669+All_Customers_Small_Commercial!Y669+All_Customers_Lighting!Y669</f>
        <v>0</v>
      </c>
      <c r="AA669" s="2">
        <f>IFERROR(INDEX('Holiday Schedule'!$D$3:$D$24,MATCH(A669,'Holiday Schedule'!$C$3:$C$24,0)),0)</f>
        <v>0</v>
      </c>
      <c r="AB669" s="2">
        <f t="shared" si="80"/>
        <v>4</v>
      </c>
      <c r="AC669" s="2">
        <f t="shared" si="81"/>
        <v>0</v>
      </c>
      <c r="AD669" s="5">
        <f t="shared" si="82"/>
        <v>0</v>
      </c>
      <c r="AE669" s="5">
        <f t="shared" si="83"/>
        <v>0</v>
      </c>
      <c r="AG669" s="2">
        <f t="shared" si="84"/>
        <v>10</v>
      </c>
      <c r="AH669" s="2">
        <f t="shared" si="85"/>
        <v>2025</v>
      </c>
      <c r="AJ669" s="5">
        <f t="shared" si="86"/>
        <v>0</v>
      </c>
      <c r="AK669" s="2" t="str">
        <f t="shared" si="87"/>
        <v/>
      </c>
    </row>
    <row r="670" spans="1:37" ht="12.75" x14ac:dyDescent="0.2">
      <c r="A670" s="4">
        <v>45953</v>
      </c>
      <c r="B670" s="5">
        <f>All_Customers_Residential!B670+All_Customers_Small_Commercial!B670+All_Customers_Lighting!B670</f>
        <v>0</v>
      </c>
      <c r="C670" s="5">
        <f>All_Customers_Residential!C670+All_Customers_Small_Commercial!C670+All_Customers_Lighting!C670</f>
        <v>0</v>
      </c>
      <c r="D670" s="5">
        <f>All_Customers_Residential!D670+All_Customers_Small_Commercial!D670+All_Customers_Lighting!D670</f>
        <v>0</v>
      </c>
      <c r="E670" s="5">
        <f>All_Customers_Residential!E670+All_Customers_Small_Commercial!E670+All_Customers_Lighting!E670</f>
        <v>0</v>
      </c>
      <c r="F670" s="5">
        <f>All_Customers_Residential!F670+All_Customers_Small_Commercial!F670+All_Customers_Lighting!F670</f>
        <v>0</v>
      </c>
      <c r="G670" s="5">
        <f>All_Customers_Residential!G670+All_Customers_Small_Commercial!G670+All_Customers_Lighting!G670</f>
        <v>0</v>
      </c>
      <c r="H670" s="5">
        <f>All_Customers_Residential!H670+All_Customers_Small_Commercial!H670+All_Customers_Lighting!H670</f>
        <v>0</v>
      </c>
      <c r="I670" s="5">
        <f>All_Customers_Residential!I670+All_Customers_Small_Commercial!I670+All_Customers_Lighting!I670</f>
        <v>0</v>
      </c>
      <c r="J670" s="5">
        <f>All_Customers_Residential!J670+All_Customers_Small_Commercial!J670+All_Customers_Lighting!J670</f>
        <v>0</v>
      </c>
      <c r="K670" s="5">
        <f>All_Customers_Residential!K670+All_Customers_Small_Commercial!K670+All_Customers_Lighting!K670</f>
        <v>0</v>
      </c>
      <c r="L670" s="5">
        <f>All_Customers_Residential!L670+All_Customers_Small_Commercial!L670+All_Customers_Lighting!L670</f>
        <v>0</v>
      </c>
      <c r="M670" s="5">
        <f>All_Customers_Residential!M670+All_Customers_Small_Commercial!M670+All_Customers_Lighting!M670</f>
        <v>0</v>
      </c>
      <c r="N670" s="5">
        <f>All_Customers_Residential!N670+All_Customers_Small_Commercial!N670+All_Customers_Lighting!N670</f>
        <v>0</v>
      </c>
      <c r="O670" s="5">
        <f>All_Customers_Residential!O670+All_Customers_Small_Commercial!O670+All_Customers_Lighting!O670</f>
        <v>0</v>
      </c>
      <c r="P670" s="5">
        <f>All_Customers_Residential!P670+All_Customers_Small_Commercial!P670+All_Customers_Lighting!P670</f>
        <v>0</v>
      </c>
      <c r="Q670" s="5">
        <f>All_Customers_Residential!Q670+All_Customers_Small_Commercial!Q670+All_Customers_Lighting!Q670</f>
        <v>0</v>
      </c>
      <c r="R670" s="5">
        <f>All_Customers_Residential!R670+All_Customers_Small_Commercial!R670+All_Customers_Lighting!R670</f>
        <v>0</v>
      </c>
      <c r="S670" s="5">
        <f>All_Customers_Residential!S670+All_Customers_Small_Commercial!S670+All_Customers_Lighting!S670</f>
        <v>0</v>
      </c>
      <c r="T670" s="5">
        <f>All_Customers_Residential!T670+All_Customers_Small_Commercial!T670+All_Customers_Lighting!T670</f>
        <v>0</v>
      </c>
      <c r="U670" s="5">
        <f>All_Customers_Residential!U670+All_Customers_Small_Commercial!U670+All_Customers_Lighting!U670</f>
        <v>0</v>
      </c>
      <c r="V670" s="5">
        <f>All_Customers_Residential!V670+All_Customers_Small_Commercial!V670+All_Customers_Lighting!V670</f>
        <v>0</v>
      </c>
      <c r="W670" s="5">
        <f>All_Customers_Residential!W670+All_Customers_Small_Commercial!W670+All_Customers_Lighting!W670</f>
        <v>0</v>
      </c>
      <c r="X670" s="5">
        <f>All_Customers_Residential!X670+All_Customers_Small_Commercial!X670+All_Customers_Lighting!X670</f>
        <v>0</v>
      </c>
      <c r="Y670" s="5">
        <f>All_Customers_Residential!Y670+All_Customers_Small_Commercial!Y670+All_Customers_Lighting!Y670</f>
        <v>0</v>
      </c>
      <c r="AA670" s="2">
        <f>IFERROR(INDEX('Holiday Schedule'!$D$3:$D$24,MATCH(A670,'Holiday Schedule'!$C$3:$C$24,0)),0)</f>
        <v>0</v>
      </c>
      <c r="AB670" s="2">
        <f t="shared" si="80"/>
        <v>5</v>
      </c>
      <c r="AC670" s="2">
        <f t="shared" si="81"/>
        <v>0</v>
      </c>
      <c r="AD670" s="5">
        <f t="shared" si="82"/>
        <v>0</v>
      </c>
      <c r="AE670" s="5">
        <f t="shared" si="83"/>
        <v>0</v>
      </c>
      <c r="AG670" s="2">
        <f t="shared" si="84"/>
        <v>10</v>
      </c>
      <c r="AH670" s="2">
        <f t="shared" si="85"/>
        <v>2025</v>
      </c>
      <c r="AJ670" s="5">
        <f t="shared" si="86"/>
        <v>0</v>
      </c>
      <c r="AK670" s="2" t="str">
        <f t="shared" si="87"/>
        <v/>
      </c>
    </row>
    <row r="671" spans="1:37" ht="12.75" x14ac:dyDescent="0.2">
      <c r="A671" s="4">
        <v>45954</v>
      </c>
      <c r="B671" s="5">
        <f>All_Customers_Residential!B671+All_Customers_Small_Commercial!B671+All_Customers_Lighting!B671</f>
        <v>0</v>
      </c>
      <c r="C671" s="5">
        <f>All_Customers_Residential!C671+All_Customers_Small_Commercial!C671+All_Customers_Lighting!C671</f>
        <v>0</v>
      </c>
      <c r="D671" s="5">
        <f>All_Customers_Residential!D671+All_Customers_Small_Commercial!D671+All_Customers_Lighting!D671</f>
        <v>0</v>
      </c>
      <c r="E671" s="5">
        <f>All_Customers_Residential!E671+All_Customers_Small_Commercial!E671+All_Customers_Lighting!E671</f>
        <v>0</v>
      </c>
      <c r="F671" s="5">
        <f>All_Customers_Residential!F671+All_Customers_Small_Commercial!F671+All_Customers_Lighting!F671</f>
        <v>0</v>
      </c>
      <c r="G671" s="5">
        <f>All_Customers_Residential!G671+All_Customers_Small_Commercial!G671+All_Customers_Lighting!G671</f>
        <v>0</v>
      </c>
      <c r="H671" s="5">
        <f>All_Customers_Residential!H671+All_Customers_Small_Commercial!H671+All_Customers_Lighting!H671</f>
        <v>0</v>
      </c>
      <c r="I671" s="5">
        <f>All_Customers_Residential!I671+All_Customers_Small_Commercial!I671+All_Customers_Lighting!I671</f>
        <v>0</v>
      </c>
      <c r="J671" s="5">
        <f>All_Customers_Residential!J671+All_Customers_Small_Commercial!J671+All_Customers_Lighting!J671</f>
        <v>0</v>
      </c>
      <c r="K671" s="5">
        <f>All_Customers_Residential!K671+All_Customers_Small_Commercial!K671+All_Customers_Lighting!K671</f>
        <v>0</v>
      </c>
      <c r="L671" s="5">
        <f>All_Customers_Residential!L671+All_Customers_Small_Commercial!L671+All_Customers_Lighting!L671</f>
        <v>0</v>
      </c>
      <c r="M671" s="5">
        <f>All_Customers_Residential!M671+All_Customers_Small_Commercial!M671+All_Customers_Lighting!M671</f>
        <v>0</v>
      </c>
      <c r="N671" s="5">
        <f>All_Customers_Residential!N671+All_Customers_Small_Commercial!N671+All_Customers_Lighting!N671</f>
        <v>0</v>
      </c>
      <c r="O671" s="5">
        <f>All_Customers_Residential!O671+All_Customers_Small_Commercial!O671+All_Customers_Lighting!O671</f>
        <v>0</v>
      </c>
      <c r="P671" s="5">
        <f>All_Customers_Residential!P671+All_Customers_Small_Commercial!P671+All_Customers_Lighting!P671</f>
        <v>0</v>
      </c>
      <c r="Q671" s="5">
        <f>All_Customers_Residential!Q671+All_Customers_Small_Commercial!Q671+All_Customers_Lighting!Q671</f>
        <v>0</v>
      </c>
      <c r="R671" s="5">
        <f>All_Customers_Residential!R671+All_Customers_Small_Commercial!R671+All_Customers_Lighting!R671</f>
        <v>0</v>
      </c>
      <c r="S671" s="5">
        <f>All_Customers_Residential!S671+All_Customers_Small_Commercial!S671+All_Customers_Lighting!S671</f>
        <v>0</v>
      </c>
      <c r="T671" s="5">
        <f>All_Customers_Residential!T671+All_Customers_Small_Commercial!T671+All_Customers_Lighting!T671</f>
        <v>0</v>
      </c>
      <c r="U671" s="5">
        <f>All_Customers_Residential!U671+All_Customers_Small_Commercial!U671+All_Customers_Lighting!U671</f>
        <v>0</v>
      </c>
      <c r="V671" s="5">
        <f>All_Customers_Residential!V671+All_Customers_Small_Commercial!V671+All_Customers_Lighting!V671</f>
        <v>0</v>
      </c>
      <c r="W671" s="5">
        <f>All_Customers_Residential!W671+All_Customers_Small_Commercial!W671+All_Customers_Lighting!W671</f>
        <v>0</v>
      </c>
      <c r="X671" s="5">
        <f>All_Customers_Residential!X671+All_Customers_Small_Commercial!X671+All_Customers_Lighting!X671</f>
        <v>0</v>
      </c>
      <c r="Y671" s="5">
        <f>All_Customers_Residential!Y671+All_Customers_Small_Commercial!Y671+All_Customers_Lighting!Y671</f>
        <v>0</v>
      </c>
      <c r="AA671" s="2">
        <f>IFERROR(INDEX('Holiday Schedule'!$D$3:$D$24,MATCH(A671,'Holiday Schedule'!$C$3:$C$24,0)),0)</f>
        <v>0</v>
      </c>
      <c r="AB671" s="2">
        <f t="shared" si="80"/>
        <v>6</v>
      </c>
      <c r="AC671" s="2">
        <f t="shared" si="81"/>
        <v>0</v>
      </c>
      <c r="AD671" s="5">
        <f t="shared" si="82"/>
        <v>0</v>
      </c>
      <c r="AE671" s="5">
        <f t="shared" si="83"/>
        <v>0</v>
      </c>
      <c r="AG671" s="2">
        <f t="shared" si="84"/>
        <v>10</v>
      </c>
      <c r="AH671" s="2">
        <f t="shared" si="85"/>
        <v>2025</v>
      </c>
      <c r="AJ671" s="5">
        <f t="shared" si="86"/>
        <v>0</v>
      </c>
      <c r="AK671" s="2" t="str">
        <f t="shared" si="87"/>
        <v/>
      </c>
    </row>
    <row r="672" spans="1:37" ht="12.75" x14ac:dyDescent="0.2">
      <c r="A672" s="4">
        <v>45955</v>
      </c>
      <c r="B672" s="5">
        <f>All_Customers_Residential!B672+All_Customers_Small_Commercial!B672+All_Customers_Lighting!B672</f>
        <v>0</v>
      </c>
      <c r="C672" s="5">
        <f>All_Customers_Residential!C672+All_Customers_Small_Commercial!C672+All_Customers_Lighting!C672</f>
        <v>0</v>
      </c>
      <c r="D672" s="5">
        <f>All_Customers_Residential!D672+All_Customers_Small_Commercial!D672+All_Customers_Lighting!D672</f>
        <v>0</v>
      </c>
      <c r="E672" s="5">
        <f>All_Customers_Residential!E672+All_Customers_Small_Commercial!E672+All_Customers_Lighting!E672</f>
        <v>0</v>
      </c>
      <c r="F672" s="5">
        <f>All_Customers_Residential!F672+All_Customers_Small_Commercial!F672+All_Customers_Lighting!F672</f>
        <v>0</v>
      </c>
      <c r="G672" s="5">
        <f>All_Customers_Residential!G672+All_Customers_Small_Commercial!G672+All_Customers_Lighting!G672</f>
        <v>0</v>
      </c>
      <c r="H672" s="5">
        <f>All_Customers_Residential!H672+All_Customers_Small_Commercial!H672+All_Customers_Lighting!H672</f>
        <v>0</v>
      </c>
      <c r="I672" s="5">
        <f>All_Customers_Residential!I672+All_Customers_Small_Commercial!I672+All_Customers_Lighting!I672</f>
        <v>0</v>
      </c>
      <c r="J672" s="5">
        <f>All_Customers_Residential!J672+All_Customers_Small_Commercial!J672+All_Customers_Lighting!J672</f>
        <v>0</v>
      </c>
      <c r="K672" s="5">
        <f>All_Customers_Residential!K672+All_Customers_Small_Commercial!K672+All_Customers_Lighting!K672</f>
        <v>0</v>
      </c>
      <c r="L672" s="5">
        <f>All_Customers_Residential!L672+All_Customers_Small_Commercial!L672+All_Customers_Lighting!L672</f>
        <v>0</v>
      </c>
      <c r="M672" s="5">
        <f>All_Customers_Residential!M672+All_Customers_Small_Commercial!M672+All_Customers_Lighting!M672</f>
        <v>0</v>
      </c>
      <c r="N672" s="5">
        <f>All_Customers_Residential!N672+All_Customers_Small_Commercial!N672+All_Customers_Lighting!N672</f>
        <v>0</v>
      </c>
      <c r="O672" s="5">
        <f>All_Customers_Residential!O672+All_Customers_Small_Commercial!O672+All_Customers_Lighting!O672</f>
        <v>0</v>
      </c>
      <c r="P672" s="5">
        <f>All_Customers_Residential!P672+All_Customers_Small_Commercial!P672+All_Customers_Lighting!P672</f>
        <v>0</v>
      </c>
      <c r="Q672" s="5">
        <f>All_Customers_Residential!Q672+All_Customers_Small_Commercial!Q672+All_Customers_Lighting!Q672</f>
        <v>0</v>
      </c>
      <c r="R672" s="5">
        <f>All_Customers_Residential!R672+All_Customers_Small_Commercial!R672+All_Customers_Lighting!R672</f>
        <v>0</v>
      </c>
      <c r="S672" s="5">
        <f>All_Customers_Residential!S672+All_Customers_Small_Commercial!S672+All_Customers_Lighting!S672</f>
        <v>0</v>
      </c>
      <c r="T672" s="5">
        <f>All_Customers_Residential!T672+All_Customers_Small_Commercial!T672+All_Customers_Lighting!T672</f>
        <v>0</v>
      </c>
      <c r="U672" s="5">
        <f>All_Customers_Residential!U672+All_Customers_Small_Commercial!U672+All_Customers_Lighting!U672</f>
        <v>0</v>
      </c>
      <c r="V672" s="5">
        <f>All_Customers_Residential!V672+All_Customers_Small_Commercial!V672+All_Customers_Lighting!V672</f>
        <v>0</v>
      </c>
      <c r="W672" s="5">
        <f>All_Customers_Residential!W672+All_Customers_Small_Commercial!W672+All_Customers_Lighting!W672</f>
        <v>0</v>
      </c>
      <c r="X672" s="5">
        <f>All_Customers_Residential!X672+All_Customers_Small_Commercial!X672+All_Customers_Lighting!X672</f>
        <v>0</v>
      </c>
      <c r="Y672" s="5">
        <f>All_Customers_Residential!Y672+All_Customers_Small_Commercial!Y672+All_Customers_Lighting!Y672</f>
        <v>0</v>
      </c>
      <c r="AA672" s="2">
        <f>IFERROR(INDEX('Holiday Schedule'!$D$3:$D$24,MATCH(A672,'Holiday Schedule'!$C$3:$C$24,0)),0)</f>
        <v>0</v>
      </c>
      <c r="AB672" s="2">
        <f t="shared" si="80"/>
        <v>7</v>
      </c>
      <c r="AC672" s="2">
        <f t="shared" si="81"/>
        <v>0</v>
      </c>
      <c r="AD672" s="5">
        <f t="shared" si="82"/>
        <v>0</v>
      </c>
      <c r="AE672" s="5">
        <f t="shared" si="83"/>
        <v>0</v>
      </c>
      <c r="AG672" s="2">
        <f t="shared" si="84"/>
        <v>10</v>
      </c>
      <c r="AH672" s="2">
        <f t="shared" si="85"/>
        <v>2025</v>
      </c>
      <c r="AJ672" s="5">
        <f t="shared" si="86"/>
        <v>0</v>
      </c>
      <c r="AK672" s="2" t="str">
        <f t="shared" si="87"/>
        <v/>
      </c>
    </row>
    <row r="673" spans="1:37" ht="12.75" x14ac:dyDescent="0.2">
      <c r="A673" s="4">
        <v>45956</v>
      </c>
      <c r="B673" s="5">
        <f>All_Customers_Residential!B673+All_Customers_Small_Commercial!B673+All_Customers_Lighting!B673</f>
        <v>0</v>
      </c>
      <c r="C673" s="5">
        <f>All_Customers_Residential!C673+All_Customers_Small_Commercial!C673+All_Customers_Lighting!C673</f>
        <v>0</v>
      </c>
      <c r="D673" s="5">
        <f>All_Customers_Residential!D673+All_Customers_Small_Commercial!D673+All_Customers_Lighting!D673</f>
        <v>0</v>
      </c>
      <c r="E673" s="5">
        <f>All_Customers_Residential!E673+All_Customers_Small_Commercial!E673+All_Customers_Lighting!E673</f>
        <v>0</v>
      </c>
      <c r="F673" s="5">
        <f>All_Customers_Residential!F673+All_Customers_Small_Commercial!F673+All_Customers_Lighting!F673</f>
        <v>0</v>
      </c>
      <c r="G673" s="5">
        <f>All_Customers_Residential!G673+All_Customers_Small_Commercial!G673+All_Customers_Lighting!G673</f>
        <v>0</v>
      </c>
      <c r="H673" s="5">
        <f>All_Customers_Residential!H673+All_Customers_Small_Commercial!H673+All_Customers_Lighting!H673</f>
        <v>0</v>
      </c>
      <c r="I673" s="5">
        <f>All_Customers_Residential!I673+All_Customers_Small_Commercial!I673+All_Customers_Lighting!I673</f>
        <v>0</v>
      </c>
      <c r="J673" s="5">
        <f>All_Customers_Residential!J673+All_Customers_Small_Commercial!J673+All_Customers_Lighting!J673</f>
        <v>0</v>
      </c>
      <c r="K673" s="5">
        <f>All_Customers_Residential!K673+All_Customers_Small_Commercial!K673+All_Customers_Lighting!K673</f>
        <v>0</v>
      </c>
      <c r="L673" s="5">
        <f>All_Customers_Residential!L673+All_Customers_Small_Commercial!L673+All_Customers_Lighting!L673</f>
        <v>0</v>
      </c>
      <c r="M673" s="5">
        <f>All_Customers_Residential!M673+All_Customers_Small_Commercial!M673+All_Customers_Lighting!M673</f>
        <v>0</v>
      </c>
      <c r="N673" s="5">
        <f>All_Customers_Residential!N673+All_Customers_Small_Commercial!N673+All_Customers_Lighting!N673</f>
        <v>0</v>
      </c>
      <c r="O673" s="5">
        <f>All_Customers_Residential!O673+All_Customers_Small_Commercial!O673+All_Customers_Lighting!O673</f>
        <v>0</v>
      </c>
      <c r="P673" s="5">
        <f>All_Customers_Residential!P673+All_Customers_Small_Commercial!P673+All_Customers_Lighting!P673</f>
        <v>0</v>
      </c>
      <c r="Q673" s="5">
        <f>All_Customers_Residential!Q673+All_Customers_Small_Commercial!Q673+All_Customers_Lighting!Q673</f>
        <v>0</v>
      </c>
      <c r="R673" s="5">
        <f>All_Customers_Residential!R673+All_Customers_Small_Commercial!R673+All_Customers_Lighting!R673</f>
        <v>0</v>
      </c>
      <c r="S673" s="5">
        <f>All_Customers_Residential!S673+All_Customers_Small_Commercial!S673+All_Customers_Lighting!S673</f>
        <v>0</v>
      </c>
      <c r="T673" s="5">
        <f>All_Customers_Residential!T673+All_Customers_Small_Commercial!T673+All_Customers_Lighting!T673</f>
        <v>0</v>
      </c>
      <c r="U673" s="5">
        <f>All_Customers_Residential!U673+All_Customers_Small_Commercial!U673+All_Customers_Lighting!U673</f>
        <v>0</v>
      </c>
      <c r="V673" s="5">
        <f>All_Customers_Residential!V673+All_Customers_Small_Commercial!V673+All_Customers_Lighting!V673</f>
        <v>0</v>
      </c>
      <c r="W673" s="5">
        <f>All_Customers_Residential!W673+All_Customers_Small_Commercial!W673+All_Customers_Lighting!W673</f>
        <v>0</v>
      </c>
      <c r="X673" s="5">
        <f>All_Customers_Residential!X673+All_Customers_Small_Commercial!X673+All_Customers_Lighting!X673</f>
        <v>0</v>
      </c>
      <c r="Y673" s="5">
        <f>All_Customers_Residential!Y673+All_Customers_Small_Commercial!Y673+All_Customers_Lighting!Y673</f>
        <v>0</v>
      </c>
      <c r="AA673" s="2">
        <f>IFERROR(INDEX('Holiday Schedule'!$D$3:$D$24,MATCH(A673,'Holiday Schedule'!$C$3:$C$24,0)),0)</f>
        <v>0</v>
      </c>
      <c r="AB673" s="2">
        <f t="shared" si="80"/>
        <v>1</v>
      </c>
      <c r="AC673" s="2">
        <f t="shared" si="81"/>
        <v>0</v>
      </c>
      <c r="AD673" s="5">
        <f t="shared" si="82"/>
        <v>0</v>
      </c>
      <c r="AE673" s="5">
        <f t="shared" si="83"/>
        <v>0</v>
      </c>
      <c r="AG673" s="2">
        <f t="shared" si="84"/>
        <v>10</v>
      </c>
      <c r="AH673" s="2">
        <f t="shared" si="85"/>
        <v>2025</v>
      </c>
      <c r="AJ673" s="5">
        <f t="shared" si="86"/>
        <v>0</v>
      </c>
      <c r="AK673" s="2" t="str">
        <f t="shared" si="87"/>
        <v/>
      </c>
    </row>
    <row r="674" spans="1:37" ht="12.75" x14ac:dyDescent="0.2">
      <c r="A674" s="4">
        <v>45957</v>
      </c>
      <c r="B674" s="5">
        <f>All_Customers_Residential!B674+All_Customers_Small_Commercial!B674+All_Customers_Lighting!B674</f>
        <v>0</v>
      </c>
      <c r="C674" s="5">
        <f>All_Customers_Residential!C674+All_Customers_Small_Commercial!C674+All_Customers_Lighting!C674</f>
        <v>0</v>
      </c>
      <c r="D674" s="5">
        <f>All_Customers_Residential!D674+All_Customers_Small_Commercial!D674+All_Customers_Lighting!D674</f>
        <v>0</v>
      </c>
      <c r="E674" s="5">
        <f>All_Customers_Residential!E674+All_Customers_Small_Commercial!E674+All_Customers_Lighting!E674</f>
        <v>0</v>
      </c>
      <c r="F674" s="5">
        <f>All_Customers_Residential!F674+All_Customers_Small_Commercial!F674+All_Customers_Lighting!F674</f>
        <v>0</v>
      </c>
      <c r="G674" s="5">
        <f>All_Customers_Residential!G674+All_Customers_Small_Commercial!G674+All_Customers_Lighting!G674</f>
        <v>0</v>
      </c>
      <c r="H674" s="5">
        <f>All_Customers_Residential!H674+All_Customers_Small_Commercial!H674+All_Customers_Lighting!H674</f>
        <v>0</v>
      </c>
      <c r="I674" s="5">
        <f>All_Customers_Residential!I674+All_Customers_Small_Commercial!I674+All_Customers_Lighting!I674</f>
        <v>0</v>
      </c>
      <c r="J674" s="5">
        <f>All_Customers_Residential!J674+All_Customers_Small_Commercial!J674+All_Customers_Lighting!J674</f>
        <v>0</v>
      </c>
      <c r="K674" s="5">
        <f>All_Customers_Residential!K674+All_Customers_Small_Commercial!K674+All_Customers_Lighting!K674</f>
        <v>0</v>
      </c>
      <c r="L674" s="5">
        <f>All_Customers_Residential!L674+All_Customers_Small_Commercial!L674+All_Customers_Lighting!L674</f>
        <v>0</v>
      </c>
      <c r="M674" s="5">
        <f>All_Customers_Residential!M674+All_Customers_Small_Commercial!M674+All_Customers_Lighting!M674</f>
        <v>0</v>
      </c>
      <c r="N674" s="5">
        <f>All_Customers_Residential!N674+All_Customers_Small_Commercial!N674+All_Customers_Lighting!N674</f>
        <v>0</v>
      </c>
      <c r="O674" s="5">
        <f>All_Customers_Residential!O674+All_Customers_Small_Commercial!O674+All_Customers_Lighting!O674</f>
        <v>0</v>
      </c>
      <c r="P674" s="5">
        <f>All_Customers_Residential!P674+All_Customers_Small_Commercial!P674+All_Customers_Lighting!P674</f>
        <v>0</v>
      </c>
      <c r="Q674" s="5">
        <f>All_Customers_Residential!Q674+All_Customers_Small_Commercial!Q674+All_Customers_Lighting!Q674</f>
        <v>0</v>
      </c>
      <c r="R674" s="5">
        <f>All_Customers_Residential!R674+All_Customers_Small_Commercial!R674+All_Customers_Lighting!R674</f>
        <v>0</v>
      </c>
      <c r="S674" s="5">
        <f>All_Customers_Residential!S674+All_Customers_Small_Commercial!S674+All_Customers_Lighting!S674</f>
        <v>0</v>
      </c>
      <c r="T674" s="5">
        <f>All_Customers_Residential!T674+All_Customers_Small_Commercial!T674+All_Customers_Lighting!T674</f>
        <v>0</v>
      </c>
      <c r="U674" s="5">
        <f>All_Customers_Residential!U674+All_Customers_Small_Commercial!U674+All_Customers_Lighting!U674</f>
        <v>0</v>
      </c>
      <c r="V674" s="5">
        <f>All_Customers_Residential!V674+All_Customers_Small_Commercial!V674+All_Customers_Lighting!V674</f>
        <v>0</v>
      </c>
      <c r="W674" s="5">
        <f>All_Customers_Residential!W674+All_Customers_Small_Commercial!W674+All_Customers_Lighting!W674</f>
        <v>0</v>
      </c>
      <c r="X674" s="5">
        <f>All_Customers_Residential!X674+All_Customers_Small_Commercial!X674+All_Customers_Lighting!X674</f>
        <v>0</v>
      </c>
      <c r="Y674" s="5">
        <f>All_Customers_Residential!Y674+All_Customers_Small_Commercial!Y674+All_Customers_Lighting!Y674</f>
        <v>0</v>
      </c>
      <c r="AA674" s="2">
        <f>IFERROR(INDEX('Holiday Schedule'!$D$3:$D$24,MATCH(A674,'Holiday Schedule'!$C$3:$C$24,0)),0)</f>
        <v>0</v>
      </c>
      <c r="AB674" s="2">
        <f t="shared" si="80"/>
        <v>2</v>
      </c>
      <c r="AC674" s="2">
        <f t="shared" si="81"/>
        <v>0</v>
      </c>
      <c r="AD674" s="5">
        <f t="shared" si="82"/>
        <v>0</v>
      </c>
      <c r="AE674" s="5">
        <f t="shared" si="83"/>
        <v>0</v>
      </c>
      <c r="AG674" s="2">
        <f t="shared" si="84"/>
        <v>10</v>
      </c>
      <c r="AH674" s="2">
        <f t="shared" si="85"/>
        <v>2025</v>
      </c>
      <c r="AJ674" s="5">
        <f t="shared" si="86"/>
        <v>0</v>
      </c>
      <c r="AK674" s="2" t="str">
        <f t="shared" si="87"/>
        <v/>
      </c>
    </row>
    <row r="675" spans="1:37" ht="12.75" x14ac:dyDescent="0.2">
      <c r="A675" s="4">
        <v>45958</v>
      </c>
      <c r="B675" s="5">
        <f>All_Customers_Residential!B675+All_Customers_Small_Commercial!B675+All_Customers_Lighting!B675</f>
        <v>0</v>
      </c>
      <c r="C675" s="5">
        <f>All_Customers_Residential!C675+All_Customers_Small_Commercial!C675+All_Customers_Lighting!C675</f>
        <v>0</v>
      </c>
      <c r="D675" s="5">
        <f>All_Customers_Residential!D675+All_Customers_Small_Commercial!D675+All_Customers_Lighting!D675</f>
        <v>0</v>
      </c>
      <c r="E675" s="5">
        <f>All_Customers_Residential!E675+All_Customers_Small_Commercial!E675+All_Customers_Lighting!E675</f>
        <v>0</v>
      </c>
      <c r="F675" s="5">
        <f>All_Customers_Residential!F675+All_Customers_Small_Commercial!F675+All_Customers_Lighting!F675</f>
        <v>0</v>
      </c>
      <c r="G675" s="5">
        <f>All_Customers_Residential!G675+All_Customers_Small_Commercial!G675+All_Customers_Lighting!G675</f>
        <v>0</v>
      </c>
      <c r="H675" s="5">
        <f>All_Customers_Residential!H675+All_Customers_Small_Commercial!H675+All_Customers_Lighting!H675</f>
        <v>0</v>
      </c>
      <c r="I675" s="5">
        <f>All_Customers_Residential!I675+All_Customers_Small_Commercial!I675+All_Customers_Lighting!I675</f>
        <v>0</v>
      </c>
      <c r="J675" s="5">
        <f>All_Customers_Residential!J675+All_Customers_Small_Commercial!J675+All_Customers_Lighting!J675</f>
        <v>0</v>
      </c>
      <c r="K675" s="5">
        <f>All_Customers_Residential!K675+All_Customers_Small_Commercial!K675+All_Customers_Lighting!K675</f>
        <v>0</v>
      </c>
      <c r="L675" s="5">
        <f>All_Customers_Residential!L675+All_Customers_Small_Commercial!L675+All_Customers_Lighting!L675</f>
        <v>0</v>
      </c>
      <c r="M675" s="5">
        <f>All_Customers_Residential!M675+All_Customers_Small_Commercial!M675+All_Customers_Lighting!M675</f>
        <v>0</v>
      </c>
      <c r="N675" s="5">
        <f>All_Customers_Residential!N675+All_Customers_Small_Commercial!N675+All_Customers_Lighting!N675</f>
        <v>0</v>
      </c>
      <c r="O675" s="5">
        <f>All_Customers_Residential!O675+All_Customers_Small_Commercial!O675+All_Customers_Lighting!O675</f>
        <v>0</v>
      </c>
      <c r="P675" s="5">
        <f>All_Customers_Residential!P675+All_Customers_Small_Commercial!P675+All_Customers_Lighting!P675</f>
        <v>0</v>
      </c>
      <c r="Q675" s="5">
        <f>All_Customers_Residential!Q675+All_Customers_Small_Commercial!Q675+All_Customers_Lighting!Q675</f>
        <v>0</v>
      </c>
      <c r="R675" s="5">
        <f>All_Customers_Residential!R675+All_Customers_Small_Commercial!R675+All_Customers_Lighting!R675</f>
        <v>0</v>
      </c>
      <c r="S675" s="5">
        <f>All_Customers_Residential!S675+All_Customers_Small_Commercial!S675+All_Customers_Lighting!S675</f>
        <v>0</v>
      </c>
      <c r="T675" s="5">
        <f>All_Customers_Residential!T675+All_Customers_Small_Commercial!T675+All_Customers_Lighting!T675</f>
        <v>0</v>
      </c>
      <c r="U675" s="5">
        <f>All_Customers_Residential!U675+All_Customers_Small_Commercial!U675+All_Customers_Lighting!U675</f>
        <v>0</v>
      </c>
      <c r="V675" s="5">
        <f>All_Customers_Residential!V675+All_Customers_Small_Commercial!V675+All_Customers_Lighting!V675</f>
        <v>0</v>
      </c>
      <c r="W675" s="5">
        <f>All_Customers_Residential!W675+All_Customers_Small_Commercial!W675+All_Customers_Lighting!W675</f>
        <v>0</v>
      </c>
      <c r="X675" s="5">
        <f>All_Customers_Residential!X675+All_Customers_Small_Commercial!X675+All_Customers_Lighting!X675</f>
        <v>0</v>
      </c>
      <c r="Y675" s="5">
        <f>All_Customers_Residential!Y675+All_Customers_Small_Commercial!Y675+All_Customers_Lighting!Y675</f>
        <v>0</v>
      </c>
      <c r="AA675" s="2">
        <f>IFERROR(INDEX('Holiday Schedule'!$D$3:$D$24,MATCH(A675,'Holiday Schedule'!$C$3:$C$24,0)),0)</f>
        <v>0</v>
      </c>
      <c r="AB675" s="2">
        <f t="shared" si="80"/>
        <v>3</v>
      </c>
      <c r="AC675" s="2">
        <f t="shared" si="81"/>
        <v>0</v>
      </c>
      <c r="AD675" s="5">
        <f t="shared" si="82"/>
        <v>0</v>
      </c>
      <c r="AE675" s="5">
        <f t="shared" si="83"/>
        <v>0</v>
      </c>
      <c r="AG675" s="2">
        <f t="shared" si="84"/>
        <v>10</v>
      </c>
      <c r="AH675" s="2">
        <f t="shared" si="85"/>
        <v>2025</v>
      </c>
      <c r="AJ675" s="5">
        <f t="shared" si="86"/>
        <v>0</v>
      </c>
      <c r="AK675" s="2" t="str">
        <f t="shared" si="87"/>
        <v/>
      </c>
    </row>
    <row r="676" spans="1:37" ht="12.75" x14ac:dyDescent="0.2">
      <c r="A676" s="4">
        <v>45959</v>
      </c>
      <c r="B676" s="5">
        <f>All_Customers_Residential!B676+All_Customers_Small_Commercial!B676+All_Customers_Lighting!B676</f>
        <v>0</v>
      </c>
      <c r="C676" s="5">
        <f>All_Customers_Residential!C676+All_Customers_Small_Commercial!C676+All_Customers_Lighting!C676</f>
        <v>0</v>
      </c>
      <c r="D676" s="5">
        <f>All_Customers_Residential!D676+All_Customers_Small_Commercial!D676+All_Customers_Lighting!D676</f>
        <v>0</v>
      </c>
      <c r="E676" s="5">
        <f>All_Customers_Residential!E676+All_Customers_Small_Commercial!E676+All_Customers_Lighting!E676</f>
        <v>0</v>
      </c>
      <c r="F676" s="5">
        <f>All_Customers_Residential!F676+All_Customers_Small_Commercial!F676+All_Customers_Lighting!F676</f>
        <v>0</v>
      </c>
      <c r="G676" s="5">
        <f>All_Customers_Residential!G676+All_Customers_Small_Commercial!G676+All_Customers_Lighting!G676</f>
        <v>0</v>
      </c>
      <c r="H676" s="5">
        <f>All_Customers_Residential!H676+All_Customers_Small_Commercial!H676+All_Customers_Lighting!H676</f>
        <v>0</v>
      </c>
      <c r="I676" s="5">
        <f>All_Customers_Residential!I676+All_Customers_Small_Commercial!I676+All_Customers_Lighting!I676</f>
        <v>0</v>
      </c>
      <c r="J676" s="5">
        <f>All_Customers_Residential!J676+All_Customers_Small_Commercial!J676+All_Customers_Lighting!J676</f>
        <v>0</v>
      </c>
      <c r="K676" s="5">
        <f>All_Customers_Residential!K676+All_Customers_Small_Commercial!K676+All_Customers_Lighting!K676</f>
        <v>0</v>
      </c>
      <c r="L676" s="5">
        <f>All_Customers_Residential!L676+All_Customers_Small_Commercial!L676+All_Customers_Lighting!L676</f>
        <v>0</v>
      </c>
      <c r="M676" s="5">
        <f>All_Customers_Residential!M676+All_Customers_Small_Commercial!M676+All_Customers_Lighting!M676</f>
        <v>0</v>
      </c>
      <c r="N676" s="5">
        <f>All_Customers_Residential!N676+All_Customers_Small_Commercial!N676+All_Customers_Lighting!N676</f>
        <v>0</v>
      </c>
      <c r="O676" s="5">
        <f>All_Customers_Residential!O676+All_Customers_Small_Commercial!O676+All_Customers_Lighting!O676</f>
        <v>0</v>
      </c>
      <c r="P676" s="5">
        <f>All_Customers_Residential!P676+All_Customers_Small_Commercial!P676+All_Customers_Lighting!P676</f>
        <v>0</v>
      </c>
      <c r="Q676" s="5">
        <f>All_Customers_Residential!Q676+All_Customers_Small_Commercial!Q676+All_Customers_Lighting!Q676</f>
        <v>0</v>
      </c>
      <c r="R676" s="5">
        <f>All_Customers_Residential!R676+All_Customers_Small_Commercial!R676+All_Customers_Lighting!R676</f>
        <v>0</v>
      </c>
      <c r="S676" s="5">
        <f>All_Customers_Residential!S676+All_Customers_Small_Commercial!S676+All_Customers_Lighting!S676</f>
        <v>0</v>
      </c>
      <c r="T676" s="5">
        <f>All_Customers_Residential!T676+All_Customers_Small_Commercial!T676+All_Customers_Lighting!T676</f>
        <v>0</v>
      </c>
      <c r="U676" s="5">
        <f>All_Customers_Residential!U676+All_Customers_Small_Commercial!U676+All_Customers_Lighting!U676</f>
        <v>0</v>
      </c>
      <c r="V676" s="5">
        <f>All_Customers_Residential!V676+All_Customers_Small_Commercial!V676+All_Customers_Lighting!V676</f>
        <v>0</v>
      </c>
      <c r="W676" s="5">
        <f>All_Customers_Residential!W676+All_Customers_Small_Commercial!W676+All_Customers_Lighting!W676</f>
        <v>0</v>
      </c>
      <c r="X676" s="5">
        <f>All_Customers_Residential!X676+All_Customers_Small_Commercial!X676+All_Customers_Lighting!X676</f>
        <v>0</v>
      </c>
      <c r="Y676" s="5">
        <f>All_Customers_Residential!Y676+All_Customers_Small_Commercial!Y676+All_Customers_Lighting!Y676</f>
        <v>0</v>
      </c>
      <c r="AA676" s="2">
        <f>IFERROR(INDEX('Holiday Schedule'!$D$3:$D$24,MATCH(A676,'Holiday Schedule'!$C$3:$C$24,0)),0)</f>
        <v>0</v>
      </c>
      <c r="AB676" s="2">
        <f t="shared" si="80"/>
        <v>4</v>
      </c>
      <c r="AC676" s="2">
        <f t="shared" si="81"/>
        <v>0</v>
      </c>
      <c r="AD676" s="5">
        <f t="shared" si="82"/>
        <v>0</v>
      </c>
      <c r="AE676" s="5">
        <f t="shared" si="83"/>
        <v>0</v>
      </c>
      <c r="AG676" s="2">
        <f t="shared" si="84"/>
        <v>10</v>
      </c>
      <c r="AH676" s="2">
        <f t="shared" si="85"/>
        <v>2025</v>
      </c>
      <c r="AJ676" s="5">
        <f t="shared" si="86"/>
        <v>0</v>
      </c>
      <c r="AK676" s="2" t="str">
        <f t="shared" si="87"/>
        <v/>
      </c>
    </row>
    <row r="677" spans="1:37" ht="12.75" x14ac:dyDescent="0.2">
      <c r="A677" s="4">
        <v>45960</v>
      </c>
      <c r="B677" s="5">
        <f>All_Customers_Residential!B677+All_Customers_Small_Commercial!B677+All_Customers_Lighting!B677</f>
        <v>0</v>
      </c>
      <c r="C677" s="5">
        <f>All_Customers_Residential!C677+All_Customers_Small_Commercial!C677+All_Customers_Lighting!C677</f>
        <v>0</v>
      </c>
      <c r="D677" s="5">
        <f>All_Customers_Residential!D677+All_Customers_Small_Commercial!D677+All_Customers_Lighting!D677</f>
        <v>0</v>
      </c>
      <c r="E677" s="5">
        <f>All_Customers_Residential!E677+All_Customers_Small_Commercial!E677+All_Customers_Lighting!E677</f>
        <v>0</v>
      </c>
      <c r="F677" s="5">
        <f>All_Customers_Residential!F677+All_Customers_Small_Commercial!F677+All_Customers_Lighting!F677</f>
        <v>0</v>
      </c>
      <c r="G677" s="5">
        <f>All_Customers_Residential!G677+All_Customers_Small_Commercial!G677+All_Customers_Lighting!G677</f>
        <v>0</v>
      </c>
      <c r="H677" s="5">
        <f>All_Customers_Residential!H677+All_Customers_Small_Commercial!H677+All_Customers_Lighting!H677</f>
        <v>0</v>
      </c>
      <c r="I677" s="5">
        <f>All_Customers_Residential!I677+All_Customers_Small_Commercial!I677+All_Customers_Lighting!I677</f>
        <v>0</v>
      </c>
      <c r="J677" s="5">
        <f>All_Customers_Residential!J677+All_Customers_Small_Commercial!J677+All_Customers_Lighting!J677</f>
        <v>0</v>
      </c>
      <c r="K677" s="5">
        <f>All_Customers_Residential!K677+All_Customers_Small_Commercial!K677+All_Customers_Lighting!K677</f>
        <v>0</v>
      </c>
      <c r="L677" s="5">
        <f>All_Customers_Residential!L677+All_Customers_Small_Commercial!L677+All_Customers_Lighting!L677</f>
        <v>0</v>
      </c>
      <c r="M677" s="5">
        <f>All_Customers_Residential!M677+All_Customers_Small_Commercial!M677+All_Customers_Lighting!M677</f>
        <v>0</v>
      </c>
      <c r="N677" s="5">
        <f>All_Customers_Residential!N677+All_Customers_Small_Commercial!N677+All_Customers_Lighting!N677</f>
        <v>0</v>
      </c>
      <c r="O677" s="5">
        <f>All_Customers_Residential!O677+All_Customers_Small_Commercial!O677+All_Customers_Lighting!O677</f>
        <v>0</v>
      </c>
      <c r="P677" s="5">
        <f>All_Customers_Residential!P677+All_Customers_Small_Commercial!P677+All_Customers_Lighting!P677</f>
        <v>0</v>
      </c>
      <c r="Q677" s="5">
        <f>All_Customers_Residential!Q677+All_Customers_Small_Commercial!Q677+All_Customers_Lighting!Q677</f>
        <v>0</v>
      </c>
      <c r="R677" s="5">
        <f>All_Customers_Residential!R677+All_Customers_Small_Commercial!R677+All_Customers_Lighting!R677</f>
        <v>0</v>
      </c>
      <c r="S677" s="5">
        <f>All_Customers_Residential!S677+All_Customers_Small_Commercial!S677+All_Customers_Lighting!S677</f>
        <v>0</v>
      </c>
      <c r="T677" s="5">
        <f>All_Customers_Residential!T677+All_Customers_Small_Commercial!T677+All_Customers_Lighting!T677</f>
        <v>0</v>
      </c>
      <c r="U677" s="5">
        <f>All_Customers_Residential!U677+All_Customers_Small_Commercial!U677+All_Customers_Lighting!U677</f>
        <v>0</v>
      </c>
      <c r="V677" s="5">
        <f>All_Customers_Residential!V677+All_Customers_Small_Commercial!V677+All_Customers_Lighting!V677</f>
        <v>0</v>
      </c>
      <c r="W677" s="5">
        <f>All_Customers_Residential!W677+All_Customers_Small_Commercial!W677+All_Customers_Lighting!W677</f>
        <v>0</v>
      </c>
      <c r="X677" s="5">
        <f>All_Customers_Residential!X677+All_Customers_Small_Commercial!X677+All_Customers_Lighting!X677</f>
        <v>0</v>
      </c>
      <c r="Y677" s="5">
        <f>All_Customers_Residential!Y677+All_Customers_Small_Commercial!Y677+All_Customers_Lighting!Y677</f>
        <v>0</v>
      </c>
      <c r="AA677" s="2">
        <f>IFERROR(INDEX('Holiday Schedule'!$D$3:$D$24,MATCH(A677,'Holiday Schedule'!$C$3:$C$24,0)),0)</f>
        <v>0</v>
      </c>
      <c r="AB677" s="2">
        <f t="shared" si="80"/>
        <v>5</v>
      </c>
      <c r="AC677" s="2">
        <f t="shared" si="81"/>
        <v>0</v>
      </c>
      <c r="AD677" s="5">
        <f t="shared" si="82"/>
        <v>0</v>
      </c>
      <c r="AE677" s="5">
        <f t="shared" si="83"/>
        <v>0</v>
      </c>
      <c r="AG677" s="2">
        <f t="shared" si="84"/>
        <v>10</v>
      </c>
      <c r="AH677" s="2">
        <f t="shared" si="85"/>
        <v>2025</v>
      </c>
      <c r="AJ677" s="5">
        <f t="shared" si="86"/>
        <v>0</v>
      </c>
      <c r="AK677" s="2" t="str">
        <f t="shared" si="87"/>
        <v/>
      </c>
    </row>
    <row r="678" spans="1:37" ht="12.75" x14ac:dyDescent="0.2">
      <c r="A678" s="4">
        <v>45961</v>
      </c>
      <c r="AA678" s="2">
        <f>IFERROR(INDEX('Holiday Schedule'!$D$3:$D$24,MATCH(A678,'Holiday Schedule'!$C$3:$C$24,0)),0)</f>
        <v>0</v>
      </c>
      <c r="AB678" s="2">
        <f>WEEKDAY(A678)</f>
        <v>6</v>
      </c>
      <c r="AC678" s="2">
        <f>IF(AND(AB678&gt;1,AB678&lt;7,AA678&lt;1),SUM(I678:X678),0)</f>
        <v>0</v>
      </c>
      <c r="AD678" s="5">
        <f>AE678-AC678</f>
        <v>0</v>
      </c>
      <c r="AE678" s="5">
        <f>SUM(B678:Y678)</f>
        <v>0</v>
      </c>
      <c r="AG678" s="2">
        <f>MONTH(A678)</f>
        <v>10</v>
      </c>
      <c r="AH678" s="2">
        <f>YEAR(A678)</f>
        <v>2025</v>
      </c>
      <c r="AJ678" s="5">
        <f>MAX(B678:Y678)</f>
        <v>0</v>
      </c>
      <c r="AK678" s="2" t="str">
        <f>IF(AE678&gt;0,INDEX(B$8:Y$8,MATCH(AJ678,B678:Y678,0)),"")</f>
        <v/>
      </c>
    </row>
    <row r="679" spans="1:37" ht="12.75" x14ac:dyDescent="0.2">
      <c r="A679" s="4">
        <v>45962</v>
      </c>
      <c r="AA679" s="2">
        <f>IFERROR(INDEX('Holiday Schedule'!$D$3:$D$24,MATCH(A679,'Holiday Schedule'!$C$3:$C$24,0)),0)</f>
        <v>0</v>
      </c>
      <c r="AB679" s="2">
        <f t="shared" ref="AB679:AB739" si="88">WEEKDAY(A679)</f>
        <v>7</v>
      </c>
      <c r="AC679" s="2">
        <f t="shared" ref="AC679:AC739" si="89">IF(AND(AB679&gt;1,AB679&lt;7,AA679&lt;1),SUM(I679:X679),0)</f>
        <v>0</v>
      </c>
      <c r="AD679" s="5">
        <f t="shared" ref="AD679:AD739" si="90">AE679-AC679</f>
        <v>0</v>
      </c>
      <c r="AE679" s="5">
        <f t="shared" ref="AE679:AE739" si="91">SUM(B679:Y679)</f>
        <v>0</v>
      </c>
      <c r="AG679" s="2">
        <f t="shared" ref="AG679:AG739" si="92">MONTH(A679)</f>
        <v>11</v>
      </c>
      <c r="AH679" s="2">
        <f t="shared" ref="AH679:AH739" si="93">YEAR(A679)</f>
        <v>2025</v>
      </c>
      <c r="AJ679" s="5">
        <f t="shared" ref="AJ679:AJ739" si="94">MAX(B679:Y679)</f>
        <v>0</v>
      </c>
      <c r="AK679" s="2" t="str">
        <f t="shared" ref="AK679:AK739" si="95">IF(AE679&gt;0,INDEX(B$8:Y$8,MATCH(AJ679,B679:Y679,0)),"")</f>
        <v/>
      </c>
    </row>
    <row r="680" spans="1:37" ht="12.75" x14ac:dyDescent="0.2">
      <c r="A680" s="4">
        <v>45963</v>
      </c>
      <c r="AA680" s="2">
        <f>IFERROR(INDEX('Holiday Schedule'!$D$3:$D$24,MATCH(A680,'Holiday Schedule'!$C$3:$C$24,0)),0)</f>
        <v>0</v>
      </c>
      <c r="AB680" s="2">
        <f t="shared" si="88"/>
        <v>1</v>
      </c>
      <c r="AC680" s="2">
        <f t="shared" si="89"/>
        <v>0</v>
      </c>
      <c r="AD680" s="5">
        <f t="shared" si="90"/>
        <v>0</v>
      </c>
      <c r="AE680" s="5">
        <f t="shared" si="91"/>
        <v>0</v>
      </c>
      <c r="AG680" s="2">
        <f t="shared" si="92"/>
        <v>11</v>
      </c>
      <c r="AH680" s="2">
        <f t="shared" si="93"/>
        <v>2025</v>
      </c>
      <c r="AJ680" s="5">
        <f t="shared" si="94"/>
        <v>0</v>
      </c>
      <c r="AK680" s="2" t="str">
        <f t="shared" si="95"/>
        <v/>
      </c>
    </row>
    <row r="681" spans="1:37" ht="12.75" x14ac:dyDescent="0.2">
      <c r="A681" s="4">
        <v>45964</v>
      </c>
      <c r="AA681" s="2">
        <f>IFERROR(INDEX('Holiday Schedule'!$D$3:$D$24,MATCH(A681,'Holiday Schedule'!$C$3:$C$24,0)),0)</f>
        <v>0</v>
      </c>
      <c r="AB681" s="2">
        <f t="shared" si="88"/>
        <v>2</v>
      </c>
      <c r="AC681" s="2">
        <f t="shared" si="89"/>
        <v>0</v>
      </c>
      <c r="AD681" s="5">
        <f t="shared" si="90"/>
        <v>0</v>
      </c>
      <c r="AE681" s="5">
        <f t="shared" si="91"/>
        <v>0</v>
      </c>
      <c r="AG681" s="2">
        <f t="shared" si="92"/>
        <v>11</v>
      </c>
      <c r="AH681" s="2">
        <f t="shared" si="93"/>
        <v>2025</v>
      </c>
      <c r="AJ681" s="5">
        <f t="shared" si="94"/>
        <v>0</v>
      </c>
      <c r="AK681" s="2" t="str">
        <f t="shared" si="95"/>
        <v/>
      </c>
    </row>
    <row r="682" spans="1:37" ht="12.75" x14ac:dyDescent="0.2">
      <c r="A682" s="4">
        <v>45965</v>
      </c>
      <c r="AA682" s="2">
        <f>IFERROR(INDEX('Holiday Schedule'!$D$3:$D$24,MATCH(A682,'Holiday Schedule'!$C$3:$C$24,0)),0)</f>
        <v>0</v>
      </c>
      <c r="AB682" s="2">
        <f t="shared" si="88"/>
        <v>3</v>
      </c>
      <c r="AC682" s="2">
        <f t="shared" si="89"/>
        <v>0</v>
      </c>
      <c r="AD682" s="5">
        <f t="shared" si="90"/>
        <v>0</v>
      </c>
      <c r="AE682" s="5">
        <f t="shared" si="91"/>
        <v>0</v>
      </c>
      <c r="AG682" s="2">
        <f t="shared" si="92"/>
        <v>11</v>
      </c>
      <c r="AH682" s="2">
        <f t="shared" si="93"/>
        <v>2025</v>
      </c>
      <c r="AJ682" s="5">
        <f t="shared" si="94"/>
        <v>0</v>
      </c>
      <c r="AK682" s="2" t="str">
        <f t="shared" si="95"/>
        <v/>
      </c>
    </row>
    <row r="683" spans="1:37" ht="12.75" x14ac:dyDescent="0.2">
      <c r="A683" s="4">
        <v>45966</v>
      </c>
      <c r="AA683" s="2">
        <f>IFERROR(INDEX('Holiday Schedule'!$D$3:$D$24,MATCH(A683,'Holiday Schedule'!$C$3:$C$24,0)),0)</f>
        <v>0</v>
      </c>
      <c r="AB683" s="2">
        <f t="shared" si="88"/>
        <v>4</v>
      </c>
      <c r="AC683" s="2">
        <f t="shared" si="89"/>
        <v>0</v>
      </c>
      <c r="AD683" s="5">
        <f t="shared" si="90"/>
        <v>0</v>
      </c>
      <c r="AE683" s="5">
        <f t="shared" si="91"/>
        <v>0</v>
      </c>
      <c r="AG683" s="2">
        <f t="shared" si="92"/>
        <v>11</v>
      </c>
      <c r="AH683" s="2">
        <f t="shared" si="93"/>
        <v>2025</v>
      </c>
      <c r="AJ683" s="5">
        <f t="shared" si="94"/>
        <v>0</v>
      </c>
      <c r="AK683" s="2" t="str">
        <f t="shared" si="95"/>
        <v/>
      </c>
    </row>
    <row r="684" spans="1:37" ht="12.75" x14ac:dyDescent="0.2">
      <c r="A684" s="4">
        <v>45967</v>
      </c>
      <c r="AA684" s="2">
        <f>IFERROR(INDEX('Holiday Schedule'!$D$3:$D$24,MATCH(A684,'Holiday Schedule'!$C$3:$C$24,0)),0)</f>
        <v>0</v>
      </c>
      <c r="AB684" s="2">
        <f t="shared" si="88"/>
        <v>5</v>
      </c>
      <c r="AC684" s="2">
        <f t="shared" si="89"/>
        <v>0</v>
      </c>
      <c r="AD684" s="5">
        <f t="shared" si="90"/>
        <v>0</v>
      </c>
      <c r="AE684" s="5">
        <f t="shared" si="91"/>
        <v>0</v>
      </c>
      <c r="AG684" s="2">
        <f t="shared" si="92"/>
        <v>11</v>
      </c>
      <c r="AH684" s="2">
        <f t="shared" si="93"/>
        <v>2025</v>
      </c>
      <c r="AJ684" s="5">
        <f t="shared" si="94"/>
        <v>0</v>
      </c>
      <c r="AK684" s="2" t="str">
        <f t="shared" si="95"/>
        <v/>
      </c>
    </row>
    <row r="685" spans="1:37" ht="12.75" x14ac:dyDescent="0.2">
      <c r="A685" s="4">
        <v>45968</v>
      </c>
      <c r="AA685" s="2">
        <f>IFERROR(INDEX('Holiday Schedule'!$D$3:$D$24,MATCH(A685,'Holiday Schedule'!$C$3:$C$24,0)),0)</f>
        <v>0</v>
      </c>
      <c r="AB685" s="2">
        <f t="shared" si="88"/>
        <v>6</v>
      </c>
      <c r="AC685" s="2">
        <f t="shared" si="89"/>
        <v>0</v>
      </c>
      <c r="AD685" s="5">
        <f t="shared" si="90"/>
        <v>0</v>
      </c>
      <c r="AE685" s="5">
        <f t="shared" si="91"/>
        <v>0</v>
      </c>
      <c r="AG685" s="2">
        <f t="shared" si="92"/>
        <v>11</v>
      </c>
      <c r="AH685" s="2">
        <f t="shared" si="93"/>
        <v>2025</v>
      </c>
      <c r="AJ685" s="5">
        <f t="shared" si="94"/>
        <v>0</v>
      </c>
      <c r="AK685" s="2" t="str">
        <f t="shared" si="95"/>
        <v/>
      </c>
    </row>
    <row r="686" spans="1:37" ht="12.75" x14ac:dyDescent="0.2">
      <c r="A686" s="4">
        <v>45969</v>
      </c>
      <c r="AA686" s="2">
        <f>IFERROR(INDEX('Holiday Schedule'!$D$3:$D$24,MATCH(A686,'Holiday Schedule'!$C$3:$C$24,0)),0)</f>
        <v>0</v>
      </c>
      <c r="AB686" s="2">
        <f t="shared" si="88"/>
        <v>7</v>
      </c>
      <c r="AC686" s="2">
        <f t="shared" si="89"/>
        <v>0</v>
      </c>
      <c r="AD686" s="5">
        <f t="shared" si="90"/>
        <v>0</v>
      </c>
      <c r="AE686" s="5">
        <f t="shared" si="91"/>
        <v>0</v>
      </c>
      <c r="AG686" s="2">
        <f t="shared" si="92"/>
        <v>11</v>
      </c>
      <c r="AH686" s="2">
        <f t="shared" si="93"/>
        <v>2025</v>
      </c>
      <c r="AJ686" s="5">
        <f t="shared" si="94"/>
        <v>0</v>
      </c>
      <c r="AK686" s="2" t="str">
        <f t="shared" si="95"/>
        <v/>
      </c>
    </row>
    <row r="687" spans="1:37" ht="12.75" x14ac:dyDescent="0.2">
      <c r="A687" s="4">
        <v>45970</v>
      </c>
      <c r="AA687" s="2">
        <f>IFERROR(INDEX('Holiday Schedule'!$D$3:$D$24,MATCH(A687,'Holiday Schedule'!$C$3:$C$24,0)),0)</f>
        <v>0</v>
      </c>
      <c r="AB687" s="2">
        <f t="shared" si="88"/>
        <v>1</v>
      </c>
      <c r="AC687" s="2">
        <f t="shared" si="89"/>
        <v>0</v>
      </c>
      <c r="AD687" s="5">
        <f t="shared" si="90"/>
        <v>0</v>
      </c>
      <c r="AE687" s="5">
        <f t="shared" si="91"/>
        <v>0</v>
      </c>
      <c r="AG687" s="2">
        <f t="shared" si="92"/>
        <v>11</v>
      </c>
      <c r="AH687" s="2">
        <f t="shared" si="93"/>
        <v>2025</v>
      </c>
      <c r="AJ687" s="5">
        <f t="shared" si="94"/>
        <v>0</v>
      </c>
      <c r="AK687" s="2" t="str">
        <f t="shared" si="95"/>
        <v/>
      </c>
    </row>
    <row r="688" spans="1:37" ht="12.75" x14ac:dyDescent="0.2">
      <c r="A688" s="4">
        <v>45971</v>
      </c>
      <c r="AA688" s="2">
        <f>IFERROR(INDEX('Holiday Schedule'!$D$3:$D$24,MATCH(A688,'Holiday Schedule'!$C$3:$C$24,0)),0)</f>
        <v>0</v>
      </c>
      <c r="AB688" s="2">
        <f t="shared" si="88"/>
        <v>2</v>
      </c>
      <c r="AC688" s="2">
        <f t="shared" si="89"/>
        <v>0</v>
      </c>
      <c r="AD688" s="5">
        <f t="shared" si="90"/>
        <v>0</v>
      </c>
      <c r="AE688" s="5">
        <f t="shared" si="91"/>
        <v>0</v>
      </c>
      <c r="AG688" s="2">
        <f t="shared" si="92"/>
        <v>11</v>
      </c>
      <c r="AH688" s="2">
        <f t="shared" si="93"/>
        <v>2025</v>
      </c>
      <c r="AJ688" s="5">
        <f t="shared" si="94"/>
        <v>0</v>
      </c>
      <c r="AK688" s="2" t="str">
        <f t="shared" si="95"/>
        <v/>
      </c>
    </row>
    <row r="689" spans="1:37" ht="12.75" x14ac:dyDescent="0.2">
      <c r="A689" s="4">
        <v>45972</v>
      </c>
      <c r="AA689" s="2">
        <f>IFERROR(INDEX('Holiday Schedule'!$D$3:$D$24,MATCH(A689,'Holiday Schedule'!$C$3:$C$24,0)),0)</f>
        <v>0</v>
      </c>
      <c r="AB689" s="2">
        <f t="shared" si="88"/>
        <v>3</v>
      </c>
      <c r="AC689" s="2">
        <f t="shared" si="89"/>
        <v>0</v>
      </c>
      <c r="AD689" s="5">
        <f t="shared" si="90"/>
        <v>0</v>
      </c>
      <c r="AE689" s="5">
        <f t="shared" si="91"/>
        <v>0</v>
      </c>
      <c r="AG689" s="2">
        <f t="shared" si="92"/>
        <v>11</v>
      </c>
      <c r="AH689" s="2">
        <f t="shared" si="93"/>
        <v>2025</v>
      </c>
      <c r="AJ689" s="5">
        <f t="shared" si="94"/>
        <v>0</v>
      </c>
      <c r="AK689" s="2" t="str">
        <f t="shared" si="95"/>
        <v/>
      </c>
    </row>
    <row r="690" spans="1:37" ht="12.75" x14ac:dyDescent="0.2">
      <c r="A690" s="4">
        <v>45973</v>
      </c>
      <c r="AA690" s="2">
        <f>IFERROR(INDEX('Holiday Schedule'!$D$3:$D$24,MATCH(A690,'Holiday Schedule'!$C$3:$C$24,0)),0)</f>
        <v>0</v>
      </c>
      <c r="AB690" s="2">
        <f t="shared" si="88"/>
        <v>4</v>
      </c>
      <c r="AC690" s="2">
        <f t="shared" si="89"/>
        <v>0</v>
      </c>
      <c r="AD690" s="5">
        <f t="shared" si="90"/>
        <v>0</v>
      </c>
      <c r="AE690" s="5">
        <f t="shared" si="91"/>
        <v>0</v>
      </c>
      <c r="AG690" s="2">
        <f t="shared" si="92"/>
        <v>11</v>
      </c>
      <c r="AH690" s="2">
        <f t="shared" si="93"/>
        <v>2025</v>
      </c>
      <c r="AJ690" s="5">
        <f t="shared" si="94"/>
        <v>0</v>
      </c>
      <c r="AK690" s="2" t="str">
        <f t="shared" si="95"/>
        <v/>
      </c>
    </row>
    <row r="691" spans="1:37" ht="12.75" x14ac:dyDescent="0.2">
      <c r="A691" s="4">
        <v>45974</v>
      </c>
      <c r="AA691" s="2">
        <f>IFERROR(INDEX('Holiday Schedule'!$D$3:$D$24,MATCH(A691,'Holiday Schedule'!$C$3:$C$24,0)),0)</f>
        <v>0</v>
      </c>
      <c r="AB691" s="2">
        <f t="shared" si="88"/>
        <v>5</v>
      </c>
      <c r="AC691" s="2">
        <f t="shared" si="89"/>
        <v>0</v>
      </c>
      <c r="AD691" s="5">
        <f t="shared" si="90"/>
        <v>0</v>
      </c>
      <c r="AE691" s="5">
        <f t="shared" si="91"/>
        <v>0</v>
      </c>
      <c r="AG691" s="2">
        <f t="shared" si="92"/>
        <v>11</v>
      </c>
      <c r="AH691" s="2">
        <f t="shared" si="93"/>
        <v>2025</v>
      </c>
      <c r="AJ691" s="5">
        <f t="shared" si="94"/>
        <v>0</v>
      </c>
      <c r="AK691" s="2" t="str">
        <f t="shared" si="95"/>
        <v/>
      </c>
    </row>
    <row r="692" spans="1:37" ht="12.75" x14ac:dyDescent="0.2">
      <c r="A692" s="4">
        <v>45975</v>
      </c>
      <c r="AA692" s="2">
        <f>IFERROR(INDEX('Holiday Schedule'!$D$3:$D$24,MATCH(A692,'Holiday Schedule'!$C$3:$C$24,0)),0)</f>
        <v>0</v>
      </c>
      <c r="AB692" s="2">
        <f t="shared" si="88"/>
        <v>6</v>
      </c>
      <c r="AC692" s="2">
        <f t="shared" si="89"/>
        <v>0</v>
      </c>
      <c r="AD692" s="5">
        <f t="shared" si="90"/>
        <v>0</v>
      </c>
      <c r="AE692" s="5">
        <f t="shared" si="91"/>
        <v>0</v>
      </c>
      <c r="AG692" s="2">
        <f t="shared" si="92"/>
        <v>11</v>
      </c>
      <c r="AH692" s="2">
        <f t="shared" si="93"/>
        <v>2025</v>
      </c>
      <c r="AJ692" s="5">
        <f t="shared" si="94"/>
        <v>0</v>
      </c>
      <c r="AK692" s="2" t="str">
        <f t="shared" si="95"/>
        <v/>
      </c>
    </row>
    <row r="693" spans="1:37" ht="12.75" x14ac:dyDescent="0.2">
      <c r="A693" s="4">
        <v>45976</v>
      </c>
      <c r="AA693" s="2">
        <f>IFERROR(INDEX('Holiday Schedule'!$D$3:$D$24,MATCH(A693,'Holiday Schedule'!$C$3:$C$24,0)),0)</f>
        <v>0</v>
      </c>
      <c r="AB693" s="2">
        <f t="shared" si="88"/>
        <v>7</v>
      </c>
      <c r="AC693" s="2">
        <f t="shared" si="89"/>
        <v>0</v>
      </c>
      <c r="AD693" s="5">
        <f t="shared" si="90"/>
        <v>0</v>
      </c>
      <c r="AE693" s="5">
        <f t="shared" si="91"/>
        <v>0</v>
      </c>
      <c r="AG693" s="2">
        <f t="shared" si="92"/>
        <v>11</v>
      </c>
      <c r="AH693" s="2">
        <f t="shared" si="93"/>
        <v>2025</v>
      </c>
      <c r="AJ693" s="5">
        <f t="shared" si="94"/>
        <v>0</v>
      </c>
      <c r="AK693" s="2" t="str">
        <f t="shared" si="95"/>
        <v/>
      </c>
    </row>
    <row r="694" spans="1:37" ht="12.75" x14ac:dyDescent="0.2">
      <c r="A694" s="4">
        <v>45977</v>
      </c>
      <c r="AA694" s="2">
        <f>IFERROR(INDEX('Holiday Schedule'!$D$3:$D$24,MATCH(A694,'Holiday Schedule'!$C$3:$C$24,0)),0)</f>
        <v>0</v>
      </c>
      <c r="AB694" s="2">
        <f t="shared" si="88"/>
        <v>1</v>
      </c>
      <c r="AC694" s="2">
        <f t="shared" si="89"/>
        <v>0</v>
      </c>
      <c r="AD694" s="5">
        <f t="shared" si="90"/>
        <v>0</v>
      </c>
      <c r="AE694" s="5">
        <f t="shared" si="91"/>
        <v>0</v>
      </c>
      <c r="AG694" s="2">
        <f t="shared" si="92"/>
        <v>11</v>
      </c>
      <c r="AH694" s="2">
        <f t="shared" si="93"/>
        <v>2025</v>
      </c>
      <c r="AJ694" s="5">
        <f t="shared" si="94"/>
        <v>0</v>
      </c>
      <c r="AK694" s="2" t="str">
        <f t="shared" si="95"/>
        <v/>
      </c>
    </row>
    <row r="695" spans="1:37" ht="12.75" x14ac:dyDescent="0.2">
      <c r="A695" s="4">
        <v>45978</v>
      </c>
      <c r="AA695" s="2">
        <f>IFERROR(INDEX('Holiday Schedule'!$D$3:$D$24,MATCH(A695,'Holiday Schedule'!$C$3:$C$24,0)),0)</f>
        <v>0</v>
      </c>
      <c r="AB695" s="2">
        <f t="shared" si="88"/>
        <v>2</v>
      </c>
      <c r="AC695" s="2">
        <f t="shared" si="89"/>
        <v>0</v>
      </c>
      <c r="AD695" s="5">
        <f t="shared" si="90"/>
        <v>0</v>
      </c>
      <c r="AE695" s="5">
        <f t="shared" si="91"/>
        <v>0</v>
      </c>
      <c r="AG695" s="2">
        <f t="shared" si="92"/>
        <v>11</v>
      </c>
      <c r="AH695" s="2">
        <f t="shared" si="93"/>
        <v>2025</v>
      </c>
      <c r="AJ695" s="5">
        <f t="shared" si="94"/>
        <v>0</v>
      </c>
      <c r="AK695" s="2" t="str">
        <f t="shared" si="95"/>
        <v/>
      </c>
    </row>
    <row r="696" spans="1:37" ht="12.75" x14ac:dyDescent="0.2">
      <c r="A696" s="4">
        <v>45979</v>
      </c>
      <c r="AA696" s="2">
        <f>IFERROR(INDEX('Holiday Schedule'!$D$3:$D$24,MATCH(A696,'Holiday Schedule'!$C$3:$C$24,0)),0)</f>
        <v>0</v>
      </c>
      <c r="AB696" s="2">
        <f t="shared" si="88"/>
        <v>3</v>
      </c>
      <c r="AC696" s="2">
        <f t="shared" si="89"/>
        <v>0</v>
      </c>
      <c r="AD696" s="5">
        <f t="shared" si="90"/>
        <v>0</v>
      </c>
      <c r="AE696" s="5">
        <f t="shared" si="91"/>
        <v>0</v>
      </c>
      <c r="AG696" s="2">
        <f t="shared" si="92"/>
        <v>11</v>
      </c>
      <c r="AH696" s="2">
        <f t="shared" si="93"/>
        <v>2025</v>
      </c>
      <c r="AJ696" s="5">
        <f t="shared" si="94"/>
        <v>0</v>
      </c>
      <c r="AK696" s="2" t="str">
        <f t="shared" si="95"/>
        <v/>
      </c>
    </row>
    <row r="697" spans="1:37" ht="12.75" x14ac:dyDescent="0.2">
      <c r="A697" s="4">
        <v>45980</v>
      </c>
      <c r="AA697" s="2">
        <f>IFERROR(INDEX('Holiday Schedule'!$D$3:$D$24,MATCH(A697,'Holiday Schedule'!$C$3:$C$24,0)),0)</f>
        <v>0</v>
      </c>
      <c r="AB697" s="2">
        <f t="shared" si="88"/>
        <v>4</v>
      </c>
      <c r="AC697" s="2">
        <f t="shared" si="89"/>
        <v>0</v>
      </c>
      <c r="AD697" s="5">
        <f t="shared" si="90"/>
        <v>0</v>
      </c>
      <c r="AE697" s="5">
        <f t="shared" si="91"/>
        <v>0</v>
      </c>
      <c r="AG697" s="2">
        <f t="shared" si="92"/>
        <v>11</v>
      </c>
      <c r="AH697" s="2">
        <f t="shared" si="93"/>
        <v>2025</v>
      </c>
      <c r="AJ697" s="5">
        <f t="shared" si="94"/>
        <v>0</v>
      </c>
      <c r="AK697" s="2" t="str">
        <f t="shared" si="95"/>
        <v/>
      </c>
    </row>
    <row r="698" spans="1:37" ht="12.75" x14ac:dyDescent="0.2">
      <c r="A698" s="4">
        <v>45981</v>
      </c>
      <c r="AA698" s="2">
        <f>IFERROR(INDEX('Holiday Schedule'!$D$3:$D$24,MATCH(A698,'Holiday Schedule'!$C$3:$C$24,0)),0)</f>
        <v>0</v>
      </c>
      <c r="AB698" s="2">
        <f t="shared" si="88"/>
        <v>5</v>
      </c>
      <c r="AC698" s="2">
        <f t="shared" si="89"/>
        <v>0</v>
      </c>
      <c r="AD698" s="5">
        <f t="shared" si="90"/>
        <v>0</v>
      </c>
      <c r="AE698" s="5">
        <f t="shared" si="91"/>
        <v>0</v>
      </c>
      <c r="AG698" s="2">
        <f t="shared" si="92"/>
        <v>11</v>
      </c>
      <c r="AH698" s="2">
        <f t="shared" si="93"/>
        <v>2025</v>
      </c>
      <c r="AJ698" s="5">
        <f t="shared" si="94"/>
        <v>0</v>
      </c>
      <c r="AK698" s="2" t="str">
        <f t="shared" si="95"/>
        <v/>
      </c>
    </row>
    <row r="699" spans="1:37" ht="12.75" x14ac:dyDescent="0.2">
      <c r="A699" s="4">
        <v>45982</v>
      </c>
      <c r="AA699" s="2">
        <f>IFERROR(INDEX('Holiday Schedule'!$D$3:$D$24,MATCH(A699,'Holiday Schedule'!$C$3:$C$24,0)),0)</f>
        <v>0</v>
      </c>
      <c r="AB699" s="2">
        <f t="shared" si="88"/>
        <v>6</v>
      </c>
      <c r="AC699" s="2">
        <f t="shared" si="89"/>
        <v>0</v>
      </c>
      <c r="AD699" s="5">
        <f t="shared" si="90"/>
        <v>0</v>
      </c>
      <c r="AE699" s="5">
        <f t="shared" si="91"/>
        <v>0</v>
      </c>
      <c r="AG699" s="2">
        <f t="shared" si="92"/>
        <v>11</v>
      </c>
      <c r="AH699" s="2">
        <f t="shared" si="93"/>
        <v>2025</v>
      </c>
      <c r="AJ699" s="5">
        <f t="shared" si="94"/>
        <v>0</v>
      </c>
      <c r="AK699" s="2" t="str">
        <f t="shared" si="95"/>
        <v/>
      </c>
    </row>
    <row r="700" spans="1:37" ht="12.75" x14ac:dyDescent="0.2">
      <c r="A700" s="4">
        <v>45983</v>
      </c>
      <c r="AA700" s="2">
        <f>IFERROR(INDEX('Holiday Schedule'!$D$3:$D$24,MATCH(A700,'Holiday Schedule'!$C$3:$C$24,0)),0)</f>
        <v>0</v>
      </c>
      <c r="AB700" s="2">
        <f t="shared" si="88"/>
        <v>7</v>
      </c>
      <c r="AC700" s="2">
        <f t="shared" si="89"/>
        <v>0</v>
      </c>
      <c r="AD700" s="5">
        <f t="shared" si="90"/>
        <v>0</v>
      </c>
      <c r="AE700" s="5">
        <f t="shared" si="91"/>
        <v>0</v>
      </c>
      <c r="AG700" s="2">
        <f t="shared" si="92"/>
        <v>11</v>
      </c>
      <c r="AH700" s="2">
        <f t="shared" si="93"/>
        <v>2025</v>
      </c>
      <c r="AJ700" s="5">
        <f t="shared" si="94"/>
        <v>0</v>
      </c>
      <c r="AK700" s="2" t="str">
        <f t="shared" si="95"/>
        <v/>
      </c>
    </row>
    <row r="701" spans="1:37" ht="12.75" x14ac:dyDescent="0.2">
      <c r="A701" s="4">
        <v>45984</v>
      </c>
      <c r="AA701" s="2">
        <f>IFERROR(INDEX('Holiday Schedule'!$D$3:$D$24,MATCH(A701,'Holiday Schedule'!$C$3:$C$24,0)),0)</f>
        <v>0</v>
      </c>
      <c r="AB701" s="2">
        <f t="shared" si="88"/>
        <v>1</v>
      </c>
      <c r="AC701" s="2">
        <f t="shared" si="89"/>
        <v>0</v>
      </c>
      <c r="AD701" s="5">
        <f t="shared" si="90"/>
        <v>0</v>
      </c>
      <c r="AE701" s="5">
        <f t="shared" si="91"/>
        <v>0</v>
      </c>
      <c r="AG701" s="2">
        <f t="shared" si="92"/>
        <v>11</v>
      </c>
      <c r="AH701" s="2">
        <f t="shared" si="93"/>
        <v>2025</v>
      </c>
      <c r="AJ701" s="5">
        <f t="shared" si="94"/>
        <v>0</v>
      </c>
      <c r="AK701" s="2" t="str">
        <f t="shared" si="95"/>
        <v/>
      </c>
    </row>
    <row r="702" spans="1:37" ht="12.75" x14ac:dyDescent="0.2">
      <c r="A702" s="4">
        <v>45985</v>
      </c>
      <c r="AA702" s="2">
        <f>IFERROR(INDEX('Holiday Schedule'!$D$3:$D$24,MATCH(A702,'Holiday Schedule'!$C$3:$C$24,0)),0)</f>
        <v>0</v>
      </c>
      <c r="AB702" s="2">
        <f t="shared" si="88"/>
        <v>2</v>
      </c>
      <c r="AC702" s="2">
        <f t="shared" si="89"/>
        <v>0</v>
      </c>
      <c r="AD702" s="5">
        <f t="shared" si="90"/>
        <v>0</v>
      </c>
      <c r="AE702" s="5">
        <f t="shared" si="91"/>
        <v>0</v>
      </c>
      <c r="AG702" s="2">
        <f t="shared" si="92"/>
        <v>11</v>
      </c>
      <c r="AH702" s="2">
        <f t="shared" si="93"/>
        <v>2025</v>
      </c>
      <c r="AJ702" s="5">
        <f t="shared" si="94"/>
        <v>0</v>
      </c>
      <c r="AK702" s="2" t="str">
        <f t="shared" si="95"/>
        <v/>
      </c>
    </row>
    <row r="703" spans="1:37" ht="12.75" x14ac:dyDescent="0.2">
      <c r="A703" s="4">
        <v>45986</v>
      </c>
      <c r="AA703" s="2">
        <f>IFERROR(INDEX('Holiday Schedule'!$D$3:$D$24,MATCH(A703,'Holiday Schedule'!$C$3:$C$24,0)),0)</f>
        <v>0</v>
      </c>
      <c r="AB703" s="2">
        <f t="shared" si="88"/>
        <v>3</v>
      </c>
      <c r="AC703" s="2">
        <f t="shared" si="89"/>
        <v>0</v>
      </c>
      <c r="AD703" s="5">
        <f t="shared" si="90"/>
        <v>0</v>
      </c>
      <c r="AE703" s="5">
        <f t="shared" si="91"/>
        <v>0</v>
      </c>
      <c r="AG703" s="2">
        <f t="shared" si="92"/>
        <v>11</v>
      </c>
      <c r="AH703" s="2">
        <f t="shared" si="93"/>
        <v>2025</v>
      </c>
      <c r="AJ703" s="5">
        <f t="shared" si="94"/>
        <v>0</v>
      </c>
      <c r="AK703" s="2" t="str">
        <f t="shared" si="95"/>
        <v/>
      </c>
    </row>
    <row r="704" spans="1:37" ht="12.75" x14ac:dyDescent="0.2">
      <c r="A704" s="4">
        <v>45987</v>
      </c>
      <c r="AA704" s="2">
        <f>IFERROR(INDEX('Holiday Schedule'!$D$3:$D$24,MATCH(A704,'Holiday Schedule'!$C$3:$C$24,0)),0)</f>
        <v>0</v>
      </c>
      <c r="AB704" s="2">
        <f t="shared" si="88"/>
        <v>4</v>
      </c>
      <c r="AC704" s="2">
        <f t="shared" si="89"/>
        <v>0</v>
      </c>
      <c r="AD704" s="5">
        <f t="shared" si="90"/>
        <v>0</v>
      </c>
      <c r="AE704" s="5">
        <f t="shared" si="91"/>
        <v>0</v>
      </c>
      <c r="AG704" s="2">
        <f t="shared" si="92"/>
        <v>11</v>
      </c>
      <c r="AH704" s="2">
        <f t="shared" si="93"/>
        <v>2025</v>
      </c>
      <c r="AJ704" s="5">
        <f t="shared" si="94"/>
        <v>0</v>
      </c>
      <c r="AK704" s="2" t="str">
        <f t="shared" si="95"/>
        <v/>
      </c>
    </row>
    <row r="705" spans="1:37" ht="12.75" x14ac:dyDescent="0.2">
      <c r="A705" s="4">
        <v>45988</v>
      </c>
      <c r="AA705" s="2">
        <f>IFERROR(INDEX('Holiday Schedule'!$D$3:$D$24,MATCH(A705,'Holiday Schedule'!$C$3:$C$24,0)),0)</f>
        <v>1</v>
      </c>
      <c r="AB705" s="2">
        <f t="shared" si="88"/>
        <v>5</v>
      </c>
      <c r="AC705" s="2">
        <f t="shared" si="89"/>
        <v>0</v>
      </c>
      <c r="AD705" s="5">
        <f t="shared" si="90"/>
        <v>0</v>
      </c>
      <c r="AE705" s="5">
        <f t="shared" si="91"/>
        <v>0</v>
      </c>
      <c r="AG705" s="2">
        <f t="shared" si="92"/>
        <v>11</v>
      </c>
      <c r="AH705" s="2">
        <f t="shared" si="93"/>
        <v>2025</v>
      </c>
      <c r="AJ705" s="5">
        <f t="shared" si="94"/>
        <v>0</v>
      </c>
      <c r="AK705" s="2" t="str">
        <f t="shared" si="95"/>
        <v/>
      </c>
    </row>
    <row r="706" spans="1:37" ht="12.75" x14ac:dyDescent="0.2">
      <c r="A706" s="4">
        <v>45989</v>
      </c>
      <c r="AA706" s="2">
        <f>IFERROR(INDEX('Holiday Schedule'!$D$3:$D$24,MATCH(A706,'Holiday Schedule'!$C$3:$C$24,0)),0)</f>
        <v>1</v>
      </c>
      <c r="AB706" s="2">
        <f t="shared" si="88"/>
        <v>6</v>
      </c>
      <c r="AC706" s="2">
        <f t="shared" si="89"/>
        <v>0</v>
      </c>
      <c r="AD706" s="5">
        <f t="shared" si="90"/>
        <v>0</v>
      </c>
      <c r="AE706" s="5">
        <f t="shared" si="91"/>
        <v>0</v>
      </c>
      <c r="AG706" s="2">
        <f t="shared" si="92"/>
        <v>11</v>
      </c>
      <c r="AH706" s="2">
        <f t="shared" si="93"/>
        <v>2025</v>
      </c>
      <c r="AJ706" s="5">
        <f t="shared" si="94"/>
        <v>0</v>
      </c>
      <c r="AK706" s="2" t="str">
        <f t="shared" si="95"/>
        <v/>
      </c>
    </row>
    <row r="707" spans="1:37" ht="12.75" x14ac:dyDescent="0.2">
      <c r="A707" s="4">
        <v>45990</v>
      </c>
      <c r="AA707" s="2">
        <f>IFERROR(INDEX('Holiday Schedule'!$D$3:$D$24,MATCH(A707,'Holiday Schedule'!$C$3:$C$24,0)),0)</f>
        <v>0</v>
      </c>
      <c r="AB707" s="2">
        <f t="shared" si="88"/>
        <v>7</v>
      </c>
      <c r="AC707" s="2">
        <f t="shared" si="89"/>
        <v>0</v>
      </c>
      <c r="AD707" s="5">
        <f t="shared" si="90"/>
        <v>0</v>
      </c>
      <c r="AE707" s="5">
        <f t="shared" si="91"/>
        <v>0</v>
      </c>
      <c r="AG707" s="2">
        <f t="shared" si="92"/>
        <v>11</v>
      </c>
      <c r="AH707" s="2">
        <f t="shared" si="93"/>
        <v>2025</v>
      </c>
      <c r="AJ707" s="5">
        <f t="shared" si="94"/>
        <v>0</v>
      </c>
      <c r="AK707" s="2" t="str">
        <f t="shared" si="95"/>
        <v/>
      </c>
    </row>
    <row r="708" spans="1:37" ht="12.75" x14ac:dyDescent="0.2">
      <c r="A708" s="4">
        <v>45991</v>
      </c>
      <c r="AA708" s="2">
        <f>IFERROR(INDEX('Holiday Schedule'!$D$3:$D$24,MATCH(A708,'Holiday Schedule'!$C$3:$C$24,0)),0)</f>
        <v>0</v>
      </c>
      <c r="AB708" s="2">
        <f t="shared" si="88"/>
        <v>1</v>
      </c>
      <c r="AC708" s="2">
        <f t="shared" si="89"/>
        <v>0</v>
      </c>
      <c r="AD708" s="5">
        <f t="shared" si="90"/>
        <v>0</v>
      </c>
      <c r="AE708" s="5">
        <f t="shared" si="91"/>
        <v>0</v>
      </c>
      <c r="AG708" s="2">
        <f t="shared" si="92"/>
        <v>11</v>
      </c>
      <c r="AH708" s="2">
        <f t="shared" si="93"/>
        <v>2025</v>
      </c>
      <c r="AJ708" s="5">
        <f t="shared" si="94"/>
        <v>0</v>
      </c>
      <c r="AK708" s="2" t="str">
        <f t="shared" si="95"/>
        <v/>
      </c>
    </row>
    <row r="709" spans="1:37" ht="12.75" x14ac:dyDescent="0.2">
      <c r="A709" s="4">
        <v>45992</v>
      </c>
      <c r="AA709" s="2">
        <f>IFERROR(INDEX('Holiday Schedule'!$D$3:$D$24,MATCH(A709,'Holiday Schedule'!$C$3:$C$24,0)),0)</f>
        <v>0</v>
      </c>
      <c r="AB709" s="2">
        <f t="shared" si="88"/>
        <v>2</v>
      </c>
      <c r="AC709" s="2">
        <f t="shared" si="89"/>
        <v>0</v>
      </c>
      <c r="AD709" s="5">
        <f t="shared" si="90"/>
        <v>0</v>
      </c>
      <c r="AE709" s="5">
        <f t="shared" si="91"/>
        <v>0</v>
      </c>
      <c r="AG709" s="2">
        <f t="shared" si="92"/>
        <v>12</v>
      </c>
      <c r="AH709" s="2">
        <f t="shared" si="93"/>
        <v>2025</v>
      </c>
      <c r="AJ709" s="5">
        <f t="shared" si="94"/>
        <v>0</v>
      </c>
      <c r="AK709" s="2" t="str">
        <f t="shared" si="95"/>
        <v/>
      </c>
    </row>
    <row r="710" spans="1:37" ht="12.75" x14ac:dyDescent="0.2">
      <c r="A710" s="4">
        <v>45993</v>
      </c>
      <c r="AA710" s="2">
        <f>IFERROR(INDEX('Holiday Schedule'!$D$3:$D$24,MATCH(A710,'Holiday Schedule'!$C$3:$C$24,0)),0)</f>
        <v>0</v>
      </c>
      <c r="AB710" s="2">
        <f t="shared" si="88"/>
        <v>3</v>
      </c>
      <c r="AC710" s="2">
        <f t="shared" si="89"/>
        <v>0</v>
      </c>
      <c r="AD710" s="5">
        <f t="shared" si="90"/>
        <v>0</v>
      </c>
      <c r="AE710" s="5">
        <f t="shared" si="91"/>
        <v>0</v>
      </c>
      <c r="AG710" s="2">
        <f t="shared" si="92"/>
        <v>12</v>
      </c>
      <c r="AH710" s="2">
        <f t="shared" si="93"/>
        <v>2025</v>
      </c>
      <c r="AJ710" s="5">
        <f t="shared" si="94"/>
        <v>0</v>
      </c>
      <c r="AK710" s="2" t="str">
        <f t="shared" si="95"/>
        <v/>
      </c>
    </row>
    <row r="711" spans="1:37" ht="12.75" x14ac:dyDescent="0.2">
      <c r="A711" s="4">
        <v>45994</v>
      </c>
      <c r="AA711" s="2">
        <f>IFERROR(INDEX('Holiday Schedule'!$D$3:$D$24,MATCH(A711,'Holiday Schedule'!$C$3:$C$24,0)),0)</f>
        <v>0</v>
      </c>
      <c r="AB711" s="2">
        <f t="shared" si="88"/>
        <v>4</v>
      </c>
      <c r="AC711" s="2">
        <f t="shared" si="89"/>
        <v>0</v>
      </c>
      <c r="AD711" s="5">
        <f t="shared" si="90"/>
        <v>0</v>
      </c>
      <c r="AE711" s="5">
        <f t="shared" si="91"/>
        <v>0</v>
      </c>
      <c r="AG711" s="2">
        <f t="shared" si="92"/>
        <v>12</v>
      </c>
      <c r="AH711" s="2">
        <f t="shared" si="93"/>
        <v>2025</v>
      </c>
      <c r="AJ711" s="5">
        <f t="shared" si="94"/>
        <v>0</v>
      </c>
      <c r="AK711" s="2" t="str">
        <f t="shared" si="95"/>
        <v/>
      </c>
    </row>
    <row r="712" spans="1:37" ht="12.75" x14ac:dyDescent="0.2">
      <c r="A712" s="4">
        <v>45995</v>
      </c>
      <c r="AA712" s="2">
        <f>IFERROR(INDEX('Holiday Schedule'!$D$3:$D$24,MATCH(A712,'Holiday Schedule'!$C$3:$C$24,0)),0)</f>
        <v>0</v>
      </c>
      <c r="AB712" s="2">
        <f t="shared" si="88"/>
        <v>5</v>
      </c>
      <c r="AC712" s="2">
        <f t="shared" si="89"/>
        <v>0</v>
      </c>
      <c r="AD712" s="5">
        <f t="shared" si="90"/>
        <v>0</v>
      </c>
      <c r="AE712" s="5">
        <f t="shared" si="91"/>
        <v>0</v>
      </c>
      <c r="AG712" s="2">
        <f t="shared" si="92"/>
        <v>12</v>
      </c>
      <c r="AH712" s="2">
        <f t="shared" si="93"/>
        <v>2025</v>
      </c>
      <c r="AJ712" s="5">
        <f t="shared" si="94"/>
        <v>0</v>
      </c>
      <c r="AK712" s="2" t="str">
        <f t="shared" si="95"/>
        <v/>
      </c>
    </row>
    <row r="713" spans="1:37" ht="12.75" x14ac:dyDescent="0.2">
      <c r="A713" s="4">
        <v>45996</v>
      </c>
      <c r="AA713" s="2">
        <f>IFERROR(INDEX('Holiday Schedule'!$D$3:$D$24,MATCH(A713,'Holiday Schedule'!$C$3:$C$24,0)),0)</f>
        <v>0</v>
      </c>
      <c r="AB713" s="2">
        <f t="shared" si="88"/>
        <v>6</v>
      </c>
      <c r="AC713" s="2">
        <f t="shared" si="89"/>
        <v>0</v>
      </c>
      <c r="AD713" s="5">
        <f t="shared" si="90"/>
        <v>0</v>
      </c>
      <c r="AE713" s="5">
        <f t="shared" si="91"/>
        <v>0</v>
      </c>
      <c r="AG713" s="2">
        <f t="shared" si="92"/>
        <v>12</v>
      </c>
      <c r="AH713" s="2">
        <f t="shared" si="93"/>
        <v>2025</v>
      </c>
      <c r="AJ713" s="5">
        <f t="shared" si="94"/>
        <v>0</v>
      </c>
      <c r="AK713" s="2" t="str">
        <f t="shared" si="95"/>
        <v/>
      </c>
    </row>
    <row r="714" spans="1:37" ht="12.75" x14ac:dyDescent="0.2">
      <c r="A714" s="4">
        <v>45997</v>
      </c>
      <c r="AA714" s="2">
        <f>IFERROR(INDEX('Holiday Schedule'!$D$3:$D$24,MATCH(A714,'Holiday Schedule'!$C$3:$C$24,0)),0)</f>
        <v>0</v>
      </c>
      <c r="AB714" s="2">
        <f t="shared" si="88"/>
        <v>7</v>
      </c>
      <c r="AC714" s="2">
        <f t="shared" si="89"/>
        <v>0</v>
      </c>
      <c r="AD714" s="5">
        <f t="shared" si="90"/>
        <v>0</v>
      </c>
      <c r="AE714" s="5">
        <f t="shared" si="91"/>
        <v>0</v>
      </c>
      <c r="AG714" s="2">
        <f t="shared" si="92"/>
        <v>12</v>
      </c>
      <c r="AH714" s="2">
        <f t="shared" si="93"/>
        <v>2025</v>
      </c>
      <c r="AJ714" s="5">
        <f t="shared" si="94"/>
        <v>0</v>
      </c>
      <c r="AK714" s="2" t="str">
        <f t="shared" si="95"/>
        <v/>
      </c>
    </row>
    <row r="715" spans="1:37" ht="12.75" x14ac:dyDescent="0.2">
      <c r="A715" s="4">
        <v>45998</v>
      </c>
      <c r="AA715" s="2">
        <f>IFERROR(INDEX('Holiday Schedule'!$D$3:$D$24,MATCH(A715,'Holiday Schedule'!$C$3:$C$24,0)),0)</f>
        <v>0</v>
      </c>
      <c r="AB715" s="2">
        <f t="shared" si="88"/>
        <v>1</v>
      </c>
      <c r="AC715" s="2">
        <f t="shared" si="89"/>
        <v>0</v>
      </c>
      <c r="AD715" s="5">
        <f t="shared" si="90"/>
        <v>0</v>
      </c>
      <c r="AE715" s="5">
        <f t="shared" si="91"/>
        <v>0</v>
      </c>
      <c r="AG715" s="2">
        <f t="shared" si="92"/>
        <v>12</v>
      </c>
      <c r="AH715" s="2">
        <f t="shared" si="93"/>
        <v>2025</v>
      </c>
      <c r="AJ715" s="5">
        <f t="shared" si="94"/>
        <v>0</v>
      </c>
      <c r="AK715" s="2" t="str">
        <f t="shared" si="95"/>
        <v/>
      </c>
    </row>
    <row r="716" spans="1:37" ht="12.75" x14ac:dyDescent="0.2">
      <c r="A716" s="4">
        <v>45999</v>
      </c>
      <c r="AA716" s="2">
        <f>IFERROR(INDEX('Holiday Schedule'!$D$3:$D$24,MATCH(A716,'Holiday Schedule'!$C$3:$C$24,0)),0)</f>
        <v>0</v>
      </c>
      <c r="AB716" s="2">
        <f t="shared" si="88"/>
        <v>2</v>
      </c>
      <c r="AC716" s="2">
        <f t="shared" si="89"/>
        <v>0</v>
      </c>
      <c r="AD716" s="5">
        <f t="shared" si="90"/>
        <v>0</v>
      </c>
      <c r="AE716" s="5">
        <f t="shared" si="91"/>
        <v>0</v>
      </c>
      <c r="AG716" s="2">
        <f t="shared" si="92"/>
        <v>12</v>
      </c>
      <c r="AH716" s="2">
        <f t="shared" si="93"/>
        <v>2025</v>
      </c>
      <c r="AJ716" s="5">
        <f t="shared" si="94"/>
        <v>0</v>
      </c>
      <c r="AK716" s="2" t="str">
        <f t="shared" si="95"/>
        <v/>
      </c>
    </row>
    <row r="717" spans="1:37" ht="12.75" x14ac:dyDescent="0.2">
      <c r="A717" s="4">
        <v>46000</v>
      </c>
      <c r="AA717" s="2">
        <f>IFERROR(INDEX('Holiday Schedule'!$D$3:$D$24,MATCH(A717,'Holiday Schedule'!$C$3:$C$24,0)),0)</f>
        <v>0</v>
      </c>
      <c r="AB717" s="2">
        <f t="shared" si="88"/>
        <v>3</v>
      </c>
      <c r="AC717" s="2">
        <f t="shared" si="89"/>
        <v>0</v>
      </c>
      <c r="AD717" s="5">
        <f t="shared" si="90"/>
        <v>0</v>
      </c>
      <c r="AE717" s="5">
        <f t="shared" si="91"/>
        <v>0</v>
      </c>
      <c r="AG717" s="2">
        <f t="shared" si="92"/>
        <v>12</v>
      </c>
      <c r="AH717" s="2">
        <f t="shared" si="93"/>
        <v>2025</v>
      </c>
      <c r="AJ717" s="5">
        <f t="shared" si="94"/>
        <v>0</v>
      </c>
      <c r="AK717" s="2" t="str">
        <f t="shared" si="95"/>
        <v/>
      </c>
    </row>
    <row r="718" spans="1:37" ht="12.75" x14ac:dyDescent="0.2">
      <c r="A718" s="4">
        <v>46001</v>
      </c>
      <c r="AA718" s="2">
        <f>IFERROR(INDEX('Holiday Schedule'!$D$3:$D$24,MATCH(A718,'Holiday Schedule'!$C$3:$C$24,0)),0)</f>
        <v>0</v>
      </c>
      <c r="AB718" s="2">
        <f t="shared" si="88"/>
        <v>4</v>
      </c>
      <c r="AC718" s="2">
        <f t="shared" si="89"/>
        <v>0</v>
      </c>
      <c r="AD718" s="5">
        <f t="shared" si="90"/>
        <v>0</v>
      </c>
      <c r="AE718" s="5">
        <f t="shared" si="91"/>
        <v>0</v>
      </c>
      <c r="AG718" s="2">
        <f t="shared" si="92"/>
        <v>12</v>
      </c>
      <c r="AH718" s="2">
        <f t="shared" si="93"/>
        <v>2025</v>
      </c>
      <c r="AJ718" s="5">
        <f t="shared" si="94"/>
        <v>0</v>
      </c>
      <c r="AK718" s="2" t="str">
        <f t="shared" si="95"/>
        <v/>
      </c>
    </row>
    <row r="719" spans="1:37" ht="12.75" x14ac:dyDescent="0.2">
      <c r="A719" s="4">
        <v>46002</v>
      </c>
      <c r="AA719" s="2">
        <f>IFERROR(INDEX('Holiday Schedule'!$D$3:$D$24,MATCH(A719,'Holiday Schedule'!$C$3:$C$24,0)),0)</f>
        <v>1</v>
      </c>
      <c r="AB719" s="2">
        <f t="shared" si="88"/>
        <v>5</v>
      </c>
      <c r="AC719" s="2">
        <f t="shared" si="89"/>
        <v>0</v>
      </c>
      <c r="AD719" s="5">
        <f t="shared" si="90"/>
        <v>0</v>
      </c>
      <c r="AE719" s="5">
        <f t="shared" si="91"/>
        <v>0</v>
      </c>
      <c r="AG719" s="2">
        <f t="shared" si="92"/>
        <v>12</v>
      </c>
      <c r="AH719" s="2">
        <f t="shared" si="93"/>
        <v>2025</v>
      </c>
      <c r="AJ719" s="5">
        <f t="shared" si="94"/>
        <v>0</v>
      </c>
      <c r="AK719" s="2" t="str">
        <f t="shared" si="95"/>
        <v/>
      </c>
    </row>
    <row r="720" spans="1:37" ht="12.75" x14ac:dyDescent="0.2">
      <c r="A720" s="4">
        <v>46003</v>
      </c>
      <c r="AA720" s="2">
        <f>IFERROR(INDEX('Holiday Schedule'!$D$3:$D$24,MATCH(A720,'Holiday Schedule'!$C$3:$C$24,0)),0)</f>
        <v>0</v>
      </c>
      <c r="AB720" s="2">
        <f t="shared" si="88"/>
        <v>6</v>
      </c>
      <c r="AC720" s="2">
        <f t="shared" si="89"/>
        <v>0</v>
      </c>
      <c r="AD720" s="5">
        <f t="shared" si="90"/>
        <v>0</v>
      </c>
      <c r="AE720" s="5">
        <f t="shared" si="91"/>
        <v>0</v>
      </c>
      <c r="AG720" s="2">
        <f t="shared" si="92"/>
        <v>12</v>
      </c>
      <c r="AH720" s="2">
        <f t="shared" si="93"/>
        <v>2025</v>
      </c>
      <c r="AJ720" s="5">
        <f t="shared" si="94"/>
        <v>0</v>
      </c>
      <c r="AK720" s="2" t="str">
        <f t="shared" si="95"/>
        <v/>
      </c>
    </row>
    <row r="721" spans="1:37" ht="12.75" x14ac:dyDescent="0.2">
      <c r="A721" s="4">
        <v>46004</v>
      </c>
      <c r="AA721" s="2">
        <f>IFERROR(INDEX('Holiday Schedule'!$D$3:$D$24,MATCH(A721,'Holiday Schedule'!$C$3:$C$24,0)),0)</f>
        <v>0</v>
      </c>
      <c r="AB721" s="2">
        <f t="shared" si="88"/>
        <v>7</v>
      </c>
      <c r="AC721" s="2">
        <f t="shared" si="89"/>
        <v>0</v>
      </c>
      <c r="AD721" s="5">
        <f t="shared" si="90"/>
        <v>0</v>
      </c>
      <c r="AE721" s="5">
        <f t="shared" si="91"/>
        <v>0</v>
      </c>
      <c r="AG721" s="2">
        <f t="shared" si="92"/>
        <v>12</v>
      </c>
      <c r="AH721" s="2">
        <f t="shared" si="93"/>
        <v>2025</v>
      </c>
      <c r="AJ721" s="5">
        <f t="shared" si="94"/>
        <v>0</v>
      </c>
      <c r="AK721" s="2" t="str">
        <f t="shared" si="95"/>
        <v/>
      </c>
    </row>
    <row r="722" spans="1:37" ht="12.75" x14ac:dyDescent="0.2">
      <c r="A722" s="4">
        <v>46005</v>
      </c>
      <c r="AA722" s="2">
        <f>IFERROR(INDEX('Holiday Schedule'!$D$3:$D$24,MATCH(A722,'Holiday Schedule'!$C$3:$C$24,0)),0)</f>
        <v>0</v>
      </c>
      <c r="AB722" s="2">
        <f t="shared" si="88"/>
        <v>1</v>
      </c>
      <c r="AC722" s="2">
        <f t="shared" si="89"/>
        <v>0</v>
      </c>
      <c r="AD722" s="5">
        <f t="shared" si="90"/>
        <v>0</v>
      </c>
      <c r="AE722" s="5">
        <f t="shared" si="91"/>
        <v>0</v>
      </c>
      <c r="AG722" s="2">
        <f t="shared" si="92"/>
        <v>12</v>
      </c>
      <c r="AH722" s="2">
        <f t="shared" si="93"/>
        <v>2025</v>
      </c>
      <c r="AJ722" s="5">
        <f t="shared" si="94"/>
        <v>0</v>
      </c>
      <c r="AK722" s="2" t="str">
        <f t="shared" si="95"/>
        <v/>
      </c>
    </row>
    <row r="723" spans="1:37" ht="12.75" x14ac:dyDescent="0.2">
      <c r="A723" s="4">
        <v>46006</v>
      </c>
      <c r="AA723" s="2">
        <f>IFERROR(INDEX('Holiday Schedule'!$D$3:$D$24,MATCH(A723,'Holiday Schedule'!$C$3:$C$24,0)),0)</f>
        <v>0</v>
      </c>
      <c r="AB723" s="2">
        <f t="shared" si="88"/>
        <v>2</v>
      </c>
      <c r="AC723" s="2">
        <f t="shared" si="89"/>
        <v>0</v>
      </c>
      <c r="AD723" s="5">
        <f t="shared" si="90"/>
        <v>0</v>
      </c>
      <c r="AE723" s="5">
        <f t="shared" si="91"/>
        <v>0</v>
      </c>
      <c r="AG723" s="2">
        <f t="shared" si="92"/>
        <v>12</v>
      </c>
      <c r="AH723" s="2">
        <f t="shared" si="93"/>
        <v>2025</v>
      </c>
      <c r="AJ723" s="5">
        <f t="shared" si="94"/>
        <v>0</v>
      </c>
      <c r="AK723" s="2" t="str">
        <f t="shared" si="95"/>
        <v/>
      </c>
    </row>
    <row r="724" spans="1:37" ht="12.75" x14ac:dyDescent="0.2">
      <c r="A724" s="4">
        <v>46007</v>
      </c>
      <c r="AA724" s="2">
        <f>IFERROR(INDEX('Holiday Schedule'!$D$3:$D$24,MATCH(A724,'Holiday Schedule'!$C$3:$C$24,0)),0)</f>
        <v>0</v>
      </c>
      <c r="AB724" s="2">
        <f t="shared" si="88"/>
        <v>3</v>
      </c>
      <c r="AC724" s="2">
        <f t="shared" si="89"/>
        <v>0</v>
      </c>
      <c r="AD724" s="5">
        <f t="shared" si="90"/>
        <v>0</v>
      </c>
      <c r="AE724" s="5">
        <f t="shared" si="91"/>
        <v>0</v>
      </c>
      <c r="AG724" s="2">
        <f t="shared" si="92"/>
        <v>12</v>
      </c>
      <c r="AH724" s="2">
        <f t="shared" si="93"/>
        <v>2025</v>
      </c>
      <c r="AJ724" s="5">
        <f t="shared" si="94"/>
        <v>0</v>
      </c>
      <c r="AK724" s="2" t="str">
        <f t="shared" si="95"/>
        <v/>
      </c>
    </row>
    <row r="725" spans="1:37" ht="12.75" x14ac:dyDescent="0.2">
      <c r="A725" s="4">
        <v>46008</v>
      </c>
      <c r="AA725" s="2">
        <f>IFERROR(INDEX('Holiday Schedule'!$D$3:$D$24,MATCH(A725,'Holiday Schedule'!$C$3:$C$24,0)),0)</f>
        <v>0</v>
      </c>
      <c r="AB725" s="2">
        <f t="shared" si="88"/>
        <v>4</v>
      </c>
      <c r="AC725" s="2">
        <f t="shared" si="89"/>
        <v>0</v>
      </c>
      <c r="AD725" s="5">
        <f t="shared" si="90"/>
        <v>0</v>
      </c>
      <c r="AE725" s="5">
        <f t="shared" si="91"/>
        <v>0</v>
      </c>
      <c r="AG725" s="2">
        <f t="shared" si="92"/>
        <v>12</v>
      </c>
      <c r="AH725" s="2">
        <f t="shared" si="93"/>
        <v>2025</v>
      </c>
      <c r="AJ725" s="5">
        <f t="shared" si="94"/>
        <v>0</v>
      </c>
      <c r="AK725" s="2" t="str">
        <f t="shared" si="95"/>
        <v/>
      </c>
    </row>
    <row r="726" spans="1:37" ht="12.75" x14ac:dyDescent="0.2">
      <c r="A726" s="4">
        <v>46009</v>
      </c>
      <c r="AA726" s="2">
        <f>IFERROR(INDEX('Holiday Schedule'!$D$3:$D$24,MATCH(A726,'Holiday Schedule'!$C$3:$C$24,0)),0)</f>
        <v>0</v>
      </c>
      <c r="AB726" s="2">
        <f t="shared" si="88"/>
        <v>5</v>
      </c>
      <c r="AC726" s="2">
        <f t="shared" si="89"/>
        <v>0</v>
      </c>
      <c r="AD726" s="5">
        <f t="shared" si="90"/>
        <v>0</v>
      </c>
      <c r="AE726" s="5">
        <f t="shared" si="91"/>
        <v>0</v>
      </c>
      <c r="AG726" s="2">
        <f t="shared" si="92"/>
        <v>12</v>
      </c>
      <c r="AH726" s="2">
        <f t="shared" si="93"/>
        <v>2025</v>
      </c>
      <c r="AJ726" s="5">
        <f t="shared" si="94"/>
        <v>0</v>
      </c>
      <c r="AK726" s="2" t="str">
        <f t="shared" si="95"/>
        <v/>
      </c>
    </row>
    <row r="727" spans="1:37" ht="12.75" x14ac:dyDescent="0.2">
      <c r="A727" s="4">
        <v>46010</v>
      </c>
      <c r="AA727" s="2">
        <f>IFERROR(INDEX('Holiday Schedule'!$D$3:$D$24,MATCH(A727,'Holiday Schedule'!$C$3:$C$24,0)),0)</f>
        <v>0</v>
      </c>
      <c r="AB727" s="2">
        <f t="shared" si="88"/>
        <v>6</v>
      </c>
      <c r="AC727" s="2">
        <f t="shared" si="89"/>
        <v>0</v>
      </c>
      <c r="AD727" s="5">
        <f t="shared" si="90"/>
        <v>0</v>
      </c>
      <c r="AE727" s="5">
        <f t="shared" si="91"/>
        <v>0</v>
      </c>
      <c r="AG727" s="2">
        <f t="shared" si="92"/>
        <v>12</v>
      </c>
      <c r="AH727" s="2">
        <f t="shared" si="93"/>
        <v>2025</v>
      </c>
      <c r="AJ727" s="5">
        <f t="shared" si="94"/>
        <v>0</v>
      </c>
      <c r="AK727" s="2" t="str">
        <f t="shared" si="95"/>
        <v/>
      </c>
    </row>
    <row r="728" spans="1:37" ht="12.75" x14ac:dyDescent="0.2">
      <c r="A728" s="4">
        <v>46011</v>
      </c>
      <c r="AA728" s="2">
        <f>IFERROR(INDEX('Holiday Schedule'!$D$3:$D$24,MATCH(A728,'Holiday Schedule'!$C$3:$C$24,0)),0)</f>
        <v>0</v>
      </c>
      <c r="AB728" s="2">
        <f t="shared" si="88"/>
        <v>7</v>
      </c>
      <c r="AC728" s="2">
        <f t="shared" si="89"/>
        <v>0</v>
      </c>
      <c r="AD728" s="5">
        <f t="shared" si="90"/>
        <v>0</v>
      </c>
      <c r="AE728" s="5">
        <f t="shared" si="91"/>
        <v>0</v>
      </c>
      <c r="AG728" s="2">
        <f t="shared" si="92"/>
        <v>12</v>
      </c>
      <c r="AH728" s="2">
        <f t="shared" si="93"/>
        <v>2025</v>
      </c>
      <c r="AJ728" s="5">
        <f t="shared" si="94"/>
        <v>0</v>
      </c>
      <c r="AK728" s="2" t="str">
        <f t="shared" si="95"/>
        <v/>
      </c>
    </row>
    <row r="729" spans="1:37" ht="12.75" x14ac:dyDescent="0.2">
      <c r="A729" s="4">
        <v>46012</v>
      </c>
      <c r="AA729" s="2">
        <f>IFERROR(INDEX('Holiday Schedule'!$D$3:$D$24,MATCH(A729,'Holiday Schedule'!$C$3:$C$24,0)),0)</f>
        <v>0</v>
      </c>
      <c r="AB729" s="2">
        <f t="shared" si="88"/>
        <v>1</v>
      </c>
      <c r="AC729" s="2">
        <f t="shared" si="89"/>
        <v>0</v>
      </c>
      <c r="AD729" s="5">
        <f t="shared" si="90"/>
        <v>0</v>
      </c>
      <c r="AE729" s="5">
        <f t="shared" si="91"/>
        <v>0</v>
      </c>
      <c r="AG729" s="2">
        <f t="shared" si="92"/>
        <v>12</v>
      </c>
      <c r="AH729" s="2">
        <f t="shared" si="93"/>
        <v>2025</v>
      </c>
      <c r="AJ729" s="5">
        <f t="shared" si="94"/>
        <v>0</v>
      </c>
      <c r="AK729" s="2" t="str">
        <f t="shared" si="95"/>
        <v/>
      </c>
    </row>
    <row r="730" spans="1:37" ht="12.75" x14ac:dyDescent="0.2">
      <c r="A730" s="4">
        <v>46013</v>
      </c>
      <c r="AA730" s="2">
        <f>IFERROR(INDEX('Holiday Schedule'!$D$3:$D$24,MATCH(A730,'Holiday Schedule'!$C$3:$C$24,0)),0)</f>
        <v>0</v>
      </c>
      <c r="AB730" s="2">
        <f t="shared" si="88"/>
        <v>2</v>
      </c>
      <c r="AC730" s="2">
        <f t="shared" si="89"/>
        <v>0</v>
      </c>
      <c r="AD730" s="5">
        <f t="shared" si="90"/>
        <v>0</v>
      </c>
      <c r="AE730" s="5">
        <f t="shared" si="91"/>
        <v>0</v>
      </c>
      <c r="AG730" s="2">
        <f t="shared" si="92"/>
        <v>12</v>
      </c>
      <c r="AH730" s="2">
        <f t="shared" si="93"/>
        <v>2025</v>
      </c>
      <c r="AJ730" s="5">
        <f t="shared" si="94"/>
        <v>0</v>
      </c>
      <c r="AK730" s="2" t="str">
        <f t="shared" si="95"/>
        <v/>
      </c>
    </row>
    <row r="731" spans="1:37" ht="12.75" x14ac:dyDescent="0.2">
      <c r="A731" s="4">
        <v>46014</v>
      </c>
      <c r="AA731" s="2">
        <f>IFERROR(INDEX('Holiday Schedule'!$D$3:$D$24,MATCH(A731,'Holiday Schedule'!$C$3:$C$24,0)),0)</f>
        <v>0</v>
      </c>
      <c r="AB731" s="2">
        <f t="shared" si="88"/>
        <v>3</v>
      </c>
      <c r="AC731" s="2">
        <f t="shared" si="89"/>
        <v>0</v>
      </c>
      <c r="AD731" s="5">
        <f t="shared" si="90"/>
        <v>0</v>
      </c>
      <c r="AE731" s="5">
        <f t="shared" si="91"/>
        <v>0</v>
      </c>
      <c r="AG731" s="2">
        <f t="shared" si="92"/>
        <v>12</v>
      </c>
      <c r="AH731" s="2">
        <f t="shared" si="93"/>
        <v>2025</v>
      </c>
      <c r="AJ731" s="5">
        <f t="shared" si="94"/>
        <v>0</v>
      </c>
      <c r="AK731" s="2" t="str">
        <f t="shared" si="95"/>
        <v/>
      </c>
    </row>
    <row r="732" spans="1:37" ht="12.75" x14ac:dyDescent="0.2">
      <c r="A732" s="4">
        <v>46015</v>
      </c>
      <c r="AA732" s="2">
        <f>IFERROR(INDEX('Holiday Schedule'!$D$3:$D$24,MATCH(A732,'Holiday Schedule'!$C$3:$C$24,0)),0)</f>
        <v>0</v>
      </c>
      <c r="AB732" s="2">
        <f t="shared" si="88"/>
        <v>4</v>
      </c>
      <c r="AC732" s="2">
        <f t="shared" si="89"/>
        <v>0</v>
      </c>
      <c r="AD732" s="5">
        <f t="shared" si="90"/>
        <v>0</v>
      </c>
      <c r="AE732" s="5">
        <f t="shared" si="91"/>
        <v>0</v>
      </c>
      <c r="AG732" s="2">
        <f t="shared" si="92"/>
        <v>12</v>
      </c>
      <c r="AH732" s="2">
        <f t="shared" si="93"/>
        <v>2025</v>
      </c>
      <c r="AJ732" s="5">
        <f t="shared" si="94"/>
        <v>0</v>
      </c>
      <c r="AK732" s="2" t="str">
        <f t="shared" si="95"/>
        <v/>
      </c>
    </row>
    <row r="733" spans="1:37" ht="12.75" x14ac:dyDescent="0.2">
      <c r="A733" s="4">
        <v>46016</v>
      </c>
      <c r="AA733" s="2">
        <f>IFERROR(INDEX('Holiday Schedule'!$D$3:$D$24,MATCH(A733,'Holiday Schedule'!$C$3:$C$24,0)),0)</f>
        <v>1</v>
      </c>
      <c r="AB733" s="2">
        <f t="shared" si="88"/>
        <v>5</v>
      </c>
      <c r="AC733" s="2">
        <f t="shared" si="89"/>
        <v>0</v>
      </c>
      <c r="AD733" s="5">
        <f t="shared" si="90"/>
        <v>0</v>
      </c>
      <c r="AE733" s="5">
        <f t="shared" si="91"/>
        <v>0</v>
      </c>
      <c r="AG733" s="2">
        <f t="shared" si="92"/>
        <v>12</v>
      </c>
      <c r="AH733" s="2">
        <f t="shared" si="93"/>
        <v>2025</v>
      </c>
      <c r="AJ733" s="5">
        <f t="shared" si="94"/>
        <v>0</v>
      </c>
      <c r="AK733" s="2" t="str">
        <f t="shared" si="95"/>
        <v/>
      </c>
    </row>
    <row r="734" spans="1:37" ht="12.75" x14ac:dyDescent="0.2">
      <c r="A734" s="4">
        <v>46017</v>
      </c>
      <c r="AA734" s="2">
        <f>IFERROR(INDEX('Holiday Schedule'!$D$3:$D$24,MATCH(A734,'Holiday Schedule'!$C$3:$C$24,0)),0)</f>
        <v>0</v>
      </c>
      <c r="AB734" s="2">
        <f t="shared" si="88"/>
        <v>6</v>
      </c>
      <c r="AC734" s="2">
        <f t="shared" si="89"/>
        <v>0</v>
      </c>
      <c r="AD734" s="5">
        <f t="shared" si="90"/>
        <v>0</v>
      </c>
      <c r="AE734" s="5">
        <f t="shared" si="91"/>
        <v>0</v>
      </c>
      <c r="AG734" s="2">
        <f t="shared" si="92"/>
        <v>12</v>
      </c>
      <c r="AH734" s="2">
        <f t="shared" si="93"/>
        <v>2025</v>
      </c>
      <c r="AJ734" s="5">
        <f t="shared" si="94"/>
        <v>0</v>
      </c>
      <c r="AK734" s="2" t="str">
        <f t="shared" si="95"/>
        <v/>
      </c>
    </row>
    <row r="735" spans="1:37" ht="12.75" x14ac:dyDescent="0.2">
      <c r="A735" s="4">
        <v>46018</v>
      </c>
      <c r="AA735" s="2">
        <f>IFERROR(INDEX('Holiday Schedule'!$D$3:$D$24,MATCH(A735,'Holiday Schedule'!$C$3:$C$24,0)),0)</f>
        <v>0</v>
      </c>
      <c r="AB735" s="2">
        <f t="shared" si="88"/>
        <v>7</v>
      </c>
      <c r="AC735" s="2">
        <f t="shared" si="89"/>
        <v>0</v>
      </c>
      <c r="AD735" s="5">
        <f t="shared" si="90"/>
        <v>0</v>
      </c>
      <c r="AE735" s="5">
        <f t="shared" si="91"/>
        <v>0</v>
      </c>
      <c r="AG735" s="2">
        <f t="shared" si="92"/>
        <v>12</v>
      </c>
      <c r="AH735" s="2">
        <f t="shared" si="93"/>
        <v>2025</v>
      </c>
      <c r="AJ735" s="5">
        <f t="shared" si="94"/>
        <v>0</v>
      </c>
      <c r="AK735" s="2" t="str">
        <f t="shared" si="95"/>
        <v/>
      </c>
    </row>
    <row r="736" spans="1:37" ht="12.75" x14ac:dyDescent="0.2">
      <c r="A736" s="4">
        <v>46019</v>
      </c>
      <c r="AA736" s="2">
        <f>IFERROR(INDEX('Holiday Schedule'!$D$3:$D$24,MATCH(A736,'Holiday Schedule'!$C$3:$C$24,0)),0)</f>
        <v>0</v>
      </c>
      <c r="AB736" s="2">
        <f t="shared" si="88"/>
        <v>1</v>
      </c>
      <c r="AC736" s="2">
        <f t="shared" si="89"/>
        <v>0</v>
      </c>
      <c r="AD736" s="5">
        <f t="shared" si="90"/>
        <v>0</v>
      </c>
      <c r="AE736" s="5">
        <f t="shared" si="91"/>
        <v>0</v>
      </c>
      <c r="AG736" s="2">
        <f t="shared" si="92"/>
        <v>12</v>
      </c>
      <c r="AH736" s="2">
        <f t="shared" si="93"/>
        <v>2025</v>
      </c>
      <c r="AJ736" s="5">
        <f t="shared" si="94"/>
        <v>0</v>
      </c>
      <c r="AK736" s="2" t="str">
        <f t="shared" si="95"/>
        <v/>
      </c>
    </row>
    <row r="737" spans="1:37" ht="12.75" x14ac:dyDescent="0.2">
      <c r="A737" s="4">
        <v>46020</v>
      </c>
      <c r="AA737" s="2">
        <f>IFERROR(INDEX('Holiday Schedule'!$D$3:$D$24,MATCH(A737,'Holiday Schedule'!$C$3:$C$24,0)),0)</f>
        <v>0</v>
      </c>
      <c r="AB737" s="2">
        <f t="shared" si="88"/>
        <v>2</v>
      </c>
      <c r="AC737" s="2">
        <f t="shared" si="89"/>
        <v>0</v>
      </c>
      <c r="AD737" s="5">
        <f t="shared" si="90"/>
        <v>0</v>
      </c>
      <c r="AE737" s="5">
        <f t="shared" si="91"/>
        <v>0</v>
      </c>
      <c r="AG737" s="2">
        <f t="shared" si="92"/>
        <v>12</v>
      </c>
      <c r="AH737" s="2">
        <f t="shared" si="93"/>
        <v>2025</v>
      </c>
      <c r="AJ737" s="5">
        <f t="shared" si="94"/>
        <v>0</v>
      </c>
      <c r="AK737" s="2" t="str">
        <f t="shared" si="95"/>
        <v/>
      </c>
    </row>
    <row r="738" spans="1:37" ht="12.75" x14ac:dyDescent="0.2">
      <c r="A738" s="4">
        <v>46021</v>
      </c>
      <c r="AA738" s="2">
        <f>IFERROR(INDEX('Holiday Schedule'!$D$3:$D$24,MATCH(A738,'Holiday Schedule'!$C$3:$C$24,0)),0)</f>
        <v>0</v>
      </c>
      <c r="AB738" s="2">
        <f t="shared" si="88"/>
        <v>3</v>
      </c>
      <c r="AC738" s="2">
        <f t="shared" si="89"/>
        <v>0</v>
      </c>
      <c r="AD738" s="5">
        <f t="shared" si="90"/>
        <v>0</v>
      </c>
      <c r="AE738" s="5">
        <f t="shared" si="91"/>
        <v>0</v>
      </c>
      <c r="AG738" s="2">
        <f t="shared" si="92"/>
        <v>12</v>
      </c>
      <c r="AH738" s="2">
        <f t="shared" si="93"/>
        <v>2025</v>
      </c>
      <c r="AJ738" s="5">
        <f t="shared" si="94"/>
        <v>0</v>
      </c>
      <c r="AK738" s="2" t="str">
        <f t="shared" si="95"/>
        <v/>
      </c>
    </row>
    <row r="739" spans="1:37" ht="12.75" x14ac:dyDescent="0.2">
      <c r="A739" s="4">
        <v>46022</v>
      </c>
      <c r="AA739" s="2">
        <f>IFERROR(INDEX('Holiday Schedule'!$D$3:$D$24,MATCH(A739,'Holiday Schedule'!$C$3:$C$24,0)),0)</f>
        <v>0</v>
      </c>
      <c r="AB739" s="2">
        <f t="shared" si="88"/>
        <v>4</v>
      </c>
      <c r="AC739" s="2">
        <f t="shared" si="89"/>
        <v>0</v>
      </c>
      <c r="AD739" s="5">
        <f t="shared" si="90"/>
        <v>0</v>
      </c>
      <c r="AE739" s="5">
        <f t="shared" si="91"/>
        <v>0</v>
      </c>
      <c r="AG739" s="2">
        <f t="shared" si="92"/>
        <v>12</v>
      </c>
      <c r="AH739" s="2">
        <f t="shared" si="93"/>
        <v>2025</v>
      </c>
      <c r="AJ739" s="5">
        <f t="shared" si="94"/>
        <v>0</v>
      </c>
      <c r="AK739" s="2" t="str">
        <f t="shared" si="95"/>
        <v/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 tint="0.39997558519241921"/>
  </sheetPr>
  <dimension ref="A1:DJ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M35" sqref="AM35"/>
    </sheetView>
  </sheetViews>
  <sheetFormatPr defaultColWidth="9.28515625" defaultRowHeight="15" x14ac:dyDescent="0.25"/>
  <cols>
    <col min="1" max="1" width="23" style="2" customWidth="1"/>
    <col min="2" max="17" width="9.28515625" style="5" bestFit="1" customWidth="1"/>
    <col min="18" max="18" width="9.7109375" style="5" customWidth="1"/>
    <col min="19" max="19" width="10.7109375" style="5" customWidth="1"/>
    <col min="20" max="24" width="10.28515625" style="5" bestFit="1" customWidth="1"/>
    <col min="25" max="25" width="9.28515625" style="5" bestFit="1" customWidth="1"/>
    <col min="26" max="26" width="4.7109375" style="2" customWidth="1"/>
    <col min="27" max="27" width="2.28515625" style="2" hidden="1" customWidth="1"/>
    <col min="28" max="28" width="2.28515625" hidden="1" customWidth="1"/>
    <col min="29" max="29" width="10.5703125" style="2" hidden="1" customWidth="1"/>
    <col min="30" max="31" width="11" style="2" hidden="1" customWidth="1"/>
    <col min="32" max="32" width="4.7109375" style="2" hidden="1" customWidth="1"/>
    <col min="33" max="33" width="6.5703125" style="2" hidden="1" customWidth="1"/>
    <col min="34" max="34" width="0" style="2" hidden="1" customWidth="1"/>
    <col min="35" max="35" width="2.85546875" style="2" hidden="1" customWidth="1"/>
    <col min="36" max="36" width="0" style="2" hidden="1" customWidth="1"/>
    <col min="37" max="37" width="3.7109375" style="2" hidden="1" customWidth="1"/>
    <col min="38" max="90" width="9.28515625" style="2"/>
    <col min="91" max="91" width="11.85546875" style="2" bestFit="1" customWidth="1"/>
    <col min="92" max="16384" width="9.28515625" style="2"/>
  </cols>
  <sheetData>
    <row r="1" spans="1:99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9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99" x14ac:dyDescent="0.25">
      <c r="A3" s="1" t="s">
        <v>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9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99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99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99" ht="15.75" thickBot="1" x14ac:dyDescent="0.3">
      <c r="A8" s="6" t="s">
        <v>3</v>
      </c>
      <c r="B8" s="7">
        <v>1</v>
      </c>
      <c r="C8" s="7">
        <v>2</v>
      </c>
      <c r="D8" s="7">
        <v>3</v>
      </c>
      <c r="E8" s="7">
        <v>4</v>
      </c>
      <c r="F8" s="7">
        <v>5</v>
      </c>
      <c r="G8" s="7">
        <v>6</v>
      </c>
      <c r="H8" s="7">
        <v>7</v>
      </c>
      <c r="I8" s="7">
        <v>8</v>
      </c>
      <c r="J8" s="7">
        <v>9</v>
      </c>
      <c r="K8" s="7">
        <v>10</v>
      </c>
      <c r="L8" s="7">
        <v>11</v>
      </c>
      <c r="M8" s="7">
        <v>12</v>
      </c>
      <c r="N8" s="7">
        <v>13</v>
      </c>
      <c r="O8" s="7">
        <v>14</v>
      </c>
      <c r="P8" s="7">
        <v>15</v>
      </c>
      <c r="Q8" s="7">
        <v>16</v>
      </c>
      <c r="R8" s="7">
        <v>17</v>
      </c>
      <c r="S8" s="7">
        <v>18</v>
      </c>
      <c r="T8" s="7">
        <v>19</v>
      </c>
      <c r="U8" s="7">
        <v>20</v>
      </c>
      <c r="V8" s="7">
        <v>21</v>
      </c>
      <c r="W8" s="7">
        <v>22</v>
      </c>
      <c r="X8" s="7">
        <v>23</v>
      </c>
      <c r="Y8" s="7">
        <v>24</v>
      </c>
      <c r="AC8" s="2" t="s">
        <v>11</v>
      </c>
      <c r="AD8" s="2" t="s">
        <v>12</v>
      </c>
      <c r="AE8" s="2" t="s">
        <v>13</v>
      </c>
      <c r="AG8" s="2" t="s">
        <v>14</v>
      </c>
      <c r="AH8" s="2" t="s">
        <v>15</v>
      </c>
      <c r="AJ8" s="2" t="s">
        <v>16</v>
      </c>
      <c r="AK8" s="2" t="s">
        <v>17</v>
      </c>
    </row>
    <row r="9" spans="1:99" ht="15.75" thickTop="1" x14ac:dyDescent="0.25">
      <c r="A9" s="18">
        <v>45292</v>
      </c>
      <c r="B9" s="12">
        <v>65824</v>
      </c>
      <c r="C9" s="12">
        <v>61903</v>
      </c>
      <c r="D9" s="12">
        <v>59488</v>
      </c>
      <c r="E9" s="12">
        <v>59791</v>
      </c>
      <c r="F9" s="12">
        <v>62295</v>
      </c>
      <c r="G9" s="12">
        <v>70248</v>
      </c>
      <c r="H9" s="12">
        <v>91113</v>
      </c>
      <c r="I9" s="12">
        <v>103106</v>
      </c>
      <c r="J9" s="12">
        <v>104085</v>
      </c>
      <c r="K9" s="12">
        <v>105666</v>
      </c>
      <c r="L9" s="12">
        <v>102460</v>
      </c>
      <c r="M9" s="12">
        <v>100475</v>
      </c>
      <c r="N9" s="12">
        <v>95766</v>
      </c>
      <c r="O9" s="12">
        <v>92612</v>
      </c>
      <c r="P9" s="12">
        <v>90256</v>
      </c>
      <c r="Q9" s="12">
        <v>98280</v>
      </c>
      <c r="R9" s="12">
        <v>113687</v>
      </c>
      <c r="S9" s="12">
        <v>127451</v>
      </c>
      <c r="T9" s="12">
        <v>127389</v>
      </c>
      <c r="U9" s="12">
        <v>128325</v>
      </c>
      <c r="V9" s="12">
        <v>116349</v>
      </c>
      <c r="W9" s="12">
        <v>97863</v>
      </c>
      <c r="X9" s="12">
        <v>80376</v>
      </c>
      <c r="Y9" s="12">
        <v>70359</v>
      </c>
      <c r="AA9" s="2">
        <f>IFERROR(INDEX('Holiday Schedule'!$D$3:$D$24,MATCH(A9,'Holiday Schedule'!$C$3:$C$24,0)),0)</f>
        <v>1</v>
      </c>
      <c r="AB9" s="2">
        <f>WEEKDAY(A9)</f>
        <v>2</v>
      </c>
      <c r="AC9" s="2">
        <f>IF(AND(AB9&gt;1,AB9&lt;7,AA9&lt;1),SUM(I9:X9),0)</f>
        <v>0</v>
      </c>
      <c r="AD9" s="5">
        <f>AE9-AC9</f>
        <v>2225167</v>
      </c>
      <c r="AE9" s="5">
        <f>SUM(B9:Y9)</f>
        <v>2225167</v>
      </c>
      <c r="AG9" s="2">
        <f>MONTH(A9)</f>
        <v>1</v>
      </c>
      <c r="AH9" s="2">
        <f>YEAR(A9)</f>
        <v>2024</v>
      </c>
      <c r="AJ9" s="5">
        <f>MAX(B9:Y9)</f>
        <v>128325</v>
      </c>
      <c r="AK9" s="2">
        <f>IF(AE9&gt;0,INDEX(B$8:Y$8,MATCH(AJ9,B9:Y9,0)),"")</f>
        <v>20</v>
      </c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40"/>
      <c r="CL9" s="5"/>
      <c r="CM9" s="5"/>
      <c r="CN9" s="5"/>
      <c r="CO9" s="5"/>
      <c r="CP9" s="5"/>
      <c r="CQ9" s="5"/>
      <c r="CR9" s="5"/>
      <c r="CS9" s="5"/>
      <c r="CT9" s="5"/>
      <c r="CU9" s="5"/>
    </row>
    <row r="10" spans="1:99" x14ac:dyDescent="0.25">
      <c r="A10" s="18">
        <v>45293</v>
      </c>
      <c r="B10" s="12">
        <v>65119</v>
      </c>
      <c r="C10" s="12">
        <v>61270</v>
      </c>
      <c r="D10" s="12">
        <v>58741</v>
      </c>
      <c r="E10" s="12">
        <v>59550</v>
      </c>
      <c r="F10" s="12">
        <v>62300</v>
      </c>
      <c r="G10" s="12">
        <v>71963</v>
      </c>
      <c r="H10" s="12">
        <v>96464</v>
      </c>
      <c r="I10" s="12">
        <v>107718</v>
      </c>
      <c r="J10" s="12">
        <v>103816</v>
      </c>
      <c r="K10" s="12">
        <v>101118</v>
      </c>
      <c r="L10" s="12">
        <v>98461</v>
      </c>
      <c r="M10" s="12">
        <v>96594</v>
      </c>
      <c r="N10" s="12">
        <v>91746</v>
      </c>
      <c r="O10" s="12">
        <v>89105</v>
      </c>
      <c r="P10" s="12">
        <v>86627</v>
      </c>
      <c r="Q10" s="12">
        <v>94266</v>
      </c>
      <c r="R10" s="12">
        <v>110356</v>
      </c>
      <c r="S10" s="12">
        <v>123469</v>
      </c>
      <c r="T10" s="12">
        <v>125855</v>
      </c>
      <c r="U10" s="12">
        <v>129096</v>
      </c>
      <c r="V10" s="12">
        <v>116305</v>
      </c>
      <c r="W10" s="12">
        <v>98303</v>
      </c>
      <c r="X10" s="12">
        <v>79617</v>
      </c>
      <c r="Y10" s="12">
        <v>69798</v>
      </c>
      <c r="AA10" s="2">
        <f>IFERROR(INDEX('Holiday Schedule'!$D$3:$D$24,MATCH(A10,'Holiday Schedule'!$C$3:$C$24,0)),0)</f>
        <v>0</v>
      </c>
      <c r="AB10" s="2">
        <f t="shared" ref="AB10:AB73" si="0">WEEKDAY(A10)</f>
        <v>3</v>
      </c>
      <c r="AC10" s="2">
        <f t="shared" ref="AC10:AC73" si="1">IF(AND(AB10&gt;1,AB10&lt;7,AA10&lt;1),SUM(I10:X10),0)</f>
        <v>1652452</v>
      </c>
      <c r="AD10" s="5">
        <f t="shared" ref="AD10:AD73" si="2">AE10-AC10</f>
        <v>545205</v>
      </c>
      <c r="AE10" s="5">
        <f t="shared" ref="AE10:AE73" si="3">SUM(B10:Y10)</f>
        <v>2197657</v>
      </c>
      <c r="AG10" s="2">
        <f t="shared" ref="AG10:AG73" si="4">MONTH(A10)</f>
        <v>1</v>
      </c>
      <c r="AH10" s="2">
        <f t="shared" ref="AH10:AH73" si="5">YEAR(A10)</f>
        <v>2024</v>
      </c>
      <c r="AJ10" s="5">
        <f t="shared" ref="AJ10:AJ73" si="6">MAX(B10:Y10)</f>
        <v>129096</v>
      </c>
      <c r="AK10" s="2">
        <f t="shared" ref="AK10:AK73" si="7">IF(AE10&gt;0,INDEX(B$8:Y$8,MATCH(AJ10,B10:Y10,0)),"")</f>
        <v>20</v>
      </c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40"/>
    </row>
    <row r="11" spans="1:99" x14ac:dyDescent="0.25">
      <c r="A11" s="18">
        <v>45294</v>
      </c>
      <c r="B11" s="12">
        <v>64731</v>
      </c>
      <c r="C11" s="12">
        <v>60905</v>
      </c>
      <c r="D11" s="12">
        <v>58392</v>
      </c>
      <c r="E11" s="12">
        <v>59197</v>
      </c>
      <c r="F11" s="12">
        <v>61930</v>
      </c>
      <c r="G11" s="12">
        <v>71535</v>
      </c>
      <c r="H11" s="12">
        <v>95887</v>
      </c>
      <c r="I11" s="12">
        <v>107075</v>
      </c>
      <c r="J11" s="12">
        <v>103198</v>
      </c>
      <c r="K11" s="12">
        <v>100514</v>
      </c>
      <c r="L11" s="12">
        <v>97875</v>
      </c>
      <c r="M11" s="12">
        <v>96017</v>
      </c>
      <c r="N11" s="12">
        <v>91201</v>
      </c>
      <c r="O11" s="12">
        <v>88574</v>
      </c>
      <c r="P11" s="12">
        <v>86112</v>
      </c>
      <c r="Q11" s="12">
        <v>93704</v>
      </c>
      <c r="R11" s="12">
        <v>109699</v>
      </c>
      <c r="S11" s="12">
        <v>122733</v>
      </c>
      <c r="T11" s="12">
        <v>125105</v>
      </c>
      <c r="U11" s="12">
        <v>128326</v>
      </c>
      <c r="V11" s="12">
        <v>115613</v>
      </c>
      <c r="W11" s="12">
        <v>97717</v>
      </c>
      <c r="X11" s="12">
        <v>79142</v>
      </c>
      <c r="Y11" s="12">
        <v>69383</v>
      </c>
      <c r="AA11" s="2">
        <f>IFERROR(INDEX('Holiday Schedule'!$D$3:$D$24,MATCH(A11,'Holiday Schedule'!$C$3:$C$24,0)),0)</f>
        <v>0</v>
      </c>
      <c r="AB11" s="2">
        <f t="shared" si="0"/>
        <v>4</v>
      </c>
      <c r="AC11" s="2">
        <f t="shared" si="1"/>
        <v>1642605</v>
      </c>
      <c r="AD11" s="5">
        <f t="shared" si="2"/>
        <v>541960</v>
      </c>
      <c r="AE11" s="5">
        <f t="shared" si="3"/>
        <v>2184565</v>
      </c>
      <c r="AG11" s="2">
        <f t="shared" si="4"/>
        <v>1</v>
      </c>
      <c r="AH11" s="2">
        <f t="shared" si="5"/>
        <v>2024</v>
      </c>
      <c r="AJ11" s="5">
        <f t="shared" si="6"/>
        <v>128326</v>
      </c>
      <c r="AK11" s="2">
        <f t="shared" si="7"/>
        <v>20</v>
      </c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40"/>
    </row>
    <row r="12" spans="1:99" x14ac:dyDescent="0.25">
      <c r="A12" s="18">
        <v>45295</v>
      </c>
      <c r="B12" s="12">
        <v>64161</v>
      </c>
      <c r="C12" s="12">
        <v>60367</v>
      </c>
      <c r="D12" s="12">
        <v>57876</v>
      </c>
      <c r="E12" s="12">
        <v>58675</v>
      </c>
      <c r="F12" s="12">
        <v>61385</v>
      </c>
      <c r="G12" s="12">
        <v>70905</v>
      </c>
      <c r="H12" s="12">
        <v>95043</v>
      </c>
      <c r="I12" s="12">
        <v>106132</v>
      </c>
      <c r="J12" s="12">
        <v>102288</v>
      </c>
      <c r="K12" s="12">
        <v>99628</v>
      </c>
      <c r="L12" s="12">
        <v>97012</v>
      </c>
      <c r="M12" s="12">
        <v>95171</v>
      </c>
      <c r="N12" s="12">
        <v>90397</v>
      </c>
      <c r="O12" s="12">
        <v>87795</v>
      </c>
      <c r="P12" s="12">
        <v>85352</v>
      </c>
      <c r="Q12" s="12">
        <v>92878</v>
      </c>
      <c r="R12" s="12">
        <v>108732</v>
      </c>
      <c r="S12" s="12">
        <v>121652</v>
      </c>
      <c r="T12" s="12">
        <v>124002</v>
      </c>
      <c r="U12" s="12">
        <v>127195</v>
      </c>
      <c r="V12" s="12">
        <v>114592</v>
      </c>
      <c r="W12" s="12">
        <v>96855</v>
      </c>
      <c r="X12" s="12">
        <v>78445</v>
      </c>
      <c r="Y12" s="12">
        <v>68772</v>
      </c>
      <c r="AA12" s="2">
        <f>IFERROR(INDEX('Holiday Schedule'!$D$3:$D$24,MATCH(A12,'Holiday Schedule'!$C$3:$C$24,0)),0)</f>
        <v>0</v>
      </c>
      <c r="AB12" s="2">
        <f t="shared" si="0"/>
        <v>5</v>
      </c>
      <c r="AC12" s="2">
        <f t="shared" si="1"/>
        <v>1628126</v>
      </c>
      <c r="AD12" s="5">
        <f t="shared" si="2"/>
        <v>537184</v>
      </c>
      <c r="AE12" s="5">
        <f t="shared" si="3"/>
        <v>2165310</v>
      </c>
      <c r="AG12" s="2">
        <f t="shared" si="4"/>
        <v>1</v>
      </c>
      <c r="AH12" s="2">
        <f t="shared" si="5"/>
        <v>2024</v>
      </c>
      <c r="AJ12" s="5">
        <f t="shared" si="6"/>
        <v>127195</v>
      </c>
      <c r="AK12" s="2">
        <f t="shared" si="7"/>
        <v>20</v>
      </c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40"/>
    </row>
    <row r="13" spans="1:99" x14ac:dyDescent="0.25">
      <c r="A13" s="18">
        <v>45296</v>
      </c>
      <c r="B13" s="12">
        <v>63875</v>
      </c>
      <c r="C13" s="12">
        <v>60100</v>
      </c>
      <c r="D13" s="12">
        <v>57620</v>
      </c>
      <c r="E13" s="12">
        <v>58415</v>
      </c>
      <c r="F13" s="12">
        <v>61112</v>
      </c>
      <c r="G13" s="12">
        <v>70589</v>
      </c>
      <c r="H13" s="12">
        <v>94621</v>
      </c>
      <c r="I13" s="12">
        <v>105660</v>
      </c>
      <c r="J13" s="12">
        <v>101834</v>
      </c>
      <c r="K13" s="12">
        <v>99186</v>
      </c>
      <c r="L13" s="12">
        <v>96581</v>
      </c>
      <c r="M13" s="12">
        <v>94749</v>
      </c>
      <c r="N13" s="12">
        <v>89996</v>
      </c>
      <c r="O13" s="12">
        <v>87404</v>
      </c>
      <c r="P13" s="12">
        <v>84974</v>
      </c>
      <c r="Q13" s="12">
        <v>92465</v>
      </c>
      <c r="R13" s="12">
        <v>108249</v>
      </c>
      <c r="S13" s="12">
        <v>121111</v>
      </c>
      <c r="T13" s="12">
        <v>123451</v>
      </c>
      <c r="U13" s="12">
        <v>126629</v>
      </c>
      <c r="V13" s="12">
        <v>114085</v>
      </c>
      <c r="W13" s="12">
        <v>96426</v>
      </c>
      <c r="X13" s="12">
        <v>78097</v>
      </c>
      <c r="Y13" s="12">
        <v>68466</v>
      </c>
      <c r="AA13" s="2">
        <f>IFERROR(INDEX('Holiday Schedule'!$D$3:$D$24,MATCH(A13,'Holiday Schedule'!$C$3:$C$24,0)),0)</f>
        <v>0</v>
      </c>
      <c r="AB13" s="2">
        <f t="shared" si="0"/>
        <v>6</v>
      </c>
      <c r="AC13" s="2">
        <f t="shared" si="1"/>
        <v>1620897</v>
      </c>
      <c r="AD13" s="5">
        <f t="shared" si="2"/>
        <v>534798</v>
      </c>
      <c r="AE13" s="5">
        <f t="shared" si="3"/>
        <v>2155695</v>
      </c>
      <c r="AG13" s="2">
        <f t="shared" si="4"/>
        <v>1</v>
      </c>
      <c r="AH13" s="2">
        <f t="shared" si="5"/>
        <v>2024</v>
      </c>
      <c r="AJ13" s="5">
        <f t="shared" si="6"/>
        <v>126629</v>
      </c>
      <c r="AK13" s="2">
        <f t="shared" si="7"/>
        <v>20</v>
      </c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40"/>
    </row>
    <row r="14" spans="1:99" x14ac:dyDescent="0.25">
      <c r="A14" s="18">
        <v>45297</v>
      </c>
      <c r="B14" s="12">
        <v>64551</v>
      </c>
      <c r="C14" s="12">
        <v>60706</v>
      </c>
      <c r="D14" s="12">
        <v>58339</v>
      </c>
      <c r="E14" s="12">
        <v>58634</v>
      </c>
      <c r="F14" s="12">
        <v>61091</v>
      </c>
      <c r="G14" s="12">
        <v>68892</v>
      </c>
      <c r="H14" s="12">
        <v>89352</v>
      </c>
      <c r="I14" s="12">
        <v>101112</v>
      </c>
      <c r="J14" s="12">
        <v>102073</v>
      </c>
      <c r="K14" s="12">
        <v>103624</v>
      </c>
      <c r="L14" s="12">
        <v>100478</v>
      </c>
      <c r="M14" s="12">
        <v>98533</v>
      </c>
      <c r="N14" s="12">
        <v>93914</v>
      </c>
      <c r="O14" s="12">
        <v>90823</v>
      </c>
      <c r="P14" s="12">
        <v>88511</v>
      </c>
      <c r="Q14" s="12">
        <v>96380</v>
      </c>
      <c r="R14" s="12">
        <v>111489</v>
      </c>
      <c r="S14" s="12">
        <v>124988</v>
      </c>
      <c r="T14" s="12">
        <v>124927</v>
      </c>
      <c r="U14" s="12">
        <v>125846</v>
      </c>
      <c r="V14" s="12">
        <v>114100</v>
      </c>
      <c r="W14" s="12">
        <v>95970</v>
      </c>
      <c r="X14" s="12">
        <v>78823</v>
      </c>
      <c r="Y14" s="12">
        <v>68999</v>
      </c>
      <c r="AA14" s="2">
        <f>IFERROR(INDEX('Holiday Schedule'!$D$3:$D$24,MATCH(A14,'Holiday Schedule'!$C$3:$C$24,0)),0)</f>
        <v>0</v>
      </c>
      <c r="AB14" s="2">
        <f t="shared" si="0"/>
        <v>7</v>
      </c>
      <c r="AC14" s="2">
        <f t="shared" si="1"/>
        <v>0</v>
      </c>
      <c r="AD14" s="5">
        <f t="shared" si="2"/>
        <v>2182155</v>
      </c>
      <c r="AE14" s="5">
        <f t="shared" si="3"/>
        <v>2182155</v>
      </c>
      <c r="AG14" s="2">
        <f t="shared" si="4"/>
        <v>1</v>
      </c>
      <c r="AH14" s="2">
        <f t="shared" si="5"/>
        <v>2024</v>
      </c>
      <c r="AJ14" s="5">
        <f t="shared" si="6"/>
        <v>125846</v>
      </c>
      <c r="AK14" s="2">
        <f t="shared" si="7"/>
        <v>20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40"/>
    </row>
    <row r="15" spans="1:99" x14ac:dyDescent="0.25">
      <c r="A15" s="18">
        <v>45298</v>
      </c>
      <c r="B15" s="12">
        <v>64536</v>
      </c>
      <c r="C15" s="12">
        <v>60692</v>
      </c>
      <c r="D15" s="12">
        <v>58324</v>
      </c>
      <c r="E15" s="12">
        <v>58621</v>
      </c>
      <c r="F15" s="12">
        <v>61077</v>
      </c>
      <c r="G15" s="12">
        <v>68875</v>
      </c>
      <c r="H15" s="12">
        <v>89331</v>
      </c>
      <c r="I15" s="12">
        <v>101087</v>
      </c>
      <c r="J15" s="12">
        <v>102050</v>
      </c>
      <c r="K15" s="12">
        <v>103600</v>
      </c>
      <c r="L15" s="12">
        <v>100455</v>
      </c>
      <c r="M15" s="12">
        <v>98510</v>
      </c>
      <c r="N15" s="12">
        <v>93892</v>
      </c>
      <c r="O15" s="12">
        <v>90801</v>
      </c>
      <c r="P15" s="12">
        <v>88490</v>
      </c>
      <c r="Q15" s="12">
        <v>96358</v>
      </c>
      <c r="R15" s="12">
        <v>111463</v>
      </c>
      <c r="S15" s="12">
        <v>124957</v>
      </c>
      <c r="T15" s="12">
        <v>124897</v>
      </c>
      <c r="U15" s="12">
        <v>125814</v>
      </c>
      <c r="V15" s="12">
        <v>114072</v>
      </c>
      <c r="W15" s="12">
        <v>95947</v>
      </c>
      <c r="X15" s="12">
        <v>78804</v>
      </c>
      <c r="Y15" s="12">
        <v>68982</v>
      </c>
      <c r="AA15" s="2">
        <f>IFERROR(INDEX('Holiday Schedule'!$D$3:$D$24,MATCH(A15,'Holiday Schedule'!$C$3:$C$24,0)),0)</f>
        <v>0</v>
      </c>
      <c r="AB15" s="2">
        <f t="shared" si="0"/>
        <v>1</v>
      </c>
      <c r="AC15" s="2">
        <f t="shared" si="1"/>
        <v>0</v>
      </c>
      <c r="AD15" s="5">
        <f t="shared" si="2"/>
        <v>2181635</v>
      </c>
      <c r="AE15" s="5">
        <f t="shared" si="3"/>
        <v>2181635</v>
      </c>
      <c r="AG15" s="2">
        <f t="shared" si="4"/>
        <v>1</v>
      </c>
      <c r="AH15" s="2">
        <f t="shared" si="5"/>
        <v>2024</v>
      </c>
      <c r="AJ15" s="5">
        <f t="shared" si="6"/>
        <v>125814</v>
      </c>
      <c r="AK15" s="2">
        <f t="shared" si="7"/>
        <v>20</v>
      </c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40"/>
    </row>
    <row r="16" spans="1:99" x14ac:dyDescent="0.25">
      <c r="A16" s="18">
        <v>45299</v>
      </c>
      <c r="B16" s="12">
        <v>63592</v>
      </c>
      <c r="C16" s="12">
        <v>59833</v>
      </c>
      <c r="D16" s="12">
        <v>57363</v>
      </c>
      <c r="E16" s="12">
        <v>58156</v>
      </c>
      <c r="F16" s="12">
        <v>60841</v>
      </c>
      <c r="G16" s="12">
        <v>70276</v>
      </c>
      <c r="H16" s="12">
        <v>94201</v>
      </c>
      <c r="I16" s="12">
        <v>105192</v>
      </c>
      <c r="J16" s="12">
        <v>101382</v>
      </c>
      <c r="K16" s="12">
        <v>98745</v>
      </c>
      <c r="L16" s="12">
        <v>96152</v>
      </c>
      <c r="M16" s="12">
        <v>94328</v>
      </c>
      <c r="N16" s="12">
        <v>89594</v>
      </c>
      <c r="O16" s="12">
        <v>87016</v>
      </c>
      <c r="P16" s="12">
        <v>84596</v>
      </c>
      <c r="Q16" s="12">
        <v>92054</v>
      </c>
      <c r="R16" s="12">
        <v>107769</v>
      </c>
      <c r="S16" s="12">
        <v>120574</v>
      </c>
      <c r="T16" s="12">
        <v>122904</v>
      </c>
      <c r="U16" s="12">
        <v>126067</v>
      </c>
      <c r="V16" s="12">
        <v>113578</v>
      </c>
      <c r="W16" s="12">
        <v>95997</v>
      </c>
      <c r="X16" s="12">
        <v>77750</v>
      </c>
      <c r="Y16" s="12">
        <v>68160</v>
      </c>
      <c r="AA16" s="2">
        <f>IFERROR(INDEX('Holiday Schedule'!$D$3:$D$24,MATCH(A16,'Holiday Schedule'!$C$3:$C$24,0)),0)</f>
        <v>0</v>
      </c>
      <c r="AB16" s="2">
        <f t="shared" si="0"/>
        <v>2</v>
      </c>
      <c r="AC16" s="2">
        <f t="shared" si="1"/>
        <v>1613698</v>
      </c>
      <c r="AD16" s="5">
        <f t="shared" si="2"/>
        <v>532422</v>
      </c>
      <c r="AE16" s="5">
        <f t="shared" si="3"/>
        <v>2146120</v>
      </c>
      <c r="AG16" s="2">
        <f t="shared" si="4"/>
        <v>1</v>
      </c>
      <c r="AH16" s="2">
        <f t="shared" si="5"/>
        <v>2024</v>
      </c>
      <c r="AJ16" s="5">
        <f t="shared" si="6"/>
        <v>126067</v>
      </c>
      <c r="AK16" s="2">
        <f t="shared" si="7"/>
        <v>20</v>
      </c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40"/>
    </row>
    <row r="17" spans="1:89" x14ac:dyDescent="0.25">
      <c r="A17" s="18">
        <v>45300</v>
      </c>
      <c r="B17" s="12">
        <v>63073</v>
      </c>
      <c r="C17" s="12">
        <v>59343</v>
      </c>
      <c r="D17" s="12">
        <v>56896</v>
      </c>
      <c r="E17" s="12">
        <v>57679</v>
      </c>
      <c r="F17" s="12">
        <v>60343</v>
      </c>
      <c r="G17" s="12">
        <v>69702</v>
      </c>
      <c r="H17" s="12">
        <v>93430</v>
      </c>
      <c r="I17" s="12">
        <v>104332</v>
      </c>
      <c r="J17" s="12">
        <v>100554</v>
      </c>
      <c r="K17" s="12">
        <v>97939</v>
      </c>
      <c r="L17" s="12">
        <v>95366</v>
      </c>
      <c r="M17" s="12">
        <v>93558</v>
      </c>
      <c r="N17" s="12">
        <v>88863</v>
      </c>
      <c r="O17" s="12">
        <v>86304</v>
      </c>
      <c r="P17" s="12">
        <v>83904</v>
      </c>
      <c r="Q17" s="12">
        <v>91303</v>
      </c>
      <c r="R17" s="12">
        <v>106888</v>
      </c>
      <c r="S17" s="12">
        <v>119588</v>
      </c>
      <c r="T17" s="12">
        <v>121899</v>
      </c>
      <c r="U17" s="12">
        <v>125037</v>
      </c>
      <c r="V17" s="12">
        <v>112649</v>
      </c>
      <c r="W17" s="12">
        <v>95213</v>
      </c>
      <c r="X17" s="12">
        <v>77114</v>
      </c>
      <c r="Y17" s="12">
        <v>67606</v>
      </c>
      <c r="AA17" s="2">
        <f>IFERROR(INDEX('Holiday Schedule'!$D$3:$D$24,MATCH(A17,'Holiday Schedule'!$C$3:$C$24,0)),0)</f>
        <v>0</v>
      </c>
      <c r="AB17" s="2">
        <f t="shared" si="0"/>
        <v>3</v>
      </c>
      <c r="AC17" s="2">
        <f t="shared" si="1"/>
        <v>1600511</v>
      </c>
      <c r="AD17" s="5">
        <f t="shared" si="2"/>
        <v>528072</v>
      </c>
      <c r="AE17" s="5">
        <f t="shared" si="3"/>
        <v>2128583</v>
      </c>
      <c r="AG17" s="2">
        <f t="shared" si="4"/>
        <v>1</v>
      </c>
      <c r="AH17" s="2">
        <f t="shared" si="5"/>
        <v>2024</v>
      </c>
      <c r="AJ17" s="5">
        <f t="shared" si="6"/>
        <v>125037</v>
      </c>
      <c r="AK17" s="2">
        <f t="shared" si="7"/>
        <v>20</v>
      </c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40"/>
    </row>
    <row r="18" spans="1:89" x14ac:dyDescent="0.25">
      <c r="A18" s="18">
        <v>45301</v>
      </c>
      <c r="B18" s="12">
        <v>63048</v>
      </c>
      <c r="C18" s="12">
        <v>59321</v>
      </c>
      <c r="D18" s="12">
        <v>56874</v>
      </c>
      <c r="E18" s="12">
        <v>57658</v>
      </c>
      <c r="F18" s="12">
        <v>60321</v>
      </c>
      <c r="G18" s="12">
        <v>69676</v>
      </c>
      <c r="H18" s="12">
        <v>93396</v>
      </c>
      <c r="I18" s="12">
        <v>104293</v>
      </c>
      <c r="J18" s="12">
        <v>100516</v>
      </c>
      <c r="K18" s="12">
        <v>97902</v>
      </c>
      <c r="L18" s="12">
        <v>95330</v>
      </c>
      <c r="M18" s="12">
        <v>93522</v>
      </c>
      <c r="N18" s="12">
        <v>88831</v>
      </c>
      <c r="O18" s="12">
        <v>86272</v>
      </c>
      <c r="P18" s="12">
        <v>83872</v>
      </c>
      <c r="Q18" s="12">
        <v>91267</v>
      </c>
      <c r="R18" s="12">
        <v>106848</v>
      </c>
      <c r="S18" s="12">
        <v>119543</v>
      </c>
      <c r="T18" s="12">
        <v>121854</v>
      </c>
      <c r="U18" s="12">
        <v>124991</v>
      </c>
      <c r="V18" s="12">
        <v>112607</v>
      </c>
      <c r="W18" s="12">
        <v>95177</v>
      </c>
      <c r="X18" s="12">
        <v>77085</v>
      </c>
      <c r="Y18" s="12">
        <v>67579</v>
      </c>
      <c r="AA18" s="2">
        <f>IFERROR(INDEX('Holiday Schedule'!$D$3:$D$24,MATCH(A18,'Holiday Schedule'!$C$3:$C$24,0)),0)</f>
        <v>0</v>
      </c>
      <c r="AB18" s="2">
        <f t="shared" si="0"/>
        <v>4</v>
      </c>
      <c r="AC18" s="2">
        <f t="shared" si="1"/>
        <v>1599910</v>
      </c>
      <c r="AD18" s="5">
        <f t="shared" si="2"/>
        <v>527873</v>
      </c>
      <c r="AE18" s="5">
        <f t="shared" si="3"/>
        <v>2127783</v>
      </c>
      <c r="AG18" s="2">
        <f t="shared" si="4"/>
        <v>1</v>
      </c>
      <c r="AH18" s="2">
        <f t="shared" si="5"/>
        <v>2024</v>
      </c>
      <c r="AJ18" s="5">
        <f t="shared" si="6"/>
        <v>124991</v>
      </c>
      <c r="AK18" s="2">
        <f t="shared" si="7"/>
        <v>20</v>
      </c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40"/>
    </row>
    <row r="19" spans="1:89" x14ac:dyDescent="0.25">
      <c r="A19" s="18">
        <v>45302</v>
      </c>
      <c r="B19" s="12">
        <v>62840</v>
      </c>
      <c r="C19" s="12">
        <v>59127</v>
      </c>
      <c r="D19" s="12">
        <v>56685</v>
      </c>
      <c r="E19" s="12">
        <v>57467</v>
      </c>
      <c r="F19" s="12">
        <v>60122</v>
      </c>
      <c r="G19" s="12">
        <v>69445</v>
      </c>
      <c r="H19" s="12">
        <v>93087</v>
      </c>
      <c r="I19" s="12">
        <v>103948</v>
      </c>
      <c r="J19" s="12">
        <v>100184</v>
      </c>
      <c r="K19" s="12">
        <v>97579</v>
      </c>
      <c r="L19" s="12">
        <v>95015</v>
      </c>
      <c r="M19" s="12">
        <v>93213</v>
      </c>
      <c r="N19" s="12">
        <v>88537</v>
      </c>
      <c r="O19" s="12">
        <v>85987</v>
      </c>
      <c r="P19" s="12">
        <v>83597</v>
      </c>
      <c r="Q19" s="12">
        <v>90966</v>
      </c>
      <c r="R19" s="12">
        <v>106494</v>
      </c>
      <c r="S19" s="12">
        <v>119148</v>
      </c>
      <c r="T19" s="12">
        <v>121452</v>
      </c>
      <c r="U19" s="12">
        <v>124579</v>
      </c>
      <c r="V19" s="12">
        <v>112236</v>
      </c>
      <c r="W19" s="12">
        <v>94862</v>
      </c>
      <c r="X19" s="12">
        <v>76832</v>
      </c>
      <c r="Y19" s="12">
        <v>67356</v>
      </c>
      <c r="AA19" s="2">
        <f>IFERROR(INDEX('Holiday Schedule'!$D$3:$D$24,MATCH(A19,'Holiday Schedule'!$C$3:$C$24,0)),0)</f>
        <v>0</v>
      </c>
      <c r="AB19" s="2">
        <f t="shared" si="0"/>
        <v>5</v>
      </c>
      <c r="AC19" s="2">
        <f t="shared" si="1"/>
        <v>1594629</v>
      </c>
      <c r="AD19" s="5">
        <f t="shared" si="2"/>
        <v>526129</v>
      </c>
      <c r="AE19" s="5">
        <f t="shared" si="3"/>
        <v>2120758</v>
      </c>
      <c r="AG19" s="2">
        <f t="shared" si="4"/>
        <v>1</v>
      </c>
      <c r="AH19" s="2">
        <f t="shared" si="5"/>
        <v>2024</v>
      </c>
      <c r="AJ19" s="5">
        <f t="shared" si="6"/>
        <v>124579</v>
      </c>
      <c r="AK19" s="2">
        <f t="shared" si="7"/>
        <v>20</v>
      </c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40"/>
    </row>
    <row r="20" spans="1:89" x14ac:dyDescent="0.25">
      <c r="A20" s="18">
        <v>45303</v>
      </c>
      <c r="B20" s="12">
        <v>62825</v>
      </c>
      <c r="C20" s="12">
        <v>59112</v>
      </c>
      <c r="D20" s="12">
        <v>56672</v>
      </c>
      <c r="E20" s="12">
        <v>57453</v>
      </c>
      <c r="F20" s="12">
        <v>60107</v>
      </c>
      <c r="G20" s="12">
        <v>69429</v>
      </c>
      <c r="H20" s="12">
        <v>93065</v>
      </c>
      <c r="I20" s="12">
        <v>103924</v>
      </c>
      <c r="J20" s="12">
        <v>100161</v>
      </c>
      <c r="K20" s="12">
        <v>97556</v>
      </c>
      <c r="L20" s="12">
        <v>94993</v>
      </c>
      <c r="M20" s="12">
        <v>93192</v>
      </c>
      <c r="N20" s="12">
        <v>88515</v>
      </c>
      <c r="O20" s="12">
        <v>85968</v>
      </c>
      <c r="P20" s="12">
        <v>83577</v>
      </c>
      <c r="Q20" s="12">
        <v>90945</v>
      </c>
      <c r="R20" s="12">
        <v>106470</v>
      </c>
      <c r="S20" s="12">
        <v>119119</v>
      </c>
      <c r="T20" s="12">
        <v>121421</v>
      </c>
      <c r="U20" s="12">
        <v>124549</v>
      </c>
      <c r="V20" s="12">
        <v>112209</v>
      </c>
      <c r="W20" s="12">
        <v>94840</v>
      </c>
      <c r="X20" s="12">
        <v>76813</v>
      </c>
      <c r="Y20" s="12">
        <v>67341</v>
      </c>
      <c r="AA20" s="2">
        <f>IFERROR(INDEX('Holiday Schedule'!$D$3:$D$24,MATCH(A20,'Holiday Schedule'!$C$3:$C$24,0)),0)</f>
        <v>0</v>
      </c>
      <c r="AB20" s="2">
        <f t="shared" si="0"/>
        <v>6</v>
      </c>
      <c r="AC20" s="2">
        <f t="shared" si="1"/>
        <v>1594252</v>
      </c>
      <c r="AD20" s="5">
        <f t="shared" si="2"/>
        <v>526004</v>
      </c>
      <c r="AE20" s="5">
        <f t="shared" si="3"/>
        <v>2120256</v>
      </c>
      <c r="AG20" s="2">
        <f t="shared" si="4"/>
        <v>1</v>
      </c>
      <c r="AH20" s="2">
        <f t="shared" si="5"/>
        <v>2024</v>
      </c>
      <c r="AJ20" s="5">
        <f t="shared" si="6"/>
        <v>124549</v>
      </c>
      <c r="AK20" s="2">
        <f t="shared" si="7"/>
        <v>20</v>
      </c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40"/>
    </row>
    <row r="21" spans="1:89" x14ac:dyDescent="0.25">
      <c r="A21" s="18">
        <v>45304</v>
      </c>
      <c r="B21" s="12">
        <v>63482</v>
      </c>
      <c r="C21" s="12">
        <v>59700</v>
      </c>
      <c r="D21" s="12">
        <v>57372</v>
      </c>
      <c r="E21" s="12">
        <v>57663</v>
      </c>
      <c r="F21" s="12">
        <v>60077</v>
      </c>
      <c r="G21" s="12">
        <v>67748</v>
      </c>
      <c r="H21" s="12">
        <v>87871</v>
      </c>
      <c r="I21" s="12">
        <v>99436</v>
      </c>
      <c r="J21" s="12">
        <v>100381</v>
      </c>
      <c r="K21" s="12">
        <v>101907</v>
      </c>
      <c r="L21" s="12">
        <v>98814</v>
      </c>
      <c r="M21" s="12">
        <v>96900</v>
      </c>
      <c r="N21" s="12">
        <v>92358</v>
      </c>
      <c r="O21" s="12">
        <v>89318</v>
      </c>
      <c r="P21" s="12">
        <v>87043</v>
      </c>
      <c r="Q21" s="12">
        <v>94783</v>
      </c>
      <c r="R21" s="12">
        <v>109642</v>
      </c>
      <c r="S21" s="12">
        <v>122916</v>
      </c>
      <c r="T21" s="12">
        <v>122856</v>
      </c>
      <c r="U21" s="12">
        <v>123758</v>
      </c>
      <c r="V21" s="12">
        <v>112209</v>
      </c>
      <c r="W21" s="12">
        <v>94379</v>
      </c>
      <c r="X21" s="12">
        <v>77515</v>
      </c>
      <c r="Y21" s="12">
        <v>67854</v>
      </c>
      <c r="AA21" s="2">
        <f>IFERROR(INDEX('Holiday Schedule'!$D$3:$D$24,MATCH(A21,'Holiday Schedule'!$C$3:$C$24,0)),0)</f>
        <v>0</v>
      </c>
      <c r="AB21" s="2">
        <f t="shared" si="0"/>
        <v>7</v>
      </c>
      <c r="AC21" s="2">
        <f t="shared" si="1"/>
        <v>0</v>
      </c>
      <c r="AD21" s="5">
        <f t="shared" si="2"/>
        <v>2145982</v>
      </c>
      <c r="AE21" s="5">
        <f t="shared" si="3"/>
        <v>2145982</v>
      </c>
      <c r="AG21" s="2">
        <f t="shared" si="4"/>
        <v>1</v>
      </c>
      <c r="AH21" s="2">
        <f t="shared" si="5"/>
        <v>2024</v>
      </c>
      <c r="AJ21" s="5">
        <f t="shared" si="6"/>
        <v>123758</v>
      </c>
      <c r="AK21" s="2">
        <f t="shared" si="7"/>
        <v>20</v>
      </c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40"/>
    </row>
    <row r="22" spans="1:89" x14ac:dyDescent="0.25">
      <c r="A22" s="18">
        <v>45305</v>
      </c>
      <c r="B22" s="12">
        <v>63447</v>
      </c>
      <c r="C22" s="12">
        <v>59668</v>
      </c>
      <c r="D22" s="12">
        <v>57340</v>
      </c>
      <c r="E22" s="12">
        <v>57632</v>
      </c>
      <c r="F22" s="12">
        <v>60046</v>
      </c>
      <c r="G22" s="12">
        <v>67713</v>
      </c>
      <c r="H22" s="12">
        <v>87824</v>
      </c>
      <c r="I22" s="12">
        <v>99383</v>
      </c>
      <c r="J22" s="12">
        <v>100327</v>
      </c>
      <c r="K22" s="12">
        <v>101852</v>
      </c>
      <c r="L22" s="12">
        <v>98761</v>
      </c>
      <c r="M22" s="12">
        <v>96849</v>
      </c>
      <c r="N22" s="12">
        <v>92308</v>
      </c>
      <c r="O22" s="12">
        <v>89269</v>
      </c>
      <c r="P22" s="12">
        <v>86997</v>
      </c>
      <c r="Q22" s="12">
        <v>94733</v>
      </c>
      <c r="R22" s="12">
        <v>109582</v>
      </c>
      <c r="S22" s="12">
        <v>122849</v>
      </c>
      <c r="T22" s="12">
        <v>122791</v>
      </c>
      <c r="U22" s="12">
        <v>123693</v>
      </c>
      <c r="V22" s="12">
        <v>112148</v>
      </c>
      <c r="W22" s="12">
        <v>94329</v>
      </c>
      <c r="X22" s="12">
        <v>77473</v>
      </c>
      <c r="Y22" s="12">
        <v>67818</v>
      </c>
      <c r="AA22" s="2">
        <f>IFERROR(INDEX('Holiday Schedule'!$D$3:$D$24,MATCH(A22,'Holiday Schedule'!$C$3:$C$24,0)),0)</f>
        <v>0</v>
      </c>
      <c r="AB22" s="2">
        <f t="shared" si="0"/>
        <v>1</v>
      </c>
      <c r="AC22" s="2">
        <f t="shared" si="1"/>
        <v>0</v>
      </c>
      <c r="AD22" s="5">
        <f t="shared" si="2"/>
        <v>2144832</v>
      </c>
      <c r="AE22" s="5">
        <f t="shared" si="3"/>
        <v>2144832</v>
      </c>
      <c r="AG22" s="2">
        <f t="shared" si="4"/>
        <v>1</v>
      </c>
      <c r="AH22" s="2">
        <f t="shared" si="5"/>
        <v>2024</v>
      </c>
      <c r="AJ22" s="5">
        <f t="shared" si="6"/>
        <v>123693</v>
      </c>
      <c r="AK22" s="2">
        <f t="shared" si="7"/>
        <v>20</v>
      </c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40"/>
    </row>
    <row r="23" spans="1:89" x14ac:dyDescent="0.25">
      <c r="A23" s="18">
        <v>45306</v>
      </c>
      <c r="B23" s="12">
        <v>62935</v>
      </c>
      <c r="C23" s="12">
        <v>59185</v>
      </c>
      <c r="D23" s="12">
        <v>56878</v>
      </c>
      <c r="E23" s="12">
        <v>57167</v>
      </c>
      <c r="F23" s="12">
        <v>59562</v>
      </c>
      <c r="G23" s="12">
        <v>67165</v>
      </c>
      <c r="H23" s="12">
        <v>87115</v>
      </c>
      <c r="I23" s="12">
        <v>98580</v>
      </c>
      <c r="J23" s="12">
        <v>99518</v>
      </c>
      <c r="K23" s="12">
        <v>101029</v>
      </c>
      <c r="L23" s="12">
        <v>97965</v>
      </c>
      <c r="M23" s="12">
        <v>96066</v>
      </c>
      <c r="N23" s="12">
        <v>91564</v>
      </c>
      <c r="O23" s="12">
        <v>88549</v>
      </c>
      <c r="P23" s="12">
        <v>86294</v>
      </c>
      <c r="Q23" s="12">
        <v>93967</v>
      </c>
      <c r="R23" s="12">
        <v>108697</v>
      </c>
      <c r="S23" s="12">
        <v>121858</v>
      </c>
      <c r="T23" s="12">
        <v>121798</v>
      </c>
      <c r="U23" s="12">
        <v>122694</v>
      </c>
      <c r="V23" s="12">
        <v>111243</v>
      </c>
      <c r="W23" s="12">
        <v>93568</v>
      </c>
      <c r="X23" s="12">
        <v>76849</v>
      </c>
      <c r="Y23" s="12">
        <v>67271</v>
      </c>
      <c r="AA23" s="2">
        <f>IFERROR(INDEX('Holiday Schedule'!$D$3:$D$24,MATCH(A23,'Holiday Schedule'!$C$3:$C$24,0)),0)</f>
        <v>0</v>
      </c>
      <c r="AB23" s="2">
        <f t="shared" si="0"/>
        <v>2</v>
      </c>
      <c r="AC23" s="2">
        <f t="shared" si="1"/>
        <v>1610239</v>
      </c>
      <c r="AD23" s="5">
        <f t="shared" si="2"/>
        <v>517278</v>
      </c>
      <c r="AE23" s="5">
        <f t="shared" si="3"/>
        <v>2127517</v>
      </c>
      <c r="AG23" s="2">
        <f t="shared" si="4"/>
        <v>1</v>
      </c>
      <c r="AH23" s="2">
        <f t="shared" si="5"/>
        <v>2024</v>
      </c>
      <c r="AJ23" s="5">
        <f t="shared" si="6"/>
        <v>122694</v>
      </c>
      <c r="AK23" s="2">
        <f t="shared" si="7"/>
        <v>20</v>
      </c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40"/>
    </row>
    <row r="24" spans="1:89" x14ac:dyDescent="0.25">
      <c r="A24" s="18">
        <v>45307</v>
      </c>
      <c r="B24" s="12">
        <v>61853</v>
      </c>
      <c r="C24" s="12">
        <v>58197</v>
      </c>
      <c r="D24" s="12">
        <v>55795</v>
      </c>
      <c r="E24" s="12">
        <v>56565</v>
      </c>
      <c r="F24" s="12">
        <v>59177</v>
      </c>
      <c r="G24" s="12">
        <v>68355</v>
      </c>
      <c r="H24" s="12">
        <v>91626</v>
      </c>
      <c r="I24" s="12">
        <v>102315</v>
      </c>
      <c r="J24" s="12">
        <v>98610</v>
      </c>
      <c r="K24" s="12">
        <v>96046</v>
      </c>
      <c r="L24" s="12">
        <v>93524</v>
      </c>
      <c r="M24" s="12">
        <v>91749</v>
      </c>
      <c r="N24" s="12">
        <v>87146</v>
      </c>
      <c r="O24" s="12">
        <v>84637</v>
      </c>
      <c r="P24" s="12">
        <v>82283</v>
      </c>
      <c r="Q24" s="12">
        <v>89538</v>
      </c>
      <c r="R24" s="12">
        <v>104823</v>
      </c>
      <c r="S24" s="12">
        <v>117276</v>
      </c>
      <c r="T24" s="12">
        <v>119543</v>
      </c>
      <c r="U24" s="12">
        <v>122622</v>
      </c>
      <c r="V24" s="12">
        <v>110473</v>
      </c>
      <c r="W24" s="12">
        <v>93372</v>
      </c>
      <c r="X24" s="12">
        <v>75624</v>
      </c>
      <c r="Y24" s="12">
        <v>66297</v>
      </c>
      <c r="AA24" s="2">
        <f>IFERROR(INDEX('Holiday Schedule'!$D$3:$D$24,MATCH(A24,'Holiday Schedule'!$C$3:$C$24,0)),0)</f>
        <v>0</v>
      </c>
      <c r="AB24" s="2">
        <f t="shared" si="0"/>
        <v>3</v>
      </c>
      <c r="AC24" s="2">
        <f t="shared" si="1"/>
        <v>1569581</v>
      </c>
      <c r="AD24" s="5">
        <f t="shared" si="2"/>
        <v>517865</v>
      </c>
      <c r="AE24" s="5">
        <f t="shared" si="3"/>
        <v>2087446</v>
      </c>
      <c r="AG24" s="2">
        <f t="shared" si="4"/>
        <v>1</v>
      </c>
      <c r="AH24" s="2">
        <f t="shared" si="5"/>
        <v>2024</v>
      </c>
      <c r="AJ24" s="5">
        <f t="shared" si="6"/>
        <v>122622</v>
      </c>
      <c r="AK24" s="2">
        <f t="shared" si="7"/>
        <v>20</v>
      </c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40"/>
    </row>
    <row r="25" spans="1:89" x14ac:dyDescent="0.25">
      <c r="A25" s="18">
        <v>45308</v>
      </c>
      <c r="B25" s="12">
        <v>61815</v>
      </c>
      <c r="C25" s="12">
        <v>58160</v>
      </c>
      <c r="D25" s="12">
        <v>55760</v>
      </c>
      <c r="E25" s="12">
        <v>56530</v>
      </c>
      <c r="F25" s="12">
        <v>59141</v>
      </c>
      <c r="G25" s="12">
        <v>68313</v>
      </c>
      <c r="H25" s="12">
        <v>91567</v>
      </c>
      <c r="I25" s="12">
        <v>102252</v>
      </c>
      <c r="J25" s="12">
        <v>98549</v>
      </c>
      <c r="K25" s="12">
        <v>95987</v>
      </c>
      <c r="L25" s="12">
        <v>93465</v>
      </c>
      <c r="M25" s="12">
        <v>91692</v>
      </c>
      <c r="N25" s="12">
        <v>87093</v>
      </c>
      <c r="O25" s="12">
        <v>84585</v>
      </c>
      <c r="P25" s="12">
        <v>82232</v>
      </c>
      <c r="Q25" s="12">
        <v>89482</v>
      </c>
      <c r="R25" s="12">
        <v>104757</v>
      </c>
      <c r="S25" s="12">
        <v>117204</v>
      </c>
      <c r="T25" s="12">
        <v>119469</v>
      </c>
      <c r="U25" s="12">
        <v>122545</v>
      </c>
      <c r="V25" s="12">
        <v>110404</v>
      </c>
      <c r="W25" s="12">
        <v>93313</v>
      </c>
      <c r="X25" s="12">
        <v>75577</v>
      </c>
      <c r="Y25" s="12">
        <v>66257</v>
      </c>
      <c r="AA25" s="2">
        <f>IFERROR(INDEX('Holiday Schedule'!$D$3:$D$24,MATCH(A25,'Holiday Schedule'!$C$3:$C$24,0)),0)</f>
        <v>0</v>
      </c>
      <c r="AB25" s="2">
        <f t="shared" si="0"/>
        <v>4</v>
      </c>
      <c r="AC25" s="2">
        <f t="shared" si="1"/>
        <v>1568606</v>
      </c>
      <c r="AD25" s="5">
        <f t="shared" si="2"/>
        <v>517543</v>
      </c>
      <c r="AE25" s="5">
        <f t="shared" si="3"/>
        <v>2086149</v>
      </c>
      <c r="AG25" s="2">
        <f t="shared" si="4"/>
        <v>1</v>
      </c>
      <c r="AH25" s="2">
        <f t="shared" si="5"/>
        <v>2024</v>
      </c>
      <c r="AJ25" s="5">
        <f t="shared" si="6"/>
        <v>122545</v>
      </c>
      <c r="AK25" s="2">
        <f t="shared" si="7"/>
        <v>20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40"/>
    </row>
    <row r="26" spans="1:89" x14ac:dyDescent="0.25">
      <c r="A26" s="18">
        <v>45309</v>
      </c>
      <c r="B26" s="12">
        <v>61642</v>
      </c>
      <c r="C26" s="12">
        <v>57998</v>
      </c>
      <c r="D26" s="12">
        <v>55604</v>
      </c>
      <c r="E26" s="12">
        <v>56371</v>
      </c>
      <c r="F26" s="12">
        <v>58974</v>
      </c>
      <c r="G26" s="12">
        <v>68122</v>
      </c>
      <c r="H26" s="12">
        <v>91313</v>
      </c>
      <c r="I26" s="12">
        <v>101966</v>
      </c>
      <c r="J26" s="12">
        <v>98273</v>
      </c>
      <c r="K26" s="12">
        <v>95718</v>
      </c>
      <c r="L26" s="12">
        <v>93203</v>
      </c>
      <c r="M26" s="12">
        <v>91435</v>
      </c>
      <c r="N26" s="12">
        <v>86848</v>
      </c>
      <c r="O26" s="12">
        <v>84347</v>
      </c>
      <c r="P26" s="12">
        <v>82002</v>
      </c>
      <c r="Q26" s="12">
        <v>89231</v>
      </c>
      <c r="R26" s="12">
        <v>104463</v>
      </c>
      <c r="S26" s="12">
        <v>116877</v>
      </c>
      <c r="T26" s="12">
        <v>119134</v>
      </c>
      <c r="U26" s="12">
        <v>122203</v>
      </c>
      <c r="V26" s="12">
        <v>110094</v>
      </c>
      <c r="W26" s="12">
        <v>93052</v>
      </c>
      <c r="X26" s="12">
        <v>75364</v>
      </c>
      <c r="Y26" s="12">
        <v>66071</v>
      </c>
      <c r="AA26" s="2">
        <f>IFERROR(INDEX('Holiday Schedule'!$D$3:$D$24,MATCH(A26,'Holiday Schedule'!$C$3:$C$24,0)),0)</f>
        <v>0</v>
      </c>
      <c r="AB26" s="2">
        <f t="shared" si="0"/>
        <v>5</v>
      </c>
      <c r="AC26" s="2">
        <f t="shared" si="1"/>
        <v>1564210</v>
      </c>
      <c r="AD26" s="5">
        <f t="shared" si="2"/>
        <v>516095</v>
      </c>
      <c r="AE26" s="5">
        <f t="shared" si="3"/>
        <v>2080305</v>
      </c>
      <c r="AG26" s="2">
        <f t="shared" si="4"/>
        <v>1</v>
      </c>
      <c r="AH26" s="2">
        <f t="shared" si="5"/>
        <v>2024</v>
      </c>
      <c r="AJ26" s="5">
        <f t="shared" si="6"/>
        <v>122203</v>
      </c>
      <c r="AK26" s="2">
        <f t="shared" si="7"/>
        <v>20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40"/>
    </row>
    <row r="27" spans="1:89" x14ac:dyDescent="0.25">
      <c r="A27" s="18">
        <v>45310</v>
      </c>
      <c r="B27" s="12">
        <v>61622</v>
      </c>
      <c r="C27" s="12">
        <v>57980</v>
      </c>
      <c r="D27" s="12">
        <v>55586</v>
      </c>
      <c r="E27" s="12">
        <v>56354</v>
      </c>
      <c r="F27" s="12">
        <v>58955</v>
      </c>
      <c r="G27" s="12">
        <v>68099</v>
      </c>
      <c r="H27" s="12">
        <v>91283</v>
      </c>
      <c r="I27" s="12">
        <v>101933</v>
      </c>
      <c r="J27" s="12">
        <v>98241</v>
      </c>
      <c r="K27" s="12">
        <v>95686</v>
      </c>
      <c r="L27" s="12">
        <v>93173</v>
      </c>
      <c r="M27" s="12">
        <v>91406</v>
      </c>
      <c r="N27" s="12">
        <v>86821</v>
      </c>
      <c r="O27" s="12">
        <v>84320</v>
      </c>
      <c r="P27" s="12">
        <v>81975</v>
      </c>
      <c r="Q27" s="12">
        <v>89203</v>
      </c>
      <c r="R27" s="12">
        <v>104431</v>
      </c>
      <c r="S27" s="12">
        <v>116839</v>
      </c>
      <c r="T27" s="12">
        <v>119096</v>
      </c>
      <c r="U27" s="12">
        <v>122163</v>
      </c>
      <c r="V27" s="12">
        <v>110061</v>
      </c>
      <c r="W27" s="12">
        <v>93024</v>
      </c>
      <c r="X27" s="12">
        <v>75341</v>
      </c>
      <c r="Y27" s="12">
        <v>66050</v>
      </c>
      <c r="AA27" s="2">
        <f>IFERROR(INDEX('Holiday Schedule'!$D$3:$D$24,MATCH(A27,'Holiday Schedule'!$C$3:$C$24,0)),0)</f>
        <v>0</v>
      </c>
      <c r="AB27" s="2">
        <f t="shared" si="0"/>
        <v>6</v>
      </c>
      <c r="AC27" s="2">
        <f t="shared" si="1"/>
        <v>1563713</v>
      </c>
      <c r="AD27" s="5">
        <f t="shared" si="2"/>
        <v>515929</v>
      </c>
      <c r="AE27" s="5">
        <f t="shared" si="3"/>
        <v>2079642</v>
      </c>
      <c r="AG27" s="2">
        <f t="shared" si="4"/>
        <v>1</v>
      </c>
      <c r="AH27" s="2">
        <f t="shared" si="5"/>
        <v>2024</v>
      </c>
      <c r="AJ27" s="5">
        <f t="shared" si="6"/>
        <v>122163</v>
      </c>
      <c r="AK27" s="2">
        <f t="shared" si="7"/>
        <v>20</v>
      </c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40"/>
    </row>
    <row r="28" spans="1:89" x14ac:dyDescent="0.25">
      <c r="A28" s="18">
        <v>45311</v>
      </c>
      <c r="B28" s="12">
        <v>62240</v>
      </c>
      <c r="C28" s="12">
        <v>58533</v>
      </c>
      <c r="D28" s="12">
        <v>56251</v>
      </c>
      <c r="E28" s="12">
        <v>56537</v>
      </c>
      <c r="F28" s="12">
        <v>58904</v>
      </c>
      <c r="G28" s="12">
        <v>66425</v>
      </c>
      <c r="H28" s="12">
        <v>86155</v>
      </c>
      <c r="I28" s="12">
        <v>97493</v>
      </c>
      <c r="J28" s="12">
        <v>98421</v>
      </c>
      <c r="K28" s="12">
        <v>99915</v>
      </c>
      <c r="L28" s="12">
        <v>96884</v>
      </c>
      <c r="M28" s="12">
        <v>95009</v>
      </c>
      <c r="N28" s="12">
        <v>90553</v>
      </c>
      <c r="O28" s="12">
        <v>87571</v>
      </c>
      <c r="P28" s="12">
        <v>85343</v>
      </c>
      <c r="Q28" s="12">
        <v>92931</v>
      </c>
      <c r="R28" s="12">
        <v>107498</v>
      </c>
      <c r="S28" s="12">
        <v>120514</v>
      </c>
      <c r="T28" s="12">
        <v>120456</v>
      </c>
      <c r="U28" s="12">
        <v>121341</v>
      </c>
      <c r="V28" s="12">
        <v>110017</v>
      </c>
      <c r="W28" s="12">
        <v>92536</v>
      </c>
      <c r="X28" s="12">
        <v>76001</v>
      </c>
      <c r="Y28" s="12">
        <v>66530</v>
      </c>
      <c r="AA28" s="2">
        <f>IFERROR(INDEX('Holiday Schedule'!$D$3:$D$24,MATCH(A28,'Holiday Schedule'!$C$3:$C$24,0)),0)</f>
        <v>0</v>
      </c>
      <c r="AB28" s="2">
        <f t="shared" si="0"/>
        <v>7</v>
      </c>
      <c r="AC28" s="2">
        <f t="shared" si="1"/>
        <v>0</v>
      </c>
      <c r="AD28" s="5">
        <f t="shared" si="2"/>
        <v>2104058</v>
      </c>
      <c r="AE28" s="5">
        <f t="shared" si="3"/>
        <v>2104058</v>
      </c>
      <c r="AG28" s="2">
        <f t="shared" si="4"/>
        <v>1</v>
      </c>
      <c r="AH28" s="2">
        <f t="shared" si="5"/>
        <v>2024</v>
      </c>
      <c r="AJ28" s="5">
        <f t="shared" si="6"/>
        <v>121341</v>
      </c>
      <c r="AK28" s="2">
        <f t="shared" si="7"/>
        <v>20</v>
      </c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40"/>
    </row>
    <row r="29" spans="1:89" x14ac:dyDescent="0.25">
      <c r="A29" s="18">
        <v>45312</v>
      </c>
      <c r="B29" s="12">
        <v>62180</v>
      </c>
      <c r="C29" s="12">
        <v>58477</v>
      </c>
      <c r="D29" s="12">
        <v>56197</v>
      </c>
      <c r="E29" s="12">
        <v>56482</v>
      </c>
      <c r="F29" s="12">
        <v>58848</v>
      </c>
      <c r="G29" s="12">
        <v>66362</v>
      </c>
      <c r="H29" s="12">
        <v>86071</v>
      </c>
      <c r="I29" s="12">
        <v>97400</v>
      </c>
      <c r="J29" s="12">
        <v>98326</v>
      </c>
      <c r="K29" s="12">
        <v>99819</v>
      </c>
      <c r="L29" s="12">
        <v>96789</v>
      </c>
      <c r="M29" s="12">
        <v>94916</v>
      </c>
      <c r="N29" s="12">
        <v>90466</v>
      </c>
      <c r="O29" s="12">
        <v>87487</v>
      </c>
      <c r="P29" s="12">
        <v>85261</v>
      </c>
      <c r="Q29" s="12">
        <v>92841</v>
      </c>
      <c r="R29" s="12">
        <v>107395</v>
      </c>
      <c r="S29" s="12">
        <v>120397</v>
      </c>
      <c r="T29" s="12">
        <v>120340</v>
      </c>
      <c r="U29" s="12">
        <v>121223</v>
      </c>
      <c r="V29" s="12">
        <v>109909</v>
      </c>
      <c r="W29" s="12">
        <v>92447</v>
      </c>
      <c r="X29" s="12">
        <v>75929</v>
      </c>
      <c r="Y29" s="12">
        <v>66465</v>
      </c>
      <c r="AA29" s="2">
        <f>IFERROR(INDEX('Holiday Schedule'!$D$3:$D$24,MATCH(A29,'Holiday Schedule'!$C$3:$C$24,0)),0)</f>
        <v>0</v>
      </c>
      <c r="AB29" s="2">
        <f t="shared" si="0"/>
        <v>1</v>
      </c>
      <c r="AC29" s="2">
        <f t="shared" si="1"/>
        <v>0</v>
      </c>
      <c r="AD29" s="5">
        <f t="shared" si="2"/>
        <v>2102027</v>
      </c>
      <c r="AE29" s="5">
        <f t="shared" si="3"/>
        <v>2102027</v>
      </c>
      <c r="AG29" s="2">
        <f t="shared" si="4"/>
        <v>1</v>
      </c>
      <c r="AH29" s="2">
        <f t="shared" si="5"/>
        <v>2024</v>
      </c>
      <c r="AJ29" s="5">
        <f t="shared" si="6"/>
        <v>121223</v>
      </c>
      <c r="AK29" s="2">
        <f t="shared" si="7"/>
        <v>20</v>
      </c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40"/>
    </row>
    <row r="30" spans="1:89" x14ac:dyDescent="0.25">
      <c r="A30" s="18">
        <v>45313</v>
      </c>
      <c r="B30" s="12">
        <v>61364</v>
      </c>
      <c r="C30" s="12">
        <v>57737</v>
      </c>
      <c r="D30" s="12">
        <v>55355</v>
      </c>
      <c r="E30" s="12">
        <v>56118</v>
      </c>
      <c r="F30" s="12">
        <v>58710</v>
      </c>
      <c r="G30" s="12">
        <v>67816</v>
      </c>
      <c r="H30" s="12">
        <v>90901</v>
      </c>
      <c r="I30" s="12">
        <v>101508</v>
      </c>
      <c r="J30" s="12">
        <v>97833</v>
      </c>
      <c r="K30" s="12">
        <v>95289</v>
      </c>
      <c r="L30" s="12">
        <v>92783</v>
      </c>
      <c r="M30" s="12">
        <v>91024</v>
      </c>
      <c r="N30" s="12">
        <v>86458</v>
      </c>
      <c r="O30" s="12">
        <v>83969</v>
      </c>
      <c r="P30" s="12">
        <v>81632</v>
      </c>
      <c r="Q30" s="12">
        <v>88831</v>
      </c>
      <c r="R30" s="12">
        <v>103993</v>
      </c>
      <c r="S30" s="12">
        <v>116349</v>
      </c>
      <c r="T30" s="12">
        <v>118598</v>
      </c>
      <c r="U30" s="12">
        <v>121652</v>
      </c>
      <c r="V30" s="12">
        <v>109600</v>
      </c>
      <c r="W30" s="12">
        <v>92636</v>
      </c>
      <c r="X30" s="12">
        <v>75026</v>
      </c>
      <c r="Y30" s="12">
        <v>65774</v>
      </c>
      <c r="AA30" s="2">
        <f>IFERROR(INDEX('Holiday Schedule'!$D$3:$D$24,MATCH(A30,'Holiday Schedule'!$C$3:$C$24,0)),0)</f>
        <v>0</v>
      </c>
      <c r="AB30" s="2">
        <f t="shared" si="0"/>
        <v>2</v>
      </c>
      <c r="AC30" s="2">
        <f t="shared" si="1"/>
        <v>1557181</v>
      </c>
      <c r="AD30" s="5">
        <f t="shared" si="2"/>
        <v>513775</v>
      </c>
      <c r="AE30" s="5">
        <f t="shared" si="3"/>
        <v>2070956</v>
      </c>
      <c r="AG30" s="2">
        <f t="shared" si="4"/>
        <v>1</v>
      </c>
      <c r="AH30" s="2">
        <f t="shared" si="5"/>
        <v>2024</v>
      </c>
      <c r="AJ30" s="5">
        <f t="shared" si="6"/>
        <v>121652</v>
      </c>
      <c r="AK30" s="2">
        <f t="shared" si="7"/>
        <v>20</v>
      </c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40"/>
    </row>
    <row r="31" spans="1:89" x14ac:dyDescent="0.25">
      <c r="A31" s="18">
        <v>45314</v>
      </c>
      <c r="B31" s="12">
        <v>61312</v>
      </c>
      <c r="C31" s="12">
        <v>57688</v>
      </c>
      <c r="D31" s="12">
        <v>55307</v>
      </c>
      <c r="E31" s="12">
        <v>56071</v>
      </c>
      <c r="F31" s="12">
        <v>58660</v>
      </c>
      <c r="G31" s="12">
        <v>67758</v>
      </c>
      <c r="H31" s="12">
        <v>90824</v>
      </c>
      <c r="I31" s="12">
        <v>101421</v>
      </c>
      <c r="J31" s="12">
        <v>97750</v>
      </c>
      <c r="K31" s="12">
        <v>95206</v>
      </c>
      <c r="L31" s="12">
        <v>92706</v>
      </c>
      <c r="M31" s="12">
        <v>90948</v>
      </c>
      <c r="N31" s="12">
        <v>86384</v>
      </c>
      <c r="O31" s="12">
        <v>83898</v>
      </c>
      <c r="P31" s="12">
        <v>81563</v>
      </c>
      <c r="Q31" s="12">
        <v>88755</v>
      </c>
      <c r="R31" s="12">
        <v>103906</v>
      </c>
      <c r="S31" s="12">
        <v>116251</v>
      </c>
      <c r="T31" s="12">
        <v>118500</v>
      </c>
      <c r="U31" s="12">
        <v>121549</v>
      </c>
      <c r="V31" s="12">
        <v>109508</v>
      </c>
      <c r="W31" s="12">
        <v>92556</v>
      </c>
      <c r="X31" s="12">
        <v>74963</v>
      </c>
      <c r="Y31" s="12">
        <v>65718</v>
      </c>
      <c r="AA31" s="2">
        <f>IFERROR(INDEX('Holiday Schedule'!$D$3:$D$24,MATCH(A31,'Holiday Schedule'!$C$3:$C$24,0)),0)</f>
        <v>0</v>
      </c>
      <c r="AB31" s="2">
        <f t="shared" si="0"/>
        <v>3</v>
      </c>
      <c r="AC31" s="2">
        <f t="shared" si="1"/>
        <v>1555864</v>
      </c>
      <c r="AD31" s="5">
        <f t="shared" si="2"/>
        <v>513338</v>
      </c>
      <c r="AE31" s="5">
        <f t="shared" si="3"/>
        <v>2069202</v>
      </c>
      <c r="AG31" s="2">
        <f t="shared" si="4"/>
        <v>1</v>
      </c>
      <c r="AH31" s="2">
        <f t="shared" si="5"/>
        <v>2024</v>
      </c>
      <c r="AJ31" s="5">
        <f t="shared" si="6"/>
        <v>121549</v>
      </c>
      <c r="AK31" s="2">
        <f t="shared" si="7"/>
        <v>20</v>
      </c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40"/>
    </row>
    <row r="32" spans="1:89" x14ac:dyDescent="0.25">
      <c r="A32" s="18">
        <v>45315</v>
      </c>
      <c r="B32" s="12">
        <v>61289</v>
      </c>
      <c r="C32" s="12">
        <v>57667</v>
      </c>
      <c r="D32" s="12">
        <v>55287</v>
      </c>
      <c r="E32" s="12">
        <v>56049</v>
      </c>
      <c r="F32" s="12">
        <v>58637</v>
      </c>
      <c r="G32" s="12">
        <v>67731</v>
      </c>
      <c r="H32" s="12">
        <v>90790</v>
      </c>
      <c r="I32" s="12">
        <v>101382</v>
      </c>
      <c r="J32" s="12">
        <v>97711</v>
      </c>
      <c r="K32" s="12">
        <v>95170</v>
      </c>
      <c r="L32" s="12">
        <v>92671</v>
      </c>
      <c r="M32" s="12">
        <v>90912</v>
      </c>
      <c r="N32" s="12">
        <v>86351</v>
      </c>
      <c r="O32" s="12">
        <v>83864</v>
      </c>
      <c r="P32" s="12">
        <v>81533</v>
      </c>
      <c r="Q32" s="12">
        <v>88722</v>
      </c>
      <c r="R32" s="12">
        <v>103867</v>
      </c>
      <c r="S32" s="12">
        <v>116208</v>
      </c>
      <c r="T32" s="12">
        <v>118453</v>
      </c>
      <c r="U32" s="12">
        <v>121502</v>
      </c>
      <c r="V32" s="12">
        <v>109465</v>
      </c>
      <c r="W32" s="12">
        <v>92521</v>
      </c>
      <c r="X32" s="12">
        <v>74935</v>
      </c>
      <c r="Y32" s="12">
        <v>65694</v>
      </c>
      <c r="AA32" s="2">
        <f>IFERROR(INDEX('Holiday Schedule'!$D$3:$D$24,MATCH(A32,'Holiday Schedule'!$C$3:$C$24,0)),0)</f>
        <v>0</v>
      </c>
      <c r="AB32" s="2">
        <f t="shared" si="0"/>
        <v>4</v>
      </c>
      <c r="AC32" s="2">
        <f t="shared" si="1"/>
        <v>1555267</v>
      </c>
      <c r="AD32" s="5">
        <f t="shared" si="2"/>
        <v>513144</v>
      </c>
      <c r="AE32" s="5">
        <f t="shared" si="3"/>
        <v>2068411</v>
      </c>
      <c r="AG32" s="2">
        <f t="shared" si="4"/>
        <v>1</v>
      </c>
      <c r="AH32" s="2">
        <f t="shared" si="5"/>
        <v>2024</v>
      </c>
      <c r="AJ32" s="5">
        <f t="shared" si="6"/>
        <v>121502</v>
      </c>
      <c r="AK32" s="2">
        <f t="shared" si="7"/>
        <v>20</v>
      </c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40"/>
    </row>
    <row r="33" spans="1:89" x14ac:dyDescent="0.25">
      <c r="A33" s="18">
        <v>45316</v>
      </c>
      <c r="B33" s="12">
        <v>61627</v>
      </c>
      <c r="C33" s="12">
        <v>57983</v>
      </c>
      <c r="D33" s="12">
        <v>55589</v>
      </c>
      <c r="E33" s="12">
        <v>56356</v>
      </c>
      <c r="F33" s="12">
        <v>58958</v>
      </c>
      <c r="G33" s="12">
        <v>68104</v>
      </c>
      <c r="H33" s="12">
        <v>91288</v>
      </c>
      <c r="I33" s="12">
        <v>101938</v>
      </c>
      <c r="J33" s="12">
        <v>98248</v>
      </c>
      <c r="K33" s="12">
        <v>95694</v>
      </c>
      <c r="L33" s="12">
        <v>93180</v>
      </c>
      <c r="M33" s="12">
        <v>91411</v>
      </c>
      <c r="N33" s="12">
        <v>86826</v>
      </c>
      <c r="O33" s="12">
        <v>84325</v>
      </c>
      <c r="P33" s="12">
        <v>81980</v>
      </c>
      <c r="Q33" s="12">
        <v>89208</v>
      </c>
      <c r="R33" s="12">
        <v>104437</v>
      </c>
      <c r="S33" s="12">
        <v>116847</v>
      </c>
      <c r="T33" s="12">
        <v>119104</v>
      </c>
      <c r="U33" s="12">
        <v>122170</v>
      </c>
      <c r="V33" s="12">
        <v>110066</v>
      </c>
      <c r="W33" s="12">
        <v>93030</v>
      </c>
      <c r="X33" s="12">
        <v>75345</v>
      </c>
      <c r="Y33" s="12">
        <v>66055</v>
      </c>
      <c r="AA33" s="2">
        <f>IFERROR(INDEX('Holiday Schedule'!$D$3:$D$24,MATCH(A33,'Holiday Schedule'!$C$3:$C$24,0)),0)</f>
        <v>0</v>
      </c>
      <c r="AB33" s="2">
        <f t="shared" si="0"/>
        <v>5</v>
      </c>
      <c r="AC33" s="2">
        <f t="shared" si="1"/>
        <v>1563809</v>
      </c>
      <c r="AD33" s="5">
        <f t="shared" si="2"/>
        <v>515960</v>
      </c>
      <c r="AE33" s="5">
        <f t="shared" si="3"/>
        <v>2079769</v>
      </c>
      <c r="AG33" s="2">
        <f t="shared" si="4"/>
        <v>1</v>
      </c>
      <c r="AH33" s="2">
        <f t="shared" si="5"/>
        <v>2024</v>
      </c>
      <c r="AJ33" s="5">
        <f t="shared" si="6"/>
        <v>122170</v>
      </c>
      <c r="AK33" s="2">
        <f t="shared" si="7"/>
        <v>20</v>
      </c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40"/>
    </row>
    <row r="34" spans="1:89" x14ac:dyDescent="0.25">
      <c r="A34" s="18">
        <v>45317</v>
      </c>
      <c r="B34" s="12">
        <v>61628</v>
      </c>
      <c r="C34" s="12">
        <v>57984</v>
      </c>
      <c r="D34" s="12">
        <v>55590</v>
      </c>
      <c r="E34" s="12">
        <v>56357</v>
      </c>
      <c r="F34" s="12">
        <v>58959</v>
      </c>
      <c r="G34" s="12">
        <v>68104</v>
      </c>
      <c r="H34" s="12">
        <v>91289</v>
      </c>
      <c r="I34" s="12">
        <v>101939</v>
      </c>
      <c r="J34" s="12">
        <v>98248</v>
      </c>
      <c r="K34" s="12">
        <v>95695</v>
      </c>
      <c r="L34" s="12">
        <v>93181</v>
      </c>
      <c r="M34" s="12">
        <v>91412</v>
      </c>
      <c r="N34" s="12">
        <v>86827</v>
      </c>
      <c r="O34" s="12">
        <v>84326</v>
      </c>
      <c r="P34" s="12">
        <v>81981</v>
      </c>
      <c r="Q34" s="12">
        <v>89209</v>
      </c>
      <c r="R34" s="12">
        <v>104438</v>
      </c>
      <c r="S34" s="12">
        <v>116848</v>
      </c>
      <c r="T34" s="12">
        <v>119105</v>
      </c>
      <c r="U34" s="12">
        <v>122172</v>
      </c>
      <c r="V34" s="12">
        <v>110067</v>
      </c>
      <c r="W34" s="12">
        <v>93031</v>
      </c>
      <c r="X34" s="12">
        <v>75346</v>
      </c>
      <c r="Y34" s="12">
        <v>66055</v>
      </c>
      <c r="AA34" s="2">
        <f>IFERROR(INDEX('Holiday Schedule'!$D$3:$D$24,MATCH(A34,'Holiday Schedule'!$C$3:$C$24,0)),0)</f>
        <v>0</v>
      </c>
      <c r="AB34" s="2">
        <f t="shared" si="0"/>
        <v>6</v>
      </c>
      <c r="AC34" s="2">
        <f t="shared" si="1"/>
        <v>1563825</v>
      </c>
      <c r="AD34" s="5">
        <f t="shared" si="2"/>
        <v>515966</v>
      </c>
      <c r="AE34" s="5">
        <f t="shared" si="3"/>
        <v>2079791</v>
      </c>
      <c r="AG34" s="2">
        <f t="shared" si="4"/>
        <v>1</v>
      </c>
      <c r="AH34" s="2">
        <f t="shared" si="5"/>
        <v>2024</v>
      </c>
      <c r="AJ34" s="5">
        <f t="shared" si="6"/>
        <v>122172</v>
      </c>
      <c r="AK34" s="2">
        <f t="shared" si="7"/>
        <v>20</v>
      </c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40"/>
    </row>
    <row r="35" spans="1:89" x14ac:dyDescent="0.25">
      <c r="A35" s="18">
        <v>45318</v>
      </c>
      <c r="B35" s="12">
        <v>62283</v>
      </c>
      <c r="C35" s="12">
        <v>58572</v>
      </c>
      <c r="D35" s="12">
        <v>56289</v>
      </c>
      <c r="E35" s="12">
        <v>56573</v>
      </c>
      <c r="F35" s="12">
        <v>58942</v>
      </c>
      <c r="G35" s="12">
        <v>66469</v>
      </c>
      <c r="H35" s="12">
        <v>86211</v>
      </c>
      <c r="I35" s="12">
        <v>97558</v>
      </c>
      <c r="J35" s="12">
        <v>98484</v>
      </c>
      <c r="K35" s="12">
        <v>99982</v>
      </c>
      <c r="L35" s="12">
        <v>96948</v>
      </c>
      <c r="M35" s="12">
        <v>95069</v>
      </c>
      <c r="N35" s="12">
        <v>90613</v>
      </c>
      <c r="O35" s="12">
        <v>87630</v>
      </c>
      <c r="P35" s="12">
        <v>85399</v>
      </c>
      <c r="Q35" s="12">
        <v>92993</v>
      </c>
      <c r="R35" s="12">
        <v>107571</v>
      </c>
      <c r="S35" s="12">
        <v>120593</v>
      </c>
      <c r="T35" s="12">
        <v>120535</v>
      </c>
      <c r="U35" s="12">
        <v>121420</v>
      </c>
      <c r="V35" s="12">
        <v>110087</v>
      </c>
      <c r="W35" s="12">
        <v>92597</v>
      </c>
      <c r="X35" s="12">
        <v>76052</v>
      </c>
      <c r="Y35" s="12">
        <v>66573</v>
      </c>
      <c r="AA35" s="2">
        <f>IFERROR(INDEX('Holiday Schedule'!$D$3:$D$24,MATCH(A35,'Holiday Schedule'!$C$3:$C$24,0)),0)</f>
        <v>0</v>
      </c>
      <c r="AB35" s="2">
        <f t="shared" si="0"/>
        <v>7</v>
      </c>
      <c r="AC35" s="2">
        <f t="shared" si="1"/>
        <v>0</v>
      </c>
      <c r="AD35" s="5">
        <f t="shared" si="2"/>
        <v>2105443</v>
      </c>
      <c r="AE35" s="5">
        <f t="shared" si="3"/>
        <v>2105443</v>
      </c>
      <c r="AG35" s="2">
        <f t="shared" si="4"/>
        <v>1</v>
      </c>
      <c r="AH35" s="2">
        <f t="shared" si="5"/>
        <v>2024</v>
      </c>
      <c r="AJ35" s="5">
        <f t="shared" si="6"/>
        <v>121420</v>
      </c>
      <c r="AK35" s="2">
        <f t="shared" si="7"/>
        <v>20</v>
      </c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40"/>
    </row>
    <row r="36" spans="1:89" x14ac:dyDescent="0.25">
      <c r="A36" s="18">
        <v>45319</v>
      </c>
      <c r="B36" s="12">
        <v>62259</v>
      </c>
      <c r="C36" s="12">
        <v>58550</v>
      </c>
      <c r="D36" s="12">
        <v>56269</v>
      </c>
      <c r="E36" s="12">
        <v>56552</v>
      </c>
      <c r="F36" s="12">
        <v>58921</v>
      </c>
      <c r="G36" s="12">
        <v>66444</v>
      </c>
      <c r="H36" s="12">
        <v>86178</v>
      </c>
      <c r="I36" s="12">
        <v>97520</v>
      </c>
      <c r="J36" s="12">
        <v>98448</v>
      </c>
      <c r="K36" s="12">
        <v>99944</v>
      </c>
      <c r="L36" s="12">
        <v>96912</v>
      </c>
      <c r="M36" s="12">
        <v>95034</v>
      </c>
      <c r="N36" s="12">
        <v>90579</v>
      </c>
      <c r="O36" s="12">
        <v>87598</v>
      </c>
      <c r="P36" s="12">
        <v>85367</v>
      </c>
      <c r="Q36" s="12">
        <v>92958</v>
      </c>
      <c r="R36" s="12">
        <v>107530</v>
      </c>
      <c r="S36" s="12">
        <v>120549</v>
      </c>
      <c r="T36" s="12">
        <v>120490</v>
      </c>
      <c r="U36" s="12">
        <v>121375</v>
      </c>
      <c r="V36" s="12">
        <v>110047</v>
      </c>
      <c r="W36" s="12">
        <v>92563</v>
      </c>
      <c r="X36" s="12">
        <v>76024</v>
      </c>
      <c r="Y36" s="12">
        <v>66548</v>
      </c>
      <c r="AA36" s="2">
        <f>IFERROR(INDEX('Holiday Schedule'!$D$3:$D$24,MATCH(A36,'Holiday Schedule'!$C$3:$C$24,0)),0)</f>
        <v>0</v>
      </c>
      <c r="AB36" s="2">
        <f t="shared" si="0"/>
        <v>1</v>
      </c>
      <c r="AC36" s="2">
        <f t="shared" si="1"/>
        <v>0</v>
      </c>
      <c r="AD36" s="5">
        <f t="shared" si="2"/>
        <v>2104659</v>
      </c>
      <c r="AE36" s="5">
        <f t="shared" si="3"/>
        <v>2104659</v>
      </c>
      <c r="AG36" s="2">
        <f t="shared" si="4"/>
        <v>1</v>
      </c>
      <c r="AH36" s="2">
        <f t="shared" si="5"/>
        <v>2024</v>
      </c>
      <c r="AJ36" s="5">
        <f t="shared" si="6"/>
        <v>121375</v>
      </c>
      <c r="AK36" s="2">
        <f t="shared" si="7"/>
        <v>20</v>
      </c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40"/>
    </row>
    <row r="37" spans="1:89" x14ac:dyDescent="0.25">
      <c r="A37" s="18">
        <v>45320</v>
      </c>
      <c r="B37" s="12">
        <v>62004</v>
      </c>
      <c r="C37" s="12">
        <v>58339</v>
      </c>
      <c r="D37" s="12">
        <v>55931</v>
      </c>
      <c r="E37" s="12">
        <v>56703</v>
      </c>
      <c r="F37" s="12">
        <v>59321</v>
      </c>
      <c r="G37" s="12">
        <v>68521</v>
      </c>
      <c r="H37" s="12">
        <v>91848</v>
      </c>
      <c r="I37" s="12">
        <v>102563</v>
      </c>
      <c r="J37" s="12">
        <v>98851</v>
      </c>
      <c r="K37" s="12">
        <v>96280</v>
      </c>
      <c r="L37" s="12">
        <v>93752</v>
      </c>
      <c r="M37" s="12">
        <v>91972</v>
      </c>
      <c r="N37" s="12">
        <v>87358</v>
      </c>
      <c r="O37" s="12">
        <v>84843</v>
      </c>
      <c r="P37" s="12">
        <v>82484</v>
      </c>
      <c r="Q37" s="12">
        <v>89757</v>
      </c>
      <c r="R37" s="12">
        <v>105077</v>
      </c>
      <c r="S37" s="12">
        <v>117563</v>
      </c>
      <c r="T37" s="12">
        <v>119834</v>
      </c>
      <c r="U37" s="12">
        <v>122920</v>
      </c>
      <c r="V37" s="12">
        <v>110741</v>
      </c>
      <c r="W37" s="12">
        <v>93600</v>
      </c>
      <c r="X37" s="12">
        <v>75808</v>
      </c>
      <c r="Y37" s="12">
        <v>66459</v>
      </c>
      <c r="AA37" s="2">
        <f>IFERROR(INDEX('Holiday Schedule'!$D$3:$D$24,MATCH(A37,'Holiday Schedule'!$C$3:$C$24,0)),0)</f>
        <v>0</v>
      </c>
      <c r="AB37" s="2">
        <f t="shared" si="0"/>
        <v>2</v>
      </c>
      <c r="AC37" s="2">
        <f t="shared" si="1"/>
        <v>1573403</v>
      </c>
      <c r="AD37" s="5">
        <f t="shared" si="2"/>
        <v>519126</v>
      </c>
      <c r="AE37" s="5">
        <f t="shared" si="3"/>
        <v>2092529</v>
      </c>
      <c r="AG37" s="2">
        <f t="shared" si="4"/>
        <v>1</v>
      </c>
      <c r="AH37" s="2">
        <f t="shared" si="5"/>
        <v>2024</v>
      </c>
      <c r="AJ37" s="5">
        <f t="shared" si="6"/>
        <v>122920</v>
      </c>
      <c r="AK37" s="2">
        <f t="shared" si="7"/>
        <v>20</v>
      </c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40"/>
    </row>
    <row r="38" spans="1:89" x14ac:dyDescent="0.25">
      <c r="A38" s="18">
        <v>45321</v>
      </c>
      <c r="B38" s="12">
        <v>62431</v>
      </c>
      <c r="C38" s="12">
        <v>58741</v>
      </c>
      <c r="D38" s="12">
        <v>56316</v>
      </c>
      <c r="E38" s="12">
        <v>57093</v>
      </c>
      <c r="F38" s="12">
        <v>59730</v>
      </c>
      <c r="G38" s="12">
        <v>68993</v>
      </c>
      <c r="H38" s="12">
        <v>92482</v>
      </c>
      <c r="I38" s="12">
        <v>103271</v>
      </c>
      <c r="J38" s="12">
        <v>99532</v>
      </c>
      <c r="K38" s="12">
        <v>96944</v>
      </c>
      <c r="L38" s="12">
        <v>94397</v>
      </c>
      <c r="M38" s="12">
        <v>92607</v>
      </c>
      <c r="N38" s="12">
        <v>87961</v>
      </c>
      <c r="O38" s="12">
        <v>85427</v>
      </c>
      <c r="P38" s="12">
        <v>83052</v>
      </c>
      <c r="Q38" s="12">
        <v>90374</v>
      </c>
      <c r="R38" s="12">
        <v>105801</v>
      </c>
      <c r="S38" s="12">
        <v>118373</v>
      </c>
      <c r="T38" s="12">
        <v>120661</v>
      </c>
      <c r="U38" s="12">
        <v>123768</v>
      </c>
      <c r="V38" s="12">
        <v>111504</v>
      </c>
      <c r="W38" s="12">
        <v>94246</v>
      </c>
      <c r="X38" s="12">
        <v>76332</v>
      </c>
      <c r="Y38" s="12">
        <v>66917</v>
      </c>
      <c r="AA38" s="2">
        <f>IFERROR(INDEX('Holiday Schedule'!$D$3:$D$24,MATCH(A38,'Holiday Schedule'!$C$3:$C$24,0)),0)</f>
        <v>0</v>
      </c>
      <c r="AB38" s="2">
        <f t="shared" si="0"/>
        <v>3</v>
      </c>
      <c r="AC38" s="2">
        <f t="shared" si="1"/>
        <v>1584250</v>
      </c>
      <c r="AD38" s="5">
        <f t="shared" si="2"/>
        <v>522703</v>
      </c>
      <c r="AE38" s="5">
        <f t="shared" si="3"/>
        <v>2106953</v>
      </c>
      <c r="AG38" s="2">
        <f t="shared" si="4"/>
        <v>1</v>
      </c>
      <c r="AH38" s="2">
        <f t="shared" si="5"/>
        <v>2024</v>
      </c>
      <c r="AJ38" s="5">
        <f t="shared" si="6"/>
        <v>123768</v>
      </c>
      <c r="AK38" s="2">
        <f t="shared" si="7"/>
        <v>20</v>
      </c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40"/>
    </row>
    <row r="39" spans="1:89" x14ac:dyDescent="0.25">
      <c r="A39" s="18">
        <v>45322</v>
      </c>
      <c r="B39" s="12">
        <v>62768</v>
      </c>
      <c r="C39" s="12">
        <v>59057</v>
      </c>
      <c r="D39" s="12">
        <v>56619</v>
      </c>
      <c r="E39" s="12">
        <v>57400</v>
      </c>
      <c r="F39" s="12">
        <v>60050</v>
      </c>
      <c r="G39" s="12">
        <v>69364</v>
      </c>
      <c r="H39" s="12">
        <v>92980</v>
      </c>
      <c r="I39" s="12">
        <v>103826</v>
      </c>
      <c r="J39" s="12">
        <v>100068</v>
      </c>
      <c r="K39" s="12">
        <v>97465</v>
      </c>
      <c r="L39" s="12">
        <v>94905</v>
      </c>
      <c r="M39" s="12">
        <v>93104</v>
      </c>
      <c r="N39" s="12">
        <v>88434</v>
      </c>
      <c r="O39" s="12">
        <v>85887</v>
      </c>
      <c r="P39" s="12">
        <v>83500</v>
      </c>
      <c r="Q39" s="12">
        <v>90860</v>
      </c>
      <c r="R39" s="12">
        <v>106370</v>
      </c>
      <c r="S39" s="12">
        <v>119010</v>
      </c>
      <c r="T39" s="12">
        <v>121311</v>
      </c>
      <c r="U39" s="12">
        <v>124432</v>
      </c>
      <c r="V39" s="12">
        <v>112105</v>
      </c>
      <c r="W39" s="12">
        <v>94753</v>
      </c>
      <c r="X39" s="12">
        <v>76741</v>
      </c>
      <c r="Y39" s="12">
        <v>67277</v>
      </c>
      <c r="AA39" s="2">
        <f>IFERROR(INDEX('Holiday Schedule'!$D$3:$D$24,MATCH(A39,'Holiday Schedule'!$C$3:$C$24,0)),0)</f>
        <v>0</v>
      </c>
      <c r="AB39" s="2">
        <f t="shared" si="0"/>
        <v>4</v>
      </c>
      <c r="AC39" s="2">
        <f t="shared" si="1"/>
        <v>1592771</v>
      </c>
      <c r="AD39" s="5">
        <f t="shared" si="2"/>
        <v>525515</v>
      </c>
      <c r="AE39" s="5">
        <f t="shared" si="3"/>
        <v>2118286</v>
      </c>
      <c r="AG39" s="2">
        <f t="shared" si="4"/>
        <v>1</v>
      </c>
      <c r="AH39" s="2">
        <f t="shared" si="5"/>
        <v>2024</v>
      </c>
      <c r="AJ39" s="5">
        <f t="shared" si="6"/>
        <v>124432</v>
      </c>
      <c r="AK39" s="2">
        <f t="shared" si="7"/>
        <v>20</v>
      </c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40"/>
    </row>
    <row r="40" spans="1:89" x14ac:dyDescent="0.25">
      <c r="A40" s="18">
        <v>45323</v>
      </c>
      <c r="B40" s="12">
        <v>56428</v>
      </c>
      <c r="C40" s="12">
        <v>54519</v>
      </c>
      <c r="D40" s="12">
        <v>53239</v>
      </c>
      <c r="E40" s="12">
        <v>52468</v>
      </c>
      <c r="F40" s="12">
        <v>57244</v>
      </c>
      <c r="G40" s="12">
        <v>63633</v>
      </c>
      <c r="H40" s="12">
        <v>90360</v>
      </c>
      <c r="I40" s="12">
        <v>96770</v>
      </c>
      <c r="J40" s="12">
        <v>93663</v>
      </c>
      <c r="K40" s="12">
        <v>90343</v>
      </c>
      <c r="L40" s="12">
        <v>88079</v>
      </c>
      <c r="M40" s="12">
        <v>85524</v>
      </c>
      <c r="N40" s="12">
        <v>80121</v>
      </c>
      <c r="O40" s="12">
        <v>78402</v>
      </c>
      <c r="P40" s="12">
        <v>76066</v>
      </c>
      <c r="Q40" s="12">
        <v>82632</v>
      </c>
      <c r="R40" s="12">
        <v>92684</v>
      </c>
      <c r="S40" s="12">
        <v>108478</v>
      </c>
      <c r="T40" s="12">
        <v>113859</v>
      </c>
      <c r="U40" s="12">
        <v>117509</v>
      </c>
      <c r="V40" s="12">
        <v>103092</v>
      </c>
      <c r="W40" s="12">
        <v>85982</v>
      </c>
      <c r="X40" s="12">
        <v>70232</v>
      </c>
      <c r="Y40" s="12">
        <v>61942</v>
      </c>
      <c r="AA40" s="2">
        <f>IFERROR(INDEX('Holiday Schedule'!$D$3:$D$24,MATCH(A40,'Holiday Schedule'!$C$3:$C$24,0)),0)</f>
        <v>0</v>
      </c>
      <c r="AB40" s="2">
        <f t="shared" si="0"/>
        <v>5</v>
      </c>
      <c r="AC40" s="2">
        <f t="shared" si="1"/>
        <v>1463436</v>
      </c>
      <c r="AD40" s="5">
        <f t="shared" si="2"/>
        <v>489833</v>
      </c>
      <c r="AE40" s="5">
        <f t="shared" si="3"/>
        <v>1953269</v>
      </c>
      <c r="AG40" s="2">
        <f t="shared" si="4"/>
        <v>2</v>
      </c>
      <c r="AH40" s="2">
        <f t="shared" si="5"/>
        <v>2024</v>
      </c>
      <c r="AJ40" s="5">
        <f t="shared" si="6"/>
        <v>117509</v>
      </c>
      <c r="AK40" s="2">
        <f t="shared" si="7"/>
        <v>20</v>
      </c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40"/>
    </row>
    <row r="41" spans="1:89" x14ac:dyDescent="0.25">
      <c r="A41" s="18">
        <v>45324</v>
      </c>
      <c r="B41" s="12">
        <v>57264</v>
      </c>
      <c r="C41" s="12">
        <v>55325</v>
      </c>
      <c r="D41" s="12">
        <v>54026</v>
      </c>
      <c r="E41" s="12">
        <v>53245</v>
      </c>
      <c r="F41" s="12">
        <v>58091</v>
      </c>
      <c r="G41" s="12">
        <v>64575</v>
      </c>
      <c r="H41" s="12">
        <v>91697</v>
      </c>
      <c r="I41" s="12">
        <v>98202</v>
      </c>
      <c r="J41" s="12">
        <v>95050</v>
      </c>
      <c r="K41" s="12">
        <v>91680</v>
      </c>
      <c r="L41" s="12">
        <v>89383</v>
      </c>
      <c r="M41" s="12">
        <v>86790</v>
      </c>
      <c r="N41" s="12">
        <v>81309</v>
      </c>
      <c r="O41" s="12">
        <v>79563</v>
      </c>
      <c r="P41" s="12">
        <v>77192</v>
      </c>
      <c r="Q41" s="12">
        <v>83855</v>
      </c>
      <c r="R41" s="12">
        <v>94054</v>
      </c>
      <c r="S41" s="12">
        <v>110082</v>
      </c>
      <c r="T41" s="12">
        <v>115542</v>
      </c>
      <c r="U41" s="12">
        <v>119248</v>
      </c>
      <c r="V41" s="12">
        <v>104617</v>
      </c>
      <c r="W41" s="12">
        <v>87253</v>
      </c>
      <c r="X41" s="12">
        <v>71271</v>
      </c>
      <c r="Y41" s="12">
        <v>62859</v>
      </c>
      <c r="AA41" s="2">
        <f>IFERROR(INDEX('Holiday Schedule'!$D$3:$D$24,MATCH(A41,'Holiday Schedule'!$C$3:$C$24,0)),0)</f>
        <v>0</v>
      </c>
      <c r="AB41" s="2">
        <f t="shared" si="0"/>
        <v>6</v>
      </c>
      <c r="AC41" s="2">
        <f t="shared" si="1"/>
        <v>1485091</v>
      </c>
      <c r="AD41" s="5">
        <f t="shared" si="2"/>
        <v>497082</v>
      </c>
      <c r="AE41" s="5">
        <f t="shared" si="3"/>
        <v>1982173</v>
      </c>
      <c r="AG41" s="2">
        <f t="shared" si="4"/>
        <v>2</v>
      </c>
      <c r="AH41" s="2">
        <f t="shared" si="5"/>
        <v>2024</v>
      </c>
      <c r="AJ41" s="5">
        <f t="shared" si="6"/>
        <v>119248</v>
      </c>
      <c r="AK41" s="2">
        <f t="shared" si="7"/>
        <v>20</v>
      </c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40"/>
    </row>
    <row r="42" spans="1:89" x14ac:dyDescent="0.25">
      <c r="A42" s="18">
        <v>45325</v>
      </c>
      <c r="B42" s="12">
        <v>58209</v>
      </c>
      <c r="C42" s="12">
        <v>55714</v>
      </c>
      <c r="D42" s="12">
        <v>54140</v>
      </c>
      <c r="E42" s="12">
        <v>53936</v>
      </c>
      <c r="F42" s="12">
        <v>57963</v>
      </c>
      <c r="G42" s="12">
        <v>62809</v>
      </c>
      <c r="H42" s="12">
        <v>85145</v>
      </c>
      <c r="I42" s="12">
        <v>94191</v>
      </c>
      <c r="J42" s="12">
        <v>95832</v>
      </c>
      <c r="K42" s="12">
        <v>96644</v>
      </c>
      <c r="L42" s="12">
        <v>94274</v>
      </c>
      <c r="M42" s="12">
        <v>91243</v>
      </c>
      <c r="N42" s="12">
        <v>84757</v>
      </c>
      <c r="O42" s="12">
        <v>82647</v>
      </c>
      <c r="P42" s="12">
        <v>80176</v>
      </c>
      <c r="Q42" s="12">
        <v>87255</v>
      </c>
      <c r="R42" s="12">
        <v>96928</v>
      </c>
      <c r="S42" s="12">
        <v>111067</v>
      </c>
      <c r="T42" s="12">
        <v>117437</v>
      </c>
      <c r="U42" s="12">
        <v>118439</v>
      </c>
      <c r="V42" s="12">
        <v>103141</v>
      </c>
      <c r="W42" s="12">
        <v>85289</v>
      </c>
      <c r="X42" s="12">
        <v>72018</v>
      </c>
      <c r="Y42" s="12">
        <v>63235</v>
      </c>
      <c r="AA42" s="2">
        <f>IFERROR(INDEX('Holiday Schedule'!$D$3:$D$24,MATCH(A42,'Holiday Schedule'!$C$3:$C$24,0)),0)</f>
        <v>0</v>
      </c>
      <c r="AB42" s="2">
        <f t="shared" si="0"/>
        <v>7</v>
      </c>
      <c r="AC42" s="2">
        <f t="shared" si="1"/>
        <v>0</v>
      </c>
      <c r="AD42" s="5">
        <f t="shared" si="2"/>
        <v>2002489</v>
      </c>
      <c r="AE42" s="5">
        <f t="shared" si="3"/>
        <v>2002489</v>
      </c>
      <c r="AG42" s="2">
        <f t="shared" si="4"/>
        <v>2</v>
      </c>
      <c r="AH42" s="2">
        <f t="shared" si="5"/>
        <v>2024</v>
      </c>
      <c r="AJ42" s="5">
        <f t="shared" si="6"/>
        <v>118439</v>
      </c>
      <c r="AK42" s="2">
        <f t="shared" si="7"/>
        <v>20</v>
      </c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40"/>
    </row>
    <row r="43" spans="1:89" x14ac:dyDescent="0.25">
      <c r="A43" s="18">
        <v>45326</v>
      </c>
      <c r="B43" s="12">
        <v>58209</v>
      </c>
      <c r="C43" s="12">
        <v>55713</v>
      </c>
      <c r="D43" s="12">
        <v>54140</v>
      </c>
      <c r="E43" s="12">
        <v>53936</v>
      </c>
      <c r="F43" s="12">
        <v>57962</v>
      </c>
      <c r="G43" s="12">
        <v>62809</v>
      </c>
      <c r="H43" s="12">
        <v>85144</v>
      </c>
      <c r="I43" s="12">
        <v>94190</v>
      </c>
      <c r="J43" s="12">
        <v>95832</v>
      </c>
      <c r="K43" s="12">
        <v>96643</v>
      </c>
      <c r="L43" s="12">
        <v>94273</v>
      </c>
      <c r="M43" s="12">
        <v>91242</v>
      </c>
      <c r="N43" s="12">
        <v>84756</v>
      </c>
      <c r="O43" s="12">
        <v>82646</v>
      </c>
      <c r="P43" s="12">
        <v>80176</v>
      </c>
      <c r="Q43" s="12">
        <v>87254</v>
      </c>
      <c r="R43" s="12">
        <v>96927</v>
      </c>
      <c r="S43" s="12">
        <v>111067</v>
      </c>
      <c r="T43" s="12">
        <v>117437</v>
      </c>
      <c r="U43" s="12">
        <v>118438</v>
      </c>
      <c r="V43" s="12">
        <v>103141</v>
      </c>
      <c r="W43" s="12">
        <v>85288</v>
      </c>
      <c r="X43" s="12">
        <v>72018</v>
      </c>
      <c r="Y43" s="12">
        <v>63235</v>
      </c>
      <c r="AA43" s="2">
        <f>IFERROR(INDEX('Holiday Schedule'!$D$3:$D$24,MATCH(A43,'Holiday Schedule'!$C$3:$C$24,0)),0)</f>
        <v>0</v>
      </c>
      <c r="AB43" s="2">
        <f t="shared" si="0"/>
        <v>1</v>
      </c>
      <c r="AC43" s="2">
        <f t="shared" si="1"/>
        <v>0</v>
      </c>
      <c r="AD43" s="5">
        <f t="shared" si="2"/>
        <v>2002476</v>
      </c>
      <c r="AE43" s="5">
        <f t="shared" si="3"/>
        <v>2002476</v>
      </c>
      <c r="AG43" s="2">
        <f t="shared" si="4"/>
        <v>2</v>
      </c>
      <c r="AH43" s="2">
        <f t="shared" si="5"/>
        <v>2024</v>
      </c>
      <c r="AJ43" s="5">
        <f t="shared" si="6"/>
        <v>118438</v>
      </c>
      <c r="AK43" s="2">
        <f t="shared" si="7"/>
        <v>20</v>
      </c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40"/>
    </row>
    <row r="44" spans="1:89" x14ac:dyDescent="0.25">
      <c r="A44" s="18">
        <v>45327</v>
      </c>
      <c r="B44" s="12">
        <v>57680</v>
      </c>
      <c r="C44" s="12">
        <v>55727</v>
      </c>
      <c r="D44" s="12">
        <v>54420</v>
      </c>
      <c r="E44" s="12">
        <v>53631</v>
      </c>
      <c r="F44" s="12">
        <v>58513</v>
      </c>
      <c r="G44" s="12">
        <v>65044</v>
      </c>
      <c r="H44" s="12">
        <v>92364</v>
      </c>
      <c r="I44" s="12">
        <v>98915</v>
      </c>
      <c r="J44" s="12">
        <v>95740</v>
      </c>
      <c r="K44" s="12">
        <v>92346</v>
      </c>
      <c r="L44" s="12">
        <v>90031</v>
      </c>
      <c r="M44" s="12">
        <v>87420</v>
      </c>
      <c r="N44" s="12">
        <v>81899</v>
      </c>
      <c r="O44" s="12">
        <v>80140</v>
      </c>
      <c r="P44" s="12">
        <v>77753</v>
      </c>
      <c r="Q44" s="12">
        <v>84464</v>
      </c>
      <c r="R44" s="12">
        <v>94738</v>
      </c>
      <c r="S44" s="12">
        <v>110882</v>
      </c>
      <c r="T44" s="12">
        <v>116383</v>
      </c>
      <c r="U44" s="12">
        <v>120116</v>
      </c>
      <c r="V44" s="12">
        <v>105377</v>
      </c>
      <c r="W44" s="12">
        <v>87888</v>
      </c>
      <c r="X44" s="12">
        <v>71789</v>
      </c>
      <c r="Y44" s="12">
        <v>63316</v>
      </c>
      <c r="AA44" s="2">
        <f>IFERROR(INDEX('Holiday Schedule'!$D$3:$D$24,MATCH(A44,'Holiday Schedule'!$C$3:$C$24,0)),0)</f>
        <v>0</v>
      </c>
      <c r="AB44" s="2">
        <f t="shared" si="0"/>
        <v>2</v>
      </c>
      <c r="AC44" s="2">
        <f t="shared" si="1"/>
        <v>1495881</v>
      </c>
      <c r="AD44" s="5">
        <f t="shared" si="2"/>
        <v>500695</v>
      </c>
      <c r="AE44" s="5">
        <f t="shared" si="3"/>
        <v>1996576</v>
      </c>
      <c r="AG44" s="2">
        <f t="shared" si="4"/>
        <v>2</v>
      </c>
      <c r="AH44" s="2">
        <f t="shared" si="5"/>
        <v>2024</v>
      </c>
      <c r="AJ44" s="5">
        <f t="shared" si="6"/>
        <v>120116</v>
      </c>
      <c r="AK44" s="2">
        <f t="shared" si="7"/>
        <v>20</v>
      </c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40"/>
    </row>
    <row r="45" spans="1:89" x14ac:dyDescent="0.25">
      <c r="A45" s="18">
        <v>45328</v>
      </c>
      <c r="B45" s="12">
        <v>57680</v>
      </c>
      <c r="C45" s="12">
        <v>55728</v>
      </c>
      <c r="D45" s="12">
        <v>54420</v>
      </c>
      <c r="E45" s="12">
        <v>53631</v>
      </c>
      <c r="F45" s="12">
        <v>58513</v>
      </c>
      <c r="G45" s="12">
        <v>65045</v>
      </c>
      <c r="H45" s="12">
        <v>92364</v>
      </c>
      <c r="I45" s="12">
        <v>98915</v>
      </c>
      <c r="J45" s="12">
        <v>95741</v>
      </c>
      <c r="K45" s="12">
        <v>92346</v>
      </c>
      <c r="L45" s="12">
        <v>90032</v>
      </c>
      <c r="M45" s="12">
        <v>87421</v>
      </c>
      <c r="N45" s="12">
        <v>81899</v>
      </c>
      <c r="O45" s="12">
        <v>80140</v>
      </c>
      <c r="P45" s="12">
        <v>77753</v>
      </c>
      <c r="Q45" s="12">
        <v>84464</v>
      </c>
      <c r="R45" s="12">
        <v>94738</v>
      </c>
      <c r="S45" s="12">
        <v>110883</v>
      </c>
      <c r="T45" s="12">
        <v>116383</v>
      </c>
      <c r="U45" s="12">
        <v>120116</v>
      </c>
      <c r="V45" s="12">
        <v>105377</v>
      </c>
      <c r="W45" s="12">
        <v>87888</v>
      </c>
      <c r="X45" s="12">
        <v>71789</v>
      </c>
      <c r="Y45" s="12">
        <v>63316</v>
      </c>
      <c r="AA45" s="2">
        <f>IFERROR(INDEX('Holiday Schedule'!$D$3:$D$24,MATCH(A45,'Holiday Schedule'!$C$3:$C$24,0)),0)</f>
        <v>0</v>
      </c>
      <c r="AB45" s="2">
        <f t="shared" si="0"/>
        <v>3</v>
      </c>
      <c r="AC45" s="2">
        <f t="shared" si="1"/>
        <v>1495885</v>
      </c>
      <c r="AD45" s="5">
        <f t="shared" si="2"/>
        <v>500697</v>
      </c>
      <c r="AE45" s="5">
        <f t="shared" si="3"/>
        <v>1996582</v>
      </c>
      <c r="AG45" s="2">
        <f t="shared" si="4"/>
        <v>2</v>
      </c>
      <c r="AH45" s="2">
        <f t="shared" si="5"/>
        <v>2024</v>
      </c>
      <c r="AJ45" s="5">
        <f t="shared" si="6"/>
        <v>120116</v>
      </c>
      <c r="AK45" s="2">
        <f t="shared" si="7"/>
        <v>20</v>
      </c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40"/>
    </row>
    <row r="46" spans="1:89" x14ac:dyDescent="0.25">
      <c r="A46" s="18">
        <v>45329</v>
      </c>
      <c r="B46" s="12">
        <v>58119</v>
      </c>
      <c r="C46" s="12">
        <v>56153</v>
      </c>
      <c r="D46" s="12">
        <v>54834</v>
      </c>
      <c r="E46" s="12">
        <v>54040</v>
      </c>
      <c r="F46" s="12">
        <v>58958</v>
      </c>
      <c r="G46" s="12">
        <v>65539</v>
      </c>
      <c r="H46" s="12">
        <v>93065</v>
      </c>
      <c r="I46" s="12">
        <v>99669</v>
      </c>
      <c r="J46" s="12">
        <v>96469</v>
      </c>
      <c r="K46" s="12">
        <v>93048</v>
      </c>
      <c r="L46" s="12">
        <v>90717</v>
      </c>
      <c r="M46" s="12">
        <v>88087</v>
      </c>
      <c r="N46" s="12">
        <v>82522</v>
      </c>
      <c r="O46" s="12">
        <v>80750</v>
      </c>
      <c r="P46" s="12">
        <v>78344</v>
      </c>
      <c r="Q46" s="12">
        <v>85108</v>
      </c>
      <c r="R46" s="12">
        <v>95460</v>
      </c>
      <c r="S46" s="12">
        <v>111727</v>
      </c>
      <c r="T46" s="12">
        <v>117268</v>
      </c>
      <c r="U46" s="12">
        <v>121029</v>
      </c>
      <c r="V46" s="12">
        <v>106179</v>
      </c>
      <c r="W46" s="12">
        <v>88556</v>
      </c>
      <c r="X46" s="12">
        <v>72336</v>
      </c>
      <c r="Y46" s="12">
        <v>63798</v>
      </c>
      <c r="AA46" s="2">
        <f>IFERROR(INDEX('Holiday Schedule'!$D$3:$D$24,MATCH(A46,'Holiday Schedule'!$C$3:$C$24,0)),0)</f>
        <v>0</v>
      </c>
      <c r="AB46" s="2">
        <f t="shared" si="0"/>
        <v>4</v>
      </c>
      <c r="AC46" s="2">
        <f t="shared" si="1"/>
        <v>1507269</v>
      </c>
      <c r="AD46" s="5">
        <f t="shared" si="2"/>
        <v>504506</v>
      </c>
      <c r="AE46" s="5">
        <f t="shared" si="3"/>
        <v>2011775</v>
      </c>
      <c r="AG46" s="2">
        <f t="shared" si="4"/>
        <v>2</v>
      </c>
      <c r="AH46" s="2">
        <f t="shared" si="5"/>
        <v>2024</v>
      </c>
      <c r="AJ46" s="5">
        <f t="shared" si="6"/>
        <v>121029</v>
      </c>
      <c r="AK46" s="2">
        <f t="shared" si="7"/>
        <v>20</v>
      </c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40"/>
    </row>
    <row r="47" spans="1:89" x14ac:dyDescent="0.25">
      <c r="A47" s="18">
        <v>45330</v>
      </c>
      <c r="B47" s="12">
        <v>58901</v>
      </c>
      <c r="C47" s="12">
        <v>56907</v>
      </c>
      <c r="D47" s="12">
        <v>55571</v>
      </c>
      <c r="E47" s="12">
        <v>54766</v>
      </c>
      <c r="F47" s="12">
        <v>59750</v>
      </c>
      <c r="G47" s="12">
        <v>66421</v>
      </c>
      <c r="H47" s="12">
        <v>94319</v>
      </c>
      <c r="I47" s="12">
        <v>101009</v>
      </c>
      <c r="J47" s="12">
        <v>97767</v>
      </c>
      <c r="K47" s="12">
        <v>94300</v>
      </c>
      <c r="L47" s="12">
        <v>91936</v>
      </c>
      <c r="M47" s="12">
        <v>89271</v>
      </c>
      <c r="N47" s="12">
        <v>83632</v>
      </c>
      <c r="O47" s="12">
        <v>81837</v>
      </c>
      <c r="P47" s="12">
        <v>79399</v>
      </c>
      <c r="Q47" s="12">
        <v>86251</v>
      </c>
      <c r="R47" s="12">
        <v>96743</v>
      </c>
      <c r="S47" s="12">
        <v>113229</v>
      </c>
      <c r="T47" s="12">
        <v>118844</v>
      </c>
      <c r="U47" s="12">
        <v>122656</v>
      </c>
      <c r="V47" s="12">
        <v>107607</v>
      </c>
      <c r="W47" s="12">
        <v>89748</v>
      </c>
      <c r="X47" s="12">
        <v>73309</v>
      </c>
      <c r="Y47" s="12">
        <v>64656</v>
      </c>
      <c r="AA47" s="2">
        <f>IFERROR(INDEX('Holiday Schedule'!$D$3:$D$24,MATCH(A47,'Holiday Schedule'!$C$3:$C$24,0)),0)</f>
        <v>0</v>
      </c>
      <c r="AB47" s="2">
        <f t="shared" si="0"/>
        <v>5</v>
      </c>
      <c r="AC47" s="2">
        <f t="shared" si="1"/>
        <v>1527538</v>
      </c>
      <c r="AD47" s="5">
        <f t="shared" si="2"/>
        <v>511291</v>
      </c>
      <c r="AE47" s="5">
        <f t="shared" si="3"/>
        <v>2038829</v>
      </c>
      <c r="AG47" s="2">
        <f t="shared" si="4"/>
        <v>2</v>
      </c>
      <c r="AH47" s="2">
        <f t="shared" si="5"/>
        <v>2024</v>
      </c>
      <c r="AJ47" s="5">
        <f t="shared" si="6"/>
        <v>122656</v>
      </c>
      <c r="AK47" s="2">
        <f t="shared" si="7"/>
        <v>20</v>
      </c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40"/>
    </row>
    <row r="48" spans="1:89" x14ac:dyDescent="0.25">
      <c r="A48" s="18">
        <v>45331</v>
      </c>
      <c r="B48" s="12">
        <v>58903</v>
      </c>
      <c r="C48" s="12">
        <v>56909</v>
      </c>
      <c r="D48" s="12">
        <v>55573</v>
      </c>
      <c r="E48" s="12">
        <v>54768</v>
      </c>
      <c r="F48" s="12">
        <v>59752</v>
      </c>
      <c r="G48" s="12">
        <v>66423</v>
      </c>
      <c r="H48" s="12">
        <v>94322</v>
      </c>
      <c r="I48" s="12">
        <v>101011</v>
      </c>
      <c r="J48" s="12">
        <v>97770</v>
      </c>
      <c r="K48" s="12">
        <v>94303</v>
      </c>
      <c r="L48" s="12">
        <v>91939</v>
      </c>
      <c r="M48" s="12">
        <v>89273</v>
      </c>
      <c r="N48" s="12">
        <v>83635</v>
      </c>
      <c r="O48" s="12">
        <v>81839</v>
      </c>
      <c r="P48" s="12">
        <v>79401</v>
      </c>
      <c r="Q48" s="12">
        <v>86254</v>
      </c>
      <c r="R48" s="12">
        <v>96746</v>
      </c>
      <c r="S48" s="12">
        <v>113233</v>
      </c>
      <c r="T48" s="12">
        <v>118848</v>
      </c>
      <c r="U48" s="12">
        <v>122661</v>
      </c>
      <c r="V48" s="12">
        <v>107611</v>
      </c>
      <c r="W48" s="12">
        <v>89751</v>
      </c>
      <c r="X48" s="12">
        <v>73312</v>
      </c>
      <c r="Y48" s="12">
        <v>64658</v>
      </c>
      <c r="AA48" s="2">
        <f>IFERROR(INDEX('Holiday Schedule'!$D$3:$D$24,MATCH(A48,'Holiday Schedule'!$C$3:$C$24,0)),0)</f>
        <v>0</v>
      </c>
      <c r="AB48" s="2">
        <f t="shared" si="0"/>
        <v>6</v>
      </c>
      <c r="AC48" s="2">
        <f t="shared" si="1"/>
        <v>1527587</v>
      </c>
      <c r="AD48" s="5">
        <f t="shared" si="2"/>
        <v>511308</v>
      </c>
      <c r="AE48" s="5">
        <f t="shared" si="3"/>
        <v>2038895</v>
      </c>
      <c r="AG48" s="2">
        <f t="shared" si="4"/>
        <v>2</v>
      </c>
      <c r="AH48" s="2">
        <f t="shared" si="5"/>
        <v>2024</v>
      </c>
      <c r="AJ48" s="5">
        <f t="shared" si="6"/>
        <v>122661</v>
      </c>
      <c r="AK48" s="2">
        <f t="shared" si="7"/>
        <v>20</v>
      </c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40"/>
    </row>
    <row r="49" spans="1:89" x14ac:dyDescent="0.25">
      <c r="A49" s="18">
        <v>45332</v>
      </c>
      <c r="B49" s="12">
        <v>59864</v>
      </c>
      <c r="C49" s="12">
        <v>57298</v>
      </c>
      <c r="D49" s="12">
        <v>55681</v>
      </c>
      <c r="E49" s="12">
        <v>55471</v>
      </c>
      <c r="F49" s="12">
        <v>59608</v>
      </c>
      <c r="G49" s="12">
        <v>64595</v>
      </c>
      <c r="H49" s="12">
        <v>87566</v>
      </c>
      <c r="I49" s="12">
        <v>96868</v>
      </c>
      <c r="J49" s="12">
        <v>98557</v>
      </c>
      <c r="K49" s="12">
        <v>99393</v>
      </c>
      <c r="L49" s="12">
        <v>96954</v>
      </c>
      <c r="M49" s="12">
        <v>93837</v>
      </c>
      <c r="N49" s="12">
        <v>87167</v>
      </c>
      <c r="O49" s="12">
        <v>84995</v>
      </c>
      <c r="P49" s="12">
        <v>82456</v>
      </c>
      <c r="Q49" s="12">
        <v>89736</v>
      </c>
      <c r="R49" s="12">
        <v>99683</v>
      </c>
      <c r="S49" s="12">
        <v>114225</v>
      </c>
      <c r="T49" s="12">
        <v>120777</v>
      </c>
      <c r="U49" s="12">
        <v>121807</v>
      </c>
      <c r="V49" s="12">
        <v>106073</v>
      </c>
      <c r="W49" s="12">
        <v>87714</v>
      </c>
      <c r="X49" s="12">
        <v>74065</v>
      </c>
      <c r="Y49" s="12">
        <v>65034</v>
      </c>
      <c r="AA49" s="2">
        <f>IFERROR(INDEX('Holiday Schedule'!$D$3:$D$24,MATCH(A49,'Holiday Schedule'!$C$3:$C$24,0)),0)</f>
        <v>0</v>
      </c>
      <c r="AB49" s="2">
        <f t="shared" si="0"/>
        <v>7</v>
      </c>
      <c r="AC49" s="2">
        <f t="shared" si="1"/>
        <v>0</v>
      </c>
      <c r="AD49" s="5">
        <f t="shared" si="2"/>
        <v>2059424</v>
      </c>
      <c r="AE49" s="5">
        <f t="shared" si="3"/>
        <v>2059424</v>
      </c>
      <c r="AG49" s="2">
        <f t="shared" si="4"/>
        <v>2</v>
      </c>
      <c r="AH49" s="2">
        <f t="shared" si="5"/>
        <v>2024</v>
      </c>
      <c r="AJ49" s="5">
        <f t="shared" si="6"/>
        <v>121807</v>
      </c>
      <c r="AK49" s="2">
        <f t="shared" si="7"/>
        <v>20</v>
      </c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40"/>
    </row>
    <row r="50" spans="1:89" x14ac:dyDescent="0.25">
      <c r="A50" s="18">
        <v>45333</v>
      </c>
      <c r="B50" s="12">
        <v>59867</v>
      </c>
      <c r="C50" s="12">
        <v>57301</v>
      </c>
      <c r="D50" s="12">
        <v>55684</v>
      </c>
      <c r="E50" s="12">
        <v>55474</v>
      </c>
      <c r="F50" s="12">
        <v>59612</v>
      </c>
      <c r="G50" s="12">
        <v>64598</v>
      </c>
      <c r="H50" s="12">
        <v>87571</v>
      </c>
      <c r="I50" s="12">
        <v>96874</v>
      </c>
      <c r="J50" s="12">
        <v>98563</v>
      </c>
      <c r="K50" s="12">
        <v>99398</v>
      </c>
      <c r="L50" s="12">
        <v>96960</v>
      </c>
      <c r="M50" s="12">
        <v>93842</v>
      </c>
      <c r="N50" s="12">
        <v>87172</v>
      </c>
      <c r="O50" s="12">
        <v>85000</v>
      </c>
      <c r="P50" s="12">
        <v>82461</v>
      </c>
      <c r="Q50" s="12">
        <v>89741</v>
      </c>
      <c r="R50" s="12">
        <v>99689</v>
      </c>
      <c r="S50" s="12">
        <v>114232</v>
      </c>
      <c r="T50" s="12">
        <v>120784</v>
      </c>
      <c r="U50" s="12">
        <v>121815</v>
      </c>
      <c r="V50" s="12">
        <v>106079</v>
      </c>
      <c r="W50" s="12">
        <v>87719</v>
      </c>
      <c r="X50" s="12">
        <v>74069</v>
      </c>
      <c r="Y50" s="12">
        <v>65037</v>
      </c>
      <c r="AA50" s="2">
        <f>IFERROR(INDEX('Holiday Schedule'!$D$3:$D$24,MATCH(A50,'Holiday Schedule'!$C$3:$C$24,0)),0)</f>
        <v>0</v>
      </c>
      <c r="AB50" s="2">
        <f t="shared" si="0"/>
        <v>1</v>
      </c>
      <c r="AC50" s="2">
        <f t="shared" si="1"/>
        <v>0</v>
      </c>
      <c r="AD50" s="5">
        <f t="shared" si="2"/>
        <v>2059542</v>
      </c>
      <c r="AE50" s="5">
        <f t="shared" si="3"/>
        <v>2059542</v>
      </c>
      <c r="AG50" s="2">
        <f t="shared" si="4"/>
        <v>2</v>
      </c>
      <c r="AH50" s="2">
        <f t="shared" si="5"/>
        <v>2024</v>
      </c>
      <c r="AJ50" s="5">
        <f t="shared" si="6"/>
        <v>121815</v>
      </c>
      <c r="AK50" s="2">
        <f t="shared" si="7"/>
        <v>20</v>
      </c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40"/>
    </row>
    <row r="51" spans="1:89" x14ac:dyDescent="0.25">
      <c r="A51" s="18">
        <v>45334</v>
      </c>
      <c r="B51" s="12">
        <v>59475</v>
      </c>
      <c r="C51" s="12">
        <v>57463</v>
      </c>
      <c r="D51" s="12">
        <v>56113</v>
      </c>
      <c r="E51" s="12">
        <v>55301</v>
      </c>
      <c r="F51" s="12">
        <v>60334</v>
      </c>
      <c r="G51" s="12">
        <v>67068</v>
      </c>
      <c r="H51" s="12">
        <v>95238</v>
      </c>
      <c r="I51" s="12">
        <v>101994</v>
      </c>
      <c r="J51" s="12">
        <v>98720</v>
      </c>
      <c r="K51" s="12">
        <v>95220</v>
      </c>
      <c r="L51" s="12">
        <v>92834</v>
      </c>
      <c r="M51" s="12">
        <v>90140</v>
      </c>
      <c r="N51" s="12">
        <v>84448</v>
      </c>
      <c r="O51" s="12">
        <v>82635</v>
      </c>
      <c r="P51" s="12">
        <v>80173</v>
      </c>
      <c r="Q51" s="12">
        <v>87093</v>
      </c>
      <c r="R51" s="12">
        <v>97685</v>
      </c>
      <c r="S51" s="12">
        <v>114334</v>
      </c>
      <c r="T51" s="12">
        <v>120004</v>
      </c>
      <c r="U51" s="12">
        <v>123853</v>
      </c>
      <c r="V51" s="12">
        <v>108657</v>
      </c>
      <c r="W51" s="12">
        <v>90623</v>
      </c>
      <c r="X51" s="12">
        <v>74023</v>
      </c>
      <c r="Y51" s="12">
        <v>65287</v>
      </c>
      <c r="AA51" s="2">
        <f>IFERROR(INDEX('Holiday Schedule'!$D$3:$D$24,MATCH(A51,'Holiday Schedule'!$C$3:$C$24,0)),0)</f>
        <v>0</v>
      </c>
      <c r="AB51" s="2">
        <f t="shared" si="0"/>
        <v>2</v>
      </c>
      <c r="AC51" s="2">
        <f t="shared" si="1"/>
        <v>1542436</v>
      </c>
      <c r="AD51" s="5">
        <f t="shared" si="2"/>
        <v>516279</v>
      </c>
      <c r="AE51" s="5">
        <f t="shared" si="3"/>
        <v>2058715</v>
      </c>
      <c r="AG51" s="2">
        <f t="shared" si="4"/>
        <v>2</v>
      </c>
      <c r="AH51" s="2">
        <f t="shared" si="5"/>
        <v>2024</v>
      </c>
      <c r="AJ51" s="5">
        <f t="shared" si="6"/>
        <v>123853</v>
      </c>
      <c r="AK51" s="2">
        <f t="shared" si="7"/>
        <v>20</v>
      </c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40"/>
    </row>
    <row r="52" spans="1:89" x14ac:dyDescent="0.25">
      <c r="A52" s="18">
        <v>45335</v>
      </c>
      <c r="B52" s="12">
        <v>59797</v>
      </c>
      <c r="C52" s="12">
        <v>57772</v>
      </c>
      <c r="D52" s="12">
        <v>56417</v>
      </c>
      <c r="E52" s="12">
        <v>55600</v>
      </c>
      <c r="F52" s="12">
        <v>60661</v>
      </c>
      <c r="G52" s="12">
        <v>67430</v>
      </c>
      <c r="H52" s="12">
        <v>95751</v>
      </c>
      <c r="I52" s="12">
        <v>102545</v>
      </c>
      <c r="J52" s="12">
        <v>99254</v>
      </c>
      <c r="K52" s="12">
        <v>95734</v>
      </c>
      <c r="L52" s="12">
        <v>93334</v>
      </c>
      <c r="M52" s="12">
        <v>90627</v>
      </c>
      <c r="N52" s="12">
        <v>84903</v>
      </c>
      <c r="O52" s="12">
        <v>83081</v>
      </c>
      <c r="P52" s="12">
        <v>80606</v>
      </c>
      <c r="Q52" s="12">
        <v>87562</v>
      </c>
      <c r="R52" s="12">
        <v>98215</v>
      </c>
      <c r="S52" s="12">
        <v>114952</v>
      </c>
      <c r="T52" s="12">
        <v>120654</v>
      </c>
      <c r="U52" s="12">
        <v>124522</v>
      </c>
      <c r="V52" s="12">
        <v>109245</v>
      </c>
      <c r="W52" s="12">
        <v>91112</v>
      </c>
      <c r="X52" s="12">
        <v>74423</v>
      </c>
      <c r="Y52" s="12">
        <v>65639</v>
      </c>
      <c r="AA52" s="2">
        <f>IFERROR(INDEX('Holiday Schedule'!$D$3:$D$24,MATCH(A52,'Holiday Schedule'!$C$3:$C$24,0)),0)</f>
        <v>0</v>
      </c>
      <c r="AB52" s="2">
        <f t="shared" si="0"/>
        <v>3</v>
      </c>
      <c r="AC52" s="2">
        <f t="shared" si="1"/>
        <v>1550769</v>
      </c>
      <c r="AD52" s="5">
        <f t="shared" si="2"/>
        <v>519067</v>
      </c>
      <c r="AE52" s="5">
        <f t="shared" si="3"/>
        <v>2069836</v>
      </c>
      <c r="AG52" s="2">
        <f t="shared" si="4"/>
        <v>2</v>
      </c>
      <c r="AH52" s="2">
        <f t="shared" si="5"/>
        <v>2024</v>
      </c>
      <c r="AJ52" s="5">
        <f t="shared" si="6"/>
        <v>124522</v>
      </c>
      <c r="AK52" s="2">
        <f t="shared" si="7"/>
        <v>20</v>
      </c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40"/>
    </row>
    <row r="53" spans="1:89" x14ac:dyDescent="0.25">
      <c r="A53" s="18">
        <v>45336</v>
      </c>
      <c r="B53" s="12">
        <v>60573</v>
      </c>
      <c r="C53" s="12">
        <v>58523</v>
      </c>
      <c r="D53" s="12">
        <v>57150</v>
      </c>
      <c r="E53" s="12">
        <v>56322</v>
      </c>
      <c r="F53" s="12">
        <v>61448</v>
      </c>
      <c r="G53" s="12">
        <v>68305</v>
      </c>
      <c r="H53" s="12">
        <v>96995</v>
      </c>
      <c r="I53" s="12">
        <v>103877</v>
      </c>
      <c r="J53" s="12">
        <v>100542</v>
      </c>
      <c r="K53" s="12">
        <v>96977</v>
      </c>
      <c r="L53" s="12">
        <v>94546</v>
      </c>
      <c r="M53" s="12">
        <v>91803</v>
      </c>
      <c r="N53" s="12">
        <v>86007</v>
      </c>
      <c r="O53" s="12">
        <v>84159</v>
      </c>
      <c r="P53" s="12">
        <v>81652</v>
      </c>
      <c r="Q53" s="12">
        <v>88700</v>
      </c>
      <c r="R53" s="12">
        <v>99489</v>
      </c>
      <c r="S53" s="12">
        <v>116444</v>
      </c>
      <c r="T53" s="12">
        <v>122218</v>
      </c>
      <c r="U53" s="12">
        <v>126139</v>
      </c>
      <c r="V53" s="12">
        <v>110662</v>
      </c>
      <c r="W53" s="12">
        <v>92296</v>
      </c>
      <c r="X53" s="12">
        <v>75390</v>
      </c>
      <c r="Y53" s="12">
        <v>66490</v>
      </c>
      <c r="AA53" s="2">
        <f>IFERROR(INDEX('Holiday Schedule'!$D$3:$D$24,MATCH(A53,'Holiday Schedule'!$C$3:$C$24,0)),0)</f>
        <v>0</v>
      </c>
      <c r="AB53" s="2">
        <f t="shared" si="0"/>
        <v>4</v>
      </c>
      <c r="AC53" s="2">
        <f t="shared" si="1"/>
        <v>1570901</v>
      </c>
      <c r="AD53" s="5">
        <f t="shared" si="2"/>
        <v>525806</v>
      </c>
      <c r="AE53" s="5">
        <f t="shared" si="3"/>
        <v>2096707</v>
      </c>
      <c r="AG53" s="2">
        <f t="shared" si="4"/>
        <v>2</v>
      </c>
      <c r="AH53" s="2">
        <f t="shared" si="5"/>
        <v>2024</v>
      </c>
      <c r="AJ53" s="5">
        <f t="shared" si="6"/>
        <v>126139</v>
      </c>
      <c r="AK53" s="2">
        <f t="shared" si="7"/>
        <v>20</v>
      </c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40"/>
    </row>
    <row r="54" spans="1:89" x14ac:dyDescent="0.25">
      <c r="A54" s="18">
        <v>45337</v>
      </c>
      <c r="B54" s="12">
        <v>60928</v>
      </c>
      <c r="C54" s="12">
        <v>58865</v>
      </c>
      <c r="D54" s="12">
        <v>57484</v>
      </c>
      <c r="E54" s="12">
        <v>56653</v>
      </c>
      <c r="F54" s="12">
        <v>61807</v>
      </c>
      <c r="G54" s="12">
        <v>68705</v>
      </c>
      <c r="H54" s="12">
        <v>97564</v>
      </c>
      <c r="I54" s="12">
        <v>104485</v>
      </c>
      <c r="J54" s="12">
        <v>101131</v>
      </c>
      <c r="K54" s="12">
        <v>97546</v>
      </c>
      <c r="L54" s="12">
        <v>95101</v>
      </c>
      <c r="M54" s="12">
        <v>92342</v>
      </c>
      <c r="N54" s="12">
        <v>86511</v>
      </c>
      <c r="O54" s="12">
        <v>84653</v>
      </c>
      <c r="P54" s="12">
        <v>82131</v>
      </c>
      <c r="Q54" s="12">
        <v>89220</v>
      </c>
      <c r="R54" s="12">
        <v>100073</v>
      </c>
      <c r="S54" s="12">
        <v>117127</v>
      </c>
      <c r="T54" s="12">
        <v>122935</v>
      </c>
      <c r="U54" s="12">
        <v>126877</v>
      </c>
      <c r="V54" s="12">
        <v>111311</v>
      </c>
      <c r="W54" s="12">
        <v>92836</v>
      </c>
      <c r="X54" s="12">
        <v>75833</v>
      </c>
      <c r="Y54" s="12">
        <v>66881</v>
      </c>
      <c r="AA54" s="2">
        <f>IFERROR(INDEX('Holiday Schedule'!$D$3:$D$24,MATCH(A54,'Holiday Schedule'!$C$3:$C$24,0)),0)</f>
        <v>0</v>
      </c>
      <c r="AB54" s="2">
        <f t="shared" si="0"/>
        <v>5</v>
      </c>
      <c r="AC54" s="2">
        <f t="shared" si="1"/>
        <v>1580112</v>
      </c>
      <c r="AD54" s="5">
        <f t="shared" si="2"/>
        <v>528887</v>
      </c>
      <c r="AE54" s="5">
        <f t="shared" si="3"/>
        <v>2108999</v>
      </c>
      <c r="AG54" s="2">
        <f t="shared" si="4"/>
        <v>2</v>
      </c>
      <c r="AH54" s="2">
        <f t="shared" si="5"/>
        <v>2024</v>
      </c>
      <c r="AJ54" s="5">
        <f t="shared" si="6"/>
        <v>126877</v>
      </c>
      <c r="AK54" s="2">
        <f t="shared" si="7"/>
        <v>20</v>
      </c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40"/>
    </row>
    <row r="55" spans="1:89" x14ac:dyDescent="0.25">
      <c r="A55" s="18">
        <v>45338</v>
      </c>
      <c r="B55" s="12">
        <v>60937</v>
      </c>
      <c r="C55" s="12">
        <v>58874</v>
      </c>
      <c r="D55" s="12">
        <v>57494</v>
      </c>
      <c r="E55" s="12">
        <v>56661</v>
      </c>
      <c r="F55" s="12">
        <v>61817</v>
      </c>
      <c r="G55" s="12">
        <v>68717</v>
      </c>
      <c r="H55" s="12">
        <v>97580</v>
      </c>
      <c r="I55" s="12">
        <v>104500</v>
      </c>
      <c r="J55" s="12">
        <v>101147</v>
      </c>
      <c r="K55" s="12">
        <v>97560</v>
      </c>
      <c r="L55" s="12">
        <v>95115</v>
      </c>
      <c r="M55" s="12">
        <v>92357</v>
      </c>
      <c r="N55" s="12">
        <v>86525</v>
      </c>
      <c r="O55" s="12">
        <v>84664</v>
      </c>
      <c r="P55" s="12">
        <v>82144</v>
      </c>
      <c r="Q55" s="12">
        <v>89232</v>
      </c>
      <c r="R55" s="12">
        <v>100088</v>
      </c>
      <c r="S55" s="12">
        <v>117145</v>
      </c>
      <c r="T55" s="12">
        <v>122953</v>
      </c>
      <c r="U55" s="12">
        <v>126898</v>
      </c>
      <c r="V55" s="12">
        <v>111329</v>
      </c>
      <c r="W55" s="12">
        <v>92849</v>
      </c>
      <c r="X55" s="12">
        <v>75844</v>
      </c>
      <c r="Y55" s="12">
        <v>66891</v>
      </c>
      <c r="AA55" s="2">
        <f>IFERROR(INDEX('Holiday Schedule'!$D$3:$D$24,MATCH(A55,'Holiday Schedule'!$C$3:$C$24,0)),0)</f>
        <v>0</v>
      </c>
      <c r="AB55" s="2">
        <f t="shared" si="0"/>
        <v>6</v>
      </c>
      <c r="AC55" s="2">
        <f t="shared" si="1"/>
        <v>1580350</v>
      </c>
      <c r="AD55" s="5">
        <f t="shared" si="2"/>
        <v>528971</v>
      </c>
      <c r="AE55" s="5">
        <f t="shared" si="3"/>
        <v>2109321</v>
      </c>
      <c r="AG55" s="2">
        <f t="shared" si="4"/>
        <v>2</v>
      </c>
      <c r="AH55" s="2">
        <f t="shared" si="5"/>
        <v>2024</v>
      </c>
      <c r="AJ55" s="5">
        <f t="shared" si="6"/>
        <v>126898</v>
      </c>
      <c r="AK55" s="2">
        <f t="shared" si="7"/>
        <v>20</v>
      </c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40"/>
    </row>
    <row r="56" spans="1:89" x14ac:dyDescent="0.25">
      <c r="A56" s="18">
        <v>45339</v>
      </c>
      <c r="B56" s="12">
        <v>61946</v>
      </c>
      <c r="C56" s="12">
        <v>59291</v>
      </c>
      <c r="D56" s="12">
        <v>57617</v>
      </c>
      <c r="E56" s="12">
        <v>57401</v>
      </c>
      <c r="F56" s="12">
        <v>61683</v>
      </c>
      <c r="G56" s="12">
        <v>66843</v>
      </c>
      <c r="H56" s="12">
        <v>90614</v>
      </c>
      <c r="I56" s="12">
        <v>100242</v>
      </c>
      <c r="J56" s="12">
        <v>101987</v>
      </c>
      <c r="K56" s="12">
        <v>102850</v>
      </c>
      <c r="L56" s="12">
        <v>100329</v>
      </c>
      <c r="M56" s="12">
        <v>97102</v>
      </c>
      <c r="N56" s="12">
        <v>90200</v>
      </c>
      <c r="O56" s="12">
        <v>87955</v>
      </c>
      <c r="P56" s="12">
        <v>85325</v>
      </c>
      <c r="Q56" s="12">
        <v>92857</v>
      </c>
      <c r="R56" s="12">
        <v>103152</v>
      </c>
      <c r="S56" s="12">
        <v>118200</v>
      </c>
      <c r="T56" s="12">
        <v>124980</v>
      </c>
      <c r="U56" s="12">
        <v>126047</v>
      </c>
      <c r="V56" s="12">
        <v>109765</v>
      </c>
      <c r="W56" s="12">
        <v>90767</v>
      </c>
      <c r="X56" s="12">
        <v>76642</v>
      </c>
      <c r="Y56" s="12">
        <v>67297</v>
      </c>
      <c r="AA56" s="2">
        <f>IFERROR(INDEX('Holiday Schedule'!$D$3:$D$24,MATCH(A56,'Holiday Schedule'!$C$3:$C$24,0)),0)</f>
        <v>0</v>
      </c>
      <c r="AB56" s="2">
        <f t="shared" si="0"/>
        <v>7</v>
      </c>
      <c r="AC56" s="2">
        <f t="shared" si="1"/>
        <v>0</v>
      </c>
      <c r="AD56" s="5">
        <f t="shared" si="2"/>
        <v>2131092</v>
      </c>
      <c r="AE56" s="5">
        <f t="shared" si="3"/>
        <v>2131092</v>
      </c>
      <c r="AG56" s="2">
        <f t="shared" si="4"/>
        <v>2</v>
      </c>
      <c r="AH56" s="2">
        <f t="shared" si="5"/>
        <v>2024</v>
      </c>
      <c r="AJ56" s="5">
        <f t="shared" si="6"/>
        <v>126047</v>
      </c>
      <c r="AK56" s="2">
        <f t="shared" si="7"/>
        <v>20</v>
      </c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40"/>
    </row>
    <row r="57" spans="1:89" x14ac:dyDescent="0.25">
      <c r="A57" s="18">
        <v>45340</v>
      </c>
      <c r="B57" s="12">
        <v>61953</v>
      </c>
      <c r="C57" s="12">
        <v>59296</v>
      </c>
      <c r="D57" s="12">
        <v>57623</v>
      </c>
      <c r="E57" s="12">
        <v>57407</v>
      </c>
      <c r="F57" s="12">
        <v>61690</v>
      </c>
      <c r="G57" s="12">
        <v>66850</v>
      </c>
      <c r="H57" s="12">
        <v>90624</v>
      </c>
      <c r="I57" s="12">
        <v>100252</v>
      </c>
      <c r="J57" s="12">
        <v>101997</v>
      </c>
      <c r="K57" s="12">
        <v>102861</v>
      </c>
      <c r="L57" s="12">
        <v>100340</v>
      </c>
      <c r="M57" s="12">
        <v>97113</v>
      </c>
      <c r="N57" s="12">
        <v>90209</v>
      </c>
      <c r="O57" s="12">
        <v>87964</v>
      </c>
      <c r="P57" s="12">
        <v>85334</v>
      </c>
      <c r="Q57" s="12">
        <v>92869</v>
      </c>
      <c r="R57" s="12">
        <v>103163</v>
      </c>
      <c r="S57" s="12">
        <v>118212</v>
      </c>
      <c r="T57" s="12">
        <v>124992</v>
      </c>
      <c r="U57" s="12">
        <v>126060</v>
      </c>
      <c r="V57" s="12">
        <v>109777</v>
      </c>
      <c r="W57" s="12">
        <v>90776</v>
      </c>
      <c r="X57" s="12">
        <v>76650</v>
      </c>
      <c r="Y57" s="12">
        <v>67303</v>
      </c>
      <c r="AA57" s="2">
        <f>IFERROR(INDEX('Holiday Schedule'!$D$3:$D$24,MATCH(A57,'Holiday Schedule'!$C$3:$C$24,0)),0)</f>
        <v>0</v>
      </c>
      <c r="AB57" s="2">
        <f t="shared" si="0"/>
        <v>1</v>
      </c>
      <c r="AC57" s="2">
        <f t="shared" si="1"/>
        <v>0</v>
      </c>
      <c r="AD57" s="5">
        <f t="shared" si="2"/>
        <v>2131315</v>
      </c>
      <c r="AE57" s="5">
        <f t="shared" si="3"/>
        <v>2131315</v>
      </c>
      <c r="AG57" s="2">
        <f t="shared" si="4"/>
        <v>2</v>
      </c>
      <c r="AH57" s="2">
        <f t="shared" si="5"/>
        <v>2024</v>
      </c>
      <c r="AJ57" s="5">
        <f t="shared" si="6"/>
        <v>126060</v>
      </c>
      <c r="AK57" s="2">
        <f t="shared" si="7"/>
        <v>20</v>
      </c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40"/>
    </row>
    <row r="58" spans="1:89" x14ac:dyDescent="0.25">
      <c r="A58" s="18">
        <v>45341</v>
      </c>
      <c r="B58" s="12">
        <v>61960</v>
      </c>
      <c r="C58" s="12">
        <v>59304</v>
      </c>
      <c r="D58" s="12">
        <v>57630</v>
      </c>
      <c r="E58" s="12">
        <v>57414</v>
      </c>
      <c r="F58" s="12">
        <v>61698</v>
      </c>
      <c r="G58" s="12">
        <v>66858</v>
      </c>
      <c r="H58" s="12">
        <v>90633</v>
      </c>
      <c r="I58" s="12">
        <v>100263</v>
      </c>
      <c r="J58" s="12">
        <v>102009</v>
      </c>
      <c r="K58" s="12">
        <v>102873</v>
      </c>
      <c r="L58" s="12">
        <v>100351</v>
      </c>
      <c r="M58" s="12">
        <v>97123</v>
      </c>
      <c r="N58" s="12">
        <v>90220</v>
      </c>
      <c r="O58" s="12">
        <v>87973</v>
      </c>
      <c r="P58" s="12">
        <v>85343</v>
      </c>
      <c r="Q58" s="12">
        <v>92879</v>
      </c>
      <c r="R58" s="12">
        <v>103175</v>
      </c>
      <c r="S58" s="12">
        <v>118227</v>
      </c>
      <c r="T58" s="12">
        <v>125006</v>
      </c>
      <c r="U58" s="12">
        <v>126074</v>
      </c>
      <c r="V58" s="12">
        <v>109789</v>
      </c>
      <c r="W58" s="12">
        <v>90786</v>
      </c>
      <c r="X58" s="12">
        <v>76659</v>
      </c>
      <c r="Y58" s="12">
        <v>67312</v>
      </c>
      <c r="AA58" s="2">
        <f>IFERROR(INDEX('Holiday Schedule'!$D$3:$D$24,MATCH(A58,'Holiday Schedule'!$C$3:$C$24,0)),0)</f>
        <v>1</v>
      </c>
      <c r="AB58" s="2">
        <f t="shared" si="0"/>
        <v>2</v>
      </c>
      <c r="AC58" s="2">
        <f t="shared" si="1"/>
        <v>0</v>
      </c>
      <c r="AD58" s="5">
        <f t="shared" si="2"/>
        <v>2131559</v>
      </c>
      <c r="AE58" s="5">
        <f t="shared" si="3"/>
        <v>2131559</v>
      </c>
      <c r="AG58" s="2">
        <f t="shared" si="4"/>
        <v>2</v>
      </c>
      <c r="AH58" s="2">
        <f t="shared" si="5"/>
        <v>2024</v>
      </c>
      <c r="AJ58" s="5">
        <f t="shared" si="6"/>
        <v>126074</v>
      </c>
      <c r="AK58" s="2">
        <f t="shared" si="7"/>
        <v>20</v>
      </c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40"/>
    </row>
    <row r="59" spans="1:89" x14ac:dyDescent="0.25">
      <c r="A59" s="18">
        <v>45342</v>
      </c>
      <c r="B59" s="12">
        <v>61595</v>
      </c>
      <c r="C59" s="12">
        <v>59510</v>
      </c>
      <c r="D59" s="12">
        <v>58114</v>
      </c>
      <c r="E59" s="12">
        <v>57272</v>
      </c>
      <c r="F59" s="12">
        <v>62484</v>
      </c>
      <c r="G59" s="12">
        <v>69458</v>
      </c>
      <c r="H59" s="12">
        <v>98632</v>
      </c>
      <c r="I59" s="12">
        <v>105629</v>
      </c>
      <c r="J59" s="12">
        <v>102238</v>
      </c>
      <c r="K59" s="12">
        <v>98613</v>
      </c>
      <c r="L59" s="12">
        <v>96140</v>
      </c>
      <c r="M59" s="12">
        <v>93353</v>
      </c>
      <c r="N59" s="12">
        <v>87457</v>
      </c>
      <c r="O59" s="12">
        <v>85578</v>
      </c>
      <c r="P59" s="12">
        <v>83031</v>
      </c>
      <c r="Q59" s="12">
        <v>90194</v>
      </c>
      <c r="R59" s="12">
        <v>101168</v>
      </c>
      <c r="S59" s="12">
        <v>118407</v>
      </c>
      <c r="T59" s="12">
        <v>124281</v>
      </c>
      <c r="U59" s="12">
        <v>128266</v>
      </c>
      <c r="V59" s="12">
        <v>112529</v>
      </c>
      <c r="W59" s="12">
        <v>93851</v>
      </c>
      <c r="X59" s="12">
        <v>76661</v>
      </c>
      <c r="Y59" s="12">
        <v>67613</v>
      </c>
      <c r="AA59" s="2">
        <f>IFERROR(INDEX('Holiday Schedule'!$D$3:$D$24,MATCH(A59,'Holiday Schedule'!$C$3:$C$24,0)),0)</f>
        <v>0</v>
      </c>
      <c r="AB59" s="2">
        <f t="shared" si="0"/>
        <v>3</v>
      </c>
      <c r="AC59" s="2">
        <f t="shared" si="1"/>
        <v>1597396</v>
      </c>
      <c r="AD59" s="5">
        <f t="shared" si="2"/>
        <v>534678</v>
      </c>
      <c r="AE59" s="5">
        <f t="shared" si="3"/>
        <v>2132074</v>
      </c>
      <c r="AG59" s="2">
        <f t="shared" si="4"/>
        <v>2</v>
      </c>
      <c r="AH59" s="2">
        <f t="shared" si="5"/>
        <v>2024</v>
      </c>
      <c r="AJ59" s="5">
        <f t="shared" si="6"/>
        <v>128266</v>
      </c>
      <c r="AK59" s="2">
        <f t="shared" si="7"/>
        <v>20</v>
      </c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40"/>
    </row>
    <row r="60" spans="1:89" x14ac:dyDescent="0.25">
      <c r="A60" s="18">
        <v>45343</v>
      </c>
      <c r="B60" s="12">
        <v>61602</v>
      </c>
      <c r="C60" s="12">
        <v>59517</v>
      </c>
      <c r="D60" s="12">
        <v>58122</v>
      </c>
      <c r="E60" s="12">
        <v>57279</v>
      </c>
      <c r="F60" s="12">
        <v>62492</v>
      </c>
      <c r="G60" s="12">
        <v>69466</v>
      </c>
      <c r="H60" s="12">
        <v>98643</v>
      </c>
      <c r="I60" s="12">
        <v>105642</v>
      </c>
      <c r="J60" s="12">
        <v>102250</v>
      </c>
      <c r="K60" s="12">
        <v>98625</v>
      </c>
      <c r="L60" s="12">
        <v>96153</v>
      </c>
      <c r="M60" s="12">
        <v>93365</v>
      </c>
      <c r="N60" s="12">
        <v>87468</v>
      </c>
      <c r="O60" s="12">
        <v>85589</v>
      </c>
      <c r="P60" s="12">
        <v>83041</v>
      </c>
      <c r="Q60" s="12">
        <v>90206</v>
      </c>
      <c r="R60" s="12">
        <v>101180</v>
      </c>
      <c r="S60" s="12">
        <v>118422</v>
      </c>
      <c r="T60" s="12">
        <v>124296</v>
      </c>
      <c r="U60" s="12">
        <v>128282</v>
      </c>
      <c r="V60" s="12">
        <v>112543</v>
      </c>
      <c r="W60" s="12">
        <v>93863</v>
      </c>
      <c r="X60" s="12">
        <v>76671</v>
      </c>
      <c r="Y60" s="12">
        <v>67622</v>
      </c>
      <c r="AA60" s="2">
        <f>IFERROR(INDEX('Holiday Schedule'!$D$3:$D$24,MATCH(A60,'Holiday Schedule'!$C$3:$C$24,0)),0)</f>
        <v>0</v>
      </c>
      <c r="AB60" s="2">
        <f t="shared" si="0"/>
        <v>4</v>
      </c>
      <c r="AC60" s="2">
        <f t="shared" si="1"/>
        <v>1597596</v>
      </c>
      <c r="AD60" s="5">
        <f t="shared" si="2"/>
        <v>534743</v>
      </c>
      <c r="AE60" s="5">
        <f t="shared" si="3"/>
        <v>2132339</v>
      </c>
      <c r="AG60" s="2">
        <f t="shared" si="4"/>
        <v>2</v>
      </c>
      <c r="AH60" s="2">
        <f t="shared" si="5"/>
        <v>2024</v>
      </c>
      <c r="AJ60" s="5">
        <f t="shared" si="6"/>
        <v>128282</v>
      </c>
      <c r="AK60" s="2">
        <f t="shared" si="7"/>
        <v>20</v>
      </c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40"/>
    </row>
    <row r="61" spans="1:89" x14ac:dyDescent="0.25">
      <c r="A61" s="18">
        <v>45344</v>
      </c>
      <c r="B61" s="12">
        <v>62202</v>
      </c>
      <c r="C61" s="12">
        <v>60097</v>
      </c>
      <c r="D61" s="12">
        <v>58688</v>
      </c>
      <c r="E61" s="12">
        <v>57839</v>
      </c>
      <c r="F61" s="12">
        <v>63101</v>
      </c>
      <c r="G61" s="12">
        <v>70144</v>
      </c>
      <c r="H61" s="12">
        <v>99606</v>
      </c>
      <c r="I61" s="12">
        <v>106674</v>
      </c>
      <c r="J61" s="12">
        <v>103248</v>
      </c>
      <c r="K61" s="12">
        <v>99587</v>
      </c>
      <c r="L61" s="12">
        <v>97091</v>
      </c>
      <c r="M61" s="12">
        <v>94275</v>
      </c>
      <c r="N61" s="12">
        <v>88321</v>
      </c>
      <c r="O61" s="12">
        <v>86425</v>
      </c>
      <c r="P61" s="12">
        <v>83850</v>
      </c>
      <c r="Q61" s="12">
        <v>91086</v>
      </c>
      <c r="R61" s="12">
        <v>102167</v>
      </c>
      <c r="S61" s="12">
        <v>119577</v>
      </c>
      <c r="T61" s="12">
        <v>125510</v>
      </c>
      <c r="U61" s="12">
        <v>129535</v>
      </c>
      <c r="V61" s="12">
        <v>113641</v>
      </c>
      <c r="W61" s="12">
        <v>94780</v>
      </c>
      <c r="X61" s="12">
        <v>77418</v>
      </c>
      <c r="Y61" s="12">
        <v>68281</v>
      </c>
      <c r="AA61" s="2">
        <f>IFERROR(INDEX('Holiday Schedule'!$D$3:$D$24,MATCH(A61,'Holiday Schedule'!$C$3:$C$24,0)),0)</f>
        <v>0</v>
      </c>
      <c r="AB61" s="2">
        <f t="shared" si="0"/>
        <v>5</v>
      </c>
      <c r="AC61" s="2">
        <f t="shared" si="1"/>
        <v>1613185</v>
      </c>
      <c r="AD61" s="5">
        <f t="shared" si="2"/>
        <v>539958</v>
      </c>
      <c r="AE61" s="5">
        <f t="shared" si="3"/>
        <v>2153143</v>
      </c>
      <c r="AG61" s="2">
        <f t="shared" si="4"/>
        <v>2</v>
      </c>
      <c r="AH61" s="2">
        <f t="shared" si="5"/>
        <v>2024</v>
      </c>
      <c r="AJ61" s="5">
        <f t="shared" si="6"/>
        <v>129535</v>
      </c>
      <c r="AK61" s="2">
        <f t="shared" si="7"/>
        <v>20</v>
      </c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40"/>
    </row>
    <row r="62" spans="1:89" x14ac:dyDescent="0.25">
      <c r="A62" s="18">
        <v>45345</v>
      </c>
      <c r="B62" s="12">
        <v>62205</v>
      </c>
      <c r="C62" s="12">
        <v>60100</v>
      </c>
      <c r="D62" s="12">
        <v>58691</v>
      </c>
      <c r="E62" s="12">
        <v>57841</v>
      </c>
      <c r="F62" s="12">
        <v>63104</v>
      </c>
      <c r="G62" s="12">
        <v>70147</v>
      </c>
      <c r="H62" s="12">
        <v>99611</v>
      </c>
      <c r="I62" s="12">
        <v>106678</v>
      </c>
      <c r="J62" s="12">
        <v>103252</v>
      </c>
      <c r="K62" s="12">
        <v>99591</v>
      </c>
      <c r="L62" s="12">
        <v>97095</v>
      </c>
      <c r="M62" s="12">
        <v>94279</v>
      </c>
      <c r="N62" s="12">
        <v>88324</v>
      </c>
      <c r="O62" s="12">
        <v>86429</v>
      </c>
      <c r="P62" s="12">
        <v>83854</v>
      </c>
      <c r="Q62" s="12">
        <v>91090</v>
      </c>
      <c r="R62" s="12">
        <v>102171</v>
      </c>
      <c r="S62" s="12">
        <v>119582</v>
      </c>
      <c r="T62" s="12">
        <v>125515</v>
      </c>
      <c r="U62" s="12">
        <v>129540</v>
      </c>
      <c r="V62" s="12">
        <v>113645</v>
      </c>
      <c r="W62" s="12">
        <v>94784</v>
      </c>
      <c r="X62" s="12">
        <v>77422</v>
      </c>
      <c r="Y62" s="12">
        <v>68284</v>
      </c>
      <c r="AA62" s="2">
        <f>IFERROR(INDEX('Holiday Schedule'!$D$3:$D$24,MATCH(A62,'Holiday Schedule'!$C$3:$C$24,0)),0)</f>
        <v>0</v>
      </c>
      <c r="AB62" s="2">
        <f t="shared" si="0"/>
        <v>6</v>
      </c>
      <c r="AC62" s="2">
        <f t="shared" si="1"/>
        <v>1613251</v>
      </c>
      <c r="AD62" s="5">
        <f t="shared" si="2"/>
        <v>539983</v>
      </c>
      <c r="AE62" s="5">
        <f t="shared" si="3"/>
        <v>2153234</v>
      </c>
      <c r="AG62" s="2">
        <f t="shared" si="4"/>
        <v>2</v>
      </c>
      <c r="AH62" s="2">
        <f t="shared" si="5"/>
        <v>2024</v>
      </c>
      <c r="AJ62" s="5">
        <f t="shared" si="6"/>
        <v>129540</v>
      </c>
      <c r="AK62" s="2">
        <f t="shared" si="7"/>
        <v>20</v>
      </c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40"/>
    </row>
    <row r="63" spans="1:89" x14ac:dyDescent="0.25">
      <c r="A63" s="18">
        <v>45346</v>
      </c>
      <c r="B63" s="12">
        <v>63235</v>
      </c>
      <c r="C63" s="12">
        <v>60524</v>
      </c>
      <c r="D63" s="12">
        <v>58816</v>
      </c>
      <c r="E63" s="12">
        <v>58594</v>
      </c>
      <c r="F63" s="12">
        <v>62967</v>
      </c>
      <c r="G63" s="12">
        <v>68233</v>
      </c>
      <c r="H63" s="12">
        <v>92499</v>
      </c>
      <c r="I63" s="12">
        <v>102326</v>
      </c>
      <c r="J63" s="12">
        <v>104109</v>
      </c>
      <c r="K63" s="12">
        <v>104990</v>
      </c>
      <c r="L63" s="12">
        <v>102417</v>
      </c>
      <c r="M63" s="12">
        <v>99123</v>
      </c>
      <c r="N63" s="12">
        <v>92077</v>
      </c>
      <c r="O63" s="12">
        <v>89784</v>
      </c>
      <c r="P63" s="12">
        <v>87100</v>
      </c>
      <c r="Q63" s="12">
        <v>94791</v>
      </c>
      <c r="R63" s="12">
        <v>105298</v>
      </c>
      <c r="S63" s="12">
        <v>120660</v>
      </c>
      <c r="T63" s="12">
        <v>127580</v>
      </c>
      <c r="U63" s="12">
        <v>128669</v>
      </c>
      <c r="V63" s="12">
        <v>112048</v>
      </c>
      <c r="W63" s="12">
        <v>92654</v>
      </c>
      <c r="X63" s="12">
        <v>78237</v>
      </c>
      <c r="Y63" s="12">
        <v>68697</v>
      </c>
      <c r="AA63" s="2">
        <f>IFERROR(INDEX('Holiday Schedule'!$D$3:$D$24,MATCH(A63,'Holiday Schedule'!$C$3:$C$24,0)),0)</f>
        <v>0</v>
      </c>
      <c r="AB63" s="2">
        <f t="shared" si="0"/>
        <v>7</v>
      </c>
      <c r="AC63" s="2">
        <f t="shared" si="1"/>
        <v>0</v>
      </c>
      <c r="AD63" s="5">
        <f t="shared" si="2"/>
        <v>2175428</v>
      </c>
      <c r="AE63" s="5">
        <f t="shared" si="3"/>
        <v>2175428</v>
      </c>
      <c r="AG63" s="2">
        <f t="shared" si="4"/>
        <v>2</v>
      </c>
      <c r="AH63" s="2">
        <f t="shared" si="5"/>
        <v>2024</v>
      </c>
      <c r="AJ63" s="5">
        <f t="shared" si="6"/>
        <v>128669</v>
      </c>
      <c r="AK63" s="2">
        <f t="shared" si="7"/>
        <v>20</v>
      </c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40"/>
    </row>
    <row r="64" spans="1:89" x14ac:dyDescent="0.25">
      <c r="A64" s="18">
        <v>45347</v>
      </c>
      <c r="B64" s="12">
        <v>63240</v>
      </c>
      <c r="C64" s="12">
        <v>60530</v>
      </c>
      <c r="D64" s="12">
        <v>58820</v>
      </c>
      <c r="E64" s="12">
        <v>58600</v>
      </c>
      <c r="F64" s="12">
        <v>62972</v>
      </c>
      <c r="G64" s="12">
        <v>68238</v>
      </c>
      <c r="H64" s="12">
        <v>92506</v>
      </c>
      <c r="I64" s="12">
        <v>102334</v>
      </c>
      <c r="J64" s="12">
        <v>104117</v>
      </c>
      <c r="K64" s="12">
        <v>104998</v>
      </c>
      <c r="L64" s="12">
        <v>102425</v>
      </c>
      <c r="M64" s="12">
        <v>99131</v>
      </c>
      <c r="N64" s="12">
        <v>92084</v>
      </c>
      <c r="O64" s="12">
        <v>89791</v>
      </c>
      <c r="P64" s="12">
        <v>87107</v>
      </c>
      <c r="Q64" s="12">
        <v>94798</v>
      </c>
      <c r="R64" s="12">
        <v>105306</v>
      </c>
      <c r="S64" s="12">
        <v>120670</v>
      </c>
      <c r="T64" s="12">
        <v>127591</v>
      </c>
      <c r="U64" s="12">
        <v>128679</v>
      </c>
      <c r="V64" s="12">
        <v>112058</v>
      </c>
      <c r="W64" s="12">
        <v>92662</v>
      </c>
      <c r="X64" s="12">
        <v>78243</v>
      </c>
      <c r="Y64" s="12">
        <v>68702</v>
      </c>
      <c r="AA64" s="2">
        <f>IFERROR(INDEX('Holiday Schedule'!$D$3:$D$24,MATCH(A64,'Holiday Schedule'!$C$3:$C$24,0)),0)</f>
        <v>0</v>
      </c>
      <c r="AB64" s="2">
        <f t="shared" si="0"/>
        <v>1</v>
      </c>
      <c r="AC64" s="2">
        <f t="shared" si="1"/>
        <v>0</v>
      </c>
      <c r="AD64" s="5">
        <f t="shared" si="2"/>
        <v>2175602</v>
      </c>
      <c r="AE64" s="5">
        <f t="shared" si="3"/>
        <v>2175602</v>
      </c>
      <c r="AG64" s="2">
        <f t="shared" si="4"/>
        <v>2</v>
      </c>
      <c r="AH64" s="2">
        <f t="shared" si="5"/>
        <v>2024</v>
      </c>
      <c r="AJ64" s="5">
        <f t="shared" si="6"/>
        <v>128679</v>
      </c>
      <c r="AK64" s="2">
        <f t="shared" si="7"/>
        <v>20</v>
      </c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40"/>
    </row>
    <row r="65" spans="1:89" x14ac:dyDescent="0.25">
      <c r="A65" s="18">
        <v>45348</v>
      </c>
      <c r="B65" s="12">
        <v>62379</v>
      </c>
      <c r="C65" s="12">
        <v>60269</v>
      </c>
      <c r="D65" s="12">
        <v>58854</v>
      </c>
      <c r="E65" s="12">
        <v>58003</v>
      </c>
      <c r="F65" s="12">
        <v>63279</v>
      </c>
      <c r="G65" s="12">
        <v>70343</v>
      </c>
      <c r="H65" s="12">
        <v>99889</v>
      </c>
      <c r="I65" s="12">
        <v>106974</v>
      </c>
      <c r="J65" s="12">
        <v>103541</v>
      </c>
      <c r="K65" s="12">
        <v>99869</v>
      </c>
      <c r="L65" s="12">
        <v>97366</v>
      </c>
      <c r="M65" s="12">
        <v>94543</v>
      </c>
      <c r="N65" s="12">
        <v>88570</v>
      </c>
      <c r="O65" s="12">
        <v>86669</v>
      </c>
      <c r="P65" s="12">
        <v>84088</v>
      </c>
      <c r="Q65" s="12">
        <v>91344</v>
      </c>
      <c r="R65" s="12">
        <v>102456</v>
      </c>
      <c r="S65" s="12">
        <v>119917</v>
      </c>
      <c r="T65" s="12">
        <v>125865</v>
      </c>
      <c r="U65" s="12">
        <v>129901</v>
      </c>
      <c r="V65" s="12">
        <v>113962</v>
      </c>
      <c r="W65" s="12">
        <v>95048</v>
      </c>
      <c r="X65" s="12">
        <v>77638</v>
      </c>
      <c r="Y65" s="12">
        <v>68474</v>
      </c>
      <c r="AA65" s="2">
        <f>IFERROR(INDEX('Holiday Schedule'!$D$3:$D$24,MATCH(A65,'Holiday Schedule'!$C$3:$C$24,0)),0)</f>
        <v>0</v>
      </c>
      <c r="AB65" s="2">
        <f t="shared" si="0"/>
        <v>2</v>
      </c>
      <c r="AC65" s="2">
        <f t="shared" si="1"/>
        <v>1617751</v>
      </c>
      <c r="AD65" s="5">
        <f t="shared" si="2"/>
        <v>541490</v>
      </c>
      <c r="AE65" s="5">
        <f t="shared" si="3"/>
        <v>2159241</v>
      </c>
      <c r="AG65" s="2">
        <f t="shared" si="4"/>
        <v>2</v>
      </c>
      <c r="AH65" s="2">
        <f t="shared" si="5"/>
        <v>2024</v>
      </c>
      <c r="AJ65" s="5">
        <f t="shared" si="6"/>
        <v>129901</v>
      </c>
      <c r="AK65" s="2">
        <f t="shared" si="7"/>
        <v>20</v>
      </c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40"/>
    </row>
    <row r="66" spans="1:89" x14ac:dyDescent="0.25">
      <c r="A66" s="18">
        <v>45349</v>
      </c>
      <c r="B66" s="12">
        <v>62480</v>
      </c>
      <c r="C66" s="12">
        <v>60363</v>
      </c>
      <c r="D66" s="12">
        <v>58947</v>
      </c>
      <c r="E66" s="12">
        <v>58095</v>
      </c>
      <c r="F66" s="12">
        <v>63381</v>
      </c>
      <c r="G66" s="12">
        <v>70456</v>
      </c>
      <c r="H66" s="12">
        <v>100048</v>
      </c>
      <c r="I66" s="12">
        <v>107145</v>
      </c>
      <c r="J66" s="12">
        <v>103706</v>
      </c>
      <c r="K66" s="12">
        <v>100028</v>
      </c>
      <c r="L66" s="12">
        <v>97522</v>
      </c>
      <c r="M66" s="12">
        <v>94694</v>
      </c>
      <c r="N66" s="12">
        <v>88712</v>
      </c>
      <c r="O66" s="12">
        <v>86806</v>
      </c>
      <c r="P66" s="12">
        <v>84221</v>
      </c>
      <c r="Q66" s="12">
        <v>91491</v>
      </c>
      <c r="R66" s="12">
        <v>102619</v>
      </c>
      <c r="S66" s="12">
        <v>120108</v>
      </c>
      <c r="T66" s="12">
        <v>126065</v>
      </c>
      <c r="U66" s="12">
        <v>130106</v>
      </c>
      <c r="V66" s="12">
        <v>114145</v>
      </c>
      <c r="W66" s="12">
        <v>95200</v>
      </c>
      <c r="X66" s="12">
        <v>77762</v>
      </c>
      <c r="Y66" s="12">
        <v>68583</v>
      </c>
      <c r="AA66" s="2">
        <f>IFERROR(INDEX('Holiday Schedule'!$D$3:$D$24,MATCH(A66,'Holiday Schedule'!$C$3:$C$24,0)),0)</f>
        <v>0</v>
      </c>
      <c r="AB66" s="2">
        <f t="shared" si="0"/>
        <v>3</v>
      </c>
      <c r="AC66" s="2">
        <f t="shared" si="1"/>
        <v>1620330</v>
      </c>
      <c r="AD66" s="5">
        <f t="shared" si="2"/>
        <v>542353</v>
      </c>
      <c r="AE66" s="5">
        <f t="shared" si="3"/>
        <v>2162683</v>
      </c>
      <c r="AG66" s="2">
        <f t="shared" si="4"/>
        <v>2</v>
      </c>
      <c r="AH66" s="2">
        <f t="shared" si="5"/>
        <v>2024</v>
      </c>
      <c r="AJ66" s="5">
        <f t="shared" si="6"/>
        <v>130106</v>
      </c>
      <c r="AK66" s="2">
        <f t="shared" si="7"/>
        <v>20</v>
      </c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40"/>
    </row>
    <row r="67" spans="1:89" x14ac:dyDescent="0.25">
      <c r="A67" s="18">
        <v>45350</v>
      </c>
      <c r="B67" s="12">
        <v>62614</v>
      </c>
      <c r="C67" s="12">
        <v>60494</v>
      </c>
      <c r="D67" s="12">
        <v>59075</v>
      </c>
      <c r="E67" s="12">
        <v>58220</v>
      </c>
      <c r="F67" s="12">
        <v>63518</v>
      </c>
      <c r="G67" s="12">
        <v>70607</v>
      </c>
      <c r="H67" s="12">
        <v>100263</v>
      </c>
      <c r="I67" s="12">
        <v>107376</v>
      </c>
      <c r="J67" s="12">
        <v>103929</v>
      </c>
      <c r="K67" s="12">
        <v>100243</v>
      </c>
      <c r="L67" s="12">
        <v>97731</v>
      </c>
      <c r="M67" s="12">
        <v>94897</v>
      </c>
      <c r="N67" s="12">
        <v>88903</v>
      </c>
      <c r="O67" s="12">
        <v>86994</v>
      </c>
      <c r="P67" s="12">
        <v>84403</v>
      </c>
      <c r="Q67" s="12">
        <v>91688</v>
      </c>
      <c r="R67" s="12">
        <v>102842</v>
      </c>
      <c r="S67" s="12">
        <v>120367</v>
      </c>
      <c r="T67" s="12">
        <v>126338</v>
      </c>
      <c r="U67" s="12">
        <v>130388</v>
      </c>
      <c r="V67" s="12">
        <v>114391</v>
      </c>
      <c r="W67" s="12">
        <v>95405</v>
      </c>
      <c r="X67" s="12">
        <v>77929</v>
      </c>
      <c r="Y67" s="12">
        <v>68731</v>
      </c>
      <c r="AA67" s="2">
        <f>IFERROR(INDEX('Holiday Schedule'!$D$3:$D$24,MATCH(A67,'Holiday Schedule'!$C$3:$C$24,0)),0)</f>
        <v>0</v>
      </c>
      <c r="AB67" s="2">
        <f t="shared" si="0"/>
        <v>4</v>
      </c>
      <c r="AC67" s="2">
        <f t="shared" si="1"/>
        <v>1623824</v>
      </c>
      <c r="AD67" s="5">
        <f t="shared" si="2"/>
        <v>543522</v>
      </c>
      <c r="AE67" s="5">
        <f t="shared" si="3"/>
        <v>2167346</v>
      </c>
      <c r="AG67" s="2">
        <f t="shared" si="4"/>
        <v>2</v>
      </c>
      <c r="AH67" s="2">
        <f t="shared" si="5"/>
        <v>2024</v>
      </c>
      <c r="AJ67" s="5">
        <f t="shared" si="6"/>
        <v>130388</v>
      </c>
      <c r="AK67" s="2">
        <f t="shared" si="7"/>
        <v>20</v>
      </c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40"/>
    </row>
    <row r="68" spans="1:89" x14ac:dyDescent="0.25">
      <c r="A68" s="18">
        <v>45351</v>
      </c>
      <c r="B68" s="12">
        <v>62898</v>
      </c>
      <c r="C68" s="12">
        <v>60770</v>
      </c>
      <c r="D68" s="12">
        <v>59344</v>
      </c>
      <c r="E68" s="12">
        <v>58484</v>
      </c>
      <c r="F68" s="12">
        <v>63806</v>
      </c>
      <c r="G68" s="12">
        <v>70929</v>
      </c>
      <c r="H68" s="12">
        <v>100720</v>
      </c>
      <c r="I68" s="12">
        <v>107866</v>
      </c>
      <c r="J68" s="12">
        <v>104403</v>
      </c>
      <c r="K68" s="12">
        <v>100700</v>
      </c>
      <c r="L68" s="12">
        <v>98176</v>
      </c>
      <c r="M68" s="12">
        <v>95329</v>
      </c>
      <c r="N68" s="12">
        <v>89308</v>
      </c>
      <c r="O68" s="12">
        <v>87390</v>
      </c>
      <c r="P68" s="12">
        <v>84789</v>
      </c>
      <c r="Q68" s="12">
        <v>92105</v>
      </c>
      <c r="R68" s="12">
        <v>103310</v>
      </c>
      <c r="S68" s="12">
        <v>120915</v>
      </c>
      <c r="T68" s="12">
        <v>126913</v>
      </c>
      <c r="U68" s="12">
        <v>130982</v>
      </c>
      <c r="V68" s="12">
        <v>114912</v>
      </c>
      <c r="W68" s="12">
        <v>95840</v>
      </c>
      <c r="X68" s="12">
        <v>78285</v>
      </c>
      <c r="Y68" s="12">
        <v>69044</v>
      </c>
      <c r="AA68" s="2">
        <f>IFERROR(INDEX('Holiday Schedule'!$D$3:$D$24,MATCH(A68,'Holiday Schedule'!$C$3:$C$24,0)),0)</f>
        <v>0</v>
      </c>
      <c r="AB68" s="2">
        <f t="shared" si="0"/>
        <v>5</v>
      </c>
      <c r="AC68" s="2">
        <f t="shared" si="1"/>
        <v>1631223</v>
      </c>
      <c r="AD68" s="5">
        <f t="shared" si="2"/>
        <v>545995</v>
      </c>
      <c r="AE68" s="5">
        <f t="shared" si="3"/>
        <v>2177218</v>
      </c>
      <c r="AG68" s="2">
        <f t="shared" si="4"/>
        <v>2</v>
      </c>
      <c r="AH68" s="2">
        <f t="shared" si="5"/>
        <v>2024</v>
      </c>
      <c r="AJ68" s="5">
        <f t="shared" si="6"/>
        <v>130982</v>
      </c>
      <c r="AK68" s="2">
        <f t="shared" si="7"/>
        <v>20</v>
      </c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40"/>
    </row>
    <row r="69" spans="1:89" x14ac:dyDescent="0.25">
      <c r="A69" s="18">
        <v>45352</v>
      </c>
      <c r="B69" s="12">
        <v>61582</v>
      </c>
      <c r="C69" s="12">
        <v>56651</v>
      </c>
      <c r="D69" s="12">
        <v>54988</v>
      </c>
      <c r="E69" s="12">
        <v>56877</v>
      </c>
      <c r="F69" s="12">
        <v>58806</v>
      </c>
      <c r="G69" s="12">
        <v>68674</v>
      </c>
      <c r="H69" s="12">
        <v>94536</v>
      </c>
      <c r="I69" s="12">
        <v>105373</v>
      </c>
      <c r="J69" s="12">
        <v>99625</v>
      </c>
      <c r="K69" s="12">
        <v>98511</v>
      </c>
      <c r="L69" s="12">
        <v>95934</v>
      </c>
      <c r="M69" s="12">
        <v>91816</v>
      </c>
      <c r="N69" s="12">
        <v>89319</v>
      </c>
      <c r="O69" s="12">
        <v>84325</v>
      </c>
      <c r="P69" s="12">
        <v>80484</v>
      </c>
      <c r="Q69" s="12">
        <v>85134</v>
      </c>
      <c r="R69" s="12">
        <v>92391</v>
      </c>
      <c r="S69" s="12">
        <v>105260</v>
      </c>
      <c r="T69" s="12">
        <v>109485</v>
      </c>
      <c r="U69" s="12">
        <v>122676</v>
      </c>
      <c r="V69" s="12">
        <v>117826</v>
      </c>
      <c r="W69" s="12">
        <v>95743</v>
      </c>
      <c r="X69" s="12">
        <v>75047</v>
      </c>
      <c r="Y69" s="12">
        <v>66350</v>
      </c>
      <c r="AA69" s="2">
        <f>IFERROR(INDEX('Holiday Schedule'!$D$3:$D$24,MATCH(A69,'Holiday Schedule'!$C$3:$C$24,0)),0)</f>
        <v>0</v>
      </c>
      <c r="AB69" s="2">
        <f t="shared" si="0"/>
        <v>6</v>
      </c>
      <c r="AC69" s="2">
        <f t="shared" si="1"/>
        <v>1548949</v>
      </c>
      <c r="AD69" s="5">
        <f t="shared" si="2"/>
        <v>518464</v>
      </c>
      <c r="AE69" s="5">
        <f t="shared" si="3"/>
        <v>2067413</v>
      </c>
      <c r="AG69" s="2">
        <f t="shared" si="4"/>
        <v>3</v>
      </c>
      <c r="AH69" s="2">
        <f t="shared" si="5"/>
        <v>2024</v>
      </c>
      <c r="AJ69" s="5">
        <f t="shared" si="6"/>
        <v>122676</v>
      </c>
      <c r="AK69" s="2">
        <f t="shared" si="7"/>
        <v>20</v>
      </c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40"/>
    </row>
    <row r="70" spans="1:89" x14ac:dyDescent="0.25">
      <c r="A70" s="18">
        <v>45353</v>
      </c>
      <c r="B70" s="12">
        <v>62124</v>
      </c>
      <c r="C70" s="12">
        <v>51202</v>
      </c>
      <c r="D70" s="12">
        <v>55954</v>
      </c>
      <c r="E70" s="12">
        <v>56318</v>
      </c>
      <c r="F70" s="12">
        <v>58504</v>
      </c>
      <c r="G70" s="12">
        <v>65284</v>
      </c>
      <c r="H70" s="12">
        <v>84933</v>
      </c>
      <c r="I70" s="12">
        <v>96323</v>
      </c>
      <c r="J70" s="12">
        <v>101460</v>
      </c>
      <c r="K70" s="12">
        <v>104913</v>
      </c>
      <c r="L70" s="12">
        <v>101366</v>
      </c>
      <c r="M70" s="12">
        <v>98020</v>
      </c>
      <c r="N70" s="12">
        <v>94778</v>
      </c>
      <c r="O70" s="12">
        <v>90050</v>
      </c>
      <c r="P70" s="12">
        <v>84273</v>
      </c>
      <c r="Q70" s="12">
        <v>88403</v>
      </c>
      <c r="R70" s="12">
        <v>95787</v>
      </c>
      <c r="S70" s="12">
        <v>107478</v>
      </c>
      <c r="T70" s="12">
        <v>112435</v>
      </c>
      <c r="U70" s="12">
        <v>124687</v>
      </c>
      <c r="V70" s="12">
        <v>120301</v>
      </c>
      <c r="W70" s="12">
        <v>95368</v>
      </c>
      <c r="X70" s="12">
        <v>76311</v>
      </c>
      <c r="Y70" s="12">
        <v>67049</v>
      </c>
      <c r="AA70" s="2">
        <f>IFERROR(INDEX('Holiday Schedule'!$D$3:$D$24,MATCH(A70,'Holiday Schedule'!$C$3:$C$24,0)),0)</f>
        <v>0</v>
      </c>
      <c r="AB70" s="2">
        <f t="shared" si="0"/>
        <v>7</v>
      </c>
      <c r="AC70" s="2">
        <f t="shared" si="1"/>
        <v>0</v>
      </c>
      <c r="AD70" s="5">
        <f t="shared" si="2"/>
        <v>2093321</v>
      </c>
      <c r="AE70" s="5">
        <f t="shared" si="3"/>
        <v>2093321</v>
      </c>
      <c r="AG70" s="2">
        <f t="shared" si="4"/>
        <v>3</v>
      </c>
      <c r="AH70" s="2">
        <f t="shared" si="5"/>
        <v>2024</v>
      </c>
      <c r="AJ70" s="5">
        <f t="shared" si="6"/>
        <v>124687</v>
      </c>
      <c r="AK70" s="2">
        <f t="shared" si="7"/>
        <v>20</v>
      </c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40"/>
    </row>
    <row r="71" spans="1:89" x14ac:dyDescent="0.25">
      <c r="A71" s="18">
        <v>45354</v>
      </c>
      <c r="B71" s="12">
        <v>62123</v>
      </c>
      <c r="C71" s="12">
        <v>51202</v>
      </c>
      <c r="D71" s="12">
        <v>55953</v>
      </c>
      <c r="E71" s="12">
        <v>56318</v>
      </c>
      <c r="F71" s="12">
        <v>58503</v>
      </c>
      <c r="G71" s="12">
        <v>65284</v>
      </c>
      <c r="H71" s="12">
        <v>84932</v>
      </c>
      <c r="I71" s="12">
        <v>96322</v>
      </c>
      <c r="J71" s="12">
        <v>101459</v>
      </c>
      <c r="K71" s="12">
        <v>104912</v>
      </c>
      <c r="L71" s="12">
        <v>101365</v>
      </c>
      <c r="M71" s="12">
        <v>98018</v>
      </c>
      <c r="N71" s="12">
        <v>94776</v>
      </c>
      <c r="O71" s="12">
        <v>90049</v>
      </c>
      <c r="P71" s="12">
        <v>84272</v>
      </c>
      <c r="Q71" s="12">
        <v>88402</v>
      </c>
      <c r="R71" s="12">
        <v>95785</v>
      </c>
      <c r="S71" s="12">
        <v>107477</v>
      </c>
      <c r="T71" s="12">
        <v>112434</v>
      </c>
      <c r="U71" s="12">
        <v>124685</v>
      </c>
      <c r="V71" s="12">
        <v>120300</v>
      </c>
      <c r="W71" s="12">
        <v>95367</v>
      </c>
      <c r="X71" s="12">
        <v>76310</v>
      </c>
      <c r="Y71" s="12">
        <v>67048</v>
      </c>
      <c r="AA71" s="2">
        <f>IFERROR(INDEX('Holiday Schedule'!$D$3:$D$24,MATCH(A71,'Holiday Schedule'!$C$3:$C$24,0)),0)</f>
        <v>0</v>
      </c>
      <c r="AB71" s="2">
        <f t="shared" si="0"/>
        <v>1</v>
      </c>
      <c r="AC71" s="2">
        <f t="shared" si="1"/>
        <v>0</v>
      </c>
      <c r="AD71" s="5">
        <f t="shared" si="2"/>
        <v>2093296</v>
      </c>
      <c r="AE71" s="5">
        <f t="shared" si="3"/>
        <v>2093296</v>
      </c>
      <c r="AG71" s="2">
        <f t="shared" si="4"/>
        <v>3</v>
      </c>
      <c r="AH71" s="2">
        <f t="shared" si="5"/>
        <v>2024</v>
      </c>
      <c r="AJ71" s="5">
        <f t="shared" si="6"/>
        <v>124685</v>
      </c>
      <c r="AK71" s="2">
        <f t="shared" si="7"/>
        <v>20</v>
      </c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40"/>
    </row>
    <row r="72" spans="1:89" x14ac:dyDescent="0.25">
      <c r="A72" s="18">
        <v>45355</v>
      </c>
      <c r="B72" s="12">
        <v>61653</v>
      </c>
      <c r="C72" s="12">
        <v>56717</v>
      </c>
      <c r="D72" s="12">
        <v>55053</v>
      </c>
      <c r="E72" s="12">
        <v>56943</v>
      </c>
      <c r="F72" s="12">
        <v>58873</v>
      </c>
      <c r="G72" s="12">
        <v>68755</v>
      </c>
      <c r="H72" s="12">
        <v>94647</v>
      </c>
      <c r="I72" s="12">
        <v>105495</v>
      </c>
      <c r="J72" s="12">
        <v>99741</v>
      </c>
      <c r="K72" s="12">
        <v>98626</v>
      </c>
      <c r="L72" s="12">
        <v>96044</v>
      </c>
      <c r="M72" s="12">
        <v>91923</v>
      </c>
      <c r="N72" s="12">
        <v>89423</v>
      </c>
      <c r="O72" s="12">
        <v>84423</v>
      </c>
      <c r="P72" s="12">
        <v>80578</v>
      </c>
      <c r="Q72" s="12">
        <v>85233</v>
      </c>
      <c r="R72" s="12">
        <v>92500</v>
      </c>
      <c r="S72" s="12">
        <v>105383</v>
      </c>
      <c r="T72" s="12">
        <v>109613</v>
      </c>
      <c r="U72" s="12">
        <v>122819</v>
      </c>
      <c r="V72" s="12">
        <v>117964</v>
      </c>
      <c r="W72" s="12">
        <v>95855</v>
      </c>
      <c r="X72" s="12">
        <v>75135</v>
      </c>
      <c r="Y72" s="12">
        <v>66428</v>
      </c>
      <c r="AA72" s="2">
        <f>IFERROR(INDEX('Holiday Schedule'!$D$3:$D$24,MATCH(A72,'Holiday Schedule'!$C$3:$C$24,0)),0)</f>
        <v>0</v>
      </c>
      <c r="AB72" s="2">
        <f t="shared" si="0"/>
        <v>2</v>
      </c>
      <c r="AC72" s="2">
        <f t="shared" si="1"/>
        <v>1550755</v>
      </c>
      <c r="AD72" s="5">
        <f t="shared" si="2"/>
        <v>519069</v>
      </c>
      <c r="AE72" s="5">
        <f t="shared" si="3"/>
        <v>2069824</v>
      </c>
      <c r="AG72" s="2">
        <f t="shared" si="4"/>
        <v>3</v>
      </c>
      <c r="AH72" s="2">
        <f t="shared" si="5"/>
        <v>2024</v>
      </c>
      <c r="AJ72" s="5">
        <f t="shared" si="6"/>
        <v>122819</v>
      </c>
      <c r="AK72" s="2">
        <f t="shared" si="7"/>
        <v>20</v>
      </c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40"/>
    </row>
    <row r="73" spans="1:89" x14ac:dyDescent="0.25">
      <c r="A73" s="18">
        <v>45356</v>
      </c>
      <c r="B73" s="12">
        <v>61652</v>
      </c>
      <c r="C73" s="12">
        <v>56715</v>
      </c>
      <c r="D73" s="12">
        <v>55052</v>
      </c>
      <c r="E73" s="12">
        <v>56941</v>
      </c>
      <c r="F73" s="12">
        <v>58872</v>
      </c>
      <c r="G73" s="12">
        <v>68753</v>
      </c>
      <c r="H73" s="12">
        <v>94644</v>
      </c>
      <c r="I73" s="12">
        <v>105492</v>
      </c>
      <c r="J73" s="12">
        <v>99738</v>
      </c>
      <c r="K73" s="12">
        <v>98624</v>
      </c>
      <c r="L73" s="12">
        <v>96041</v>
      </c>
      <c r="M73" s="12">
        <v>91921</v>
      </c>
      <c r="N73" s="12">
        <v>89419</v>
      </c>
      <c r="O73" s="12">
        <v>84421</v>
      </c>
      <c r="P73" s="12">
        <v>80576</v>
      </c>
      <c r="Q73" s="12">
        <v>85231</v>
      </c>
      <c r="R73" s="12">
        <v>92496</v>
      </c>
      <c r="S73" s="12">
        <v>105380</v>
      </c>
      <c r="T73" s="12">
        <v>109611</v>
      </c>
      <c r="U73" s="12">
        <v>122815</v>
      </c>
      <c r="V73" s="12">
        <v>117960</v>
      </c>
      <c r="W73" s="12">
        <v>95852</v>
      </c>
      <c r="X73" s="12">
        <v>75133</v>
      </c>
      <c r="Y73" s="12">
        <v>66427</v>
      </c>
      <c r="AA73" s="2">
        <f>IFERROR(INDEX('Holiday Schedule'!$D$3:$D$24,MATCH(A73,'Holiday Schedule'!$C$3:$C$24,0)),0)</f>
        <v>0</v>
      </c>
      <c r="AB73" s="2">
        <f t="shared" si="0"/>
        <v>3</v>
      </c>
      <c r="AC73" s="2">
        <f t="shared" si="1"/>
        <v>1550710</v>
      </c>
      <c r="AD73" s="5">
        <f t="shared" si="2"/>
        <v>519056</v>
      </c>
      <c r="AE73" s="5">
        <f t="shared" si="3"/>
        <v>2069766</v>
      </c>
      <c r="AG73" s="2">
        <f t="shared" si="4"/>
        <v>3</v>
      </c>
      <c r="AH73" s="2">
        <f t="shared" si="5"/>
        <v>2024</v>
      </c>
      <c r="AJ73" s="5">
        <f t="shared" si="6"/>
        <v>122815</v>
      </c>
      <c r="AK73" s="2">
        <f t="shared" si="7"/>
        <v>20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40"/>
    </row>
    <row r="74" spans="1:89" x14ac:dyDescent="0.25">
      <c r="A74" s="18">
        <v>45357</v>
      </c>
      <c r="B74" s="12">
        <v>61586</v>
      </c>
      <c r="C74" s="12">
        <v>56653</v>
      </c>
      <c r="D74" s="12">
        <v>54992</v>
      </c>
      <c r="E74" s="12">
        <v>56881</v>
      </c>
      <c r="F74" s="12">
        <v>58810</v>
      </c>
      <c r="G74" s="12">
        <v>68679</v>
      </c>
      <c r="H74" s="12">
        <v>94542</v>
      </c>
      <c r="I74" s="12">
        <v>105378</v>
      </c>
      <c r="J74" s="12">
        <v>99630</v>
      </c>
      <c r="K74" s="12">
        <v>98516</v>
      </c>
      <c r="L74" s="12">
        <v>95938</v>
      </c>
      <c r="M74" s="12">
        <v>91822</v>
      </c>
      <c r="N74" s="12">
        <v>89325</v>
      </c>
      <c r="O74" s="12">
        <v>84331</v>
      </c>
      <c r="P74" s="12">
        <v>80490</v>
      </c>
      <c r="Q74" s="12">
        <v>85140</v>
      </c>
      <c r="R74" s="12">
        <v>92397</v>
      </c>
      <c r="S74" s="12">
        <v>105266</v>
      </c>
      <c r="T74" s="12">
        <v>109492</v>
      </c>
      <c r="U74" s="12">
        <v>122684</v>
      </c>
      <c r="V74" s="12">
        <v>117833</v>
      </c>
      <c r="W74" s="12">
        <v>95747</v>
      </c>
      <c r="X74" s="12">
        <v>75051</v>
      </c>
      <c r="Y74" s="12">
        <v>66355</v>
      </c>
      <c r="AA74" s="2">
        <f>IFERROR(INDEX('Holiday Schedule'!$D$3:$D$24,MATCH(A74,'Holiday Schedule'!$C$3:$C$24,0)),0)</f>
        <v>0</v>
      </c>
      <c r="AB74" s="2">
        <f t="shared" ref="AB74:AB137" si="8">WEEKDAY(A74)</f>
        <v>4</v>
      </c>
      <c r="AC74" s="2">
        <f t="shared" ref="AC74:AC137" si="9">IF(AND(AB74&gt;1,AB74&lt;7,AA74&lt;1),SUM(I74:X74),0)</f>
        <v>1549040</v>
      </c>
      <c r="AD74" s="5">
        <f t="shared" ref="AD74:AD137" si="10">AE74-AC74</f>
        <v>518498</v>
      </c>
      <c r="AE74" s="5">
        <f t="shared" ref="AE74:AE137" si="11">SUM(B74:Y74)</f>
        <v>2067538</v>
      </c>
      <c r="AG74" s="2">
        <f t="shared" ref="AG74:AG137" si="12">MONTH(A74)</f>
        <v>3</v>
      </c>
      <c r="AH74" s="2">
        <f t="shared" ref="AH74:AH137" si="13">YEAR(A74)</f>
        <v>2024</v>
      </c>
      <c r="AJ74" s="5">
        <f t="shared" ref="AJ74:AJ137" si="14">MAX(B74:Y74)</f>
        <v>122684</v>
      </c>
      <c r="AK74" s="2">
        <f t="shared" ref="AK74:AK137" si="15">IF(AE74&gt;0,INDEX(B$8:Y$8,MATCH(AJ74,B74:Y74,0)),"")</f>
        <v>20</v>
      </c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40"/>
    </row>
    <row r="75" spans="1:89" x14ac:dyDescent="0.25">
      <c r="A75" s="18">
        <v>45358</v>
      </c>
      <c r="B75" s="12">
        <v>61488</v>
      </c>
      <c r="C75" s="12">
        <v>56565</v>
      </c>
      <c r="D75" s="12">
        <v>54905</v>
      </c>
      <c r="E75" s="12">
        <v>56791</v>
      </c>
      <c r="F75" s="12">
        <v>58718</v>
      </c>
      <c r="G75" s="12">
        <v>68570</v>
      </c>
      <c r="H75" s="12">
        <v>94394</v>
      </c>
      <c r="I75" s="12">
        <v>105213</v>
      </c>
      <c r="J75" s="12">
        <v>99474</v>
      </c>
      <c r="K75" s="12">
        <v>98363</v>
      </c>
      <c r="L75" s="12">
        <v>95787</v>
      </c>
      <c r="M75" s="12">
        <v>91677</v>
      </c>
      <c r="N75" s="12">
        <v>89184</v>
      </c>
      <c r="O75" s="12">
        <v>84197</v>
      </c>
      <c r="P75" s="12">
        <v>80363</v>
      </c>
      <c r="Q75" s="12">
        <v>85005</v>
      </c>
      <c r="R75" s="12">
        <v>92251</v>
      </c>
      <c r="S75" s="12">
        <v>105101</v>
      </c>
      <c r="T75" s="12">
        <v>109319</v>
      </c>
      <c r="U75" s="12">
        <v>122490</v>
      </c>
      <c r="V75" s="12">
        <v>117649</v>
      </c>
      <c r="W75" s="12">
        <v>95598</v>
      </c>
      <c r="X75" s="12">
        <v>74933</v>
      </c>
      <c r="Y75" s="12">
        <v>66250</v>
      </c>
      <c r="AA75" s="2">
        <f>IFERROR(INDEX('Holiday Schedule'!$D$3:$D$24,MATCH(A75,'Holiday Schedule'!$C$3:$C$24,0)),0)</f>
        <v>0</v>
      </c>
      <c r="AB75" s="2">
        <f t="shared" si="8"/>
        <v>5</v>
      </c>
      <c r="AC75" s="2">
        <f t="shared" si="9"/>
        <v>1546604</v>
      </c>
      <c r="AD75" s="5">
        <f t="shared" si="10"/>
        <v>517681</v>
      </c>
      <c r="AE75" s="5">
        <f t="shared" si="11"/>
        <v>2064285</v>
      </c>
      <c r="AG75" s="2">
        <f t="shared" si="12"/>
        <v>3</v>
      </c>
      <c r="AH75" s="2">
        <f t="shared" si="13"/>
        <v>2024</v>
      </c>
      <c r="AJ75" s="5">
        <f t="shared" si="14"/>
        <v>122490</v>
      </c>
      <c r="AK75" s="2">
        <f t="shared" si="15"/>
        <v>20</v>
      </c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40"/>
    </row>
    <row r="76" spans="1:89" x14ac:dyDescent="0.25">
      <c r="A76" s="18">
        <v>45359</v>
      </c>
      <c r="B76" s="12">
        <v>61443</v>
      </c>
      <c r="C76" s="12">
        <v>56525</v>
      </c>
      <c r="D76" s="12">
        <v>54865</v>
      </c>
      <c r="E76" s="12">
        <v>56750</v>
      </c>
      <c r="F76" s="12">
        <v>58676</v>
      </c>
      <c r="G76" s="12">
        <v>68521</v>
      </c>
      <c r="H76" s="12">
        <v>94326</v>
      </c>
      <c r="I76" s="12">
        <v>105137</v>
      </c>
      <c r="J76" s="12">
        <v>99404</v>
      </c>
      <c r="K76" s="12">
        <v>98292</v>
      </c>
      <c r="L76" s="12">
        <v>95718</v>
      </c>
      <c r="M76" s="12">
        <v>91612</v>
      </c>
      <c r="N76" s="12">
        <v>89120</v>
      </c>
      <c r="O76" s="12">
        <v>84138</v>
      </c>
      <c r="P76" s="12">
        <v>80305</v>
      </c>
      <c r="Q76" s="12">
        <v>84944</v>
      </c>
      <c r="R76" s="12">
        <v>92186</v>
      </c>
      <c r="S76" s="12">
        <v>105025</v>
      </c>
      <c r="T76" s="12">
        <v>109241</v>
      </c>
      <c r="U76" s="12">
        <v>122402</v>
      </c>
      <c r="V76" s="12">
        <v>117564</v>
      </c>
      <c r="W76" s="12">
        <v>95530</v>
      </c>
      <c r="X76" s="12">
        <v>74881</v>
      </c>
      <c r="Y76" s="12">
        <v>66202</v>
      </c>
      <c r="AA76" s="2">
        <f>IFERROR(INDEX('Holiday Schedule'!$D$3:$D$24,MATCH(A76,'Holiday Schedule'!$C$3:$C$24,0)),0)</f>
        <v>0</v>
      </c>
      <c r="AB76" s="2">
        <f t="shared" si="8"/>
        <v>6</v>
      </c>
      <c r="AC76" s="2">
        <f t="shared" si="9"/>
        <v>1545499</v>
      </c>
      <c r="AD76" s="5">
        <f t="shared" si="10"/>
        <v>517308</v>
      </c>
      <c r="AE76" s="5">
        <f t="shared" si="11"/>
        <v>2062807</v>
      </c>
      <c r="AG76" s="2">
        <f t="shared" si="12"/>
        <v>3</v>
      </c>
      <c r="AH76" s="2">
        <f t="shared" si="13"/>
        <v>2024</v>
      </c>
      <c r="AJ76" s="5">
        <f t="shared" si="14"/>
        <v>122402</v>
      </c>
      <c r="AK76" s="2">
        <f t="shared" si="15"/>
        <v>20</v>
      </c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40"/>
    </row>
    <row r="77" spans="1:89" x14ac:dyDescent="0.25">
      <c r="A77" s="18">
        <v>45360</v>
      </c>
      <c r="B77" s="12">
        <v>61991</v>
      </c>
      <c r="C77" s="12">
        <v>51092</v>
      </c>
      <c r="D77" s="12">
        <v>55832</v>
      </c>
      <c r="E77" s="12">
        <v>56199</v>
      </c>
      <c r="F77" s="12">
        <v>58377</v>
      </c>
      <c r="G77" s="12">
        <v>65143</v>
      </c>
      <c r="H77" s="12">
        <v>84751</v>
      </c>
      <c r="I77" s="12">
        <v>96115</v>
      </c>
      <c r="J77" s="12">
        <v>101242</v>
      </c>
      <c r="K77" s="12">
        <v>104688</v>
      </c>
      <c r="L77" s="12">
        <v>101150</v>
      </c>
      <c r="M77" s="12">
        <v>97810</v>
      </c>
      <c r="N77" s="12">
        <v>94575</v>
      </c>
      <c r="O77" s="12">
        <v>89858</v>
      </c>
      <c r="P77" s="12">
        <v>84092</v>
      </c>
      <c r="Q77" s="12">
        <v>88214</v>
      </c>
      <c r="R77" s="12">
        <v>95580</v>
      </c>
      <c r="S77" s="12">
        <v>107246</v>
      </c>
      <c r="T77" s="12">
        <v>112194</v>
      </c>
      <c r="U77" s="12">
        <v>124418</v>
      </c>
      <c r="V77" s="12">
        <v>120043</v>
      </c>
      <c r="W77" s="12">
        <v>95162</v>
      </c>
      <c r="X77" s="12">
        <v>76145</v>
      </c>
      <c r="Y77" s="12">
        <v>66905</v>
      </c>
      <c r="AA77" s="2">
        <f>IFERROR(INDEX('Holiday Schedule'!$D$3:$D$24,MATCH(A77,'Holiday Schedule'!$C$3:$C$24,0)),0)</f>
        <v>0</v>
      </c>
      <c r="AB77" s="2">
        <f t="shared" si="8"/>
        <v>7</v>
      </c>
      <c r="AC77" s="2">
        <f t="shared" si="9"/>
        <v>0</v>
      </c>
      <c r="AD77" s="5">
        <f t="shared" si="10"/>
        <v>2088822</v>
      </c>
      <c r="AE77" s="5">
        <f t="shared" si="11"/>
        <v>2088822</v>
      </c>
      <c r="AG77" s="2">
        <f t="shared" si="12"/>
        <v>3</v>
      </c>
      <c r="AH77" s="2">
        <f t="shared" si="13"/>
        <v>2024</v>
      </c>
      <c r="AJ77" s="5">
        <f t="shared" si="14"/>
        <v>124418</v>
      </c>
      <c r="AK77" s="2">
        <f t="shared" si="15"/>
        <v>20</v>
      </c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40"/>
    </row>
    <row r="78" spans="1:89" x14ac:dyDescent="0.25">
      <c r="A78" s="18">
        <v>45361</v>
      </c>
      <c r="B78" s="12">
        <v>61992</v>
      </c>
      <c r="C78" s="12">
        <v>0</v>
      </c>
      <c r="D78" s="12">
        <v>51093</v>
      </c>
      <c r="E78" s="12">
        <v>56200</v>
      </c>
      <c r="F78" s="12">
        <v>58378</v>
      </c>
      <c r="G78" s="12">
        <v>65144</v>
      </c>
      <c r="H78" s="12">
        <v>84752</v>
      </c>
      <c r="I78" s="12">
        <v>96116</v>
      </c>
      <c r="J78" s="12">
        <v>101244</v>
      </c>
      <c r="K78" s="12">
        <v>104689</v>
      </c>
      <c r="L78" s="12">
        <v>101151</v>
      </c>
      <c r="M78" s="12">
        <v>97811</v>
      </c>
      <c r="N78" s="12">
        <v>94577</v>
      </c>
      <c r="O78" s="12">
        <v>89859</v>
      </c>
      <c r="P78" s="12">
        <v>84093</v>
      </c>
      <c r="Q78" s="12">
        <v>88215</v>
      </c>
      <c r="R78" s="12">
        <v>95582</v>
      </c>
      <c r="S78" s="12">
        <v>107247</v>
      </c>
      <c r="T78" s="12">
        <v>112196</v>
      </c>
      <c r="U78" s="12">
        <v>124419</v>
      </c>
      <c r="V78" s="12">
        <v>120045</v>
      </c>
      <c r="W78" s="12">
        <v>95163</v>
      </c>
      <c r="X78" s="12">
        <v>76146</v>
      </c>
      <c r="Y78" s="12">
        <v>66906</v>
      </c>
      <c r="AA78" s="2">
        <f>IFERROR(INDEX('Holiday Schedule'!$D$3:$D$24,MATCH(A78,'Holiday Schedule'!$C$3:$C$24,0)),0)</f>
        <v>0</v>
      </c>
      <c r="AB78" s="2">
        <f t="shared" si="8"/>
        <v>1</v>
      </c>
      <c r="AC78" s="2">
        <f t="shared" si="9"/>
        <v>0</v>
      </c>
      <c r="AD78" s="5">
        <f t="shared" si="10"/>
        <v>2033018</v>
      </c>
      <c r="AE78" s="5">
        <f t="shared" si="11"/>
        <v>2033018</v>
      </c>
      <c r="AG78" s="2">
        <f t="shared" si="12"/>
        <v>3</v>
      </c>
      <c r="AH78" s="2">
        <f t="shared" si="13"/>
        <v>2024</v>
      </c>
      <c r="AJ78" s="5">
        <f t="shared" si="14"/>
        <v>124419</v>
      </c>
      <c r="AK78" s="2">
        <f t="shared" si="15"/>
        <v>20</v>
      </c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40"/>
    </row>
    <row r="79" spans="1:89" x14ac:dyDescent="0.25">
      <c r="A79" s="18">
        <v>45362</v>
      </c>
      <c r="B79" s="12">
        <v>61172</v>
      </c>
      <c r="C79" s="12">
        <v>56274</v>
      </c>
      <c r="D79" s="12">
        <v>54623</v>
      </c>
      <c r="E79" s="12">
        <v>56500</v>
      </c>
      <c r="F79" s="12">
        <v>58414</v>
      </c>
      <c r="G79" s="12">
        <v>68218</v>
      </c>
      <c r="H79" s="12">
        <v>93908</v>
      </c>
      <c r="I79" s="12">
        <v>104673</v>
      </c>
      <c r="J79" s="12">
        <v>98963</v>
      </c>
      <c r="K79" s="12">
        <v>97856</v>
      </c>
      <c r="L79" s="12">
        <v>95296</v>
      </c>
      <c r="M79" s="12">
        <v>91205</v>
      </c>
      <c r="N79" s="12">
        <v>88725</v>
      </c>
      <c r="O79" s="12">
        <v>83766</v>
      </c>
      <c r="P79" s="12">
        <v>79950</v>
      </c>
      <c r="Q79" s="12">
        <v>84568</v>
      </c>
      <c r="R79" s="12">
        <v>91778</v>
      </c>
      <c r="S79" s="12">
        <v>104560</v>
      </c>
      <c r="T79" s="12">
        <v>108757</v>
      </c>
      <c r="U79" s="12">
        <v>121862</v>
      </c>
      <c r="V79" s="12">
        <v>117044</v>
      </c>
      <c r="W79" s="12">
        <v>95105</v>
      </c>
      <c r="X79" s="12">
        <v>74549</v>
      </c>
      <c r="Y79" s="12">
        <v>65909</v>
      </c>
      <c r="AA79" s="2">
        <f>IFERROR(INDEX('Holiday Schedule'!$D$3:$D$24,MATCH(A79,'Holiday Schedule'!$C$3:$C$24,0)),0)</f>
        <v>0</v>
      </c>
      <c r="AB79" s="2">
        <f t="shared" si="8"/>
        <v>2</v>
      </c>
      <c r="AC79" s="2">
        <f t="shared" si="9"/>
        <v>1538657</v>
      </c>
      <c r="AD79" s="5">
        <f t="shared" si="10"/>
        <v>515018</v>
      </c>
      <c r="AE79" s="5">
        <f t="shared" si="11"/>
        <v>2053675</v>
      </c>
      <c r="AG79" s="2">
        <f t="shared" si="12"/>
        <v>3</v>
      </c>
      <c r="AH79" s="2">
        <f t="shared" si="13"/>
        <v>2024</v>
      </c>
      <c r="AJ79" s="5">
        <f t="shared" si="14"/>
        <v>121862</v>
      </c>
      <c r="AK79" s="2">
        <f t="shared" si="15"/>
        <v>20</v>
      </c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40"/>
    </row>
    <row r="80" spans="1:89" x14ac:dyDescent="0.25">
      <c r="A80" s="18">
        <v>45363</v>
      </c>
      <c r="B80" s="12">
        <v>61177</v>
      </c>
      <c r="C80" s="12">
        <v>56279</v>
      </c>
      <c r="D80" s="12">
        <v>54628</v>
      </c>
      <c r="E80" s="12">
        <v>56505</v>
      </c>
      <c r="F80" s="12">
        <v>58419</v>
      </c>
      <c r="G80" s="12">
        <v>68224</v>
      </c>
      <c r="H80" s="12">
        <v>93916</v>
      </c>
      <c r="I80" s="12">
        <v>104682</v>
      </c>
      <c r="J80" s="12">
        <v>98972</v>
      </c>
      <c r="K80" s="12">
        <v>97865</v>
      </c>
      <c r="L80" s="12">
        <v>95304</v>
      </c>
      <c r="M80" s="12">
        <v>91213</v>
      </c>
      <c r="N80" s="12">
        <v>88733</v>
      </c>
      <c r="O80" s="12">
        <v>83773</v>
      </c>
      <c r="P80" s="12">
        <v>79957</v>
      </c>
      <c r="Q80" s="12">
        <v>84575</v>
      </c>
      <c r="R80" s="12">
        <v>91786</v>
      </c>
      <c r="S80" s="12">
        <v>104569</v>
      </c>
      <c r="T80" s="12">
        <v>108766</v>
      </c>
      <c r="U80" s="12">
        <v>121872</v>
      </c>
      <c r="V80" s="12">
        <v>117053</v>
      </c>
      <c r="W80" s="12">
        <v>95114</v>
      </c>
      <c r="X80" s="12">
        <v>74555</v>
      </c>
      <c r="Y80" s="12">
        <v>65915</v>
      </c>
      <c r="AA80" s="2">
        <f>IFERROR(INDEX('Holiday Schedule'!$D$3:$D$24,MATCH(A80,'Holiday Schedule'!$C$3:$C$24,0)),0)</f>
        <v>0</v>
      </c>
      <c r="AB80" s="2">
        <f t="shared" si="8"/>
        <v>3</v>
      </c>
      <c r="AC80" s="2">
        <f t="shared" si="9"/>
        <v>1538789</v>
      </c>
      <c r="AD80" s="5">
        <f t="shared" si="10"/>
        <v>515063</v>
      </c>
      <c r="AE80" s="5">
        <f t="shared" si="11"/>
        <v>2053852</v>
      </c>
      <c r="AG80" s="2">
        <f t="shared" si="12"/>
        <v>3</v>
      </c>
      <c r="AH80" s="2">
        <f t="shared" si="13"/>
        <v>2024</v>
      </c>
      <c r="AJ80" s="5">
        <f t="shared" si="14"/>
        <v>121872</v>
      </c>
      <c r="AK80" s="2">
        <f t="shared" si="15"/>
        <v>20</v>
      </c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40"/>
    </row>
    <row r="81" spans="1:89" x14ac:dyDescent="0.25">
      <c r="A81" s="18">
        <v>45364</v>
      </c>
      <c r="B81" s="12">
        <v>61121</v>
      </c>
      <c r="C81" s="12">
        <v>56228</v>
      </c>
      <c r="D81" s="12">
        <v>54577</v>
      </c>
      <c r="E81" s="12">
        <v>56452</v>
      </c>
      <c r="F81" s="12">
        <v>58366</v>
      </c>
      <c r="G81" s="12">
        <v>68161</v>
      </c>
      <c r="H81" s="12">
        <v>93829</v>
      </c>
      <c r="I81" s="12">
        <v>104584</v>
      </c>
      <c r="J81" s="12">
        <v>98880</v>
      </c>
      <c r="K81" s="12">
        <v>97774</v>
      </c>
      <c r="L81" s="12">
        <v>95217</v>
      </c>
      <c r="M81" s="12">
        <v>91128</v>
      </c>
      <c r="N81" s="12">
        <v>88649</v>
      </c>
      <c r="O81" s="12">
        <v>83694</v>
      </c>
      <c r="P81" s="12">
        <v>79882</v>
      </c>
      <c r="Q81" s="12">
        <v>84497</v>
      </c>
      <c r="R81" s="12">
        <v>91700</v>
      </c>
      <c r="S81" s="12">
        <v>104472</v>
      </c>
      <c r="T81" s="12">
        <v>108666</v>
      </c>
      <c r="U81" s="12">
        <v>121757</v>
      </c>
      <c r="V81" s="12">
        <v>116945</v>
      </c>
      <c r="W81" s="12">
        <v>95026</v>
      </c>
      <c r="X81" s="12">
        <v>74486</v>
      </c>
      <c r="Y81" s="12">
        <v>65853</v>
      </c>
      <c r="AA81" s="2">
        <f>IFERROR(INDEX('Holiday Schedule'!$D$3:$D$24,MATCH(A81,'Holiday Schedule'!$C$3:$C$24,0)),0)</f>
        <v>0</v>
      </c>
      <c r="AB81" s="2">
        <f t="shared" si="8"/>
        <v>4</v>
      </c>
      <c r="AC81" s="2">
        <f t="shared" si="9"/>
        <v>1537357</v>
      </c>
      <c r="AD81" s="5">
        <f t="shared" si="10"/>
        <v>514587</v>
      </c>
      <c r="AE81" s="5">
        <f t="shared" si="11"/>
        <v>2051944</v>
      </c>
      <c r="AG81" s="2">
        <f t="shared" si="12"/>
        <v>3</v>
      </c>
      <c r="AH81" s="2">
        <f t="shared" si="13"/>
        <v>2024</v>
      </c>
      <c r="AJ81" s="5">
        <f t="shared" si="14"/>
        <v>121757</v>
      </c>
      <c r="AK81" s="2">
        <f t="shared" si="15"/>
        <v>20</v>
      </c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40"/>
    </row>
    <row r="82" spans="1:89" x14ac:dyDescent="0.25">
      <c r="A82" s="18">
        <v>45365</v>
      </c>
      <c r="B82" s="12">
        <v>61045</v>
      </c>
      <c r="C82" s="12">
        <v>56159</v>
      </c>
      <c r="D82" s="12">
        <v>54510</v>
      </c>
      <c r="E82" s="12">
        <v>56384</v>
      </c>
      <c r="F82" s="12">
        <v>58294</v>
      </c>
      <c r="G82" s="12">
        <v>68077</v>
      </c>
      <c r="H82" s="12">
        <v>93715</v>
      </c>
      <c r="I82" s="12">
        <v>104456</v>
      </c>
      <c r="J82" s="12">
        <v>98759</v>
      </c>
      <c r="K82" s="12">
        <v>97655</v>
      </c>
      <c r="L82" s="12">
        <v>95098</v>
      </c>
      <c r="M82" s="12">
        <v>91020</v>
      </c>
      <c r="N82" s="12">
        <v>88542</v>
      </c>
      <c r="O82" s="12">
        <v>83592</v>
      </c>
      <c r="P82" s="12">
        <v>79785</v>
      </c>
      <c r="Q82" s="12">
        <v>84395</v>
      </c>
      <c r="R82" s="12">
        <v>91588</v>
      </c>
      <c r="S82" s="12">
        <v>104347</v>
      </c>
      <c r="T82" s="12">
        <v>108533</v>
      </c>
      <c r="U82" s="12">
        <v>121609</v>
      </c>
      <c r="V82" s="12">
        <v>116803</v>
      </c>
      <c r="W82" s="12">
        <v>94910</v>
      </c>
      <c r="X82" s="12">
        <v>74394</v>
      </c>
      <c r="Y82" s="12">
        <v>65774</v>
      </c>
      <c r="AA82" s="2">
        <f>IFERROR(INDEX('Holiday Schedule'!$D$3:$D$24,MATCH(A82,'Holiday Schedule'!$C$3:$C$24,0)),0)</f>
        <v>0</v>
      </c>
      <c r="AB82" s="2">
        <f t="shared" si="8"/>
        <v>5</v>
      </c>
      <c r="AC82" s="2">
        <f t="shared" si="9"/>
        <v>1535486</v>
      </c>
      <c r="AD82" s="5">
        <f t="shared" si="10"/>
        <v>513958</v>
      </c>
      <c r="AE82" s="5">
        <f t="shared" si="11"/>
        <v>2049444</v>
      </c>
      <c r="AG82" s="2">
        <f t="shared" si="12"/>
        <v>3</v>
      </c>
      <c r="AH82" s="2">
        <f t="shared" si="13"/>
        <v>2024</v>
      </c>
      <c r="AJ82" s="5">
        <f t="shared" si="14"/>
        <v>121609</v>
      </c>
      <c r="AK82" s="2">
        <f t="shared" si="15"/>
        <v>20</v>
      </c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40"/>
    </row>
    <row r="83" spans="1:89" x14ac:dyDescent="0.25">
      <c r="A83" s="18">
        <v>45366</v>
      </c>
      <c r="B83" s="12">
        <v>60881</v>
      </c>
      <c r="C83" s="12">
        <v>56008</v>
      </c>
      <c r="D83" s="12">
        <v>54364</v>
      </c>
      <c r="E83" s="12">
        <v>56230</v>
      </c>
      <c r="F83" s="12">
        <v>58138</v>
      </c>
      <c r="G83" s="12">
        <v>67895</v>
      </c>
      <c r="H83" s="12">
        <v>93463</v>
      </c>
      <c r="I83" s="12">
        <v>104174</v>
      </c>
      <c r="J83" s="12">
        <v>98493</v>
      </c>
      <c r="K83" s="12">
        <v>97392</v>
      </c>
      <c r="L83" s="12">
        <v>94842</v>
      </c>
      <c r="M83" s="12">
        <v>90773</v>
      </c>
      <c r="N83" s="12">
        <v>88303</v>
      </c>
      <c r="O83" s="12">
        <v>83367</v>
      </c>
      <c r="P83" s="12">
        <v>79570</v>
      </c>
      <c r="Q83" s="12">
        <v>84166</v>
      </c>
      <c r="R83" s="12">
        <v>91341</v>
      </c>
      <c r="S83" s="12">
        <v>104064</v>
      </c>
      <c r="T83" s="12">
        <v>108241</v>
      </c>
      <c r="U83" s="12">
        <v>121282</v>
      </c>
      <c r="V83" s="12">
        <v>116487</v>
      </c>
      <c r="W83" s="12">
        <v>94654</v>
      </c>
      <c r="X83" s="12">
        <v>74194</v>
      </c>
      <c r="Y83" s="12">
        <v>65597</v>
      </c>
      <c r="AA83" s="2">
        <f>IFERROR(INDEX('Holiday Schedule'!$D$3:$D$24,MATCH(A83,'Holiday Schedule'!$C$3:$C$24,0)),0)</f>
        <v>0</v>
      </c>
      <c r="AB83" s="2">
        <f t="shared" si="8"/>
        <v>6</v>
      </c>
      <c r="AC83" s="2">
        <f t="shared" si="9"/>
        <v>1531343</v>
      </c>
      <c r="AD83" s="5">
        <f t="shared" si="10"/>
        <v>512576</v>
      </c>
      <c r="AE83" s="5">
        <f t="shared" si="11"/>
        <v>2043919</v>
      </c>
      <c r="AG83" s="2">
        <f t="shared" si="12"/>
        <v>3</v>
      </c>
      <c r="AH83" s="2">
        <f t="shared" si="13"/>
        <v>2024</v>
      </c>
      <c r="AJ83" s="5">
        <f t="shared" si="14"/>
        <v>121282</v>
      </c>
      <c r="AK83" s="2">
        <f t="shared" si="15"/>
        <v>20</v>
      </c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40"/>
    </row>
    <row r="84" spans="1:89" x14ac:dyDescent="0.25">
      <c r="A84" s="18">
        <v>45367</v>
      </c>
      <c r="B84" s="12">
        <v>61418</v>
      </c>
      <c r="C84" s="12">
        <v>50619</v>
      </c>
      <c r="D84" s="12">
        <v>55316</v>
      </c>
      <c r="E84" s="12">
        <v>55679</v>
      </c>
      <c r="F84" s="12">
        <v>57838</v>
      </c>
      <c r="G84" s="12">
        <v>64542</v>
      </c>
      <c r="H84" s="12">
        <v>83969</v>
      </c>
      <c r="I84" s="12">
        <v>95226</v>
      </c>
      <c r="J84" s="12">
        <v>100306</v>
      </c>
      <c r="K84" s="12">
        <v>103719</v>
      </c>
      <c r="L84" s="12">
        <v>100213</v>
      </c>
      <c r="M84" s="12">
        <v>96905</v>
      </c>
      <c r="N84" s="12">
        <v>93699</v>
      </c>
      <c r="O84" s="12">
        <v>89027</v>
      </c>
      <c r="P84" s="12">
        <v>83316</v>
      </c>
      <c r="Q84" s="12">
        <v>87397</v>
      </c>
      <c r="R84" s="12">
        <v>94696</v>
      </c>
      <c r="S84" s="12">
        <v>106255</v>
      </c>
      <c r="T84" s="12">
        <v>111156</v>
      </c>
      <c r="U84" s="12">
        <v>123269</v>
      </c>
      <c r="V84" s="12">
        <v>118933</v>
      </c>
      <c r="W84" s="12">
        <v>94284</v>
      </c>
      <c r="X84" s="12">
        <v>75442</v>
      </c>
      <c r="Y84" s="12">
        <v>66286</v>
      </c>
      <c r="AA84" s="2">
        <f>IFERROR(INDEX('Holiday Schedule'!$D$3:$D$24,MATCH(A84,'Holiday Schedule'!$C$3:$C$24,0)),0)</f>
        <v>0</v>
      </c>
      <c r="AB84" s="2">
        <f t="shared" si="8"/>
        <v>7</v>
      </c>
      <c r="AC84" s="2">
        <f t="shared" si="9"/>
        <v>0</v>
      </c>
      <c r="AD84" s="5">
        <f t="shared" si="10"/>
        <v>2069510</v>
      </c>
      <c r="AE84" s="5">
        <f t="shared" si="11"/>
        <v>2069510</v>
      </c>
      <c r="AG84" s="2">
        <f t="shared" si="12"/>
        <v>3</v>
      </c>
      <c r="AH84" s="2">
        <f t="shared" si="13"/>
        <v>2024</v>
      </c>
      <c r="AJ84" s="5">
        <f t="shared" si="14"/>
        <v>123269</v>
      </c>
      <c r="AK84" s="2">
        <f t="shared" si="15"/>
        <v>20</v>
      </c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40"/>
    </row>
    <row r="85" spans="1:89" x14ac:dyDescent="0.25">
      <c r="A85" s="18">
        <v>45368</v>
      </c>
      <c r="B85" s="12">
        <v>61419</v>
      </c>
      <c r="C85" s="12">
        <v>50621</v>
      </c>
      <c r="D85" s="12">
        <v>55317</v>
      </c>
      <c r="E85" s="12">
        <v>55681</v>
      </c>
      <c r="F85" s="12">
        <v>57840</v>
      </c>
      <c r="G85" s="12">
        <v>64544</v>
      </c>
      <c r="H85" s="12">
        <v>83971</v>
      </c>
      <c r="I85" s="12">
        <v>95228</v>
      </c>
      <c r="J85" s="12">
        <v>100308</v>
      </c>
      <c r="K85" s="12">
        <v>103721</v>
      </c>
      <c r="L85" s="12">
        <v>100216</v>
      </c>
      <c r="M85" s="12">
        <v>96907</v>
      </c>
      <c r="N85" s="12">
        <v>93701</v>
      </c>
      <c r="O85" s="12">
        <v>89029</v>
      </c>
      <c r="P85" s="12">
        <v>83318</v>
      </c>
      <c r="Q85" s="12">
        <v>87399</v>
      </c>
      <c r="R85" s="12">
        <v>94699</v>
      </c>
      <c r="S85" s="12">
        <v>106257</v>
      </c>
      <c r="T85" s="12">
        <v>111159</v>
      </c>
      <c r="U85" s="12">
        <v>123272</v>
      </c>
      <c r="V85" s="12">
        <v>118936</v>
      </c>
      <c r="W85" s="12">
        <v>94286</v>
      </c>
      <c r="X85" s="12">
        <v>75444</v>
      </c>
      <c r="Y85" s="12">
        <v>66288</v>
      </c>
      <c r="AA85" s="2">
        <f>IFERROR(INDEX('Holiday Schedule'!$D$3:$D$24,MATCH(A85,'Holiday Schedule'!$C$3:$C$24,0)),0)</f>
        <v>0</v>
      </c>
      <c r="AB85" s="2">
        <f t="shared" si="8"/>
        <v>1</v>
      </c>
      <c r="AC85" s="2">
        <f t="shared" si="9"/>
        <v>0</v>
      </c>
      <c r="AD85" s="5">
        <f t="shared" si="10"/>
        <v>2069561</v>
      </c>
      <c r="AE85" s="5">
        <f t="shared" si="11"/>
        <v>2069561</v>
      </c>
      <c r="AG85" s="2">
        <f t="shared" si="12"/>
        <v>3</v>
      </c>
      <c r="AH85" s="2">
        <f t="shared" si="13"/>
        <v>2024</v>
      </c>
      <c r="AJ85" s="5">
        <f t="shared" si="14"/>
        <v>123272</v>
      </c>
      <c r="AK85" s="2">
        <f t="shared" si="15"/>
        <v>20</v>
      </c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40"/>
    </row>
    <row r="86" spans="1:89" x14ac:dyDescent="0.25">
      <c r="A86" s="18">
        <v>45369</v>
      </c>
      <c r="B86" s="12">
        <v>60673</v>
      </c>
      <c r="C86" s="12">
        <v>55816</v>
      </c>
      <c r="D86" s="12">
        <v>54179</v>
      </c>
      <c r="E86" s="12">
        <v>56040</v>
      </c>
      <c r="F86" s="12">
        <v>57940</v>
      </c>
      <c r="G86" s="12">
        <v>67664</v>
      </c>
      <c r="H86" s="12">
        <v>93144</v>
      </c>
      <c r="I86" s="12">
        <v>103819</v>
      </c>
      <c r="J86" s="12">
        <v>98158</v>
      </c>
      <c r="K86" s="12">
        <v>97060</v>
      </c>
      <c r="L86" s="12">
        <v>94519</v>
      </c>
      <c r="M86" s="12">
        <v>90464</v>
      </c>
      <c r="N86" s="12">
        <v>88002</v>
      </c>
      <c r="O86" s="12">
        <v>83083</v>
      </c>
      <c r="P86" s="12">
        <v>79299</v>
      </c>
      <c r="Q86" s="12">
        <v>83880</v>
      </c>
      <c r="R86" s="12">
        <v>91031</v>
      </c>
      <c r="S86" s="12">
        <v>103709</v>
      </c>
      <c r="T86" s="12">
        <v>107872</v>
      </c>
      <c r="U86" s="12">
        <v>120869</v>
      </c>
      <c r="V86" s="12">
        <v>116089</v>
      </c>
      <c r="W86" s="12">
        <v>94331</v>
      </c>
      <c r="X86" s="12">
        <v>73941</v>
      </c>
      <c r="Y86" s="12">
        <v>65373</v>
      </c>
      <c r="AA86" s="2">
        <f>IFERROR(INDEX('Holiday Schedule'!$D$3:$D$24,MATCH(A86,'Holiday Schedule'!$C$3:$C$24,0)),0)</f>
        <v>0</v>
      </c>
      <c r="AB86" s="2">
        <f t="shared" si="8"/>
        <v>2</v>
      </c>
      <c r="AC86" s="2">
        <f t="shared" si="9"/>
        <v>1526126</v>
      </c>
      <c r="AD86" s="5">
        <f t="shared" si="10"/>
        <v>510829</v>
      </c>
      <c r="AE86" s="5">
        <f t="shared" si="11"/>
        <v>2036955</v>
      </c>
      <c r="AG86" s="2">
        <f t="shared" si="12"/>
        <v>3</v>
      </c>
      <c r="AH86" s="2">
        <f t="shared" si="13"/>
        <v>2024</v>
      </c>
      <c r="AJ86" s="5">
        <f t="shared" si="14"/>
        <v>120869</v>
      </c>
      <c r="AK86" s="2">
        <f t="shared" si="15"/>
        <v>20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40"/>
    </row>
    <row r="87" spans="1:89" x14ac:dyDescent="0.25">
      <c r="A87" s="18">
        <v>45370</v>
      </c>
      <c r="B87" s="12">
        <v>60676</v>
      </c>
      <c r="C87" s="12">
        <v>55819</v>
      </c>
      <c r="D87" s="12">
        <v>54181</v>
      </c>
      <c r="E87" s="12">
        <v>56042</v>
      </c>
      <c r="F87" s="12">
        <v>57942</v>
      </c>
      <c r="G87" s="12">
        <v>67667</v>
      </c>
      <c r="H87" s="12">
        <v>93148</v>
      </c>
      <c r="I87" s="12">
        <v>103824</v>
      </c>
      <c r="J87" s="12">
        <v>98162</v>
      </c>
      <c r="K87" s="12">
        <v>97065</v>
      </c>
      <c r="L87" s="12">
        <v>94523</v>
      </c>
      <c r="M87" s="12">
        <v>90468</v>
      </c>
      <c r="N87" s="12">
        <v>88006</v>
      </c>
      <c r="O87" s="12">
        <v>83086</v>
      </c>
      <c r="P87" s="12">
        <v>79303</v>
      </c>
      <c r="Q87" s="12">
        <v>83883</v>
      </c>
      <c r="R87" s="12">
        <v>91035</v>
      </c>
      <c r="S87" s="12">
        <v>103714</v>
      </c>
      <c r="T87" s="12">
        <v>107877</v>
      </c>
      <c r="U87" s="12">
        <v>120875</v>
      </c>
      <c r="V87" s="12">
        <v>116095</v>
      </c>
      <c r="W87" s="12">
        <v>94336</v>
      </c>
      <c r="X87" s="12">
        <v>73944</v>
      </c>
      <c r="Y87" s="12">
        <v>65376</v>
      </c>
      <c r="AA87" s="2">
        <f>IFERROR(INDEX('Holiday Schedule'!$D$3:$D$24,MATCH(A87,'Holiday Schedule'!$C$3:$C$24,0)),0)</f>
        <v>0</v>
      </c>
      <c r="AB87" s="2">
        <f t="shared" si="8"/>
        <v>3</v>
      </c>
      <c r="AC87" s="2">
        <f t="shared" si="9"/>
        <v>1526196</v>
      </c>
      <c r="AD87" s="5">
        <f t="shared" si="10"/>
        <v>510851</v>
      </c>
      <c r="AE87" s="5">
        <f t="shared" si="11"/>
        <v>2037047</v>
      </c>
      <c r="AG87" s="2">
        <f t="shared" si="12"/>
        <v>3</v>
      </c>
      <c r="AH87" s="2">
        <f t="shared" si="13"/>
        <v>2024</v>
      </c>
      <c r="AJ87" s="5">
        <f t="shared" si="14"/>
        <v>120875</v>
      </c>
      <c r="AK87" s="2">
        <f t="shared" si="15"/>
        <v>20</v>
      </c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40"/>
    </row>
    <row r="88" spans="1:89" x14ac:dyDescent="0.25">
      <c r="A88" s="18">
        <v>45371</v>
      </c>
      <c r="B88" s="12">
        <v>60615</v>
      </c>
      <c r="C88" s="12">
        <v>55764</v>
      </c>
      <c r="D88" s="12">
        <v>54127</v>
      </c>
      <c r="E88" s="12">
        <v>55985</v>
      </c>
      <c r="F88" s="12">
        <v>57884</v>
      </c>
      <c r="G88" s="12">
        <v>67597</v>
      </c>
      <c r="H88" s="12">
        <v>93054</v>
      </c>
      <c r="I88" s="12">
        <v>103721</v>
      </c>
      <c r="J88" s="12">
        <v>98063</v>
      </c>
      <c r="K88" s="12">
        <v>96966</v>
      </c>
      <c r="L88" s="12">
        <v>94428</v>
      </c>
      <c r="M88" s="12">
        <v>90376</v>
      </c>
      <c r="N88" s="12">
        <v>87918</v>
      </c>
      <c r="O88" s="12">
        <v>83003</v>
      </c>
      <c r="P88" s="12">
        <v>79223</v>
      </c>
      <c r="Q88" s="12">
        <v>83800</v>
      </c>
      <c r="R88" s="12">
        <v>90943</v>
      </c>
      <c r="S88" s="12">
        <v>103609</v>
      </c>
      <c r="T88" s="12">
        <v>107769</v>
      </c>
      <c r="U88" s="12">
        <v>120752</v>
      </c>
      <c r="V88" s="12">
        <v>115977</v>
      </c>
      <c r="W88" s="12">
        <v>94242</v>
      </c>
      <c r="X88" s="12">
        <v>73869</v>
      </c>
      <c r="Y88" s="12">
        <v>65311</v>
      </c>
      <c r="AA88" s="2">
        <f>IFERROR(INDEX('Holiday Schedule'!$D$3:$D$24,MATCH(A88,'Holiday Schedule'!$C$3:$C$24,0)),0)</f>
        <v>0</v>
      </c>
      <c r="AB88" s="2">
        <f t="shared" si="8"/>
        <v>4</v>
      </c>
      <c r="AC88" s="2">
        <f t="shared" si="9"/>
        <v>1524659</v>
      </c>
      <c r="AD88" s="5">
        <f t="shared" si="10"/>
        <v>510337</v>
      </c>
      <c r="AE88" s="5">
        <f t="shared" si="11"/>
        <v>2034996</v>
      </c>
      <c r="AG88" s="2">
        <f t="shared" si="12"/>
        <v>3</v>
      </c>
      <c r="AH88" s="2">
        <f t="shared" si="13"/>
        <v>2024</v>
      </c>
      <c r="AJ88" s="5">
        <f t="shared" si="14"/>
        <v>120752</v>
      </c>
      <c r="AK88" s="2">
        <f t="shared" si="15"/>
        <v>20</v>
      </c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40"/>
    </row>
    <row r="89" spans="1:89" x14ac:dyDescent="0.25">
      <c r="A89" s="18">
        <v>45372</v>
      </c>
      <c r="B89" s="12">
        <v>60426</v>
      </c>
      <c r="C89" s="12">
        <v>55588</v>
      </c>
      <c r="D89" s="12">
        <v>53957</v>
      </c>
      <c r="E89" s="12">
        <v>55812</v>
      </c>
      <c r="F89" s="12">
        <v>57702</v>
      </c>
      <c r="G89" s="12">
        <v>67387</v>
      </c>
      <c r="H89" s="12">
        <v>92763</v>
      </c>
      <c r="I89" s="12">
        <v>103396</v>
      </c>
      <c r="J89" s="12">
        <v>97756</v>
      </c>
      <c r="K89" s="12">
        <v>96664</v>
      </c>
      <c r="L89" s="12">
        <v>94134</v>
      </c>
      <c r="M89" s="12">
        <v>90095</v>
      </c>
      <c r="N89" s="12">
        <v>87644</v>
      </c>
      <c r="O89" s="12">
        <v>82743</v>
      </c>
      <c r="P89" s="12">
        <v>78976</v>
      </c>
      <c r="Q89" s="12">
        <v>83538</v>
      </c>
      <c r="R89" s="12">
        <v>90659</v>
      </c>
      <c r="S89" s="12">
        <v>103286</v>
      </c>
      <c r="T89" s="12">
        <v>107431</v>
      </c>
      <c r="U89" s="12">
        <v>120374</v>
      </c>
      <c r="V89" s="12">
        <v>115616</v>
      </c>
      <c r="W89" s="12">
        <v>93948</v>
      </c>
      <c r="X89" s="12">
        <v>73640</v>
      </c>
      <c r="Y89" s="12">
        <v>65105</v>
      </c>
      <c r="AA89" s="2">
        <f>IFERROR(INDEX('Holiday Schedule'!$D$3:$D$24,MATCH(A89,'Holiday Schedule'!$C$3:$C$24,0)),0)</f>
        <v>0</v>
      </c>
      <c r="AB89" s="2">
        <f t="shared" si="8"/>
        <v>5</v>
      </c>
      <c r="AC89" s="2">
        <f t="shared" si="9"/>
        <v>1519900</v>
      </c>
      <c r="AD89" s="5">
        <f t="shared" si="10"/>
        <v>508740</v>
      </c>
      <c r="AE89" s="5">
        <f t="shared" si="11"/>
        <v>2028640</v>
      </c>
      <c r="AG89" s="2">
        <f t="shared" si="12"/>
        <v>3</v>
      </c>
      <c r="AH89" s="2">
        <f t="shared" si="13"/>
        <v>2024</v>
      </c>
      <c r="AJ89" s="5">
        <f t="shared" si="14"/>
        <v>120374</v>
      </c>
      <c r="AK89" s="2">
        <f t="shared" si="15"/>
        <v>20</v>
      </c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40"/>
    </row>
    <row r="90" spans="1:89" x14ac:dyDescent="0.25">
      <c r="A90" s="18">
        <v>45373</v>
      </c>
      <c r="B90" s="12">
        <v>60429</v>
      </c>
      <c r="C90" s="12">
        <v>55591</v>
      </c>
      <c r="D90" s="12">
        <v>53960</v>
      </c>
      <c r="E90" s="12">
        <v>55815</v>
      </c>
      <c r="F90" s="12">
        <v>57705</v>
      </c>
      <c r="G90" s="12">
        <v>67391</v>
      </c>
      <c r="H90" s="12">
        <v>92768</v>
      </c>
      <c r="I90" s="12">
        <v>103402</v>
      </c>
      <c r="J90" s="12">
        <v>97762</v>
      </c>
      <c r="K90" s="12">
        <v>96669</v>
      </c>
      <c r="L90" s="12">
        <v>94139</v>
      </c>
      <c r="M90" s="12">
        <v>90099</v>
      </c>
      <c r="N90" s="12">
        <v>87648</v>
      </c>
      <c r="O90" s="12">
        <v>82747</v>
      </c>
      <c r="P90" s="12">
        <v>78980</v>
      </c>
      <c r="Q90" s="12">
        <v>83542</v>
      </c>
      <c r="R90" s="12">
        <v>90664</v>
      </c>
      <c r="S90" s="12">
        <v>103291</v>
      </c>
      <c r="T90" s="12">
        <v>107437</v>
      </c>
      <c r="U90" s="12">
        <v>120381</v>
      </c>
      <c r="V90" s="12">
        <v>115622</v>
      </c>
      <c r="W90" s="12">
        <v>93953</v>
      </c>
      <c r="X90" s="12">
        <v>73644</v>
      </c>
      <c r="Y90" s="12">
        <v>65109</v>
      </c>
      <c r="AA90" s="2">
        <f>IFERROR(INDEX('Holiday Schedule'!$D$3:$D$24,MATCH(A90,'Holiday Schedule'!$C$3:$C$24,0)),0)</f>
        <v>0</v>
      </c>
      <c r="AB90" s="2">
        <f t="shared" si="8"/>
        <v>6</v>
      </c>
      <c r="AC90" s="2">
        <f t="shared" si="9"/>
        <v>1519980</v>
      </c>
      <c r="AD90" s="5">
        <f t="shared" si="10"/>
        <v>508768</v>
      </c>
      <c r="AE90" s="5">
        <f t="shared" si="11"/>
        <v>2028748</v>
      </c>
      <c r="AG90" s="2">
        <f t="shared" si="12"/>
        <v>3</v>
      </c>
      <c r="AH90" s="2">
        <f t="shared" si="13"/>
        <v>2024</v>
      </c>
      <c r="AJ90" s="5">
        <f t="shared" si="14"/>
        <v>120381</v>
      </c>
      <c r="AK90" s="2">
        <f t="shared" si="15"/>
        <v>20</v>
      </c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40"/>
    </row>
    <row r="91" spans="1:89" x14ac:dyDescent="0.25">
      <c r="A91" s="18">
        <v>45374</v>
      </c>
      <c r="B91" s="12">
        <v>60967</v>
      </c>
      <c r="C91" s="12">
        <v>50248</v>
      </c>
      <c r="D91" s="12">
        <v>54910</v>
      </c>
      <c r="E91" s="12">
        <v>55271</v>
      </c>
      <c r="F91" s="12">
        <v>57412</v>
      </c>
      <c r="G91" s="12">
        <v>64068</v>
      </c>
      <c r="H91" s="12">
        <v>83351</v>
      </c>
      <c r="I91" s="12">
        <v>94526</v>
      </c>
      <c r="J91" s="12">
        <v>99570</v>
      </c>
      <c r="K91" s="12">
        <v>102957</v>
      </c>
      <c r="L91" s="12">
        <v>99479</v>
      </c>
      <c r="M91" s="12">
        <v>96193</v>
      </c>
      <c r="N91" s="12">
        <v>93012</v>
      </c>
      <c r="O91" s="12">
        <v>88373</v>
      </c>
      <c r="P91" s="12">
        <v>82702</v>
      </c>
      <c r="Q91" s="12">
        <v>86756</v>
      </c>
      <c r="R91" s="12">
        <v>94002</v>
      </c>
      <c r="S91" s="12">
        <v>105473</v>
      </c>
      <c r="T91" s="12">
        <v>110340</v>
      </c>
      <c r="U91" s="12">
        <v>122363</v>
      </c>
      <c r="V91" s="12">
        <v>118060</v>
      </c>
      <c r="W91" s="12">
        <v>93590</v>
      </c>
      <c r="X91" s="12">
        <v>74888</v>
      </c>
      <c r="Y91" s="12">
        <v>65800</v>
      </c>
      <c r="AA91" s="2">
        <f>IFERROR(INDEX('Holiday Schedule'!$D$3:$D$24,MATCH(A91,'Holiday Schedule'!$C$3:$C$24,0)),0)</f>
        <v>0</v>
      </c>
      <c r="AB91" s="2">
        <f t="shared" si="8"/>
        <v>7</v>
      </c>
      <c r="AC91" s="2">
        <f t="shared" si="9"/>
        <v>0</v>
      </c>
      <c r="AD91" s="5">
        <f t="shared" si="10"/>
        <v>2054311</v>
      </c>
      <c r="AE91" s="5">
        <f t="shared" si="11"/>
        <v>2054311</v>
      </c>
      <c r="AG91" s="2">
        <f t="shared" si="12"/>
        <v>3</v>
      </c>
      <c r="AH91" s="2">
        <f t="shared" si="13"/>
        <v>2024</v>
      </c>
      <c r="AJ91" s="5">
        <f t="shared" si="14"/>
        <v>122363</v>
      </c>
      <c r="AK91" s="2">
        <f t="shared" si="15"/>
        <v>20</v>
      </c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40"/>
    </row>
    <row r="92" spans="1:89" x14ac:dyDescent="0.25">
      <c r="A92" s="18">
        <v>45375</v>
      </c>
      <c r="B92" s="12">
        <v>60972</v>
      </c>
      <c r="C92" s="12">
        <v>50252</v>
      </c>
      <c r="D92" s="12">
        <v>54915</v>
      </c>
      <c r="E92" s="12">
        <v>55275</v>
      </c>
      <c r="F92" s="12">
        <v>57417</v>
      </c>
      <c r="G92" s="12">
        <v>64073</v>
      </c>
      <c r="H92" s="12">
        <v>83358</v>
      </c>
      <c r="I92" s="12">
        <v>94534</v>
      </c>
      <c r="J92" s="12">
        <v>99578</v>
      </c>
      <c r="K92" s="12">
        <v>102966</v>
      </c>
      <c r="L92" s="12">
        <v>99488</v>
      </c>
      <c r="M92" s="12">
        <v>96202</v>
      </c>
      <c r="N92" s="12">
        <v>93020</v>
      </c>
      <c r="O92" s="12">
        <v>88381</v>
      </c>
      <c r="P92" s="12">
        <v>82709</v>
      </c>
      <c r="Q92" s="12">
        <v>86763</v>
      </c>
      <c r="R92" s="12">
        <v>94010</v>
      </c>
      <c r="S92" s="12">
        <v>105482</v>
      </c>
      <c r="T92" s="12">
        <v>110351</v>
      </c>
      <c r="U92" s="12">
        <v>122375</v>
      </c>
      <c r="V92" s="12">
        <v>118070</v>
      </c>
      <c r="W92" s="12">
        <v>93598</v>
      </c>
      <c r="X92" s="12">
        <v>74895</v>
      </c>
      <c r="Y92" s="12">
        <v>65805</v>
      </c>
      <c r="AA92" s="2">
        <f>IFERROR(INDEX('Holiday Schedule'!$D$3:$D$24,MATCH(A92,'Holiday Schedule'!$C$3:$C$24,0)),0)</f>
        <v>0</v>
      </c>
      <c r="AB92" s="2">
        <f t="shared" si="8"/>
        <v>1</v>
      </c>
      <c r="AC92" s="2">
        <f t="shared" si="9"/>
        <v>0</v>
      </c>
      <c r="AD92" s="5">
        <f t="shared" si="10"/>
        <v>2054489</v>
      </c>
      <c r="AE92" s="5">
        <f t="shared" si="11"/>
        <v>2054489</v>
      </c>
      <c r="AG92" s="2">
        <f t="shared" si="12"/>
        <v>3</v>
      </c>
      <c r="AH92" s="2">
        <f t="shared" si="13"/>
        <v>2024</v>
      </c>
      <c r="AJ92" s="5">
        <f t="shared" si="14"/>
        <v>122375</v>
      </c>
      <c r="AK92" s="2">
        <f t="shared" si="15"/>
        <v>20</v>
      </c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40"/>
    </row>
    <row r="93" spans="1:89" x14ac:dyDescent="0.25">
      <c r="A93" s="18">
        <v>45376</v>
      </c>
      <c r="B93" s="12">
        <v>60228</v>
      </c>
      <c r="C93" s="12">
        <v>55407</v>
      </c>
      <c r="D93" s="12">
        <v>53780</v>
      </c>
      <c r="E93" s="12">
        <v>55629</v>
      </c>
      <c r="F93" s="12">
        <v>57514</v>
      </c>
      <c r="G93" s="12">
        <v>67167</v>
      </c>
      <c r="H93" s="12">
        <v>92458</v>
      </c>
      <c r="I93" s="12">
        <v>103058</v>
      </c>
      <c r="J93" s="12">
        <v>97436</v>
      </c>
      <c r="K93" s="12">
        <v>96347</v>
      </c>
      <c r="L93" s="12">
        <v>93825</v>
      </c>
      <c r="M93" s="12">
        <v>89799</v>
      </c>
      <c r="N93" s="12">
        <v>87357</v>
      </c>
      <c r="O93" s="12">
        <v>82472</v>
      </c>
      <c r="P93" s="12">
        <v>78718</v>
      </c>
      <c r="Q93" s="12">
        <v>83265</v>
      </c>
      <c r="R93" s="12">
        <v>90363</v>
      </c>
      <c r="S93" s="12">
        <v>102950</v>
      </c>
      <c r="T93" s="12">
        <v>107080</v>
      </c>
      <c r="U93" s="12">
        <v>119980</v>
      </c>
      <c r="V93" s="12">
        <v>115237</v>
      </c>
      <c r="W93" s="12">
        <v>93639</v>
      </c>
      <c r="X93" s="12">
        <v>73400</v>
      </c>
      <c r="Y93" s="12">
        <v>64893</v>
      </c>
      <c r="AA93" s="2">
        <f>IFERROR(INDEX('Holiday Schedule'!$D$3:$D$24,MATCH(A93,'Holiday Schedule'!$C$3:$C$24,0)),0)</f>
        <v>0</v>
      </c>
      <c r="AB93" s="2">
        <f t="shared" si="8"/>
        <v>2</v>
      </c>
      <c r="AC93" s="2">
        <f t="shared" si="9"/>
        <v>1514926</v>
      </c>
      <c r="AD93" s="5">
        <f t="shared" si="10"/>
        <v>507076</v>
      </c>
      <c r="AE93" s="5">
        <f t="shared" si="11"/>
        <v>2022002</v>
      </c>
      <c r="AG93" s="2">
        <f t="shared" si="12"/>
        <v>3</v>
      </c>
      <c r="AH93" s="2">
        <f t="shared" si="13"/>
        <v>2024</v>
      </c>
      <c r="AJ93" s="5">
        <f t="shared" si="14"/>
        <v>119980</v>
      </c>
      <c r="AK93" s="2">
        <f t="shared" si="15"/>
        <v>20</v>
      </c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40"/>
    </row>
    <row r="94" spans="1:89" x14ac:dyDescent="0.25">
      <c r="A94" s="18">
        <v>45377</v>
      </c>
      <c r="B94" s="12">
        <v>60035</v>
      </c>
      <c r="C94" s="12">
        <v>55229</v>
      </c>
      <c r="D94" s="12">
        <v>53608</v>
      </c>
      <c r="E94" s="12">
        <v>55449</v>
      </c>
      <c r="F94" s="12">
        <v>57328</v>
      </c>
      <c r="G94" s="12">
        <v>66950</v>
      </c>
      <c r="H94" s="12">
        <v>92161</v>
      </c>
      <c r="I94" s="12">
        <v>102725</v>
      </c>
      <c r="J94" s="12">
        <v>97122</v>
      </c>
      <c r="K94" s="12">
        <v>96036</v>
      </c>
      <c r="L94" s="12">
        <v>93524</v>
      </c>
      <c r="M94" s="12">
        <v>89510</v>
      </c>
      <c r="N94" s="12">
        <v>87076</v>
      </c>
      <c r="O94" s="12">
        <v>82206</v>
      </c>
      <c r="P94" s="12">
        <v>78463</v>
      </c>
      <c r="Q94" s="12">
        <v>82997</v>
      </c>
      <c r="R94" s="12">
        <v>90071</v>
      </c>
      <c r="S94" s="12">
        <v>102617</v>
      </c>
      <c r="T94" s="12">
        <v>106734</v>
      </c>
      <c r="U94" s="12">
        <v>119594</v>
      </c>
      <c r="V94" s="12">
        <v>114866</v>
      </c>
      <c r="W94" s="12">
        <v>93338</v>
      </c>
      <c r="X94" s="12">
        <v>73161</v>
      </c>
      <c r="Y94" s="12">
        <v>64684</v>
      </c>
      <c r="AA94" s="2">
        <f>IFERROR(INDEX('Holiday Schedule'!$D$3:$D$24,MATCH(A94,'Holiday Schedule'!$C$3:$C$24,0)),0)</f>
        <v>0</v>
      </c>
      <c r="AB94" s="2">
        <f t="shared" si="8"/>
        <v>3</v>
      </c>
      <c r="AC94" s="2">
        <f t="shared" si="9"/>
        <v>1510040</v>
      </c>
      <c r="AD94" s="5">
        <f t="shared" si="10"/>
        <v>505444</v>
      </c>
      <c r="AE94" s="5">
        <f t="shared" si="11"/>
        <v>2015484</v>
      </c>
      <c r="AG94" s="2">
        <f t="shared" si="12"/>
        <v>3</v>
      </c>
      <c r="AH94" s="2">
        <f t="shared" si="13"/>
        <v>2024</v>
      </c>
      <c r="AJ94" s="5">
        <f t="shared" si="14"/>
        <v>119594</v>
      </c>
      <c r="AK94" s="2">
        <f t="shared" si="15"/>
        <v>20</v>
      </c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40"/>
    </row>
    <row r="95" spans="1:89" x14ac:dyDescent="0.25">
      <c r="A95" s="18">
        <v>45378</v>
      </c>
      <c r="B95" s="12">
        <v>59897</v>
      </c>
      <c r="C95" s="12">
        <v>55103</v>
      </c>
      <c r="D95" s="12">
        <v>53486</v>
      </c>
      <c r="E95" s="12">
        <v>55321</v>
      </c>
      <c r="F95" s="12">
        <v>57197</v>
      </c>
      <c r="G95" s="12">
        <v>66796</v>
      </c>
      <c r="H95" s="12">
        <v>91950</v>
      </c>
      <c r="I95" s="12">
        <v>102491</v>
      </c>
      <c r="J95" s="12">
        <v>96900</v>
      </c>
      <c r="K95" s="12">
        <v>95817</v>
      </c>
      <c r="L95" s="12">
        <v>93310</v>
      </c>
      <c r="M95" s="12">
        <v>89306</v>
      </c>
      <c r="N95" s="12">
        <v>86876</v>
      </c>
      <c r="O95" s="12">
        <v>82017</v>
      </c>
      <c r="P95" s="12">
        <v>78284</v>
      </c>
      <c r="Q95" s="12">
        <v>82805</v>
      </c>
      <c r="R95" s="12">
        <v>89865</v>
      </c>
      <c r="S95" s="12">
        <v>102382</v>
      </c>
      <c r="T95" s="12">
        <v>106489</v>
      </c>
      <c r="U95" s="12">
        <v>119320</v>
      </c>
      <c r="V95" s="12">
        <v>114604</v>
      </c>
      <c r="W95" s="12">
        <v>93124</v>
      </c>
      <c r="X95" s="12">
        <v>72995</v>
      </c>
      <c r="Y95" s="12">
        <v>64535</v>
      </c>
      <c r="AA95" s="2">
        <f>IFERROR(INDEX('Holiday Schedule'!$D$3:$D$24,MATCH(A95,'Holiday Schedule'!$C$3:$C$24,0)),0)</f>
        <v>0</v>
      </c>
      <c r="AB95" s="2">
        <f t="shared" si="8"/>
        <v>4</v>
      </c>
      <c r="AC95" s="2">
        <f t="shared" si="9"/>
        <v>1506585</v>
      </c>
      <c r="AD95" s="5">
        <f t="shared" si="10"/>
        <v>504285</v>
      </c>
      <c r="AE95" s="5">
        <f t="shared" si="11"/>
        <v>2010870</v>
      </c>
      <c r="AG95" s="2">
        <f t="shared" si="12"/>
        <v>3</v>
      </c>
      <c r="AH95" s="2">
        <f t="shared" si="13"/>
        <v>2024</v>
      </c>
      <c r="AJ95" s="5">
        <f t="shared" si="14"/>
        <v>119320</v>
      </c>
      <c r="AK95" s="2">
        <f t="shared" si="15"/>
        <v>20</v>
      </c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40"/>
    </row>
    <row r="96" spans="1:89" x14ac:dyDescent="0.25">
      <c r="A96" s="18">
        <v>45379</v>
      </c>
      <c r="B96" s="12">
        <v>59711</v>
      </c>
      <c r="C96" s="12">
        <v>54930</v>
      </c>
      <c r="D96" s="12">
        <v>53317</v>
      </c>
      <c r="E96" s="12">
        <v>55149</v>
      </c>
      <c r="F96" s="12">
        <v>57019</v>
      </c>
      <c r="G96" s="12">
        <v>66590</v>
      </c>
      <c r="H96" s="12">
        <v>91664</v>
      </c>
      <c r="I96" s="12">
        <v>102171</v>
      </c>
      <c r="J96" s="12">
        <v>96599</v>
      </c>
      <c r="K96" s="12">
        <v>95518</v>
      </c>
      <c r="L96" s="12">
        <v>93018</v>
      </c>
      <c r="M96" s="12">
        <v>89028</v>
      </c>
      <c r="N96" s="12">
        <v>86606</v>
      </c>
      <c r="O96" s="12">
        <v>81764</v>
      </c>
      <c r="P96" s="12">
        <v>78041</v>
      </c>
      <c r="Q96" s="12">
        <v>82547</v>
      </c>
      <c r="R96" s="12">
        <v>89585</v>
      </c>
      <c r="S96" s="12">
        <v>102062</v>
      </c>
      <c r="T96" s="12">
        <v>106158</v>
      </c>
      <c r="U96" s="12">
        <v>118949</v>
      </c>
      <c r="V96" s="12">
        <v>114246</v>
      </c>
      <c r="W96" s="12">
        <v>92834</v>
      </c>
      <c r="X96" s="12">
        <v>72766</v>
      </c>
      <c r="Y96" s="12">
        <v>64335</v>
      </c>
      <c r="AA96" s="2">
        <f>IFERROR(INDEX('Holiday Schedule'!$D$3:$D$24,MATCH(A96,'Holiday Schedule'!$C$3:$C$24,0)),0)</f>
        <v>0</v>
      </c>
      <c r="AB96" s="2">
        <f t="shared" si="8"/>
        <v>5</v>
      </c>
      <c r="AC96" s="2">
        <f t="shared" si="9"/>
        <v>1501892</v>
      </c>
      <c r="AD96" s="5">
        <f t="shared" si="10"/>
        <v>502715</v>
      </c>
      <c r="AE96" s="5">
        <f t="shared" si="11"/>
        <v>2004607</v>
      </c>
      <c r="AG96" s="2">
        <f t="shared" si="12"/>
        <v>3</v>
      </c>
      <c r="AH96" s="2">
        <f t="shared" si="13"/>
        <v>2024</v>
      </c>
      <c r="AJ96" s="5">
        <f t="shared" si="14"/>
        <v>118949</v>
      </c>
      <c r="AK96" s="2">
        <f t="shared" si="15"/>
        <v>20</v>
      </c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40"/>
    </row>
    <row r="97" spans="1:89" x14ac:dyDescent="0.25">
      <c r="A97" s="18">
        <v>45380</v>
      </c>
      <c r="B97" s="12">
        <v>59574</v>
      </c>
      <c r="C97" s="12">
        <v>54805</v>
      </c>
      <c r="D97" s="12">
        <v>53196</v>
      </c>
      <c r="E97" s="12">
        <v>55024</v>
      </c>
      <c r="F97" s="12">
        <v>56889</v>
      </c>
      <c r="G97" s="12">
        <v>66437</v>
      </c>
      <c r="H97" s="12">
        <v>91455</v>
      </c>
      <c r="I97" s="12">
        <v>101939</v>
      </c>
      <c r="J97" s="12">
        <v>96379</v>
      </c>
      <c r="K97" s="12">
        <v>95301</v>
      </c>
      <c r="L97" s="12">
        <v>92807</v>
      </c>
      <c r="M97" s="12">
        <v>88824</v>
      </c>
      <c r="N97" s="12">
        <v>86407</v>
      </c>
      <c r="O97" s="12">
        <v>81577</v>
      </c>
      <c r="P97" s="12">
        <v>77862</v>
      </c>
      <c r="Q97" s="12">
        <v>82360</v>
      </c>
      <c r="R97" s="12">
        <v>89380</v>
      </c>
      <c r="S97" s="12">
        <v>101830</v>
      </c>
      <c r="T97" s="12">
        <v>105917</v>
      </c>
      <c r="U97" s="12">
        <v>118678</v>
      </c>
      <c r="V97" s="12">
        <v>113988</v>
      </c>
      <c r="W97" s="12">
        <v>92622</v>
      </c>
      <c r="X97" s="12">
        <v>72601</v>
      </c>
      <c r="Y97" s="12">
        <v>64188</v>
      </c>
      <c r="AA97" s="2">
        <f>IFERROR(INDEX('Holiday Schedule'!$D$3:$D$24,MATCH(A97,'Holiday Schedule'!$C$3:$C$24,0)),0)</f>
        <v>0</v>
      </c>
      <c r="AB97" s="2">
        <f t="shared" si="8"/>
        <v>6</v>
      </c>
      <c r="AC97" s="2">
        <f t="shared" si="9"/>
        <v>1498472</v>
      </c>
      <c r="AD97" s="5">
        <f t="shared" si="10"/>
        <v>501568</v>
      </c>
      <c r="AE97" s="5">
        <f t="shared" si="11"/>
        <v>2000040</v>
      </c>
      <c r="AG97" s="2">
        <f t="shared" si="12"/>
        <v>3</v>
      </c>
      <c r="AH97" s="2">
        <f t="shared" si="13"/>
        <v>2024</v>
      </c>
      <c r="AJ97" s="5">
        <f t="shared" si="14"/>
        <v>118678</v>
      </c>
      <c r="AK97" s="2">
        <f t="shared" si="15"/>
        <v>20</v>
      </c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40"/>
    </row>
    <row r="98" spans="1:89" x14ac:dyDescent="0.25">
      <c r="A98" s="18">
        <v>45381</v>
      </c>
      <c r="B98" s="12">
        <v>60099</v>
      </c>
      <c r="C98" s="12">
        <v>49535</v>
      </c>
      <c r="D98" s="12">
        <v>54129</v>
      </c>
      <c r="E98" s="12">
        <v>54483</v>
      </c>
      <c r="F98" s="12">
        <v>56596</v>
      </c>
      <c r="G98" s="12">
        <v>63156</v>
      </c>
      <c r="H98" s="12">
        <v>82165</v>
      </c>
      <c r="I98" s="12">
        <v>93182</v>
      </c>
      <c r="J98" s="12">
        <v>98153</v>
      </c>
      <c r="K98" s="12">
        <v>101494</v>
      </c>
      <c r="L98" s="12">
        <v>98065</v>
      </c>
      <c r="M98" s="12">
        <v>94824</v>
      </c>
      <c r="N98" s="12">
        <v>91690</v>
      </c>
      <c r="O98" s="12">
        <v>87117</v>
      </c>
      <c r="P98" s="12">
        <v>81527</v>
      </c>
      <c r="Q98" s="12">
        <v>85523</v>
      </c>
      <c r="R98" s="12">
        <v>92664</v>
      </c>
      <c r="S98" s="12">
        <v>103974</v>
      </c>
      <c r="T98" s="12">
        <v>108772</v>
      </c>
      <c r="U98" s="12">
        <v>120624</v>
      </c>
      <c r="V98" s="12">
        <v>116380</v>
      </c>
      <c r="W98" s="12">
        <v>92259</v>
      </c>
      <c r="X98" s="12">
        <v>73823</v>
      </c>
      <c r="Y98" s="12">
        <v>64865</v>
      </c>
      <c r="AA98" s="2">
        <f>IFERROR(INDEX('Holiday Schedule'!$D$3:$D$24,MATCH(A98,'Holiday Schedule'!$C$3:$C$24,0)),0)</f>
        <v>0</v>
      </c>
      <c r="AB98" s="2">
        <f t="shared" si="8"/>
        <v>7</v>
      </c>
      <c r="AC98" s="2">
        <f t="shared" si="9"/>
        <v>0</v>
      </c>
      <c r="AD98" s="5">
        <f t="shared" si="10"/>
        <v>2025099</v>
      </c>
      <c r="AE98" s="5">
        <f t="shared" si="11"/>
        <v>2025099</v>
      </c>
      <c r="AG98" s="2">
        <f t="shared" si="12"/>
        <v>3</v>
      </c>
      <c r="AH98" s="2">
        <f t="shared" si="13"/>
        <v>2024</v>
      </c>
      <c r="AJ98" s="5">
        <f t="shared" si="14"/>
        <v>120624</v>
      </c>
      <c r="AK98" s="2">
        <f t="shared" si="15"/>
        <v>20</v>
      </c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40"/>
    </row>
    <row r="99" spans="1:89" x14ac:dyDescent="0.25">
      <c r="A99" s="18">
        <v>45382</v>
      </c>
      <c r="B99" s="12">
        <v>60106</v>
      </c>
      <c r="C99" s="12">
        <v>49540</v>
      </c>
      <c r="D99" s="12">
        <v>54135</v>
      </c>
      <c r="E99" s="12">
        <v>54490</v>
      </c>
      <c r="F99" s="12">
        <v>56602</v>
      </c>
      <c r="G99" s="12">
        <v>63163</v>
      </c>
      <c r="H99" s="12">
        <v>82173</v>
      </c>
      <c r="I99" s="12">
        <v>93191</v>
      </c>
      <c r="J99" s="12">
        <v>98163</v>
      </c>
      <c r="K99" s="12">
        <v>101504</v>
      </c>
      <c r="L99" s="12">
        <v>98075</v>
      </c>
      <c r="M99" s="12">
        <v>94835</v>
      </c>
      <c r="N99" s="12">
        <v>91700</v>
      </c>
      <c r="O99" s="12">
        <v>87127</v>
      </c>
      <c r="P99" s="12">
        <v>81535</v>
      </c>
      <c r="Q99" s="12">
        <v>85533</v>
      </c>
      <c r="R99" s="12">
        <v>92675</v>
      </c>
      <c r="S99" s="12">
        <v>103985</v>
      </c>
      <c r="T99" s="12">
        <v>108784</v>
      </c>
      <c r="U99" s="12">
        <v>120636</v>
      </c>
      <c r="V99" s="12">
        <v>116393</v>
      </c>
      <c r="W99" s="12">
        <v>92268</v>
      </c>
      <c r="X99" s="12">
        <v>73831</v>
      </c>
      <c r="Y99" s="12">
        <v>64871</v>
      </c>
      <c r="AA99" s="2">
        <f>IFERROR(INDEX('Holiday Schedule'!$D$3:$D$24,MATCH(A99,'Holiday Schedule'!$C$3:$C$24,0)),0)</f>
        <v>0</v>
      </c>
      <c r="AB99" s="2">
        <f t="shared" si="8"/>
        <v>1</v>
      </c>
      <c r="AC99" s="2">
        <f t="shared" si="9"/>
        <v>0</v>
      </c>
      <c r="AD99" s="5">
        <f t="shared" si="10"/>
        <v>2025315</v>
      </c>
      <c r="AE99" s="5">
        <f t="shared" si="11"/>
        <v>2025315</v>
      </c>
      <c r="AG99" s="2">
        <f t="shared" si="12"/>
        <v>3</v>
      </c>
      <c r="AH99" s="2">
        <f t="shared" si="13"/>
        <v>2024</v>
      </c>
      <c r="AJ99" s="5">
        <f t="shared" si="14"/>
        <v>120636</v>
      </c>
      <c r="AK99" s="2">
        <f t="shared" si="15"/>
        <v>20</v>
      </c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40"/>
    </row>
    <row r="100" spans="1:89" x14ac:dyDescent="0.25">
      <c r="A100" s="18">
        <v>45383</v>
      </c>
      <c r="B100" s="12">
        <v>62082</v>
      </c>
      <c r="C100" s="12">
        <v>59799</v>
      </c>
      <c r="D100" s="12">
        <v>59033</v>
      </c>
      <c r="E100" s="12">
        <v>60827</v>
      </c>
      <c r="F100" s="12">
        <v>63615</v>
      </c>
      <c r="G100" s="12">
        <v>74389</v>
      </c>
      <c r="H100" s="12">
        <v>91086</v>
      </c>
      <c r="I100" s="12">
        <v>91693</v>
      </c>
      <c r="J100" s="12">
        <v>88625</v>
      </c>
      <c r="K100" s="12">
        <v>85959</v>
      </c>
      <c r="L100" s="12">
        <v>82323</v>
      </c>
      <c r="M100" s="12">
        <v>75590</v>
      </c>
      <c r="N100" s="12">
        <v>73893</v>
      </c>
      <c r="O100" s="12">
        <v>69181</v>
      </c>
      <c r="P100" s="12">
        <v>65360</v>
      </c>
      <c r="Q100" s="12">
        <v>69010</v>
      </c>
      <c r="R100" s="12">
        <v>76488</v>
      </c>
      <c r="S100" s="12">
        <v>89612</v>
      </c>
      <c r="T100" s="12">
        <v>92296</v>
      </c>
      <c r="U100" s="12">
        <v>105908</v>
      </c>
      <c r="V100" s="12">
        <v>99265</v>
      </c>
      <c r="W100" s="12">
        <v>85079</v>
      </c>
      <c r="X100" s="12">
        <v>74014</v>
      </c>
      <c r="Y100" s="12">
        <v>63928</v>
      </c>
      <c r="AA100" s="2">
        <f>IFERROR(INDEX('Holiday Schedule'!$D$3:$D$24,MATCH(A100,'Holiday Schedule'!$C$3:$C$24,0)),0)</f>
        <v>0</v>
      </c>
      <c r="AB100" s="2">
        <f t="shared" si="8"/>
        <v>2</v>
      </c>
      <c r="AC100" s="2">
        <f t="shared" si="9"/>
        <v>1324296</v>
      </c>
      <c r="AD100" s="5">
        <f t="shared" si="10"/>
        <v>534759</v>
      </c>
      <c r="AE100" s="5">
        <f t="shared" si="11"/>
        <v>1859055</v>
      </c>
      <c r="AG100" s="2">
        <f t="shared" si="12"/>
        <v>4</v>
      </c>
      <c r="AH100" s="2">
        <f t="shared" si="13"/>
        <v>2024</v>
      </c>
      <c r="AJ100" s="5">
        <f t="shared" si="14"/>
        <v>105908</v>
      </c>
      <c r="AK100" s="2">
        <f t="shared" si="15"/>
        <v>20</v>
      </c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40"/>
    </row>
    <row r="101" spans="1:89" x14ac:dyDescent="0.25">
      <c r="A101" s="18">
        <v>45384</v>
      </c>
      <c r="B101" s="12">
        <v>59575</v>
      </c>
      <c r="C101" s="12">
        <v>56724</v>
      </c>
      <c r="D101" s="12">
        <v>55435</v>
      </c>
      <c r="E101" s="12">
        <v>56749</v>
      </c>
      <c r="F101" s="12">
        <v>59412</v>
      </c>
      <c r="G101" s="12">
        <v>68880</v>
      </c>
      <c r="H101" s="12">
        <v>84801</v>
      </c>
      <c r="I101" s="12">
        <v>91252</v>
      </c>
      <c r="J101" s="12">
        <v>88202</v>
      </c>
      <c r="K101" s="12">
        <v>85503</v>
      </c>
      <c r="L101" s="12">
        <v>81884</v>
      </c>
      <c r="M101" s="12">
        <v>75176</v>
      </c>
      <c r="N101" s="12">
        <v>73429</v>
      </c>
      <c r="O101" s="12">
        <v>68747</v>
      </c>
      <c r="P101" s="12">
        <v>64960</v>
      </c>
      <c r="Q101" s="12">
        <v>68638</v>
      </c>
      <c r="R101" s="12">
        <v>76059</v>
      </c>
      <c r="S101" s="12">
        <v>89124</v>
      </c>
      <c r="T101" s="12">
        <v>91856</v>
      </c>
      <c r="U101" s="12">
        <v>105400</v>
      </c>
      <c r="V101" s="12">
        <v>98868</v>
      </c>
      <c r="W101" s="12">
        <v>82808</v>
      </c>
      <c r="X101" s="12">
        <v>72367</v>
      </c>
      <c r="Y101" s="12">
        <v>63965</v>
      </c>
      <c r="AA101" s="2">
        <f>IFERROR(INDEX('Holiday Schedule'!$D$3:$D$24,MATCH(A101,'Holiday Schedule'!$C$3:$C$24,0)),0)</f>
        <v>0</v>
      </c>
      <c r="AB101" s="2">
        <f t="shared" si="8"/>
        <v>3</v>
      </c>
      <c r="AC101" s="2">
        <f t="shared" si="9"/>
        <v>1314273</v>
      </c>
      <c r="AD101" s="5">
        <f t="shared" si="10"/>
        <v>505541</v>
      </c>
      <c r="AE101" s="5">
        <f t="shared" si="11"/>
        <v>1819814</v>
      </c>
      <c r="AG101" s="2">
        <f t="shared" si="12"/>
        <v>4</v>
      </c>
      <c r="AH101" s="2">
        <f t="shared" si="13"/>
        <v>2024</v>
      </c>
      <c r="AJ101" s="5">
        <f t="shared" si="14"/>
        <v>105400</v>
      </c>
      <c r="AK101" s="2">
        <f t="shared" si="15"/>
        <v>20</v>
      </c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40"/>
    </row>
    <row r="102" spans="1:89" x14ac:dyDescent="0.25">
      <c r="A102" s="18">
        <v>45385</v>
      </c>
      <c r="B102" s="12">
        <v>60149</v>
      </c>
      <c r="C102" s="12">
        <v>58025</v>
      </c>
      <c r="D102" s="12">
        <v>56407</v>
      </c>
      <c r="E102" s="12">
        <v>58220</v>
      </c>
      <c r="F102" s="12">
        <v>60660</v>
      </c>
      <c r="G102" s="12">
        <v>70668</v>
      </c>
      <c r="H102" s="12">
        <v>87134</v>
      </c>
      <c r="I102" s="12">
        <v>91208</v>
      </c>
      <c r="J102" s="12">
        <v>88314</v>
      </c>
      <c r="K102" s="12">
        <v>85649</v>
      </c>
      <c r="L102" s="12">
        <v>82059</v>
      </c>
      <c r="M102" s="12">
        <v>75322</v>
      </c>
      <c r="N102" s="12">
        <v>73500</v>
      </c>
      <c r="O102" s="12">
        <v>68816</v>
      </c>
      <c r="P102" s="12">
        <v>65078</v>
      </c>
      <c r="Q102" s="12">
        <v>68879</v>
      </c>
      <c r="R102" s="12">
        <v>76364</v>
      </c>
      <c r="S102" s="12">
        <v>89595</v>
      </c>
      <c r="T102" s="12">
        <v>96410</v>
      </c>
      <c r="U102" s="12">
        <v>105442</v>
      </c>
      <c r="V102" s="12">
        <v>98815</v>
      </c>
      <c r="W102" s="12">
        <v>87430</v>
      </c>
      <c r="X102" s="12">
        <v>76428</v>
      </c>
      <c r="Y102" s="12">
        <v>66516</v>
      </c>
      <c r="AA102" s="2">
        <f>IFERROR(INDEX('Holiday Schedule'!$D$3:$D$24,MATCH(A102,'Holiday Schedule'!$C$3:$C$24,0)),0)</f>
        <v>0</v>
      </c>
      <c r="AB102" s="2">
        <f t="shared" si="8"/>
        <v>4</v>
      </c>
      <c r="AC102" s="2">
        <f t="shared" si="9"/>
        <v>1329309</v>
      </c>
      <c r="AD102" s="5">
        <f t="shared" si="10"/>
        <v>517779</v>
      </c>
      <c r="AE102" s="5">
        <f t="shared" si="11"/>
        <v>1847088</v>
      </c>
      <c r="AG102" s="2">
        <f t="shared" si="12"/>
        <v>4</v>
      </c>
      <c r="AH102" s="2">
        <f t="shared" si="13"/>
        <v>2024</v>
      </c>
      <c r="AJ102" s="5">
        <f t="shared" si="14"/>
        <v>105442</v>
      </c>
      <c r="AK102" s="2">
        <f t="shared" si="15"/>
        <v>20</v>
      </c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40"/>
    </row>
    <row r="103" spans="1:89" x14ac:dyDescent="0.25">
      <c r="A103" s="18">
        <v>45386</v>
      </c>
      <c r="B103" s="12">
        <v>61862</v>
      </c>
      <c r="C103" s="12">
        <v>59727</v>
      </c>
      <c r="D103" s="12">
        <v>58223</v>
      </c>
      <c r="E103" s="12">
        <v>59458</v>
      </c>
      <c r="F103" s="12">
        <v>61855</v>
      </c>
      <c r="G103" s="12">
        <v>69206</v>
      </c>
      <c r="H103" s="12">
        <v>81877</v>
      </c>
      <c r="I103" s="12">
        <v>90745</v>
      </c>
      <c r="J103" s="12">
        <v>88052</v>
      </c>
      <c r="K103" s="12">
        <v>85663</v>
      </c>
      <c r="L103" s="12">
        <v>84680</v>
      </c>
      <c r="M103" s="12">
        <v>81376</v>
      </c>
      <c r="N103" s="12">
        <v>77386</v>
      </c>
      <c r="O103" s="12">
        <v>72690</v>
      </c>
      <c r="P103" s="12">
        <v>71406</v>
      </c>
      <c r="Q103" s="12">
        <v>74657</v>
      </c>
      <c r="R103" s="12">
        <v>83776</v>
      </c>
      <c r="S103" s="12">
        <v>96298</v>
      </c>
      <c r="T103" s="12">
        <v>100715</v>
      </c>
      <c r="U103" s="12">
        <v>106574</v>
      </c>
      <c r="V103" s="12">
        <v>100502</v>
      </c>
      <c r="W103" s="12">
        <v>89059</v>
      </c>
      <c r="X103" s="12">
        <v>77894</v>
      </c>
      <c r="Y103" s="12">
        <v>67162</v>
      </c>
      <c r="AA103" s="2">
        <f>IFERROR(INDEX('Holiday Schedule'!$D$3:$D$24,MATCH(A103,'Holiday Schedule'!$C$3:$C$24,0)),0)</f>
        <v>0</v>
      </c>
      <c r="AB103" s="2">
        <f t="shared" si="8"/>
        <v>5</v>
      </c>
      <c r="AC103" s="2">
        <f t="shared" si="9"/>
        <v>1381473</v>
      </c>
      <c r="AD103" s="5">
        <f t="shared" si="10"/>
        <v>519370</v>
      </c>
      <c r="AE103" s="5">
        <f t="shared" si="11"/>
        <v>1900843</v>
      </c>
      <c r="AG103" s="2">
        <f t="shared" si="12"/>
        <v>4</v>
      </c>
      <c r="AH103" s="2">
        <f t="shared" si="13"/>
        <v>2024</v>
      </c>
      <c r="AJ103" s="5">
        <f t="shared" si="14"/>
        <v>106574</v>
      </c>
      <c r="AK103" s="2">
        <f t="shared" si="15"/>
        <v>20</v>
      </c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40"/>
    </row>
    <row r="104" spans="1:89" x14ac:dyDescent="0.25">
      <c r="A104" s="18">
        <v>45387</v>
      </c>
      <c r="B104" s="12">
        <v>61503</v>
      </c>
      <c r="C104" s="12">
        <v>58202</v>
      </c>
      <c r="D104" s="12">
        <v>56816</v>
      </c>
      <c r="E104" s="12">
        <v>57487</v>
      </c>
      <c r="F104" s="12">
        <v>59628</v>
      </c>
      <c r="G104" s="12">
        <v>67874</v>
      </c>
      <c r="H104" s="12">
        <v>83983</v>
      </c>
      <c r="I104" s="12">
        <v>90587</v>
      </c>
      <c r="J104" s="12">
        <v>87835</v>
      </c>
      <c r="K104" s="12">
        <v>86063</v>
      </c>
      <c r="L104" s="12">
        <v>82253</v>
      </c>
      <c r="M104" s="12">
        <v>76964</v>
      </c>
      <c r="N104" s="12">
        <v>74627</v>
      </c>
      <c r="O104" s="12">
        <v>71627</v>
      </c>
      <c r="P104" s="12">
        <v>69233</v>
      </c>
      <c r="Q104" s="12">
        <v>72951</v>
      </c>
      <c r="R104" s="12">
        <v>80710</v>
      </c>
      <c r="S104" s="12">
        <v>93780</v>
      </c>
      <c r="T104" s="12">
        <v>98264</v>
      </c>
      <c r="U104" s="12">
        <v>104797</v>
      </c>
      <c r="V104" s="12">
        <v>99430</v>
      </c>
      <c r="W104" s="12">
        <v>89160</v>
      </c>
      <c r="X104" s="12">
        <v>79197</v>
      </c>
      <c r="Y104" s="12">
        <v>68744</v>
      </c>
      <c r="AA104" s="2">
        <f>IFERROR(INDEX('Holiday Schedule'!$D$3:$D$24,MATCH(A104,'Holiday Schedule'!$C$3:$C$24,0)),0)</f>
        <v>0</v>
      </c>
      <c r="AB104" s="2">
        <f t="shared" si="8"/>
        <v>6</v>
      </c>
      <c r="AC104" s="2">
        <f t="shared" si="9"/>
        <v>1357478</v>
      </c>
      <c r="AD104" s="5">
        <f t="shared" si="10"/>
        <v>514237</v>
      </c>
      <c r="AE104" s="5">
        <f t="shared" si="11"/>
        <v>1871715</v>
      </c>
      <c r="AG104" s="2">
        <f t="shared" si="12"/>
        <v>4</v>
      </c>
      <c r="AH104" s="2">
        <f t="shared" si="13"/>
        <v>2024</v>
      </c>
      <c r="AJ104" s="5">
        <f t="shared" si="14"/>
        <v>104797</v>
      </c>
      <c r="AK104" s="2">
        <f t="shared" si="15"/>
        <v>20</v>
      </c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40"/>
    </row>
    <row r="105" spans="1:89" x14ac:dyDescent="0.25">
      <c r="A105" s="18">
        <v>45388</v>
      </c>
      <c r="B105" s="12">
        <v>64283</v>
      </c>
      <c r="C105" s="12">
        <v>60790</v>
      </c>
      <c r="D105" s="12">
        <v>61357</v>
      </c>
      <c r="E105" s="12">
        <v>59520</v>
      </c>
      <c r="F105" s="12">
        <v>60765</v>
      </c>
      <c r="G105" s="12">
        <v>66199</v>
      </c>
      <c r="H105" s="12">
        <v>76531</v>
      </c>
      <c r="I105" s="12">
        <v>87327</v>
      </c>
      <c r="J105" s="12">
        <v>89545</v>
      </c>
      <c r="K105" s="12">
        <v>91479</v>
      </c>
      <c r="L105" s="12">
        <v>86812</v>
      </c>
      <c r="M105" s="12">
        <v>78525</v>
      </c>
      <c r="N105" s="12">
        <v>76791</v>
      </c>
      <c r="O105" s="12">
        <v>72884</v>
      </c>
      <c r="P105" s="12">
        <v>68765</v>
      </c>
      <c r="Q105" s="12">
        <v>72320</v>
      </c>
      <c r="R105" s="12">
        <v>81524</v>
      </c>
      <c r="S105" s="12">
        <v>95244</v>
      </c>
      <c r="T105" s="12">
        <v>99785</v>
      </c>
      <c r="U105" s="12">
        <v>105780</v>
      </c>
      <c r="V105" s="12">
        <v>101292</v>
      </c>
      <c r="W105" s="12">
        <v>91566</v>
      </c>
      <c r="X105" s="12">
        <v>80842</v>
      </c>
      <c r="Y105" s="12">
        <v>70715</v>
      </c>
      <c r="AA105" s="2">
        <f>IFERROR(INDEX('Holiday Schedule'!$D$3:$D$24,MATCH(A105,'Holiday Schedule'!$C$3:$C$24,0)),0)</f>
        <v>0</v>
      </c>
      <c r="AB105" s="2">
        <f t="shared" si="8"/>
        <v>7</v>
      </c>
      <c r="AC105" s="2">
        <f t="shared" si="9"/>
        <v>0</v>
      </c>
      <c r="AD105" s="5">
        <f t="shared" si="10"/>
        <v>1900641</v>
      </c>
      <c r="AE105" s="5">
        <f t="shared" si="11"/>
        <v>1900641</v>
      </c>
      <c r="AG105" s="2">
        <f t="shared" si="12"/>
        <v>4</v>
      </c>
      <c r="AH105" s="2">
        <f t="shared" si="13"/>
        <v>2024</v>
      </c>
      <c r="AJ105" s="5">
        <f t="shared" si="14"/>
        <v>105780</v>
      </c>
      <c r="AK105" s="2">
        <f t="shared" si="15"/>
        <v>20</v>
      </c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40"/>
    </row>
    <row r="106" spans="1:89" x14ac:dyDescent="0.25">
      <c r="A106" s="18">
        <v>45389</v>
      </c>
      <c r="B106" s="12">
        <v>64581</v>
      </c>
      <c r="C106" s="12">
        <v>61239</v>
      </c>
      <c r="D106" s="12">
        <v>62267</v>
      </c>
      <c r="E106" s="12">
        <v>60296</v>
      </c>
      <c r="F106" s="12">
        <v>60878</v>
      </c>
      <c r="G106" s="12">
        <v>65749</v>
      </c>
      <c r="H106" s="12">
        <v>75475</v>
      </c>
      <c r="I106" s="12">
        <v>87272</v>
      </c>
      <c r="J106" s="12">
        <v>89507</v>
      </c>
      <c r="K106" s="12">
        <v>91388</v>
      </c>
      <c r="L106" s="12">
        <v>86735</v>
      </c>
      <c r="M106" s="12">
        <v>78385</v>
      </c>
      <c r="N106" s="12">
        <v>76640</v>
      </c>
      <c r="O106" s="12">
        <v>72764</v>
      </c>
      <c r="P106" s="12">
        <v>67158</v>
      </c>
      <c r="Q106" s="12">
        <v>69150</v>
      </c>
      <c r="R106" s="12">
        <v>76970</v>
      </c>
      <c r="S106" s="12">
        <v>89220</v>
      </c>
      <c r="T106" s="12">
        <v>94167</v>
      </c>
      <c r="U106" s="12">
        <v>104981</v>
      </c>
      <c r="V106" s="12">
        <v>99610</v>
      </c>
      <c r="W106" s="12">
        <v>88977</v>
      </c>
      <c r="X106" s="12">
        <v>77850</v>
      </c>
      <c r="Y106" s="12">
        <v>68688</v>
      </c>
      <c r="AA106" s="2">
        <f>IFERROR(INDEX('Holiday Schedule'!$D$3:$D$24,MATCH(A106,'Holiday Schedule'!$C$3:$C$24,0)),0)</f>
        <v>0</v>
      </c>
      <c r="AB106" s="2">
        <f t="shared" si="8"/>
        <v>1</v>
      </c>
      <c r="AC106" s="2">
        <f t="shared" si="9"/>
        <v>0</v>
      </c>
      <c r="AD106" s="5">
        <f t="shared" si="10"/>
        <v>1869947</v>
      </c>
      <c r="AE106" s="5">
        <f t="shared" si="11"/>
        <v>1869947</v>
      </c>
      <c r="AG106" s="2">
        <f t="shared" si="12"/>
        <v>4</v>
      </c>
      <c r="AH106" s="2">
        <f t="shared" si="13"/>
        <v>2024</v>
      </c>
      <c r="AJ106" s="5">
        <f t="shared" si="14"/>
        <v>104981</v>
      </c>
      <c r="AK106" s="2">
        <f t="shared" si="15"/>
        <v>20</v>
      </c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40"/>
    </row>
    <row r="107" spans="1:89" x14ac:dyDescent="0.25">
      <c r="A107" s="18">
        <v>45390</v>
      </c>
      <c r="B107" s="12">
        <v>62418</v>
      </c>
      <c r="C107" s="12">
        <v>60243</v>
      </c>
      <c r="D107" s="12">
        <v>58335</v>
      </c>
      <c r="E107" s="12">
        <v>60584</v>
      </c>
      <c r="F107" s="12">
        <v>62676</v>
      </c>
      <c r="G107" s="12">
        <v>72428</v>
      </c>
      <c r="H107" s="12">
        <v>88311</v>
      </c>
      <c r="I107" s="12">
        <v>90422</v>
      </c>
      <c r="J107" s="12">
        <v>87426</v>
      </c>
      <c r="K107" s="12">
        <v>84771</v>
      </c>
      <c r="L107" s="12">
        <v>81169</v>
      </c>
      <c r="M107" s="12">
        <v>74477</v>
      </c>
      <c r="N107" s="12">
        <v>72689</v>
      </c>
      <c r="O107" s="12">
        <v>67979</v>
      </c>
      <c r="P107" s="12">
        <v>64212</v>
      </c>
      <c r="Q107" s="12">
        <v>68090</v>
      </c>
      <c r="R107" s="12">
        <v>75267</v>
      </c>
      <c r="S107" s="12">
        <v>88185</v>
      </c>
      <c r="T107" s="12">
        <v>90804</v>
      </c>
      <c r="U107" s="12">
        <v>104295</v>
      </c>
      <c r="V107" s="12">
        <v>97808</v>
      </c>
      <c r="W107" s="12">
        <v>81661</v>
      </c>
      <c r="X107" s="12">
        <v>69092</v>
      </c>
      <c r="Y107" s="12">
        <v>59554</v>
      </c>
      <c r="AA107" s="2">
        <f>IFERROR(INDEX('Holiday Schedule'!$D$3:$D$24,MATCH(A107,'Holiday Schedule'!$C$3:$C$24,0)),0)</f>
        <v>0</v>
      </c>
      <c r="AB107" s="2">
        <f t="shared" si="8"/>
        <v>2</v>
      </c>
      <c r="AC107" s="2">
        <f t="shared" si="9"/>
        <v>1298347</v>
      </c>
      <c r="AD107" s="5">
        <f t="shared" si="10"/>
        <v>524549</v>
      </c>
      <c r="AE107" s="5">
        <f t="shared" si="11"/>
        <v>1822896</v>
      </c>
      <c r="AG107" s="2">
        <f t="shared" si="12"/>
        <v>4</v>
      </c>
      <c r="AH107" s="2">
        <f t="shared" si="13"/>
        <v>2024</v>
      </c>
      <c r="AJ107" s="5">
        <f t="shared" si="14"/>
        <v>104295</v>
      </c>
      <c r="AK107" s="2">
        <f t="shared" si="15"/>
        <v>20</v>
      </c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40"/>
    </row>
    <row r="108" spans="1:89" x14ac:dyDescent="0.25">
      <c r="A108" s="18">
        <v>45391</v>
      </c>
      <c r="B108" s="12">
        <v>55561</v>
      </c>
      <c r="C108" s="12">
        <v>53674</v>
      </c>
      <c r="D108" s="12">
        <v>52646</v>
      </c>
      <c r="E108" s="12">
        <v>54684</v>
      </c>
      <c r="F108" s="12">
        <v>57066</v>
      </c>
      <c r="G108" s="12">
        <v>67564</v>
      </c>
      <c r="H108" s="12">
        <v>83036</v>
      </c>
      <c r="I108" s="12">
        <v>82385</v>
      </c>
      <c r="J108" s="12">
        <v>72116</v>
      </c>
      <c r="K108" s="12">
        <v>64494</v>
      </c>
      <c r="L108" s="12">
        <v>58965</v>
      </c>
      <c r="M108" s="12">
        <v>54762</v>
      </c>
      <c r="N108" s="12">
        <v>52957</v>
      </c>
      <c r="O108" s="12">
        <v>49579</v>
      </c>
      <c r="P108" s="12">
        <v>47973</v>
      </c>
      <c r="Q108" s="12">
        <v>51014</v>
      </c>
      <c r="R108" s="12">
        <v>59933</v>
      </c>
      <c r="S108" s="12">
        <v>77463</v>
      </c>
      <c r="T108" s="12">
        <v>86106</v>
      </c>
      <c r="U108" s="12">
        <v>95297</v>
      </c>
      <c r="V108" s="12">
        <v>91687</v>
      </c>
      <c r="W108" s="12">
        <v>82022</v>
      </c>
      <c r="X108" s="12">
        <v>70848</v>
      </c>
      <c r="Y108" s="12">
        <v>61934</v>
      </c>
      <c r="AA108" s="2">
        <f>IFERROR(INDEX('Holiday Schedule'!$D$3:$D$24,MATCH(A108,'Holiday Schedule'!$C$3:$C$24,0)),0)</f>
        <v>0</v>
      </c>
      <c r="AB108" s="2">
        <f t="shared" si="8"/>
        <v>3</v>
      </c>
      <c r="AC108" s="2">
        <f t="shared" si="9"/>
        <v>1097601</v>
      </c>
      <c r="AD108" s="5">
        <f t="shared" si="10"/>
        <v>486165</v>
      </c>
      <c r="AE108" s="5">
        <f t="shared" si="11"/>
        <v>1583766</v>
      </c>
      <c r="AG108" s="2">
        <f t="shared" si="12"/>
        <v>4</v>
      </c>
      <c r="AH108" s="2">
        <f t="shared" si="13"/>
        <v>2024</v>
      </c>
      <c r="AJ108" s="5">
        <f t="shared" si="14"/>
        <v>95297</v>
      </c>
      <c r="AK108" s="2">
        <f t="shared" si="15"/>
        <v>20</v>
      </c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40"/>
    </row>
    <row r="109" spans="1:89" x14ac:dyDescent="0.25">
      <c r="A109" s="18">
        <v>45392</v>
      </c>
      <c r="B109" s="12">
        <v>57736</v>
      </c>
      <c r="C109" s="12">
        <v>55571</v>
      </c>
      <c r="D109" s="12">
        <v>54809</v>
      </c>
      <c r="E109" s="12">
        <v>56381</v>
      </c>
      <c r="F109" s="12">
        <v>59615</v>
      </c>
      <c r="G109" s="12">
        <v>69073</v>
      </c>
      <c r="H109" s="12">
        <v>85624</v>
      </c>
      <c r="I109" s="12">
        <v>84495</v>
      </c>
      <c r="J109" s="12">
        <v>76729</v>
      </c>
      <c r="K109" s="12">
        <v>75453</v>
      </c>
      <c r="L109" s="12">
        <v>75829</v>
      </c>
      <c r="M109" s="12">
        <v>69744</v>
      </c>
      <c r="N109" s="12">
        <v>66297</v>
      </c>
      <c r="O109" s="12">
        <v>65250</v>
      </c>
      <c r="P109" s="12">
        <v>65865</v>
      </c>
      <c r="Q109" s="12">
        <v>70973</v>
      </c>
      <c r="R109" s="12">
        <v>79331</v>
      </c>
      <c r="S109" s="12">
        <v>93276</v>
      </c>
      <c r="T109" s="12">
        <v>97473</v>
      </c>
      <c r="U109" s="12">
        <v>102737</v>
      </c>
      <c r="V109" s="12">
        <v>95706</v>
      </c>
      <c r="W109" s="12">
        <v>83966</v>
      </c>
      <c r="X109" s="12">
        <v>72120</v>
      </c>
      <c r="Y109" s="12">
        <v>62347</v>
      </c>
      <c r="AA109" s="2">
        <f>IFERROR(INDEX('Holiday Schedule'!$D$3:$D$24,MATCH(A109,'Holiday Schedule'!$C$3:$C$24,0)),0)</f>
        <v>0</v>
      </c>
      <c r="AB109" s="2">
        <f t="shared" si="8"/>
        <v>4</v>
      </c>
      <c r="AC109" s="2">
        <f t="shared" si="9"/>
        <v>1275244</v>
      </c>
      <c r="AD109" s="5">
        <f t="shared" si="10"/>
        <v>501156</v>
      </c>
      <c r="AE109" s="5">
        <f t="shared" si="11"/>
        <v>1776400</v>
      </c>
      <c r="AG109" s="2">
        <f t="shared" si="12"/>
        <v>4</v>
      </c>
      <c r="AH109" s="2">
        <f t="shared" si="13"/>
        <v>2024</v>
      </c>
      <c r="AJ109" s="5">
        <f t="shared" si="14"/>
        <v>102737</v>
      </c>
      <c r="AK109" s="2">
        <f t="shared" si="15"/>
        <v>20</v>
      </c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40"/>
    </row>
    <row r="110" spans="1:89" x14ac:dyDescent="0.25">
      <c r="A110" s="18">
        <v>45393</v>
      </c>
      <c r="B110" s="12">
        <v>58333</v>
      </c>
      <c r="C110" s="12">
        <v>55878</v>
      </c>
      <c r="D110" s="12">
        <v>52969</v>
      </c>
      <c r="E110" s="12">
        <v>53748</v>
      </c>
      <c r="F110" s="12">
        <v>56760</v>
      </c>
      <c r="G110" s="12">
        <v>65296</v>
      </c>
      <c r="H110" s="12">
        <v>81857</v>
      </c>
      <c r="I110" s="12">
        <v>87506</v>
      </c>
      <c r="J110" s="12">
        <v>85176</v>
      </c>
      <c r="K110" s="12">
        <v>82952</v>
      </c>
      <c r="L110" s="12">
        <v>80832</v>
      </c>
      <c r="M110" s="12">
        <v>75926</v>
      </c>
      <c r="N110" s="12">
        <v>75946</v>
      </c>
      <c r="O110" s="12">
        <v>72148</v>
      </c>
      <c r="P110" s="12">
        <v>70539</v>
      </c>
      <c r="Q110" s="12">
        <v>73469</v>
      </c>
      <c r="R110" s="12">
        <v>82381</v>
      </c>
      <c r="S110" s="12">
        <v>95082</v>
      </c>
      <c r="T110" s="12">
        <v>98559</v>
      </c>
      <c r="U110" s="12">
        <v>102626</v>
      </c>
      <c r="V110" s="12">
        <v>96455</v>
      </c>
      <c r="W110" s="12">
        <v>84011</v>
      </c>
      <c r="X110" s="12">
        <v>72441</v>
      </c>
      <c r="Y110" s="12">
        <v>62597</v>
      </c>
      <c r="AA110" s="2">
        <f>IFERROR(INDEX('Holiday Schedule'!$D$3:$D$24,MATCH(A110,'Holiday Schedule'!$C$3:$C$24,0)),0)</f>
        <v>0</v>
      </c>
      <c r="AB110" s="2">
        <f t="shared" si="8"/>
        <v>5</v>
      </c>
      <c r="AC110" s="2">
        <f t="shared" si="9"/>
        <v>1336049</v>
      </c>
      <c r="AD110" s="5">
        <f t="shared" si="10"/>
        <v>487438</v>
      </c>
      <c r="AE110" s="5">
        <f t="shared" si="11"/>
        <v>1823487</v>
      </c>
      <c r="AG110" s="2">
        <f t="shared" si="12"/>
        <v>4</v>
      </c>
      <c r="AH110" s="2">
        <f t="shared" si="13"/>
        <v>2024</v>
      </c>
      <c r="AJ110" s="5">
        <f t="shared" si="14"/>
        <v>102626</v>
      </c>
      <c r="AK110" s="2">
        <f t="shared" si="15"/>
        <v>20</v>
      </c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40"/>
    </row>
    <row r="111" spans="1:89" x14ac:dyDescent="0.25">
      <c r="A111" s="18">
        <v>45394</v>
      </c>
      <c r="B111" s="12">
        <v>56795</v>
      </c>
      <c r="C111" s="12">
        <v>54203</v>
      </c>
      <c r="D111" s="12">
        <v>52590</v>
      </c>
      <c r="E111" s="12">
        <v>52408</v>
      </c>
      <c r="F111" s="12">
        <v>54786</v>
      </c>
      <c r="G111" s="12">
        <v>61840</v>
      </c>
      <c r="H111" s="12">
        <v>77050</v>
      </c>
      <c r="I111" s="12">
        <v>84146</v>
      </c>
      <c r="J111" s="12">
        <v>81503</v>
      </c>
      <c r="K111" s="12">
        <v>78879</v>
      </c>
      <c r="L111" s="12">
        <v>77241</v>
      </c>
      <c r="M111" s="12">
        <v>73987</v>
      </c>
      <c r="N111" s="12">
        <v>73443</v>
      </c>
      <c r="O111" s="12">
        <v>70720</v>
      </c>
      <c r="P111" s="12">
        <v>68226</v>
      </c>
      <c r="Q111" s="12">
        <v>70603</v>
      </c>
      <c r="R111" s="12">
        <v>77051</v>
      </c>
      <c r="S111" s="12">
        <v>88065</v>
      </c>
      <c r="T111" s="12">
        <v>90100</v>
      </c>
      <c r="U111" s="12">
        <v>93005</v>
      </c>
      <c r="V111" s="12">
        <v>88562</v>
      </c>
      <c r="W111" s="12">
        <v>78274</v>
      </c>
      <c r="X111" s="12">
        <v>69012</v>
      </c>
      <c r="Y111" s="12">
        <v>60215</v>
      </c>
      <c r="AA111" s="2">
        <f>IFERROR(INDEX('Holiday Schedule'!$D$3:$D$24,MATCH(A111,'Holiday Schedule'!$C$3:$C$24,0)),0)</f>
        <v>0</v>
      </c>
      <c r="AB111" s="2">
        <f t="shared" si="8"/>
        <v>6</v>
      </c>
      <c r="AC111" s="2">
        <f t="shared" si="9"/>
        <v>1262817</v>
      </c>
      <c r="AD111" s="5">
        <f t="shared" si="10"/>
        <v>469887</v>
      </c>
      <c r="AE111" s="5">
        <f t="shared" si="11"/>
        <v>1732704</v>
      </c>
      <c r="AG111" s="2">
        <f t="shared" si="12"/>
        <v>4</v>
      </c>
      <c r="AH111" s="2">
        <f t="shared" si="13"/>
        <v>2024</v>
      </c>
      <c r="AJ111" s="5">
        <f t="shared" si="14"/>
        <v>93005</v>
      </c>
      <c r="AK111" s="2">
        <f t="shared" si="15"/>
        <v>20</v>
      </c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40"/>
    </row>
    <row r="112" spans="1:89" x14ac:dyDescent="0.25">
      <c r="A112" s="18">
        <v>45395</v>
      </c>
      <c r="B112" s="12">
        <v>55029</v>
      </c>
      <c r="C112" s="12">
        <v>52464</v>
      </c>
      <c r="D112" s="12">
        <v>53113</v>
      </c>
      <c r="E112" s="12">
        <v>51082</v>
      </c>
      <c r="F112" s="12">
        <v>52180</v>
      </c>
      <c r="G112" s="12">
        <v>57861</v>
      </c>
      <c r="H112" s="12">
        <v>66867</v>
      </c>
      <c r="I112" s="12">
        <v>72478</v>
      </c>
      <c r="J112" s="12">
        <v>70648</v>
      </c>
      <c r="K112" s="12">
        <v>66533</v>
      </c>
      <c r="L112" s="12">
        <v>63369</v>
      </c>
      <c r="M112" s="12">
        <v>58218</v>
      </c>
      <c r="N112" s="12">
        <v>55673</v>
      </c>
      <c r="O112" s="12">
        <v>51571</v>
      </c>
      <c r="P112" s="12">
        <v>50121</v>
      </c>
      <c r="Q112" s="12">
        <v>51484</v>
      </c>
      <c r="R112" s="12">
        <v>62283</v>
      </c>
      <c r="S112" s="12">
        <v>77253</v>
      </c>
      <c r="T112" s="12">
        <v>84298</v>
      </c>
      <c r="U112" s="12">
        <v>90348</v>
      </c>
      <c r="V112" s="12">
        <v>86524</v>
      </c>
      <c r="W112" s="12">
        <v>77432</v>
      </c>
      <c r="X112" s="12">
        <v>67517</v>
      </c>
      <c r="Y112" s="12">
        <v>59942</v>
      </c>
      <c r="AA112" s="2">
        <f>IFERROR(INDEX('Holiday Schedule'!$D$3:$D$24,MATCH(A112,'Holiday Schedule'!$C$3:$C$24,0)),0)</f>
        <v>0</v>
      </c>
      <c r="AB112" s="2">
        <f t="shared" si="8"/>
        <v>7</v>
      </c>
      <c r="AC112" s="2">
        <f t="shared" si="9"/>
        <v>0</v>
      </c>
      <c r="AD112" s="5">
        <f t="shared" si="10"/>
        <v>1534288</v>
      </c>
      <c r="AE112" s="5">
        <f t="shared" si="11"/>
        <v>1534288</v>
      </c>
      <c r="AG112" s="2">
        <f t="shared" si="12"/>
        <v>4</v>
      </c>
      <c r="AH112" s="2">
        <f t="shared" si="13"/>
        <v>2024</v>
      </c>
      <c r="AJ112" s="5">
        <f t="shared" si="14"/>
        <v>90348</v>
      </c>
      <c r="AK112" s="2">
        <f t="shared" si="15"/>
        <v>20</v>
      </c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40"/>
    </row>
    <row r="113" spans="1:89" x14ac:dyDescent="0.25">
      <c r="A113" s="18">
        <v>45396</v>
      </c>
      <c r="B113" s="12">
        <v>53665</v>
      </c>
      <c r="C113" s="12">
        <v>51292</v>
      </c>
      <c r="D113" s="12">
        <v>51878</v>
      </c>
      <c r="E113" s="12">
        <v>50311</v>
      </c>
      <c r="F113" s="12">
        <v>51750</v>
      </c>
      <c r="G113" s="12">
        <v>56511</v>
      </c>
      <c r="H113" s="12">
        <v>64769</v>
      </c>
      <c r="I113" s="12">
        <v>68714</v>
      </c>
      <c r="J113" s="12">
        <v>65864</v>
      </c>
      <c r="K113" s="12">
        <v>63567</v>
      </c>
      <c r="L113" s="12">
        <v>58512</v>
      </c>
      <c r="M113" s="12">
        <v>53480</v>
      </c>
      <c r="N113" s="12">
        <v>52481</v>
      </c>
      <c r="O113" s="12">
        <v>49572</v>
      </c>
      <c r="P113" s="12">
        <v>47355</v>
      </c>
      <c r="Q113" s="12">
        <v>51170</v>
      </c>
      <c r="R113" s="12">
        <v>63098</v>
      </c>
      <c r="S113" s="12">
        <v>79317</v>
      </c>
      <c r="T113" s="12">
        <v>86102</v>
      </c>
      <c r="U113" s="12">
        <v>91767</v>
      </c>
      <c r="V113" s="12">
        <v>86970</v>
      </c>
      <c r="W113" s="12">
        <v>76975</v>
      </c>
      <c r="X113" s="12">
        <v>66361</v>
      </c>
      <c r="Y113" s="12">
        <v>57525</v>
      </c>
      <c r="AA113" s="2">
        <f>IFERROR(INDEX('Holiday Schedule'!$D$3:$D$24,MATCH(A113,'Holiday Schedule'!$C$3:$C$24,0)),0)</f>
        <v>0</v>
      </c>
      <c r="AB113" s="2">
        <f t="shared" si="8"/>
        <v>1</v>
      </c>
      <c r="AC113" s="2">
        <f t="shared" si="9"/>
        <v>0</v>
      </c>
      <c r="AD113" s="5">
        <f t="shared" si="10"/>
        <v>1499006</v>
      </c>
      <c r="AE113" s="5">
        <f t="shared" si="11"/>
        <v>1499006</v>
      </c>
      <c r="AG113" s="2">
        <f t="shared" si="12"/>
        <v>4</v>
      </c>
      <c r="AH113" s="2">
        <f t="shared" si="13"/>
        <v>2024</v>
      </c>
      <c r="AJ113" s="5">
        <f t="shared" si="14"/>
        <v>91767</v>
      </c>
      <c r="AK113" s="2">
        <f t="shared" si="15"/>
        <v>20</v>
      </c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40"/>
    </row>
    <row r="114" spans="1:89" x14ac:dyDescent="0.25">
      <c r="A114" s="18">
        <v>45397</v>
      </c>
      <c r="B114" s="12">
        <v>51866</v>
      </c>
      <c r="C114" s="12">
        <v>49948</v>
      </c>
      <c r="D114" s="12">
        <v>50527</v>
      </c>
      <c r="E114" s="12">
        <v>50036</v>
      </c>
      <c r="F114" s="12">
        <v>52229</v>
      </c>
      <c r="G114" s="12">
        <v>60833</v>
      </c>
      <c r="H114" s="12">
        <v>71006</v>
      </c>
      <c r="I114" s="12">
        <v>78795</v>
      </c>
      <c r="J114" s="12">
        <v>72247</v>
      </c>
      <c r="K114" s="12">
        <v>68701</v>
      </c>
      <c r="L114" s="12">
        <v>62996</v>
      </c>
      <c r="M114" s="12">
        <v>60544</v>
      </c>
      <c r="N114" s="12">
        <v>61271</v>
      </c>
      <c r="O114" s="12">
        <v>59597</v>
      </c>
      <c r="P114" s="12">
        <v>56583</v>
      </c>
      <c r="Q114" s="12">
        <v>59846</v>
      </c>
      <c r="R114" s="12">
        <v>65813</v>
      </c>
      <c r="S114" s="12">
        <v>78347</v>
      </c>
      <c r="T114" s="12">
        <v>85706</v>
      </c>
      <c r="U114" s="12">
        <v>91103</v>
      </c>
      <c r="V114" s="12">
        <v>87611</v>
      </c>
      <c r="W114" s="12">
        <v>76889</v>
      </c>
      <c r="X114" s="12">
        <v>66613</v>
      </c>
      <c r="Y114" s="12">
        <v>57817</v>
      </c>
      <c r="AA114" s="2">
        <f>IFERROR(INDEX('Holiday Schedule'!$D$3:$D$24,MATCH(A114,'Holiday Schedule'!$C$3:$C$24,0)),0)</f>
        <v>1</v>
      </c>
      <c r="AB114" s="2">
        <f t="shared" si="8"/>
        <v>2</v>
      </c>
      <c r="AC114" s="2">
        <f t="shared" si="9"/>
        <v>0</v>
      </c>
      <c r="AD114" s="5">
        <f t="shared" si="10"/>
        <v>1576924</v>
      </c>
      <c r="AE114" s="5">
        <f t="shared" si="11"/>
        <v>1576924</v>
      </c>
      <c r="AG114" s="2">
        <f t="shared" si="12"/>
        <v>4</v>
      </c>
      <c r="AH114" s="2">
        <f t="shared" si="13"/>
        <v>2024</v>
      </c>
      <c r="AJ114" s="5">
        <f t="shared" si="14"/>
        <v>91103</v>
      </c>
      <c r="AK114" s="2">
        <f t="shared" si="15"/>
        <v>20</v>
      </c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40"/>
    </row>
    <row r="115" spans="1:89" x14ac:dyDescent="0.25">
      <c r="A115" s="18">
        <v>45398</v>
      </c>
      <c r="B115" s="12">
        <v>52927</v>
      </c>
      <c r="C115" s="12">
        <v>50384</v>
      </c>
      <c r="D115" s="12">
        <v>49752</v>
      </c>
      <c r="E115" s="12">
        <v>51004</v>
      </c>
      <c r="F115" s="12">
        <v>53776</v>
      </c>
      <c r="G115" s="12">
        <v>62112</v>
      </c>
      <c r="H115" s="12">
        <v>75126</v>
      </c>
      <c r="I115" s="12">
        <v>75466</v>
      </c>
      <c r="J115" s="12">
        <v>68079</v>
      </c>
      <c r="K115" s="12">
        <v>63714</v>
      </c>
      <c r="L115" s="12">
        <v>60707</v>
      </c>
      <c r="M115" s="12">
        <v>56054</v>
      </c>
      <c r="N115" s="12">
        <v>54977</v>
      </c>
      <c r="O115" s="12">
        <v>52214</v>
      </c>
      <c r="P115" s="12">
        <v>50514</v>
      </c>
      <c r="Q115" s="12">
        <v>53272</v>
      </c>
      <c r="R115" s="12">
        <v>61286</v>
      </c>
      <c r="S115" s="12">
        <v>77189</v>
      </c>
      <c r="T115" s="12">
        <v>84270</v>
      </c>
      <c r="U115" s="12">
        <v>90923</v>
      </c>
      <c r="V115" s="12">
        <v>87465</v>
      </c>
      <c r="W115" s="12">
        <v>77397</v>
      </c>
      <c r="X115" s="12">
        <v>67973</v>
      </c>
      <c r="Y115" s="12">
        <v>58354</v>
      </c>
      <c r="AA115" s="2">
        <f>IFERROR(INDEX('Holiday Schedule'!$D$3:$D$24,MATCH(A115,'Holiday Schedule'!$C$3:$C$24,0)),0)</f>
        <v>0</v>
      </c>
      <c r="AB115" s="2">
        <f t="shared" si="8"/>
        <v>3</v>
      </c>
      <c r="AC115" s="2">
        <f t="shared" si="9"/>
        <v>1081500</v>
      </c>
      <c r="AD115" s="5">
        <f t="shared" si="10"/>
        <v>453435</v>
      </c>
      <c r="AE115" s="5">
        <f t="shared" si="11"/>
        <v>1534935</v>
      </c>
      <c r="AG115" s="2">
        <f t="shared" si="12"/>
        <v>4</v>
      </c>
      <c r="AH115" s="2">
        <f t="shared" si="13"/>
        <v>2024</v>
      </c>
      <c r="AJ115" s="5">
        <f t="shared" si="14"/>
        <v>90923</v>
      </c>
      <c r="AK115" s="2">
        <f t="shared" si="15"/>
        <v>20</v>
      </c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40"/>
    </row>
    <row r="116" spans="1:89" x14ac:dyDescent="0.25">
      <c r="A116" s="18">
        <v>45399</v>
      </c>
      <c r="B116" s="12">
        <v>54640</v>
      </c>
      <c r="C116" s="12">
        <v>51532</v>
      </c>
      <c r="D116" s="12">
        <v>50994</v>
      </c>
      <c r="E116" s="12">
        <v>52231</v>
      </c>
      <c r="F116" s="12">
        <v>54683</v>
      </c>
      <c r="G116" s="12">
        <v>63492</v>
      </c>
      <c r="H116" s="12">
        <v>75911</v>
      </c>
      <c r="I116" s="12">
        <v>76908</v>
      </c>
      <c r="J116" s="12">
        <v>69343</v>
      </c>
      <c r="K116" s="12">
        <v>63593</v>
      </c>
      <c r="L116" s="12">
        <v>58236</v>
      </c>
      <c r="M116" s="12">
        <v>54276</v>
      </c>
      <c r="N116" s="12">
        <v>52450</v>
      </c>
      <c r="O116" s="12">
        <v>49447</v>
      </c>
      <c r="P116" s="12">
        <v>48355</v>
      </c>
      <c r="Q116" s="12">
        <v>50732</v>
      </c>
      <c r="R116" s="12">
        <v>59090</v>
      </c>
      <c r="S116" s="12">
        <v>73904</v>
      </c>
      <c r="T116" s="12">
        <v>81850</v>
      </c>
      <c r="U116" s="12">
        <v>90855</v>
      </c>
      <c r="V116" s="12">
        <v>87483</v>
      </c>
      <c r="W116" s="12">
        <v>77807</v>
      </c>
      <c r="X116" s="12">
        <v>67755</v>
      </c>
      <c r="Y116" s="12">
        <v>59118</v>
      </c>
      <c r="AA116" s="2">
        <f>IFERROR(INDEX('Holiday Schedule'!$D$3:$D$24,MATCH(A116,'Holiday Schedule'!$C$3:$C$24,0)),0)</f>
        <v>0</v>
      </c>
      <c r="AB116" s="2">
        <f t="shared" si="8"/>
        <v>4</v>
      </c>
      <c r="AC116" s="2">
        <f t="shared" si="9"/>
        <v>1062084</v>
      </c>
      <c r="AD116" s="5">
        <f t="shared" si="10"/>
        <v>462601</v>
      </c>
      <c r="AE116" s="5">
        <f t="shared" si="11"/>
        <v>1524685</v>
      </c>
      <c r="AG116" s="2">
        <f t="shared" si="12"/>
        <v>4</v>
      </c>
      <c r="AH116" s="2">
        <f t="shared" si="13"/>
        <v>2024</v>
      </c>
      <c r="AJ116" s="5">
        <f t="shared" si="14"/>
        <v>90855</v>
      </c>
      <c r="AK116" s="2">
        <f t="shared" si="15"/>
        <v>20</v>
      </c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40"/>
    </row>
    <row r="117" spans="1:89" x14ac:dyDescent="0.25">
      <c r="A117" s="18">
        <v>45400</v>
      </c>
      <c r="B117" s="12">
        <v>54994</v>
      </c>
      <c r="C117" s="12">
        <v>52731</v>
      </c>
      <c r="D117" s="12">
        <v>51670</v>
      </c>
      <c r="E117" s="12">
        <v>53017</v>
      </c>
      <c r="F117" s="12">
        <v>56499</v>
      </c>
      <c r="G117" s="12">
        <v>64368</v>
      </c>
      <c r="H117" s="12">
        <v>77208</v>
      </c>
      <c r="I117" s="12">
        <v>76602</v>
      </c>
      <c r="J117" s="12">
        <v>68976</v>
      </c>
      <c r="K117" s="12">
        <v>62325</v>
      </c>
      <c r="L117" s="12">
        <v>58118</v>
      </c>
      <c r="M117" s="12">
        <v>53358</v>
      </c>
      <c r="N117" s="12">
        <v>52455</v>
      </c>
      <c r="O117" s="12">
        <v>48669</v>
      </c>
      <c r="P117" s="12">
        <v>47437</v>
      </c>
      <c r="Q117" s="12">
        <v>49406</v>
      </c>
      <c r="R117" s="12">
        <v>56993</v>
      </c>
      <c r="S117" s="12">
        <v>71744</v>
      </c>
      <c r="T117" s="12">
        <v>79884</v>
      </c>
      <c r="U117" s="12">
        <v>87952</v>
      </c>
      <c r="V117" s="12">
        <v>85912</v>
      </c>
      <c r="W117" s="12">
        <v>76989</v>
      </c>
      <c r="X117" s="12">
        <v>66149</v>
      </c>
      <c r="Y117" s="12">
        <v>58330</v>
      </c>
      <c r="AA117" s="2">
        <f>IFERROR(INDEX('Holiday Schedule'!$D$3:$D$24,MATCH(A117,'Holiday Schedule'!$C$3:$C$24,0)),0)</f>
        <v>0</v>
      </c>
      <c r="AB117" s="2">
        <f t="shared" si="8"/>
        <v>5</v>
      </c>
      <c r="AC117" s="2">
        <f t="shared" si="9"/>
        <v>1042969</v>
      </c>
      <c r="AD117" s="5">
        <f t="shared" si="10"/>
        <v>468817</v>
      </c>
      <c r="AE117" s="5">
        <f t="shared" si="11"/>
        <v>1511786</v>
      </c>
      <c r="AG117" s="2">
        <f t="shared" si="12"/>
        <v>4</v>
      </c>
      <c r="AH117" s="2">
        <f t="shared" si="13"/>
        <v>2024</v>
      </c>
      <c r="AJ117" s="5">
        <f t="shared" si="14"/>
        <v>87952</v>
      </c>
      <c r="AK117" s="2">
        <f t="shared" si="15"/>
        <v>20</v>
      </c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40"/>
    </row>
    <row r="118" spans="1:89" x14ac:dyDescent="0.25">
      <c r="A118" s="18">
        <v>45401</v>
      </c>
      <c r="B118" s="12">
        <v>53895</v>
      </c>
      <c r="C118" s="12">
        <v>51677</v>
      </c>
      <c r="D118" s="12">
        <v>50852</v>
      </c>
      <c r="E118" s="12">
        <v>52178</v>
      </c>
      <c r="F118" s="12">
        <v>54805</v>
      </c>
      <c r="G118" s="12">
        <v>62908</v>
      </c>
      <c r="H118" s="12">
        <v>75261</v>
      </c>
      <c r="I118" s="12">
        <v>75834</v>
      </c>
      <c r="J118" s="12">
        <v>67645</v>
      </c>
      <c r="K118" s="12">
        <v>61558</v>
      </c>
      <c r="L118" s="12">
        <v>56258</v>
      </c>
      <c r="M118" s="12">
        <v>51594</v>
      </c>
      <c r="N118" s="12">
        <v>50771</v>
      </c>
      <c r="O118" s="12">
        <v>47290</v>
      </c>
      <c r="P118" s="12">
        <v>46285</v>
      </c>
      <c r="Q118" s="12">
        <v>49577</v>
      </c>
      <c r="R118" s="12">
        <v>58981</v>
      </c>
      <c r="S118" s="12">
        <v>74918</v>
      </c>
      <c r="T118" s="12">
        <v>81488</v>
      </c>
      <c r="U118" s="12">
        <v>88386</v>
      </c>
      <c r="V118" s="12">
        <v>85071</v>
      </c>
      <c r="W118" s="12">
        <v>76414</v>
      </c>
      <c r="X118" s="12">
        <v>67067</v>
      </c>
      <c r="Y118" s="12">
        <v>57905</v>
      </c>
      <c r="AA118" s="2">
        <f>IFERROR(INDEX('Holiday Schedule'!$D$3:$D$24,MATCH(A118,'Holiday Schedule'!$C$3:$C$24,0)),0)</f>
        <v>0</v>
      </c>
      <c r="AB118" s="2">
        <f t="shared" si="8"/>
        <v>6</v>
      </c>
      <c r="AC118" s="2">
        <f t="shared" si="9"/>
        <v>1039137</v>
      </c>
      <c r="AD118" s="5">
        <f t="shared" si="10"/>
        <v>459481</v>
      </c>
      <c r="AE118" s="5">
        <f t="shared" si="11"/>
        <v>1498618</v>
      </c>
      <c r="AG118" s="2">
        <f t="shared" si="12"/>
        <v>4</v>
      </c>
      <c r="AH118" s="2">
        <f t="shared" si="13"/>
        <v>2024</v>
      </c>
      <c r="AJ118" s="5">
        <f t="shared" si="14"/>
        <v>88386</v>
      </c>
      <c r="AK118" s="2">
        <f t="shared" si="15"/>
        <v>20</v>
      </c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40"/>
    </row>
    <row r="119" spans="1:89" x14ac:dyDescent="0.25">
      <c r="A119" s="18">
        <v>45402</v>
      </c>
      <c r="B119" s="12">
        <v>53394</v>
      </c>
      <c r="C119" s="12">
        <v>50484</v>
      </c>
      <c r="D119" s="12">
        <v>50860</v>
      </c>
      <c r="E119" s="12">
        <v>49241</v>
      </c>
      <c r="F119" s="12">
        <v>50214</v>
      </c>
      <c r="G119" s="12">
        <v>55416</v>
      </c>
      <c r="H119" s="12">
        <v>64795</v>
      </c>
      <c r="I119" s="12">
        <v>72285</v>
      </c>
      <c r="J119" s="12">
        <v>76890</v>
      </c>
      <c r="K119" s="12">
        <v>79541</v>
      </c>
      <c r="L119" s="12">
        <v>79406</v>
      </c>
      <c r="M119" s="12">
        <v>75564</v>
      </c>
      <c r="N119" s="12">
        <v>75243</v>
      </c>
      <c r="O119" s="12">
        <v>71517</v>
      </c>
      <c r="P119" s="12">
        <v>68428</v>
      </c>
      <c r="Q119" s="12">
        <v>68726</v>
      </c>
      <c r="R119" s="12">
        <v>71571</v>
      </c>
      <c r="S119" s="12">
        <v>82168</v>
      </c>
      <c r="T119" s="12">
        <v>85470</v>
      </c>
      <c r="U119" s="12">
        <v>92059</v>
      </c>
      <c r="V119" s="12">
        <v>88392</v>
      </c>
      <c r="W119" s="12">
        <v>80422</v>
      </c>
      <c r="X119" s="12">
        <v>69883</v>
      </c>
      <c r="Y119" s="12">
        <v>61075</v>
      </c>
      <c r="AA119" s="2">
        <f>IFERROR(INDEX('Holiday Schedule'!$D$3:$D$24,MATCH(A119,'Holiday Schedule'!$C$3:$C$24,0)),0)</f>
        <v>0</v>
      </c>
      <c r="AB119" s="2">
        <f t="shared" si="8"/>
        <v>7</v>
      </c>
      <c r="AC119" s="2">
        <f t="shared" si="9"/>
        <v>0</v>
      </c>
      <c r="AD119" s="5">
        <f t="shared" si="10"/>
        <v>1673044</v>
      </c>
      <c r="AE119" s="5">
        <f t="shared" si="11"/>
        <v>1673044</v>
      </c>
      <c r="AG119" s="2">
        <f t="shared" si="12"/>
        <v>4</v>
      </c>
      <c r="AH119" s="2">
        <f t="shared" si="13"/>
        <v>2024</v>
      </c>
      <c r="AJ119" s="5">
        <f t="shared" si="14"/>
        <v>92059</v>
      </c>
      <c r="AK119" s="2">
        <f t="shared" si="15"/>
        <v>20</v>
      </c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40"/>
    </row>
    <row r="120" spans="1:89" x14ac:dyDescent="0.25">
      <c r="A120" s="18">
        <v>45403</v>
      </c>
      <c r="B120" s="12">
        <v>56080</v>
      </c>
      <c r="C120" s="12">
        <v>52689</v>
      </c>
      <c r="D120" s="12">
        <v>53429</v>
      </c>
      <c r="E120" s="12">
        <v>52364</v>
      </c>
      <c r="F120" s="12">
        <v>53614</v>
      </c>
      <c r="G120" s="12">
        <v>58126</v>
      </c>
      <c r="H120" s="12">
        <v>66471</v>
      </c>
      <c r="I120" s="12">
        <v>67674</v>
      </c>
      <c r="J120" s="12">
        <v>65041</v>
      </c>
      <c r="K120" s="12">
        <v>61935</v>
      </c>
      <c r="L120" s="12">
        <v>58307</v>
      </c>
      <c r="M120" s="12">
        <v>55833</v>
      </c>
      <c r="N120" s="12">
        <v>57430</v>
      </c>
      <c r="O120" s="12">
        <v>57898</v>
      </c>
      <c r="P120" s="12">
        <v>55701</v>
      </c>
      <c r="Q120" s="12">
        <v>58857</v>
      </c>
      <c r="R120" s="12">
        <v>70357</v>
      </c>
      <c r="S120" s="12">
        <v>85028</v>
      </c>
      <c r="T120" s="12">
        <v>90032</v>
      </c>
      <c r="U120" s="12">
        <v>96798</v>
      </c>
      <c r="V120" s="12">
        <v>90880</v>
      </c>
      <c r="W120" s="12">
        <v>80650</v>
      </c>
      <c r="X120" s="12">
        <v>69031</v>
      </c>
      <c r="Y120" s="12">
        <v>60036</v>
      </c>
      <c r="AA120" s="2">
        <f>IFERROR(INDEX('Holiday Schedule'!$D$3:$D$24,MATCH(A120,'Holiday Schedule'!$C$3:$C$24,0)),0)</f>
        <v>0</v>
      </c>
      <c r="AB120" s="2">
        <f t="shared" si="8"/>
        <v>1</v>
      </c>
      <c r="AC120" s="2">
        <f t="shared" si="9"/>
        <v>0</v>
      </c>
      <c r="AD120" s="5">
        <f t="shared" si="10"/>
        <v>1574261</v>
      </c>
      <c r="AE120" s="5">
        <f t="shared" si="11"/>
        <v>1574261</v>
      </c>
      <c r="AG120" s="2">
        <f t="shared" si="12"/>
        <v>4</v>
      </c>
      <c r="AH120" s="2">
        <f t="shared" si="13"/>
        <v>2024</v>
      </c>
      <c r="AJ120" s="5">
        <f t="shared" si="14"/>
        <v>96798</v>
      </c>
      <c r="AK120" s="2">
        <f t="shared" si="15"/>
        <v>20</v>
      </c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40"/>
    </row>
    <row r="121" spans="1:89" x14ac:dyDescent="0.25">
      <c r="A121" s="18">
        <v>45404</v>
      </c>
      <c r="B121" s="12">
        <v>54396</v>
      </c>
      <c r="C121" s="12">
        <v>52419</v>
      </c>
      <c r="D121" s="12">
        <v>50782</v>
      </c>
      <c r="E121" s="12">
        <v>52618</v>
      </c>
      <c r="F121" s="12">
        <v>55815</v>
      </c>
      <c r="G121" s="12">
        <v>64540</v>
      </c>
      <c r="H121" s="12">
        <v>79169</v>
      </c>
      <c r="I121" s="12">
        <v>79614</v>
      </c>
      <c r="J121" s="12">
        <v>70133</v>
      </c>
      <c r="K121" s="12">
        <v>64138</v>
      </c>
      <c r="L121" s="12">
        <v>60270</v>
      </c>
      <c r="M121" s="12">
        <v>55826</v>
      </c>
      <c r="N121" s="12">
        <v>54251</v>
      </c>
      <c r="O121" s="12">
        <v>51517</v>
      </c>
      <c r="P121" s="12">
        <v>48904</v>
      </c>
      <c r="Q121" s="12">
        <v>51160</v>
      </c>
      <c r="R121" s="12">
        <v>59963</v>
      </c>
      <c r="S121" s="12">
        <v>76622</v>
      </c>
      <c r="T121" s="12">
        <v>86526</v>
      </c>
      <c r="U121" s="12">
        <v>93789</v>
      </c>
      <c r="V121" s="12">
        <v>92100</v>
      </c>
      <c r="W121" s="12">
        <v>82481</v>
      </c>
      <c r="X121" s="12">
        <v>71682</v>
      </c>
      <c r="Y121" s="12">
        <v>63441</v>
      </c>
      <c r="AA121" s="2">
        <f>IFERROR(INDEX('Holiday Schedule'!$D$3:$D$24,MATCH(A121,'Holiday Schedule'!$C$3:$C$24,0)),0)</f>
        <v>0</v>
      </c>
      <c r="AB121" s="2">
        <f t="shared" si="8"/>
        <v>2</v>
      </c>
      <c r="AC121" s="2">
        <f t="shared" si="9"/>
        <v>1098976</v>
      </c>
      <c r="AD121" s="5">
        <f t="shared" si="10"/>
        <v>473180</v>
      </c>
      <c r="AE121" s="5">
        <f t="shared" si="11"/>
        <v>1572156</v>
      </c>
      <c r="AG121" s="2">
        <f t="shared" si="12"/>
        <v>4</v>
      </c>
      <c r="AH121" s="2">
        <f t="shared" si="13"/>
        <v>2024</v>
      </c>
      <c r="AJ121" s="5">
        <f t="shared" si="14"/>
        <v>93789</v>
      </c>
      <c r="AK121" s="2">
        <f t="shared" si="15"/>
        <v>20</v>
      </c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40"/>
    </row>
    <row r="122" spans="1:89" x14ac:dyDescent="0.25">
      <c r="A122" s="18">
        <v>45405</v>
      </c>
      <c r="B122" s="12">
        <v>58819</v>
      </c>
      <c r="C122" s="12">
        <v>56056</v>
      </c>
      <c r="D122" s="12">
        <v>55430</v>
      </c>
      <c r="E122" s="12">
        <v>56752</v>
      </c>
      <c r="F122" s="12">
        <v>59759</v>
      </c>
      <c r="G122" s="12">
        <v>69012</v>
      </c>
      <c r="H122" s="12">
        <v>82918</v>
      </c>
      <c r="I122" s="12">
        <v>80882</v>
      </c>
      <c r="J122" s="12">
        <v>70250</v>
      </c>
      <c r="K122" s="12">
        <v>63886</v>
      </c>
      <c r="L122" s="12">
        <v>57938</v>
      </c>
      <c r="M122" s="12">
        <v>53234</v>
      </c>
      <c r="N122" s="12">
        <v>51671</v>
      </c>
      <c r="O122" s="12">
        <v>48799</v>
      </c>
      <c r="P122" s="12">
        <v>47015</v>
      </c>
      <c r="Q122" s="12">
        <v>50552</v>
      </c>
      <c r="R122" s="12">
        <v>58868</v>
      </c>
      <c r="S122" s="12">
        <v>75524</v>
      </c>
      <c r="T122" s="12">
        <v>84783</v>
      </c>
      <c r="U122" s="12">
        <v>93663</v>
      </c>
      <c r="V122" s="12">
        <v>91466</v>
      </c>
      <c r="W122" s="12">
        <v>81197</v>
      </c>
      <c r="X122" s="12">
        <v>69553</v>
      </c>
      <c r="Y122" s="12">
        <v>60448</v>
      </c>
      <c r="AA122" s="2">
        <f>IFERROR(INDEX('Holiday Schedule'!$D$3:$D$24,MATCH(A122,'Holiday Schedule'!$C$3:$C$24,0)),0)</f>
        <v>0</v>
      </c>
      <c r="AB122" s="2">
        <f t="shared" si="8"/>
        <v>3</v>
      </c>
      <c r="AC122" s="2">
        <f t="shared" si="9"/>
        <v>1079281</v>
      </c>
      <c r="AD122" s="5">
        <f t="shared" si="10"/>
        <v>499194</v>
      </c>
      <c r="AE122" s="5">
        <f t="shared" si="11"/>
        <v>1578475</v>
      </c>
      <c r="AG122" s="2">
        <f t="shared" si="12"/>
        <v>4</v>
      </c>
      <c r="AH122" s="2">
        <f t="shared" si="13"/>
        <v>2024</v>
      </c>
      <c r="AJ122" s="5">
        <f t="shared" si="14"/>
        <v>93663</v>
      </c>
      <c r="AK122" s="2">
        <f t="shared" si="15"/>
        <v>20</v>
      </c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40"/>
    </row>
    <row r="123" spans="1:89" x14ac:dyDescent="0.25">
      <c r="A123" s="18">
        <v>45406</v>
      </c>
      <c r="B123" s="12">
        <v>55899</v>
      </c>
      <c r="C123" s="12">
        <v>54060</v>
      </c>
      <c r="D123" s="12">
        <v>52771</v>
      </c>
      <c r="E123" s="12">
        <v>54011</v>
      </c>
      <c r="F123" s="12">
        <v>56832</v>
      </c>
      <c r="G123" s="12">
        <v>65388</v>
      </c>
      <c r="H123" s="12">
        <v>80195</v>
      </c>
      <c r="I123" s="12">
        <v>83104</v>
      </c>
      <c r="J123" s="12">
        <v>80689</v>
      </c>
      <c r="K123" s="12">
        <v>77358</v>
      </c>
      <c r="L123" s="12">
        <v>72965</v>
      </c>
      <c r="M123" s="12">
        <v>66972</v>
      </c>
      <c r="N123" s="12">
        <v>67838</v>
      </c>
      <c r="O123" s="12">
        <v>64960</v>
      </c>
      <c r="P123" s="12">
        <v>65016</v>
      </c>
      <c r="Q123" s="12">
        <v>68289</v>
      </c>
      <c r="R123" s="12">
        <v>74392</v>
      </c>
      <c r="S123" s="12">
        <v>88717</v>
      </c>
      <c r="T123" s="12">
        <v>94157</v>
      </c>
      <c r="U123" s="12">
        <v>99610</v>
      </c>
      <c r="V123" s="12">
        <v>96612</v>
      </c>
      <c r="W123" s="12">
        <v>86788</v>
      </c>
      <c r="X123" s="12">
        <v>76371</v>
      </c>
      <c r="Y123" s="12">
        <v>66991</v>
      </c>
      <c r="AA123" s="2">
        <f>IFERROR(INDEX('Holiday Schedule'!$D$3:$D$24,MATCH(A123,'Holiday Schedule'!$C$3:$C$24,0)),0)</f>
        <v>0</v>
      </c>
      <c r="AB123" s="2">
        <f t="shared" si="8"/>
        <v>4</v>
      </c>
      <c r="AC123" s="2">
        <f t="shared" si="9"/>
        <v>1263838</v>
      </c>
      <c r="AD123" s="5">
        <f t="shared" si="10"/>
        <v>486147</v>
      </c>
      <c r="AE123" s="5">
        <f t="shared" si="11"/>
        <v>1749985</v>
      </c>
      <c r="AG123" s="2">
        <f t="shared" si="12"/>
        <v>4</v>
      </c>
      <c r="AH123" s="2">
        <f t="shared" si="13"/>
        <v>2024</v>
      </c>
      <c r="AJ123" s="5">
        <f t="shared" si="14"/>
        <v>99610</v>
      </c>
      <c r="AK123" s="2">
        <f t="shared" si="15"/>
        <v>20</v>
      </c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40"/>
    </row>
    <row r="124" spans="1:89" x14ac:dyDescent="0.25">
      <c r="A124" s="18">
        <v>45407</v>
      </c>
      <c r="B124" s="12">
        <v>62655</v>
      </c>
      <c r="C124" s="12">
        <v>60320</v>
      </c>
      <c r="D124" s="12">
        <v>59139</v>
      </c>
      <c r="E124" s="12">
        <v>60751</v>
      </c>
      <c r="F124" s="12">
        <v>63373</v>
      </c>
      <c r="G124" s="12">
        <v>72935</v>
      </c>
      <c r="H124" s="12">
        <v>87857</v>
      </c>
      <c r="I124" s="12">
        <v>86687</v>
      </c>
      <c r="J124" s="12">
        <v>76525</v>
      </c>
      <c r="K124" s="12">
        <v>69209</v>
      </c>
      <c r="L124" s="12">
        <v>64286</v>
      </c>
      <c r="M124" s="12">
        <v>59308</v>
      </c>
      <c r="N124" s="12">
        <v>57305</v>
      </c>
      <c r="O124" s="12">
        <v>53288</v>
      </c>
      <c r="P124" s="12">
        <v>50749</v>
      </c>
      <c r="Q124" s="12">
        <v>52884</v>
      </c>
      <c r="R124" s="12">
        <v>61611</v>
      </c>
      <c r="S124" s="12">
        <v>77347</v>
      </c>
      <c r="T124" s="12">
        <v>87435</v>
      </c>
      <c r="U124" s="12">
        <v>95893</v>
      </c>
      <c r="V124" s="12">
        <v>95184</v>
      </c>
      <c r="W124" s="12">
        <v>85809</v>
      </c>
      <c r="X124" s="12">
        <v>74798</v>
      </c>
      <c r="Y124" s="12">
        <v>64881</v>
      </c>
      <c r="AA124" s="2">
        <f>IFERROR(INDEX('Holiday Schedule'!$D$3:$D$24,MATCH(A124,'Holiday Schedule'!$C$3:$C$24,0)),0)</f>
        <v>0</v>
      </c>
      <c r="AB124" s="2">
        <f t="shared" si="8"/>
        <v>5</v>
      </c>
      <c r="AC124" s="2">
        <f t="shared" si="9"/>
        <v>1148318</v>
      </c>
      <c r="AD124" s="5">
        <f t="shared" si="10"/>
        <v>531911</v>
      </c>
      <c r="AE124" s="5">
        <f t="shared" si="11"/>
        <v>1680229</v>
      </c>
      <c r="AG124" s="2">
        <f t="shared" si="12"/>
        <v>4</v>
      </c>
      <c r="AH124" s="2">
        <f t="shared" si="13"/>
        <v>2024</v>
      </c>
      <c r="AJ124" s="5">
        <f t="shared" si="14"/>
        <v>95893</v>
      </c>
      <c r="AK124" s="2">
        <f t="shared" si="15"/>
        <v>20</v>
      </c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40"/>
    </row>
    <row r="125" spans="1:89" x14ac:dyDescent="0.25">
      <c r="A125" s="18">
        <v>45408</v>
      </c>
      <c r="B125" s="12">
        <v>60599</v>
      </c>
      <c r="C125" s="12">
        <v>58546</v>
      </c>
      <c r="D125" s="12">
        <v>56888</v>
      </c>
      <c r="E125" s="12">
        <v>59090</v>
      </c>
      <c r="F125" s="12">
        <v>61658</v>
      </c>
      <c r="G125" s="12">
        <v>70851</v>
      </c>
      <c r="H125" s="12">
        <v>84940</v>
      </c>
      <c r="I125" s="12">
        <v>83171</v>
      </c>
      <c r="J125" s="12">
        <v>71724</v>
      </c>
      <c r="K125" s="12">
        <v>64141</v>
      </c>
      <c r="L125" s="12">
        <v>60125</v>
      </c>
      <c r="M125" s="12">
        <v>54557</v>
      </c>
      <c r="N125" s="12">
        <v>53008</v>
      </c>
      <c r="O125" s="12">
        <v>48813</v>
      </c>
      <c r="P125" s="12">
        <v>47476</v>
      </c>
      <c r="Q125" s="12">
        <v>49652</v>
      </c>
      <c r="R125" s="12">
        <v>57812</v>
      </c>
      <c r="S125" s="12">
        <v>72570</v>
      </c>
      <c r="T125" s="12">
        <v>81265</v>
      </c>
      <c r="U125" s="12">
        <v>88049</v>
      </c>
      <c r="V125" s="12">
        <v>88471</v>
      </c>
      <c r="W125" s="12">
        <v>80223</v>
      </c>
      <c r="X125" s="12">
        <v>71039</v>
      </c>
      <c r="Y125" s="12">
        <v>62135</v>
      </c>
      <c r="AA125" s="2">
        <f>IFERROR(INDEX('Holiday Schedule'!$D$3:$D$24,MATCH(A125,'Holiday Schedule'!$C$3:$C$24,0)),0)</f>
        <v>0</v>
      </c>
      <c r="AB125" s="2">
        <f t="shared" si="8"/>
        <v>6</v>
      </c>
      <c r="AC125" s="2">
        <f t="shared" si="9"/>
        <v>1072096</v>
      </c>
      <c r="AD125" s="5">
        <f t="shared" si="10"/>
        <v>514707</v>
      </c>
      <c r="AE125" s="5">
        <f t="shared" si="11"/>
        <v>1586803</v>
      </c>
      <c r="AG125" s="2">
        <f t="shared" si="12"/>
        <v>4</v>
      </c>
      <c r="AH125" s="2">
        <f t="shared" si="13"/>
        <v>2024</v>
      </c>
      <c r="AJ125" s="5">
        <f t="shared" si="14"/>
        <v>88471</v>
      </c>
      <c r="AK125" s="2">
        <f t="shared" si="15"/>
        <v>21</v>
      </c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40"/>
    </row>
    <row r="126" spans="1:89" x14ac:dyDescent="0.25">
      <c r="A126" s="18">
        <v>45409</v>
      </c>
      <c r="B126" s="12">
        <v>57782</v>
      </c>
      <c r="C126" s="12">
        <v>55315</v>
      </c>
      <c r="D126" s="12">
        <v>56623</v>
      </c>
      <c r="E126" s="12">
        <v>55896</v>
      </c>
      <c r="F126" s="12">
        <v>57334</v>
      </c>
      <c r="G126" s="12">
        <v>62811</v>
      </c>
      <c r="H126" s="12">
        <v>70928</v>
      </c>
      <c r="I126" s="12">
        <v>72985</v>
      </c>
      <c r="J126" s="12">
        <v>66945</v>
      </c>
      <c r="K126" s="12">
        <v>62569</v>
      </c>
      <c r="L126" s="12">
        <v>56873</v>
      </c>
      <c r="M126" s="12">
        <v>51611</v>
      </c>
      <c r="N126" s="12">
        <v>50176</v>
      </c>
      <c r="O126" s="12">
        <v>46914</v>
      </c>
      <c r="P126" s="12">
        <v>45095</v>
      </c>
      <c r="Q126" s="12">
        <v>47620</v>
      </c>
      <c r="R126" s="12">
        <v>57354</v>
      </c>
      <c r="S126" s="12">
        <v>70608</v>
      </c>
      <c r="T126" s="12">
        <v>79054</v>
      </c>
      <c r="U126" s="12">
        <v>86294</v>
      </c>
      <c r="V126" s="12">
        <v>85480</v>
      </c>
      <c r="W126" s="12">
        <v>77018</v>
      </c>
      <c r="X126" s="12">
        <v>67427</v>
      </c>
      <c r="Y126" s="12">
        <v>59403</v>
      </c>
      <c r="AA126" s="2">
        <f>IFERROR(INDEX('Holiday Schedule'!$D$3:$D$24,MATCH(A126,'Holiday Schedule'!$C$3:$C$24,0)),0)</f>
        <v>0</v>
      </c>
      <c r="AB126" s="2">
        <f t="shared" si="8"/>
        <v>7</v>
      </c>
      <c r="AC126" s="2">
        <f t="shared" si="9"/>
        <v>0</v>
      </c>
      <c r="AD126" s="5">
        <f t="shared" si="10"/>
        <v>1500115</v>
      </c>
      <c r="AE126" s="5">
        <f t="shared" si="11"/>
        <v>1500115</v>
      </c>
      <c r="AG126" s="2">
        <f t="shared" si="12"/>
        <v>4</v>
      </c>
      <c r="AH126" s="2">
        <f t="shared" si="13"/>
        <v>2024</v>
      </c>
      <c r="AJ126" s="5">
        <f t="shared" si="14"/>
        <v>86294</v>
      </c>
      <c r="AK126" s="2">
        <f t="shared" si="15"/>
        <v>20</v>
      </c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40"/>
    </row>
    <row r="127" spans="1:89" x14ac:dyDescent="0.25">
      <c r="A127" s="18">
        <v>45410</v>
      </c>
      <c r="B127" s="12">
        <v>53242</v>
      </c>
      <c r="C127" s="12">
        <v>50692</v>
      </c>
      <c r="D127" s="12">
        <v>52124</v>
      </c>
      <c r="E127" s="12">
        <v>50111</v>
      </c>
      <c r="F127" s="12">
        <v>51557</v>
      </c>
      <c r="G127" s="12">
        <v>55721</v>
      </c>
      <c r="H127" s="12">
        <v>62886</v>
      </c>
      <c r="I127" s="12">
        <v>66450</v>
      </c>
      <c r="J127" s="12">
        <v>64229</v>
      </c>
      <c r="K127" s="12">
        <v>62534</v>
      </c>
      <c r="L127" s="12">
        <v>62795</v>
      </c>
      <c r="M127" s="12">
        <v>61782</v>
      </c>
      <c r="N127" s="12">
        <v>63003</v>
      </c>
      <c r="O127" s="12">
        <v>59010</v>
      </c>
      <c r="P127" s="12">
        <v>55757</v>
      </c>
      <c r="Q127" s="12">
        <v>58703</v>
      </c>
      <c r="R127" s="12">
        <v>70426</v>
      </c>
      <c r="S127" s="12">
        <v>83675</v>
      </c>
      <c r="T127" s="12">
        <v>90121</v>
      </c>
      <c r="U127" s="12">
        <v>94429</v>
      </c>
      <c r="V127" s="12">
        <v>89764</v>
      </c>
      <c r="W127" s="12">
        <v>77948</v>
      </c>
      <c r="X127" s="12">
        <v>66432</v>
      </c>
      <c r="Y127" s="12">
        <v>57422</v>
      </c>
      <c r="AA127" s="2">
        <f>IFERROR(INDEX('Holiday Schedule'!$D$3:$D$24,MATCH(A127,'Holiday Schedule'!$C$3:$C$24,0)),0)</f>
        <v>0</v>
      </c>
      <c r="AB127" s="2">
        <f t="shared" si="8"/>
        <v>1</v>
      </c>
      <c r="AC127" s="2">
        <f t="shared" si="9"/>
        <v>0</v>
      </c>
      <c r="AD127" s="5">
        <f t="shared" si="10"/>
        <v>1560813</v>
      </c>
      <c r="AE127" s="5">
        <f t="shared" si="11"/>
        <v>1560813</v>
      </c>
      <c r="AG127" s="2">
        <f t="shared" si="12"/>
        <v>4</v>
      </c>
      <c r="AH127" s="2">
        <f t="shared" si="13"/>
        <v>2024</v>
      </c>
      <c r="AJ127" s="5">
        <f t="shared" si="14"/>
        <v>94429</v>
      </c>
      <c r="AK127" s="2">
        <f t="shared" si="15"/>
        <v>20</v>
      </c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40"/>
    </row>
    <row r="128" spans="1:89" x14ac:dyDescent="0.25">
      <c r="A128" s="18">
        <v>45411</v>
      </c>
      <c r="B128" s="12">
        <v>51824</v>
      </c>
      <c r="C128" s="12">
        <v>49373</v>
      </c>
      <c r="D128" s="12">
        <v>47889</v>
      </c>
      <c r="E128" s="12">
        <v>49355</v>
      </c>
      <c r="F128" s="12">
        <v>51587</v>
      </c>
      <c r="G128" s="12">
        <v>60330</v>
      </c>
      <c r="H128" s="12">
        <v>74519</v>
      </c>
      <c r="I128" s="12">
        <v>74168</v>
      </c>
      <c r="J128" s="12">
        <v>66971</v>
      </c>
      <c r="K128" s="12">
        <v>59791</v>
      </c>
      <c r="L128" s="12">
        <v>55641</v>
      </c>
      <c r="M128" s="12">
        <v>51298</v>
      </c>
      <c r="N128" s="12">
        <v>50114</v>
      </c>
      <c r="O128" s="12">
        <v>47934</v>
      </c>
      <c r="P128" s="12">
        <v>45984</v>
      </c>
      <c r="Q128" s="12">
        <v>49055</v>
      </c>
      <c r="R128" s="12">
        <v>57986</v>
      </c>
      <c r="S128" s="12">
        <v>71801</v>
      </c>
      <c r="T128" s="12">
        <v>79614</v>
      </c>
      <c r="U128" s="12">
        <v>89422</v>
      </c>
      <c r="V128" s="12">
        <v>86103</v>
      </c>
      <c r="W128" s="12">
        <v>74837</v>
      </c>
      <c r="X128" s="12">
        <v>64838</v>
      </c>
      <c r="Y128" s="12">
        <v>54529</v>
      </c>
      <c r="AA128" s="2">
        <f>IFERROR(INDEX('Holiday Schedule'!$D$3:$D$24,MATCH(A128,'Holiday Schedule'!$C$3:$C$24,0)),0)</f>
        <v>0</v>
      </c>
      <c r="AB128" s="2">
        <f t="shared" si="8"/>
        <v>2</v>
      </c>
      <c r="AC128" s="2">
        <f t="shared" si="9"/>
        <v>1025557</v>
      </c>
      <c r="AD128" s="5">
        <f t="shared" si="10"/>
        <v>439406</v>
      </c>
      <c r="AE128" s="5">
        <f t="shared" si="11"/>
        <v>1464963</v>
      </c>
      <c r="AG128" s="2">
        <f t="shared" si="12"/>
        <v>4</v>
      </c>
      <c r="AH128" s="2">
        <f t="shared" si="13"/>
        <v>2024</v>
      </c>
      <c r="AJ128" s="5">
        <f t="shared" si="14"/>
        <v>89422</v>
      </c>
      <c r="AK128" s="2">
        <f t="shared" si="15"/>
        <v>20</v>
      </c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40"/>
    </row>
    <row r="129" spans="1:89" x14ac:dyDescent="0.25">
      <c r="A129" s="18">
        <v>45412</v>
      </c>
      <c r="B129" s="12">
        <v>50870</v>
      </c>
      <c r="C129" s="12">
        <v>48400</v>
      </c>
      <c r="D129" s="12">
        <v>47456</v>
      </c>
      <c r="E129" s="12">
        <v>48531</v>
      </c>
      <c r="F129" s="12">
        <v>52184</v>
      </c>
      <c r="G129" s="12">
        <v>60001</v>
      </c>
      <c r="H129" s="12">
        <v>74492</v>
      </c>
      <c r="I129" s="12">
        <v>74208</v>
      </c>
      <c r="J129" s="12">
        <v>66005</v>
      </c>
      <c r="K129" s="12">
        <v>59566</v>
      </c>
      <c r="L129" s="12">
        <v>55550</v>
      </c>
      <c r="M129" s="12">
        <v>52163</v>
      </c>
      <c r="N129" s="12">
        <v>53224</v>
      </c>
      <c r="O129" s="12">
        <v>50737</v>
      </c>
      <c r="P129" s="12">
        <v>49055</v>
      </c>
      <c r="Q129" s="12">
        <v>53565</v>
      </c>
      <c r="R129" s="12">
        <v>63413</v>
      </c>
      <c r="S129" s="12">
        <v>77547</v>
      </c>
      <c r="T129" s="12">
        <v>85423</v>
      </c>
      <c r="U129" s="12">
        <v>90389</v>
      </c>
      <c r="V129" s="12">
        <v>85687</v>
      </c>
      <c r="W129" s="12">
        <v>75597</v>
      </c>
      <c r="X129" s="12">
        <v>63486</v>
      </c>
      <c r="Y129" s="12">
        <v>54812</v>
      </c>
      <c r="AA129" s="2">
        <f>IFERROR(INDEX('Holiday Schedule'!$D$3:$D$24,MATCH(A129,'Holiday Schedule'!$C$3:$C$24,0)),0)</f>
        <v>0</v>
      </c>
      <c r="AB129" s="2">
        <f t="shared" si="8"/>
        <v>3</v>
      </c>
      <c r="AC129" s="2">
        <f t="shared" si="9"/>
        <v>1055615</v>
      </c>
      <c r="AD129" s="5">
        <f t="shared" si="10"/>
        <v>436746</v>
      </c>
      <c r="AE129" s="5">
        <f t="shared" si="11"/>
        <v>1492361</v>
      </c>
      <c r="AG129" s="2">
        <f t="shared" si="12"/>
        <v>4</v>
      </c>
      <c r="AH129" s="2">
        <f t="shared" si="13"/>
        <v>2024</v>
      </c>
      <c r="AJ129" s="5">
        <f t="shared" si="14"/>
        <v>90389</v>
      </c>
      <c r="AK129" s="2">
        <f t="shared" si="15"/>
        <v>20</v>
      </c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40"/>
    </row>
    <row r="130" spans="1:89" x14ac:dyDescent="0.25">
      <c r="A130" s="18">
        <v>45413</v>
      </c>
      <c r="B130" s="12">
        <v>50409</v>
      </c>
      <c r="C130" s="12">
        <v>47398</v>
      </c>
      <c r="D130" s="12">
        <v>46260</v>
      </c>
      <c r="E130" s="12">
        <v>46434</v>
      </c>
      <c r="F130" s="12">
        <v>50262</v>
      </c>
      <c r="G130" s="12">
        <v>60457</v>
      </c>
      <c r="H130" s="12">
        <v>75074</v>
      </c>
      <c r="I130" s="12">
        <v>80507</v>
      </c>
      <c r="J130" s="12">
        <v>72236</v>
      </c>
      <c r="K130" s="12">
        <v>68612</v>
      </c>
      <c r="L130" s="12">
        <v>62833</v>
      </c>
      <c r="M130" s="12">
        <v>56551</v>
      </c>
      <c r="N130" s="12">
        <v>55972</v>
      </c>
      <c r="O130" s="12">
        <v>51247</v>
      </c>
      <c r="P130" s="12">
        <v>49044</v>
      </c>
      <c r="Q130" s="12">
        <v>54558</v>
      </c>
      <c r="R130" s="12">
        <v>63440</v>
      </c>
      <c r="S130" s="12">
        <v>72306</v>
      </c>
      <c r="T130" s="12">
        <v>81904</v>
      </c>
      <c r="U130" s="12">
        <v>87763</v>
      </c>
      <c r="V130" s="12">
        <v>89850</v>
      </c>
      <c r="W130" s="12">
        <v>79498</v>
      </c>
      <c r="X130" s="12">
        <v>67134</v>
      </c>
      <c r="Y130" s="12">
        <v>56541</v>
      </c>
      <c r="AA130" s="2">
        <f>IFERROR(INDEX('Holiday Schedule'!$D$3:$D$24,MATCH(A130,'Holiday Schedule'!$C$3:$C$24,0)),0)</f>
        <v>0</v>
      </c>
      <c r="AB130" s="2">
        <f t="shared" si="8"/>
        <v>4</v>
      </c>
      <c r="AC130" s="2">
        <f t="shared" si="9"/>
        <v>1093455</v>
      </c>
      <c r="AD130" s="5">
        <f t="shared" si="10"/>
        <v>432835</v>
      </c>
      <c r="AE130" s="5">
        <f t="shared" si="11"/>
        <v>1526290</v>
      </c>
      <c r="AG130" s="2">
        <f t="shared" si="12"/>
        <v>5</v>
      </c>
      <c r="AH130" s="2">
        <f t="shared" si="13"/>
        <v>2024</v>
      </c>
      <c r="AJ130" s="5">
        <f t="shared" si="14"/>
        <v>89850</v>
      </c>
      <c r="AK130" s="2">
        <f t="shared" si="15"/>
        <v>21</v>
      </c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40"/>
    </row>
    <row r="131" spans="1:89" x14ac:dyDescent="0.25">
      <c r="A131" s="18">
        <v>45414</v>
      </c>
      <c r="B131" s="12">
        <v>51965</v>
      </c>
      <c r="C131" s="12">
        <v>49531</v>
      </c>
      <c r="D131" s="12">
        <v>47126</v>
      </c>
      <c r="E131" s="12">
        <v>48474</v>
      </c>
      <c r="F131" s="12">
        <v>51245</v>
      </c>
      <c r="G131" s="12">
        <v>61703</v>
      </c>
      <c r="H131" s="12">
        <v>75089</v>
      </c>
      <c r="I131" s="12">
        <v>79654</v>
      </c>
      <c r="J131" s="12">
        <v>74377</v>
      </c>
      <c r="K131" s="12">
        <v>72710</v>
      </c>
      <c r="L131" s="12">
        <v>72764</v>
      </c>
      <c r="M131" s="12">
        <v>67324</v>
      </c>
      <c r="N131" s="12">
        <v>64328</v>
      </c>
      <c r="O131" s="12">
        <v>64190</v>
      </c>
      <c r="P131" s="12">
        <v>63329</v>
      </c>
      <c r="Q131" s="12">
        <v>67711</v>
      </c>
      <c r="R131" s="12">
        <v>74471</v>
      </c>
      <c r="S131" s="12">
        <v>83952</v>
      </c>
      <c r="T131" s="12">
        <v>90041</v>
      </c>
      <c r="U131" s="12">
        <v>93260</v>
      </c>
      <c r="V131" s="12">
        <v>92406</v>
      </c>
      <c r="W131" s="12">
        <v>82063</v>
      </c>
      <c r="X131" s="12">
        <v>68645</v>
      </c>
      <c r="Y131" s="12">
        <v>58561</v>
      </c>
      <c r="AA131" s="2">
        <f>IFERROR(INDEX('Holiday Schedule'!$D$3:$D$24,MATCH(A131,'Holiday Schedule'!$C$3:$C$24,0)),0)</f>
        <v>0</v>
      </c>
      <c r="AB131" s="2">
        <f t="shared" si="8"/>
        <v>5</v>
      </c>
      <c r="AC131" s="2">
        <f t="shared" si="9"/>
        <v>1211225</v>
      </c>
      <c r="AD131" s="5">
        <f t="shared" si="10"/>
        <v>443694</v>
      </c>
      <c r="AE131" s="5">
        <f t="shared" si="11"/>
        <v>1654919</v>
      </c>
      <c r="AG131" s="2">
        <f t="shared" si="12"/>
        <v>5</v>
      </c>
      <c r="AH131" s="2">
        <f t="shared" si="13"/>
        <v>2024</v>
      </c>
      <c r="AJ131" s="5">
        <f t="shared" si="14"/>
        <v>93260</v>
      </c>
      <c r="AK131" s="2">
        <f t="shared" si="15"/>
        <v>20</v>
      </c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40"/>
    </row>
    <row r="132" spans="1:89" x14ac:dyDescent="0.25">
      <c r="A132" s="18">
        <v>45415</v>
      </c>
      <c r="B132" s="12">
        <v>52649</v>
      </c>
      <c r="C132" s="12">
        <v>49537</v>
      </c>
      <c r="D132" s="12">
        <v>48317</v>
      </c>
      <c r="E132" s="12">
        <v>48884</v>
      </c>
      <c r="F132" s="12">
        <v>51757</v>
      </c>
      <c r="G132" s="12">
        <v>62483</v>
      </c>
      <c r="H132" s="12">
        <v>75227</v>
      </c>
      <c r="I132" s="12">
        <v>75891</v>
      </c>
      <c r="J132" s="12">
        <v>64819</v>
      </c>
      <c r="K132" s="12">
        <v>59521</v>
      </c>
      <c r="L132" s="12">
        <v>55813</v>
      </c>
      <c r="M132" s="12">
        <v>55512</v>
      </c>
      <c r="N132" s="12">
        <v>52829</v>
      </c>
      <c r="O132" s="12">
        <v>48995</v>
      </c>
      <c r="P132" s="12">
        <v>47059</v>
      </c>
      <c r="Q132" s="12">
        <v>52359</v>
      </c>
      <c r="R132" s="12">
        <v>59425</v>
      </c>
      <c r="S132" s="12">
        <v>70191</v>
      </c>
      <c r="T132" s="12">
        <v>78484</v>
      </c>
      <c r="U132" s="12">
        <v>83926</v>
      </c>
      <c r="V132" s="12">
        <v>86249</v>
      </c>
      <c r="W132" s="12">
        <v>78001</v>
      </c>
      <c r="X132" s="12">
        <v>66081</v>
      </c>
      <c r="Y132" s="12">
        <v>56515</v>
      </c>
      <c r="AA132" s="2">
        <f>IFERROR(INDEX('Holiday Schedule'!$D$3:$D$24,MATCH(A132,'Holiday Schedule'!$C$3:$C$24,0)),0)</f>
        <v>0</v>
      </c>
      <c r="AB132" s="2">
        <f t="shared" si="8"/>
        <v>6</v>
      </c>
      <c r="AC132" s="2">
        <f t="shared" si="9"/>
        <v>1035155</v>
      </c>
      <c r="AD132" s="5">
        <f t="shared" si="10"/>
        <v>445369</v>
      </c>
      <c r="AE132" s="5">
        <f t="shared" si="11"/>
        <v>1480524</v>
      </c>
      <c r="AG132" s="2">
        <f t="shared" si="12"/>
        <v>5</v>
      </c>
      <c r="AH132" s="2">
        <f t="shared" si="13"/>
        <v>2024</v>
      </c>
      <c r="AJ132" s="5">
        <f t="shared" si="14"/>
        <v>86249</v>
      </c>
      <c r="AK132" s="2">
        <f t="shared" si="15"/>
        <v>21</v>
      </c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40"/>
    </row>
    <row r="133" spans="1:89" x14ac:dyDescent="0.25">
      <c r="A133" s="18">
        <v>45416</v>
      </c>
      <c r="B133" s="12">
        <v>52463</v>
      </c>
      <c r="C133" s="12">
        <v>49170</v>
      </c>
      <c r="D133" s="12">
        <v>47412</v>
      </c>
      <c r="E133" s="12">
        <v>47713</v>
      </c>
      <c r="F133" s="12">
        <v>48767</v>
      </c>
      <c r="G133" s="12">
        <v>55382</v>
      </c>
      <c r="H133" s="12">
        <v>63539</v>
      </c>
      <c r="I133" s="12">
        <v>67680</v>
      </c>
      <c r="J133" s="12">
        <v>65418</v>
      </c>
      <c r="K133" s="12">
        <v>62822</v>
      </c>
      <c r="L133" s="12">
        <v>56694</v>
      </c>
      <c r="M133" s="12">
        <v>54396</v>
      </c>
      <c r="N133" s="12">
        <v>53410</v>
      </c>
      <c r="O133" s="12">
        <v>51223</v>
      </c>
      <c r="P133" s="12">
        <v>52458</v>
      </c>
      <c r="Q133" s="12">
        <v>56791</v>
      </c>
      <c r="R133" s="12">
        <v>65673</v>
      </c>
      <c r="S133" s="12">
        <v>74762</v>
      </c>
      <c r="T133" s="12">
        <v>81398</v>
      </c>
      <c r="U133" s="12">
        <v>85985</v>
      </c>
      <c r="V133" s="12">
        <v>85855</v>
      </c>
      <c r="W133" s="12">
        <v>76432</v>
      </c>
      <c r="X133" s="12">
        <v>66644</v>
      </c>
      <c r="Y133" s="12">
        <v>56570</v>
      </c>
      <c r="AA133" s="2">
        <f>IFERROR(INDEX('Holiday Schedule'!$D$3:$D$24,MATCH(A133,'Holiday Schedule'!$C$3:$C$24,0)),0)</f>
        <v>0</v>
      </c>
      <c r="AB133" s="2">
        <f t="shared" si="8"/>
        <v>7</v>
      </c>
      <c r="AC133" s="2">
        <f t="shared" si="9"/>
        <v>0</v>
      </c>
      <c r="AD133" s="5">
        <f t="shared" si="10"/>
        <v>1478657</v>
      </c>
      <c r="AE133" s="5">
        <f t="shared" si="11"/>
        <v>1478657</v>
      </c>
      <c r="AG133" s="2">
        <f t="shared" si="12"/>
        <v>5</v>
      </c>
      <c r="AH133" s="2">
        <f t="shared" si="13"/>
        <v>2024</v>
      </c>
      <c r="AJ133" s="5">
        <f t="shared" si="14"/>
        <v>85985</v>
      </c>
      <c r="AK133" s="2">
        <f t="shared" si="15"/>
        <v>20</v>
      </c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40"/>
    </row>
    <row r="134" spans="1:89" x14ac:dyDescent="0.25">
      <c r="A134" s="18">
        <v>45417</v>
      </c>
      <c r="B134" s="12">
        <v>51484</v>
      </c>
      <c r="C134" s="12">
        <v>47902</v>
      </c>
      <c r="D134" s="12">
        <v>46384</v>
      </c>
      <c r="E134" s="12">
        <v>45955</v>
      </c>
      <c r="F134" s="12">
        <v>47282</v>
      </c>
      <c r="G134" s="12">
        <v>52467</v>
      </c>
      <c r="H134" s="12">
        <v>60310</v>
      </c>
      <c r="I134" s="12">
        <v>65660</v>
      </c>
      <c r="J134" s="12">
        <v>64021</v>
      </c>
      <c r="K134" s="12">
        <v>66432</v>
      </c>
      <c r="L134" s="12">
        <v>60738</v>
      </c>
      <c r="M134" s="12">
        <v>62260</v>
      </c>
      <c r="N134" s="12">
        <v>58061</v>
      </c>
      <c r="O134" s="12">
        <v>56420</v>
      </c>
      <c r="P134" s="12">
        <v>56968</v>
      </c>
      <c r="Q134" s="12">
        <v>65233</v>
      </c>
      <c r="R134" s="12">
        <v>74137</v>
      </c>
      <c r="S134" s="12">
        <v>85275</v>
      </c>
      <c r="T134" s="12">
        <v>90474</v>
      </c>
      <c r="U134" s="12">
        <v>95955</v>
      </c>
      <c r="V134" s="12">
        <v>94183</v>
      </c>
      <c r="W134" s="12">
        <v>80762</v>
      </c>
      <c r="X134" s="12">
        <v>68890</v>
      </c>
      <c r="Y134" s="12">
        <v>57452</v>
      </c>
      <c r="AA134" s="2">
        <f>IFERROR(INDEX('Holiday Schedule'!$D$3:$D$24,MATCH(A134,'Holiday Schedule'!$C$3:$C$24,0)),0)</f>
        <v>0</v>
      </c>
      <c r="AB134" s="2">
        <f t="shared" si="8"/>
        <v>1</v>
      </c>
      <c r="AC134" s="2">
        <f t="shared" si="9"/>
        <v>0</v>
      </c>
      <c r="AD134" s="5">
        <f t="shared" si="10"/>
        <v>1554705</v>
      </c>
      <c r="AE134" s="5">
        <f t="shared" si="11"/>
        <v>1554705</v>
      </c>
      <c r="AG134" s="2">
        <f t="shared" si="12"/>
        <v>5</v>
      </c>
      <c r="AH134" s="2">
        <f t="shared" si="13"/>
        <v>2024</v>
      </c>
      <c r="AJ134" s="5">
        <f t="shared" si="14"/>
        <v>95955</v>
      </c>
      <c r="AK134" s="2">
        <f t="shared" si="15"/>
        <v>20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40"/>
    </row>
    <row r="135" spans="1:89" x14ac:dyDescent="0.25">
      <c r="A135" s="18">
        <v>45418</v>
      </c>
      <c r="B135" s="12">
        <v>52125</v>
      </c>
      <c r="C135" s="12">
        <v>49229</v>
      </c>
      <c r="D135" s="12">
        <v>47456</v>
      </c>
      <c r="E135" s="12">
        <v>47545</v>
      </c>
      <c r="F135" s="12">
        <v>51301</v>
      </c>
      <c r="G135" s="12">
        <v>61219</v>
      </c>
      <c r="H135" s="12">
        <v>75701</v>
      </c>
      <c r="I135" s="12">
        <v>80577</v>
      </c>
      <c r="J135" s="12">
        <v>73872</v>
      </c>
      <c r="K135" s="12">
        <v>71288</v>
      </c>
      <c r="L135" s="12">
        <v>65492</v>
      </c>
      <c r="M135" s="12">
        <v>63805</v>
      </c>
      <c r="N135" s="12">
        <v>59087</v>
      </c>
      <c r="O135" s="12">
        <v>56846</v>
      </c>
      <c r="P135" s="12">
        <v>54335</v>
      </c>
      <c r="Q135" s="12">
        <v>55552</v>
      </c>
      <c r="R135" s="12">
        <v>59796</v>
      </c>
      <c r="S135" s="12">
        <v>71429</v>
      </c>
      <c r="T135" s="12">
        <v>81887</v>
      </c>
      <c r="U135" s="12">
        <v>88610</v>
      </c>
      <c r="V135" s="12">
        <v>89178</v>
      </c>
      <c r="W135" s="12">
        <v>78761</v>
      </c>
      <c r="X135" s="12">
        <v>66198</v>
      </c>
      <c r="Y135" s="12">
        <v>56050</v>
      </c>
      <c r="AA135" s="2">
        <f>IFERROR(INDEX('Holiday Schedule'!$D$3:$D$24,MATCH(A135,'Holiday Schedule'!$C$3:$C$24,0)),0)</f>
        <v>0</v>
      </c>
      <c r="AB135" s="2">
        <f t="shared" si="8"/>
        <v>2</v>
      </c>
      <c r="AC135" s="2">
        <f t="shared" si="9"/>
        <v>1116713</v>
      </c>
      <c r="AD135" s="5">
        <f t="shared" si="10"/>
        <v>440626</v>
      </c>
      <c r="AE135" s="5">
        <f t="shared" si="11"/>
        <v>1557339</v>
      </c>
      <c r="AG135" s="2">
        <f t="shared" si="12"/>
        <v>5</v>
      </c>
      <c r="AH135" s="2">
        <f t="shared" si="13"/>
        <v>2024</v>
      </c>
      <c r="AJ135" s="5">
        <f t="shared" si="14"/>
        <v>89178</v>
      </c>
      <c r="AK135" s="2">
        <f t="shared" si="15"/>
        <v>21</v>
      </c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40"/>
    </row>
    <row r="136" spans="1:89" x14ac:dyDescent="0.25">
      <c r="A136" s="18">
        <v>45419</v>
      </c>
      <c r="B136" s="12">
        <v>50263</v>
      </c>
      <c r="C136" s="12">
        <v>47887</v>
      </c>
      <c r="D136" s="12">
        <v>45990</v>
      </c>
      <c r="E136" s="12">
        <v>46363</v>
      </c>
      <c r="F136" s="12">
        <v>49636</v>
      </c>
      <c r="G136" s="12">
        <v>59435</v>
      </c>
      <c r="H136" s="12">
        <v>71664</v>
      </c>
      <c r="I136" s="12">
        <v>73084</v>
      </c>
      <c r="J136" s="12">
        <v>61631</v>
      </c>
      <c r="K136" s="12">
        <v>56229</v>
      </c>
      <c r="L136" s="12">
        <v>53563</v>
      </c>
      <c r="M136" s="12">
        <v>52453</v>
      </c>
      <c r="N136" s="12">
        <v>49581</v>
      </c>
      <c r="O136" s="12">
        <v>47542</v>
      </c>
      <c r="P136" s="12">
        <v>46376</v>
      </c>
      <c r="Q136" s="12">
        <v>50251</v>
      </c>
      <c r="R136" s="12">
        <v>57963</v>
      </c>
      <c r="S136" s="12">
        <v>69574</v>
      </c>
      <c r="T136" s="12">
        <v>80211</v>
      </c>
      <c r="U136" s="12">
        <v>84553</v>
      </c>
      <c r="V136" s="12">
        <v>87430</v>
      </c>
      <c r="W136" s="12">
        <v>76164</v>
      </c>
      <c r="X136" s="12">
        <v>63805</v>
      </c>
      <c r="Y136" s="12">
        <v>53815</v>
      </c>
      <c r="AA136" s="2">
        <f>IFERROR(INDEX('Holiday Schedule'!$D$3:$D$24,MATCH(A136,'Holiday Schedule'!$C$3:$C$24,0)),0)</f>
        <v>0</v>
      </c>
      <c r="AB136" s="2">
        <f t="shared" si="8"/>
        <v>3</v>
      </c>
      <c r="AC136" s="2">
        <f t="shared" si="9"/>
        <v>1010410</v>
      </c>
      <c r="AD136" s="5">
        <f t="shared" si="10"/>
        <v>425053</v>
      </c>
      <c r="AE136" s="5">
        <f t="shared" si="11"/>
        <v>1435463</v>
      </c>
      <c r="AG136" s="2">
        <f t="shared" si="12"/>
        <v>5</v>
      </c>
      <c r="AH136" s="2">
        <f t="shared" si="13"/>
        <v>2024</v>
      </c>
      <c r="AJ136" s="5">
        <f t="shared" si="14"/>
        <v>87430</v>
      </c>
      <c r="AK136" s="2">
        <f t="shared" si="15"/>
        <v>21</v>
      </c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40"/>
    </row>
    <row r="137" spans="1:89" x14ac:dyDescent="0.25">
      <c r="A137" s="18">
        <v>45420</v>
      </c>
      <c r="B137" s="12">
        <v>48456</v>
      </c>
      <c r="C137" s="12">
        <v>45847</v>
      </c>
      <c r="D137" s="12">
        <v>44684</v>
      </c>
      <c r="E137" s="12">
        <v>45589</v>
      </c>
      <c r="F137" s="12">
        <v>48316</v>
      </c>
      <c r="G137" s="12">
        <v>58086</v>
      </c>
      <c r="H137" s="12">
        <v>71382</v>
      </c>
      <c r="I137" s="12">
        <v>72050</v>
      </c>
      <c r="J137" s="12">
        <v>62729</v>
      </c>
      <c r="K137" s="12">
        <v>59454</v>
      </c>
      <c r="L137" s="12">
        <v>58005</v>
      </c>
      <c r="M137" s="12">
        <v>57269</v>
      </c>
      <c r="N137" s="12">
        <v>58598</v>
      </c>
      <c r="O137" s="12">
        <v>58749</v>
      </c>
      <c r="P137" s="12">
        <v>59960</v>
      </c>
      <c r="Q137" s="12">
        <v>65595</v>
      </c>
      <c r="R137" s="12">
        <v>73496</v>
      </c>
      <c r="S137" s="12">
        <v>82887</v>
      </c>
      <c r="T137" s="12">
        <v>87162</v>
      </c>
      <c r="U137" s="12">
        <v>90589</v>
      </c>
      <c r="V137" s="12">
        <v>89367</v>
      </c>
      <c r="W137" s="12">
        <v>78769</v>
      </c>
      <c r="X137" s="12">
        <v>66818</v>
      </c>
      <c r="Y137" s="12">
        <v>56626</v>
      </c>
      <c r="AA137" s="2">
        <f>IFERROR(INDEX('Holiday Schedule'!$D$3:$D$24,MATCH(A137,'Holiday Schedule'!$C$3:$C$24,0)),0)</f>
        <v>0</v>
      </c>
      <c r="AB137" s="2">
        <f t="shared" si="8"/>
        <v>4</v>
      </c>
      <c r="AC137" s="2">
        <f t="shared" si="9"/>
        <v>1121497</v>
      </c>
      <c r="AD137" s="5">
        <f t="shared" si="10"/>
        <v>418986</v>
      </c>
      <c r="AE137" s="5">
        <f t="shared" si="11"/>
        <v>1540483</v>
      </c>
      <c r="AG137" s="2">
        <f t="shared" si="12"/>
        <v>5</v>
      </c>
      <c r="AH137" s="2">
        <f t="shared" si="13"/>
        <v>2024</v>
      </c>
      <c r="AJ137" s="5">
        <f t="shared" si="14"/>
        <v>90589</v>
      </c>
      <c r="AK137" s="2">
        <f t="shared" si="15"/>
        <v>20</v>
      </c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40"/>
    </row>
    <row r="138" spans="1:89" x14ac:dyDescent="0.25">
      <c r="A138" s="18">
        <v>45421</v>
      </c>
      <c r="B138" s="12">
        <v>51652</v>
      </c>
      <c r="C138" s="12">
        <v>47984</v>
      </c>
      <c r="D138" s="12">
        <v>47110</v>
      </c>
      <c r="E138" s="12">
        <v>47408</v>
      </c>
      <c r="F138" s="12">
        <v>50995</v>
      </c>
      <c r="G138" s="12">
        <v>60016</v>
      </c>
      <c r="H138" s="12">
        <v>76043</v>
      </c>
      <c r="I138" s="12">
        <v>81289</v>
      </c>
      <c r="J138" s="12">
        <v>75472</v>
      </c>
      <c r="K138" s="12">
        <v>73459</v>
      </c>
      <c r="L138" s="12">
        <v>71671</v>
      </c>
      <c r="M138" s="12">
        <v>70486</v>
      </c>
      <c r="N138" s="12">
        <v>67778</v>
      </c>
      <c r="O138" s="12">
        <v>62553</v>
      </c>
      <c r="P138" s="12">
        <v>60962</v>
      </c>
      <c r="Q138" s="12">
        <v>63938</v>
      </c>
      <c r="R138" s="12">
        <v>71693</v>
      </c>
      <c r="S138" s="12">
        <v>81769</v>
      </c>
      <c r="T138" s="12">
        <v>89189</v>
      </c>
      <c r="U138" s="12">
        <v>92687</v>
      </c>
      <c r="V138" s="12">
        <v>93424</v>
      </c>
      <c r="W138" s="12">
        <v>83665</v>
      </c>
      <c r="X138" s="12">
        <v>69950</v>
      </c>
      <c r="Y138" s="12">
        <v>60691</v>
      </c>
      <c r="AA138" s="2">
        <f>IFERROR(INDEX('Holiday Schedule'!$D$3:$D$24,MATCH(A138,'Holiday Schedule'!$C$3:$C$24,0)),0)</f>
        <v>0</v>
      </c>
      <c r="AB138" s="2">
        <f t="shared" ref="AB138:AB201" si="16">WEEKDAY(A138)</f>
        <v>5</v>
      </c>
      <c r="AC138" s="2">
        <f t="shared" ref="AC138:AC201" si="17">IF(AND(AB138&gt;1,AB138&lt;7,AA138&lt;1),SUM(I138:X138),0)</f>
        <v>1209985</v>
      </c>
      <c r="AD138" s="5">
        <f t="shared" ref="AD138:AD201" si="18">AE138-AC138</f>
        <v>441899</v>
      </c>
      <c r="AE138" s="5">
        <f t="shared" ref="AE138:AE201" si="19">SUM(B138:Y138)</f>
        <v>1651884</v>
      </c>
      <c r="AG138" s="2">
        <f t="shared" ref="AG138:AG201" si="20">MONTH(A138)</f>
        <v>5</v>
      </c>
      <c r="AH138" s="2">
        <f t="shared" ref="AH138:AH201" si="21">YEAR(A138)</f>
        <v>2024</v>
      </c>
      <c r="AJ138" s="5">
        <f t="shared" ref="AJ138:AJ201" si="22">MAX(B138:Y138)</f>
        <v>93424</v>
      </c>
      <c r="AK138" s="2">
        <f t="shared" ref="AK138:AK201" si="23">IF(AE138&gt;0,INDEX(B$8:Y$8,MATCH(AJ138,B138:Y138,0)),"")</f>
        <v>21</v>
      </c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40"/>
    </row>
    <row r="139" spans="1:89" x14ac:dyDescent="0.25">
      <c r="A139" s="18">
        <v>45422</v>
      </c>
      <c r="B139" s="12">
        <v>54788</v>
      </c>
      <c r="C139" s="12">
        <v>52581</v>
      </c>
      <c r="D139" s="12">
        <v>50704</v>
      </c>
      <c r="E139" s="12">
        <v>51940</v>
      </c>
      <c r="F139" s="12">
        <v>55048</v>
      </c>
      <c r="G139" s="12">
        <v>65678</v>
      </c>
      <c r="H139" s="12">
        <v>78016</v>
      </c>
      <c r="I139" s="12">
        <v>77479</v>
      </c>
      <c r="J139" s="12">
        <v>65543</v>
      </c>
      <c r="K139" s="12">
        <v>60680</v>
      </c>
      <c r="L139" s="12">
        <v>57724</v>
      </c>
      <c r="M139" s="12">
        <v>56871</v>
      </c>
      <c r="N139" s="12">
        <v>53210</v>
      </c>
      <c r="O139" s="12">
        <v>52434</v>
      </c>
      <c r="P139" s="12">
        <v>51110</v>
      </c>
      <c r="Q139" s="12">
        <v>55350</v>
      </c>
      <c r="R139" s="12">
        <v>62739</v>
      </c>
      <c r="S139" s="12">
        <v>72222</v>
      </c>
      <c r="T139" s="12">
        <v>81557</v>
      </c>
      <c r="U139" s="12">
        <v>85583</v>
      </c>
      <c r="V139" s="12">
        <v>88753</v>
      </c>
      <c r="W139" s="12">
        <v>79397</v>
      </c>
      <c r="X139" s="12">
        <v>68955</v>
      </c>
      <c r="Y139" s="12">
        <v>58168</v>
      </c>
      <c r="AA139" s="2">
        <f>IFERROR(INDEX('Holiday Schedule'!$D$3:$D$24,MATCH(A139,'Holiday Schedule'!$C$3:$C$24,0)),0)</f>
        <v>0</v>
      </c>
      <c r="AB139" s="2">
        <f t="shared" si="16"/>
        <v>6</v>
      </c>
      <c r="AC139" s="2">
        <f t="shared" si="17"/>
        <v>1069607</v>
      </c>
      <c r="AD139" s="5">
        <f t="shared" si="18"/>
        <v>466923</v>
      </c>
      <c r="AE139" s="5">
        <f t="shared" si="19"/>
        <v>1536530</v>
      </c>
      <c r="AG139" s="2">
        <f t="shared" si="20"/>
        <v>5</v>
      </c>
      <c r="AH139" s="2">
        <f t="shared" si="21"/>
        <v>2024</v>
      </c>
      <c r="AJ139" s="5">
        <f t="shared" si="22"/>
        <v>88753</v>
      </c>
      <c r="AK139" s="2">
        <f t="shared" si="23"/>
        <v>21</v>
      </c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40"/>
    </row>
    <row r="140" spans="1:89" x14ac:dyDescent="0.25">
      <c r="A140" s="18">
        <v>45423</v>
      </c>
      <c r="B140" s="12">
        <v>53177</v>
      </c>
      <c r="C140" s="12">
        <v>49705</v>
      </c>
      <c r="D140" s="12">
        <v>48371</v>
      </c>
      <c r="E140" s="12">
        <v>47901</v>
      </c>
      <c r="F140" s="12">
        <v>49802</v>
      </c>
      <c r="G140" s="12">
        <v>55240</v>
      </c>
      <c r="H140" s="12">
        <v>63817</v>
      </c>
      <c r="I140" s="12">
        <v>66928</v>
      </c>
      <c r="J140" s="12">
        <v>64066</v>
      </c>
      <c r="K140" s="12">
        <v>66063</v>
      </c>
      <c r="L140" s="12">
        <v>60887</v>
      </c>
      <c r="M140" s="12">
        <v>58888</v>
      </c>
      <c r="N140" s="12">
        <v>58086</v>
      </c>
      <c r="O140" s="12">
        <v>53683</v>
      </c>
      <c r="P140" s="12">
        <v>52323</v>
      </c>
      <c r="Q140" s="12">
        <v>55502</v>
      </c>
      <c r="R140" s="12">
        <v>63580</v>
      </c>
      <c r="S140" s="12">
        <v>73946</v>
      </c>
      <c r="T140" s="12">
        <v>81888</v>
      </c>
      <c r="U140" s="12">
        <v>86928</v>
      </c>
      <c r="V140" s="12">
        <v>87617</v>
      </c>
      <c r="W140" s="12">
        <v>78308</v>
      </c>
      <c r="X140" s="12">
        <v>68065</v>
      </c>
      <c r="Y140" s="12">
        <v>59242</v>
      </c>
      <c r="AA140" s="2">
        <f>IFERROR(INDEX('Holiday Schedule'!$D$3:$D$24,MATCH(A140,'Holiday Schedule'!$C$3:$C$24,0)),0)</f>
        <v>0</v>
      </c>
      <c r="AB140" s="2">
        <f t="shared" si="16"/>
        <v>7</v>
      </c>
      <c r="AC140" s="2">
        <f t="shared" si="17"/>
        <v>0</v>
      </c>
      <c r="AD140" s="5">
        <f t="shared" si="18"/>
        <v>1504013</v>
      </c>
      <c r="AE140" s="5">
        <f t="shared" si="19"/>
        <v>1504013</v>
      </c>
      <c r="AG140" s="2">
        <f t="shared" si="20"/>
        <v>5</v>
      </c>
      <c r="AH140" s="2">
        <f t="shared" si="21"/>
        <v>2024</v>
      </c>
      <c r="AJ140" s="5">
        <f t="shared" si="22"/>
        <v>87617</v>
      </c>
      <c r="AK140" s="2">
        <f t="shared" si="23"/>
        <v>21</v>
      </c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40"/>
    </row>
    <row r="141" spans="1:89" x14ac:dyDescent="0.25">
      <c r="A141" s="18">
        <v>45424</v>
      </c>
      <c r="B141" s="12">
        <v>53769</v>
      </c>
      <c r="C141" s="12">
        <v>50847</v>
      </c>
      <c r="D141" s="12">
        <v>49721</v>
      </c>
      <c r="E141" s="12">
        <v>48791</v>
      </c>
      <c r="F141" s="12">
        <v>51355</v>
      </c>
      <c r="G141" s="12">
        <v>55808</v>
      </c>
      <c r="H141" s="12">
        <v>63900</v>
      </c>
      <c r="I141" s="12">
        <v>66222</v>
      </c>
      <c r="J141" s="12">
        <v>62515</v>
      </c>
      <c r="K141" s="12">
        <v>62551</v>
      </c>
      <c r="L141" s="12">
        <v>57478</v>
      </c>
      <c r="M141" s="12">
        <v>54403</v>
      </c>
      <c r="N141" s="12">
        <v>50972</v>
      </c>
      <c r="O141" s="12">
        <v>48267</v>
      </c>
      <c r="P141" s="12">
        <v>48129</v>
      </c>
      <c r="Q141" s="12">
        <v>50936</v>
      </c>
      <c r="R141" s="12">
        <v>60975</v>
      </c>
      <c r="S141" s="12">
        <v>70865</v>
      </c>
      <c r="T141" s="12">
        <v>81274</v>
      </c>
      <c r="U141" s="12">
        <v>89101</v>
      </c>
      <c r="V141" s="12">
        <v>88859</v>
      </c>
      <c r="W141" s="12">
        <v>78460</v>
      </c>
      <c r="X141" s="12">
        <v>66061</v>
      </c>
      <c r="Y141" s="12">
        <v>56204</v>
      </c>
      <c r="AA141" s="2">
        <f>IFERROR(INDEX('Holiday Schedule'!$D$3:$D$24,MATCH(A141,'Holiday Schedule'!$C$3:$C$24,0)),0)</f>
        <v>0</v>
      </c>
      <c r="AB141" s="2">
        <f t="shared" si="16"/>
        <v>1</v>
      </c>
      <c r="AC141" s="2">
        <f t="shared" si="17"/>
        <v>0</v>
      </c>
      <c r="AD141" s="5">
        <f t="shared" si="18"/>
        <v>1467463</v>
      </c>
      <c r="AE141" s="5">
        <f t="shared" si="19"/>
        <v>1467463</v>
      </c>
      <c r="AG141" s="2">
        <f t="shared" si="20"/>
        <v>5</v>
      </c>
      <c r="AH141" s="2">
        <f t="shared" si="21"/>
        <v>2024</v>
      </c>
      <c r="AJ141" s="5">
        <f t="shared" si="22"/>
        <v>89101</v>
      </c>
      <c r="AK141" s="2">
        <f t="shared" si="23"/>
        <v>20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40"/>
    </row>
    <row r="142" spans="1:89" x14ac:dyDescent="0.25">
      <c r="A142" s="18">
        <v>45425</v>
      </c>
      <c r="B142" s="12">
        <v>49850</v>
      </c>
      <c r="C142" s="12">
        <v>47628</v>
      </c>
      <c r="D142" s="12">
        <v>45620</v>
      </c>
      <c r="E142" s="12">
        <v>46601</v>
      </c>
      <c r="F142" s="12">
        <v>50068</v>
      </c>
      <c r="G142" s="12">
        <v>59459</v>
      </c>
      <c r="H142" s="12">
        <v>73574</v>
      </c>
      <c r="I142" s="12">
        <v>77040</v>
      </c>
      <c r="J142" s="12">
        <v>65543</v>
      </c>
      <c r="K142" s="12">
        <v>58455</v>
      </c>
      <c r="L142" s="12">
        <v>55271</v>
      </c>
      <c r="M142" s="12">
        <v>53331</v>
      </c>
      <c r="N142" s="12">
        <v>52975</v>
      </c>
      <c r="O142" s="12">
        <v>50921</v>
      </c>
      <c r="P142" s="12">
        <v>49037</v>
      </c>
      <c r="Q142" s="12">
        <v>50593</v>
      </c>
      <c r="R142" s="12">
        <v>58412</v>
      </c>
      <c r="S142" s="12">
        <v>71260</v>
      </c>
      <c r="T142" s="12">
        <v>80753</v>
      </c>
      <c r="U142" s="12">
        <v>85715</v>
      </c>
      <c r="V142" s="12">
        <v>88577</v>
      </c>
      <c r="W142" s="12">
        <v>77703</v>
      </c>
      <c r="X142" s="12">
        <v>65029</v>
      </c>
      <c r="Y142" s="12">
        <v>54780</v>
      </c>
      <c r="AA142" s="2">
        <f>IFERROR(INDEX('Holiday Schedule'!$D$3:$D$24,MATCH(A142,'Holiday Schedule'!$C$3:$C$24,0)),0)</f>
        <v>0</v>
      </c>
      <c r="AB142" s="2">
        <f t="shared" si="16"/>
        <v>2</v>
      </c>
      <c r="AC142" s="2">
        <f t="shared" si="17"/>
        <v>1040615</v>
      </c>
      <c r="AD142" s="5">
        <f t="shared" si="18"/>
        <v>427580</v>
      </c>
      <c r="AE142" s="5">
        <f t="shared" si="19"/>
        <v>1468195</v>
      </c>
      <c r="AG142" s="2">
        <f t="shared" si="20"/>
        <v>5</v>
      </c>
      <c r="AH142" s="2">
        <f t="shared" si="21"/>
        <v>2024</v>
      </c>
      <c r="AJ142" s="5">
        <f t="shared" si="22"/>
        <v>88577</v>
      </c>
      <c r="AK142" s="2">
        <f t="shared" si="23"/>
        <v>21</v>
      </c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40"/>
    </row>
    <row r="143" spans="1:89" x14ac:dyDescent="0.25">
      <c r="A143" s="18">
        <v>45426</v>
      </c>
      <c r="B143" s="12">
        <v>49596</v>
      </c>
      <c r="C143" s="12">
        <v>46805</v>
      </c>
      <c r="D143" s="12">
        <v>45299</v>
      </c>
      <c r="E143" s="12">
        <v>46564</v>
      </c>
      <c r="F143" s="12">
        <v>49930</v>
      </c>
      <c r="G143" s="12">
        <v>58762</v>
      </c>
      <c r="H143" s="12">
        <v>71705</v>
      </c>
      <c r="I143" s="12">
        <v>75345</v>
      </c>
      <c r="J143" s="12">
        <v>69647</v>
      </c>
      <c r="K143" s="12">
        <v>65322</v>
      </c>
      <c r="L143" s="12">
        <v>57734</v>
      </c>
      <c r="M143" s="12">
        <v>56802</v>
      </c>
      <c r="N143" s="12">
        <v>56607</v>
      </c>
      <c r="O143" s="12">
        <v>55129</v>
      </c>
      <c r="P143" s="12">
        <v>50288</v>
      </c>
      <c r="Q143" s="12">
        <v>54384</v>
      </c>
      <c r="R143" s="12">
        <v>61870</v>
      </c>
      <c r="S143" s="12">
        <v>73163</v>
      </c>
      <c r="T143" s="12">
        <v>80831</v>
      </c>
      <c r="U143" s="12">
        <v>87650</v>
      </c>
      <c r="V143" s="12">
        <v>88122</v>
      </c>
      <c r="W143" s="12">
        <v>76875</v>
      </c>
      <c r="X143" s="12">
        <v>64894</v>
      </c>
      <c r="Y143" s="12">
        <v>54072</v>
      </c>
      <c r="AA143" s="2">
        <f>IFERROR(INDEX('Holiday Schedule'!$D$3:$D$24,MATCH(A143,'Holiday Schedule'!$C$3:$C$24,0)),0)</f>
        <v>0</v>
      </c>
      <c r="AB143" s="2">
        <f t="shared" si="16"/>
        <v>3</v>
      </c>
      <c r="AC143" s="2">
        <f t="shared" si="17"/>
        <v>1074663</v>
      </c>
      <c r="AD143" s="5">
        <f t="shared" si="18"/>
        <v>422733</v>
      </c>
      <c r="AE143" s="5">
        <f t="shared" si="19"/>
        <v>1497396</v>
      </c>
      <c r="AG143" s="2">
        <f t="shared" si="20"/>
        <v>5</v>
      </c>
      <c r="AH143" s="2">
        <f t="shared" si="21"/>
        <v>2024</v>
      </c>
      <c r="AJ143" s="5">
        <f t="shared" si="22"/>
        <v>88122</v>
      </c>
      <c r="AK143" s="2">
        <f t="shared" si="23"/>
        <v>21</v>
      </c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40"/>
    </row>
    <row r="144" spans="1:89" x14ac:dyDescent="0.25">
      <c r="A144" s="18">
        <v>45427</v>
      </c>
      <c r="B144" s="12">
        <v>49175</v>
      </c>
      <c r="C144" s="12">
        <v>45688</v>
      </c>
      <c r="D144" s="12">
        <v>44490</v>
      </c>
      <c r="E144" s="12">
        <v>44365</v>
      </c>
      <c r="F144" s="12">
        <v>48198</v>
      </c>
      <c r="G144" s="12">
        <v>56465</v>
      </c>
      <c r="H144" s="12">
        <v>69973</v>
      </c>
      <c r="I144" s="12">
        <v>71577</v>
      </c>
      <c r="J144" s="12">
        <v>62121</v>
      </c>
      <c r="K144" s="12">
        <v>58538</v>
      </c>
      <c r="L144" s="12">
        <v>55780</v>
      </c>
      <c r="M144" s="12">
        <v>52808</v>
      </c>
      <c r="N144" s="12">
        <v>51982</v>
      </c>
      <c r="O144" s="12">
        <v>50032</v>
      </c>
      <c r="P144" s="12">
        <v>51529</v>
      </c>
      <c r="Q144" s="12">
        <v>54441</v>
      </c>
      <c r="R144" s="12">
        <v>63490</v>
      </c>
      <c r="S144" s="12">
        <v>74964</v>
      </c>
      <c r="T144" s="12">
        <v>83458</v>
      </c>
      <c r="U144" s="12">
        <v>89405</v>
      </c>
      <c r="V144" s="12">
        <v>89315</v>
      </c>
      <c r="W144" s="12">
        <v>78392</v>
      </c>
      <c r="X144" s="12">
        <v>64660</v>
      </c>
      <c r="Y144" s="12">
        <v>54453</v>
      </c>
      <c r="AA144" s="2">
        <f>IFERROR(INDEX('Holiday Schedule'!$D$3:$D$24,MATCH(A144,'Holiday Schedule'!$C$3:$C$24,0)),0)</f>
        <v>0</v>
      </c>
      <c r="AB144" s="2">
        <f t="shared" si="16"/>
        <v>4</v>
      </c>
      <c r="AC144" s="2">
        <f t="shared" si="17"/>
        <v>1052492</v>
      </c>
      <c r="AD144" s="5">
        <f t="shared" si="18"/>
        <v>412807</v>
      </c>
      <c r="AE144" s="5">
        <f t="shared" si="19"/>
        <v>1465299</v>
      </c>
      <c r="AG144" s="2">
        <f t="shared" si="20"/>
        <v>5</v>
      </c>
      <c r="AH144" s="2">
        <f t="shared" si="21"/>
        <v>2024</v>
      </c>
      <c r="AJ144" s="5">
        <f t="shared" si="22"/>
        <v>89405</v>
      </c>
      <c r="AK144" s="2">
        <f t="shared" si="23"/>
        <v>20</v>
      </c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40"/>
    </row>
    <row r="145" spans="1:89" x14ac:dyDescent="0.25">
      <c r="A145" s="18">
        <v>45428</v>
      </c>
      <c r="B145" s="12">
        <v>48899</v>
      </c>
      <c r="C145" s="12">
        <v>45666</v>
      </c>
      <c r="D145" s="12">
        <v>43651</v>
      </c>
      <c r="E145" s="12">
        <v>44056</v>
      </c>
      <c r="F145" s="12">
        <v>47326</v>
      </c>
      <c r="G145" s="12">
        <v>55745</v>
      </c>
      <c r="H145" s="12">
        <v>67804</v>
      </c>
      <c r="I145" s="12">
        <v>70849</v>
      </c>
      <c r="J145" s="12">
        <v>65128</v>
      </c>
      <c r="K145" s="12">
        <v>62728</v>
      </c>
      <c r="L145" s="12">
        <v>59491</v>
      </c>
      <c r="M145" s="12">
        <v>57305</v>
      </c>
      <c r="N145" s="12">
        <v>55728</v>
      </c>
      <c r="O145" s="12">
        <v>53052</v>
      </c>
      <c r="P145" s="12">
        <v>52729</v>
      </c>
      <c r="Q145" s="12">
        <v>59005</v>
      </c>
      <c r="R145" s="12">
        <v>67051</v>
      </c>
      <c r="S145" s="12">
        <v>77804</v>
      </c>
      <c r="T145" s="12">
        <v>84203</v>
      </c>
      <c r="U145" s="12">
        <v>88887</v>
      </c>
      <c r="V145" s="12">
        <v>89525</v>
      </c>
      <c r="W145" s="12">
        <v>78857</v>
      </c>
      <c r="X145" s="12">
        <v>65640</v>
      </c>
      <c r="Y145" s="12">
        <v>54768</v>
      </c>
      <c r="AA145" s="2">
        <f>IFERROR(INDEX('Holiday Schedule'!$D$3:$D$24,MATCH(A145,'Holiday Schedule'!$C$3:$C$24,0)),0)</f>
        <v>0</v>
      </c>
      <c r="AB145" s="2">
        <f t="shared" si="16"/>
        <v>5</v>
      </c>
      <c r="AC145" s="2">
        <f t="shared" si="17"/>
        <v>1087982</v>
      </c>
      <c r="AD145" s="5">
        <f t="shared" si="18"/>
        <v>407915</v>
      </c>
      <c r="AE145" s="5">
        <f t="shared" si="19"/>
        <v>1495897</v>
      </c>
      <c r="AG145" s="2">
        <f t="shared" si="20"/>
        <v>5</v>
      </c>
      <c r="AH145" s="2">
        <f t="shared" si="21"/>
        <v>2024</v>
      </c>
      <c r="AJ145" s="5">
        <f t="shared" si="22"/>
        <v>89525</v>
      </c>
      <c r="AK145" s="2">
        <f t="shared" si="23"/>
        <v>21</v>
      </c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40"/>
    </row>
    <row r="146" spans="1:89" x14ac:dyDescent="0.25">
      <c r="A146" s="18">
        <v>45429</v>
      </c>
      <c r="B146" s="12">
        <v>49489</v>
      </c>
      <c r="C146" s="12">
        <v>45871</v>
      </c>
      <c r="D146" s="12">
        <v>44038</v>
      </c>
      <c r="E146" s="12">
        <v>44249</v>
      </c>
      <c r="F146" s="12">
        <v>47234</v>
      </c>
      <c r="G146" s="12">
        <v>55368</v>
      </c>
      <c r="H146" s="12">
        <v>67738</v>
      </c>
      <c r="I146" s="12">
        <v>69937</v>
      </c>
      <c r="J146" s="12">
        <v>62885</v>
      </c>
      <c r="K146" s="12">
        <v>59330</v>
      </c>
      <c r="L146" s="12">
        <v>54290</v>
      </c>
      <c r="M146" s="12">
        <v>53382</v>
      </c>
      <c r="N146" s="12">
        <v>53134</v>
      </c>
      <c r="O146" s="12">
        <v>52161</v>
      </c>
      <c r="P146" s="12">
        <v>54013</v>
      </c>
      <c r="Q146" s="12">
        <v>57489</v>
      </c>
      <c r="R146" s="12">
        <v>66409</v>
      </c>
      <c r="S146" s="12">
        <v>74948</v>
      </c>
      <c r="T146" s="12">
        <v>80349</v>
      </c>
      <c r="U146" s="12">
        <v>85198</v>
      </c>
      <c r="V146" s="12">
        <v>86442</v>
      </c>
      <c r="W146" s="12">
        <v>77948</v>
      </c>
      <c r="X146" s="12">
        <v>66023</v>
      </c>
      <c r="Y146" s="12">
        <v>55529</v>
      </c>
      <c r="AA146" s="2">
        <f>IFERROR(INDEX('Holiday Schedule'!$D$3:$D$24,MATCH(A146,'Holiday Schedule'!$C$3:$C$24,0)),0)</f>
        <v>0</v>
      </c>
      <c r="AB146" s="2">
        <f t="shared" si="16"/>
        <v>6</v>
      </c>
      <c r="AC146" s="2">
        <f t="shared" si="17"/>
        <v>1053938</v>
      </c>
      <c r="AD146" s="5">
        <f t="shared" si="18"/>
        <v>409516</v>
      </c>
      <c r="AE146" s="5">
        <f t="shared" si="19"/>
        <v>1463454</v>
      </c>
      <c r="AG146" s="2">
        <f t="shared" si="20"/>
        <v>5</v>
      </c>
      <c r="AH146" s="2">
        <f t="shared" si="21"/>
        <v>2024</v>
      </c>
      <c r="AJ146" s="5">
        <f t="shared" si="22"/>
        <v>86442</v>
      </c>
      <c r="AK146" s="2">
        <f t="shared" si="23"/>
        <v>21</v>
      </c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40"/>
    </row>
    <row r="147" spans="1:89" x14ac:dyDescent="0.25">
      <c r="A147" s="18">
        <v>45430</v>
      </c>
      <c r="B147" s="12">
        <v>49871</v>
      </c>
      <c r="C147" s="12">
        <v>46425</v>
      </c>
      <c r="D147" s="12">
        <v>44626</v>
      </c>
      <c r="E147" s="12">
        <v>44072</v>
      </c>
      <c r="F147" s="12">
        <v>45203</v>
      </c>
      <c r="G147" s="12">
        <v>50424</v>
      </c>
      <c r="H147" s="12">
        <v>57644</v>
      </c>
      <c r="I147" s="12">
        <v>64402</v>
      </c>
      <c r="J147" s="12">
        <v>63937</v>
      </c>
      <c r="K147" s="12">
        <v>64556</v>
      </c>
      <c r="L147" s="12">
        <v>61874</v>
      </c>
      <c r="M147" s="12">
        <v>60177</v>
      </c>
      <c r="N147" s="12">
        <v>57874</v>
      </c>
      <c r="O147" s="12">
        <v>56685</v>
      </c>
      <c r="P147" s="12">
        <v>58282</v>
      </c>
      <c r="Q147" s="12">
        <v>62926</v>
      </c>
      <c r="R147" s="12">
        <v>70181</v>
      </c>
      <c r="S147" s="12">
        <v>77180</v>
      </c>
      <c r="T147" s="12">
        <v>83311</v>
      </c>
      <c r="U147" s="12">
        <v>85713</v>
      </c>
      <c r="V147" s="12">
        <v>85924</v>
      </c>
      <c r="W147" s="12">
        <v>75444</v>
      </c>
      <c r="X147" s="12">
        <v>64487</v>
      </c>
      <c r="Y147" s="12">
        <v>54727</v>
      </c>
      <c r="AA147" s="2">
        <f>IFERROR(INDEX('Holiday Schedule'!$D$3:$D$24,MATCH(A147,'Holiday Schedule'!$C$3:$C$24,0)),0)</f>
        <v>0</v>
      </c>
      <c r="AB147" s="2">
        <f t="shared" si="16"/>
        <v>7</v>
      </c>
      <c r="AC147" s="2">
        <f t="shared" si="17"/>
        <v>0</v>
      </c>
      <c r="AD147" s="5">
        <f t="shared" si="18"/>
        <v>1485945</v>
      </c>
      <c r="AE147" s="5">
        <f t="shared" si="19"/>
        <v>1485945</v>
      </c>
      <c r="AG147" s="2">
        <f t="shared" si="20"/>
        <v>5</v>
      </c>
      <c r="AH147" s="2">
        <f t="shared" si="21"/>
        <v>2024</v>
      </c>
      <c r="AJ147" s="5">
        <f t="shared" si="22"/>
        <v>85924</v>
      </c>
      <c r="AK147" s="2">
        <f t="shared" si="23"/>
        <v>21</v>
      </c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40"/>
    </row>
    <row r="148" spans="1:89" x14ac:dyDescent="0.25">
      <c r="A148" s="18">
        <v>45431</v>
      </c>
      <c r="B148" s="12">
        <v>50551</v>
      </c>
      <c r="C148" s="12">
        <v>45835</v>
      </c>
      <c r="D148" s="12">
        <v>45016</v>
      </c>
      <c r="E148" s="12">
        <v>43978</v>
      </c>
      <c r="F148" s="12">
        <v>45338</v>
      </c>
      <c r="G148" s="12">
        <v>49384</v>
      </c>
      <c r="H148" s="12">
        <v>57527</v>
      </c>
      <c r="I148" s="12">
        <v>64091</v>
      </c>
      <c r="J148" s="12">
        <v>67459</v>
      </c>
      <c r="K148" s="12">
        <v>69860</v>
      </c>
      <c r="L148" s="12">
        <v>65507</v>
      </c>
      <c r="M148" s="12">
        <v>64575</v>
      </c>
      <c r="N148" s="12">
        <v>60926</v>
      </c>
      <c r="O148" s="12">
        <v>58594</v>
      </c>
      <c r="P148" s="12">
        <v>57819</v>
      </c>
      <c r="Q148" s="12">
        <v>61663</v>
      </c>
      <c r="R148" s="12">
        <v>69081</v>
      </c>
      <c r="S148" s="12">
        <v>78546</v>
      </c>
      <c r="T148" s="12">
        <v>86124</v>
      </c>
      <c r="U148" s="12">
        <v>90753</v>
      </c>
      <c r="V148" s="12">
        <v>90911</v>
      </c>
      <c r="W148" s="12">
        <v>78930</v>
      </c>
      <c r="X148" s="12">
        <v>66587</v>
      </c>
      <c r="Y148" s="12">
        <v>55267</v>
      </c>
      <c r="AA148" s="2">
        <f>IFERROR(INDEX('Holiday Schedule'!$D$3:$D$24,MATCH(A148,'Holiday Schedule'!$C$3:$C$24,0)),0)</f>
        <v>0</v>
      </c>
      <c r="AB148" s="2">
        <f t="shared" si="16"/>
        <v>1</v>
      </c>
      <c r="AC148" s="2">
        <f t="shared" si="17"/>
        <v>0</v>
      </c>
      <c r="AD148" s="5">
        <f t="shared" si="18"/>
        <v>1524322</v>
      </c>
      <c r="AE148" s="5">
        <f t="shared" si="19"/>
        <v>1524322</v>
      </c>
      <c r="AG148" s="2">
        <f t="shared" si="20"/>
        <v>5</v>
      </c>
      <c r="AH148" s="2">
        <f t="shared" si="21"/>
        <v>2024</v>
      </c>
      <c r="AJ148" s="5">
        <f t="shared" si="22"/>
        <v>90911</v>
      </c>
      <c r="AK148" s="2">
        <f t="shared" si="23"/>
        <v>21</v>
      </c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40"/>
    </row>
    <row r="149" spans="1:89" x14ac:dyDescent="0.25">
      <c r="A149" s="18">
        <v>45432</v>
      </c>
      <c r="B149" s="12">
        <v>49657</v>
      </c>
      <c r="C149" s="12">
        <v>45792</v>
      </c>
      <c r="D149" s="12">
        <v>43924</v>
      </c>
      <c r="E149" s="12">
        <v>44237</v>
      </c>
      <c r="F149" s="12">
        <v>47917</v>
      </c>
      <c r="G149" s="12">
        <v>56030</v>
      </c>
      <c r="H149" s="12">
        <v>69707</v>
      </c>
      <c r="I149" s="12">
        <v>73471</v>
      </c>
      <c r="J149" s="12">
        <v>65102</v>
      </c>
      <c r="K149" s="12">
        <v>61962</v>
      </c>
      <c r="L149" s="12">
        <v>57650</v>
      </c>
      <c r="M149" s="12">
        <v>54189</v>
      </c>
      <c r="N149" s="12">
        <v>54813</v>
      </c>
      <c r="O149" s="12">
        <v>51288</v>
      </c>
      <c r="P149" s="12">
        <v>48796</v>
      </c>
      <c r="Q149" s="12">
        <v>53505</v>
      </c>
      <c r="R149" s="12">
        <v>61443</v>
      </c>
      <c r="S149" s="12">
        <v>74138</v>
      </c>
      <c r="T149" s="12">
        <v>83598</v>
      </c>
      <c r="U149" s="12">
        <v>88735</v>
      </c>
      <c r="V149" s="12">
        <v>90131</v>
      </c>
      <c r="W149" s="12">
        <v>78728</v>
      </c>
      <c r="X149" s="12">
        <v>65059</v>
      </c>
      <c r="Y149" s="12">
        <v>55007</v>
      </c>
      <c r="AA149" s="2">
        <f>IFERROR(INDEX('Holiday Schedule'!$D$3:$D$24,MATCH(A149,'Holiday Schedule'!$C$3:$C$24,0)),0)</f>
        <v>0</v>
      </c>
      <c r="AB149" s="2">
        <f t="shared" si="16"/>
        <v>2</v>
      </c>
      <c r="AC149" s="2">
        <f t="shared" si="17"/>
        <v>1062608</v>
      </c>
      <c r="AD149" s="5">
        <f t="shared" si="18"/>
        <v>412271</v>
      </c>
      <c r="AE149" s="5">
        <f t="shared" si="19"/>
        <v>1474879</v>
      </c>
      <c r="AG149" s="2">
        <f t="shared" si="20"/>
        <v>5</v>
      </c>
      <c r="AH149" s="2">
        <f t="shared" si="21"/>
        <v>2024</v>
      </c>
      <c r="AJ149" s="5">
        <f t="shared" si="22"/>
        <v>90131</v>
      </c>
      <c r="AK149" s="2">
        <f t="shared" si="23"/>
        <v>21</v>
      </c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40"/>
    </row>
    <row r="150" spans="1:89" x14ac:dyDescent="0.25">
      <c r="A150" s="18">
        <v>45433</v>
      </c>
      <c r="B150" s="12">
        <v>49275</v>
      </c>
      <c r="C150" s="12">
        <v>46374</v>
      </c>
      <c r="D150" s="12">
        <v>44433</v>
      </c>
      <c r="E150" s="12">
        <v>45132</v>
      </c>
      <c r="F150" s="12">
        <v>48626</v>
      </c>
      <c r="G150" s="12">
        <v>56260</v>
      </c>
      <c r="H150" s="12">
        <v>70398</v>
      </c>
      <c r="I150" s="12">
        <v>73186</v>
      </c>
      <c r="J150" s="12">
        <v>64931</v>
      </c>
      <c r="K150" s="12">
        <v>58846</v>
      </c>
      <c r="L150" s="12">
        <v>54847</v>
      </c>
      <c r="M150" s="12">
        <v>54744</v>
      </c>
      <c r="N150" s="12">
        <v>53840</v>
      </c>
      <c r="O150" s="12">
        <v>51951</v>
      </c>
      <c r="P150" s="12">
        <v>51986</v>
      </c>
      <c r="Q150" s="12">
        <v>57613</v>
      </c>
      <c r="R150" s="12">
        <v>67407</v>
      </c>
      <c r="S150" s="12">
        <v>79777</v>
      </c>
      <c r="T150" s="12">
        <v>87522</v>
      </c>
      <c r="U150" s="12">
        <v>92059</v>
      </c>
      <c r="V150" s="12">
        <v>92123</v>
      </c>
      <c r="W150" s="12">
        <v>81104</v>
      </c>
      <c r="X150" s="12">
        <v>66921</v>
      </c>
      <c r="Y150" s="12">
        <v>56266</v>
      </c>
      <c r="AA150" s="2">
        <f>IFERROR(INDEX('Holiday Schedule'!$D$3:$D$24,MATCH(A150,'Holiday Schedule'!$C$3:$C$24,0)),0)</f>
        <v>0</v>
      </c>
      <c r="AB150" s="2">
        <f t="shared" si="16"/>
        <v>3</v>
      </c>
      <c r="AC150" s="2">
        <f t="shared" si="17"/>
        <v>1088857</v>
      </c>
      <c r="AD150" s="5">
        <f t="shared" si="18"/>
        <v>416764</v>
      </c>
      <c r="AE150" s="5">
        <f t="shared" si="19"/>
        <v>1505621</v>
      </c>
      <c r="AG150" s="2">
        <f t="shared" si="20"/>
        <v>5</v>
      </c>
      <c r="AH150" s="2">
        <f t="shared" si="21"/>
        <v>2024</v>
      </c>
      <c r="AJ150" s="5">
        <f t="shared" si="22"/>
        <v>92123</v>
      </c>
      <c r="AK150" s="2">
        <f t="shared" si="23"/>
        <v>21</v>
      </c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40"/>
    </row>
    <row r="151" spans="1:89" x14ac:dyDescent="0.25">
      <c r="A151" s="18">
        <v>45434</v>
      </c>
      <c r="B151" s="12">
        <v>50889</v>
      </c>
      <c r="C151" s="12">
        <v>45930</v>
      </c>
      <c r="D151" s="12">
        <v>45317</v>
      </c>
      <c r="E151" s="12">
        <v>45002</v>
      </c>
      <c r="F151" s="12">
        <v>48301</v>
      </c>
      <c r="G151" s="12">
        <v>56479</v>
      </c>
      <c r="H151" s="12">
        <v>70621</v>
      </c>
      <c r="I151" s="12">
        <v>76275</v>
      </c>
      <c r="J151" s="12">
        <v>70755</v>
      </c>
      <c r="K151" s="12">
        <v>67210</v>
      </c>
      <c r="L151" s="12">
        <v>63512</v>
      </c>
      <c r="M151" s="12">
        <v>59468</v>
      </c>
      <c r="N151" s="12">
        <v>58343</v>
      </c>
      <c r="O151" s="12">
        <v>58055</v>
      </c>
      <c r="P151" s="12">
        <v>60989</v>
      </c>
      <c r="Q151" s="12">
        <v>64735</v>
      </c>
      <c r="R151" s="12">
        <v>73386</v>
      </c>
      <c r="S151" s="12">
        <v>82932</v>
      </c>
      <c r="T151" s="12">
        <v>94483</v>
      </c>
      <c r="U151" s="12">
        <v>99603</v>
      </c>
      <c r="V151" s="12">
        <v>100750</v>
      </c>
      <c r="W151" s="12">
        <v>88952</v>
      </c>
      <c r="X151" s="12">
        <v>72970</v>
      </c>
      <c r="Y151" s="12">
        <v>60792</v>
      </c>
      <c r="AA151" s="2">
        <f>IFERROR(INDEX('Holiday Schedule'!$D$3:$D$24,MATCH(A151,'Holiday Schedule'!$C$3:$C$24,0)),0)</f>
        <v>0</v>
      </c>
      <c r="AB151" s="2">
        <f t="shared" si="16"/>
        <v>4</v>
      </c>
      <c r="AC151" s="2">
        <f t="shared" si="17"/>
        <v>1192418</v>
      </c>
      <c r="AD151" s="5">
        <f t="shared" si="18"/>
        <v>423331</v>
      </c>
      <c r="AE151" s="5">
        <f t="shared" si="19"/>
        <v>1615749</v>
      </c>
      <c r="AG151" s="2">
        <f t="shared" si="20"/>
        <v>5</v>
      </c>
      <c r="AH151" s="2">
        <f t="shared" si="21"/>
        <v>2024</v>
      </c>
      <c r="AJ151" s="5">
        <f t="shared" si="22"/>
        <v>100750</v>
      </c>
      <c r="AK151" s="2">
        <f t="shared" si="23"/>
        <v>21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40"/>
    </row>
    <row r="152" spans="1:89" x14ac:dyDescent="0.25">
      <c r="A152" s="18">
        <v>45435</v>
      </c>
      <c r="B152" s="12">
        <v>53652</v>
      </c>
      <c r="C152" s="12">
        <v>49748</v>
      </c>
      <c r="D152" s="12">
        <v>46872</v>
      </c>
      <c r="E152" s="12">
        <v>47458</v>
      </c>
      <c r="F152" s="12">
        <v>49101</v>
      </c>
      <c r="G152" s="12">
        <v>57985</v>
      </c>
      <c r="H152" s="12">
        <v>70422</v>
      </c>
      <c r="I152" s="12">
        <v>74226</v>
      </c>
      <c r="J152" s="12">
        <v>67736</v>
      </c>
      <c r="K152" s="12">
        <v>67606</v>
      </c>
      <c r="L152" s="12">
        <v>65631</v>
      </c>
      <c r="M152" s="12">
        <v>62643</v>
      </c>
      <c r="N152" s="12">
        <v>63198</v>
      </c>
      <c r="O152" s="12">
        <v>63222</v>
      </c>
      <c r="P152" s="12">
        <v>66928</v>
      </c>
      <c r="Q152" s="12">
        <v>72887</v>
      </c>
      <c r="R152" s="12">
        <v>77673</v>
      </c>
      <c r="S152" s="12">
        <v>81675</v>
      </c>
      <c r="T152" s="12">
        <v>88817</v>
      </c>
      <c r="U152" s="12">
        <v>93306</v>
      </c>
      <c r="V152" s="12">
        <v>95023</v>
      </c>
      <c r="W152" s="12">
        <v>84188</v>
      </c>
      <c r="X152" s="12">
        <v>70678</v>
      </c>
      <c r="Y152" s="12">
        <v>58448</v>
      </c>
      <c r="AA152" s="2">
        <f>IFERROR(INDEX('Holiday Schedule'!$D$3:$D$24,MATCH(A152,'Holiday Schedule'!$C$3:$C$24,0)),0)</f>
        <v>0</v>
      </c>
      <c r="AB152" s="2">
        <f t="shared" si="16"/>
        <v>5</v>
      </c>
      <c r="AC152" s="2">
        <f t="shared" si="17"/>
        <v>1195437</v>
      </c>
      <c r="AD152" s="5">
        <f t="shared" si="18"/>
        <v>433686</v>
      </c>
      <c r="AE152" s="5">
        <f t="shared" si="19"/>
        <v>1629123</v>
      </c>
      <c r="AG152" s="2">
        <f t="shared" si="20"/>
        <v>5</v>
      </c>
      <c r="AH152" s="2">
        <f t="shared" si="21"/>
        <v>2024</v>
      </c>
      <c r="AJ152" s="5">
        <f t="shared" si="22"/>
        <v>95023</v>
      </c>
      <c r="AK152" s="2">
        <f t="shared" si="23"/>
        <v>21</v>
      </c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40"/>
    </row>
    <row r="153" spans="1:89" x14ac:dyDescent="0.25">
      <c r="A153" s="18">
        <v>45436</v>
      </c>
      <c r="B153" s="12">
        <v>51841</v>
      </c>
      <c r="C153" s="12">
        <v>48225</v>
      </c>
      <c r="D153" s="12">
        <v>46315</v>
      </c>
      <c r="E153" s="12">
        <v>45968</v>
      </c>
      <c r="F153" s="12">
        <v>49002</v>
      </c>
      <c r="G153" s="12">
        <v>55435</v>
      </c>
      <c r="H153" s="12">
        <v>68149</v>
      </c>
      <c r="I153" s="12">
        <v>71979</v>
      </c>
      <c r="J153" s="12">
        <v>64934</v>
      </c>
      <c r="K153" s="12">
        <v>61537</v>
      </c>
      <c r="L153" s="12">
        <v>58919</v>
      </c>
      <c r="M153" s="12">
        <v>60002</v>
      </c>
      <c r="N153" s="12">
        <v>60275</v>
      </c>
      <c r="O153" s="12">
        <v>62023</v>
      </c>
      <c r="P153" s="12">
        <v>58144</v>
      </c>
      <c r="Q153" s="12">
        <v>62187</v>
      </c>
      <c r="R153" s="12">
        <v>70480</v>
      </c>
      <c r="S153" s="12">
        <v>78111</v>
      </c>
      <c r="T153" s="12">
        <v>84660</v>
      </c>
      <c r="U153" s="12">
        <v>87792</v>
      </c>
      <c r="V153" s="12">
        <v>89385</v>
      </c>
      <c r="W153" s="12">
        <v>79880</v>
      </c>
      <c r="X153" s="12">
        <v>66856</v>
      </c>
      <c r="Y153" s="12">
        <v>56787</v>
      </c>
      <c r="AA153" s="2">
        <f>IFERROR(INDEX('Holiday Schedule'!$D$3:$D$24,MATCH(A153,'Holiday Schedule'!$C$3:$C$24,0)),0)</f>
        <v>0</v>
      </c>
      <c r="AB153" s="2">
        <f t="shared" si="16"/>
        <v>6</v>
      </c>
      <c r="AC153" s="2">
        <f t="shared" si="17"/>
        <v>1117164</v>
      </c>
      <c r="AD153" s="5">
        <f t="shared" si="18"/>
        <v>421722</v>
      </c>
      <c r="AE153" s="5">
        <f t="shared" si="19"/>
        <v>1538886</v>
      </c>
      <c r="AG153" s="2">
        <f t="shared" si="20"/>
        <v>5</v>
      </c>
      <c r="AH153" s="2">
        <f t="shared" si="21"/>
        <v>2024</v>
      </c>
      <c r="AJ153" s="5">
        <f t="shared" si="22"/>
        <v>89385</v>
      </c>
      <c r="AK153" s="2">
        <f t="shared" si="23"/>
        <v>21</v>
      </c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40"/>
    </row>
    <row r="154" spans="1:89" x14ac:dyDescent="0.25">
      <c r="A154" s="18">
        <v>45437</v>
      </c>
      <c r="B154" s="12">
        <v>51437</v>
      </c>
      <c r="C154" s="12">
        <v>46560</v>
      </c>
      <c r="D154" s="12">
        <v>45546</v>
      </c>
      <c r="E154" s="12">
        <v>44640</v>
      </c>
      <c r="F154" s="12">
        <v>46202</v>
      </c>
      <c r="G154" s="12">
        <v>50352</v>
      </c>
      <c r="H154" s="12">
        <v>58030</v>
      </c>
      <c r="I154" s="12">
        <v>61411</v>
      </c>
      <c r="J154" s="12">
        <v>59219</v>
      </c>
      <c r="K154" s="12">
        <v>57731</v>
      </c>
      <c r="L154" s="12">
        <v>54888</v>
      </c>
      <c r="M154" s="12">
        <v>53612</v>
      </c>
      <c r="N154" s="12">
        <v>52207</v>
      </c>
      <c r="O154" s="12">
        <v>50812</v>
      </c>
      <c r="P154" s="12">
        <v>50302</v>
      </c>
      <c r="Q154" s="12">
        <v>53827</v>
      </c>
      <c r="R154" s="12">
        <v>63732</v>
      </c>
      <c r="S154" s="12">
        <v>73257</v>
      </c>
      <c r="T154" s="12">
        <v>82792</v>
      </c>
      <c r="U154" s="12">
        <v>87768</v>
      </c>
      <c r="V154" s="12">
        <v>88109</v>
      </c>
      <c r="W154" s="12">
        <v>79695</v>
      </c>
      <c r="X154" s="12">
        <v>67679</v>
      </c>
      <c r="Y154" s="12">
        <v>57619</v>
      </c>
      <c r="AA154" s="2">
        <f>IFERROR(INDEX('Holiday Schedule'!$D$3:$D$24,MATCH(A154,'Holiday Schedule'!$C$3:$C$24,0)),0)</f>
        <v>0</v>
      </c>
      <c r="AB154" s="2">
        <f t="shared" si="16"/>
        <v>7</v>
      </c>
      <c r="AC154" s="2">
        <f t="shared" si="17"/>
        <v>0</v>
      </c>
      <c r="AD154" s="5">
        <f t="shared" si="18"/>
        <v>1437427</v>
      </c>
      <c r="AE154" s="5">
        <f t="shared" si="19"/>
        <v>1437427</v>
      </c>
      <c r="AG154" s="2">
        <f t="shared" si="20"/>
        <v>5</v>
      </c>
      <c r="AH154" s="2">
        <f t="shared" si="21"/>
        <v>2024</v>
      </c>
      <c r="AJ154" s="5">
        <f t="shared" si="22"/>
        <v>88109</v>
      </c>
      <c r="AK154" s="2">
        <f t="shared" si="23"/>
        <v>21</v>
      </c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40"/>
    </row>
    <row r="155" spans="1:89" x14ac:dyDescent="0.25">
      <c r="A155" s="18">
        <v>45438</v>
      </c>
      <c r="B155" s="12">
        <v>50845</v>
      </c>
      <c r="C155" s="12">
        <v>47320</v>
      </c>
      <c r="D155" s="12">
        <v>45186</v>
      </c>
      <c r="E155" s="12">
        <v>44794</v>
      </c>
      <c r="F155" s="12">
        <v>45177</v>
      </c>
      <c r="G155" s="12">
        <v>49642</v>
      </c>
      <c r="H155" s="12">
        <v>56569</v>
      </c>
      <c r="I155" s="12">
        <v>62713</v>
      </c>
      <c r="J155" s="12">
        <v>62512</v>
      </c>
      <c r="K155" s="12">
        <v>63833</v>
      </c>
      <c r="L155" s="12">
        <v>61837</v>
      </c>
      <c r="M155" s="12">
        <v>61375</v>
      </c>
      <c r="N155" s="12">
        <v>55559</v>
      </c>
      <c r="O155" s="12">
        <v>54952</v>
      </c>
      <c r="P155" s="12">
        <v>55109</v>
      </c>
      <c r="Q155" s="12">
        <v>59281</v>
      </c>
      <c r="R155" s="12">
        <v>65273</v>
      </c>
      <c r="S155" s="12">
        <v>74702</v>
      </c>
      <c r="T155" s="12">
        <v>84408</v>
      </c>
      <c r="U155" s="12">
        <v>88311</v>
      </c>
      <c r="V155" s="12">
        <v>88602</v>
      </c>
      <c r="W155" s="12">
        <v>80114</v>
      </c>
      <c r="X155" s="12">
        <v>68269</v>
      </c>
      <c r="Y155" s="12">
        <v>57383</v>
      </c>
      <c r="AA155" s="2">
        <f>IFERROR(INDEX('Holiday Schedule'!$D$3:$D$24,MATCH(A155,'Holiday Schedule'!$C$3:$C$24,0)),0)</f>
        <v>0</v>
      </c>
      <c r="AB155" s="2">
        <f t="shared" si="16"/>
        <v>1</v>
      </c>
      <c r="AC155" s="2">
        <f t="shared" si="17"/>
        <v>0</v>
      </c>
      <c r="AD155" s="5">
        <f t="shared" si="18"/>
        <v>1483766</v>
      </c>
      <c r="AE155" s="5">
        <f t="shared" si="19"/>
        <v>1483766</v>
      </c>
      <c r="AG155" s="2">
        <f t="shared" si="20"/>
        <v>5</v>
      </c>
      <c r="AH155" s="2">
        <f t="shared" si="21"/>
        <v>2024</v>
      </c>
      <c r="AJ155" s="5">
        <f t="shared" si="22"/>
        <v>88602</v>
      </c>
      <c r="AK155" s="2">
        <f t="shared" si="23"/>
        <v>21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40"/>
    </row>
    <row r="156" spans="1:89" x14ac:dyDescent="0.25">
      <c r="A156" s="18">
        <v>45439</v>
      </c>
      <c r="B156" s="12">
        <v>51455</v>
      </c>
      <c r="C156" s="12">
        <v>46601</v>
      </c>
      <c r="D156" s="12">
        <v>45411</v>
      </c>
      <c r="E156" s="12">
        <v>44773</v>
      </c>
      <c r="F156" s="12">
        <v>46360</v>
      </c>
      <c r="G156" s="12">
        <v>50868</v>
      </c>
      <c r="H156" s="12">
        <v>58653</v>
      </c>
      <c r="I156" s="12">
        <v>66877</v>
      </c>
      <c r="J156" s="12">
        <v>69230</v>
      </c>
      <c r="K156" s="12">
        <v>73124</v>
      </c>
      <c r="L156" s="12">
        <v>73472</v>
      </c>
      <c r="M156" s="12">
        <v>73063</v>
      </c>
      <c r="N156" s="12">
        <v>67858</v>
      </c>
      <c r="O156" s="12">
        <v>67066</v>
      </c>
      <c r="P156" s="12">
        <v>64955</v>
      </c>
      <c r="Q156" s="12">
        <v>69470</v>
      </c>
      <c r="R156" s="12">
        <v>77460</v>
      </c>
      <c r="S156" s="12">
        <v>85687</v>
      </c>
      <c r="T156" s="12">
        <v>89429</v>
      </c>
      <c r="U156" s="12">
        <v>93174</v>
      </c>
      <c r="V156" s="12">
        <v>92844</v>
      </c>
      <c r="W156" s="12">
        <v>79422</v>
      </c>
      <c r="X156" s="12">
        <v>66926</v>
      </c>
      <c r="Y156" s="12">
        <v>56734</v>
      </c>
      <c r="AA156" s="2">
        <f>IFERROR(INDEX('Holiday Schedule'!$D$3:$D$24,MATCH(A156,'Holiday Schedule'!$C$3:$C$24,0)),0)</f>
        <v>1</v>
      </c>
      <c r="AB156" s="2">
        <f t="shared" si="16"/>
        <v>2</v>
      </c>
      <c r="AC156" s="2">
        <f t="shared" si="17"/>
        <v>0</v>
      </c>
      <c r="AD156" s="5">
        <f t="shared" si="18"/>
        <v>1610912</v>
      </c>
      <c r="AE156" s="5">
        <f t="shared" si="19"/>
        <v>1610912</v>
      </c>
      <c r="AG156" s="2">
        <f t="shared" si="20"/>
        <v>5</v>
      </c>
      <c r="AH156" s="2">
        <f t="shared" si="21"/>
        <v>2024</v>
      </c>
      <c r="AJ156" s="5">
        <f t="shared" si="22"/>
        <v>93174</v>
      </c>
      <c r="AK156" s="2">
        <f t="shared" si="23"/>
        <v>20</v>
      </c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40"/>
    </row>
    <row r="157" spans="1:89" x14ac:dyDescent="0.25">
      <c r="A157" s="18">
        <v>45440</v>
      </c>
      <c r="B157" s="12">
        <v>49664</v>
      </c>
      <c r="C157" s="12">
        <v>46299</v>
      </c>
      <c r="D157" s="12">
        <v>45513</v>
      </c>
      <c r="E157" s="12">
        <v>45551</v>
      </c>
      <c r="F157" s="12">
        <v>49002</v>
      </c>
      <c r="G157" s="12">
        <v>57855</v>
      </c>
      <c r="H157" s="12">
        <v>72603</v>
      </c>
      <c r="I157" s="12">
        <v>79593</v>
      </c>
      <c r="J157" s="12">
        <v>73565</v>
      </c>
      <c r="K157" s="12">
        <v>71897</v>
      </c>
      <c r="L157" s="12">
        <v>69775</v>
      </c>
      <c r="M157" s="12">
        <v>67137</v>
      </c>
      <c r="N157" s="12">
        <v>64836</v>
      </c>
      <c r="O157" s="12">
        <v>62175</v>
      </c>
      <c r="P157" s="12">
        <v>57583</v>
      </c>
      <c r="Q157" s="12">
        <v>63231</v>
      </c>
      <c r="R157" s="12">
        <v>70049</v>
      </c>
      <c r="S157" s="12">
        <v>79105</v>
      </c>
      <c r="T157" s="12">
        <v>87710</v>
      </c>
      <c r="U157" s="12">
        <v>93519</v>
      </c>
      <c r="V157" s="12">
        <v>94158</v>
      </c>
      <c r="W157" s="12">
        <v>82494</v>
      </c>
      <c r="X157" s="12">
        <v>68926</v>
      </c>
      <c r="Y157" s="12">
        <v>57939</v>
      </c>
      <c r="AA157" s="2">
        <f>IFERROR(INDEX('Holiday Schedule'!$D$3:$D$24,MATCH(A157,'Holiday Schedule'!$C$3:$C$24,0)),0)</f>
        <v>0</v>
      </c>
      <c r="AB157" s="2">
        <f t="shared" si="16"/>
        <v>3</v>
      </c>
      <c r="AC157" s="2">
        <f t="shared" si="17"/>
        <v>1185753</v>
      </c>
      <c r="AD157" s="5">
        <f t="shared" si="18"/>
        <v>424426</v>
      </c>
      <c r="AE157" s="5">
        <f t="shared" si="19"/>
        <v>1610179</v>
      </c>
      <c r="AG157" s="2">
        <f t="shared" si="20"/>
        <v>5</v>
      </c>
      <c r="AH157" s="2">
        <f t="shared" si="21"/>
        <v>2024</v>
      </c>
      <c r="AJ157" s="5">
        <f t="shared" si="22"/>
        <v>94158</v>
      </c>
      <c r="AK157" s="2">
        <f t="shared" si="23"/>
        <v>21</v>
      </c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40"/>
    </row>
    <row r="158" spans="1:89" x14ac:dyDescent="0.25">
      <c r="A158" s="18">
        <v>45441</v>
      </c>
      <c r="B158" s="12">
        <v>50613</v>
      </c>
      <c r="C158" s="12">
        <v>47329</v>
      </c>
      <c r="D158" s="12">
        <v>45690</v>
      </c>
      <c r="E158" s="12">
        <v>45492</v>
      </c>
      <c r="F158" s="12">
        <v>48033</v>
      </c>
      <c r="G158" s="12">
        <v>56212</v>
      </c>
      <c r="H158" s="12">
        <v>69180</v>
      </c>
      <c r="I158" s="12">
        <v>71664</v>
      </c>
      <c r="J158" s="12">
        <v>63138</v>
      </c>
      <c r="K158" s="12">
        <v>59275</v>
      </c>
      <c r="L158" s="12">
        <v>58380</v>
      </c>
      <c r="M158" s="12">
        <v>57929</v>
      </c>
      <c r="N158" s="12">
        <v>56433</v>
      </c>
      <c r="O158" s="12">
        <v>53289</v>
      </c>
      <c r="P158" s="12">
        <v>53109</v>
      </c>
      <c r="Q158" s="12">
        <v>56061</v>
      </c>
      <c r="R158" s="12">
        <v>63169</v>
      </c>
      <c r="S158" s="12">
        <v>74829</v>
      </c>
      <c r="T158" s="12">
        <v>85361</v>
      </c>
      <c r="U158" s="12">
        <v>89932</v>
      </c>
      <c r="V158" s="12">
        <v>91579</v>
      </c>
      <c r="W158" s="12">
        <v>80984</v>
      </c>
      <c r="X158" s="12">
        <v>66875</v>
      </c>
      <c r="Y158" s="12">
        <v>55914</v>
      </c>
      <c r="AA158" s="2">
        <f>IFERROR(INDEX('Holiday Schedule'!$D$3:$D$24,MATCH(A158,'Holiday Schedule'!$C$3:$C$24,0)),0)</f>
        <v>0</v>
      </c>
      <c r="AB158" s="2">
        <f t="shared" si="16"/>
        <v>4</v>
      </c>
      <c r="AC158" s="2">
        <f t="shared" si="17"/>
        <v>1082007</v>
      </c>
      <c r="AD158" s="5">
        <f t="shared" si="18"/>
        <v>418463</v>
      </c>
      <c r="AE158" s="5">
        <f t="shared" si="19"/>
        <v>1500470</v>
      </c>
      <c r="AG158" s="2">
        <f t="shared" si="20"/>
        <v>5</v>
      </c>
      <c r="AH158" s="2">
        <f t="shared" si="21"/>
        <v>2024</v>
      </c>
      <c r="AJ158" s="5">
        <f t="shared" si="22"/>
        <v>91579</v>
      </c>
      <c r="AK158" s="2">
        <f t="shared" si="23"/>
        <v>21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40"/>
    </row>
    <row r="159" spans="1:89" x14ac:dyDescent="0.25">
      <c r="A159" s="18">
        <v>45442</v>
      </c>
      <c r="B159" s="12">
        <v>48972</v>
      </c>
      <c r="C159" s="12">
        <v>46211</v>
      </c>
      <c r="D159" s="12">
        <v>43957</v>
      </c>
      <c r="E159" s="12">
        <v>44588</v>
      </c>
      <c r="F159" s="12">
        <v>46744</v>
      </c>
      <c r="G159" s="12">
        <v>55117</v>
      </c>
      <c r="H159" s="12">
        <v>67581</v>
      </c>
      <c r="I159" s="12">
        <v>70321</v>
      </c>
      <c r="J159" s="12">
        <v>61081</v>
      </c>
      <c r="K159" s="12">
        <v>60198</v>
      </c>
      <c r="L159" s="12">
        <v>58423</v>
      </c>
      <c r="M159" s="12">
        <v>56305</v>
      </c>
      <c r="N159" s="12">
        <v>56196</v>
      </c>
      <c r="O159" s="12">
        <v>54067</v>
      </c>
      <c r="P159" s="12">
        <v>52990</v>
      </c>
      <c r="Q159" s="12">
        <v>56407</v>
      </c>
      <c r="R159" s="12">
        <v>65242</v>
      </c>
      <c r="S159" s="12">
        <v>74158</v>
      </c>
      <c r="T159" s="12">
        <v>82464</v>
      </c>
      <c r="U159" s="12">
        <v>87273</v>
      </c>
      <c r="V159" s="12">
        <v>89046</v>
      </c>
      <c r="W159" s="12">
        <v>79531</v>
      </c>
      <c r="X159" s="12">
        <v>66381</v>
      </c>
      <c r="Y159" s="12">
        <v>55249</v>
      </c>
      <c r="AA159" s="2">
        <f>IFERROR(INDEX('Holiday Schedule'!$D$3:$D$24,MATCH(A159,'Holiday Schedule'!$C$3:$C$24,0)),0)</f>
        <v>0</v>
      </c>
      <c r="AB159" s="2">
        <f t="shared" si="16"/>
        <v>5</v>
      </c>
      <c r="AC159" s="2">
        <f t="shared" si="17"/>
        <v>1070083</v>
      </c>
      <c r="AD159" s="5">
        <f t="shared" si="18"/>
        <v>408419</v>
      </c>
      <c r="AE159" s="5">
        <f t="shared" si="19"/>
        <v>1478502</v>
      </c>
      <c r="AG159" s="2">
        <f t="shared" si="20"/>
        <v>5</v>
      </c>
      <c r="AH159" s="2">
        <f t="shared" si="21"/>
        <v>2024</v>
      </c>
      <c r="AJ159" s="5">
        <f t="shared" si="22"/>
        <v>89046</v>
      </c>
      <c r="AK159" s="2">
        <f t="shared" si="23"/>
        <v>21</v>
      </c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40"/>
    </row>
    <row r="160" spans="1:89" x14ac:dyDescent="0.25">
      <c r="A160" s="18">
        <v>45443</v>
      </c>
      <c r="B160" s="12">
        <v>48677</v>
      </c>
      <c r="C160" s="12">
        <v>45833</v>
      </c>
      <c r="D160" s="12">
        <v>43906</v>
      </c>
      <c r="E160" s="12">
        <v>44633</v>
      </c>
      <c r="F160" s="12">
        <v>46654</v>
      </c>
      <c r="G160" s="12">
        <v>54774</v>
      </c>
      <c r="H160" s="12">
        <v>67268</v>
      </c>
      <c r="I160" s="12">
        <v>69655</v>
      </c>
      <c r="J160" s="12">
        <v>60238</v>
      </c>
      <c r="K160" s="12">
        <v>56790</v>
      </c>
      <c r="L160" s="12">
        <v>53597</v>
      </c>
      <c r="M160" s="12">
        <v>52077</v>
      </c>
      <c r="N160" s="12">
        <v>52515</v>
      </c>
      <c r="O160" s="12">
        <v>51657</v>
      </c>
      <c r="P160" s="12">
        <v>53608</v>
      </c>
      <c r="Q160" s="12">
        <v>60111</v>
      </c>
      <c r="R160" s="12">
        <v>65401</v>
      </c>
      <c r="S160" s="12">
        <v>74957</v>
      </c>
      <c r="T160" s="12">
        <v>81581</v>
      </c>
      <c r="U160" s="12">
        <v>84855</v>
      </c>
      <c r="V160" s="12">
        <v>85903</v>
      </c>
      <c r="W160" s="12">
        <v>77258</v>
      </c>
      <c r="X160" s="12">
        <v>65344</v>
      </c>
      <c r="Y160" s="12">
        <v>54825</v>
      </c>
      <c r="AA160" s="2">
        <f>IFERROR(INDEX('Holiday Schedule'!$D$3:$D$24,MATCH(A160,'Holiday Schedule'!$C$3:$C$24,0)),0)</f>
        <v>0</v>
      </c>
      <c r="AB160" s="2">
        <f t="shared" si="16"/>
        <v>6</v>
      </c>
      <c r="AC160" s="2">
        <f t="shared" si="17"/>
        <v>1045547</v>
      </c>
      <c r="AD160" s="5">
        <f t="shared" si="18"/>
        <v>406570</v>
      </c>
      <c r="AE160" s="5">
        <f t="shared" si="19"/>
        <v>1452117</v>
      </c>
      <c r="AG160" s="2">
        <f t="shared" si="20"/>
        <v>5</v>
      </c>
      <c r="AH160" s="2">
        <f t="shared" si="21"/>
        <v>2024</v>
      </c>
      <c r="AJ160" s="5">
        <f t="shared" si="22"/>
        <v>85903</v>
      </c>
      <c r="AK160" s="2">
        <f t="shared" si="23"/>
        <v>21</v>
      </c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40"/>
    </row>
    <row r="161" spans="1:89" x14ac:dyDescent="0.25">
      <c r="A161" s="18">
        <v>45444</v>
      </c>
      <c r="B161" s="12">
        <v>50314</v>
      </c>
      <c r="C161" s="12">
        <v>45364</v>
      </c>
      <c r="D161" s="12">
        <v>43885</v>
      </c>
      <c r="E161" s="12">
        <v>43490</v>
      </c>
      <c r="F161" s="12">
        <v>44733</v>
      </c>
      <c r="G161" s="12">
        <v>48502</v>
      </c>
      <c r="H161" s="12">
        <v>54103</v>
      </c>
      <c r="I161" s="12">
        <v>58942</v>
      </c>
      <c r="J161" s="12">
        <v>58378</v>
      </c>
      <c r="K161" s="12">
        <v>59319</v>
      </c>
      <c r="L161" s="12">
        <v>54224</v>
      </c>
      <c r="M161" s="12">
        <v>51495</v>
      </c>
      <c r="N161" s="12">
        <v>51360</v>
      </c>
      <c r="O161" s="12">
        <v>49165</v>
      </c>
      <c r="P161" s="12">
        <v>50410</v>
      </c>
      <c r="Q161" s="12">
        <v>51836</v>
      </c>
      <c r="R161" s="12">
        <v>58462</v>
      </c>
      <c r="S161" s="12">
        <v>69925</v>
      </c>
      <c r="T161" s="12">
        <v>78247</v>
      </c>
      <c r="U161" s="12">
        <v>83058</v>
      </c>
      <c r="V161" s="12">
        <v>81990</v>
      </c>
      <c r="W161" s="12">
        <v>77266</v>
      </c>
      <c r="X161" s="12">
        <v>65933</v>
      </c>
      <c r="Y161" s="12">
        <v>57607</v>
      </c>
      <c r="AA161" s="2">
        <f>IFERROR(INDEX('Holiday Schedule'!$D$3:$D$24,MATCH(A161,'Holiday Schedule'!$C$3:$C$24,0)),0)</f>
        <v>0</v>
      </c>
      <c r="AB161" s="2">
        <f t="shared" si="16"/>
        <v>7</v>
      </c>
      <c r="AC161" s="2">
        <f t="shared" si="17"/>
        <v>0</v>
      </c>
      <c r="AD161" s="5">
        <f t="shared" si="18"/>
        <v>1388008</v>
      </c>
      <c r="AE161" s="5">
        <f t="shared" si="19"/>
        <v>1388008</v>
      </c>
      <c r="AG161" s="2">
        <f t="shared" si="20"/>
        <v>6</v>
      </c>
      <c r="AH161" s="2">
        <f t="shared" si="21"/>
        <v>2024</v>
      </c>
      <c r="AJ161" s="5">
        <f t="shared" si="22"/>
        <v>83058</v>
      </c>
      <c r="AK161" s="2">
        <f t="shared" si="23"/>
        <v>20</v>
      </c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40"/>
    </row>
    <row r="162" spans="1:89" x14ac:dyDescent="0.25">
      <c r="A162" s="18">
        <v>45445</v>
      </c>
      <c r="B162" s="12">
        <v>49996</v>
      </c>
      <c r="C162" s="12">
        <v>45878</v>
      </c>
      <c r="D162" s="12">
        <v>44474</v>
      </c>
      <c r="E162" s="12">
        <v>43720</v>
      </c>
      <c r="F162" s="12">
        <v>44854</v>
      </c>
      <c r="G162" s="12">
        <v>47424</v>
      </c>
      <c r="H162" s="12">
        <v>52247</v>
      </c>
      <c r="I162" s="12">
        <v>56320</v>
      </c>
      <c r="J162" s="12">
        <v>56657</v>
      </c>
      <c r="K162" s="12">
        <v>58321</v>
      </c>
      <c r="L162" s="12">
        <v>55442</v>
      </c>
      <c r="M162" s="12">
        <v>53229</v>
      </c>
      <c r="N162" s="12">
        <v>52767</v>
      </c>
      <c r="O162" s="12">
        <v>50991</v>
      </c>
      <c r="P162" s="12">
        <v>52482</v>
      </c>
      <c r="Q162" s="12">
        <v>55629</v>
      </c>
      <c r="R162" s="12">
        <v>65241</v>
      </c>
      <c r="S162" s="12">
        <v>77797</v>
      </c>
      <c r="T162" s="12">
        <v>88390</v>
      </c>
      <c r="U162" s="12">
        <v>92396</v>
      </c>
      <c r="V162" s="12">
        <v>91953</v>
      </c>
      <c r="W162" s="12">
        <v>83749</v>
      </c>
      <c r="X162" s="12">
        <v>69950</v>
      </c>
      <c r="Y162" s="12">
        <v>58803</v>
      </c>
      <c r="AA162" s="2">
        <f>IFERROR(INDEX('Holiday Schedule'!$D$3:$D$24,MATCH(A162,'Holiday Schedule'!$C$3:$C$24,0)),0)</f>
        <v>0</v>
      </c>
      <c r="AB162" s="2">
        <f t="shared" si="16"/>
        <v>1</v>
      </c>
      <c r="AC162" s="2">
        <f t="shared" si="17"/>
        <v>0</v>
      </c>
      <c r="AD162" s="5">
        <f t="shared" si="18"/>
        <v>1448710</v>
      </c>
      <c r="AE162" s="5">
        <f t="shared" si="19"/>
        <v>1448710</v>
      </c>
      <c r="AG162" s="2">
        <f t="shared" si="20"/>
        <v>6</v>
      </c>
      <c r="AH162" s="2">
        <f t="shared" si="21"/>
        <v>2024</v>
      </c>
      <c r="AJ162" s="5">
        <f t="shared" si="22"/>
        <v>92396</v>
      </c>
      <c r="AK162" s="2">
        <f t="shared" si="23"/>
        <v>20</v>
      </c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40"/>
    </row>
    <row r="163" spans="1:89" x14ac:dyDescent="0.25">
      <c r="A163" s="18">
        <v>45446</v>
      </c>
      <c r="B163" s="12">
        <v>50384</v>
      </c>
      <c r="C163" s="12">
        <v>45583</v>
      </c>
      <c r="D163" s="12">
        <v>44121</v>
      </c>
      <c r="E163" s="12">
        <v>43556</v>
      </c>
      <c r="F163" s="12">
        <v>46385</v>
      </c>
      <c r="G163" s="12">
        <v>51821</v>
      </c>
      <c r="H163" s="12">
        <v>61918</v>
      </c>
      <c r="I163" s="12">
        <v>66350</v>
      </c>
      <c r="J163" s="12">
        <v>60840</v>
      </c>
      <c r="K163" s="12">
        <v>61142</v>
      </c>
      <c r="L163" s="12">
        <v>57676</v>
      </c>
      <c r="M163" s="12">
        <v>55721</v>
      </c>
      <c r="N163" s="12">
        <v>57631</v>
      </c>
      <c r="O163" s="12">
        <v>57307</v>
      </c>
      <c r="P163" s="12">
        <v>56505</v>
      </c>
      <c r="Q163" s="12">
        <v>61085</v>
      </c>
      <c r="R163" s="12">
        <v>70094</v>
      </c>
      <c r="S163" s="12">
        <v>79253</v>
      </c>
      <c r="T163" s="12">
        <v>86736</v>
      </c>
      <c r="U163" s="12">
        <v>90907</v>
      </c>
      <c r="V163" s="12">
        <v>90926</v>
      </c>
      <c r="W163" s="12">
        <v>82089</v>
      </c>
      <c r="X163" s="12">
        <v>69147</v>
      </c>
      <c r="Y163" s="12">
        <v>57965</v>
      </c>
      <c r="AA163" s="2">
        <f>IFERROR(INDEX('Holiday Schedule'!$D$3:$D$24,MATCH(A163,'Holiday Schedule'!$C$3:$C$24,0)),0)</f>
        <v>0</v>
      </c>
      <c r="AB163" s="2">
        <f t="shared" si="16"/>
        <v>2</v>
      </c>
      <c r="AC163" s="2">
        <f t="shared" si="17"/>
        <v>1103409</v>
      </c>
      <c r="AD163" s="5">
        <f t="shared" si="18"/>
        <v>401733</v>
      </c>
      <c r="AE163" s="5">
        <f t="shared" si="19"/>
        <v>1505142</v>
      </c>
      <c r="AG163" s="2">
        <f t="shared" si="20"/>
        <v>6</v>
      </c>
      <c r="AH163" s="2">
        <f t="shared" si="21"/>
        <v>2024</v>
      </c>
      <c r="AJ163" s="5">
        <f t="shared" si="22"/>
        <v>90926</v>
      </c>
      <c r="AK163" s="2">
        <f t="shared" si="23"/>
        <v>21</v>
      </c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40"/>
    </row>
    <row r="164" spans="1:89" x14ac:dyDescent="0.25">
      <c r="A164" s="18">
        <v>45447</v>
      </c>
      <c r="B164" s="12">
        <v>50488</v>
      </c>
      <c r="C164" s="12">
        <v>45901</v>
      </c>
      <c r="D164" s="12">
        <v>44169</v>
      </c>
      <c r="E164" s="12">
        <v>44500</v>
      </c>
      <c r="F164" s="12">
        <v>46520</v>
      </c>
      <c r="G164" s="12">
        <v>52806</v>
      </c>
      <c r="H164" s="12">
        <v>62343</v>
      </c>
      <c r="I164" s="12">
        <v>67004</v>
      </c>
      <c r="J164" s="12">
        <v>61685</v>
      </c>
      <c r="K164" s="12">
        <v>60146</v>
      </c>
      <c r="L164" s="12">
        <v>57475</v>
      </c>
      <c r="M164" s="12">
        <v>56595</v>
      </c>
      <c r="N164" s="12">
        <v>56625</v>
      </c>
      <c r="O164" s="12">
        <v>54903</v>
      </c>
      <c r="P164" s="12">
        <v>54015</v>
      </c>
      <c r="Q164" s="12">
        <v>61582</v>
      </c>
      <c r="R164" s="12">
        <v>68678</v>
      </c>
      <c r="S164" s="12">
        <v>80282</v>
      </c>
      <c r="T164" s="12">
        <v>89324</v>
      </c>
      <c r="U164" s="12">
        <v>92726</v>
      </c>
      <c r="V164" s="12">
        <v>92681</v>
      </c>
      <c r="W164" s="12">
        <v>83057</v>
      </c>
      <c r="X164" s="12">
        <v>71289</v>
      </c>
      <c r="Y164" s="12">
        <v>59712</v>
      </c>
      <c r="AA164" s="2">
        <f>IFERROR(INDEX('Holiday Schedule'!$D$3:$D$24,MATCH(A164,'Holiday Schedule'!$C$3:$C$24,0)),0)</f>
        <v>0</v>
      </c>
      <c r="AB164" s="2">
        <f t="shared" si="16"/>
        <v>3</v>
      </c>
      <c r="AC164" s="2">
        <f t="shared" si="17"/>
        <v>1108067</v>
      </c>
      <c r="AD164" s="5">
        <f t="shared" si="18"/>
        <v>406439</v>
      </c>
      <c r="AE164" s="5">
        <f t="shared" si="19"/>
        <v>1514506</v>
      </c>
      <c r="AG164" s="2">
        <f t="shared" si="20"/>
        <v>6</v>
      </c>
      <c r="AH164" s="2">
        <f t="shared" si="21"/>
        <v>2024</v>
      </c>
      <c r="AJ164" s="5">
        <f t="shared" si="22"/>
        <v>92726</v>
      </c>
      <c r="AK164" s="2">
        <f t="shared" si="23"/>
        <v>20</v>
      </c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40"/>
    </row>
    <row r="165" spans="1:89" x14ac:dyDescent="0.25">
      <c r="A165" s="18">
        <v>45448</v>
      </c>
      <c r="B165" s="12">
        <v>52245</v>
      </c>
      <c r="C165" s="12">
        <v>46596</v>
      </c>
      <c r="D165" s="12">
        <v>45405</v>
      </c>
      <c r="E165" s="12">
        <v>44745</v>
      </c>
      <c r="F165" s="12">
        <v>47458</v>
      </c>
      <c r="G165" s="12">
        <v>51708</v>
      </c>
      <c r="H165" s="12">
        <v>62877</v>
      </c>
      <c r="I165" s="12">
        <v>67019</v>
      </c>
      <c r="J165" s="12">
        <v>64003</v>
      </c>
      <c r="K165" s="12">
        <v>63061</v>
      </c>
      <c r="L165" s="12">
        <v>59766</v>
      </c>
      <c r="M165" s="12">
        <v>59337</v>
      </c>
      <c r="N165" s="12">
        <v>61613</v>
      </c>
      <c r="O165" s="12">
        <v>58922</v>
      </c>
      <c r="P165" s="12">
        <v>60872</v>
      </c>
      <c r="Q165" s="12">
        <v>67553</v>
      </c>
      <c r="R165" s="12">
        <v>77513</v>
      </c>
      <c r="S165" s="12">
        <v>86780</v>
      </c>
      <c r="T165" s="12">
        <v>92207</v>
      </c>
      <c r="U165" s="12">
        <v>93292</v>
      </c>
      <c r="V165" s="12">
        <v>92419</v>
      </c>
      <c r="W165" s="12">
        <v>82701</v>
      </c>
      <c r="X165" s="12">
        <v>70128</v>
      </c>
      <c r="Y165" s="12">
        <v>60385</v>
      </c>
      <c r="AA165" s="2">
        <f>IFERROR(INDEX('Holiday Schedule'!$D$3:$D$24,MATCH(A165,'Holiday Schedule'!$C$3:$C$24,0)),0)</f>
        <v>0</v>
      </c>
      <c r="AB165" s="2">
        <f t="shared" si="16"/>
        <v>4</v>
      </c>
      <c r="AC165" s="2">
        <f t="shared" si="17"/>
        <v>1157186</v>
      </c>
      <c r="AD165" s="5">
        <f t="shared" si="18"/>
        <v>411419</v>
      </c>
      <c r="AE165" s="5">
        <f t="shared" si="19"/>
        <v>1568605</v>
      </c>
      <c r="AG165" s="2">
        <f t="shared" si="20"/>
        <v>6</v>
      </c>
      <c r="AH165" s="2">
        <f t="shared" si="21"/>
        <v>2024</v>
      </c>
      <c r="AJ165" s="5">
        <f t="shared" si="22"/>
        <v>93292</v>
      </c>
      <c r="AK165" s="2">
        <f t="shared" si="23"/>
        <v>20</v>
      </c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40"/>
    </row>
    <row r="166" spans="1:89" x14ac:dyDescent="0.25">
      <c r="A166" s="18">
        <v>45449</v>
      </c>
      <c r="B166" s="12">
        <v>52479</v>
      </c>
      <c r="C166" s="12">
        <v>48543</v>
      </c>
      <c r="D166" s="12">
        <v>46144</v>
      </c>
      <c r="E166" s="12">
        <v>46303</v>
      </c>
      <c r="F166" s="12">
        <v>47907</v>
      </c>
      <c r="G166" s="12">
        <v>53708</v>
      </c>
      <c r="H166" s="12">
        <v>63857</v>
      </c>
      <c r="I166" s="12">
        <v>69820</v>
      </c>
      <c r="J166" s="12">
        <v>64530</v>
      </c>
      <c r="K166" s="12">
        <v>67223</v>
      </c>
      <c r="L166" s="12">
        <v>63175</v>
      </c>
      <c r="M166" s="12">
        <v>61438</v>
      </c>
      <c r="N166" s="12">
        <v>63035</v>
      </c>
      <c r="O166" s="12">
        <v>61311</v>
      </c>
      <c r="P166" s="12">
        <v>61439</v>
      </c>
      <c r="Q166" s="12">
        <v>65663</v>
      </c>
      <c r="R166" s="12">
        <v>74234</v>
      </c>
      <c r="S166" s="12">
        <v>83146</v>
      </c>
      <c r="T166" s="12">
        <v>91363</v>
      </c>
      <c r="U166" s="12">
        <v>92729</v>
      </c>
      <c r="V166" s="12">
        <v>94161</v>
      </c>
      <c r="W166" s="12">
        <v>83533</v>
      </c>
      <c r="X166" s="12">
        <v>71417</v>
      </c>
      <c r="Y166" s="12">
        <v>60496</v>
      </c>
      <c r="AA166" s="2">
        <f>IFERROR(INDEX('Holiday Schedule'!$D$3:$D$24,MATCH(A166,'Holiday Schedule'!$C$3:$C$24,0)),0)</f>
        <v>0</v>
      </c>
      <c r="AB166" s="2">
        <f t="shared" si="16"/>
        <v>5</v>
      </c>
      <c r="AC166" s="2">
        <f t="shared" si="17"/>
        <v>1168217</v>
      </c>
      <c r="AD166" s="5">
        <f t="shared" si="18"/>
        <v>419437</v>
      </c>
      <c r="AE166" s="5">
        <f t="shared" si="19"/>
        <v>1587654</v>
      </c>
      <c r="AG166" s="2">
        <f t="shared" si="20"/>
        <v>6</v>
      </c>
      <c r="AH166" s="2">
        <f t="shared" si="21"/>
        <v>2024</v>
      </c>
      <c r="AJ166" s="5">
        <f t="shared" si="22"/>
        <v>94161</v>
      </c>
      <c r="AK166" s="2">
        <f t="shared" si="23"/>
        <v>21</v>
      </c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40"/>
    </row>
    <row r="167" spans="1:89" x14ac:dyDescent="0.25">
      <c r="A167" s="18">
        <v>45450</v>
      </c>
      <c r="B167" s="12">
        <v>52941</v>
      </c>
      <c r="C167" s="12">
        <v>47800</v>
      </c>
      <c r="D167" s="12">
        <v>46166</v>
      </c>
      <c r="E167" s="12">
        <v>46389</v>
      </c>
      <c r="F167" s="12">
        <v>48477</v>
      </c>
      <c r="G167" s="12">
        <v>54161</v>
      </c>
      <c r="H167" s="12">
        <v>63901</v>
      </c>
      <c r="I167" s="12">
        <v>72680</v>
      </c>
      <c r="J167" s="12">
        <v>70055</v>
      </c>
      <c r="K167" s="12">
        <v>72254</v>
      </c>
      <c r="L167" s="12">
        <v>68619</v>
      </c>
      <c r="M167" s="12">
        <v>66418</v>
      </c>
      <c r="N167" s="12">
        <v>66151</v>
      </c>
      <c r="O167" s="12">
        <v>61941</v>
      </c>
      <c r="P167" s="12">
        <v>60399</v>
      </c>
      <c r="Q167" s="12">
        <v>64667</v>
      </c>
      <c r="R167" s="12">
        <v>69705</v>
      </c>
      <c r="S167" s="12">
        <v>77849</v>
      </c>
      <c r="T167" s="12">
        <v>83312</v>
      </c>
      <c r="U167" s="12">
        <v>84316</v>
      </c>
      <c r="V167" s="12">
        <v>85537</v>
      </c>
      <c r="W167" s="12">
        <v>78309</v>
      </c>
      <c r="X167" s="12">
        <v>67331</v>
      </c>
      <c r="Y167" s="12">
        <v>57380</v>
      </c>
      <c r="AA167" s="2">
        <f>IFERROR(INDEX('Holiday Schedule'!$D$3:$D$24,MATCH(A167,'Holiday Schedule'!$C$3:$C$24,0)),0)</f>
        <v>0</v>
      </c>
      <c r="AB167" s="2">
        <f t="shared" si="16"/>
        <v>6</v>
      </c>
      <c r="AC167" s="2">
        <f t="shared" si="17"/>
        <v>1149543</v>
      </c>
      <c r="AD167" s="5">
        <f t="shared" si="18"/>
        <v>417215</v>
      </c>
      <c r="AE167" s="5">
        <f t="shared" si="19"/>
        <v>1566758</v>
      </c>
      <c r="AG167" s="2">
        <f t="shared" si="20"/>
        <v>6</v>
      </c>
      <c r="AH167" s="2">
        <f t="shared" si="21"/>
        <v>2024</v>
      </c>
      <c r="AJ167" s="5">
        <f t="shared" si="22"/>
        <v>85537</v>
      </c>
      <c r="AK167" s="2">
        <f t="shared" si="23"/>
        <v>21</v>
      </c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40"/>
    </row>
    <row r="168" spans="1:89" x14ac:dyDescent="0.25">
      <c r="A168" s="18">
        <v>45451</v>
      </c>
      <c r="B168" s="12">
        <v>51584</v>
      </c>
      <c r="C168" s="12">
        <v>46351</v>
      </c>
      <c r="D168" s="12">
        <v>45365</v>
      </c>
      <c r="E168" s="12">
        <v>44213</v>
      </c>
      <c r="F168" s="12">
        <v>45291</v>
      </c>
      <c r="G168" s="12">
        <v>48842</v>
      </c>
      <c r="H168" s="12">
        <v>55085</v>
      </c>
      <c r="I168" s="12">
        <v>63185</v>
      </c>
      <c r="J168" s="12">
        <v>68083</v>
      </c>
      <c r="K168" s="12">
        <v>71558</v>
      </c>
      <c r="L168" s="12">
        <v>66653</v>
      </c>
      <c r="M168" s="12">
        <v>63809</v>
      </c>
      <c r="N168" s="12">
        <v>63500</v>
      </c>
      <c r="O168" s="12">
        <v>61323</v>
      </c>
      <c r="P168" s="12">
        <v>60175</v>
      </c>
      <c r="Q168" s="12">
        <v>61288</v>
      </c>
      <c r="R168" s="12">
        <v>66336</v>
      </c>
      <c r="S168" s="12">
        <v>72929</v>
      </c>
      <c r="T168" s="12">
        <v>79839</v>
      </c>
      <c r="U168" s="12">
        <v>83246</v>
      </c>
      <c r="V168" s="12">
        <v>84807</v>
      </c>
      <c r="W168" s="12">
        <v>79642</v>
      </c>
      <c r="X168" s="12">
        <v>69054</v>
      </c>
      <c r="Y168" s="12">
        <v>58904</v>
      </c>
      <c r="AA168" s="2">
        <f>IFERROR(INDEX('Holiday Schedule'!$D$3:$D$24,MATCH(A168,'Holiday Schedule'!$C$3:$C$24,0)),0)</f>
        <v>0</v>
      </c>
      <c r="AB168" s="2">
        <f t="shared" si="16"/>
        <v>7</v>
      </c>
      <c r="AC168" s="2">
        <f t="shared" si="17"/>
        <v>0</v>
      </c>
      <c r="AD168" s="5">
        <f t="shared" si="18"/>
        <v>1511062</v>
      </c>
      <c r="AE168" s="5">
        <f t="shared" si="19"/>
        <v>1511062</v>
      </c>
      <c r="AG168" s="2">
        <f t="shared" si="20"/>
        <v>6</v>
      </c>
      <c r="AH168" s="2">
        <f t="shared" si="21"/>
        <v>2024</v>
      </c>
      <c r="AJ168" s="5">
        <f t="shared" si="22"/>
        <v>84807</v>
      </c>
      <c r="AK168" s="2">
        <f t="shared" si="23"/>
        <v>21</v>
      </c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40"/>
    </row>
    <row r="169" spans="1:89" x14ac:dyDescent="0.25">
      <c r="A169" s="18">
        <v>45452</v>
      </c>
      <c r="B169" s="12">
        <v>51342</v>
      </c>
      <c r="C169" s="12">
        <v>46745</v>
      </c>
      <c r="D169" s="12">
        <v>44896</v>
      </c>
      <c r="E169" s="12">
        <v>44000</v>
      </c>
      <c r="F169" s="12">
        <v>44353</v>
      </c>
      <c r="G169" s="12">
        <v>47452</v>
      </c>
      <c r="H169" s="12">
        <v>52111</v>
      </c>
      <c r="I169" s="12">
        <v>59655</v>
      </c>
      <c r="J169" s="12">
        <v>65160</v>
      </c>
      <c r="K169" s="12">
        <v>71002</v>
      </c>
      <c r="L169" s="12">
        <v>65216</v>
      </c>
      <c r="M169" s="12">
        <v>65250</v>
      </c>
      <c r="N169" s="12">
        <v>66324</v>
      </c>
      <c r="O169" s="12">
        <v>62984</v>
      </c>
      <c r="P169" s="12">
        <v>63020</v>
      </c>
      <c r="Q169" s="12">
        <v>66734</v>
      </c>
      <c r="R169" s="12">
        <v>71273</v>
      </c>
      <c r="S169" s="12">
        <v>79275</v>
      </c>
      <c r="T169" s="12">
        <v>82027</v>
      </c>
      <c r="U169" s="12">
        <v>85859</v>
      </c>
      <c r="V169" s="12">
        <v>86959</v>
      </c>
      <c r="W169" s="12">
        <v>79175</v>
      </c>
      <c r="X169" s="12">
        <v>67763</v>
      </c>
      <c r="Y169" s="12">
        <v>57749</v>
      </c>
      <c r="AA169" s="2">
        <f>IFERROR(INDEX('Holiday Schedule'!$D$3:$D$24,MATCH(A169,'Holiday Schedule'!$C$3:$C$24,0)),0)</f>
        <v>0</v>
      </c>
      <c r="AB169" s="2">
        <f t="shared" si="16"/>
        <v>1</v>
      </c>
      <c r="AC169" s="2">
        <f t="shared" si="17"/>
        <v>0</v>
      </c>
      <c r="AD169" s="5">
        <f t="shared" si="18"/>
        <v>1526324</v>
      </c>
      <c r="AE169" s="5">
        <f t="shared" si="19"/>
        <v>1526324</v>
      </c>
      <c r="AG169" s="2">
        <f t="shared" si="20"/>
        <v>6</v>
      </c>
      <c r="AH169" s="2">
        <f t="shared" si="21"/>
        <v>2024</v>
      </c>
      <c r="AJ169" s="5">
        <f t="shared" si="22"/>
        <v>86959</v>
      </c>
      <c r="AK169" s="2">
        <f t="shared" si="23"/>
        <v>21</v>
      </c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40"/>
    </row>
    <row r="170" spans="1:89" x14ac:dyDescent="0.25">
      <c r="A170" s="18">
        <v>45453</v>
      </c>
      <c r="B170" s="12">
        <v>47459</v>
      </c>
      <c r="C170" s="12">
        <v>42977</v>
      </c>
      <c r="D170" s="12">
        <v>41904</v>
      </c>
      <c r="E170" s="12">
        <v>42078</v>
      </c>
      <c r="F170" s="12">
        <v>44484</v>
      </c>
      <c r="G170" s="12">
        <v>50888</v>
      </c>
      <c r="H170" s="12">
        <v>60944</v>
      </c>
      <c r="I170" s="12">
        <v>66651</v>
      </c>
      <c r="J170" s="12">
        <v>60240</v>
      </c>
      <c r="K170" s="12">
        <v>60428</v>
      </c>
      <c r="L170" s="12">
        <v>56661</v>
      </c>
      <c r="M170" s="12">
        <v>54040</v>
      </c>
      <c r="N170" s="12">
        <v>55809</v>
      </c>
      <c r="O170" s="12">
        <v>54089</v>
      </c>
      <c r="P170" s="12">
        <v>53884</v>
      </c>
      <c r="Q170" s="12">
        <v>57290</v>
      </c>
      <c r="R170" s="12">
        <v>63071</v>
      </c>
      <c r="S170" s="12">
        <v>72480</v>
      </c>
      <c r="T170" s="12">
        <v>78078</v>
      </c>
      <c r="U170" s="12">
        <v>85752</v>
      </c>
      <c r="V170" s="12">
        <v>86638</v>
      </c>
      <c r="W170" s="12">
        <v>79306</v>
      </c>
      <c r="X170" s="12">
        <v>66386</v>
      </c>
      <c r="Y170" s="12">
        <v>55870</v>
      </c>
      <c r="AA170" s="2">
        <f>IFERROR(INDEX('Holiday Schedule'!$D$3:$D$24,MATCH(A170,'Holiday Schedule'!$C$3:$C$24,0)),0)</f>
        <v>0</v>
      </c>
      <c r="AB170" s="2">
        <f t="shared" si="16"/>
        <v>2</v>
      </c>
      <c r="AC170" s="2">
        <f t="shared" si="17"/>
        <v>1050803</v>
      </c>
      <c r="AD170" s="5">
        <f t="shared" si="18"/>
        <v>386604</v>
      </c>
      <c r="AE170" s="5">
        <f t="shared" si="19"/>
        <v>1437407</v>
      </c>
      <c r="AG170" s="2">
        <f t="shared" si="20"/>
        <v>6</v>
      </c>
      <c r="AH170" s="2">
        <f t="shared" si="21"/>
        <v>2024</v>
      </c>
      <c r="AJ170" s="5">
        <f t="shared" si="22"/>
        <v>86638</v>
      </c>
      <c r="AK170" s="2">
        <f t="shared" si="23"/>
        <v>21</v>
      </c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40"/>
    </row>
    <row r="171" spans="1:89" x14ac:dyDescent="0.25">
      <c r="A171" s="18">
        <v>45454</v>
      </c>
      <c r="B171" s="12">
        <v>49119</v>
      </c>
      <c r="C171" s="12">
        <v>44833</v>
      </c>
      <c r="D171" s="12">
        <v>43333</v>
      </c>
      <c r="E171" s="12">
        <v>43867</v>
      </c>
      <c r="F171" s="12">
        <v>45583</v>
      </c>
      <c r="G171" s="12">
        <v>51358</v>
      </c>
      <c r="H171" s="12">
        <v>61088</v>
      </c>
      <c r="I171" s="12">
        <v>65254</v>
      </c>
      <c r="J171" s="12">
        <v>60671</v>
      </c>
      <c r="K171" s="12">
        <v>61940</v>
      </c>
      <c r="L171" s="12">
        <v>60113</v>
      </c>
      <c r="M171" s="12">
        <v>57677</v>
      </c>
      <c r="N171" s="12">
        <v>58811</v>
      </c>
      <c r="O171" s="12">
        <v>55490</v>
      </c>
      <c r="P171" s="12">
        <v>55529</v>
      </c>
      <c r="Q171" s="12">
        <v>60945</v>
      </c>
      <c r="R171" s="12">
        <v>67561</v>
      </c>
      <c r="S171" s="12">
        <v>78526</v>
      </c>
      <c r="T171" s="12">
        <v>86014</v>
      </c>
      <c r="U171" s="12">
        <v>89830</v>
      </c>
      <c r="V171" s="12">
        <v>90369</v>
      </c>
      <c r="W171" s="12">
        <v>82336</v>
      </c>
      <c r="X171" s="12">
        <v>68354</v>
      </c>
      <c r="Y171" s="12">
        <v>58715</v>
      </c>
      <c r="AA171" s="2">
        <f>IFERROR(INDEX('Holiday Schedule'!$D$3:$D$24,MATCH(A171,'Holiday Schedule'!$C$3:$C$24,0)),0)</f>
        <v>0</v>
      </c>
      <c r="AB171" s="2">
        <f t="shared" si="16"/>
        <v>3</v>
      </c>
      <c r="AC171" s="2">
        <f t="shared" si="17"/>
        <v>1099420</v>
      </c>
      <c r="AD171" s="5">
        <f t="shared" si="18"/>
        <v>397896</v>
      </c>
      <c r="AE171" s="5">
        <f t="shared" si="19"/>
        <v>1497316</v>
      </c>
      <c r="AG171" s="2">
        <f t="shared" si="20"/>
        <v>6</v>
      </c>
      <c r="AH171" s="2">
        <f t="shared" si="21"/>
        <v>2024</v>
      </c>
      <c r="AJ171" s="5">
        <f t="shared" si="22"/>
        <v>90369</v>
      </c>
      <c r="AK171" s="2">
        <f t="shared" si="23"/>
        <v>21</v>
      </c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40"/>
    </row>
    <row r="172" spans="1:89" x14ac:dyDescent="0.25">
      <c r="A172" s="18">
        <v>45455</v>
      </c>
      <c r="B172" s="12">
        <v>50436</v>
      </c>
      <c r="C172" s="12">
        <v>46437</v>
      </c>
      <c r="D172" s="12">
        <v>43913</v>
      </c>
      <c r="E172" s="12">
        <v>44838</v>
      </c>
      <c r="F172" s="12">
        <v>46138</v>
      </c>
      <c r="G172" s="12">
        <v>52056</v>
      </c>
      <c r="H172" s="12">
        <v>61404</v>
      </c>
      <c r="I172" s="12">
        <v>68319</v>
      </c>
      <c r="J172" s="12">
        <v>64280</v>
      </c>
      <c r="K172" s="12">
        <v>64812</v>
      </c>
      <c r="L172" s="12">
        <v>59305</v>
      </c>
      <c r="M172" s="12">
        <v>58502</v>
      </c>
      <c r="N172" s="12">
        <v>57542</v>
      </c>
      <c r="O172" s="12">
        <v>56397</v>
      </c>
      <c r="P172" s="12">
        <v>53130</v>
      </c>
      <c r="Q172" s="12">
        <v>58588</v>
      </c>
      <c r="R172" s="12">
        <v>66500</v>
      </c>
      <c r="S172" s="12">
        <v>76365</v>
      </c>
      <c r="T172" s="12">
        <v>84179</v>
      </c>
      <c r="U172" s="12">
        <v>86775</v>
      </c>
      <c r="V172" s="12">
        <v>88779</v>
      </c>
      <c r="W172" s="12">
        <v>81516</v>
      </c>
      <c r="X172" s="12">
        <v>68331</v>
      </c>
      <c r="Y172" s="12">
        <v>57913</v>
      </c>
      <c r="AA172" s="2">
        <f>IFERROR(INDEX('Holiday Schedule'!$D$3:$D$24,MATCH(A172,'Holiday Schedule'!$C$3:$C$24,0)),0)</f>
        <v>0</v>
      </c>
      <c r="AB172" s="2">
        <f t="shared" si="16"/>
        <v>4</v>
      </c>
      <c r="AC172" s="2">
        <f t="shared" si="17"/>
        <v>1093320</v>
      </c>
      <c r="AD172" s="5">
        <f t="shared" si="18"/>
        <v>403135</v>
      </c>
      <c r="AE172" s="5">
        <f t="shared" si="19"/>
        <v>1496455</v>
      </c>
      <c r="AG172" s="2">
        <f t="shared" si="20"/>
        <v>6</v>
      </c>
      <c r="AH172" s="2">
        <f t="shared" si="21"/>
        <v>2024</v>
      </c>
      <c r="AJ172" s="5">
        <f t="shared" si="22"/>
        <v>88779</v>
      </c>
      <c r="AK172" s="2">
        <f t="shared" si="23"/>
        <v>21</v>
      </c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40"/>
    </row>
    <row r="173" spans="1:89" x14ac:dyDescent="0.25">
      <c r="A173" s="18">
        <v>45456</v>
      </c>
      <c r="B173" s="12">
        <v>50350</v>
      </c>
      <c r="C173" s="12">
        <v>46266</v>
      </c>
      <c r="D173" s="12">
        <v>44218</v>
      </c>
      <c r="E173" s="12">
        <v>44097</v>
      </c>
      <c r="F173" s="12">
        <v>46123</v>
      </c>
      <c r="G173" s="12">
        <v>51249</v>
      </c>
      <c r="H173" s="12">
        <v>61146</v>
      </c>
      <c r="I173" s="12">
        <v>65541</v>
      </c>
      <c r="J173" s="12">
        <v>61498</v>
      </c>
      <c r="K173" s="12">
        <v>61010</v>
      </c>
      <c r="L173" s="12">
        <v>58151</v>
      </c>
      <c r="M173" s="12">
        <v>57635</v>
      </c>
      <c r="N173" s="12">
        <v>59283</v>
      </c>
      <c r="O173" s="12">
        <v>56406</v>
      </c>
      <c r="P173" s="12">
        <v>55700</v>
      </c>
      <c r="Q173" s="12">
        <v>61361</v>
      </c>
      <c r="R173" s="12">
        <v>68920</v>
      </c>
      <c r="S173" s="12">
        <v>78790</v>
      </c>
      <c r="T173" s="12">
        <v>87729</v>
      </c>
      <c r="U173" s="12">
        <v>91743</v>
      </c>
      <c r="V173" s="12">
        <v>93215</v>
      </c>
      <c r="W173" s="12">
        <v>84915</v>
      </c>
      <c r="X173" s="12">
        <v>71742</v>
      </c>
      <c r="Y173" s="12">
        <v>60554</v>
      </c>
      <c r="AA173" s="2">
        <f>IFERROR(INDEX('Holiday Schedule'!$D$3:$D$24,MATCH(A173,'Holiday Schedule'!$C$3:$C$24,0)),0)</f>
        <v>0</v>
      </c>
      <c r="AB173" s="2">
        <f t="shared" si="16"/>
        <v>5</v>
      </c>
      <c r="AC173" s="2">
        <f t="shared" si="17"/>
        <v>1113639</v>
      </c>
      <c r="AD173" s="5">
        <f t="shared" si="18"/>
        <v>404003</v>
      </c>
      <c r="AE173" s="5">
        <f t="shared" si="19"/>
        <v>1517642</v>
      </c>
      <c r="AG173" s="2">
        <f t="shared" si="20"/>
        <v>6</v>
      </c>
      <c r="AH173" s="2">
        <f t="shared" si="21"/>
        <v>2024</v>
      </c>
      <c r="AJ173" s="5">
        <f t="shared" si="22"/>
        <v>93215</v>
      </c>
      <c r="AK173" s="2">
        <f t="shared" si="23"/>
        <v>21</v>
      </c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40"/>
    </row>
    <row r="174" spans="1:89" x14ac:dyDescent="0.25">
      <c r="A174" s="18">
        <v>45457</v>
      </c>
      <c r="B174" s="12">
        <v>52263</v>
      </c>
      <c r="C174" s="12">
        <v>47721</v>
      </c>
      <c r="D174" s="12">
        <v>46344</v>
      </c>
      <c r="E174" s="12">
        <v>46078</v>
      </c>
      <c r="F174" s="12">
        <v>48046</v>
      </c>
      <c r="G174" s="12">
        <v>52850</v>
      </c>
      <c r="H174" s="12">
        <v>62428</v>
      </c>
      <c r="I174" s="12">
        <v>67517</v>
      </c>
      <c r="J174" s="12">
        <v>63925</v>
      </c>
      <c r="K174" s="12">
        <v>69339</v>
      </c>
      <c r="L174" s="12">
        <v>65203</v>
      </c>
      <c r="M174" s="12">
        <v>64648</v>
      </c>
      <c r="N174" s="12">
        <v>64874</v>
      </c>
      <c r="O174" s="12">
        <v>60115</v>
      </c>
      <c r="P174" s="12">
        <v>61233</v>
      </c>
      <c r="Q174" s="12">
        <v>66829</v>
      </c>
      <c r="R174" s="12">
        <v>72729</v>
      </c>
      <c r="S174" s="12">
        <v>78742</v>
      </c>
      <c r="T174" s="12">
        <v>85568</v>
      </c>
      <c r="U174" s="12">
        <v>87349</v>
      </c>
      <c r="V174" s="12">
        <v>90309</v>
      </c>
      <c r="W174" s="12">
        <v>82140</v>
      </c>
      <c r="X174" s="12">
        <v>71748</v>
      </c>
      <c r="Y174" s="12">
        <v>61425</v>
      </c>
      <c r="AA174" s="2">
        <f>IFERROR(INDEX('Holiday Schedule'!$D$3:$D$24,MATCH(A174,'Holiday Schedule'!$C$3:$C$24,0)),0)</f>
        <v>0</v>
      </c>
      <c r="AB174" s="2">
        <f t="shared" si="16"/>
        <v>6</v>
      </c>
      <c r="AC174" s="2">
        <f t="shared" si="17"/>
        <v>1152268</v>
      </c>
      <c r="AD174" s="5">
        <f t="shared" si="18"/>
        <v>417155</v>
      </c>
      <c r="AE174" s="5">
        <f t="shared" si="19"/>
        <v>1569423</v>
      </c>
      <c r="AG174" s="2">
        <f t="shared" si="20"/>
        <v>6</v>
      </c>
      <c r="AH174" s="2">
        <f t="shared" si="21"/>
        <v>2024</v>
      </c>
      <c r="AJ174" s="5">
        <f t="shared" si="22"/>
        <v>90309</v>
      </c>
      <c r="AK174" s="2">
        <f t="shared" si="23"/>
        <v>21</v>
      </c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40"/>
    </row>
    <row r="175" spans="1:89" x14ac:dyDescent="0.25">
      <c r="A175" s="18">
        <v>45458</v>
      </c>
      <c r="B175" s="12">
        <v>54960</v>
      </c>
      <c r="C175" s="12">
        <v>49159</v>
      </c>
      <c r="D175" s="12">
        <v>47113</v>
      </c>
      <c r="E175" s="12">
        <v>46384</v>
      </c>
      <c r="F175" s="12">
        <v>46752</v>
      </c>
      <c r="G175" s="12">
        <v>50327</v>
      </c>
      <c r="H175" s="12">
        <v>55260</v>
      </c>
      <c r="I175" s="12">
        <v>62862</v>
      </c>
      <c r="J175" s="12">
        <v>65714</v>
      </c>
      <c r="K175" s="12">
        <v>67778</v>
      </c>
      <c r="L175" s="12">
        <v>60800</v>
      </c>
      <c r="M175" s="12">
        <v>57607</v>
      </c>
      <c r="N175" s="12">
        <v>58823</v>
      </c>
      <c r="O175" s="12">
        <v>55248</v>
      </c>
      <c r="P175" s="12">
        <v>55605</v>
      </c>
      <c r="Q175" s="12">
        <v>56815</v>
      </c>
      <c r="R175" s="12">
        <v>61628</v>
      </c>
      <c r="S175" s="12">
        <v>71106</v>
      </c>
      <c r="T175" s="12">
        <v>79415</v>
      </c>
      <c r="U175" s="12">
        <v>82763</v>
      </c>
      <c r="V175" s="12">
        <v>82770</v>
      </c>
      <c r="W175" s="12">
        <v>77476</v>
      </c>
      <c r="X175" s="12">
        <v>68429</v>
      </c>
      <c r="Y175" s="12">
        <v>57982</v>
      </c>
      <c r="AA175" s="2">
        <f>IFERROR(INDEX('Holiday Schedule'!$D$3:$D$24,MATCH(A175,'Holiday Schedule'!$C$3:$C$24,0)),0)</f>
        <v>0</v>
      </c>
      <c r="AB175" s="2">
        <f t="shared" si="16"/>
        <v>7</v>
      </c>
      <c r="AC175" s="2">
        <f t="shared" si="17"/>
        <v>0</v>
      </c>
      <c r="AD175" s="5">
        <f t="shared" si="18"/>
        <v>1472776</v>
      </c>
      <c r="AE175" s="5">
        <f t="shared" si="19"/>
        <v>1472776</v>
      </c>
      <c r="AG175" s="2">
        <f t="shared" si="20"/>
        <v>6</v>
      </c>
      <c r="AH175" s="2">
        <f t="shared" si="21"/>
        <v>2024</v>
      </c>
      <c r="AJ175" s="5">
        <f t="shared" si="22"/>
        <v>82770</v>
      </c>
      <c r="AK175" s="2">
        <f t="shared" si="23"/>
        <v>21</v>
      </c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40"/>
    </row>
    <row r="176" spans="1:89" x14ac:dyDescent="0.25">
      <c r="A176" s="18">
        <v>45459</v>
      </c>
      <c r="B176" s="12">
        <v>50028</v>
      </c>
      <c r="C176" s="12">
        <v>45228</v>
      </c>
      <c r="D176" s="12">
        <v>43699</v>
      </c>
      <c r="E176" s="12">
        <v>42876</v>
      </c>
      <c r="F176" s="12">
        <v>43404</v>
      </c>
      <c r="G176" s="12">
        <v>45808</v>
      </c>
      <c r="H176" s="12">
        <v>50526</v>
      </c>
      <c r="I176" s="12">
        <v>54624</v>
      </c>
      <c r="J176" s="12">
        <v>54694</v>
      </c>
      <c r="K176" s="12">
        <v>57272</v>
      </c>
      <c r="L176" s="12">
        <v>52866</v>
      </c>
      <c r="M176" s="12">
        <v>50735</v>
      </c>
      <c r="N176" s="12">
        <v>49593</v>
      </c>
      <c r="O176" s="12">
        <v>48082</v>
      </c>
      <c r="P176" s="12">
        <v>48693</v>
      </c>
      <c r="Q176" s="12">
        <v>52553</v>
      </c>
      <c r="R176" s="12">
        <v>60534</v>
      </c>
      <c r="S176" s="12">
        <v>73567</v>
      </c>
      <c r="T176" s="12">
        <v>82045</v>
      </c>
      <c r="U176" s="12">
        <v>86898</v>
      </c>
      <c r="V176" s="12">
        <v>87821</v>
      </c>
      <c r="W176" s="12">
        <v>81400</v>
      </c>
      <c r="X176" s="12">
        <v>68623</v>
      </c>
      <c r="Y176" s="12">
        <v>57905</v>
      </c>
      <c r="AA176" s="2">
        <f>IFERROR(INDEX('Holiday Schedule'!$D$3:$D$24,MATCH(A176,'Holiday Schedule'!$C$3:$C$24,0)),0)</f>
        <v>0</v>
      </c>
      <c r="AB176" s="2">
        <f t="shared" si="16"/>
        <v>1</v>
      </c>
      <c r="AC176" s="2">
        <f t="shared" si="17"/>
        <v>0</v>
      </c>
      <c r="AD176" s="5">
        <f t="shared" si="18"/>
        <v>1389474</v>
      </c>
      <c r="AE176" s="5">
        <f t="shared" si="19"/>
        <v>1389474</v>
      </c>
      <c r="AG176" s="2">
        <f t="shared" si="20"/>
        <v>6</v>
      </c>
      <c r="AH176" s="2">
        <f t="shared" si="21"/>
        <v>2024</v>
      </c>
      <c r="AJ176" s="5">
        <f t="shared" si="22"/>
        <v>87821</v>
      </c>
      <c r="AK176" s="2">
        <f t="shared" si="23"/>
        <v>21</v>
      </c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40"/>
    </row>
    <row r="177" spans="1:89" x14ac:dyDescent="0.25">
      <c r="A177" s="18">
        <v>45460</v>
      </c>
      <c r="B177" s="12">
        <v>49902</v>
      </c>
      <c r="C177" s="12">
        <v>44562</v>
      </c>
      <c r="D177" s="12">
        <v>43650</v>
      </c>
      <c r="E177" s="12">
        <v>43279</v>
      </c>
      <c r="F177" s="12">
        <v>45575</v>
      </c>
      <c r="G177" s="12">
        <v>50290</v>
      </c>
      <c r="H177" s="12">
        <v>59688</v>
      </c>
      <c r="I177" s="12">
        <v>66971</v>
      </c>
      <c r="J177" s="12">
        <v>65419</v>
      </c>
      <c r="K177" s="12">
        <v>64426</v>
      </c>
      <c r="L177" s="12">
        <v>61824</v>
      </c>
      <c r="M177" s="12">
        <v>60731</v>
      </c>
      <c r="N177" s="12">
        <v>63123</v>
      </c>
      <c r="O177" s="12">
        <v>60154</v>
      </c>
      <c r="P177" s="12">
        <v>56376</v>
      </c>
      <c r="Q177" s="12">
        <v>64320</v>
      </c>
      <c r="R177" s="12">
        <v>69041</v>
      </c>
      <c r="S177" s="12">
        <v>77576</v>
      </c>
      <c r="T177" s="12">
        <v>83617</v>
      </c>
      <c r="U177" s="12">
        <v>86429</v>
      </c>
      <c r="V177" s="12">
        <v>88399</v>
      </c>
      <c r="W177" s="12">
        <v>80532</v>
      </c>
      <c r="X177" s="12">
        <v>68033</v>
      </c>
      <c r="Y177" s="12">
        <v>56984</v>
      </c>
      <c r="AA177" s="2">
        <f>IFERROR(INDEX('Holiday Schedule'!$D$3:$D$24,MATCH(A177,'Holiday Schedule'!$C$3:$C$24,0)),0)</f>
        <v>0</v>
      </c>
      <c r="AB177" s="2">
        <f t="shared" si="16"/>
        <v>2</v>
      </c>
      <c r="AC177" s="2">
        <f t="shared" si="17"/>
        <v>1116971</v>
      </c>
      <c r="AD177" s="5">
        <f t="shared" si="18"/>
        <v>393930</v>
      </c>
      <c r="AE177" s="5">
        <f t="shared" si="19"/>
        <v>1510901</v>
      </c>
      <c r="AG177" s="2">
        <f t="shared" si="20"/>
        <v>6</v>
      </c>
      <c r="AH177" s="2">
        <f t="shared" si="21"/>
        <v>2024</v>
      </c>
      <c r="AJ177" s="5">
        <f t="shared" si="22"/>
        <v>88399</v>
      </c>
      <c r="AK177" s="2">
        <f t="shared" si="23"/>
        <v>21</v>
      </c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40"/>
    </row>
    <row r="178" spans="1:89" x14ac:dyDescent="0.25">
      <c r="A178" s="18">
        <v>45461</v>
      </c>
      <c r="B178" s="12">
        <v>50644</v>
      </c>
      <c r="C178" s="12">
        <v>45767</v>
      </c>
      <c r="D178" s="12">
        <v>44426</v>
      </c>
      <c r="E178" s="12">
        <v>44181</v>
      </c>
      <c r="F178" s="12">
        <v>46534</v>
      </c>
      <c r="G178" s="12">
        <v>51360</v>
      </c>
      <c r="H178" s="12">
        <v>59954</v>
      </c>
      <c r="I178" s="12">
        <v>67091</v>
      </c>
      <c r="J178" s="12">
        <v>63771</v>
      </c>
      <c r="K178" s="12">
        <v>65867</v>
      </c>
      <c r="L178" s="12">
        <v>63869</v>
      </c>
      <c r="M178" s="12">
        <v>64070</v>
      </c>
      <c r="N178" s="12">
        <v>66865</v>
      </c>
      <c r="O178" s="12">
        <v>65542</v>
      </c>
      <c r="P178" s="12">
        <v>66901</v>
      </c>
      <c r="Q178" s="12">
        <v>76247</v>
      </c>
      <c r="R178" s="12">
        <v>82193</v>
      </c>
      <c r="S178" s="12">
        <v>93510</v>
      </c>
      <c r="T178" s="12">
        <v>102367</v>
      </c>
      <c r="U178" s="12">
        <v>106676</v>
      </c>
      <c r="V178" s="12">
        <v>107380</v>
      </c>
      <c r="W178" s="12">
        <v>100357</v>
      </c>
      <c r="X178" s="12">
        <v>83091</v>
      </c>
      <c r="Y178" s="12">
        <v>69522</v>
      </c>
      <c r="AA178" s="2">
        <f>IFERROR(INDEX('Holiday Schedule'!$D$3:$D$24,MATCH(A178,'Holiday Schedule'!$C$3:$C$24,0)),0)</f>
        <v>0</v>
      </c>
      <c r="AB178" s="2">
        <f t="shared" si="16"/>
        <v>3</v>
      </c>
      <c r="AC178" s="2">
        <f t="shared" si="17"/>
        <v>1275797</v>
      </c>
      <c r="AD178" s="5">
        <f t="shared" si="18"/>
        <v>412388</v>
      </c>
      <c r="AE178" s="5">
        <f t="shared" si="19"/>
        <v>1688185</v>
      </c>
      <c r="AG178" s="2">
        <f t="shared" si="20"/>
        <v>6</v>
      </c>
      <c r="AH178" s="2">
        <f t="shared" si="21"/>
        <v>2024</v>
      </c>
      <c r="AJ178" s="5">
        <f t="shared" si="22"/>
        <v>107380</v>
      </c>
      <c r="AK178" s="2">
        <f t="shared" si="23"/>
        <v>21</v>
      </c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40"/>
    </row>
    <row r="179" spans="1:89" x14ac:dyDescent="0.25">
      <c r="A179" s="18">
        <v>45462</v>
      </c>
      <c r="B179" s="12">
        <v>61167</v>
      </c>
      <c r="C179" s="12">
        <v>54909</v>
      </c>
      <c r="D179" s="12">
        <v>52761</v>
      </c>
      <c r="E179" s="12">
        <v>51825</v>
      </c>
      <c r="F179" s="12">
        <v>53750</v>
      </c>
      <c r="G179" s="12">
        <v>58324</v>
      </c>
      <c r="H179" s="12">
        <v>68311</v>
      </c>
      <c r="I179" s="12">
        <v>75798</v>
      </c>
      <c r="J179" s="12">
        <v>74530</v>
      </c>
      <c r="K179" s="12">
        <v>78606</v>
      </c>
      <c r="L179" s="12">
        <v>77689</v>
      </c>
      <c r="M179" s="12">
        <v>77770</v>
      </c>
      <c r="N179" s="12">
        <v>82404</v>
      </c>
      <c r="O179" s="12">
        <v>81124</v>
      </c>
      <c r="P179" s="12">
        <v>81182</v>
      </c>
      <c r="Q179" s="12">
        <v>90373</v>
      </c>
      <c r="R179" s="12">
        <v>100599</v>
      </c>
      <c r="S179" s="12">
        <v>108381</v>
      </c>
      <c r="T179" s="12">
        <v>113079</v>
      </c>
      <c r="U179" s="12">
        <v>118199</v>
      </c>
      <c r="V179" s="12">
        <v>118361</v>
      </c>
      <c r="W179" s="12">
        <v>110131</v>
      </c>
      <c r="X179" s="12">
        <v>92555</v>
      </c>
      <c r="Y179" s="12">
        <v>79344</v>
      </c>
      <c r="AA179" s="2">
        <f>IFERROR(INDEX('Holiday Schedule'!$D$3:$D$24,MATCH(A179,'Holiday Schedule'!$C$3:$C$24,0)),0)</f>
        <v>0</v>
      </c>
      <c r="AB179" s="2">
        <f t="shared" si="16"/>
        <v>4</v>
      </c>
      <c r="AC179" s="2">
        <f t="shared" si="17"/>
        <v>1480781</v>
      </c>
      <c r="AD179" s="5">
        <f t="shared" si="18"/>
        <v>480391</v>
      </c>
      <c r="AE179" s="5">
        <f t="shared" si="19"/>
        <v>1961172</v>
      </c>
      <c r="AG179" s="2">
        <f t="shared" si="20"/>
        <v>6</v>
      </c>
      <c r="AH179" s="2">
        <f t="shared" si="21"/>
        <v>2024</v>
      </c>
      <c r="AJ179" s="5">
        <f t="shared" si="22"/>
        <v>118361</v>
      </c>
      <c r="AK179" s="2">
        <f t="shared" si="23"/>
        <v>21</v>
      </c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40"/>
    </row>
    <row r="180" spans="1:89" x14ac:dyDescent="0.25">
      <c r="A180" s="18">
        <v>45463</v>
      </c>
      <c r="B180" s="12">
        <v>68166</v>
      </c>
      <c r="C180" s="12">
        <v>62184</v>
      </c>
      <c r="D180" s="12">
        <v>59662</v>
      </c>
      <c r="E180" s="12">
        <v>59283</v>
      </c>
      <c r="F180" s="12">
        <v>60935</v>
      </c>
      <c r="G180" s="12">
        <v>66181</v>
      </c>
      <c r="H180" s="12">
        <v>76895</v>
      </c>
      <c r="I180" s="12">
        <v>86758</v>
      </c>
      <c r="J180" s="12">
        <v>86448</v>
      </c>
      <c r="K180" s="12">
        <v>89607</v>
      </c>
      <c r="L180" s="12">
        <v>87506</v>
      </c>
      <c r="M180" s="12">
        <v>86685</v>
      </c>
      <c r="N180" s="12">
        <v>91341</v>
      </c>
      <c r="O180" s="12">
        <v>87877</v>
      </c>
      <c r="P180" s="12">
        <v>87389</v>
      </c>
      <c r="Q180" s="12">
        <v>97919</v>
      </c>
      <c r="R180" s="12">
        <v>100163</v>
      </c>
      <c r="S180" s="12">
        <v>102799</v>
      </c>
      <c r="T180" s="12">
        <v>112782</v>
      </c>
      <c r="U180" s="12">
        <v>116573</v>
      </c>
      <c r="V180" s="12">
        <v>116679</v>
      </c>
      <c r="W180" s="12">
        <v>107948</v>
      </c>
      <c r="X180" s="12">
        <v>92449</v>
      </c>
      <c r="Y180" s="12">
        <v>79753</v>
      </c>
      <c r="AA180" s="2">
        <f>IFERROR(INDEX('Holiday Schedule'!$D$3:$D$24,MATCH(A180,'Holiday Schedule'!$C$3:$C$24,0)),0)</f>
        <v>0</v>
      </c>
      <c r="AB180" s="2">
        <f t="shared" si="16"/>
        <v>5</v>
      </c>
      <c r="AC180" s="2">
        <f t="shared" si="17"/>
        <v>1550923</v>
      </c>
      <c r="AD180" s="5">
        <f t="shared" si="18"/>
        <v>533059</v>
      </c>
      <c r="AE180" s="5">
        <f t="shared" si="19"/>
        <v>2083982</v>
      </c>
      <c r="AG180" s="2">
        <f t="shared" si="20"/>
        <v>6</v>
      </c>
      <c r="AH180" s="2">
        <f t="shared" si="21"/>
        <v>2024</v>
      </c>
      <c r="AJ180" s="5">
        <f t="shared" si="22"/>
        <v>116679</v>
      </c>
      <c r="AK180" s="2">
        <f t="shared" si="23"/>
        <v>21</v>
      </c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40"/>
    </row>
    <row r="181" spans="1:89" x14ac:dyDescent="0.25">
      <c r="A181" s="18">
        <v>45464</v>
      </c>
      <c r="B181" s="12">
        <v>69996</v>
      </c>
      <c r="C181" s="12">
        <v>62885</v>
      </c>
      <c r="D181" s="12">
        <v>60090</v>
      </c>
      <c r="E181" s="12">
        <v>58920</v>
      </c>
      <c r="F181" s="12">
        <v>59762</v>
      </c>
      <c r="G181" s="12">
        <v>64329</v>
      </c>
      <c r="H181" s="12">
        <v>71408</v>
      </c>
      <c r="I181" s="12">
        <v>80270</v>
      </c>
      <c r="J181" s="12">
        <v>75882</v>
      </c>
      <c r="K181" s="12">
        <v>75384</v>
      </c>
      <c r="L181" s="12">
        <v>67251</v>
      </c>
      <c r="M181" s="12">
        <v>65574</v>
      </c>
      <c r="N181" s="12">
        <v>68449</v>
      </c>
      <c r="O181" s="12">
        <v>67146</v>
      </c>
      <c r="P181" s="12">
        <v>68188</v>
      </c>
      <c r="Q181" s="12">
        <v>75620</v>
      </c>
      <c r="R181" s="12">
        <v>82477</v>
      </c>
      <c r="S181" s="12">
        <v>92400</v>
      </c>
      <c r="T181" s="12">
        <v>99087</v>
      </c>
      <c r="U181" s="12">
        <v>100285</v>
      </c>
      <c r="V181" s="12">
        <v>101756</v>
      </c>
      <c r="W181" s="12">
        <v>92784</v>
      </c>
      <c r="X181" s="12">
        <v>80478</v>
      </c>
      <c r="Y181" s="12">
        <v>68145</v>
      </c>
      <c r="AA181" s="2">
        <f>IFERROR(INDEX('Holiday Schedule'!$D$3:$D$24,MATCH(A181,'Holiday Schedule'!$C$3:$C$24,0)),0)</f>
        <v>0</v>
      </c>
      <c r="AB181" s="2">
        <f t="shared" si="16"/>
        <v>6</v>
      </c>
      <c r="AC181" s="2">
        <f t="shared" si="17"/>
        <v>1293031</v>
      </c>
      <c r="AD181" s="5">
        <f t="shared" si="18"/>
        <v>515535</v>
      </c>
      <c r="AE181" s="5">
        <f t="shared" si="19"/>
        <v>1808566</v>
      </c>
      <c r="AG181" s="2">
        <f t="shared" si="20"/>
        <v>6</v>
      </c>
      <c r="AH181" s="2">
        <f t="shared" si="21"/>
        <v>2024</v>
      </c>
      <c r="AJ181" s="5">
        <f t="shared" si="22"/>
        <v>101756</v>
      </c>
      <c r="AK181" s="2">
        <f t="shared" si="23"/>
        <v>21</v>
      </c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40"/>
    </row>
    <row r="182" spans="1:89" x14ac:dyDescent="0.25">
      <c r="A182" s="18">
        <v>45465</v>
      </c>
      <c r="B182" s="12">
        <v>60413</v>
      </c>
      <c r="C182" s="12">
        <v>54163</v>
      </c>
      <c r="D182" s="12">
        <v>51464</v>
      </c>
      <c r="E182" s="12">
        <v>50405</v>
      </c>
      <c r="F182" s="12">
        <v>51270</v>
      </c>
      <c r="G182" s="12">
        <v>53210</v>
      </c>
      <c r="H182" s="12">
        <v>59628</v>
      </c>
      <c r="I182" s="12">
        <v>67097</v>
      </c>
      <c r="J182" s="12">
        <v>71035</v>
      </c>
      <c r="K182" s="12">
        <v>74855</v>
      </c>
      <c r="L182" s="12">
        <v>70583</v>
      </c>
      <c r="M182" s="12">
        <v>66159</v>
      </c>
      <c r="N182" s="12">
        <v>67174</v>
      </c>
      <c r="O182" s="12">
        <v>63141</v>
      </c>
      <c r="P182" s="12">
        <v>64256</v>
      </c>
      <c r="Q182" s="12">
        <v>65722</v>
      </c>
      <c r="R182" s="12">
        <v>70793</v>
      </c>
      <c r="S182" s="12">
        <v>78288</v>
      </c>
      <c r="T182" s="12">
        <v>84666</v>
      </c>
      <c r="U182" s="12">
        <v>88390</v>
      </c>
      <c r="V182" s="12">
        <v>89474</v>
      </c>
      <c r="W182" s="12">
        <v>83895</v>
      </c>
      <c r="X182" s="12">
        <v>73369</v>
      </c>
      <c r="Y182" s="12">
        <v>63318</v>
      </c>
      <c r="AA182" s="2">
        <f>IFERROR(INDEX('Holiday Schedule'!$D$3:$D$24,MATCH(A182,'Holiday Schedule'!$C$3:$C$24,0)),0)</f>
        <v>0</v>
      </c>
      <c r="AB182" s="2">
        <f t="shared" si="16"/>
        <v>7</v>
      </c>
      <c r="AC182" s="2">
        <f t="shared" si="17"/>
        <v>0</v>
      </c>
      <c r="AD182" s="5">
        <f t="shared" si="18"/>
        <v>1622768</v>
      </c>
      <c r="AE182" s="5">
        <f t="shared" si="19"/>
        <v>1622768</v>
      </c>
      <c r="AG182" s="2">
        <f t="shared" si="20"/>
        <v>6</v>
      </c>
      <c r="AH182" s="2">
        <f t="shared" si="21"/>
        <v>2024</v>
      </c>
      <c r="AJ182" s="5">
        <f t="shared" si="22"/>
        <v>89474</v>
      </c>
      <c r="AK182" s="2">
        <f t="shared" si="23"/>
        <v>21</v>
      </c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40"/>
    </row>
    <row r="183" spans="1:89" x14ac:dyDescent="0.25">
      <c r="A183" s="18">
        <v>45466</v>
      </c>
      <c r="B183" s="12">
        <v>54154</v>
      </c>
      <c r="C183" s="12">
        <v>49808</v>
      </c>
      <c r="D183" s="12">
        <v>46836</v>
      </c>
      <c r="E183" s="12">
        <v>46355</v>
      </c>
      <c r="F183" s="12">
        <v>46501</v>
      </c>
      <c r="G183" s="12">
        <v>49550</v>
      </c>
      <c r="H183" s="12">
        <v>54490</v>
      </c>
      <c r="I183" s="12">
        <v>62577</v>
      </c>
      <c r="J183" s="12">
        <v>67399</v>
      </c>
      <c r="K183" s="12">
        <v>75290</v>
      </c>
      <c r="L183" s="12">
        <v>73444</v>
      </c>
      <c r="M183" s="12">
        <v>71585</v>
      </c>
      <c r="N183" s="12">
        <v>71520</v>
      </c>
      <c r="O183" s="12">
        <v>68884</v>
      </c>
      <c r="P183" s="12">
        <v>67514</v>
      </c>
      <c r="Q183" s="12">
        <v>68236</v>
      </c>
      <c r="R183" s="12">
        <v>74575</v>
      </c>
      <c r="S183" s="12">
        <v>82932</v>
      </c>
      <c r="T183" s="12">
        <v>88344</v>
      </c>
      <c r="U183" s="12">
        <v>92192</v>
      </c>
      <c r="V183" s="12">
        <v>90911</v>
      </c>
      <c r="W183" s="12">
        <v>81603</v>
      </c>
      <c r="X183" s="12">
        <v>70781</v>
      </c>
      <c r="Y183" s="12">
        <v>61263</v>
      </c>
      <c r="AA183" s="2">
        <f>IFERROR(INDEX('Holiday Schedule'!$D$3:$D$24,MATCH(A183,'Holiday Schedule'!$C$3:$C$24,0)),0)</f>
        <v>0</v>
      </c>
      <c r="AB183" s="2">
        <f t="shared" si="16"/>
        <v>1</v>
      </c>
      <c r="AC183" s="2">
        <f t="shared" si="17"/>
        <v>0</v>
      </c>
      <c r="AD183" s="5">
        <f t="shared" si="18"/>
        <v>1616744</v>
      </c>
      <c r="AE183" s="5">
        <f t="shared" si="19"/>
        <v>1616744</v>
      </c>
      <c r="AG183" s="2">
        <f t="shared" si="20"/>
        <v>6</v>
      </c>
      <c r="AH183" s="2">
        <f t="shared" si="21"/>
        <v>2024</v>
      </c>
      <c r="AJ183" s="5">
        <f t="shared" si="22"/>
        <v>92192</v>
      </c>
      <c r="AK183" s="2">
        <f t="shared" si="23"/>
        <v>20</v>
      </c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40"/>
    </row>
    <row r="184" spans="1:89" x14ac:dyDescent="0.25">
      <c r="A184" s="18">
        <v>45467</v>
      </c>
      <c r="B184" s="12">
        <v>53267</v>
      </c>
      <c r="C184" s="12">
        <v>48222</v>
      </c>
      <c r="D184" s="12">
        <v>46877</v>
      </c>
      <c r="E184" s="12">
        <v>47619</v>
      </c>
      <c r="F184" s="12">
        <v>49052</v>
      </c>
      <c r="G184" s="12">
        <v>54596</v>
      </c>
      <c r="H184" s="12">
        <v>64756</v>
      </c>
      <c r="I184" s="12">
        <v>74305</v>
      </c>
      <c r="J184" s="12">
        <v>71248</v>
      </c>
      <c r="K184" s="12">
        <v>74806</v>
      </c>
      <c r="L184" s="12">
        <v>70181</v>
      </c>
      <c r="M184" s="12">
        <v>66474</v>
      </c>
      <c r="N184" s="12">
        <v>67543</v>
      </c>
      <c r="O184" s="12">
        <v>63960</v>
      </c>
      <c r="P184" s="12">
        <v>62501</v>
      </c>
      <c r="Q184" s="12">
        <v>68213</v>
      </c>
      <c r="R184" s="12">
        <v>74022</v>
      </c>
      <c r="S184" s="12">
        <v>84963</v>
      </c>
      <c r="T184" s="12">
        <v>92697</v>
      </c>
      <c r="U184" s="12">
        <v>94256</v>
      </c>
      <c r="V184" s="12">
        <v>94604</v>
      </c>
      <c r="W184" s="12">
        <v>84767</v>
      </c>
      <c r="X184" s="12">
        <v>72774</v>
      </c>
      <c r="Y184" s="12">
        <v>61295</v>
      </c>
      <c r="AA184" s="2">
        <f>IFERROR(INDEX('Holiday Schedule'!$D$3:$D$24,MATCH(A184,'Holiday Schedule'!$C$3:$C$24,0)),0)</f>
        <v>0</v>
      </c>
      <c r="AB184" s="2">
        <f t="shared" si="16"/>
        <v>2</v>
      </c>
      <c r="AC184" s="2">
        <f t="shared" si="17"/>
        <v>1217314</v>
      </c>
      <c r="AD184" s="5">
        <f t="shared" si="18"/>
        <v>425684</v>
      </c>
      <c r="AE184" s="5">
        <f t="shared" si="19"/>
        <v>1642998</v>
      </c>
      <c r="AG184" s="2">
        <f t="shared" si="20"/>
        <v>6</v>
      </c>
      <c r="AH184" s="2">
        <f t="shared" si="21"/>
        <v>2024</v>
      </c>
      <c r="AJ184" s="5">
        <f t="shared" si="22"/>
        <v>94604</v>
      </c>
      <c r="AK184" s="2">
        <f t="shared" si="23"/>
        <v>21</v>
      </c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40"/>
    </row>
    <row r="185" spans="1:89" x14ac:dyDescent="0.25">
      <c r="A185" s="18">
        <v>45468</v>
      </c>
      <c r="B185" s="12">
        <v>54533</v>
      </c>
      <c r="C185" s="12">
        <v>49139</v>
      </c>
      <c r="D185" s="12">
        <v>47033</v>
      </c>
      <c r="E185" s="12">
        <v>46876</v>
      </c>
      <c r="F185" s="12">
        <v>49192</v>
      </c>
      <c r="G185" s="12">
        <v>53618</v>
      </c>
      <c r="H185" s="12">
        <v>63271</v>
      </c>
      <c r="I185" s="12">
        <v>69767</v>
      </c>
      <c r="J185" s="12">
        <v>65365</v>
      </c>
      <c r="K185" s="12">
        <v>66069</v>
      </c>
      <c r="L185" s="12">
        <v>62344</v>
      </c>
      <c r="M185" s="12">
        <v>62229</v>
      </c>
      <c r="N185" s="12">
        <v>64048</v>
      </c>
      <c r="O185" s="12">
        <v>63752</v>
      </c>
      <c r="P185" s="12">
        <v>64402</v>
      </c>
      <c r="Q185" s="12">
        <v>72756</v>
      </c>
      <c r="R185" s="12">
        <v>81976</v>
      </c>
      <c r="S185" s="12">
        <v>94908</v>
      </c>
      <c r="T185" s="12">
        <v>105783</v>
      </c>
      <c r="U185" s="12">
        <v>109255</v>
      </c>
      <c r="V185" s="12">
        <v>108524</v>
      </c>
      <c r="W185" s="12">
        <v>98449</v>
      </c>
      <c r="X185" s="12">
        <v>83323</v>
      </c>
      <c r="Y185" s="12">
        <v>69419</v>
      </c>
      <c r="AA185" s="2">
        <f>IFERROR(INDEX('Holiday Schedule'!$D$3:$D$24,MATCH(A185,'Holiday Schedule'!$C$3:$C$24,0)),0)</f>
        <v>0</v>
      </c>
      <c r="AB185" s="2">
        <f t="shared" si="16"/>
        <v>3</v>
      </c>
      <c r="AC185" s="2">
        <f t="shared" si="17"/>
        <v>1272950</v>
      </c>
      <c r="AD185" s="5">
        <f t="shared" si="18"/>
        <v>433081</v>
      </c>
      <c r="AE185" s="5">
        <f t="shared" si="19"/>
        <v>1706031</v>
      </c>
      <c r="AG185" s="2">
        <f t="shared" si="20"/>
        <v>6</v>
      </c>
      <c r="AH185" s="2">
        <f t="shared" si="21"/>
        <v>2024</v>
      </c>
      <c r="AJ185" s="5">
        <f t="shared" si="22"/>
        <v>109255</v>
      </c>
      <c r="AK185" s="2">
        <f t="shared" si="23"/>
        <v>20</v>
      </c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40"/>
    </row>
    <row r="186" spans="1:89" x14ac:dyDescent="0.25">
      <c r="A186" s="18">
        <v>45469</v>
      </c>
      <c r="B186" s="12">
        <v>60856</v>
      </c>
      <c r="C186" s="12">
        <v>53932</v>
      </c>
      <c r="D186" s="12">
        <v>51627</v>
      </c>
      <c r="E186" s="12">
        <v>51590</v>
      </c>
      <c r="F186" s="12">
        <v>53786</v>
      </c>
      <c r="G186" s="12">
        <v>59362</v>
      </c>
      <c r="H186" s="12">
        <v>68585</v>
      </c>
      <c r="I186" s="12">
        <v>74126</v>
      </c>
      <c r="J186" s="12">
        <v>70770</v>
      </c>
      <c r="K186" s="12">
        <v>73778</v>
      </c>
      <c r="L186" s="12">
        <v>70622</v>
      </c>
      <c r="M186" s="12">
        <v>72987</v>
      </c>
      <c r="N186" s="12">
        <v>75990</v>
      </c>
      <c r="O186" s="12">
        <v>73945</v>
      </c>
      <c r="P186" s="12">
        <v>71682</v>
      </c>
      <c r="Q186" s="12">
        <v>75118</v>
      </c>
      <c r="R186" s="12">
        <v>80753</v>
      </c>
      <c r="S186" s="12">
        <v>94630</v>
      </c>
      <c r="T186" s="12">
        <v>103102</v>
      </c>
      <c r="U186" s="12">
        <v>108204</v>
      </c>
      <c r="V186" s="12">
        <v>106545</v>
      </c>
      <c r="W186" s="12">
        <v>97734</v>
      </c>
      <c r="X186" s="12">
        <v>82148</v>
      </c>
      <c r="Y186" s="12">
        <v>69550</v>
      </c>
      <c r="AA186" s="2">
        <f>IFERROR(INDEX('Holiday Schedule'!$D$3:$D$24,MATCH(A186,'Holiday Schedule'!$C$3:$C$24,0)),0)</f>
        <v>0</v>
      </c>
      <c r="AB186" s="2">
        <f t="shared" si="16"/>
        <v>4</v>
      </c>
      <c r="AC186" s="2">
        <f t="shared" si="17"/>
        <v>1332134</v>
      </c>
      <c r="AD186" s="5">
        <f t="shared" si="18"/>
        <v>469288</v>
      </c>
      <c r="AE186" s="5">
        <f t="shared" si="19"/>
        <v>1801422</v>
      </c>
      <c r="AG186" s="2">
        <f t="shared" si="20"/>
        <v>6</v>
      </c>
      <c r="AH186" s="2">
        <f t="shared" si="21"/>
        <v>2024</v>
      </c>
      <c r="AJ186" s="5">
        <f t="shared" si="22"/>
        <v>108204</v>
      </c>
      <c r="AK186" s="2">
        <f t="shared" si="23"/>
        <v>20</v>
      </c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40"/>
    </row>
    <row r="187" spans="1:89" x14ac:dyDescent="0.25">
      <c r="A187" s="18">
        <v>45470</v>
      </c>
      <c r="B187" s="12">
        <v>60517</v>
      </c>
      <c r="C187" s="12">
        <v>54432</v>
      </c>
      <c r="D187" s="12">
        <v>52706</v>
      </c>
      <c r="E187" s="12">
        <v>52330</v>
      </c>
      <c r="F187" s="12">
        <v>53779</v>
      </c>
      <c r="G187" s="12">
        <v>59131</v>
      </c>
      <c r="H187" s="12">
        <v>68733</v>
      </c>
      <c r="I187" s="12">
        <v>76620</v>
      </c>
      <c r="J187" s="12">
        <v>73882</v>
      </c>
      <c r="K187" s="12">
        <v>73763</v>
      </c>
      <c r="L187" s="12">
        <v>67052</v>
      </c>
      <c r="M187" s="12">
        <v>66352</v>
      </c>
      <c r="N187" s="12">
        <v>67865</v>
      </c>
      <c r="O187" s="12">
        <v>66017</v>
      </c>
      <c r="P187" s="12">
        <v>63681</v>
      </c>
      <c r="Q187" s="12">
        <v>70246</v>
      </c>
      <c r="R187" s="12">
        <v>79123</v>
      </c>
      <c r="S187" s="12">
        <v>86564</v>
      </c>
      <c r="T187" s="12">
        <v>95680</v>
      </c>
      <c r="U187" s="12">
        <v>100086</v>
      </c>
      <c r="V187" s="12">
        <v>100369</v>
      </c>
      <c r="W187" s="12">
        <v>91286</v>
      </c>
      <c r="X187" s="12">
        <v>76707</v>
      </c>
      <c r="Y187" s="12">
        <v>63870</v>
      </c>
      <c r="AA187" s="2">
        <f>IFERROR(INDEX('Holiday Schedule'!$D$3:$D$24,MATCH(A187,'Holiday Schedule'!$C$3:$C$24,0)),0)</f>
        <v>0</v>
      </c>
      <c r="AB187" s="2">
        <f t="shared" si="16"/>
        <v>5</v>
      </c>
      <c r="AC187" s="2">
        <f t="shared" si="17"/>
        <v>1255293</v>
      </c>
      <c r="AD187" s="5">
        <f t="shared" si="18"/>
        <v>465498</v>
      </c>
      <c r="AE187" s="5">
        <f t="shared" si="19"/>
        <v>1720791</v>
      </c>
      <c r="AG187" s="2">
        <f t="shared" si="20"/>
        <v>6</v>
      </c>
      <c r="AH187" s="2">
        <f t="shared" si="21"/>
        <v>2024</v>
      </c>
      <c r="AJ187" s="5">
        <f t="shared" si="22"/>
        <v>100369</v>
      </c>
      <c r="AK187" s="2">
        <f t="shared" si="23"/>
        <v>21</v>
      </c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40"/>
    </row>
    <row r="188" spans="1:89" x14ac:dyDescent="0.25">
      <c r="A188" s="18">
        <v>45471</v>
      </c>
      <c r="B188" s="12">
        <v>54990</v>
      </c>
      <c r="C188" s="12">
        <v>48130</v>
      </c>
      <c r="D188" s="12">
        <v>47116</v>
      </c>
      <c r="E188" s="12">
        <v>45865</v>
      </c>
      <c r="F188" s="12">
        <v>48053</v>
      </c>
      <c r="G188" s="12">
        <v>51981</v>
      </c>
      <c r="H188" s="12">
        <v>60584</v>
      </c>
      <c r="I188" s="12">
        <v>64956</v>
      </c>
      <c r="J188" s="12">
        <v>60578</v>
      </c>
      <c r="K188" s="12">
        <v>59200</v>
      </c>
      <c r="L188" s="12">
        <v>56289</v>
      </c>
      <c r="M188" s="12">
        <v>55018</v>
      </c>
      <c r="N188" s="12">
        <v>55290</v>
      </c>
      <c r="O188" s="12">
        <v>52282</v>
      </c>
      <c r="P188" s="12">
        <v>51315</v>
      </c>
      <c r="Q188" s="12">
        <v>55904</v>
      </c>
      <c r="R188" s="12">
        <v>64423</v>
      </c>
      <c r="S188" s="12">
        <v>76433</v>
      </c>
      <c r="T188" s="12">
        <v>85011</v>
      </c>
      <c r="U188" s="12">
        <v>89543</v>
      </c>
      <c r="V188" s="12">
        <v>89521</v>
      </c>
      <c r="W188" s="12">
        <v>84247</v>
      </c>
      <c r="X188" s="12">
        <v>71160</v>
      </c>
      <c r="Y188" s="12">
        <v>61737</v>
      </c>
      <c r="AA188" s="2">
        <f>IFERROR(INDEX('Holiday Schedule'!$D$3:$D$24,MATCH(A188,'Holiday Schedule'!$C$3:$C$24,0)),0)</f>
        <v>0</v>
      </c>
      <c r="AB188" s="2">
        <f t="shared" si="16"/>
        <v>6</v>
      </c>
      <c r="AC188" s="2">
        <f t="shared" si="17"/>
        <v>1071170</v>
      </c>
      <c r="AD188" s="5">
        <f t="shared" si="18"/>
        <v>418456</v>
      </c>
      <c r="AE188" s="5">
        <f t="shared" si="19"/>
        <v>1489626</v>
      </c>
      <c r="AG188" s="2">
        <f t="shared" si="20"/>
        <v>6</v>
      </c>
      <c r="AH188" s="2">
        <f t="shared" si="21"/>
        <v>2024</v>
      </c>
      <c r="AJ188" s="5">
        <f t="shared" si="22"/>
        <v>89543</v>
      </c>
      <c r="AK188" s="2">
        <f t="shared" si="23"/>
        <v>20</v>
      </c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40"/>
    </row>
    <row r="189" spans="1:89" x14ac:dyDescent="0.25">
      <c r="A189" s="18">
        <v>45472</v>
      </c>
      <c r="B189" s="12">
        <v>52279</v>
      </c>
      <c r="C189" s="12">
        <v>47510</v>
      </c>
      <c r="D189" s="12">
        <v>45177</v>
      </c>
      <c r="E189" s="12">
        <v>44598</v>
      </c>
      <c r="F189" s="12">
        <v>46122</v>
      </c>
      <c r="G189" s="12">
        <v>47567</v>
      </c>
      <c r="H189" s="12">
        <v>54789</v>
      </c>
      <c r="I189" s="12">
        <v>60161</v>
      </c>
      <c r="J189" s="12">
        <v>64093</v>
      </c>
      <c r="K189" s="12">
        <v>67401</v>
      </c>
      <c r="L189" s="12">
        <v>65072</v>
      </c>
      <c r="M189" s="12">
        <v>64214</v>
      </c>
      <c r="N189" s="12">
        <v>66653</v>
      </c>
      <c r="O189" s="12">
        <v>63808</v>
      </c>
      <c r="P189" s="12">
        <v>64113</v>
      </c>
      <c r="Q189" s="12">
        <v>64836</v>
      </c>
      <c r="R189" s="12">
        <v>68520</v>
      </c>
      <c r="S189" s="12">
        <v>77324</v>
      </c>
      <c r="T189" s="12">
        <v>81939</v>
      </c>
      <c r="U189" s="12">
        <v>83849</v>
      </c>
      <c r="V189" s="12">
        <v>82716</v>
      </c>
      <c r="W189" s="12">
        <v>76757</v>
      </c>
      <c r="X189" s="12">
        <v>66106</v>
      </c>
      <c r="Y189" s="12">
        <v>57540</v>
      </c>
      <c r="AA189" s="2">
        <f>IFERROR(INDEX('Holiday Schedule'!$D$3:$D$24,MATCH(A189,'Holiday Schedule'!$C$3:$C$24,0)),0)</f>
        <v>0</v>
      </c>
      <c r="AB189" s="2">
        <f t="shared" si="16"/>
        <v>7</v>
      </c>
      <c r="AC189" s="2">
        <f t="shared" si="17"/>
        <v>0</v>
      </c>
      <c r="AD189" s="5">
        <f t="shared" si="18"/>
        <v>1513144</v>
      </c>
      <c r="AE189" s="5">
        <f t="shared" si="19"/>
        <v>1513144</v>
      </c>
      <c r="AG189" s="2">
        <f t="shared" si="20"/>
        <v>6</v>
      </c>
      <c r="AH189" s="2">
        <f t="shared" si="21"/>
        <v>2024</v>
      </c>
      <c r="AJ189" s="5">
        <f t="shared" si="22"/>
        <v>83849</v>
      </c>
      <c r="AK189" s="2">
        <f t="shared" si="23"/>
        <v>20</v>
      </c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40"/>
    </row>
    <row r="190" spans="1:89" x14ac:dyDescent="0.25">
      <c r="A190" s="18">
        <v>45473</v>
      </c>
      <c r="B190" s="12">
        <v>51788</v>
      </c>
      <c r="C190" s="12">
        <v>47071</v>
      </c>
      <c r="D190" s="12">
        <v>45704</v>
      </c>
      <c r="E190" s="12">
        <v>44780</v>
      </c>
      <c r="F190" s="12">
        <v>45266</v>
      </c>
      <c r="G190" s="12">
        <v>48873</v>
      </c>
      <c r="H190" s="12">
        <v>55138</v>
      </c>
      <c r="I190" s="12">
        <v>62613</v>
      </c>
      <c r="J190" s="12">
        <v>67421</v>
      </c>
      <c r="K190" s="12">
        <v>73757</v>
      </c>
      <c r="L190" s="12">
        <v>70409</v>
      </c>
      <c r="M190" s="12">
        <v>71558</v>
      </c>
      <c r="N190" s="12">
        <v>72579</v>
      </c>
      <c r="O190" s="12">
        <v>68806</v>
      </c>
      <c r="P190" s="12">
        <v>72098</v>
      </c>
      <c r="Q190" s="12">
        <v>74360</v>
      </c>
      <c r="R190" s="12">
        <v>81490</v>
      </c>
      <c r="S190" s="12">
        <v>92841</v>
      </c>
      <c r="T190" s="12">
        <v>98524</v>
      </c>
      <c r="U190" s="12">
        <v>100626</v>
      </c>
      <c r="V190" s="12">
        <v>101067</v>
      </c>
      <c r="W190" s="12">
        <v>93292</v>
      </c>
      <c r="X190" s="12">
        <v>79099</v>
      </c>
      <c r="Y190" s="12">
        <v>67396</v>
      </c>
      <c r="AA190" s="2">
        <f>IFERROR(INDEX('Holiday Schedule'!$D$3:$D$24,MATCH(A190,'Holiday Schedule'!$C$3:$C$24,0)),0)</f>
        <v>0</v>
      </c>
      <c r="AB190" s="2">
        <f t="shared" si="16"/>
        <v>1</v>
      </c>
      <c r="AC190" s="2">
        <f t="shared" si="17"/>
        <v>0</v>
      </c>
      <c r="AD190" s="5">
        <f t="shared" si="18"/>
        <v>1686556</v>
      </c>
      <c r="AE190" s="5">
        <f t="shared" si="19"/>
        <v>1686556</v>
      </c>
      <c r="AG190" s="2">
        <f t="shared" si="20"/>
        <v>6</v>
      </c>
      <c r="AH190" s="2">
        <f t="shared" si="21"/>
        <v>2024</v>
      </c>
      <c r="AJ190" s="5">
        <f t="shared" si="22"/>
        <v>101067</v>
      </c>
      <c r="AK190" s="2">
        <f t="shared" si="23"/>
        <v>21</v>
      </c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40"/>
    </row>
    <row r="191" spans="1:89" x14ac:dyDescent="0.25">
      <c r="A191" s="18">
        <v>45474</v>
      </c>
      <c r="B191" s="12">
        <v>59728</v>
      </c>
      <c r="C191" s="12">
        <v>54694</v>
      </c>
      <c r="D191" s="12">
        <v>50374</v>
      </c>
      <c r="E191" s="12">
        <v>50870</v>
      </c>
      <c r="F191" s="12">
        <v>51350</v>
      </c>
      <c r="G191" s="12">
        <v>53604</v>
      </c>
      <c r="H191" s="12">
        <v>63388</v>
      </c>
      <c r="I191" s="12">
        <v>67780</v>
      </c>
      <c r="J191" s="12">
        <v>66512</v>
      </c>
      <c r="K191" s="12">
        <v>70020</v>
      </c>
      <c r="L191" s="12">
        <v>67493</v>
      </c>
      <c r="M191" s="12">
        <v>68057</v>
      </c>
      <c r="N191" s="12">
        <v>65465</v>
      </c>
      <c r="O191" s="12">
        <v>64936</v>
      </c>
      <c r="P191" s="12">
        <v>64804</v>
      </c>
      <c r="Q191" s="12">
        <v>68681</v>
      </c>
      <c r="R191" s="12">
        <v>78351</v>
      </c>
      <c r="S191" s="12">
        <v>87335</v>
      </c>
      <c r="T191" s="12">
        <v>97590</v>
      </c>
      <c r="U191" s="12">
        <v>99466</v>
      </c>
      <c r="V191" s="12">
        <v>100690</v>
      </c>
      <c r="W191" s="12">
        <v>94671</v>
      </c>
      <c r="X191" s="12">
        <v>80670</v>
      </c>
      <c r="Y191" s="12">
        <v>66045</v>
      </c>
      <c r="AA191" s="2">
        <f>IFERROR(INDEX('Holiday Schedule'!$D$3:$D$24,MATCH(A191,'Holiday Schedule'!$C$3:$C$24,0)),0)</f>
        <v>0</v>
      </c>
      <c r="AB191" s="2">
        <f t="shared" si="16"/>
        <v>2</v>
      </c>
      <c r="AC191" s="2">
        <f t="shared" si="17"/>
        <v>1242521</v>
      </c>
      <c r="AD191" s="5">
        <f t="shared" si="18"/>
        <v>450053</v>
      </c>
      <c r="AE191" s="5">
        <f t="shared" si="19"/>
        <v>1692574</v>
      </c>
      <c r="AG191" s="2">
        <f t="shared" si="20"/>
        <v>7</v>
      </c>
      <c r="AH191" s="2">
        <f t="shared" si="21"/>
        <v>2024</v>
      </c>
      <c r="AJ191" s="5">
        <f t="shared" si="22"/>
        <v>100690</v>
      </c>
      <c r="AK191" s="2">
        <f t="shared" si="23"/>
        <v>21</v>
      </c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40"/>
    </row>
    <row r="192" spans="1:89" x14ac:dyDescent="0.25">
      <c r="A192" s="18">
        <v>45475</v>
      </c>
      <c r="B192" s="12">
        <v>58185</v>
      </c>
      <c r="C192" s="12">
        <v>52395</v>
      </c>
      <c r="D192" s="12">
        <v>49481</v>
      </c>
      <c r="E192" s="12">
        <v>48923</v>
      </c>
      <c r="F192" s="12">
        <v>49493</v>
      </c>
      <c r="G192" s="12">
        <v>52200</v>
      </c>
      <c r="H192" s="12">
        <v>61270</v>
      </c>
      <c r="I192" s="12">
        <v>66363</v>
      </c>
      <c r="J192" s="12">
        <v>63438</v>
      </c>
      <c r="K192" s="12">
        <v>66888</v>
      </c>
      <c r="L192" s="12">
        <v>66281</v>
      </c>
      <c r="M192" s="12">
        <v>67133</v>
      </c>
      <c r="N192" s="12">
        <v>66709</v>
      </c>
      <c r="O192" s="12">
        <v>65844</v>
      </c>
      <c r="P192" s="12">
        <v>66738</v>
      </c>
      <c r="Q192" s="12">
        <v>70848</v>
      </c>
      <c r="R192" s="12">
        <v>85788</v>
      </c>
      <c r="S192" s="12">
        <v>92445</v>
      </c>
      <c r="T192" s="12">
        <v>103712</v>
      </c>
      <c r="U192" s="12">
        <v>105901</v>
      </c>
      <c r="V192" s="12">
        <v>107327</v>
      </c>
      <c r="W192" s="12">
        <v>100382</v>
      </c>
      <c r="X192" s="12">
        <v>86122</v>
      </c>
      <c r="Y192" s="12">
        <v>70647</v>
      </c>
      <c r="AA192" s="2">
        <f>IFERROR(INDEX('Holiday Schedule'!$D$3:$D$24,MATCH(A192,'Holiday Schedule'!$C$3:$C$24,0)),0)</f>
        <v>0</v>
      </c>
      <c r="AB192" s="2">
        <f t="shared" si="16"/>
        <v>3</v>
      </c>
      <c r="AC192" s="2">
        <f t="shared" si="17"/>
        <v>1281919</v>
      </c>
      <c r="AD192" s="5">
        <f t="shared" si="18"/>
        <v>442594</v>
      </c>
      <c r="AE192" s="5">
        <f t="shared" si="19"/>
        <v>1724513</v>
      </c>
      <c r="AG192" s="2">
        <f t="shared" si="20"/>
        <v>7</v>
      </c>
      <c r="AH192" s="2">
        <f t="shared" si="21"/>
        <v>2024</v>
      </c>
      <c r="AJ192" s="5">
        <f t="shared" si="22"/>
        <v>107327</v>
      </c>
      <c r="AK192" s="2">
        <f t="shared" si="23"/>
        <v>21</v>
      </c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40"/>
    </row>
    <row r="193" spans="1:89" x14ac:dyDescent="0.25">
      <c r="A193" s="18">
        <v>45476</v>
      </c>
      <c r="B193" s="12">
        <v>61627</v>
      </c>
      <c r="C193" s="12">
        <v>55506</v>
      </c>
      <c r="D193" s="12">
        <v>51660</v>
      </c>
      <c r="E193" s="12">
        <v>51886</v>
      </c>
      <c r="F193" s="12">
        <v>51132</v>
      </c>
      <c r="G193" s="12">
        <v>53630</v>
      </c>
      <c r="H193" s="12">
        <v>63297</v>
      </c>
      <c r="I193" s="12">
        <v>69884</v>
      </c>
      <c r="J193" s="12">
        <v>67305</v>
      </c>
      <c r="K193" s="12">
        <v>72473</v>
      </c>
      <c r="L193" s="12">
        <v>72309</v>
      </c>
      <c r="M193" s="12">
        <v>73002</v>
      </c>
      <c r="N193" s="12">
        <v>72792</v>
      </c>
      <c r="O193" s="12">
        <v>69371</v>
      </c>
      <c r="P193" s="12">
        <v>69178</v>
      </c>
      <c r="Q193" s="12">
        <v>72670</v>
      </c>
      <c r="R193" s="12">
        <v>84468</v>
      </c>
      <c r="S193" s="12">
        <v>92762</v>
      </c>
      <c r="T193" s="12">
        <v>102132</v>
      </c>
      <c r="U193" s="12">
        <v>102201</v>
      </c>
      <c r="V193" s="12">
        <v>104720</v>
      </c>
      <c r="W193" s="12">
        <v>98062</v>
      </c>
      <c r="X193" s="12">
        <v>85834</v>
      </c>
      <c r="Y193" s="12">
        <v>70482</v>
      </c>
      <c r="AA193" s="2">
        <f>IFERROR(INDEX('Holiday Schedule'!$D$3:$D$24,MATCH(A193,'Holiday Schedule'!$C$3:$C$24,0)),0)</f>
        <v>0</v>
      </c>
      <c r="AB193" s="2">
        <f t="shared" si="16"/>
        <v>4</v>
      </c>
      <c r="AC193" s="2">
        <f t="shared" si="17"/>
        <v>1309163</v>
      </c>
      <c r="AD193" s="5">
        <f t="shared" si="18"/>
        <v>459220</v>
      </c>
      <c r="AE193" s="5">
        <f t="shared" si="19"/>
        <v>1768383</v>
      </c>
      <c r="AG193" s="2">
        <f t="shared" si="20"/>
        <v>7</v>
      </c>
      <c r="AH193" s="2">
        <f t="shared" si="21"/>
        <v>2024</v>
      </c>
      <c r="AJ193" s="5">
        <f t="shared" si="22"/>
        <v>104720</v>
      </c>
      <c r="AK193" s="2">
        <f t="shared" si="23"/>
        <v>21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40"/>
    </row>
    <row r="194" spans="1:89" x14ac:dyDescent="0.25">
      <c r="A194" s="18">
        <v>45477</v>
      </c>
      <c r="B194" s="12">
        <v>61118</v>
      </c>
      <c r="C194" s="12">
        <v>55607</v>
      </c>
      <c r="D194" s="12">
        <v>52062</v>
      </c>
      <c r="E194" s="12">
        <v>52019</v>
      </c>
      <c r="F194" s="12">
        <v>51208</v>
      </c>
      <c r="G194" s="12">
        <v>52690</v>
      </c>
      <c r="H194" s="12">
        <v>58617</v>
      </c>
      <c r="I194" s="12">
        <v>66933</v>
      </c>
      <c r="J194" s="12">
        <v>67939</v>
      </c>
      <c r="K194" s="12">
        <v>74292</v>
      </c>
      <c r="L194" s="12">
        <v>69900</v>
      </c>
      <c r="M194" s="12">
        <v>68535</v>
      </c>
      <c r="N194" s="12">
        <v>63291</v>
      </c>
      <c r="O194" s="12">
        <v>60129</v>
      </c>
      <c r="P194" s="12">
        <v>57865</v>
      </c>
      <c r="Q194" s="12">
        <v>60233</v>
      </c>
      <c r="R194" s="12">
        <v>70567</v>
      </c>
      <c r="S194" s="12">
        <v>81054</v>
      </c>
      <c r="T194" s="12">
        <v>88619</v>
      </c>
      <c r="U194" s="12">
        <v>92789</v>
      </c>
      <c r="V194" s="12">
        <v>93171</v>
      </c>
      <c r="W194" s="12">
        <v>87188</v>
      </c>
      <c r="X194" s="12">
        <v>80705</v>
      </c>
      <c r="Y194" s="12">
        <v>69118</v>
      </c>
      <c r="AA194" s="2">
        <f>IFERROR(INDEX('Holiday Schedule'!$D$3:$D$24,MATCH(A194,'Holiday Schedule'!$C$3:$C$24,0)),0)</f>
        <v>1</v>
      </c>
      <c r="AB194" s="2">
        <f t="shared" si="16"/>
        <v>5</v>
      </c>
      <c r="AC194" s="2">
        <f t="shared" si="17"/>
        <v>0</v>
      </c>
      <c r="AD194" s="5">
        <f t="shared" si="18"/>
        <v>1635649</v>
      </c>
      <c r="AE194" s="5">
        <f t="shared" si="19"/>
        <v>1635649</v>
      </c>
      <c r="AG194" s="2">
        <f t="shared" si="20"/>
        <v>7</v>
      </c>
      <c r="AH194" s="2">
        <f t="shared" si="21"/>
        <v>2024</v>
      </c>
      <c r="AJ194" s="5">
        <f t="shared" si="22"/>
        <v>93171</v>
      </c>
      <c r="AK194" s="2">
        <f t="shared" si="23"/>
        <v>21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40"/>
    </row>
    <row r="195" spans="1:89" x14ac:dyDescent="0.25">
      <c r="A195" s="18">
        <v>45478</v>
      </c>
      <c r="B195" s="12">
        <v>60512</v>
      </c>
      <c r="C195" s="12">
        <v>54480</v>
      </c>
      <c r="D195" s="12">
        <v>51240</v>
      </c>
      <c r="E195" s="12">
        <v>51136</v>
      </c>
      <c r="F195" s="12">
        <v>51615</v>
      </c>
      <c r="G195" s="12">
        <v>52225</v>
      </c>
      <c r="H195" s="12">
        <v>61004</v>
      </c>
      <c r="I195" s="12">
        <v>66268</v>
      </c>
      <c r="J195" s="12">
        <v>65377</v>
      </c>
      <c r="K195" s="12">
        <v>71423</v>
      </c>
      <c r="L195" s="12">
        <v>71871</v>
      </c>
      <c r="M195" s="12">
        <v>74129</v>
      </c>
      <c r="N195" s="12">
        <v>71955</v>
      </c>
      <c r="O195" s="12">
        <v>70654</v>
      </c>
      <c r="P195" s="12">
        <v>69596</v>
      </c>
      <c r="Q195" s="12">
        <v>74691</v>
      </c>
      <c r="R195" s="12">
        <v>84576</v>
      </c>
      <c r="S195" s="12">
        <v>96316</v>
      </c>
      <c r="T195" s="12">
        <v>103729</v>
      </c>
      <c r="U195" s="12">
        <v>105622</v>
      </c>
      <c r="V195" s="12">
        <v>106763</v>
      </c>
      <c r="W195" s="12">
        <v>99910</v>
      </c>
      <c r="X195" s="12">
        <v>87361</v>
      </c>
      <c r="Y195" s="12">
        <v>73433</v>
      </c>
      <c r="AA195" s="2">
        <f>IFERROR(INDEX('Holiday Schedule'!$D$3:$D$24,MATCH(A195,'Holiday Schedule'!$C$3:$C$24,0)),0)</f>
        <v>0</v>
      </c>
      <c r="AB195" s="2">
        <f t="shared" si="16"/>
        <v>6</v>
      </c>
      <c r="AC195" s="2">
        <f t="shared" si="17"/>
        <v>1320241</v>
      </c>
      <c r="AD195" s="5">
        <f t="shared" si="18"/>
        <v>455645</v>
      </c>
      <c r="AE195" s="5">
        <f t="shared" si="19"/>
        <v>1775886</v>
      </c>
      <c r="AG195" s="2">
        <f t="shared" si="20"/>
        <v>7</v>
      </c>
      <c r="AH195" s="2">
        <f t="shared" si="21"/>
        <v>2024</v>
      </c>
      <c r="AJ195" s="5">
        <f t="shared" si="22"/>
        <v>106763</v>
      </c>
      <c r="AK195" s="2">
        <f t="shared" si="23"/>
        <v>21</v>
      </c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40"/>
    </row>
    <row r="196" spans="1:89" x14ac:dyDescent="0.25">
      <c r="A196" s="18">
        <v>45479</v>
      </c>
      <c r="B196" s="12">
        <v>64600</v>
      </c>
      <c r="C196" s="12">
        <v>58175</v>
      </c>
      <c r="D196" s="12">
        <v>55588</v>
      </c>
      <c r="E196" s="12">
        <v>54097</v>
      </c>
      <c r="F196" s="12">
        <v>54278</v>
      </c>
      <c r="G196" s="12">
        <v>54694</v>
      </c>
      <c r="H196" s="12">
        <v>62293</v>
      </c>
      <c r="I196" s="12">
        <v>69789</v>
      </c>
      <c r="J196" s="12">
        <v>73451</v>
      </c>
      <c r="K196" s="12">
        <v>80434</v>
      </c>
      <c r="L196" s="12">
        <v>80495</v>
      </c>
      <c r="M196" s="12">
        <v>80740</v>
      </c>
      <c r="N196" s="12">
        <v>77790</v>
      </c>
      <c r="O196" s="12">
        <v>72949</v>
      </c>
      <c r="P196" s="12">
        <v>69972</v>
      </c>
      <c r="Q196" s="12">
        <v>74019</v>
      </c>
      <c r="R196" s="12">
        <v>83251</v>
      </c>
      <c r="S196" s="12">
        <v>93138</v>
      </c>
      <c r="T196" s="12">
        <v>102173</v>
      </c>
      <c r="U196" s="12">
        <v>103602</v>
      </c>
      <c r="V196" s="12">
        <v>105101</v>
      </c>
      <c r="W196" s="12">
        <v>98032</v>
      </c>
      <c r="X196" s="12">
        <v>85907</v>
      </c>
      <c r="Y196" s="12">
        <v>73012</v>
      </c>
      <c r="AA196" s="2">
        <f>IFERROR(INDEX('Holiday Schedule'!$D$3:$D$24,MATCH(A196,'Holiday Schedule'!$C$3:$C$24,0)),0)</f>
        <v>0</v>
      </c>
      <c r="AB196" s="2">
        <f t="shared" si="16"/>
        <v>7</v>
      </c>
      <c r="AC196" s="2">
        <f t="shared" si="17"/>
        <v>0</v>
      </c>
      <c r="AD196" s="5">
        <f t="shared" si="18"/>
        <v>1827580</v>
      </c>
      <c r="AE196" s="5">
        <f t="shared" si="19"/>
        <v>1827580</v>
      </c>
      <c r="AG196" s="2">
        <f t="shared" si="20"/>
        <v>7</v>
      </c>
      <c r="AH196" s="2">
        <f t="shared" si="21"/>
        <v>2024</v>
      </c>
      <c r="AJ196" s="5">
        <f t="shared" si="22"/>
        <v>105101</v>
      </c>
      <c r="AK196" s="2">
        <f t="shared" si="23"/>
        <v>21</v>
      </c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40"/>
    </row>
    <row r="197" spans="1:89" x14ac:dyDescent="0.25">
      <c r="A197" s="18">
        <v>45480</v>
      </c>
      <c r="B197" s="12">
        <v>64043</v>
      </c>
      <c r="C197" s="12">
        <v>58811</v>
      </c>
      <c r="D197" s="12">
        <v>55321</v>
      </c>
      <c r="E197" s="12">
        <v>54440</v>
      </c>
      <c r="F197" s="12">
        <v>54568</v>
      </c>
      <c r="G197" s="12">
        <v>53939</v>
      </c>
      <c r="H197" s="12">
        <v>61595</v>
      </c>
      <c r="I197" s="12">
        <v>68389</v>
      </c>
      <c r="J197" s="12">
        <v>72436</v>
      </c>
      <c r="K197" s="12">
        <v>78974</v>
      </c>
      <c r="L197" s="12">
        <v>80792</v>
      </c>
      <c r="M197" s="12">
        <v>81371</v>
      </c>
      <c r="N197" s="12">
        <v>79922</v>
      </c>
      <c r="O197" s="12">
        <v>77360</v>
      </c>
      <c r="P197" s="12">
        <v>76995</v>
      </c>
      <c r="Q197" s="12">
        <v>82977</v>
      </c>
      <c r="R197" s="12">
        <v>95323</v>
      </c>
      <c r="S197" s="12">
        <v>105334</v>
      </c>
      <c r="T197" s="12">
        <v>116004</v>
      </c>
      <c r="U197" s="12">
        <v>118894</v>
      </c>
      <c r="V197" s="12">
        <v>119705</v>
      </c>
      <c r="W197" s="12">
        <v>110669</v>
      </c>
      <c r="X197" s="12">
        <v>96678</v>
      </c>
      <c r="Y197" s="12">
        <v>78652</v>
      </c>
      <c r="AA197" s="2">
        <f>IFERROR(INDEX('Holiday Schedule'!$D$3:$D$24,MATCH(A197,'Holiday Schedule'!$C$3:$C$24,0)),0)</f>
        <v>0</v>
      </c>
      <c r="AB197" s="2">
        <f t="shared" si="16"/>
        <v>1</v>
      </c>
      <c r="AC197" s="2">
        <f t="shared" si="17"/>
        <v>0</v>
      </c>
      <c r="AD197" s="5">
        <f t="shared" si="18"/>
        <v>1943192</v>
      </c>
      <c r="AE197" s="5">
        <f t="shared" si="19"/>
        <v>1943192</v>
      </c>
      <c r="AG197" s="2">
        <f t="shared" si="20"/>
        <v>7</v>
      </c>
      <c r="AH197" s="2">
        <f t="shared" si="21"/>
        <v>2024</v>
      </c>
      <c r="AJ197" s="5">
        <f t="shared" si="22"/>
        <v>119705</v>
      </c>
      <c r="AK197" s="2">
        <f t="shared" si="23"/>
        <v>21</v>
      </c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40"/>
    </row>
    <row r="198" spans="1:89" x14ac:dyDescent="0.25">
      <c r="A198" s="18">
        <v>45481</v>
      </c>
      <c r="B198" s="12">
        <v>68077</v>
      </c>
      <c r="C198" s="12">
        <v>61613</v>
      </c>
      <c r="D198" s="12">
        <v>57853</v>
      </c>
      <c r="E198" s="12">
        <v>57653</v>
      </c>
      <c r="F198" s="12">
        <v>57216</v>
      </c>
      <c r="G198" s="12">
        <v>60324</v>
      </c>
      <c r="H198" s="12">
        <v>70850</v>
      </c>
      <c r="I198" s="12">
        <v>78012</v>
      </c>
      <c r="J198" s="12">
        <v>75729</v>
      </c>
      <c r="K198" s="12">
        <v>83060</v>
      </c>
      <c r="L198" s="12">
        <v>83869</v>
      </c>
      <c r="M198" s="12">
        <v>86126</v>
      </c>
      <c r="N198" s="12">
        <v>84223</v>
      </c>
      <c r="O198" s="12">
        <v>83085</v>
      </c>
      <c r="P198" s="12">
        <v>81558</v>
      </c>
      <c r="Q198" s="12">
        <v>83937</v>
      </c>
      <c r="R198" s="12">
        <v>99441</v>
      </c>
      <c r="S198" s="12">
        <v>110062</v>
      </c>
      <c r="T198" s="12">
        <v>120715</v>
      </c>
      <c r="U198" s="12">
        <v>110587</v>
      </c>
      <c r="V198" s="12">
        <v>116758</v>
      </c>
      <c r="W198" s="12">
        <v>115034</v>
      </c>
      <c r="X198" s="12">
        <v>98600</v>
      </c>
      <c r="Y198" s="12">
        <v>80129</v>
      </c>
      <c r="AA198" s="2">
        <f>IFERROR(INDEX('Holiday Schedule'!$D$3:$D$24,MATCH(A198,'Holiday Schedule'!$C$3:$C$24,0)),0)</f>
        <v>0</v>
      </c>
      <c r="AB198" s="2">
        <f t="shared" si="16"/>
        <v>2</v>
      </c>
      <c r="AC198" s="2">
        <f t="shared" si="17"/>
        <v>1510796</v>
      </c>
      <c r="AD198" s="5">
        <f t="shared" si="18"/>
        <v>513715</v>
      </c>
      <c r="AE198" s="5">
        <f t="shared" si="19"/>
        <v>2024511</v>
      </c>
      <c r="AG198" s="2">
        <f t="shared" si="20"/>
        <v>7</v>
      </c>
      <c r="AH198" s="2">
        <f t="shared" si="21"/>
        <v>2024</v>
      </c>
      <c r="AJ198" s="5">
        <f t="shared" si="22"/>
        <v>120715</v>
      </c>
      <c r="AK198" s="2">
        <f t="shared" si="23"/>
        <v>19</v>
      </c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40"/>
    </row>
    <row r="199" spans="1:89" x14ac:dyDescent="0.25">
      <c r="A199" s="18">
        <v>45482</v>
      </c>
      <c r="B199" s="12">
        <v>71347</v>
      </c>
      <c r="C199" s="12">
        <v>64305</v>
      </c>
      <c r="D199" s="12">
        <v>61036</v>
      </c>
      <c r="E199" s="12">
        <v>60025</v>
      </c>
      <c r="F199" s="12">
        <v>60114</v>
      </c>
      <c r="G199" s="12">
        <v>62321</v>
      </c>
      <c r="H199" s="12">
        <v>72379</v>
      </c>
      <c r="I199" s="12">
        <v>79691</v>
      </c>
      <c r="J199" s="12">
        <v>75994</v>
      </c>
      <c r="K199" s="12">
        <v>83547</v>
      </c>
      <c r="L199" s="12">
        <v>83759</v>
      </c>
      <c r="M199" s="12">
        <v>86923</v>
      </c>
      <c r="N199" s="12">
        <v>85670</v>
      </c>
      <c r="O199" s="12">
        <v>84435</v>
      </c>
      <c r="P199" s="12">
        <v>84545</v>
      </c>
      <c r="Q199" s="12">
        <v>88030</v>
      </c>
      <c r="R199" s="12">
        <v>100977</v>
      </c>
      <c r="S199" s="12">
        <v>103789</v>
      </c>
      <c r="T199" s="12">
        <v>114542</v>
      </c>
      <c r="U199" s="12">
        <v>114080</v>
      </c>
      <c r="V199" s="12">
        <v>116554</v>
      </c>
      <c r="W199" s="12">
        <v>108941</v>
      </c>
      <c r="X199" s="12">
        <v>94253</v>
      </c>
      <c r="Y199" s="12">
        <v>77960</v>
      </c>
      <c r="AA199" s="2">
        <f>IFERROR(INDEX('Holiday Schedule'!$D$3:$D$24,MATCH(A199,'Holiday Schedule'!$C$3:$C$24,0)),0)</f>
        <v>0</v>
      </c>
      <c r="AB199" s="2">
        <f t="shared" si="16"/>
        <v>3</v>
      </c>
      <c r="AC199" s="2">
        <f t="shared" si="17"/>
        <v>1505730</v>
      </c>
      <c r="AD199" s="5">
        <f t="shared" si="18"/>
        <v>529487</v>
      </c>
      <c r="AE199" s="5">
        <f t="shared" si="19"/>
        <v>2035217</v>
      </c>
      <c r="AG199" s="2">
        <f t="shared" si="20"/>
        <v>7</v>
      </c>
      <c r="AH199" s="2">
        <f t="shared" si="21"/>
        <v>2024</v>
      </c>
      <c r="AJ199" s="5">
        <f t="shared" si="22"/>
        <v>116554</v>
      </c>
      <c r="AK199" s="2">
        <f t="shared" si="23"/>
        <v>21</v>
      </c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40"/>
    </row>
    <row r="200" spans="1:89" x14ac:dyDescent="0.25">
      <c r="A200" s="18">
        <v>45483</v>
      </c>
      <c r="B200" s="12">
        <v>70440</v>
      </c>
      <c r="C200" s="12">
        <v>63798</v>
      </c>
      <c r="D200" s="12">
        <v>60530</v>
      </c>
      <c r="E200" s="12">
        <v>60490</v>
      </c>
      <c r="F200" s="12">
        <v>61042</v>
      </c>
      <c r="G200" s="12">
        <v>63105</v>
      </c>
      <c r="H200" s="12">
        <v>75283</v>
      </c>
      <c r="I200" s="12">
        <v>82039</v>
      </c>
      <c r="J200" s="12">
        <v>79985</v>
      </c>
      <c r="K200" s="12">
        <v>87796</v>
      </c>
      <c r="L200" s="12">
        <v>86362</v>
      </c>
      <c r="M200" s="12">
        <v>88222</v>
      </c>
      <c r="N200" s="12">
        <v>88572</v>
      </c>
      <c r="O200" s="12">
        <v>88560</v>
      </c>
      <c r="P200" s="12">
        <v>88875</v>
      </c>
      <c r="Q200" s="12">
        <v>89594</v>
      </c>
      <c r="R200" s="12">
        <v>106647</v>
      </c>
      <c r="S200" s="12">
        <v>112402</v>
      </c>
      <c r="T200" s="12">
        <v>120126</v>
      </c>
      <c r="U200" s="12">
        <v>120824</v>
      </c>
      <c r="V200" s="12">
        <v>120802</v>
      </c>
      <c r="W200" s="12">
        <v>114678</v>
      </c>
      <c r="X200" s="12">
        <v>97081</v>
      </c>
      <c r="Y200" s="12">
        <v>81977</v>
      </c>
      <c r="AA200" s="2">
        <f>IFERROR(INDEX('Holiday Schedule'!$D$3:$D$24,MATCH(A200,'Holiday Schedule'!$C$3:$C$24,0)),0)</f>
        <v>0</v>
      </c>
      <c r="AB200" s="2">
        <f t="shared" si="16"/>
        <v>4</v>
      </c>
      <c r="AC200" s="2">
        <f t="shared" si="17"/>
        <v>1572565</v>
      </c>
      <c r="AD200" s="5">
        <f t="shared" si="18"/>
        <v>536665</v>
      </c>
      <c r="AE200" s="5">
        <f t="shared" si="19"/>
        <v>2109230</v>
      </c>
      <c r="AG200" s="2">
        <f t="shared" si="20"/>
        <v>7</v>
      </c>
      <c r="AH200" s="2">
        <f t="shared" si="21"/>
        <v>2024</v>
      </c>
      <c r="AJ200" s="5">
        <f t="shared" si="22"/>
        <v>120824</v>
      </c>
      <c r="AK200" s="2">
        <f t="shared" si="23"/>
        <v>20</v>
      </c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40"/>
    </row>
    <row r="201" spans="1:89" x14ac:dyDescent="0.25">
      <c r="A201" s="18">
        <v>45484</v>
      </c>
      <c r="B201" s="12">
        <v>73365</v>
      </c>
      <c r="C201" s="12">
        <v>66812</v>
      </c>
      <c r="D201" s="12">
        <v>63431</v>
      </c>
      <c r="E201" s="12">
        <v>62537</v>
      </c>
      <c r="F201" s="12">
        <v>63722</v>
      </c>
      <c r="G201" s="12">
        <v>65748</v>
      </c>
      <c r="H201" s="12">
        <v>77730</v>
      </c>
      <c r="I201" s="12">
        <v>84776</v>
      </c>
      <c r="J201" s="12">
        <v>84246</v>
      </c>
      <c r="K201" s="12">
        <v>89946</v>
      </c>
      <c r="L201" s="12">
        <v>88395</v>
      </c>
      <c r="M201" s="12">
        <v>87663</v>
      </c>
      <c r="N201" s="12">
        <v>83496</v>
      </c>
      <c r="O201" s="12">
        <v>81758</v>
      </c>
      <c r="P201" s="12">
        <v>76980</v>
      </c>
      <c r="Q201" s="12">
        <v>82893</v>
      </c>
      <c r="R201" s="12">
        <v>93987</v>
      </c>
      <c r="S201" s="12">
        <v>102666</v>
      </c>
      <c r="T201" s="12">
        <v>111735</v>
      </c>
      <c r="U201" s="12">
        <v>114791</v>
      </c>
      <c r="V201" s="12">
        <v>114813</v>
      </c>
      <c r="W201" s="12">
        <v>108169</v>
      </c>
      <c r="X201" s="12">
        <v>93832</v>
      </c>
      <c r="Y201" s="12">
        <v>79186</v>
      </c>
      <c r="AA201" s="2">
        <f>IFERROR(INDEX('Holiday Schedule'!$D$3:$D$24,MATCH(A201,'Holiday Schedule'!$C$3:$C$24,0)),0)</f>
        <v>0</v>
      </c>
      <c r="AB201" s="2">
        <f t="shared" si="16"/>
        <v>5</v>
      </c>
      <c r="AC201" s="2">
        <f t="shared" si="17"/>
        <v>1500146</v>
      </c>
      <c r="AD201" s="5">
        <f t="shared" si="18"/>
        <v>552531</v>
      </c>
      <c r="AE201" s="5">
        <f t="shared" si="19"/>
        <v>2052677</v>
      </c>
      <c r="AG201" s="2">
        <f t="shared" si="20"/>
        <v>7</v>
      </c>
      <c r="AH201" s="2">
        <f t="shared" si="21"/>
        <v>2024</v>
      </c>
      <c r="AJ201" s="5">
        <f t="shared" si="22"/>
        <v>114813</v>
      </c>
      <c r="AK201" s="2">
        <f t="shared" si="23"/>
        <v>21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40"/>
    </row>
    <row r="202" spans="1:89" x14ac:dyDescent="0.25">
      <c r="A202" s="18">
        <v>45485</v>
      </c>
      <c r="B202" s="12">
        <v>69866</v>
      </c>
      <c r="C202" s="12">
        <v>63957</v>
      </c>
      <c r="D202" s="12">
        <v>60545</v>
      </c>
      <c r="E202" s="12">
        <v>59856</v>
      </c>
      <c r="F202" s="12">
        <v>61523</v>
      </c>
      <c r="G202" s="12">
        <v>63114</v>
      </c>
      <c r="H202" s="12">
        <v>75120</v>
      </c>
      <c r="I202" s="12">
        <v>80854</v>
      </c>
      <c r="J202" s="12">
        <v>78755</v>
      </c>
      <c r="K202" s="12">
        <v>84017</v>
      </c>
      <c r="L202" s="12">
        <v>82300</v>
      </c>
      <c r="M202" s="12">
        <v>83641</v>
      </c>
      <c r="N202" s="12">
        <v>84091</v>
      </c>
      <c r="O202" s="12">
        <v>80599</v>
      </c>
      <c r="P202" s="12">
        <v>81816</v>
      </c>
      <c r="Q202" s="12">
        <v>85726</v>
      </c>
      <c r="R202" s="12">
        <v>99931</v>
      </c>
      <c r="S202" s="12">
        <v>107579</v>
      </c>
      <c r="T202" s="12">
        <v>118509</v>
      </c>
      <c r="U202" s="12">
        <v>121975</v>
      </c>
      <c r="V202" s="12">
        <v>122085</v>
      </c>
      <c r="W202" s="12">
        <v>116080</v>
      </c>
      <c r="X202" s="12">
        <v>100395</v>
      </c>
      <c r="Y202" s="12">
        <v>84867</v>
      </c>
      <c r="AA202" s="2">
        <f>IFERROR(INDEX('Holiday Schedule'!$D$3:$D$24,MATCH(A202,'Holiday Schedule'!$C$3:$C$24,0)),0)</f>
        <v>0</v>
      </c>
      <c r="AB202" s="2">
        <f t="shared" ref="AB202:AB265" si="24">WEEKDAY(A202)</f>
        <v>6</v>
      </c>
      <c r="AC202" s="2">
        <f t="shared" ref="AC202:AC265" si="25">IF(AND(AB202&gt;1,AB202&lt;7,AA202&lt;1),SUM(I202:X202),0)</f>
        <v>1528353</v>
      </c>
      <c r="AD202" s="5">
        <f t="shared" ref="AD202:AD265" si="26">AE202-AC202</f>
        <v>538848</v>
      </c>
      <c r="AE202" s="5">
        <f t="shared" ref="AE202:AE265" si="27">SUM(B202:Y202)</f>
        <v>2067201</v>
      </c>
      <c r="AG202" s="2">
        <f t="shared" ref="AG202:AG265" si="28">MONTH(A202)</f>
        <v>7</v>
      </c>
      <c r="AH202" s="2">
        <f t="shared" ref="AH202:AH265" si="29">YEAR(A202)</f>
        <v>2024</v>
      </c>
      <c r="AJ202" s="5">
        <f t="shared" ref="AJ202:AJ265" si="30">MAX(B202:Y202)</f>
        <v>122085</v>
      </c>
      <c r="AK202" s="2">
        <f t="shared" ref="AK202:AK265" si="31">IF(AE202&gt;0,INDEX(B$8:Y$8,MATCH(AJ202,B202:Y202,0)),"")</f>
        <v>21</v>
      </c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40"/>
    </row>
    <row r="203" spans="1:89" x14ac:dyDescent="0.25">
      <c r="A203" s="18">
        <v>45486</v>
      </c>
      <c r="B203" s="12">
        <v>74320</v>
      </c>
      <c r="C203" s="12">
        <v>67994</v>
      </c>
      <c r="D203" s="12">
        <v>63005</v>
      </c>
      <c r="E203" s="12">
        <v>62382</v>
      </c>
      <c r="F203" s="12">
        <v>60780</v>
      </c>
      <c r="G203" s="12">
        <v>62165</v>
      </c>
      <c r="H203" s="12">
        <v>69915</v>
      </c>
      <c r="I203" s="12">
        <v>77712</v>
      </c>
      <c r="J203" s="12">
        <v>79561</v>
      </c>
      <c r="K203" s="12">
        <v>85282</v>
      </c>
      <c r="L203" s="12">
        <v>81841</v>
      </c>
      <c r="M203" s="12">
        <v>83218</v>
      </c>
      <c r="N203" s="12">
        <v>86162</v>
      </c>
      <c r="O203" s="12">
        <v>81719</v>
      </c>
      <c r="P203" s="12">
        <v>82447</v>
      </c>
      <c r="Q203" s="12">
        <v>88412</v>
      </c>
      <c r="R203" s="12">
        <v>99171</v>
      </c>
      <c r="S203" s="12">
        <v>106501</v>
      </c>
      <c r="T203" s="12">
        <v>113881</v>
      </c>
      <c r="U203" s="12">
        <v>112720</v>
      </c>
      <c r="V203" s="12">
        <v>115362</v>
      </c>
      <c r="W203" s="12">
        <v>106831</v>
      </c>
      <c r="X203" s="12">
        <v>92287</v>
      </c>
      <c r="Y203" s="12">
        <v>78151</v>
      </c>
      <c r="AA203" s="2">
        <f>IFERROR(INDEX('Holiday Schedule'!$D$3:$D$24,MATCH(A203,'Holiday Schedule'!$C$3:$C$24,0)),0)</f>
        <v>0</v>
      </c>
      <c r="AB203" s="2">
        <f t="shared" si="24"/>
        <v>7</v>
      </c>
      <c r="AC203" s="2">
        <f t="shared" si="25"/>
        <v>0</v>
      </c>
      <c r="AD203" s="5">
        <f t="shared" si="26"/>
        <v>2031819</v>
      </c>
      <c r="AE203" s="5">
        <f t="shared" si="27"/>
        <v>2031819</v>
      </c>
      <c r="AG203" s="2">
        <f t="shared" si="28"/>
        <v>7</v>
      </c>
      <c r="AH203" s="2">
        <f t="shared" si="29"/>
        <v>2024</v>
      </c>
      <c r="AJ203" s="5">
        <f t="shared" si="30"/>
        <v>115362</v>
      </c>
      <c r="AK203" s="2">
        <f t="shared" si="31"/>
        <v>21</v>
      </c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40"/>
    </row>
    <row r="204" spans="1:89" x14ac:dyDescent="0.25">
      <c r="A204" s="18">
        <v>45487</v>
      </c>
      <c r="B204" s="12">
        <v>69229</v>
      </c>
      <c r="C204" s="12">
        <v>63050</v>
      </c>
      <c r="D204" s="12">
        <v>58193</v>
      </c>
      <c r="E204" s="12">
        <v>58070</v>
      </c>
      <c r="F204" s="12">
        <v>56495</v>
      </c>
      <c r="G204" s="12">
        <v>57274</v>
      </c>
      <c r="H204" s="12">
        <v>64320</v>
      </c>
      <c r="I204" s="12">
        <v>70920</v>
      </c>
      <c r="J204" s="12">
        <v>73378</v>
      </c>
      <c r="K204" s="12">
        <v>79571</v>
      </c>
      <c r="L204" s="12">
        <v>80277</v>
      </c>
      <c r="M204" s="12">
        <v>81194</v>
      </c>
      <c r="N204" s="12">
        <v>82184</v>
      </c>
      <c r="O204" s="12">
        <v>81588</v>
      </c>
      <c r="P204" s="12">
        <v>82082</v>
      </c>
      <c r="Q204" s="12">
        <v>89533</v>
      </c>
      <c r="R204" s="12">
        <v>101916</v>
      </c>
      <c r="S204" s="12">
        <v>113800</v>
      </c>
      <c r="T204" s="12">
        <v>125145</v>
      </c>
      <c r="U204" s="12">
        <v>131343</v>
      </c>
      <c r="V204" s="12">
        <v>130728</v>
      </c>
      <c r="W204" s="12">
        <v>120261</v>
      </c>
      <c r="X204" s="12">
        <v>103645</v>
      </c>
      <c r="Y204" s="12">
        <v>86481</v>
      </c>
      <c r="AA204" s="2">
        <f>IFERROR(INDEX('Holiday Schedule'!$D$3:$D$24,MATCH(A204,'Holiday Schedule'!$C$3:$C$24,0)),0)</f>
        <v>0</v>
      </c>
      <c r="AB204" s="2">
        <f t="shared" si="24"/>
        <v>1</v>
      </c>
      <c r="AC204" s="2">
        <f t="shared" si="25"/>
        <v>0</v>
      </c>
      <c r="AD204" s="5">
        <f t="shared" si="26"/>
        <v>2060677</v>
      </c>
      <c r="AE204" s="5">
        <f t="shared" si="27"/>
        <v>2060677</v>
      </c>
      <c r="AG204" s="2">
        <f t="shared" si="28"/>
        <v>7</v>
      </c>
      <c r="AH204" s="2">
        <f t="shared" si="29"/>
        <v>2024</v>
      </c>
      <c r="AJ204" s="5">
        <f t="shared" si="30"/>
        <v>131343</v>
      </c>
      <c r="AK204" s="2">
        <f t="shared" si="31"/>
        <v>20</v>
      </c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40"/>
    </row>
    <row r="205" spans="1:89" x14ac:dyDescent="0.25">
      <c r="A205" s="18">
        <v>45488</v>
      </c>
      <c r="B205" s="12">
        <v>75914</v>
      </c>
      <c r="C205" s="12">
        <v>68356</v>
      </c>
      <c r="D205" s="12">
        <v>63884</v>
      </c>
      <c r="E205" s="12">
        <v>63359</v>
      </c>
      <c r="F205" s="12">
        <v>62932</v>
      </c>
      <c r="G205" s="12">
        <v>64685</v>
      </c>
      <c r="H205" s="12">
        <v>76119</v>
      </c>
      <c r="I205" s="12">
        <v>83877</v>
      </c>
      <c r="J205" s="12">
        <v>82612</v>
      </c>
      <c r="K205" s="12">
        <v>89763</v>
      </c>
      <c r="L205" s="12">
        <v>90743</v>
      </c>
      <c r="M205" s="12">
        <v>92603</v>
      </c>
      <c r="N205" s="12">
        <v>92564</v>
      </c>
      <c r="O205" s="12">
        <v>89615</v>
      </c>
      <c r="P205" s="12">
        <v>88939</v>
      </c>
      <c r="Q205" s="12">
        <v>92741</v>
      </c>
      <c r="R205" s="12">
        <v>102811</v>
      </c>
      <c r="S205" s="12">
        <v>114932</v>
      </c>
      <c r="T205" s="12">
        <v>126475</v>
      </c>
      <c r="U205" s="12">
        <v>127114</v>
      </c>
      <c r="V205" s="12">
        <v>129493</v>
      </c>
      <c r="W205" s="12">
        <v>119902</v>
      </c>
      <c r="X205" s="12">
        <v>105618</v>
      </c>
      <c r="Y205" s="12">
        <v>86212</v>
      </c>
      <c r="AA205" s="2">
        <f>IFERROR(INDEX('Holiday Schedule'!$D$3:$D$24,MATCH(A205,'Holiday Schedule'!$C$3:$C$24,0)),0)</f>
        <v>0</v>
      </c>
      <c r="AB205" s="2">
        <f t="shared" si="24"/>
        <v>2</v>
      </c>
      <c r="AC205" s="2">
        <f t="shared" si="25"/>
        <v>1629802</v>
      </c>
      <c r="AD205" s="5">
        <f t="shared" si="26"/>
        <v>561461</v>
      </c>
      <c r="AE205" s="5">
        <f t="shared" si="27"/>
        <v>2191263</v>
      </c>
      <c r="AG205" s="2">
        <f t="shared" si="28"/>
        <v>7</v>
      </c>
      <c r="AH205" s="2">
        <f t="shared" si="29"/>
        <v>2024</v>
      </c>
      <c r="AJ205" s="5">
        <f t="shared" si="30"/>
        <v>129493</v>
      </c>
      <c r="AK205" s="2">
        <f t="shared" si="31"/>
        <v>21</v>
      </c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40"/>
    </row>
    <row r="206" spans="1:89" x14ac:dyDescent="0.25">
      <c r="A206" s="18">
        <v>45489</v>
      </c>
      <c r="B206" s="12">
        <v>75860</v>
      </c>
      <c r="C206" s="12">
        <v>69370</v>
      </c>
      <c r="D206" s="12">
        <v>65606</v>
      </c>
      <c r="E206" s="12">
        <v>64974</v>
      </c>
      <c r="F206" s="12">
        <v>64960</v>
      </c>
      <c r="G206" s="12">
        <v>67486</v>
      </c>
      <c r="H206" s="12">
        <v>78818</v>
      </c>
      <c r="I206" s="12">
        <v>87066</v>
      </c>
      <c r="J206" s="12">
        <v>84949</v>
      </c>
      <c r="K206" s="12">
        <v>89517</v>
      </c>
      <c r="L206" s="12">
        <v>86829</v>
      </c>
      <c r="M206" s="12">
        <v>86938</v>
      </c>
      <c r="N206" s="12">
        <v>82748</v>
      </c>
      <c r="O206" s="12">
        <v>83259</v>
      </c>
      <c r="P206" s="12">
        <v>81612</v>
      </c>
      <c r="Q206" s="12">
        <v>87638</v>
      </c>
      <c r="R206" s="12">
        <v>99248</v>
      </c>
      <c r="S206" s="12">
        <v>112534</v>
      </c>
      <c r="T206" s="12">
        <v>124373</v>
      </c>
      <c r="U206" s="12">
        <v>127107</v>
      </c>
      <c r="V206" s="12">
        <v>129867</v>
      </c>
      <c r="W206" s="12">
        <v>123424</v>
      </c>
      <c r="X206" s="12">
        <v>104627</v>
      </c>
      <c r="Y206" s="12">
        <v>86917</v>
      </c>
      <c r="AA206" s="2">
        <f>IFERROR(INDEX('Holiday Schedule'!$D$3:$D$24,MATCH(A206,'Holiday Schedule'!$C$3:$C$24,0)),0)</f>
        <v>0</v>
      </c>
      <c r="AB206" s="2">
        <f t="shared" si="24"/>
        <v>3</v>
      </c>
      <c r="AC206" s="2">
        <f t="shared" si="25"/>
        <v>1591736</v>
      </c>
      <c r="AD206" s="5">
        <f t="shared" si="26"/>
        <v>573991</v>
      </c>
      <c r="AE206" s="5">
        <f t="shared" si="27"/>
        <v>2165727</v>
      </c>
      <c r="AG206" s="2">
        <f t="shared" si="28"/>
        <v>7</v>
      </c>
      <c r="AH206" s="2">
        <f t="shared" si="29"/>
        <v>2024</v>
      </c>
      <c r="AJ206" s="5">
        <f t="shared" si="30"/>
        <v>129867</v>
      </c>
      <c r="AK206" s="2">
        <f t="shared" si="31"/>
        <v>21</v>
      </c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40"/>
    </row>
    <row r="207" spans="1:89" x14ac:dyDescent="0.25">
      <c r="A207" s="18">
        <v>45490</v>
      </c>
      <c r="B207" s="12">
        <v>77529</v>
      </c>
      <c r="C207" s="12">
        <v>69708</v>
      </c>
      <c r="D207" s="12">
        <v>66325</v>
      </c>
      <c r="E207" s="12">
        <v>65472</v>
      </c>
      <c r="F207" s="12">
        <v>66217</v>
      </c>
      <c r="G207" s="12">
        <v>68555</v>
      </c>
      <c r="H207" s="12">
        <v>80977</v>
      </c>
      <c r="I207" s="12">
        <v>86940</v>
      </c>
      <c r="J207" s="12">
        <v>84782</v>
      </c>
      <c r="K207" s="12">
        <v>90250</v>
      </c>
      <c r="L207" s="12">
        <v>89368</v>
      </c>
      <c r="M207" s="12">
        <v>90708</v>
      </c>
      <c r="N207" s="12">
        <v>90940</v>
      </c>
      <c r="O207" s="12">
        <v>90646</v>
      </c>
      <c r="P207" s="12">
        <v>89543</v>
      </c>
      <c r="Q207" s="12">
        <v>95668</v>
      </c>
      <c r="R207" s="12">
        <v>104779</v>
      </c>
      <c r="S207" s="12">
        <v>117029</v>
      </c>
      <c r="T207" s="12">
        <v>125639</v>
      </c>
      <c r="U207" s="12">
        <v>127182</v>
      </c>
      <c r="V207" s="12">
        <v>126277</v>
      </c>
      <c r="W207" s="12">
        <v>118105</v>
      </c>
      <c r="X207" s="12">
        <v>102178</v>
      </c>
      <c r="Y207" s="12">
        <v>85539</v>
      </c>
      <c r="AA207" s="2">
        <f>IFERROR(INDEX('Holiday Schedule'!$D$3:$D$24,MATCH(A207,'Holiday Schedule'!$C$3:$C$24,0)),0)</f>
        <v>0</v>
      </c>
      <c r="AB207" s="2">
        <f t="shared" si="24"/>
        <v>4</v>
      </c>
      <c r="AC207" s="2">
        <f t="shared" si="25"/>
        <v>1630034</v>
      </c>
      <c r="AD207" s="5">
        <f t="shared" si="26"/>
        <v>580322</v>
      </c>
      <c r="AE207" s="5">
        <f t="shared" si="27"/>
        <v>2210356</v>
      </c>
      <c r="AG207" s="2">
        <f t="shared" si="28"/>
        <v>7</v>
      </c>
      <c r="AH207" s="2">
        <f t="shared" si="29"/>
        <v>2024</v>
      </c>
      <c r="AJ207" s="5">
        <f t="shared" si="30"/>
        <v>127182</v>
      </c>
      <c r="AK207" s="2">
        <f t="shared" si="31"/>
        <v>20</v>
      </c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40"/>
    </row>
    <row r="208" spans="1:89" x14ac:dyDescent="0.25">
      <c r="A208" s="18">
        <v>45491</v>
      </c>
      <c r="B208" s="12">
        <v>76771</v>
      </c>
      <c r="C208" s="12">
        <v>69408</v>
      </c>
      <c r="D208" s="12">
        <v>66279</v>
      </c>
      <c r="E208" s="12">
        <v>65603</v>
      </c>
      <c r="F208" s="12">
        <v>66461</v>
      </c>
      <c r="G208" s="12">
        <v>68889</v>
      </c>
      <c r="H208" s="12">
        <v>80621</v>
      </c>
      <c r="I208" s="12">
        <v>87657</v>
      </c>
      <c r="J208" s="12">
        <v>84312</v>
      </c>
      <c r="K208" s="12">
        <v>87637</v>
      </c>
      <c r="L208" s="12">
        <v>87240</v>
      </c>
      <c r="M208" s="12">
        <v>87651</v>
      </c>
      <c r="N208" s="12">
        <v>85627</v>
      </c>
      <c r="O208" s="12">
        <v>84331</v>
      </c>
      <c r="P208" s="12">
        <v>84023</v>
      </c>
      <c r="Q208" s="12">
        <v>88253</v>
      </c>
      <c r="R208" s="12">
        <v>99290</v>
      </c>
      <c r="S208" s="12">
        <v>111075</v>
      </c>
      <c r="T208" s="12">
        <v>119739</v>
      </c>
      <c r="U208" s="12">
        <v>120364</v>
      </c>
      <c r="V208" s="12">
        <v>121175</v>
      </c>
      <c r="W208" s="12">
        <v>114053</v>
      </c>
      <c r="X208" s="12">
        <v>97177</v>
      </c>
      <c r="Y208" s="12">
        <v>79794</v>
      </c>
      <c r="AA208" s="2">
        <f>IFERROR(INDEX('Holiday Schedule'!$D$3:$D$24,MATCH(A208,'Holiday Schedule'!$C$3:$C$24,0)),0)</f>
        <v>0</v>
      </c>
      <c r="AB208" s="2">
        <f t="shared" si="24"/>
        <v>5</v>
      </c>
      <c r="AC208" s="2">
        <f t="shared" si="25"/>
        <v>1559604</v>
      </c>
      <c r="AD208" s="5">
        <f t="shared" si="26"/>
        <v>573826</v>
      </c>
      <c r="AE208" s="5">
        <f t="shared" si="27"/>
        <v>2133430</v>
      </c>
      <c r="AG208" s="2">
        <f t="shared" si="28"/>
        <v>7</v>
      </c>
      <c r="AH208" s="2">
        <f t="shared" si="29"/>
        <v>2024</v>
      </c>
      <c r="AJ208" s="5">
        <f t="shared" si="30"/>
        <v>121175</v>
      </c>
      <c r="AK208" s="2">
        <f t="shared" si="31"/>
        <v>21</v>
      </c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40"/>
    </row>
    <row r="209" spans="1:89" x14ac:dyDescent="0.25">
      <c r="A209" s="18">
        <v>45492</v>
      </c>
      <c r="B209" s="12">
        <v>70812</v>
      </c>
      <c r="C209" s="12">
        <v>63684</v>
      </c>
      <c r="D209" s="12">
        <v>59701</v>
      </c>
      <c r="E209" s="12">
        <v>58574</v>
      </c>
      <c r="F209" s="12">
        <v>58816</v>
      </c>
      <c r="G209" s="12">
        <v>59696</v>
      </c>
      <c r="H209" s="12">
        <v>69566</v>
      </c>
      <c r="I209" s="12">
        <v>75174</v>
      </c>
      <c r="J209" s="12">
        <v>71511</v>
      </c>
      <c r="K209" s="12">
        <v>75897</v>
      </c>
      <c r="L209" s="12">
        <v>73701</v>
      </c>
      <c r="M209" s="12">
        <v>75699</v>
      </c>
      <c r="N209" s="12">
        <v>75158</v>
      </c>
      <c r="O209" s="12">
        <v>74148</v>
      </c>
      <c r="P209" s="12">
        <v>72991</v>
      </c>
      <c r="Q209" s="12">
        <v>77440</v>
      </c>
      <c r="R209" s="12">
        <v>89535</v>
      </c>
      <c r="S209" s="12">
        <v>98970</v>
      </c>
      <c r="T209" s="12">
        <v>109149</v>
      </c>
      <c r="U209" s="12">
        <v>110623</v>
      </c>
      <c r="V209" s="12">
        <v>112489</v>
      </c>
      <c r="W209" s="12">
        <v>106065</v>
      </c>
      <c r="X209" s="12">
        <v>92801</v>
      </c>
      <c r="Y209" s="12">
        <v>77050</v>
      </c>
      <c r="AA209" s="2">
        <f>IFERROR(INDEX('Holiday Schedule'!$D$3:$D$24,MATCH(A209,'Holiday Schedule'!$C$3:$C$24,0)),0)</f>
        <v>0</v>
      </c>
      <c r="AB209" s="2">
        <f t="shared" si="24"/>
        <v>6</v>
      </c>
      <c r="AC209" s="2">
        <f t="shared" si="25"/>
        <v>1391351</v>
      </c>
      <c r="AD209" s="5">
        <f t="shared" si="26"/>
        <v>517899</v>
      </c>
      <c r="AE209" s="5">
        <f t="shared" si="27"/>
        <v>1909250</v>
      </c>
      <c r="AG209" s="2">
        <f t="shared" si="28"/>
        <v>7</v>
      </c>
      <c r="AH209" s="2">
        <f t="shared" si="29"/>
        <v>2024</v>
      </c>
      <c r="AJ209" s="5">
        <f t="shared" si="30"/>
        <v>112489</v>
      </c>
      <c r="AK209" s="2">
        <f t="shared" si="31"/>
        <v>21</v>
      </c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40"/>
    </row>
    <row r="210" spans="1:89" x14ac:dyDescent="0.25">
      <c r="A210" s="18">
        <v>45493</v>
      </c>
      <c r="B210" s="12">
        <v>68243</v>
      </c>
      <c r="C210" s="12">
        <v>61223</v>
      </c>
      <c r="D210" s="12">
        <v>57760</v>
      </c>
      <c r="E210" s="12">
        <v>56649</v>
      </c>
      <c r="F210" s="12">
        <v>55508</v>
      </c>
      <c r="G210" s="12">
        <v>56477</v>
      </c>
      <c r="H210" s="12">
        <v>63231</v>
      </c>
      <c r="I210" s="12">
        <v>68889</v>
      </c>
      <c r="J210" s="12">
        <v>69098</v>
      </c>
      <c r="K210" s="12">
        <v>73860</v>
      </c>
      <c r="L210" s="12">
        <v>73603</v>
      </c>
      <c r="M210" s="12">
        <v>74292</v>
      </c>
      <c r="N210" s="12">
        <v>74041</v>
      </c>
      <c r="O210" s="12">
        <v>71459</v>
      </c>
      <c r="P210" s="12">
        <v>71377</v>
      </c>
      <c r="Q210" s="12">
        <v>76308</v>
      </c>
      <c r="R210" s="12">
        <v>86193</v>
      </c>
      <c r="S210" s="12">
        <v>96181</v>
      </c>
      <c r="T210" s="12">
        <v>107664</v>
      </c>
      <c r="U210" s="12">
        <v>109437</v>
      </c>
      <c r="V210" s="12">
        <v>111959</v>
      </c>
      <c r="W210" s="12">
        <v>104220</v>
      </c>
      <c r="X210" s="12">
        <v>91567</v>
      </c>
      <c r="Y210" s="12">
        <v>77141</v>
      </c>
      <c r="AA210" s="2">
        <f>IFERROR(INDEX('Holiday Schedule'!$D$3:$D$24,MATCH(A210,'Holiday Schedule'!$C$3:$C$24,0)),0)</f>
        <v>0</v>
      </c>
      <c r="AB210" s="2">
        <f t="shared" si="24"/>
        <v>7</v>
      </c>
      <c r="AC210" s="2">
        <f t="shared" si="25"/>
        <v>0</v>
      </c>
      <c r="AD210" s="5">
        <f t="shared" si="26"/>
        <v>1856380</v>
      </c>
      <c r="AE210" s="5">
        <f t="shared" si="27"/>
        <v>1856380</v>
      </c>
      <c r="AG210" s="2">
        <f t="shared" si="28"/>
        <v>7</v>
      </c>
      <c r="AH210" s="2">
        <f t="shared" si="29"/>
        <v>2024</v>
      </c>
      <c r="AJ210" s="5">
        <f t="shared" si="30"/>
        <v>111959</v>
      </c>
      <c r="AK210" s="2">
        <f t="shared" si="31"/>
        <v>21</v>
      </c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40"/>
    </row>
    <row r="211" spans="1:89" x14ac:dyDescent="0.25">
      <c r="A211" s="18">
        <v>45494</v>
      </c>
      <c r="B211" s="12">
        <v>67593</v>
      </c>
      <c r="C211" s="12">
        <v>61420</v>
      </c>
      <c r="D211" s="12">
        <v>58151</v>
      </c>
      <c r="E211" s="12">
        <v>56801</v>
      </c>
      <c r="F211" s="12">
        <v>56372</v>
      </c>
      <c r="G211" s="12">
        <v>56472</v>
      </c>
      <c r="H211" s="12">
        <v>63218</v>
      </c>
      <c r="I211" s="12">
        <v>68157</v>
      </c>
      <c r="J211" s="12">
        <v>69005</v>
      </c>
      <c r="K211" s="12">
        <v>73041</v>
      </c>
      <c r="L211" s="12">
        <v>70027</v>
      </c>
      <c r="M211" s="12">
        <v>70677</v>
      </c>
      <c r="N211" s="12">
        <v>65432</v>
      </c>
      <c r="O211" s="12">
        <v>61875</v>
      </c>
      <c r="P211" s="12">
        <v>61020</v>
      </c>
      <c r="Q211" s="12">
        <v>66258</v>
      </c>
      <c r="R211" s="12">
        <v>77807</v>
      </c>
      <c r="S211" s="12">
        <v>90080</v>
      </c>
      <c r="T211" s="12">
        <v>101408</v>
      </c>
      <c r="U211" s="12">
        <v>101749</v>
      </c>
      <c r="V211" s="12">
        <v>107255</v>
      </c>
      <c r="W211" s="12">
        <v>95260</v>
      </c>
      <c r="X211" s="12">
        <v>82915</v>
      </c>
      <c r="Y211" s="12">
        <v>68482</v>
      </c>
      <c r="AA211" s="2">
        <f>IFERROR(INDEX('Holiday Schedule'!$D$3:$D$24,MATCH(A211,'Holiday Schedule'!$C$3:$C$24,0)),0)</f>
        <v>0</v>
      </c>
      <c r="AB211" s="2">
        <f t="shared" si="24"/>
        <v>1</v>
      </c>
      <c r="AC211" s="2">
        <f t="shared" si="25"/>
        <v>0</v>
      </c>
      <c r="AD211" s="5">
        <f t="shared" si="26"/>
        <v>1750475</v>
      </c>
      <c r="AE211" s="5">
        <f t="shared" si="27"/>
        <v>1750475</v>
      </c>
      <c r="AG211" s="2">
        <f t="shared" si="28"/>
        <v>7</v>
      </c>
      <c r="AH211" s="2">
        <f t="shared" si="29"/>
        <v>2024</v>
      </c>
      <c r="AJ211" s="5">
        <f t="shared" si="30"/>
        <v>107255</v>
      </c>
      <c r="AK211" s="2">
        <f t="shared" si="31"/>
        <v>21</v>
      </c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40"/>
    </row>
    <row r="212" spans="1:89" x14ac:dyDescent="0.25">
      <c r="A212" s="18">
        <v>45495</v>
      </c>
      <c r="B212" s="12">
        <v>61053</v>
      </c>
      <c r="C212" s="12">
        <v>54112</v>
      </c>
      <c r="D212" s="12">
        <v>51780</v>
      </c>
      <c r="E212" s="12">
        <v>51249</v>
      </c>
      <c r="F212" s="12">
        <v>52969</v>
      </c>
      <c r="G212" s="12">
        <v>54586</v>
      </c>
      <c r="H212" s="12">
        <v>64232</v>
      </c>
      <c r="I212" s="12">
        <v>67932</v>
      </c>
      <c r="J212" s="12">
        <v>65664</v>
      </c>
      <c r="K212" s="12">
        <v>67564</v>
      </c>
      <c r="L212" s="12">
        <v>66427</v>
      </c>
      <c r="M212" s="12">
        <v>67007</v>
      </c>
      <c r="N212" s="12">
        <v>66038</v>
      </c>
      <c r="O212" s="12">
        <v>65068</v>
      </c>
      <c r="P212" s="12">
        <v>64852</v>
      </c>
      <c r="Q212" s="12">
        <v>69753</v>
      </c>
      <c r="R212" s="12">
        <v>81980</v>
      </c>
      <c r="S212" s="12">
        <v>93331</v>
      </c>
      <c r="T212" s="12">
        <v>101141</v>
      </c>
      <c r="U212" s="12">
        <v>104315</v>
      </c>
      <c r="V212" s="12">
        <v>108297</v>
      </c>
      <c r="W212" s="12">
        <v>102677</v>
      </c>
      <c r="X212" s="12">
        <v>85891</v>
      </c>
      <c r="Y212" s="12">
        <v>72611</v>
      </c>
      <c r="AA212" s="2">
        <f>IFERROR(INDEX('Holiday Schedule'!$D$3:$D$24,MATCH(A212,'Holiday Schedule'!$C$3:$C$24,0)),0)</f>
        <v>0</v>
      </c>
      <c r="AB212" s="2">
        <f t="shared" si="24"/>
        <v>2</v>
      </c>
      <c r="AC212" s="2">
        <f t="shared" si="25"/>
        <v>1277937</v>
      </c>
      <c r="AD212" s="5">
        <f t="shared" si="26"/>
        <v>462592</v>
      </c>
      <c r="AE212" s="5">
        <f t="shared" si="27"/>
        <v>1740529</v>
      </c>
      <c r="AG212" s="2">
        <f t="shared" si="28"/>
        <v>7</v>
      </c>
      <c r="AH212" s="2">
        <f t="shared" si="29"/>
        <v>2024</v>
      </c>
      <c r="AJ212" s="5">
        <f t="shared" si="30"/>
        <v>108297</v>
      </c>
      <c r="AK212" s="2">
        <f t="shared" si="31"/>
        <v>21</v>
      </c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40"/>
    </row>
    <row r="213" spans="1:89" x14ac:dyDescent="0.25">
      <c r="A213" s="18">
        <v>45496</v>
      </c>
      <c r="B213" s="12">
        <v>64266</v>
      </c>
      <c r="C213" s="12">
        <v>58903</v>
      </c>
      <c r="D213" s="12">
        <v>55450</v>
      </c>
      <c r="E213" s="12">
        <v>56049</v>
      </c>
      <c r="F213" s="12">
        <v>56399</v>
      </c>
      <c r="G213" s="12">
        <v>59712</v>
      </c>
      <c r="H213" s="12">
        <v>70364</v>
      </c>
      <c r="I213" s="12">
        <v>77594</v>
      </c>
      <c r="J213" s="12">
        <v>76364</v>
      </c>
      <c r="K213" s="12">
        <v>81339</v>
      </c>
      <c r="L213" s="12">
        <v>78719</v>
      </c>
      <c r="M213" s="12">
        <v>77367</v>
      </c>
      <c r="N213" s="12">
        <v>74396</v>
      </c>
      <c r="O213" s="12">
        <v>71210</v>
      </c>
      <c r="P213" s="12">
        <v>70226</v>
      </c>
      <c r="Q213" s="12">
        <v>71675</v>
      </c>
      <c r="R213" s="12">
        <v>81741</v>
      </c>
      <c r="S213" s="12">
        <v>87998</v>
      </c>
      <c r="T213" s="12">
        <v>96881</v>
      </c>
      <c r="U213" s="12">
        <v>98116</v>
      </c>
      <c r="V213" s="12">
        <v>101525</v>
      </c>
      <c r="W213" s="12">
        <v>94606</v>
      </c>
      <c r="X213" s="12">
        <v>81949</v>
      </c>
      <c r="Y213" s="12">
        <v>68514</v>
      </c>
      <c r="AA213" s="2">
        <f>IFERROR(INDEX('Holiday Schedule'!$D$3:$D$24,MATCH(A213,'Holiday Schedule'!$C$3:$C$24,0)),0)</f>
        <v>0</v>
      </c>
      <c r="AB213" s="2">
        <f t="shared" si="24"/>
        <v>3</v>
      </c>
      <c r="AC213" s="2">
        <f t="shared" si="25"/>
        <v>1321706</v>
      </c>
      <c r="AD213" s="5">
        <f t="shared" si="26"/>
        <v>489657</v>
      </c>
      <c r="AE213" s="5">
        <f t="shared" si="27"/>
        <v>1811363</v>
      </c>
      <c r="AG213" s="2">
        <f t="shared" si="28"/>
        <v>7</v>
      </c>
      <c r="AH213" s="2">
        <f t="shared" si="29"/>
        <v>2024</v>
      </c>
      <c r="AJ213" s="5">
        <f t="shared" si="30"/>
        <v>101525</v>
      </c>
      <c r="AK213" s="2">
        <f t="shared" si="31"/>
        <v>21</v>
      </c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40"/>
    </row>
    <row r="214" spans="1:89" x14ac:dyDescent="0.25">
      <c r="A214" s="18">
        <v>45497</v>
      </c>
      <c r="B214" s="12">
        <v>61058</v>
      </c>
      <c r="C214" s="12">
        <v>56301</v>
      </c>
      <c r="D214" s="12">
        <v>53425</v>
      </c>
      <c r="E214" s="12">
        <v>53575</v>
      </c>
      <c r="F214" s="12">
        <v>54637</v>
      </c>
      <c r="G214" s="12">
        <v>57224</v>
      </c>
      <c r="H214" s="12">
        <v>67031</v>
      </c>
      <c r="I214" s="12">
        <v>74118</v>
      </c>
      <c r="J214" s="12">
        <v>72591</v>
      </c>
      <c r="K214" s="12">
        <v>77573</v>
      </c>
      <c r="L214" s="12">
        <v>74672</v>
      </c>
      <c r="M214" s="12">
        <v>76030</v>
      </c>
      <c r="N214" s="12">
        <v>74729</v>
      </c>
      <c r="O214" s="12">
        <v>72286</v>
      </c>
      <c r="P214" s="12">
        <v>69517</v>
      </c>
      <c r="Q214" s="12">
        <v>71559</v>
      </c>
      <c r="R214" s="12">
        <v>80995</v>
      </c>
      <c r="S214" s="12">
        <v>87097</v>
      </c>
      <c r="T214" s="12">
        <v>93172</v>
      </c>
      <c r="U214" s="12">
        <v>95374</v>
      </c>
      <c r="V214" s="12">
        <v>99453</v>
      </c>
      <c r="W214" s="12">
        <v>92540</v>
      </c>
      <c r="X214" s="12">
        <v>81291</v>
      </c>
      <c r="Y214" s="12">
        <v>67951</v>
      </c>
      <c r="AA214" s="2">
        <f>IFERROR(INDEX('Holiday Schedule'!$D$3:$D$24,MATCH(A214,'Holiday Schedule'!$C$3:$C$24,0)),0)</f>
        <v>0</v>
      </c>
      <c r="AB214" s="2">
        <f t="shared" si="24"/>
        <v>4</v>
      </c>
      <c r="AC214" s="2">
        <f t="shared" si="25"/>
        <v>1292997</v>
      </c>
      <c r="AD214" s="5">
        <f t="shared" si="26"/>
        <v>471202</v>
      </c>
      <c r="AE214" s="5">
        <f t="shared" si="27"/>
        <v>1764199</v>
      </c>
      <c r="AG214" s="2">
        <f t="shared" si="28"/>
        <v>7</v>
      </c>
      <c r="AH214" s="2">
        <f t="shared" si="29"/>
        <v>2024</v>
      </c>
      <c r="AJ214" s="5">
        <f t="shared" si="30"/>
        <v>99453</v>
      </c>
      <c r="AK214" s="2">
        <f t="shared" si="31"/>
        <v>21</v>
      </c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40"/>
    </row>
    <row r="215" spans="1:89" x14ac:dyDescent="0.25">
      <c r="A215" s="18">
        <v>45498</v>
      </c>
      <c r="B215" s="12">
        <v>61865</v>
      </c>
      <c r="C215" s="12">
        <v>56351</v>
      </c>
      <c r="D215" s="12">
        <v>53286</v>
      </c>
      <c r="E215" s="12">
        <v>53724</v>
      </c>
      <c r="F215" s="12">
        <v>54212</v>
      </c>
      <c r="G215" s="12">
        <v>57808</v>
      </c>
      <c r="H215" s="12">
        <v>67989</v>
      </c>
      <c r="I215" s="12">
        <v>74990</v>
      </c>
      <c r="J215" s="12">
        <v>74236</v>
      </c>
      <c r="K215" s="12">
        <v>80343</v>
      </c>
      <c r="L215" s="12">
        <v>78675</v>
      </c>
      <c r="M215" s="12">
        <v>78598</v>
      </c>
      <c r="N215" s="12">
        <v>75898</v>
      </c>
      <c r="O215" s="12">
        <v>72193</v>
      </c>
      <c r="P215" s="12">
        <v>70023</v>
      </c>
      <c r="Q215" s="12">
        <v>72078</v>
      </c>
      <c r="R215" s="12">
        <v>80947</v>
      </c>
      <c r="S215" s="12">
        <v>88474</v>
      </c>
      <c r="T215" s="12">
        <v>96255</v>
      </c>
      <c r="U215" s="12">
        <v>97140</v>
      </c>
      <c r="V215" s="12">
        <v>100138</v>
      </c>
      <c r="W215" s="12">
        <v>94770</v>
      </c>
      <c r="X215" s="12">
        <v>81628</v>
      </c>
      <c r="Y215" s="12">
        <v>68791</v>
      </c>
      <c r="AA215" s="2">
        <f>IFERROR(INDEX('Holiday Schedule'!$D$3:$D$24,MATCH(A215,'Holiday Schedule'!$C$3:$C$24,0)),0)</f>
        <v>0</v>
      </c>
      <c r="AB215" s="2">
        <f t="shared" si="24"/>
        <v>5</v>
      </c>
      <c r="AC215" s="2">
        <f t="shared" si="25"/>
        <v>1316386</v>
      </c>
      <c r="AD215" s="5">
        <f t="shared" si="26"/>
        <v>474026</v>
      </c>
      <c r="AE215" s="5">
        <f t="shared" si="27"/>
        <v>1790412</v>
      </c>
      <c r="AG215" s="2">
        <f t="shared" si="28"/>
        <v>7</v>
      </c>
      <c r="AH215" s="2">
        <f t="shared" si="29"/>
        <v>2024</v>
      </c>
      <c r="AJ215" s="5">
        <f t="shared" si="30"/>
        <v>100138</v>
      </c>
      <c r="AK215" s="2">
        <f t="shared" si="31"/>
        <v>21</v>
      </c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40"/>
    </row>
    <row r="216" spans="1:89" x14ac:dyDescent="0.25">
      <c r="A216" s="18">
        <v>45499</v>
      </c>
      <c r="B216" s="12">
        <v>60839</v>
      </c>
      <c r="C216" s="12">
        <v>55769</v>
      </c>
      <c r="D216" s="12">
        <v>52186</v>
      </c>
      <c r="E216" s="12">
        <v>52724</v>
      </c>
      <c r="F216" s="12">
        <v>52620</v>
      </c>
      <c r="G216" s="12">
        <v>56147</v>
      </c>
      <c r="H216" s="12">
        <v>64648</v>
      </c>
      <c r="I216" s="12">
        <v>70604</v>
      </c>
      <c r="J216" s="12">
        <v>66076</v>
      </c>
      <c r="K216" s="12">
        <v>72257</v>
      </c>
      <c r="L216" s="12">
        <v>69390</v>
      </c>
      <c r="M216" s="12">
        <v>68256</v>
      </c>
      <c r="N216" s="12">
        <v>66337</v>
      </c>
      <c r="O216" s="12">
        <v>65235</v>
      </c>
      <c r="P216" s="12">
        <v>64577</v>
      </c>
      <c r="Q216" s="12">
        <v>71196</v>
      </c>
      <c r="R216" s="12">
        <v>83461</v>
      </c>
      <c r="S216" s="12">
        <v>93154</v>
      </c>
      <c r="T216" s="12">
        <v>102804</v>
      </c>
      <c r="U216" s="12">
        <v>104618</v>
      </c>
      <c r="V216" s="12">
        <v>108437</v>
      </c>
      <c r="W216" s="12">
        <v>101099</v>
      </c>
      <c r="X216" s="12">
        <v>89516</v>
      </c>
      <c r="Y216" s="12">
        <v>74399</v>
      </c>
      <c r="AA216" s="2">
        <f>IFERROR(INDEX('Holiday Schedule'!$D$3:$D$24,MATCH(A216,'Holiday Schedule'!$C$3:$C$24,0)),0)</f>
        <v>0</v>
      </c>
      <c r="AB216" s="2">
        <f t="shared" si="24"/>
        <v>6</v>
      </c>
      <c r="AC216" s="2">
        <f t="shared" si="25"/>
        <v>1297017</v>
      </c>
      <c r="AD216" s="5">
        <f t="shared" si="26"/>
        <v>469332</v>
      </c>
      <c r="AE216" s="5">
        <f t="shared" si="27"/>
        <v>1766349</v>
      </c>
      <c r="AG216" s="2">
        <f t="shared" si="28"/>
        <v>7</v>
      </c>
      <c r="AH216" s="2">
        <f t="shared" si="29"/>
        <v>2024</v>
      </c>
      <c r="AJ216" s="5">
        <f t="shared" si="30"/>
        <v>108437</v>
      </c>
      <c r="AK216" s="2">
        <f t="shared" si="31"/>
        <v>21</v>
      </c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40"/>
    </row>
    <row r="217" spans="1:89" x14ac:dyDescent="0.25">
      <c r="A217" s="18">
        <v>45500</v>
      </c>
      <c r="B217" s="12">
        <v>66177</v>
      </c>
      <c r="C217" s="12">
        <v>59593</v>
      </c>
      <c r="D217" s="12">
        <v>56165</v>
      </c>
      <c r="E217" s="12">
        <v>54715</v>
      </c>
      <c r="F217" s="12">
        <v>54104</v>
      </c>
      <c r="G217" s="12">
        <v>55143</v>
      </c>
      <c r="H217" s="12">
        <v>60725</v>
      </c>
      <c r="I217" s="12">
        <v>67029</v>
      </c>
      <c r="J217" s="12">
        <v>66508</v>
      </c>
      <c r="K217" s="12">
        <v>70583</v>
      </c>
      <c r="L217" s="12">
        <v>70048</v>
      </c>
      <c r="M217" s="12">
        <v>71004</v>
      </c>
      <c r="N217" s="12">
        <v>70915</v>
      </c>
      <c r="O217" s="12">
        <v>70416</v>
      </c>
      <c r="P217" s="12">
        <v>71388</v>
      </c>
      <c r="Q217" s="12">
        <v>76437</v>
      </c>
      <c r="R217" s="12">
        <v>87894</v>
      </c>
      <c r="S217" s="12">
        <v>99420</v>
      </c>
      <c r="T217" s="12">
        <v>107567</v>
      </c>
      <c r="U217" s="12">
        <v>110140</v>
      </c>
      <c r="V217" s="12">
        <v>111704</v>
      </c>
      <c r="W217" s="12">
        <v>103983</v>
      </c>
      <c r="X217" s="12">
        <v>90429</v>
      </c>
      <c r="Y217" s="12">
        <v>76217</v>
      </c>
      <c r="AA217" s="2">
        <f>IFERROR(INDEX('Holiday Schedule'!$D$3:$D$24,MATCH(A217,'Holiday Schedule'!$C$3:$C$24,0)),0)</f>
        <v>0</v>
      </c>
      <c r="AB217" s="2">
        <f t="shared" si="24"/>
        <v>7</v>
      </c>
      <c r="AC217" s="2">
        <f t="shared" si="25"/>
        <v>0</v>
      </c>
      <c r="AD217" s="5">
        <f t="shared" si="26"/>
        <v>1828304</v>
      </c>
      <c r="AE217" s="5">
        <f t="shared" si="27"/>
        <v>1828304</v>
      </c>
      <c r="AG217" s="2">
        <f t="shared" si="28"/>
        <v>7</v>
      </c>
      <c r="AH217" s="2">
        <f t="shared" si="29"/>
        <v>2024</v>
      </c>
      <c r="AJ217" s="5">
        <f t="shared" si="30"/>
        <v>111704</v>
      </c>
      <c r="AK217" s="2">
        <f t="shared" si="31"/>
        <v>21</v>
      </c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40"/>
    </row>
    <row r="218" spans="1:89" x14ac:dyDescent="0.25">
      <c r="A218" s="18">
        <v>45501</v>
      </c>
      <c r="B218" s="12">
        <v>67003</v>
      </c>
      <c r="C218" s="12">
        <v>60344</v>
      </c>
      <c r="D218" s="12">
        <v>56531</v>
      </c>
      <c r="E218" s="12">
        <v>55281</v>
      </c>
      <c r="F218" s="12">
        <v>54418</v>
      </c>
      <c r="G218" s="12">
        <v>54757</v>
      </c>
      <c r="H218" s="12">
        <v>60015</v>
      </c>
      <c r="I218" s="12">
        <v>65853</v>
      </c>
      <c r="J218" s="12">
        <v>66877</v>
      </c>
      <c r="K218" s="12">
        <v>71514</v>
      </c>
      <c r="L218" s="12">
        <v>72606</v>
      </c>
      <c r="M218" s="12">
        <v>73748</v>
      </c>
      <c r="N218" s="12">
        <v>75653</v>
      </c>
      <c r="O218" s="12">
        <v>73030</v>
      </c>
      <c r="P218" s="12">
        <v>73765</v>
      </c>
      <c r="Q218" s="12">
        <v>79060</v>
      </c>
      <c r="R218" s="12">
        <v>90737</v>
      </c>
      <c r="S218" s="12">
        <v>102214</v>
      </c>
      <c r="T218" s="12">
        <v>110869</v>
      </c>
      <c r="U218" s="12">
        <v>113504</v>
      </c>
      <c r="V218" s="12">
        <v>115327</v>
      </c>
      <c r="W218" s="12">
        <v>104539</v>
      </c>
      <c r="X218" s="12">
        <v>89625</v>
      </c>
      <c r="Y218" s="12">
        <v>74816</v>
      </c>
      <c r="AA218" s="2">
        <f>IFERROR(INDEX('Holiday Schedule'!$D$3:$D$24,MATCH(A218,'Holiday Schedule'!$C$3:$C$24,0)),0)</f>
        <v>0</v>
      </c>
      <c r="AB218" s="2">
        <f t="shared" si="24"/>
        <v>1</v>
      </c>
      <c r="AC218" s="2">
        <f t="shared" si="25"/>
        <v>0</v>
      </c>
      <c r="AD218" s="5">
        <f t="shared" si="26"/>
        <v>1862086</v>
      </c>
      <c r="AE218" s="5">
        <f t="shared" si="27"/>
        <v>1862086</v>
      </c>
      <c r="AG218" s="2">
        <f t="shared" si="28"/>
        <v>7</v>
      </c>
      <c r="AH218" s="2">
        <f t="shared" si="29"/>
        <v>2024</v>
      </c>
      <c r="AJ218" s="5">
        <f t="shared" si="30"/>
        <v>115327</v>
      </c>
      <c r="AK218" s="2">
        <f t="shared" si="31"/>
        <v>21</v>
      </c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40"/>
    </row>
    <row r="219" spans="1:89" x14ac:dyDescent="0.25">
      <c r="A219" s="18">
        <v>45502</v>
      </c>
      <c r="B219" s="12">
        <v>65953</v>
      </c>
      <c r="C219" s="12">
        <v>60058</v>
      </c>
      <c r="D219" s="12">
        <v>56500</v>
      </c>
      <c r="E219" s="12">
        <v>55939</v>
      </c>
      <c r="F219" s="12">
        <v>57500</v>
      </c>
      <c r="G219" s="12">
        <v>60063</v>
      </c>
      <c r="H219" s="12">
        <v>70322</v>
      </c>
      <c r="I219" s="12">
        <v>77037</v>
      </c>
      <c r="J219" s="12">
        <v>75413</v>
      </c>
      <c r="K219" s="12">
        <v>80937</v>
      </c>
      <c r="L219" s="12">
        <v>78765</v>
      </c>
      <c r="M219" s="12">
        <v>76336</v>
      </c>
      <c r="N219" s="12">
        <v>76236</v>
      </c>
      <c r="O219" s="12">
        <v>73763</v>
      </c>
      <c r="P219" s="12">
        <v>72319</v>
      </c>
      <c r="Q219" s="12">
        <v>74503</v>
      </c>
      <c r="R219" s="12">
        <v>83073</v>
      </c>
      <c r="S219" s="12">
        <v>92108</v>
      </c>
      <c r="T219" s="12">
        <v>98525</v>
      </c>
      <c r="U219" s="12">
        <v>100812</v>
      </c>
      <c r="V219" s="12">
        <v>103155</v>
      </c>
      <c r="W219" s="12">
        <v>95553</v>
      </c>
      <c r="X219" s="12">
        <v>82613</v>
      </c>
      <c r="Y219" s="12">
        <v>69858</v>
      </c>
      <c r="AA219" s="2">
        <f>IFERROR(INDEX('Holiday Schedule'!$D$3:$D$24,MATCH(A219,'Holiday Schedule'!$C$3:$C$24,0)),0)</f>
        <v>0</v>
      </c>
      <c r="AB219" s="2">
        <f t="shared" si="24"/>
        <v>2</v>
      </c>
      <c r="AC219" s="2">
        <f t="shared" si="25"/>
        <v>1341148</v>
      </c>
      <c r="AD219" s="5">
        <f t="shared" si="26"/>
        <v>496193</v>
      </c>
      <c r="AE219" s="5">
        <f t="shared" si="27"/>
        <v>1837341</v>
      </c>
      <c r="AG219" s="2">
        <f t="shared" si="28"/>
        <v>7</v>
      </c>
      <c r="AH219" s="2">
        <f t="shared" si="29"/>
        <v>2024</v>
      </c>
      <c r="AJ219" s="5">
        <f t="shared" si="30"/>
        <v>103155</v>
      </c>
      <c r="AK219" s="2">
        <f t="shared" si="31"/>
        <v>21</v>
      </c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40"/>
    </row>
    <row r="220" spans="1:89" x14ac:dyDescent="0.25">
      <c r="A220" s="18">
        <v>45503</v>
      </c>
      <c r="B220" s="12">
        <v>62917</v>
      </c>
      <c r="C220" s="12">
        <v>57417</v>
      </c>
      <c r="D220" s="12">
        <v>55334</v>
      </c>
      <c r="E220" s="12">
        <v>55061</v>
      </c>
      <c r="F220" s="12">
        <v>56666</v>
      </c>
      <c r="G220" s="12">
        <v>59964</v>
      </c>
      <c r="H220" s="12">
        <v>70729</v>
      </c>
      <c r="I220" s="12">
        <v>77906</v>
      </c>
      <c r="J220" s="12">
        <v>77196</v>
      </c>
      <c r="K220" s="12">
        <v>81921</v>
      </c>
      <c r="L220" s="12">
        <v>80889</v>
      </c>
      <c r="M220" s="12">
        <v>78092</v>
      </c>
      <c r="N220" s="12">
        <v>76701</v>
      </c>
      <c r="O220" s="12">
        <v>73607</v>
      </c>
      <c r="P220" s="12">
        <v>72632</v>
      </c>
      <c r="Q220" s="12">
        <v>75983</v>
      </c>
      <c r="R220" s="12">
        <v>88406</v>
      </c>
      <c r="S220" s="12">
        <v>97491</v>
      </c>
      <c r="T220" s="12">
        <v>106718</v>
      </c>
      <c r="U220" s="12">
        <v>109964</v>
      </c>
      <c r="V220" s="12">
        <v>112923</v>
      </c>
      <c r="W220" s="12">
        <v>106593</v>
      </c>
      <c r="X220" s="12">
        <v>90824</v>
      </c>
      <c r="Y220" s="12">
        <v>76610</v>
      </c>
      <c r="AA220" s="2">
        <f>IFERROR(INDEX('Holiday Schedule'!$D$3:$D$24,MATCH(A220,'Holiday Schedule'!$C$3:$C$24,0)),0)</f>
        <v>0</v>
      </c>
      <c r="AB220" s="2">
        <f t="shared" si="24"/>
        <v>3</v>
      </c>
      <c r="AC220" s="2">
        <f t="shared" si="25"/>
        <v>1407846</v>
      </c>
      <c r="AD220" s="5">
        <f t="shared" si="26"/>
        <v>494698</v>
      </c>
      <c r="AE220" s="5">
        <f t="shared" si="27"/>
        <v>1902544</v>
      </c>
      <c r="AG220" s="2">
        <f t="shared" si="28"/>
        <v>7</v>
      </c>
      <c r="AH220" s="2">
        <f t="shared" si="29"/>
        <v>2024</v>
      </c>
      <c r="AJ220" s="5">
        <f t="shared" si="30"/>
        <v>112923</v>
      </c>
      <c r="AK220" s="2">
        <f t="shared" si="31"/>
        <v>21</v>
      </c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40"/>
    </row>
    <row r="221" spans="1:89" x14ac:dyDescent="0.25">
      <c r="A221" s="18">
        <v>45504</v>
      </c>
      <c r="B221" s="12">
        <v>69311</v>
      </c>
      <c r="C221" s="12">
        <v>63760</v>
      </c>
      <c r="D221" s="12">
        <v>60081</v>
      </c>
      <c r="E221" s="12">
        <v>59960</v>
      </c>
      <c r="F221" s="12">
        <v>61033</v>
      </c>
      <c r="G221" s="12">
        <v>64496</v>
      </c>
      <c r="H221" s="12">
        <v>74129</v>
      </c>
      <c r="I221" s="12">
        <v>81464</v>
      </c>
      <c r="J221" s="12">
        <v>80788</v>
      </c>
      <c r="K221" s="12">
        <v>86642</v>
      </c>
      <c r="L221" s="12">
        <v>85410</v>
      </c>
      <c r="M221" s="12">
        <v>85592</v>
      </c>
      <c r="N221" s="12">
        <v>84472</v>
      </c>
      <c r="O221" s="12">
        <v>82975</v>
      </c>
      <c r="P221" s="12">
        <v>78108</v>
      </c>
      <c r="Q221" s="12">
        <v>82926</v>
      </c>
      <c r="R221" s="12">
        <v>98065</v>
      </c>
      <c r="S221" s="12">
        <v>105771</v>
      </c>
      <c r="T221" s="12">
        <v>114572</v>
      </c>
      <c r="U221" s="12">
        <v>115394</v>
      </c>
      <c r="V221" s="12">
        <v>119543</v>
      </c>
      <c r="W221" s="12">
        <v>113739</v>
      </c>
      <c r="X221" s="12">
        <v>96897</v>
      </c>
      <c r="Y221" s="12">
        <v>80904</v>
      </c>
      <c r="AA221" s="2">
        <f>IFERROR(INDEX('Holiday Schedule'!$D$3:$D$24,MATCH(A221,'Holiday Schedule'!$C$3:$C$24,0)),0)</f>
        <v>0</v>
      </c>
      <c r="AB221" s="2">
        <f t="shared" si="24"/>
        <v>4</v>
      </c>
      <c r="AC221" s="2">
        <f t="shared" si="25"/>
        <v>1512358</v>
      </c>
      <c r="AD221" s="5">
        <f t="shared" si="26"/>
        <v>533674</v>
      </c>
      <c r="AE221" s="5">
        <f t="shared" si="27"/>
        <v>2046032</v>
      </c>
      <c r="AG221" s="2">
        <f t="shared" si="28"/>
        <v>7</v>
      </c>
      <c r="AH221" s="2">
        <f t="shared" si="29"/>
        <v>2024</v>
      </c>
      <c r="AJ221" s="5">
        <f t="shared" si="30"/>
        <v>119543</v>
      </c>
      <c r="AK221" s="2">
        <f t="shared" si="31"/>
        <v>21</v>
      </c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40"/>
    </row>
    <row r="222" spans="1:89" x14ac:dyDescent="0.25">
      <c r="A222" s="18">
        <v>45505</v>
      </c>
      <c r="B222" s="12">
        <v>67244</v>
      </c>
      <c r="C222" s="12">
        <v>63195</v>
      </c>
      <c r="D222" s="12">
        <v>60240</v>
      </c>
      <c r="E222" s="12">
        <v>59269</v>
      </c>
      <c r="F222" s="12">
        <v>60547</v>
      </c>
      <c r="G222" s="12">
        <v>64668</v>
      </c>
      <c r="H222" s="12">
        <v>73307</v>
      </c>
      <c r="I222" s="12">
        <v>81187</v>
      </c>
      <c r="J222" s="12">
        <v>80969</v>
      </c>
      <c r="K222" s="12">
        <v>86643</v>
      </c>
      <c r="L222" s="12">
        <v>83134</v>
      </c>
      <c r="M222" s="12">
        <v>81170</v>
      </c>
      <c r="N222" s="12">
        <v>82430</v>
      </c>
      <c r="O222" s="12">
        <v>82946</v>
      </c>
      <c r="P222" s="12">
        <v>79410</v>
      </c>
      <c r="Q222" s="12">
        <v>86354</v>
      </c>
      <c r="R222" s="12">
        <v>95780</v>
      </c>
      <c r="S222" s="12">
        <v>113814</v>
      </c>
      <c r="T222" s="12">
        <v>124716</v>
      </c>
      <c r="U222" s="12">
        <v>128463</v>
      </c>
      <c r="V222" s="12">
        <v>127356</v>
      </c>
      <c r="W222" s="12">
        <v>118498</v>
      </c>
      <c r="X222" s="12">
        <v>105485</v>
      </c>
      <c r="Y222" s="12">
        <v>85715</v>
      </c>
      <c r="AA222" s="2">
        <f>IFERROR(INDEX('Holiday Schedule'!$D$3:$D$24,MATCH(A222,'Holiday Schedule'!$C$3:$C$24,0)),0)</f>
        <v>0</v>
      </c>
      <c r="AB222" s="2">
        <f t="shared" si="24"/>
        <v>5</v>
      </c>
      <c r="AC222" s="2">
        <f t="shared" si="25"/>
        <v>1558355</v>
      </c>
      <c r="AD222" s="5">
        <f t="shared" si="26"/>
        <v>534185</v>
      </c>
      <c r="AE222" s="5">
        <f t="shared" si="27"/>
        <v>2092540</v>
      </c>
      <c r="AG222" s="2">
        <f t="shared" si="28"/>
        <v>8</v>
      </c>
      <c r="AH222" s="2">
        <f t="shared" si="29"/>
        <v>2024</v>
      </c>
      <c r="AJ222" s="5">
        <f t="shared" si="30"/>
        <v>128463</v>
      </c>
      <c r="AK222" s="2">
        <f t="shared" si="31"/>
        <v>20</v>
      </c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40"/>
    </row>
    <row r="223" spans="1:89" x14ac:dyDescent="0.25">
      <c r="A223" s="18">
        <v>45506</v>
      </c>
      <c r="B223" s="12">
        <v>74104</v>
      </c>
      <c r="C223" s="12">
        <v>68379</v>
      </c>
      <c r="D223" s="12">
        <v>65101</v>
      </c>
      <c r="E223" s="12">
        <v>62550</v>
      </c>
      <c r="F223" s="12">
        <v>63508</v>
      </c>
      <c r="G223" s="12">
        <v>66515</v>
      </c>
      <c r="H223" s="12">
        <v>75623</v>
      </c>
      <c r="I223" s="12">
        <v>82375</v>
      </c>
      <c r="J223" s="12">
        <v>85392</v>
      </c>
      <c r="K223" s="12">
        <v>93721</v>
      </c>
      <c r="L223" s="12">
        <v>93380</v>
      </c>
      <c r="M223" s="12">
        <v>91963</v>
      </c>
      <c r="N223" s="12">
        <v>93748</v>
      </c>
      <c r="O223" s="12">
        <v>90835</v>
      </c>
      <c r="P223" s="12">
        <v>91571</v>
      </c>
      <c r="Q223" s="12">
        <v>94650</v>
      </c>
      <c r="R223" s="12">
        <v>108418</v>
      </c>
      <c r="S223" s="12">
        <v>120857</v>
      </c>
      <c r="T223" s="12">
        <v>130400</v>
      </c>
      <c r="U223" s="12">
        <v>131095</v>
      </c>
      <c r="V223" s="12">
        <v>130112</v>
      </c>
      <c r="W223" s="12">
        <v>120813</v>
      </c>
      <c r="X223" s="12">
        <v>106319</v>
      </c>
      <c r="Y223" s="12">
        <v>89122</v>
      </c>
      <c r="AA223" s="2">
        <f>IFERROR(INDEX('Holiday Schedule'!$D$3:$D$24,MATCH(A223,'Holiday Schedule'!$C$3:$C$24,0)),0)</f>
        <v>0</v>
      </c>
      <c r="AB223" s="2">
        <f t="shared" si="24"/>
        <v>6</v>
      </c>
      <c r="AC223" s="2">
        <f t="shared" si="25"/>
        <v>1665649</v>
      </c>
      <c r="AD223" s="5">
        <f t="shared" si="26"/>
        <v>564902</v>
      </c>
      <c r="AE223" s="5">
        <f t="shared" si="27"/>
        <v>2230551</v>
      </c>
      <c r="AG223" s="2">
        <f t="shared" si="28"/>
        <v>8</v>
      </c>
      <c r="AH223" s="2">
        <f t="shared" si="29"/>
        <v>2024</v>
      </c>
      <c r="AJ223" s="5">
        <f t="shared" si="30"/>
        <v>131095</v>
      </c>
      <c r="AK223" s="2">
        <f t="shared" si="31"/>
        <v>20</v>
      </c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40"/>
    </row>
    <row r="224" spans="1:89" x14ac:dyDescent="0.25">
      <c r="A224" s="18">
        <v>45507</v>
      </c>
      <c r="B224" s="12">
        <v>78509</v>
      </c>
      <c r="C224" s="12">
        <v>71956</v>
      </c>
      <c r="D224" s="12">
        <v>68186</v>
      </c>
      <c r="E224" s="12">
        <v>65874</v>
      </c>
      <c r="F224" s="12">
        <v>65126</v>
      </c>
      <c r="G224" s="12">
        <v>67504</v>
      </c>
      <c r="H224" s="12">
        <v>73069</v>
      </c>
      <c r="I224" s="12">
        <v>82062</v>
      </c>
      <c r="J224" s="12">
        <v>88198</v>
      </c>
      <c r="K224" s="12">
        <v>94190</v>
      </c>
      <c r="L224" s="12">
        <v>90500</v>
      </c>
      <c r="M224" s="12">
        <v>90244</v>
      </c>
      <c r="N224" s="12">
        <v>87993</v>
      </c>
      <c r="O224" s="12">
        <v>86071</v>
      </c>
      <c r="P224" s="12">
        <v>83995</v>
      </c>
      <c r="Q224" s="12">
        <v>87746</v>
      </c>
      <c r="R224" s="12">
        <v>97594</v>
      </c>
      <c r="S224" s="12">
        <v>108902</v>
      </c>
      <c r="T224" s="12">
        <v>119917</v>
      </c>
      <c r="U224" s="12">
        <v>126271</v>
      </c>
      <c r="V224" s="12">
        <v>123299</v>
      </c>
      <c r="W224" s="12">
        <v>113811</v>
      </c>
      <c r="X224" s="12">
        <v>100499</v>
      </c>
      <c r="Y224" s="12">
        <v>85926</v>
      </c>
      <c r="AA224" s="2">
        <f>IFERROR(INDEX('Holiday Schedule'!$D$3:$D$24,MATCH(A224,'Holiday Schedule'!$C$3:$C$24,0)),0)</f>
        <v>0</v>
      </c>
      <c r="AB224" s="2">
        <f t="shared" si="24"/>
        <v>7</v>
      </c>
      <c r="AC224" s="2">
        <f t="shared" si="25"/>
        <v>0</v>
      </c>
      <c r="AD224" s="5">
        <f t="shared" si="26"/>
        <v>2157442</v>
      </c>
      <c r="AE224" s="5">
        <f t="shared" si="27"/>
        <v>2157442</v>
      </c>
      <c r="AG224" s="2">
        <f t="shared" si="28"/>
        <v>8</v>
      </c>
      <c r="AH224" s="2">
        <f t="shared" si="29"/>
        <v>2024</v>
      </c>
      <c r="AJ224" s="5">
        <f t="shared" si="30"/>
        <v>126271</v>
      </c>
      <c r="AK224" s="2">
        <f t="shared" si="31"/>
        <v>20</v>
      </c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40"/>
    </row>
    <row r="225" spans="1:89" x14ac:dyDescent="0.25">
      <c r="A225" s="18">
        <v>45508</v>
      </c>
      <c r="B225" s="12">
        <v>75824</v>
      </c>
      <c r="C225" s="12">
        <v>69746</v>
      </c>
      <c r="D225" s="12">
        <v>67058</v>
      </c>
      <c r="E225" s="12">
        <v>63375</v>
      </c>
      <c r="F225" s="12">
        <v>64507</v>
      </c>
      <c r="G225" s="12">
        <v>65349</v>
      </c>
      <c r="H225" s="12">
        <v>70765</v>
      </c>
      <c r="I225" s="12">
        <v>78238</v>
      </c>
      <c r="J225" s="12">
        <v>86054</v>
      </c>
      <c r="K225" s="12">
        <v>94885</v>
      </c>
      <c r="L225" s="12">
        <v>95687</v>
      </c>
      <c r="M225" s="12">
        <v>91749</v>
      </c>
      <c r="N225" s="12">
        <v>87808</v>
      </c>
      <c r="O225" s="12">
        <v>81773</v>
      </c>
      <c r="P225" s="12">
        <v>82830</v>
      </c>
      <c r="Q225" s="12">
        <v>92159</v>
      </c>
      <c r="R225" s="12">
        <v>103034</v>
      </c>
      <c r="S225" s="12">
        <v>113287</v>
      </c>
      <c r="T225" s="12">
        <v>117009</v>
      </c>
      <c r="U225" s="12">
        <v>119891</v>
      </c>
      <c r="V225" s="12">
        <v>117126</v>
      </c>
      <c r="W225" s="12">
        <v>108480</v>
      </c>
      <c r="X225" s="12">
        <v>92809</v>
      </c>
      <c r="Y225" s="12">
        <v>79793</v>
      </c>
      <c r="AA225" s="2">
        <f>IFERROR(INDEX('Holiday Schedule'!$D$3:$D$24,MATCH(A225,'Holiday Schedule'!$C$3:$C$24,0)),0)</f>
        <v>0</v>
      </c>
      <c r="AB225" s="2">
        <f t="shared" si="24"/>
        <v>1</v>
      </c>
      <c r="AC225" s="2">
        <f t="shared" si="25"/>
        <v>0</v>
      </c>
      <c r="AD225" s="5">
        <f t="shared" si="26"/>
        <v>2119236</v>
      </c>
      <c r="AE225" s="5">
        <f t="shared" si="27"/>
        <v>2119236</v>
      </c>
      <c r="AG225" s="2">
        <f t="shared" si="28"/>
        <v>8</v>
      </c>
      <c r="AH225" s="2">
        <f t="shared" si="29"/>
        <v>2024</v>
      </c>
      <c r="AJ225" s="5">
        <f t="shared" si="30"/>
        <v>119891</v>
      </c>
      <c r="AK225" s="2">
        <f t="shared" si="31"/>
        <v>20</v>
      </c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40"/>
    </row>
    <row r="226" spans="1:89" x14ac:dyDescent="0.25">
      <c r="A226" s="18">
        <v>45509</v>
      </c>
      <c r="B226" s="12">
        <v>68731</v>
      </c>
      <c r="C226" s="12">
        <v>64111</v>
      </c>
      <c r="D226" s="12">
        <v>60893</v>
      </c>
      <c r="E226" s="12">
        <v>59364</v>
      </c>
      <c r="F226" s="12">
        <v>61130</v>
      </c>
      <c r="G226" s="12">
        <v>63657</v>
      </c>
      <c r="H226" s="12">
        <v>73362</v>
      </c>
      <c r="I226" s="12">
        <v>78527</v>
      </c>
      <c r="J226" s="12">
        <v>78786</v>
      </c>
      <c r="K226" s="12">
        <v>84022</v>
      </c>
      <c r="L226" s="12">
        <v>84475</v>
      </c>
      <c r="M226" s="12">
        <v>82195</v>
      </c>
      <c r="N226" s="12">
        <v>81806</v>
      </c>
      <c r="O226" s="12">
        <v>76596</v>
      </c>
      <c r="P226" s="12">
        <v>77867</v>
      </c>
      <c r="Q226" s="12">
        <v>85124</v>
      </c>
      <c r="R226" s="12">
        <v>97767</v>
      </c>
      <c r="S226" s="12">
        <v>109023</v>
      </c>
      <c r="T226" s="12">
        <v>113435</v>
      </c>
      <c r="U226" s="12">
        <v>117440</v>
      </c>
      <c r="V226" s="12">
        <v>113220</v>
      </c>
      <c r="W226" s="12">
        <v>103815</v>
      </c>
      <c r="X226" s="12">
        <v>88939</v>
      </c>
      <c r="Y226" s="12">
        <v>74384</v>
      </c>
      <c r="AA226" s="2">
        <f>IFERROR(INDEX('Holiday Schedule'!$D$3:$D$24,MATCH(A226,'Holiday Schedule'!$C$3:$C$24,0)),0)</f>
        <v>0</v>
      </c>
      <c r="AB226" s="2">
        <f t="shared" si="24"/>
        <v>2</v>
      </c>
      <c r="AC226" s="2">
        <f t="shared" si="25"/>
        <v>1473037</v>
      </c>
      <c r="AD226" s="5">
        <f t="shared" si="26"/>
        <v>525632</v>
      </c>
      <c r="AE226" s="5">
        <f t="shared" si="27"/>
        <v>1998669</v>
      </c>
      <c r="AG226" s="2">
        <f t="shared" si="28"/>
        <v>8</v>
      </c>
      <c r="AH226" s="2">
        <f t="shared" si="29"/>
        <v>2024</v>
      </c>
      <c r="AJ226" s="5">
        <f t="shared" si="30"/>
        <v>117440</v>
      </c>
      <c r="AK226" s="2">
        <f t="shared" si="31"/>
        <v>20</v>
      </c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40"/>
    </row>
    <row r="227" spans="1:89" x14ac:dyDescent="0.25">
      <c r="A227" s="18">
        <v>45510</v>
      </c>
      <c r="B227" s="12">
        <v>63844</v>
      </c>
      <c r="C227" s="12">
        <v>60607</v>
      </c>
      <c r="D227" s="12">
        <v>55979</v>
      </c>
      <c r="E227" s="12">
        <v>55974</v>
      </c>
      <c r="F227" s="12">
        <v>56123</v>
      </c>
      <c r="G227" s="12">
        <v>60527</v>
      </c>
      <c r="H227" s="12">
        <v>68660</v>
      </c>
      <c r="I227" s="12">
        <v>73733</v>
      </c>
      <c r="J227" s="12">
        <v>75170</v>
      </c>
      <c r="K227" s="12">
        <v>77775</v>
      </c>
      <c r="L227" s="12">
        <v>75731</v>
      </c>
      <c r="M227" s="12">
        <v>72969</v>
      </c>
      <c r="N227" s="12">
        <v>68009</v>
      </c>
      <c r="O227" s="12">
        <v>63393</v>
      </c>
      <c r="P227" s="12">
        <v>65824</v>
      </c>
      <c r="Q227" s="12">
        <v>67303</v>
      </c>
      <c r="R227" s="12">
        <v>77557</v>
      </c>
      <c r="S227" s="12">
        <v>89204</v>
      </c>
      <c r="T227" s="12">
        <v>96613</v>
      </c>
      <c r="U227" s="12">
        <v>101429</v>
      </c>
      <c r="V227" s="12">
        <v>102607</v>
      </c>
      <c r="W227" s="12">
        <v>94180</v>
      </c>
      <c r="X227" s="12">
        <v>82700</v>
      </c>
      <c r="Y227" s="12">
        <v>69011</v>
      </c>
      <c r="AA227" s="2">
        <f>IFERROR(INDEX('Holiday Schedule'!$D$3:$D$24,MATCH(A227,'Holiday Schedule'!$C$3:$C$24,0)),0)</f>
        <v>0</v>
      </c>
      <c r="AB227" s="2">
        <f t="shared" si="24"/>
        <v>3</v>
      </c>
      <c r="AC227" s="2">
        <f t="shared" si="25"/>
        <v>1284197</v>
      </c>
      <c r="AD227" s="5">
        <f t="shared" si="26"/>
        <v>490725</v>
      </c>
      <c r="AE227" s="5">
        <f t="shared" si="27"/>
        <v>1774922</v>
      </c>
      <c r="AG227" s="2">
        <f t="shared" si="28"/>
        <v>8</v>
      </c>
      <c r="AH227" s="2">
        <f t="shared" si="29"/>
        <v>2024</v>
      </c>
      <c r="AJ227" s="5">
        <f t="shared" si="30"/>
        <v>102607</v>
      </c>
      <c r="AK227" s="2">
        <f t="shared" si="31"/>
        <v>21</v>
      </c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40"/>
    </row>
    <row r="228" spans="1:89" x14ac:dyDescent="0.25">
      <c r="A228" s="18">
        <v>45511</v>
      </c>
      <c r="B228" s="12">
        <v>60434</v>
      </c>
      <c r="C228" s="12">
        <v>55736</v>
      </c>
      <c r="D228" s="12">
        <v>52807</v>
      </c>
      <c r="E228" s="12">
        <v>52839</v>
      </c>
      <c r="F228" s="12">
        <v>53790</v>
      </c>
      <c r="G228" s="12">
        <v>58169</v>
      </c>
      <c r="H228" s="12">
        <v>65645</v>
      </c>
      <c r="I228" s="12">
        <v>71021</v>
      </c>
      <c r="J228" s="12">
        <v>68712</v>
      </c>
      <c r="K228" s="12">
        <v>69574</v>
      </c>
      <c r="L228" s="12">
        <v>66854</v>
      </c>
      <c r="M228" s="12">
        <v>67743</v>
      </c>
      <c r="N228" s="12">
        <v>66564</v>
      </c>
      <c r="O228" s="12">
        <v>64994</v>
      </c>
      <c r="P228" s="12">
        <v>65301</v>
      </c>
      <c r="Q228" s="12">
        <v>70577</v>
      </c>
      <c r="R228" s="12">
        <v>80194</v>
      </c>
      <c r="S228" s="12">
        <v>93475</v>
      </c>
      <c r="T228" s="12">
        <v>102781</v>
      </c>
      <c r="U228" s="12">
        <v>106048</v>
      </c>
      <c r="V228" s="12">
        <v>105165</v>
      </c>
      <c r="W228" s="12">
        <v>96619</v>
      </c>
      <c r="X228" s="12">
        <v>83936</v>
      </c>
      <c r="Y228" s="12">
        <v>67105</v>
      </c>
      <c r="AA228" s="2">
        <f>IFERROR(INDEX('Holiday Schedule'!$D$3:$D$24,MATCH(A228,'Holiday Schedule'!$C$3:$C$24,0)),0)</f>
        <v>0</v>
      </c>
      <c r="AB228" s="2">
        <f t="shared" si="24"/>
        <v>4</v>
      </c>
      <c r="AC228" s="2">
        <f t="shared" si="25"/>
        <v>1279558</v>
      </c>
      <c r="AD228" s="5">
        <f t="shared" si="26"/>
        <v>466525</v>
      </c>
      <c r="AE228" s="5">
        <f t="shared" si="27"/>
        <v>1746083</v>
      </c>
      <c r="AG228" s="2">
        <f t="shared" si="28"/>
        <v>8</v>
      </c>
      <c r="AH228" s="2">
        <f t="shared" si="29"/>
        <v>2024</v>
      </c>
      <c r="AJ228" s="5">
        <f t="shared" si="30"/>
        <v>106048</v>
      </c>
      <c r="AK228" s="2">
        <f t="shared" si="31"/>
        <v>20</v>
      </c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40"/>
    </row>
    <row r="229" spans="1:89" x14ac:dyDescent="0.25">
      <c r="A229" s="18">
        <v>45512</v>
      </c>
      <c r="B229" s="12">
        <v>62750</v>
      </c>
      <c r="C229" s="12">
        <v>56023</v>
      </c>
      <c r="D229" s="12">
        <v>53217</v>
      </c>
      <c r="E229" s="12">
        <v>51596</v>
      </c>
      <c r="F229" s="12">
        <v>53156</v>
      </c>
      <c r="G229" s="12">
        <v>56362</v>
      </c>
      <c r="H229" s="12">
        <v>63459</v>
      </c>
      <c r="I229" s="12">
        <v>67821</v>
      </c>
      <c r="J229" s="12">
        <v>65094</v>
      </c>
      <c r="K229" s="12">
        <v>67163</v>
      </c>
      <c r="L229" s="12">
        <v>64687</v>
      </c>
      <c r="M229" s="12">
        <v>64399</v>
      </c>
      <c r="N229" s="12">
        <v>63586</v>
      </c>
      <c r="O229" s="12">
        <v>62075</v>
      </c>
      <c r="P229" s="12">
        <v>64952</v>
      </c>
      <c r="Q229" s="12">
        <v>68414</v>
      </c>
      <c r="R229" s="12">
        <v>78801</v>
      </c>
      <c r="S229" s="12">
        <v>91624</v>
      </c>
      <c r="T229" s="12">
        <v>100020</v>
      </c>
      <c r="U229" s="12">
        <v>103260</v>
      </c>
      <c r="V229" s="12">
        <v>102984</v>
      </c>
      <c r="W229" s="12">
        <v>95447</v>
      </c>
      <c r="X229" s="12">
        <v>84660</v>
      </c>
      <c r="Y229" s="12">
        <v>69821</v>
      </c>
      <c r="AA229" s="2">
        <f>IFERROR(INDEX('Holiday Schedule'!$D$3:$D$24,MATCH(A229,'Holiday Schedule'!$C$3:$C$24,0)),0)</f>
        <v>0</v>
      </c>
      <c r="AB229" s="2">
        <f t="shared" si="24"/>
        <v>5</v>
      </c>
      <c r="AC229" s="2">
        <f t="shared" si="25"/>
        <v>1244987</v>
      </c>
      <c r="AD229" s="5">
        <f t="shared" si="26"/>
        <v>466384</v>
      </c>
      <c r="AE229" s="5">
        <f t="shared" si="27"/>
        <v>1711371</v>
      </c>
      <c r="AG229" s="2">
        <f t="shared" si="28"/>
        <v>8</v>
      </c>
      <c r="AH229" s="2">
        <f t="shared" si="29"/>
        <v>2024</v>
      </c>
      <c r="AJ229" s="5">
        <f t="shared" si="30"/>
        <v>103260</v>
      </c>
      <c r="AK229" s="2">
        <f t="shared" si="31"/>
        <v>20</v>
      </c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40"/>
    </row>
    <row r="230" spans="1:89" x14ac:dyDescent="0.25">
      <c r="A230" s="18">
        <v>45513</v>
      </c>
      <c r="B230" s="12">
        <v>71131</v>
      </c>
      <c r="C230" s="12">
        <v>76140</v>
      </c>
      <c r="D230" s="12">
        <v>71764</v>
      </c>
      <c r="E230" s="12">
        <v>62466</v>
      </c>
      <c r="F230" s="12">
        <v>55788</v>
      </c>
      <c r="G230" s="12">
        <v>62943</v>
      </c>
      <c r="H230" s="12">
        <v>61423</v>
      </c>
      <c r="I230" s="12">
        <v>70062</v>
      </c>
      <c r="J230" s="12">
        <v>69289</v>
      </c>
      <c r="K230" s="12">
        <v>71824</v>
      </c>
      <c r="L230" s="12">
        <v>63703</v>
      </c>
      <c r="M230" s="12">
        <v>61646</v>
      </c>
      <c r="N230" s="12">
        <v>76962</v>
      </c>
      <c r="O230" s="12">
        <v>70078</v>
      </c>
      <c r="P230" s="12">
        <v>68154</v>
      </c>
      <c r="Q230" s="12">
        <v>71611</v>
      </c>
      <c r="R230" s="12">
        <v>79717</v>
      </c>
      <c r="S230" s="12">
        <v>89117</v>
      </c>
      <c r="T230" s="12">
        <v>93522</v>
      </c>
      <c r="U230" s="12">
        <v>96984</v>
      </c>
      <c r="V230" s="12">
        <v>96092</v>
      </c>
      <c r="W230" s="12">
        <v>92237</v>
      </c>
      <c r="X230" s="12">
        <v>83881</v>
      </c>
      <c r="Y230" s="12">
        <v>72277</v>
      </c>
      <c r="AA230" s="2">
        <f>IFERROR(INDEX('Holiday Schedule'!$D$3:$D$24,MATCH(A230,'Holiday Schedule'!$C$3:$C$24,0)),0)</f>
        <v>0</v>
      </c>
      <c r="AB230" s="2">
        <f t="shared" si="24"/>
        <v>6</v>
      </c>
      <c r="AC230" s="2">
        <f t="shared" si="25"/>
        <v>1254879</v>
      </c>
      <c r="AD230" s="5">
        <f t="shared" si="26"/>
        <v>533932</v>
      </c>
      <c r="AE230" s="5">
        <f t="shared" si="27"/>
        <v>1788811</v>
      </c>
      <c r="AG230" s="2">
        <f t="shared" si="28"/>
        <v>8</v>
      </c>
      <c r="AH230" s="2">
        <f t="shared" si="29"/>
        <v>2024</v>
      </c>
      <c r="AJ230" s="5">
        <f t="shared" si="30"/>
        <v>96984</v>
      </c>
      <c r="AK230" s="2">
        <f t="shared" si="31"/>
        <v>20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40"/>
    </row>
    <row r="231" spans="1:89" x14ac:dyDescent="0.25">
      <c r="A231" s="18">
        <v>45514</v>
      </c>
      <c r="B231" s="12">
        <v>64155</v>
      </c>
      <c r="C231" s="12">
        <v>60400</v>
      </c>
      <c r="D231" s="12">
        <v>57019</v>
      </c>
      <c r="E231" s="12">
        <v>56070</v>
      </c>
      <c r="F231" s="12">
        <v>56830</v>
      </c>
      <c r="G231" s="12">
        <v>59925</v>
      </c>
      <c r="H231" s="12">
        <v>65353</v>
      </c>
      <c r="I231" s="12">
        <v>73877</v>
      </c>
      <c r="J231" s="12">
        <v>80564</v>
      </c>
      <c r="K231" s="12">
        <v>86366</v>
      </c>
      <c r="L231" s="12">
        <v>88742</v>
      </c>
      <c r="M231" s="12">
        <v>85778</v>
      </c>
      <c r="N231" s="12">
        <v>85392</v>
      </c>
      <c r="O231" s="12">
        <v>82939</v>
      </c>
      <c r="P231" s="12">
        <v>83492</v>
      </c>
      <c r="Q231" s="12">
        <v>88478</v>
      </c>
      <c r="R231" s="12">
        <v>100960</v>
      </c>
      <c r="S231" s="12">
        <v>110266</v>
      </c>
      <c r="T231" s="12">
        <v>118163</v>
      </c>
      <c r="U231" s="12">
        <v>119931</v>
      </c>
      <c r="V231" s="12">
        <v>118467</v>
      </c>
      <c r="W231" s="12">
        <v>108288</v>
      </c>
      <c r="X231" s="12">
        <v>93449</v>
      </c>
      <c r="Y231" s="12">
        <v>79360</v>
      </c>
      <c r="AA231" s="2">
        <f>IFERROR(INDEX('Holiday Schedule'!$D$3:$D$24,MATCH(A231,'Holiday Schedule'!$C$3:$C$24,0)),0)</f>
        <v>0</v>
      </c>
      <c r="AB231" s="2">
        <f t="shared" si="24"/>
        <v>7</v>
      </c>
      <c r="AC231" s="2">
        <f t="shared" si="25"/>
        <v>0</v>
      </c>
      <c r="AD231" s="5">
        <f t="shared" si="26"/>
        <v>2024264</v>
      </c>
      <c r="AE231" s="5">
        <f t="shared" si="27"/>
        <v>2024264</v>
      </c>
      <c r="AG231" s="2">
        <f t="shared" si="28"/>
        <v>8</v>
      </c>
      <c r="AH231" s="2">
        <f t="shared" si="29"/>
        <v>2024</v>
      </c>
      <c r="AJ231" s="5">
        <f t="shared" si="30"/>
        <v>119931</v>
      </c>
      <c r="AK231" s="2">
        <f t="shared" si="31"/>
        <v>20</v>
      </c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40"/>
    </row>
    <row r="232" spans="1:89" x14ac:dyDescent="0.25">
      <c r="A232" s="18">
        <v>45515</v>
      </c>
      <c r="B232" s="12">
        <v>69065</v>
      </c>
      <c r="C232" s="12">
        <v>62784</v>
      </c>
      <c r="D232" s="12">
        <v>58080</v>
      </c>
      <c r="E232" s="12">
        <v>55884</v>
      </c>
      <c r="F232" s="12">
        <v>55649</v>
      </c>
      <c r="G232" s="12">
        <v>56775</v>
      </c>
      <c r="H232" s="12">
        <v>60589</v>
      </c>
      <c r="I232" s="12">
        <v>66365</v>
      </c>
      <c r="J232" s="12">
        <v>69634</v>
      </c>
      <c r="K232" s="12">
        <v>74819</v>
      </c>
      <c r="L232" s="12">
        <v>74592</v>
      </c>
      <c r="M232" s="12">
        <v>72371</v>
      </c>
      <c r="N232" s="12">
        <v>74010</v>
      </c>
      <c r="O232" s="12">
        <v>72475</v>
      </c>
      <c r="P232" s="12">
        <v>71566</v>
      </c>
      <c r="Q232" s="12">
        <v>77233</v>
      </c>
      <c r="R232" s="12">
        <v>85912</v>
      </c>
      <c r="S232" s="12">
        <v>99439</v>
      </c>
      <c r="T232" s="12">
        <v>108031</v>
      </c>
      <c r="U232" s="12">
        <v>111174</v>
      </c>
      <c r="V232" s="12">
        <v>109336</v>
      </c>
      <c r="W232" s="12">
        <v>98485</v>
      </c>
      <c r="X232" s="12">
        <v>86245</v>
      </c>
      <c r="Y232" s="12">
        <v>73225</v>
      </c>
      <c r="AA232" s="2">
        <f>IFERROR(INDEX('Holiday Schedule'!$D$3:$D$24,MATCH(A232,'Holiday Schedule'!$C$3:$C$24,0)),0)</f>
        <v>0</v>
      </c>
      <c r="AB232" s="2">
        <f t="shared" si="24"/>
        <v>1</v>
      </c>
      <c r="AC232" s="2">
        <f t="shared" si="25"/>
        <v>0</v>
      </c>
      <c r="AD232" s="5">
        <f t="shared" si="26"/>
        <v>1843738</v>
      </c>
      <c r="AE232" s="5">
        <f t="shared" si="27"/>
        <v>1843738</v>
      </c>
      <c r="AG232" s="2">
        <f t="shared" si="28"/>
        <v>8</v>
      </c>
      <c r="AH232" s="2">
        <f t="shared" si="29"/>
        <v>2024</v>
      </c>
      <c r="AJ232" s="5">
        <f t="shared" si="30"/>
        <v>111174</v>
      </c>
      <c r="AK232" s="2">
        <f t="shared" si="31"/>
        <v>20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40"/>
    </row>
    <row r="233" spans="1:89" x14ac:dyDescent="0.25">
      <c r="A233" s="18">
        <v>45516</v>
      </c>
      <c r="B233" s="12">
        <v>62772</v>
      </c>
      <c r="C233" s="12">
        <v>58605</v>
      </c>
      <c r="D233" s="12">
        <v>55182</v>
      </c>
      <c r="E233" s="12">
        <v>53857</v>
      </c>
      <c r="F233" s="12">
        <v>55699</v>
      </c>
      <c r="G233" s="12">
        <v>59530</v>
      </c>
      <c r="H233" s="12">
        <v>66674</v>
      </c>
      <c r="I233" s="12">
        <v>72581</v>
      </c>
      <c r="J233" s="12">
        <v>71076</v>
      </c>
      <c r="K233" s="12">
        <v>74149</v>
      </c>
      <c r="L233" s="12">
        <v>74395</v>
      </c>
      <c r="M233" s="12">
        <v>74327</v>
      </c>
      <c r="N233" s="12">
        <v>72370</v>
      </c>
      <c r="O233" s="12">
        <v>67963</v>
      </c>
      <c r="P233" s="12">
        <v>67920</v>
      </c>
      <c r="Q233" s="12">
        <v>71200</v>
      </c>
      <c r="R233" s="12">
        <v>80499</v>
      </c>
      <c r="S233" s="12">
        <v>93915</v>
      </c>
      <c r="T233" s="12">
        <v>102034</v>
      </c>
      <c r="U233" s="12">
        <v>105571</v>
      </c>
      <c r="V233" s="12">
        <v>104660</v>
      </c>
      <c r="W233" s="12">
        <v>96025</v>
      </c>
      <c r="X233" s="12">
        <v>83348</v>
      </c>
      <c r="Y233" s="12">
        <v>69565</v>
      </c>
      <c r="AA233" s="2">
        <f>IFERROR(INDEX('Holiday Schedule'!$D$3:$D$24,MATCH(A233,'Holiday Schedule'!$C$3:$C$24,0)),0)</f>
        <v>0</v>
      </c>
      <c r="AB233" s="2">
        <f t="shared" si="24"/>
        <v>2</v>
      </c>
      <c r="AC233" s="2">
        <f t="shared" si="25"/>
        <v>1312033</v>
      </c>
      <c r="AD233" s="5">
        <f t="shared" si="26"/>
        <v>481884</v>
      </c>
      <c r="AE233" s="5">
        <f t="shared" si="27"/>
        <v>1793917</v>
      </c>
      <c r="AG233" s="2">
        <f t="shared" si="28"/>
        <v>8</v>
      </c>
      <c r="AH233" s="2">
        <f t="shared" si="29"/>
        <v>2024</v>
      </c>
      <c r="AJ233" s="5">
        <f t="shared" si="30"/>
        <v>105571</v>
      </c>
      <c r="AK233" s="2">
        <f t="shared" si="31"/>
        <v>20</v>
      </c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40"/>
    </row>
    <row r="234" spans="1:89" x14ac:dyDescent="0.25">
      <c r="A234" s="18">
        <v>45517</v>
      </c>
      <c r="B234" s="12">
        <v>61371</v>
      </c>
      <c r="C234" s="12">
        <v>57474</v>
      </c>
      <c r="D234" s="12">
        <v>53598</v>
      </c>
      <c r="E234" s="12">
        <v>54038</v>
      </c>
      <c r="F234" s="12">
        <v>54970</v>
      </c>
      <c r="G234" s="12">
        <v>58879</v>
      </c>
      <c r="H234" s="12">
        <v>66714</v>
      </c>
      <c r="I234" s="12">
        <v>71383</v>
      </c>
      <c r="J234" s="12">
        <v>69432</v>
      </c>
      <c r="K234" s="12">
        <v>72868</v>
      </c>
      <c r="L234" s="12">
        <v>71479</v>
      </c>
      <c r="M234" s="12">
        <v>68134</v>
      </c>
      <c r="N234" s="12">
        <v>68872</v>
      </c>
      <c r="O234" s="12">
        <v>65435</v>
      </c>
      <c r="P234" s="12">
        <v>66704</v>
      </c>
      <c r="Q234" s="12">
        <v>72359</v>
      </c>
      <c r="R234" s="12">
        <v>85172</v>
      </c>
      <c r="S234" s="12">
        <v>98788</v>
      </c>
      <c r="T234" s="12">
        <v>107732</v>
      </c>
      <c r="U234" s="12">
        <v>110641</v>
      </c>
      <c r="V234" s="12">
        <v>108589</v>
      </c>
      <c r="W234" s="12">
        <v>99703</v>
      </c>
      <c r="X234" s="12">
        <v>87255</v>
      </c>
      <c r="Y234" s="12">
        <v>72282</v>
      </c>
      <c r="AA234" s="2">
        <f>IFERROR(INDEX('Holiday Schedule'!$D$3:$D$24,MATCH(A234,'Holiday Schedule'!$C$3:$C$24,0)),0)</f>
        <v>0</v>
      </c>
      <c r="AB234" s="2">
        <f t="shared" si="24"/>
        <v>3</v>
      </c>
      <c r="AC234" s="2">
        <f t="shared" si="25"/>
        <v>1324546</v>
      </c>
      <c r="AD234" s="5">
        <f t="shared" si="26"/>
        <v>479326</v>
      </c>
      <c r="AE234" s="5">
        <f t="shared" si="27"/>
        <v>1803872</v>
      </c>
      <c r="AG234" s="2">
        <f t="shared" si="28"/>
        <v>8</v>
      </c>
      <c r="AH234" s="2">
        <f t="shared" si="29"/>
        <v>2024</v>
      </c>
      <c r="AJ234" s="5">
        <f t="shared" si="30"/>
        <v>110641</v>
      </c>
      <c r="AK234" s="2">
        <f t="shared" si="31"/>
        <v>20</v>
      </c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40"/>
    </row>
    <row r="235" spans="1:89" x14ac:dyDescent="0.25">
      <c r="A235" s="18">
        <v>45518</v>
      </c>
      <c r="B235" s="12">
        <v>63690</v>
      </c>
      <c r="C235" s="12">
        <v>58637</v>
      </c>
      <c r="D235" s="12">
        <v>56223</v>
      </c>
      <c r="E235" s="12">
        <v>54483</v>
      </c>
      <c r="F235" s="12">
        <v>55470</v>
      </c>
      <c r="G235" s="12">
        <v>59235</v>
      </c>
      <c r="H235" s="12">
        <v>66563</v>
      </c>
      <c r="I235" s="12">
        <v>72726</v>
      </c>
      <c r="J235" s="12">
        <v>71426</v>
      </c>
      <c r="K235" s="12">
        <v>74617</v>
      </c>
      <c r="L235" s="12">
        <v>71778</v>
      </c>
      <c r="M235" s="12">
        <v>70583</v>
      </c>
      <c r="N235" s="12">
        <v>71112</v>
      </c>
      <c r="O235" s="12">
        <v>70752</v>
      </c>
      <c r="P235" s="12">
        <v>70520</v>
      </c>
      <c r="Q235" s="12">
        <v>78246</v>
      </c>
      <c r="R235" s="12">
        <v>85573</v>
      </c>
      <c r="S235" s="12">
        <v>96466</v>
      </c>
      <c r="T235" s="12">
        <v>102348</v>
      </c>
      <c r="U235" s="12">
        <v>107547</v>
      </c>
      <c r="V235" s="12">
        <v>105256</v>
      </c>
      <c r="W235" s="12">
        <v>96865</v>
      </c>
      <c r="X235" s="12">
        <v>85086</v>
      </c>
      <c r="Y235" s="12">
        <v>70975</v>
      </c>
      <c r="AA235" s="2">
        <f>IFERROR(INDEX('Holiday Schedule'!$D$3:$D$24,MATCH(A235,'Holiday Schedule'!$C$3:$C$24,0)),0)</f>
        <v>0</v>
      </c>
      <c r="AB235" s="2">
        <f t="shared" si="24"/>
        <v>4</v>
      </c>
      <c r="AC235" s="2">
        <f t="shared" si="25"/>
        <v>1330901</v>
      </c>
      <c r="AD235" s="5">
        <f t="shared" si="26"/>
        <v>485276</v>
      </c>
      <c r="AE235" s="5">
        <f t="shared" si="27"/>
        <v>1816177</v>
      </c>
      <c r="AG235" s="2">
        <f t="shared" si="28"/>
        <v>8</v>
      </c>
      <c r="AH235" s="2">
        <f t="shared" si="29"/>
        <v>2024</v>
      </c>
      <c r="AJ235" s="5">
        <f t="shared" si="30"/>
        <v>107547</v>
      </c>
      <c r="AK235" s="2">
        <f t="shared" si="31"/>
        <v>20</v>
      </c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40"/>
    </row>
    <row r="236" spans="1:89" x14ac:dyDescent="0.25">
      <c r="A236" s="18">
        <v>45519</v>
      </c>
      <c r="B236" s="12">
        <v>61603</v>
      </c>
      <c r="C236" s="12">
        <v>57386</v>
      </c>
      <c r="D236" s="12">
        <v>54719</v>
      </c>
      <c r="E236" s="12">
        <v>53322</v>
      </c>
      <c r="F236" s="12">
        <v>55489</v>
      </c>
      <c r="G236" s="12">
        <v>58176</v>
      </c>
      <c r="H236" s="12">
        <v>66700</v>
      </c>
      <c r="I236" s="12">
        <v>73068</v>
      </c>
      <c r="J236" s="12">
        <v>73048</v>
      </c>
      <c r="K236" s="12">
        <v>74893</v>
      </c>
      <c r="L236" s="12">
        <v>73254</v>
      </c>
      <c r="M236" s="12">
        <v>68035</v>
      </c>
      <c r="N236" s="12">
        <v>67275</v>
      </c>
      <c r="O236" s="12">
        <v>64716</v>
      </c>
      <c r="P236" s="12">
        <v>66434</v>
      </c>
      <c r="Q236" s="12">
        <v>70930</v>
      </c>
      <c r="R236" s="12">
        <v>81629</v>
      </c>
      <c r="S236" s="12">
        <v>93804</v>
      </c>
      <c r="T236" s="12">
        <v>99722</v>
      </c>
      <c r="U236" s="12">
        <v>104013</v>
      </c>
      <c r="V236" s="12">
        <v>103310</v>
      </c>
      <c r="W236" s="12">
        <v>95078</v>
      </c>
      <c r="X236" s="12">
        <v>82529</v>
      </c>
      <c r="Y236" s="12">
        <v>70327</v>
      </c>
      <c r="AA236" s="2">
        <f>IFERROR(INDEX('Holiday Schedule'!$D$3:$D$24,MATCH(A236,'Holiday Schedule'!$C$3:$C$24,0)),0)</f>
        <v>0</v>
      </c>
      <c r="AB236" s="2">
        <f t="shared" si="24"/>
        <v>5</v>
      </c>
      <c r="AC236" s="2">
        <f t="shared" si="25"/>
        <v>1291738</v>
      </c>
      <c r="AD236" s="5">
        <f t="shared" si="26"/>
        <v>477722</v>
      </c>
      <c r="AE236" s="5">
        <f t="shared" si="27"/>
        <v>1769460</v>
      </c>
      <c r="AG236" s="2">
        <f t="shared" si="28"/>
        <v>8</v>
      </c>
      <c r="AH236" s="2">
        <f t="shared" si="29"/>
        <v>2024</v>
      </c>
      <c r="AJ236" s="5">
        <f t="shared" si="30"/>
        <v>104013</v>
      </c>
      <c r="AK236" s="2">
        <f t="shared" si="31"/>
        <v>20</v>
      </c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40"/>
    </row>
    <row r="237" spans="1:89" x14ac:dyDescent="0.25">
      <c r="A237" s="18">
        <v>45520</v>
      </c>
      <c r="B237" s="12">
        <v>60361</v>
      </c>
      <c r="C237" s="12">
        <v>56639</v>
      </c>
      <c r="D237" s="12">
        <v>53355</v>
      </c>
      <c r="E237" s="12">
        <v>53119</v>
      </c>
      <c r="F237" s="12">
        <v>54211</v>
      </c>
      <c r="G237" s="12">
        <v>58055</v>
      </c>
      <c r="H237" s="12">
        <v>66639</v>
      </c>
      <c r="I237" s="12">
        <v>71139</v>
      </c>
      <c r="J237" s="12">
        <v>71164</v>
      </c>
      <c r="K237" s="12">
        <v>74485</v>
      </c>
      <c r="L237" s="12">
        <v>71045</v>
      </c>
      <c r="M237" s="12">
        <v>67051</v>
      </c>
      <c r="N237" s="12">
        <v>67232</v>
      </c>
      <c r="O237" s="12">
        <v>64768</v>
      </c>
      <c r="P237" s="12">
        <v>64563</v>
      </c>
      <c r="Q237" s="12">
        <v>69514</v>
      </c>
      <c r="R237" s="12">
        <v>81221</v>
      </c>
      <c r="S237" s="12">
        <v>93243</v>
      </c>
      <c r="T237" s="12">
        <v>100192</v>
      </c>
      <c r="U237" s="12">
        <v>103057</v>
      </c>
      <c r="V237" s="12">
        <v>102440</v>
      </c>
      <c r="W237" s="12">
        <v>94396</v>
      </c>
      <c r="X237" s="12">
        <v>84169</v>
      </c>
      <c r="Y237" s="12">
        <v>69909</v>
      </c>
      <c r="AA237" s="2">
        <f>IFERROR(INDEX('Holiday Schedule'!$D$3:$D$24,MATCH(A237,'Holiday Schedule'!$C$3:$C$24,0)),0)</f>
        <v>0</v>
      </c>
      <c r="AB237" s="2">
        <f t="shared" si="24"/>
        <v>6</v>
      </c>
      <c r="AC237" s="2">
        <f t="shared" si="25"/>
        <v>1279679</v>
      </c>
      <c r="AD237" s="5">
        <f t="shared" si="26"/>
        <v>472288</v>
      </c>
      <c r="AE237" s="5">
        <f t="shared" si="27"/>
        <v>1751967</v>
      </c>
      <c r="AG237" s="2">
        <f t="shared" si="28"/>
        <v>8</v>
      </c>
      <c r="AH237" s="2">
        <f t="shared" si="29"/>
        <v>2024</v>
      </c>
      <c r="AJ237" s="5">
        <f t="shared" si="30"/>
        <v>103057</v>
      </c>
      <c r="AK237" s="2">
        <f t="shared" si="31"/>
        <v>20</v>
      </c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40"/>
    </row>
    <row r="238" spans="1:89" x14ac:dyDescent="0.25">
      <c r="A238" s="18">
        <v>45521</v>
      </c>
      <c r="B238" s="12">
        <v>61429</v>
      </c>
      <c r="C238" s="12">
        <v>56758</v>
      </c>
      <c r="D238" s="12">
        <v>53174</v>
      </c>
      <c r="E238" s="12">
        <v>52154</v>
      </c>
      <c r="F238" s="12">
        <v>51830</v>
      </c>
      <c r="G238" s="12">
        <v>54417</v>
      </c>
      <c r="H238" s="12">
        <v>59212</v>
      </c>
      <c r="I238" s="12">
        <v>65825</v>
      </c>
      <c r="J238" s="12">
        <v>68796</v>
      </c>
      <c r="K238" s="12">
        <v>71743</v>
      </c>
      <c r="L238" s="12">
        <v>69213</v>
      </c>
      <c r="M238" s="12">
        <v>65592</v>
      </c>
      <c r="N238" s="12">
        <v>63879</v>
      </c>
      <c r="O238" s="12">
        <v>61504</v>
      </c>
      <c r="P238" s="12">
        <v>60683</v>
      </c>
      <c r="Q238" s="12">
        <v>66857</v>
      </c>
      <c r="R238" s="12">
        <v>77027</v>
      </c>
      <c r="S238" s="12">
        <v>88470</v>
      </c>
      <c r="T238" s="12">
        <v>94476</v>
      </c>
      <c r="U238" s="12">
        <v>100109</v>
      </c>
      <c r="V238" s="12">
        <v>98115</v>
      </c>
      <c r="W238" s="12">
        <v>91711</v>
      </c>
      <c r="X238" s="12">
        <v>80590</v>
      </c>
      <c r="Y238" s="12">
        <v>69084</v>
      </c>
      <c r="AA238" s="2">
        <f>IFERROR(INDEX('Holiday Schedule'!$D$3:$D$24,MATCH(A238,'Holiday Schedule'!$C$3:$C$24,0)),0)</f>
        <v>0</v>
      </c>
      <c r="AB238" s="2">
        <f t="shared" si="24"/>
        <v>7</v>
      </c>
      <c r="AC238" s="2">
        <f t="shared" si="25"/>
        <v>0</v>
      </c>
      <c r="AD238" s="5">
        <f t="shared" si="26"/>
        <v>1682648</v>
      </c>
      <c r="AE238" s="5">
        <f t="shared" si="27"/>
        <v>1682648</v>
      </c>
      <c r="AG238" s="2">
        <f t="shared" si="28"/>
        <v>8</v>
      </c>
      <c r="AH238" s="2">
        <f t="shared" si="29"/>
        <v>2024</v>
      </c>
      <c r="AJ238" s="5">
        <f t="shared" si="30"/>
        <v>100109</v>
      </c>
      <c r="AK238" s="2">
        <f t="shared" si="31"/>
        <v>20</v>
      </c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40"/>
    </row>
    <row r="239" spans="1:89" x14ac:dyDescent="0.25">
      <c r="A239" s="18">
        <v>45522</v>
      </c>
      <c r="B239" s="12">
        <v>61268</v>
      </c>
      <c r="C239" s="12">
        <v>55925</v>
      </c>
      <c r="D239" s="12">
        <v>53449</v>
      </c>
      <c r="E239" s="12">
        <v>51962</v>
      </c>
      <c r="F239" s="12">
        <v>52221</v>
      </c>
      <c r="G239" s="12">
        <v>54140</v>
      </c>
      <c r="H239" s="12">
        <v>59297</v>
      </c>
      <c r="I239" s="12">
        <v>65611</v>
      </c>
      <c r="J239" s="12">
        <v>72094</v>
      </c>
      <c r="K239" s="12">
        <v>78610</v>
      </c>
      <c r="L239" s="12">
        <v>78631</v>
      </c>
      <c r="M239" s="12">
        <v>76474</v>
      </c>
      <c r="N239" s="12">
        <v>75058</v>
      </c>
      <c r="O239" s="12">
        <v>71789</v>
      </c>
      <c r="P239" s="12">
        <v>70974</v>
      </c>
      <c r="Q239" s="12">
        <v>73712</v>
      </c>
      <c r="R239" s="12">
        <v>80355</v>
      </c>
      <c r="S239" s="12">
        <v>91703</v>
      </c>
      <c r="T239" s="12">
        <v>96279</v>
      </c>
      <c r="U239" s="12">
        <v>102601</v>
      </c>
      <c r="V239" s="12">
        <v>98513</v>
      </c>
      <c r="W239" s="12">
        <v>91166</v>
      </c>
      <c r="X239" s="12">
        <v>78291</v>
      </c>
      <c r="Y239" s="12">
        <v>68145</v>
      </c>
      <c r="AA239" s="2">
        <f>IFERROR(INDEX('Holiday Schedule'!$D$3:$D$24,MATCH(A239,'Holiday Schedule'!$C$3:$C$24,0)),0)</f>
        <v>0</v>
      </c>
      <c r="AB239" s="2">
        <f t="shared" si="24"/>
        <v>1</v>
      </c>
      <c r="AC239" s="2">
        <f t="shared" si="25"/>
        <v>0</v>
      </c>
      <c r="AD239" s="5">
        <f t="shared" si="26"/>
        <v>1758268</v>
      </c>
      <c r="AE239" s="5">
        <f t="shared" si="27"/>
        <v>1758268</v>
      </c>
      <c r="AG239" s="2">
        <f t="shared" si="28"/>
        <v>8</v>
      </c>
      <c r="AH239" s="2">
        <f t="shared" si="29"/>
        <v>2024</v>
      </c>
      <c r="AJ239" s="5">
        <f t="shared" si="30"/>
        <v>102601</v>
      </c>
      <c r="AK239" s="2">
        <f t="shared" si="31"/>
        <v>20</v>
      </c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40"/>
    </row>
    <row r="240" spans="1:89" x14ac:dyDescent="0.25">
      <c r="A240" s="18">
        <v>45523</v>
      </c>
      <c r="B240" s="12">
        <v>59128</v>
      </c>
      <c r="C240" s="12">
        <v>55846</v>
      </c>
      <c r="D240" s="12">
        <v>52828</v>
      </c>
      <c r="E240" s="12">
        <v>53180</v>
      </c>
      <c r="F240" s="12">
        <v>54370</v>
      </c>
      <c r="G240" s="12">
        <v>58902</v>
      </c>
      <c r="H240" s="12">
        <v>67930</v>
      </c>
      <c r="I240" s="12">
        <v>74465</v>
      </c>
      <c r="J240" s="12">
        <v>76391</v>
      </c>
      <c r="K240" s="12">
        <v>81139</v>
      </c>
      <c r="L240" s="12">
        <v>80181</v>
      </c>
      <c r="M240" s="12">
        <v>78890</v>
      </c>
      <c r="N240" s="12">
        <v>76179</v>
      </c>
      <c r="O240" s="12">
        <v>73638</v>
      </c>
      <c r="P240" s="12">
        <v>70916</v>
      </c>
      <c r="Q240" s="12">
        <v>72942</v>
      </c>
      <c r="R240" s="12">
        <v>84367</v>
      </c>
      <c r="S240" s="12">
        <v>95721</v>
      </c>
      <c r="T240" s="12">
        <v>102601</v>
      </c>
      <c r="U240" s="12">
        <v>104634</v>
      </c>
      <c r="V240" s="12">
        <v>102578</v>
      </c>
      <c r="W240" s="12">
        <v>93756</v>
      </c>
      <c r="X240" s="12">
        <v>82817</v>
      </c>
      <c r="Y240" s="12">
        <v>71055</v>
      </c>
      <c r="AA240" s="2">
        <f>IFERROR(INDEX('Holiday Schedule'!$D$3:$D$24,MATCH(A240,'Holiday Schedule'!$C$3:$C$24,0)),0)</f>
        <v>0</v>
      </c>
      <c r="AB240" s="2">
        <f t="shared" si="24"/>
        <v>2</v>
      </c>
      <c r="AC240" s="2">
        <f t="shared" si="25"/>
        <v>1351215</v>
      </c>
      <c r="AD240" s="5">
        <f t="shared" si="26"/>
        <v>473239</v>
      </c>
      <c r="AE240" s="5">
        <f t="shared" si="27"/>
        <v>1824454</v>
      </c>
      <c r="AG240" s="2">
        <f t="shared" si="28"/>
        <v>8</v>
      </c>
      <c r="AH240" s="2">
        <f t="shared" si="29"/>
        <v>2024</v>
      </c>
      <c r="AJ240" s="5">
        <f t="shared" si="30"/>
        <v>104634</v>
      </c>
      <c r="AK240" s="2">
        <f t="shared" si="31"/>
        <v>20</v>
      </c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40"/>
    </row>
    <row r="241" spans="1:89" x14ac:dyDescent="0.25">
      <c r="A241" s="18">
        <v>45524</v>
      </c>
      <c r="B241" s="12">
        <v>61803</v>
      </c>
      <c r="C241" s="12">
        <v>58484</v>
      </c>
      <c r="D241" s="12">
        <v>54563</v>
      </c>
      <c r="E241" s="12">
        <v>54868</v>
      </c>
      <c r="F241" s="12">
        <v>55931</v>
      </c>
      <c r="G241" s="12">
        <v>60327</v>
      </c>
      <c r="H241" s="12">
        <v>68188</v>
      </c>
      <c r="I241" s="12">
        <v>74943</v>
      </c>
      <c r="J241" s="12">
        <v>74716</v>
      </c>
      <c r="K241" s="12">
        <v>80071</v>
      </c>
      <c r="L241" s="12">
        <v>77879</v>
      </c>
      <c r="M241" s="12">
        <v>75805</v>
      </c>
      <c r="N241" s="12">
        <v>73681</v>
      </c>
      <c r="O241" s="12">
        <v>68436</v>
      </c>
      <c r="P241" s="12">
        <v>64703</v>
      </c>
      <c r="Q241" s="12">
        <v>68872</v>
      </c>
      <c r="R241" s="12">
        <v>78275</v>
      </c>
      <c r="S241" s="12">
        <v>88042</v>
      </c>
      <c r="T241" s="12">
        <v>94760</v>
      </c>
      <c r="U241" s="12">
        <v>99056</v>
      </c>
      <c r="V241" s="12">
        <v>97705</v>
      </c>
      <c r="W241" s="12">
        <v>89051</v>
      </c>
      <c r="X241" s="12">
        <v>78419</v>
      </c>
      <c r="Y241" s="12">
        <v>65606</v>
      </c>
      <c r="AA241" s="2">
        <f>IFERROR(INDEX('Holiday Schedule'!$D$3:$D$24,MATCH(A241,'Holiday Schedule'!$C$3:$C$24,0)),0)</f>
        <v>0</v>
      </c>
      <c r="AB241" s="2">
        <f t="shared" si="24"/>
        <v>3</v>
      </c>
      <c r="AC241" s="2">
        <f t="shared" si="25"/>
        <v>1284414</v>
      </c>
      <c r="AD241" s="5">
        <f t="shared" si="26"/>
        <v>479770</v>
      </c>
      <c r="AE241" s="5">
        <f t="shared" si="27"/>
        <v>1764184</v>
      </c>
      <c r="AG241" s="2">
        <f t="shared" si="28"/>
        <v>8</v>
      </c>
      <c r="AH241" s="2">
        <f t="shared" si="29"/>
        <v>2024</v>
      </c>
      <c r="AJ241" s="5">
        <f t="shared" si="30"/>
        <v>99056</v>
      </c>
      <c r="AK241" s="2">
        <f t="shared" si="31"/>
        <v>20</v>
      </c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40"/>
    </row>
    <row r="242" spans="1:89" x14ac:dyDescent="0.25">
      <c r="A242" s="18">
        <v>45525</v>
      </c>
      <c r="B242" s="12">
        <v>57573</v>
      </c>
      <c r="C242" s="12">
        <v>53647</v>
      </c>
      <c r="D242" s="12">
        <v>51279</v>
      </c>
      <c r="E242" s="12">
        <v>50599</v>
      </c>
      <c r="F242" s="12">
        <v>51957</v>
      </c>
      <c r="G242" s="12">
        <v>56903</v>
      </c>
      <c r="H242" s="12">
        <v>64741</v>
      </c>
      <c r="I242" s="12">
        <v>69556</v>
      </c>
      <c r="J242" s="12">
        <v>68923</v>
      </c>
      <c r="K242" s="12">
        <v>71468</v>
      </c>
      <c r="L242" s="12">
        <v>67774</v>
      </c>
      <c r="M242" s="12">
        <v>63950</v>
      </c>
      <c r="N242" s="12">
        <v>63934</v>
      </c>
      <c r="O242" s="12">
        <v>62684</v>
      </c>
      <c r="P242" s="12">
        <v>62939</v>
      </c>
      <c r="Q242" s="12">
        <v>67020</v>
      </c>
      <c r="R242" s="12">
        <v>74159</v>
      </c>
      <c r="S242" s="12">
        <v>87007</v>
      </c>
      <c r="T242" s="12">
        <v>94867</v>
      </c>
      <c r="U242" s="12">
        <v>98978</v>
      </c>
      <c r="V242" s="12">
        <v>97868</v>
      </c>
      <c r="W242" s="12">
        <v>89089</v>
      </c>
      <c r="X242" s="12">
        <v>78485</v>
      </c>
      <c r="Y242" s="12">
        <v>65513</v>
      </c>
      <c r="AA242" s="2">
        <f>IFERROR(INDEX('Holiday Schedule'!$D$3:$D$24,MATCH(A242,'Holiday Schedule'!$C$3:$C$24,0)),0)</f>
        <v>0</v>
      </c>
      <c r="AB242" s="2">
        <f t="shared" si="24"/>
        <v>4</v>
      </c>
      <c r="AC242" s="2">
        <f t="shared" si="25"/>
        <v>1218701</v>
      </c>
      <c r="AD242" s="5">
        <f t="shared" si="26"/>
        <v>452212</v>
      </c>
      <c r="AE242" s="5">
        <f t="shared" si="27"/>
        <v>1670913</v>
      </c>
      <c r="AG242" s="2">
        <f t="shared" si="28"/>
        <v>8</v>
      </c>
      <c r="AH242" s="2">
        <f t="shared" si="29"/>
        <v>2024</v>
      </c>
      <c r="AJ242" s="5">
        <f t="shared" si="30"/>
        <v>98978</v>
      </c>
      <c r="AK242" s="2">
        <f t="shared" si="31"/>
        <v>20</v>
      </c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40"/>
    </row>
    <row r="243" spans="1:89" x14ac:dyDescent="0.25">
      <c r="A243" s="18">
        <v>45526</v>
      </c>
      <c r="B243" s="12">
        <v>57039</v>
      </c>
      <c r="C243" s="12">
        <v>53332</v>
      </c>
      <c r="D243" s="12">
        <v>50391</v>
      </c>
      <c r="E243" s="12">
        <v>49760</v>
      </c>
      <c r="F243" s="12">
        <v>51131</v>
      </c>
      <c r="G243" s="12">
        <v>55934</v>
      </c>
      <c r="H243" s="12">
        <v>63425</v>
      </c>
      <c r="I243" s="12">
        <v>68173</v>
      </c>
      <c r="J243" s="12">
        <v>65961</v>
      </c>
      <c r="K243" s="12">
        <v>65688</v>
      </c>
      <c r="L243" s="12">
        <v>63129</v>
      </c>
      <c r="M243" s="12">
        <v>64999</v>
      </c>
      <c r="N243" s="12">
        <v>63542</v>
      </c>
      <c r="O243" s="12">
        <v>59739</v>
      </c>
      <c r="P243" s="12">
        <v>57928</v>
      </c>
      <c r="Q243" s="12">
        <v>63410</v>
      </c>
      <c r="R243" s="12">
        <v>74338</v>
      </c>
      <c r="S243" s="12">
        <v>85172</v>
      </c>
      <c r="T243" s="12">
        <v>91738</v>
      </c>
      <c r="U243" s="12">
        <v>95629</v>
      </c>
      <c r="V243" s="12">
        <v>95249</v>
      </c>
      <c r="W243" s="12">
        <v>87364</v>
      </c>
      <c r="X243" s="12">
        <v>76455</v>
      </c>
      <c r="Y243" s="12">
        <v>64753</v>
      </c>
      <c r="AA243" s="2">
        <f>IFERROR(INDEX('Holiday Schedule'!$D$3:$D$24,MATCH(A243,'Holiday Schedule'!$C$3:$C$24,0)),0)</f>
        <v>0</v>
      </c>
      <c r="AB243" s="2">
        <f t="shared" si="24"/>
        <v>5</v>
      </c>
      <c r="AC243" s="2">
        <f t="shared" si="25"/>
        <v>1178514</v>
      </c>
      <c r="AD243" s="5">
        <f t="shared" si="26"/>
        <v>445765</v>
      </c>
      <c r="AE243" s="5">
        <f t="shared" si="27"/>
        <v>1624279</v>
      </c>
      <c r="AG243" s="2">
        <f t="shared" si="28"/>
        <v>8</v>
      </c>
      <c r="AH243" s="2">
        <f t="shared" si="29"/>
        <v>2024</v>
      </c>
      <c r="AJ243" s="5">
        <f t="shared" si="30"/>
        <v>95629</v>
      </c>
      <c r="AK243" s="2">
        <f t="shared" si="31"/>
        <v>20</v>
      </c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40"/>
    </row>
    <row r="244" spans="1:89" x14ac:dyDescent="0.25">
      <c r="A244" s="18">
        <v>45527</v>
      </c>
      <c r="B244" s="12">
        <v>56618</v>
      </c>
      <c r="C244" s="12">
        <v>52345</v>
      </c>
      <c r="D244" s="12">
        <v>49919</v>
      </c>
      <c r="E244" s="12">
        <v>50016</v>
      </c>
      <c r="F244" s="12">
        <v>50769</v>
      </c>
      <c r="G244" s="12">
        <v>53866</v>
      </c>
      <c r="H244" s="12">
        <v>62859</v>
      </c>
      <c r="I244" s="12">
        <v>65777</v>
      </c>
      <c r="J244" s="12">
        <v>63558</v>
      </c>
      <c r="K244" s="12">
        <v>66980</v>
      </c>
      <c r="L244" s="12">
        <v>65564</v>
      </c>
      <c r="M244" s="12">
        <v>64808</v>
      </c>
      <c r="N244" s="12">
        <v>63756</v>
      </c>
      <c r="O244" s="12">
        <v>59118</v>
      </c>
      <c r="P244" s="12">
        <v>58620</v>
      </c>
      <c r="Q244" s="12">
        <v>61373</v>
      </c>
      <c r="R244" s="12">
        <v>70598</v>
      </c>
      <c r="S244" s="12">
        <v>84189</v>
      </c>
      <c r="T244" s="12">
        <v>91338</v>
      </c>
      <c r="U244" s="12">
        <v>96535</v>
      </c>
      <c r="V244" s="12">
        <v>94852</v>
      </c>
      <c r="W244" s="12">
        <v>88724</v>
      </c>
      <c r="X244" s="12">
        <v>77275</v>
      </c>
      <c r="Y244" s="12">
        <v>64853</v>
      </c>
      <c r="AA244" s="2">
        <f>IFERROR(INDEX('Holiday Schedule'!$D$3:$D$24,MATCH(A244,'Holiday Schedule'!$C$3:$C$24,0)),0)</f>
        <v>0</v>
      </c>
      <c r="AB244" s="2">
        <f t="shared" si="24"/>
        <v>6</v>
      </c>
      <c r="AC244" s="2">
        <f t="shared" si="25"/>
        <v>1173065</v>
      </c>
      <c r="AD244" s="5">
        <f t="shared" si="26"/>
        <v>441245</v>
      </c>
      <c r="AE244" s="5">
        <f t="shared" si="27"/>
        <v>1614310</v>
      </c>
      <c r="AG244" s="2">
        <f t="shared" si="28"/>
        <v>8</v>
      </c>
      <c r="AH244" s="2">
        <f t="shared" si="29"/>
        <v>2024</v>
      </c>
      <c r="AJ244" s="5">
        <f t="shared" si="30"/>
        <v>96535</v>
      </c>
      <c r="AK244" s="2">
        <f t="shared" si="31"/>
        <v>20</v>
      </c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40"/>
    </row>
    <row r="245" spans="1:89" x14ac:dyDescent="0.25">
      <c r="A245" s="18">
        <v>45528</v>
      </c>
      <c r="B245" s="12">
        <v>57293</v>
      </c>
      <c r="C245" s="12">
        <v>53231</v>
      </c>
      <c r="D245" s="12">
        <v>49535</v>
      </c>
      <c r="E245" s="12">
        <v>48696</v>
      </c>
      <c r="F245" s="12">
        <v>49108</v>
      </c>
      <c r="G245" s="12">
        <v>51520</v>
      </c>
      <c r="H245" s="12">
        <v>56371</v>
      </c>
      <c r="I245" s="12">
        <v>61732</v>
      </c>
      <c r="J245" s="12">
        <v>63449</v>
      </c>
      <c r="K245" s="12">
        <v>65021</v>
      </c>
      <c r="L245" s="12">
        <v>64535</v>
      </c>
      <c r="M245" s="12">
        <v>62803</v>
      </c>
      <c r="N245" s="12">
        <v>63162</v>
      </c>
      <c r="O245" s="12">
        <v>61624</v>
      </c>
      <c r="P245" s="12">
        <v>63036</v>
      </c>
      <c r="Q245" s="12">
        <v>67235</v>
      </c>
      <c r="R245" s="12">
        <v>78109</v>
      </c>
      <c r="S245" s="12">
        <v>91511</v>
      </c>
      <c r="T245" s="12">
        <v>99749</v>
      </c>
      <c r="U245" s="12">
        <v>104451</v>
      </c>
      <c r="V245" s="12">
        <v>101365</v>
      </c>
      <c r="W245" s="12">
        <v>92680</v>
      </c>
      <c r="X245" s="12">
        <v>81464</v>
      </c>
      <c r="Y245" s="12">
        <v>68828</v>
      </c>
      <c r="AA245" s="2">
        <f>IFERROR(INDEX('Holiday Schedule'!$D$3:$D$24,MATCH(A245,'Holiday Schedule'!$C$3:$C$24,0)),0)</f>
        <v>0</v>
      </c>
      <c r="AB245" s="2">
        <f t="shared" si="24"/>
        <v>7</v>
      </c>
      <c r="AC245" s="2">
        <f t="shared" si="25"/>
        <v>0</v>
      </c>
      <c r="AD245" s="5">
        <f t="shared" si="26"/>
        <v>1656508</v>
      </c>
      <c r="AE245" s="5">
        <f t="shared" si="27"/>
        <v>1656508</v>
      </c>
      <c r="AG245" s="2">
        <f t="shared" si="28"/>
        <v>8</v>
      </c>
      <c r="AH245" s="2">
        <f t="shared" si="29"/>
        <v>2024</v>
      </c>
      <c r="AJ245" s="5">
        <f t="shared" si="30"/>
        <v>104451</v>
      </c>
      <c r="AK245" s="2">
        <f t="shared" si="31"/>
        <v>20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40"/>
    </row>
    <row r="246" spans="1:89" x14ac:dyDescent="0.25">
      <c r="A246" s="18">
        <v>45529</v>
      </c>
      <c r="B246" s="12">
        <v>60485</v>
      </c>
      <c r="C246" s="12">
        <v>56014</v>
      </c>
      <c r="D246" s="12">
        <v>52754</v>
      </c>
      <c r="E246" s="12">
        <v>51213</v>
      </c>
      <c r="F246" s="12">
        <v>50807</v>
      </c>
      <c r="G246" s="12">
        <v>52304</v>
      </c>
      <c r="H246" s="12">
        <v>56290</v>
      </c>
      <c r="I246" s="12">
        <v>62687</v>
      </c>
      <c r="J246" s="12">
        <v>64464</v>
      </c>
      <c r="K246" s="12">
        <v>67631</v>
      </c>
      <c r="L246" s="12">
        <v>67399</v>
      </c>
      <c r="M246" s="12">
        <v>66104</v>
      </c>
      <c r="N246" s="12">
        <v>68061</v>
      </c>
      <c r="O246" s="12">
        <v>67253</v>
      </c>
      <c r="P246" s="12">
        <v>69231</v>
      </c>
      <c r="Q246" s="12">
        <v>75553</v>
      </c>
      <c r="R246" s="12">
        <v>84823</v>
      </c>
      <c r="S246" s="12">
        <v>96494</v>
      </c>
      <c r="T246" s="12">
        <v>103601</v>
      </c>
      <c r="U246" s="12">
        <v>108978</v>
      </c>
      <c r="V246" s="12">
        <v>104851</v>
      </c>
      <c r="W246" s="12">
        <v>94521</v>
      </c>
      <c r="X246" s="12">
        <v>81838</v>
      </c>
      <c r="Y246" s="12">
        <v>69531</v>
      </c>
      <c r="AA246" s="2">
        <f>IFERROR(INDEX('Holiday Schedule'!$D$3:$D$24,MATCH(A246,'Holiday Schedule'!$C$3:$C$24,0)),0)</f>
        <v>0</v>
      </c>
      <c r="AB246" s="2">
        <f t="shared" si="24"/>
        <v>1</v>
      </c>
      <c r="AC246" s="2">
        <f t="shared" si="25"/>
        <v>0</v>
      </c>
      <c r="AD246" s="5">
        <f t="shared" si="26"/>
        <v>1732887</v>
      </c>
      <c r="AE246" s="5">
        <f t="shared" si="27"/>
        <v>1732887</v>
      </c>
      <c r="AG246" s="2">
        <f t="shared" si="28"/>
        <v>8</v>
      </c>
      <c r="AH246" s="2">
        <f t="shared" si="29"/>
        <v>2024</v>
      </c>
      <c r="AJ246" s="5">
        <f t="shared" si="30"/>
        <v>108978</v>
      </c>
      <c r="AK246" s="2">
        <f t="shared" si="31"/>
        <v>20</v>
      </c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40"/>
    </row>
    <row r="247" spans="1:89" x14ac:dyDescent="0.25">
      <c r="A247" s="18">
        <v>45530</v>
      </c>
      <c r="B247" s="12">
        <v>60442</v>
      </c>
      <c r="C247" s="12">
        <v>56518</v>
      </c>
      <c r="D247" s="12">
        <v>53766</v>
      </c>
      <c r="E247" s="12">
        <v>53236</v>
      </c>
      <c r="F247" s="12">
        <v>54461</v>
      </c>
      <c r="G247" s="12">
        <v>58719</v>
      </c>
      <c r="H247" s="12">
        <v>67440</v>
      </c>
      <c r="I247" s="12">
        <v>74088</v>
      </c>
      <c r="J247" s="12">
        <v>74544</v>
      </c>
      <c r="K247" s="12">
        <v>79596</v>
      </c>
      <c r="L247" s="12">
        <v>75232</v>
      </c>
      <c r="M247" s="12">
        <v>68242</v>
      </c>
      <c r="N247" s="12">
        <v>67019</v>
      </c>
      <c r="O247" s="12">
        <v>67627</v>
      </c>
      <c r="P247" s="12">
        <v>66145</v>
      </c>
      <c r="Q247" s="12">
        <v>70580</v>
      </c>
      <c r="R247" s="12">
        <v>82274</v>
      </c>
      <c r="S247" s="12">
        <v>93853</v>
      </c>
      <c r="T247" s="12">
        <v>101987</v>
      </c>
      <c r="U247" s="12">
        <v>105091</v>
      </c>
      <c r="V247" s="12">
        <v>102364</v>
      </c>
      <c r="W247" s="12">
        <v>92763</v>
      </c>
      <c r="X247" s="12">
        <v>80565</v>
      </c>
      <c r="Y247" s="12">
        <v>67092</v>
      </c>
      <c r="AA247" s="2">
        <f>IFERROR(INDEX('Holiday Schedule'!$D$3:$D$24,MATCH(A247,'Holiday Schedule'!$C$3:$C$24,0)),0)</f>
        <v>0</v>
      </c>
      <c r="AB247" s="2">
        <f t="shared" si="24"/>
        <v>2</v>
      </c>
      <c r="AC247" s="2">
        <f t="shared" si="25"/>
        <v>1301970</v>
      </c>
      <c r="AD247" s="5">
        <f t="shared" si="26"/>
        <v>471674</v>
      </c>
      <c r="AE247" s="5">
        <f t="shared" si="27"/>
        <v>1773644</v>
      </c>
      <c r="AG247" s="2">
        <f t="shared" si="28"/>
        <v>8</v>
      </c>
      <c r="AH247" s="2">
        <f t="shared" si="29"/>
        <v>2024</v>
      </c>
      <c r="AJ247" s="5">
        <f t="shared" si="30"/>
        <v>105091</v>
      </c>
      <c r="AK247" s="2">
        <f t="shared" si="31"/>
        <v>20</v>
      </c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40"/>
    </row>
    <row r="248" spans="1:89" x14ac:dyDescent="0.25">
      <c r="A248" s="18">
        <v>45531</v>
      </c>
      <c r="B248" s="12">
        <v>59175</v>
      </c>
      <c r="C248" s="12">
        <v>54920</v>
      </c>
      <c r="D248" s="12">
        <v>51905</v>
      </c>
      <c r="E248" s="12">
        <v>51260</v>
      </c>
      <c r="F248" s="12">
        <v>52369</v>
      </c>
      <c r="G248" s="12">
        <v>56988</v>
      </c>
      <c r="H248" s="12">
        <v>64882</v>
      </c>
      <c r="I248" s="12">
        <v>70148</v>
      </c>
      <c r="J248" s="12">
        <v>68290</v>
      </c>
      <c r="K248" s="12">
        <v>69648</v>
      </c>
      <c r="L248" s="12">
        <v>66093</v>
      </c>
      <c r="M248" s="12">
        <v>65687</v>
      </c>
      <c r="N248" s="12">
        <v>65536</v>
      </c>
      <c r="O248" s="12">
        <v>64670</v>
      </c>
      <c r="P248" s="12">
        <v>64817</v>
      </c>
      <c r="Q248" s="12">
        <v>70725</v>
      </c>
      <c r="R248" s="12">
        <v>82928</v>
      </c>
      <c r="S248" s="12">
        <v>94096</v>
      </c>
      <c r="T248" s="12">
        <v>104005</v>
      </c>
      <c r="U248" s="12">
        <v>108305</v>
      </c>
      <c r="V248" s="12">
        <v>104818</v>
      </c>
      <c r="W248" s="12">
        <v>94376</v>
      </c>
      <c r="X248" s="12">
        <v>82592</v>
      </c>
      <c r="Y248" s="12">
        <v>68780</v>
      </c>
      <c r="AA248" s="2">
        <f>IFERROR(INDEX('Holiday Schedule'!$D$3:$D$24,MATCH(A248,'Holiday Schedule'!$C$3:$C$24,0)),0)</f>
        <v>0</v>
      </c>
      <c r="AB248" s="2">
        <f t="shared" si="24"/>
        <v>3</v>
      </c>
      <c r="AC248" s="2">
        <f t="shared" si="25"/>
        <v>1276734</v>
      </c>
      <c r="AD248" s="5">
        <f t="shared" si="26"/>
        <v>460279</v>
      </c>
      <c r="AE248" s="5">
        <f t="shared" si="27"/>
        <v>1737013</v>
      </c>
      <c r="AG248" s="2">
        <f t="shared" si="28"/>
        <v>8</v>
      </c>
      <c r="AH248" s="2">
        <f t="shared" si="29"/>
        <v>2024</v>
      </c>
      <c r="AJ248" s="5">
        <f t="shared" si="30"/>
        <v>108305</v>
      </c>
      <c r="AK248" s="2">
        <f t="shared" si="31"/>
        <v>20</v>
      </c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40"/>
    </row>
    <row r="249" spans="1:89" x14ac:dyDescent="0.25">
      <c r="A249" s="18">
        <v>45532</v>
      </c>
      <c r="B249" s="12">
        <v>61148</v>
      </c>
      <c r="C249" s="12">
        <v>56684</v>
      </c>
      <c r="D249" s="12">
        <v>54441</v>
      </c>
      <c r="E249" s="12">
        <v>53185</v>
      </c>
      <c r="F249" s="12">
        <v>55216</v>
      </c>
      <c r="G249" s="12">
        <v>60033</v>
      </c>
      <c r="H249" s="12">
        <v>70532</v>
      </c>
      <c r="I249" s="12">
        <v>75546</v>
      </c>
      <c r="J249" s="12">
        <v>74709</v>
      </c>
      <c r="K249" s="12">
        <v>80272</v>
      </c>
      <c r="L249" s="12">
        <v>78638</v>
      </c>
      <c r="M249" s="12">
        <v>74737</v>
      </c>
      <c r="N249" s="12">
        <v>71921</v>
      </c>
      <c r="O249" s="12">
        <v>69670</v>
      </c>
      <c r="P249" s="12">
        <v>65353</v>
      </c>
      <c r="Q249" s="12">
        <v>66473</v>
      </c>
      <c r="R249" s="12">
        <v>72099</v>
      </c>
      <c r="S249" s="12">
        <v>86741</v>
      </c>
      <c r="T249" s="12">
        <v>94240</v>
      </c>
      <c r="U249" s="12">
        <v>99341</v>
      </c>
      <c r="V249" s="12">
        <v>98704</v>
      </c>
      <c r="W249" s="12">
        <v>87996</v>
      </c>
      <c r="X249" s="12">
        <v>76574</v>
      </c>
      <c r="Y249" s="12">
        <v>63197</v>
      </c>
      <c r="AA249" s="2">
        <f>IFERROR(INDEX('Holiday Schedule'!$D$3:$D$24,MATCH(A249,'Holiday Schedule'!$C$3:$C$24,0)),0)</f>
        <v>0</v>
      </c>
      <c r="AB249" s="2">
        <f t="shared" si="24"/>
        <v>4</v>
      </c>
      <c r="AC249" s="2">
        <f t="shared" si="25"/>
        <v>1273014</v>
      </c>
      <c r="AD249" s="5">
        <f t="shared" si="26"/>
        <v>474436</v>
      </c>
      <c r="AE249" s="5">
        <f t="shared" si="27"/>
        <v>1747450</v>
      </c>
      <c r="AG249" s="2">
        <f t="shared" si="28"/>
        <v>8</v>
      </c>
      <c r="AH249" s="2">
        <f t="shared" si="29"/>
        <v>2024</v>
      </c>
      <c r="AJ249" s="5">
        <f t="shared" si="30"/>
        <v>99341</v>
      </c>
      <c r="AK249" s="2">
        <f t="shared" si="31"/>
        <v>20</v>
      </c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40"/>
    </row>
    <row r="250" spans="1:89" x14ac:dyDescent="0.25">
      <c r="A250" s="18">
        <v>45533</v>
      </c>
      <c r="B250" s="12">
        <v>53156</v>
      </c>
      <c r="C250" s="12">
        <v>52456</v>
      </c>
      <c r="D250" s="12">
        <v>49094</v>
      </c>
      <c r="E250" s="12">
        <v>48008</v>
      </c>
      <c r="F250" s="12">
        <v>49903</v>
      </c>
      <c r="G250" s="12">
        <v>54078</v>
      </c>
      <c r="H250" s="12">
        <v>63949</v>
      </c>
      <c r="I250" s="12">
        <v>66276</v>
      </c>
      <c r="J250" s="12">
        <v>63614</v>
      </c>
      <c r="K250" s="12">
        <v>64045</v>
      </c>
      <c r="L250" s="12">
        <v>62346</v>
      </c>
      <c r="M250" s="12">
        <v>60554</v>
      </c>
      <c r="N250" s="12">
        <v>59679</v>
      </c>
      <c r="O250" s="12">
        <v>56333</v>
      </c>
      <c r="P250" s="12">
        <v>57250</v>
      </c>
      <c r="Q250" s="12">
        <v>61793</v>
      </c>
      <c r="R250" s="12">
        <v>71523</v>
      </c>
      <c r="S250" s="12">
        <v>83537</v>
      </c>
      <c r="T250" s="12">
        <v>91163</v>
      </c>
      <c r="U250" s="12">
        <v>95462</v>
      </c>
      <c r="V250" s="12">
        <v>92433</v>
      </c>
      <c r="W250" s="12">
        <v>84383</v>
      </c>
      <c r="X250" s="12">
        <v>73539</v>
      </c>
      <c r="Y250" s="12">
        <v>60690</v>
      </c>
      <c r="AA250" s="2">
        <f>IFERROR(INDEX('Holiday Schedule'!$D$3:$D$24,MATCH(A250,'Holiday Schedule'!$C$3:$C$24,0)),0)</f>
        <v>0</v>
      </c>
      <c r="AB250" s="2">
        <f t="shared" si="24"/>
        <v>5</v>
      </c>
      <c r="AC250" s="2">
        <f t="shared" si="25"/>
        <v>1143930</v>
      </c>
      <c r="AD250" s="5">
        <f t="shared" si="26"/>
        <v>431334</v>
      </c>
      <c r="AE250" s="5">
        <f t="shared" si="27"/>
        <v>1575264</v>
      </c>
      <c r="AG250" s="2">
        <f t="shared" si="28"/>
        <v>8</v>
      </c>
      <c r="AH250" s="2">
        <f t="shared" si="29"/>
        <v>2024</v>
      </c>
      <c r="AJ250" s="5">
        <f t="shared" si="30"/>
        <v>95462</v>
      </c>
      <c r="AK250" s="2">
        <f t="shared" si="31"/>
        <v>20</v>
      </c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40"/>
    </row>
    <row r="251" spans="1:89" x14ac:dyDescent="0.25">
      <c r="A251" s="18">
        <v>45534</v>
      </c>
      <c r="B251" s="12">
        <v>53302</v>
      </c>
      <c r="C251" s="12">
        <v>49805</v>
      </c>
      <c r="D251" s="12">
        <v>47382</v>
      </c>
      <c r="E251" s="12">
        <v>47105</v>
      </c>
      <c r="F251" s="12">
        <v>48924</v>
      </c>
      <c r="G251" s="12">
        <v>52838</v>
      </c>
      <c r="H251" s="12">
        <v>61554</v>
      </c>
      <c r="I251" s="12">
        <v>65819</v>
      </c>
      <c r="J251" s="12">
        <v>63723</v>
      </c>
      <c r="K251" s="12">
        <v>65651</v>
      </c>
      <c r="L251" s="12">
        <v>63634</v>
      </c>
      <c r="M251" s="12">
        <v>61285</v>
      </c>
      <c r="N251" s="12">
        <v>60529</v>
      </c>
      <c r="O251" s="12">
        <v>56007</v>
      </c>
      <c r="P251" s="12">
        <v>57019</v>
      </c>
      <c r="Q251" s="12">
        <v>60844</v>
      </c>
      <c r="R251" s="12">
        <v>70391</v>
      </c>
      <c r="S251" s="12">
        <v>81734</v>
      </c>
      <c r="T251" s="12">
        <v>87193</v>
      </c>
      <c r="U251" s="12">
        <v>90751</v>
      </c>
      <c r="V251" s="12">
        <v>89679</v>
      </c>
      <c r="W251" s="12">
        <v>83796</v>
      </c>
      <c r="X251" s="12">
        <v>73708</v>
      </c>
      <c r="Y251" s="12">
        <v>61434</v>
      </c>
      <c r="AA251" s="2">
        <f>IFERROR(INDEX('Holiday Schedule'!$D$3:$D$24,MATCH(A251,'Holiday Schedule'!$C$3:$C$24,0)),0)</f>
        <v>0</v>
      </c>
      <c r="AB251" s="2">
        <f t="shared" si="24"/>
        <v>6</v>
      </c>
      <c r="AC251" s="2">
        <f t="shared" si="25"/>
        <v>1131763</v>
      </c>
      <c r="AD251" s="5">
        <f t="shared" si="26"/>
        <v>422344</v>
      </c>
      <c r="AE251" s="5">
        <f t="shared" si="27"/>
        <v>1554107</v>
      </c>
      <c r="AG251" s="2">
        <f t="shared" si="28"/>
        <v>8</v>
      </c>
      <c r="AH251" s="2">
        <f t="shared" si="29"/>
        <v>2024</v>
      </c>
      <c r="AJ251" s="5">
        <f t="shared" si="30"/>
        <v>90751</v>
      </c>
      <c r="AK251" s="2">
        <f t="shared" si="31"/>
        <v>20</v>
      </c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40"/>
    </row>
    <row r="252" spans="1:89" x14ac:dyDescent="0.25">
      <c r="A252" s="18">
        <v>45535</v>
      </c>
      <c r="B252" s="12">
        <v>55140</v>
      </c>
      <c r="C252" s="12">
        <v>51471</v>
      </c>
      <c r="D252" s="12">
        <v>48840</v>
      </c>
      <c r="E252" s="12">
        <v>47368</v>
      </c>
      <c r="F252" s="12">
        <v>47909</v>
      </c>
      <c r="G252" s="12">
        <v>50512</v>
      </c>
      <c r="H252" s="12">
        <v>55373</v>
      </c>
      <c r="I252" s="12">
        <v>62464</v>
      </c>
      <c r="J252" s="12">
        <v>67273</v>
      </c>
      <c r="K252" s="12">
        <v>71643</v>
      </c>
      <c r="L252" s="12">
        <v>69828</v>
      </c>
      <c r="M252" s="12">
        <v>67868</v>
      </c>
      <c r="N252" s="12">
        <v>66099</v>
      </c>
      <c r="O252" s="12">
        <v>62394</v>
      </c>
      <c r="P252" s="12">
        <v>64047</v>
      </c>
      <c r="Q252" s="12">
        <v>66659</v>
      </c>
      <c r="R252" s="12">
        <v>73828</v>
      </c>
      <c r="S252" s="12">
        <v>83016</v>
      </c>
      <c r="T252" s="12">
        <v>87682</v>
      </c>
      <c r="U252" s="12">
        <v>93216</v>
      </c>
      <c r="V252" s="12">
        <v>91669</v>
      </c>
      <c r="W252" s="12">
        <v>83648</v>
      </c>
      <c r="X252" s="12">
        <v>74312</v>
      </c>
      <c r="Y252" s="12">
        <v>64191</v>
      </c>
      <c r="AA252" s="2">
        <f>IFERROR(INDEX('Holiday Schedule'!$D$3:$D$24,MATCH(A252,'Holiday Schedule'!$C$3:$C$24,0)),0)</f>
        <v>0</v>
      </c>
      <c r="AB252" s="2">
        <f t="shared" si="24"/>
        <v>7</v>
      </c>
      <c r="AC252" s="2">
        <f t="shared" si="25"/>
        <v>0</v>
      </c>
      <c r="AD252" s="5">
        <f t="shared" si="26"/>
        <v>1606450</v>
      </c>
      <c r="AE252" s="5">
        <f t="shared" si="27"/>
        <v>1606450</v>
      </c>
      <c r="AG252" s="2">
        <f t="shared" si="28"/>
        <v>8</v>
      </c>
      <c r="AH252" s="2">
        <f t="shared" si="29"/>
        <v>2024</v>
      </c>
      <c r="AJ252" s="5">
        <f t="shared" si="30"/>
        <v>93216</v>
      </c>
      <c r="AK252" s="2">
        <f t="shared" si="31"/>
        <v>20</v>
      </c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40"/>
    </row>
    <row r="253" spans="1:89" x14ac:dyDescent="0.25">
      <c r="A253" s="18">
        <v>45536</v>
      </c>
      <c r="B253" s="12">
        <v>54910</v>
      </c>
      <c r="C253" s="12">
        <v>50840</v>
      </c>
      <c r="D253" s="12">
        <v>49607</v>
      </c>
      <c r="E253" s="12">
        <v>48620</v>
      </c>
      <c r="F253" s="12">
        <v>48899</v>
      </c>
      <c r="G253" s="12">
        <v>52646</v>
      </c>
      <c r="H253" s="12">
        <v>62386</v>
      </c>
      <c r="I253" s="12">
        <v>70808</v>
      </c>
      <c r="J253" s="12">
        <v>74739</v>
      </c>
      <c r="K253" s="12">
        <v>78420</v>
      </c>
      <c r="L253" s="12">
        <v>78209</v>
      </c>
      <c r="M253" s="12">
        <v>75130</v>
      </c>
      <c r="N253" s="12">
        <v>71195</v>
      </c>
      <c r="O253" s="12">
        <v>66908</v>
      </c>
      <c r="P253" s="12">
        <v>67479</v>
      </c>
      <c r="Q253" s="12">
        <v>72586</v>
      </c>
      <c r="R253" s="12">
        <v>82302</v>
      </c>
      <c r="S253" s="12">
        <v>96084</v>
      </c>
      <c r="T253" s="12">
        <v>103481</v>
      </c>
      <c r="U253" s="12">
        <v>105955</v>
      </c>
      <c r="V253" s="12">
        <v>98932</v>
      </c>
      <c r="W253" s="12">
        <v>88039</v>
      </c>
      <c r="X253" s="12">
        <v>78921</v>
      </c>
      <c r="Y253" s="12">
        <v>65803</v>
      </c>
      <c r="AA253" s="2">
        <f>IFERROR(INDEX('Holiday Schedule'!$D$3:$D$24,MATCH(A253,'Holiday Schedule'!$C$3:$C$24,0)),0)</f>
        <v>0</v>
      </c>
      <c r="AB253" s="2">
        <f t="shared" si="24"/>
        <v>1</v>
      </c>
      <c r="AC253" s="2">
        <f t="shared" si="25"/>
        <v>0</v>
      </c>
      <c r="AD253" s="5">
        <f t="shared" si="26"/>
        <v>1742899</v>
      </c>
      <c r="AE253" s="5">
        <f t="shared" si="27"/>
        <v>1742899</v>
      </c>
      <c r="AG253" s="2">
        <f t="shared" si="28"/>
        <v>9</v>
      </c>
      <c r="AH253" s="2">
        <f t="shared" si="29"/>
        <v>2024</v>
      </c>
      <c r="AJ253" s="5">
        <f t="shared" si="30"/>
        <v>105955</v>
      </c>
      <c r="AK253" s="2">
        <f t="shared" si="31"/>
        <v>20</v>
      </c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40"/>
    </row>
    <row r="254" spans="1:89" x14ac:dyDescent="0.25">
      <c r="A254" s="18">
        <v>45537</v>
      </c>
      <c r="B254" s="12">
        <v>59086</v>
      </c>
      <c r="C254" s="12">
        <v>53821</v>
      </c>
      <c r="D254" s="12">
        <v>51540</v>
      </c>
      <c r="E254" s="12">
        <v>49834</v>
      </c>
      <c r="F254" s="12">
        <v>51377</v>
      </c>
      <c r="G254" s="12">
        <v>53298</v>
      </c>
      <c r="H254" s="12">
        <v>62870</v>
      </c>
      <c r="I254" s="12">
        <v>66854</v>
      </c>
      <c r="J254" s="12">
        <v>67534</v>
      </c>
      <c r="K254" s="12">
        <v>67703</v>
      </c>
      <c r="L254" s="12">
        <v>66949</v>
      </c>
      <c r="M254" s="12">
        <v>65130</v>
      </c>
      <c r="N254" s="12">
        <v>62507</v>
      </c>
      <c r="O254" s="12">
        <v>61273</v>
      </c>
      <c r="P254" s="12">
        <v>60271</v>
      </c>
      <c r="Q254" s="12">
        <v>68129</v>
      </c>
      <c r="R254" s="12">
        <v>77288</v>
      </c>
      <c r="S254" s="12">
        <v>90281</v>
      </c>
      <c r="T254" s="12">
        <v>98123</v>
      </c>
      <c r="U254" s="12">
        <v>101511</v>
      </c>
      <c r="V254" s="12">
        <v>93221</v>
      </c>
      <c r="W254" s="12">
        <v>80963</v>
      </c>
      <c r="X254" s="12">
        <v>68318</v>
      </c>
      <c r="Y254" s="12">
        <v>56876</v>
      </c>
      <c r="AA254" s="2">
        <f>IFERROR(INDEX('Holiday Schedule'!$D$3:$D$24,MATCH(A254,'Holiday Schedule'!$C$3:$C$24,0)),0)</f>
        <v>1</v>
      </c>
      <c r="AB254" s="2">
        <f t="shared" si="24"/>
        <v>2</v>
      </c>
      <c r="AC254" s="2">
        <f t="shared" si="25"/>
        <v>0</v>
      </c>
      <c r="AD254" s="5">
        <f t="shared" si="26"/>
        <v>1634757</v>
      </c>
      <c r="AE254" s="5">
        <f t="shared" si="27"/>
        <v>1634757</v>
      </c>
      <c r="AG254" s="2">
        <f t="shared" si="28"/>
        <v>9</v>
      </c>
      <c r="AH254" s="2">
        <f t="shared" si="29"/>
        <v>2024</v>
      </c>
      <c r="AJ254" s="5">
        <f t="shared" si="30"/>
        <v>101511</v>
      </c>
      <c r="AK254" s="2">
        <f t="shared" si="31"/>
        <v>20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40"/>
    </row>
    <row r="255" spans="1:89" x14ac:dyDescent="0.25">
      <c r="A255" s="18">
        <v>45538</v>
      </c>
      <c r="B255" s="12">
        <v>50698</v>
      </c>
      <c r="C255" s="12">
        <v>47022</v>
      </c>
      <c r="D255" s="12">
        <v>45192</v>
      </c>
      <c r="E255" s="12">
        <v>45206</v>
      </c>
      <c r="F255" s="12">
        <v>47449</v>
      </c>
      <c r="G255" s="12">
        <v>54173</v>
      </c>
      <c r="H255" s="12">
        <v>70840</v>
      </c>
      <c r="I255" s="12">
        <v>72499</v>
      </c>
      <c r="J255" s="12">
        <v>66013</v>
      </c>
      <c r="K255" s="12">
        <v>61329</v>
      </c>
      <c r="L255" s="12">
        <v>58484</v>
      </c>
      <c r="M255" s="12">
        <v>55727</v>
      </c>
      <c r="N255" s="12">
        <v>54373</v>
      </c>
      <c r="O255" s="12">
        <v>51781</v>
      </c>
      <c r="P255" s="12">
        <v>52479</v>
      </c>
      <c r="Q255" s="12">
        <v>56851</v>
      </c>
      <c r="R255" s="12">
        <v>68850</v>
      </c>
      <c r="S255" s="12">
        <v>83268</v>
      </c>
      <c r="T255" s="12">
        <v>92013</v>
      </c>
      <c r="U255" s="12">
        <v>95965</v>
      </c>
      <c r="V255" s="12">
        <v>89771</v>
      </c>
      <c r="W255" s="12">
        <v>78623</v>
      </c>
      <c r="X255" s="12">
        <v>66948</v>
      </c>
      <c r="Y255" s="12">
        <v>56178</v>
      </c>
      <c r="AA255" s="2">
        <f>IFERROR(INDEX('Holiday Schedule'!$D$3:$D$24,MATCH(A255,'Holiday Schedule'!$C$3:$C$24,0)),0)</f>
        <v>0</v>
      </c>
      <c r="AB255" s="2">
        <f t="shared" si="24"/>
        <v>3</v>
      </c>
      <c r="AC255" s="2">
        <f t="shared" si="25"/>
        <v>1104974</v>
      </c>
      <c r="AD255" s="5">
        <f t="shared" si="26"/>
        <v>416758</v>
      </c>
      <c r="AE255" s="5">
        <f t="shared" si="27"/>
        <v>1521732</v>
      </c>
      <c r="AG255" s="2">
        <f t="shared" si="28"/>
        <v>9</v>
      </c>
      <c r="AH255" s="2">
        <f t="shared" si="29"/>
        <v>2024</v>
      </c>
      <c r="AJ255" s="5">
        <f t="shared" si="30"/>
        <v>95965</v>
      </c>
      <c r="AK255" s="2">
        <f t="shared" si="31"/>
        <v>20</v>
      </c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40"/>
    </row>
    <row r="256" spans="1:89" x14ac:dyDescent="0.25">
      <c r="A256" s="18">
        <v>45539</v>
      </c>
      <c r="B256" s="12">
        <v>49588</v>
      </c>
      <c r="C256" s="12">
        <v>46437</v>
      </c>
      <c r="D256" s="12">
        <v>44687</v>
      </c>
      <c r="E256" s="12">
        <v>44699</v>
      </c>
      <c r="F256" s="12">
        <v>47157</v>
      </c>
      <c r="G256" s="12">
        <v>54217</v>
      </c>
      <c r="H256" s="12">
        <v>70535</v>
      </c>
      <c r="I256" s="12">
        <v>71762</v>
      </c>
      <c r="J256" s="12">
        <v>66051</v>
      </c>
      <c r="K256" s="12">
        <v>62938</v>
      </c>
      <c r="L256" s="12">
        <v>60483</v>
      </c>
      <c r="M256" s="12">
        <v>58433</v>
      </c>
      <c r="N256" s="12">
        <v>57572</v>
      </c>
      <c r="O256" s="12">
        <v>56872</v>
      </c>
      <c r="P256" s="12">
        <v>58155</v>
      </c>
      <c r="Q256" s="12">
        <v>64311</v>
      </c>
      <c r="R256" s="12">
        <v>76804</v>
      </c>
      <c r="S256" s="12">
        <v>90005</v>
      </c>
      <c r="T256" s="12">
        <v>98595</v>
      </c>
      <c r="U256" s="12">
        <v>101662</v>
      </c>
      <c r="V256" s="12">
        <v>95860</v>
      </c>
      <c r="W256" s="12">
        <v>83642</v>
      </c>
      <c r="X256" s="12">
        <v>72302</v>
      </c>
      <c r="Y256" s="12">
        <v>59829</v>
      </c>
      <c r="AA256" s="2">
        <f>IFERROR(INDEX('Holiday Schedule'!$D$3:$D$24,MATCH(A256,'Holiday Schedule'!$C$3:$C$24,0)),0)</f>
        <v>0</v>
      </c>
      <c r="AB256" s="2">
        <f t="shared" si="24"/>
        <v>4</v>
      </c>
      <c r="AC256" s="2">
        <f t="shared" si="25"/>
        <v>1175447</v>
      </c>
      <c r="AD256" s="5">
        <f t="shared" si="26"/>
        <v>417149</v>
      </c>
      <c r="AE256" s="5">
        <f t="shared" si="27"/>
        <v>1592596</v>
      </c>
      <c r="AG256" s="2">
        <f t="shared" si="28"/>
        <v>9</v>
      </c>
      <c r="AH256" s="2">
        <f t="shared" si="29"/>
        <v>2024</v>
      </c>
      <c r="AJ256" s="5">
        <f t="shared" si="30"/>
        <v>101662</v>
      </c>
      <c r="AK256" s="2">
        <f t="shared" si="31"/>
        <v>20</v>
      </c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40"/>
    </row>
    <row r="257" spans="1:89" x14ac:dyDescent="0.25">
      <c r="A257" s="18">
        <v>45540</v>
      </c>
      <c r="B257" s="12">
        <v>52769</v>
      </c>
      <c r="C257" s="12">
        <v>48970</v>
      </c>
      <c r="D257" s="12">
        <v>46823</v>
      </c>
      <c r="E257" s="12">
        <v>46639</v>
      </c>
      <c r="F257" s="12">
        <v>48258</v>
      </c>
      <c r="G257" s="12">
        <v>54881</v>
      </c>
      <c r="H257" s="12">
        <v>70781</v>
      </c>
      <c r="I257" s="12">
        <v>72979</v>
      </c>
      <c r="J257" s="12">
        <v>68069</v>
      </c>
      <c r="K257" s="12">
        <v>65103</v>
      </c>
      <c r="L257" s="12">
        <v>63237</v>
      </c>
      <c r="M257" s="12">
        <v>62054</v>
      </c>
      <c r="N257" s="12">
        <v>61136</v>
      </c>
      <c r="O257" s="12">
        <v>60518</v>
      </c>
      <c r="P257" s="12">
        <v>60569</v>
      </c>
      <c r="Q257" s="12">
        <v>64947</v>
      </c>
      <c r="R257" s="12">
        <v>76608</v>
      </c>
      <c r="S257" s="12">
        <v>90466</v>
      </c>
      <c r="T257" s="12">
        <v>96717</v>
      </c>
      <c r="U257" s="12">
        <v>100329</v>
      </c>
      <c r="V257" s="12">
        <v>93399</v>
      </c>
      <c r="W257" s="12">
        <v>81031</v>
      </c>
      <c r="X257" s="12">
        <v>70772</v>
      </c>
      <c r="Y257" s="12">
        <v>58782</v>
      </c>
      <c r="AA257" s="2">
        <f>IFERROR(INDEX('Holiday Schedule'!$D$3:$D$24,MATCH(A257,'Holiday Schedule'!$C$3:$C$24,0)),0)</f>
        <v>0</v>
      </c>
      <c r="AB257" s="2">
        <f t="shared" si="24"/>
        <v>5</v>
      </c>
      <c r="AC257" s="2">
        <f t="shared" si="25"/>
        <v>1187934</v>
      </c>
      <c r="AD257" s="5">
        <f t="shared" si="26"/>
        <v>427903</v>
      </c>
      <c r="AE257" s="5">
        <f t="shared" si="27"/>
        <v>1615837</v>
      </c>
      <c r="AG257" s="2">
        <f t="shared" si="28"/>
        <v>9</v>
      </c>
      <c r="AH257" s="2">
        <f t="shared" si="29"/>
        <v>2024</v>
      </c>
      <c r="AJ257" s="5">
        <f t="shared" si="30"/>
        <v>100329</v>
      </c>
      <c r="AK257" s="2">
        <f t="shared" si="31"/>
        <v>20</v>
      </c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40"/>
    </row>
    <row r="258" spans="1:89" x14ac:dyDescent="0.25">
      <c r="A258" s="18">
        <v>45541</v>
      </c>
      <c r="B258" s="12">
        <v>51363</v>
      </c>
      <c r="C258" s="12">
        <v>48170</v>
      </c>
      <c r="D258" s="12">
        <v>46144</v>
      </c>
      <c r="E258" s="12">
        <v>45997</v>
      </c>
      <c r="F258" s="12">
        <v>47192</v>
      </c>
      <c r="G258" s="12">
        <v>54072</v>
      </c>
      <c r="H258" s="12">
        <v>69786</v>
      </c>
      <c r="I258" s="12">
        <v>72993</v>
      </c>
      <c r="J258" s="12">
        <v>68228</v>
      </c>
      <c r="K258" s="12">
        <v>66628</v>
      </c>
      <c r="L258" s="12">
        <v>64108</v>
      </c>
      <c r="M258" s="12">
        <v>61312</v>
      </c>
      <c r="N258" s="12">
        <v>58788</v>
      </c>
      <c r="O258" s="12">
        <v>59069</v>
      </c>
      <c r="P258" s="12">
        <v>58053</v>
      </c>
      <c r="Q258" s="12">
        <v>62871</v>
      </c>
      <c r="R258" s="12">
        <v>71839</v>
      </c>
      <c r="S258" s="12">
        <v>81568</v>
      </c>
      <c r="T258" s="12">
        <v>89460</v>
      </c>
      <c r="U258" s="12">
        <v>92969</v>
      </c>
      <c r="V258" s="12">
        <v>88700</v>
      </c>
      <c r="W258" s="12">
        <v>78549</v>
      </c>
      <c r="X258" s="12">
        <v>69146</v>
      </c>
      <c r="Y258" s="12">
        <v>58462</v>
      </c>
      <c r="AA258" s="2">
        <f>IFERROR(INDEX('Holiday Schedule'!$D$3:$D$24,MATCH(A258,'Holiday Schedule'!$C$3:$C$24,0)),0)</f>
        <v>0</v>
      </c>
      <c r="AB258" s="2">
        <f t="shared" si="24"/>
        <v>6</v>
      </c>
      <c r="AC258" s="2">
        <f t="shared" si="25"/>
        <v>1144281</v>
      </c>
      <c r="AD258" s="5">
        <f t="shared" si="26"/>
        <v>421186</v>
      </c>
      <c r="AE258" s="5">
        <f t="shared" si="27"/>
        <v>1565467</v>
      </c>
      <c r="AG258" s="2">
        <f t="shared" si="28"/>
        <v>9</v>
      </c>
      <c r="AH258" s="2">
        <f t="shared" si="29"/>
        <v>2024</v>
      </c>
      <c r="AJ258" s="5">
        <f t="shared" si="30"/>
        <v>92969</v>
      </c>
      <c r="AK258" s="2">
        <f t="shared" si="31"/>
        <v>20</v>
      </c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40"/>
    </row>
    <row r="259" spans="1:89" x14ac:dyDescent="0.25">
      <c r="A259" s="18">
        <v>45542</v>
      </c>
      <c r="B259" s="12">
        <v>52257</v>
      </c>
      <c r="C259" s="12">
        <v>48466</v>
      </c>
      <c r="D259" s="12">
        <v>46456</v>
      </c>
      <c r="E259" s="12">
        <v>45165</v>
      </c>
      <c r="F259" s="12">
        <v>47555</v>
      </c>
      <c r="G259" s="12">
        <v>49674</v>
      </c>
      <c r="H259" s="12">
        <v>60999</v>
      </c>
      <c r="I259" s="12">
        <v>66415</v>
      </c>
      <c r="J259" s="12">
        <v>71082</v>
      </c>
      <c r="K259" s="12">
        <v>72983</v>
      </c>
      <c r="L259" s="12">
        <v>72404</v>
      </c>
      <c r="M259" s="12">
        <v>70685</v>
      </c>
      <c r="N259" s="12">
        <v>66664</v>
      </c>
      <c r="O259" s="12">
        <v>63526</v>
      </c>
      <c r="P259" s="12">
        <v>64219</v>
      </c>
      <c r="Q259" s="12">
        <v>67634</v>
      </c>
      <c r="R259" s="12">
        <v>74075</v>
      </c>
      <c r="S259" s="12">
        <v>84476</v>
      </c>
      <c r="T259" s="12">
        <v>90482</v>
      </c>
      <c r="U259" s="12">
        <v>94118</v>
      </c>
      <c r="V259" s="12">
        <v>87541</v>
      </c>
      <c r="W259" s="12">
        <v>78862</v>
      </c>
      <c r="X259" s="12">
        <v>68561</v>
      </c>
      <c r="Y259" s="12">
        <v>59363</v>
      </c>
      <c r="AA259" s="2">
        <f>IFERROR(INDEX('Holiday Schedule'!$D$3:$D$24,MATCH(A259,'Holiday Schedule'!$C$3:$C$24,0)),0)</f>
        <v>0</v>
      </c>
      <c r="AB259" s="2">
        <f t="shared" si="24"/>
        <v>7</v>
      </c>
      <c r="AC259" s="2">
        <f t="shared" si="25"/>
        <v>0</v>
      </c>
      <c r="AD259" s="5">
        <f t="shared" si="26"/>
        <v>1603662</v>
      </c>
      <c r="AE259" s="5">
        <f t="shared" si="27"/>
        <v>1603662</v>
      </c>
      <c r="AG259" s="2">
        <f t="shared" si="28"/>
        <v>9</v>
      </c>
      <c r="AH259" s="2">
        <f t="shared" si="29"/>
        <v>2024</v>
      </c>
      <c r="AJ259" s="5">
        <f t="shared" si="30"/>
        <v>94118</v>
      </c>
      <c r="AK259" s="2">
        <f t="shared" si="31"/>
        <v>20</v>
      </c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40"/>
    </row>
    <row r="260" spans="1:89" x14ac:dyDescent="0.25">
      <c r="A260" s="18">
        <v>45543</v>
      </c>
      <c r="B260" s="12">
        <v>52089</v>
      </c>
      <c r="C260" s="12">
        <v>49447</v>
      </c>
      <c r="D260" s="12">
        <v>47193</v>
      </c>
      <c r="E260" s="12">
        <v>46572</v>
      </c>
      <c r="F260" s="12">
        <v>47025</v>
      </c>
      <c r="G260" s="12">
        <v>49475</v>
      </c>
      <c r="H260" s="12">
        <v>58765</v>
      </c>
      <c r="I260" s="12">
        <v>63953</v>
      </c>
      <c r="J260" s="12">
        <v>64178</v>
      </c>
      <c r="K260" s="12">
        <v>65467</v>
      </c>
      <c r="L260" s="12">
        <v>64225</v>
      </c>
      <c r="M260" s="12">
        <v>63257</v>
      </c>
      <c r="N260" s="12">
        <v>59549</v>
      </c>
      <c r="O260" s="12">
        <v>56750</v>
      </c>
      <c r="P260" s="12">
        <v>58424</v>
      </c>
      <c r="Q260" s="12">
        <v>61540</v>
      </c>
      <c r="R260" s="12">
        <v>72706</v>
      </c>
      <c r="S260" s="12">
        <v>85460</v>
      </c>
      <c r="T260" s="12">
        <v>93016</v>
      </c>
      <c r="U260" s="12">
        <v>96727</v>
      </c>
      <c r="V260" s="12">
        <v>90335</v>
      </c>
      <c r="W260" s="12">
        <v>77250</v>
      </c>
      <c r="X260" s="12">
        <v>66561</v>
      </c>
      <c r="Y260" s="12">
        <v>55152</v>
      </c>
      <c r="AA260" s="2">
        <f>IFERROR(INDEX('Holiday Schedule'!$D$3:$D$24,MATCH(A260,'Holiday Schedule'!$C$3:$C$24,0)),0)</f>
        <v>0</v>
      </c>
      <c r="AB260" s="2">
        <f t="shared" si="24"/>
        <v>1</v>
      </c>
      <c r="AC260" s="2">
        <f t="shared" si="25"/>
        <v>0</v>
      </c>
      <c r="AD260" s="5">
        <f t="shared" si="26"/>
        <v>1545116</v>
      </c>
      <c r="AE260" s="5">
        <f t="shared" si="27"/>
        <v>1545116</v>
      </c>
      <c r="AG260" s="2">
        <f t="shared" si="28"/>
        <v>9</v>
      </c>
      <c r="AH260" s="2">
        <f t="shared" si="29"/>
        <v>2024</v>
      </c>
      <c r="AJ260" s="5">
        <f t="shared" si="30"/>
        <v>96727</v>
      </c>
      <c r="AK260" s="2">
        <f t="shared" si="31"/>
        <v>20</v>
      </c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40"/>
    </row>
    <row r="261" spans="1:89" x14ac:dyDescent="0.25">
      <c r="A261" s="18">
        <v>45544</v>
      </c>
      <c r="B261" s="12">
        <v>48756</v>
      </c>
      <c r="C261" s="12">
        <v>45072</v>
      </c>
      <c r="D261" s="12">
        <v>44083</v>
      </c>
      <c r="E261" s="12">
        <v>43944</v>
      </c>
      <c r="F261" s="12">
        <v>46361</v>
      </c>
      <c r="G261" s="12">
        <v>54133</v>
      </c>
      <c r="H261" s="12">
        <v>70092</v>
      </c>
      <c r="I261" s="12">
        <v>72728</v>
      </c>
      <c r="J261" s="12">
        <v>64441</v>
      </c>
      <c r="K261" s="12">
        <v>61252</v>
      </c>
      <c r="L261" s="12">
        <v>58284</v>
      </c>
      <c r="M261" s="12">
        <v>55017</v>
      </c>
      <c r="N261" s="12">
        <v>52737</v>
      </c>
      <c r="O261" s="12">
        <v>50949</v>
      </c>
      <c r="P261" s="12">
        <v>50670</v>
      </c>
      <c r="Q261" s="12">
        <v>55772</v>
      </c>
      <c r="R261" s="12">
        <v>65345</v>
      </c>
      <c r="S261" s="12">
        <v>81302</v>
      </c>
      <c r="T261" s="12">
        <v>89416</v>
      </c>
      <c r="U261" s="12">
        <v>93306</v>
      </c>
      <c r="V261" s="12">
        <v>86925</v>
      </c>
      <c r="W261" s="12">
        <v>75988</v>
      </c>
      <c r="X261" s="12">
        <v>64996</v>
      </c>
      <c r="Y261" s="12">
        <v>54830</v>
      </c>
      <c r="AA261" s="2">
        <f>IFERROR(INDEX('Holiday Schedule'!$D$3:$D$24,MATCH(A261,'Holiday Schedule'!$C$3:$C$24,0)),0)</f>
        <v>0</v>
      </c>
      <c r="AB261" s="2">
        <f t="shared" si="24"/>
        <v>2</v>
      </c>
      <c r="AC261" s="2">
        <f t="shared" si="25"/>
        <v>1079128</v>
      </c>
      <c r="AD261" s="5">
        <f t="shared" si="26"/>
        <v>407271</v>
      </c>
      <c r="AE261" s="5">
        <f t="shared" si="27"/>
        <v>1486399</v>
      </c>
      <c r="AG261" s="2">
        <f t="shared" si="28"/>
        <v>9</v>
      </c>
      <c r="AH261" s="2">
        <f t="shared" si="29"/>
        <v>2024</v>
      </c>
      <c r="AJ261" s="5">
        <f t="shared" si="30"/>
        <v>93306</v>
      </c>
      <c r="AK261" s="2">
        <f t="shared" si="31"/>
        <v>20</v>
      </c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40"/>
    </row>
    <row r="262" spans="1:89" x14ac:dyDescent="0.25">
      <c r="A262" s="18">
        <v>45545</v>
      </c>
      <c r="B262" s="12">
        <v>48284</v>
      </c>
      <c r="C262" s="12">
        <v>45092</v>
      </c>
      <c r="D262" s="12">
        <v>43642</v>
      </c>
      <c r="E262" s="12">
        <v>44328</v>
      </c>
      <c r="F262" s="12">
        <v>46039</v>
      </c>
      <c r="G262" s="12">
        <v>53108</v>
      </c>
      <c r="H262" s="12">
        <v>69444</v>
      </c>
      <c r="I262" s="12">
        <v>72465</v>
      </c>
      <c r="J262" s="12">
        <v>63900</v>
      </c>
      <c r="K262" s="12">
        <v>59706</v>
      </c>
      <c r="L262" s="12">
        <v>57409</v>
      </c>
      <c r="M262" s="12">
        <v>55325</v>
      </c>
      <c r="N262" s="12">
        <v>51829</v>
      </c>
      <c r="O262" s="12">
        <v>48656</v>
      </c>
      <c r="P262" s="12">
        <v>47442</v>
      </c>
      <c r="Q262" s="12">
        <v>52904</v>
      </c>
      <c r="R262" s="12">
        <v>62903</v>
      </c>
      <c r="S262" s="12">
        <v>78364</v>
      </c>
      <c r="T262" s="12">
        <v>89058</v>
      </c>
      <c r="U262" s="12">
        <v>92641</v>
      </c>
      <c r="V262" s="12">
        <v>87093</v>
      </c>
      <c r="W262" s="12">
        <v>73810</v>
      </c>
      <c r="X262" s="12">
        <v>65156</v>
      </c>
      <c r="Y262" s="12">
        <v>55574</v>
      </c>
      <c r="AA262" s="2">
        <f>IFERROR(INDEX('Holiday Schedule'!$D$3:$D$24,MATCH(A262,'Holiday Schedule'!$C$3:$C$24,0)),0)</f>
        <v>0</v>
      </c>
      <c r="AB262" s="2">
        <f t="shared" si="24"/>
        <v>3</v>
      </c>
      <c r="AC262" s="2">
        <f t="shared" si="25"/>
        <v>1058661</v>
      </c>
      <c r="AD262" s="5">
        <f t="shared" si="26"/>
        <v>405511</v>
      </c>
      <c r="AE262" s="5">
        <f t="shared" si="27"/>
        <v>1464172</v>
      </c>
      <c r="AG262" s="2">
        <f t="shared" si="28"/>
        <v>9</v>
      </c>
      <c r="AH262" s="2">
        <f t="shared" si="29"/>
        <v>2024</v>
      </c>
      <c r="AJ262" s="5">
        <f t="shared" si="30"/>
        <v>92641</v>
      </c>
      <c r="AK262" s="2">
        <f t="shared" si="31"/>
        <v>20</v>
      </c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40"/>
    </row>
    <row r="263" spans="1:89" x14ac:dyDescent="0.25">
      <c r="A263" s="18">
        <v>45546</v>
      </c>
      <c r="B263" s="12">
        <v>48159</v>
      </c>
      <c r="C263" s="12">
        <v>45057</v>
      </c>
      <c r="D263" s="12">
        <v>43708</v>
      </c>
      <c r="E263" s="12">
        <v>43432</v>
      </c>
      <c r="F263" s="12">
        <v>46107</v>
      </c>
      <c r="G263" s="12">
        <v>53199</v>
      </c>
      <c r="H263" s="12">
        <v>70017</v>
      </c>
      <c r="I263" s="12">
        <v>71174</v>
      </c>
      <c r="J263" s="12">
        <v>61414</v>
      </c>
      <c r="K263" s="12">
        <v>57589</v>
      </c>
      <c r="L263" s="12">
        <v>53488</v>
      </c>
      <c r="M263" s="12">
        <v>51257</v>
      </c>
      <c r="N263" s="12">
        <v>48298</v>
      </c>
      <c r="O263" s="12">
        <v>48895</v>
      </c>
      <c r="P263" s="12">
        <v>49620</v>
      </c>
      <c r="Q263" s="12">
        <v>56032</v>
      </c>
      <c r="R263" s="12">
        <v>65798</v>
      </c>
      <c r="S263" s="12">
        <v>82100</v>
      </c>
      <c r="T263" s="12">
        <v>90290</v>
      </c>
      <c r="U263" s="12">
        <v>93244</v>
      </c>
      <c r="V263" s="12">
        <v>88148</v>
      </c>
      <c r="W263" s="12">
        <v>76022</v>
      </c>
      <c r="X263" s="12">
        <v>66947</v>
      </c>
      <c r="Y263" s="12">
        <v>54902</v>
      </c>
      <c r="AA263" s="2">
        <f>IFERROR(INDEX('Holiday Schedule'!$D$3:$D$24,MATCH(A263,'Holiday Schedule'!$C$3:$C$24,0)),0)</f>
        <v>0</v>
      </c>
      <c r="AB263" s="2">
        <f t="shared" si="24"/>
        <v>4</v>
      </c>
      <c r="AC263" s="2">
        <f t="shared" si="25"/>
        <v>1060316</v>
      </c>
      <c r="AD263" s="5">
        <f t="shared" si="26"/>
        <v>404581</v>
      </c>
      <c r="AE263" s="5">
        <f t="shared" si="27"/>
        <v>1464897</v>
      </c>
      <c r="AG263" s="2">
        <f t="shared" si="28"/>
        <v>9</v>
      </c>
      <c r="AH263" s="2">
        <f t="shared" si="29"/>
        <v>2024</v>
      </c>
      <c r="AJ263" s="5">
        <f t="shared" si="30"/>
        <v>93244</v>
      </c>
      <c r="AK263" s="2">
        <f t="shared" si="31"/>
        <v>20</v>
      </c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40"/>
    </row>
    <row r="264" spans="1:89" x14ac:dyDescent="0.25">
      <c r="A264" s="18">
        <v>45547</v>
      </c>
      <c r="B264" s="12">
        <v>49589</v>
      </c>
      <c r="C264" s="12">
        <v>45541</v>
      </c>
      <c r="D264" s="12">
        <v>44636</v>
      </c>
      <c r="E264" s="12">
        <v>43684</v>
      </c>
      <c r="F264" s="12">
        <v>46452</v>
      </c>
      <c r="G264" s="12">
        <v>52197</v>
      </c>
      <c r="H264" s="12">
        <v>70057</v>
      </c>
      <c r="I264" s="12">
        <v>71097</v>
      </c>
      <c r="J264" s="12">
        <v>65877</v>
      </c>
      <c r="K264" s="12">
        <v>62969</v>
      </c>
      <c r="L264" s="12">
        <v>61114</v>
      </c>
      <c r="M264" s="12">
        <v>60168</v>
      </c>
      <c r="N264" s="12">
        <v>57334</v>
      </c>
      <c r="O264" s="12">
        <v>56633</v>
      </c>
      <c r="P264" s="12">
        <v>57560</v>
      </c>
      <c r="Q264" s="12">
        <v>62899</v>
      </c>
      <c r="R264" s="12">
        <v>70703</v>
      </c>
      <c r="S264" s="12">
        <v>83718</v>
      </c>
      <c r="T264" s="12">
        <v>90168</v>
      </c>
      <c r="U264" s="12">
        <v>95186</v>
      </c>
      <c r="V264" s="12">
        <v>88581</v>
      </c>
      <c r="W264" s="12">
        <v>78648</v>
      </c>
      <c r="X264" s="12">
        <v>67495</v>
      </c>
      <c r="Y264" s="12">
        <v>56664</v>
      </c>
      <c r="AA264" s="2">
        <f>IFERROR(INDEX('Holiday Schedule'!$D$3:$D$24,MATCH(A264,'Holiday Schedule'!$C$3:$C$24,0)),0)</f>
        <v>0</v>
      </c>
      <c r="AB264" s="2">
        <f t="shared" si="24"/>
        <v>5</v>
      </c>
      <c r="AC264" s="2">
        <f t="shared" si="25"/>
        <v>1130150</v>
      </c>
      <c r="AD264" s="5">
        <f t="shared" si="26"/>
        <v>408820</v>
      </c>
      <c r="AE264" s="5">
        <f t="shared" si="27"/>
        <v>1538970</v>
      </c>
      <c r="AG264" s="2">
        <f t="shared" si="28"/>
        <v>9</v>
      </c>
      <c r="AH264" s="2">
        <f t="shared" si="29"/>
        <v>2024</v>
      </c>
      <c r="AJ264" s="5">
        <f t="shared" si="30"/>
        <v>95186</v>
      </c>
      <c r="AK264" s="2">
        <f t="shared" si="31"/>
        <v>20</v>
      </c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40"/>
    </row>
    <row r="265" spans="1:89" x14ac:dyDescent="0.25">
      <c r="A265" s="18">
        <v>45548</v>
      </c>
      <c r="B265" s="12">
        <v>50879</v>
      </c>
      <c r="C265" s="12">
        <v>47024</v>
      </c>
      <c r="D265" s="12">
        <v>45021</v>
      </c>
      <c r="E265" s="12">
        <v>44988</v>
      </c>
      <c r="F265" s="12">
        <v>46728</v>
      </c>
      <c r="G265" s="12">
        <v>52774</v>
      </c>
      <c r="H265" s="12">
        <v>69170</v>
      </c>
      <c r="I265" s="12">
        <v>71835</v>
      </c>
      <c r="J265" s="12">
        <v>67992</v>
      </c>
      <c r="K265" s="12">
        <v>64125</v>
      </c>
      <c r="L265" s="12">
        <v>60787</v>
      </c>
      <c r="M265" s="12">
        <v>58577</v>
      </c>
      <c r="N265" s="12">
        <v>56807</v>
      </c>
      <c r="O265" s="12">
        <v>55507</v>
      </c>
      <c r="P265" s="12">
        <v>57425</v>
      </c>
      <c r="Q265" s="12">
        <v>63368</v>
      </c>
      <c r="R265" s="12">
        <v>74917</v>
      </c>
      <c r="S265" s="12">
        <v>88194</v>
      </c>
      <c r="T265" s="12">
        <v>93568</v>
      </c>
      <c r="U265" s="12">
        <v>97722</v>
      </c>
      <c r="V265" s="12">
        <v>91301</v>
      </c>
      <c r="W265" s="12">
        <v>80911</v>
      </c>
      <c r="X265" s="12">
        <v>70835</v>
      </c>
      <c r="Y265" s="12">
        <v>59780</v>
      </c>
      <c r="AA265" s="2">
        <f>IFERROR(INDEX('Holiday Schedule'!$D$3:$D$24,MATCH(A265,'Holiday Schedule'!$C$3:$C$24,0)),0)</f>
        <v>0</v>
      </c>
      <c r="AB265" s="2">
        <f t="shared" si="24"/>
        <v>6</v>
      </c>
      <c r="AC265" s="2">
        <f t="shared" si="25"/>
        <v>1153871</v>
      </c>
      <c r="AD265" s="5">
        <f t="shared" si="26"/>
        <v>416364</v>
      </c>
      <c r="AE265" s="5">
        <f t="shared" si="27"/>
        <v>1570235</v>
      </c>
      <c r="AG265" s="2">
        <f t="shared" si="28"/>
        <v>9</v>
      </c>
      <c r="AH265" s="2">
        <f t="shared" si="29"/>
        <v>2024</v>
      </c>
      <c r="AJ265" s="5">
        <f t="shared" si="30"/>
        <v>97722</v>
      </c>
      <c r="AK265" s="2">
        <f t="shared" si="31"/>
        <v>20</v>
      </c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40"/>
    </row>
    <row r="266" spans="1:89" x14ac:dyDescent="0.25">
      <c r="A266" s="18">
        <v>45549</v>
      </c>
      <c r="B266" s="12">
        <v>53307</v>
      </c>
      <c r="C266" s="12">
        <v>49435</v>
      </c>
      <c r="D266" s="12">
        <v>47311</v>
      </c>
      <c r="E266" s="12">
        <v>46618</v>
      </c>
      <c r="F266" s="12">
        <v>47003</v>
      </c>
      <c r="G266" s="12">
        <v>50407</v>
      </c>
      <c r="H266" s="12">
        <v>60142</v>
      </c>
      <c r="I266" s="12">
        <v>66063</v>
      </c>
      <c r="J266" s="12">
        <v>66729</v>
      </c>
      <c r="K266" s="12">
        <v>65491</v>
      </c>
      <c r="L266" s="12">
        <v>63774</v>
      </c>
      <c r="M266" s="12">
        <v>60819</v>
      </c>
      <c r="N266" s="12">
        <v>58491</v>
      </c>
      <c r="O266" s="12">
        <v>55526</v>
      </c>
      <c r="P266" s="12">
        <v>54040</v>
      </c>
      <c r="Q266" s="12">
        <v>62853</v>
      </c>
      <c r="R266" s="12">
        <v>73151</v>
      </c>
      <c r="S266" s="12">
        <v>85872</v>
      </c>
      <c r="T266" s="12">
        <v>93324</v>
      </c>
      <c r="U266" s="12">
        <v>94538</v>
      </c>
      <c r="V266" s="12">
        <v>87888</v>
      </c>
      <c r="W266" s="12">
        <v>78134</v>
      </c>
      <c r="X266" s="12">
        <v>67009</v>
      </c>
      <c r="Y266" s="12">
        <v>57041</v>
      </c>
      <c r="AA266" s="2">
        <f>IFERROR(INDEX('Holiday Schedule'!$D$3:$D$24,MATCH(A266,'Holiday Schedule'!$C$3:$C$24,0)),0)</f>
        <v>0</v>
      </c>
      <c r="AB266" s="2">
        <f t="shared" ref="AB266:AB329" si="32">WEEKDAY(A266)</f>
        <v>7</v>
      </c>
      <c r="AC266" s="2">
        <f t="shared" ref="AC266:AC329" si="33">IF(AND(AB266&gt;1,AB266&lt;7,AA266&lt;1),SUM(I266:X266),0)</f>
        <v>0</v>
      </c>
      <c r="AD266" s="5">
        <f t="shared" ref="AD266:AD329" si="34">AE266-AC266</f>
        <v>1544966</v>
      </c>
      <c r="AE266" s="5">
        <f t="shared" ref="AE266:AE329" si="35">SUM(B266:Y266)</f>
        <v>1544966</v>
      </c>
      <c r="AG266" s="2">
        <f t="shared" ref="AG266:AG329" si="36">MONTH(A266)</f>
        <v>9</v>
      </c>
      <c r="AH266" s="2">
        <f t="shared" ref="AH266:AH329" si="37">YEAR(A266)</f>
        <v>2024</v>
      </c>
      <c r="AJ266" s="5">
        <f t="shared" ref="AJ266:AJ329" si="38">MAX(B266:Y266)</f>
        <v>94538</v>
      </c>
      <c r="AK266" s="2">
        <f t="shared" ref="AK266:AK329" si="39">IF(AE266&gt;0,INDEX(B$8:Y$8,MATCH(AJ266,B266:Y266,0)),"")</f>
        <v>20</v>
      </c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40"/>
    </row>
    <row r="267" spans="1:89" x14ac:dyDescent="0.25">
      <c r="A267" s="18">
        <v>45550</v>
      </c>
      <c r="B267" s="12">
        <v>51200</v>
      </c>
      <c r="C267" s="12">
        <v>47366</v>
      </c>
      <c r="D267" s="12">
        <v>45241</v>
      </c>
      <c r="E267" s="12">
        <v>44749</v>
      </c>
      <c r="F267" s="12">
        <v>45021</v>
      </c>
      <c r="G267" s="12">
        <v>48582</v>
      </c>
      <c r="H267" s="12">
        <v>58052</v>
      </c>
      <c r="I267" s="12">
        <v>62792</v>
      </c>
      <c r="J267" s="12">
        <v>63094</v>
      </c>
      <c r="K267" s="12">
        <v>61609</v>
      </c>
      <c r="L267" s="12">
        <v>60323</v>
      </c>
      <c r="M267" s="12">
        <v>58384</v>
      </c>
      <c r="N267" s="12">
        <v>58319</v>
      </c>
      <c r="O267" s="12">
        <v>56161</v>
      </c>
      <c r="P267" s="12">
        <v>58610</v>
      </c>
      <c r="Q267" s="12">
        <v>64703</v>
      </c>
      <c r="R267" s="12">
        <v>76834</v>
      </c>
      <c r="S267" s="12">
        <v>90481</v>
      </c>
      <c r="T267" s="12">
        <v>98970</v>
      </c>
      <c r="U267" s="12">
        <v>101475</v>
      </c>
      <c r="V267" s="12">
        <v>93922</v>
      </c>
      <c r="W267" s="12">
        <v>80543</v>
      </c>
      <c r="X267" s="12">
        <v>68614</v>
      </c>
      <c r="Y267" s="12">
        <v>57131</v>
      </c>
      <c r="AA267" s="2">
        <f>IFERROR(INDEX('Holiday Schedule'!$D$3:$D$24,MATCH(A267,'Holiday Schedule'!$C$3:$C$24,0)),0)</f>
        <v>0</v>
      </c>
      <c r="AB267" s="2">
        <f t="shared" si="32"/>
        <v>1</v>
      </c>
      <c r="AC267" s="2">
        <f t="shared" si="33"/>
        <v>0</v>
      </c>
      <c r="AD267" s="5">
        <f t="shared" si="34"/>
        <v>1552176</v>
      </c>
      <c r="AE267" s="5">
        <f t="shared" si="35"/>
        <v>1552176</v>
      </c>
      <c r="AG267" s="2">
        <f t="shared" si="36"/>
        <v>9</v>
      </c>
      <c r="AH267" s="2">
        <f t="shared" si="37"/>
        <v>2024</v>
      </c>
      <c r="AJ267" s="5">
        <f t="shared" si="38"/>
        <v>101475</v>
      </c>
      <c r="AK267" s="2">
        <f t="shared" si="39"/>
        <v>20</v>
      </c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40"/>
    </row>
    <row r="268" spans="1:89" x14ac:dyDescent="0.25">
      <c r="A268" s="18">
        <v>45551</v>
      </c>
      <c r="B268" s="12">
        <v>50675</v>
      </c>
      <c r="C268" s="12">
        <v>47239</v>
      </c>
      <c r="D268" s="12">
        <v>44808</v>
      </c>
      <c r="E268" s="12">
        <v>45395</v>
      </c>
      <c r="F268" s="12">
        <v>46900</v>
      </c>
      <c r="G268" s="12">
        <v>53518</v>
      </c>
      <c r="H268" s="12">
        <v>69929</v>
      </c>
      <c r="I268" s="12">
        <v>73142</v>
      </c>
      <c r="J268" s="12">
        <v>66144</v>
      </c>
      <c r="K268" s="12">
        <v>63365</v>
      </c>
      <c r="L268" s="12">
        <v>61464</v>
      </c>
      <c r="M268" s="12">
        <v>60027</v>
      </c>
      <c r="N268" s="12">
        <v>59113</v>
      </c>
      <c r="O268" s="12">
        <v>59074</v>
      </c>
      <c r="P268" s="12">
        <v>60164</v>
      </c>
      <c r="Q268" s="12">
        <v>65951</v>
      </c>
      <c r="R268" s="12">
        <v>77577</v>
      </c>
      <c r="S268" s="12">
        <v>92091</v>
      </c>
      <c r="T268" s="12">
        <v>99242</v>
      </c>
      <c r="U268" s="12">
        <v>101565</v>
      </c>
      <c r="V268" s="12">
        <v>93809</v>
      </c>
      <c r="W268" s="12">
        <v>80996</v>
      </c>
      <c r="X268" s="12">
        <v>71171</v>
      </c>
      <c r="Y268" s="12">
        <v>59117</v>
      </c>
      <c r="AA268" s="2">
        <f>IFERROR(INDEX('Holiday Schedule'!$D$3:$D$24,MATCH(A268,'Holiday Schedule'!$C$3:$C$24,0)),0)</f>
        <v>0</v>
      </c>
      <c r="AB268" s="2">
        <f t="shared" si="32"/>
        <v>2</v>
      </c>
      <c r="AC268" s="2">
        <f t="shared" si="33"/>
        <v>1184895</v>
      </c>
      <c r="AD268" s="5">
        <f t="shared" si="34"/>
        <v>417581</v>
      </c>
      <c r="AE268" s="5">
        <f t="shared" si="35"/>
        <v>1602476</v>
      </c>
      <c r="AG268" s="2">
        <f t="shared" si="36"/>
        <v>9</v>
      </c>
      <c r="AH268" s="2">
        <f t="shared" si="37"/>
        <v>2024</v>
      </c>
      <c r="AJ268" s="5">
        <f t="shared" si="38"/>
        <v>101565</v>
      </c>
      <c r="AK268" s="2">
        <f t="shared" si="39"/>
        <v>20</v>
      </c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40"/>
    </row>
    <row r="269" spans="1:89" x14ac:dyDescent="0.25">
      <c r="A269" s="18">
        <v>45552</v>
      </c>
      <c r="B269" s="12">
        <v>52244</v>
      </c>
      <c r="C269" s="12">
        <v>48365</v>
      </c>
      <c r="D269" s="12">
        <v>46005</v>
      </c>
      <c r="E269" s="12">
        <v>45967</v>
      </c>
      <c r="F269" s="12">
        <v>48305</v>
      </c>
      <c r="G269" s="12">
        <v>53677</v>
      </c>
      <c r="H269" s="12">
        <v>70629</v>
      </c>
      <c r="I269" s="12">
        <v>71934</v>
      </c>
      <c r="J269" s="12">
        <v>65993</v>
      </c>
      <c r="K269" s="12">
        <v>63320</v>
      </c>
      <c r="L269" s="12">
        <v>61790</v>
      </c>
      <c r="M269" s="12">
        <v>61774</v>
      </c>
      <c r="N269" s="12">
        <v>61065</v>
      </c>
      <c r="O269" s="12">
        <v>61308</v>
      </c>
      <c r="P269" s="12">
        <v>62195</v>
      </c>
      <c r="Q269" s="12">
        <v>70792</v>
      </c>
      <c r="R269" s="12">
        <v>81832</v>
      </c>
      <c r="S269" s="12">
        <v>98297</v>
      </c>
      <c r="T269" s="12">
        <v>104688</v>
      </c>
      <c r="U269" s="12">
        <v>106732</v>
      </c>
      <c r="V269" s="12">
        <v>97565</v>
      </c>
      <c r="W269" s="12">
        <v>84926</v>
      </c>
      <c r="X269" s="12">
        <v>73142</v>
      </c>
      <c r="Y269" s="12">
        <v>61242</v>
      </c>
      <c r="AA269" s="2">
        <f>IFERROR(INDEX('Holiday Schedule'!$D$3:$D$24,MATCH(A269,'Holiday Schedule'!$C$3:$C$24,0)),0)</f>
        <v>0</v>
      </c>
      <c r="AB269" s="2">
        <f t="shared" si="32"/>
        <v>3</v>
      </c>
      <c r="AC269" s="2">
        <f t="shared" si="33"/>
        <v>1227353</v>
      </c>
      <c r="AD269" s="5">
        <f t="shared" si="34"/>
        <v>426434</v>
      </c>
      <c r="AE269" s="5">
        <f t="shared" si="35"/>
        <v>1653787</v>
      </c>
      <c r="AG269" s="2">
        <f t="shared" si="36"/>
        <v>9</v>
      </c>
      <c r="AH269" s="2">
        <f t="shared" si="37"/>
        <v>2024</v>
      </c>
      <c r="AJ269" s="5">
        <f t="shared" si="38"/>
        <v>106732</v>
      </c>
      <c r="AK269" s="2">
        <f t="shared" si="39"/>
        <v>20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40"/>
    </row>
    <row r="270" spans="1:89" x14ac:dyDescent="0.25">
      <c r="A270" s="18">
        <v>45553</v>
      </c>
      <c r="B270" s="12">
        <v>54466</v>
      </c>
      <c r="C270" s="12">
        <v>50129</v>
      </c>
      <c r="D270" s="12">
        <v>47883</v>
      </c>
      <c r="E270" s="12">
        <v>47294</v>
      </c>
      <c r="F270" s="12">
        <v>49552</v>
      </c>
      <c r="G270" s="12">
        <v>55582</v>
      </c>
      <c r="H270" s="12">
        <v>71644</v>
      </c>
      <c r="I270" s="12">
        <v>73515</v>
      </c>
      <c r="J270" s="12">
        <v>67616</v>
      </c>
      <c r="K270" s="12">
        <v>64096</v>
      </c>
      <c r="L270" s="12">
        <v>63652</v>
      </c>
      <c r="M270" s="12">
        <v>62465</v>
      </c>
      <c r="N270" s="12">
        <v>62004</v>
      </c>
      <c r="O270" s="12">
        <v>60551</v>
      </c>
      <c r="P270" s="12">
        <v>62741</v>
      </c>
      <c r="Q270" s="12">
        <v>69371</v>
      </c>
      <c r="R270" s="12">
        <v>81874</v>
      </c>
      <c r="S270" s="12">
        <v>96053</v>
      </c>
      <c r="T270" s="12">
        <v>103229</v>
      </c>
      <c r="U270" s="12">
        <v>104975</v>
      </c>
      <c r="V270" s="12">
        <v>96249</v>
      </c>
      <c r="W270" s="12">
        <v>84146</v>
      </c>
      <c r="X270" s="12">
        <v>72661</v>
      </c>
      <c r="Y270" s="12">
        <v>60501</v>
      </c>
      <c r="AA270" s="2">
        <f>IFERROR(INDEX('Holiday Schedule'!$D$3:$D$24,MATCH(A270,'Holiday Schedule'!$C$3:$C$24,0)),0)</f>
        <v>0</v>
      </c>
      <c r="AB270" s="2">
        <f t="shared" si="32"/>
        <v>4</v>
      </c>
      <c r="AC270" s="2">
        <f t="shared" si="33"/>
        <v>1225198</v>
      </c>
      <c r="AD270" s="5">
        <f t="shared" si="34"/>
        <v>437051</v>
      </c>
      <c r="AE270" s="5">
        <f t="shared" si="35"/>
        <v>1662249</v>
      </c>
      <c r="AG270" s="2">
        <f t="shared" si="36"/>
        <v>9</v>
      </c>
      <c r="AH270" s="2">
        <f t="shared" si="37"/>
        <v>2024</v>
      </c>
      <c r="AJ270" s="5">
        <f t="shared" si="38"/>
        <v>104975</v>
      </c>
      <c r="AK270" s="2">
        <f t="shared" si="39"/>
        <v>20</v>
      </c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40"/>
    </row>
    <row r="271" spans="1:89" x14ac:dyDescent="0.25">
      <c r="A271" s="18">
        <v>45554</v>
      </c>
      <c r="B271" s="12">
        <v>53539</v>
      </c>
      <c r="C271" s="12">
        <v>49711</v>
      </c>
      <c r="D271" s="12">
        <v>47011</v>
      </c>
      <c r="E271" s="12">
        <v>47021</v>
      </c>
      <c r="F271" s="12">
        <v>48961</v>
      </c>
      <c r="G271" s="12">
        <v>54924</v>
      </c>
      <c r="H271" s="12">
        <v>71928</v>
      </c>
      <c r="I271" s="12">
        <v>74529</v>
      </c>
      <c r="J271" s="12">
        <v>68568</v>
      </c>
      <c r="K271" s="12">
        <v>67871</v>
      </c>
      <c r="L271" s="12">
        <v>63854</v>
      </c>
      <c r="M271" s="12">
        <v>62387</v>
      </c>
      <c r="N271" s="12">
        <v>59929</v>
      </c>
      <c r="O271" s="12">
        <v>59005</v>
      </c>
      <c r="P271" s="12">
        <v>60185</v>
      </c>
      <c r="Q271" s="12">
        <v>65366</v>
      </c>
      <c r="R271" s="12">
        <v>77302</v>
      </c>
      <c r="S271" s="12">
        <v>90424</v>
      </c>
      <c r="T271" s="12">
        <v>97683</v>
      </c>
      <c r="U271" s="12">
        <v>101399</v>
      </c>
      <c r="V271" s="12">
        <v>93831</v>
      </c>
      <c r="W271" s="12">
        <v>83302</v>
      </c>
      <c r="X271" s="12">
        <v>71047</v>
      </c>
      <c r="Y271" s="12">
        <v>60116</v>
      </c>
      <c r="AA271" s="2">
        <f>IFERROR(INDEX('Holiday Schedule'!$D$3:$D$24,MATCH(A271,'Holiday Schedule'!$C$3:$C$24,0)),0)</f>
        <v>0</v>
      </c>
      <c r="AB271" s="2">
        <f t="shared" si="32"/>
        <v>5</v>
      </c>
      <c r="AC271" s="2">
        <f t="shared" si="33"/>
        <v>1196682</v>
      </c>
      <c r="AD271" s="5">
        <f t="shared" si="34"/>
        <v>433211</v>
      </c>
      <c r="AE271" s="5">
        <f t="shared" si="35"/>
        <v>1629893</v>
      </c>
      <c r="AG271" s="2">
        <f t="shared" si="36"/>
        <v>9</v>
      </c>
      <c r="AH271" s="2">
        <f t="shared" si="37"/>
        <v>2024</v>
      </c>
      <c r="AJ271" s="5">
        <f t="shared" si="38"/>
        <v>101399</v>
      </c>
      <c r="AK271" s="2">
        <f t="shared" si="39"/>
        <v>20</v>
      </c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40"/>
    </row>
    <row r="272" spans="1:89" x14ac:dyDescent="0.25">
      <c r="A272" s="18">
        <v>45555</v>
      </c>
      <c r="B272" s="12">
        <v>54905</v>
      </c>
      <c r="C272" s="12">
        <v>52956</v>
      </c>
      <c r="D272" s="12">
        <v>49584</v>
      </c>
      <c r="E272" s="12">
        <v>48790</v>
      </c>
      <c r="F272" s="12">
        <v>50853</v>
      </c>
      <c r="G272" s="12">
        <v>56730</v>
      </c>
      <c r="H272" s="12">
        <v>73873</v>
      </c>
      <c r="I272" s="12">
        <v>75630</v>
      </c>
      <c r="J272" s="12">
        <v>68930</v>
      </c>
      <c r="K272" s="12">
        <v>65313</v>
      </c>
      <c r="L272" s="12">
        <v>63137</v>
      </c>
      <c r="M272" s="12">
        <v>59086</v>
      </c>
      <c r="N272" s="12">
        <v>55148</v>
      </c>
      <c r="O272" s="12">
        <v>53048</v>
      </c>
      <c r="P272" s="12">
        <v>54042</v>
      </c>
      <c r="Q272" s="12">
        <v>58298</v>
      </c>
      <c r="R272" s="12">
        <v>68664</v>
      </c>
      <c r="S272" s="12">
        <v>79298</v>
      </c>
      <c r="T272" s="12">
        <v>88175</v>
      </c>
      <c r="U272" s="12">
        <v>90035</v>
      </c>
      <c r="V272" s="12">
        <v>85620</v>
      </c>
      <c r="W272" s="12">
        <v>75937</v>
      </c>
      <c r="X272" s="12">
        <v>66881</v>
      </c>
      <c r="Y272" s="12">
        <v>56354</v>
      </c>
      <c r="AA272" s="2">
        <f>IFERROR(INDEX('Holiday Schedule'!$D$3:$D$24,MATCH(A272,'Holiday Schedule'!$C$3:$C$24,0)),0)</f>
        <v>0</v>
      </c>
      <c r="AB272" s="2">
        <f t="shared" si="32"/>
        <v>6</v>
      </c>
      <c r="AC272" s="2">
        <f t="shared" si="33"/>
        <v>1107242</v>
      </c>
      <c r="AD272" s="5">
        <f t="shared" si="34"/>
        <v>444045</v>
      </c>
      <c r="AE272" s="5">
        <f t="shared" si="35"/>
        <v>1551287</v>
      </c>
      <c r="AG272" s="2">
        <f t="shared" si="36"/>
        <v>9</v>
      </c>
      <c r="AH272" s="2">
        <f t="shared" si="37"/>
        <v>2024</v>
      </c>
      <c r="AJ272" s="5">
        <f t="shared" si="38"/>
        <v>90035</v>
      </c>
      <c r="AK272" s="2">
        <f t="shared" si="39"/>
        <v>20</v>
      </c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40"/>
    </row>
    <row r="273" spans="1:89" x14ac:dyDescent="0.25">
      <c r="A273" s="18">
        <v>45556</v>
      </c>
      <c r="B273" s="12">
        <v>49539</v>
      </c>
      <c r="C273" s="12">
        <v>46278</v>
      </c>
      <c r="D273" s="12">
        <v>44179</v>
      </c>
      <c r="E273" s="12">
        <v>43453</v>
      </c>
      <c r="F273" s="12">
        <v>44534</v>
      </c>
      <c r="G273" s="12">
        <v>48650</v>
      </c>
      <c r="H273" s="12">
        <v>58025</v>
      </c>
      <c r="I273" s="12">
        <v>63848</v>
      </c>
      <c r="J273" s="12">
        <v>61719</v>
      </c>
      <c r="K273" s="12">
        <v>60057</v>
      </c>
      <c r="L273" s="12">
        <v>58252</v>
      </c>
      <c r="M273" s="12">
        <v>56534</v>
      </c>
      <c r="N273" s="12">
        <v>53145</v>
      </c>
      <c r="O273" s="12">
        <v>49641</v>
      </c>
      <c r="P273" s="12">
        <v>52081</v>
      </c>
      <c r="Q273" s="12">
        <v>55794</v>
      </c>
      <c r="R273" s="12">
        <v>66378</v>
      </c>
      <c r="S273" s="12">
        <v>77247</v>
      </c>
      <c r="T273" s="12">
        <v>87244</v>
      </c>
      <c r="U273" s="12">
        <v>88101</v>
      </c>
      <c r="V273" s="12">
        <v>83264</v>
      </c>
      <c r="W273" s="12">
        <v>73275</v>
      </c>
      <c r="X273" s="12">
        <v>64701</v>
      </c>
      <c r="Y273" s="12">
        <v>54069</v>
      </c>
      <c r="AA273" s="2">
        <f>IFERROR(INDEX('Holiday Schedule'!$D$3:$D$24,MATCH(A273,'Holiday Schedule'!$C$3:$C$24,0)),0)</f>
        <v>0</v>
      </c>
      <c r="AB273" s="2">
        <f t="shared" si="32"/>
        <v>7</v>
      </c>
      <c r="AC273" s="2">
        <f t="shared" si="33"/>
        <v>0</v>
      </c>
      <c r="AD273" s="5">
        <f t="shared" si="34"/>
        <v>1440008</v>
      </c>
      <c r="AE273" s="5">
        <f t="shared" si="35"/>
        <v>1440008</v>
      </c>
      <c r="AG273" s="2">
        <f t="shared" si="36"/>
        <v>9</v>
      </c>
      <c r="AH273" s="2">
        <f t="shared" si="37"/>
        <v>2024</v>
      </c>
      <c r="AJ273" s="5">
        <f t="shared" si="38"/>
        <v>88101</v>
      </c>
      <c r="AK273" s="2">
        <f t="shared" si="39"/>
        <v>20</v>
      </c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40"/>
    </row>
    <row r="274" spans="1:89" x14ac:dyDescent="0.25">
      <c r="A274" s="18">
        <v>45557</v>
      </c>
      <c r="B274" s="12">
        <v>48688</v>
      </c>
      <c r="C274" s="12">
        <v>45175</v>
      </c>
      <c r="D274" s="12">
        <v>43628</v>
      </c>
      <c r="E274" s="12">
        <v>43486</v>
      </c>
      <c r="F274" s="12">
        <v>43204</v>
      </c>
      <c r="G274" s="12">
        <v>47183</v>
      </c>
      <c r="H274" s="12">
        <v>56149</v>
      </c>
      <c r="I274" s="12">
        <v>61306</v>
      </c>
      <c r="J274" s="12">
        <v>61417</v>
      </c>
      <c r="K274" s="12">
        <v>60137</v>
      </c>
      <c r="L274" s="12">
        <v>56555</v>
      </c>
      <c r="M274" s="12">
        <v>53893</v>
      </c>
      <c r="N274" s="12">
        <v>51589</v>
      </c>
      <c r="O274" s="12">
        <v>48618</v>
      </c>
      <c r="P274" s="12">
        <v>49058</v>
      </c>
      <c r="Q274" s="12">
        <v>54873</v>
      </c>
      <c r="R274" s="12">
        <v>66836</v>
      </c>
      <c r="S274" s="12">
        <v>80903</v>
      </c>
      <c r="T274" s="12">
        <v>90860</v>
      </c>
      <c r="U274" s="12">
        <v>93968</v>
      </c>
      <c r="V274" s="12">
        <v>86783</v>
      </c>
      <c r="W274" s="12">
        <v>73665</v>
      </c>
      <c r="X274" s="12">
        <v>64179</v>
      </c>
      <c r="Y274" s="12">
        <v>52743</v>
      </c>
      <c r="AA274" s="2">
        <f>IFERROR(INDEX('Holiday Schedule'!$D$3:$D$24,MATCH(A274,'Holiday Schedule'!$C$3:$C$24,0)),0)</f>
        <v>0</v>
      </c>
      <c r="AB274" s="2">
        <f t="shared" si="32"/>
        <v>1</v>
      </c>
      <c r="AC274" s="2">
        <f t="shared" si="33"/>
        <v>0</v>
      </c>
      <c r="AD274" s="5">
        <f t="shared" si="34"/>
        <v>1434896</v>
      </c>
      <c r="AE274" s="5">
        <f t="shared" si="35"/>
        <v>1434896</v>
      </c>
      <c r="AG274" s="2">
        <f t="shared" si="36"/>
        <v>9</v>
      </c>
      <c r="AH274" s="2">
        <f t="shared" si="37"/>
        <v>2024</v>
      </c>
      <c r="AJ274" s="5">
        <f t="shared" si="38"/>
        <v>93968</v>
      </c>
      <c r="AK274" s="2">
        <f t="shared" si="39"/>
        <v>20</v>
      </c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40"/>
    </row>
    <row r="275" spans="1:89" x14ac:dyDescent="0.25">
      <c r="A275" s="18">
        <v>45558</v>
      </c>
      <c r="B275" s="12">
        <v>46869</v>
      </c>
      <c r="C275" s="12">
        <v>43460</v>
      </c>
      <c r="D275" s="12">
        <v>42407</v>
      </c>
      <c r="E275" s="12">
        <v>42176</v>
      </c>
      <c r="F275" s="12">
        <v>45634</v>
      </c>
      <c r="G275" s="12">
        <v>51789</v>
      </c>
      <c r="H275" s="12">
        <v>69414</v>
      </c>
      <c r="I275" s="12">
        <v>72222</v>
      </c>
      <c r="J275" s="12">
        <v>67458</v>
      </c>
      <c r="K275" s="12">
        <v>65873</v>
      </c>
      <c r="L275" s="12">
        <v>63559</v>
      </c>
      <c r="M275" s="12">
        <v>58136</v>
      </c>
      <c r="N275" s="12">
        <v>53779</v>
      </c>
      <c r="O275" s="12">
        <v>53224</v>
      </c>
      <c r="P275" s="12">
        <v>51739</v>
      </c>
      <c r="Q275" s="12">
        <v>57226</v>
      </c>
      <c r="R275" s="12">
        <v>68053</v>
      </c>
      <c r="S275" s="12">
        <v>79284</v>
      </c>
      <c r="T275" s="12">
        <v>90065</v>
      </c>
      <c r="U275" s="12">
        <v>91153</v>
      </c>
      <c r="V275" s="12">
        <v>84010</v>
      </c>
      <c r="W275" s="12">
        <v>73183</v>
      </c>
      <c r="X275" s="12">
        <v>62577</v>
      </c>
      <c r="Y275" s="12">
        <v>53520</v>
      </c>
      <c r="AA275" s="2">
        <f>IFERROR(INDEX('Holiday Schedule'!$D$3:$D$24,MATCH(A275,'Holiday Schedule'!$C$3:$C$24,0)),0)</f>
        <v>0</v>
      </c>
      <c r="AB275" s="2">
        <f t="shared" si="32"/>
        <v>2</v>
      </c>
      <c r="AC275" s="2">
        <f t="shared" si="33"/>
        <v>1091541</v>
      </c>
      <c r="AD275" s="5">
        <f t="shared" si="34"/>
        <v>395269</v>
      </c>
      <c r="AE275" s="5">
        <f t="shared" si="35"/>
        <v>1486810</v>
      </c>
      <c r="AG275" s="2">
        <f t="shared" si="36"/>
        <v>9</v>
      </c>
      <c r="AH275" s="2">
        <f t="shared" si="37"/>
        <v>2024</v>
      </c>
      <c r="AJ275" s="5">
        <f t="shared" si="38"/>
        <v>91153</v>
      </c>
      <c r="AK275" s="2">
        <f t="shared" si="39"/>
        <v>20</v>
      </c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40"/>
    </row>
    <row r="276" spans="1:89" x14ac:dyDescent="0.25">
      <c r="A276" s="18">
        <v>45559</v>
      </c>
      <c r="B276" s="12">
        <v>47527</v>
      </c>
      <c r="C276" s="12">
        <v>44644</v>
      </c>
      <c r="D276" s="12">
        <v>43104</v>
      </c>
      <c r="E276" s="12">
        <v>43481</v>
      </c>
      <c r="F276" s="12">
        <v>45994</v>
      </c>
      <c r="G276" s="12">
        <v>52856</v>
      </c>
      <c r="H276" s="12">
        <v>69886</v>
      </c>
      <c r="I276" s="12">
        <v>71428</v>
      </c>
      <c r="J276" s="12">
        <v>59015</v>
      </c>
      <c r="K276" s="12">
        <v>52519</v>
      </c>
      <c r="L276" s="12">
        <v>54474</v>
      </c>
      <c r="M276" s="12">
        <v>51994</v>
      </c>
      <c r="N276" s="12">
        <v>49198</v>
      </c>
      <c r="O276" s="12">
        <v>43946</v>
      </c>
      <c r="P276" s="12">
        <v>42914</v>
      </c>
      <c r="Q276" s="12">
        <v>45996</v>
      </c>
      <c r="R276" s="12">
        <v>60177</v>
      </c>
      <c r="S276" s="12">
        <v>78985</v>
      </c>
      <c r="T276" s="12">
        <v>88565</v>
      </c>
      <c r="U276" s="12">
        <v>91858</v>
      </c>
      <c r="V276" s="12">
        <v>84096</v>
      </c>
      <c r="W276" s="12">
        <v>73749</v>
      </c>
      <c r="X276" s="12">
        <v>63557</v>
      </c>
      <c r="Y276" s="12">
        <v>53380</v>
      </c>
      <c r="AA276" s="2">
        <f>IFERROR(INDEX('Holiday Schedule'!$D$3:$D$24,MATCH(A276,'Holiday Schedule'!$C$3:$C$24,0)),0)</f>
        <v>0</v>
      </c>
      <c r="AB276" s="2">
        <f t="shared" si="32"/>
        <v>3</v>
      </c>
      <c r="AC276" s="2">
        <f t="shared" si="33"/>
        <v>1012471</v>
      </c>
      <c r="AD276" s="5">
        <f t="shared" si="34"/>
        <v>400872</v>
      </c>
      <c r="AE276" s="5">
        <f t="shared" si="35"/>
        <v>1413343</v>
      </c>
      <c r="AG276" s="2">
        <f t="shared" si="36"/>
        <v>9</v>
      </c>
      <c r="AH276" s="2">
        <f t="shared" si="37"/>
        <v>2024</v>
      </c>
      <c r="AJ276" s="5">
        <f t="shared" si="38"/>
        <v>91858</v>
      </c>
      <c r="AK276" s="2">
        <f t="shared" si="39"/>
        <v>20</v>
      </c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40"/>
    </row>
    <row r="277" spans="1:89" x14ac:dyDescent="0.25">
      <c r="A277" s="18">
        <v>45560</v>
      </c>
      <c r="B277" s="12">
        <v>47069</v>
      </c>
      <c r="C277" s="12">
        <v>44329</v>
      </c>
      <c r="D277" s="12">
        <v>43123</v>
      </c>
      <c r="E277" s="12">
        <v>43272</v>
      </c>
      <c r="F277" s="12">
        <v>46091</v>
      </c>
      <c r="G277" s="12">
        <v>52362</v>
      </c>
      <c r="H277" s="12">
        <v>70382</v>
      </c>
      <c r="I277" s="12">
        <v>72705</v>
      </c>
      <c r="J277" s="12">
        <v>68621</v>
      </c>
      <c r="K277" s="12">
        <v>66204</v>
      </c>
      <c r="L277" s="12">
        <v>61958</v>
      </c>
      <c r="M277" s="12">
        <v>58884</v>
      </c>
      <c r="N277" s="12">
        <v>55161</v>
      </c>
      <c r="O277" s="12">
        <v>53393</v>
      </c>
      <c r="P277" s="12">
        <v>54513</v>
      </c>
      <c r="Q277" s="12">
        <v>58727</v>
      </c>
      <c r="R277" s="12">
        <v>68969</v>
      </c>
      <c r="S277" s="12">
        <v>81675</v>
      </c>
      <c r="T277" s="12">
        <v>89827</v>
      </c>
      <c r="U277" s="12">
        <v>91504</v>
      </c>
      <c r="V277" s="12">
        <v>84248</v>
      </c>
      <c r="W277" s="12">
        <v>72983</v>
      </c>
      <c r="X277" s="12">
        <v>63490</v>
      </c>
      <c r="Y277" s="12">
        <v>52939</v>
      </c>
      <c r="AA277" s="2">
        <f>IFERROR(INDEX('Holiday Schedule'!$D$3:$D$24,MATCH(A277,'Holiday Schedule'!$C$3:$C$24,0)),0)</f>
        <v>0</v>
      </c>
      <c r="AB277" s="2">
        <f t="shared" si="32"/>
        <v>4</v>
      </c>
      <c r="AC277" s="2">
        <f t="shared" si="33"/>
        <v>1102862</v>
      </c>
      <c r="AD277" s="5">
        <f t="shared" si="34"/>
        <v>399567</v>
      </c>
      <c r="AE277" s="5">
        <f t="shared" si="35"/>
        <v>1502429</v>
      </c>
      <c r="AG277" s="2">
        <f t="shared" si="36"/>
        <v>9</v>
      </c>
      <c r="AH277" s="2">
        <f t="shared" si="37"/>
        <v>2024</v>
      </c>
      <c r="AJ277" s="5">
        <f t="shared" si="38"/>
        <v>91504</v>
      </c>
      <c r="AK277" s="2">
        <f t="shared" si="39"/>
        <v>20</v>
      </c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40"/>
    </row>
    <row r="278" spans="1:89" x14ac:dyDescent="0.25">
      <c r="A278" s="18">
        <v>45561</v>
      </c>
      <c r="B278" s="12">
        <v>47411</v>
      </c>
      <c r="C278" s="12">
        <v>44196</v>
      </c>
      <c r="D278" s="12">
        <v>43041</v>
      </c>
      <c r="E278" s="12">
        <v>42705</v>
      </c>
      <c r="F278" s="12">
        <v>44902</v>
      </c>
      <c r="G278" s="12">
        <v>52604</v>
      </c>
      <c r="H278" s="12">
        <v>70070</v>
      </c>
      <c r="I278" s="12">
        <v>75026</v>
      </c>
      <c r="J278" s="12">
        <v>70310</v>
      </c>
      <c r="K278" s="12">
        <v>70370</v>
      </c>
      <c r="L278" s="12">
        <v>67965</v>
      </c>
      <c r="M278" s="12">
        <v>64228</v>
      </c>
      <c r="N278" s="12">
        <v>62583</v>
      </c>
      <c r="O278" s="12">
        <v>59936</v>
      </c>
      <c r="P278" s="12">
        <v>58802</v>
      </c>
      <c r="Q278" s="12">
        <v>64520</v>
      </c>
      <c r="R278" s="12">
        <v>74200</v>
      </c>
      <c r="S278" s="12">
        <v>86893</v>
      </c>
      <c r="T278" s="12">
        <v>94293</v>
      </c>
      <c r="U278" s="12">
        <v>94538</v>
      </c>
      <c r="V278" s="12">
        <v>86499</v>
      </c>
      <c r="W278" s="12">
        <v>74537</v>
      </c>
      <c r="X278" s="12">
        <v>65053</v>
      </c>
      <c r="Y278" s="12">
        <v>53955</v>
      </c>
      <c r="AA278" s="2">
        <f>IFERROR(INDEX('Holiday Schedule'!$D$3:$D$24,MATCH(A278,'Holiday Schedule'!$C$3:$C$24,0)),0)</f>
        <v>0</v>
      </c>
      <c r="AB278" s="2">
        <f t="shared" si="32"/>
        <v>5</v>
      </c>
      <c r="AC278" s="2">
        <f t="shared" si="33"/>
        <v>1169753</v>
      </c>
      <c r="AD278" s="5">
        <f t="shared" si="34"/>
        <v>398884</v>
      </c>
      <c r="AE278" s="5">
        <f t="shared" si="35"/>
        <v>1568637</v>
      </c>
      <c r="AG278" s="2">
        <f t="shared" si="36"/>
        <v>9</v>
      </c>
      <c r="AH278" s="2">
        <f t="shared" si="37"/>
        <v>2024</v>
      </c>
      <c r="AJ278" s="5">
        <f t="shared" si="38"/>
        <v>94538</v>
      </c>
      <c r="AK278" s="2">
        <f t="shared" si="39"/>
        <v>20</v>
      </c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40"/>
    </row>
    <row r="279" spans="1:89" x14ac:dyDescent="0.25">
      <c r="A279" s="18">
        <v>45562</v>
      </c>
      <c r="B279" s="12">
        <v>48786</v>
      </c>
      <c r="C279" s="12">
        <v>45009</v>
      </c>
      <c r="D279" s="12">
        <v>43565</v>
      </c>
      <c r="E279" s="12">
        <v>43011</v>
      </c>
      <c r="F279" s="12">
        <v>46089</v>
      </c>
      <c r="G279" s="12">
        <v>51916</v>
      </c>
      <c r="H279" s="12">
        <v>69757</v>
      </c>
      <c r="I279" s="12">
        <v>70586</v>
      </c>
      <c r="J279" s="12">
        <v>64950</v>
      </c>
      <c r="K279" s="12">
        <v>60670</v>
      </c>
      <c r="L279" s="12">
        <v>54656</v>
      </c>
      <c r="M279" s="12">
        <v>55372</v>
      </c>
      <c r="N279" s="12">
        <v>53363</v>
      </c>
      <c r="O279" s="12">
        <v>51129</v>
      </c>
      <c r="P279" s="12">
        <v>51070</v>
      </c>
      <c r="Q279" s="12">
        <v>54957</v>
      </c>
      <c r="R279" s="12">
        <v>64155</v>
      </c>
      <c r="S279" s="12">
        <v>76890</v>
      </c>
      <c r="T279" s="12">
        <v>84524</v>
      </c>
      <c r="U279" s="12">
        <v>87767</v>
      </c>
      <c r="V279" s="12">
        <v>82664</v>
      </c>
      <c r="W279" s="12">
        <v>73223</v>
      </c>
      <c r="X279" s="12">
        <v>64293</v>
      </c>
      <c r="Y279" s="12">
        <v>53934</v>
      </c>
      <c r="AA279" s="2">
        <f>IFERROR(INDEX('Holiday Schedule'!$D$3:$D$24,MATCH(A279,'Holiday Schedule'!$C$3:$C$24,0)),0)</f>
        <v>0</v>
      </c>
      <c r="AB279" s="2">
        <f t="shared" si="32"/>
        <v>6</v>
      </c>
      <c r="AC279" s="2">
        <f t="shared" si="33"/>
        <v>1050269</v>
      </c>
      <c r="AD279" s="5">
        <f t="shared" si="34"/>
        <v>402067</v>
      </c>
      <c r="AE279" s="5">
        <f t="shared" si="35"/>
        <v>1452336</v>
      </c>
      <c r="AG279" s="2">
        <f t="shared" si="36"/>
        <v>9</v>
      </c>
      <c r="AH279" s="2">
        <f t="shared" si="37"/>
        <v>2024</v>
      </c>
      <c r="AJ279" s="5">
        <f t="shared" si="38"/>
        <v>87767</v>
      </c>
      <c r="AK279" s="2">
        <f t="shared" si="39"/>
        <v>20</v>
      </c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40"/>
    </row>
    <row r="280" spans="1:89" x14ac:dyDescent="0.25">
      <c r="A280" s="18">
        <v>45563</v>
      </c>
      <c r="B280" s="12">
        <v>49029</v>
      </c>
      <c r="C280" s="12">
        <v>44733</v>
      </c>
      <c r="D280" s="12">
        <v>43711</v>
      </c>
      <c r="E280" s="12">
        <v>43075</v>
      </c>
      <c r="F280" s="12">
        <v>44461</v>
      </c>
      <c r="G280" s="12">
        <v>47609</v>
      </c>
      <c r="H280" s="12">
        <v>58975</v>
      </c>
      <c r="I280" s="12">
        <v>64655</v>
      </c>
      <c r="J280" s="12">
        <v>67409</v>
      </c>
      <c r="K280" s="12">
        <v>67390</v>
      </c>
      <c r="L280" s="12">
        <v>66916</v>
      </c>
      <c r="M280" s="12">
        <v>63841</v>
      </c>
      <c r="N280" s="12">
        <v>58097</v>
      </c>
      <c r="O280" s="12">
        <v>52648</v>
      </c>
      <c r="P280" s="12">
        <v>49783</v>
      </c>
      <c r="Q280" s="12">
        <v>53141</v>
      </c>
      <c r="R280" s="12">
        <v>62838</v>
      </c>
      <c r="S280" s="12">
        <v>77574</v>
      </c>
      <c r="T280" s="12">
        <v>86527</v>
      </c>
      <c r="U280" s="12">
        <v>89115</v>
      </c>
      <c r="V280" s="12">
        <v>82389</v>
      </c>
      <c r="W280" s="12">
        <v>72089</v>
      </c>
      <c r="X280" s="12">
        <v>64023</v>
      </c>
      <c r="Y280" s="12">
        <v>53681</v>
      </c>
      <c r="AA280" s="2">
        <f>IFERROR(INDEX('Holiday Schedule'!$D$3:$D$24,MATCH(A280,'Holiday Schedule'!$C$3:$C$24,0)),0)</f>
        <v>0</v>
      </c>
      <c r="AB280" s="2">
        <f t="shared" si="32"/>
        <v>7</v>
      </c>
      <c r="AC280" s="2">
        <f t="shared" si="33"/>
        <v>0</v>
      </c>
      <c r="AD280" s="5">
        <f t="shared" si="34"/>
        <v>1463709</v>
      </c>
      <c r="AE280" s="5">
        <f t="shared" si="35"/>
        <v>1463709</v>
      </c>
      <c r="AG280" s="2">
        <f t="shared" si="36"/>
        <v>9</v>
      </c>
      <c r="AH280" s="2">
        <f t="shared" si="37"/>
        <v>2024</v>
      </c>
      <c r="AJ280" s="5">
        <f t="shared" si="38"/>
        <v>89115</v>
      </c>
      <c r="AK280" s="2">
        <f t="shared" si="39"/>
        <v>20</v>
      </c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40"/>
    </row>
    <row r="281" spans="1:89" x14ac:dyDescent="0.25">
      <c r="A281" s="18">
        <v>45564</v>
      </c>
      <c r="B281" s="12">
        <v>48690</v>
      </c>
      <c r="C281" s="12">
        <v>45074</v>
      </c>
      <c r="D281" s="12">
        <v>43281</v>
      </c>
      <c r="E281" s="12">
        <v>43081</v>
      </c>
      <c r="F281" s="12">
        <v>43569</v>
      </c>
      <c r="G281" s="12">
        <v>46868</v>
      </c>
      <c r="H281" s="12">
        <v>57744</v>
      </c>
      <c r="I281" s="12">
        <v>61872</v>
      </c>
      <c r="J281" s="12">
        <v>59397</v>
      </c>
      <c r="K281" s="12">
        <v>56607</v>
      </c>
      <c r="L281" s="12">
        <v>54535</v>
      </c>
      <c r="M281" s="12">
        <v>52967</v>
      </c>
      <c r="N281" s="12">
        <v>52222</v>
      </c>
      <c r="O281" s="12">
        <v>50519</v>
      </c>
      <c r="P281" s="12">
        <v>50749</v>
      </c>
      <c r="Q281" s="12">
        <v>60092</v>
      </c>
      <c r="R281" s="12">
        <v>71219</v>
      </c>
      <c r="S281" s="12">
        <v>83710</v>
      </c>
      <c r="T281" s="12">
        <v>92491</v>
      </c>
      <c r="U281" s="12">
        <v>93433</v>
      </c>
      <c r="V281" s="12">
        <v>85486</v>
      </c>
      <c r="W281" s="12">
        <v>74829</v>
      </c>
      <c r="X281" s="12">
        <v>62855</v>
      </c>
      <c r="Y281" s="12">
        <v>53737</v>
      </c>
      <c r="AA281" s="2">
        <f>IFERROR(INDEX('Holiday Schedule'!$D$3:$D$24,MATCH(A281,'Holiday Schedule'!$C$3:$C$24,0)),0)</f>
        <v>0</v>
      </c>
      <c r="AB281" s="2">
        <f t="shared" si="32"/>
        <v>1</v>
      </c>
      <c r="AC281" s="2">
        <f t="shared" si="33"/>
        <v>0</v>
      </c>
      <c r="AD281" s="5">
        <f t="shared" si="34"/>
        <v>1445027</v>
      </c>
      <c r="AE281" s="5">
        <f t="shared" si="35"/>
        <v>1445027</v>
      </c>
      <c r="AG281" s="2">
        <f t="shared" si="36"/>
        <v>9</v>
      </c>
      <c r="AH281" s="2">
        <f t="shared" si="37"/>
        <v>2024</v>
      </c>
      <c r="AJ281" s="5">
        <f t="shared" si="38"/>
        <v>93433</v>
      </c>
      <c r="AK281" s="2">
        <f t="shared" si="39"/>
        <v>20</v>
      </c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40"/>
    </row>
    <row r="282" spans="1:89" x14ac:dyDescent="0.25">
      <c r="A282" s="18">
        <v>45565</v>
      </c>
      <c r="B282" s="12">
        <v>46482</v>
      </c>
      <c r="C282" s="12">
        <v>44212</v>
      </c>
      <c r="D282" s="12">
        <v>42264</v>
      </c>
      <c r="E282" s="12">
        <v>43081</v>
      </c>
      <c r="F282" s="12">
        <v>44420</v>
      </c>
      <c r="G282" s="12">
        <v>51717</v>
      </c>
      <c r="H282" s="12">
        <v>69012</v>
      </c>
      <c r="I282" s="12">
        <v>70241</v>
      </c>
      <c r="J282" s="12">
        <v>61795</v>
      </c>
      <c r="K282" s="12">
        <v>54191</v>
      </c>
      <c r="L282" s="12">
        <v>50764</v>
      </c>
      <c r="M282" s="12">
        <v>47781</v>
      </c>
      <c r="N282" s="12">
        <v>45683</v>
      </c>
      <c r="O282" s="12">
        <v>45252</v>
      </c>
      <c r="P282" s="12">
        <v>47474</v>
      </c>
      <c r="Q282" s="12">
        <v>51787</v>
      </c>
      <c r="R282" s="12">
        <v>64645</v>
      </c>
      <c r="S282" s="12">
        <v>80327</v>
      </c>
      <c r="T282" s="12">
        <v>90183</v>
      </c>
      <c r="U282" s="12">
        <v>91712</v>
      </c>
      <c r="V282" s="12">
        <v>83983</v>
      </c>
      <c r="W282" s="12">
        <v>71880</v>
      </c>
      <c r="X282" s="12">
        <v>63365</v>
      </c>
      <c r="Y282" s="12">
        <v>52329</v>
      </c>
      <c r="AA282" s="2">
        <f>IFERROR(INDEX('Holiday Schedule'!$D$3:$D$24,MATCH(A282,'Holiday Schedule'!$C$3:$C$24,0)),0)</f>
        <v>0</v>
      </c>
      <c r="AB282" s="2">
        <f t="shared" si="32"/>
        <v>2</v>
      </c>
      <c r="AC282" s="2">
        <f t="shared" si="33"/>
        <v>1021063</v>
      </c>
      <c r="AD282" s="5">
        <f t="shared" si="34"/>
        <v>393517</v>
      </c>
      <c r="AE282" s="5">
        <f t="shared" si="35"/>
        <v>1414580</v>
      </c>
      <c r="AG282" s="2">
        <f t="shared" si="36"/>
        <v>9</v>
      </c>
      <c r="AH282" s="2">
        <f t="shared" si="37"/>
        <v>2024</v>
      </c>
      <c r="AJ282" s="5">
        <f t="shared" si="38"/>
        <v>91712</v>
      </c>
      <c r="AK282" s="2">
        <f t="shared" si="39"/>
        <v>20</v>
      </c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40"/>
    </row>
    <row r="283" spans="1:89" x14ac:dyDescent="0.25">
      <c r="A283" s="18">
        <v>45566</v>
      </c>
      <c r="B283" s="12">
        <v>49804</v>
      </c>
      <c r="C283" s="12">
        <v>45943</v>
      </c>
      <c r="D283" s="12">
        <v>43271</v>
      </c>
      <c r="E283" s="12">
        <v>44534</v>
      </c>
      <c r="F283" s="12">
        <v>47274</v>
      </c>
      <c r="G283" s="12">
        <v>58025</v>
      </c>
      <c r="H283" s="12">
        <v>80611</v>
      </c>
      <c r="I283" s="12">
        <v>87576</v>
      </c>
      <c r="J283" s="12">
        <v>83606</v>
      </c>
      <c r="K283" s="12">
        <v>84229</v>
      </c>
      <c r="L283" s="12">
        <v>81691</v>
      </c>
      <c r="M283" s="12">
        <v>78315</v>
      </c>
      <c r="N283" s="12">
        <v>76245</v>
      </c>
      <c r="O283" s="12">
        <v>73495</v>
      </c>
      <c r="P283" s="12">
        <v>66301</v>
      </c>
      <c r="Q283" s="12">
        <v>71154</v>
      </c>
      <c r="R283" s="12">
        <v>78476</v>
      </c>
      <c r="S283" s="12">
        <v>96237</v>
      </c>
      <c r="T283" s="12">
        <v>106000</v>
      </c>
      <c r="U283" s="12">
        <v>111541</v>
      </c>
      <c r="V283" s="12">
        <v>100444</v>
      </c>
      <c r="W283" s="12">
        <v>86577</v>
      </c>
      <c r="X283" s="12">
        <v>66508</v>
      </c>
      <c r="Y283" s="12">
        <v>54927</v>
      </c>
      <c r="AA283" s="2">
        <f>IFERROR(INDEX('Holiday Schedule'!$D$3:$D$24,MATCH(A283,'Holiday Schedule'!$C$3:$C$24,0)),0)</f>
        <v>0</v>
      </c>
      <c r="AB283" s="2">
        <f t="shared" si="32"/>
        <v>3</v>
      </c>
      <c r="AC283" s="2">
        <f t="shared" si="33"/>
        <v>1348395</v>
      </c>
      <c r="AD283" s="5">
        <f t="shared" si="34"/>
        <v>424389</v>
      </c>
      <c r="AE283" s="5">
        <f t="shared" si="35"/>
        <v>1772784</v>
      </c>
      <c r="AG283" s="2">
        <f t="shared" si="36"/>
        <v>10</v>
      </c>
      <c r="AH283" s="2">
        <f t="shared" si="37"/>
        <v>2024</v>
      </c>
      <c r="AJ283" s="5">
        <f t="shared" si="38"/>
        <v>111541</v>
      </c>
      <c r="AK283" s="2">
        <f t="shared" si="39"/>
        <v>20</v>
      </c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40"/>
    </row>
    <row r="284" spans="1:89" x14ac:dyDescent="0.25">
      <c r="A284" s="18">
        <v>45567</v>
      </c>
      <c r="B284" s="12">
        <v>49686</v>
      </c>
      <c r="C284" s="12">
        <v>45833</v>
      </c>
      <c r="D284" s="12">
        <v>43167</v>
      </c>
      <c r="E284" s="12">
        <v>44427</v>
      </c>
      <c r="F284" s="12">
        <v>47163</v>
      </c>
      <c r="G284" s="12">
        <v>57886</v>
      </c>
      <c r="H284" s="12">
        <v>80418</v>
      </c>
      <c r="I284" s="12">
        <v>87365</v>
      </c>
      <c r="J284" s="12">
        <v>83408</v>
      </c>
      <c r="K284" s="12">
        <v>84029</v>
      </c>
      <c r="L284" s="12">
        <v>81497</v>
      </c>
      <c r="M284" s="12">
        <v>78129</v>
      </c>
      <c r="N284" s="12">
        <v>76062</v>
      </c>
      <c r="O284" s="12">
        <v>73320</v>
      </c>
      <c r="P284" s="12">
        <v>66142</v>
      </c>
      <c r="Q284" s="12">
        <v>70984</v>
      </c>
      <c r="R284" s="12">
        <v>78288</v>
      </c>
      <c r="S284" s="12">
        <v>96007</v>
      </c>
      <c r="T284" s="12">
        <v>105749</v>
      </c>
      <c r="U284" s="12">
        <v>111276</v>
      </c>
      <c r="V284" s="12">
        <v>100205</v>
      </c>
      <c r="W284" s="12">
        <v>86371</v>
      </c>
      <c r="X284" s="12">
        <v>66349</v>
      </c>
      <c r="Y284" s="12">
        <v>54796</v>
      </c>
      <c r="AA284" s="2">
        <f>IFERROR(INDEX('Holiday Schedule'!$D$3:$D$24,MATCH(A284,'Holiday Schedule'!$C$3:$C$24,0)),0)</f>
        <v>0</v>
      </c>
      <c r="AB284" s="2">
        <f t="shared" si="32"/>
        <v>4</v>
      </c>
      <c r="AC284" s="2">
        <f t="shared" si="33"/>
        <v>1345181</v>
      </c>
      <c r="AD284" s="5">
        <f t="shared" si="34"/>
        <v>423376</v>
      </c>
      <c r="AE284" s="5">
        <f t="shared" si="35"/>
        <v>1768557</v>
      </c>
      <c r="AG284" s="2">
        <f t="shared" si="36"/>
        <v>10</v>
      </c>
      <c r="AH284" s="2">
        <f t="shared" si="37"/>
        <v>2024</v>
      </c>
      <c r="AJ284" s="5">
        <f t="shared" si="38"/>
        <v>111276</v>
      </c>
      <c r="AK284" s="2">
        <f t="shared" si="39"/>
        <v>20</v>
      </c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40"/>
    </row>
    <row r="285" spans="1:89" x14ac:dyDescent="0.25">
      <c r="A285" s="18">
        <v>45568</v>
      </c>
      <c r="B285" s="12">
        <v>49523</v>
      </c>
      <c r="C285" s="12">
        <v>45684</v>
      </c>
      <c r="D285" s="12">
        <v>43026</v>
      </c>
      <c r="E285" s="12">
        <v>44283</v>
      </c>
      <c r="F285" s="12">
        <v>47009</v>
      </c>
      <c r="G285" s="12">
        <v>57698</v>
      </c>
      <c r="H285" s="12">
        <v>80158</v>
      </c>
      <c r="I285" s="12">
        <v>87081</v>
      </c>
      <c r="J285" s="12">
        <v>83136</v>
      </c>
      <c r="K285" s="12">
        <v>83755</v>
      </c>
      <c r="L285" s="12">
        <v>81231</v>
      </c>
      <c r="M285" s="12">
        <v>77876</v>
      </c>
      <c r="N285" s="12">
        <v>75814</v>
      </c>
      <c r="O285" s="12">
        <v>73081</v>
      </c>
      <c r="P285" s="12">
        <v>65927</v>
      </c>
      <c r="Q285" s="12">
        <v>70753</v>
      </c>
      <c r="R285" s="12">
        <v>78034</v>
      </c>
      <c r="S285" s="12">
        <v>95696</v>
      </c>
      <c r="T285" s="12">
        <v>105402</v>
      </c>
      <c r="U285" s="12">
        <v>110914</v>
      </c>
      <c r="V285" s="12">
        <v>99878</v>
      </c>
      <c r="W285" s="12">
        <v>86090</v>
      </c>
      <c r="X285" s="12">
        <v>66134</v>
      </c>
      <c r="Y285" s="12">
        <v>54618</v>
      </c>
      <c r="AA285" s="2">
        <f>IFERROR(INDEX('Holiday Schedule'!$D$3:$D$24,MATCH(A285,'Holiday Schedule'!$C$3:$C$24,0)),0)</f>
        <v>0</v>
      </c>
      <c r="AB285" s="2">
        <f t="shared" si="32"/>
        <v>5</v>
      </c>
      <c r="AC285" s="2">
        <f t="shared" si="33"/>
        <v>1340802</v>
      </c>
      <c r="AD285" s="5">
        <f t="shared" si="34"/>
        <v>421999</v>
      </c>
      <c r="AE285" s="5">
        <f t="shared" si="35"/>
        <v>1762801</v>
      </c>
      <c r="AG285" s="2">
        <f t="shared" si="36"/>
        <v>10</v>
      </c>
      <c r="AH285" s="2">
        <f t="shared" si="37"/>
        <v>2024</v>
      </c>
      <c r="AJ285" s="5">
        <f t="shared" si="38"/>
        <v>110914</v>
      </c>
      <c r="AK285" s="2">
        <f t="shared" si="39"/>
        <v>20</v>
      </c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40"/>
    </row>
    <row r="286" spans="1:89" x14ac:dyDescent="0.25">
      <c r="A286" s="18">
        <v>45569</v>
      </c>
      <c r="B286" s="12">
        <v>49280</v>
      </c>
      <c r="C286" s="12">
        <v>45458</v>
      </c>
      <c r="D286" s="12">
        <v>42814</v>
      </c>
      <c r="E286" s="12">
        <v>44064</v>
      </c>
      <c r="F286" s="12">
        <v>46776</v>
      </c>
      <c r="G286" s="12">
        <v>57413</v>
      </c>
      <c r="H286" s="12">
        <v>79762</v>
      </c>
      <c r="I286" s="12">
        <v>86652</v>
      </c>
      <c r="J286" s="12">
        <v>82725</v>
      </c>
      <c r="K286" s="12">
        <v>83342</v>
      </c>
      <c r="L286" s="12">
        <v>80831</v>
      </c>
      <c r="M286" s="12">
        <v>77491</v>
      </c>
      <c r="N286" s="12">
        <v>75441</v>
      </c>
      <c r="O286" s="12">
        <v>72720</v>
      </c>
      <c r="P286" s="12">
        <v>65603</v>
      </c>
      <c r="Q286" s="12">
        <v>70404</v>
      </c>
      <c r="R286" s="12">
        <v>77648</v>
      </c>
      <c r="S286" s="12">
        <v>95222</v>
      </c>
      <c r="T286" s="12">
        <v>104883</v>
      </c>
      <c r="U286" s="12">
        <v>110365</v>
      </c>
      <c r="V286" s="12">
        <v>99385</v>
      </c>
      <c r="W286" s="12">
        <v>85666</v>
      </c>
      <c r="X286" s="12">
        <v>65806</v>
      </c>
      <c r="Y286" s="12">
        <v>54349</v>
      </c>
      <c r="AA286" s="2">
        <f>IFERROR(INDEX('Holiday Schedule'!$D$3:$D$24,MATCH(A286,'Holiday Schedule'!$C$3:$C$24,0)),0)</f>
        <v>0</v>
      </c>
      <c r="AB286" s="2">
        <f t="shared" si="32"/>
        <v>6</v>
      </c>
      <c r="AC286" s="2">
        <f t="shared" si="33"/>
        <v>1334184</v>
      </c>
      <c r="AD286" s="5">
        <f t="shared" si="34"/>
        <v>419916</v>
      </c>
      <c r="AE286" s="5">
        <f t="shared" si="35"/>
        <v>1754100</v>
      </c>
      <c r="AG286" s="2">
        <f t="shared" si="36"/>
        <v>10</v>
      </c>
      <c r="AH286" s="2">
        <f t="shared" si="37"/>
        <v>2024</v>
      </c>
      <c r="AJ286" s="5">
        <f t="shared" si="38"/>
        <v>110365</v>
      </c>
      <c r="AK286" s="2">
        <f t="shared" si="39"/>
        <v>20</v>
      </c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40"/>
    </row>
    <row r="287" spans="1:89" x14ac:dyDescent="0.25">
      <c r="A287" s="18">
        <v>45570</v>
      </c>
      <c r="B287" s="12">
        <v>49936</v>
      </c>
      <c r="C287" s="12">
        <v>50613</v>
      </c>
      <c r="D287" s="12">
        <v>42979</v>
      </c>
      <c r="E287" s="12">
        <v>44095</v>
      </c>
      <c r="F287" s="12">
        <v>46813</v>
      </c>
      <c r="G287" s="12">
        <v>54725</v>
      </c>
      <c r="H287" s="12">
        <v>73293</v>
      </c>
      <c r="I287" s="12">
        <v>82142</v>
      </c>
      <c r="J287" s="12">
        <v>84439</v>
      </c>
      <c r="K287" s="12">
        <v>88825</v>
      </c>
      <c r="L287" s="12">
        <v>85710</v>
      </c>
      <c r="M287" s="12">
        <v>82708</v>
      </c>
      <c r="N287" s="12">
        <v>80369</v>
      </c>
      <c r="O287" s="12">
        <v>76205</v>
      </c>
      <c r="P287" s="12">
        <v>69155</v>
      </c>
      <c r="Q287" s="12">
        <v>74218</v>
      </c>
      <c r="R287" s="12">
        <v>80204</v>
      </c>
      <c r="S287" s="12">
        <v>97746</v>
      </c>
      <c r="T287" s="12">
        <v>105676</v>
      </c>
      <c r="U287" s="12">
        <v>111043</v>
      </c>
      <c r="V287" s="12">
        <v>98889</v>
      </c>
      <c r="W287" s="12">
        <v>83860</v>
      </c>
      <c r="X287" s="12">
        <v>66102</v>
      </c>
      <c r="Y287" s="12">
        <v>54547</v>
      </c>
      <c r="AA287" s="2">
        <f>IFERROR(INDEX('Holiday Schedule'!$D$3:$D$24,MATCH(A287,'Holiday Schedule'!$C$3:$C$24,0)),0)</f>
        <v>0</v>
      </c>
      <c r="AB287" s="2">
        <f t="shared" si="32"/>
        <v>7</v>
      </c>
      <c r="AC287" s="2">
        <f t="shared" si="33"/>
        <v>0</v>
      </c>
      <c r="AD287" s="5">
        <f t="shared" si="34"/>
        <v>1784292</v>
      </c>
      <c r="AE287" s="5">
        <f t="shared" si="35"/>
        <v>1784292</v>
      </c>
      <c r="AG287" s="2">
        <f t="shared" si="36"/>
        <v>10</v>
      </c>
      <c r="AH287" s="2">
        <f t="shared" si="37"/>
        <v>2024</v>
      </c>
      <c r="AJ287" s="5">
        <f t="shared" si="38"/>
        <v>111043</v>
      </c>
      <c r="AK287" s="2">
        <f t="shared" si="39"/>
        <v>20</v>
      </c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40"/>
    </row>
    <row r="288" spans="1:89" x14ac:dyDescent="0.25">
      <c r="A288" s="18">
        <v>45571</v>
      </c>
      <c r="B288" s="12">
        <v>49939</v>
      </c>
      <c r="C288" s="12">
        <v>50616</v>
      </c>
      <c r="D288" s="12">
        <v>42982</v>
      </c>
      <c r="E288" s="12">
        <v>44098</v>
      </c>
      <c r="F288" s="12">
        <v>46815</v>
      </c>
      <c r="G288" s="12">
        <v>54728</v>
      </c>
      <c r="H288" s="12">
        <v>73298</v>
      </c>
      <c r="I288" s="12">
        <v>82147</v>
      </c>
      <c r="J288" s="12">
        <v>84444</v>
      </c>
      <c r="K288" s="12">
        <v>88831</v>
      </c>
      <c r="L288" s="12">
        <v>85714</v>
      </c>
      <c r="M288" s="12">
        <v>82713</v>
      </c>
      <c r="N288" s="12">
        <v>80374</v>
      </c>
      <c r="O288" s="12">
        <v>76209</v>
      </c>
      <c r="P288" s="12">
        <v>69159</v>
      </c>
      <c r="Q288" s="12">
        <v>74222</v>
      </c>
      <c r="R288" s="12">
        <v>80209</v>
      </c>
      <c r="S288" s="12">
        <v>97751</v>
      </c>
      <c r="T288" s="12">
        <v>105682</v>
      </c>
      <c r="U288" s="12">
        <v>111049</v>
      </c>
      <c r="V288" s="12">
        <v>98894</v>
      </c>
      <c r="W288" s="12">
        <v>83866</v>
      </c>
      <c r="X288" s="12">
        <v>66106</v>
      </c>
      <c r="Y288" s="12">
        <v>54550</v>
      </c>
      <c r="AA288" s="2">
        <f>IFERROR(INDEX('Holiday Schedule'!$D$3:$D$24,MATCH(A288,'Holiday Schedule'!$C$3:$C$24,0)),0)</f>
        <v>0</v>
      </c>
      <c r="AB288" s="2">
        <f t="shared" si="32"/>
        <v>1</v>
      </c>
      <c r="AC288" s="2">
        <f t="shared" si="33"/>
        <v>0</v>
      </c>
      <c r="AD288" s="5">
        <f t="shared" si="34"/>
        <v>1784396</v>
      </c>
      <c r="AE288" s="5">
        <f t="shared" si="35"/>
        <v>1784396</v>
      </c>
      <c r="AG288" s="2">
        <f t="shared" si="36"/>
        <v>10</v>
      </c>
      <c r="AH288" s="2">
        <f t="shared" si="37"/>
        <v>2024</v>
      </c>
      <c r="AJ288" s="5">
        <f t="shared" si="38"/>
        <v>111049</v>
      </c>
      <c r="AK288" s="2">
        <f t="shared" si="39"/>
        <v>20</v>
      </c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40"/>
    </row>
    <row r="289" spans="1:89" x14ac:dyDescent="0.25">
      <c r="A289" s="18">
        <v>45572</v>
      </c>
      <c r="B289" s="12">
        <v>49018</v>
      </c>
      <c r="C289" s="12">
        <v>45217</v>
      </c>
      <c r="D289" s="12">
        <v>42587</v>
      </c>
      <c r="E289" s="12">
        <v>43830</v>
      </c>
      <c r="F289" s="12">
        <v>46528</v>
      </c>
      <c r="G289" s="12">
        <v>57109</v>
      </c>
      <c r="H289" s="12">
        <v>79337</v>
      </c>
      <c r="I289" s="12">
        <v>86192</v>
      </c>
      <c r="J289" s="12">
        <v>82287</v>
      </c>
      <c r="K289" s="12">
        <v>82899</v>
      </c>
      <c r="L289" s="12">
        <v>80401</v>
      </c>
      <c r="M289" s="12">
        <v>77079</v>
      </c>
      <c r="N289" s="12">
        <v>75039</v>
      </c>
      <c r="O289" s="12">
        <v>72332</v>
      </c>
      <c r="P289" s="12">
        <v>65252</v>
      </c>
      <c r="Q289" s="12">
        <v>70030</v>
      </c>
      <c r="R289" s="12">
        <v>77236</v>
      </c>
      <c r="S289" s="12">
        <v>94716</v>
      </c>
      <c r="T289" s="12">
        <v>104326</v>
      </c>
      <c r="U289" s="12">
        <v>109778</v>
      </c>
      <c r="V289" s="12">
        <v>98857</v>
      </c>
      <c r="W289" s="12">
        <v>85209</v>
      </c>
      <c r="X289" s="12">
        <v>65458</v>
      </c>
      <c r="Y289" s="12">
        <v>54059</v>
      </c>
      <c r="AA289" s="2">
        <f>IFERROR(INDEX('Holiday Schedule'!$D$3:$D$24,MATCH(A289,'Holiday Schedule'!$C$3:$C$24,0)),0)</f>
        <v>0</v>
      </c>
      <c r="AB289" s="2">
        <f t="shared" si="32"/>
        <v>2</v>
      </c>
      <c r="AC289" s="2">
        <f t="shared" si="33"/>
        <v>1327091</v>
      </c>
      <c r="AD289" s="5">
        <f t="shared" si="34"/>
        <v>417685</v>
      </c>
      <c r="AE289" s="5">
        <f t="shared" si="35"/>
        <v>1744776</v>
      </c>
      <c r="AG289" s="2">
        <f t="shared" si="36"/>
        <v>10</v>
      </c>
      <c r="AH289" s="2">
        <f t="shared" si="37"/>
        <v>2024</v>
      </c>
      <c r="AJ289" s="5">
        <f t="shared" si="38"/>
        <v>109778</v>
      </c>
      <c r="AK289" s="2">
        <f t="shared" si="39"/>
        <v>20</v>
      </c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40"/>
    </row>
    <row r="290" spans="1:89" x14ac:dyDescent="0.25">
      <c r="A290" s="18">
        <v>45573</v>
      </c>
      <c r="B290" s="12">
        <v>48840</v>
      </c>
      <c r="C290" s="12">
        <v>45054</v>
      </c>
      <c r="D290" s="12">
        <v>42433</v>
      </c>
      <c r="E290" s="12">
        <v>43671</v>
      </c>
      <c r="F290" s="12">
        <v>46359</v>
      </c>
      <c r="G290" s="12">
        <v>56902</v>
      </c>
      <c r="H290" s="12">
        <v>79050</v>
      </c>
      <c r="I290" s="12">
        <v>85880</v>
      </c>
      <c r="J290" s="12">
        <v>81989</v>
      </c>
      <c r="K290" s="12">
        <v>82599</v>
      </c>
      <c r="L290" s="12">
        <v>80109</v>
      </c>
      <c r="M290" s="12">
        <v>76799</v>
      </c>
      <c r="N290" s="12">
        <v>74769</v>
      </c>
      <c r="O290" s="12">
        <v>72071</v>
      </c>
      <c r="P290" s="12">
        <v>65017</v>
      </c>
      <c r="Q290" s="12">
        <v>69777</v>
      </c>
      <c r="R290" s="12">
        <v>76956</v>
      </c>
      <c r="S290" s="12">
        <v>94374</v>
      </c>
      <c r="T290" s="12">
        <v>103949</v>
      </c>
      <c r="U290" s="12">
        <v>109383</v>
      </c>
      <c r="V290" s="12">
        <v>98500</v>
      </c>
      <c r="W290" s="12">
        <v>84900</v>
      </c>
      <c r="X290" s="12">
        <v>65221</v>
      </c>
      <c r="Y290" s="12">
        <v>53865</v>
      </c>
      <c r="AA290" s="2">
        <f>IFERROR(INDEX('Holiday Schedule'!$D$3:$D$24,MATCH(A290,'Holiday Schedule'!$C$3:$C$24,0)),0)</f>
        <v>0</v>
      </c>
      <c r="AB290" s="2">
        <f t="shared" si="32"/>
        <v>3</v>
      </c>
      <c r="AC290" s="2">
        <f t="shared" si="33"/>
        <v>1322293</v>
      </c>
      <c r="AD290" s="5">
        <f t="shared" si="34"/>
        <v>416174</v>
      </c>
      <c r="AE290" s="5">
        <f t="shared" si="35"/>
        <v>1738467</v>
      </c>
      <c r="AG290" s="2">
        <f t="shared" si="36"/>
        <v>10</v>
      </c>
      <c r="AH290" s="2">
        <f t="shared" si="37"/>
        <v>2024</v>
      </c>
      <c r="AJ290" s="5">
        <f t="shared" si="38"/>
        <v>109383</v>
      </c>
      <c r="AK290" s="2">
        <f t="shared" si="39"/>
        <v>20</v>
      </c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40"/>
    </row>
    <row r="291" spans="1:89" x14ac:dyDescent="0.25">
      <c r="A291" s="18">
        <v>45574</v>
      </c>
      <c r="B291" s="12">
        <v>48677</v>
      </c>
      <c r="C291" s="12">
        <v>44902</v>
      </c>
      <c r="D291" s="12">
        <v>42291</v>
      </c>
      <c r="E291" s="12">
        <v>43526</v>
      </c>
      <c r="F291" s="12">
        <v>46204</v>
      </c>
      <c r="G291" s="12">
        <v>56711</v>
      </c>
      <c r="H291" s="12">
        <v>78786</v>
      </c>
      <c r="I291" s="12">
        <v>85592</v>
      </c>
      <c r="J291" s="12">
        <v>81715</v>
      </c>
      <c r="K291" s="12">
        <v>82323</v>
      </c>
      <c r="L291" s="12">
        <v>79843</v>
      </c>
      <c r="M291" s="12">
        <v>76544</v>
      </c>
      <c r="N291" s="12">
        <v>74518</v>
      </c>
      <c r="O291" s="12">
        <v>71832</v>
      </c>
      <c r="P291" s="12">
        <v>64800</v>
      </c>
      <c r="Q291" s="12">
        <v>69544</v>
      </c>
      <c r="R291" s="12">
        <v>76699</v>
      </c>
      <c r="S291" s="12">
        <v>94059</v>
      </c>
      <c r="T291" s="12">
        <v>103602</v>
      </c>
      <c r="U291" s="12">
        <v>109018</v>
      </c>
      <c r="V291" s="12">
        <v>98170</v>
      </c>
      <c r="W291" s="12">
        <v>84618</v>
      </c>
      <c r="X291" s="12">
        <v>65003</v>
      </c>
      <c r="Y291" s="12">
        <v>53685</v>
      </c>
      <c r="AA291" s="2">
        <f>IFERROR(INDEX('Holiday Schedule'!$D$3:$D$24,MATCH(A291,'Holiday Schedule'!$C$3:$C$24,0)),0)</f>
        <v>0</v>
      </c>
      <c r="AB291" s="2">
        <f t="shared" si="32"/>
        <v>4</v>
      </c>
      <c r="AC291" s="2">
        <f t="shared" si="33"/>
        <v>1317880</v>
      </c>
      <c r="AD291" s="5">
        <f t="shared" si="34"/>
        <v>414782</v>
      </c>
      <c r="AE291" s="5">
        <f t="shared" si="35"/>
        <v>1732662</v>
      </c>
      <c r="AG291" s="2">
        <f t="shared" si="36"/>
        <v>10</v>
      </c>
      <c r="AH291" s="2">
        <f t="shared" si="37"/>
        <v>2024</v>
      </c>
      <c r="AJ291" s="5">
        <f t="shared" si="38"/>
        <v>109018</v>
      </c>
      <c r="AK291" s="2">
        <f t="shared" si="39"/>
        <v>20</v>
      </c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40"/>
    </row>
    <row r="292" spans="1:89" x14ac:dyDescent="0.25">
      <c r="A292" s="18">
        <v>45575</v>
      </c>
      <c r="B292" s="12">
        <v>48512</v>
      </c>
      <c r="C292" s="12">
        <v>44751</v>
      </c>
      <c r="D292" s="12">
        <v>42148</v>
      </c>
      <c r="E292" s="12">
        <v>43379</v>
      </c>
      <c r="F292" s="12">
        <v>46049</v>
      </c>
      <c r="G292" s="12">
        <v>56520</v>
      </c>
      <c r="H292" s="12">
        <v>78519</v>
      </c>
      <c r="I292" s="12">
        <v>85303</v>
      </c>
      <c r="J292" s="12">
        <v>81439</v>
      </c>
      <c r="K292" s="12">
        <v>82045</v>
      </c>
      <c r="L292" s="12">
        <v>79573</v>
      </c>
      <c r="M292" s="12">
        <v>76285</v>
      </c>
      <c r="N292" s="12">
        <v>74267</v>
      </c>
      <c r="O292" s="12">
        <v>71589</v>
      </c>
      <c r="P292" s="12">
        <v>64581</v>
      </c>
      <c r="Q292" s="12">
        <v>69308</v>
      </c>
      <c r="R292" s="12">
        <v>76440</v>
      </c>
      <c r="S292" s="12">
        <v>93742</v>
      </c>
      <c r="T292" s="12">
        <v>103251</v>
      </c>
      <c r="U292" s="12">
        <v>108648</v>
      </c>
      <c r="V292" s="12">
        <v>97839</v>
      </c>
      <c r="W292" s="12">
        <v>84332</v>
      </c>
      <c r="X292" s="12">
        <v>64782</v>
      </c>
      <c r="Y292" s="12">
        <v>53503</v>
      </c>
      <c r="AA292" s="2">
        <f>IFERROR(INDEX('Holiday Schedule'!$D$3:$D$24,MATCH(A292,'Holiday Schedule'!$C$3:$C$24,0)),0)</f>
        <v>0</v>
      </c>
      <c r="AB292" s="2">
        <f t="shared" si="32"/>
        <v>5</v>
      </c>
      <c r="AC292" s="2">
        <f t="shared" si="33"/>
        <v>1313424</v>
      </c>
      <c r="AD292" s="5">
        <f t="shared" si="34"/>
        <v>413381</v>
      </c>
      <c r="AE292" s="5">
        <f t="shared" si="35"/>
        <v>1726805</v>
      </c>
      <c r="AG292" s="2">
        <f t="shared" si="36"/>
        <v>10</v>
      </c>
      <c r="AH292" s="2">
        <f t="shared" si="37"/>
        <v>2024</v>
      </c>
      <c r="AJ292" s="5">
        <f t="shared" si="38"/>
        <v>108648</v>
      </c>
      <c r="AK292" s="2">
        <f t="shared" si="39"/>
        <v>20</v>
      </c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40"/>
    </row>
    <row r="293" spans="1:89" x14ac:dyDescent="0.25">
      <c r="A293" s="18">
        <v>45576</v>
      </c>
      <c r="B293" s="12">
        <v>48352</v>
      </c>
      <c r="C293" s="12">
        <v>44603</v>
      </c>
      <c r="D293" s="12">
        <v>42009</v>
      </c>
      <c r="E293" s="12">
        <v>43236</v>
      </c>
      <c r="F293" s="12">
        <v>45896</v>
      </c>
      <c r="G293" s="12">
        <v>56334</v>
      </c>
      <c r="H293" s="12">
        <v>78261</v>
      </c>
      <c r="I293" s="12">
        <v>85022</v>
      </c>
      <c r="J293" s="12">
        <v>81171</v>
      </c>
      <c r="K293" s="12">
        <v>81774</v>
      </c>
      <c r="L293" s="12">
        <v>79310</v>
      </c>
      <c r="M293" s="12">
        <v>76033</v>
      </c>
      <c r="N293" s="12">
        <v>74021</v>
      </c>
      <c r="O293" s="12">
        <v>71351</v>
      </c>
      <c r="P293" s="12">
        <v>64367</v>
      </c>
      <c r="Q293" s="12">
        <v>69079</v>
      </c>
      <c r="R293" s="12">
        <v>76187</v>
      </c>
      <c r="S293" s="12">
        <v>93432</v>
      </c>
      <c r="T293" s="12">
        <v>102910</v>
      </c>
      <c r="U293" s="12">
        <v>108290</v>
      </c>
      <c r="V293" s="12">
        <v>97516</v>
      </c>
      <c r="W293" s="12">
        <v>84054</v>
      </c>
      <c r="X293" s="12">
        <v>64569</v>
      </c>
      <c r="Y293" s="12">
        <v>53326</v>
      </c>
      <c r="AA293" s="2">
        <f>IFERROR(INDEX('Holiday Schedule'!$D$3:$D$24,MATCH(A293,'Holiday Schedule'!$C$3:$C$24,0)),0)</f>
        <v>0</v>
      </c>
      <c r="AB293" s="2">
        <f t="shared" si="32"/>
        <v>6</v>
      </c>
      <c r="AC293" s="2">
        <f t="shared" si="33"/>
        <v>1309086</v>
      </c>
      <c r="AD293" s="5">
        <f t="shared" si="34"/>
        <v>412017</v>
      </c>
      <c r="AE293" s="5">
        <f t="shared" si="35"/>
        <v>1721103</v>
      </c>
      <c r="AG293" s="2">
        <f t="shared" si="36"/>
        <v>10</v>
      </c>
      <c r="AH293" s="2">
        <f t="shared" si="37"/>
        <v>2024</v>
      </c>
      <c r="AJ293" s="5">
        <f t="shared" si="38"/>
        <v>108290</v>
      </c>
      <c r="AK293" s="2">
        <f t="shared" si="39"/>
        <v>20</v>
      </c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40"/>
    </row>
    <row r="294" spans="1:89" x14ac:dyDescent="0.25">
      <c r="A294" s="18">
        <v>45577</v>
      </c>
      <c r="B294" s="12">
        <v>48998</v>
      </c>
      <c r="C294" s="12">
        <v>49662</v>
      </c>
      <c r="D294" s="12">
        <v>42171</v>
      </c>
      <c r="E294" s="12">
        <v>43267</v>
      </c>
      <c r="F294" s="12">
        <v>45930</v>
      </c>
      <c r="G294" s="12">
        <v>53695</v>
      </c>
      <c r="H294" s="12">
        <v>71916</v>
      </c>
      <c r="I294" s="12">
        <v>80598</v>
      </c>
      <c r="J294" s="12">
        <v>82852</v>
      </c>
      <c r="K294" s="12">
        <v>87156</v>
      </c>
      <c r="L294" s="12">
        <v>84099</v>
      </c>
      <c r="M294" s="12">
        <v>81153</v>
      </c>
      <c r="N294" s="12">
        <v>78859</v>
      </c>
      <c r="O294" s="12">
        <v>74771</v>
      </c>
      <c r="P294" s="12">
        <v>67853</v>
      </c>
      <c r="Q294" s="12">
        <v>72822</v>
      </c>
      <c r="R294" s="12">
        <v>78698</v>
      </c>
      <c r="S294" s="12">
        <v>95907</v>
      </c>
      <c r="T294" s="12">
        <v>103688</v>
      </c>
      <c r="U294" s="12">
        <v>108956</v>
      </c>
      <c r="V294" s="12">
        <v>97029</v>
      </c>
      <c r="W294" s="12">
        <v>82284</v>
      </c>
      <c r="X294" s="12">
        <v>64860</v>
      </c>
      <c r="Y294" s="12">
        <v>53523</v>
      </c>
      <c r="AA294" s="2">
        <f>IFERROR(INDEX('Holiday Schedule'!$D$3:$D$24,MATCH(A294,'Holiday Schedule'!$C$3:$C$24,0)),0)</f>
        <v>0</v>
      </c>
      <c r="AB294" s="2">
        <f t="shared" si="32"/>
        <v>7</v>
      </c>
      <c r="AC294" s="2">
        <f t="shared" si="33"/>
        <v>0</v>
      </c>
      <c r="AD294" s="5">
        <f t="shared" si="34"/>
        <v>1750747</v>
      </c>
      <c r="AE294" s="5">
        <f t="shared" si="35"/>
        <v>1750747</v>
      </c>
      <c r="AG294" s="2">
        <f t="shared" si="36"/>
        <v>10</v>
      </c>
      <c r="AH294" s="2">
        <f t="shared" si="37"/>
        <v>2024</v>
      </c>
      <c r="AJ294" s="5">
        <f t="shared" si="38"/>
        <v>108956</v>
      </c>
      <c r="AK294" s="2">
        <f t="shared" si="39"/>
        <v>20</v>
      </c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40"/>
    </row>
    <row r="295" spans="1:89" x14ac:dyDescent="0.25">
      <c r="A295" s="18">
        <v>45578</v>
      </c>
      <c r="B295" s="12">
        <v>49002</v>
      </c>
      <c r="C295" s="12">
        <v>49666</v>
      </c>
      <c r="D295" s="12">
        <v>42174</v>
      </c>
      <c r="E295" s="12">
        <v>43270</v>
      </c>
      <c r="F295" s="12">
        <v>45934</v>
      </c>
      <c r="G295" s="12">
        <v>53699</v>
      </c>
      <c r="H295" s="12">
        <v>71921</v>
      </c>
      <c r="I295" s="12">
        <v>80604</v>
      </c>
      <c r="J295" s="12">
        <v>82858</v>
      </c>
      <c r="K295" s="12">
        <v>87163</v>
      </c>
      <c r="L295" s="12">
        <v>84105</v>
      </c>
      <c r="M295" s="12">
        <v>81160</v>
      </c>
      <c r="N295" s="12">
        <v>78864</v>
      </c>
      <c r="O295" s="12">
        <v>74777</v>
      </c>
      <c r="P295" s="12">
        <v>67858</v>
      </c>
      <c r="Q295" s="12">
        <v>72827</v>
      </c>
      <c r="R295" s="12">
        <v>78704</v>
      </c>
      <c r="S295" s="12">
        <v>95915</v>
      </c>
      <c r="T295" s="12">
        <v>103695</v>
      </c>
      <c r="U295" s="12">
        <v>108965</v>
      </c>
      <c r="V295" s="12">
        <v>97037</v>
      </c>
      <c r="W295" s="12">
        <v>82290</v>
      </c>
      <c r="X295" s="12">
        <v>64865</v>
      </c>
      <c r="Y295" s="12">
        <v>53527</v>
      </c>
      <c r="AA295" s="2">
        <f>IFERROR(INDEX('Holiday Schedule'!$D$3:$D$24,MATCH(A295,'Holiday Schedule'!$C$3:$C$24,0)),0)</f>
        <v>0</v>
      </c>
      <c r="AB295" s="2">
        <f t="shared" si="32"/>
        <v>1</v>
      </c>
      <c r="AC295" s="2">
        <f t="shared" si="33"/>
        <v>0</v>
      </c>
      <c r="AD295" s="5">
        <f t="shared" si="34"/>
        <v>1750880</v>
      </c>
      <c r="AE295" s="5">
        <f t="shared" si="35"/>
        <v>1750880</v>
      </c>
      <c r="AG295" s="2">
        <f t="shared" si="36"/>
        <v>10</v>
      </c>
      <c r="AH295" s="2">
        <f t="shared" si="37"/>
        <v>2024</v>
      </c>
      <c r="AJ295" s="5">
        <f t="shared" si="38"/>
        <v>108965</v>
      </c>
      <c r="AK295" s="2">
        <f t="shared" si="39"/>
        <v>20</v>
      </c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40"/>
    </row>
    <row r="296" spans="1:89" x14ac:dyDescent="0.25">
      <c r="A296" s="18">
        <v>45579</v>
      </c>
      <c r="B296" s="12">
        <v>49010</v>
      </c>
      <c r="C296" s="12">
        <v>49673</v>
      </c>
      <c r="D296" s="12">
        <v>42180</v>
      </c>
      <c r="E296" s="12">
        <v>43277</v>
      </c>
      <c r="F296" s="12">
        <v>45941</v>
      </c>
      <c r="G296" s="12">
        <v>53707</v>
      </c>
      <c r="H296" s="12">
        <v>71932</v>
      </c>
      <c r="I296" s="12">
        <v>80617</v>
      </c>
      <c r="J296" s="12">
        <v>82871</v>
      </c>
      <c r="K296" s="12">
        <v>87177</v>
      </c>
      <c r="L296" s="12">
        <v>84118</v>
      </c>
      <c r="M296" s="12">
        <v>81173</v>
      </c>
      <c r="N296" s="12">
        <v>78876</v>
      </c>
      <c r="O296" s="12">
        <v>74788</v>
      </c>
      <c r="P296" s="12">
        <v>67870</v>
      </c>
      <c r="Q296" s="12">
        <v>72839</v>
      </c>
      <c r="R296" s="12">
        <v>78715</v>
      </c>
      <c r="S296" s="12">
        <v>95930</v>
      </c>
      <c r="T296" s="12">
        <v>103711</v>
      </c>
      <c r="U296" s="12">
        <v>108982</v>
      </c>
      <c r="V296" s="12">
        <v>97052</v>
      </c>
      <c r="W296" s="12">
        <v>82304</v>
      </c>
      <c r="X296" s="12">
        <v>64875</v>
      </c>
      <c r="Y296" s="12">
        <v>53535</v>
      </c>
      <c r="AA296" s="2">
        <f>IFERROR(INDEX('Holiday Schedule'!$D$3:$D$24,MATCH(A296,'Holiday Schedule'!$C$3:$C$24,0)),0)</f>
        <v>1</v>
      </c>
      <c r="AB296" s="2">
        <f t="shared" si="32"/>
        <v>2</v>
      </c>
      <c r="AC296" s="2">
        <f t="shared" si="33"/>
        <v>0</v>
      </c>
      <c r="AD296" s="5">
        <f t="shared" si="34"/>
        <v>1751153</v>
      </c>
      <c r="AE296" s="5">
        <f t="shared" si="35"/>
        <v>1751153</v>
      </c>
      <c r="AG296" s="2">
        <f t="shared" si="36"/>
        <v>10</v>
      </c>
      <c r="AH296" s="2">
        <f t="shared" si="37"/>
        <v>2024</v>
      </c>
      <c r="AJ296" s="5">
        <f t="shared" si="38"/>
        <v>108982</v>
      </c>
      <c r="AK296" s="2">
        <f t="shared" si="39"/>
        <v>20</v>
      </c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40"/>
    </row>
    <row r="297" spans="1:89" x14ac:dyDescent="0.25">
      <c r="A297" s="18">
        <v>45580</v>
      </c>
      <c r="B297" s="12">
        <v>48186</v>
      </c>
      <c r="C297" s="12">
        <v>44449</v>
      </c>
      <c r="D297" s="12">
        <v>41864</v>
      </c>
      <c r="E297" s="12">
        <v>43086</v>
      </c>
      <c r="F297" s="12">
        <v>45738</v>
      </c>
      <c r="G297" s="12">
        <v>56139</v>
      </c>
      <c r="H297" s="12">
        <v>77992</v>
      </c>
      <c r="I297" s="12">
        <v>84730</v>
      </c>
      <c r="J297" s="12">
        <v>80891</v>
      </c>
      <c r="K297" s="12">
        <v>81493</v>
      </c>
      <c r="L297" s="12">
        <v>79036</v>
      </c>
      <c r="M297" s="12">
        <v>75770</v>
      </c>
      <c r="N297" s="12">
        <v>73766</v>
      </c>
      <c r="O297" s="12">
        <v>71105</v>
      </c>
      <c r="P297" s="12">
        <v>64145</v>
      </c>
      <c r="Q297" s="12">
        <v>68841</v>
      </c>
      <c r="R297" s="12">
        <v>75926</v>
      </c>
      <c r="S297" s="12">
        <v>93110</v>
      </c>
      <c r="T297" s="12">
        <v>102557</v>
      </c>
      <c r="U297" s="12">
        <v>107918</v>
      </c>
      <c r="V297" s="12">
        <v>97180</v>
      </c>
      <c r="W297" s="12">
        <v>83765</v>
      </c>
      <c r="X297" s="12">
        <v>64346</v>
      </c>
      <c r="Y297" s="12">
        <v>53143</v>
      </c>
      <c r="AA297" s="2">
        <f>IFERROR(INDEX('Holiday Schedule'!$D$3:$D$24,MATCH(A297,'Holiday Schedule'!$C$3:$C$24,0)),0)</f>
        <v>0</v>
      </c>
      <c r="AB297" s="2">
        <f t="shared" si="32"/>
        <v>3</v>
      </c>
      <c r="AC297" s="2">
        <f t="shared" si="33"/>
        <v>1304579</v>
      </c>
      <c r="AD297" s="5">
        <f t="shared" si="34"/>
        <v>410597</v>
      </c>
      <c r="AE297" s="5">
        <f t="shared" si="35"/>
        <v>1715176</v>
      </c>
      <c r="AG297" s="2">
        <f t="shared" si="36"/>
        <v>10</v>
      </c>
      <c r="AH297" s="2">
        <f t="shared" si="37"/>
        <v>2024</v>
      </c>
      <c r="AJ297" s="5">
        <f t="shared" si="38"/>
        <v>107918</v>
      </c>
      <c r="AK297" s="2">
        <f t="shared" si="39"/>
        <v>20</v>
      </c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40"/>
    </row>
    <row r="298" spans="1:89" x14ac:dyDescent="0.25">
      <c r="A298" s="18">
        <v>45581</v>
      </c>
      <c r="B298" s="12">
        <v>47917</v>
      </c>
      <c r="C298" s="12">
        <v>44202</v>
      </c>
      <c r="D298" s="12">
        <v>41631</v>
      </c>
      <c r="E298" s="12">
        <v>42846</v>
      </c>
      <c r="F298" s="12">
        <v>45483</v>
      </c>
      <c r="G298" s="12">
        <v>55827</v>
      </c>
      <c r="H298" s="12">
        <v>77556</v>
      </c>
      <c r="I298" s="12">
        <v>84257</v>
      </c>
      <c r="J298" s="12">
        <v>80439</v>
      </c>
      <c r="K298" s="12">
        <v>81038</v>
      </c>
      <c r="L298" s="12">
        <v>78595</v>
      </c>
      <c r="M298" s="12">
        <v>75348</v>
      </c>
      <c r="N298" s="12">
        <v>73355</v>
      </c>
      <c r="O298" s="12">
        <v>70710</v>
      </c>
      <c r="P298" s="12">
        <v>63789</v>
      </c>
      <c r="Q298" s="12">
        <v>68459</v>
      </c>
      <c r="R298" s="12">
        <v>75502</v>
      </c>
      <c r="S298" s="12">
        <v>92591</v>
      </c>
      <c r="T298" s="12">
        <v>101984</v>
      </c>
      <c r="U298" s="12">
        <v>107316</v>
      </c>
      <c r="V298" s="12">
        <v>96638</v>
      </c>
      <c r="W298" s="12">
        <v>83296</v>
      </c>
      <c r="X298" s="12">
        <v>63987</v>
      </c>
      <c r="Y298" s="12">
        <v>52846</v>
      </c>
      <c r="AA298" s="2">
        <f>IFERROR(INDEX('Holiday Schedule'!$D$3:$D$24,MATCH(A298,'Holiday Schedule'!$C$3:$C$24,0)),0)</f>
        <v>0</v>
      </c>
      <c r="AB298" s="2">
        <f t="shared" si="32"/>
        <v>4</v>
      </c>
      <c r="AC298" s="2">
        <f t="shared" si="33"/>
        <v>1297304</v>
      </c>
      <c r="AD298" s="5">
        <f t="shared" si="34"/>
        <v>408308</v>
      </c>
      <c r="AE298" s="5">
        <f t="shared" si="35"/>
        <v>1705612</v>
      </c>
      <c r="AG298" s="2">
        <f t="shared" si="36"/>
        <v>10</v>
      </c>
      <c r="AH298" s="2">
        <f t="shared" si="37"/>
        <v>2024</v>
      </c>
      <c r="AJ298" s="5">
        <f t="shared" si="38"/>
        <v>107316</v>
      </c>
      <c r="AK298" s="2">
        <f t="shared" si="39"/>
        <v>20</v>
      </c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40"/>
    </row>
    <row r="299" spans="1:89" x14ac:dyDescent="0.25">
      <c r="A299" s="18">
        <v>45582</v>
      </c>
      <c r="B299" s="12">
        <v>47924</v>
      </c>
      <c r="C299" s="12">
        <v>44207</v>
      </c>
      <c r="D299" s="12">
        <v>41636</v>
      </c>
      <c r="E299" s="12">
        <v>42851</v>
      </c>
      <c r="F299" s="12">
        <v>45489</v>
      </c>
      <c r="G299" s="12">
        <v>55833</v>
      </c>
      <c r="H299" s="12">
        <v>77568</v>
      </c>
      <c r="I299" s="12">
        <v>84269</v>
      </c>
      <c r="J299" s="12">
        <v>80451</v>
      </c>
      <c r="K299" s="12">
        <v>81049</v>
      </c>
      <c r="L299" s="12">
        <v>78606</v>
      </c>
      <c r="M299" s="12">
        <v>75360</v>
      </c>
      <c r="N299" s="12">
        <v>73364</v>
      </c>
      <c r="O299" s="12">
        <v>70719</v>
      </c>
      <c r="P299" s="12">
        <v>63798</v>
      </c>
      <c r="Q299" s="12">
        <v>68468</v>
      </c>
      <c r="R299" s="12">
        <v>75513</v>
      </c>
      <c r="S299" s="12">
        <v>92602</v>
      </c>
      <c r="T299" s="12">
        <v>101998</v>
      </c>
      <c r="U299" s="12">
        <v>107331</v>
      </c>
      <c r="V299" s="12">
        <v>96651</v>
      </c>
      <c r="W299" s="12">
        <v>83308</v>
      </c>
      <c r="X299" s="12">
        <v>63996</v>
      </c>
      <c r="Y299" s="12">
        <v>52853</v>
      </c>
      <c r="AA299" s="2">
        <f>IFERROR(INDEX('Holiday Schedule'!$D$3:$D$24,MATCH(A299,'Holiday Schedule'!$C$3:$C$24,0)),0)</f>
        <v>0</v>
      </c>
      <c r="AB299" s="2">
        <f t="shared" si="32"/>
        <v>5</v>
      </c>
      <c r="AC299" s="2">
        <f t="shared" si="33"/>
        <v>1297483</v>
      </c>
      <c r="AD299" s="5">
        <f t="shared" si="34"/>
        <v>408361</v>
      </c>
      <c r="AE299" s="5">
        <f t="shared" si="35"/>
        <v>1705844</v>
      </c>
      <c r="AG299" s="2">
        <f t="shared" si="36"/>
        <v>10</v>
      </c>
      <c r="AH299" s="2">
        <f t="shared" si="37"/>
        <v>2024</v>
      </c>
      <c r="AJ299" s="5">
        <f t="shared" si="38"/>
        <v>107331</v>
      </c>
      <c r="AK299" s="2">
        <f t="shared" si="39"/>
        <v>20</v>
      </c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40"/>
    </row>
    <row r="300" spans="1:89" x14ac:dyDescent="0.25">
      <c r="A300" s="18">
        <v>45583</v>
      </c>
      <c r="B300" s="12">
        <v>47928</v>
      </c>
      <c r="C300" s="12">
        <v>44211</v>
      </c>
      <c r="D300" s="12">
        <v>41639</v>
      </c>
      <c r="E300" s="12">
        <v>42855</v>
      </c>
      <c r="F300" s="12">
        <v>45492</v>
      </c>
      <c r="G300" s="12">
        <v>55837</v>
      </c>
      <c r="H300" s="12">
        <v>77572</v>
      </c>
      <c r="I300" s="12">
        <v>84275</v>
      </c>
      <c r="J300" s="12">
        <v>80456</v>
      </c>
      <c r="K300" s="12">
        <v>81055</v>
      </c>
      <c r="L300" s="12">
        <v>78613</v>
      </c>
      <c r="M300" s="12">
        <v>75366</v>
      </c>
      <c r="N300" s="12">
        <v>73370</v>
      </c>
      <c r="O300" s="12">
        <v>70725</v>
      </c>
      <c r="P300" s="12">
        <v>63802</v>
      </c>
      <c r="Q300" s="12">
        <v>68473</v>
      </c>
      <c r="R300" s="12">
        <v>75518</v>
      </c>
      <c r="S300" s="12">
        <v>92610</v>
      </c>
      <c r="T300" s="12">
        <v>102005</v>
      </c>
      <c r="U300" s="12">
        <v>107338</v>
      </c>
      <c r="V300" s="12">
        <v>96659</v>
      </c>
      <c r="W300" s="12">
        <v>83315</v>
      </c>
      <c r="X300" s="12">
        <v>64000</v>
      </c>
      <c r="Y300" s="12">
        <v>52857</v>
      </c>
      <c r="AA300" s="2">
        <f>IFERROR(INDEX('Holiday Schedule'!$D$3:$D$24,MATCH(A300,'Holiday Schedule'!$C$3:$C$24,0)),0)</f>
        <v>0</v>
      </c>
      <c r="AB300" s="2">
        <f t="shared" si="32"/>
        <v>6</v>
      </c>
      <c r="AC300" s="2">
        <f t="shared" si="33"/>
        <v>1297580</v>
      </c>
      <c r="AD300" s="5">
        <f t="shared" si="34"/>
        <v>408391</v>
      </c>
      <c r="AE300" s="5">
        <f t="shared" si="35"/>
        <v>1705971</v>
      </c>
      <c r="AG300" s="2">
        <f t="shared" si="36"/>
        <v>10</v>
      </c>
      <c r="AH300" s="2">
        <f t="shared" si="37"/>
        <v>2024</v>
      </c>
      <c r="AJ300" s="5">
        <f t="shared" si="38"/>
        <v>107338</v>
      </c>
      <c r="AK300" s="2">
        <f t="shared" si="39"/>
        <v>20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40"/>
    </row>
    <row r="301" spans="1:89" x14ac:dyDescent="0.25">
      <c r="A301" s="18">
        <v>45584</v>
      </c>
      <c r="B301" s="12">
        <v>48575</v>
      </c>
      <c r="C301" s="12">
        <v>49233</v>
      </c>
      <c r="D301" s="12">
        <v>41807</v>
      </c>
      <c r="E301" s="12">
        <v>42892</v>
      </c>
      <c r="F301" s="12">
        <v>45533</v>
      </c>
      <c r="G301" s="12">
        <v>53231</v>
      </c>
      <c r="H301" s="12">
        <v>71295</v>
      </c>
      <c r="I301" s="12">
        <v>79902</v>
      </c>
      <c r="J301" s="12">
        <v>82137</v>
      </c>
      <c r="K301" s="12">
        <v>86402</v>
      </c>
      <c r="L301" s="12">
        <v>83371</v>
      </c>
      <c r="M301" s="12">
        <v>80453</v>
      </c>
      <c r="N301" s="12">
        <v>78176</v>
      </c>
      <c r="O301" s="12">
        <v>74124</v>
      </c>
      <c r="P301" s="12">
        <v>67268</v>
      </c>
      <c r="Q301" s="12">
        <v>72192</v>
      </c>
      <c r="R301" s="12">
        <v>78017</v>
      </c>
      <c r="S301" s="12">
        <v>95079</v>
      </c>
      <c r="T301" s="12">
        <v>102792</v>
      </c>
      <c r="U301" s="12">
        <v>108014</v>
      </c>
      <c r="V301" s="12">
        <v>96192</v>
      </c>
      <c r="W301" s="12">
        <v>81574</v>
      </c>
      <c r="X301" s="12">
        <v>64300</v>
      </c>
      <c r="Y301" s="12">
        <v>53060</v>
      </c>
      <c r="AA301" s="2">
        <f>IFERROR(INDEX('Holiday Schedule'!$D$3:$D$24,MATCH(A301,'Holiday Schedule'!$C$3:$C$24,0)),0)</f>
        <v>0</v>
      </c>
      <c r="AB301" s="2">
        <f t="shared" si="32"/>
        <v>7</v>
      </c>
      <c r="AC301" s="2">
        <f t="shared" si="33"/>
        <v>0</v>
      </c>
      <c r="AD301" s="5">
        <f t="shared" si="34"/>
        <v>1735619</v>
      </c>
      <c r="AE301" s="5">
        <f t="shared" si="35"/>
        <v>1735619</v>
      </c>
      <c r="AG301" s="2">
        <f t="shared" si="36"/>
        <v>10</v>
      </c>
      <c r="AH301" s="2">
        <f t="shared" si="37"/>
        <v>2024</v>
      </c>
      <c r="AJ301" s="5">
        <f t="shared" si="38"/>
        <v>108014</v>
      </c>
      <c r="AK301" s="2">
        <f t="shared" si="39"/>
        <v>20</v>
      </c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40"/>
    </row>
    <row r="302" spans="1:89" x14ac:dyDescent="0.25">
      <c r="A302" s="18">
        <v>45585</v>
      </c>
      <c r="B302" s="12">
        <v>48596</v>
      </c>
      <c r="C302" s="12">
        <v>49254</v>
      </c>
      <c r="D302" s="12">
        <v>41825</v>
      </c>
      <c r="E302" s="12">
        <v>42911</v>
      </c>
      <c r="F302" s="12">
        <v>45555</v>
      </c>
      <c r="G302" s="12">
        <v>53254</v>
      </c>
      <c r="H302" s="12">
        <v>71327</v>
      </c>
      <c r="I302" s="12">
        <v>79937</v>
      </c>
      <c r="J302" s="12">
        <v>82173</v>
      </c>
      <c r="K302" s="12">
        <v>86440</v>
      </c>
      <c r="L302" s="12">
        <v>83408</v>
      </c>
      <c r="M302" s="12">
        <v>80487</v>
      </c>
      <c r="N302" s="12">
        <v>78210</v>
      </c>
      <c r="O302" s="12">
        <v>74157</v>
      </c>
      <c r="P302" s="12">
        <v>67297</v>
      </c>
      <c r="Q302" s="12">
        <v>72225</v>
      </c>
      <c r="R302" s="12">
        <v>78051</v>
      </c>
      <c r="S302" s="12">
        <v>95120</v>
      </c>
      <c r="T302" s="12">
        <v>102837</v>
      </c>
      <c r="U302" s="12">
        <v>108062</v>
      </c>
      <c r="V302" s="12">
        <v>96234</v>
      </c>
      <c r="W302" s="12">
        <v>81610</v>
      </c>
      <c r="X302" s="12">
        <v>64327</v>
      </c>
      <c r="Y302" s="12">
        <v>53084</v>
      </c>
      <c r="AA302" s="2">
        <f>IFERROR(INDEX('Holiday Schedule'!$D$3:$D$24,MATCH(A302,'Holiday Schedule'!$C$3:$C$24,0)),0)</f>
        <v>0</v>
      </c>
      <c r="AB302" s="2">
        <f t="shared" si="32"/>
        <v>1</v>
      </c>
      <c r="AC302" s="2">
        <f t="shared" si="33"/>
        <v>0</v>
      </c>
      <c r="AD302" s="5">
        <f t="shared" si="34"/>
        <v>1736381</v>
      </c>
      <c r="AE302" s="5">
        <f t="shared" si="35"/>
        <v>1736381</v>
      </c>
      <c r="AG302" s="2">
        <f t="shared" si="36"/>
        <v>10</v>
      </c>
      <c r="AH302" s="2">
        <f t="shared" si="37"/>
        <v>2024</v>
      </c>
      <c r="AJ302" s="5">
        <f t="shared" si="38"/>
        <v>108062</v>
      </c>
      <c r="AK302" s="2">
        <f t="shared" si="39"/>
        <v>20</v>
      </c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40"/>
    </row>
    <row r="303" spans="1:89" x14ac:dyDescent="0.25">
      <c r="A303" s="18">
        <v>45586</v>
      </c>
      <c r="B303" s="12">
        <v>47814</v>
      </c>
      <c r="C303" s="12">
        <v>44105</v>
      </c>
      <c r="D303" s="12">
        <v>41541</v>
      </c>
      <c r="E303" s="12">
        <v>42755</v>
      </c>
      <c r="F303" s="12">
        <v>45385</v>
      </c>
      <c r="G303" s="12">
        <v>55705</v>
      </c>
      <c r="H303" s="12">
        <v>77387</v>
      </c>
      <c r="I303" s="12">
        <v>84074</v>
      </c>
      <c r="J303" s="12">
        <v>80264</v>
      </c>
      <c r="K303" s="12">
        <v>80864</v>
      </c>
      <c r="L303" s="12">
        <v>78426</v>
      </c>
      <c r="M303" s="12">
        <v>75186</v>
      </c>
      <c r="N303" s="12">
        <v>73196</v>
      </c>
      <c r="O303" s="12">
        <v>70556</v>
      </c>
      <c r="P303" s="12">
        <v>63652</v>
      </c>
      <c r="Q303" s="12">
        <v>68310</v>
      </c>
      <c r="R303" s="12">
        <v>75339</v>
      </c>
      <c r="S303" s="12">
        <v>92389</v>
      </c>
      <c r="T303" s="12">
        <v>101764</v>
      </c>
      <c r="U303" s="12">
        <v>107083</v>
      </c>
      <c r="V303" s="12">
        <v>96429</v>
      </c>
      <c r="W303" s="12">
        <v>83118</v>
      </c>
      <c r="X303" s="12">
        <v>63849</v>
      </c>
      <c r="Y303" s="12">
        <v>52732</v>
      </c>
      <c r="AA303" s="2">
        <f>IFERROR(INDEX('Holiday Schedule'!$D$3:$D$24,MATCH(A303,'Holiday Schedule'!$C$3:$C$24,0)),0)</f>
        <v>0</v>
      </c>
      <c r="AB303" s="2">
        <f t="shared" si="32"/>
        <v>2</v>
      </c>
      <c r="AC303" s="2">
        <f t="shared" si="33"/>
        <v>1294499</v>
      </c>
      <c r="AD303" s="5">
        <f t="shared" si="34"/>
        <v>407424</v>
      </c>
      <c r="AE303" s="5">
        <f t="shared" si="35"/>
        <v>1701923</v>
      </c>
      <c r="AG303" s="2">
        <f t="shared" si="36"/>
        <v>10</v>
      </c>
      <c r="AH303" s="2">
        <f t="shared" si="37"/>
        <v>2024</v>
      </c>
      <c r="AJ303" s="5">
        <f t="shared" si="38"/>
        <v>107083</v>
      </c>
      <c r="AK303" s="2">
        <f t="shared" si="39"/>
        <v>20</v>
      </c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40"/>
    </row>
    <row r="304" spans="1:89" x14ac:dyDescent="0.25">
      <c r="A304" s="18">
        <v>45587</v>
      </c>
      <c r="B304" s="12">
        <v>47680</v>
      </c>
      <c r="C304" s="12">
        <v>43983</v>
      </c>
      <c r="D304" s="12">
        <v>41425</v>
      </c>
      <c r="E304" s="12">
        <v>42636</v>
      </c>
      <c r="F304" s="12">
        <v>45259</v>
      </c>
      <c r="G304" s="12">
        <v>55552</v>
      </c>
      <c r="H304" s="12">
        <v>77176</v>
      </c>
      <c r="I304" s="12">
        <v>83843</v>
      </c>
      <c r="J304" s="12">
        <v>80043</v>
      </c>
      <c r="K304" s="12">
        <v>80640</v>
      </c>
      <c r="L304" s="12">
        <v>78209</v>
      </c>
      <c r="M304" s="12">
        <v>74978</v>
      </c>
      <c r="N304" s="12">
        <v>72995</v>
      </c>
      <c r="O304" s="12">
        <v>70362</v>
      </c>
      <c r="P304" s="12">
        <v>63474</v>
      </c>
      <c r="Q304" s="12">
        <v>68122</v>
      </c>
      <c r="R304" s="12">
        <v>75131</v>
      </c>
      <c r="S304" s="12">
        <v>92135</v>
      </c>
      <c r="T304" s="12">
        <v>101482</v>
      </c>
      <c r="U304" s="12">
        <v>106788</v>
      </c>
      <c r="V304" s="12">
        <v>96163</v>
      </c>
      <c r="W304" s="12">
        <v>82887</v>
      </c>
      <c r="X304" s="12">
        <v>63673</v>
      </c>
      <c r="Y304" s="12">
        <v>52587</v>
      </c>
      <c r="AA304" s="2">
        <f>IFERROR(INDEX('Holiday Schedule'!$D$3:$D$24,MATCH(A304,'Holiday Schedule'!$C$3:$C$24,0)),0)</f>
        <v>0</v>
      </c>
      <c r="AB304" s="2">
        <f t="shared" si="32"/>
        <v>3</v>
      </c>
      <c r="AC304" s="2">
        <f t="shared" si="33"/>
        <v>1290925</v>
      </c>
      <c r="AD304" s="5">
        <f t="shared" si="34"/>
        <v>406298</v>
      </c>
      <c r="AE304" s="5">
        <f t="shared" si="35"/>
        <v>1697223</v>
      </c>
      <c r="AG304" s="2">
        <f t="shared" si="36"/>
        <v>10</v>
      </c>
      <c r="AH304" s="2">
        <f t="shared" si="37"/>
        <v>2024</v>
      </c>
      <c r="AJ304" s="5">
        <f t="shared" si="38"/>
        <v>106788</v>
      </c>
      <c r="AK304" s="2">
        <f t="shared" si="39"/>
        <v>20</v>
      </c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40"/>
    </row>
    <row r="305" spans="1:89" x14ac:dyDescent="0.25">
      <c r="A305" s="18">
        <v>45588</v>
      </c>
      <c r="B305" s="12">
        <v>47555</v>
      </c>
      <c r="C305" s="12">
        <v>43868</v>
      </c>
      <c r="D305" s="12">
        <v>41318</v>
      </c>
      <c r="E305" s="12">
        <v>42524</v>
      </c>
      <c r="F305" s="12">
        <v>45139</v>
      </c>
      <c r="G305" s="12">
        <v>55404</v>
      </c>
      <c r="H305" s="12">
        <v>76971</v>
      </c>
      <c r="I305" s="12">
        <v>83621</v>
      </c>
      <c r="J305" s="12">
        <v>79832</v>
      </c>
      <c r="K305" s="12">
        <v>80427</v>
      </c>
      <c r="L305" s="12">
        <v>78003</v>
      </c>
      <c r="M305" s="12">
        <v>74780</v>
      </c>
      <c r="N305" s="12">
        <v>72801</v>
      </c>
      <c r="O305" s="12">
        <v>70175</v>
      </c>
      <c r="P305" s="12">
        <v>63308</v>
      </c>
      <c r="Q305" s="12">
        <v>67941</v>
      </c>
      <c r="R305" s="12">
        <v>74933</v>
      </c>
      <c r="S305" s="12">
        <v>91891</v>
      </c>
      <c r="T305" s="12">
        <v>101215</v>
      </c>
      <c r="U305" s="12">
        <v>106505</v>
      </c>
      <c r="V305" s="12">
        <v>95910</v>
      </c>
      <c r="W305" s="12">
        <v>82669</v>
      </c>
      <c r="X305" s="12">
        <v>63506</v>
      </c>
      <c r="Y305" s="12">
        <v>52447</v>
      </c>
      <c r="AA305" s="2">
        <f>IFERROR(INDEX('Holiday Schedule'!$D$3:$D$24,MATCH(A305,'Holiday Schedule'!$C$3:$C$24,0)),0)</f>
        <v>0</v>
      </c>
      <c r="AB305" s="2">
        <f t="shared" si="32"/>
        <v>4</v>
      </c>
      <c r="AC305" s="2">
        <f t="shared" si="33"/>
        <v>1287517</v>
      </c>
      <c r="AD305" s="5">
        <f t="shared" si="34"/>
        <v>405226</v>
      </c>
      <c r="AE305" s="5">
        <f t="shared" si="35"/>
        <v>1692743</v>
      </c>
      <c r="AG305" s="2">
        <f t="shared" si="36"/>
        <v>10</v>
      </c>
      <c r="AH305" s="2">
        <f t="shared" si="37"/>
        <v>2024</v>
      </c>
      <c r="AJ305" s="5">
        <f t="shared" si="38"/>
        <v>106505</v>
      </c>
      <c r="AK305" s="2">
        <f t="shared" si="39"/>
        <v>20</v>
      </c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40"/>
    </row>
    <row r="306" spans="1:89" x14ac:dyDescent="0.25">
      <c r="A306" s="18">
        <v>45589</v>
      </c>
      <c r="B306" s="12">
        <v>47397</v>
      </c>
      <c r="C306" s="12">
        <v>43723</v>
      </c>
      <c r="D306" s="12">
        <v>41179</v>
      </c>
      <c r="E306" s="12">
        <v>42382</v>
      </c>
      <c r="F306" s="12">
        <v>44990</v>
      </c>
      <c r="G306" s="12">
        <v>55222</v>
      </c>
      <c r="H306" s="12">
        <v>76716</v>
      </c>
      <c r="I306" s="12">
        <v>83344</v>
      </c>
      <c r="J306" s="12">
        <v>79568</v>
      </c>
      <c r="K306" s="12">
        <v>80160</v>
      </c>
      <c r="L306" s="12">
        <v>77744</v>
      </c>
      <c r="M306" s="12">
        <v>74532</v>
      </c>
      <c r="N306" s="12">
        <v>72560</v>
      </c>
      <c r="O306" s="12">
        <v>69944</v>
      </c>
      <c r="P306" s="12">
        <v>63097</v>
      </c>
      <c r="Q306" s="12">
        <v>67716</v>
      </c>
      <c r="R306" s="12">
        <v>74684</v>
      </c>
      <c r="S306" s="12">
        <v>91588</v>
      </c>
      <c r="T306" s="12">
        <v>100879</v>
      </c>
      <c r="U306" s="12">
        <v>106153</v>
      </c>
      <c r="V306" s="12">
        <v>95591</v>
      </c>
      <c r="W306" s="12">
        <v>82394</v>
      </c>
      <c r="X306" s="12">
        <v>63294</v>
      </c>
      <c r="Y306" s="12">
        <v>52274</v>
      </c>
      <c r="AA306" s="2">
        <f>IFERROR(INDEX('Holiday Schedule'!$D$3:$D$24,MATCH(A306,'Holiday Schedule'!$C$3:$C$24,0)),0)</f>
        <v>0</v>
      </c>
      <c r="AB306" s="2">
        <f t="shared" si="32"/>
        <v>5</v>
      </c>
      <c r="AC306" s="2">
        <f t="shared" si="33"/>
        <v>1283248</v>
      </c>
      <c r="AD306" s="5">
        <f t="shared" si="34"/>
        <v>403883</v>
      </c>
      <c r="AE306" s="5">
        <f t="shared" si="35"/>
        <v>1687131</v>
      </c>
      <c r="AG306" s="2">
        <f t="shared" si="36"/>
        <v>10</v>
      </c>
      <c r="AH306" s="2">
        <f t="shared" si="37"/>
        <v>2024</v>
      </c>
      <c r="AJ306" s="5">
        <f t="shared" si="38"/>
        <v>106153</v>
      </c>
      <c r="AK306" s="2">
        <f t="shared" si="39"/>
        <v>20</v>
      </c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40"/>
    </row>
    <row r="307" spans="1:89" x14ac:dyDescent="0.25">
      <c r="A307" s="18">
        <v>45590</v>
      </c>
      <c r="B307" s="12">
        <v>47265</v>
      </c>
      <c r="C307" s="12">
        <v>43599</v>
      </c>
      <c r="D307" s="12">
        <v>41064</v>
      </c>
      <c r="E307" s="12">
        <v>42264</v>
      </c>
      <c r="F307" s="12">
        <v>44864</v>
      </c>
      <c r="G307" s="12">
        <v>55065</v>
      </c>
      <c r="H307" s="12">
        <v>76501</v>
      </c>
      <c r="I307" s="12">
        <v>83109</v>
      </c>
      <c r="J307" s="12">
        <v>79344</v>
      </c>
      <c r="K307" s="12">
        <v>79935</v>
      </c>
      <c r="L307" s="12">
        <v>77526</v>
      </c>
      <c r="M307" s="12">
        <v>74323</v>
      </c>
      <c r="N307" s="12">
        <v>72356</v>
      </c>
      <c r="O307" s="12">
        <v>69747</v>
      </c>
      <c r="P307" s="12">
        <v>62920</v>
      </c>
      <c r="Q307" s="12">
        <v>67527</v>
      </c>
      <c r="R307" s="12">
        <v>74473</v>
      </c>
      <c r="S307" s="12">
        <v>91330</v>
      </c>
      <c r="T307" s="12">
        <v>100595</v>
      </c>
      <c r="U307" s="12">
        <v>105854</v>
      </c>
      <c r="V307" s="12">
        <v>95323</v>
      </c>
      <c r="W307" s="12">
        <v>82163</v>
      </c>
      <c r="X307" s="12">
        <v>63117</v>
      </c>
      <c r="Y307" s="12">
        <v>52127</v>
      </c>
      <c r="AA307" s="2">
        <f>IFERROR(INDEX('Holiday Schedule'!$D$3:$D$24,MATCH(A307,'Holiday Schedule'!$C$3:$C$24,0)),0)</f>
        <v>0</v>
      </c>
      <c r="AB307" s="2">
        <f t="shared" si="32"/>
        <v>6</v>
      </c>
      <c r="AC307" s="2">
        <f t="shared" si="33"/>
        <v>1279642</v>
      </c>
      <c r="AD307" s="5">
        <f t="shared" si="34"/>
        <v>402749</v>
      </c>
      <c r="AE307" s="5">
        <f t="shared" si="35"/>
        <v>1682391</v>
      </c>
      <c r="AG307" s="2">
        <f t="shared" si="36"/>
        <v>10</v>
      </c>
      <c r="AH307" s="2">
        <f t="shared" si="37"/>
        <v>2024</v>
      </c>
      <c r="AJ307" s="5">
        <f t="shared" si="38"/>
        <v>105854</v>
      </c>
      <c r="AK307" s="2">
        <f t="shared" si="39"/>
        <v>20</v>
      </c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40"/>
    </row>
    <row r="308" spans="1:89" x14ac:dyDescent="0.25">
      <c r="A308" s="18">
        <v>45591</v>
      </c>
      <c r="B308" s="12">
        <v>47905</v>
      </c>
      <c r="C308" s="12">
        <v>48553</v>
      </c>
      <c r="D308" s="12">
        <v>41230</v>
      </c>
      <c r="E308" s="12">
        <v>42303</v>
      </c>
      <c r="F308" s="12">
        <v>44907</v>
      </c>
      <c r="G308" s="12">
        <v>52497</v>
      </c>
      <c r="H308" s="12">
        <v>70312</v>
      </c>
      <c r="I308" s="12">
        <v>78801</v>
      </c>
      <c r="J308" s="12">
        <v>81003</v>
      </c>
      <c r="K308" s="12">
        <v>85212</v>
      </c>
      <c r="L308" s="12">
        <v>82223</v>
      </c>
      <c r="M308" s="12">
        <v>79344</v>
      </c>
      <c r="N308" s="12">
        <v>77099</v>
      </c>
      <c r="O308" s="12">
        <v>73104</v>
      </c>
      <c r="P308" s="12">
        <v>66340</v>
      </c>
      <c r="Q308" s="12">
        <v>71198</v>
      </c>
      <c r="R308" s="12">
        <v>76943</v>
      </c>
      <c r="S308" s="12">
        <v>93769</v>
      </c>
      <c r="T308" s="12">
        <v>101375</v>
      </c>
      <c r="U308" s="12">
        <v>106528</v>
      </c>
      <c r="V308" s="12">
        <v>94868</v>
      </c>
      <c r="W308" s="12">
        <v>80451</v>
      </c>
      <c r="X308" s="12">
        <v>63414</v>
      </c>
      <c r="Y308" s="12">
        <v>52330</v>
      </c>
      <c r="AA308" s="2">
        <f>IFERROR(INDEX('Holiday Schedule'!$D$3:$D$24,MATCH(A308,'Holiday Schedule'!$C$3:$C$24,0)),0)</f>
        <v>0</v>
      </c>
      <c r="AB308" s="2">
        <f t="shared" si="32"/>
        <v>7</v>
      </c>
      <c r="AC308" s="2">
        <f t="shared" si="33"/>
        <v>0</v>
      </c>
      <c r="AD308" s="5">
        <f t="shared" si="34"/>
        <v>1711709</v>
      </c>
      <c r="AE308" s="5">
        <f t="shared" si="35"/>
        <v>1711709</v>
      </c>
      <c r="AG308" s="2">
        <f t="shared" si="36"/>
        <v>10</v>
      </c>
      <c r="AH308" s="2">
        <f t="shared" si="37"/>
        <v>2024</v>
      </c>
      <c r="AJ308" s="5">
        <f t="shared" si="38"/>
        <v>106528</v>
      </c>
      <c r="AK308" s="2">
        <f t="shared" si="39"/>
        <v>20</v>
      </c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40"/>
    </row>
    <row r="309" spans="1:89" x14ac:dyDescent="0.25">
      <c r="A309" s="18">
        <v>45592</v>
      </c>
      <c r="B309" s="12">
        <v>47917</v>
      </c>
      <c r="C309" s="12">
        <v>48567</v>
      </c>
      <c r="D309" s="12">
        <v>41242</v>
      </c>
      <c r="E309" s="12">
        <v>42314</v>
      </c>
      <c r="F309" s="12">
        <v>44919</v>
      </c>
      <c r="G309" s="12">
        <v>52511</v>
      </c>
      <c r="H309" s="12">
        <v>70331</v>
      </c>
      <c r="I309" s="12">
        <v>78822</v>
      </c>
      <c r="J309" s="12">
        <v>81024</v>
      </c>
      <c r="K309" s="12">
        <v>85235</v>
      </c>
      <c r="L309" s="12">
        <v>82245</v>
      </c>
      <c r="M309" s="12">
        <v>79364</v>
      </c>
      <c r="N309" s="12">
        <v>77119</v>
      </c>
      <c r="O309" s="12">
        <v>73123</v>
      </c>
      <c r="P309" s="12">
        <v>66359</v>
      </c>
      <c r="Q309" s="12">
        <v>71216</v>
      </c>
      <c r="R309" s="12">
        <v>76963</v>
      </c>
      <c r="S309" s="12">
        <v>93794</v>
      </c>
      <c r="T309" s="12">
        <v>101404</v>
      </c>
      <c r="U309" s="12">
        <v>106555</v>
      </c>
      <c r="V309" s="12">
        <v>94893</v>
      </c>
      <c r="W309" s="12">
        <v>80472</v>
      </c>
      <c r="X309" s="12">
        <v>63430</v>
      </c>
      <c r="Y309" s="12">
        <v>52343</v>
      </c>
      <c r="AA309" s="2">
        <f>IFERROR(INDEX('Holiday Schedule'!$D$3:$D$24,MATCH(A309,'Holiday Schedule'!$C$3:$C$24,0)),0)</f>
        <v>0</v>
      </c>
      <c r="AB309" s="2">
        <f t="shared" si="32"/>
        <v>1</v>
      </c>
      <c r="AC309" s="2">
        <f t="shared" si="33"/>
        <v>0</v>
      </c>
      <c r="AD309" s="5">
        <f t="shared" si="34"/>
        <v>1712162</v>
      </c>
      <c r="AE309" s="5">
        <f t="shared" si="35"/>
        <v>1712162</v>
      </c>
      <c r="AG309" s="2">
        <f t="shared" si="36"/>
        <v>10</v>
      </c>
      <c r="AH309" s="2">
        <f t="shared" si="37"/>
        <v>2024</v>
      </c>
      <c r="AJ309" s="5">
        <f t="shared" si="38"/>
        <v>106555</v>
      </c>
      <c r="AK309" s="2">
        <f t="shared" si="39"/>
        <v>20</v>
      </c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40"/>
    </row>
    <row r="310" spans="1:89" x14ac:dyDescent="0.25">
      <c r="A310" s="18">
        <v>45593</v>
      </c>
      <c r="B310" s="12">
        <v>47187</v>
      </c>
      <c r="C310" s="12">
        <v>43528</v>
      </c>
      <c r="D310" s="12">
        <v>40995</v>
      </c>
      <c r="E310" s="12">
        <v>42193</v>
      </c>
      <c r="F310" s="12">
        <v>44789</v>
      </c>
      <c r="G310" s="12">
        <v>54975</v>
      </c>
      <c r="H310" s="12">
        <v>76374</v>
      </c>
      <c r="I310" s="12">
        <v>82971</v>
      </c>
      <c r="J310" s="12">
        <v>79214</v>
      </c>
      <c r="K310" s="12">
        <v>79802</v>
      </c>
      <c r="L310" s="12">
        <v>77399</v>
      </c>
      <c r="M310" s="12">
        <v>74200</v>
      </c>
      <c r="N310" s="12">
        <v>72237</v>
      </c>
      <c r="O310" s="12">
        <v>69631</v>
      </c>
      <c r="P310" s="12">
        <v>62817</v>
      </c>
      <c r="Q310" s="12">
        <v>67415</v>
      </c>
      <c r="R310" s="12">
        <v>74351</v>
      </c>
      <c r="S310" s="12">
        <v>91179</v>
      </c>
      <c r="T310" s="12">
        <v>100428</v>
      </c>
      <c r="U310" s="12">
        <v>105679</v>
      </c>
      <c r="V310" s="12">
        <v>95165</v>
      </c>
      <c r="W310" s="12">
        <v>82027</v>
      </c>
      <c r="X310" s="12">
        <v>63013</v>
      </c>
      <c r="Y310" s="12">
        <v>52040</v>
      </c>
      <c r="AA310" s="2">
        <f>IFERROR(INDEX('Holiday Schedule'!$D$3:$D$24,MATCH(A310,'Holiday Schedule'!$C$3:$C$24,0)),0)</f>
        <v>0</v>
      </c>
      <c r="AB310" s="2">
        <f t="shared" si="32"/>
        <v>2</v>
      </c>
      <c r="AC310" s="2">
        <f t="shared" si="33"/>
        <v>1277528</v>
      </c>
      <c r="AD310" s="5">
        <f t="shared" si="34"/>
        <v>402081</v>
      </c>
      <c r="AE310" s="5">
        <f t="shared" si="35"/>
        <v>1679609</v>
      </c>
      <c r="AG310" s="2">
        <f t="shared" si="36"/>
        <v>10</v>
      </c>
      <c r="AH310" s="2">
        <f t="shared" si="37"/>
        <v>2024</v>
      </c>
      <c r="AJ310" s="5">
        <f t="shared" si="38"/>
        <v>105679</v>
      </c>
      <c r="AK310" s="2">
        <f t="shared" si="39"/>
        <v>20</v>
      </c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40"/>
    </row>
    <row r="311" spans="1:89" x14ac:dyDescent="0.25">
      <c r="A311" s="18">
        <v>45594</v>
      </c>
      <c r="B311" s="12">
        <v>47051</v>
      </c>
      <c r="C311" s="12">
        <v>43402</v>
      </c>
      <c r="D311" s="12">
        <v>40877</v>
      </c>
      <c r="E311" s="12">
        <v>42071</v>
      </c>
      <c r="F311" s="12">
        <v>44660</v>
      </c>
      <c r="G311" s="12">
        <v>54816</v>
      </c>
      <c r="H311" s="12">
        <v>76155</v>
      </c>
      <c r="I311" s="12">
        <v>82732</v>
      </c>
      <c r="J311" s="12">
        <v>78985</v>
      </c>
      <c r="K311" s="12">
        <v>79572</v>
      </c>
      <c r="L311" s="12">
        <v>77174</v>
      </c>
      <c r="M311" s="12">
        <v>73985</v>
      </c>
      <c r="N311" s="12">
        <v>72028</v>
      </c>
      <c r="O311" s="12">
        <v>69431</v>
      </c>
      <c r="P311" s="12">
        <v>62635</v>
      </c>
      <c r="Q311" s="12">
        <v>67220</v>
      </c>
      <c r="R311" s="12">
        <v>74136</v>
      </c>
      <c r="S311" s="12">
        <v>90916</v>
      </c>
      <c r="T311" s="12">
        <v>100139</v>
      </c>
      <c r="U311" s="12">
        <v>105374</v>
      </c>
      <c r="V311" s="12">
        <v>94891</v>
      </c>
      <c r="W311" s="12">
        <v>81790</v>
      </c>
      <c r="X311" s="12">
        <v>62831</v>
      </c>
      <c r="Y311" s="12">
        <v>51891</v>
      </c>
      <c r="AA311" s="2">
        <f>IFERROR(INDEX('Holiday Schedule'!$D$3:$D$24,MATCH(A311,'Holiday Schedule'!$C$3:$C$24,0)),0)</f>
        <v>0</v>
      </c>
      <c r="AB311" s="2">
        <f t="shared" si="32"/>
        <v>3</v>
      </c>
      <c r="AC311" s="2">
        <f t="shared" si="33"/>
        <v>1273839</v>
      </c>
      <c r="AD311" s="5">
        <f t="shared" si="34"/>
        <v>400923</v>
      </c>
      <c r="AE311" s="5">
        <f t="shared" si="35"/>
        <v>1674762</v>
      </c>
      <c r="AG311" s="2">
        <f t="shared" si="36"/>
        <v>10</v>
      </c>
      <c r="AH311" s="2">
        <f t="shared" si="37"/>
        <v>2024</v>
      </c>
      <c r="AJ311" s="5">
        <f t="shared" si="38"/>
        <v>105374</v>
      </c>
      <c r="AK311" s="2">
        <f t="shared" si="39"/>
        <v>20</v>
      </c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40"/>
    </row>
    <row r="312" spans="1:89" x14ac:dyDescent="0.25">
      <c r="A312" s="18">
        <v>45595</v>
      </c>
      <c r="B312" s="12">
        <v>46910</v>
      </c>
      <c r="C312" s="12">
        <v>43272</v>
      </c>
      <c r="D312" s="12">
        <v>40755</v>
      </c>
      <c r="E312" s="12">
        <v>41945</v>
      </c>
      <c r="F312" s="12">
        <v>44526</v>
      </c>
      <c r="G312" s="12">
        <v>54653</v>
      </c>
      <c r="H312" s="12">
        <v>75927</v>
      </c>
      <c r="I312" s="12">
        <v>82486</v>
      </c>
      <c r="J312" s="12">
        <v>78749</v>
      </c>
      <c r="K312" s="12">
        <v>79334</v>
      </c>
      <c r="L312" s="12">
        <v>76944</v>
      </c>
      <c r="M312" s="12">
        <v>73765</v>
      </c>
      <c r="N312" s="12">
        <v>71813</v>
      </c>
      <c r="O312" s="12">
        <v>69223</v>
      </c>
      <c r="P312" s="12">
        <v>62448</v>
      </c>
      <c r="Q312" s="12">
        <v>67021</v>
      </c>
      <c r="R312" s="12">
        <v>73915</v>
      </c>
      <c r="S312" s="12">
        <v>90643</v>
      </c>
      <c r="T312" s="12">
        <v>99840</v>
      </c>
      <c r="U312" s="12">
        <v>105059</v>
      </c>
      <c r="V312" s="12">
        <v>94606</v>
      </c>
      <c r="W312" s="12">
        <v>81545</v>
      </c>
      <c r="X312" s="12">
        <v>62643</v>
      </c>
      <c r="Y312" s="12">
        <v>51735</v>
      </c>
      <c r="AA312" s="2">
        <f>IFERROR(INDEX('Holiday Schedule'!$D$3:$D$24,MATCH(A312,'Holiday Schedule'!$C$3:$C$24,0)),0)</f>
        <v>0</v>
      </c>
      <c r="AB312" s="2">
        <f t="shared" si="32"/>
        <v>4</v>
      </c>
      <c r="AC312" s="2">
        <f t="shared" si="33"/>
        <v>1270034</v>
      </c>
      <c r="AD312" s="5">
        <f t="shared" si="34"/>
        <v>399723</v>
      </c>
      <c r="AE312" s="5">
        <f t="shared" si="35"/>
        <v>1669757</v>
      </c>
      <c r="AG312" s="2">
        <f t="shared" si="36"/>
        <v>10</v>
      </c>
      <c r="AH312" s="2">
        <f t="shared" si="37"/>
        <v>2024</v>
      </c>
      <c r="AJ312" s="5">
        <f t="shared" si="38"/>
        <v>105059</v>
      </c>
      <c r="AK312" s="2">
        <f t="shared" si="39"/>
        <v>20</v>
      </c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40"/>
    </row>
    <row r="313" spans="1:89" x14ac:dyDescent="0.25">
      <c r="A313" s="18">
        <v>45596</v>
      </c>
      <c r="B313" s="20">
        <v>46802</v>
      </c>
      <c r="C313" s="20">
        <v>43173</v>
      </c>
      <c r="D313" s="20">
        <v>40662</v>
      </c>
      <c r="E313" s="20">
        <v>41849</v>
      </c>
      <c r="F313" s="20">
        <v>44426</v>
      </c>
      <c r="G313" s="20">
        <v>54527</v>
      </c>
      <c r="H313" s="20">
        <v>75752</v>
      </c>
      <c r="I313" s="20">
        <v>82297</v>
      </c>
      <c r="J313" s="20">
        <v>78568</v>
      </c>
      <c r="K313" s="20">
        <v>79152</v>
      </c>
      <c r="L313" s="20">
        <v>76767</v>
      </c>
      <c r="M313" s="20">
        <v>73596</v>
      </c>
      <c r="N313" s="20">
        <v>71648</v>
      </c>
      <c r="O313" s="20">
        <v>69065</v>
      </c>
      <c r="P313" s="20">
        <v>62306</v>
      </c>
      <c r="Q313" s="20">
        <v>66865</v>
      </c>
      <c r="R313" s="20">
        <v>73745</v>
      </c>
      <c r="S313" s="20">
        <v>90436</v>
      </c>
      <c r="T313" s="20">
        <v>99611</v>
      </c>
      <c r="U313" s="20">
        <v>104819</v>
      </c>
      <c r="V313" s="20">
        <v>94390</v>
      </c>
      <c r="W313" s="20">
        <v>81358</v>
      </c>
      <c r="X313" s="20">
        <v>62498</v>
      </c>
      <c r="Y313" s="20">
        <v>51616</v>
      </c>
      <c r="AA313" s="2">
        <f>IFERROR(INDEX('Holiday Schedule'!$D$3:$D$24,MATCH(A313,'Holiday Schedule'!$C$3:$C$24,0)),0)</f>
        <v>0</v>
      </c>
      <c r="AB313" s="2">
        <f t="shared" si="32"/>
        <v>5</v>
      </c>
      <c r="AC313" s="2">
        <f t="shared" si="33"/>
        <v>1267121</v>
      </c>
      <c r="AD313" s="5">
        <f t="shared" si="34"/>
        <v>398807</v>
      </c>
      <c r="AE313" s="5">
        <f t="shared" si="35"/>
        <v>1665928</v>
      </c>
      <c r="AG313" s="2">
        <f t="shared" si="36"/>
        <v>10</v>
      </c>
      <c r="AH313" s="2">
        <f t="shared" si="37"/>
        <v>2024</v>
      </c>
      <c r="AJ313" s="5">
        <f t="shared" si="38"/>
        <v>104819</v>
      </c>
      <c r="AK313" s="2">
        <f t="shared" si="39"/>
        <v>20</v>
      </c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40"/>
    </row>
    <row r="314" spans="1:89" x14ac:dyDescent="0.25">
      <c r="A314" s="18">
        <v>45597</v>
      </c>
      <c r="B314" s="20">
        <v>49044</v>
      </c>
      <c r="C314" s="20">
        <v>46659</v>
      </c>
      <c r="D314" s="20">
        <v>44588</v>
      </c>
      <c r="E314" s="20">
        <v>45439</v>
      </c>
      <c r="F314" s="20">
        <v>49509</v>
      </c>
      <c r="G314" s="20">
        <v>56175</v>
      </c>
      <c r="H314" s="20">
        <v>79318</v>
      </c>
      <c r="I314" s="20">
        <v>87056</v>
      </c>
      <c r="J314" s="20">
        <v>81302</v>
      </c>
      <c r="K314" s="20">
        <v>80791</v>
      </c>
      <c r="L314" s="20">
        <v>78605</v>
      </c>
      <c r="M314" s="20">
        <v>74761</v>
      </c>
      <c r="N314" s="20">
        <v>71828</v>
      </c>
      <c r="O314" s="20">
        <v>68465</v>
      </c>
      <c r="P314" s="20">
        <v>69628</v>
      </c>
      <c r="Q314" s="20">
        <v>75345</v>
      </c>
      <c r="R314" s="20">
        <v>90479</v>
      </c>
      <c r="S314" s="20">
        <v>105478</v>
      </c>
      <c r="T314" s="20">
        <v>107670</v>
      </c>
      <c r="U314" s="20">
        <v>99914</v>
      </c>
      <c r="V314" s="20">
        <v>94774</v>
      </c>
      <c r="W314" s="20">
        <v>80594</v>
      </c>
      <c r="X314" s="20">
        <v>62603</v>
      </c>
      <c r="Y314" s="20">
        <v>54557</v>
      </c>
      <c r="AA314" s="2">
        <f>IFERROR(INDEX('Holiday Schedule'!$D$3:$D$24,MATCH(A314,'Holiday Schedule'!$C$3:$C$24,0)),0)</f>
        <v>0</v>
      </c>
      <c r="AB314" s="2">
        <f t="shared" si="32"/>
        <v>6</v>
      </c>
      <c r="AC314" s="2">
        <f t="shared" si="33"/>
        <v>1329293</v>
      </c>
      <c r="AD314" s="5">
        <f t="shared" si="34"/>
        <v>425289</v>
      </c>
      <c r="AE314" s="5">
        <f t="shared" si="35"/>
        <v>1754582</v>
      </c>
      <c r="AG314" s="2">
        <f t="shared" si="36"/>
        <v>11</v>
      </c>
      <c r="AH314" s="2">
        <f t="shared" si="37"/>
        <v>2024</v>
      </c>
      <c r="AJ314" s="5">
        <f t="shared" si="38"/>
        <v>107670</v>
      </c>
      <c r="AK314" s="2">
        <f t="shared" si="39"/>
        <v>19</v>
      </c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40"/>
    </row>
    <row r="315" spans="1:89" x14ac:dyDescent="0.25">
      <c r="A315" s="18">
        <v>45598</v>
      </c>
      <c r="B315" s="20">
        <v>50280</v>
      </c>
      <c r="C315" s="20">
        <v>46120</v>
      </c>
      <c r="D315" s="20">
        <v>44902</v>
      </c>
      <c r="E315" s="20">
        <v>45404</v>
      </c>
      <c r="F315" s="20">
        <v>49200</v>
      </c>
      <c r="G315" s="20">
        <v>55952</v>
      </c>
      <c r="H315" s="20">
        <v>71653</v>
      </c>
      <c r="I315" s="20">
        <v>78845</v>
      </c>
      <c r="J315" s="20">
        <v>81682</v>
      </c>
      <c r="K315" s="20">
        <v>85880</v>
      </c>
      <c r="L315" s="20">
        <v>84757</v>
      </c>
      <c r="M315" s="20">
        <v>80849</v>
      </c>
      <c r="N315" s="20">
        <v>76523</v>
      </c>
      <c r="O315" s="20">
        <v>73761</v>
      </c>
      <c r="P315" s="20">
        <v>73950</v>
      </c>
      <c r="Q315" s="20">
        <v>80098</v>
      </c>
      <c r="R315" s="20">
        <v>94600</v>
      </c>
      <c r="S315" s="20">
        <v>107675</v>
      </c>
      <c r="T315" s="20">
        <v>107597</v>
      </c>
      <c r="U315" s="20">
        <v>101745</v>
      </c>
      <c r="V315" s="20">
        <v>93905</v>
      </c>
      <c r="W315" s="20">
        <v>78306</v>
      </c>
      <c r="X315" s="20">
        <v>64267</v>
      </c>
      <c r="Y315" s="20">
        <v>50924</v>
      </c>
      <c r="AA315" s="2">
        <f>IFERROR(INDEX('Holiday Schedule'!$D$3:$D$24,MATCH(A315,'Holiday Schedule'!$C$3:$C$24,0)),0)</f>
        <v>0</v>
      </c>
      <c r="AB315" s="2">
        <f t="shared" si="32"/>
        <v>7</v>
      </c>
      <c r="AC315" s="2">
        <f t="shared" si="33"/>
        <v>0</v>
      </c>
      <c r="AD315" s="5">
        <f t="shared" si="34"/>
        <v>1778875</v>
      </c>
      <c r="AE315" s="5">
        <f t="shared" si="35"/>
        <v>1778875</v>
      </c>
      <c r="AG315" s="2">
        <f t="shared" si="36"/>
        <v>11</v>
      </c>
      <c r="AH315" s="2">
        <f t="shared" si="37"/>
        <v>2024</v>
      </c>
      <c r="AJ315" s="5">
        <f t="shared" si="38"/>
        <v>107675</v>
      </c>
      <c r="AK315" s="2">
        <f t="shared" si="39"/>
        <v>18</v>
      </c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40"/>
    </row>
    <row r="316" spans="1:89" x14ac:dyDescent="0.25">
      <c r="A316" s="18">
        <v>45599</v>
      </c>
      <c r="B316" s="20">
        <v>50278</v>
      </c>
      <c r="C316" s="20">
        <v>46119</v>
      </c>
      <c r="D316" s="20">
        <v>44900</v>
      </c>
      <c r="E316" s="20">
        <v>45402</v>
      </c>
      <c r="F316" s="20">
        <v>49198</v>
      </c>
      <c r="G316" s="20">
        <v>55949</v>
      </c>
      <c r="H316" s="20">
        <v>71650</v>
      </c>
      <c r="I316" s="20">
        <v>78842</v>
      </c>
      <c r="J316" s="20">
        <v>81679</v>
      </c>
      <c r="K316" s="20">
        <v>85877</v>
      </c>
      <c r="L316" s="20">
        <v>84753</v>
      </c>
      <c r="M316" s="20">
        <v>80846</v>
      </c>
      <c r="N316" s="20">
        <v>76520</v>
      </c>
      <c r="O316" s="20">
        <v>73758</v>
      </c>
      <c r="P316" s="20">
        <v>73947</v>
      </c>
      <c r="Q316" s="20">
        <v>80095</v>
      </c>
      <c r="R316" s="20">
        <v>94596</v>
      </c>
      <c r="S316" s="20">
        <v>107670</v>
      </c>
      <c r="T316" s="20">
        <v>107593</v>
      </c>
      <c r="U316" s="20">
        <v>101741</v>
      </c>
      <c r="V316" s="20">
        <v>93902</v>
      </c>
      <c r="W316" s="20">
        <v>78303</v>
      </c>
      <c r="X316" s="20">
        <v>64264</v>
      </c>
      <c r="Y316" s="20">
        <v>50922</v>
      </c>
      <c r="AA316" s="2">
        <f>IFERROR(INDEX('Holiday Schedule'!$D$3:$D$24,MATCH(A316,'Holiday Schedule'!$C$3:$C$24,0)),0)</f>
        <v>0</v>
      </c>
      <c r="AB316" s="2">
        <f t="shared" si="32"/>
        <v>1</v>
      </c>
      <c r="AC316" s="2">
        <f t="shared" si="33"/>
        <v>0</v>
      </c>
      <c r="AD316" s="5">
        <f t="shared" si="34"/>
        <v>1778804</v>
      </c>
      <c r="AE316" s="5">
        <f t="shared" si="35"/>
        <v>1778804</v>
      </c>
      <c r="AG316" s="2">
        <f t="shared" si="36"/>
        <v>11</v>
      </c>
      <c r="AH316" s="2">
        <f t="shared" si="37"/>
        <v>2024</v>
      </c>
      <c r="AJ316" s="5">
        <f t="shared" si="38"/>
        <v>107670</v>
      </c>
      <c r="AK316" s="2">
        <f t="shared" si="39"/>
        <v>18</v>
      </c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40"/>
    </row>
    <row r="317" spans="1:89" x14ac:dyDescent="0.25">
      <c r="A317" s="18">
        <v>45600</v>
      </c>
      <c r="B317" s="20">
        <v>48705</v>
      </c>
      <c r="C317" s="20">
        <v>46334</v>
      </c>
      <c r="D317" s="20">
        <v>44278</v>
      </c>
      <c r="E317" s="20">
        <v>45123</v>
      </c>
      <c r="F317" s="20">
        <v>49166</v>
      </c>
      <c r="G317" s="20">
        <v>55784</v>
      </c>
      <c r="H317" s="20">
        <v>78766</v>
      </c>
      <c r="I317" s="20">
        <v>86449</v>
      </c>
      <c r="J317" s="20">
        <v>80735</v>
      </c>
      <c r="K317" s="20">
        <v>80229</v>
      </c>
      <c r="L317" s="20">
        <v>78061</v>
      </c>
      <c r="M317" s="20">
        <v>74240</v>
      </c>
      <c r="N317" s="20">
        <v>71328</v>
      </c>
      <c r="O317" s="20">
        <v>67989</v>
      </c>
      <c r="P317" s="20">
        <v>69144</v>
      </c>
      <c r="Q317" s="20">
        <v>74821</v>
      </c>
      <c r="R317" s="20">
        <v>89848</v>
      </c>
      <c r="S317" s="20">
        <v>104745</v>
      </c>
      <c r="T317" s="20">
        <v>106921</v>
      </c>
      <c r="U317" s="20">
        <v>99219</v>
      </c>
      <c r="V317" s="20">
        <v>94114</v>
      </c>
      <c r="W317" s="20">
        <v>80034</v>
      </c>
      <c r="X317" s="20">
        <v>62168</v>
      </c>
      <c r="Y317" s="20">
        <v>54177</v>
      </c>
      <c r="AA317" s="2">
        <f>IFERROR(INDEX('Holiday Schedule'!$D$3:$D$24,MATCH(A317,'Holiday Schedule'!$C$3:$C$24,0)),0)</f>
        <v>0</v>
      </c>
      <c r="AB317" s="2">
        <f t="shared" si="32"/>
        <v>2</v>
      </c>
      <c r="AC317" s="2">
        <f t="shared" si="33"/>
        <v>1320045</v>
      </c>
      <c r="AD317" s="5">
        <f t="shared" si="34"/>
        <v>422333</v>
      </c>
      <c r="AE317" s="5">
        <f t="shared" si="35"/>
        <v>1742378</v>
      </c>
      <c r="AG317" s="2">
        <f t="shared" si="36"/>
        <v>11</v>
      </c>
      <c r="AH317" s="2">
        <f t="shared" si="37"/>
        <v>2024</v>
      </c>
      <c r="AJ317" s="5">
        <f t="shared" si="38"/>
        <v>106921</v>
      </c>
      <c r="AK317" s="2">
        <f t="shared" si="39"/>
        <v>19</v>
      </c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40"/>
    </row>
    <row r="318" spans="1:89" x14ac:dyDescent="0.25">
      <c r="A318" s="18">
        <v>45601</v>
      </c>
      <c r="B318" s="20">
        <v>48492</v>
      </c>
      <c r="C318" s="20">
        <v>46131</v>
      </c>
      <c r="D318" s="20">
        <v>44084</v>
      </c>
      <c r="E318" s="20">
        <v>44927</v>
      </c>
      <c r="F318" s="20">
        <v>48952</v>
      </c>
      <c r="G318" s="20">
        <v>55541</v>
      </c>
      <c r="H318" s="20">
        <v>78423</v>
      </c>
      <c r="I318" s="20">
        <v>86071</v>
      </c>
      <c r="J318" s="20">
        <v>80382</v>
      </c>
      <c r="K318" s="20">
        <v>79879</v>
      </c>
      <c r="L318" s="20">
        <v>77719</v>
      </c>
      <c r="M318" s="20">
        <v>73918</v>
      </c>
      <c r="N318" s="20">
        <v>71018</v>
      </c>
      <c r="O318" s="20">
        <v>67692</v>
      </c>
      <c r="P318" s="20">
        <v>68842</v>
      </c>
      <c r="Q318" s="20">
        <v>74495</v>
      </c>
      <c r="R318" s="20">
        <v>89458</v>
      </c>
      <c r="S318" s="20">
        <v>104289</v>
      </c>
      <c r="T318" s="20">
        <v>106455</v>
      </c>
      <c r="U318" s="20">
        <v>98787</v>
      </c>
      <c r="V318" s="20">
        <v>93703</v>
      </c>
      <c r="W318" s="20">
        <v>79684</v>
      </c>
      <c r="X318" s="20">
        <v>61895</v>
      </c>
      <c r="Y318" s="20">
        <v>53942</v>
      </c>
      <c r="AA318" s="2">
        <f>IFERROR(INDEX('Holiday Schedule'!$D$3:$D$24,MATCH(A318,'Holiday Schedule'!$C$3:$C$24,0)),0)</f>
        <v>0</v>
      </c>
      <c r="AB318" s="2">
        <f t="shared" si="32"/>
        <v>3</v>
      </c>
      <c r="AC318" s="2">
        <f t="shared" si="33"/>
        <v>1314287</v>
      </c>
      <c r="AD318" s="5">
        <f t="shared" si="34"/>
        <v>420492</v>
      </c>
      <c r="AE318" s="5">
        <f t="shared" si="35"/>
        <v>1734779</v>
      </c>
      <c r="AG318" s="2">
        <f t="shared" si="36"/>
        <v>11</v>
      </c>
      <c r="AH318" s="2">
        <f t="shared" si="37"/>
        <v>2024</v>
      </c>
      <c r="AJ318" s="5">
        <f t="shared" si="38"/>
        <v>106455</v>
      </c>
      <c r="AK318" s="2">
        <f t="shared" si="39"/>
        <v>19</v>
      </c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40"/>
    </row>
    <row r="319" spans="1:89" x14ac:dyDescent="0.25">
      <c r="A319" s="18">
        <v>45602</v>
      </c>
      <c r="B319" s="20">
        <v>48343</v>
      </c>
      <c r="C319" s="20">
        <v>45990</v>
      </c>
      <c r="D319" s="20">
        <v>43949</v>
      </c>
      <c r="E319" s="20">
        <v>44790</v>
      </c>
      <c r="F319" s="20">
        <v>48801</v>
      </c>
      <c r="G319" s="20">
        <v>55370</v>
      </c>
      <c r="H319" s="20">
        <v>78183</v>
      </c>
      <c r="I319" s="20">
        <v>85809</v>
      </c>
      <c r="J319" s="20">
        <v>80136</v>
      </c>
      <c r="K319" s="20">
        <v>79634</v>
      </c>
      <c r="L319" s="20">
        <v>77481</v>
      </c>
      <c r="M319" s="20">
        <v>73690</v>
      </c>
      <c r="N319" s="20">
        <v>70800</v>
      </c>
      <c r="O319" s="20">
        <v>67484</v>
      </c>
      <c r="P319" s="20">
        <v>68630</v>
      </c>
      <c r="Q319" s="20">
        <v>74266</v>
      </c>
      <c r="R319" s="20">
        <v>89185</v>
      </c>
      <c r="S319" s="20">
        <v>103969</v>
      </c>
      <c r="T319" s="20">
        <v>106129</v>
      </c>
      <c r="U319" s="20">
        <v>98484</v>
      </c>
      <c r="V319" s="20">
        <v>93417</v>
      </c>
      <c r="W319" s="20">
        <v>79442</v>
      </c>
      <c r="X319" s="20">
        <v>61706</v>
      </c>
      <c r="Y319" s="20">
        <v>53777</v>
      </c>
      <c r="AA319" s="2">
        <f>IFERROR(INDEX('Holiday Schedule'!$D$3:$D$24,MATCH(A319,'Holiday Schedule'!$C$3:$C$24,0)),0)</f>
        <v>0</v>
      </c>
      <c r="AB319" s="2">
        <f t="shared" si="32"/>
        <v>4</v>
      </c>
      <c r="AC319" s="2">
        <f t="shared" si="33"/>
        <v>1310262</v>
      </c>
      <c r="AD319" s="5">
        <f t="shared" si="34"/>
        <v>419203</v>
      </c>
      <c r="AE319" s="5">
        <f t="shared" si="35"/>
        <v>1729465</v>
      </c>
      <c r="AG319" s="2">
        <f t="shared" si="36"/>
        <v>11</v>
      </c>
      <c r="AH319" s="2">
        <f t="shared" si="37"/>
        <v>2024</v>
      </c>
      <c r="AJ319" s="5">
        <f t="shared" si="38"/>
        <v>106129</v>
      </c>
      <c r="AK319" s="2">
        <f t="shared" si="39"/>
        <v>19</v>
      </c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40"/>
    </row>
    <row r="320" spans="1:89" x14ac:dyDescent="0.25">
      <c r="A320" s="18">
        <v>45603</v>
      </c>
      <c r="B320" s="20">
        <v>48362</v>
      </c>
      <c r="C320" s="20">
        <v>46008</v>
      </c>
      <c r="D320" s="20">
        <v>43966</v>
      </c>
      <c r="E320" s="20">
        <v>44806</v>
      </c>
      <c r="F320" s="20">
        <v>48821</v>
      </c>
      <c r="G320" s="20">
        <v>55391</v>
      </c>
      <c r="H320" s="20">
        <v>78212</v>
      </c>
      <c r="I320" s="20">
        <v>85842</v>
      </c>
      <c r="J320" s="20">
        <v>80166</v>
      </c>
      <c r="K320" s="20">
        <v>79665</v>
      </c>
      <c r="L320" s="20">
        <v>77510</v>
      </c>
      <c r="M320" s="20">
        <v>73718</v>
      </c>
      <c r="N320" s="20">
        <v>70828</v>
      </c>
      <c r="O320" s="20">
        <v>67510</v>
      </c>
      <c r="P320" s="20">
        <v>68657</v>
      </c>
      <c r="Q320" s="20">
        <v>74294</v>
      </c>
      <c r="R320" s="20">
        <v>89219</v>
      </c>
      <c r="S320" s="20">
        <v>104008</v>
      </c>
      <c r="T320" s="20">
        <v>106170</v>
      </c>
      <c r="U320" s="20">
        <v>98522</v>
      </c>
      <c r="V320" s="20">
        <v>93453</v>
      </c>
      <c r="W320" s="20">
        <v>79472</v>
      </c>
      <c r="X320" s="20">
        <v>61729</v>
      </c>
      <c r="Y320" s="20">
        <v>53797</v>
      </c>
      <c r="AA320" s="2">
        <f>IFERROR(INDEX('Holiday Schedule'!$D$3:$D$24,MATCH(A320,'Holiday Schedule'!$C$3:$C$24,0)),0)</f>
        <v>0</v>
      </c>
      <c r="AB320" s="2">
        <f t="shared" si="32"/>
        <v>5</v>
      </c>
      <c r="AC320" s="2">
        <f t="shared" si="33"/>
        <v>1310763</v>
      </c>
      <c r="AD320" s="5">
        <f t="shared" si="34"/>
        <v>419363</v>
      </c>
      <c r="AE320" s="5">
        <f t="shared" si="35"/>
        <v>1730126</v>
      </c>
      <c r="AG320" s="2">
        <f t="shared" si="36"/>
        <v>11</v>
      </c>
      <c r="AH320" s="2">
        <f t="shared" si="37"/>
        <v>2024</v>
      </c>
      <c r="AJ320" s="5">
        <f t="shared" si="38"/>
        <v>106170</v>
      </c>
      <c r="AK320" s="2">
        <f t="shared" si="39"/>
        <v>19</v>
      </c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40"/>
    </row>
    <row r="321" spans="1:89" x14ac:dyDescent="0.25">
      <c r="A321" s="18">
        <v>45604</v>
      </c>
      <c r="B321" s="20">
        <v>48295</v>
      </c>
      <c r="C321" s="20">
        <v>45945</v>
      </c>
      <c r="D321" s="20">
        <v>43906</v>
      </c>
      <c r="E321" s="20">
        <v>44745</v>
      </c>
      <c r="F321" s="20">
        <v>48753</v>
      </c>
      <c r="G321" s="20">
        <v>55315</v>
      </c>
      <c r="H321" s="20">
        <v>78104</v>
      </c>
      <c r="I321" s="20">
        <v>85723</v>
      </c>
      <c r="J321" s="20">
        <v>80056</v>
      </c>
      <c r="K321" s="20">
        <v>79555</v>
      </c>
      <c r="L321" s="20">
        <v>77404</v>
      </c>
      <c r="M321" s="20">
        <v>73619</v>
      </c>
      <c r="N321" s="20">
        <v>70730</v>
      </c>
      <c r="O321" s="20">
        <v>67417</v>
      </c>
      <c r="P321" s="20">
        <v>68562</v>
      </c>
      <c r="Q321" s="20">
        <v>74192</v>
      </c>
      <c r="R321" s="20">
        <v>89095</v>
      </c>
      <c r="S321" s="20">
        <v>103865</v>
      </c>
      <c r="T321" s="20">
        <v>106024</v>
      </c>
      <c r="U321" s="20">
        <v>98386</v>
      </c>
      <c r="V321" s="20">
        <v>93325</v>
      </c>
      <c r="W321" s="20">
        <v>79363</v>
      </c>
      <c r="X321" s="20">
        <v>61644</v>
      </c>
      <c r="Y321" s="20">
        <v>53724</v>
      </c>
      <c r="AA321" s="2">
        <f>IFERROR(INDEX('Holiday Schedule'!$D$3:$D$24,MATCH(A321,'Holiday Schedule'!$C$3:$C$24,0)),0)</f>
        <v>0</v>
      </c>
      <c r="AB321" s="2">
        <f t="shared" si="32"/>
        <v>6</v>
      </c>
      <c r="AC321" s="2">
        <f t="shared" si="33"/>
        <v>1308960</v>
      </c>
      <c r="AD321" s="5">
        <f t="shared" si="34"/>
        <v>418787</v>
      </c>
      <c r="AE321" s="5">
        <f t="shared" si="35"/>
        <v>1727747</v>
      </c>
      <c r="AG321" s="2">
        <f t="shared" si="36"/>
        <v>11</v>
      </c>
      <c r="AH321" s="2">
        <f t="shared" si="37"/>
        <v>2024</v>
      </c>
      <c r="AJ321" s="5">
        <f t="shared" si="38"/>
        <v>106024</v>
      </c>
      <c r="AK321" s="2">
        <f t="shared" si="39"/>
        <v>19</v>
      </c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40"/>
    </row>
    <row r="322" spans="1:89" x14ac:dyDescent="0.25">
      <c r="A322" s="18">
        <v>45605</v>
      </c>
      <c r="B322" s="20">
        <v>49515</v>
      </c>
      <c r="C322" s="20">
        <v>45420</v>
      </c>
      <c r="D322" s="20">
        <v>44219</v>
      </c>
      <c r="E322" s="20">
        <v>44714</v>
      </c>
      <c r="F322" s="20">
        <v>48451</v>
      </c>
      <c r="G322" s="20">
        <v>55100</v>
      </c>
      <c r="H322" s="20">
        <v>70563</v>
      </c>
      <c r="I322" s="20">
        <v>77645</v>
      </c>
      <c r="J322" s="20">
        <v>80439</v>
      </c>
      <c r="K322" s="20">
        <v>84574</v>
      </c>
      <c r="L322" s="20">
        <v>83467</v>
      </c>
      <c r="M322" s="20">
        <v>79617</v>
      </c>
      <c r="N322" s="20">
        <v>75359</v>
      </c>
      <c r="O322" s="20">
        <v>72639</v>
      </c>
      <c r="P322" s="20">
        <v>72824</v>
      </c>
      <c r="Q322" s="20">
        <v>78879</v>
      </c>
      <c r="R322" s="20">
        <v>93160</v>
      </c>
      <c r="S322" s="20">
        <v>106037</v>
      </c>
      <c r="T322" s="20">
        <v>105958</v>
      </c>
      <c r="U322" s="20">
        <v>100196</v>
      </c>
      <c r="V322" s="20">
        <v>92476</v>
      </c>
      <c r="W322" s="20">
        <v>77115</v>
      </c>
      <c r="X322" s="20">
        <v>63288</v>
      </c>
      <c r="Y322" s="20">
        <v>50149</v>
      </c>
      <c r="AA322" s="2">
        <f>IFERROR(INDEX('Holiday Schedule'!$D$3:$D$24,MATCH(A322,'Holiday Schedule'!$C$3:$C$24,0)),0)</f>
        <v>0</v>
      </c>
      <c r="AB322" s="2">
        <f t="shared" si="32"/>
        <v>7</v>
      </c>
      <c r="AC322" s="2">
        <f t="shared" si="33"/>
        <v>0</v>
      </c>
      <c r="AD322" s="5">
        <f t="shared" si="34"/>
        <v>1751804</v>
      </c>
      <c r="AE322" s="5">
        <f t="shared" si="35"/>
        <v>1751804</v>
      </c>
      <c r="AG322" s="2">
        <f t="shared" si="36"/>
        <v>11</v>
      </c>
      <c r="AH322" s="2">
        <f t="shared" si="37"/>
        <v>2024</v>
      </c>
      <c r="AJ322" s="5">
        <f t="shared" si="38"/>
        <v>106037</v>
      </c>
      <c r="AK322" s="2">
        <f t="shared" si="39"/>
        <v>18</v>
      </c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40"/>
    </row>
    <row r="323" spans="1:89" x14ac:dyDescent="0.25">
      <c r="A323" s="18">
        <v>45606</v>
      </c>
      <c r="B323" s="20">
        <v>49512</v>
      </c>
      <c r="C323" s="20">
        <v>45415</v>
      </c>
      <c r="D323" s="20">
        <v>44215</v>
      </c>
      <c r="E323" s="20">
        <v>44711</v>
      </c>
      <c r="F323" s="20">
        <v>48447</v>
      </c>
      <c r="G323" s="20">
        <v>55096</v>
      </c>
      <c r="H323" s="20">
        <v>70558</v>
      </c>
      <c r="I323" s="20">
        <v>77639</v>
      </c>
      <c r="J323" s="20">
        <v>80433</v>
      </c>
      <c r="K323" s="20">
        <v>84566</v>
      </c>
      <c r="L323" s="20">
        <v>83461</v>
      </c>
      <c r="M323" s="20">
        <v>79611</v>
      </c>
      <c r="N323" s="20">
        <v>75353</v>
      </c>
      <c r="O323" s="20">
        <v>72634</v>
      </c>
      <c r="P323" s="20">
        <v>72818</v>
      </c>
      <c r="Q323" s="20">
        <v>78872</v>
      </c>
      <c r="R323" s="20">
        <v>93153</v>
      </c>
      <c r="S323" s="20">
        <v>106028</v>
      </c>
      <c r="T323" s="20">
        <v>105950</v>
      </c>
      <c r="U323" s="20">
        <v>100189</v>
      </c>
      <c r="V323" s="20">
        <v>92468</v>
      </c>
      <c r="W323" s="20">
        <v>77108</v>
      </c>
      <c r="X323" s="20">
        <v>63283</v>
      </c>
      <c r="Y323" s="20">
        <v>50146</v>
      </c>
      <c r="AA323" s="2">
        <f>IFERROR(INDEX('Holiday Schedule'!$D$3:$D$24,MATCH(A323,'Holiday Schedule'!$C$3:$C$24,0)),0)</f>
        <v>0</v>
      </c>
      <c r="AB323" s="2">
        <f t="shared" si="32"/>
        <v>1</v>
      </c>
      <c r="AC323" s="2">
        <f t="shared" si="33"/>
        <v>0</v>
      </c>
      <c r="AD323" s="5">
        <f t="shared" si="34"/>
        <v>1751666</v>
      </c>
      <c r="AE323" s="5">
        <f t="shared" si="35"/>
        <v>1751666</v>
      </c>
      <c r="AG323" s="2">
        <f t="shared" si="36"/>
        <v>11</v>
      </c>
      <c r="AH323" s="2">
        <f t="shared" si="37"/>
        <v>2024</v>
      </c>
      <c r="AJ323" s="5">
        <f t="shared" si="38"/>
        <v>106028</v>
      </c>
      <c r="AK323" s="2">
        <f t="shared" si="39"/>
        <v>18</v>
      </c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40"/>
    </row>
    <row r="324" spans="1:89" x14ac:dyDescent="0.25">
      <c r="A324" s="18">
        <v>45607</v>
      </c>
      <c r="B324" s="20">
        <v>49503</v>
      </c>
      <c r="C324" s="20">
        <v>45408</v>
      </c>
      <c r="D324" s="20">
        <v>44208</v>
      </c>
      <c r="E324" s="20">
        <v>44703</v>
      </c>
      <c r="F324" s="20">
        <v>48440</v>
      </c>
      <c r="G324" s="20">
        <v>55087</v>
      </c>
      <c r="H324" s="20">
        <v>70547</v>
      </c>
      <c r="I324" s="20">
        <v>77626</v>
      </c>
      <c r="J324" s="20">
        <v>80421</v>
      </c>
      <c r="K324" s="20">
        <v>84554</v>
      </c>
      <c r="L324" s="20">
        <v>83448</v>
      </c>
      <c r="M324" s="20">
        <v>79598</v>
      </c>
      <c r="N324" s="20">
        <v>75341</v>
      </c>
      <c r="O324" s="20">
        <v>72622</v>
      </c>
      <c r="P324" s="20">
        <v>72807</v>
      </c>
      <c r="Q324" s="20">
        <v>78860</v>
      </c>
      <c r="R324" s="20">
        <v>93138</v>
      </c>
      <c r="S324" s="20">
        <v>106012</v>
      </c>
      <c r="T324" s="20">
        <v>105935</v>
      </c>
      <c r="U324" s="20">
        <v>100174</v>
      </c>
      <c r="V324" s="20">
        <v>92454</v>
      </c>
      <c r="W324" s="20">
        <v>77096</v>
      </c>
      <c r="X324" s="20">
        <v>63274</v>
      </c>
      <c r="Y324" s="20">
        <v>50138</v>
      </c>
      <c r="AA324" s="2">
        <f>IFERROR(INDEX('Holiday Schedule'!$D$3:$D$24,MATCH(A324,'Holiday Schedule'!$C$3:$C$24,0)),0)</f>
        <v>1</v>
      </c>
      <c r="AB324" s="2">
        <f t="shared" si="32"/>
        <v>2</v>
      </c>
      <c r="AC324" s="2">
        <f t="shared" si="33"/>
        <v>0</v>
      </c>
      <c r="AD324" s="5">
        <f t="shared" si="34"/>
        <v>1751394</v>
      </c>
      <c r="AE324" s="5">
        <f t="shared" si="35"/>
        <v>1751394</v>
      </c>
      <c r="AG324" s="2">
        <f t="shared" si="36"/>
        <v>11</v>
      </c>
      <c r="AH324" s="2">
        <f t="shared" si="37"/>
        <v>2024</v>
      </c>
      <c r="AJ324" s="5">
        <f t="shared" si="38"/>
        <v>106012</v>
      </c>
      <c r="AK324" s="2">
        <f t="shared" si="39"/>
        <v>18</v>
      </c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40"/>
    </row>
    <row r="325" spans="1:89" x14ac:dyDescent="0.25">
      <c r="A325" s="18">
        <v>45608</v>
      </c>
      <c r="B325" s="20">
        <v>48250</v>
      </c>
      <c r="C325" s="20">
        <v>45901</v>
      </c>
      <c r="D325" s="20">
        <v>43866</v>
      </c>
      <c r="E325" s="20">
        <v>44703</v>
      </c>
      <c r="F325" s="20">
        <v>48706</v>
      </c>
      <c r="G325" s="20">
        <v>55263</v>
      </c>
      <c r="H325" s="20">
        <v>78031</v>
      </c>
      <c r="I325" s="20">
        <v>85643</v>
      </c>
      <c r="J325" s="20">
        <v>79980</v>
      </c>
      <c r="K325" s="20">
        <v>79480</v>
      </c>
      <c r="L325" s="20">
        <v>77331</v>
      </c>
      <c r="M325" s="20">
        <v>73548</v>
      </c>
      <c r="N325" s="20">
        <v>70663</v>
      </c>
      <c r="O325" s="20">
        <v>67354</v>
      </c>
      <c r="P325" s="20">
        <v>68499</v>
      </c>
      <c r="Q325" s="20">
        <v>74124</v>
      </c>
      <c r="R325" s="20">
        <v>89012</v>
      </c>
      <c r="S325" s="20">
        <v>103769</v>
      </c>
      <c r="T325" s="20">
        <v>105924</v>
      </c>
      <c r="U325" s="20">
        <v>98293</v>
      </c>
      <c r="V325" s="20">
        <v>93237</v>
      </c>
      <c r="W325" s="20">
        <v>79288</v>
      </c>
      <c r="X325" s="20">
        <v>61586</v>
      </c>
      <c r="Y325" s="20">
        <v>53673</v>
      </c>
      <c r="AA325" s="2">
        <f>IFERROR(INDEX('Holiday Schedule'!$D$3:$D$24,MATCH(A325,'Holiday Schedule'!$C$3:$C$24,0)),0)</f>
        <v>0</v>
      </c>
      <c r="AB325" s="2">
        <f t="shared" si="32"/>
        <v>3</v>
      </c>
      <c r="AC325" s="2">
        <f t="shared" si="33"/>
        <v>1307731</v>
      </c>
      <c r="AD325" s="5">
        <f t="shared" si="34"/>
        <v>418393</v>
      </c>
      <c r="AE325" s="5">
        <f t="shared" si="35"/>
        <v>1726124</v>
      </c>
      <c r="AG325" s="2">
        <f t="shared" si="36"/>
        <v>11</v>
      </c>
      <c r="AH325" s="2">
        <f t="shared" si="37"/>
        <v>2024</v>
      </c>
      <c r="AJ325" s="5">
        <f t="shared" si="38"/>
        <v>105924</v>
      </c>
      <c r="AK325" s="2">
        <f t="shared" si="39"/>
        <v>19</v>
      </c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40"/>
    </row>
    <row r="326" spans="1:89" x14ac:dyDescent="0.25">
      <c r="A326" s="18">
        <v>45609</v>
      </c>
      <c r="B326" s="20">
        <v>48156</v>
      </c>
      <c r="C326" s="20">
        <v>45812</v>
      </c>
      <c r="D326" s="20">
        <v>43779</v>
      </c>
      <c r="E326" s="20">
        <v>44615</v>
      </c>
      <c r="F326" s="20">
        <v>48612</v>
      </c>
      <c r="G326" s="20">
        <v>55156</v>
      </c>
      <c r="H326" s="20">
        <v>77878</v>
      </c>
      <c r="I326" s="20">
        <v>85474</v>
      </c>
      <c r="J326" s="20">
        <v>79824</v>
      </c>
      <c r="K326" s="20">
        <v>79326</v>
      </c>
      <c r="L326" s="20">
        <v>77181</v>
      </c>
      <c r="M326" s="20">
        <v>73404</v>
      </c>
      <c r="N326" s="20">
        <v>70526</v>
      </c>
      <c r="O326" s="20">
        <v>67223</v>
      </c>
      <c r="P326" s="20">
        <v>68364</v>
      </c>
      <c r="Q326" s="20">
        <v>73979</v>
      </c>
      <c r="R326" s="20">
        <v>88838</v>
      </c>
      <c r="S326" s="20">
        <v>103565</v>
      </c>
      <c r="T326" s="20">
        <v>105716</v>
      </c>
      <c r="U326" s="20">
        <v>98103</v>
      </c>
      <c r="V326" s="20">
        <v>93054</v>
      </c>
      <c r="W326" s="20">
        <v>79133</v>
      </c>
      <c r="X326" s="20">
        <v>61466</v>
      </c>
      <c r="Y326" s="20">
        <v>53568</v>
      </c>
      <c r="AA326" s="2">
        <f>IFERROR(INDEX('Holiday Schedule'!$D$3:$D$24,MATCH(A326,'Holiday Schedule'!$C$3:$C$24,0)),0)</f>
        <v>0</v>
      </c>
      <c r="AB326" s="2">
        <f t="shared" si="32"/>
        <v>4</v>
      </c>
      <c r="AC326" s="2">
        <f t="shared" si="33"/>
        <v>1305176</v>
      </c>
      <c r="AD326" s="5">
        <f t="shared" si="34"/>
        <v>417576</v>
      </c>
      <c r="AE326" s="5">
        <f t="shared" si="35"/>
        <v>1722752</v>
      </c>
      <c r="AG326" s="2">
        <f t="shared" si="36"/>
        <v>11</v>
      </c>
      <c r="AH326" s="2">
        <f t="shared" si="37"/>
        <v>2024</v>
      </c>
      <c r="AJ326" s="5">
        <f t="shared" si="38"/>
        <v>105716</v>
      </c>
      <c r="AK326" s="2">
        <f t="shared" si="39"/>
        <v>19</v>
      </c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40"/>
    </row>
    <row r="327" spans="1:89" x14ac:dyDescent="0.25">
      <c r="A327" s="18">
        <v>45610</v>
      </c>
      <c r="B327" s="20">
        <v>48044</v>
      </c>
      <c r="C327" s="20">
        <v>45706</v>
      </c>
      <c r="D327" s="20">
        <v>43678</v>
      </c>
      <c r="E327" s="20">
        <v>44511</v>
      </c>
      <c r="F327" s="20">
        <v>48500</v>
      </c>
      <c r="G327" s="20">
        <v>55029</v>
      </c>
      <c r="H327" s="20">
        <v>77700</v>
      </c>
      <c r="I327" s="20">
        <v>85276</v>
      </c>
      <c r="J327" s="20">
        <v>79641</v>
      </c>
      <c r="K327" s="20">
        <v>79143</v>
      </c>
      <c r="L327" s="20">
        <v>77003</v>
      </c>
      <c r="M327" s="20">
        <v>73235</v>
      </c>
      <c r="N327" s="20">
        <v>70362</v>
      </c>
      <c r="O327" s="20">
        <v>67067</v>
      </c>
      <c r="P327" s="20">
        <v>68205</v>
      </c>
      <c r="Q327" s="20">
        <v>73807</v>
      </c>
      <c r="R327" s="20">
        <v>88633</v>
      </c>
      <c r="S327" s="20">
        <v>103325</v>
      </c>
      <c r="T327" s="20">
        <v>105472</v>
      </c>
      <c r="U327" s="20">
        <v>97875</v>
      </c>
      <c r="V327" s="20">
        <v>92839</v>
      </c>
      <c r="W327" s="20">
        <v>78950</v>
      </c>
      <c r="X327" s="20">
        <v>61324</v>
      </c>
      <c r="Y327" s="20">
        <v>53443</v>
      </c>
      <c r="AA327" s="2">
        <f>IFERROR(INDEX('Holiday Schedule'!$D$3:$D$24,MATCH(A327,'Holiday Schedule'!$C$3:$C$24,0)),0)</f>
        <v>0</v>
      </c>
      <c r="AB327" s="2">
        <f t="shared" si="32"/>
        <v>5</v>
      </c>
      <c r="AC327" s="2">
        <f t="shared" si="33"/>
        <v>1302157</v>
      </c>
      <c r="AD327" s="5">
        <f t="shared" si="34"/>
        <v>416611</v>
      </c>
      <c r="AE327" s="5">
        <f t="shared" si="35"/>
        <v>1718768</v>
      </c>
      <c r="AG327" s="2">
        <f t="shared" si="36"/>
        <v>11</v>
      </c>
      <c r="AH327" s="2">
        <f t="shared" si="37"/>
        <v>2024</v>
      </c>
      <c r="AJ327" s="5">
        <f t="shared" si="38"/>
        <v>105472</v>
      </c>
      <c r="AK327" s="2">
        <f t="shared" si="39"/>
        <v>19</v>
      </c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40"/>
    </row>
    <row r="328" spans="1:89" x14ac:dyDescent="0.25">
      <c r="A328" s="18">
        <v>45611</v>
      </c>
      <c r="B328" s="20">
        <v>47977</v>
      </c>
      <c r="C328" s="20">
        <v>45643</v>
      </c>
      <c r="D328" s="20">
        <v>43617</v>
      </c>
      <c r="E328" s="20">
        <v>44449</v>
      </c>
      <c r="F328" s="20">
        <v>48431</v>
      </c>
      <c r="G328" s="20">
        <v>54953</v>
      </c>
      <c r="H328" s="20">
        <v>77591</v>
      </c>
      <c r="I328" s="20">
        <v>85159</v>
      </c>
      <c r="J328" s="20">
        <v>79530</v>
      </c>
      <c r="K328" s="20">
        <v>79032</v>
      </c>
      <c r="L328" s="20">
        <v>76894</v>
      </c>
      <c r="M328" s="20">
        <v>73133</v>
      </c>
      <c r="N328" s="20">
        <v>70264</v>
      </c>
      <c r="O328" s="20">
        <v>66974</v>
      </c>
      <c r="P328" s="20">
        <v>68111</v>
      </c>
      <c r="Q328" s="20">
        <v>73704</v>
      </c>
      <c r="R328" s="20">
        <v>88508</v>
      </c>
      <c r="S328" s="20">
        <v>103181</v>
      </c>
      <c r="T328" s="20">
        <v>105326</v>
      </c>
      <c r="U328" s="20">
        <v>97739</v>
      </c>
      <c r="V328" s="20">
        <v>92710</v>
      </c>
      <c r="W328" s="20">
        <v>78840</v>
      </c>
      <c r="X328" s="20">
        <v>61240</v>
      </c>
      <c r="Y328" s="20">
        <v>53370</v>
      </c>
      <c r="AA328" s="2">
        <f>IFERROR(INDEX('Holiday Schedule'!$D$3:$D$24,MATCH(A328,'Holiday Schedule'!$C$3:$C$24,0)),0)</f>
        <v>0</v>
      </c>
      <c r="AB328" s="2">
        <f t="shared" si="32"/>
        <v>6</v>
      </c>
      <c r="AC328" s="2">
        <f t="shared" si="33"/>
        <v>1300345</v>
      </c>
      <c r="AD328" s="5">
        <f t="shared" si="34"/>
        <v>416031</v>
      </c>
      <c r="AE328" s="5">
        <f t="shared" si="35"/>
        <v>1716376</v>
      </c>
      <c r="AG328" s="2">
        <f t="shared" si="36"/>
        <v>11</v>
      </c>
      <c r="AH328" s="2">
        <f t="shared" si="37"/>
        <v>2024</v>
      </c>
      <c r="AJ328" s="5">
        <f t="shared" si="38"/>
        <v>105326</v>
      </c>
      <c r="AK328" s="2">
        <f t="shared" si="39"/>
        <v>19</v>
      </c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40"/>
    </row>
    <row r="329" spans="1:89" x14ac:dyDescent="0.25">
      <c r="A329" s="18">
        <v>45612</v>
      </c>
      <c r="B329" s="20">
        <v>49188</v>
      </c>
      <c r="C329" s="20">
        <v>45120</v>
      </c>
      <c r="D329" s="20">
        <v>43928</v>
      </c>
      <c r="E329" s="20">
        <v>44418</v>
      </c>
      <c r="F329" s="20">
        <v>48131</v>
      </c>
      <c r="G329" s="20">
        <v>54739</v>
      </c>
      <c r="H329" s="20">
        <v>70098</v>
      </c>
      <c r="I329" s="20">
        <v>77134</v>
      </c>
      <c r="J329" s="20">
        <v>79910</v>
      </c>
      <c r="K329" s="20">
        <v>84016</v>
      </c>
      <c r="L329" s="20">
        <v>82917</v>
      </c>
      <c r="M329" s="20">
        <v>79094</v>
      </c>
      <c r="N329" s="20">
        <v>74862</v>
      </c>
      <c r="O329" s="20">
        <v>72159</v>
      </c>
      <c r="P329" s="20">
        <v>72344</v>
      </c>
      <c r="Q329" s="20">
        <v>78359</v>
      </c>
      <c r="R329" s="20">
        <v>92548</v>
      </c>
      <c r="S329" s="20">
        <v>105338</v>
      </c>
      <c r="T329" s="20">
        <v>105261</v>
      </c>
      <c r="U329" s="20">
        <v>99537</v>
      </c>
      <c r="V329" s="20">
        <v>91867</v>
      </c>
      <c r="W329" s="20">
        <v>76606</v>
      </c>
      <c r="X329" s="20">
        <v>62872</v>
      </c>
      <c r="Y329" s="20">
        <v>49818</v>
      </c>
      <c r="AA329" s="2">
        <f>IFERROR(INDEX('Holiday Schedule'!$D$3:$D$24,MATCH(A329,'Holiday Schedule'!$C$3:$C$24,0)),0)</f>
        <v>0</v>
      </c>
      <c r="AB329" s="2">
        <f t="shared" si="32"/>
        <v>7</v>
      </c>
      <c r="AC329" s="2">
        <f t="shared" si="33"/>
        <v>0</v>
      </c>
      <c r="AD329" s="5">
        <f t="shared" si="34"/>
        <v>1740264</v>
      </c>
      <c r="AE329" s="5">
        <f t="shared" si="35"/>
        <v>1740264</v>
      </c>
      <c r="AG329" s="2">
        <f t="shared" si="36"/>
        <v>11</v>
      </c>
      <c r="AH329" s="2">
        <f t="shared" si="37"/>
        <v>2024</v>
      </c>
      <c r="AJ329" s="5">
        <f t="shared" si="38"/>
        <v>105338</v>
      </c>
      <c r="AK329" s="2">
        <f t="shared" si="39"/>
        <v>18</v>
      </c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40"/>
    </row>
    <row r="330" spans="1:89" x14ac:dyDescent="0.25">
      <c r="A330" s="18">
        <v>45613</v>
      </c>
      <c r="B330" s="20">
        <v>49182</v>
      </c>
      <c r="C330" s="20">
        <v>45113</v>
      </c>
      <c r="D330" s="20">
        <v>43922</v>
      </c>
      <c r="E330" s="20">
        <v>44411</v>
      </c>
      <c r="F330" s="20">
        <v>48125</v>
      </c>
      <c r="G330" s="20">
        <v>54730</v>
      </c>
      <c r="H330" s="20">
        <v>70089</v>
      </c>
      <c r="I330" s="20">
        <v>77124</v>
      </c>
      <c r="J330" s="20">
        <v>79898</v>
      </c>
      <c r="K330" s="20">
        <v>84003</v>
      </c>
      <c r="L330" s="20">
        <v>82906</v>
      </c>
      <c r="M330" s="20">
        <v>79082</v>
      </c>
      <c r="N330" s="20">
        <v>74852</v>
      </c>
      <c r="O330" s="20">
        <v>72149</v>
      </c>
      <c r="P330" s="20">
        <v>72334</v>
      </c>
      <c r="Q330" s="20">
        <v>78348</v>
      </c>
      <c r="R330" s="20">
        <v>92535</v>
      </c>
      <c r="S330" s="20">
        <v>105322</v>
      </c>
      <c r="T330" s="20">
        <v>105245</v>
      </c>
      <c r="U330" s="20">
        <v>99523</v>
      </c>
      <c r="V330" s="20">
        <v>91854</v>
      </c>
      <c r="W330" s="20">
        <v>76596</v>
      </c>
      <c r="X330" s="20">
        <v>62864</v>
      </c>
      <c r="Y330" s="20">
        <v>49811</v>
      </c>
      <c r="AA330" s="2">
        <f>IFERROR(INDEX('Holiday Schedule'!$D$3:$D$24,MATCH(A330,'Holiday Schedule'!$C$3:$C$24,0)),0)</f>
        <v>0</v>
      </c>
      <c r="AB330" s="2">
        <f t="shared" ref="AB330:AB393" si="40">WEEKDAY(A330)</f>
        <v>1</v>
      </c>
      <c r="AC330" s="2">
        <f t="shared" ref="AC330:AC393" si="41">IF(AND(AB330&gt;1,AB330&lt;7,AA330&lt;1),SUM(I330:X330),0)</f>
        <v>0</v>
      </c>
      <c r="AD330" s="5">
        <f t="shared" ref="AD330:AD393" si="42">AE330-AC330</f>
        <v>1740018</v>
      </c>
      <c r="AE330" s="5">
        <f t="shared" ref="AE330:AE393" si="43">SUM(B330:Y330)</f>
        <v>1740018</v>
      </c>
      <c r="AG330" s="2">
        <f t="shared" ref="AG330:AG393" si="44">MONTH(A330)</f>
        <v>11</v>
      </c>
      <c r="AH330" s="2">
        <f t="shared" ref="AH330:AH393" si="45">YEAR(A330)</f>
        <v>2024</v>
      </c>
      <c r="AJ330" s="5">
        <f t="shared" ref="AJ330:AJ393" si="46">MAX(B330:Y330)</f>
        <v>105322</v>
      </c>
      <c r="AK330" s="2">
        <f t="shared" ref="AK330:AK393" si="47">IF(AE330&gt;0,INDEX(B$8:Y$8,MATCH(AJ330,B330:Y330,0)),"")</f>
        <v>18</v>
      </c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40"/>
    </row>
    <row r="331" spans="1:89" x14ac:dyDescent="0.25">
      <c r="A331" s="18">
        <v>45614</v>
      </c>
      <c r="B331" s="20">
        <v>47796</v>
      </c>
      <c r="C331" s="20">
        <v>45469</v>
      </c>
      <c r="D331" s="20">
        <v>43452</v>
      </c>
      <c r="E331" s="20">
        <v>44281</v>
      </c>
      <c r="F331" s="20">
        <v>48248</v>
      </c>
      <c r="G331" s="20">
        <v>54745</v>
      </c>
      <c r="H331" s="20">
        <v>77297</v>
      </c>
      <c r="I331" s="20">
        <v>84837</v>
      </c>
      <c r="J331" s="20">
        <v>79228</v>
      </c>
      <c r="K331" s="20">
        <v>78733</v>
      </c>
      <c r="L331" s="20">
        <v>76603</v>
      </c>
      <c r="M331" s="20">
        <v>72856</v>
      </c>
      <c r="N331" s="20">
        <v>69998</v>
      </c>
      <c r="O331" s="20">
        <v>66721</v>
      </c>
      <c r="P331" s="20">
        <v>67854</v>
      </c>
      <c r="Q331" s="20">
        <v>73427</v>
      </c>
      <c r="R331" s="20">
        <v>88173</v>
      </c>
      <c r="S331" s="20">
        <v>102790</v>
      </c>
      <c r="T331" s="20">
        <v>104926</v>
      </c>
      <c r="U331" s="20">
        <v>97369</v>
      </c>
      <c r="V331" s="20">
        <v>92359</v>
      </c>
      <c r="W331" s="20">
        <v>78542</v>
      </c>
      <c r="X331" s="20">
        <v>61008</v>
      </c>
      <c r="Y331" s="20">
        <v>53167</v>
      </c>
      <c r="AA331" s="2">
        <f>IFERROR(INDEX('Holiday Schedule'!$D$3:$D$24,MATCH(A331,'Holiday Schedule'!$C$3:$C$24,0)),0)</f>
        <v>0</v>
      </c>
      <c r="AB331" s="2">
        <f t="shared" si="40"/>
        <v>2</v>
      </c>
      <c r="AC331" s="2">
        <f t="shared" si="41"/>
        <v>1295424</v>
      </c>
      <c r="AD331" s="5">
        <f t="shared" si="42"/>
        <v>414455</v>
      </c>
      <c r="AE331" s="5">
        <f t="shared" si="43"/>
        <v>1709879</v>
      </c>
      <c r="AG331" s="2">
        <f t="shared" si="44"/>
        <v>11</v>
      </c>
      <c r="AH331" s="2">
        <f t="shared" si="45"/>
        <v>2024</v>
      </c>
      <c r="AJ331" s="5">
        <f t="shared" si="46"/>
        <v>104926</v>
      </c>
      <c r="AK331" s="2">
        <f t="shared" si="47"/>
        <v>19</v>
      </c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40"/>
    </row>
    <row r="332" spans="1:89" x14ac:dyDescent="0.25">
      <c r="A332" s="18">
        <v>45615</v>
      </c>
      <c r="B332" s="20">
        <v>47731</v>
      </c>
      <c r="C332" s="20">
        <v>45407</v>
      </c>
      <c r="D332" s="20">
        <v>43394</v>
      </c>
      <c r="E332" s="20">
        <v>44222</v>
      </c>
      <c r="F332" s="20">
        <v>48182</v>
      </c>
      <c r="G332" s="20">
        <v>54670</v>
      </c>
      <c r="H332" s="20">
        <v>77192</v>
      </c>
      <c r="I332" s="20">
        <v>84721</v>
      </c>
      <c r="J332" s="20">
        <v>79120</v>
      </c>
      <c r="K332" s="20">
        <v>78626</v>
      </c>
      <c r="L332" s="20">
        <v>76499</v>
      </c>
      <c r="M332" s="20">
        <v>72756</v>
      </c>
      <c r="N332" s="20">
        <v>69903</v>
      </c>
      <c r="O332" s="20">
        <v>66631</v>
      </c>
      <c r="P332" s="20">
        <v>67761</v>
      </c>
      <c r="Q332" s="20">
        <v>73326</v>
      </c>
      <c r="R332" s="20">
        <v>88055</v>
      </c>
      <c r="S332" s="20">
        <v>102652</v>
      </c>
      <c r="T332" s="20">
        <v>104783</v>
      </c>
      <c r="U332" s="20">
        <v>97236</v>
      </c>
      <c r="V332" s="20">
        <v>92234</v>
      </c>
      <c r="W332" s="20">
        <v>78435</v>
      </c>
      <c r="X332" s="20">
        <v>60925</v>
      </c>
      <c r="Y332" s="20">
        <v>53096</v>
      </c>
      <c r="AA332" s="2">
        <f>IFERROR(INDEX('Holiday Schedule'!$D$3:$D$24,MATCH(A332,'Holiday Schedule'!$C$3:$C$24,0)),0)</f>
        <v>0</v>
      </c>
      <c r="AB332" s="2">
        <f t="shared" si="40"/>
        <v>3</v>
      </c>
      <c r="AC332" s="2">
        <f t="shared" si="41"/>
        <v>1293663</v>
      </c>
      <c r="AD332" s="5">
        <f t="shared" si="42"/>
        <v>413894</v>
      </c>
      <c r="AE332" s="5">
        <f t="shared" si="43"/>
        <v>1707557</v>
      </c>
      <c r="AG332" s="2">
        <f t="shared" si="44"/>
        <v>11</v>
      </c>
      <c r="AH332" s="2">
        <f t="shared" si="45"/>
        <v>2024</v>
      </c>
      <c r="AJ332" s="5">
        <f t="shared" si="46"/>
        <v>104783</v>
      </c>
      <c r="AK332" s="2">
        <f t="shared" si="47"/>
        <v>19</v>
      </c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40"/>
    </row>
    <row r="333" spans="1:89" x14ac:dyDescent="0.25">
      <c r="A333" s="18">
        <v>45616</v>
      </c>
      <c r="B333" s="20">
        <v>47730</v>
      </c>
      <c r="C333" s="20">
        <v>45405</v>
      </c>
      <c r="D333" s="20">
        <v>43391</v>
      </c>
      <c r="E333" s="20">
        <v>44220</v>
      </c>
      <c r="F333" s="20">
        <v>48180</v>
      </c>
      <c r="G333" s="20">
        <v>54668</v>
      </c>
      <c r="H333" s="20">
        <v>77189</v>
      </c>
      <c r="I333" s="20">
        <v>84719</v>
      </c>
      <c r="J333" s="20">
        <v>79119</v>
      </c>
      <c r="K333" s="20">
        <v>78625</v>
      </c>
      <c r="L333" s="20">
        <v>76498</v>
      </c>
      <c r="M333" s="20">
        <v>72755</v>
      </c>
      <c r="N333" s="20">
        <v>69902</v>
      </c>
      <c r="O333" s="20">
        <v>66629</v>
      </c>
      <c r="P333" s="20">
        <v>67760</v>
      </c>
      <c r="Q333" s="20">
        <v>73324</v>
      </c>
      <c r="R333" s="20">
        <v>88053</v>
      </c>
      <c r="S333" s="20">
        <v>102649</v>
      </c>
      <c r="T333" s="20">
        <v>104782</v>
      </c>
      <c r="U333" s="20">
        <v>97233</v>
      </c>
      <c r="V333" s="20">
        <v>92231</v>
      </c>
      <c r="W333" s="20">
        <v>78433</v>
      </c>
      <c r="X333" s="20">
        <v>60923</v>
      </c>
      <c r="Y333" s="20">
        <v>53094</v>
      </c>
      <c r="AA333" s="2">
        <f>IFERROR(INDEX('Holiday Schedule'!$D$3:$D$24,MATCH(A333,'Holiday Schedule'!$C$3:$C$24,0)),0)</f>
        <v>0</v>
      </c>
      <c r="AB333" s="2">
        <f t="shared" si="40"/>
        <v>4</v>
      </c>
      <c r="AC333" s="2">
        <f t="shared" si="41"/>
        <v>1293635</v>
      </c>
      <c r="AD333" s="5">
        <f t="shared" si="42"/>
        <v>413877</v>
      </c>
      <c r="AE333" s="5">
        <f t="shared" si="43"/>
        <v>1707512</v>
      </c>
      <c r="AG333" s="2">
        <f t="shared" si="44"/>
        <v>11</v>
      </c>
      <c r="AH333" s="2">
        <f t="shared" si="45"/>
        <v>2024</v>
      </c>
      <c r="AJ333" s="5">
        <f t="shared" si="46"/>
        <v>104782</v>
      </c>
      <c r="AK333" s="2">
        <f t="shared" si="47"/>
        <v>19</v>
      </c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40"/>
    </row>
    <row r="334" spans="1:89" x14ac:dyDescent="0.25">
      <c r="A334" s="18">
        <v>45617</v>
      </c>
      <c r="B334" s="20">
        <v>47728</v>
      </c>
      <c r="C334" s="20">
        <v>45405</v>
      </c>
      <c r="D334" s="20">
        <v>43391</v>
      </c>
      <c r="E334" s="20">
        <v>44220</v>
      </c>
      <c r="F334" s="20">
        <v>48180</v>
      </c>
      <c r="G334" s="20">
        <v>54667</v>
      </c>
      <c r="H334" s="20">
        <v>77188</v>
      </c>
      <c r="I334" s="20">
        <v>84717</v>
      </c>
      <c r="J334" s="20">
        <v>79118</v>
      </c>
      <c r="K334" s="20">
        <v>78624</v>
      </c>
      <c r="L334" s="20">
        <v>76496</v>
      </c>
      <c r="M334" s="20">
        <v>72755</v>
      </c>
      <c r="N334" s="20">
        <v>69901</v>
      </c>
      <c r="O334" s="20">
        <v>66628</v>
      </c>
      <c r="P334" s="20">
        <v>67759</v>
      </c>
      <c r="Q334" s="20">
        <v>73323</v>
      </c>
      <c r="R334" s="20">
        <v>88052</v>
      </c>
      <c r="S334" s="20">
        <v>102647</v>
      </c>
      <c r="T334" s="20">
        <v>104780</v>
      </c>
      <c r="U334" s="20">
        <v>97232</v>
      </c>
      <c r="V334" s="20">
        <v>92230</v>
      </c>
      <c r="W334" s="20">
        <v>78432</v>
      </c>
      <c r="X334" s="20">
        <v>60922</v>
      </c>
      <c r="Y334" s="20">
        <v>53094</v>
      </c>
      <c r="AA334" s="2">
        <f>IFERROR(INDEX('Holiday Schedule'!$D$3:$D$24,MATCH(A334,'Holiday Schedule'!$C$3:$C$24,0)),0)</f>
        <v>0</v>
      </c>
      <c r="AB334" s="2">
        <f t="shared" si="40"/>
        <v>5</v>
      </c>
      <c r="AC334" s="2">
        <f t="shared" si="41"/>
        <v>1293616</v>
      </c>
      <c r="AD334" s="5">
        <f t="shared" si="42"/>
        <v>413873</v>
      </c>
      <c r="AE334" s="5">
        <f t="shared" si="43"/>
        <v>1707489</v>
      </c>
      <c r="AG334" s="2">
        <f t="shared" si="44"/>
        <v>11</v>
      </c>
      <c r="AH334" s="2">
        <f t="shared" si="45"/>
        <v>2024</v>
      </c>
      <c r="AJ334" s="5">
        <f t="shared" si="46"/>
        <v>104780</v>
      </c>
      <c r="AK334" s="2">
        <f t="shared" si="47"/>
        <v>19</v>
      </c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40"/>
    </row>
    <row r="335" spans="1:89" x14ac:dyDescent="0.25">
      <c r="A335" s="18">
        <v>45618</v>
      </c>
      <c r="B335" s="20">
        <v>48995</v>
      </c>
      <c r="C335" s="20">
        <v>44944</v>
      </c>
      <c r="D335" s="20">
        <v>43755</v>
      </c>
      <c r="E335" s="20">
        <v>44246</v>
      </c>
      <c r="F335" s="20">
        <v>47943</v>
      </c>
      <c r="G335" s="20">
        <v>54524</v>
      </c>
      <c r="H335" s="20">
        <v>69824</v>
      </c>
      <c r="I335" s="20">
        <v>76831</v>
      </c>
      <c r="J335" s="20">
        <v>79596</v>
      </c>
      <c r="K335" s="20">
        <v>83687</v>
      </c>
      <c r="L335" s="20">
        <v>82592</v>
      </c>
      <c r="M335" s="20">
        <v>78784</v>
      </c>
      <c r="N335" s="20">
        <v>74569</v>
      </c>
      <c r="O335" s="20">
        <v>71877</v>
      </c>
      <c r="P335" s="20">
        <v>72060</v>
      </c>
      <c r="Q335" s="20">
        <v>78052</v>
      </c>
      <c r="R335" s="20">
        <v>92185</v>
      </c>
      <c r="S335" s="20">
        <v>104925</v>
      </c>
      <c r="T335" s="20">
        <v>104849</v>
      </c>
      <c r="U335" s="20">
        <v>99148</v>
      </c>
      <c r="V335" s="20">
        <v>91508</v>
      </c>
      <c r="W335" s="20">
        <v>76307</v>
      </c>
      <c r="X335" s="20">
        <v>62625</v>
      </c>
      <c r="Y335" s="20">
        <v>49623</v>
      </c>
      <c r="AA335" s="2">
        <f>IFERROR(INDEX('Holiday Schedule'!$D$3:$D$24,MATCH(A335,'Holiday Schedule'!$C$3:$C$24,0)),0)</f>
        <v>0</v>
      </c>
      <c r="AB335" s="2">
        <f t="shared" si="40"/>
        <v>6</v>
      </c>
      <c r="AC335" s="2">
        <f t="shared" si="41"/>
        <v>1329595</v>
      </c>
      <c r="AD335" s="5">
        <f t="shared" si="42"/>
        <v>403854</v>
      </c>
      <c r="AE335" s="5">
        <f t="shared" si="43"/>
        <v>1733449</v>
      </c>
      <c r="AG335" s="2">
        <f t="shared" si="44"/>
        <v>11</v>
      </c>
      <c r="AH335" s="2">
        <f t="shared" si="45"/>
        <v>2024</v>
      </c>
      <c r="AJ335" s="5">
        <f t="shared" si="46"/>
        <v>104925</v>
      </c>
      <c r="AK335" s="2">
        <f t="shared" si="47"/>
        <v>18</v>
      </c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40"/>
    </row>
    <row r="336" spans="1:89" x14ac:dyDescent="0.25">
      <c r="A336" s="18">
        <v>45619</v>
      </c>
      <c r="B336" s="20">
        <v>48991</v>
      </c>
      <c r="C336" s="20">
        <v>44940</v>
      </c>
      <c r="D336" s="20">
        <v>43751</v>
      </c>
      <c r="E336" s="20">
        <v>44242</v>
      </c>
      <c r="F336" s="20">
        <v>47938</v>
      </c>
      <c r="G336" s="20">
        <v>54519</v>
      </c>
      <c r="H336" s="20">
        <v>69817</v>
      </c>
      <c r="I336" s="20">
        <v>76824</v>
      </c>
      <c r="J336" s="20">
        <v>79589</v>
      </c>
      <c r="K336" s="20">
        <v>83680</v>
      </c>
      <c r="L336" s="20">
        <v>82584</v>
      </c>
      <c r="M336" s="20">
        <v>78777</v>
      </c>
      <c r="N336" s="20">
        <v>74563</v>
      </c>
      <c r="O336" s="20">
        <v>71870</v>
      </c>
      <c r="P336" s="20">
        <v>72053</v>
      </c>
      <c r="Q336" s="20">
        <v>78045</v>
      </c>
      <c r="R336" s="20">
        <v>92176</v>
      </c>
      <c r="S336" s="20">
        <v>104916</v>
      </c>
      <c r="T336" s="20">
        <v>104840</v>
      </c>
      <c r="U336" s="20">
        <v>99139</v>
      </c>
      <c r="V336" s="20">
        <v>91500</v>
      </c>
      <c r="W336" s="20">
        <v>76301</v>
      </c>
      <c r="X336" s="20">
        <v>62620</v>
      </c>
      <c r="Y336" s="20">
        <v>49618</v>
      </c>
      <c r="AA336" s="2">
        <f>IFERROR(INDEX('Holiday Schedule'!$D$3:$D$24,MATCH(A336,'Holiday Schedule'!$C$3:$C$24,0)),0)</f>
        <v>0</v>
      </c>
      <c r="AB336" s="2">
        <f t="shared" si="40"/>
        <v>7</v>
      </c>
      <c r="AC336" s="2">
        <f t="shared" si="41"/>
        <v>0</v>
      </c>
      <c r="AD336" s="5">
        <f t="shared" si="42"/>
        <v>1733293</v>
      </c>
      <c r="AE336" s="5">
        <f t="shared" si="43"/>
        <v>1733293</v>
      </c>
      <c r="AG336" s="2">
        <f t="shared" si="44"/>
        <v>11</v>
      </c>
      <c r="AH336" s="2">
        <f t="shared" si="45"/>
        <v>2024</v>
      </c>
      <c r="AJ336" s="5">
        <f t="shared" si="46"/>
        <v>104916</v>
      </c>
      <c r="AK336" s="2">
        <f t="shared" si="47"/>
        <v>18</v>
      </c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40"/>
    </row>
    <row r="337" spans="1:89" x14ac:dyDescent="0.25">
      <c r="A337" s="18">
        <v>45620</v>
      </c>
      <c r="B337" s="20">
        <v>48982</v>
      </c>
      <c r="C337" s="20">
        <v>44932</v>
      </c>
      <c r="D337" s="20">
        <v>43743</v>
      </c>
      <c r="E337" s="20">
        <v>44233</v>
      </c>
      <c r="F337" s="20">
        <v>47928</v>
      </c>
      <c r="G337" s="20">
        <v>54509</v>
      </c>
      <c r="H337" s="20">
        <v>69804</v>
      </c>
      <c r="I337" s="20">
        <v>76810</v>
      </c>
      <c r="J337" s="20">
        <v>79574</v>
      </c>
      <c r="K337" s="20">
        <v>83663</v>
      </c>
      <c r="L337" s="20">
        <v>82569</v>
      </c>
      <c r="M337" s="20">
        <v>78761</v>
      </c>
      <c r="N337" s="20">
        <v>74549</v>
      </c>
      <c r="O337" s="20">
        <v>71857</v>
      </c>
      <c r="P337" s="20">
        <v>72039</v>
      </c>
      <c r="Q337" s="20">
        <v>78030</v>
      </c>
      <c r="R337" s="20">
        <v>92159</v>
      </c>
      <c r="S337" s="20">
        <v>104896</v>
      </c>
      <c r="T337" s="20">
        <v>104821</v>
      </c>
      <c r="U337" s="20">
        <v>99119</v>
      </c>
      <c r="V337" s="20">
        <v>91482</v>
      </c>
      <c r="W337" s="20">
        <v>76287</v>
      </c>
      <c r="X337" s="20">
        <v>62608</v>
      </c>
      <c r="Y337" s="20">
        <v>49609</v>
      </c>
      <c r="AA337" s="2">
        <f>IFERROR(INDEX('Holiday Schedule'!$D$3:$D$24,MATCH(A337,'Holiday Schedule'!$C$3:$C$24,0)),0)</f>
        <v>0</v>
      </c>
      <c r="AB337" s="2">
        <f t="shared" si="40"/>
        <v>1</v>
      </c>
      <c r="AC337" s="2">
        <f t="shared" si="41"/>
        <v>0</v>
      </c>
      <c r="AD337" s="5">
        <f t="shared" si="42"/>
        <v>1732964</v>
      </c>
      <c r="AE337" s="5">
        <f t="shared" si="43"/>
        <v>1732964</v>
      </c>
      <c r="AG337" s="2">
        <f t="shared" si="44"/>
        <v>11</v>
      </c>
      <c r="AH337" s="2">
        <f t="shared" si="45"/>
        <v>2024</v>
      </c>
      <c r="AJ337" s="5">
        <f t="shared" si="46"/>
        <v>104896</v>
      </c>
      <c r="AK337" s="2">
        <f t="shared" si="47"/>
        <v>18</v>
      </c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40"/>
    </row>
    <row r="338" spans="1:89" x14ac:dyDescent="0.25">
      <c r="A338" s="18">
        <v>45621</v>
      </c>
      <c r="B338" s="20">
        <v>47780</v>
      </c>
      <c r="C338" s="20">
        <v>45454</v>
      </c>
      <c r="D338" s="20">
        <v>43437</v>
      </c>
      <c r="E338" s="20">
        <v>44268</v>
      </c>
      <c r="F338" s="20">
        <v>48232</v>
      </c>
      <c r="G338" s="20">
        <v>54726</v>
      </c>
      <c r="H338" s="20">
        <v>77271</v>
      </c>
      <c r="I338" s="20">
        <v>84809</v>
      </c>
      <c r="J338" s="20">
        <v>79202</v>
      </c>
      <c r="K338" s="20">
        <v>78706</v>
      </c>
      <c r="L338" s="20">
        <v>76578</v>
      </c>
      <c r="M338" s="20">
        <v>72831</v>
      </c>
      <c r="N338" s="20">
        <v>69975</v>
      </c>
      <c r="O338" s="20">
        <v>66697</v>
      </c>
      <c r="P338" s="20">
        <v>67831</v>
      </c>
      <c r="Q338" s="20">
        <v>73401</v>
      </c>
      <c r="R338" s="20">
        <v>88144</v>
      </c>
      <c r="S338" s="20">
        <v>102755</v>
      </c>
      <c r="T338" s="20">
        <v>104892</v>
      </c>
      <c r="U338" s="20">
        <v>97336</v>
      </c>
      <c r="V338" s="20">
        <v>92328</v>
      </c>
      <c r="W338" s="20">
        <v>78516</v>
      </c>
      <c r="X338" s="20">
        <v>60987</v>
      </c>
      <c r="Y338" s="20">
        <v>53149</v>
      </c>
      <c r="AA338" s="2">
        <f>IFERROR(INDEX('Holiday Schedule'!$D$3:$D$24,MATCH(A338,'Holiday Schedule'!$C$3:$C$24,0)),0)</f>
        <v>0</v>
      </c>
      <c r="AB338" s="2">
        <f t="shared" si="40"/>
        <v>2</v>
      </c>
      <c r="AC338" s="2">
        <f t="shared" si="41"/>
        <v>1294988</v>
      </c>
      <c r="AD338" s="5">
        <f t="shared" si="42"/>
        <v>414317</v>
      </c>
      <c r="AE338" s="5">
        <f t="shared" si="43"/>
        <v>1709305</v>
      </c>
      <c r="AG338" s="2">
        <f t="shared" si="44"/>
        <v>11</v>
      </c>
      <c r="AH338" s="2">
        <f t="shared" si="45"/>
        <v>2024</v>
      </c>
      <c r="AJ338" s="5">
        <f t="shared" si="46"/>
        <v>104892</v>
      </c>
      <c r="AK338" s="2">
        <f t="shared" si="47"/>
        <v>19</v>
      </c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40"/>
    </row>
    <row r="339" spans="1:89" x14ac:dyDescent="0.25">
      <c r="A339" s="18">
        <v>45622</v>
      </c>
      <c r="B339" s="20">
        <v>47766</v>
      </c>
      <c r="C339" s="20">
        <v>45439</v>
      </c>
      <c r="D339" s="20">
        <v>43426</v>
      </c>
      <c r="E339" s="20">
        <v>44253</v>
      </c>
      <c r="F339" s="20">
        <v>48217</v>
      </c>
      <c r="G339" s="20">
        <v>54709</v>
      </c>
      <c r="H339" s="20">
        <v>77248</v>
      </c>
      <c r="I339" s="20">
        <v>84783</v>
      </c>
      <c r="J339" s="20">
        <v>79179</v>
      </c>
      <c r="K339" s="20">
        <v>78683</v>
      </c>
      <c r="L339" s="20">
        <v>76556</v>
      </c>
      <c r="M339" s="20">
        <v>72811</v>
      </c>
      <c r="N339" s="20">
        <v>69954</v>
      </c>
      <c r="O339" s="20">
        <v>66678</v>
      </c>
      <c r="P339" s="20">
        <v>67810</v>
      </c>
      <c r="Q339" s="20">
        <v>73380</v>
      </c>
      <c r="R339" s="20">
        <v>88118</v>
      </c>
      <c r="S339" s="20">
        <v>102727</v>
      </c>
      <c r="T339" s="20">
        <v>104860</v>
      </c>
      <c r="U339" s="20">
        <v>97308</v>
      </c>
      <c r="V339" s="20">
        <v>92302</v>
      </c>
      <c r="W339" s="20">
        <v>78492</v>
      </c>
      <c r="X339" s="20">
        <v>60971</v>
      </c>
      <c r="Y339" s="20">
        <v>53134</v>
      </c>
      <c r="AA339" s="2">
        <f>IFERROR(INDEX('Holiday Schedule'!$D$3:$D$24,MATCH(A339,'Holiday Schedule'!$C$3:$C$24,0)),0)</f>
        <v>0</v>
      </c>
      <c r="AB339" s="2">
        <f t="shared" si="40"/>
        <v>3</v>
      </c>
      <c r="AC339" s="2">
        <f t="shared" si="41"/>
        <v>1294612</v>
      </c>
      <c r="AD339" s="5">
        <f t="shared" si="42"/>
        <v>414192</v>
      </c>
      <c r="AE339" s="5">
        <f t="shared" si="43"/>
        <v>1708804</v>
      </c>
      <c r="AG339" s="2">
        <f t="shared" si="44"/>
        <v>11</v>
      </c>
      <c r="AH339" s="2">
        <f t="shared" si="45"/>
        <v>2024</v>
      </c>
      <c r="AJ339" s="5">
        <f t="shared" si="46"/>
        <v>104860</v>
      </c>
      <c r="AK339" s="2">
        <f t="shared" si="47"/>
        <v>19</v>
      </c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40"/>
    </row>
    <row r="340" spans="1:89" x14ac:dyDescent="0.25">
      <c r="A340" s="18">
        <v>45623</v>
      </c>
      <c r="B340" s="20">
        <v>47805</v>
      </c>
      <c r="C340" s="20">
        <v>45477</v>
      </c>
      <c r="D340" s="20">
        <v>43460</v>
      </c>
      <c r="E340" s="20">
        <v>44290</v>
      </c>
      <c r="F340" s="20">
        <v>48257</v>
      </c>
      <c r="G340" s="20">
        <v>54753</v>
      </c>
      <c r="H340" s="20">
        <v>77312</v>
      </c>
      <c r="I340" s="20">
        <v>84853</v>
      </c>
      <c r="J340" s="20">
        <v>79243</v>
      </c>
      <c r="K340" s="20">
        <v>78747</v>
      </c>
      <c r="L340" s="20">
        <v>76618</v>
      </c>
      <c r="M340" s="20">
        <v>72869</v>
      </c>
      <c r="N340" s="20">
        <v>70010</v>
      </c>
      <c r="O340" s="20">
        <v>66733</v>
      </c>
      <c r="P340" s="20">
        <v>67866</v>
      </c>
      <c r="Q340" s="20">
        <v>73439</v>
      </c>
      <c r="R340" s="20">
        <v>88191</v>
      </c>
      <c r="S340" s="20">
        <v>102811</v>
      </c>
      <c r="T340" s="20">
        <v>104946</v>
      </c>
      <c r="U340" s="20">
        <v>97388</v>
      </c>
      <c r="V340" s="20">
        <v>92376</v>
      </c>
      <c r="W340" s="20">
        <v>78557</v>
      </c>
      <c r="X340" s="20">
        <v>61019</v>
      </c>
      <c r="Y340" s="20">
        <v>53176</v>
      </c>
      <c r="AA340" s="2">
        <f>IFERROR(INDEX('Holiday Schedule'!$D$3:$D$24,MATCH(A340,'Holiday Schedule'!$C$3:$C$24,0)),0)</f>
        <v>0</v>
      </c>
      <c r="AB340" s="2">
        <f t="shared" si="40"/>
        <v>4</v>
      </c>
      <c r="AC340" s="2">
        <f t="shared" si="41"/>
        <v>1295666</v>
      </c>
      <c r="AD340" s="5">
        <f t="shared" si="42"/>
        <v>414530</v>
      </c>
      <c r="AE340" s="5">
        <f t="shared" si="43"/>
        <v>1710196</v>
      </c>
      <c r="AG340" s="2">
        <f t="shared" si="44"/>
        <v>11</v>
      </c>
      <c r="AH340" s="2">
        <f t="shared" si="45"/>
        <v>2024</v>
      </c>
      <c r="AJ340" s="5">
        <f t="shared" si="46"/>
        <v>104946</v>
      </c>
      <c r="AK340" s="2">
        <f t="shared" si="47"/>
        <v>19</v>
      </c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40"/>
    </row>
    <row r="341" spans="1:89" x14ac:dyDescent="0.25">
      <c r="A341" s="18">
        <v>45624</v>
      </c>
      <c r="B341" s="20">
        <v>49005</v>
      </c>
      <c r="C341" s="20">
        <v>44954</v>
      </c>
      <c r="D341" s="20">
        <v>43765</v>
      </c>
      <c r="E341" s="20">
        <v>44252</v>
      </c>
      <c r="F341" s="20">
        <v>47952</v>
      </c>
      <c r="G341" s="20">
        <v>54534</v>
      </c>
      <c r="H341" s="20">
        <v>69836</v>
      </c>
      <c r="I341" s="20">
        <v>76846</v>
      </c>
      <c r="J341" s="20">
        <v>79611</v>
      </c>
      <c r="K341" s="20">
        <v>83701</v>
      </c>
      <c r="L341" s="20">
        <v>82607</v>
      </c>
      <c r="M341" s="20">
        <v>78798</v>
      </c>
      <c r="N341" s="20">
        <v>74584</v>
      </c>
      <c r="O341" s="20">
        <v>71890</v>
      </c>
      <c r="P341" s="20">
        <v>72074</v>
      </c>
      <c r="Q341" s="20">
        <v>78066</v>
      </c>
      <c r="R341" s="20">
        <v>92202</v>
      </c>
      <c r="S341" s="20">
        <v>104943</v>
      </c>
      <c r="T341" s="20">
        <v>104868</v>
      </c>
      <c r="U341" s="20">
        <v>99165</v>
      </c>
      <c r="V341" s="20">
        <v>91524</v>
      </c>
      <c r="W341" s="20">
        <v>76321</v>
      </c>
      <c r="X341" s="20">
        <v>62639</v>
      </c>
      <c r="Y341" s="20">
        <v>49632</v>
      </c>
      <c r="AA341" s="2">
        <f>IFERROR(INDEX('Holiday Schedule'!$D$3:$D$24,MATCH(A341,'Holiday Schedule'!$C$3:$C$24,0)),0)</f>
        <v>1</v>
      </c>
      <c r="AB341" s="2">
        <f t="shared" si="40"/>
        <v>5</v>
      </c>
      <c r="AC341" s="2">
        <f t="shared" si="41"/>
        <v>0</v>
      </c>
      <c r="AD341" s="5">
        <f t="shared" si="42"/>
        <v>1733769</v>
      </c>
      <c r="AE341" s="5">
        <f t="shared" si="43"/>
        <v>1733769</v>
      </c>
      <c r="AG341" s="2">
        <f t="shared" si="44"/>
        <v>11</v>
      </c>
      <c r="AH341" s="2">
        <f t="shared" si="45"/>
        <v>2024</v>
      </c>
      <c r="AJ341" s="5">
        <f t="shared" si="46"/>
        <v>104943</v>
      </c>
      <c r="AK341" s="2">
        <f t="shared" si="47"/>
        <v>18</v>
      </c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40"/>
    </row>
    <row r="342" spans="1:89" x14ac:dyDescent="0.25">
      <c r="A342" s="18">
        <v>45625</v>
      </c>
      <c r="B342" s="20">
        <v>47774</v>
      </c>
      <c r="C342" s="20">
        <v>45448</v>
      </c>
      <c r="D342" s="20">
        <v>43433</v>
      </c>
      <c r="E342" s="20">
        <v>44261</v>
      </c>
      <c r="F342" s="20">
        <v>48226</v>
      </c>
      <c r="G342" s="20">
        <v>54719</v>
      </c>
      <c r="H342" s="20">
        <v>77263</v>
      </c>
      <c r="I342" s="20">
        <v>84800</v>
      </c>
      <c r="J342" s="20">
        <v>79194</v>
      </c>
      <c r="K342" s="20">
        <v>78698</v>
      </c>
      <c r="L342" s="20">
        <v>76569</v>
      </c>
      <c r="M342" s="20">
        <v>72824</v>
      </c>
      <c r="N342" s="20">
        <v>69968</v>
      </c>
      <c r="O342" s="20">
        <v>66691</v>
      </c>
      <c r="P342" s="20">
        <v>67824</v>
      </c>
      <c r="Q342" s="20">
        <v>73393</v>
      </c>
      <c r="R342" s="20">
        <v>88136</v>
      </c>
      <c r="S342" s="20">
        <v>102746</v>
      </c>
      <c r="T342" s="20">
        <v>104881</v>
      </c>
      <c r="U342" s="20">
        <v>97326</v>
      </c>
      <c r="V342" s="20">
        <v>92319</v>
      </c>
      <c r="W342" s="20">
        <v>78506</v>
      </c>
      <c r="X342" s="20">
        <v>60981</v>
      </c>
      <c r="Y342" s="20">
        <v>53144</v>
      </c>
      <c r="AA342" s="2">
        <f>IFERROR(INDEX('Holiday Schedule'!$D$3:$D$24,MATCH(A342,'Holiday Schedule'!$C$3:$C$24,0)),0)</f>
        <v>1</v>
      </c>
      <c r="AB342" s="2">
        <f t="shared" si="40"/>
        <v>6</v>
      </c>
      <c r="AC342" s="2">
        <f t="shared" si="41"/>
        <v>0</v>
      </c>
      <c r="AD342" s="5">
        <f t="shared" si="42"/>
        <v>1709124</v>
      </c>
      <c r="AE342" s="5">
        <f t="shared" si="43"/>
        <v>1709124</v>
      </c>
      <c r="AG342" s="2">
        <f t="shared" si="44"/>
        <v>11</v>
      </c>
      <c r="AH342" s="2">
        <f t="shared" si="45"/>
        <v>2024</v>
      </c>
      <c r="AJ342" s="5">
        <f t="shared" si="46"/>
        <v>104881</v>
      </c>
      <c r="AK342" s="2">
        <f t="shared" si="47"/>
        <v>19</v>
      </c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40"/>
    </row>
    <row r="343" spans="1:89" x14ac:dyDescent="0.25">
      <c r="A343" s="18">
        <v>45626</v>
      </c>
      <c r="B343" s="20">
        <v>48975</v>
      </c>
      <c r="C343" s="20">
        <v>44925</v>
      </c>
      <c r="D343" s="20">
        <v>43738</v>
      </c>
      <c r="E343" s="20">
        <v>44226</v>
      </c>
      <c r="F343" s="20">
        <v>47924</v>
      </c>
      <c r="G343" s="20">
        <v>54500</v>
      </c>
      <c r="H343" s="20">
        <v>69793</v>
      </c>
      <c r="I343" s="20">
        <v>76800</v>
      </c>
      <c r="J343" s="20">
        <v>79562</v>
      </c>
      <c r="K343" s="20">
        <v>83651</v>
      </c>
      <c r="L343" s="20">
        <v>82557</v>
      </c>
      <c r="M343" s="20">
        <v>78751</v>
      </c>
      <c r="N343" s="20">
        <v>74539</v>
      </c>
      <c r="O343" s="20">
        <v>71846</v>
      </c>
      <c r="P343" s="20">
        <v>72029</v>
      </c>
      <c r="Q343" s="20">
        <v>78019</v>
      </c>
      <c r="R343" s="20">
        <v>92146</v>
      </c>
      <c r="S343" s="20">
        <v>104881</v>
      </c>
      <c r="T343" s="20">
        <v>104805</v>
      </c>
      <c r="U343" s="20">
        <v>99106</v>
      </c>
      <c r="V343" s="20">
        <v>91468</v>
      </c>
      <c r="W343" s="20">
        <v>76275</v>
      </c>
      <c r="X343" s="20">
        <v>62599</v>
      </c>
      <c r="Y343" s="20">
        <v>49602</v>
      </c>
      <c r="AA343" s="2">
        <f>IFERROR(INDEX('Holiday Schedule'!$D$3:$D$24,MATCH(A343,'Holiday Schedule'!$C$3:$C$24,0)),0)</f>
        <v>0</v>
      </c>
      <c r="AB343" s="2">
        <f t="shared" si="40"/>
        <v>7</v>
      </c>
      <c r="AC343" s="2">
        <f t="shared" si="41"/>
        <v>0</v>
      </c>
      <c r="AD343" s="5">
        <f t="shared" si="42"/>
        <v>1732717</v>
      </c>
      <c r="AE343" s="5">
        <f t="shared" si="43"/>
        <v>1732717</v>
      </c>
      <c r="AG343" s="2">
        <f t="shared" si="44"/>
        <v>11</v>
      </c>
      <c r="AH343" s="2">
        <f t="shared" si="45"/>
        <v>2024</v>
      </c>
      <c r="AJ343" s="5">
        <f t="shared" si="46"/>
        <v>104881</v>
      </c>
      <c r="AK343" s="2">
        <f t="shared" si="47"/>
        <v>18</v>
      </c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40"/>
    </row>
    <row r="344" spans="1:89" x14ac:dyDescent="0.25">
      <c r="A344" s="18">
        <v>45627</v>
      </c>
      <c r="B344" s="20">
        <v>60722</v>
      </c>
      <c r="C344" s="20">
        <v>56594</v>
      </c>
      <c r="D344" s="20">
        <v>54833</v>
      </c>
      <c r="E344" s="20">
        <v>53589</v>
      </c>
      <c r="F344" s="20">
        <v>56903</v>
      </c>
      <c r="G344" s="20">
        <v>62766</v>
      </c>
      <c r="H344" s="20">
        <v>77447</v>
      </c>
      <c r="I344" s="20">
        <v>92015</v>
      </c>
      <c r="J344" s="20">
        <v>97909</v>
      </c>
      <c r="K344" s="20">
        <v>98918</v>
      </c>
      <c r="L344" s="20">
        <v>94974</v>
      </c>
      <c r="M344" s="20">
        <v>91747</v>
      </c>
      <c r="N344" s="20">
        <v>86761</v>
      </c>
      <c r="O344" s="20">
        <v>81966</v>
      </c>
      <c r="P344" s="20">
        <v>84211</v>
      </c>
      <c r="Q344" s="20">
        <v>93458</v>
      </c>
      <c r="R344" s="20">
        <v>109626</v>
      </c>
      <c r="S344" s="20">
        <v>120386</v>
      </c>
      <c r="T344" s="20">
        <v>123810</v>
      </c>
      <c r="U344" s="20">
        <v>119363</v>
      </c>
      <c r="V344" s="20">
        <v>111526</v>
      </c>
      <c r="W344" s="20">
        <v>99924</v>
      </c>
      <c r="X344" s="20">
        <v>75530</v>
      </c>
      <c r="Y344" s="20">
        <v>70641</v>
      </c>
      <c r="AA344" s="2">
        <f>IFERROR(INDEX('Holiday Schedule'!$D$3:$D$24,MATCH(A344,'Holiday Schedule'!$C$3:$C$24,0)),0)</f>
        <v>0</v>
      </c>
      <c r="AB344" s="2">
        <f t="shared" si="40"/>
        <v>1</v>
      </c>
      <c r="AC344" s="2">
        <f t="shared" si="41"/>
        <v>0</v>
      </c>
      <c r="AD344" s="5">
        <f t="shared" si="42"/>
        <v>2075619</v>
      </c>
      <c r="AE344" s="5">
        <f t="shared" si="43"/>
        <v>2075619</v>
      </c>
      <c r="AG344" s="2">
        <f t="shared" si="44"/>
        <v>12</v>
      </c>
      <c r="AH344" s="2">
        <f t="shared" si="45"/>
        <v>2024</v>
      </c>
      <c r="AJ344" s="5">
        <f t="shared" si="46"/>
        <v>123810</v>
      </c>
      <c r="AK344" s="2">
        <f t="shared" si="47"/>
        <v>19</v>
      </c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40"/>
    </row>
    <row r="345" spans="1:89" x14ac:dyDescent="0.25">
      <c r="A345" s="18">
        <v>45628</v>
      </c>
      <c r="B345" s="20">
        <v>60241</v>
      </c>
      <c r="C345" s="20">
        <v>56110</v>
      </c>
      <c r="D345" s="20">
        <v>54569</v>
      </c>
      <c r="E345" s="20">
        <v>53189</v>
      </c>
      <c r="F345" s="20">
        <v>57071</v>
      </c>
      <c r="G345" s="20">
        <v>63701</v>
      </c>
      <c r="H345" s="20">
        <v>81416</v>
      </c>
      <c r="I345" s="20">
        <v>94884</v>
      </c>
      <c r="J345" s="20">
        <v>96811</v>
      </c>
      <c r="K345" s="20">
        <v>95876</v>
      </c>
      <c r="L345" s="20">
        <v>91208</v>
      </c>
      <c r="M345" s="20">
        <v>87613</v>
      </c>
      <c r="N345" s="20">
        <v>84188</v>
      </c>
      <c r="O345" s="20">
        <v>79402</v>
      </c>
      <c r="P345" s="20">
        <v>81589</v>
      </c>
      <c r="Q345" s="20">
        <v>91627</v>
      </c>
      <c r="R345" s="20">
        <v>107790</v>
      </c>
      <c r="S345" s="20">
        <v>118210</v>
      </c>
      <c r="T345" s="20">
        <v>124309</v>
      </c>
      <c r="U345" s="20">
        <v>119743</v>
      </c>
      <c r="V345" s="20">
        <v>111729</v>
      </c>
      <c r="W345" s="20">
        <v>100998</v>
      </c>
      <c r="X345" s="20">
        <v>74348</v>
      </c>
      <c r="Y345" s="20">
        <v>69905</v>
      </c>
      <c r="AA345" s="2">
        <f>IFERROR(INDEX('Holiday Schedule'!$D$3:$D$24,MATCH(A345,'Holiday Schedule'!$C$3:$C$24,0)),0)</f>
        <v>0</v>
      </c>
      <c r="AB345" s="2">
        <f t="shared" si="40"/>
        <v>2</v>
      </c>
      <c r="AC345" s="2">
        <f t="shared" si="41"/>
        <v>1560325</v>
      </c>
      <c r="AD345" s="5">
        <f t="shared" si="42"/>
        <v>496202</v>
      </c>
      <c r="AE345" s="5">
        <f t="shared" si="43"/>
        <v>2056527</v>
      </c>
      <c r="AG345" s="2">
        <f t="shared" si="44"/>
        <v>12</v>
      </c>
      <c r="AH345" s="2">
        <f t="shared" si="45"/>
        <v>2024</v>
      </c>
      <c r="AJ345" s="5">
        <f t="shared" si="46"/>
        <v>124309</v>
      </c>
      <c r="AK345" s="2">
        <f t="shared" si="47"/>
        <v>19</v>
      </c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40"/>
    </row>
    <row r="346" spans="1:89" x14ac:dyDescent="0.25">
      <c r="A346" s="18">
        <v>45629</v>
      </c>
      <c r="B346" s="20">
        <v>60466</v>
      </c>
      <c r="C346" s="20">
        <v>56319</v>
      </c>
      <c r="D346" s="20">
        <v>54772</v>
      </c>
      <c r="E346" s="20">
        <v>53388</v>
      </c>
      <c r="F346" s="20">
        <v>57284</v>
      </c>
      <c r="G346" s="20">
        <v>63940</v>
      </c>
      <c r="H346" s="20">
        <v>81719</v>
      </c>
      <c r="I346" s="20">
        <v>95236</v>
      </c>
      <c r="J346" s="20">
        <v>97171</v>
      </c>
      <c r="K346" s="20">
        <v>96233</v>
      </c>
      <c r="L346" s="20">
        <v>91550</v>
      </c>
      <c r="M346" s="20">
        <v>87941</v>
      </c>
      <c r="N346" s="20">
        <v>84502</v>
      </c>
      <c r="O346" s="20">
        <v>79699</v>
      </c>
      <c r="P346" s="20">
        <v>81894</v>
      </c>
      <c r="Q346" s="20">
        <v>91969</v>
      </c>
      <c r="R346" s="20">
        <v>108192</v>
      </c>
      <c r="S346" s="20">
        <v>118650</v>
      </c>
      <c r="T346" s="20">
        <v>124773</v>
      </c>
      <c r="U346" s="20">
        <v>120191</v>
      </c>
      <c r="V346" s="20">
        <v>112148</v>
      </c>
      <c r="W346" s="20">
        <v>101376</v>
      </c>
      <c r="X346" s="20">
        <v>74626</v>
      </c>
      <c r="Y346" s="20">
        <v>70166</v>
      </c>
      <c r="AA346" s="2">
        <f>IFERROR(INDEX('Holiday Schedule'!$D$3:$D$24,MATCH(A346,'Holiday Schedule'!$C$3:$C$24,0)),0)</f>
        <v>0</v>
      </c>
      <c r="AB346" s="2">
        <f t="shared" si="40"/>
        <v>3</v>
      </c>
      <c r="AC346" s="2">
        <f t="shared" si="41"/>
        <v>1566151</v>
      </c>
      <c r="AD346" s="5">
        <f t="shared" si="42"/>
        <v>498054</v>
      </c>
      <c r="AE346" s="5">
        <f t="shared" si="43"/>
        <v>2064205</v>
      </c>
      <c r="AG346" s="2">
        <f t="shared" si="44"/>
        <v>12</v>
      </c>
      <c r="AH346" s="2">
        <f t="shared" si="45"/>
        <v>2024</v>
      </c>
      <c r="AJ346" s="5">
        <f t="shared" si="46"/>
        <v>124773</v>
      </c>
      <c r="AK346" s="2">
        <f t="shared" si="47"/>
        <v>19</v>
      </c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40"/>
    </row>
    <row r="347" spans="1:89" x14ac:dyDescent="0.25">
      <c r="A347" s="18">
        <v>45630</v>
      </c>
      <c r="B347" s="20">
        <v>60493</v>
      </c>
      <c r="C347" s="20">
        <v>56341</v>
      </c>
      <c r="D347" s="20">
        <v>54796</v>
      </c>
      <c r="E347" s="20">
        <v>53410</v>
      </c>
      <c r="F347" s="20">
        <v>57307</v>
      </c>
      <c r="G347" s="20">
        <v>63966</v>
      </c>
      <c r="H347" s="20">
        <v>81754</v>
      </c>
      <c r="I347" s="20">
        <v>95278</v>
      </c>
      <c r="J347" s="20">
        <v>97214</v>
      </c>
      <c r="K347" s="20">
        <v>96274</v>
      </c>
      <c r="L347" s="20">
        <v>91589</v>
      </c>
      <c r="M347" s="20">
        <v>87977</v>
      </c>
      <c r="N347" s="20">
        <v>84538</v>
      </c>
      <c r="O347" s="20">
        <v>79733</v>
      </c>
      <c r="P347" s="20">
        <v>81928</v>
      </c>
      <c r="Q347" s="20">
        <v>92009</v>
      </c>
      <c r="R347" s="20">
        <v>108238</v>
      </c>
      <c r="S347" s="20">
        <v>118701</v>
      </c>
      <c r="T347" s="20">
        <v>124827</v>
      </c>
      <c r="U347" s="20">
        <v>120242</v>
      </c>
      <c r="V347" s="20">
        <v>112194</v>
      </c>
      <c r="W347" s="20">
        <v>101419</v>
      </c>
      <c r="X347" s="20">
        <v>74658</v>
      </c>
      <c r="Y347" s="20">
        <v>70196</v>
      </c>
      <c r="AA347" s="2">
        <f>IFERROR(INDEX('Holiday Schedule'!$D$3:$D$24,MATCH(A347,'Holiday Schedule'!$C$3:$C$24,0)),0)</f>
        <v>0</v>
      </c>
      <c r="AB347" s="2">
        <f t="shared" si="40"/>
        <v>4</v>
      </c>
      <c r="AC347" s="2">
        <f t="shared" si="41"/>
        <v>1566819</v>
      </c>
      <c r="AD347" s="5">
        <f t="shared" si="42"/>
        <v>498263</v>
      </c>
      <c r="AE347" s="5">
        <f t="shared" si="43"/>
        <v>2065082</v>
      </c>
      <c r="AG347" s="2">
        <f t="shared" si="44"/>
        <v>12</v>
      </c>
      <c r="AH347" s="2">
        <f t="shared" si="45"/>
        <v>2024</v>
      </c>
      <c r="AJ347" s="5">
        <f t="shared" si="46"/>
        <v>124827</v>
      </c>
      <c r="AK347" s="2">
        <f t="shared" si="47"/>
        <v>19</v>
      </c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40"/>
    </row>
    <row r="348" spans="1:89" x14ac:dyDescent="0.25">
      <c r="A348" s="18">
        <v>45631</v>
      </c>
      <c r="B348" s="20">
        <v>60706</v>
      </c>
      <c r="C348" s="20">
        <v>56543</v>
      </c>
      <c r="D348" s="20">
        <v>54989</v>
      </c>
      <c r="E348" s="20">
        <v>53599</v>
      </c>
      <c r="F348" s="20">
        <v>57512</v>
      </c>
      <c r="G348" s="20">
        <v>64193</v>
      </c>
      <c r="H348" s="20">
        <v>82044</v>
      </c>
      <c r="I348" s="20">
        <v>95617</v>
      </c>
      <c r="J348" s="20">
        <v>97559</v>
      </c>
      <c r="K348" s="20">
        <v>96616</v>
      </c>
      <c r="L348" s="20">
        <v>91913</v>
      </c>
      <c r="M348" s="20">
        <v>88290</v>
      </c>
      <c r="N348" s="20">
        <v>84840</v>
      </c>
      <c r="O348" s="20">
        <v>80016</v>
      </c>
      <c r="P348" s="20">
        <v>82219</v>
      </c>
      <c r="Q348" s="20">
        <v>92335</v>
      </c>
      <c r="R348" s="20">
        <v>108623</v>
      </c>
      <c r="S348" s="20">
        <v>119121</v>
      </c>
      <c r="T348" s="20">
        <v>125271</v>
      </c>
      <c r="U348" s="20">
        <v>120668</v>
      </c>
      <c r="V348" s="20">
        <v>112593</v>
      </c>
      <c r="W348" s="20">
        <v>101779</v>
      </c>
      <c r="X348" s="20">
        <v>74923</v>
      </c>
      <c r="Y348" s="20">
        <v>70444</v>
      </c>
      <c r="AA348" s="2">
        <f>IFERROR(INDEX('Holiday Schedule'!$D$3:$D$24,MATCH(A348,'Holiday Schedule'!$C$3:$C$24,0)),0)</f>
        <v>0</v>
      </c>
      <c r="AB348" s="2">
        <f t="shared" si="40"/>
        <v>5</v>
      </c>
      <c r="AC348" s="2">
        <f t="shared" si="41"/>
        <v>1572383</v>
      </c>
      <c r="AD348" s="5">
        <f t="shared" si="42"/>
        <v>500030</v>
      </c>
      <c r="AE348" s="5">
        <f t="shared" si="43"/>
        <v>2072413</v>
      </c>
      <c r="AG348" s="2">
        <f t="shared" si="44"/>
        <v>12</v>
      </c>
      <c r="AH348" s="2">
        <f t="shared" si="45"/>
        <v>2024</v>
      </c>
      <c r="AJ348" s="5">
        <f t="shared" si="46"/>
        <v>125271</v>
      </c>
      <c r="AK348" s="2">
        <f t="shared" si="47"/>
        <v>19</v>
      </c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40"/>
    </row>
    <row r="349" spans="1:89" x14ac:dyDescent="0.25">
      <c r="A349" s="18">
        <v>45632</v>
      </c>
      <c r="B349" s="20">
        <v>60708</v>
      </c>
      <c r="C349" s="20">
        <v>56544</v>
      </c>
      <c r="D349" s="20">
        <v>54991</v>
      </c>
      <c r="E349" s="20">
        <v>53601</v>
      </c>
      <c r="F349" s="20">
        <v>57513</v>
      </c>
      <c r="G349" s="20">
        <v>64195</v>
      </c>
      <c r="H349" s="20">
        <v>82046</v>
      </c>
      <c r="I349" s="20">
        <v>95619</v>
      </c>
      <c r="J349" s="20">
        <v>97561</v>
      </c>
      <c r="K349" s="20">
        <v>96619</v>
      </c>
      <c r="L349" s="20">
        <v>91915</v>
      </c>
      <c r="M349" s="20">
        <v>88292</v>
      </c>
      <c r="N349" s="20">
        <v>84841</v>
      </c>
      <c r="O349" s="20">
        <v>80018</v>
      </c>
      <c r="P349" s="20">
        <v>82222</v>
      </c>
      <c r="Q349" s="20">
        <v>92339</v>
      </c>
      <c r="R349" s="20">
        <v>108625</v>
      </c>
      <c r="S349" s="20">
        <v>119126</v>
      </c>
      <c r="T349" s="20">
        <v>125275</v>
      </c>
      <c r="U349" s="20">
        <v>120671</v>
      </c>
      <c r="V349" s="20">
        <v>112596</v>
      </c>
      <c r="W349" s="20">
        <v>101781</v>
      </c>
      <c r="X349" s="20">
        <v>74925</v>
      </c>
      <c r="Y349" s="20">
        <v>70446</v>
      </c>
      <c r="AA349" s="2">
        <f>IFERROR(INDEX('Holiday Schedule'!$D$3:$D$24,MATCH(A349,'Holiday Schedule'!$C$3:$C$24,0)),0)</f>
        <v>0</v>
      </c>
      <c r="AB349" s="2">
        <f t="shared" si="40"/>
        <v>6</v>
      </c>
      <c r="AC349" s="2">
        <f t="shared" si="41"/>
        <v>1572425</v>
      </c>
      <c r="AD349" s="5">
        <f t="shared" si="42"/>
        <v>500044</v>
      </c>
      <c r="AE349" s="5">
        <f t="shared" si="43"/>
        <v>2072469</v>
      </c>
      <c r="AG349" s="2">
        <f t="shared" si="44"/>
        <v>12</v>
      </c>
      <c r="AH349" s="2">
        <f t="shared" si="45"/>
        <v>2024</v>
      </c>
      <c r="AJ349" s="5">
        <f t="shared" si="46"/>
        <v>125275</v>
      </c>
      <c r="AK349" s="2">
        <f t="shared" si="47"/>
        <v>19</v>
      </c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40"/>
    </row>
    <row r="350" spans="1:89" x14ac:dyDescent="0.25">
      <c r="A350" s="18">
        <v>45633</v>
      </c>
      <c r="B350" s="20">
        <v>61279</v>
      </c>
      <c r="C350" s="20">
        <v>57113</v>
      </c>
      <c r="D350" s="20">
        <v>55335</v>
      </c>
      <c r="E350" s="20">
        <v>54079</v>
      </c>
      <c r="F350" s="20">
        <v>57424</v>
      </c>
      <c r="G350" s="20">
        <v>63341</v>
      </c>
      <c r="H350" s="20">
        <v>78154</v>
      </c>
      <c r="I350" s="20">
        <v>92858</v>
      </c>
      <c r="J350" s="20">
        <v>98806</v>
      </c>
      <c r="K350" s="20">
        <v>99824</v>
      </c>
      <c r="L350" s="20">
        <v>95845</v>
      </c>
      <c r="M350" s="20">
        <v>92587</v>
      </c>
      <c r="N350" s="20">
        <v>87557</v>
      </c>
      <c r="O350" s="20">
        <v>82717</v>
      </c>
      <c r="P350" s="20">
        <v>84982</v>
      </c>
      <c r="Q350" s="20">
        <v>94313</v>
      </c>
      <c r="R350" s="20">
        <v>110629</v>
      </c>
      <c r="S350" s="20">
        <v>121488</v>
      </c>
      <c r="T350" s="20">
        <v>124944</v>
      </c>
      <c r="U350" s="20">
        <v>120455</v>
      </c>
      <c r="V350" s="20">
        <v>112548</v>
      </c>
      <c r="W350" s="20">
        <v>100839</v>
      </c>
      <c r="X350" s="20">
        <v>76221</v>
      </c>
      <c r="Y350" s="20">
        <v>71288</v>
      </c>
      <c r="AA350" s="2">
        <f>IFERROR(INDEX('Holiday Schedule'!$D$3:$D$24,MATCH(A350,'Holiday Schedule'!$C$3:$C$24,0)),0)</f>
        <v>0</v>
      </c>
      <c r="AB350" s="2">
        <f t="shared" si="40"/>
        <v>7</v>
      </c>
      <c r="AC350" s="2">
        <f t="shared" si="41"/>
        <v>0</v>
      </c>
      <c r="AD350" s="5">
        <f t="shared" si="42"/>
        <v>2094626</v>
      </c>
      <c r="AE350" s="5">
        <f t="shared" si="43"/>
        <v>2094626</v>
      </c>
      <c r="AG350" s="2">
        <f t="shared" si="44"/>
        <v>12</v>
      </c>
      <c r="AH350" s="2">
        <f t="shared" si="45"/>
        <v>2024</v>
      </c>
      <c r="AJ350" s="5">
        <f t="shared" si="46"/>
        <v>124944</v>
      </c>
      <c r="AK350" s="2">
        <f t="shared" si="47"/>
        <v>19</v>
      </c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40"/>
    </row>
    <row r="351" spans="1:89" x14ac:dyDescent="0.25">
      <c r="A351" s="18">
        <v>45634</v>
      </c>
      <c r="B351" s="20">
        <v>61271</v>
      </c>
      <c r="C351" s="20">
        <v>57106</v>
      </c>
      <c r="D351" s="20">
        <v>55328</v>
      </c>
      <c r="E351" s="20">
        <v>54072</v>
      </c>
      <c r="F351" s="20">
        <v>57417</v>
      </c>
      <c r="G351" s="20">
        <v>63333</v>
      </c>
      <c r="H351" s="20">
        <v>78145</v>
      </c>
      <c r="I351" s="20">
        <v>92846</v>
      </c>
      <c r="J351" s="20">
        <v>98794</v>
      </c>
      <c r="K351" s="20">
        <v>99811</v>
      </c>
      <c r="L351" s="20">
        <v>95833</v>
      </c>
      <c r="M351" s="20">
        <v>92576</v>
      </c>
      <c r="N351" s="20">
        <v>87547</v>
      </c>
      <c r="O351" s="20">
        <v>82705</v>
      </c>
      <c r="P351" s="20">
        <v>84971</v>
      </c>
      <c r="Q351" s="20">
        <v>94302</v>
      </c>
      <c r="R351" s="20">
        <v>110616</v>
      </c>
      <c r="S351" s="20">
        <v>121472</v>
      </c>
      <c r="T351" s="20">
        <v>124928</v>
      </c>
      <c r="U351" s="20">
        <v>120440</v>
      </c>
      <c r="V351" s="20">
        <v>112534</v>
      </c>
      <c r="W351" s="20">
        <v>100826</v>
      </c>
      <c r="X351" s="20">
        <v>76212</v>
      </c>
      <c r="Y351" s="20">
        <v>71278</v>
      </c>
      <c r="AA351" s="2">
        <f>IFERROR(INDEX('Holiday Schedule'!$D$3:$D$24,MATCH(A351,'Holiday Schedule'!$C$3:$C$24,0)),0)</f>
        <v>0</v>
      </c>
      <c r="AB351" s="2">
        <f t="shared" si="40"/>
        <v>1</v>
      </c>
      <c r="AC351" s="2">
        <f t="shared" si="41"/>
        <v>0</v>
      </c>
      <c r="AD351" s="5">
        <f t="shared" si="42"/>
        <v>2094363</v>
      </c>
      <c r="AE351" s="5">
        <f t="shared" si="43"/>
        <v>2094363</v>
      </c>
      <c r="AG351" s="2">
        <f t="shared" si="44"/>
        <v>12</v>
      </c>
      <c r="AH351" s="2">
        <f t="shared" si="45"/>
        <v>2024</v>
      </c>
      <c r="AJ351" s="5">
        <f t="shared" si="46"/>
        <v>124928</v>
      </c>
      <c r="AK351" s="2">
        <f t="shared" si="47"/>
        <v>19</v>
      </c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40"/>
    </row>
    <row r="352" spans="1:89" x14ac:dyDescent="0.25">
      <c r="A352" s="18">
        <v>45635</v>
      </c>
      <c r="B352" s="20">
        <v>60876</v>
      </c>
      <c r="C352" s="20">
        <v>56701</v>
      </c>
      <c r="D352" s="20">
        <v>55144</v>
      </c>
      <c r="E352" s="20">
        <v>53749</v>
      </c>
      <c r="F352" s="20">
        <v>57672</v>
      </c>
      <c r="G352" s="20">
        <v>64373</v>
      </c>
      <c r="H352" s="20">
        <v>82273</v>
      </c>
      <c r="I352" s="20">
        <v>95882</v>
      </c>
      <c r="J352" s="20">
        <v>97831</v>
      </c>
      <c r="K352" s="20">
        <v>96886</v>
      </c>
      <c r="L352" s="20">
        <v>92170</v>
      </c>
      <c r="M352" s="20">
        <v>88535</v>
      </c>
      <c r="N352" s="20">
        <v>85075</v>
      </c>
      <c r="O352" s="20">
        <v>80237</v>
      </c>
      <c r="P352" s="20">
        <v>82449</v>
      </c>
      <c r="Q352" s="20">
        <v>92593</v>
      </c>
      <c r="R352" s="20">
        <v>108924</v>
      </c>
      <c r="S352" s="20">
        <v>119454</v>
      </c>
      <c r="T352" s="20">
        <v>125620</v>
      </c>
      <c r="U352" s="20">
        <v>121004</v>
      </c>
      <c r="V352" s="20">
        <v>112907</v>
      </c>
      <c r="W352" s="20">
        <v>102062</v>
      </c>
      <c r="X352" s="20">
        <v>75131</v>
      </c>
      <c r="Y352" s="20">
        <v>70640</v>
      </c>
      <c r="AA352" s="2">
        <f>IFERROR(INDEX('Holiday Schedule'!$D$3:$D$24,MATCH(A352,'Holiday Schedule'!$C$3:$C$24,0)),0)</f>
        <v>0</v>
      </c>
      <c r="AB352" s="2">
        <f t="shared" si="40"/>
        <v>2</v>
      </c>
      <c r="AC352" s="2">
        <f t="shared" si="41"/>
        <v>1576760</v>
      </c>
      <c r="AD352" s="5">
        <f t="shared" si="42"/>
        <v>501428</v>
      </c>
      <c r="AE352" s="5">
        <f t="shared" si="43"/>
        <v>2078188</v>
      </c>
      <c r="AG352" s="2">
        <f t="shared" si="44"/>
        <v>12</v>
      </c>
      <c r="AH352" s="2">
        <f t="shared" si="45"/>
        <v>2024</v>
      </c>
      <c r="AJ352" s="5">
        <f t="shared" si="46"/>
        <v>125620</v>
      </c>
      <c r="AK352" s="2">
        <f t="shared" si="47"/>
        <v>19</v>
      </c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40"/>
    </row>
    <row r="353" spans="1:89" x14ac:dyDescent="0.25">
      <c r="A353" s="18">
        <v>45636</v>
      </c>
      <c r="B353" s="20">
        <v>61004</v>
      </c>
      <c r="C353" s="20">
        <v>56820</v>
      </c>
      <c r="D353" s="20">
        <v>55260</v>
      </c>
      <c r="E353" s="20">
        <v>53862</v>
      </c>
      <c r="F353" s="20">
        <v>57793</v>
      </c>
      <c r="G353" s="20">
        <v>64507</v>
      </c>
      <c r="H353" s="20">
        <v>82446</v>
      </c>
      <c r="I353" s="20">
        <v>96085</v>
      </c>
      <c r="J353" s="20">
        <v>98036</v>
      </c>
      <c r="K353" s="20">
        <v>97089</v>
      </c>
      <c r="L353" s="20">
        <v>92364</v>
      </c>
      <c r="M353" s="20">
        <v>88722</v>
      </c>
      <c r="N353" s="20">
        <v>85255</v>
      </c>
      <c r="O353" s="20">
        <v>80407</v>
      </c>
      <c r="P353" s="20">
        <v>82623</v>
      </c>
      <c r="Q353" s="20">
        <v>92788</v>
      </c>
      <c r="R353" s="20">
        <v>109155</v>
      </c>
      <c r="S353" s="20">
        <v>119707</v>
      </c>
      <c r="T353" s="20">
        <v>125884</v>
      </c>
      <c r="U353" s="20">
        <v>121259</v>
      </c>
      <c r="V353" s="20">
        <v>113145</v>
      </c>
      <c r="W353" s="20">
        <v>102277</v>
      </c>
      <c r="X353" s="20">
        <v>75291</v>
      </c>
      <c r="Y353" s="20">
        <v>70790</v>
      </c>
      <c r="AA353" s="2">
        <f>IFERROR(INDEX('Holiday Schedule'!$D$3:$D$24,MATCH(A353,'Holiday Schedule'!$C$3:$C$24,0)),0)</f>
        <v>0</v>
      </c>
      <c r="AB353" s="2">
        <f t="shared" si="40"/>
        <v>3</v>
      </c>
      <c r="AC353" s="2">
        <f t="shared" si="41"/>
        <v>1580087</v>
      </c>
      <c r="AD353" s="5">
        <f t="shared" si="42"/>
        <v>502482</v>
      </c>
      <c r="AE353" s="5">
        <f t="shared" si="43"/>
        <v>2082569</v>
      </c>
      <c r="AG353" s="2">
        <f t="shared" si="44"/>
        <v>12</v>
      </c>
      <c r="AH353" s="2">
        <f t="shared" si="45"/>
        <v>2024</v>
      </c>
      <c r="AJ353" s="5">
        <f t="shared" si="46"/>
        <v>125884</v>
      </c>
      <c r="AK353" s="2">
        <f t="shared" si="47"/>
        <v>19</v>
      </c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40"/>
    </row>
    <row r="354" spans="1:89" x14ac:dyDescent="0.25">
      <c r="A354" s="18">
        <v>45637</v>
      </c>
      <c r="B354" s="20">
        <v>61453</v>
      </c>
      <c r="C354" s="20">
        <v>57239</v>
      </c>
      <c r="D354" s="20">
        <v>55666</v>
      </c>
      <c r="E354" s="20">
        <v>54260</v>
      </c>
      <c r="F354" s="20">
        <v>58220</v>
      </c>
      <c r="G354" s="20">
        <v>64983</v>
      </c>
      <c r="H354" s="20">
        <v>83053</v>
      </c>
      <c r="I354" s="20">
        <v>96790</v>
      </c>
      <c r="J354" s="20">
        <v>98759</v>
      </c>
      <c r="K354" s="20">
        <v>97803</v>
      </c>
      <c r="L354" s="20">
        <v>93043</v>
      </c>
      <c r="M354" s="20">
        <v>89375</v>
      </c>
      <c r="N354" s="20">
        <v>85881</v>
      </c>
      <c r="O354" s="20">
        <v>81000</v>
      </c>
      <c r="P354" s="20">
        <v>83231</v>
      </c>
      <c r="Q354" s="20">
        <v>93470</v>
      </c>
      <c r="R354" s="20">
        <v>109958</v>
      </c>
      <c r="S354" s="20">
        <v>120586</v>
      </c>
      <c r="T354" s="20">
        <v>126810</v>
      </c>
      <c r="U354" s="20">
        <v>122152</v>
      </c>
      <c r="V354" s="20">
        <v>113978</v>
      </c>
      <c r="W354" s="20">
        <v>103030</v>
      </c>
      <c r="X354" s="20">
        <v>75844</v>
      </c>
      <c r="Y354" s="20">
        <v>71311</v>
      </c>
      <c r="AA354" s="2">
        <f>IFERROR(INDEX('Holiday Schedule'!$D$3:$D$24,MATCH(A354,'Holiday Schedule'!$C$3:$C$24,0)),0)</f>
        <v>0</v>
      </c>
      <c r="AB354" s="2">
        <f t="shared" si="40"/>
        <v>4</v>
      </c>
      <c r="AC354" s="2">
        <f t="shared" si="41"/>
        <v>1591710</v>
      </c>
      <c r="AD354" s="5">
        <f t="shared" si="42"/>
        <v>506185</v>
      </c>
      <c r="AE354" s="5">
        <f t="shared" si="43"/>
        <v>2097895</v>
      </c>
      <c r="AG354" s="2">
        <f t="shared" si="44"/>
        <v>12</v>
      </c>
      <c r="AH354" s="2">
        <f t="shared" si="45"/>
        <v>2024</v>
      </c>
      <c r="AJ354" s="5">
        <f t="shared" si="46"/>
        <v>126810</v>
      </c>
      <c r="AK354" s="2">
        <f t="shared" si="47"/>
        <v>19</v>
      </c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40"/>
    </row>
    <row r="355" spans="1:89" x14ac:dyDescent="0.25">
      <c r="A355" s="18">
        <v>45638</v>
      </c>
      <c r="B355" s="20">
        <v>61624</v>
      </c>
      <c r="C355" s="20">
        <v>57396</v>
      </c>
      <c r="D355" s="20">
        <v>55821</v>
      </c>
      <c r="E355" s="20">
        <v>54409</v>
      </c>
      <c r="F355" s="20">
        <v>58380</v>
      </c>
      <c r="G355" s="20">
        <v>65163</v>
      </c>
      <c r="H355" s="20">
        <v>83285</v>
      </c>
      <c r="I355" s="20">
        <v>97059</v>
      </c>
      <c r="J355" s="20">
        <v>99031</v>
      </c>
      <c r="K355" s="20">
        <v>98073</v>
      </c>
      <c r="L355" s="20">
        <v>93301</v>
      </c>
      <c r="M355" s="20">
        <v>89622</v>
      </c>
      <c r="N355" s="20">
        <v>86120</v>
      </c>
      <c r="O355" s="20">
        <v>81225</v>
      </c>
      <c r="P355" s="20">
        <v>83463</v>
      </c>
      <c r="Q355" s="20">
        <v>93729</v>
      </c>
      <c r="R355" s="20">
        <v>110263</v>
      </c>
      <c r="S355" s="20">
        <v>120922</v>
      </c>
      <c r="T355" s="20">
        <v>127162</v>
      </c>
      <c r="U355" s="20">
        <v>122490</v>
      </c>
      <c r="V355" s="20">
        <v>114294</v>
      </c>
      <c r="W355" s="20">
        <v>103314</v>
      </c>
      <c r="X355" s="20">
        <v>76054</v>
      </c>
      <c r="Y355" s="20">
        <v>71509</v>
      </c>
      <c r="AA355" s="2">
        <f>IFERROR(INDEX('Holiday Schedule'!$D$3:$D$24,MATCH(A355,'Holiday Schedule'!$C$3:$C$24,0)),0)</f>
        <v>0</v>
      </c>
      <c r="AB355" s="2">
        <f t="shared" si="40"/>
        <v>5</v>
      </c>
      <c r="AC355" s="2">
        <f t="shared" si="41"/>
        <v>1596122</v>
      </c>
      <c r="AD355" s="5">
        <f t="shared" si="42"/>
        <v>507587</v>
      </c>
      <c r="AE355" s="5">
        <f t="shared" si="43"/>
        <v>2103709</v>
      </c>
      <c r="AG355" s="2">
        <f t="shared" si="44"/>
        <v>12</v>
      </c>
      <c r="AH355" s="2">
        <f t="shared" si="45"/>
        <v>2024</v>
      </c>
      <c r="AJ355" s="5">
        <f t="shared" si="46"/>
        <v>127162</v>
      </c>
      <c r="AK355" s="2">
        <f t="shared" si="47"/>
        <v>19</v>
      </c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40"/>
    </row>
    <row r="356" spans="1:89" x14ac:dyDescent="0.25">
      <c r="A356" s="18">
        <v>45639</v>
      </c>
      <c r="B356" s="20">
        <v>61838</v>
      </c>
      <c r="C356" s="20">
        <v>57596</v>
      </c>
      <c r="D356" s="20">
        <v>56016</v>
      </c>
      <c r="E356" s="20">
        <v>54599</v>
      </c>
      <c r="F356" s="20">
        <v>58585</v>
      </c>
      <c r="G356" s="20">
        <v>65390</v>
      </c>
      <c r="H356" s="20">
        <v>83574</v>
      </c>
      <c r="I356" s="20">
        <v>97398</v>
      </c>
      <c r="J356" s="20">
        <v>99377</v>
      </c>
      <c r="K356" s="20">
        <v>98417</v>
      </c>
      <c r="L356" s="20">
        <v>93627</v>
      </c>
      <c r="M356" s="20">
        <v>89934</v>
      </c>
      <c r="N356" s="20">
        <v>86420</v>
      </c>
      <c r="O356" s="20">
        <v>81507</v>
      </c>
      <c r="P356" s="20">
        <v>83752</v>
      </c>
      <c r="Q356" s="20">
        <v>94056</v>
      </c>
      <c r="R356" s="20">
        <v>110647</v>
      </c>
      <c r="S356" s="20">
        <v>121344</v>
      </c>
      <c r="T356" s="20">
        <v>127604</v>
      </c>
      <c r="U356" s="20">
        <v>122916</v>
      </c>
      <c r="V356" s="20">
        <v>114693</v>
      </c>
      <c r="W356" s="20">
        <v>103675</v>
      </c>
      <c r="X356" s="20">
        <v>76319</v>
      </c>
      <c r="Y356" s="20">
        <v>71756</v>
      </c>
      <c r="AA356" s="2">
        <f>IFERROR(INDEX('Holiday Schedule'!$D$3:$D$24,MATCH(A356,'Holiday Schedule'!$C$3:$C$24,0)),0)</f>
        <v>0</v>
      </c>
      <c r="AB356" s="2">
        <f t="shared" si="40"/>
        <v>6</v>
      </c>
      <c r="AC356" s="2">
        <f t="shared" si="41"/>
        <v>1601686</v>
      </c>
      <c r="AD356" s="5">
        <f t="shared" si="42"/>
        <v>509354</v>
      </c>
      <c r="AE356" s="5">
        <f t="shared" si="43"/>
        <v>2111040</v>
      </c>
      <c r="AG356" s="2">
        <f t="shared" si="44"/>
        <v>12</v>
      </c>
      <c r="AH356" s="2">
        <f t="shared" si="45"/>
        <v>2024</v>
      </c>
      <c r="AJ356" s="5">
        <f t="shared" si="46"/>
        <v>127604</v>
      </c>
      <c r="AK356" s="2">
        <f t="shared" si="47"/>
        <v>19</v>
      </c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40"/>
    </row>
    <row r="357" spans="1:89" x14ac:dyDescent="0.25">
      <c r="A357" s="18">
        <v>45640</v>
      </c>
      <c r="B357" s="20">
        <v>62424</v>
      </c>
      <c r="C357" s="20">
        <v>58181</v>
      </c>
      <c r="D357" s="20">
        <v>56370</v>
      </c>
      <c r="E357" s="20">
        <v>55090</v>
      </c>
      <c r="F357" s="20">
        <v>58498</v>
      </c>
      <c r="G357" s="20">
        <v>64526</v>
      </c>
      <c r="H357" s="20">
        <v>79616</v>
      </c>
      <c r="I357" s="20">
        <v>94593</v>
      </c>
      <c r="J357" s="20">
        <v>100654</v>
      </c>
      <c r="K357" s="20">
        <v>101692</v>
      </c>
      <c r="L357" s="20">
        <v>97636</v>
      </c>
      <c r="M357" s="20">
        <v>94319</v>
      </c>
      <c r="N357" s="20">
        <v>89194</v>
      </c>
      <c r="O357" s="20">
        <v>84264</v>
      </c>
      <c r="P357" s="20">
        <v>86573</v>
      </c>
      <c r="Q357" s="20">
        <v>96077</v>
      </c>
      <c r="R357" s="20">
        <v>112697</v>
      </c>
      <c r="S357" s="20">
        <v>123761</v>
      </c>
      <c r="T357" s="20">
        <v>127281</v>
      </c>
      <c r="U357" s="20">
        <v>122708</v>
      </c>
      <c r="V357" s="20">
        <v>114652</v>
      </c>
      <c r="W357" s="20">
        <v>102725</v>
      </c>
      <c r="X357" s="20">
        <v>77647</v>
      </c>
      <c r="Y357" s="20">
        <v>72621</v>
      </c>
      <c r="AA357" s="2">
        <f>IFERROR(INDEX('Holiday Schedule'!$D$3:$D$24,MATCH(A357,'Holiday Schedule'!$C$3:$C$24,0)),0)</f>
        <v>0</v>
      </c>
      <c r="AB357" s="2">
        <f t="shared" si="40"/>
        <v>7</v>
      </c>
      <c r="AC357" s="2">
        <f t="shared" si="41"/>
        <v>0</v>
      </c>
      <c r="AD357" s="5">
        <f t="shared" si="42"/>
        <v>2133799</v>
      </c>
      <c r="AE357" s="5">
        <f t="shared" si="43"/>
        <v>2133799</v>
      </c>
      <c r="AG357" s="2">
        <f t="shared" si="44"/>
        <v>12</v>
      </c>
      <c r="AH357" s="2">
        <f t="shared" si="45"/>
        <v>2024</v>
      </c>
      <c r="AJ357" s="5">
        <f t="shared" si="46"/>
        <v>127281</v>
      </c>
      <c r="AK357" s="2">
        <f t="shared" si="47"/>
        <v>19</v>
      </c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40"/>
    </row>
    <row r="358" spans="1:89" x14ac:dyDescent="0.25">
      <c r="A358" s="18">
        <v>45641</v>
      </c>
      <c r="B358" s="20">
        <v>62419</v>
      </c>
      <c r="C358" s="20">
        <v>58177</v>
      </c>
      <c r="D358" s="20">
        <v>56366</v>
      </c>
      <c r="E358" s="20">
        <v>55087</v>
      </c>
      <c r="F358" s="20">
        <v>58494</v>
      </c>
      <c r="G358" s="20">
        <v>64522</v>
      </c>
      <c r="H358" s="20">
        <v>79611</v>
      </c>
      <c r="I358" s="20">
        <v>94587</v>
      </c>
      <c r="J358" s="20">
        <v>100647</v>
      </c>
      <c r="K358" s="20">
        <v>101685</v>
      </c>
      <c r="L358" s="20">
        <v>97629</v>
      </c>
      <c r="M358" s="20">
        <v>94312</v>
      </c>
      <c r="N358" s="20">
        <v>89188</v>
      </c>
      <c r="O358" s="20">
        <v>84258</v>
      </c>
      <c r="P358" s="20">
        <v>86566</v>
      </c>
      <c r="Q358" s="20">
        <v>96071</v>
      </c>
      <c r="R358" s="20">
        <v>112690</v>
      </c>
      <c r="S358" s="20">
        <v>123753</v>
      </c>
      <c r="T358" s="20">
        <v>127273</v>
      </c>
      <c r="U358" s="20">
        <v>122700</v>
      </c>
      <c r="V358" s="20">
        <v>114645</v>
      </c>
      <c r="W358" s="20">
        <v>102719</v>
      </c>
      <c r="X358" s="20">
        <v>77642</v>
      </c>
      <c r="Y358" s="20">
        <v>72616</v>
      </c>
      <c r="AA358" s="2">
        <f>IFERROR(INDEX('Holiday Schedule'!$D$3:$D$24,MATCH(A358,'Holiday Schedule'!$C$3:$C$24,0)),0)</f>
        <v>0</v>
      </c>
      <c r="AB358" s="2">
        <f t="shared" si="40"/>
        <v>1</v>
      </c>
      <c r="AC358" s="2">
        <f t="shared" si="41"/>
        <v>0</v>
      </c>
      <c r="AD358" s="5">
        <f t="shared" si="42"/>
        <v>2133657</v>
      </c>
      <c r="AE358" s="5">
        <f t="shared" si="43"/>
        <v>2133657</v>
      </c>
      <c r="AG358" s="2">
        <f t="shared" si="44"/>
        <v>12</v>
      </c>
      <c r="AH358" s="2">
        <f t="shared" si="45"/>
        <v>2024</v>
      </c>
      <c r="AJ358" s="5">
        <f t="shared" si="46"/>
        <v>127273</v>
      </c>
      <c r="AK358" s="2">
        <f t="shared" si="47"/>
        <v>19</v>
      </c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40"/>
    </row>
    <row r="359" spans="1:89" x14ac:dyDescent="0.25">
      <c r="A359" s="18">
        <v>45642</v>
      </c>
      <c r="B359" s="20">
        <v>61828</v>
      </c>
      <c r="C359" s="20">
        <v>57588</v>
      </c>
      <c r="D359" s="20">
        <v>56006</v>
      </c>
      <c r="E359" s="20">
        <v>54592</v>
      </c>
      <c r="F359" s="20">
        <v>58575</v>
      </c>
      <c r="G359" s="20">
        <v>65381</v>
      </c>
      <c r="H359" s="20">
        <v>83562</v>
      </c>
      <c r="I359" s="20">
        <v>97383</v>
      </c>
      <c r="J359" s="20">
        <v>99362</v>
      </c>
      <c r="K359" s="20">
        <v>98402</v>
      </c>
      <c r="L359" s="20">
        <v>93612</v>
      </c>
      <c r="M359" s="20">
        <v>89920</v>
      </c>
      <c r="N359" s="20">
        <v>86407</v>
      </c>
      <c r="O359" s="20">
        <v>81496</v>
      </c>
      <c r="P359" s="20">
        <v>83740</v>
      </c>
      <c r="Q359" s="20">
        <v>94042</v>
      </c>
      <c r="R359" s="20">
        <v>110632</v>
      </c>
      <c r="S359" s="20">
        <v>121325</v>
      </c>
      <c r="T359" s="20">
        <v>127585</v>
      </c>
      <c r="U359" s="20">
        <v>122896</v>
      </c>
      <c r="V359" s="20">
        <v>114676</v>
      </c>
      <c r="W359" s="20">
        <v>103660</v>
      </c>
      <c r="X359" s="20">
        <v>76307</v>
      </c>
      <c r="Y359" s="20">
        <v>71746</v>
      </c>
      <c r="AA359" s="2">
        <f>IFERROR(INDEX('Holiday Schedule'!$D$3:$D$24,MATCH(A359,'Holiday Schedule'!$C$3:$C$24,0)),0)</f>
        <v>0</v>
      </c>
      <c r="AB359" s="2">
        <f t="shared" si="40"/>
        <v>2</v>
      </c>
      <c r="AC359" s="2">
        <f t="shared" si="41"/>
        <v>1601445</v>
      </c>
      <c r="AD359" s="5">
        <f t="shared" si="42"/>
        <v>509278</v>
      </c>
      <c r="AE359" s="5">
        <f t="shared" si="43"/>
        <v>2110723</v>
      </c>
      <c r="AG359" s="2">
        <f t="shared" si="44"/>
        <v>12</v>
      </c>
      <c r="AH359" s="2">
        <f t="shared" si="45"/>
        <v>2024</v>
      </c>
      <c r="AJ359" s="5">
        <f t="shared" si="46"/>
        <v>127585</v>
      </c>
      <c r="AK359" s="2">
        <f t="shared" si="47"/>
        <v>19</v>
      </c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40"/>
    </row>
    <row r="360" spans="1:89" x14ac:dyDescent="0.25">
      <c r="A360" s="18">
        <v>45643</v>
      </c>
      <c r="B360" s="20">
        <v>62031</v>
      </c>
      <c r="C360" s="20">
        <v>57775</v>
      </c>
      <c r="D360" s="20">
        <v>56189</v>
      </c>
      <c r="E360" s="20">
        <v>54768</v>
      </c>
      <c r="F360" s="20">
        <v>58766</v>
      </c>
      <c r="G360" s="20">
        <v>65594</v>
      </c>
      <c r="H360" s="20">
        <v>83835</v>
      </c>
      <c r="I360" s="20">
        <v>97701</v>
      </c>
      <c r="J360" s="20">
        <v>99686</v>
      </c>
      <c r="K360" s="20">
        <v>98724</v>
      </c>
      <c r="L360" s="20">
        <v>93917</v>
      </c>
      <c r="M360" s="20">
        <v>90215</v>
      </c>
      <c r="N360" s="20">
        <v>86690</v>
      </c>
      <c r="O360" s="20">
        <v>81761</v>
      </c>
      <c r="P360" s="20">
        <v>84014</v>
      </c>
      <c r="Q360" s="20">
        <v>94349</v>
      </c>
      <c r="R360" s="20">
        <v>110991</v>
      </c>
      <c r="S360" s="20">
        <v>121721</v>
      </c>
      <c r="T360" s="20">
        <v>128002</v>
      </c>
      <c r="U360" s="20">
        <v>123299</v>
      </c>
      <c r="V360" s="20">
        <v>115050</v>
      </c>
      <c r="W360" s="20">
        <v>103999</v>
      </c>
      <c r="X360" s="20">
        <v>76557</v>
      </c>
      <c r="Y360" s="20">
        <v>71981</v>
      </c>
      <c r="AA360" s="2">
        <f>IFERROR(INDEX('Holiday Schedule'!$D$3:$D$24,MATCH(A360,'Holiday Schedule'!$C$3:$C$24,0)),0)</f>
        <v>0</v>
      </c>
      <c r="AB360" s="2">
        <f t="shared" si="40"/>
        <v>3</v>
      </c>
      <c r="AC360" s="2">
        <f t="shared" si="41"/>
        <v>1606676</v>
      </c>
      <c r="AD360" s="5">
        <f t="shared" si="42"/>
        <v>510939</v>
      </c>
      <c r="AE360" s="5">
        <f t="shared" si="43"/>
        <v>2117615</v>
      </c>
      <c r="AG360" s="2">
        <f t="shared" si="44"/>
        <v>12</v>
      </c>
      <c r="AH360" s="2">
        <f t="shared" si="45"/>
        <v>2024</v>
      </c>
      <c r="AJ360" s="5">
        <f t="shared" si="46"/>
        <v>128002</v>
      </c>
      <c r="AK360" s="2">
        <f t="shared" si="47"/>
        <v>19</v>
      </c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40"/>
    </row>
    <row r="361" spans="1:89" x14ac:dyDescent="0.25">
      <c r="A361" s="18">
        <v>45644</v>
      </c>
      <c r="B361" s="20">
        <v>62410</v>
      </c>
      <c r="C361" s="20">
        <v>58129</v>
      </c>
      <c r="D361" s="20">
        <v>56534</v>
      </c>
      <c r="E361" s="20">
        <v>55104</v>
      </c>
      <c r="F361" s="20">
        <v>59126</v>
      </c>
      <c r="G361" s="20">
        <v>65995</v>
      </c>
      <c r="H361" s="20">
        <v>84347</v>
      </c>
      <c r="I361" s="20">
        <v>98299</v>
      </c>
      <c r="J361" s="20">
        <v>100296</v>
      </c>
      <c r="K361" s="20">
        <v>99326</v>
      </c>
      <c r="L361" s="20">
        <v>94491</v>
      </c>
      <c r="M361" s="20">
        <v>90767</v>
      </c>
      <c r="N361" s="20">
        <v>87219</v>
      </c>
      <c r="O361" s="20">
        <v>82262</v>
      </c>
      <c r="P361" s="20">
        <v>84526</v>
      </c>
      <c r="Q361" s="20">
        <v>94925</v>
      </c>
      <c r="R361" s="20">
        <v>111671</v>
      </c>
      <c r="S361" s="20">
        <v>122465</v>
      </c>
      <c r="T361" s="20">
        <v>128785</v>
      </c>
      <c r="U361" s="20">
        <v>124054</v>
      </c>
      <c r="V361" s="20">
        <v>115753</v>
      </c>
      <c r="W361" s="20">
        <v>104635</v>
      </c>
      <c r="X361" s="20">
        <v>77025</v>
      </c>
      <c r="Y361" s="20">
        <v>72421</v>
      </c>
      <c r="AA361" s="2">
        <f>IFERROR(INDEX('Holiday Schedule'!$D$3:$D$24,MATCH(A361,'Holiday Schedule'!$C$3:$C$24,0)),0)</f>
        <v>0</v>
      </c>
      <c r="AB361" s="2">
        <f t="shared" si="40"/>
        <v>4</v>
      </c>
      <c r="AC361" s="2">
        <f t="shared" si="41"/>
        <v>1616499</v>
      </c>
      <c r="AD361" s="5">
        <f t="shared" si="42"/>
        <v>514066</v>
      </c>
      <c r="AE361" s="5">
        <f t="shared" si="43"/>
        <v>2130565</v>
      </c>
      <c r="AG361" s="2">
        <f t="shared" si="44"/>
        <v>12</v>
      </c>
      <c r="AH361" s="2">
        <f t="shared" si="45"/>
        <v>2024</v>
      </c>
      <c r="AJ361" s="5">
        <f t="shared" si="46"/>
        <v>128785</v>
      </c>
      <c r="AK361" s="2">
        <f t="shared" si="47"/>
        <v>19</v>
      </c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40"/>
    </row>
    <row r="362" spans="1:89" x14ac:dyDescent="0.25">
      <c r="A362" s="18">
        <v>45645</v>
      </c>
      <c r="B362" s="20">
        <v>62875</v>
      </c>
      <c r="C362" s="20">
        <v>58563</v>
      </c>
      <c r="D362" s="20">
        <v>56954</v>
      </c>
      <c r="E362" s="20">
        <v>55514</v>
      </c>
      <c r="F362" s="20">
        <v>59564</v>
      </c>
      <c r="G362" s="20">
        <v>66487</v>
      </c>
      <c r="H362" s="20">
        <v>84974</v>
      </c>
      <c r="I362" s="20">
        <v>99030</v>
      </c>
      <c r="J362" s="20">
        <v>101043</v>
      </c>
      <c r="K362" s="20">
        <v>100064</v>
      </c>
      <c r="L362" s="20">
        <v>95195</v>
      </c>
      <c r="M362" s="20">
        <v>91441</v>
      </c>
      <c r="N362" s="20">
        <v>87868</v>
      </c>
      <c r="O362" s="20">
        <v>82872</v>
      </c>
      <c r="P362" s="20">
        <v>85155</v>
      </c>
      <c r="Q362" s="20">
        <v>95632</v>
      </c>
      <c r="R362" s="20">
        <v>112500</v>
      </c>
      <c r="S362" s="20">
        <v>123376</v>
      </c>
      <c r="T362" s="20">
        <v>129743</v>
      </c>
      <c r="U362" s="20">
        <v>124976</v>
      </c>
      <c r="V362" s="20">
        <v>116612</v>
      </c>
      <c r="W362" s="20">
        <v>105411</v>
      </c>
      <c r="X362" s="20">
        <v>77598</v>
      </c>
      <c r="Y362" s="20">
        <v>72961</v>
      </c>
      <c r="AA362" s="2">
        <f>IFERROR(INDEX('Holiday Schedule'!$D$3:$D$24,MATCH(A362,'Holiday Schedule'!$C$3:$C$24,0)),0)</f>
        <v>0</v>
      </c>
      <c r="AB362" s="2">
        <f t="shared" si="40"/>
        <v>5</v>
      </c>
      <c r="AC362" s="2">
        <f t="shared" si="41"/>
        <v>1628516</v>
      </c>
      <c r="AD362" s="5">
        <f t="shared" si="42"/>
        <v>517892</v>
      </c>
      <c r="AE362" s="5">
        <f t="shared" si="43"/>
        <v>2146408</v>
      </c>
      <c r="AG362" s="2">
        <f t="shared" si="44"/>
        <v>12</v>
      </c>
      <c r="AH362" s="2">
        <f t="shared" si="45"/>
        <v>2024</v>
      </c>
      <c r="AJ362" s="5">
        <f t="shared" si="46"/>
        <v>129743</v>
      </c>
      <c r="AK362" s="2">
        <f t="shared" si="47"/>
        <v>19</v>
      </c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40"/>
    </row>
    <row r="363" spans="1:89" x14ac:dyDescent="0.25">
      <c r="A363" s="18">
        <v>45646</v>
      </c>
      <c r="B363" s="20">
        <v>63044</v>
      </c>
      <c r="C363" s="20">
        <v>58719</v>
      </c>
      <c r="D363" s="20">
        <v>57106</v>
      </c>
      <c r="E363" s="20">
        <v>55661</v>
      </c>
      <c r="F363" s="20">
        <v>59725</v>
      </c>
      <c r="G363" s="20">
        <v>66665</v>
      </c>
      <c r="H363" s="20">
        <v>85202</v>
      </c>
      <c r="I363" s="20">
        <v>99296</v>
      </c>
      <c r="J363" s="20">
        <v>101313</v>
      </c>
      <c r="K363" s="20">
        <v>100334</v>
      </c>
      <c r="L363" s="20">
        <v>95450</v>
      </c>
      <c r="M363" s="20">
        <v>91687</v>
      </c>
      <c r="N363" s="20">
        <v>88105</v>
      </c>
      <c r="O363" s="20">
        <v>83094</v>
      </c>
      <c r="P363" s="20">
        <v>85384</v>
      </c>
      <c r="Q363" s="20">
        <v>95889</v>
      </c>
      <c r="R363" s="20">
        <v>112803</v>
      </c>
      <c r="S363" s="20">
        <v>123707</v>
      </c>
      <c r="T363" s="20">
        <v>130091</v>
      </c>
      <c r="U363" s="20">
        <v>125312</v>
      </c>
      <c r="V363" s="20">
        <v>116924</v>
      </c>
      <c r="W363" s="20">
        <v>105694</v>
      </c>
      <c r="X363" s="20">
        <v>77807</v>
      </c>
      <c r="Y363" s="20">
        <v>73155</v>
      </c>
      <c r="AA363" s="2">
        <f>IFERROR(INDEX('Holiday Schedule'!$D$3:$D$24,MATCH(A363,'Holiday Schedule'!$C$3:$C$24,0)),0)</f>
        <v>0</v>
      </c>
      <c r="AB363" s="2">
        <f t="shared" si="40"/>
        <v>6</v>
      </c>
      <c r="AC363" s="2">
        <f t="shared" si="41"/>
        <v>1632890</v>
      </c>
      <c r="AD363" s="5">
        <f t="shared" si="42"/>
        <v>519277</v>
      </c>
      <c r="AE363" s="5">
        <f t="shared" si="43"/>
        <v>2152167</v>
      </c>
      <c r="AG363" s="2">
        <f t="shared" si="44"/>
        <v>12</v>
      </c>
      <c r="AH363" s="2">
        <f t="shared" si="45"/>
        <v>2024</v>
      </c>
      <c r="AJ363" s="5">
        <f t="shared" si="46"/>
        <v>130091</v>
      </c>
      <c r="AK363" s="2">
        <f t="shared" si="47"/>
        <v>19</v>
      </c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40"/>
    </row>
    <row r="364" spans="1:89" x14ac:dyDescent="0.25">
      <c r="A364" s="18">
        <v>45647</v>
      </c>
      <c r="B364" s="20">
        <v>63639</v>
      </c>
      <c r="C364" s="20">
        <v>59314</v>
      </c>
      <c r="D364" s="20">
        <v>57467</v>
      </c>
      <c r="E364" s="20">
        <v>56163</v>
      </c>
      <c r="F364" s="20">
        <v>59636</v>
      </c>
      <c r="G364" s="20">
        <v>65781</v>
      </c>
      <c r="H364" s="20">
        <v>81167</v>
      </c>
      <c r="I364" s="20">
        <v>96435</v>
      </c>
      <c r="J364" s="20">
        <v>102616</v>
      </c>
      <c r="K364" s="20">
        <v>103672</v>
      </c>
      <c r="L364" s="20">
        <v>99538</v>
      </c>
      <c r="M364" s="20">
        <v>96155</v>
      </c>
      <c r="N364" s="20">
        <v>90930</v>
      </c>
      <c r="O364" s="20">
        <v>85904</v>
      </c>
      <c r="P364" s="20">
        <v>88257</v>
      </c>
      <c r="Q364" s="20">
        <v>97947</v>
      </c>
      <c r="R364" s="20">
        <v>114892</v>
      </c>
      <c r="S364" s="20">
        <v>126170</v>
      </c>
      <c r="T364" s="20">
        <v>129760</v>
      </c>
      <c r="U364" s="20">
        <v>125098</v>
      </c>
      <c r="V364" s="20">
        <v>116883</v>
      </c>
      <c r="W364" s="20">
        <v>104724</v>
      </c>
      <c r="X364" s="20">
        <v>79159</v>
      </c>
      <c r="Y364" s="20">
        <v>74035</v>
      </c>
      <c r="AA364" s="2">
        <f>IFERROR(INDEX('Holiday Schedule'!$D$3:$D$24,MATCH(A364,'Holiday Schedule'!$C$3:$C$24,0)),0)</f>
        <v>0</v>
      </c>
      <c r="AB364" s="2">
        <f t="shared" si="40"/>
        <v>7</v>
      </c>
      <c r="AC364" s="2">
        <f t="shared" si="41"/>
        <v>0</v>
      </c>
      <c r="AD364" s="5">
        <f t="shared" si="42"/>
        <v>2175342</v>
      </c>
      <c r="AE364" s="5">
        <f t="shared" si="43"/>
        <v>2175342</v>
      </c>
      <c r="AG364" s="2">
        <f t="shared" si="44"/>
        <v>12</v>
      </c>
      <c r="AH364" s="2">
        <f t="shared" si="45"/>
        <v>2024</v>
      </c>
      <c r="AJ364" s="5">
        <f t="shared" si="46"/>
        <v>129760</v>
      </c>
      <c r="AK364" s="2">
        <f t="shared" si="47"/>
        <v>19</v>
      </c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40"/>
    </row>
    <row r="365" spans="1:89" x14ac:dyDescent="0.25">
      <c r="A365" s="18">
        <v>45648</v>
      </c>
      <c r="B365" s="20">
        <v>63638</v>
      </c>
      <c r="C365" s="20">
        <v>59313</v>
      </c>
      <c r="D365" s="20">
        <v>57466</v>
      </c>
      <c r="E365" s="20">
        <v>56163</v>
      </c>
      <c r="F365" s="20">
        <v>59635</v>
      </c>
      <c r="G365" s="20">
        <v>65781</v>
      </c>
      <c r="H365" s="20">
        <v>81166</v>
      </c>
      <c r="I365" s="20">
        <v>96433</v>
      </c>
      <c r="J365" s="20">
        <v>102614</v>
      </c>
      <c r="K365" s="20">
        <v>103671</v>
      </c>
      <c r="L365" s="20">
        <v>99537</v>
      </c>
      <c r="M365" s="20">
        <v>96154</v>
      </c>
      <c r="N365" s="20">
        <v>90929</v>
      </c>
      <c r="O365" s="20">
        <v>85903</v>
      </c>
      <c r="P365" s="20">
        <v>88256</v>
      </c>
      <c r="Q365" s="20">
        <v>97946</v>
      </c>
      <c r="R365" s="20">
        <v>114890</v>
      </c>
      <c r="S365" s="20">
        <v>126168</v>
      </c>
      <c r="T365" s="20">
        <v>129758</v>
      </c>
      <c r="U365" s="20">
        <v>125097</v>
      </c>
      <c r="V365" s="20">
        <v>116881</v>
      </c>
      <c r="W365" s="20">
        <v>104722</v>
      </c>
      <c r="X365" s="20">
        <v>79158</v>
      </c>
      <c r="Y365" s="20">
        <v>74033</v>
      </c>
      <c r="AA365" s="2">
        <f>IFERROR(INDEX('Holiday Schedule'!$D$3:$D$24,MATCH(A365,'Holiday Schedule'!$C$3:$C$24,0)),0)</f>
        <v>0</v>
      </c>
      <c r="AB365" s="2">
        <f t="shared" si="40"/>
        <v>1</v>
      </c>
      <c r="AC365" s="2">
        <f t="shared" si="41"/>
        <v>0</v>
      </c>
      <c r="AD365" s="5">
        <f t="shared" si="42"/>
        <v>2175312</v>
      </c>
      <c r="AE365" s="5">
        <f t="shared" si="43"/>
        <v>2175312</v>
      </c>
      <c r="AG365" s="2">
        <f t="shared" si="44"/>
        <v>12</v>
      </c>
      <c r="AH365" s="2">
        <f t="shared" si="45"/>
        <v>2024</v>
      </c>
      <c r="AJ365" s="5">
        <f t="shared" si="46"/>
        <v>129758</v>
      </c>
      <c r="AK365" s="2">
        <f t="shared" si="47"/>
        <v>19</v>
      </c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40"/>
    </row>
    <row r="366" spans="1:89" x14ac:dyDescent="0.25">
      <c r="A366" s="18">
        <v>45649</v>
      </c>
      <c r="B366" s="20">
        <v>63153</v>
      </c>
      <c r="C366" s="20">
        <v>58822</v>
      </c>
      <c r="D366" s="20">
        <v>57206</v>
      </c>
      <c r="E366" s="20">
        <v>55760</v>
      </c>
      <c r="F366" s="20">
        <v>59830</v>
      </c>
      <c r="G366" s="20">
        <v>66783</v>
      </c>
      <c r="H366" s="20">
        <v>85352</v>
      </c>
      <c r="I366" s="20">
        <v>99471</v>
      </c>
      <c r="J366" s="20">
        <v>101492</v>
      </c>
      <c r="K366" s="20">
        <v>100511</v>
      </c>
      <c r="L366" s="20">
        <v>95619</v>
      </c>
      <c r="M366" s="20">
        <v>91848</v>
      </c>
      <c r="N366" s="20">
        <v>88261</v>
      </c>
      <c r="O366" s="20">
        <v>83242</v>
      </c>
      <c r="P366" s="20">
        <v>85535</v>
      </c>
      <c r="Q366" s="20">
        <v>96058</v>
      </c>
      <c r="R366" s="20">
        <v>113001</v>
      </c>
      <c r="S366" s="20">
        <v>123926</v>
      </c>
      <c r="T366" s="20">
        <v>130319</v>
      </c>
      <c r="U366" s="20">
        <v>125531</v>
      </c>
      <c r="V366" s="20">
        <v>117132</v>
      </c>
      <c r="W366" s="20">
        <v>105881</v>
      </c>
      <c r="X366" s="20">
        <v>77944</v>
      </c>
      <c r="Y366" s="20">
        <v>73285</v>
      </c>
      <c r="AA366" s="2">
        <f>IFERROR(INDEX('Holiday Schedule'!$D$3:$D$24,MATCH(A366,'Holiday Schedule'!$C$3:$C$24,0)),0)</f>
        <v>0</v>
      </c>
      <c r="AB366" s="2">
        <f t="shared" si="40"/>
        <v>2</v>
      </c>
      <c r="AC366" s="2">
        <f t="shared" si="41"/>
        <v>1635771</v>
      </c>
      <c r="AD366" s="5">
        <f t="shared" si="42"/>
        <v>520191</v>
      </c>
      <c r="AE366" s="5">
        <f t="shared" si="43"/>
        <v>2155962</v>
      </c>
      <c r="AG366" s="2">
        <f t="shared" si="44"/>
        <v>12</v>
      </c>
      <c r="AH366" s="2">
        <f t="shared" si="45"/>
        <v>2024</v>
      </c>
      <c r="AJ366" s="5">
        <f t="shared" si="46"/>
        <v>130319</v>
      </c>
      <c r="AK366" s="2">
        <f t="shared" si="47"/>
        <v>19</v>
      </c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40"/>
    </row>
    <row r="367" spans="1:89" x14ac:dyDescent="0.25">
      <c r="A367" s="18">
        <v>45650</v>
      </c>
      <c r="B367" s="20">
        <v>63280</v>
      </c>
      <c r="C367" s="20">
        <v>58939</v>
      </c>
      <c r="D367" s="20">
        <v>57322</v>
      </c>
      <c r="E367" s="20">
        <v>55872</v>
      </c>
      <c r="F367" s="20">
        <v>59948</v>
      </c>
      <c r="G367" s="20">
        <v>66915</v>
      </c>
      <c r="H367" s="20">
        <v>85523</v>
      </c>
      <c r="I367" s="20">
        <v>99670</v>
      </c>
      <c r="J367" s="20">
        <v>101696</v>
      </c>
      <c r="K367" s="20">
        <v>100711</v>
      </c>
      <c r="L367" s="20">
        <v>95810</v>
      </c>
      <c r="M367" s="20">
        <v>92033</v>
      </c>
      <c r="N367" s="20">
        <v>88437</v>
      </c>
      <c r="O367" s="20">
        <v>83408</v>
      </c>
      <c r="P367" s="20">
        <v>85705</v>
      </c>
      <c r="Q367" s="20">
        <v>96250</v>
      </c>
      <c r="R367" s="20">
        <v>113227</v>
      </c>
      <c r="S367" s="20">
        <v>124174</v>
      </c>
      <c r="T367" s="20">
        <v>130580</v>
      </c>
      <c r="U367" s="20">
        <v>125784</v>
      </c>
      <c r="V367" s="20">
        <v>117366</v>
      </c>
      <c r="W367" s="20">
        <v>106093</v>
      </c>
      <c r="X367" s="20">
        <v>78099</v>
      </c>
      <c r="Y367" s="20">
        <v>73431</v>
      </c>
      <c r="AA367" s="2">
        <f>IFERROR(INDEX('Holiday Schedule'!$D$3:$D$24,MATCH(A367,'Holiday Schedule'!$C$3:$C$24,0)),0)</f>
        <v>0</v>
      </c>
      <c r="AB367" s="2">
        <f t="shared" si="40"/>
        <v>3</v>
      </c>
      <c r="AC367" s="2">
        <f t="shared" si="41"/>
        <v>1639043</v>
      </c>
      <c r="AD367" s="5">
        <f t="shared" si="42"/>
        <v>521230</v>
      </c>
      <c r="AE367" s="5">
        <f t="shared" si="43"/>
        <v>2160273</v>
      </c>
      <c r="AG367" s="2">
        <f t="shared" si="44"/>
        <v>12</v>
      </c>
      <c r="AH367" s="2">
        <f t="shared" si="45"/>
        <v>2024</v>
      </c>
      <c r="AJ367" s="5">
        <f t="shared" si="46"/>
        <v>130580</v>
      </c>
      <c r="AK367" s="2">
        <f t="shared" si="47"/>
        <v>19</v>
      </c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40"/>
    </row>
    <row r="368" spans="1:89" x14ac:dyDescent="0.25">
      <c r="A368" s="18">
        <v>45651</v>
      </c>
      <c r="B368" s="20">
        <v>63868</v>
      </c>
      <c r="C368" s="20">
        <v>59527</v>
      </c>
      <c r="D368" s="20">
        <v>57675</v>
      </c>
      <c r="E368" s="20">
        <v>56365</v>
      </c>
      <c r="F368" s="20">
        <v>59850</v>
      </c>
      <c r="G368" s="20">
        <v>66020</v>
      </c>
      <c r="H368" s="20">
        <v>81460</v>
      </c>
      <c r="I368" s="20">
        <v>96784</v>
      </c>
      <c r="J368" s="20">
        <v>102984</v>
      </c>
      <c r="K368" s="20">
        <v>104043</v>
      </c>
      <c r="L368" s="20">
        <v>99896</v>
      </c>
      <c r="M368" s="20">
        <v>96501</v>
      </c>
      <c r="N368" s="20">
        <v>91258</v>
      </c>
      <c r="O368" s="20">
        <v>86213</v>
      </c>
      <c r="P368" s="20">
        <v>88575</v>
      </c>
      <c r="Q368" s="20">
        <v>98300</v>
      </c>
      <c r="R368" s="20">
        <v>115305</v>
      </c>
      <c r="S368" s="20">
        <v>126625</v>
      </c>
      <c r="T368" s="20">
        <v>130225</v>
      </c>
      <c r="U368" s="20">
        <v>125548</v>
      </c>
      <c r="V368" s="20">
        <v>117303</v>
      </c>
      <c r="W368" s="20">
        <v>105102</v>
      </c>
      <c r="X368" s="20">
        <v>79443</v>
      </c>
      <c r="Y368" s="20">
        <v>74302</v>
      </c>
      <c r="AA368" s="2">
        <f>IFERROR(INDEX('Holiday Schedule'!$D$3:$D$24,MATCH(A368,'Holiday Schedule'!$C$3:$C$24,0)),0)</f>
        <v>1</v>
      </c>
      <c r="AB368" s="2">
        <f t="shared" si="40"/>
        <v>4</v>
      </c>
      <c r="AC368" s="2">
        <f t="shared" si="41"/>
        <v>0</v>
      </c>
      <c r="AD368" s="5">
        <f t="shared" si="42"/>
        <v>2183172</v>
      </c>
      <c r="AE368" s="5">
        <f t="shared" si="43"/>
        <v>2183172</v>
      </c>
      <c r="AG368" s="2">
        <f t="shared" si="44"/>
        <v>12</v>
      </c>
      <c r="AH368" s="2">
        <f t="shared" si="45"/>
        <v>2024</v>
      </c>
      <c r="AJ368" s="5">
        <f t="shared" si="46"/>
        <v>130225</v>
      </c>
      <c r="AK368" s="2">
        <f t="shared" si="47"/>
        <v>19</v>
      </c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40"/>
    </row>
    <row r="369" spans="1:89" x14ac:dyDescent="0.25">
      <c r="A369" s="18">
        <v>45652</v>
      </c>
      <c r="B369" s="20">
        <v>64065</v>
      </c>
      <c r="C369" s="20">
        <v>59710</v>
      </c>
      <c r="D369" s="20">
        <v>57851</v>
      </c>
      <c r="E369" s="20">
        <v>56539</v>
      </c>
      <c r="F369" s="20">
        <v>60037</v>
      </c>
      <c r="G369" s="20">
        <v>66224</v>
      </c>
      <c r="H369" s="20">
        <v>81711</v>
      </c>
      <c r="I369" s="20">
        <v>97081</v>
      </c>
      <c r="J369" s="20">
        <v>103301</v>
      </c>
      <c r="K369" s="20">
        <v>104365</v>
      </c>
      <c r="L369" s="20">
        <v>100203</v>
      </c>
      <c r="M369" s="20">
        <v>96800</v>
      </c>
      <c r="N369" s="20">
        <v>91539</v>
      </c>
      <c r="O369" s="20">
        <v>86480</v>
      </c>
      <c r="P369" s="20">
        <v>88849</v>
      </c>
      <c r="Q369" s="20">
        <v>98603</v>
      </c>
      <c r="R369" s="20">
        <v>115659</v>
      </c>
      <c r="S369" s="20">
        <v>127015</v>
      </c>
      <c r="T369" s="20">
        <v>130627</v>
      </c>
      <c r="U369" s="20">
        <v>125935</v>
      </c>
      <c r="V369" s="20">
        <v>117666</v>
      </c>
      <c r="W369" s="20">
        <v>105427</v>
      </c>
      <c r="X369" s="20">
        <v>79689</v>
      </c>
      <c r="Y369" s="20">
        <v>74532</v>
      </c>
      <c r="AA369" s="2">
        <f>IFERROR(INDEX('Holiday Schedule'!$D$3:$D$24,MATCH(A369,'Holiday Schedule'!$C$3:$C$24,0)),0)</f>
        <v>0</v>
      </c>
      <c r="AB369" s="2">
        <f t="shared" si="40"/>
        <v>5</v>
      </c>
      <c r="AC369" s="2">
        <f t="shared" si="41"/>
        <v>1669239</v>
      </c>
      <c r="AD369" s="5">
        <f t="shared" si="42"/>
        <v>520669</v>
      </c>
      <c r="AE369" s="5">
        <f t="shared" si="43"/>
        <v>2189908</v>
      </c>
      <c r="AG369" s="2">
        <f t="shared" si="44"/>
        <v>12</v>
      </c>
      <c r="AH369" s="2">
        <f t="shared" si="45"/>
        <v>2024</v>
      </c>
      <c r="AJ369" s="5">
        <f t="shared" si="46"/>
        <v>130627</v>
      </c>
      <c r="AK369" s="2">
        <f t="shared" si="47"/>
        <v>19</v>
      </c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40"/>
    </row>
    <row r="370" spans="1:89" x14ac:dyDescent="0.25">
      <c r="A370" s="18">
        <v>45653</v>
      </c>
      <c r="B370" s="20">
        <v>63659</v>
      </c>
      <c r="C370" s="20">
        <v>59295</v>
      </c>
      <c r="D370" s="20">
        <v>57667</v>
      </c>
      <c r="E370" s="20">
        <v>56208</v>
      </c>
      <c r="F370" s="20">
        <v>60311</v>
      </c>
      <c r="G370" s="20">
        <v>67319</v>
      </c>
      <c r="H370" s="20">
        <v>86039</v>
      </c>
      <c r="I370" s="20">
        <v>100269</v>
      </c>
      <c r="J370" s="20">
        <v>102307</v>
      </c>
      <c r="K370" s="20">
        <v>101317</v>
      </c>
      <c r="L370" s="20">
        <v>96385</v>
      </c>
      <c r="M370" s="20">
        <v>92586</v>
      </c>
      <c r="N370" s="20">
        <v>88969</v>
      </c>
      <c r="O370" s="20">
        <v>83910</v>
      </c>
      <c r="P370" s="20">
        <v>86221</v>
      </c>
      <c r="Q370" s="20">
        <v>96829</v>
      </c>
      <c r="R370" s="20">
        <v>113908</v>
      </c>
      <c r="S370" s="20">
        <v>124920</v>
      </c>
      <c r="T370" s="20">
        <v>131365</v>
      </c>
      <c r="U370" s="20">
        <v>126540</v>
      </c>
      <c r="V370" s="20">
        <v>118072</v>
      </c>
      <c r="W370" s="20">
        <v>106732</v>
      </c>
      <c r="X370" s="20">
        <v>78570</v>
      </c>
      <c r="Y370" s="20">
        <v>73873</v>
      </c>
      <c r="AA370" s="2">
        <f>IFERROR(INDEX('Holiday Schedule'!$D$3:$D$24,MATCH(A370,'Holiday Schedule'!$C$3:$C$24,0)),0)</f>
        <v>0</v>
      </c>
      <c r="AB370" s="2">
        <f t="shared" si="40"/>
        <v>6</v>
      </c>
      <c r="AC370" s="2">
        <f t="shared" si="41"/>
        <v>1648900</v>
      </c>
      <c r="AD370" s="5">
        <f t="shared" si="42"/>
        <v>524371</v>
      </c>
      <c r="AE370" s="5">
        <f t="shared" si="43"/>
        <v>2173271</v>
      </c>
      <c r="AG370" s="2">
        <f t="shared" si="44"/>
        <v>12</v>
      </c>
      <c r="AH370" s="2">
        <f t="shared" si="45"/>
        <v>2024</v>
      </c>
      <c r="AJ370" s="5">
        <f t="shared" si="46"/>
        <v>131365</v>
      </c>
      <c r="AK370" s="2">
        <f t="shared" si="47"/>
        <v>19</v>
      </c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40"/>
    </row>
    <row r="371" spans="1:89" x14ac:dyDescent="0.25">
      <c r="A371" s="18">
        <v>45654</v>
      </c>
      <c r="B371" s="20">
        <v>64260</v>
      </c>
      <c r="C371" s="20">
        <v>59893</v>
      </c>
      <c r="D371" s="20">
        <v>58029</v>
      </c>
      <c r="E371" s="20">
        <v>56711</v>
      </c>
      <c r="F371" s="20">
        <v>60218</v>
      </c>
      <c r="G371" s="20">
        <v>66423</v>
      </c>
      <c r="H371" s="20">
        <v>81959</v>
      </c>
      <c r="I371" s="20">
        <v>97377</v>
      </c>
      <c r="J371" s="20">
        <v>103616</v>
      </c>
      <c r="K371" s="20">
        <v>104683</v>
      </c>
      <c r="L371" s="20">
        <v>100508</v>
      </c>
      <c r="M371" s="20">
        <v>97094</v>
      </c>
      <c r="N371" s="20">
        <v>91819</v>
      </c>
      <c r="O371" s="20">
        <v>86742</v>
      </c>
      <c r="P371" s="20">
        <v>89120</v>
      </c>
      <c r="Q371" s="20">
        <v>98903</v>
      </c>
      <c r="R371" s="20">
        <v>116012</v>
      </c>
      <c r="S371" s="20">
        <v>127402</v>
      </c>
      <c r="T371" s="20">
        <v>131024</v>
      </c>
      <c r="U371" s="20">
        <v>126318</v>
      </c>
      <c r="V371" s="20">
        <v>118024</v>
      </c>
      <c r="W371" s="20">
        <v>105747</v>
      </c>
      <c r="X371" s="20">
        <v>79931</v>
      </c>
      <c r="Y371" s="20">
        <v>74758</v>
      </c>
      <c r="AA371" s="2">
        <f>IFERROR(INDEX('Holiday Schedule'!$D$3:$D$24,MATCH(A371,'Holiday Schedule'!$C$3:$C$24,0)),0)</f>
        <v>0</v>
      </c>
      <c r="AB371" s="2">
        <f t="shared" si="40"/>
        <v>7</v>
      </c>
      <c r="AC371" s="2">
        <f t="shared" si="41"/>
        <v>0</v>
      </c>
      <c r="AD371" s="5">
        <f t="shared" si="42"/>
        <v>2196571</v>
      </c>
      <c r="AE371" s="5">
        <f t="shared" si="43"/>
        <v>2196571</v>
      </c>
      <c r="AG371" s="2">
        <f t="shared" si="44"/>
        <v>12</v>
      </c>
      <c r="AH371" s="2">
        <f t="shared" si="45"/>
        <v>2024</v>
      </c>
      <c r="AJ371" s="5">
        <f t="shared" si="46"/>
        <v>131024</v>
      </c>
      <c r="AK371" s="2">
        <f t="shared" si="47"/>
        <v>19</v>
      </c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40"/>
    </row>
    <row r="372" spans="1:89" x14ac:dyDescent="0.25">
      <c r="A372" s="18">
        <v>45655</v>
      </c>
      <c r="B372" s="20">
        <v>64256</v>
      </c>
      <c r="C372" s="20">
        <v>59888</v>
      </c>
      <c r="D372" s="20">
        <v>58024</v>
      </c>
      <c r="E372" s="20">
        <v>56707</v>
      </c>
      <c r="F372" s="20">
        <v>60214</v>
      </c>
      <c r="G372" s="20">
        <v>66418</v>
      </c>
      <c r="H372" s="20">
        <v>81953</v>
      </c>
      <c r="I372" s="20">
        <v>97369</v>
      </c>
      <c r="J372" s="20">
        <v>103608</v>
      </c>
      <c r="K372" s="20">
        <v>104674</v>
      </c>
      <c r="L372" s="20">
        <v>100500</v>
      </c>
      <c r="M372" s="20">
        <v>97087</v>
      </c>
      <c r="N372" s="20">
        <v>91811</v>
      </c>
      <c r="O372" s="20">
        <v>86736</v>
      </c>
      <c r="P372" s="20">
        <v>89113</v>
      </c>
      <c r="Q372" s="20">
        <v>98895</v>
      </c>
      <c r="R372" s="20">
        <v>116002</v>
      </c>
      <c r="S372" s="20">
        <v>127392</v>
      </c>
      <c r="T372" s="20">
        <v>131014</v>
      </c>
      <c r="U372" s="20">
        <v>126309</v>
      </c>
      <c r="V372" s="20">
        <v>118015</v>
      </c>
      <c r="W372" s="20">
        <v>105739</v>
      </c>
      <c r="X372" s="20">
        <v>79925</v>
      </c>
      <c r="Y372" s="20">
        <v>74753</v>
      </c>
      <c r="AA372" s="2">
        <f>IFERROR(INDEX('Holiday Schedule'!$D$3:$D$24,MATCH(A372,'Holiday Schedule'!$C$3:$C$24,0)),0)</f>
        <v>0</v>
      </c>
      <c r="AB372" s="2">
        <f t="shared" si="40"/>
        <v>1</v>
      </c>
      <c r="AC372" s="2">
        <f t="shared" si="41"/>
        <v>0</v>
      </c>
      <c r="AD372" s="5">
        <f t="shared" si="42"/>
        <v>2196402</v>
      </c>
      <c r="AE372" s="5">
        <f t="shared" si="43"/>
        <v>2196402</v>
      </c>
      <c r="AG372" s="2">
        <f t="shared" si="44"/>
        <v>12</v>
      </c>
      <c r="AH372" s="2">
        <f t="shared" si="45"/>
        <v>2024</v>
      </c>
      <c r="AJ372" s="5">
        <f t="shared" si="46"/>
        <v>131014</v>
      </c>
      <c r="AK372" s="2">
        <f t="shared" si="47"/>
        <v>19</v>
      </c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40"/>
    </row>
    <row r="373" spans="1:89" x14ac:dyDescent="0.25">
      <c r="A373" s="18">
        <v>45656</v>
      </c>
      <c r="B373" s="20">
        <v>63814</v>
      </c>
      <c r="C373" s="20">
        <v>59439</v>
      </c>
      <c r="D373" s="20">
        <v>57805</v>
      </c>
      <c r="E373" s="20">
        <v>56345</v>
      </c>
      <c r="F373" s="20">
        <v>60456</v>
      </c>
      <c r="G373" s="20">
        <v>67481</v>
      </c>
      <c r="H373" s="20">
        <v>86246</v>
      </c>
      <c r="I373" s="20">
        <v>100513</v>
      </c>
      <c r="J373" s="20">
        <v>102555</v>
      </c>
      <c r="K373" s="20">
        <v>101562</v>
      </c>
      <c r="L373" s="20">
        <v>96619</v>
      </c>
      <c r="M373" s="20">
        <v>92810</v>
      </c>
      <c r="N373" s="20">
        <v>89184</v>
      </c>
      <c r="O373" s="20">
        <v>84114</v>
      </c>
      <c r="P373" s="20">
        <v>86430</v>
      </c>
      <c r="Q373" s="20">
        <v>97062</v>
      </c>
      <c r="R373" s="20">
        <v>114185</v>
      </c>
      <c r="S373" s="20">
        <v>125221</v>
      </c>
      <c r="T373" s="20">
        <v>131683</v>
      </c>
      <c r="U373" s="20">
        <v>126846</v>
      </c>
      <c r="V373" s="20">
        <v>118359</v>
      </c>
      <c r="W373" s="20">
        <v>106990</v>
      </c>
      <c r="X373" s="20">
        <v>78760</v>
      </c>
      <c r="Y373" s="20">
        <v>74051</v>
      </c>
      <c r="AA373" s="2">
        <f>IFERROR(INDEX('Holiday Schedule'!$D$3:$D$24,MATCH(A373,'Holiday Schedule'!$C$3:$C$24,0)),0)</f>
        <v>0</v>
      </c>
      <c r="AB373" s="2">
        <f t="shared" si="40"/>
        <v>2</v>
      </c>
      <c r="AC373" s="2">
        <f t="shared" si="41"/>
        <v>1652893</v>
      </c>
      <c r="AD373" s="5">
        <f t="shared" si="42"/>
        <v>525637</v>
      </c>
      <c r="AE373" s="5">
        <f t="shared" si="43"/>
        <v>2178530</v>
      </c>
      <c r="AG373" s="2">
        <f t="shared" si="44"/>
        <v>12</v>
      </c>
      <c r="AH373" s="2">
        <f t="shared" si="45"/>
        <v>2024</v>
      </c>
      <c r="AJ373" s="5">
        <f t="shared" si="46"/>
        <v>131683</v>
      </c>
      <c r="AK373" s="2">
        <f t="shared" si="47"/>
        <v>19</v>
      </c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40"/>
    </row>
    <row r="374" spans="1:89" x14ac:dyDescent="0.25">
      <c r="A374" s="18">
        <v>45657</v>
      </c>
      <c r="B374" s="20">
        <v>63944</v>
      </c>
      <c r="C374" s="20">
        <v>59559</v>
      </c>
      <c r="D374" s="20">
        <v>57924</v>
      </c>
      <c r="E374" s="20">
        <v>56458</v>
      </c>
      <c r="F374" s="20">
        <v>60579</v>
      </c>
      <c r="G374" s="20">
        <v>67618</v>
      </c>
      <c r="H374" s="20">
        <v>86422</v>
      </c>
      <c r="I374" s="20">
        <v>100717</v>
      </c>
      <c r="J374" s="20">
        <v>102763</v>
      </c>
      <c r="K374" s="20">
        <v>101769</v>
      </c>
      <c r="L374" s="20">
        <v>96817</v>
      </c>
      <c r="M374" s="20">
        <v>92999</v>
      </c>
      <c r="N374" s="20">
        <v>89366</v>
      </c>
      <c r="O374" s="20">
        <v>84285</v>
      </c>
      <c r="P374" s="20">
        <v>86606</v>
      </c>
      <c r="Q374" s="20">
        <v>97261</v>
      </c>
      <c r="R374" s="20">
        <v>114417</v>
      </c>
      <c r="S374" s="20">
        <v>125476</v>
      </c>
      <c r="T374" s="20">
        <v>131952</v>
      </c>
      <c r="U374" s="20">
        <v>127105</v>
      </c>
      <c r="V374" s="20">
        <v>118599</v>
      </c>
      <c r="W374" s="20">
        <v>107207</v>
      </c>
      <c r="X374" s="20">
        <v>78919</v>
      </c>
      <c r="Y374" s="20">
        <v>74203</v>
      </c>
      <c r="AA374" s="2">
        <f>IFERROR(INDEX('Holiday Schedule'!$D$3:$D$24,MATCH(A374,'Holiday Schedule'!$C$3:$C$24,0)),0)</f>
        <v>0</v>
      </c>
      <c r="AB374" s="2">
        <f t="shared" si="40"/>
        <v>3</v>
      </c>
      <c r="AC374" s="2">
        <f t="shared" si="41"/>
        <v>1656258</v>
      </c>
      <c r="AD374" s="5">
        <f t="shared" si="42"/>
        <v>526707</v>
      </c>
      <c r="AE374" s="5">
        <f t="shared" si="43"/>
        <v>2182965</v>
      </c>
      <c r="AG374" s="2">
        <f t="shared" si="44"/>
        <v>12</v>
      </c>
      <c r="AH374" s="2">
        <f t="shared" si="45"/>
        <v>2024</v>
      </c>
      <c r="AJ374" s="5">
        <f t="shared" si="46"/>
        <v>131952</v>
      </c>
      <c r="AK374" s="2">
        <f t="shared" si="47"/>
        <v>19</v>
      </c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40"/>
    </row>
    <row r="375" spans="1:89" x14ac:dyDescent="0.25">
      <c r="A375" s="18">
        <v>45658</v>
      </c>
      <c r="B375" s="20">
        <v>62495</v>
      </c>
      <c r="C375" s="20">
        <v>58774</v>
      </c>
      <c r="D375" s="20">
        <v>56480</v>
      </c>
      <c r="E375" s="20">
        <v>56767</v>
      </c>
      <c r="F375" s="20">
        <v>59146</v>
      </c>
      <c r="G375" s="20">
        <v>66696</v>
      </c>
      <c r="H375" s="20">
        <v>86506</v>
      </c>
      <c r="I375" s="20">
        <v>97892</v>
      </c>
      <c r="J375" s="20">
        <v>98822</v>
      </c>
      <c r="K375" s="20">
        <v>100325</v>
      </c>
      <c r="L375" s="20">
        <v>97279</v>
      </c>
      <c r="M375" s="20">
        <v>95395</v>
      </c>
      <c r="N375" s="20">
        <v>90923</v>
      </c>
      <c r="O375" s="20">
        <v>87931</v>
      </c>
      <c r="P375" s="20">
        <v>85692</v>
      </c>
      <c r="Q375" s="20">
        <v>93311</v>
      </c>
      <c r="R375" s="20">
        <v>107938</v>
      </c>
      <c r="S375" s="20">
        <v>121007</v>
      </c>
      <c r="T375" s="20">
        <v>120949</v>
      </c>
      <c r="U375" s="20">
        <v>121836</v>
      </c>
      <c r="V375" s="20">
        <v>110465</v>
      </c>
      <c r="W375" s="20">
        <v>92915</v>
      </c>
      <c r="X375" s="20">
        <v>76312</v>
      </c>
      <c r="Y375" s="20">
        <v>66801</v>
      </c>
      <c r="AA375" s="2">
        <f>IFERROR(INDEX('Holiday Schedule'!$D$3:$D$24,MATCH(A375,'Holiday Schedule'!$C$3:$C$24,0)),0)</f>
        <v>1</v>
      </c>
      <c r="AB375" s="2">
        <f t="shared" si="40"/>
        <v>4</v>
      </c>
      <c r="AC375" s="2">
        <f t="shared" si="41"/>
        <v>0</v>
      </c>
      <c r="AD375" s="5">
        <f t="shared" si="42"/>
        <v>2112657</v>
      </c>
      <c r="AE375" s="5">
        <f t="shared" si="43"/>
        <v>2112657</v>
      </c>
      <c r="AG375" s="2">
        <f t="shared" si="44"/>
        <v>1</v>
      </c>
      <c r="AH375" s="2">
        <f t="shared" si="45"/>
        <v>2025</v>
      </c>
      <c r="AJ375" s="5">
        <f t="shared" si="46"/>
        <v>121836</v>
      </c>
      <c r="AK375" s="2">
        <f t="shared" si="47"/>
        <v>20</v>
      </c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40"/>
    </row>
    <row r="376" spans="1:89" x14ac:dyDescent="0.25">
      <c r="A376" s="18">
        <v>45659</v>
      </c>
      <c r="B376" s="20">
        <v>62027</v>
      </c>
      <c r="C376" s="20">
        <v>58361</v>
      </c>
      <c r="D376" s="20">
        <v>55952</v>
      </c>
      <c r="E376" s="20">
        <v>56723</v>
      </c>
      <c r="F376" s="20">
        <v>59343</v>
      </c>
      <c r="G376" s="20">
        <v>68547</v>
      </c>
      <c r="H376" s="20">
        <v>91883</v>
      </c>
      <c r="I376" s="20">
        <v>102603</v>
      </c>
      <c r="J376" s="20">
        <v>98888</v>
      </c>
      <c r="K376" s="20">
        <v>96317</v>
      </c>
      <c r="L376" s="20">
        <v>93786</v>
      </c>
      <c r="M376" s="20">
        <v>92007</v>
      </c>
      <c r="N376" s="20">
        <v>87393</v>
      </c>
      <c r="O376" s="20">
        <v>84875</v>
      </c>
      <c r="P376" s="20">
        <v>82515</v>
      </c>
      <c r="Q376" s="20">
        <v>89790</v>
      </c>
      <c r="R376" s="20">
        <v>105117</v>
      </c>
      <c r="S376" s="20">
        <v>117607</v>
      </c>
      <c r="T376" s="20">
        <v>119880</v>
      </c>
      <c r="U376" s="20">
        <v>122966</v>
      </c>
      <c r="V376" s="20">
        <v>110783</v>
      </c>
      <c r="W376" s="20">
        <v>93636</v>
      </c>
      <c r="X376" s="20">
        <v>75836</v>
      </c>
      <c r="Y376" s="20">
        <v>66485</v>
      </c>
      <c r="AA376" s="2">
        <f>IFERROR(INDEX('Holiday Schedule'!$D$3:$D$24,MATCH(A376,'Holiday Schedule'!$C$3:$C$24,0)),0)</f>
        <v>0</v>
      </c>
      <c r="AB376" s="2">
        <f t="shared" si="40"/>
        <v>5</v>
      </c>
      <c r="AC376" s="2">
        <f t="shared" si="41"/>
        <v>1573999</v>
      </c>
      <c r="AD376" s="5">
        <f t="shared" si="42"/>
        <v>519321</v>
      </c>
      <c r="AE376" s="5">
        <f t="shared" si="43"/>
        <v>2093320</v>
      </c>
      <c r="AG376" s="2">
        <f t="shared" si="44"/>
        <v>1</v>
      </c>
      <c r="AH376" s="2">
        <f t="shared" si="45"/>
        <v>2025</v>
      </c>
      <c r="AJ376" s="5">
        <f t="shared" si="46"/>
        <v>122966</v>
      </c>
      <c r="AK376" s="2">
        <f t="shared" si="47"/>
        <v>20</v>
      </c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40"/>
    </row>
    <row r="377" spans="1:89" x14ac:dyDescent="0.25">
      <c r="A377" s="18">
        <v>45660</v>
      </c>
      <c r="B377" s="20">
        <v>62093</v>
      </c>
      <c r="C377" s="20">
        <v>58422</v>
      </c>
      <c r="D377" s="20">
        <v>56011</v>
      </c>
      <c r="E377" s="20">
        <v>56784</v>
      </c>
      <c r="F377" s="20">
        <v>59404</v>
      </c>
      <c r="G377" s="20">
        <v>68620</v>
      </c>
      <c r="H377" s="20">
        <v>91980</v>
      </c>
      <c r="I377" s="20">
        <v>102711</v>
      </c>
      <c r="J377" s="20">
        <v>98991</v>
      </c>
      <c r="K377" s="20">
        <v>96419</v>
      </c>
      <c r="L377" s="20">
        <v>93885</v>
      </c>
      <c r="M377" s="20">
        <v>92104</v>
      </c>
      <c r="N377" s="20">
        <v>87482</v>
      </c>
      <c r="O377" s="20">
        <v>84965</v>
      </c>
      <c r="P377" s="20">
        <v>82603</v>
      </c>
      <c r="Q377" s="20">
        <v>89884</v>
      </c>
      <c r="R377" s="20">
        <v>105228</v>
      </c>
      <c r="S377" s="20">
        <v>117731</v>
      </c>
      <c r="T377" s="20">
        <v>120005</v>
      </c>
      <c r="U377" s="20">
        <v>123096</v>
      </c>
      <c r="V377" s="20">
        <v>110899</v>
      </c>
      <c r="W377" s="20">
        <v>93734</v>
      </c>
      <c r="X377" s="20">
        <v>75916</v>
      </c>
      <c r="Y377" s="20">
        <v>66556</v>
      </c>
      <c r="AA377" s="2">
        <f>IFERROR(INDEX('Holiday Schedule'!$D$3:$D$24,MATCH(A377,'Holiday Schedule'!$C$3:$C$24,0)),0)</f>
        <v>0</v>
      </c>
      <c r="AB377" s="2">
        <f t="shared" si="40"/>
        <v>6</v>
      </c>
      <c r="AC377" s="2">
        <f t="shared" si="41"/>
        <v>1575653</v>
      </c>
      <c r="AD377" s="5">
        <f t="shared" si="42"/>
        <v>519870</v>
      </c>
      <c r="AE377" s="5">
        <f t="shared" si="43"/>
        <v>2095523</v>
      </c>
      <c r="AG377" s="2">
        <f t="shared" si="44"/>
        <v>1</v>
      </c>
      <c r="AH377" s="2">
        <f t="shared" si="45"/>
        <v>2025</v>
      </c>
      <c r="AJ377" s="5">
        <f t="shared" si="46"/>
        <v>123096</v>
      </c>
      <c r="AK377" s="2">
        <f t="shared" si="47"/>
        <v>20</v>
      </c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40"/>
    </row>
    <row r="378" spans="1:89" x14ac:dyDescent="0.25">
      <c r="A378" s="18">
        <v>45661</v>
      </c>
      <c r="B378" s="20">
        <v>62755</v>
      </c>
      <c r="C378" s="20">
        <v>59018</v>
      </c>
      <c r="D378" s="20">
        <v>56715</v>
      </c>
      <c r="E378" s="20">
        <v>57002</v>
      </c>
      <c r="F378" s="20">
        <v>59390</v>
      </c>
      <c r="G378" s="20">
        <v>66975</v>
      </c>
      <c r="H378" s="20">
        <v>86866</v>
      </c>
      <c r="I378" s="20">
        <v>98298</v>
      </c>
      <c r="J378" s="20">
        <v>99233</v>
      </c>
      <c r="K378" s="20">
        <v>100741</v>
      </c>
      <c r="L378" s="20">
        <v>97683</v>
      </c>
      <c r="M378" s="20">
        <v>95791</v>
      </c>
      <c r="N378" s="20">
        <v>91302</v>
      </c>
      <c r="O378" s="20">
        <v>88296</v>
      </c>
      <c r="P378" s="20">
        <v>86050</v>
      </c>
      <c r="Q378" s="20">
        <v>93699</v>
      </c>
      <c r="R378" s="20">
        <v>108386</v>
      </c>
      <c r="S378" s="20">
        <v>121510</v>
      </c>
      <c r="T378" s="20">
        <v>121451</v>
      </c>
      <c r="U378" s="20">
        <v>122342</v>
      </c>
      <c r="V378" s="20">
        <v>110924</v>
      </c>
      <c r="W378" s="20">
        <v>93301</v>
      </c>
      <c r="X378" s="20">
        <v>76630</v>
      </c>
      <c r="Y378" s="20">
        <v>67079</v>
      </c>
      <c r="AA378" s="2">
        <f>IFERROR(INDEX('Holiday Schedule'!$D$3:$D$24,MATCH(A378,'Holiday Schedule'!$C$3:$C$24,0)),0)</f>
        <v>0</v>
      </c>
      <c r="AB378" s="2">
        <f t="shared" si="40"/>
        <v>7</v>
      </c>
      <c r="AC378" s="2">
        <f t="shared" si="41"/>
        <v>0</v>
      </c>
      <c r="AD378" s="5">
        <f t="shared" si="42"/>
        <v>2121437</v>
      </c>
      <c r="AE378" s="5">
        <f t="shared" si="43"/>
        <v>2121437</v>
      </c>
      <c r="AG378" s="2">
        <f t="shared" si="44"/>
        <v>1</v>
      </c>
      <c r="AH378" s="2">
        <f t="shared" si="45"/>
        <v>2025</v>
      </c>
      <c r="AJ378" s="5">
        <f t="shared" si="46"/>
        <v>122342</v>
      </c>
      <c r="AK378" s="2">
        <f t="shared" si="47"/>
        <v>20</v>
      </c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40"/>
    </row>
    <row r="379" spans="1:89" x14ac:dyDescent="0.25">
      <c r="A379" s="18">
        <v>45662</v>
      </c>
      <c r="B379" s="20">
        <v>62749</v>
      </c>
      <c r="C379" s="20">
        <v>59012</v>
      </c>
      <c r="D379" s="20">
        <v>56709</v>
      </c>
      <c r="E379" s="20">
        <v>56997</v>
      </c>
      <c r="F379" s="20">
        <v>59384</v>
      </c>
      <c r="G379" s="20">
        <v>66968</v>
      </c>
      <c r="H379" s="20">
        <v>86857</v>
      </c>
      <c r="I379" s="20">
        <v>98289</v>
      </c>
      <c r="J379" s="20">
        <v>99223</v>
      </c>
      <c r="K379" s="20">
        <v>100731</v>
      </c>
      <c r="L379" s="20">
        <v>97673</v>
      </c>
      <c r="M379" s="20">
        <v>95781</v>
      </c>
      <c r="N379" s="20">
        <v>91292</v>
      </c>
      <c r="O379" s="20">
        <v>88288</v>
      </c>
      <c r="P379" s="20">
        <v>86040</v>
      </c>
      <c r="Q379" s="20">
        <v>93689</v>
      </c>
      <c r="R379" s="20">
        <v>108375</v>
      </c>
      <c r="S379" s="20">
        <v>121496</v>
      </c>
      <c r="T379" s="20">
        <v>121438</v>
      </c>
      <c r="U379" s="20">
        <v>122330</v>
      </c>
      <c r="V379" s="20">
        <v>110913</v>
      </c>
      <c r="W379" s="20">
        <v>93291</v>
      </c>
      <c r="X379" s="20">
        <v>76623</v>
      </c>
      <c r="Y379" s="20">
        <v>67073</v>
      </c>
      <c r="AA379" s="2">
        <f>IFERROR(INDEX('Holiday Schedule'!$D$3:$D$24,MATCH(A379,'Holiday Schedule'!$C$3:$C$24,0)),0)</f>
        <v>0</v>
      </c>
      <c r="AB379" s="2">
        <f t="shared" si="40"/>
        <v>1</v>
      </c>
      <c r="AC379" s="2">
        <f t="shared" si="41"/>
        <v>0</v>
      </c>
      <c r="AD379" s="5">
        <f t="shared" si="42"/>
        <v>2121221</v>
      </c>
      <c r="AE379" s="5">
        <f t="shared" si="43"/>
        <v>2121221</v>
      </c>
      <c r="AG379" s="2">
        <f t="shared" si="44"/>
        <v>1</v>
      </c>
      <c r="AH379" s="2">
        <f t="shared" si="45"/>
        <v>2025</v>
      </c>
      <c r="AJ379" s="5">
        <f t="shared" si="46"/>
        <v>122330</v>
      </c>
      <c r="AK379" s="2">
        <f t="shared" si="47"/>
        <v>20</v>
      </c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40"/>
    </row>
    <row r="380" spans="1:89" x14ac:dyDescent="0.25">
      <c r="A380" s="18">
        <v>45663</v>
      </c>
      <c r="B380" s="20">
        <v>62070</v>
      </c>
      <c r="C380" s="20">
        <v>58401</v>
      </c>
      <c r="D380" s="20">
        <v>55991</v>
      </c>
      <c r="E380" s="20">
        <v>56762</v>
      </c>
      <c r="F380" s="20">
        <v>59383</v>
      </c>
      <c r="G380" s="20">
        <v>68595</v>
      </c>
      <c r="H380" s="20">
        <v>91946</v>
      </c>
      <c r="I380" s="20">
        <v>102673</v>
      </c>
      <c r="J380" s="20">
        <v>98956</v>
      </c>
      <c r="K380" s="20">
        <v>96383</v>
      </c>
      <c r="L380" s="20">
        <v>93852</v>
      </c>
      <c r="M380" s="20">
        <v>92071</v>
      </c>
      <c r="N380" s="20">
        <v>87451</v>
      </c>
      <c r="O380" s="20">
        <v>84934</v>
      </c>
      <c r="P380" s="20">
        <v>82574</v>
      </c>
      <c r="Q380" s="20">
        <v>89851</v>
      </c>
      <c r="R380" s="20">
        <v>105189</v>
      </c>
      <c r="S380" s="20">
        <v>117688</v>
      </c>
      <c r="T380" s="20">
        <v>119962</v>
      </c>
      <c r="U380" s="20">
        <v>123052</v>
      </c>
      <c r="V380" s="20">
        <v>110858</v>
      </c>
      <c r="W380" s="20">
        <v>93700</v>
      </c>
      <c r="X380" s="20">
        <v>75889</v>
      </c>
      <c r="Y380" s="20">
        <v>66530</v>
      </c>
      <c r="AA380" s="2">
        <f>IFERROR(INDEX('Holiday Schedule'!$D$3:$D$24,MATCH(A380,'Holiday Schedule'!$C$3:$C$24,0)),0)</f>
        <v>0</v>
      </c>
      <c r="AB380" s="2">
        <f t="shared" si="40"/>
        <v>2</v>
      </c>
      <c r="AC380" s="2">
        <f t="shared" si="41"/>
        <v>1575083</v>
      </c>
      <c r="AD380" s="5">
        <f t="shared" si="42"/>
        <v>519678</v>
      </c>
      <c r="AE380" s="5">
        <f t="shared" si="43"/>
        <v>2094761</v>
      </c>
      <c r="AG380" s="2">
        <f t="shared" si="44"/>
        <v>1</v>
      </c>
      <c r="AH380" s="2">
        <f t="shared" si="45"/>
        <v>2025</v>
      </c>
      <c r="AJ380" s="5">
        <f t="shared" si="46"/>
        <v>123052</v>
      </c>
      <c r="AK380" s="2">
        <f t="shared" si="47"/>
        <v>20</v>
      </c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40"/>
    </row>
    <row r="381" spans="1:89" x14ac:dyDescent="0.25">
      <c r="A381" s="18">
        <v>45664</v>
      </c>
      <c r="B381" s="20">
        <v>62234</v>
      </c>
      <c r="C381" s="20">
        <v>58557</v>
      </c>
      <c r="D381" s="20">
        <v>56140</v>
      </c>
      <c r="E381" s="20">
        <v>56915</v>
      </c>
      <c r="F381" s="20">
        <v>59541</v>
      </c>
      <c r="G381" s="20">
        <v>68777</v>
      </c>
      <c r="H381" s="20">
        <v>92191</v>
      </c>
      <c r="I381" s="20">
        <v>102946</v>
      </c>
      <c r="J381" s="20">
        <v>99219</v>
      </c>
      <c r="K381" s="20">
        <v>96640</v>
      </c>
      <c r="L381" s="20">
        <v>94102</v>
      </c>
      <c r="M381" s="20">
        <v>92315</v>
      </c>
      <c r="N381" s="20">
        <v>87685</v>
      </c>
      <c r="O381" s="20">
        <v>85160</v>
      </c>
      <c r="P381" s="20">
        <v>82792</v>
      </c>
      <c r="Q381" s="20">
        <v>90090</v>
      </c>
      <c r="R381" s="20">
        <v>105468</v>
      </c>
      <c r="S381" s="20">
        <v>118001</v>
      </c>
      <c r="T381" s="20">
        <v>120280</v>
      </c>
      <c r="U381" s="20">
        <v>123377</v>
      </c>
      <c r="V381" s="20">
        <v>111155</v>
      </c>
      <c r="W381" s="20">
        <v>93949</v>
      </c>
      <c r="X381" s="20">
        <v>76090</v>
      </c>
      <c r="Y381" s="20">
        <v>66707</v>
      </c>
      <c r="AA381" s="2">
        <f>IFERROR(INDEX('Holiday Schedule'!$D$3:$D$24,MATCH(A381,'Holiday Schedule'!$C$3:$C$24,0)),0)</f>
        <v>0</v>
      </c>
      <c r="AB381" s="2">
        <f t="shared" si="40"/>
        <v>3</v>
      </c>
      <c r="AC381" s="2">
        <f t="shared" si="41"/>
        <v>1579269</v>
      </c>
      <c r="AD381" s="5">
        <f t="shared" si="42"/>
        <v>521062</v>
      </c>
      <c r="AE381" s="5">
        <f t="shared" si="43"/>
        <v>2100331</v>
      </c>
      <c r="AG381" s="2">
        <f t="shared" si="44"/>
        <v>1</v>
      </c>
      <c r="AH381" s="2">
        <f t="shared" si="45"/>
        <v>2025</v>
      </c>
      <c r="AJ381" s="5">
        <f t="shared" si="46"/>
        <v>123377</v>
      </c>
      <c r="AK381" s="2">
        <f t="shared" si="47"/>
        <v>20</v>
      </c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40"/>
    </row>
    <row r="382" spans="1:89" x14ac:dyDescent="0.25">
      <c r="A382" s="18">
        <v>45665</v>
      </c>
      <c r="B382" s="20">
        <v>62458</v>
      </c>
      <c r="C382" s="20">
        <v>58768</v>
      </c>
      <c r="D382" s="20">
        <v>56341</v>
      </c>
      <c r="E382" s="20">
        <v>57118</v>
      </c>
      <c r="F382" s="20">
        <v>59754</v>
      </c>
      <c r="G382" s="20">
        <v>69024</v>
      </c>
      <c r="H382" s="20">
        <v>92522</v>
      </c>
      <c r="I382" s="20">
        <v>103317</v>
      </c>
      <c r="J382" s="20">
        <v>99575</v>
      </c>
      <c r="K382" s="20">
        <v>96988</v>
      </c>
      <c r="L382" s="20">
        <v>94438</v>
      </c>
      <c r="M382" s="20">
        <v>92647</v>
      </c>
      <c r="N382" s="20">
        <v>87999</v>
      </c>
      <c r="O382" s="20">
        <v>85464</v>
      </c>
      <c r="P382" s="20">
        <v>83090</v>
      </c>
      <c r="Q382" s="20">
        <v>90414</v>
      </c>
      <c r="R382" s="20">
        <v>105849</v>
      </c>
      <c r="S382" s="20">
        <v>118425</v>
      </c>
      <c r="T382" s="20">
        <v>120712</v>
      </c>
      <c r="U382" s="20">
        <v>123822</v>
      </c>
      <c r="V382" s="20">
        <v>111553</v>
      </c>
      <c r="W382" s="20">
        <v>94286</v>
      </c>
      <c r="X382" s="20">
        <v>76364</v>
      </c>
      <c r="Y382" s="20">
        <v>66948</v>
      </c>
      <c r="AA382" s="2">
        <f>IFERROR(INDEX('Holiday Schedule'!$D$3:$D$24,MATCH(A382,'Holiday Schedule'!$C$3:$C$24,0)),0)</f>
        <v>0</v>
      </c>
      <c r="AB382" s="2">
        <f t="shared" si="40"/>
        <v>4</v>
      </c>
      <c r="AC382" s="2">
        <f t="shared" si="41"/>
        <v>1584943</v>
      </c>
      <c r="AD382" s="5">
        <f t="shared" si="42"/>
        <v>522933</v>
      </c>
      <c r="AE382" s="5">
        <f t="shared" si="43"/>
        <v>2107876</v>
      </c>
      <c r="AG382" s="2">
        <f t="shared" si="44"/>
        <v>1</v>
      </c>
      <c r="AH382" s="2">
        <f t="shared" si="45"/>
        <v>2025</v>
      </c>
      <c r="AJ382" s="5">
        <f t="shared" si="46"/>
        <v>123822</v>
      </c>
      <c r="AK382" s="2">
        <f t="shared" si="47"/>
        <v>20</v>
      </c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40"/>
    </row>
    <row r="383" spans="1:89" x14ac:dyDescent="0.25">
      <c r="A383" s="18">
        <v>45666</v>
      </c>
      <c r="B383" s="20">
        <v>62764</v>
      </c>
      <c r="C383" s="20">
        <v>59054</v>
      </c>
      <c r="D383" s="20">
        <v>56615</v>
      </c>
      <c r="E383" s="20">
        <v>57399</v>
      </c>
      <c r="F383" s="20">
        <v>60047</v>
      </c>
      <c r="G383" s="20">
        <v>69362</v>
      </c>
      <c r="H383" s="20">
        <v>92975</v>
      </c>
      <c r="I383" s="20">
        <v>103822</v>
      </c>
      <c r="J383" s="20">
        <v>100062</v>
      </c>
      <c r="K383" s="20">
        <v>97461</v>
      </c>
      <c r="L383" s="20">
        <v>94901</v>
      </c>
      <c r="M383" s="20">
        <v>93100</v>
      </c>
      <c r="N383" s="20">
        <v>88430</v>
      </c>
      <c r="O383" s="20">
        <v>85884</v>
      </c>
      <c r="P383" s="20">
        <v>83495</v>
      </c>
      <c r="Q383" s="20">
        <v>90857</v>
      </c>
      <c r="R383" s="20">
        <v>106365</v>
      </c>
      <c r="S383" s="20">
        <v>119004</v>
      </c>
      <c r="T383" s="20">
        <v>121303</v>
      </c>
      <c r="U383" s="20">
        <v>124427</v>
      </c>
      <c r="V383" s="20">
        <v>112099</v>
      </c>
      <c r="W383" s="20">
        <v>94747</v>
      </c>
      <c r="X383" s="20">
        <v>76738</v>
      </c>
      <c r="Y383" s="20">
        <v>67274</v>
      </c>
      <c r="AA383" s="2">
        <f>IFERROR(INDEX('Holiday Schedule'!$D$3:$D$24,MATCH(A383,'Holiday Schedule'!$C$3:$C$24,0)),0)</f>
        <v>0</v>
      </c>
      <c r="AB383" s="2">
        <f t="shared" si="40"/>
        <v>5</v>
      </c>
      <c r="AC383" s="2">
        <f t="shared" si="41"/>
        <v>1592695</v>
      </c>
      <c r="AD383" s="5">
        <f t="shared" si="42"/>
        <v>525490</v>
      </c>
      <c r="AE383" s="5">
        <f t="shared" si="43"/>
        <v>2118185</v>
      </c>
      <c r="AG383" s="2">
        <f t="shared" si="44"/>
        <v>1</v>
      </c>
      <c r="AH383" s="2">
        <f t="shared" si="45"/>
        <v>2025</v>
      </c>
      <c r="AJ383" s="5">
        <f t="shared" si="46"/>
        <v>124427</v>
      </c>
      <c r="AK383" s="2">
        <f t="shared" si="47"/>
        <v>20</v>
      </c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40"/>
    </row>
    <row r="384" spans="1:89" x14ac:dyDescent="0.25">
      <c r="A384" s="18">
        <v>45667</v>
      </c>
      <c r="B384" s="20">
        <v>62947</v>
      </c>
      <c r="C384" s="20">
        <v>59228</v>
      </c>
      <c r="D384" s="20">
        <v>56782</v>
      </c>
      <c r="E384" s="20">
        <v>57565</v>
      </c>
      <c r="F384" s="20">
        <v>60222</v>
      </c>
      <c r="G384" s="20">
        <v>69564</v>
      </c>
      <c r="H384" s="20">
        <v>93246</v>
      </c>
      <c r="I384" s="20">
        <v>104125</v>
      </c>
      <c r="J384" s="20">
        <v>100356</v>
      </c>
      <c r="K384" s="20">
        <v>97746</v>
      </c>
      <c r="L384" s="20">
        <v>95178</v>
      </c>
      <c r="M384" s="20">
        <v>93373</v>
      </c>
      <c r="N384" s="20">
        <v>88689</v>
      </c>
      <c r="O384" s="20">
        <v>86135</v>
      </c>
      <c r="P384" s="20">
        <v>83740</v>
      </c>
      <c r="Q384" s="20">
        <v>91123</v>
      </c>
      <c r="R384" s="20">
        <v>106677</v>
      </c>
      <c r="S384" s="20">
        <v>119352</v>
      </c>
      <c r="T384" s="20">
        <v>121659</v>
      </c>
      <c r="U384" s="20">
        <v>124791</v>
      </c>
      <c r="V384" s="20">
        <v>112426</v>
      </c>
      <c r="W384" s="20">
        <v>95024</v>
      </c>
      <c r="X384" s="20">
        <v>76962</v>
      </c>
      <c r="Y384" s="20">
        <v>67471</v>
      </c>
      <c r="AA384" s="2">
        <f>IFERROR(INDEX('Holiday Schedule'!$D$3:$D$24,MATCH(A384,'Holiday Schedule'!$C$3:$C$24,0)),0)</f>
        <v>0</v>
      </c>
      <c r="AB384" s="2">
        <f t="shared" si="40"/>
        <v>6</v>
      </c>
      <c r="AC384" s="2">
        <f t="shared" si="41"/>
        <v>1597356</v>
      </c>
      <c r="AD384" s="5">
        <f t="shared" si="42"/>
        <v>527025</v>
      </c>
      <c r="AE384" s="5">
        <f t="shared" si="43"/>
        <v>2124381</v>
      </c>
      <c r="AG384" s="2">
        <f t="shared" si="44"/>
        <v>1</v>
      </c>
      <c r="AH384" s="2">
        <f t="shared" si="45"/>
        <v>2025</v>
      </c>
      <c r="AJ384" s="5">
        <f t="shared" si="46"/>
        <v>124791</v>
      </c>
      <c r="AK384" s="2">
        <f t="shared" si="47"/>
        <v>20</v>
      </c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40"/>
    </row>
    <row r="385" spans="1:89" x14ac:dyDescent="0.25">
      <c r="A385" s="18">
        <v>45668</v>
      </c>
      <c r="B385" s="20">
        <v>63608</v>
      </c>
      <c r="C385" s="20">
        <v>59820</v>
      </c>
      <c r="D385" s="20">
        <v>57487</v>
      </c>
      <c r="E385" s="20">
        <v>57779</v>
      </c>
      <c r="F385" s="20">
        <v>60197</v>
      </c>
      <c r="G385" s="20">
        <v>67884</v>
      </c>
      <c r="H385" s="20">
        <v>88046</v>
      </c>
      <c r="I385" s="20">
        <v>99633</v>
      </c>
      <c r="J385" s="20">
        <v>100581</v>
      </c>
      <c r="K385" s="20">
        <v>102110</v>
      </c>
      <c r="L385" s="20">
        <v>99011</v>
      </c>
      <c r="M385" s="20">
        <v>97091</v>
      </c>
      <c r="N385" s="20">
        <v>92542</v>
      </c>
      <c r="O385" s="20">
        <v>89496</v>
      </c>
      <c r="P385" s="20">
        <v>87216</v>
      </c>
      <c r="Q385" s="20">
        <v>94972</v>
      </c>
      <c r="R385" s="20">
        <v>109859</v>
      </c>
      <c r="S385" s="20">
        <v>123159</v>
      </c>
      <c r="T385" s="20">
        <v>123100</v>
      </c>
      <c r="U385" s="20">
        <v>124005</v>
      </c>
      <c r="V385" s="20">
        <v>112431</v>
      </c>
      <c r="W385" s="20">
        <v>94568</v>
      </c>
      <c r="X385" s="20">
        <v>77671</v>
      </c>
      <c r="Y385" s="20">
        <v>67990</v>
      </c>
      <c r="AA385" s="2">
        <f>IFERROR(INDEX('Holiday Schedule'!$D$3:$D$24,MATCH(A385,'Holiday Schedule'!$C$3:$C$24,0)),0)</f>
        <v>0</v>
      </c>
      <c r="AB385" s="2">
        <f t="shared" si="40"/>
        <v>7</v>
      </c>
      <c r="AC385" s="2">
        <f t="shared" si="41"/>
        <v>0</v>
      </c>
      <c r="AD385" s="5">
        <f t="shared" si="42"/>
        <v>2150256</v>
      </c>
      <c r="AE385" s="5">
        <f t="shared" si="43"/>
        <v>2150256</v>
      </c>
      <c r="AG385" s="2">
        <f t="shared" si="44"/>
        <v>1</v>
      </c>
      <c r="AH385" s="2">
        <f t="shared" si="45"/>
        <v>2025</v>
      </c>
      <c r="AJ385" s="5">
        <f t="shared" si="46"/>
        <v>124005</v>
      </c>
      <c r="AK385" s="2">
        <f t="shared" si="47"/>
        <v>20</v>
      </c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40"/>
    </row>
    <row r="386" spans="1:89" x14ac:dyDescent="0.25">
      <c r="A386" s="18">
        <v>45669</v>
      </c>
      <c r="B386" s="20">
        <v>63592</v>
      </c>
      <c r="C386" s="20">
        <v>59805</v>
      </c>
      <c r="D386" s="20">
        <v>57473</v>
      </c>
      <c r="E386" s="20">
        <v>57766</v>
      </c>
      <c r="F386" s="20">
        <v>60183</v>
      </c>
      <c r="G386" s="20">
        <v>67869</v>
      </c>
      <c r="H386" s="20">
        <v>88026</v>
      </c>
      <c r="I386" s="20">
        <v>99611</v>
      </c>
      <c r="J386" s="20">
        <v>100557</v>
      </c>
      <c r="K386" s="20">
        <v>102086</v>
      </c>
      <c r="L386" s="20">
        <v>98987</v>
      </c>
      <c r="M386" s="20">
        <v>97069</v>
      </c>
      <c r="N386" s="20">
        <v>92519</v>
      </c>
      <c r="O386" s="20">
        <v>89475</v>
      </c>
      <c r="P386" s="20">
        <v>87196</v>
      </c>
      <c r="Q386" s="20">
        <v>94949</v>
      </c>
      <c r="R386" s="20">
        <v>109832</v>
      </c>
      <c r="S386" s="20">
        <v>123130</v>
      </c>
      <c r="T386" s="20">
        <v>123070</v>
      </c>
      <c r="U386" s="20">
        <v>123975</v>
      </c>
      <c r="V386" s="20">
        <v>112404</v>
      </c>
      <c r="W386" s="20">
        <v>94546</v>
      </c>
      <c r="X386" s="20">
        <v>77652</v>
      </c>
      <c r="Y386" s="20">
        <v>67974</v>
      </c>
      <c r="AA386" s="2">
        <f>IFERROR(INDEX('Holiday Schedule'!$D$3:$D$24,MATCH(A386,'Holiday Schedule'!$C$3:$C$24,0)),0)</f>
        <v>0</v>
      </c>
      <c r="AB386" s="2">
        <f t="shared" si="40"/>
        <v>1</v>
      </c>
      <c r="AC386" s="2">
        <f t="shared" si="41"/>
        <v>0</v>
      </c>
      <c r="AD386" s="5">
        <f t="shared" si="42"/>
        <v>2149746</v>
      </c>
      <c r="AE386" s="5">
        <f t="shared" si="43"/>
        <v>2149746</v>
      </c>
      <c r="AG386" s="2">
        <f t="shared" si="44"/>
        <v>1</v>
      </c>
      <c r="AH386" s="2">
        <f t="shared" si="45"/>
        <v>2025</v>
      </c>
      <c r="AJ386" s="5">
        <f t="shared" si="46"/>
        <v>123975</v>
      </c>
      <c r="AK386" s="2">
        <f t="shared" si="47"/>
        <v>20</v>
      </c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40"/>
    </row>
    <row r="387" spans="1:89" x14ac:dyDescent="0.25">
      <c r="A387" s="18">
        <v>45670</v>
      </c>
      <c r="B387" s="20">
        <v>63190</v>
      </c>
      <c r="C387" s="20">
        <v>59456</v>
      </c>
      <c r="D387" s="20">
        <v>57000</v>
      </c>
      <c r="E387" s="20">
        <v>57787</v>
      </c>
      <c r="F387" s="20">
        <v>60455</v>
      </c>
      <c r="G387" s="20">
        <v>69832</v>
      </c>
      <c r="H387" s="20">
        <v>93606</v>
      </c>
      <c r="I387" s="20">
        <v>104527</v>
      </c>
      <c r="J387" s="20">
        <v>100740</v>
      </c>
      <c r="K387" s="20">
        <v>98121</v>
      </c>
      <c r="L387" s="20">
        <v>95546</v>
      </c>
      <c r="M387" s="20">
        <v>93732</v>
      </c>
      <c r="N387" s="20">
        <v>89029</v>
      </c>
      <c r="O387" s="20">
        <v>86468</v>
      </c>
      <c r="P387" s="20">
        <v>84063</v>
      </c>
      <c r="Q387" s="20">
        <v>91475</v>
      </c>
      <c r="R387" s="20">
        <v>107087</v>
      </c>
      <c r="S387" s="20">
        <v>119811</v>
      </c>
      <c r="T387" s="20">
        <v>122127</v>
      </c>
      <c r="U387" s="20">
        <v>125271</v>
      </c>
      <c r="V387" s="20">
        <v>112859</v>
      </c>
      <c r="W387" s="20">
        <v>95389</v>
      </c>
      <c r="X387" s="20">
        <v>77259</v>
      </c>
      <c r="Y387" s="20">
        <v>67732</v>
      </c>
      <c r="AA387" s="2">
        <f>IFERROR(INDEX('Holiday Schedule'!$D$3:$D$24,MATCH(A387,'Holiday Schedule'!$C$3:$C$24,0)),0)</f>
        <v>0</v>
      </c>
      <c r="AB387" s="2">
        <f t="shared" si="40"/>
        <v>2</v>
      </c>
      <c r="AC387" s="2">
        <f t="shared" si="41"/>
        <v>1603504</v>
      </c>
      <c r="AD387" s="5">
        <f t="shared" si="42"/>
        <v>529058</v>
      </c>
      <c r="AE387" s="5">
        <f t="shared" si="43"/>
        <v>2132562</v>
      </c>
      <c r="AG387" s="2">
        <f t="shared" si="44"/>
        <v>1</v>
      </c>
      <c r="AH387" s="2">
        <f t="shared" si="45"/>
        <v>2025</v>
      </c>
      <c r="AJ387" s="5">
        <f t="shared" si="46"/>
        <v>125271</v>
      </c>
      <c r="AK387" s="2">
        <f t="shared" si="47"/>
        <v>20</v>
      </c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40"/>
    </row>
    <row r="388" spans="1:89" x14ac:dyDescent="0.25">
      <c r="A388" s="18">
        <v>45671</v>
      </c>
      <c r="B388" s="20">
        <v>63346</v>
      </c>
      <c r="C388" s="20">
        <v>59602</v>
      </c>
      <c r="D388" s="20">
        <v>57141</v>
      </c>
      <c r="E388" s="20">
        <v>57930</v>
      </c>
      <c r="F388" s="20">
        <v>60605</v>
      </c>
      <c r="G388" s="20">
        <v>70007</v>
      </c>
      <c r="H388" s="20">
        <v>93837</v>
      </c>
      <c r="I388" s="20">
        <v>104785</v>
      </c>
      <c r="J388" s="20">
        <v>100992</v>
      </c>
      <c r="K388" s="20">
        <v>98365</v>
      </c>
      <c r="L388" s="20">
        <v>95781</v>
      </c>
      <c r="M388" s="20">
        <v>93965</v>
      </c>
      <c r="N388" s="20">
        <v>89252</v>
      </c>
      <c r="O388" s="20">
        <v>86681</v>
      </c>
      <c r="P388" s="20">
        <v>84271</v>
      </c>
      <c r="Q388" s="20">
        <v>91701</v>
      </c>
      <c r="R388" s="20">
        <v>107352</v>
      </c>
      <c r="S388" s="20">
        <v>120108</v>
      </c>
      <c r="T388" s="20">
        <v>122429</v>
      </c>
      <c r="U388" s="20">
        <v>125581</v>
      </c>
      <c r="V388" s="20">
        <v>113140</v>
      </c>
      <c r="W388" s="20">
        <v>95627</v>
      </c>
      <c r="X388" s="20">
        <v>77450</v>
      </c>
      <c r="Y388" s="20">
        <v>67900</v>
      </c>
      <c r="AA388" s="2">
        <f>IFERROR(INDEX('Holiday Schedule'!$D$3:$D$24,MATCH(A388,'Holiday Schedule'!$C$3:$C$24,0)),0)</f>
        <v>0</v>
      </c>
      <c r="AB388" s="2">
        <f t="shared" si="40"/>
        <v>3</v>
      </c>
      <c r="AC388" s="2">
        <f t="shared" si="41"/>
        <v>1607480</v>
      </c>
      <c r="AD388" s="5">
        <f t="shared" si="42"/>
        <v>530368</v>
      </c>
      <c r="AE388" s="5">
        <f t="shared" si="43"/>
        <v>2137848</v>
      </c>
      <c r="AG388" s="2">
        <f t="shared" si="44"/>
        <v>1</v>
      </c>
      <c r="AH388" s="2">
        <f t="shared" si="45"/>
        <v>2025</v>
      </c>
      <c r="AJ388" s="5">
        <f t="shared" si="46"/>
        <v>125581</v>
      </c>
      <c r="AK388" s="2">
        <f t="shared" si="47"/>
        <v>20</v>
      </c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40"/>
    </row>
    <row r="389" spans="1:89" x14ac:dyDescent="0.25">
      <c r="A389" s="18">
        <v>45672</v>
      </c>
      <c r="B389" s="20">
        <v>63844</v>
      </c>
      <c r="C389" s="20">
        <v>60070</v>
      </c>
      <c r="D389" s="20">
        <v>57591</v>
      </c>
      <c r="E389" s="20">
        <v>58384</v>
      </c>
      <c r="F389" s="20">
        <v>61080</v>
      </c>
      <c r="G389" s="20">
        <v>70554</v>
      </c>
      <c r="H389" s="20">
        <v>94573</v>
      </c>
      <c r="I389" s="20">
        <v>105607</v>
      </c>
      <c r="J389" s="20">
        <v>101784</v>
      </c>
      <c r="K389" s="20">
        <v>99137</v>
      </c>
      <c r="L389" s="20">
        <v>96532</v>
      </c>
      <c r="M389" s="20">
        <v>94702</v>
      </c>
      <c r="N389" s="20">
        <v>89951</v>
      </c>
      <c r="O389" s="20">
        <v>87361</v>
      </c>
      <c r="P389" s="20">
        <v>84932</v>
      </c>
      <c r="Q389" s="20">
        <v>92420</v>
      </c>
      <c r="R389" s="20">
        <v>108195</v>
      </c>
      <c r="S389" s="20">
        <v>121052</v>
      </c>
      <c r="T389" s="20">
        <v>123390</v>
      </c>
      <c r="U389" s="20">
        <v>126567</v>
      </c>
      <c r="V389" s="20">
        <v>114027</v>
      </c>
      <c r="W389" s="20">
        <v>96378</v>
      </c>
      <c r="X389" s="20">
        <v>78057</v>
      </c>
      <c r="Y389" s="20">
        <v>68431</v>
      </c>
      <c r="AA389" s="2">
        <f>IFERROR(INDEX('Holiday Schedule'!$D$3:$D$24,MATCH(A389,'Holiday Schedule'!$C$3:$C$24,0)),0)</f>
        <v>0</v>
      </c>
      <c r="AB389" s="2">
        <f t="shared" si="40"/>
        <v>4</v>
      </c>
      <c r="AC389" s="2">
        <f t="shared" si="41"/>
        <v>1620092</v>
      </c>
      <c r="AD389" s="5">
        <f t="shared" si="42"/>
        <v>534527</v>
      </c>
      <c r="AE389" s="5">
        <f t="shared" si="43"/>
        <v>2154619</v>
      </c>
      <c r="AG389" s="2">
        <f t="shared" si="44"/>
        <v>1</v>
      </c>
      <c r="AH389" s="2">
        <f t="shared" si="45"/>
        <v>2025</v>
      </c>
      <c r="AJ389" s="5">
        <f t="shared" si="46"/>
        <v>126567</v>
      </c>
      <c r="AK389" s="2">
        <f t="shared" si="47"/>
        <v>20</v>
      </c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40"/>
    </row>
    <row r="390" spans="1:89" x14ac:dyDescent="0.25">
      <c r="A390" s="18">
        <v>45673</v>
      </c>
      <c r="B390" s="20">
        <v>63829</v>
      </c>
      <c r="C390" s="20">
        <v>60056</v>
      </c>
      <c r="D390" s="20">
        <v>57577</v>
      </c>
      <c r="E390" s="20">
        <v>58372</v>
      </c>
      <c r="F390" s="20">
        <v>61066</v>
      </c>
      <c r="G390" s="20">
        <v>70538</v>
      </c>
      <c r="H390" s="20">
        <v>94551</v>
      </c>
      <c r="I390" s="20">
        <v>105582</v>
      </c>
      <c r="J390" s="20">
        <v>101760</v>
      </c>
      <c r="K390" s="20">
        <v>99114</v>
      </c>
      <c r="L390" s="20">
        <v>96509</v>
      </c>
      <c r="M390" s="20">
        <v>94679</v>
      </c>
      <c r="N390" s="20">
        <v>89930</v>
      </c>
      <c r="O390" s="20">
        <v>87340</v>
      </c>
      <c r="P390" s="20">
        <v>84912</v>
      </c>
      <c r="Q390" s="20">
        <v>92399</v>
      </c>
      <c r="R390" s="20">
        <v>108170</v>
      </c>
      <c r="S390" s="20">
        <v>121023</v>
      </c>
      <c r="T390" s="20">
        <v>123361</v>
      </c>
      <c r="U390" s="20">
        <v>126537</v>
      </c>
      <c r="V390" s="20">
        <v>114000</v>
      </c>
      <c r="W390" s="20">
        <v>96355</v>
      </c>
      <c r="X390" s="20">
        <v>78039</v>
      </c>
      <c r="Y390" s="20">
        <v>68415</v>
      </c>
      <c r="AA390" s="2">
        <f>IFERROR(INDEX('Holiday Schedule'!$D$3:$D$24,MATCH(A390,'Holiday Schedule'!$C$3:$C$24,0)),0)</f>
        <v>0</v>
      </c>
      <c r="AB390" s="2">
        <f t="shared" si="40"/>
        <v>5</v>
      </c>
      <c r="AC390" s="2">
        <f t="shared" si="41"/>
        <v>1619710</v>
      </c>
      <c r="AD390" s="5">
        <f t="shared" si="42"/>
        <v>534404</v>
      </c>
      <c r="AE390" s="5">
        <f t="shared" si="43"/>
        <v>2154114</v>
      </c>
      <c r="AG390" s="2">
        <f t="shared" si="44"/>
        <v>1</v>
      </c>
      <c r="AH390" s="2">
        <f t="shared" si="45"/>
        <v>2025</v>
      </c>
      <c r="AJ390" s="5">
        <f t="shared" si="46"/>
        <v>126537</v>
      </c>
      <c r="AK390" s="2">
        <f t="shared" si="47"/>
        <v>20</v>
      </c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40"/>
    </row>
    <row r="391" spans="1:89" x14ac:dyDescent="0.25">
      <c r="A391" s="18">
        <v>45674</v>
      </c>
      <c r="B391" s="20">
        <v>64094</v>
      </c>
      <c r="C391" s="20">
        <v>60304</v>
      </c>
      <c r="D391" s="20">
        <v>57816</v>
      </c>
      <c r="E391" s="20">
        <v>58611</v>
      </c>
      <c r="F391" s="20">
        <v>61319</v>
      </c>
      <c r="G391" s="20">
        <v>70831</v>
      </c>
      <c r="H391" s="20">
        <v>94943</v>
      </c>
      <c r="I391" s="20">
        <v>106018</v>
      </c>
      <c r="J391" s="20">
        <v>102180</v>
      </c>
      <c r="K391" s="20">
        <v>99525</v>
      </c>
      <c r="L391" s="20">
        <v>96910</v>
      </c>
      <c r="M391" s="20">
        <v>95070</v>
      </c>
      <c r="N391" s="20">
        <v>90301</v>
      </c>
      <c r="O391" s="20">
        <v>87701</v>
      </c>
      <c r="P391" s="20">
        <v>85263</v>
      </c>
      <c r="Q391" s="20">
        <v>92780</v>
      </c>
      <c r="R391" s="20">
        <v>108617</v>
      </c>
      <c r="S391" s="20">
        <v>121524</v>
      </c>
      <c r="T391" s="20">
        <v>123871</v>
      </c>
      <c r="U391" s="20">
        <v>127061</v>
      </c>
      <c r="V391" s="20">
        <v>114472</v>
      </c>
      <c r="W391" s="20">
        <v>96754</v>
      </c>
      <c r="X391" s="20">
        <v>78362</v>
      </c>
      <c r="Y391" s="20">
        <v>68699</v>
      </c>
      <c r="AA391" s="2">
        <f>IFERROR(INDEX('Holiday Schedule'!$D$3:$D$24,MATCH(A391,'Holiday Schedule'!$C$3:$C$24,0)),0)</f>
        <v>0</v>
      </c>
      <c r="AB391" s="2">
        <f t="shared" si="40"/>
        <v>6</v>
      </c>
      <c r="AC391" s="2">
        <f t="shared" si="41"/>
        <v>1626409</v>
      </c>
      <c r="AD391" s="5">
        <f t="shared" si="42"/>
        <v>536617</v>
      </c>
      <c r="AE391" s="5">
        <f t="shared" si="43"/>
        <v>2163026</v>
      </c>
      <c r="AG391" s="2">
        <f t="shared" si="44"/>
        <v>1</v>
      </c>
      <c r="AH391" s="2">
        <f t="shared" si="45"/>
        <v>2025</v>
      </c>
      <c r="AJ391" s="5">
        <f t="shared" si="46"/>
        <v>127061</v>
      </c>
      <c r="AK391" s="2">
        <f t="shared" si="47"/>
        <v>20</v>
      </c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40"/>
    </row>
    <row r="392" spans="1:89" x14ac:dyDescent="0.25">
      <c r="A392" s="18">
        <v>45675</v>
      </c>
      <c r="B392" s="20">
        <v>64765</v>
      </c>
      <c r="C392" s="20">
        <v>60908</v>
      </c>
      <c r="D392" s="20">
        <v>58531</v>
      </c>
      <c r="E392" s="20">
        <v>58830</v>
      </c>
      <c r="F392" s="20">
        <v>61293</v>
      </c>
      <c r="G392" s="20">
        <v>69119</v>
      </c>
      <c r="H392" s="20">
        <v>89648</v>
      </c>
      <c r="I392" s="20">
        <v>101446</v>
      </c>
      <c r="J392" s="20">
        <v>102411</v>
      </c>
      <c r="K392" s="20">
        <v>103967</v>
      </c>
      <c r="L392" s="20">
        <v>100813</v>
      </c>
      <c r="M392" s="20">
        <v>98860</v>
      </c>
      <c r="N392" s="20">
        <v>94226</v>
      </c>
      <c r="O392" s="20">
        <v>91125</v>
      </c>
      <c r="P392" s="20">
        <v>88805</v>
      </c>
      <c r="Q392" s="20">
        <v>96699</v>
      </c>
      <c r="R392" s="20">
        <v>111858</v>
      </c>
      <c r="S392" s="20">
        <v>125400</v>
      </c>
      <c r="T392" s="20">
        <v>125340</v>
      </c>
      <c r="U392" s="20">
        <v>126262</v>
      </c>
      <c r="V392" s="20">
        <v>114478</v>
      </c>
      <c r="W392" s="20">
        <v>96290</v>
      </c>
      <c r="X392" s="20">
        <v>79084</v>
      </c>
      <c r="Y392" s="20">
        <v>69228</v>
      </c>
      <c r="AA392" s="2">
        <f>IFERROR(INDEX('Holiday Schedule'!$D$3:$D$24,MATCH(A392,'Holiday Schedule'!$C$3:$C$24,0)),0)</f>
        <v>0</v>
      </c>
      <c r="AB392" s="2">
        <f t="shared" si="40"/>
        <v>7</v>
      </c>
      <c r="AC392" s="2">
        <f t="shared" si="41"/>
        <v>0</v>
      </c>
      <c r="AD392" s="5">
        <f t="shared" si="42"/>
        <v>2189386</v>
      </c>
      <c r="AE392" s="5">
        <f t="shared" si="43"/>
        <v>2189386</v>
      </c>
      <c r="AG392" s="2">
        <f t="shared" si="44"/>
        <v>1</v>
      </c>
      <c r="AH392" s="2">
        <f t="shared" si="45"/>
        <v>2025</v>
      </c>
      <c r="AJ392" s="5">
        <f t="shared" si="46"/>
        <v>126262</v>
      </c>
      <c r="AK392" s="2">
        <f t="shared" si="47"/>
        <v>20</v>
      </c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40"/>
    </row>
    <row r="393" spans="1:89" x14ac:dyDescent="0.25">
      <c r="A393" s="18">
        <v>45676</v>
      </c>
      <c r="B393" s="20">
        <v>64740</v>
      </c>
      <c r="C393" s="20">
        <v>60883</v>
      </c>
      <c r="D393" s="20">
        <v>58508</v>
      </c>
      <c r="E393" s="20">
        <v>58806</v>
      </c>
      <c r="F393" s="20">
        <v>61269</v>
      </c>
      <c r="G393" s="20">
        <v>69092</v>
      </c>
      <c r="H393" s="20">
        <v>89613</v>
      </c>
      <c r="I393" s="20">
        <v>101407</v>
      </c>
      <c r="J393" s="20">
        <v>102371</v>
      </c>
      <c r="K393" s="20">
        <v>103926</v>
      </c>
      <c r="L393" s="20">
        <v>100772</v>
      </c>
      <c r="M393" s="20">
        <v>98821</v>
      </c>
      <c r="N393" s="20">
        <v>94188</v>
      </c>
      <c r="O393" s="20">
        <v>91089</v>
      </c>
      <c r="P393" s="20">
        <v>88770</v>
      </c>
      <c r="Q393" s="20">
        <v>96661</v>
      </c>
      <c r="R393" s="20">
        <v>111813</v>
      </c>
      <c r="S393" s="20">
        <v>125351</v>
      </c>
      <c r="T393" s="20">
        <v>125291</v>
      </c>
      <c r="U393" s="20">
        <v>126211</v>
      </c>
      <c r="V393" s="20">
        <v>114431</v>
      </c>
      <c r="W393" s="20">
        <v>96252</v>
      </c>
      <c r="X393" s="20">
        <v>79053</v>
      </c>
      <c r="Y393" s="20">
        <v>69200</v>
      </c>
      <c r="AA393" s="2">
        <f>IFERROR(INDEX('Holiday Schedule'!$D$3:$D$24,MATCH(A393,'Holiday Schedule'!$C$3:$C$24,0)),0)</f>
        <v>0</v>
      </c>
      <c r="AB393" s="2">
        <f t="shared" si="40"/>
        <v>1</v>
      </c>
      <c r="AC393" s="2">
        <f t="shared" si="41"/>
        <v>0</v>
      </c>
      <c r="AD393" s="5">
        <f t="shared" si="42"/>
        <v>2188518</v>
      </c>
      <c r="AE393" s="5">
        <f t="shared" si="43"/>
        <v>2188518</v>
      </c>
      <c r="AG393" s="2">
        <f t="shared" si="44"/>
        <v>1</v>
      </c>
      <c r="AH393" s="2">
        <f t="shared" si="45"/>
        <v>2025</v>
      </c>
      <c r="AJ393" s="5">
        <f t="shared" si="46"/>
        <v>126211</v>
      </c>
      <c r="AK393" s="2">
        <f t="shared" si="47"/>
        <v>20</v>
      </c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40"/>
    </row>
    <row r="394" spans="1:89" x14ac:dyDescent="0.25">
      <c r="A394" s="18">
        <v>45677</v>
      </c>
      <c r="B394" s="20">
        <v>64696</v>
      </c>
      <c r="C394" s="20">
        <v>60842</v>
      </c>
      <c r="D394" s="20">
        <v>58471</v>
      </c>
      <c r="E394" s="20">
        <v>58766</v>
      </c>
      <c r="F394" s="20">
        <v>61228</v>
      </c>
      <c r="G394" s="20">
        <v>69046</v>
      </c>
      <c r="H394" s="20">
        <v>89553</v>
      </c>
      <c r="I394" s="20">
        <v>101338</v>
      </c>
      <c r="J394" s="20">
        <v>102302</v>
      </c>
      <c r="K394" s="20">
        <v>103857</v>
      </c>
      <c r="L394" s="20">
        <v>100705</v>
      </c>
      <c r="M394" s="20">
        <v>98755</v>
      </c>
      <c r="N394" s="20">
        <v>94126</v>
      </c>
      <c r="O394" s="20">
        <v>91027</v>
      </c>
      <c r="P394" s="20">
        <v>88710</v>
      </c>
      <c r="Q394" s="20">
        <v>96598</v>
      </c>
      <c r="R394" s="20">
        <v>111741</v>
      </c>
      <c r="S394" s="20">
        <v>125269</v>
      </c>
      <c r="T394" s="20">
        <v>125208</v>
      </c>
      <c r="U394" s="20">
        <v>126128</v>
      </c>
      <c r="V394" s="20">
        <v>114356</v>
      </c>
      <c r="W394" s="20">
        <v>96187</v>
      </c>
      <c r="X394" s="20">
        <v>79001</v>
      </c>
      <c r="Y394" s="20">
        <v>69155</v>
      </c>
      <c r="AA394" s="2">
        <f>IFERROR(INDEX('Holiday Schedule'!$D$3:$D$24,MATCH(A394,'Holiday Schedule'!$C$3:$C$24,0)),0)</f>
        <v>0</v>
      </c>
      <c r="AB394" s="2">
        <f t="shared" ref="AB394:AB457" si="48">WEEKDAY(A394)</f>
        <v>2</v>
      </c>
      <c r="AC394" s="2">
        <f t="shared" ref="AC394:AC457" si="49">IF(AND(AB394&gt;1,AB394&lt;7,AA394&lt;1),SUM(I394:X394),0)</f>
        <v>1655308</v>
      </c>
      <c r="AD394" s="5">
        <f t="shared" ref="AD394:AD457" si="50">AE394-AC394</f>
        <v>531757</v>
      </c>
      <c r="AE394" s="5">
        <f t="shared" ref="AE394:AE457" si="51">SUM(B394:Y394)</f>
        <v>2187065</v>
      </c>
      <c r="AG394" s="2">
        <f t="shared" ref="AG394:AG457" si="52">MONTH(A394)</f>
        <v>1</v>
      </c>
      <c r="AH394" s="2">
        <f t="shared" ref="AH394:AH457" si="53">YEAR(A394)</f>
        <v>2025</v>
      </c>
      <c r="AJ394" s="5">
        <f t="shared" ref="AJ394:AJ457" si="54">MAX(B394:Y394)</f>
        <v>126128</v>
      </c>
      <c r="AK394" s="2">
        <f t="shared" ref="AK394:AK457" si="55">IF(AE394&gt;0,INDEX(B$8:Y$8,MATCH(AJ394,B394:Y394,0)),"")</f>
        <v>20</v>
      </c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40"/>
    </row>
    <row r="395" spans="1:89" x14ac:dyDescent="0.25">
      <c r="A395" s="18">
        <v>45678</v>
      </c>
      <c r="B395" s="20">
        <v>64407</v>
      </c>
      <c r="C395" s="20">
        <v>60600</v>
      </c>
      <c r="D395" s="20">
        <v>58099</v>
      </c>
      <c r="E395" s="20">
        <v>58901</v>
      </c>
      <c r="F395" s="20">
        <v>61619</v>
      </c>
      <c r="G395" s="20">
        <v>71178</v>
      </c>
      <c r="H395" s="20">
        <v>95408</v>
      </c>
      <c r="I395" s="20">
        <v>106539</v>
      </c>
      <c r="J395" s="20">
        <v>102683</v>
      </c>
      <c r="K395" s="20">
        <v>100012</v>
      </c>
      <c r="L395" s="20">
        <v>97385</v>
      </c>
      <c r="M395" s="20">
        <v>95537</v>
      </c>
      <c r="N395" s="20">
        <v>90746</v>
      </c>
      <c r="O395" s="20">
        <v>88131</v>
      </c>
      <c r="P395" s="20">
        <v>85682</v>
      </c>
      <c r="Q395" s="20">
        <v>93236</v>
      </c>
      <c r="R395" s="20">
        <v>109150</v>
      </c>
      <c r="S395" s="20">
        <v>122120</v>
      </c>
      <c r="T395" s="20">
        <v>124480</v>
      </c>
      <c r="U395" s="20">
        <v>127684</v>
      </c>
      <c r="V395" s="20">
        <v>115033</v>
      </c>
      <c r="W395" s="20">
        <v>97228</v>
      </c>
      <c r="X395" s="20">
        <v>78747</v>
      </c>
      <c r="Y395" s="20">
        <v>69036</v>
      </c>
      <c r="AA395" s="2">
        <f>IFERROR(INDEX('Holiday Schedule'!$D$3:$D$24,MATCH(A395,'Holiday Schedule'!$C$3:$C$24,0)),0)</f>
        <v>0</v>
      </c>
      <c r="AB395" s="2">
        <f t="shared" si="48"/>
        <v>3</v>
      </c>
      <c r="AC395" s="2">
        <f t="shared" si="49"/>
        <v>1634393</v>
      </c>
      <c r="AD395" s="5">
        <f t="shared" si="50"/>
        <v>539248</v>
      </c>
      <c r="AE395" s="5">
        <f t="shared" si="51"/>
        <v>2173641</v>
      </c>
      <c r="AG395" s="2">
        <f t="shared" si="52"/>
        <v>1</v>
      </c>
      <c r="AH395" s="2">
        <f t="shared" si="53"/>
        <v>2025</v>
      </c>
      <c r="AJ395" s="5">
        <f t="shared" si="54"/>
        <v>127684</v>
      </c>
      <c r="AK395" s="2">
        <f t="shared" si="55"/>
        <v>20</v>
      </c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40"/>
    </row>
    <row r="396" spans="1:89" x14ac:dyDescent="0.25">
      <c r="A396" s="18">
        <v>45679</v>
      </c>
      <c r="B396" s="20">
        <v>64740</v>
      </c>
      <c r="C396" s="20">
        <v>60915</v>
      </c>
      <c r="D396" s="20">
        <v>58400</v>
      </c>
      <c r="E396" s="20">
        <v>59206</v>
      </c>
      <c r="F396" s="20">
        <v>61940</v>
      </c>
      <c r="G396" s="20">
        <v>71547</v>
      </c>
      <c r="H396" s="20">
        <v>95902</v>
      </c>
      <c r="I396" s="20">
        <v>107093</v>
      </c>
      <c r="J396" s="20">
        <v>103214</v>
      </c>
      <c r="K396" s="20">
        <v>100530</v>
      </c>
      <c r="L396" s="20">
        <v>97891</v>
      </c>
      <c r="M396" s="20">
        <v>96034</v>
      </c>
      <c r="N396" s="20">
        <v>91215</v>
      </c>
      <c r="O396" s="20">
        <v>88588</v>
      </c>
      <c r="P396" s="20">
        <v>86125</v>
      </c>
      <c r="Q396" s="20">
        <v>93720</v>
      </c>
      <c r="R396" s="20">
        <v>109716</v>
      </c>
      <c r="S396" s="20">
        <v>122752</v>
      </c>
      <c r="T396" s="20">
        <v>125125</v>
      </c>
      <c r="U396" s="20">
        <v>128345</v>
      </c>
      <c r="V396" s="20">
        <v>115631</v>
      </c>
      <c r="W396" s="20">
        <v>97731</v>
      </c>
      <c r="X396" s="20">
        <v>79155</v>
      </c>
      <c r="Y396" s="20">
        <v>69394</v>
      </c>
      <c r="AA396" s="2">
        <f>IFERROR(INDEX('Holiday Schedule'!$D$3:$D$24,MATCH(A396,'Holiday Schedule'!$C$3:$C$24,0)),0)</f>
        <v>0</v>
      </c>
      <c r="AB396" s="2">
        <f t="shared" si="48"/>
        <v>4</v>
      </c>
      <c r="AC396" s="2">
        <f t="shared" si="49"/>
        <v>1642865</v>
      </c>
      <c r="AD396" s="5">
        <f t="shared" si="50"/>
        <v>542044</v>
      </c>
      <c r="AE396" s="5">
        <f t="shared" si="51"/>
        <v>2184909</v>
      </c>
      <c r="AG396" s="2">
        <f t="shared" si="52"/>
        <v>1</v>
      </c>
      <c r="AH396" s="2">
        <f t="shared" si="53"/>
        <v>2025</v>
      </c>
      <c r="AJ396" s="5">
        <f t="shared" si="54"/>
        <v>128345</v>
      </c>
      <c r="AK396" s="2">
        <f t="shared" si="55"/>
        <v>20</v>
      </c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40"/>
    </row>
    <row r="397" spans="1:89" x14ac:dyDescent="0.25">
      <c r="A397" s="18">
        <v>45680</v>
      </c>
      <c r="B397" s="20">
        <v>65095</v>
      </c>
      <c r="C397" s="20">
        <v>61247</v>
      </c>
      <c r="D397" s="20">
        <v>58719</v>
      </c>
      <c r="E397" s="20">
        <v>59530</v>
      </c>
      <c r="F397" s="20">
        <v>62278</v>
      </c>
      <c r="G397" s="20">
        <v>71938</v>
      </c>
      <c r="H397" s="20">
        <v>96429</v>
      </c>
      <c r="I397" s="20">
        <v>107678</v>
      </c>
      <c r="J397" s="20">
        <v>103778</v>
      </c>
      <c r="K397" s="20">
        <v>101082</v>
      </c>
      <c r="L397" s="20">
        <v>98425</v>
      </c>
      <c r="M397" s="20">
        <v>96558</v>
      </c>
      <c r="N397" s="20">
        <v>91714</v>
      </c>
      <c r="O397" s="20">
        <v>89073</v>
      </c>
      <c r="P397" s="20">
        <v>86596</v>
      </c>
      <c r="Q397" s="20">
        <v>94230</v>
      </c>
      <c r="R397" s="20">
        <v>110316</v>
      </c>
      <c r="S397" s="20">
        <v>123423</v>
      </c>
      <c r="T397" s="20">
        <v>125808</v>
      </c>
      <c r="U397" s="20">
        <v>129046</v>
      </c>
      <c r="V397" s="20">
        <v>116263</v>
      </c>
      <c r="W397" s="20">
        <v>98266</v>
      </c>
      <c r="X397" s="20">
        <v>79588</v>
      </c>
      <c r="Y397" s="20">
        <v>69774</v>
      </c>
      <c r="AA397" s="2">
        <f>IFERROR(INDEX('Holiday Schedule'!$D$3:$D$24,MATCH(A397,'Holiday Schedule'!$C$3:$C$24,0)),0)</f>
        <v>0</v>
      </c>
      <c r="AB397" s="2">
        <f t="shared" si="48"/>
        <v>5</v>
      </c>
      <c r="AC397" s="2">
        <f t="shared" si="49"/>
        <v>1651844</v>
      </c>
      <c r="AD397" s="5">
        <f t="shared" si="50"/>
        <v>545010</v>
      </c>
      <c r="AE397" s="5">
        <f t="shared" si="51"/>
        <v>2196854</v>
      </c>
      <c r="AG397" s="2">
        <f t="shared" si="52"/>
        <v>1</v>
      </c>
      <c r="AH397" s="2">
        <f t="shared" si="53"/>
        <v>2025</v>
      </c>
      <c r="AJ397" s="5">
        <f t="shared" si="54"/>
        <v>129046</v>
      </c>
      <c r="AK397" s="2">
        <f t="shared" si="55"/>
        <v>20</v>
      </c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40"/>
    </row>
    <row r="398" spans="1:89" x14ac:dyDescent="0.25">
      <c r="A398" s="18">
        <v>45681</v>
      </c>
      <c r="B398" s="20">
        <v>65548</v>
      </c>
      <c r="C398" s="20">
        <v>61676</v>
      </c>
      <c r="D398" s="20">
        <v>59129</v>
      </c>
      <c r="E398" s="20">
        <v>59945</v>
      </c>
      <c r="F398" s="20">
        <v>62712</v>
      </c>
      <c r="G398" s="20">
        <v>72438</v>
      </c>
      <c r="H398" s="20">
        <v>97099</v>
      </c>
      <c r="I398" s="20">
        <v>108427</v>
      </c>
      <c r="J398" s="20">
        <v>104501</v>
      </c>
      <c r="K398" s="20">
        <v>101785</v>
      </c>
      <c r="L398" s="20">
        <v>99111</v>
      </c>
      <c r="M398" s="20">
        <v>97230</v>
      </c>
      <c r="N398" s="20">
        <v>92353</v>
      </c>
      <c r="O398" s="20">
        <v>89693</v>
      </c>
      <c r="P398" s="20">
        <v>87199</v>
      </c>
      <c r="Q398" s="20">
        <v>94887</v>
      </c>
      <c r="R398" s="20">
        <v>111084</v>
      </c>
      <c r="S398" s="20">
        <v>124283</v>
      </c>
      <c r="T398" s="20">
        <v>126686</v>
      </c>
      <c r="U398" s="20">
        <v>129947</v>
      </c>
      <c r="V398" s="20">
        <v>117072</v>
      </c>
      <c r="W398" s="20">
        <v>98950</v>
      </c>
      <c r="X398" s="20">
        <v>80142</v>
      </c>
      <c r="Y398" s="20">
        <v>70259</v>
      </c>
      <c r="AA398" s="2">
        <f>IFERROR(INDEX('Holiday Schedule'!$D$3:$D$24,MATCH(A398,'Holiday Schedule'!$C$3:$C$24,0)),0)</f>
        <v>0</v>
      </c>
      <c r="AB398" s="2">
        <f t="shared" si="48"/>
        <v>6</v>
      </c>
      <c r="AC398" s="2">
        <f t="shared" si="49"/>
        <v>1663350</v>
      </c>
      <c r="AD398" s="5">
        <f t="shared" si="50"/>
        <v>548806</v>
      </c>
      <c r="AE398" s="5">
        <f t="shared" si="51"/>
        <v>2212156</v>
      </c>
      <c r="AG398" s="2">
        <f t="shared" si="52"/>
        <v>1</v>
      </c>
      <c r="AH398" s="2">
        <f t="shared" si="53"/>
        <v>2025</v>
      </c>
      <c r="AJ398" s="5">
        <f t="shared" si="54"/>
        <v>129947</v>
      </c>
      <c r="AK398" s="2">
        <f t="shared" si="55"/>
        <v>20</v>
      </c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40"/>
    </row>
    <row r="399" spans="1:89" x14ac:dyDescent="0.25">
      <c r="A399" s="18">
        <v>45682</v>
      </c>
      <c r="B399" s="20">
        <v>66224</v>
      </c>
      <c r="C399" s="20">
        <v>62279</v>
      </c>
      <c r="D399" s="20">
        <v>59851</v>
      </c>
      <c r="E399" s="20">
        <v>60154</v>
      </c>
      <c r="F399" s="20">
        <v>62674</v>
      </c>
      <c r="G399" s="20">
        <v>70675</v>
      </c>
      <c r="H399" s="20">
        <v>91667</v>
      </c>
      <c r="I399" s="20">
        <v>103730</v>
      </c>
      <c r="J399" s="20">
        <v>104716</v>
      </c>
      <c r="K399" s="20">
        <v>106308</v>
      </c>
      <c r="L399" s="20">
        <v>103083</v>
      </c>
      <c r="M399" s="20">
        <v>101085</v>
      </c>
      <c r="N399" s="20">
        <v>96347</v>
      </c>
      <c r="O399" s="20">
        <v>93175</v>
      </c>
      <c r="P399" s="20">
        <v>90804</v>
      </c>
      <c r="Q399" s="20">
        <v>98877</v>
      </c>
      <c r="R399" s="20">
        <v>114378</v>
      </c>
      <c r="S399" s="20">
        <v>128227</v>
      </c>
      <c r="T399" s="20">
        <v>128163</v>
      </c>
      <c r="U399" s="20">
        <v>129105</v>
      </c>
      <c r="V399" s="20">
        <v>117055</v>
      </c>
      <c r="W399" s="20">
        <v>98458</v>
      </c>
      <c r="X399" s="20">
        <v>80864</v>
      </c>
      <c r="Y399" s="20">
        <v>70786</v>
      </c>
      <c r="AA399" s="2">
        <f>IFERROR(INDEX('Holiday Schedule'!$D$3:$D$24,MATCH(A399,'Holiday Schedule'!$C$3:$C$24,0)),0)</f>
        <v>0</v>
      </c>
      <c r="AB399" s="2">
        <f t="shared" si="48"/>
        <v>7</v>
      </c>
      <c r="AC399" s="2">
        <f t="shared" si="49"/>
        <v>0</v>
      </c>
      <c r="AD399" s="5">
        <f t="shared" si="50"/>
        <v>2238685</v>
      </c>
      <c r="AE399" s="5">
        <f t="shared" si="51"/>
        <v>2238685</v>
      </c>
      <c r="AG399" s="2">
        <f t="shared" si="52"/>
        <v>1</v>
      </c>
      <c r="AH399" s="2">
        <f t="shared" si="53"/>
        <v>2025</v>
      </c>
      <c r="AJ399" s="5">
        <f t="shared" si="54"/>
        <v>129105</v>
      </c>
      <c r="AK399" s="2">
        <f t="shared" si="55"/>
        <v>20</v>
      </c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40"/>
    </row>
    <row r="400" spans="1:89" x14ac:dyDescent="0.25">
      <c r="A400" s="18">
        <v>45683</v>
      </c>
      <c r="B400" s="20">
        <v>66171</v>
      </c>
      <c r="C400" s="20">
        <v>62230</v>
      </c>
      <c r="D400" s="20">
        <v>59802</v>
      </c>
      <c r="E400" s="20">
        <v>60106</v>
      </c>
      <c r="F400" s="20">
        <v>62623</v>
      </c>
      <c r="G400" s="20">
        <v>70619</v>
      </c>
      <c r="H400" s="20">
        <v>91594</v>
      </c>
      <c r="I400" s="20">
        <v>103648</v>
      </c>
      <c r="J400" s="20">
        <v>104633</v>
      </c>
      <c r="K400" s="20">
        <v>106223</v>
      </c>
      <c r="L400" s="20">
        <v>103000</v>
      </c>
      <c r="M400" s="20">
        <v>101005</v>
      </c>
      <c r="N400" s="20">
        <v>96270</v>
      </c>
      <c r="O400" s="20">
        <v>93100</v>
      </c>
      <c r="P400" s="20">
        <v>90730</v>
      </c>
      <c r="Q400" s="20">
        <v>98798</v>
      </c>
      <c r="R400" s="20">
        <v>114286</v>
      </c>
      <c r="S400" s="20">
        <v>128123</v>
      </c>
      <c r="T400" s="20">
        <v>128061</v>
      </c>
      <c r="U400" s="20">
        <v>129002</v>
      </c>
      <c r="V400" s="20">
        <v>116961</v>
      </c>
      <c r="W400" s="20">
        <v>98378</v>
      </c>
      <c r="X400" s="20">
        <v>80799</v>
      </c>
      <c r="Y400" s="20">
        <v>70730</v>
      </c>
      <c r="AA400" s="2">
        <f>IFERROR(INDEX('Holiday Schedule'!$D$3:$D$24,MATCH(A400,'Holiday Schedule'!$C$3:$C$24,0)),0)</f>
        <v>0</v>
      </c>
      <c r="AB400" s="2">
        <f t="shared" si="48"/>
        <v>1</v>
      </c>
      <c r="AC400" s="2">
        <f t="shared" si="49"/>
        <v>0</v>
      </c>
      <c r="AD400" s="5">
        <f t="shared" si="50"/>
        <v>2236892</v>
      </c>
      <c r="AE400" s="5">
        <f t="shared" si="51"/>
        <v>2236892</v>
      </c>
      <c r="AG400" s="2">
        <f t="shared" si="52"/>
        <v>1</v>
      </c>
      <c r="AH400" s="2">
        <f t="shared" si="53"/>
        <v>2025</v>
      </c>
      <c r="AJ400" s="5">
        <f t="shared" si="54"/>
        <v>129002</v>
      </c>
      <c r="AK400" s="2">
        <f t="shared" si="55"/>
        <v>20</v>
      </c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40"/>
    </row>
    <row r="401" spans="1:89" x14ac:dyDescent="0.25">
      <c r="A401" s="18">
        <v>45684</v>
      </c>
      <c r="B401" s="20">
        <v>66172</v>
      </c>
      <c r="C401" s="20">
        <v>62259</v>
      </c>
      <c r="D401" s="20">
        <v>59689</v>
      </c>
      <c r="E401" s="20">
        <v>60515</v>
      </c>
      <c r="F401" s="20">
        <v>63307</v>
      </c>
      <c r="G401" s="20">
        <v>73126</v>
      </c>
      <c r="H401" s="20">
        <v>98022</v>
      </c>
      <c r="I401" s="20">
        <v>109458</v>
      </c>
      <c r="J401" s="20">
        <v>105494</v>
      </c>
      <c r="K401" s="20">
        <v>102750</v>
      </c>
      <c r="L401" s="20">
        <v>100053</v>
      </c>
      <c r="M401" s="20">
        <v>98156</v>
      </c>
      <c r="N401" s="20">
        <v>93231</v>
      </c>
      <c r="O401" s="20">
        <v>90546</v>
      </c>
      <c r="P401" s="20">
        <v>88029</v>
      </c>
      <c r="Q401" s="20">
        <v>95789</v>
      </c>
      <c r="R401" s="20">
        <v>112139</v>
      </c>
      <c r="S401" s="20">
        <v>125464</v>
      </c>
      <c r="T401" s="20">
        <v>127888</v>
      </c>
      <c r="U401" s="20">
        <v>131183</v>
      </c>
      <c r="V401" s="20">
        <v>118184</v>
      </c>
      <c r="W401" s="20">
        <v>99891</v>
      </c>
      <c r="X401" s="20">
        <v>80904</v>
      </c>
      <c r="Y401" s="20">
        <v>70927</v>
      </c>
      <c r="AA401" s="2">
        <f>IFERROR(INDEX('Holiday Schedule'!$D$3:$D$24,MATCH(A401,'Holiday Schedule'!$C$3:$C$24,0)),0)</f>
        <v>0</v>
      </c>
      <c r="AB401" s="2">
        <f t="shared" si="48"/>
        <v>2</v>
      </c>
      <c r="AC401" s="2">
        <f t="shared" si="49"/>
        <v>1679159</v>
      </c>
      <c r="AD401" s="5">
        <f t="shared" si="50"/>
        <v>554017</v>
      </c>
      <c r="AE401" s="5">
        <f t="shared" si="51"/>
        <v>2233176</v>
      </c>
      <c r="AG401" s="2">
        <f t="shared" si="52"/>
        <v>1</v>
      </c>
      <c r="AH401" s="2">
        <f t="shared" si="53"/>
        <v>2025</v>
      </c>
      <c r="AJ401" s="5">
        <f t="shared" si="54"/>
        <v>131183</v>
      </c>
      <c r="AK401" s="2">
        <f t="shared" si="55"/>
        <v>20</v>
      </c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40"/>
    </row>
    <row r="402" spans="1:89" x14ac:dyDescent="0.25">
      <c r="A402" s="18">
        <v>45685</v>
      </c>
      <c r="B402" s="20">
        <v>66136</v>
      </c>
      <c r="C402" s="20">
        <v>62226</v>
      </c>
      <c r="D402" s="20">
        <v>59657</v>
      </c>
      <c r="E402" s="20">
        <v>60482</v>
      </c>
      <c r="F402" s="20">
        <v>63274</v>
      </c>
      <c r="G402" s="20">
        <v>73088</v>
      </c>
      <c r="H402" s="20">
        <v>97970</v>
      </c>
      <c r="I402" s="20">
        <v>109401</v>
      </c>
      <c r="J402" s="20">
        <v>105438</v>
      </c>
      <c r="K402" s="20">
        <v>102696</v>
      </c>
      <c r="L402" s="20">
        <v>100000</v>
      </c>
      <c r="M402" s="20">
        <v>98102</v>
      </c>
      <c r="N402" s="20">
        <v>93181</v>
      </c>
      <c r="O402" s="20">
        <v>90497</v>
      </c>
      <c r="P402" s="20">
        <v>87982</v>
      </c>
      <c r="Q402" s="20">
        <v>95737</v>
      </c>
      <c r="R402" s="20">
        <v>112080</v>
      </c>
      <c r="S402" s="20">
        <v>125397</v>
      </c>
      <c r="T402" s="20">
        <v>127821</v>
      </c>
      <c r="U402" s="20">
        <v>131113</v>
      </c>
      <c r="V402" s="20">
        <v>118121</v>
      </c>
      <c r="W402" s="20">
        <v>99838</v>
      </c>
      <c r="X402" s="20">
        <v>80862</v>
      </c>
      <c r="Y402" s="20">
        <v>70889</v>
      </c>
      <c r="AA402" s="2">
        <f>IFERROR(INDEX('Holiday Schedule'!$D$3:$D$24,MATCH(A402,'Holiday Schedule'!$C$3:$C$24,0)),0)</f>
        <v>0</v>
      </c>
      <c r="AB402" s="2">
        <f t="shared" si="48"/>
        <v>3</v>
      </c>
      <c r="AC402" s="2">
        <f t="shared" si="49"/>
        <v>1678266</v>
      </c>
      <c r="AD402" s="5">
        <f t="shared" si="50"/>
        <v>553722</v>
      </c>
      <c r="AE402" s="5">
        <f t="shared" si="51"/>
        <v>2231988</v>
      </c>
      <c r="AG402" s="2">
        <f t="shared" si="52"/>
        <v>1</v>
      </c>
      <c r="AH402" s="2">
        <f t="shared" si="53"/>
        <v>2025</v>
      </c>
      <c r="AJ402" s="5">
        <f t="shared" si="54"/>
        <v>131113</v>
      </c>
      <c r="AK402" s="2">
        <f t="shared" si="55"/>
        <v>20</v>
      </c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40"/>
    </row>
    <row r="403" spans="1:89" x14ac:dyDescent="0.25">
      <c r="A403" s="18">
        <v>45686</v>
      </c>
      <c r="B403" s="20">
        <v>66428</v>
      </c>
      <c r="C403" s="20">
        <v>62502</v>
      </c>
      <c r="D403" s="20">
        <v>59922</v>
      </c>
      <c r="E403" s="20">
        <v>60748</v>
      </c>
      <c r="F403" s="20">
        <v>63555</v>
      </c>
      <c r="G403" s="20">
        <v>73411</v>
      </c>
      <c r="H403" s="20">
        <v>98403</v>
      </c>
      <c r="I403" s="20">
        <v>109882</v>
      </c>
      <c r="J403" s="20">
        <v>105904</v>
      </c>
      <c r="K403" s="20">
        <v>103150</v>
      </c>
      <c r="L403" s="20">
        <v>100440</v>
      </c>
      <c r="M403" s="20">
        <v>98535</v>
      </c>
      <c r="N403" s="20">
        <v>93593</v>
      </c>
      <c r="O403" s="20">
        <v>90897</v>
      </c>
      <c r="P403" s="20">
        <v>88371</v>
      </c>
      <c r="Q403" s="20">
        <v>96161</v>
      </c>
      <c r="R403" s="20">
        <v>112575</v>
      </c>
      <c r="S403" s="20">
        <v>125951</v>
      </c>
      <c r="T403" s="20">
        <v>128386</v>
      </c>
      <c r="U403" s="20">
        <v>131691</v>
      </c>
      <c r="V403" s="20">
        <v>118643</v>
      </c>
      <c r="W403" s="20">
        <v>100280</v>
      </c>
      <c r="X403" s="20">
        <v>81218</v>
      </c>
      <c r="Y403" s="20">
        <v>71201</v>
      </c>
      <c r="AA403" s="2">
        <f>IFERROR(INDEX('Holiday Schedule'!$D$3:$D$24,MATCH(A403,'Holiday Schedule'!$C$3:$C$24,0)),0)</f>
        <v>0</v>
      </c>
      <c r="AB403" s="2">
        <f t="shared" si="48"/>
        <v>4</v>
      </c>
      <c r="AC403" s="2">
        <f t="shared" si="49"/>
        <v>1685677</v>
      </c>
      <c r="AD403" s="5">
        <f t="shared" si="50"/>
        <v>556170</v>
      </c>
      <c r="AE403" s="5">
        <f t="shared" si="51"/>
        <v>2241847</v>
      </c>
      <c r="AG403" s="2">
        <f t="shared" si="52"/>
        <v>1</v>
      </c>
      <c r="AH403" s="2">
        <f t="shared" si="53"/>
        <v>2025</v>
      </c>
      <c r="AJ403" s="5">
        <f t="shared" si="54"/>
        <v>131691</v>
      </c>
      <c r="AK403" s="2">
        <f t="shared" si="55"/>
        <v>20</v>
      </c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40"/>
    </row>
    <row r="404" spans="1:89" x14ac:dyDescent="0.25">
      <c r="A404" s="18">
        <v>45687</v>
      </c>
      <c r="B404" s="20">
        <v>66719</v>
      </c>
      <c r="C404" s="20">
        <v>62777</v>
      </c>
      <c r="D404" s="20">
        <v>60186</v>
      </c>
      <c r="E404" s="20">
        <v>61015</v>
      </c>
      <c r="F404" s="20">
        <v>63833</v>
      </c>
      <c r="G404" s="20">
        <v>73732</v>
      </c>
      <c r="H404" s="20">
        <v>98836</v>
      </c>
      <c r="I404" s="20">
        <v>110365</v>
      </c>
      <c r="J404" s="20">
        <v>106370</v>
      </c>
      <c r="K404" s="20">
        <v>103604</v>
      </c>
      <c r="L404" s="20">
        <v>100883</v>
      </c>
      <c r="M404" s="20">
        <v>98968</v>
      </c>
      <c r="N404" s="20">
        <v>94004</v>
      </c>
      <c r="O404" s="20">
        <v>91298</v>
      </c>
      <c r="P404" s="20">
        <v>88758</v>
      </c>
      <c r="Q404" s="20">
        <v>96583</v>
      </c>
      <c r="R404" s="20">
        <v>113070</v>
      </c>
      <c r="S404" s="20">
        <v>126504</v>
      </c>
      <c r="T404" s="20">
        <v>128949</v>
      </c>
      <c r="U404" s="20">
        <v>132270</v>
      </c>
      <c r="V404" s="20">
        <v>119165</v>
      </c>
      <c r="W404" s="20">
        <v>100719</v>
      </c>
      <c r="X404" s="20">
        <v>81575</v>
      </c>
      <c r="Y404" s="20">
        <v>71514</v>
      </c>
      <c r="AA404" s="2">
        <f>IFERROR(INDEX('Holiday Schedule'!$D$3:$D$24,MATCH(A404,'Holiday Schedule'!$C$3:$C$24,0)),0)</f>
        <v>0</v>
      </c>
      <c r="AB404" s="2">
        <f t="shared" si="48"/>
        <v>5</v>
      </c>
      <c r="AC404" s="2">
        <f t="shared" si="49"/>
        <v>1693085</v>
      </c>
      <c r="AD404" s="5">
        <f t="shared" si="50"/>
        <v>558612</v>
      </c>
      <c r="AE404" s="5">
        <f t="shared" si="51"/>
        <v>2251697</v>
      </c>
      <c r="AG404" s="2">
        <f t="shared" si="52"/>
        <v>1</v>
      </c>
      <c r="AH404" s="2">
        <f t="shared" si="53"/>
        <v>2025</v>
      </c>
      <c r="AJ404" s="5">
        <f t="shared" si="54"/>
        <v>132270</v>
      </c>
      <c r="AK404" s="2">
        <f t="shared" si="55"/>
        <v>20</v>
      </c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40"/>
    </row>
    <row r="405" spans="1:89" x14ac:dyDescent="0.25">
      <c r="A405" s="18">
        <v>45688</v>
      </c>
      <c r="B405" s="20">
        <v>66725</v>
      </c>
      <c r="C405" s="20">
        <v>62782</v>
      </c>
      <c r="D405" s="20">
        <v>60190</v>
      </c>
      <c r="E405" s="20">
        <v>61019</v>
      </c>
      <c r="F405" s="20">
        <v>63837</v>
      </c>
      <c r="G405" s="20">
        <v>73738</v>
      </c>
      <c r="H405" s="20">
        <v>98842</v>
      </c>
      <c r="I405" s="20">
        <v>110374</v>
      </c>
      <c r="J405" s="20">
        <v>106378</v>
      </c>
      <c r="K405" s="20">
        <v>103611</v>
      </c>
      <c r="L405" s="20">
        <v>100890</v>
      </c>
      <c r="M405" s="20">
        <v>98975</v>
      </c>
      <c r="N405" s="20">
        <v>94011</v>
      </c>
      <c r="O405" s="20">
        <v>91303</v>
      </c>
      <c r="P405" s="20">
        <v>88765</v>
      </c>
      <c r="Q405" s="20">
        <v>96590</v>
      </c>
      <c r="R405" s="20">
        <v>113078</v>
      </c>
      <c r="S405" s="20">
        <v>126514</v>
      </c>
      <c r="T405" s="20">
        <v>128958</v>
      </c>
      <c r="U405" s="20">
        <v>132280</v>
      </c>
      <c r="V405" s="20">
        <v>119174</v>
      </c>
      <c r="W405" s="20">
        <v>100727</v>
      </c>
      <c r="X405" s="20">
        <v>81580</v>
      </c>
      <c r="Y405" s="20">
        <v>71519</v>
      </c>
      <c r="AA405" s="2">
        <f>IFERROR(INDEX('Holiday Schedule'!$D$3:$D$24,MATCH(A405,'Holiday Schedule'!$C$3:$C$24,0)),0)</f>
        <v>0</v>
      </c>
      <c r="AB405" s="2">
        <f t="shared" si="48"/>
        <v>6</v>
      </c>
      <c r="AC405" s="2">
        <f t="shared" si="49"/>
        <v>1693208</v>
      </c>
      <c r="AD405" s="5">
        <f t="shared" si="50"/>
        <v>558652</v>
      </c>
      <c r="AE405" s="5">
        <f t="shared" si="51"/>
        <v>2251860</v>
      </c>
      <c r="AG405" s="2">
        <f t="shared" si="52"/>
        <v>1</v>
      </c>
      <c r="AH405" s="2">
        <f t="shared" si="53"/>
        <v>2025</v>
      </c>
      <c r="AJ405" s="5">
        <f t="shared" si="54"/>
        <v>132280</v>
      </c>
      <c r="AK405" s="2">
        <f t="shared" si="55"/>
        <v>20</v>
      </c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40"/>
    </row>
    <row r="406" spans="1:89" x14ac:dyDescent="0.25">
      <c r="A406" s="18">
        <v>45689</v>
      </c>
      <c r="B406" s="20">
        <v>60685</v>
      </c>
      <c r="C406" s="20">
        <v>58082</v>
      </c>
      <c r="D406" s="20">
        <v>56443</v>
      </c>
      <c r="E406" s="20">
        <v>56230</v>
      </c>
      <c r="F406" s="20">
        <v>60427</v>
      </c>
      <c r="G406" s="20">
        <v>65480</v>
      </c>
      <c r="H406" s="20">
        <v>88766</v>
      </c>
      <c r="I406" s="20">
        <v>98197</v>
      </c>
      <c r="J406" s="20">
        <v>99908</v>
      </c>
      <c r="K406" s="20">
        <v>100753</v>
      </c>
      <c r="L406" s="20">
        <v>98284</v>
      </c>
      <c r="M406" s="20">
        <v>95122</v>
      </c>
      <c r="N406" s="20">
        <v>88361</v>
      </c>
      <c r="O406" s="20">
        <v>86161</v>
      </c>
      <c r="P406" s="20">
        <v>83586</v>
      </c>
      <c r="Q406" s="20">
        <v>90966</v>
      </c>
      <c r="R406" s="20">
        <v>101048</v>
      </c>
      <c r="S406" s="20">
        <v>115790</v>
      </c>
      <c r="T406" s="20">
        <v>122431</v>
      </c>
      <c r="U406" s="20">
        <v>123476</v>
      </c>
      <c r="V406" s="20">
        <v>107526</v>
      </c>
      <c r="W406" s="20">
        <v>88915</v>
      </c>
      <c r="X406" s="20">
        <v>75079</v>
      </c>
      <c r="Y406" s="20">
        <v>65925</v>
      </c>
      <c r="AA406" s="2">
        <f>IFERROR(INDEX('Holiday Schedule'!$D$3:$D$24,MATCH(A406,'Holiday Schedule'!$C$3:$C$24,0)),0)</f>
        <v>0</v>
      </c>
      <c r="AB406" s="2">
        <f t="shared" si="48"/>
        <v>7</v>
      </c>
      <c r="AC406" s="2">
        <f t="shared" si="49"/>
        <v>0</v>
      </c>
      <c r="AD406" s="5">
        <f t="shared" si="50"/>
        <v>2087641</v>
      </c>
      <c r="AE406" s="5">
        <f t="shared" si="51"/>
        <v>2087641</v>
      </c>
      <c r="AG406" s="2">
        <f t="shared" si="52"/>
        <v>2</v>
      </c>
      <c r="AH406" s="2">
        <f t="shared" si="53"/>
        <v>2025</v>
      </c>
      <c r="AJ406" s="5">
        <f t="shared" si="54"/>
        <v>123476</v>
      </c>
      <c r="AK406" s="2">
        <f t="shared" si="55"/>
        <v>20</v>
      </c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40"/>
    </row>
    <row r="407" spans="1:89" x14ac:dyDescent="0.25">
      <c r="A407" s="18">
        <v>45690</v>
      </c>
      <c r="B407" s="20">
        <v>60684</v>
      </c>
      <c r="C407" s="20">
        <v>58081</v>
      </c>
      <c r="D407" s="20">
        <v>56442</v>
      </c>
      <c r="E407" s="20">
        <v>56230</v>
      </c>
      <c r="F407" s="20">
        <v>60426</v>
      </c>
      <c r="G407" s="20">
        <v>65480</v>
      </c>
      <c r="H407" s="20">
        <v>88766</v>
      </c>
      <c r="I407" s="20">
        <v>98196</v>
      </c>
      <c r="J407" s="20">
        <v>99907</v>
      </c>
      <c r="K407" s="20">
        <v>100752</v>
      </c>
      <c r="L407" s="20">
        <v>98284</v>
      </c>
      <c r="M407" s="20">
        <v>95121</v>
      </c>
      <c r="N407" s="20">
        <v>88361</v>
      </c>
      <c r="O407" s="20">
        <v>86160</v>
      </c>
      <c r="P407" s="20">
        <v>83586</v>
      </c>
      <c r="Q407" s="20">
        <v>90966</v>
      </c>
      <c r="R407" s="20">
        <v>101047</v>
      </c>
      <c r="S407" s="20">
        <v>115789</v>
      </c>
      <c r="T407" s="20">
        <v>122431</v>
      </c>
      <c r="U407" s="20">
        <v>123475</v>
      </c>
      <c r="V407" s="20">
        <v>107526</v>
      </c>
      <c r="W407" s="20">
        <v>88915</v>
      </c>
      <c r="X407" s="20">
        <v>75079</v>
      </c>
      <c r="Y407" s="20">
        <v>65924</v>
      </c>
      <c r="AA407" s="2">
        <f>IFERROR(INDEX('Holiday Schedule'!$D$3:$D$24,MATCH(A407,'Holiday Schedule'!$C$3:$C$24,0)),0)</f>
        <v>0</v>
      </c>
      <c r="AB407" s="2">
        <f t="shared" si="48"/>
        <v>1</v>
      </c>
      <c r="AC407" s="2">
        <f t="shared" si="49"/>
        <v>0</v>
      </c>
      <c r="AD407" s="5">
        <f t="shared" si="50"/>
        <v>2087628</v>
      </c>
      <c r="AE407" s="5">
        <f t="shared" si="51"/>
        <v>2087628</v>
      </c>
      <c r="AG407" s="2">
        <f t="shared" si="52"/>
        <v>2</v>
      </c>
      <c r="AH407" s="2">
        <f t="shared" si="53"/>
        <v>2025</v>
      </c>
      <c r="AJ407" s="5">
        <f t="shared" si="54"/>
        <v>123475</v>
      </c>
      <c r="AK407" s="2">
        <f t="shared" si="55"/>
        <v>20</v>
      </c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40"/>
    </row>
    <row r="408" spans="1:89" x14ac:dyDescent="0.25">
      <c r="A408" s="18">
        <v>45691</v>
      </c>
      <c r="B408" s="20">
        <v>59865</v>
      </c>
      <c r="C408" s="20">
        <v>57839</v>
      </c>
      <c r="D408" s="20">
        <v>56482</v>
      </c>
      <c r="E408" s="20">
        <v>55665</v>
      </c>
      <c r="F408" s="20">
        <v>60730</v>
      </c>
      <c r="G408" s="20">
        <v>67508</v>
      </c>
      <c r="H408" s="20">
        <v>95863</v>
      </c>
      <c r="I408" s="20">
        <v>102665</v>
      </c>
      <c r="J408" s="20">
        <v>99368</v>
      </c>
      <c r="K408" s="20">
        <v>95845</v>
      </c>
      <c r="L408" s="20">
        <v>93442</v>
      </c>
      <c r="M408" s="20">
        <v>90732</v>
      </c>
      <c r="N408" s="20">
        <v>85002</v>
      </c>
      <c r="O408" s="20">
        <v>83176</v>
      </c>
      <c r="P408" s="20">
        <v>80700</v>
      </c>
      <c r="Q408" s="20">
        <v>87663</v>
      </c>
      <c r="R408" s="20">
        <v>98328</v>
      </c>
      <c r="S408" s="20">
        <v>115084</v>
      </c>
      <c r="T408" s="20">
        <v>120793</v>
      </c>
      <c r="U408" s="20">
        <v>124666</v>
      </c>
      <c r="V408" s="20">
        <v>109371</v>
      </c>
      <c r="W408" s="20">
        <v>91219</v>
      </c>
      <c r="X408" s="20">
        <v>74508</v>
      </c>
      <c r="Y408" s="20">
        <v>65715</v>
      </c>
      <c r="AA408" s="2">
        <f>IFERROR(INDEX('Holiday Schedule'!$D$3:$D$24,MATCH(A408,'Holiday Schedule'!$C$3:$C$24,0)),0)</f>
        <v>0</v>
      </c>
      <c r="AB408" s="2">
        <f t="shared" si="48"/>
        <v>2</v>
      </c>
      <c r="AC408" s="2">
        <f t="shared" si="49"/>
        <v>1552562</v>
      </c>
      <c r="AD408" s="5">
        <f t="shared" si="50"/>
        <v>519667</v>
      </c>
      <c r="AE408" s="5">
        <f t="shared" si="51"/>
        <v>2072229</v>
      </c>
      <c r="AG408" s="2">
        <f t="shared" si="52"/>
        <v>2</v>
      </c>
      <c r="AH408" s="2">
        <f t="shared" si="53"/>
        <v>2025</v>
      </c>
      <c r="AJ408" s="5">
        <f t="shared" si="54"/>
        <v>124666</v>
      </c>
      <c r="AK408" s="2">
        <f t="shared" si="55"/>
        <v>20</v>
      </c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40"/>
    </row>
    <row r="409" spans="1:89" x14ac:dyDescent="0.25">
      <c r="A409" s="18">
        <v>45692</v>
      </c>
      <c r="B409" s="20">
        <v>60324</v>
      </c>
      <c r="C409" s="20">
        <v>58283</v>
      </c>
      <c r="D409" s="20">
        <v>56913</v>
      </c>
      <c r="E409" s="20">
        <v>56091</v>
      </c>
      <c r="F409" s="20">
        <v>61194</v>
      </c>
      <c r="G409" s="20">
        <v>68024</v>
      </c>
      <c r="H409" s="20">
        <v>96595</v>
      </c>
      <c r="I409" s="20">
        <v>103449</v>
      </c>
      <c r="J409" s="20">
        <v>100129</v>
      </c>
      <c r="K409" s="20">
        <v>96577</v>
      </c>
      <c r="L409" s="20">
        <v>94157</v>
      </c>
      <c r="M409" s="20">
        <v>91427</v>
      </c>
      <c r="N409" s="20">
        <v>85653</v>
      </c>
      <c r="O409" s="20">
        <v>83812</v>
      </c>
      <c r="P409" s="20">
        <v>81316</v>
      </c>
      <c r="Q409" s="20">
        <v>88335</v>
      </c>
      <c r="R409" s="20">
        <v>99081</v>
      </c>
      <c r="S409" s="20">
        <v>115964</v>
      </c>
      <c r="T409" s="20">
        <v>121717</v>
      </c>
      <c r="U409" s="20">
        <v>125619</v>
      </c>
      <c r="V409" s="20">
        <v>110208</v>
      </c>
      <c r="W409" s="20">
        <v>91915</v>
      </c>
      <c r="X409" s="20">
        <v>75079</v>
      </c>
      <c r="Y409" s="20">
        <v>66218</v>
      </c>
      <c r="AA409" s="2">
        <f>IFERROR(INDEX('Holiday Schedule'!$D$3:$D$24,MATCH(A409,'Holiday Schedule'!$C$3:$C$24,0)),0)</f>
        <v>0</v>
      </c>
      <c r="AB409" s="2">
        <f t="shared" si="48"/>
        <v>3</v>
      </c>
      <c r="AC409" s="2">
        <f t="shared" si="49"/>
        <v>1564438</v>
      </c>
      <c r="AD409" s="5">
        <f t="shared" si="50"/>
        <v>523642</v>
      </c>
      <c r="AE409" s="5">
        <f t="shared" si="51"/>
        <v>2088080</v>
      </c>
      <c r="AG409" s="2">
        <f t="shared" si="52"/>
        <v>2</v>
      </c>
      <c r="AH409" s="2">
        <f t="shared" si="53"/>
        <v>2025</v>
      </c>
      <c r="AJ409" s="5">
        <f t="shared" si="54"/>
        <v>125619</v>
      </c>
      <c r="AK409" s="2">
        <f t="shared" si="55"/>
        <v>20</v>
      </c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40"/>
    </row>
    <row r="410" spans="1:89" x14ac:dyDescent="0.25">
      <c r="A410" s="18">
        <v>45693</v>
      </c>
      <c r="B410" s="20">
        <v>60326</v>
      </c>
      <c r="C410" s="20">
        <v>58285</v>
      </c>
      <c r="D410" s="20">
        <v>56915</v>
      </c>
      <c r="E410" s="20">
        <v>56094</v>
      </c>
      <c r="F410" s="20">
        <v>61197</v>
      </c>
      <c r="G410" s="20">
        <v>68028</v>
      </c>
      <c r="H410" s="20">
        <v>96599</v>
      </c>
      <c r="I410" s="20">
        <v>103454</v>
      </c>
      <c r="J410" s="20">
        <v>100133</v>
      </c>
      <c r="K410" s="20">
        <v>96581</v>
      </c>
      <c r="L410" s="20">
        <v>94162</v>
      </c>
      <c r="M410" s="20">
        <v>91430</v>
      </c>
      <c r="N410" s="20">
        <v>85657</v>
      </c>
      <c r="O410" s="20">
        <v>83816</v>
      </c>
      <c r="P410" s="20">
        <v>81320</v>
      </c>
      <c r="Q410" s="20">
        <v>88338</v>
      </c>
      <c r="R410" s="20">
        <v>99085</v>
      </c>
      <c r="S410" s="20">
        <v>115968</v>
      </c>
      <c r="T410" s="20">
        <v>121722</v>
      </c>
      <c r="U410" s="20">
        <v>125625</v>
      </c>
      <c r="V410" s="20">
        <v>110212</v>
      </c>
      <c r="W410" s="20">
        <v>91919</v>
      </c>
      <c r="X410" s="20">
        <v>75081</v>
      </c>
      <c r="Y410" s="20">
        <v>66220</v>
      </c>
      <c r="AA410" s="2">
        <f>IFERROR(INDEX('Holiday Schedule'!$D$3:$D$24,MATCH(A410,'Holiday Schedule'!$C$3:$C$24,0)),0)</f>
        <v>0</v>
      </c>
      <c r="AB410" s="2">
        <f t="shared" si="48"/>
        <v>4</v>
      </c>
      <c r="AC410" s="2">
        <f t="shared" si="49"/>
        <v>1564503</v>
      </c>
      <c r="AD410" s="5">
        <f t="shared" si="50"/>
        <v>523664</v>
      </c>
      <c r="AE410" s="5">
        <f t="shared" si="51"/>
        <v>2088167</v>
      </c>
      <c r="AG410" s="2">
        <f t="shared" si="52"/>
        <v>2</v>
      </c>
      <c r="AH410" s="2">
        <f t="shared" si="53"/>
        <v>2025</v>
      </c>
      <c r="AJ410" s="5">
        <f t="shared" si="54"/>
        <v>125625</v>
      </c>
      <c r="AK410" s="2">
        <f t="shared" si="55"/>
        <v>20</v>
      </c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40"/>
    </row>
    <row r="411" spans="1:89" x14ac:dyDescent="0.25">
      <c r="A411" s="18">
        <v>45694</v>
      </c>
      <c r="B411" s="20">
        <v>61064</v>
      </c>
      <c r="C411" s="20">
        <v>58998</v>
      </c>
      <c r="D411" s="20">
        <v>57612</v>
      </c>
      <c r="E411" s="20">
        <v>56780</v>
      </c>
      <c r="F411" s="20">
        <v>61946</v>
      </c>
      <c r="G411" s="20">
        <v>68860</v>
      </c>
      <c r="H411" s="20">
        <v>97782</v>
      </c>
      <c r="I411" s="20">
        <v>104720</v>
      </c>
      <c r="J411" s="20">
        <v>101358</v>
      </c>
      <c r="K411" s="20">
        <v>97762</v>
      </c>
      <c r="L411" s="20">
        <v>95314</v>
      </c>
      <c r="M411" s="20">
        <v>92548</v>
      </c>
      <c r="N411" s="20">
        <v>86703</v>
      </c>
      <c r="O411" s="20">
        <v>84842</v>
      </c>
      <c r="P411" s="20">
        <v>82317</v>
      </c>
      <c r="Q411" s="20">
        <v>89420</v>
      </c>
      <c r="R411" s="20">
        <v>100295</v>
      </c>
      <c r="S411" s="20">
        <v>117387</v>
      </c>
      <c r="T411" s="20">
        <v>123212</v>
      </c>
      <c r="U411" s="20">
        <v>127162</v>
      </c>
      <c r="V411" s="20">
        <v>111561</v>
      </c>
      <c r="W411" s="20">
        <v>93044</v>
      </c>
      <c r="X411" s="20">
        <v>76000</v>
      </c>
      <c r="Y411" s="20">
        <v>67030</v>
      </c>
      <c r="AA411" s="2">
        <f>IFERROR(INDEX('Holiday Schedule'!$D$3:$D$24,MATCH(A411,'Holiday Schedule'!$C$3:$C$24,0)),0)</f>
        <v>0</v>
      </c>
      <c r="AB411" s="2">
        <f t="shared" si="48"/>
        <v>5</v>
      </c>
      <c r="AC411" s="2">
        <f t="shared" si="49"/>
        <v>1583645</v>
      </c>
      <c r="AD411" s="5">
        <f t="shared" si="50"/>
        <v>530072</v>
      </c>
      <c r="AE411" s="5">
        <f t="shared" si="51"/>
        <v>2113717</v>
      </c>
      <c r="AG411" s="2">
        <f t="shared" si="52"/>
        <v>2</v>
      </c>
      <c r="AH411" s="2">
        <f t="shared" si="53"/>
        <v>2025</v>
      </c>
      <c r="AJ411" s="5">
        <f t="shared" si="54"/>
        <v>127162</v>
      </c>
      <c r="AK411" s="2">
        <f t="shared" si="55"/>
        <v>20</v>
      </c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40"/>
    </row>
    <row r="412" spans="1:89" x14ac:dyDescent="0.25">
      <c r="A412" s="18">
        <v>45695</v>
      </c>
      <c r="B412" s="20">
        <v>61067</v>
      </c>
      <c r="C412" s="20">
        <v>59001</v>
      </c>
      <c r="D412" s="20">
        <v>57616</v>
      </c>
      <c r="E412" s="20">
        <v>56783</v>
      </c>
      <c r="F412" s="20">
        <v>61949</v>
      </c>
      <c r="G412" s="20">
        <v>68864</v>
      </c>
      <c r="H412" s="20">
        <v>97787</v>
      </c>
      <c r="I412" s="20">
        <v>104725</v>
      </c>
      <c r="J412" s="20">
        <v>101363</v>
      </c>
      <c r="K412" s="20">
        <v>97767</v>
      </c>
      <c r="L412" s="20">
        <v>95319</v>
      </c>
      <c r="M412" s="20">
        <v>92553</v>
      </c>
      <c r="N412" s="20">
        <v>86708</v>
      </c>
      <c r="O412" s="20">
        <v>84847</v>
      </c>
      <c r="P412" s="20">
        <v>82321</v>
      </c>
      <c r="Q412" s="20">
        <v>89425</v>
      </c>
      <c r="R412" s="20">
        <v>100300</v>
      </c>
      <c r="S412" s="20">
        <v>117394</v>
      </c>
      <c r="T412" s="20">
        <v>123218</v>
      </c>
      <c r="U412" s="20">
        <v>127169</v>
      </c>
      <c r="V412" s="20">
        <v>111567</v>
      </c>
      <c r="W412" s="20">
        <v>93049</v>
      </c>
      <c r="X412" s="20">
        <v>76004</v>
      </c>
      <c r="Y412" s="20">
        <v>67034</v>
      </c>
      <c r="AA412" s="2">
        <f>IFERROR(INDEX('Holiday Schedule'!$D$3:$D$24,MATCH(A412,'Holiday Schedule'!$C$3:$C$24,0)),0)</f>
        <v>0</v>
      </c>
      <c r="AB412" s="2">
        <f t="shared" si="48"/>
        <v>6</v>
      </c>
      <c r="AC412" s="2">
        <f t="shared" si="49"/>
        <v>1583729</v>
      </c>
      <c r="AD412" s="5">
        <f t="shared" si="50"/>
        <v>530101</v>
      </c>
      <c r="AE412" s="5">
        <f t="shared" si="51"/>
        <v>2113830</v>
      </c>
      <c r="AG412" s="2">
        <f t="shared" si="52"/>
        <v>2</v>
      </c>
      <c r="AH412" s="2">
        <f t="shared" si="53"/>
        <v>2025</v>
      </c>
      <c r="AJ412" s="5">
        <f t="shared" si="54"/>
        <v>127169</v>
      </c>
      <c r="AK412" s="2">
        <f t="shared" si="55"/>
        <v>20</v>
      </c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40"/>
    </row>
    <row r="413" spans="1:89" x14ac:dyDescent="0.25">
      <c r="A413" s="18">
        <v>45696</v>
      </c>
      <c r="B413" s="20">
        <v>62073</v>
      </c>
      <c r="C413" s="20">
        <v>59411</v>
      </c>
      <c r="D413" s="20">
        <v>57735</v>
      </c>
      <c r="E413" s="20">
        <v>57518</v>
      </c>
      <c r="F413" s="20">
        <v>61809</v>
      </c>
      <c r="G413" s="20">
        <v>66978</v>
      </c>
      <c r="H413" s="20">
        <v>90798</v>
      </c>
      <c r="I413" s="20">
        <v>100443</v>
      </c>
      <c r="J413" s="20">
        <v>102194</v>
      </c>
      <c r="K413" s="20">
        <v>103058</v>
      </c>
      <c r="L413" s="20">
        <v>100533</v>
      </c>
      <c r="M413" s="20">
        <v>97300</v>
      </c>
      <c r="N413" s="20">
        <v>90384</v>
      </c>
      <c r="O413" s="20">
        <v>88133</v>
      </c>
      <c r="P413" s="20">
        <v>85498</v>
      </c>
      <c r="Q413" s="20">
        <v>93046</v>
      </c>
      <c r="R413" s="20">
        <v>103361</v>
      </c>
      <c r="S413" s="20">
        <v>118441</v>
      </c>
      <c r="T413" s="20">
        <v>125233</v>
      </c>
      <c r="U413" s="20">
        <v>126302</v>
      </c>
      <c r="V413" s="20">
        <v>109986</v>
      </c>
      <c r="W413" s="20">
        <v>90950</v>
      </c>
      <c r="X413" s="20">
        <v>76798</v>
      </c>
      <c r="Y413" s="20">
        <v>67433</v>
      </c>
      <c r="AA413" s="2">
        <f>IFERROR(INDEX('Holiday Schedule'!$D$3:$D$24,MATCH(A413,'Holiday Schedule'!$C$3:$C$24,0)),0)</f>
        <v>0</v>
      </c>
      <c r="AB413" s="2">
        <f t="shared" si="48"/>
        <v>7</v>
      </c>
      <c r="AC413" s="2">
        <f t="shared" si="49"/>
        <v>0</v>
      </c>
      <c r="AD413" s="5">
        <f t="shared" si="50"/>
        <v>2135415</v>
      </c>
      <c r="AE413" s="5">
        <f t="shared" si="51"/>
        <v>2135415</v>
      </c>
      <c r="AG413" s="2">
        <f t="shared" si="52"/>
        <v>2</v>
      </c>
      <c r="AH413" s="2">
        <f t="shared" si="53"/>
        <v>2025</v>
      </c>
      <c r="AJ413" s="5">
        <f t="shared" si="54"/>
        <v>126302</v>
      </c>
      <c r="AK413" s="2">
        <f t="shared" si="55"/>
        <v>20</v>
      </c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40"/>
    </row>
    <row r="414" spans="1:89" x14ac:dyDescent="0.25">
      <c r="A414" s="18">
        <v>45697</v>
      </c>
      <c r="B414" s="20">
        <v>62074</v>
      </c>
      <c r="C414" s="20">
        <v>59412</v>
      </c>
      <c r="D414" s="20">
        <v>57735</v>
      </c>
      <c r="E414" s="20">
        <v>57519</v>
      </c>
      <c r="F414" s="20">
        <v>61810</v>
      </c>
      <c r="G414" s="20">
        <v>66979</v>
      </c>
      <c r="H414" s="20">
        <v>90799</v>
      </c>
      <c r="I414" s="20">
        <v>100444</v>
      </c>
      <c r="J414" s="20">
        <v>102195</v>
      </c>
      <c r="K414" s="20">
        <v>103060</v>
      </c>
      <c r="L414" s="20">
        <v>100534</v>
      </c>
      <c r="M414" s="20">
        <v>97301</v>
      </c>
      <c r="N414" s="20">
        <v>90385</v>
      </c>
      <c r="O414" s="20">
        <v>88134</v>
      </c>
      <c r="P414" s="20">
        <v>85499</v>
      </c>
      <c r="Q414" s="20">
        <v>93047</v>
      </c>
      <c r="R414" s="20">
        <v>103363</v>
      </c>
      <c r="S414" s="20">
        <v>118442</v>
      </c>
      <c r="T414" s="20">
        <v>125235</v>
      </c>
      <c r="U414" s="20">
        <v>126303</v>
      </c>
      <c r="V414" s="20">
        <v>109988</v>
      </c>
      <c r="W414" s="20">
        <v>90951</v>
      </c>
      <c r="X414" s="20">
        <v>76798</v>
      </c>
      <c r="Y414" s="20">
        <v>67434</v>
      </c>
      <c r="AA414" s="2">
        <f>IFERROR(INDEX('Holiday Schedule'!$D$3:$D$24,MATCH(A414,'Holiday Schedule'!$C$3:$C$24,0)),0)</f>
        <v>0</v>
      </c>
      <c r="AB414" s="2">
        <f t="shared" si="48"/>
        <v>1</v>
      </c>
      <c r="AC414" s="2">
        <f t="shared" si="49"/>
        <v>0</v>
      </c>
      <c r="AD414" s="5">
        <f t="shared" si="50"/>
        <v>2135441</v>
      </c>
      <c r="AE414" s="5">
        <f t="shared" si="51"/>
        <v>2135441</v>
      </c>
      <c r="AG414" s="2">
        <f t="shared" si="52"/>
        <v>2</v>
      </c>
      <c r="AH414" s="2">
        <f t="shared" si="53"/>
        <v>2025</v>
      </c>
      <c r="AJ414" s="5">
        <f t="shared" si="54"/>
        <v>126303</v>
      </c>
      <c r="AK414" s="2">
        <f t="shared" si="55"/>
        <v>20</v>
      </c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40"/>
    </row>
    <row r="415" spans="1:89" x14ac:dyDescent="0.25">
      <c r="A415" s="18">
        <v>45698</v>
      </c>
      <c r="B415" s="20">
        <v>61387</v>
      </c>
      <c r="C415" s="20">
        <v>59310</v>
      </c>
      <c r="D415" s="20">
        <v>57917</v>
      </c>
      <c r="E415" s="20">
        <v>57080</v>
      </c>
      <c r="F415" s="20">
        <v>62275</v>
      </c>
      <c r="G415" s="20">
        <v>69225</v>
      </c>
      <c r="H415" s="20">
        <v>98300</v>
      </c>
      <c r="I415" s="20">
        <v>105274</v>
      </c>
      <c r="J415" s="20">
        <v>101895</v>
      </c>
      <c r="K415" s="20">
        <v>98281</v>
      </c>
      <c r="L415" s="20">
        <v>95817</v>
      </c>
      <c r="M415" s="20">
        <v>93037</v>
      </c>
      <c r="N415" s="20">
        <v>87162</v>
      </c>
      <c r="O415" s="20">
        <v>85291</v>
      </c>
      <c r="P415" s="20">
        <v>82752</v>
      </c>
      <c r="Q415" s="20">
        <v>89892</v>
      </c>
      <c r="R415" s="20">
        <v>100828</v>
      </c>
      <c r="S415" s="20">
        <v>118009</v>
      </c>
      <c r="T415" s="20">
        <v>123864</v>
      </c>
      <c r="U415" s="20">
        <v>127834</v>
      </c>
      <c r="V415" s="20">
        <v>112150</v>
      </c>
      <c r="W415" s="20">
        <v>93537</v>
      </c>
      <c r="X415" s="20">
        <v>76404</v>
      </c>
      <c r="Y415" s="20">
        <v>67384</v>
      </c>
      <c r="AA415" s="2">
        <f>IFERROR(INDEX('Holiday Schedule'!$D$3:$D$24,MATCH(A415,'Holiday Schedule'!$C$3:$C$24,0)),0)</f>
        <v>0</v>
      </c>
      <c r="AB415" s="2">
        <f t="shared" si="48"/>
        <v>2</v>
      </c>
      <c r="AC415" s="2">
        <f t="shared" si="49"/>
        <v>1592027</v>
      </c>
      <c r="AD415" s="5">
        <f t="shared" si="50"/>
        <v>532878</v>
      </c>
      <c r="AE415" s="5">
        <f t="shared" si="51"/>
        <v>2124905</v>
      </c>
      <c r="AG415" s="2">
        <f t="shared" si="52"/>
        <v>2</v>
      </c>
      <c r="AH415" s="2">
        <f t="shared" si="53"/>
        <v>2025</v>
      </c>
      <c r="AJ415" s="5">
        <f t="shared" si="54"/>
        <v>127834</v>
      </c>
      <c r="AK415" s="2">
        <f t="shared" si="55"/>
        <v>20</v>
      </c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40"/>
    </row>
    <row r="416" spans="1:89" x14ac:dyDescent="0.25">
      <c r="A416" s="18">
        <v>45699</v>
      </c>
      <c r="B416" s="20">
        <v>61753</v>
      </c>
      <c r="C416" s="20">
        <v>59664</v>
      </c>
      <c r="D416" s="20">
        <v>58262</v>
      </c>
      <c r="E416" s="20">
        <v>57421</v>
      </c>
      <c r="F416" s="20">
        <v>62647</v>
      </c>
      <c r="G416" s="20">
        <v>69638</v>
      </c>
      <c r="H416" s="20">
        <v>98887</v>
      </c>
      <c r="I416" s="20">
        <v>105902</v>
      </c>
      <c r="J416" s="20">
        <v>102502</v>
      </c>
      <c r="K416" s="20">
        <v>98867</v>
      </c>
      <c r="L416" s="20">
        <v>96390</v>
      </c>
      <c r="M416" s="20">
        <v>93594</v>
      </c>
      <c r="N416" s="20">
        <v>87683</v>
      </c>
      <c r="O416" s="20">
        <v>85800</v>
      </c>
      <c r="P416" s="20">
        <v>83245</v>
      </c>
      <c r="Q416" s="20">
        <v>90430</v>
      </c>
      <c r="R416" s="20">
        <v>101430</v>
      </c>
      <c r="S416" s="20">
        <v>118713</v>
      </c>
      <c r="T416" s="20">
        <v>124603</v>
      </c>
      <c r="U416" s="20">
        <v>128599</v>
      </c>
      <c r="V416" s="20">
        <v>112820</v>
      </c>
      <c r="W416" s="20">
        <v>94096</v>
      </c>
      <c r="X416" s="20">
        <v>76860</v>
      </c>
      <c r="Y416" s="20">
        <v>67788</v>
      </c>
      <c r="AA416" s="2">
        <f>IFERROR(INDEX('Holiday Schedule'!$D$3:$D$24,MATCH(A416,'Holiday Schedule'!$C$3:$C$24,0)),0)</f>
        <v>0</v>
      </c>
      <c r="AB416" s="2">
        <f t="shared" si="48"/>
        <v>3</v>
      </c>
      <c r="AC416" s="2">
        <f t="shared" si="49"/>
        <v>1601534</v>
      </c>
      <c r="AD416" s="5">
        <f t="shared" si="50"/>
        <v>536060</v>
      </c>
      <c r="AE416" s="5">
        <f t="shared" si="51"/>
        <v>2137594</v>
      </c>
      <c r="AG416" s="2">
        <f t="shared" si="52"/>
        <v>2</v>
      </c>
      <c r="AH416" s="2">
        <f t="shared" si="53"/>
        <v>2025</v>
      </c>
      <c r="AJ416" s="5">
        <f t="shared" si="54"/>
        <v>128599</v>
      </c>
      <c r="AK416" s="2">
        <f t="shared" si="55"/>
        <v>20</v>
      </c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40"/>
    </row>
    <row r="417" spans="1:89" x14ac:dyDescent="0.25">
      <c r="A417" s="18">
        <v>45700</v>
      </c>
      <c r="B417" s="20">
        <v>62054</v>
      </c>
      <c r="C417" s="20">
        <v>59954</v>
      </c>
      <c r="D417" s="20">
        <v>58546</v>
      </c>
      <c r="E417" s="20">
        <v>57699</v>
      </c>
      <c r="F417" s="20">
        <v>62950</v>
      </c>
      <c r="G417" s="20">
        <v>69976</v>
      </c>
      <c r="H417" s="20">
        <v>99366</v>
      </c>
      <c r="I417" s="20">
        <v>106418</v>
      </c>
      <c r="J417" s="20">
        <v>103001</v>
      </c>
      <c r="K417" s="20">
        <v>99348</v>
      </c>
      <c r="L417" s="20">
        <v>96860</v>
      </c>
      <c r="M417" s="20">
        <v>94050</v>
      </c>
      <c r="N417" s="20">
        <v>88109</v>
      </c>
      <c r="O417" s="20">
        <v>86218</v>
      </c>
      <c r="P417" s="20">
        <v>83651</v>
      </c>
      <c r="Q417" s="20">
        <v>90869</v>
      </c>
      <c r="R417" s="20">
        <v>101923</v>
      </c>
      <c r="S417" s="20">
        <v>119292</v>
      </c>
      <c r="T417" s="20">
        <v>125210</v>
      </c>
      <c r="U417" s="20">
        <v>129223</v>
      </c>
      <c r="V417" s="20">
        <v>113370</v>
      </c>
      <c r="W417" s="20">
        <v>94553</v>
      </c>
      <c r="X417" s="20">
        <v>77234</v>
      </c>
      <c r="Y417" s="20">
        <v>68118</v>
      </c>
      <c r="AA417" s="2">
        <f>IFERROR(INDEX('Holiday Schedule'!$D$3:$D$24,MATCH(A417,'Holiday Schedule'!$C$3:$C$24,0)),0)</f>
        <v>0</v>
      </c>
      <c r="AB417" s="2">
        <f t="shared" si="48"/>
        <v>4</v>
      </c>
      <c r="AC417" s="2">
        <f t="shared" si="49"/>
        <v>1609329</v>
      </c>
      <c r="AD417" s="5">
        <f t="shared" si="50"/>
        <v>538663</v>
      </c>
      <c r="AE417" s="5">
        <f t="shared" si="51"/>
        <v>2147992</v>
      </c>
      <c r="AG417" s="2">
        <f t="shared" si="52"/>
        <v>2</v>
      </c>
      <c r="AH417" s="2">
        <f t="shared" si="53"/>
        <v>2025</v>
      </c>
      <c r="AJ417" s="5">
        <f t="shared" si="54"/>
        <v>129223</v>
      </c>
      <c r="AK417" s="2">
        <f t="shared" si="55"/>
        <v>20</v>
      </c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40"/>
    </row>
    <row r="418" spans="1:89" x14ac:dyDescent="0.25">
      <c r="A418" s="18">
        <v>45701</v>
      </c>
      <c r="B418" s="20">
        <v>62814</v>
      </c>
      <c r="C418" s="20">
        <v>60690</v>
      </c>
      <c r="D418" s="20">
        <v>59265</v>
      </c>
      <c r="E418" s="20">
        <v>58406</v>
      </c>
      <c r="F418" s="20">
        <v>63721</v>
      </c>
      <c r="G418" s="20">
        <v>70835</v>
      </c>
      <c r="H418" s="20">
        <v>100585</v>
      </c>
      <c r="I418" s="20">
        <v>107721</v>
      </c>
      <c r="J418" s="20">
        <v>104263</v>
      </c>
      <c r="K418" s="20">
        <v>100566</v>
      </c>
      <c r="L418" s="20">
        <v>98045</v>
      </c>
      <c r="M418" s="20">
        <v>95201</v>
      </c>
      <c r="N418" s="20">
        <v>89189</v>
      </c>
      <c r="O418" s="20">
        <v>87274</v>
      </c>
      <c r="P418" s="20">
        <v>84674</v>
      </c>
      <c r="Q418" s="20">
        <v>91982</v>
      </c>
      <c r="R418" s="20">
        <v>103171</v>
      </c>
      <c r="S418" s="20">
        <v>120753</v>
      </c>
      <c r="T418" s="20">
        <v>126742</v>
      </c>
      <c r="U418" s="20">
        <v>130807</v>
      </c>
      <c r="V418" s="20">
        <v>114758</v>
      </c>
      <c r="W418" s="20">
        <v>95711</v>
      </c>
      <c r="X418" s="20">
        <v>78181</v>
      </c>
      <c r="Y418" s="20">
        <v>68952</v>
      </c>
      <c r="AA418" s="2">
        <f>IFERROR(INDEX('Holiday Schedule'!$D$3:$D$24,MATCH(A418,'Holiday Schedule'!$C$3:$C$24,0)),0)</f>
        <v>0</v>
      </c>
      <c r="AB418" s="2">
        <f t="shared" si="48"/>
        <v>5</v>
      </c>
      <c r="AC418" s="2">
        <f t="shared" si="49"/>
        <v>1629038</v>
      </c>
      <c r="AD418" s="5">
        <f t="shared" si="50"/>
        <v>545268</v>
      </c>
      <c r="AE418" s="5">
        <f t="shared" si="51"/>
        <v>2174306</v>
      </c>
      <c r="AG418" s="2">
        <f t="shared" si="52"/>
        <v>2</v>
      </c>
      <c r="AH418" s="2">
        <f t="shared" si="53"/>
        <v>2025</v>
      </c>
      <c r="AJ418" s="5">
        <f t="shared" si="54"/>
        <v>130807</v>
      </c>
      <c r="AK418" s="2">
        <f t="shared" si="55"/>
        <v>20</v>
      </c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40"/>
    </row>
    <row r="419" spans="1:89" x14ac:dyDescent="0.25">
      <c r="A419" s="18">
        <v>45702</v>
      </c>
      <c r="B419" s="20">
        <v>62817</v>
      </c>
      <c r="C419" s="20">
        <v>60693</v>
      </c>
      <c r="D419" s="20">
        <v>59268</v>
      </c>
      <c r="E419" s="20">
        <v>58408</v>
      </c>
      <c r="F419" s="20">
        <v>63724</v>
      </c>
      <c r="G419" s="20">
        <v>70838</v>
      </c>
      <c r="H419" s="20">
        <v>100589</v>
      </c>
      <c r="I419" s="20">
        <v>107726</v>
      </c>
      <c r="J419" s="20">
        <v>104266</v>
      </c>
      <c r="K419" s="20">
        <v>100570</v>
      </c>
      <c r="L419" s="20">
        <v>98049</v>
      </c>
      <c r="M419" s="20">
        <v>95204</v>
      </c>
      <c r="N419" s="20">
        <v>89193</v>
      </c>
      <c r="O419" s="20">
        <v>87278</v>
      </c>
      <c r="P419" s="20">
        <v>84678</v>
      </c>
      <c r="Q419" s="20">
        <v>91986</v>
      </c>
      <c r="R419" s="20">
        <v>103175</v>
      </c>
      <c r="S419" s="20">
        <v>120759</v>
      </c>
      <c r="T419" s="20">
        <v>126748</v>
      </c>
      <c r="U419" s="20">
        <v>130812</v>
      </c>
      <c r="V419" s="20">
        <v>114764</v>
      </c>
      <c r="W419" s="20">
        <v>95715</v>
      </c>
      <c r="X419" s="20">
        <v>78184</v>
      </c>
      <c r="Y419" s="20">
        <v>68954</v>
      </c>
      <c r="AA419" s="2">
        <f>IFERROR(INDEX('Holiday Schedule'!$D$3:$D$24,MATCH(A419,'Holiday Schedule'!$C$3:$C$24,0)),0)</f>
        <v>0</v>
      </c>
      <c r="AB419" s="2">
        <f t="shared" si="48"/>
        <v>6</v>
      </c>
      <c r="AC419" s="2">
        <f t="shared" si="49"/>
        <v>1629107</v>
      </c>
      <c r="AD419" s="5">
        <f t="shared" si="50"/>
        <v>545291</v>
      </c>
      <c r="AE419" s="5">
        <f t="shared" si="51"/>
        <v>2174398</v>
      </c>
      <c r="AG419" s="2">
        <f t="shared" si="52"/>
        <v>2</v>
      </c>
      <c r="AH419" s="2">
        <f t="shared" si="53"/>
        <v>2025</v>
      </c>
      <c r="AJ419" s="5">
        <f t="shared" si="54"/>
        <v>130812</v>
      </c>
      <c r="AK419" s="2">
        <f t="shared" si="55"/>
        <v>20</v>
      </c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40"/>
    </row>
    <row r="420" spans="1:89" x14ac:dyDescent="0.25">
      <c r="A420" s="18">
        <v>45703</v>
      </c>
      <c r="B420" s="20">
        <v>63850</v>
      </c>
      <c r="C420" s="20">
        <v>61113</v>
      </c>
      <c r="D420" s="20">
        <v>59387</v>
      </c>
      <c r="E420" s="20">
        <v>59165</v>
      </c>
      <c r="F420" s="20">
        <v>63580</v>
      </c>
      <c r="G420" s="20">
        <v>68897</v>
      </c>
      <c r="H420" s="20">
        <v>93397</v>
      </c>
      <c r="I420" s="20">
        <v>103319</v>
      </c>
      <c r="J420" s="20">
        <v>105120</v>
      </c>
      <c r="K420" s="20">
        <v>106011</v>
      </c>
      <c r="L420" s="20">
        <v>103412</v>
      </c>
      <c r="M420" s="20">
        <v>100086</v>
      </c>
      <c r="N420" s="20">
        <v>92974</v>
      </c>
      <c r="O420" s="20">
        <v>90657</v>
      </c>
      <c r="P420" s="20">
        <v>87948</v>
      </c>
      <c r="Q420" s="20">
        <v>95712</v>
      </c>
      <c r="R420" s="20">
        <v>106321</v>
      </c>
      <c r="S420" s="20">
        <v>121832</v>
      </c>
      <c r="T420" s="20">
        <v>128821</v>
      </c>
      <c r="U420" s="20">
        <v>129920</v>
      </c>
      <c r="V420" s="20">
        <v>113138</v>
      </c>
      <c r="W420" s="20">
        <v>93553</v>
      </c>
      <c r="X420" s="20">
        <v>78999</v>
      </c>
      <c r="Y420" s="20">
        <v>69364</v>
      </c>
      <c r="AA420" s="2">
        <f>IFERROR(INDEX('Holiday Schedule'!$D$3:$D$24,MATCH(A420,'Holiday Schedule'!$C$3:$C$24,0)),0)</f>
        <v>0</v>
      </c>
      <c r="AB420" s="2">
        <f t="shared" si="48"/>
        <v>7</v>
      </c>
      <c r="AC420" s="2">
        <f t="shared" si="49"/>
        <v>0</v>
      </c>
      <c r="AD420" s="5">
        <f t="shared" si="50"/>
        <v>2196576</v>
      </c>
      <c r="AE420" s="5">
        <f t="shared" si="51"/>
        <v>2196576</v>
      </c>
      <c r="AG420" s="2">
        <f t="shared" si="52"/>
        <v>2</v>
      </c>
      <c r="AH420" s="2">
        <f t="shared" si="53"/>
        <v>2025</v>
      </c>
      <c r="AJ420" s="5">
        <f t="shared" si="54"/>
        <v>129920</v>
      </c>
      <c r="AK420" s="2">
        <f t="shared" si="55"/>
        <v>20</v>
      </c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40"/>
    </row>
    <row r="421" spans="1:89" x14ac:dyDescent="0.25">
      <c r="A421" s="18">
        <v>45704</v>
      </c>
      <c r="B421" s="20">
        <v>63852</v>
      </c>
      <c r="C421" s="20">
        <v>61115</v>
      </c>
      <c r="D421" s="20">
        <v>59389</v>
      </c>
      <c r="E421" s="20">
        <v>59167</v>
      </c>
      <c r="F421" s="20">
        <v>63582</v>
      </c>
      <c r="G421" s="20">
        <v>68900</v>
      </c>
      <c r="H421" s="20">
        <v>93400</v>
      </c>
      <c r="I421" s="20">
        <v>103323</v>
      </c>
      <c r="J421" s="20">
        <v>105123</v>
      </c>
      <c r="K421" s="20">
        <v>106015</v>
      </c>
      <c r="L421" s="20">
        <v>103415</v>
      </c>
      <c r="M421" s="20">
        <v>100090</v>
      </c>
      <c r="N421" s="20">
        <v>92976</v>
      </c>
      <c r="O421" s="20">
        <v>90660</v>
      </c>
      <c r="P421" s="20">
        <v>87951</v>
      </c>
      <c r="Q421" s="20">
        <v>95715</v>
      </c>
      <c r="R421" s="20">
        <v>106325</v>
      </c>
      <c r="S421" s="20">
        <v>121836</v>
      </c>
      <c r="T421" s="20">
        <v>128825</v>
      </c>
      <c r="U421" s="20">
        <v>129924</v>
      </c>
      <c r="V421" s="20">
        <v>113142</v>
      </c>
      <c r="W421" s="20">
        <v>93557</v>
      </c>
      <c r="X421" s="20">
        <v>79001</v>
      </c>
      <c r="Y421" s="20">
        <v>69366</v>
      </c>
      <c r="AA421" s="2">
        <f>IFERROR(INDEX('Holiday Schedule'!$D$3:$D$24,MATCH(A421,'Holiday Schedule'!$C$3:$C$24,0)),0)</f>
        <v>0</v>
      </c>
      <c r="AB421" s="2">
        <f t="shared" si="48"/>
        <v>1</v>
      </c>
      <c r="AC421" s="2">
        <f t="shared" si="49"/>
        <v>0</v>
      </c>
      <c r="AD421" s="5">
        <f t="shared" si="50"/>
        <v>2196649</v>
      </c>
      <c r="AE421" s="5">
        <f t="shared" si="51"/>
        <v>2196649</v>
      </c>
      <c r="AG421" s="2">
        <f t="shared" si="52"/>
        <v>2</v>
      </c>
      <c r="AH421" s="2">
        <f t="shared" si="53"/>
        <v>2025</v>
      </c>
      <c r="AJ421" s="5">
        <f t="shared" si="54"/>
        <v>129924</v>
      </c>
      <c r="AK421" s="2">
        <f t="shared" si="55"/>
        <v>20</v>
      </c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40"/>
    </row>
    <row r="422" spans="1:89" x14ac:dyDescent="0.25">
      <c r="A422" s="18">
        <v>45705</v>
      </c>
      <c r="B422" s="20">
        <v>63856</v>
      </c>
      <c r="C422" s="20">
        <v>61119</v>
      </c>
      <c r="D422" s="20">
        <v>59393</v>
      </c>
      <c r="E422" s="20">
        <v>59170</v>
      </c>
      <c r="F422" s="20">
        <v>63586</v>
      </c>
      <c r="G422" s="20">
        <v>68903</v>
      </c>
      <c r="H422" s="20">
        <v>93407</v>
      </c>
      <c r="I422" s="20">
        <v>103329</v>
      </c>
      <c r="J422" s="20">
        <v>105128</v>
      </c>
      <c r="K422" s="20">
        <v>106021</v>
      </c>
      <c r="L422" s="20">
        <v>103421</v>
      </c>
      <c r="M422" s="20">
        <v>100095</v>
      </c>
      <c r="N422" s="20">
        <v>92981</v>
      </c>
      <c r="O422" s="20">
        <v>90664</v>
      </c>
      <c r="P422" s="20">
        <v>87956</v>
      </c>
      <c r="Q422" s="20">
        <v>95721</v>
      </c>
      <c r="R422" s="20">
        <v>106330</v>
      </c>
      <c r="S422" s="20">
        <v>121843</v>
      </c>
      <c r="T422" s="20">
        <v>128833</v>
      </c>
      <c r="U422" s="20">
        <v>129931</v>
      </c>
      <c r="V422" s="20">
        <v>113148</v>
      </c>
      <c r="W422" s="20">
        <v>93562</v>
      </c>
      <c r="X422" s="20">
        <v>79006</v>
      </c>
      <c r="Y422" s="20">
        <v>69370</v>
      </c>
      <c r="AA422" s="2">
        <f>IFERROR(INDEX('Holiday Schedule'!$D$3:$D$24,MATCH(A422,'Holiday Schedule'!$C$3:$C$24,0)),0)</f>
        <v>1</v>
      </c>
      <c r="AB422" s="2">
        <f t="shared" si="48"/>
        <v>2</v>
      </c>
      <c r="AC422" s="2">
        <f t="shared" si="49"/>
        <v>0</v>
      </c>
      <c r="AD422" s="5">
        <f t="shared" si="50"/>
        <v>2196773</v>
      </c>
      <c r="AE422" s="5">
        <f t="shared" si="51"/>
        <v>2196773</v>
      </c>
      <c r="AG422" s="2">
        <f t="shared" si="52"/>
        <v>2</v>
      </c>
      <c r="AH422" s="2">
        <f t="shared" si="53"/>
        <v>2025</v>
      </c>
      <c r="AJ422" s="5">
        <f t="shared" si="54"/>
        <v>129931</v>
      </c>
      <c r="AK422" s="2">
        <f t="shared" si="55"/>
        <v>20</v>
      </c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40"/>
    </row>
    <row r="423" spans="1:89" x14ac:dyDescent="0.25">
      <c r="A423" s="18">
        <v>45706</v>
      </c>
      <c r="B423" s="20">
        <v>63140</v>
      </c>
      <c r="C423" s="20">
        <v>61002</v>
      </c>
      <c r="D423" s="20">
        <v>59570</v>
      </c>
      <c r="E423" s="20">
        <v>58708</v>
      </c>
      <c r="F423" s="20">
        <v>64051</v>
      </c>
      <c r="G423" s="20">
        <v>71200</v>
      </c>
      <c r="H423" s="20">
        <v>101105</v>
      </c>
      <c r="I423" s="20">
        <v>108278</v>
      </c>
      <c r="J423" s="20">
        <v>104800</v>
      </c>
      <c r="K423" s="20">
        <v>101085</v>
      </c>
      <c r="L423" s="20">
        <v>98553</v>
      </c>
      <c r="M423" s="20">
        <v>95693</v>
      </c>
      <c r="N423" s="20">
        <v>89650</v>
      </c>
      <c r="O423" s="20">
        <v>87724</v>
      </c>
      <c r="P423" s="20">
        <v>85112</v>
      </c>
      <c r="Q423" s="20">
        <v>92457</v>
      </c>
      <c r="R423" s="20">
        <v>103704</v>
      </c>
      <c r="S423" s="20">
        <v>121376</v>
      </c>
      <c r="T423" s="20">
        <v>127398</v>
      </c>
      <c r="U423" s="20">
        <v>131483</v>
      </c>
      <c r="V423" s="20">
        <v>115351</v>
      </c>
      <c r="W423" s="20">
        <v>96206</v>
      </c>
      <c r="X423" s="20">
        <v>78583</v>
      </c>
      <c r="Y423" s="20">
        <v>69309</v>
      </c>
      <c r="AA423" s="2">
        <f>IFERROR(INDEX('Holiday Schedule'!$D$3:$D$24,MATCH(A423,'Holiday Schedule'!$C$3:$C$24,0)),0)</f>
        <v>0</v>
      </c>
      <c r="AB423" s="2">
        <f t="shared" si="48"/>
        <v>3</v>
      </c>
      <c r="AC423" s="2">
        <f t="shared" si="49"/>
        <v>1637453</v>
      </c>
      <c r="AD423" s="5">
        <f t="shared" si="50"/>
        <v>548085</v>
      </c>
      <c r="AE423" s="5">
        <f t="shared" si="51"/>
        <v>2185538</v>
      </c>
      <c r="AG423" s="2">
        <f t="shared" si="52"/>
        <v>2</v>
      </c>
      <c r="AH423" s="2">
        <f t="shared" si="53"/>
        <v>2025</v>
      </c>
      <c r="AJ423" s="5">
        <f t="shared" si="54"/>
        <v>131483</v>
      </c>
      <c r="AK423" s="2">
        <f t="shared" si="55"/>
        <v>20</v>
      </c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40"/>
    </row>
    <row r="424" spans="1:89" x14ac:dyDescent="0.25">
      <c r="A424" s="18">
        <v>45707</v>
      </c>
      <c r="B424" s="20">
        <v>63905</v>
      </c>
      <c r="C424" s="20">
        <v>61743</v>
      </c>
      <c r="D424" s="20">
        <v>60293</v>
      </c>
      <c r="E424" s="20">
        <v>59420</v>
      </c>
      <c r="F424" s="20">
        <v>64828</v>
      </c>
      <c r="G424" s="20">
        <v>72063</v>
      </c>
      <c r="H424" s="20">
        <v>102332</v>
      </c>
      <c r="I424" s="20">
        <v>109593</v>
      </c>
      <c r="J424" s="20">
        <v>106072</v>
      </c>
      <c r="K424" s="20">
        <v>102313</v>
      </c>
      <c r="L424" s="20">
        <v>99747</v>
      </c>
      <c r="M424" s="20">
        <v>96854</v>
      </c>
      <c r="N424" s="20">
        <v>90738</v>
      </c>
      <c r="O424" s="20">
        <v>88789</v>
      </c>
      <c r="P424" s="20">
        <v>86146</v>
      </c>
      <c r="Q424" s="20">
        <v>93579</v>
      </c>
      <c r="R424" s="20">
        <v>104963</v>
      </c>
      <c r="S424" s="20">
        <v>122848</v>
      </c>
      <c r="T424" s="20">
        <v>128942</v>
      </c>
      <c r="U424" s="20">
        <v>133078</v>
      </c>
      <c r="V424" s="20">
        <v>116750</v>
      </c>
      <c r="W424" s="20">
        <v>97373</v>
      </c>
      <c r="X424" s="20">
        <v>79538</v>
      </c>
      <c r="Y424" s="20">
        <v>70149</v>
      </c>
      <c r="AA424" s="2">
        <f>IFERROR(INDEX('Holiday Schedule'!$D$3:$D$24,MATCH(A424,'Holiday Schedule'!$C$3:$C$24,0)),0)</f>
        <v>0</v>
      </c>
      <c r="AB424" s="2">
        <f t="shared" si="48"/>
        <v>4</v>
      </c>
      <c r="AC424" s="2">
        <f t="shared" si="49"/>
        <v>1657323</v>
      </c>
      <c r="AD424" s="5">
        <f t="shared" si="50"/>
        <v>554733</v>
      </c>
      <c r="AE424" s="5">
        <f t="shared" si="51"/>
        <v>2212056</v>
      </c>
      <c r="AG424" s="2">
        <f t="shared" si="52"/>
        <v>2</v>
      </c>
      <c r="AH424" s="2">
        <f t="shared" si="53"/>
        <v>2025</v>
      </c>
      <c r="AJ424" s="5">
        <f t="shared" si="54"/>
        <v>133078</v>
      </c>
      <c r="AK424" s="2">
        <f t="shared" si="55"/>
        <v>20</v>
      </c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40"/>
    </row>
    <row r="425" spans="1:89" x14ac:dyDescent="0.25">
      <c r="A425" s="18">
        <v>45708</v>
      </c>
      <c r="B425" s="20">
        <v>63916</v>
      </c>
      <c r="C425" s="20">
        <v>61753</v>
      </c>
      <c r="D425" s="20">
        <v>60304</v>
      </c>
      <c r="E425" s="20">
        <v>59430</v>
      </c>
      <c r="F425" s="20">
        <v>64839</v>
      </c>
      <c r="G425" s="20">
        <v>72075</v>
      </c>
      <c r="H425" s="20">
        <v>102350</v>
      </c>
      <c r="I425" s="20">
        <v>109612</v>
      </c>
      <c r="J425" s="20">
        <v>106091</v>
      </c>
      <c r="K425" s="20">
        <v>102330</v>
      </c>
      <c r="L425" s="20">
        <v>99764</v>
      </c>
      <c r="M425" s="20">
        <v>96871</v>
      </c>
      <c r="N425" s="20">
        <v>90754</v>
      </c>
      <c r="O425" s="20">
        <v>88804</v>
      </c>
      <c r="P425" s="20">
        <v>86161</v>
      </c>
      <c r="Q425" s="20">
        <v>93596</v>
      </c>
      <c r="R425" s="20">
        <v>104981</v>
      </c>
      <c r="S425" s="20">
        <v>122870</v>
      </c>
      <c r="T425" s="20">
        <v>128964</v>
      </c>
      <c r="U425" s="20">
        <v>133101</v>
      </c>
      <c r="V425" s="20">
        <v>116770</v>
      </c>
      <c r="W425" s="20">
        <v>97391</v>
      </c>
      <c r="X425" s="20">
        <v>79552</v>
      </c>
      <c r="Y425" s="20">
        <v>70161</v>
      </c>
      <c r="AA425" s="2">
        <f>IFERROR(INDEX('Holiday Schedule'!$D$3:$D$24,MATCH(A425,'Holiday Schedule'!$C$3:$C$24,0)),0)</f>
        <v>0</v>
      </c>
      <c r="AB425" s="2">
        <f t="shared" si="48"/>
        <v>5</v>
      </c>
      <c r="AC425" s="2">
        <f t="shared" si="49"/>
        <v>1657612</v>
      </c>
      <c r="AD425" s="5">
        <f t="shared" si="50"/>
        <v>554828</v>
      </c>
      <c r="AE425" s="5">
        <f t="shared" si="51"/>
        <v>2212440</v>
      </c>
      <c r="AG425" s="2">
        <f t="shared" si="52"/>
        <v>2</v>
      </c>
      <c r="AH425" s="2">
        <f t="shared" si="53"/>
        <v>2025</v>
      </c>
      <c r="AJ425" s="5">
        <f t="shared" si="54"/>
        <v>133101</v>
      </c>
      <c r="AK425" s="2">
        <f t="shared" si="55"/>
        <v>20</v>
      </c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40"/>
    </row>
    <row r="426" spans="1:89" x14ac:dyDescent="0.25">
      <c r="A426" s="18">
        <v>45709</v>
      </c>
      <c r="B426" s="20">
        <v>64352</v>
      </c>
      <c r="C426" s="20">
        <v>62174</v>
      </c>
      <c r="D426" s="20">
        <v>60713</v>
      </c>
      <c r="E426" s="20">
        <v>59835</v>
      </c>
      <c r="F426" s="20">
        <v>65279</v>
      </c>
      <c r="G426" s="20">
        <v>72566</v>
      </c>
      <c r="H426" s="20">
        <v>103046</v>
      </c>
      <c r="I426" s="20">
        <v>110355</v>
      </c>
      <c r="J426" s="20">
        <v>106812</v>
      </c>
      <c r="K426" s="20">
        <v>103024</v>
      </c>
      <c r="L426" s="20">
        <v>100444</v>
      </c>
      <c r="M426" s="20">
        <v>97529</v>
      </c>
      <c r="N426" s="20">
        <v>91369</v>
      </c>
      <c r="O426" s="20">
        <v>89408</v>
      </c>
      <c r="P426" s="20">
        <v>86747</v>
      </c>
      <c r="Q426" s="20">
        <v>94232</v>
      </c>
      <c r="R426" s="20">
        <v>105695</v>
      </c>
      <c r="S426" s="20">
        <v>123706</v>
      </c>
      <c r="T426" s="20">
        <v>129842</v>
      </c>
      <c r="U426" s="20">
        <v>134006</v>
      </c>
      <c r="V426" s="20">
        <v>117564</v>
      </c>
      <c r="W426" s="20">
        <v>98051</v>
      </c>
      <c r="X426" s="20">
        <v>80092</v>
      </c>
      <c r="Y426" s="20">
        <v>70639</v>
      </c>
      <c r="AA426" s="2">
        <f>IFERROR(INDEX('Holiday Schedule'!$D$3:$D$24,MATCH(A426,'Holiday Schedule'!$C$3:$C$24,0)),0)</f>
        <v>0</v>
      </c>
      <c r="AB426" s="2">
        <f t="shared" si="48"/>
        <v>6</v>
      </c>
      <c r="AC426" s="2">
        <f t="shared" si="49"/>
        <v>1668876</v>
      </c>
      <c r="AD426" s="5">
        <f t="shared" si="50"/>
        <v>558604</v>
      </c>
      <c r="AE426" s="5">
        <f t="shared" si="51"/>
        <v>2227480</v>
      </c>
      <c r="AG426" s="2">
        <f t="shared" si="52"/>
        <v>2</v>
      </c>
      <c r="AH426" s="2">
        <f t="shared" si="53"/>
        <v>2025</v>
      </c>
      <c r="AJ426" s="5">
        <f t="shared" si="54"/>
        <v>134006</v>
      </c>
      <c r="AK426" s="2">
        <f t="shared" si="55"/>
        <v>20</v>
      </c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40"/>
    </row>
    <row r="427" spans="1:89" x14ac:dyDescent="0.25">
      <c r="A427" s="18">
        <v>45710</v>
      </c>
      <c r="B427" s="20">
        <v>65411</v>
      </c>
      <c r="C427" s="20">
        <v>62607</v>
      </c>
      <c r="D427" s="20">
        <v>60839</v>
      </c>
      <c r="E427" s="20">
        <v>60611</v>
      </c>
      <c r="F427" s="20">
        <v>65134</v>
      </c>
      <c r="G427" s="20">
        <v>70580</v>
      </c>
      <c r="H427" s="20">
        <v>95680</v>
      </c>
      <c r="I427" s="20">
        <v>105845</v>
      </c>
      <c r="J427" s="20">
        <v>107689</v>
      </c>
      <c r="K427" s="20">
        <v>108602</v>
      </c>
      <c r="L427" s="20">
        <v>105939</v>
      </c>
      <c r="M427" s="20">
        <v>102532</v>
      </c>
      <c r="N427" s="20">
        <v>95244</v>
      </c>
      <c r="O427" s="20">
        <v>92872</v>
      </c>
      <c r="P427" s="20">
        <v>90097</v>
      </c>
      <c r="Q427" s="20">
        <v>98050</v>
      </c>
      <c r="R427" s="20">
        <v>108920</v>
      </c>
      <c r="S427" s="20">
        <v>124811</v>
      </c>
      <c r="T427" s="20">
        <v>131967</v>
      </c>
      <c r="U427" s="20">
        <v>133093</v>
      </c>
      <c r="V427" s="20">
        <v>115903</v>
      </c>
      <c r="W427" s="20">
        <v>95841</v>
      </c>
      <c r="X427" s="20">
        <v>80928</v>
      </c>
      <c r="Y427" s="20">
        <v>71059</v>
      </c>
      <c r="AA427" s="2">
        <f>IFERROR(INDEX('Holiday Schedule'!$D$3:$D$24,MATCH(A427,'Holiday Schedule'!$C$3:$C$24,0)),0)</f>
        <v>0</v>
      </c>
      <c r="AB427" s="2">
        <f t="shared" si="48"/>
        <v>7</v>
      </c>
      <c r="AC427" s="2">
        <f t="shared" si="49"/>
        <v>0</v>
      </c>
      <c r="AD427" s="5">
        <f t="shared" si="50"/>
        <v>2250254</v>
      </c>
      <c r="AE427" s="5">
        <f t="shared" si="51"/>
        <v>2250254</v>
      </c>
      <c r="AG427" s="2">
        <f t="shared" si="52"/>
        <v>2</v>
      </c>
      <c r="AH427" s="2">
        <f t="shared" si="53"/>
        <v>2025</v>
      </c>
      <c r="AJ427" s="5">
        <f t="shared" si="54"/>
        <v>133093</v>
      </c>
      <c r="AK427" s="2">
        <f t="shared" si="55"/>
        <v>20</v>
      </c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40"/>
    </row>
    <row r="428" spans="1:89" x14ac:dyDescent="0.25">
      <c r="A428" s="18">
        <v>45711</v>
      </c>
      <c r="B428" s="20">
        <v>65413</v>
      </c>
      <c r="C428" s="20">
        <v>62608</v>
      </c>
      <c r="D428" s="20">
        <v>60841</v>
      </c>
      <c r="E428" s="20">
        <v>60612</v>
      </c>
      <c r="F428" s="20">
        <v>65134</v>
      </c>
      <c r="G428" s="20">
        <v>70581</v>
      </c>
      <c r="H428" s="20">
        <v>95682</v>
      </c>
      <c r="I428" s="20">
        <v>105847</v>
      </c>
      <c r="J428" s="20">
        <v>107691</v>
      </c>
      <c r="K428" s="20">
        <v>108604</v>
      </c>
      <c r="L428" s="20">
        <v>105941</v>
      </c>
      <c r="M428" s="20">
        <v>102534</v>
      </c>
      <c r="N428" s="20">
        <v>95246</v>
      </c>
      <c r="O428" s="20">
        <v>92874</v>
      </c>
      <c r="P428" s="20">
        <v>90099</v>
      </c>
      <c r="Q428" s="20">
        <v>98052</v>
      </c>
      <c r="R428" s="20">
        <v>108922</v>
      </c>
      <c r="S428" s="20">
        <v>124812</v>
      </c>
      <c r="T428" s="20">
        <v>131970</v>
      </c>
      <c r="U428" s="20">
        <v>133096</v>
      </c>
      <c r="V428" s="20">
        <v>115905</v>
      </c>
      <c r="W428" s="20">
        <v>95842</v>
      </c>
      <c r="X428" s="20">
        <v>80930</v>
      </c>
      <c r="Y428" s="20">
        <v>71060</v>
      </c>
      <c r="AA428" s="2">
        <f>IFERROR(INDEX('Holiday Schedule'!$D$3:$D$24,MATCH(A428,'Holiday Schedule'!$C$3:$C$24,0)),0)</f>
        <v>0</v>
      </c>
      <c r="AB428" s="2">
        <f t="shared" si="48"/>
        <v>1</v>
      </c>
      <c r="AC428" s="2">
        <f t="shared" si="49"/>
        <v>0</v>
      </c>
      <c r="AD428" s="5">
        <f t="shared" si="50"/>
        <v>2250296</v>
      </c>
      <c r="AE428" s="5">
        <f t="shared" si="51"/>
        <v>2250296</v>
      </c>
      <c r="AG428" s="2">
        <f t="shared" si="52"/>
        <v>2</v>
      </c>
      <c r="AH428" s="2">
        <f t="shared" si="53"/>
        <v>2025</v>
      </c>
      <c r="AJ428" s="5">
        <f t="shared" si="54"/>
        <v>133096</v>
      </c>
      <c r="AK428" s="2">
        <f t="shared" si="55"/>
        <v>20</v>
      </c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40"/>
    </row>
    <row r="429" spans="1:89" x14ac:dyDescent="0.25">
      <c r="A429" s="18">
        <v>45712</v>
      </c>
      <c r="B429" s="20">
        <v>64795</v>
      </c>
      <c r="C429" s="20">
        <v>62602</v>
      </c>
      <c r="D429" s="20">
        <v>61132</v>
      </c>
      <c r="E429" s="20">
        <v>60249</v>
      </c>
      <c r="F429" s="20">
        <v>65730</v>
      </c>
      <c r="G429" s="20">
        <v>73066</v>
      </c>
      <c r="H429" s="20">
        <v>103756</v>
      </c>
      <c r="I429" s="20">
        <v>111117</v>
      </c>
      <c r="J429" s="20">
        <v>107550</v>
      </c>
      <c r="K429" s="20">
        <v>103736</v>
      </c>
      <c r="L429" s="20">
        <v>101137</v>
      </c>
      <c r="M429" s="20">
        <v>98203</v>
      </c>
      <c r="N429" s="20">
        <v>92001</v>
      </c>
      <c r="O429" s="20">
        <v>90025</v>
      </c>
      <c r="P429" s="20">
        <v>87345</v>
      </c>
      <c r="Q429" s="20">
        <v>94883</v>
      </c>
      <c r="R429" s="20">
        <v>106424</v>
      </c>
      <c r="S429" s="20">
        <v>124560</v>
      </c>
      <c r="T429" s="20">
        <v>130737</v>
      </c>
      <c r="U429" s="20">
        <v>134931</v>
      </c>
      <c r="V429" s="20">
        <v>118377</v>
      </c>
      <c r="W429" s="20">
        <v>98729</v>
      </c>
      <c r="X429" s="20">
        <v>80645</v>
      </c>
      <c r="Y429" s="20">
        <v>71125</v>
      </c>
      <c r="AA429" s="2">
        <f>IFERROR(INDEX('Holiday Schedule'!$D$3:$D$24,MATCH(A429,'Holiday Schedule'!$C$3:$C$24,0)),0)</f>
        <v>0</v>
      </c>
      <c r="AB429" s="2">
        <f t="shared" si="48"/>
        <v>2</v>
      </c>
      <c r="AC429" s="2">
        <f t="shared" si="49"/>
        <v>1680400</v>
      </c>
      <c r="AD429" s="5">
        <f t="shared" si="50"/>
        <v>562455</v>
      </c>
      <c r="AE429" s="5">
        <f t="shared" si="51"/>
        <v>2242855</v>
      </c>
      <c r="AG429" s="2">
        <f t="shared" si="52"/>
        <v>2</v>
      </c>
      <c r="AH429" s="2">
        <f t="shared" si="53"/>
        <v>2025</v>
      </c>
      <c r="AJ429" s="5">
        <f t="shared" si="54"/>
        <v>134931</v>
      </c>
      <c r="AK429" s="2">
        <f t="shared" si="55"/>
        <v>20</v>
      </c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40"/>
    </row>
    <row r="430" spans="1:89" x14ac:dyDescent="0.25">
      <c r="A430" s="18">
        <v>45713</v>
      </c>
      <c r="B430" s="20">
        <v>65195</v>
      </c>
      <c r="C430" s="20">
        <v>62988</v>
      </c>
      <c r="D430" s="20">
        <v>61509</v>
      </c>
      <c r="E430" s="20">
        <v>60620</v>
      </c>
      <c r="F430" s="20">
        <v>66136</v>
      </c>
      <c r="G430" s="20">
        <v>73518</v>
      </c>
      <c r="H430" s="20">
        <v>104397</v>
      </c>
      <c r="I430" s="20">
        <v>111803</v>
      </c>
      <c r="J430" s="20">
        <v>108213</v>
      </c>
      <c r="K430" s="20">
        <v>104376</v>
      </c>
      <c r="L430" s="20">
        <v>101761</v>
      </c>
      <c r="M430" s="20">
        <v>98809</v>
      </c>
      <c r="N430" s="20">
        <v>92569</v>
      </c>
      <c r="O430" s="20">
        <v>90581</v>
      </c>
      <c r="P430" s="20">
        <v>87884</v>
      </c>
      <c r="Q430" s="20">
        <v>95467</v>
      </c>
      <c r="R430" s="20">
        <v>107080</v>
      </c>
      <c r="S430" s="20">
        <v>125328</v>
      </c>
      <c r="T430" s="20">
        <v>131545</v>
      </c>
      <c r="U430" s="20">
        <v>135763</v>
      </c>
      <c r="V430" s="20">
        <v>119106</v>
      </c>
      <c r="W430" s="20">
        <v>99338</v>
      </c>
      <c r="X430" s="20">
        <v>81142</v>
      </c>
      <c r="Y430" s="20">
        <v>71565</v>
      </c>
      <c r="AA430" s="2">
        <f>IFERROR(INDEX('Holiday Schedule'!$D$3:$D$24,MATCH(A430,'Holiday Schedule'!$C$3:$C$24,0)),0)</f>
        <v>0</v>
      </c>
      <c r="AB430" s="2">
        <f t="shared" si="48"/>
        <v>3</v>
      </c>
      <c r="AC430" s="2">
        <f t="shared" si="49"/>
        <v>1690765</v>
      </c>
      <c r="AD430" s="5">
        <f t="shared" si="50"/>
        <v>565928</v>
      </c>
      <c r="AE430" s="5">
        <f t="shared" si="51"/>
        <v>2256693</v>
      </c>
      <c r="AG430" s="2">
        <f t="shared" si="52"/>
        <v>2</v>
      </c>
      <c r="AH430" s="2">
        <f t="shared" si="53"/>
        <v>2025</v>
      </c>
      <c r="AJ430" s="5">
        <f t="shared" si="54"/>
        <v>135763</v>
      </c>
      <c r="AK430" s="2">
        <f t="shared" si="55"/>
        <v>20</v>
      </c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40"/>
    </row>
    <row r="431" spans="1:89" x14ac:dyDescent="0.25">
      <c r="A431" s="18">
        <v>45714</v>
      </c>
      <c r="B431" s="20">
        <v>65497</v>
      </c>
      <c r="C431" s="20">
        <v>63281</v>
      </c>
      <c r="D431" s="20">
        <v>61796</v>
      </c>
      <c r="E431" s="20">
        <v>60901</v>
      </c>
      <c r="F431" s="20">
        <v>66444</v>
      </c>
      <c r="G431" s="20">
        <v>73859</v>
      </c>
      <c r="H431" s="20">
        <v>104881</v>
      </c>
      <c r="I431" s="20">
        <v>112321</v>
      </c>
      <c r="J431" s="20">
        <v>108716</v>
      </c>
      <c r="K431" s="20">
        <v>104861</v>
      </c>
      <c r="L431" s="20">
        <v>102233</v>
      </c>
      <c r="M431" s="20">
        <v>99267</v>
      </c>
      <c r="N431" s="20">
        <v>92998</v>
      </c>
      <c r="O431" s="20">
        <v>91001</v>
      </c>
      <c r="P431" s="20">
        <v>88291</v>
      </c>
      <c r="Q431" s="20">
        <v>95911</v>
      </c>
      <c r="R431" s="20">
        <v>107579</v>
      </c>
      <c r="S431" s="20">
        <v>125911</v>
      </c>
      <c r="T431" s="20">
        <v>132156</v>
      </c>
      <c r="U431" s="20">
        <v>136394</v>
      </c>
      <c r="V431" s="20">
        <v>119661</v>
      </c>
      <c r="W431" s="20">
        <v>99800</v>
      </c>
      <c r="X431" s="20">
        <v>81521</v>
      </c>
      <c r="Y431" s="20">
        <v>71897</v>
      </c>
      <c r="AA431" s="2">
        <f>IFERROR(INDEX('Holiday Schedule'!$D$3:$D$24,MATCH(A431,'Holiday Schedule'!$C$3:$C$24,0)),0)</f>
        <v>0</v>
      </c>
      <c r="AB431" s="2">
        <f t="shared" si="48"/>
        <v>4</v>
      </c>
      <c r="AC431" s="2">
        <f t="shared" si="49"/>
        <v>1698621</v>
      </c>
      <c r="AD431" s="5">
        <f t="shared" si="50"/>
        <v>568556</v>
      </c>
      <c r="AE431" s="5">
        <f t="shared" si="51"/>
        <v>2267177</v>
      </c>
      <c r="AG431" s="2">
        <f t="shared" si="52"/>
        <v>2</v>
      </c>
      <c r="AH431" s="2">
        <f t="shared" si="53"/>
        <v>2025</v>
      </c>
      <c r="AJ431" s="5">
        <f t="shared" si="54"/>
        <v>136394</v>
      </c>
      <c r="AK431" s="2">
        <f t="shared" si="55"/>
        <v>20</v>
      </c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40"/>
    </row>
    <row r="432" spans="1:89" x14ac:dyDescent="0.25">
      <c r="A432" s="18">
        <v>45715</v>
      </c>
      <c r="B432" s="20">
        <v>65875</v>
      </c>
      <c r="C432" s="20">
        <v>63646</v>
      </c>
      <c r="D432" s="20">
        <v>62151</v>
      </c>
      <c r="E432" s="20">
        <v>61253</v>
      </c>
      <c r="F432" s="20">
        <v>66826</v>
      </c>
      <c r="G432" s="20">
        <v>74285</v>
      </c>
      <c r="H432" s="20">
        <v>105486</v>
      </c>
      <c r="I432" s="20">
        <v>112969</v>
      </c>
      <c r="J432" s="20">
        <v>109343</v>
      </c>
      <c r="K432" s="20">
        <v>105464</v>
      </c>
      <c r="L432" s="20">
        <v>102822</v>
      </c>
      <c r="M432" s="20">
        <v>99840</v>
      </c>
      <c r="N432" s="20">
        <v>93535</v>
      </c>
      <c r="O432" s="20">
        <v>91526</v>
      </c>
      <c r="P432" s="20">
        <v>88800</v>
      </c>
      <c r="Q432" s="20">
        <v>96464</v>
      </c>
      <c r="R432" s="20">
        <v>108199</v>
      </c>
      <c r="S432" s="20">
        <v>126637</v>
      </c>
      <c r="T432" s="20">
        <v>132918</v>
      </c>
      <c r="U432" s="20">
        <v>137180</v>
      </c>
      <c r="V432" s="20">
        <v>120350</v>
      </c>
      <c r="W432" s="20">
        <v>100374</v>
      </c>
      <c r="X432" s="20">
        <v>81989</v>
      </c>
      <c r="Y432" s="20">
        <v>72312</v>
      </c>
      <c r="AA432" s="2">
        <f>IFERROR(INDEX('Holiday Schedule'!$D$3:$D$24,MATCH(A432,'Holiday Schedule'!$C$3:$C$24,0)),0)</f>
        <v>0</v>
      </c>
      <c r="AB432" s="2">
        <f t="shared" si="48"/>
        <v>5</v>
      </c>
      <c r="AC432" s="2">
        <f t="shared" si="49"/>
        <v>1708410</v>
      </c>
      <c r="AD432" s="5">
        <f t="shared" si="50"/>
        <v>571834</v>
      </c>
      <c r="AE432" s="5">
        <f t="shared" si="51"/>
        <v>2280244</v>
      </c>
      <c r="AG432" s="2">
        <f t="shared" si="52"/>
        <v>2</v>
      </c>
      <c r="AH432" s="2">
        <f t="shared" si="53"/>
        <v>2025</v>
      </c>
      <c r="AJ432" s="5">
        <f t="shared" si="54"/>
        <v>137180</v>
      </c>
      <c r="AK432" s="2">
        <f t="shared" si="55"/>
        <v>20</v>
      </c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40"/>
    </row>
    <row r="433" spans="1:89" x14ac:dyDescent="0.25">
      <c r="A433" s="18">
        <v>45716</v>
      </c>
      <c r="B433" s="20">
        <v>66707</v>
      </c>
      <c r="C433" s="20">
        <v>64448</v>
      </c>
      <c r="D433" s="20">
        <v>62935</v>
      </c>
      <c r="E433" s="20">
        <v>62024</v>
      </c>
      <c r="F433" s="20">
        <v>67668</v>
      </c>
      <c r="G433" s="20">
        <v>75221</v>
      </c>
      <c r="H433" s="20">
        <v>106815</v>
      </c>
      <c r="I433" s="20">
        <v>114395</v>
      </c>
      <c r="J433" s="20">
        <v>110721</v>
      </c>
      <c r="K433" s="20">
        <v>106795</v>
      </c>
      <c r="L433" s="20">
        <v>104119</v>
      </c>
      <c r="M433" s="20">
        <v>101098</v>
      </c>
      <c r="N433" s="20">
        <v>94714</v>
      </c>
      <c r="O433" s="20">
        <v>92681</v>
      </c>
      <c r="P433" s="20">
        <v>89920</v>
      </c>
      <c r="Q433" s="20">
        <v>97680</v>
      </c>
      <c r="R433" s="20">
        <v>109563</v>
      </c>
      <c r="S433" s="20">
        <v>128232</v>
      </c>
      <c r="T433" s="20">
        <v>134594</v>
      </c>
      <c r="U433" s="20">
        <v>138910</v>
      </c>
      <c r="V433" s="20">
        <v>121867</v>
      </c>
      <c r="W433" s="20">
        <v>101641</v>
      </c>
      <c r="X433" s="20">
        <v>83023</v>
      </c>
      <c r="Y433" s="20">
        <v>73224</v>
      </c>
      <c r="AA433" s="2">
        <f>IFERROR(INDEX('Holiday Schedule'!$D$3:$D$24,MATCH(A433,'Holiday Schedule'!$C$3:$C$24,0)),0)</f>
        <v>0</v>
      </c>
      <c r="AB433" s="2">
        <f t="shared" si="48"/>
        <v>6</v>
      </c>
      <c r="AC433" s="2">
        <f t="shared" si="49"/>
        <v>1729953</v>
      </c>
      <c r="AD433" s="5">
        <f t="shared" si="50"/>
        <v>579042</v>
      </c>
      <c r="AE433" s="5">
        <f t="shared" si="51"/>
        <v>2308995</v>
      </c>
      <c r="AG433" s="2">
        <f t="shared" si="52"/>
        <v>2</v>
      </c>
      <c r="AH433" s="2">
        <f t="shared" si="53"/>
        <v>2025</v>
      </c>
      <c r="AJ433" s="5">
        <f t="shared" si="54"/>
        <v>138910</v>
      </c>
      <c r="AK433" s="2">
        <f t="shared" si="55"/>
        <v>20</v>
      </c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40"/>
    </row>
    <row r="434" spans="1:89" x14ac:dyDescent="0.25">
      <c r="A434" s="18">
        <v>45717</v>
      </c>
      <c r="B434" s="20">
        <v>65610</v>
      </c>
      <c r="C434" s="20">
        <v>54077</v>
      </c>
      <c r="D434" s="20">
        <v>59094</v>
      </c>
      <c r="E434" s="20">
        <v>59481</v>
      </c>
      <c r="F434" s="20">
        <v>61788</v>
      </c>
      <c r="G434" s="20">
        <v>68949</v>
      </c>
      <c r="H434" s="20">
        <v>89700</v>
      </c>
      <c r="I434" s="20">
        <v>101729</v>
      </c>
      <c r="J434" s="20">
        <v>107155</v>
      </c>
      <c r="K434" s="20">
        <v>110801</v>
      </c>
      <c r="L434" s="20">
        <v>107057</v>
      </c>
      <c r="M434" s="20">
        <v>103522</v>
      </c>
      <c r="N434" s="20">
        <v>100099</v>
      </c>
      <c r="O434" s="20">
        <v>95106</v>
      </c>
      <c r="P434" s="20">
        <v>89004</v>
      </c>
      <c r="Q434" s="20">
        <v>93366</v>
      </c>
      <c r="R434" s="20">
        <v>101163</v>
      </c>
      <c r="S434" s="20">
        <v>113509</v>
      </c>
      <c r="T434" s="20">
        <v>118748</v>
      </c>
      <c r="U434" s="20">
        <v>131687</v>
      </c>
      <c r="V434" s="20">
        <v>127053</v>
      </c>
      <c r="W434" s="20">
        <v>100721</v>
      </c>
      <c r="X434" s="20">
        <v>80595</v>
      </c>
      <c r="Y434" s="20">
        <v>70812</v>
      </c>
      <c r="AA434" s="2">
        <f>IFERROR(INDEX('Holiday Schedule'!$D$3:$D$24,MATCH(A434,'Holiday Schedule'!$C$3:$C$24,0)),0)</f>
        <v>0</v>
      </c>
      <c r="AB434" s="2">
        <f t="shared" si="48"/>
        <v>7</v>
      </c>
      <c r="AC434" s="2">
        <f t="shared" si="49"/>
        <v>0</v>
      </c>
      <c r="AD434" s="5">
        <f t="shared" si="50"/>
        <v>2210826</v>
      </c>
      <c r="AE434" s="5">
        <f t="shared" si="51"/>
        <v>2210826</v>
      </c>
      <c r="AG434" s="2">
        <f t="shared" si="52"/>
        <v>3</v>
      </c>
      <c r="AH434" s="2">
        <f t="shared" si="53"/>
        <v>2025</v>
      </c>
      <c r="AJ434" s="5">
        <f t="shared" si="54"/>
        <v>131687</v>
      </c>
      <c r="AK434" s="2">
        <f t="shared" si="55"/>
        <v>20</v>
      </c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40"/>
    </row>
    <row r="435" spans="1:89" x14ac:dyDescent="0.25">
      <c r="A435" s="18">
        <v>45718</v>
      </c>
      <c r="B435" s="20">
        <v>65795</v>
      </c>
      <c r="C435" s="20">
        <v>54227</v>
      </c>
      <c r="D435" s="20">
        <v>59258</v>
      </c>
      <c r="E435" s="20">
        <v>59646</v>
      </c>
      <c r="F435" s="20">
        <v>61959</v>
      </c>
      <c r="G435" s="20">
        <v>69141</v>
      </c>
      <c r="H435" s="20">
        <v>89951</v>
      </c>
      <c r="I435" s="20">
        <v>102011</v>
      </c>
      <c r="J435" s="20">
        <v>107452</v>
      </c>
      <c r="K435" s="20">
        <v>111109</v>
      </c>
      <c r="L435" s="20">
        <v>107354</v>
      </c>
      <c r="M435" s="20">
        <v>103808</v>
      </c>
      <c r="N435" s="20">
        <v>100377</v>
      </c>
      <c r="O435" s="20">
        <v>95370</v>
      </c>
      <c r="P435" s="20">
        <v>89250</v>
      </c>
      <c r="Q435" s="20">
        <v>93625</v>
      </c>
      <c r="R435" s="20">
        <v>101444</v>
      </c>
      <c r="S435" s="20">
        <v>113824</v>
      </c>
      <c r="T435" s="20">
        <v>119077</v>
      </c>
      <c r="U435" s="20">
        <v>132051</v>
      </c>
      <c r="V435" s="20">
        <v>127408</v>
      </c>
      <c r="W435" s="20">
        <v>101000</v>
      </c>
      <c r="X435" s="20">
        <v>80818</v>
      </c>
      <c r="Y435" s="20">
        <v>71011</v>
      </c>
      <c r="AA435" s="2">
        <f>IFERROR(INDEX('Holiday Schedule'!$D$3:$D$24,MATCH(A435,'Holiday Schedule'!$C$3:$C$24,0)),0)</f>
        <v>0</v>
      </c>
      <c r="AB435" s="2">
        <f t="shared" si="48"/>
        <v>1</v>
      </c>
      <c r="AC435" s="2">
        <f t="shared" si="49"/>
        <v>0</v>
      </c>
      <c r="AD435" s="5">
        <f t="shared" si="50"/>
        <v>2216966</v>
      </c>
      <c r="AE435" s="5">
        <f t="shared" si="51"/>
        <v>2216966</v>
      </c>
      <c r="AG435" s="2">
        <f t="shared" si="52"/>
        <v>3</v>
      </c>
      <c r="AH435" s="2">
        <f t="shared" si="53"/>
        <v>2025</v>
      </c>
      <c r="AJ435" s="5">
        <f t="shared" si="54"/>
        <v>132051</v>
      </c>
      <c r="AK435" s="2">
        <f t="shared" si="55"/>
        <v>20</v>
      </c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40"/>
    </row>
    <row r="436" spans="1:89" x14ac:dyDescent="0.25">
      <c r="A436" s="18">
        <v>45719</v>
      </c>
      <c r="B436" s="20">
        <v>65863</v>
      </c>
      <c r="C436" s="20">
        <v>60589</v>
      </c>
      <c r="D436" s="20">
        <v>58812</v>
      </c>
      <c r="E436" s="20">
        <v>60833</v>
      </c>
      <c r="F436" s="20">
        <v>62895</v>
      </c>
      <c r="G436" s="20">
        <v>73448</v>
      </c>
      <c r="H436" s="20">
        <v>101109</v>
      </c>
      <c r="I436" s="20">
        <v>112697</v>
      </c>
      <c r="J436" s="20">
        <v>106550</v>
      </c>
      <c r="K436" s="20">
        <v>105360</v>
      </c>
      <c r="L436" s="20">
        <v>102603</v>
      </c>
      <c r="M436" s="20">
        <v>98199</v>
      </c>
      <c r="N436" s="20">
        <v>95529</v>
      </c>
      <c r="O436" s="20">
        <v>90188</v>
      </c>
      <c r="P436" s="20">
        <v>86082</v>
      </c>
      <c r="Q436" s="20">
        <v>91053</v>
      </c>
      <c r="R436" s="20">
        <v>98816</v>
      </c>
      <c r="S436" s="20">
        <v>112577</v>
      </c>
      <c r="T436" s="20">
        <v>117096</v>
      </c>
      <c r="U436" s="20">
        <v>131205</v>
      </c>
      <c r="V436" s="20">
        <v>126019</v>
      </c>
      <c r="W436" s="20">
        <v>102399</v>
      </c>
      <c r="X436" s="20">
        <v>80264</v>
      </c>
      <c r="Y436" s="20">
        <v>70963</v>
      </c>
      <c r="AA436" s="2">
        <f>IFERROR(INDEX('Holiday Schedule'!$D$3:$D$24,MATCH(A436,'Holiday Schedule'!$C$3:$C$24,0)),0)</f>
        <v>0</v>
      </c>
      <c r="AB436" s="2">
        <f t="shared" si="48"/>
        <v>2</v>
      </c>
      <c r="AC436" s="2">
        <f t="shared" si="49"/>
        <v>1656637</v>
      </c>
      <c r="AD436" s="5">
        <f t="shared" si="50"/>
        <v>554512</v>
      </c>
      <c r="AE436" s="5">
        <f t="shared" si="51"/>
        <v>2211149</v>
      </c>
      <c r="AG436" s="2">
        <f t="shared" si="52"/>
        <v>3</v>
      </c>
      <c r="AH436" s="2">
        <f t="shared" si="53"/>
        <v>2025</v>
      </c>
      <c r="AJ436" s="5">
        <f t="shared" si="54"/>
        <v>131205</v>
      </c>
      <c r="AK436" s="2">
        <f t="shared" si="55"/>
        <v>20</v>
      </c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40"/>
    </row>
    <row r="437" spans="1:89" x14ac:dyDescent="0.25">
      <c r="A437" s="18">
        <v>45720</v>
      </c>
      <c r="B437" s="20">
        <v>66028</v>
      </c>
      <c r="C437" s="20">
        <v>60741</v>
      </c>
      <c r="D437" s="20">
        <v>58959</v>
      </c>
      <c r="E437" s="20">
        <v>60985</v>
      </c>
      <c r="F437" s="20">
        <v>63052</v>
      </c>
      <c r="G437" s="20">
        <v>73632</v>
      </c>
      <c r="H437" s="20">
        <v>101363</v>
      </c>
      <c r="I437" s="20">
        <v>112980</v>
      </c>
      <c r="J437" s="20">
        <v>106817</v>
      </c>
      <c r="K437" s="20">
        <v>105625</v>
      </c>
      <c r="L437" s="20">
        <v>102858</v>
      </c>
      <c r="M437" s="20">
        <v>98445</v>
      </c>
      <c r="N437" s="20">
        <v>95768</v>
      </c>
      <c r="O437" s="20">
        <v>90413</v>
      </c>
      <c r="P437" s="20">
        <v>86296</v>
      </c>
      <c r="Q437" s="20">
        <v>91280</v>
      </c>
      <c r="R437" s="20">
        <v>99062</v>
      </c>
      <c r="S437" s="20">
        <v>112859</v>
      </c>
      <c r="T437" s="20">
        <v>117389</v>
      </c>
      <c r="U437" s="20">
        <v>131533</v>
      </c>
      <c r="V437" s="20">
        <v>126333</v>
      </c>
      <c r="W437" s="20">
        <v>102655</v>
      </c>
      <c r="X437" s="20">
        <v>80465</v>
      </c>
      <c r="Y437" s="20">
        <v>71142</v>
      </c>
      <c r="AA437" s="2">
        <f>IFERROR(INDEX('Holiday Schedule'!$D$3:$D$24,MATCH(A437,'Holiday Schedule'!$C$3:$C$24,0)),0)</f>
        <v>0</v>
      </c>
      <c r="AB437" s="2">
        <f t="shared" si="48"/>
        <v>3</v>
      </c>
      <c r="AC437" s="2">
        <f t="shared" si="49"/>
        <v>1660778</v>
      </c>
      <c r="AD437" s="5">
        <f t="shared" si="50"/>
        <v>555902</v>
      </c>
      <c r="AE437" s="5">
        <f t="shared" si="51"/>
        <v>2216680</v>
      </c>
      <c r="AG437" s="2">
        <f t="shared" si="52"/>
        <v>3</v>
      </c>
      <c r="AH437" s="2">
        <f t="shared" si="53"/>
        <v>2025</v>
      </c>
      <c r="AJ437" s="5">
        <f t="shared" si="54"/>
        <v>131533</v>
      </c>
      <c r="AK437" s="2">
        <f t="shared" si="55"/>
        <v>20</v>
      </c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40"/>
    </row>
    <row r="438" spans="1:89" x14ac:dyDescent="0.25">
      <c r="A438" s="18">
        <v>45721</v>
      </c>
      <c r="B438" s="20">
        <v>66029</v>
      </c>
      <c r="C438" s="20">
        <v>60742</v>
      </c>
      <c r="D438" s="20">
        <v>58959</v>
      </c>
      <c r="E438" s="20">
        <v>60985</v>
      </c>
      <c r="F438" s="20">
        <v>63052</v>
      </c>
      <c r="G438" s="20">
        <v>73633</v>
      </c>
      <c r="H438" s="20">
        <v>101363</v>
      </c>
      <c r="I438" s="20">
        <v>112981</v>
      </c>
      <c r="J438" s="20">
        <v>106818</v>
      </c>
      <c r="K438" s="20">
        <v>105625</v>
      </c>
      <c r="L438" s="20">
        <v>102860</v>
      </c>
      <c r="M438" s="20">
        <v>98445</v>
      </c>
      <c r="N438" s="20">
        <v>95768</v>
      </c>
      <c r="O438" s="20">
        <v>90413</v>
      </c>
      <c r="P438" s="20">
        <v>86297</v>
      </c>
      <c r="Q438" s="20">
        <v>91280</v>
      </c>
      <c r="R438" s="20">
        <v>99062</v>
      </c>
      <c r="S438" s="20">
        <v>112860</v>
      </c>
      <c r="T438" s="20">
        <v>117390</v>
      </c>
      <c r="U438" s="20">
        <v>131534</v>
      </c>
      <c r="V438" s="20">
        <v>126334</v>
      </c>
      <c r="W438" s="20">
        <v>102655</v>
      </c>
      <c r="X438" s="20">
        <v>80466</v>
      </c>
      <c r="Y438" s="20">
        <v>71142</v>
      </c>
      <c r="AA438" s="2">
        <f>IFERROR(INDEX('Holiday Schedule'!$D$3:$D$24,MATCH(A438,'Holiday Schedule'!$C$3:$C$24,0)),0)</f>
        <v>0</v>
      </c>
      <c r="AB438" s="2">
        <f t="shared" si="48"/>
        <v>4</v>
      </c>
      <c r="AC438" s="2">
        <f t="shared" si="49"/>
        <v>1660788</v>
      </c>
      <c r="AD438" s="5">
        <f t="shared" si="50"/>
        <v>555905</v>
      </c>
      <c r="AE438" s="5">
        <f t="shared" si="51"/>
        <v>2216693</v>
      </c>
      <c r="AG438" s="2">
        <f t="shared" si="52"/>
        <v>3</v>
      </c>
      <c r="AH438" s="2">
        <f t="shared" si="53"/>
        <v>2025</v>
      </c>
      <c r="AJ438" s="5">
        <f t="shared" si="54"/>
        <v>131534</v>
      </c>
      <c r="AK438" s="2">
        <f t="shared" si="55"/>
        <v>20</v>
      </c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40"/>
    </row>
    <row r="439" spans="1:89" x14ac:dyDescent="0.25">
      <c r="A439" s="18">
        <v>45722</v>
      </c>
      <c r="B439" s="20">
        <v>66232</v>
      </c>
      <c r="C439" s="20">
        <v>60930</v>
      </c>
      <c r="D439" s="20">
        <v>59141</v>
      </c>
      <c r="E439" s="20">
        <v>61174</v>
      </c>
      <c r="F439" s="20">
        <v>63246</v>
      </c>
      <c r="G439" s="20">
        <v>73860</v>
      </c>
      <c r="H439" s="20">
        <v>101676</v>
      </c>
      <c r="I439" s="20">
        <v>113330</v>
      </c>
      <c r="J439" s="20">
        <v>107148</v>
      </c>
      <c r="K439" s="20">
        <v>105950</v>
      </c>
      <c r="L439" s="20">
        <v>103177</v>
      </c>
      <c r="M439" s="20">
        <v>98750</v>
      </c>
      <c r="N439" s="20">
        <v>96063</v>
      </c>
      <c r="O439" s="20">
        <v>90692</v>
      </c>
      <c r="P439" s="20">
        <v>86564</v>
      </c>
      <c r="Q439" s="20">
        <v>91563</v>
      </c>
      <c r="R439" s="20">
        <v>99369</v>
      </c>
      <c r="S439" s="20">
        <v>113210</v>
      </c>
      <c r="T439" s="20">
        <v>117752</v>
      </c>
      <c r="U439" s="20">
        <v>131940</v>
      </c>
      <c r="V439" s="20">
        <v>126722</v>
      </c>
      <c r="W439" s="20">
        <v>102973</v>
      </c>
      <c r="X439" s="20">
        <v>80713</v>
      </c>
      <c r="Y439" s="20">
        <v>71361</v>
      </c>
      <c r="AA439" s="2">
        <f>IFERROR(INDEX('Holiday Schedule'!$D$3:$D$24,MATCH(A439,'Holiday Schedule'!$C$3:$C$24,0)),0)</f>
        <v>0</v>
      </c>
      <c r="AB439" s="2">
        <f t="shared" si="48"/>
        <v>5</v>
      </c>
      <c r="AC439" s="2">
        <f t="shared" si="49"/>
        <v>1665916</v>
      </c>
      <c r="AD439" s="5">
        <f t="shared" si="50"/>
        <v>557620</v>
      </c>
      <c r="AE439" s="5">
        <f t="shared" si="51"/>
        <v>2223536</v>
      </c>
      <c r="AG439" s="2">
        <f t="shared" si="52"/>
        <v>3</v>
      </c>
      <c r="AH439" s="2">
        <f t="shared" si="53"/>
        <v>2025</v>
      </c>
      <c r="AJ439" s="5">
        <f t="shared" si="54"/>
        <v>131940</v>
      </c>
      <c r="AK439" s="2">
        <f t="shared" si="55"/>
        <v>20</v>
      </c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40"/>
    </row>
    <row r="440" spans="1:89" x14ac:dyDescent="0.25">
      <c r="A440" s="18">
        <v>45723</v>
      </c>
      <c r="B440" s="20">
        <v>66235</v>
      </c>
      <c r="C440" s="20">
        <v>60932</v>
      </c>
      <c r="D440" s="20">
        <v>59144</v>
      </c>
      <c r="E440" s="20">
        <v>61176</v>
      </c>
      <c r="F440" s="20">
        <v>63249</v>
      </c>
      <c r="G440" s="20">
        <v>73864</v>
      </c>
      <c r="H440" s="20">
        <v>101680</v>
      </c>
      <c r="I440" s="20">
        <v>113335</v>
      </c>
      <c r="J440" s="20">
        <v>107152</v>
      </c>
      <c r="K440" s="20">
        <v>105955</v>
      </c>
      <c r="L440" s="20">
        <v>103181</v>
      </c>
      <c r="M440" s="20">
        <v>98754</v>
      </c>
      <c r="N440" s="20">
        <v>96067</v>
      </c>
      <c r="O440" s="20">
        <v>90696</v>
      </c>
      <c r="P440" s="20">
        <v>86567</v>
      </c>
      <c r="Q440" s="20">
        <v>91567</v>
      </c>
      <c r="R440" s="20">
        <v>99373</v>
      </c>
      <c r="S440" s="20">
        <v>113214</v>
      </c>
      <c r="T440" s="20">
        <v>117757</v>
      </c>
      <c r="U440" s="20">
        <v>131945</v>
      </c>
      <c r="V440" s="20">
        <v>126727</v>
      </c>
      <c r="W440" s="20">
        <v>102977</v>
      </c>
      <c r="X440" s="20">
        <v>80717</v>
      </c>
      <c r="Y440" s="20">
        <v>71364</v>
      </c>
      <c r="AA440" s="2">
        <f>IFERROR(INDEX('Holiday Schedule'!$D$3:$D$24,MATCH(A440,'Holiday Schedule'!$C$3:$C$24,0)),0)</f>
        <v>0</v>
      </c>
      <c r="AB440" s="2">
        <f t="shared" si="48"/>
        <v>6</v>
      </c>
      <c r="AC440" s="2">
        <f t="shared" si="49"/>
        <v>1665984</v>
      </c>
      <c r="AD440" s="5">
        <f t="shared" si="50"/>
        <v>557644</v>
      </c>
      <c r="AE440" s="5">
        <f t="shared" si="51"/>
        <v>2223628</v>
      </c>
      <c r="AG440" s="2">
        <f t="shared" si="52"/>
        <v>3</v>
      </c>
      <c r="AH440" s="2">
        <f t="shared" si="53"/>
        <v>2025</v>
      </c>
      <c r="AJ440" s="5">
        <f t="shared" si="54"/>
        <v>131945</v>
      </c>
      <c r="AK440" s="2">
        <f t="shared" si="55"/>
        <v>20</v>
      </c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40"/>
    </row>
    <row r="441" spans="1:89" x14ac:dyDescent="0.25">
      <c r="A441" s="18">
        <v>45724</v>
      </c>
      <c r="B441" s="20">
        <v>66822</v>
      </c>
      <c r="C441" s="20">
        <v>55076</v>
      </c>
      <c r="D441" s="20">
        <v>60185</v>
      </c>
      <c r="E441" s="20">
        <v>60579</v>
      </c>
      <c r="F441" s="20">
        <v>62929</v>
      </c>
      <c r="G441" s="20">
        <v>70224</v>
      </c>
      <c r="H441" s="20">
        <v>91358</v>
      </c>
      <c r="I441" s="20">
        <v>103607</v>
      </c>
      <c r="J441" s="20">
        <v>109134</v>
      </c>
      <c r="K441" s="20">
        <v>112848</v>
      </c>
      <c r="L441" s="20">
        <v>109034</v>
      </c>
      <c r="M441" s="20">
        <v>105435</v>
      </c>
      <c r="N441" s="20">
        <v>101948</v>
      </c>
      <c r="O441" s="20">
        <v>96862</v>
      </c>
      <c r="P441" s="20">
        <v>90647</v>
      </c>
      <c r="Q441" s="20">
        <v>95091</v>
      </c>
      <c r="R441" s="20">
        <v>103031</v>
      </c>
      <c r="S441" s="20">
        <v>115606</v>
      </c>
      <c r="T441" s="20">
        <v>120941</v>
      </c>
      <c r="U441" s="20">
        <v>134119</v>
      </c>
      <c r="V441" s="20">
        <v>129401</v>
      </c>
      <c r="W441" s="20">
        <v>102581</v>
      </c>
      <c r="X441" s="20">
        <v>82084</v>
      </c>
      <c r="Y441" s="20">
        <v>72122</v>
      </c>
      <c r="AA441" s="2">
        <f>IFERROR(INDEX('Holiday Schedule'!$D$3:$D$24,MATCH(A441,'Holiday Schedule'!$C$3:$C$24,0)),0)</f>
        <v>0</v>
      </c>
      <c r="AB441" s="2">
        <f t="shared" si="48"/>
        <v>7</v>
      </c>
      <c r="AC441" s="2">
        <f t="shared" si="49"/>
        <v>0</v>
      </c>
      <c r="AD441" s="5">
        <f t="shared" si="50"/>
        <v>2251664</v>
      </c>
      <c r="AE441" s="5">
        <f t="shared" si="51"/>
        <v>2251664</v>
      </c>
      <c r="AG441" s="2">
        <f t="shared" si="52"/>
        <v>3</v>
      </c>
      <c r="AH441" s="2">
        <f t="shared" si="53"/>
        <v>2025</v>
      </c>
      <c r="AJ441" s="5">
        <f t="shared" si="54"/>
        <v>134119</v>
      </c>
      <c r="AK441" s="2">
        <f t="shared" si="55"/>
        <v>20</v>
      </c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40"/>
    </row>
    <row r="442" spans="1:89" x14ac:dyDescent="0.25">
      <c r="A442" s="18">
        <v>45725</v>
      </c>
      <c r="B442" s="20">
        <v>59331</v>
      </c>
      <c r="C442" s="20">
        <v>0</v>
      </c>
      <c r="D442" s="20">
        <v>48900</v>
      </c>
      <c r="E442" s="20">
        <v>53787</v>
      </c>
      <c r="F442" s="20">
        <v>55875</v>
      </c>
      <c r="G442" s="20">
        <v>62350</v>
      </c>
      <c r="H442" s="20">
        <v>81115</v>
      </c>
      <c r="I442" s="20">
        <v>91990</v>
      </c>
      <c r="J442" s="20">
        <v>96899</v>
      </c>
      <c r="K442" s="20">
        <v>100197</v>
      </c>
      <c r="L442" s="20">
        <v>96809</v>
      </c>
      <c r="M442" s="20">
        <v>93614</v>
      </c>
      <c r="N442" s="20">
        <v>90517</v>
      </c>
      <c r="O442" s="20">
        <v>86003</v>
      </c>
      <c r="P442" s="20">
        <v>80485</v>
      </c>
      <c r="Q442" s="20">
        <v>84428</v>
      </c>
      <c r="R442" s="20">
        <v>91480</v>
      </c>
      <c r="S442" s="20">
        <v>102644</v>
      </c>
      <c r="T442" s="20">
        <v>107381</v>
      </c>
      <c r="U442" s="20">
        <v>119082</v>
      </c>
      <c r="V442" s="20">
        <v>114892</v>
      </c>
      <c r="W442" s="20">
        <v>91081</v>
      </c>
      <c r="X442" s="20">
        <v>72880</v>
      </c>
      <c r="Y442" s="20">
        <v>64035</v>
      </c>
      <c r="AA442" s="2">
        <f>IFERROR(INDEX('Holiday Schedule'!$D$3:$D$24,MATCH(A442,'Holiday Schedule'!$C$3:$C$24,0)),0)</f>
        <v>0</v>
      </c>
      <c r="AB442" s="2">
        <f t="shared" si="48"/>
        <v>1</v>
      </c>
      <c r="AC442" s="2">
        <f t="shared" si="49"/>
        <v>0</v>
      </c>
      <c r="AD442" s="5">
        <f t="shared" si="50"/>
        <v>1945775</v>
      </c>
      <c r="AE442" s="5">
        <f t="shared" si="51"/>
        <v>1945775</v>
      </c>
      <c r="AG442" s="2">
        <f t="shared" si="52"/>
        <v>3</v>
      </c>
      <c r="AH442" s="2">
        <f t="shared" si="53"/>
        <v>2025</v>
      </c>
      <c r="AJ442" s="5">
        <f t="shared" si="54"/>
        <v>119082</v>
      </c>
      <c r="AK442" s="2">
        <f t="shared" si="55"/>
        <v>20</v>
      </c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40"/>
    </row>
    <row r="443" spans="1:89" x14ac:dyDescent="0.25">
      <c r="A443" s="18">
        <v>45726</v>
      </c>
      <c r="B443" s="20">
        <v>66425</v>
      </c>
      <c r="C443" s="20">
        <v>61107</v>
      </c>
      <c r="D443" s="20">
        <v>59315</v>
      </c>
      <c r="E443" s="20">
        <v>61352</v>
      </c>
      <c r="F443" s="20">
        <v>63432</v>
      </c>
      <c r="G443" s="20">
        <v>74077</v>
      </c>
      <c r="H443" s="20">
        <v>101973</v>
      </c>
      <c r="I443" s="20">
        <v>113660</v>
      </c>
      <c r="J443" s="20">
        <v>107460</v>
      </c>
      <c r="K443" s="20">
        <v>106260</v>
      </c>
      <c r="L443" s="20">
        <v>103478</v>
      </c>
      <c r="M443" s="20">
        <v>99036</v>
      </c>
      <c r="N443" s="20">
        <v>96345</v>
      </c>
      <c r="O443" s="20">
        <v>90958</v>
      </c>
      <c r="P443" s="20">
        <v>86815</v>
      </c>
      <c r="Q443" s="20">
        <v>91830</v>
      </c>
      <c r="R443" s="20">
        <v>99659</v>
      </c>
      <c r="S443" s="20">
        <v>113540</v>
      </c>
      <c r="T443" s="20">
        <v>118096</v>
      </c>
      <c r="U443" s="20">
        <v>132325</v>
      </c>
      <c r="V443" s="20">
        <v>127094</v>
      </c>
      <c r="W443" s="20">
        <v>103274</v>
      </c>
      <c r="X443" s="20">
        <v>80949</v>
      </c>
      <c r="Y443" s="20">
        <v>71569</v>
      </c>
      <c r="AA443" s="2">
        <f>IFERROR(INDEX('Holiday Schedule'!$D$3:$D$24,MATCH(A443,'Holiday Schedule'!$C$3:$C$24,0)),0)</f>
        <v>0</v>
      </c>
      <c r="AB443" s="2">
        <f t="shared" si="48"/>
        <v>2</v>
      </c>
      <c r="AC443" s="2">
        <f t="shared" si="49"/>
        <v>1670779</v>
      </c>
      <c r="AD443" s="5">
        <f t="shared" si="50"/>
        <v>559250</v>
      </c>
      <c r="AE443" s="5">
        <f t="shared" si="51"/>
        <v>2230029</v>
      </c>
      <c r="AG443" s="2">
        <f t="shared" si="52"/>
        <v>3</v>
      </c>
      <c r="AH443" s="2">
        <f t="shared" si="53"/>
        <v>2025</v>
      </c>
      <c r="AJ443" s="5">
        <f t="shared" si="54"/>
        <v>132325</v>
      </c>
      <c r="AK443" s="2">
        <f t="shared" si="55"/>
        <v>20</v>
      </c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40"/>
    </row>
    <row r="444" spans="1:89" x14ac:dyDescent="0.25">
      <c r="A444" s="18">
        <v>45727</v>
      </c>
      <c r="B444" s="20">
        <v>66500</v>
      </c>
      <c r="C444" s="20">
        <v>61177</v>
      </c>
      <c r="D444" s="20">
        <v>59382</v>
      </c>
      <c r="E444" s="20">
        <v>61422</v>
      </c>
      <c r="F444" s="20">
        <v>63504</v>
      </c>
      <c r="G444" s="20">
        <v>74162</v>
      </c>
      <c r="H444" s="20">
        <v>102086</v>
      </c>
      <c r="I444" s="20">
        <v>113789</v>
      </c>
      <c r="J444" s="20">
        <v>107582</v>
      </c>
      <c r="K444" s="20">
        <v>106379</v>
      </c>
      <c r="L444" s="20">
        <v>103595</v>
      </c>
      <c r="M444" s="20">
        <v>99150</v>
      </c>
      <c r="N444" s="20">
        <v>96451</v>
      </c>
      <c r="O444" s="20">
        <v>91060</v>
      </c>
      <c r="P444" s="20">
        <v>86913</v>
      </c>
      <c r="Q444" s="20">
        <v>91935</v>
      </c>
      <c r="R444" s="20">
        <v>99771</v>
      </c>
      <c r="S444" s="20">
        <v>113667</v>
      </c>
      <c r="T444" s="20">
        <v>118229</v>
      </c>
      <c r="U444" s="20">
        <v>132474</v>
      </c>
      <c r="V444" s="20">
        <v>127236</v>
      </c>
      <c r="W444" s="20">
        <v>103390</v>
      </c>
      <c r="X444" s="20">
        <v>81041</v>
      </c>
      <c r="Y444" s="20">
        <v>71650</v>
      </c>
      <c r="AA444" s="2">
        <f>IFERROR(INDEX('Holiday Schedule'!$D$3:$D$24,MATCH(A444,'Holiday Schedule'!$C$3:$C$24,0)),0)</f>
        <v>0</v>
      </c>
      <c r="AB444" s="2">
        <f t="shared" si="48"/>
        <v>3</v>
      </c>
      <c r="AC444" s="2">
        <f t="shared" si="49"/>
        <v>1672662</v>
      </c>
      <c r="AD444" s="5">
        <f t="shared" si="50"/>
        <v>559883</v>
      </c>
      <c r="AE444" s="5">
        <f t="shared" si="51"/>
        <v>2232545</v>
      </c>
      <c r="AG444" s="2">
        <f t="shared" si="52"/>
        <v>3</v>
      </c>
      <c r="AH444" s="2">
        <f t="shared" si="53"/>
        <v>2025</v>
      </c>
      <c r="AJ444" s="5">
        <f t="shared" si="54"/>
        <v>132474</v>
      </c>
      <c r="AK444" s="2">
        <f t="shared" si="55"/>
        <v>20</v>
      </c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40"/>
    </row>
    <row r="445" spans="1:89" x14ac:dyDescent="0.25">
      <c r="A445" s="18">
        <v>45728</v>
      </c>
      <c r="B445" s="20">
        <v>66501</v>
      </c>
      <c r="C445" s="20">
        <v>61177</v>
      </c>
      <c r="D445" s="20">
        <v>59381</v>
      </c>
      <c r="E445" s="20">
        <v>61422</v>
      </c>
      <c r="F445" s="20">
        <v>63504</v>
      </c>
      <c r="G445" s="20">
        <v>74161</v>
      </c>
      <c r="H445" s="20">
        <v>102086</v>
      </c>
      <c r="I445" s="20">
        <v>113788</v>
      </c>
      <c r="J445" s="20">
        <v>107582</v>
      </c>
      <c r="K445" s="20">
        <v>106379</v>
      </c>
      <c r="L445" s="20">
        <v>103594</v>
      </c>
      <c r="M445" s="20">
        <v>99150</v>
      </c>
      <c r="N445" s="20">
        <v>96452</v>
      </c>
      <c r="O445" s="20">
        <v>91060</v>
      </c>
      <c r="P445" s="20">
        <v>86914</v>
      </c>
      <c r="Q445" s="20">
        <v>91934</v>
      </c>
      <c r="R445" s="20">
        <v>99771</v>
      </c>
      <c r="S445" s="20">
        <v>113667</v>
      </c>
      <c r="T445" s="20">
        <v>118228</v>
      </c>
      <c r="U445" s="20">
        <v>132473</v>
      </c>
      <c r="V445" s="20">
        <v>127236</v>
      </c>
      <c r="W445" s="20">
        <v>103391</v>
      </c>
      <c r="X445" s="20">
        <v>81041</v>
      </c>
      <c r="Y445" s="20">
        <v>71650</v>
      </c>
      <c r="AA445" s="2">
        <f>IFERROR(INDEX('Holiday Schedule'!$D$3:$D$24,MATCH(A445,'Holiday Schedule'!$C$3:$C$24,0)),0)</f>
        <v>0</v>
      </c>
      <c r="AB445" s="2">
        <f t="shared" si="48"/>
        <v>4</v>
      </c>
      <c r="AC445" s="2">
        <f t="shared" si="49"/>
        <v>1672660</v>
      </c>
      <c r="AD445" s="5">
        <f t="shared" si="50"/>
        <v>559882</v>
      </c>
      <c r="AE445" s="5">
        <f t="shared" si="51"/>
        <v>2232542</v>
      </c>
      <c r="AG445" s="2">
        <f t="shared" si="52"/>
        <v>3</v>
      </c>
      <c r="AH445" s="2">
        <f t="shared" si="53"/>
        <v>2025</v>
      </c>
      <c r="AJ445" s="5">
        <f t="shared" si="54"/>
        <v>132473</v>
      </c>
      <c r="AK445" s="2">
        <f t="shared" si="55"/>
        <v>20</v>
      </c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40"/>
    </row>
    <row r="446" spans="1:89" x14ac:dyDescent="0.25">
      <c r="A446" s="18">
        <v>45729</v>
      </c>
      <c r="B446" s="20">
        <v>66467</v>
      </c>
      <c r="C446" s="20">
        <v>61144</v>
      </c>
      <c r="D446" s="20">
        <v>59350</v>
      </c>
      <c r="E446" s="20">
        <v>61389</v>
      </c>
      <c r="F446" s="20">
        <v>63471</v>
      </c>
      <c r="G446" s="20">
        <v>74121</v>
      </c>
      <c r="H446" s="20">
        <v>102035</v>
      </c>
      <c r="I446" s="20">
        <v>113730</v>
      </c>
      <c r="J446" s="20">
        <v>107527</v>
      </c>
      <c r="K446" s="20">
        <v>106324</v>
      </c>
      <c r="L446" s="20">
        <v>103542</v>
      </c>
      <c r="M446" s="20">
        <v>99100</v>
      </c>
      <c r="N446" s="20">
        <v>96404</v>
      </c>
      <c r="O446" s="20">
        <v>91012</v>
      </c>
      <c r="P446" s="20">
        <v>86871</v>
      </c>
      <c r="Q446" s="20">
        <v>91888</v>
      </c>
      <c r="R446" s="20">
        <v>99720</v>
      </c>
      <c r="S446" s="20">
        <v>113609</v>
      </c>
      <c r="T446" s="20">
        <v>118168</v>
      </c>
      <c r="U446" s="20">
        <v>132406</v>
      </c>
      <c r="V446" s="20">
        <v>127171</v>
      </c>
      <c r="W446" s="20">
        <v>103339</v>
      </c>
      <c r="X446" s="20">
        <v>81000</v>
      </c>
      <c r="Y446" s="20">
        <v>71614</v>
      </c>
      <c r="AA446" s="2">
        <f>IFERROR(INDEX('Holiday Schedule'!$D$3:$D$24,MATCH(A446,'Holiday Schedule'!$C$3:$C$24,0)),0)</f>
        <v>0</v>
      </c>
      <c r="AB446" s="2">
        <f t="shared" si="48"/>
        <v>5</v>
      </c>
      <c r="AC446" s="2">
        <f t="shared" si="49"/>
        <v>1671811</v>
      </c>
      <c r="AD446" s="5">
        <f t="shared" si="50"/>
        <v>559591</v>
      </c>
      <c r="AE446" s="5">
        <f t="shared" si="51"/>
        <v>2231402</v>
      </c>
      <c r="AG446" s="2">
        <f t="shared" si="52"/>
        <v>3</v>
      </c>
      <c r="AH446" s="2">
        <f t="shared" si="53"/>
        <v>2025</v>
      </c>
      <c r="AJ446" s="5">
        <f t="shared" si="54"/>
        <v>132406</v>
      </c>
      <c r="AK446" s="2">
        <f t="shared" si="55"/>
        <v>20</v>
      </c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40"/>
    </row>
    <row r="447" spans="1:89" x14ac:dyDescent="0.25">
      <c r="A447" s="18">
        <v>45730</v>
      </c>
      <c r="B447" s="20">
        <v>66470</v>
      </c>
      <c r="C447" s="20">
        <v>61146</v>
      </c>
      <c r="D447" s="20">
        <v>59352</v>
      </c>
      <c r="E447" s="20">
        <v>61392</v>
      </c>
      <c r="F447" s="20">
        <v>63472</v>
      </c>
      <c r="G447" s="20">
        <v>74124</v>
      </c>
      <c r="H447" s="20">
        <v>102039</v>
      </c>
      <c r="I447" s="20">
        <v>113733</v>
      </c>
      <c r="J447" s="20">
        <v>107530</v>
      </c>
      <c r="K447" s="20">
        <v>106327</v>
      </c>
      <c r="L447" s="20">
        <v>103546</v>
      </c>
      <c r="M447" s="20">
        <v>99102</v>
      </c>
      <c r="N447" s="20">
        <v>96407</v>
      </c>
      <c r="O447" s="20">
        <v>91016</v>
      </c>
      <c r="P447" s="20">
        <v>86873</v>
      </c>
      <c r="Q447" s="20">
        <v>91891</v>
      </c>
      <c r="R447" s="20">
        <v>99723</v>
      </c>
      <c r="S447" s="20">
        <v>113612</v>
      </c>
      <c r="T447" s="20">
        <v>118172</v>
      </c>
      <c r="U447" s="20">
        <v>132410</v>
      </c>
      <c r="V447" s="20">
        <v>127175</v>
      </c>
      <c r="W447" s="20">
        <v>103341</v>
      </c>
      <c r="X447" s="20">
        <v>81002</v>
      </c>
      <c r="Y447" s="20">
        <v>71616</v>
      </c>
      <c r="AA447" s="2">
        <f>IFERROR(INDEX('Holiday Schedule'!$D$3:$D$24,MATCH(A447,'Holiday Schedule'!$C$3:$C$24,0)),0)</f>
        <v>0</v>
      </c>
      <c r="AB447" s="2">
        <f t="shared" si="48"/>
        <v>6</v>
      </c>
      <c r="AC447" s="2">
        <f t="shared" si="49"/>
        <v>1671860</v>
      </c>
      <c r="AD447" s="5">
        <f t="shared" si="50"/>
        <v>559611</v>
      </c>
      <c r="AE447" s="5">
        <f t="shared" si="51"/>
        <v>2231471</v>
      </c>
      <c r="AG447" s="2">
        <f t="shared" si="52"/>
        <v>3</v>
      </c>
      <c r="AH447" s="2">
        <f t="shared" si="53"/>
        <v>2025</v>
      </c>
      <c r="AJ447" s="5">
        <f t="shared" si="54"/>
        <v>132410</v>
      </c>
      <c r="AK447" s="2">
        <f t="shared" si="55"/>
        <v>20</v>
      </c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40"/>
    </row>
    <row r="448" spans="1:89" x14ac:dyDescent="0.25">
      <c r="A448" s="18">
        <v>45731</v>
      </c>
      <c r="B448" s="20">
        <v>67053</v>
      </c>
      <c r="C448" s="20">
        <v>55266</v>
      </c>
      <c r="D448" s="20">
        <v>60392</v>
      </c>
      <c r="E448" s="20">
        <v>60790</v>
      </c>
      <c r="F448" s="20">
        <v>63146</v>
      </c>
      <c r="G448" s="20">
        <v>70464</v>
      </c>
      <c r="H448" s="20">
        <v>91674</v>
      </c>
      <c r="I448" s="20">
        <v>103964</v>
      </c>
      <c r="J448" s="20">
        <v>109509</v>
      </c>
      <c r="K448" s="20">
        <v>113237</v>
      </c>
      <c r="L448" s="20">
        <v>109410</v>
      </c>
      <c r="M448" s="20">
        <v>105797</v>
      </c>
      <c r="N448" s="20">
        <v>102300</v>
      </c>
      <c r="O448" s="20">
        <v>97198</v>
      </c>
      <c r="P448" s="20">
        <v>90960</v>
      </c>
      <c r="Q448" s="20">
        <v>95418</v>
      </c>
      <c r="R448" s="20">
        <v>103388</v>
      </c>
      <c r="S448" s="20">
        <v>116005</v>
      </c>
      <c r="T448" s="20">
        <v>121357</v>
      </c>
      <c r="U448" s="20">
        <v>134580</v>
      </c>
      <c r="V448" s="20">
        <v>129845</v>
      </c>
      <c r="W448" s="20">
        <v>102934</v>
      </c>
      <c r="X448" s="20">
        <v>82366</v>
      </c>
      <c r="Y448" s="20">
        <v>72369</v>
      </c>
      <c r="AA448" s="2">
        <f>IFERROR(INDEX('Holiday Schedule'!$D$3:$D$24,MATCH(A448,'Holiday Schedule'!$C$3:$C$24,0)),0)</f>
        <v>0</v>
      </c>
      <c r="AB448" s="2">
        <f t="shared" si="48"/>
        <v>7</v>
      </c>
      <c r="AC448" s="2">
        <f t="shared" si="49"/>
        <v>0</v>
      </c>
      <c r="AD448" s="5">
        <f t="shared" si="50"/>
        <v>2259422</v>
      </c>
      <c r="AE448" s="5">
        <f t="shared" si="51"/>
        <v>2259422</v>
      </c>
      <c r="AG448" s="2">
        <f t="shared" si="52"/>
        <v>3</v>
      </c>
      <c r="AH448" s="2">
        <f t="shared" si="53"/>
        <v>2025</v>
      </c>
      <c r="AJ448" s="5">
        <f t="shared" si="54"/>
        <v>134580</v>
      </c>
      <c r="AK448" s="2">
        <f t="shared" si="55"/>
        <v>20</v>
      </c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40"/>
    </row>
    <row r="449" spans="1:89" x14ac:dyDescent="0.25">
      <c r="A449" s="18">
        <v>45732</v>
      </c>
      <c r="B449" s="20">
        <v>67053</v>
      </c>
      <c r="C449" s="20">
        <v>55266</v>
      </c>
      <c r="D449" s="20">
        <v>60392</v>
      </c>
      <c r="E449" s="20">
        <v>60790</v>
      </c>
      <c r="F449" s="20">
        <v>63146</v>
      </c>
      <c r="G449" s="20">
        <v>70464</v>
      </c>
      <c r="H449" s="20">
        <v>91674</v>
      </c>
      <c r="I449" s="20">
        <v>103964</v>
      </c>
      <c r="J449" s="20">
        <v>109509</v>
      </c>
      <c r="K449" s="20">
        <v>113238</v>
      </c>
      <c r="L449" s="20">
        <v>109411</v>
      </c>
      <c r="M449" s="20">
        <v>105798</v>
      </c>
      <c r="N449" s="20">
        <v>102300</v>
      </c>
      <c r="O449" s="20">
        <v>97199</v>
      </c>
      <c r="P449" s="20">
        <v>90960</v>
      </c>
      <c r="Q449" s="20">
        <v>95418</v>
      </c>
      <c r="R449" s="20">
        <v>103388</v>
      </c>
      <c r="S449" s="20">
        <v>116005</v>
      </c>
      <c r="T449" s="20">
        <v>121357</v>
      </c>
      <c r="U449" s="20">
        <v>134580</v>
      </c>
      <c r="V449" s="20">
        <v>129846</v>
      </c>
      <c r="W449" s="20">
        <v>102934</v>
      </c>
      <c r="X449" s="20">
        <v>82366</v>
      </c>
      <c r="Y449" s="20">
        <v>72369</v>
      </c>
      <c r="AA449" s="2">
        <f>IFERROR(INDEX('Holiday Schedule'!$D$3:$D$24,MATCH(A449,'Holiday Schedule'!$C$3:$C$24,0)),0)</f>
        <v>0</v>
      </c>
      <c r="AB449" s="2">
        <f t="shared" si="48"/>
        <v>1</v>
      </c>
      <c r="AC449" s="2">
        <f t="shared" si="49"/>
        <v>0</v>
      </c>
      <c r="AD449" s="5">
        <f t="shared" si="50"/>
        <v>2259427</v>
      </c>
      <c r="AE449" s="5">
        <f t="shared" si="51"/>
        <v>2259427</v>
      </c>
      <c r="AG449" s="2">
        <f t="shared" si="52"/>
        <v>3</v>
      </c>
      <c r="AH449" s="2">
        <f t="shared" si="53"/>
        <v>2025</v>
      </c>
      <c r="AJ449" s="5">
        <f t="shared" si="54"/>
        <v>134580</v>
      </c>
      <c r="AK449" s="2">
        <f t="shared" si="55"/>
        <v>20</v>
      </c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40"/>
    </row>
    <row r="450" spans="1:89" x14ac:dyDescent="0.25">
      <c r="A450" s="18">
        <v>45733</v>
      </c>
      <c r="B450" s="20">
        <v>66409</v>
      </c>
      <c r="C450" s="20">
        <v>61092</v>
      </c>
      <c r="D450" s="20">
        <v>59300</v>
      </c>
      <c r="E450" s="20">
        <v>61338</v>
      </c>
      <c r="F450" s="20">
        <v>63417</v>
      </c>
      <c r="G450" s="20">
        <v>74060</v>
      </c>
      <c r="H450" s="20">
        <v>101948</v>
      </c>
      <c r="I450" s="20">
        <v>113633</v>
      </c>
      <c r="J450" s="20">
        <v>107435</v>
      </c>
      <c r="K450" s="20">
        <v>106233</v>
      </c>
      <c r="L450" s="20">
        <v>103453</v>
      </c>
      <c r="M450" s="20">
        <v>99014</v>
      </c>
      <c r="N450" s="20">
        <v>96321</v>
      </c>
      <c r="O450" s="20">
        <v>90935</v>
      </c>
      <c r="P450" s="20">
        <v>86795</v>
      </c>
      <c r="Q450" s="20">
        <v>91808</v>
      </c>
      <c r="R450" s="20">
        <v>99634</v>
      </c>
      <c r="S450" s="20">
        <v>113512</v>
      </c>
      <c r="T450" s="20">
        <v>118066</v>
      </c>
      <c r="U450" s="20">
        <v>132292</v>
      </c>
      <c r="V450" s="20">
        <v>127062</v>
      </c>
      <c r="W450" s="20">
        <v>103248</v>
      </c>
      <c r="X450" s="20">
        <v>80929</v>
      </c>
      <c r="Y450" s="20">
        <v>71551</v>
      </c>
      <c r="AA450" s="2">
        <f>IFERROR(INDEX('Holiday Schedule'!$D$3:$D$24,MATCH(A450,'Holiday Schedule'!$C$3:$C$24,0)),0)</f>
        <v>0</v>
      </c>
      <c r="AB450" s="2">
        <f t="shared" si="48"/>
        <v>2</v>
      </c>
      <c r="AC450" s="2">
        <f t="shared" si="49"/>
        <v>1670370</v>
      </c>
      <c r="AD450" s="5">
        <f t="shared" si="50"/>
        <v>559115</v>
      </c>
      <c r="AE450" s="5">
        <f t="shared" si="51"/>
        <v>2229485</v>
      </c>
      <c r="AG450" s="2">
        <f t="shared" si="52"/>
        <v>3</v>
      </c>
      <c r="AH450" s="2">
        <f t="shared" si="53"/>
        <v>2025</v>
      </c>
      <c r="AJ450" s="5">
        <f t="shared" si="54"/>
        <v>132292</v>
      </c>
      <c r="AK450" s="2">
        <f t="shared" si="55"/>
        <v>20</v>
      </c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40"/>
    </row>
    <row r="451" spans="1:89" x14ac:dyDescent="0.25">
      <c r="A451" s="18">
        <v>45734</v>
      </c>
      <c r="B451" s="20">
        <v>66312</v>
      </c>
      <c r="C451" s="20">
        <v>61002</v>
      </c>
      <c r="D451" s="20">
        <v>59212</v>
      </c>
      <c r="E451" s="20">
        <v>61248</v>
      </c>
      <c r="F451" s="20">
        <v>63323</v>
      </c>
      <c r="G451" s="20">
        <v>73950</v>
      </c>
      <c r="H451" s="20">
        <v>101798</v>
      </c>
      <c r="I451" s="20">
        <v>113466</v>
      </c>
      <c r="J451" s="20">
        <v>107276</v>
      </c>
      <c r="K451" s="20">
        <v>106077</v>
      </c>
      <c r="L451" s="20">
        <v>103301</v>
      </c>
      <c r="M451" s="20">
        <v>98868</v>
      </c>
      <c r="N451" s="20">
        <v>96178</v>
      </c>
      <c r="O451" s="20">
        <v>90801</v>
      </c>
      <c r="P451" s="20">
        <v>86668</v>
      </c>
      <c r="Q451" s="20">
        <v>91673</v>
      </c>
      <c r="R451" s="20">
        <v>99488</v>
      </c>
      <c r="S451" s="20">
        <v>113345</v>
      </c>
      <c r="T451" s="20">
        <v>117893</v>
      </c>
      <c r="U451" s="20">
        <v>132098</v>
      </c>
      <c r="V451" s="20">
        <v>126875</v>
      </c>
      <c r="W451" s="20">
        <v>103096</v>
      </c>
      <c r="X451" s="20">
        <v>80810</v>
      </c>
      <c r="Y451" s="20">
        <v>71446</v>
      </c>
      <c r="AA451" s="2">
        <f>IFERROR(INDEX('Holiday Schedule'!$D$3:$D$24,MATCH(A451,'Holiday Schedule'!$C$3:$C$24,0)),0)</f>
        <v>0</v>
      </c>
      <c r="AB451" s="2">
        <f t="shared" si="48"/>
        <v>3</v>
      </c>
      <c r="AC451" s="2">
        <f t="shared" si="49"/>
        <v>1667913</v>
      </c>
      <c r="AD451" s="5">
        <f t="shared" si="50"/>
        <v>558291</v>
      </c>
      <c r="AE451" s="5">
        <f t="shared" si="51"/>
        <v>2226204</v>
      </c>
      <c r="AG451" s="2">
        <f t="shared" si="52"/>
        <v>3</v>
      </c>
      <c r="AH451" s="2">
        <f t="shared" si="53"/>
        <v>2025</v>
      </c>
      <c r="AJ451" s="5">
        <f t="shared" si="54"/>
        <v>132098</v>
      </c>
      <c r="AK451" s="2">
        <f t="shared" si="55"/>
        <v>20</v>
      </c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40"/>
    </row>
    <row r="452" spans="1:89" x14ac:dyDescent="0.25">
      <c r="A452" s="18">
        <v>45735</v>
      </c>
      <c r="B452" s="20">
        <v>65987</v>
      </c>
      <c r="C452" s="20">
        <v>60705</v>
      </c>
      <c r="D452" s="20">
        <v>58923</v>
      </c>
      <c r="E452" s="20">
        <v>60946</v>
      </c>
      <c r="F452" s="20">
        <v>63013</v>
      </c>
      <c r="G452" s="20">
        <v>73587</v>
      </c>
      <c r="H452" s="20">
        <v>101299</v>
      </c>
      <c r="I452" s="20">
        <v>112909</v>
      </c>
      <c r="J452" s="20">
        <v>106752</v>
      </c>
      <c r="K452" s="20">
        <v>105557</v>
      </c>
      <c r="L452" s="20">
        <v>102796</v>
      </c>
      <c r="M452" s="20">
        <v>98384</v>
      </c>
      <c r="N452" s="20">
        <v>95708</v>
      </c>
      <c r="O452" s="20">
        <v>90357</v>
      </c>
      <c r="P452" s="20">
        <v>86242</v>
      </c>
      <c r="Q452" s="20">
        <v>91222</v>
      </c>
      <c r="R452" s="20">
        <v>99000</v>
      </c>
      <c r="S452" s="20">
        <v>112789</v>
      </c>
      <c r="T452" s="20">
        <v>117316</v>
      </c>
      <c r="U452" s="20">
        <v>131451</v>
      </c>
      <c r="V452" s="20">
        <v>126254</v>
      </c>
      <c r="W452" s="20">
        <v>102592</v>
      </c>
      <c r="X452" s="20">
        <v>80415</v>
      </c>
      <c r="Y452" s="20">
        <v>71097</v>
      </c>
      <c r="AA452" s="2">
        <f>IFERROR(INDEX('Holiday Schedule'!$D$3:$D$24,MATCH(A452,'Holiday Schedule'!$C$3:$C$24,0)),0)</f>
        <v>0</v>
      </c>
      <c r="AB452" s="2">
        <f t="shared" si="48"/>
        <v>4</v>
      </c>
      <c r="AC452" s="2">
        <f t="shared" si="49"/>
        <v>1659744</v>
      </c>
      <c r="AD452" s="5">
        <f t="shared" si="50"/>
        <v>555557</v>
      </c>
      <c r="AE452" s="5">
        <f t="shared" si="51"/>
        <v>2215301</v>
      </c>
      <c r="AG452" s="2">
        <f t="shared" si="52"/>
        <v>3</v>
      </c>
      <c r="AH452" s="2">
        <f t="shared" si="53"/>
        <v>2025</v>
      </c>
      <c r="AJ452" s="5">
        <f t="shared" si="54"/>
        <v>131451</v>
      </c>
      <c r="AK452" s="2">
        <f t="shared" si="55"/>
        <v>20</v>
      </c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40"/>
    </row>
    <row r="453" spans="1:89" x14ac:dyDescent="0.25">
      <c r="A453" s="18">
        <v>45736</v>
      </c>
      <c r="B453" s="20">
        <v>65541</v>
      </c>
      <c r="C453" s="20">
        <v>60293</v>
      </c>
      <c r="D453" s="20">
        <v>58523</v>
      </c>
      <c r="E453" s="20">
        <v>60535</v>
      </c>
      <c r="F453" s="20">
        <v>62587</v>
      </c>
      <c r="G453" s="20">
        <v>73089</v>
      </c>
      <c r="H453" s="20">
        <v>100615</v>
      </c>
      <c r="I453" s="20">
        <v>112146</v>
      </c>
      <c r="J453" s="20">
        <v>106029</v>
      </c>
      <c r="K453" s="20">
        <v>104843</v>
      </c>
      <c r="L453" s="20">
        <v>102100</v>
      </c>
      <c r="M453" s="20">
        <v>97718</v>
      </c>
      <c r="N453" s="20">
        <v>95061</v>
      </c>
      <c r="O453" s="20">
        <v>89747</v>
      </c>
      <c r="P453" s="20">
        <v>85660</v>
      </c>
      <c r="Q453" s="20">
        <v>90608</v>
      </c>
      <c r="R453" s="20">
        <v>98331</v>
      </c>
      <c r="S453" s="20">
        <v>112027</v>
      </c>
      <c r="T453" s="20">
        <v>116522</v>
      </c>
      <c r="U453" s="20">
        <v>130562</v>
      </c>
      <c r="V453" s="20">
        <v>125400</v>
      </c>
      <c r="W453" s="20">
        <v>101897</v>
      </c>
      <c r="X453" s="20">
        <v>79870</v>
      </c>
      <c r="Y453" s="20">
        <v>70614</v>
      </c>
      <c r="AA453" s="2">
        <f>IFERROR(INDEX('Holiday Schedule'!$D$3:$D$24,MATCH(A453,'Holiday Schedule'!$C$3:$C$24,0)),0)</f>
        <v>0</v>
      </c>
      <c r="AB453" s="2">
        <f t="shared" si="48"/>
        <v>5</v>
      </c>
      <c r="AC453" s="2">
        <f t="shared" si="49"/>
        <v>1648521</v>
      </c>
      <c r="AD453" s="5">
        <f t="shared" si="50"/>
        <v>551797</v>
      </c>
      <c r="AE453" s="5">
        <f t="shared" si="51"/>
        <v>2200318</v>
      </c>
      <c r="AG453" s="2">
        <f t="shared" si="52"/>
        <v>3</v>
      </c>
      <c r="AH453" s="2">
        <f t="shared" si="53"/>
        <v>2025</v>
      </c>
      <c r="AJ453" s="5">
        <f t="shared" si="54"/>
        <v>130562</v>
      </c>
      <c r="AK453" s="2">
        <f t="shared" si="55"/>
        <v>20</v>
      </c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40"/>
    </row>
    <row r="454" spans="1:89" x14ac:dyDescent="0.25">
      <c r="A454" s="18">
        <v>45737</v>
      </c>
      <c r="B454" s="20">
        <v>65542</v>
      </c>
      <c r="C454" s="20">
        <v>60295</v>
      </c>
      <c r="D454" s="20">
        <v>58525</v>
      </c>
      <c r="E454" s="20">
        <v>60536</v>
      </c>
      <c r="F454" s="20">
        <v>62588</v>
      </c>
      <c r="G454" s="20">
        <v>73091</v>
      </c>
      <c r="H454" s="20">
        <v>100617</v>
      </c>
      <c r="I454" s="20">
        <v>112149</v>
      </c>
      <c r="J454" s="20">
        <v>106031</v>
      </c>
      <c r="K454" s="20">
        <v>104846</v>
      </c>
      <c r="L454" s="20">
        <v>102102</v>
      </c>
      <c r="M454" s="20">
        <v>97720</v>
      </c>
      <c r="N454" s="20">
        <v>95063</v>
      </c>
      <c r="O454" s="20">
        <v>89749</v>
      </c>
      <c r="P454" s="20">
        <v>85661</v>
      </c>
      <c r="Q454" s="20">
        <v>90610</v>
      </c>
      <c r="R454" s="20">
        <v>98334</v>
      </c>
      <c r="S454" s="20">
        <v>112030</v>
      </c>
      <c r="T454" s="20">
        <v>116526</v>
      </c>
      <c r="U454" s="20">
        <v>130564</v>
      </c>
      <c r="V454" s="20">
        <v>125402</v>
      </c>
      <c r="W454" s="20">
        <v>101898</v>
      </c>
      <c r="X454" s="20">
        <v>79872</v>
      </c>
      <c r="Y454" s="20">
        <v>70616</v>
      </c>
      <c r="AA454" s="2">
        <f>IFERROR(INDEX('Holiday Schedule'!$D$3:$D$24,MATCH(A454,'Holiday Schedule'!$C$3:$C$24,0)),0)</f>
        <v>0</v>
      </c>
      <c r="AB454" s="2">
        <f t="shared" si="48"/>
        <v>6</v>
      </c>
      <c r="AC454" s="2">
        <f t="shared" si="49"/>
        <v>1648557</v>
      </c>
      <c r="AD454" s="5">
        <f t="shared" si="50"/>
        <v>551810</v>
      </c>
      <c r="AE454" s="5">
        <f t="shared" si="51"/>
        <v>2200367</v>
      </c>
      <c r="AG454" s="2">
        <f t="shared" si="52"/>
        <v>3</v>
      </c>
      <c r="AH454" s="2">
        <f t="shared" si="53"/>
        <v>2025</v>
      </c>
      <c r="AJ454" s="5">
        <f t="shared" si="54"/>
        <v>130564</v>
      </c>
      <c r="AK454" s="2">
        <f t="shared" si="55"/>
        <v>20</v>
      </c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40"/>
    </row>
    <row r="455" spans="1:89" x14ac:dyDescent="0.25">
      <c r="A455" s="18">
        <v>45738</v>
      </c>
      <c r="B455" s="20">
        <v>66121</v>
      </c>
      <c r="C455" s="20">
        <v>54497</v>
      </c>
      <c r="D455" s="20">
        <v>59553</v>
      </c>
      <c r="E455" s="20">
        <v>59942</v>
      </c>
      <c r="F455" s="20">
        <v>62266</v>
      </c>
      <c r="G455" s="20">
        <v>69486</v>
      </c>
      <c r="H455" s="20">
        <v>90398</v>
      </c>
      <c r="I455" s="20">
        <v>102517</v>
      </c>
      <c r="J455" s="20">
        <v>107986</v>
      </c>
      <c r="K455" s="20">
        <v>111660</v>
      </c>
      <c r="L455" s="20">
        <v>107887</v>
      </c>
      <c r="M455" s="20">
        <v>104325</v>
      </c>
      <c r="N455" s="20">
        <v>100876</v>
      </c>
      <c r="O455" s="20">
        <v>95845</v>
      </c>
      <c r="P455" s="20">
        <v>89695</v>
      </c>
      <c r="Q455" s="20">
        <v>94090</v>
      </c>
      <c r="R455" s="20">
        <v>101949</v>
      </c>
      <c r="S455" s="20">
        <v>114390</v>
      </c>
      <c r="T455" s="20">
        <v>119670</v>
      </c>
      <c r="U455" s="20">
        <v>132708</v>
      </c>
      <c r="V455" s="20">
        <v>128041</v>
      </c>
      <c r="W455" s="20">
        <v>101502</v>
      </c>
      <c r="X455" s="20">
        <v>81220</v>
      </c>
      <c r="Y455" s="20">
        <v>71363</v>
      </c>
      <c r="AA455" s="2">
        <f>IFERROR(INDEX('Holiday Schedule'!$D$3:$D$24,MATCH(A455,'Holiday Schedule'!$C$3:$C$24,0)),0)</f>
        <v>0</v>
      </c>
      <c r="AB455" s="2">
        <f t="shared" si="48"/>
        <v>7</v>
      </c>
      <c r="AC455" s="2">
        <f t="shared" si="49"/>
        <v>0</v>
      </c>
      <c r="AD455" s="5">
        <f t="shared" si="50"/>
        <v>2227987</v>
      </c>
      <c r="AE455" s="5">
        <f t="shared" si="51"/>
        <v>2227987</v>
      </c>
      <c r="AG455" s="2">
        <f t="shared" si="52"/>
        <v>3</v>
      </c>
      <c r="AH455" s="2">
        <f t="shared" si="53"/>
        <v>2025</v>
      </c>
      <c r="AJ455" s="5">
        <f t="shared" si="54"/>
        <v>132708</v>
      </c>
      <c r="AK455" s="2">
        <f t="shared" si="55"/>
        <v>20</v>
      </c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40"/>
    </row>
    <row r="456" spans="1:89" x14ac:dyDescent="0.25">
      <c r="A456" s="18">
        <v>45739</v>
      </c>
      <c r="B456" s="20">
        <v>66122</v>
      </c>
      <c r="C456" s="20">
        <v>54498</v>
      </c>
      <c r="D456" s="20">
        <v>59553</v>
      </c>
      <c r="E456" s="20">
        <v>59943</v>
      </c>
      <c r="F456" s="20">
        <v>62267</v>
      </c>
      <c r="G456" s="20">
        <v>69487</v>
      </c>
      <c r="H456" s="20">
        <v>90399</v>
      </c>
      <c r="I456" s="20">
        <v>102519</v>
      </c>
      <c r="J456" s="20">
        <v>107988</v>
      </c>
      <c r="K456" s="20">
        <v>111662</v>
      </c>
      <c r="L456" s="20">
        <v>107889</v>
      </c>
      <c r="M456" s="20">
        <v>104327</v>
      </c>
      <c r="N456" s="20">
        <v>100878</v>
      </c>
      <c r="O456" s="20">
        <v>95846</v>
      </c>
      <c r="P456" s="20">
        <v>89696</v>
      </c>
      <c r="Q456" s="20">
        <v>94091</v>
      </c>
      <c r="R456" s="20">
        <v>101950</v>
      </c>
      <c r="S456" s="20">
        <v>114392</v>
      </c>
      <c r="T456" s="20">
        <v>119671</v>
      </c>
      <c r="U456" s="20">
        <v>132710</v>
      </c>
      <c r="V456" s="20">
        <v>128042</v>
      </c>
      <c r="W456" s="20">
        <v>101503</v>
      </c>
      <c r="X456" s="20">
        <v>81221</v>
      </c>
      <c r="Y456" s="20">
        <v>71364</v>
      </c>
      <c r="AA456" s="2">
        <f>IFERROR(INDEX('Holiday Schedule'!$D$3:$D$24,MATCH(A456,'Holiday Schedule'!$C$3:$C$24,0)),0)</f>
        <v>0</v>
      </c>
      <c r="AB456" s="2">
        <f t="shared" si="48"/>
        <v>1</v>
      </c>
      <c r="AC456" s="2">
        <f t="shared" si="49"/>
        <v>0</v>
      </c>
      <c r="AD456" s="5">
        <f t="shared" si="50"/>
        <v>2228018</v>
      </c>
      <c r="AE456" s="5">
        <f t="shared" si="51"/>
        <v>2228018</v>
      </c>
      <c r="AG456" s="2">
        <f t="shared" si="52"/>
        <v>3</v>
      </c>
      <c r="AH456" s="2">
        <f t="shared" si="53"/>
        <v>2025</v>
      </c>
      <c r="AJ456" s="5">
        <f t="shared" si="54"/>
        <v>132710</v>
      </c>
      <c r="AK456" s="2">
        <f t="shared" si="55"/>
        <v>20</v>
      </c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40"/>
    </row>
    <row r="457" spans="1:89" x14ac:dyDescent="0.25">
      <c r="A457" s="18">
        <v>45740</v>
      </c>
      <c r="B457" s="20">
        <v>65200</v>
      </c>
      <c r="C457" s="20">
        <v>59979</v>
      </c>
      <c r="D457" s="20">
        <v>58219</v>
      </c>
      <c r="E457" s="20">
        <v>60218</v>
      </c>
      <c r="F457" s="20">
        <v>62260</v>
      </c>
      <c r="G457" s="20">
        <v>72709</v>
      </c>
      <c r="H457" s="20">
        <v>100090</v>
      </c>
      <c r="I457" s="20">
        <v>111563</v>
      </c>
      <c r="J457" s="20">
        <v>105476</v>
      </c>
      <c r="K457" s="20">
        <v>104298</v>
      </c>
      <c r="L457" s="20">
        <v>101567</v>
      </c>
      <c r="M457" s="20">
        <v>97210</v>
      </c>
      <c r="N457" s="20">
        <v>94566</v>
      </c>
      <c r="O457" s="20">
        <v>89279</v>
      </c>
      <c r="P457" s="20">
        <v>85214</v>
      </c>
      <c r="Q457" s="20">
        <v>90135</v>
      </c>
      <c r="R457" s="20">
        <v>97820</v>
      </c>
      <c r="S457" s="20">
        <v>111444</v>
      </c>
      <c r="T457" s="20">
        <v>115915</v>
      </c>
      <c r="U457" s="20">
        <v>129883</v>
      </c>
      <c r="V457" s="20">
        <v>124746</v>
      </c>
      <c r="W457" s="20">
        <v>101368</v>
      </c>
      <c r="X457" s="20">
        <v>79454</v>
      </c>
      <c r="Y457" s="20">
        <v>70248</v>
      </c>
      <c r="AA457" s="2">
        <f>IFERROR(INDEX('Holiday Schedule'!$D$3:$D$24,MATCH(A457,'Holiday Schedule'!$C$3:$C$24,0)),0)</f>
        <v>0</v>
      </c>
      <c r="AB457" s="2">
        <f t="shared" si="48"/>
        <v>2</v>
      </c>
      <c r="AC457" s="2">
        <f t="shared" si="49"/>
        <v>1639938</v>
      </c>
      <c r="AD457" s="5">
        <f t="shared" si="50"/>
        <v>548923</v>
      </c>
      <c r="AE457" s="5">
        <f t="shared" si="51"/>
        <v>2188861</v>
      </c>
      <c r="AG457" s="2">
        <f t="shared" si="52"/>
        <v>3</v>
      </c>
      <c r="AH457" s="2">
        <f t="shared" si="53"/>
        <v>2025</v>
      </c>
      <c r="AJ457" s="5">
        <f t="shared" si="54"/>
        <v>129883</v>
      </c>
      <c r="AK457" s="2">
        <f t="shared" si="55"/>
        <v>20</v>
      </c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40"/>
    </row>
    <row r="458" spans="1:89" x14ac:dyDescent="0.25">
      <c r="A458" s="18">
        <v>45741</v>
      </c>
      <c r="B458" s="20">
        <v>64784</v>
      </c>
      <c r="C458" s="20">
        <v>59598</v>
      </c>
      <c r="D458" s="20">
        <v>57849</v>
      </c>
      <c r="E458" s="20">
        <v>59836</v>
      </c>
      <c r="F458" s="20">
        <v>61863</v>
      </c>
      <c r="G458" s="20">
        <v>72245</v>
      </c>
      <c r="H458" s="20">
        <v>99452</v>
      </c>
      <c r="I458" s="20">
        <v>110852</v>
      </c>
      <c r="J458" s="20">
        <v>104804</v>
      </c>
      <c r="K458" s="20">
        <v>103633</v>
      </c>
      <c r="L458" s="20">
        <v>100921</v>
      </c>
      <c r="M458" s="20">
        <v>96589</v>
      </c>
      <c r="N458" s="20">
        <v>93964</v>
      </c>
      <c r="O458" s="20">
        <v>88710</v>
      </c>
      <c r="P458" s="20">
        <v>84671</v>
      </c>
      <c r="Q458" s="20">
        <v>89561</v>
      </c>
      <c r="R458" s="20">
        <v>97195</v>
      </c>
      <c r="S458" s="20">
        <v>110734</v>
      </c>
      <c r="T458" s="20">
        <v>115177</v>
      </c>
      <c r="U458" s="20">
        <v>129054</v>
      </c>
      <c r="V458" s="20">
        <v>123952</v>
      </c>
      <c r="W458" s="20">
        <v>100722</v>
      </c>
      <c r="X458" s="20">
        <v>78949</v>
      </c>
      <c r="Y458" s="20">
        <v>69801</v>
      </c>
      <c r="AA458" s="2">
        <f>IFERROR(INDEX('Holiday Schedule'!$D$3:$D$24,MATCH(A458,'Holiday Schedule'!$C$3:$C$24,0)),0)</f>
        <v>0</v>
      </c>
      <c r="AB458" s="2">
        <f t="shared" ref="AB458:AB521" si="56">WEEKDAY(A458)</f>
        <v>3</v>
      </c>
      <c r="AC458" s="2">
        <f t="shared" ref="AC458:AC521" si="57">IF(AND(AB458&gt;1,AB458&lt;7,AA458&lt;1),SUM(I458:X458),0)</f>
        <v>1629488</v>
      </c>
      <c r="AD458" s="5">
        <f t="shared" ref="AD458:AD521" si="58">AE458-AC458</f>
        <v>545428</v>
      </c>
      <c r="AE458" s="5">
        <f t="shared" ref="AE458:AE521" si="59">SUM(B458:Y458)</f>
        <v>2174916</v>
      </c>
      <c r="AG458" s="2">
        <f t="shared" ref="AG458:AG521" si="60">MONTH(A458)</f>
        <v>3</v>
      </c>
      <c r="AH458" s="2">
        <f t="shared" ref="AH458:AH521" si="61">YEAR(A458)</f>
        <v>2025</v>
      </c>
      <c r="AJ458" s="5">
        <f t="shared" ref="AJ458:AJ521" si="62">MAX(B458:Y458)</f>
        <v>129054</v>
      </c>
      <c r="AK458" s="2">
        <f t="shared" ref="AK458:AK521" si="63">IF(AE458&gt;0,INDEX(B$8:Y$8,MATCH(AJ458,B458:Y458,0)),"")</f>
        <v>20</v>
      </c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40"/>
    </row>
    <row r="459" spans="1:89" x14ac:dyDescent="0.25">
      <c r="A459" s="18">
        <v>45742</v>
      </c>
      <c r="B459" s="20">
        <v>64395</v>
      </c>
      <c r="C459" s="20">
        <v>59240</v>
      </c>
      <c r="D459" s="20">
        <v>57501</v>
      </c>
      <c r="E459" s="20">
        <v>59476</v>
      </c>
      <c r="F459" s="20">
        <v>61493</v>
      </c>
      <c r="G459" s="20">
        <v>71813</v>
      </c>
      <c r="H459" s="20">
        <v>98856</v>
      </c>
      <c r="I459" s="20">
        <v>110186</v>
      </c>
      <c r="J459" s="20">
        <v>104176</v>
      </c>
      <c r="K459" s="20">
        <v>103012</v>
      </c>
      <c r="L459" s="20">
        <v>100316</v>
      </c>
      <c r="M459" s="20">
        <v>96012</v>
      </c>
      <c r="N459" s="20">
        <v>93400</v>
      </c>
      <c r="O459" s="20">
        <v>88179</v>
      </c>
      <c r="P459" s="20">
        <v>84163</v>
      </c>
      <c r="Q459" s="20">
        <v>89024</v>
      </c>
      <c r="R459" s="20">
        <v>96613</v>
      </c>
      <c r="S459" s="20">
        <v>110070</v>
      </c>
      <c r="T459" s="20">
        <v>114486</v>
      </c>
      <c r="U459" s="20">
        <v>128282</v>
      </c>
      <c r="V459" s="20">
        <v>123211</v>
      </c>
      <c r="W459" s="20">
        <v>100117</v>
      </c>
      <c r="X459" s="20">
        <v>78476</v>
      </c>
      <c r="Y459" s="20">
        <v>69382</v>
      </c>
      <c r="AA459" s="2">
        <f>IFERROR(INDEX('Holiday Schedule'!$D$3:$D$24,MATCH(A459,'Holiday Schedule'!$C$3:$C$24,0)),0)</f>
        <v>0</v>
      </c>
      <c r="AB459" s="2">
        <f t="shared" si="56"/>
        <v>4</v>
      </c>
      <c r="AC459" s="2">
        <f t="shared" si="57"/>
        <v>1619723</v>
      </c>
      <c r="AD459" s="5">
        <f t="shared" si="58"/>
        <v>542156</v>
      </c>
      <c r="AE459" s="5">
        <f t="shared" si="59"/>
        <v>2161879</v>
      </c>
      <c r="AG459" s="2">
        <f t="shared" si="60"/>
        <v>3</v>
      </c>
      <c r="AH459" s="2">
        <f t="shared" si="61"/>
        <v>2025</v>
      </c>
      <c r="AJ459" s="5">
        <f t="shared" si="62"/>
        <v>128282</v>
      </c>
      <c r="AK459" s="2">
        <f t="shared" si="63"/>
        <v>20</v>
      </c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40"/>
    </row>
    <row r="460" spans="1:89" x14ac:dyDescent="0.25">
      <c r="A460" s="18">
        <v>45743</v>
      </c>
      <c r="B460" s="20">
        <v>64010</v>
      </c>
      <c r="C460" s="20">
        <v>58885</v>
      </c>
      <c r="D460" s="20">
        <v>57159</v>
      </c>
      <c r="E460" s="20">
        <v>59122</v>
      </c>
      <c r="F460" s="20">
        <v>61126</v>
      </c>
      <c r="G460" s="20">
        <v>71384</v>
      </c>
      <c r="H460" s="20">
        <v>98267</v>
      </c>
      <c r="I460" s="20">
        <v>109529</v>
      </c>
      <c r="J460" s="20">
        <v>103554</v>
      </c>
      <c r="K460" s="20">
        <v>102398</v>
      </c>
      <c r="L460" s="20">
        <v>99718</v>
      </c>
      <c r="M460" s="20">
        <v>95439</v>
      </c>
      <c r="N460" s="20">
        <v>92843</v>
      </c>
      <c r="O460" s="20">
        <v>87652</v>
      </c>
      <c r="P460" s="20">
        <v>83661</v>
      </c>
      <c r="Q460" s="20">
        <v>88492</v>
      </c>
      <c r="R460" s="20">
        <v>96037</v>
      </c>
      <c r="S460" s="20">
        <v>109412</v>
      </c>
      <c r="T460" s="20">
        <v>113802</v>
      </c>
      <c r="U460" s="20">
        <v>127516</v>
      </c>
      <c r="V460" s="20">
        <v>122474</v>
      </c>
      <c r="W460" s="20">
        <v>99519</v>
      </c>
      <c r="X460" s="20">
        <v>78007</v>
      </c>
      <c r="Y460" s="20">
        <v>68968</v>
      </c>
      <c r="AA460" s="2">
        <f>IFERROR(INDEX('Holiday Schedule'!$D$3:$D$24,MATCH(A460,'Holiday Schedule'!$C$3:$C$24,0)),0)</f>
        <v>0</v>
      </c>
      <c r="AB460" s="2">
        <f t="shared" si="56"/>
        <v>5</v>
      </c>
      <c r="AC460" s="2">
        <f t="shared" si="57"/>
        <v>1610053</v>
      </c>
      <c r="AD460" s="5">
        <f t="shared" si="58"/>
        <v>538921</v>
      </c>
      <c r="AE460" s="5">
        <f t="shared" si="59"/>
        <v>2148974</v>
      </c>
      <c r="AG460" s="2">
        <f t="shared" si="60"/>
        <v>3</v>
      </c>
      <c r="AH460" s="2">
        <f t="shared" si="61"/>
        <v>2025</v>
      </c>
      <c r="AJ460" s="5">
        <f t="shared" si="62"/>
        <v>127516</v>
      </c>
      <c r="AK460" s="2">
        <f t="shared" si="63"/>
        <v>20</v>
      </c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40"/>
    </row>
    <row r="461" spans="1:89" x14ac:dyDescent="0.25">
      <c r="A461" s="18">
        <v>45744</v>
      </c>
      <c r="B461" s="20">
        <v>63639</v>
      </c>
      <c r="C461" s="20">
        <v>58543</v>
      </c>
      <c r="D461" s="20">
        <v>56825</v>
      </c>
      <c r="E461" s="20">
        <v>58777</v>
      </c>
      <c r="F461" s="20">
        <v>60769</v>
      </c>
      <c r="G461" s="20">
        <v>70968</v>
      </c>
      <c r="H461" s="20">
        <v>97694</v>
      </c>
      <c r="I461" s="20">
        <v>108891</v>
      </c>
      <c r="J461" s="20">
        <v>102951</v>
      </c>
      <c r="K461" s="20">
        <v>101801</v>
      </c>
      <c r="L461" s="20">
        <v>99136</v>
      </c>
      <c r="M461" s="20">
        <v>94883</v>
      </c>
      <c r="N461" s="20">
        <v>92302</v>
      </c>
      <c r="O461" s="20">
        <v>87141</v>
      </c>
      <c r="P461" s="20">
        <v>83174</v>
      </c>
      <c r="Q461" s="20">
        <v>87976</v>
      </c>
      <c r="R461" s="20">
        <v>95477</v>
      </c>
      <c r="S461" s="20">
        <v>108775</v>
      </c>
      <c r="T461" s="20">
        <v>113139</v>
      </c>
      <c r="U461" s="20">
        <v>126773</v>
      </c>
      <c r="V461" s="20">
        <v>121762</v>
      </c>
      <c r="W461" s="20">
        <v>98941</v>
      </c>
      <c r="X461" s="20">
        <v>77554</v>
      </c>
      <c r="Y461" s="20">
        <v>68566</v>
      </c>
      <c r="AA461" s="2">
        <f>IFERROR(INDEX('Holiday Schedule'!$D$3:$D$24,MATCH(A461,'Holiday Schedule'!$C$3:$C$24,0)),0)</f>
        <v>0</v>
      </c>
      <c r="AB461" s="2">
        <f t="shared" si="56"/>
        <v>6</v>
      </c>
      <c r="AC461" s="2">
        <f t="shared" si="57"/>
        <v>1600676</v>
      </c>
      <c r="AD461" s="5">
        <f t="shared" si="58"/>
        <v>535781</v>
      </c>
      <c r="AE461" s="5">
        <f t="shared" si="59"/>
        <v>2136457</v>
      </c>
      <c r="AG461" s="2">
        <f t="shared" si="60"/>
        <v>3</v>
      </c>
      <c r="AH461" s="2">
        <f t="shared" si="61"/>
        <v>2025</v>
      </c>
      <c r="AJ461" s="5">
        <f t="shared" si="62"/>
        <v>126773</v>
      </c>
      <c r="AK461" s="2">
        <f t="shared" si="63"/>
        <v>20</v>
      </c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40"/>
    </row>
    <row r="462" spans="1:89" x14ac:dyDescent="0.25">
      <c r="A462" s="18">
        <v>45745</v>
      </c>
      <c r="B462" s="20">
        <v>64205</v>
      </c>
      <c r="C462" s="20">
        <v>52918</v>
      </c>
      <c r="D462" s="20">
        <v>57828</v>
      </c>
      <c r="E462" s="20">
        <v>58205</v>
      </c>
      <c r="F462" s="20">
        <v>60463</v>
      </c>
      <c r="G462" s="20">
        <v>67470</v>
      </c>
      <c r="H462" s="20">
        <v>87777</v>
      </c>
      <c r="I462" s="20">
        <v>99547</v>
      </c>
      <c r="J462" s="20">
        <v>104856</v>
      </c>
      <c r="K462" s="20">
        <v>108425</v>
      </c>
      <c r="L462" s="20">
        <v>104761</v>
      </c>
      <c r="M462" s="20">
        <v>101302</v>
      </c>
      <c r="N462" s="20">
        <v>97952</v>
      </c>
      <c r="O462" s="20">
        <v>93067</v>
      </c>
      <c r="P462" s="20">
        <v>87096</v>
      </c>
      <c r="Q462" s="20">
        <v>91362</v>
      </c>
      <c r="R462" s="20">
        <v>98993</v>
      </c>
      <c r="S462" s="20">
        <v>111075</v>
      </c>
      <c r="T462" s="20">
        <v>116200</v>
      </c>
      <c r="U462" s="20">
        <v>128863</v>
      </c>
      <c r="V462" s="20">
        <v>124331</v>
      </c>
      <c r="W462" s="20">
        <v>98561</v>
      </c>
      <c r="X462" s="20">
        <v>78866</v>
      </c>
      <c r="Y462" s="20">
        <v>69295</v>
      </c>
      <c r="AA462" s="2">
        <f>IFERROR(INDEX('Holiday Schedule'!$D$3:$D$24,MATCH(A462,'Holiday Schedule'!$C$3:$C$24,0)),0)</f>
        <v>0</v>
      </c>
      <c r="AB462" s="2">
        <f t="shared" si="56"/>
        <v>7</v>
      </c>
      <c r="AC462" s="2">
        <f t="shared" si="57"/>
        <v>0</v>
      </c>
      <c r="AD462" s="5">
        <f t="shared" si="58"/>
        <v>2163418</v>
      </c>
      <c r="AE462" s="5">
        <f t="shared" si="59"/>
        <v>2163418</v>
      </c>
      <c r="AG462" s="2">
        <f t="shared" si="60"/>
        <v>3</v>
      </c>
      <c r="AH462" s="2">
        <f t="shared" si="61"/>
        <v>2025</v>
      </c>
      <c r="AJ462" s="5">
        <f t="shared" si="62"/>
        <v>128863</v>
      </c>
      <c r="AK462" s="2">
        <f t="shared" si="63"/>
        <v>20</v>
      </c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40"/>
    </row>
    <row r="463" spans="1:89" x14ac:dyDescent="0.25">
      <c r="A463" s="18">
        <v>45746</v>
      </c>
      <c r="B463" s="20">
        <v>64205</v>
      </c>
      <c r="C463" s="20">
        <v>52918</v>
      </c>
      <c r="D463" s="20">
        <v>57828</v>
      </c>
      <c r="E463" s="20">
        <v>58205</v>
      </c>
      <c r="F463" s="20">
        <v>60463</v>
      </c>
      <c r="G463" s="20">
        <v>67471</v>
      </c>
      <c r="H463" s="20">
        <v>87778</v>
      </c>
      <c r="I463" s="20">
        <v>99547</v>
      </c>
      <c r="J463" s="20">
        <v>104857</v>
      </c>
      <c r="K463" s="20">
        <v>108426</v>
      </c>
      <c r="L463" s="20">
        <v>104762</v>
      </c>
      <c r="M463" s="20">
        <v>101302</v>
      </c>
      <c r="N463" s="20">
        <v>97953</v>
      </c>
      <c r="O463" s="20">
        <v>93067</v>
      </c>
      <c r="P463" s="20">
        <v>87096</v>
      </c>
      <c r="Q463" s="20">
        <v>91363</v>
      </c>
      <c r="R463" s="20">
        <v>98994</v>
      </c>
      <c r="S463" s="20">
        <v>111076</v>
      </c>
      <c r="T463" s="20">
        <v>116201</v>
      </c>
      <c r="U463" s="20">
        <v>128864</v>
      </c>
      <c r="V463" s="20">
        <v>124332</v>
      </c>
      <c r="W463" s="20">
        <v>98561</v>
      </c>
      <c r="X463" s="20">
        <v>78866</v>
      </c>
      <c r="Y463" s="20">
        <v>69295</v>
      </c>
      <c r="AA463" s="2">
        <f>IFERROR(INDEX('Holiday Schedule'!$D$3:$D$24,MATCH(A463,'Holiday Schedule'!$C$3:$C$24,0)),0)</f>
        <v>0</v>
      </c>
      <c r="AB463" s="2">
        <f t="shared" si="56"/>
        <v>1</v>
      </c>
      <c r="AC463" s="2">
        <f t="shared" si="57"/>
        <v>0</v>
      </c>
      <c r="AD463" s="5">
        <f t="shared" si="58"/>
        <v>2163430</v>
      </c>
      <c r="AE463" s="5">
        <f t="shared" si="59"/>
        <v>2163430</v>
      </c>
      <c r="AG463" s="2">
        <f t="shared" si="60"/>
        <v>3</v>
      </c>
      <c r="AH463" s="2">
        <f t="shared" si="61"/>
        <v>2025</v>
      </c>
      <c r="AJ463" s="5">
        <f t="shared" si="62"/>
        <v>128864</v>
      </c>
      <c r="AK463" s="2">
        <f t="shared" si="63"/>
        <v>20</v>
      </c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40"/>
    </row>
    <row r="464" spans="1:89" x14ac:dyDescent="0.25">
      <c r="A464" s="18">
        <v>45747</v>
      </c>
      <c r="B464" s="20">
        <v>62982</v>
      </c>
      <c r="C464" s="20">
        <v>57939</v>
      </c>
      <c r="D464" s="20">
        <v>56239</v>
      </c>
      <c r="E464" s="20">
        <v>58171</v>
      </c>
      <c r="F464" s="20">
        <v>60143</v>
      </c>
      <c r="G464" s="20">
        <v>70237</v>
      </c>
      <c r="H464" s="20">
        <v>96686</v>
      </c>
      <c r="I464" s="20">
        <v>107768</v>
      </c>
      <c r="J464" s="20">
        <v>101889</v>
      </c>
      <c r="K464" s="20">
        <v>100751</v>
      </c>
      <c r="L464" s="20">
        <v>98114</v>
      </c>
      <c r="M464" s="20">
        <v>93903</v>
      </c>
      <c r="N464" s="20">
        <v>91349</v>
      </c>
      <c r="O464" s="20">
        <v>86242</v>
      </c>
      <c r="P464" s="20">
        <v>82315</v>
      </c>
      <c r="Q464" s="20">
        <v>87069</v>
      </c>
      <c r="R464" s="20">
        <v>94491</v>
      </c>
      <c r="S464" s="20">
        <v>107653</v>
      </c>
      <c r="T464" s="20">
        <v>111973</v>
      </c>
      <c r="U464" s="20">
        <v>125464</v>
      </c>
      <c r="V464" s="20">
        <v>120504</v>
      </c>
      <c r="W464" s="20">
        <v>97918</v>
      </c>
      <c r="X464" s="20">
        <v>76753</v>
      </c>
      <c r="Y464" s="20">
        <v>67859</v>
      </c>
      <c r="AA464" s="2">
        <f>IFERROR(INDEX('Holiday Schedule'!$D$3:$D$24,MATCH(A464,'Holiday Schedule'!$C$3:$C$24,0)),0)</f>
        <v>0</v>
      </c>
      <c r="AB464" s="2">
        <f t="shared" si="56"/>
        <v>2</v>
      </c>
      <c r="AC464" s="2">
        <f t="shared" si="57"/>
        <v>1584156</v>
      </c>
      <c r="AD464" s="5">
        <f t="shared" si="58"/>
        <v>530256</v>
      </c>
      <c r="AE464" s="5">
        <f t="shared" si="59"/>
        <v>2114412</v>
      </c>
      <c r="AG464" s="2">
        <f t="shared" si="60"/>
        <v>3</v>
      </c>
      <c r="AH464" s="2">
        <f t="shared" si="61"/>
        <v>2025</v>
      </c>
      <c r="AJ464" s="5">
        <f t="shared" si="62"/>
        <v>125464</v>
      </c>
      <c r="AK464" s="2">
        <f t="shared" si="63"/>
        <v>20</v>
      </c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40"/>
    </row>
    <row r="465" spans="1:89" x14ac:dyDescent="0.25">
      <c r="A465" s="18">
        <v>45748</v>
      </c>
      <c r="B465" s="20">
        <v>54425</v>
      </c>
      <c r="C465" s="20">
        <v>50809</v>
      </c>
      <c r="D465" s="20">
        <v>48303</v>
      </c>
      <c r="E465" s="20">
        <v>49538</v>
      </c>
      <c r="F465" s="20">
        <v>52091</v>
      </c>
      <c r="G465" s="20">
        <v>61501</v>
      </c>
      <c r="H465" s="20">
        <v>85132</v>
      </c>
      <c r="I465" s="20">
        <v>97138</v>
      </c>
      <c r="J465" s="20">
        <v>94177</v>
      </c>
      <c r="K465" s="20">
        <v>91543</v>
      </c>
      <c r="L465" s="20">
        <v>87786</v>
      </c>
      <c r="M465" s="20">
        <v>80597</v>
      </c>
      <c r="N465" s="20">
        <v>78689</v>
      </c>
      <c r="O465" s="20">
        <v>73656</v>
      </c>
      <c r="P465" s="20">
        <v>69536</v>
      </c>
      <c r="Q465" s="20">
        <v>73489</v>
      </c>
      <c r="R465" s="20">
        <v>81338</v>
      </c>
      <c r="S465" s="20">
        <v>95108</v>
      </c>
      <c r="T465" s="20">
        <v>97749</v>
      </c>
      <c r="U465" s="20">
        <v>112317</v>
      </c>
      <c r="V465" s="20">
        <v>105248</v>
      </c>
      <c r="W465" s="20">
        <v>87701</v>
      </c>
      <c r="X465" s="20">
        <v>71143</v>
      </c>
      <c r="Y465" s="20">
        <v>59234</v>
      </c>
      <c r="AA465" s="2">
        <f>IFERROR(INDEX('Holiday Schedule'!$D$3:$D$24,MATCH(A465,'Holiday Schedule'!$C$3:$C$24,0)),0)</f>
        <v>0</v>
      </c>
      <c r="AB465" s="2">
        <f t="shared" si="56"/>
        <v>3</v>
      </c>
      <c r="AC465" s="2">
        <f t="shared" si="57"/>
        <v>1397215</v>
      </c>
      <c r="AD465" s="5">
        <f t="shared" si="58"/>
        <v>461033</v>
      </c>
      <c r="AE465" s="5">
        <f t="shared" si="59"/>
        <v>1858248</v>
      </c>
      <c r="AG465" s="2">
        <f t="shared" si="60"/>
        <v>4</v>
      </c>
      <c r="AH465" s="2">
        <f t="shared" si="61"/>
        <v>2025</v>
      </c>
      <c r="AJ465" s="5">
        <f t="shared" si="62"/>
        <v>112317</v>
      </c>
      <c r="AK465" s="2">
        <f t="shared" si="63"/>
        <v>20</v>
      </c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40"/>
    </row>
    <row r="466" spans="1:89" x14ac:dyDescent="0.25">
      <c r="A466" s="18">
        <v>45749</v>
      </c>
      <c r="B466" s="20">
        <v>53811</v>
      </c>
      <c r="C466" s="20">
        <v>50236</v>
      </c>
      <c r="D466" s="20">
        <v>47757</v>
      </c>
      <c r="E466" s="20">
        <v>48980</v>
      </c>
      <c r="F466" s="20">
        <v>51505</v>
      </c>
      <c r="G466" s="20">
        <v>60809</v>
      </c>
      <c r="H466" s="20">
        <v>84174</v>
      </c>
      <c r="I466" s="20">
        <v>96043</v>
      </c>
      <c r="J466" s="20">
        <v>93117</v>
      </c>
      <c r="K466" s="20">
        <v>90511</v>
      </c>
      <c r="L466" s="20">
        <v>86797</v>
      </c>
      <c r="M466" s="20">
        <v>79690</v>
      </c>
      <c r="N466" s="20">
        <v>77804</v>
      </c>
      <c r="O466" s="20">
        <v>72827</v>
      </c>
      <c r="P466" s="20">
        <v>68754</v>
      </c>
      <c r="Q466" s="20">
        <v>72661</v>
      </c>
      <c r="R466" s="20">
        <v>80421</v>
      </c>
      <c r="S466" s="20">
        <v>94038</v>
      </c>
      <c r="T466" s="20">
        <v>96649</v>
      </c>
      <c r="U466" s="20">
        <v>111051</v>
      </c>
      <c r="V466" s="20">
        <v>104063</v>
      </c>
      <c r="W466" s="20">
        <v>86715</v>
      </c>
      <c r="X466" s="20">
        <v>70342</v>
      </c>
      <c r="Y466" s="20">
        <v>58569</v>
      </c>
      <c r="AA466" s="2">
        <f>IFERROR(INDEX('Holiday Schedule'!$D$3:$D$24,MATCH(A466,'Holiday Schedule'!$C$3:$C$24,0)),0)</f>
        <v>0</v>
      </c>
      <c r="AB466" s="2">
        <f t="shared" si="56"/>
        <v>4</v>
      </c>
      <c r="AC466" s="2">
        <f t="shared" si="57"/>
        <v>1381483</v>
      </c>
      <c r="AD466" s="5">
        <f t="shared" si="58"/>
        <v>455841</v>
      </c>
      <c r="AE466" s="5">
        <f t="shared" si="59"/>
        <v>1837324</v>
      </c>
      <c r="AG466" s="2">
        <f t="shared" si="60"/>
        <v>4</v>
      </c>
      <c r="AH466" s="2">
        <f t="shared" si="61"/>
        <v>2025</v>
      </c>
      <c r="AJ466" s="5">
        <f t="shared" si="62"/>
        <v>111051</v>
      </c>
      <c r="AK466" s="2">
        <f t="shared" si="63"/>
        <v>20</v>
      </c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40"/>
    </row>
    <row r="467" spans="1:89" x14ac:dyDescent="0.25">
      <c r="A467" s="18">
        <v>45750</v>
      </c>
      <c r="B467" s="20">
        <v>53547</v>
      </c>
      <c r="C467" s="20">
        <v>49988</v>
      </c>
      <c r="D467" s="20">
        <v>47523</v>
      </c>
      <c r="E467" s="20">
        <v>48739</v>
      </c>
      <c r="F467" s="20">
        <v>51251</v>
      </c>
      <c r="G467" s="20">
        <v>60510</v>
      </c>
      <c r="H467" s="20">
        <v>83759</v>
      </c>
      <c r="I467" s="20">
        <v>95571</v>
      </c>
      <c r="J467" s="20">
        <v>92658</v>
      </c>
      <c r="K467" s="20">
        <v>90065</v>
      </c>
      <c r="L467" s="20">
        <v>86370</v>
      </c>
      <c r="M467" s="20">
        <v>79298</v>
      </c>
      <c r="N467" s="20">
        <v>77421</v>
      </c>
      <c r="O467" s="20">
        <v>72470</v>
      </c>
      <c r="P467" s="20">
        <v>68415</v>
      </c>
      <c r="Q467" s="20">
        <v>72303</v>
      </c>
      <c r="R467" s="20">
        <v>80025</v>
      </c>
      <c r="S467" s="20">
        <v>93574</v>
      </c>
      <c r="T467" s="20">
        <v>96173</v>
      </c>
      <c r="U467" s="20">
        <v>110506</v>
      </c>
      <c r="V467" s="20">
        <v>103551</v>
      </c>
      <c r="W467" s="20">
        <v>86286</v>
      </c>
      <c r="X467" s="20">
        <v>69996</v>
      </c>
      <c r="Y467" s="20">
        <v>58280</v>
      </c>
      <c r="AA467" s="2">
        <f>IFERROR(INDEX('Holiday Schedule'!$D$3:$D$24,MATCH(A467,'Holiday Schedule'!$C$3:$C$24,0)),0)</f>
        <v>0</v>
      </c>
      <c r="AB467" s="2">
        <f t="shared" si="56"/>
        <v>5</v>
      </c>
      <c r="AC467" s="2">
        <f t="shared" si="57"/>
        <v>1374682</v>
      </c>
      <c r="AD467" s="5">
        <f t="shared" si="58"/>
        <v>453597</v>
      </c>
      <c r="AE467" s="5">
        <f t="shared" si="59"/>
        <v>1828279</v>
      </c>
      <c r="AG467" s="2">
        <f t="shared" si="60"/>
        <v>4</v>
      </c>
      <c r="AH467" s="2">
        <f t="shared" si="61"/>
        <v>2025</v>
      </c>
      <c r="AJ467" s="5">
        <f t="shared" si="62"/>
        <v>110506</v>
      </c>
      <c r="AK467" s="2">
        <f t="shared" si="63"/>
        <v>20</v>
      </c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40"/>
    </row>
    <row r="468" spans="1:89" x14ac:dyDescent="0.25">
      <c r="A468" s="18">
        <v>45751</v>
      </c>
      <c r="B468" s="20">
        <v>52741</v>
      </c>
      <c r="C468" s="20">
        <v>49236</v>
      </c>
      <c r="D468" s="20">
        <v>46807</v>
      </c>
      <c r="E468" s="20">
        <v>48006</v>
      </c>
      <c r="F468" s="20">
        <v>50479</v>
      </c>
      <c r="G468" s="20">
        <v>59599</v>
      </c>
      <c r="H468" s="20">
        <v>82497</v>
      </c>
      <c r="I468" s="20">
        <v>94130</v>
      </c>
      <c r="J468" s="20">
        <v>91262</v>
      </c>
      <c r="K468" s="20">
        <v>88711</v>
      </c>
      <c r="L468" s="20">
        <v>85070</v>
      </c>
      <c r="M468" s="20">
        <v>78104</v>
      </c>
      <c r="N468" s="20">
        <v>76255</v>
      </c>
      <c r="O468" s="20">
        <v>71377</v>
      </c>
      <c r="P468" s="20">
        <v>67385</v>
      </c>
      <c r="Q468" s="20">
        <v>71214</v>
      </c>
      <c r="R468" s="20">
        <v>78820</v>
      </c>
      <c r="S468" s="20">
        <v>92165</v>
      </c>
      <c r="T468" s="20">
        <v>94724</v>
      </c>
      <c r="U468" s="20">
        <v>108841</v>
      </c>
      <c r="V468" s="20">
        <v>101991</v>
      </c>
      <c r="W468" s="20">
        <v>84989</v>
      </c>
      <c r="X468" s="20">
        <v>68942</v>
      </c>
      <c r="Y468" s="20">
        <v>57401</v>
      </c>
      <c r="AA468" s="2">
        <f>IFERROR(INDEX('Holiday Schedule'!$D$3:$D$24,MATCH(A468,'Holiday Schedule'!$C$3:$C$24,0)),0)</f>
        <v>0</v>
      </c>
      <c r="AB468" s="2">
        <f t="shared" si="56"/>
        <v>6</v>
      </c>
      <c r="AC468" s="2">
        <f t="shared" si="57"/>
        <v>1353980</v>
      </c>
      <c r="AD468" s="5">
        <f t="shared" si="58"/>
        <v>446766</v>
      </c>
      <c r="AE468" s="5">
        <f t="shared" si="59"/>
        <v>1800746</v>
      </c>
      <c r="AG468" s="2">
        <f t="shared" si="60"/>
        <v>4</v>
      </c>
      <c r="AH468" s="2">
        <f t="shared" si="61"/>
        <v>2025</v>
      </c>
      <c r="AJ468" s="5">
        <f t="shared" si="62"/>
        <v>108841</v>
      </c>
      <c r="AK468" s="2">
        <f t="shared" si="63"/>
        <v>20</v>
      </c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40"/>
    </row>
    <row r="469" spans="1:89" x14ac:dyDescent="0.25">
      <c r="A469" s="18">
        <v>45752</v>
      </c>
      <c r="B469" s="20">
        <v>52535</v>
      </c>
      <c r="C469" s="20">
        <v>48991</v>
      </c>
      <c r="D469" s="20">
        <v>46565</v>
      </c>
      <c r="E469" s="20">
        <v>47759</v>
      </c>
      <c r="F469" s="20">
        <v>50231</v>
      </c>
      <c r="G469" s="20">
        <v>58487</v>
      </c>
      <c r="H469" s="20">
        <v>78178</v>
      </c>
      <c r="I469" s="20">
        <v>90809</v>
      </c>
      <c r="J469" s="20">
        <v>93177</v>
      </c>
      <c r="K469" s="20">
        <v>95187</v>
      </c>
      <c r="L469" s="20">
        <v>90315</v>
      </c>
      <c r="M469" s="20">
        <v>81619</v>
      </c>
      <c r="N469" s="20">
        <v>79855</v>
      </c>
      <c r="O469" s="20">
        <v>75736</v>
      </c>
      <c r="P469" s="20">
        <v>69890</v>
      </c>
      <c r="Q469" s="20">
        <v>72000</v>
      </c>
      <c r="R469" s="20">
        <v>80152</v>
      </c>
      <c r="S469" s="20">
        <v>92778</v>
      </c>
      <c r="T469" s="20">
        <v>95191</v>
      </c>
      <c r="U469" s="20">
        <v>109084</v>
      </c>
      <c r="V469" s="20">
        <v>102133</v>
      </c>
      <c r="W469" s="20">
        <v>85335</v>
      </c>
      <c r="X469" s="20">
        <v>69345</v>
      </c>
      <c r="Y469" s="20">
        <v>58133</v>
      </c>
      <c r="AA469" s="2">
        <f>IFERROR(INDEX('Holiday Schedule'!$D$3:$D$24,MATCH(A469,'Holiday Schedule'!$C$3:$C$24,0)),0)</f>
        <v>0</v>
      </c>
      <c r="AB469" s="2">
        <f t="shared" si="56"/>
        <v>7</v>
      </c>
      <c r="AC469" s="2">
        <f t="shared" si="57"/>
        <v>0</v>
      </c>
      <c r="AD469" s="5">
        <f t="shared" si="58"/>
        <v>1823485</v>
      </c>
      <c r="AE469" s="5">
        <f t="shared" si="59"/>
        <v>1823485</v>
      </c>
      <c r="AG469" s="2">
        <f t="shared" si="60"/>
        <v>4</v>
      </c>
      <c r="AH469" s="2">
        <f t="shared" si="61"/>
        <v>2025</v>
      </c>
      <c r="AJ469" s="5">
        <f t="shared" si="62"/>
        <v>109084</v>
      </c>
      <c r="AK469" s="2">
        <f t="shared" si="63"/>
        <v>20</v>
      </c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40"/>
    </row>
    <row r="470" spans="1:89" x14ac:dyDescent="0.25">
      <c r="A470" s="18">
        <v>45753</v>
      </c>
      <c r="B470" s="20">
        <v>52535</v>
      </c>
      <c r="C470" s="20">
        <v>48991</v>
      </c>
      <c r="D470" s="20">
        <v>46565</v>
      </c>
      <c r="E470" s="20">
        <v>47759</v>
      </c>
      <c r="F470" s="20">
        <v>50231</v>
      </c>
      <c r="G470" s="20">
        <v>58487</v>
      </c>
      <c r="H470" s="20">
        <v>78179</v>
      </c>
      <c r="I470" s="20">
        <v>90809</v>
      </c>
      <c r="J470" s="20">
        <v>93177</v>
      </c>
      <c r="K470" s="20">
        <v>95187</v>
      </c>
      <c r="L470" s="20">
        <v>90315</v>
      </c>
      <c r="M470" s="20">
        <v>81619</v>
      </c>
      <c r="N470" s="20">
        <v>79855</v>
      </c>
      <c r="O470" s="20">
        <v>75736</v>
      </c>
      <c r="P470" s="20">
        <v>69890</v>
      </c>
      <c r="Q470" s="20">
        <v>72000</v>
      </c>
      <c r="R470" s="20">
        <v>80152</v>
      </c>
      <c r="S470" s="20">
        <v>92778</v>
      </c>
      <c r="T470" s="20">
        <v>95191</v>
      </c>
      <c r="U470" s="20">
        <v>109085</v>
      </c>
      <c r="V470" s="20">
        <v>102133</v>
      </c>
      <c r="W470" s="20">
        <v>85335</v>
      </c>
      <c r="X470" s="20">
        <v>69345</v>
      </c>
      <c r="Y470" s="20">
        <v>58133</v>
      </c>
      <c r="AA470" s="2">
        <f>IFERROR(INDEX('Holiday Schedule'!$D$3:$D$24,MATCH(A470,'Holiday Schedule'!$C$3:$C$24,0)),0)</f>
        <v>0</v>
      </c>
      <c r="AB470" s="2">
        <f t="shared" si="56"/>
        <v>1</v>
      </c>
      <c r="AC470" s="2">
        <f t="shared" si="57"/>
        <v>0</v>
      </c>
      <c r="AD470" s="5">
        <f t="shared" si="58"/>
        <v>1823487</v>
      </c>
      <c r="AE470" s="5">
        <f t="shared" si="59"/>
        <v>1823487</v>
      </c>
      <c r="AG470" s="2">
        <f t="shared" si="60"/>
        <v>4</v>
      </c>
      <c r="AH470" s="2">
        <f t="shared" si="61"/>
        <v>2025</v>
      </c>
      <c r="AJ470" s="5">
        <f t="shared" si="62"/>
        <v>109085</v>
      </c>
      <c r="AK470" s="2">
        <f t="shared" si="63"/>
        <v>20</v>
      </c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40"/>
    </row>
    <row r="471" spans="1:89" x14ac:dyDescent="0.25">
      <c r="A471" s="18">
        <v>45754</v>
      </c>
      <c r="B471" s="20">
        <v>52152</v>
      </c>
      <c r="C471" s="20">
        <v>48686</v>
      </c>
      <c r="D471" s="20">
        <v>46285</v>
      </c>
      <c r="E471" s="20">
        <v>47469</v>
      </c>
      <c r="F471" s="20">
        <v>49917</v>
      </c>
      <c r="G471" s="20">
        <v>58934</v>
      </c>
      <c r="H471" s="20">
        <v>81577</v>
      </c>
      <c r="I471" s="20">
        <v>93080</v>
      </c>
      <c r="J471" s="20">
        <v>90244</v>
      </c>
      <c r="K471" s="20">
        <v>87719</v>
      </c>
      <c r="L471" s="20">
        <v>84122</v>
      </c>
      <c r="M471" s="20">
        <v>77232</v>
      </c>
      <c r="N471" s="20">
        <v>75404</v>
      </c>
      <c r="O471" s="20">
        <v>70581</v>
      </c>
      <c r="P471" s="20">
        <v>66631</v>
      </c>
      <c r="Q471" s="20">
        <v>70421</v>
      </c>
      <c r="R471" s="20">
        <v>77941</v>
      </c>
      <c r="S471" s="20">
        <v>91136</v>
      </c>
      <c r="T471" s="20">
        <v>93668</v>
      </c>
      <c r="U471" s="20">
        <v>107628</v>
      </c>
      <c r="V471" s="20">
        <v>100853</v>
      </c>
      <c r="W471" s="20">
        <v>84039</v>
      </c>
      <c r="X471" s="20">
        <v>68173</v>
      </c>
      <c r="Y471" s="20">
        <v>56762</v>
      </c>
      <c r="AA471" s="2">
        <f>IFERROR(INDEX('Holiday Schedule'!$D$3:$D$24,MATCH(A471,'Holiday Schedule'!$C$3:$C$24,0)),0)</f>
        <v>0</v>
      </c>
      <c r="AB471" s="2">
        <f t="shared" si="56"/>
        <v>2</v>
      </c>
      <c r="AC471" s="2">
        <f t="shared" si="57"/>
        <v>1338872</v>
      </c>
      <c r="AD471" s="5">
        <f t="shared" si="58"/>
        <v>441782</v>
      </c>
      <c r="AE471" s="5">
        <f t="shared" si="59"/>
        <v>1780654</v>
      </c>
      <c r="AG471" s="2">
        <f t="shared" si="60"/>
        <v>4</v>
      </c>
      <c r="AH471" s="2">
        <f t="shared" si="61"/>
        <v>2025</v>
      </c>
      <c r="AJ471" s="5">
        <f t="shared" si="62"/>
        <v>107628</v>
      </c>
      <c r="AK471" s="2">
        <f t="shared" si="63"/>
        <v>20</v>
      </c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40"/>
    </row>
    <row r="472" spans="1:89" x14ac:dyDescent="0.25">
      <c r="A472" s="18">
        <v>45755</v>
      </c>
      <c r="B472" s="20">
        <v>51688</v>
      </c>
      <c r="C472" s="20">
        <v>48253</v>
      </c>
      <c r="D472" s="20">
        <v>45873</v>
      </c>
      <c r="E472" s="20">
        <v>47047</v>
      </c>
      <c r="F472" s="20">
        <v>49472</v>
      </c>
      <c r="G472" s="20">
        <v>58410</v>
      </c>
      <c r="H472" s="20">
        <v>80852</v>
      </c>
      <c r="I472" s="20">
        <v>92252</v>
      </c>
      <c r="J472" s="20">
        <v>89441</v>
      </c>
      <c r="K472" s="20">
        <v>86940</v>
      </c>
      <c r="L472" s="20">
        <v>83372</v>
      </c>
      <c r="M472" s="20">
        <v>76546</v>
      </c>
      <c r="N472" s="20">
        <v>74733</v>
      </c>
      <c r="O472" s="20">
        <v>69953</v>
      </c>
      <c r="P472" s="20">
        <v>66040</v>
      </c>
      <c r="Q472" s="20">
        <v>69793</v>
      </c>
      <c r="R472" s="20">
        <v>77247</v>
      </c>
      <c r="S472" s="20">
        <v>90326</v>
      </c>
      <c r="T472" s="20">
        <v>92835</v>
      </c>
      <c r="U472" s="20">
        <v>106670</v>
      </c>
      <c r="V472" s="20">
        <v>99956</v>
      </c>
      <c r="W472" s="20">
        <v>83293</v>
      </c>
      <c r="X472" s="20">
        <v>67565</v>
      </c>
      <c r="Y472" s="20">
        <v>56256</v>
      </c>
      <c r="AA472" s="2">
        <f>IFERROR(INDEX('Holiday Schedule'!$D$3:$D$24,MATCH(A472,'Holiday Schedule'!$C$3:$C$24,0)),0)</f>
        <v>0</v>
      </c>
      <c r="AB472" s="2">
        <f t="shared" si="56"/>
        <v>3</v>
      </c>
      <c r="AC472" s="2">
        <f t="shared" si="57"/>
        <v>1326962</v>
      </c>
      <c r="AD472" s="5">
        <f t="shared" si="58"/>
        <v>437851</v>
      </c>
      <c r="AE472" s="5">
        <f t="shared" si="59"/>
        <v>1764813</v>
      </c>
      <c r="AG472" s="2">
        <f t="shared" si="60"/>
        <v>4</v>
      </c>
      <c r="AH472" s="2">
        <f t="shared" si="61"/>
        <v>2025</v>
      </c>
      <c r="AJ472" s="5">
        <f t="shared" si="62"/>
        <v>106670</v>
      </c>
      <c r="AK472" s="2">
        <f t="shared" si="63"/>
        <v>20</v>
      </c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40"/>
    </row>
    <row r="473" spans="1:89" x14ac:dyDescent="0.25">
      <c r="A473" s="18">
        <v>45756</v>
      </c>
      <c r="B473" s="20">
        <v>51310</v>
      </c>
      <c r="C473" s="20">
        <v>47900</v>
      </c>
      <c r="D473" s="20">
        <v>45537</v>
      </c>
      <c r="E473" s="20">
        <v>46702</v>
      </c>
      <c r="F473" s="20">
        <v>49110</v>
      </c>
      <c r="G473" s="20">
        <v>57981</v>
      </c>
      <c r="H473" s="20">
        <v>80258</v>
      </c>
      <c r="I473" s="20">
        <v>91576</v>
      </c>
      <c r="J473" s="20">
        <v>88786</v>
      </c>
      <c r="K473" s="20">
        <v>86302</v>
      </c>
      <c r="L473" s="20">
        <v>82761</v>
      </c>
      <c r="M473" s="20">
        <v>75983</v>
      </c>
      <c r="N473" s="20">
        <v>74185</v>
      </c>
      <c r="O473" s="20">
        <v>69440</v>
      </c>
      <c r="P473" s="20">
        <v>65556</v>
      </c>
      <c r="Q473" s="20">
        <v>69281</v>
      </c>
      <c r="R473" s="20">
        <v>76681</v>
      </c>
      <c r="S473" s="20">
        <v>89663</v>
      </c>
      <c r="T473" s="20">
        <v>92155</v>
      </c>
      <c r="U473" s="20">
        <v>105887</v>
      </c>
      <c r="V473" s="20">
        <v>99223</v>
      </c>
      <c r="W473" s="20">
        <v>82682</v>
      </c>
      <c r="X473" s="20">
        <v>67069</v>
      </c>
      <c r="Y473" s="20">
        <v>55846</v>
      </c>
      <c r="AA473" s="2">
        <f>IFERROR(INDEX('Holiday Schedule'!$D$3:$D$24,MATCH(A473,'Holiday Schedule'!$C$3:$C$24,0)),0)</f>
        <v>0</v>
      </c>
      <c r="AB473" s="2">
        <f t="shared" si="56"/>
        <v>4</v>
      </c>
      <c r="AC473" s="2">
        <f t="shared" si="57"/>
        <v>1317230</v>
      </c>
      <c r="AD473" s="5">
        <f t="shared" si="58"/>
        <v>434644</v>
      </c>
      <c r="AE473" s="5">
        <f t="shared" si="59"/>
        <v>1751874</v>
      </c>
      <c r="AG473" s="2">
        <f t="shared" si="60"/>
        <v>4</v>
      </c>
      <c r="AH473" s="2">
        <f t="shared" si="61"/>
        <v>2025</v>
      </c>
      <c r="AJ473" s="5">
        <f t="shared" si="62"/>
        <v>105887</v>
      </c>
      <c r="AK473" s="2">
        <f t="shared" si="63"/>
        <v>20</v>
      </c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40"/>
    </row>
    <row r="474" spans="1:89" x14ac:dyDescent="0.25">
      <c r="A474" s="18">
        <v>45757</v>
      </c>
      <c r="B474" s="20">
        <v>50801</v>
      </c>
      <c r="C474" s="20">
        <v>47426</v>
      </c>
      <c r="D474" s="20">
        <v>45086</v>
      </c>
      <c r="E474" s="20">
        <v>46238</v>
      </c>
      <c r="F474" s="20">
        <v>48623</v>
      </c>
      <c r="G474" s="20">
        <v>57405</v>
      </c>
      <c r="H474" s="20">
        <v>79464</v>
      </c>
      <c r="I474" s="20">
        <v>90670</v>
      </c>
      <c r="J474" s="20">
        <v>87905</v>
      </c>
      <c r="K474" s="20">
        <v>85448</v>
      </c>
      <c r="L474" s="20">
        <v>81941</v>
      </c>
      <c r="M474" s="20">
        <v>75232</v>
      </c>
      <c r="N474" s="20">
        <v>73452</v>
      </c>
      <c r="O474" s="20">
        <v>68752</v>
      </c>
      <c r="P474" s="20">
        <v>64906</v>
      </c>
      <c r="Q474" s="20">
        <v>68594</v>
      </c>
      <c r="R474" s="20">
        <v>75922</v>
      </c>
      <c r="S474" s="20">
        <v>88775</v>
      </c>
      <c r="T474" s="20">
        <v>91241</v>
      </c>
      <c r="U474" s="20">
        <v>104839</v>
      </c>
      <c r="V474" s="20">
        <v>98241</v>
      </c>
      <c r="W474" s="20">
        <v>81864</v>
      </c>
      <c r="X474" s="20">
        <v>66405</v>
      </c>
      <c r="Y474" s="20">
        <v>55291</v>
      </c>
      <c r="AA474" s="2">
        <f>IFERROR(INDEX('Holiday Schedule'!$D$3:$D$24,MATCH(A474,'Holiday Schedule'!$C$3:$C$24,0)),0)</f>
        <v>0</v>
      </c>
      <c r="AB474" s="2">
        <f t="shared" si="56"/>
        <v>5</v>
      </c>
      <c r="AC474" s="2">
        <f t="shared" si="57"/>
        <v>1304187</v>
      </c>
      <c r="AD474" s="5">
        <f t="shared" si="58"/>
        <v>430334</v>
      </c>
      <c r="AE474" s="5">
        <f t="shared" si="59"/>
        <v>1734521</v>
      </c>
      <c r="AG474" s="2">
        <f t="shared" si="60"/>
        <v>4</v>
      </c>
      <c r="AH474" s="2">
        <f t="shared" si="61"/>
        <v>2025</v>
      </c>
      <c r="AJ474" s="5">
        <f t="shared" si="62"/>
        <v>104839</v>
      </c>
      <c r="AK474" s="2">
        <f t="shared" si="63"/>
        <v>20</v>
      </c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40"/>
    </row>
    <row r="475" spans="1:89" x14ac:dyDescent="0.25">
      <c r="A475" s="18">
        <v>45758</v>
      </c>
      <c r="B475" s="20">
        <v>50803</v>
      </c>
      <c r="C475" s="20">
        <v>47429</v>
      </c>
      <c r="D475" s="20">
        <v>45088</v>
      </c>
      <c r="E475" s="20">
        <v>46241</v>
      </c>
      <c r="F475" s="20">
        <v>48626</v>
      </c>
      <c r="G475" s="20">
        <v>57408</v>
      </c>
      <c r="H475" s="20">
        <v>79468</v>
      </c>
      <c r="I475" s="20">
        <v>90673</v>
      </c>
      <c r="J475" s="20">
        <v>87910</v>
      </c>
      <c r="K475" s="20">
        <v>85451</v>
      </c>
      <c r="L475" s="20">
        <v>81946</v>
      </c>
      <c r="M475" s="20">
        <v>75235</v>
      </c>
      <c r="N475" s="20">
        <v>73455</v>
      </c>
      <c r="O475" s="20">
        <v>68755</v>
      </c>
      <c r="P475" s="20">
        <v>64909</v>
      </c>
      <c r="Q475" s="20">
        <v>68597</v>
      </c>
      <c r="R475" s="20">
        <v>75926</v>
      </c>
      <c r="S475" s="20">
        <v>88780</v>
      </c>
      <c r="T475" s="20">
        <v>91245</v>
      </c>
      <c r="U475" s="20">
        <v>104844</v>
      </c>
      <c r="V475" s="20">
        <v>98246</v>
      </c>
      <c r="W475" s="20">
        <v>81867</v>
      </c>
      <c r="X475" s="20">
        <v>66409</v>
      </c>
      <c r="Y475" s="20">
        <v>55293</v>
      </c>
      <c r="AA475" s="2">
        <f>IFERROR(INDEX('Holiday Schedule'!$D$3:$D$24,MATCH(A475,'Holiday Schedule'!$C$3:$C$24,0)),0)</f>
        <v>0</v>
      </c>
      <c r="AB475" s="2">
        <f t="shared" si="56"/>
        <v>6</v>
      </c>
      <c r="AC475" s="2">
        <f t="shared" si="57"/>
        <v>1304248</v>
      </c>
      <c r="AD475" s="5">
        <f t="shared" si="58"/>
        <v>430356</v>
      </c>
      <c r="AE475" s="5">
        <f t="shared" si="59"/>
        <v>1734604</v>
      </c>
      <c r="AG475" s="2">
        <f t="shared" si="60"/>
        <v>4</v>
      </c>
      <c r="AH475" s="2">
        <f t="shared" si="61"/>
        <v>2025</v>
      </c>
      <c r="AJ475" s="5">
        <f t="shared" si="62"/>
        <v>104844</v>
      </c>
      <c r="AK475" s="2">
        <f t="shared" si="63"/>
        <v>20</v>
      </c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40"/>
    </row>
    <row r="476" spans="1:89" x14ac:dyDescent="0.25">
      <c r="A476" s="18">
        <v>45759</v>
      </c>
      <c r="B476" s="20">
        <v>50610</v>
      </c>
      <c r="C476" s="20">
        <v>47198</v>
      </c>
      <c r="D476" s="20">
        <v>44859</v>
      </c>
      <c r="E476" s="20">
        <v>46008</v>
      </c>
      <c r="F476" s="20">
        <v>48390</v>
      </c>
      <c r="G476" s="20">
        <v>56346</v>
      </c>
      <c r="H476" s="20">
        <v>75314</v>
      </c>
      <c r="I476" s="20">
        <v>87483</v>
      </c>
      <c r="J476" s="20">
        <v>89764</v>
      </c>
      <c r="K476" s="20">
        <v>91700</v>
      </c>
      <c r="L476" s="20">
        <v>87006</v>
      </c>
      <c r="M476" s="20">
        <v>78630</v>
      </c>
      <c r="N476" s="20">
        <v>76930</v>
      </c>
      <c r="O476" s="20">
        <v>72964</v>
      </c>
      <c r="P476" s="20">
        <v>67329</v>
      </c>
      <c r="Q476" s="20">
        <v>69361</v>
      </c>
      <c r="R476" s="20">
        <v>77216</v>
      </c>
      <c r="S476" s="20">
        <v>89380</v>
      </c>
      <c r="T476" s="20">
        <v>91703</v>
      </c>
      <c r="U476" s="20">
        <v>105089</v>
      </c>
      <c r="V476" s="20">
        <v>98393</v>
      </c>
      <c r="W476" s="20">
        <v>82210</v>
      </c>
      <c r="X476" s="20">
        <v>66804</v>
      </c>
      <c r="Y476" s="20">
        <v>56004</v>
      </c>
      <c r="AA476" s="2">
        <f>IFERROR(INDEX('Holiday Schedule'!$D$3:$D$24,MATCH(A476,'Holiday Schedule'!$C$3:$C$24,0)),0)</f>
        <v>0</v>
      </c>
      <c r="AB476" s="2">
        <f t="shared" si="56"/>
        <v>7</v>
      </c>
      <c r="AC476" s="2">
        <f t="shared" si="57"/>
        <v>0</v>
      </c>
      <c r="AD476" s="5">
        <f t="shared" si="58"/>
        <v>1756691</v>
      </c>
      <c r="AE476" s="5">
        <f t="shared" si="59"/>
        <v>1756691</v>
      </c>
      <c r="AG476" s="2">
        <f t="shared" si="60"/>
        <v>4</v>
      </c>
      <c r="AH476" s="2">
        <f t="shared" si="61"/>
        <v>2025</v>
      </c>
      <c r="AJ476" s="5">
        <f t="shared" si="62"/>
        <v>105089</v>
      </c>
      <c r="AK476" s="2">
        <f t="shared" si="63"/>
        <v>20</v>
      </c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40"/>
    </row>
    <row r="477" spans="1:89" x14ac:dyDescent="0.25">
      <c r="A477" s="18">
        <v>45760</v>
      </c>
      <c r="B477" s="20">
        <v>50615</v>
      </c>
      <c r="C477" s="20">
        <v>47201</v>
      </c>
      <c r="D477" s="20">
        <v>44863</v>
      </c>
      <c r="E477" s="20">
        <v>46012</v>
      </c>
      <c r="F477" s="20">
        <v>48394</v>
      </c>
      <c r="G477" s="20">
        <v>56350</v>
      </c>
      <c r="H477" s="20">
        <v>75320</v>
      </c>
      <c r="I477" s="20">
        <v>87490</v>
      </c>
      <c r="J477" s="20">
        <v>89771</v>
      </c>
      <c r="K477" s="20">
        <v>91707</v>
      </c>
      <c r="L477" s="20">
        <v>87013</v>
      </c>
      <c r="M477" s="20">
        <v>78636</v>
      </c>
      <c r="N477" s="20">
        <v>76936</v>
      </c>
      <c r="O477" s="20">
        <v>72969</v>
      </c>
      <c r="P477" s="20">
        <v>67335</v>
      </c>
      <c r="Q477" s="20">
        <v>69366</v>
      </c>
      <c r="R477" s="20">
        <v>77222</v>
      </c>
      <c r="S477" s="20">
        <v>89387</v>
      </c>
      <c r="T477" s="20">
        <v>91710</v>
      </c>
      <c r="U477" s="20">
        <v>105097</v>
      </c>
      <c r="V477" s="20">
        <v>98402</v>
      </c>
      <c r="W477" s="20">
        <v>82217</v>
      </c>
      <c r="X477" s="20">
        <v>66811</v>
      </c>
      <c r="Y477" s="20">
        <v>56008</v>
      </c>
      <c r="AA477" s="2">
        <f>IFERROR(INDEX('Holiday Schedule'!$D$3:$D$24,MATCH(A477,'Holiday Schedule'!$C$3:$C$24,0)),0)</f>
        <v>0</v>
      </c>
      <c r="AB477" s="2">
        <f t="shared" si="56"/>
        <v>1</v>
      </c>
      <c r="AC477" s="2">
        <f t="shared" si="57"/>
        <v>0</v>
      </c>
      <c r="AD477" s="5">
        <f t="shared" si="58"/>
        <v>1756832</v>
      </c>
      <c r="AE477" s="5">
        <f t="shared" si="59"/>
        <v>1756832</v>
      </c>
      <c r="AG477" s="2">
        <f t="shared" si="60"/>
        <v>4</v>
      </c>
      <c r="AH477" s="2">
        <f t="shared" si="61"/>
        <v>2025</v>
      </c>
      <c r="AJ477" s="5">
        <f t="shared" si="62"/>
        <v>105097</v>
      </c>
      <c r="AK477" s="2">
        <f t="shared" si="63"/>
        <v>20</v>
      </c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40"/>
    </row>
    <row r="478" spans="1:89" x14ac:dyDescent="0.25">
      <c r="A478" s="18">
        <v>45761</v>
      </c>
      <c r="B478" s="20">
        <v>50824</v>
      </c>
      <c r="C478" s="20">
        <v>47448</v>
      </c>
      <c r="D478" s="20">
        <v>45107</v>
      </c>
      <c r="E478" s="20">
        <v>46260</v>
      </c>
      <c r="F478" s="20">
        <v>48646</v>
      </c>
      <c r="G478" s="20">
        <v>57433</v>
      </c>
      <c r="H478" s="20">
        <v>79501</v>
      </c>
      <c r="I478" s="20">
        <v>90712</v>
      </c>
      <c r="J478" s="20">
        <v>87947</v>
      </c>
      <c r="K478" s="20">
        <v>85487</v>
      </c>
      <c r="L478" s="20">
        <v>81980</v>
      </c>
      <c r="M478" s="20">
        <v>75266</v>
      </c>
      <c r="N478" s="20">
        <v>73486</v>
      </c>
      <c r="O478" s="20">
        <v>68784</v>
      </c>
      <c r="P478" s="20">
        <v>64936</v>
      </c>
      <c r="Q478" s="20">
        <v>68626</v>
      </c>
      <c r="R478" s="20">
        <v>75957</v>
      </c>
      <c r="S478" s="20">
        <v>88818</v>
      </c>
      <c r="T478" s="20">
        <v>91284</v>
      </c>
      <c r="U478" s="20">
        <v>104888</v>
      </c>
      <c r="V478" s="20">
        <v>98287</v>
      </c>
      <c r="W478" s="20">
        <v>81902</v>
      </c>
      <c r="X478" s="20">
        <v>66437</v>
      </c>
      <c r="Y478" s="20">
        <v>55317</v>
      </c>
      <c r="AA478" s="2">
        <f>IFERROR(INDEX('Holiday Schedule'!$D$3:$D$24,MATCH(A478,'Holiday Schedule'!$C$3:$C$24,0)),0)</f>
        <v>0</v>
      </c>
      <c r="AB478" s="2">
        <f t="shared" si="56"/>
        <v>2</v>
      </c>
      <c r="AC478" s="2">
        <f t="shared" si="57"/>
        <v>1304797</v>
      </c>
      <c r="AD478" s="5">
        <f t="shared" si="58"/>
        <v>430536</v>
      </c>
      <c r="AE478" s="5">
        <f t="shared" si="59"/>
        <v>1735333</v>
      </c>
      <c r="AG478" s="2">
        <f t="shared" si="60"/>
        <v>4</v>
      </c>
      <c r="AH478" s="2">
        <f t="shared" si="61"/>
        <v>2025</v>
      </c>
      <c r="AJ478" s="5">
        <f t="shared" si="62"/>
        <v>104888</v>
      </c>
      <c r="AK478" s="2">
        <f t="shared" si="63"/>
        <v>20</v>
      </c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40"/>
    </row>
    <row r="479" spans="1:89" x14ac:dyDescent="0.25">
      <c r="A479" s="18">
        <v>45762</v>
      </c>
      <c r="B479" s="20">
        <v>50159</v>
      </c>
      <c r="C479" s="20">
        <v>46828</v>
      </c>
      <c r="D479" s="20">
        <v>44518</v>
      </c>
      <c r="E479" s="20">
        <v>45658</v>
      </c>
      <c r="F479" s="20">
        <v>48010</v>
      </c>
      <c r="G479" s="20">
        <v>56683</v>
      </c>
      <c r="H479" s="20">
        <v>78461</v>
      </c>
      <c r="I479" s="20">
        <v>89527</v>
      </c>
      <c r="J479" s="20">
        <v>86798</v>
      </c>
      <c r="K479" s="20">
        <v>84370</v>
      </c>
      <c r="L479" s="20">
        <v>80908</v>
      </c>
      <c r="M479" s="20">
        <v>74283</v>
      </c>
      <c r="N479" s="20">
        <v>72525</v>
      </c>
      <c r="O479" s="20">
        <v>67886</v>
      </c>
      <c r="P479" s="20">
        <v>64088</v>
      </c>
      <c r="Q479" s="20">
        <v>67730</v>
      </c>
      <c r="R479" s="20">
        <v>74965</v>
      </c>
      <c r="S479" s="20">
        <v>87656</v>
      </c>
      <c r="T479" s="20">
        <v>90092</v>
      </c>
      <c r="U479" s="20">
        <v>103517</v>
      </c>
      <c r="V479" s="20">
        <v>97003</v>
      </c>
      <c r="W479" s="20">
        <v>80831</v>
      </c>
      <c r="X479" s="20">
        <v>65568</v>
      </c>
      <c r="Y479" s="20">
        <v>54595</v>
      </c>
      <c r="AA479" s="2">
        <f>IFERROR(INDEX('Holiday Schedule'!$D$3:$D$24,MATCH(A479,'Holiday Schedule'!$C$3:$C$24,0)),0)</f>
        <v>0</v>
      </c>
      <c r="AB479" s="2">
        <f t="shared" si="56"/>
        <v>3</v>
      </c>
      <c r="AC479" s="2">
        <f t="shared" si="57"/>
        <v>1287747</v>
      </c>
      <c r="AD479" s="5">
        <f t="shared" si="58"/>
        <v>424912</v>
      </c>
      <c r="AE479" s="5">
        <f t="shared" si="59"/>
        <v>1712659</v>
      </c>
      <c r="AG479" s="2">
        <f t="shared" si="60"/>
        <v>4</v>
      </c>
      <c r="AH479" s="2">
        <f t="shared" si="61"/>
        <v>2025</v>
      </c>
      <c r="AJ479" s="5">
        <f t="shared" si="62"/>
        <v>103517</v>
      </c>
      <c r="AK479" s="2">
        <f t="shared" si="63"/>
        <v>20</v>
      </c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40"/>
    </row>
    <row r="480" spans="1:89" x14ac:dyDescent="0.25">
      <c r="A480" s="18">
        <v>45763</v>
      </c>
      <c r="B480" s="20">
        <v>49526</v>
      </c>
      <c r="C480" s="20">
        <v>46235</v>
      </c>
      <c r="D480" s="20">
        <v>43954</v>
      </c>
      <c r="E480" s="20">
        <v>45079</v>
      </c>
      <c r="F480" s="20">
        <v>47402</v>
      </c>
      <c r="G480" s="20">
        <v>55965</v>
      </c>
      <c r="H480" s="20">
        <v>77469</v>
      </c>
      <c r="I480" s="20">
        <v>88393</v>
      </c>
      <c r="J480" s="20">
        <v>85699</v>
      </c>
      <c r="K480" s="20">
        <v>83302</v>
      </c>
      <c r="L480" s="20">
        <v>79883</v>
      </c>
      <c r="M480" s="20">
        <v>73342</v>
      </c>
      <c r="N480" s="20">
        <v>71607</v>
      </c>
      <c r="O480" s="20">
        <v>67026</v>
      </c>
      <c r="P480" s="20">
        <v>63278</v>
      </c>
      <c r="Q480" s="20">
        <v>66872</v>
      </c>
      <c r="R480" s="20">
        <v>74015</v>
      </c>
      <c r="S480" s="20">
        <v>86547</v>
      </c>
      <c r="T480" s="20">
        <v>88950</v>
      </c>
      <c r="U480" s="20">
        <v>102207</v>
      </c>
      <c r="V480" s="20">
        <v>95775</v>
      </c>
      <c r="W480" s="20">
        <v>79807</v>
      </c>
      <c r="X480" s="20">
        <v>64738</v>
      </c>
      <c r="Y480" s="20">
        <v>53904</v>
      </c>
      <c r="AA480" s="2">
        <f>IFERROR(INDEX('Holiday Schedule'!$D$3:$D$24,MATCH(A480,'Holiday Schedule'!$C$3:$C$24,0)),0)</f>
        <v>0</v>
      </c>
      <c r="AB480" s="2">
        <f t="shared" si="56"/>
        <v>4</v>
      </c>
      <c r="AC480" s="2">
        <f t="shared" si="57"/>
        <v>1271441</v>
      </c>
      <c r="AD480" s="5">
        <f t="shared" si="58"/>
        <v>419534</v>
      </c>
      <c r="AE480" s="5">
        <f t="shared" si="59"/>
        <v>1690975</v>
      </c>
      <c r="AG480" s="2">
        <f t="shared" si="60"/>
        <v>4</v>
      </c>
      <c r="AH480" s="2">
        <f t="shared" si="61"/>
        <v>2025</v>
      </c>
      <c r="AJ480" s="5">
        <f t="shared" si="62"/>
        <v>102207</v>
      </c>
      <c r="AK480" s="2">
        <f t="shared" si="63"/>
        <v>20</v>
      </c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40"/>
    </row>
    <row r="481" spans="1:89" x14ac:dyDescent="0.25">
      <c r="A481" s="18">
        <v>45764</v>
      </c>
      <c r="B481" s="20">
        <v>49513</v>
      </c>
      <c r="C481" s="20">
        <v>46224</v>
      </c>
      <c r="D481" s="20">
        <v>43945</v>
      </c>
      <c r="E481" s="20">
        <v>45068</v>
      </c>
      <c r="F481" s="20">
        <v>47391</v>
      </c>
      <c r="G481" s="20">
        <v>55952</v>
      </c>
      <c r="H481" s="20">
        <v>77451</v>
      </c>
      <c r="I481" s="20">
        <v>88371</v>
      </c>
      <c r="J481" s="20">
        <v>85678</v>
      </c>
      <c r="K481" s="20">
        <v>83282</v>
      </c>
      <c r="L481" s="20">
        <v>79864</v>
      </c>
      <c r="M481" s="20">
        <v>73324</v>
      </c>
      <c r="N481" s="20">
        <v>71590</v>
      </c>
      <c r="O481" s="20">
        <v>67010</v>
      </c>
      <c r="P481" s="20">
        <v>63263</v>
      </c>
      <c r="Q481" s="20">
        <v>66856</v>
      </c>
      <c r="R481" s="20">
        <v>73998</v>
      </c>
      <c r="S481" s="20">
        <v>86527</v>
      </c>
      <c r="T481" s="20">
        <v>88930</v>
      </c>
      <c r="U481" s="20">
        <v>102183</v>
      </c>
      <c r="V481" s="20">
        <v>95752</v>
      </c>
      <c r="W481" s="20">
        <v>79788</v>
      </c>
      <c r="X481" s="20">
        <v>64722</v>
      </c>
      <c r="Y481" s="20">
        <v>53891</v>
      </c>
      <c r="AA481" s="2">
        <f>IFERROR(INDEX('Holiday Schedule'!$D$3:$D$24,MATCH(A481,'Holiday Schedule'!$C$3:$C$24,0)),0)</f>
        <v>0</v>
      </c>
      <c r="AB481" s="2">
        <f t="shared" si="56"/>
        <v>5</v>
      </c>
      <c r="AC481" s="2">
        <f t="shared" si="57"/>
        <v>1271138</v>
      </c>
      <c r="AD481" s="5">
        <f t="shared" si="58"/>
        <v>419435</v>
      </c>
      <c r="AE481" s="5">
        <f t="shared" si="59"/>
        <v>1690573</v>
      </c>
      <c r="AG481" s="2">
        <f t="shared" si="60"/>
        <v>4</v>
      </c>
      <c r="AH481" s="2">
        <f t="shared" si="61"/>
        <v>2025</v>
      </c>
      <c r="AJ481" s="5">
        <f t="shared" si="62"/>
        <v>102183</v>
      </c>
      <c r="AK481" s="2">
        <f t="shared" si="63"/>
        <v>20</v>
      </c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40"/>
    </row>
    <row r="482" spans="1:89" x14ac:dyDescent="0.25">
      <c r="A482" s="18">
        <v>45765</v>
      </c>
      <c r="B482" s="20">
        <v>49125</v>
      </c>
      <c r="C482" s="20">
        <v>45861</v>
      </c>
      <c r="D482" s="20">
        <v>43597</v>
      </c>
      <c r="E482" s="20">
        <v>44713</v>
      </c>
      <c r="F482" s="20">
        <v>47019</v>
      </c>
      <c r="G482" s="20">
        <v>55511</v>
      </c>
      <c r="H482" s="20">
        <v>76841</v>
      </c>
      <c r="I482" s="20">
        <v>87678</v>
      </c>
      <c r="J482" s="20">
        <v>85005</v>
      </c>
      <c r="K482" s="20">
        <v>82627</v>
      </c>
      <c r="L482" s="20">
        <v>79236</v>
      </c>
      <c r="M482" s="20">
        <v>72749</v>
      </c>
      <c r="N482" s="20">
        <v>71028</v>
      </c>
      <c r="O482" s="20">
        <v>66484</v>
      </c>
      <c r="P482" s="20">
        <v>62764</v>
      </c>
      <c r="Q482" s="20">
        <v>66331</v>
      </c>
      <c r="R482" s="20">
        <v>73416</v>
      </c>
      <c r="S482" s="20">
        <v>85846</v>
      </c>
      <c r="T482" s="20">
        <v>88230</v>
      </c>
      <c r="U482" s="20">
        <v>101378</v>
      </c>
      <c r="V482" s="20">
        <v>94999</v>
      </c>
      <c r="W482" s="20">
        <v>79160</v>
      </c>
      <c r="X482" s="20">
        <v>64214</v>
      </c>
      <c r="Y482" s="20">
        <v>53466</v>
      </c>
      <c r="AA482" s="2">
        <f>IFERROR(INDEX('Holiday Schedule'!$D$3:$D$24,MATCH(A482,'Holiday Schedule'!$C$3:$C$24,0)),0)</f>
        <v>0</v>
      </c>
      <c r="AB482" s="2">
        <f t="shared" si="56"/>
        <v>6</v>
      </c>
      <c r="AC482" s="2">
        <f t="shared" si="57"/>
        <v>1261145</v>
      </c>
      <c r="AD482" s="5">
        <f t="shared" si="58"/>
        <v>416133</v>
      </c>
      <c r="AE482" s="5">
        <f t="shared" si="59"/>
        <v>1677278</v>
      </c>
      <c r="AG482" s="2">
        <f t="shared" si="60"/>
        <v>4</v>
      </c>
      <c r="AH482" s="2">
        <f t="shared" si="61"/>
        <v>2025</v>
      </c>
      <c r="AJ482" s="5">
        <f t="shared" si="62"/>
        <v>101378</v>
      </c>
      <c r="AK482" s="2">
        <f t="shared" si="63"/>
        <v>20</v>
      </c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40"/>
    </row>
    <row r="483" spans="1:89" x14ac:dyDescent="0.25">
      <c r="A483" s="18">
        <v>45766</v>
      </c>
      <c r="B483" s="20">
        <v>48937</v>
      </c>
      <c r="C483" s="20">
        <v>45636</v>
      </c>
      <c r="D483" s="20">
        <v>43376</v>
      </c>
      <c r="E483" s="20">
        <v>44488</v>
      </c>
      <c r="F483" s="20">
        <v>46791</v>
      </c>
      <c r="G483" s="20">
        <v>54484</v>
      </c>
      <c r="H483" s="20">
        <v>72825</v>
      </c>
      <c r="I483" s="20">
        <v>84590</v>
      </c>
      <c r="J483" s="20">
        <v>86796</v>
      </c>
      <c r="K483" s="20">
        <v>88669</v>
      </c>
      <c r="L483" s="20">
        <v>84130</v>
      </c>
      <c r="M483" s="20">
        <v>76031</v>
      </c>
      <c r="N483" s="20">
        <v>74388</v>
      </c>
      <c r="O483" s="20">
        <v>70551</v>
      </c>
      <c r="P483" s="20">
        <v>65104</v>
      </c>
      <c r="Q483" s="20">
        <v>67069</v>
      </c>
      <c r="R483" s="20">
        <v>74664</v>
      </c>
      <c r="S483" s="20">
        <v>86426</v>
      </c>
      <c r="T483" s="20">
        <v>88672</v>
      </c>
      <c r="U483" s="20">
        <v>101614</v>
      </c>
      <c r="V483" s="20">
        <v>95141</v>
      </c>
      <c r="W483" s="20">
        <v>79494</v>
      </c>
      <c r="X483" s="20">
        <v>64597</v>
      </c>
      <c r="Y483" s="20">
        <v>54152</v>
      </c>
      <c r="AA483" s="2">
        <f>IFERROR(INDEX('Holiday Schedule'!$D$3:$D$24,MATCH(A483,'Holiday Schedule'!$C$3:$C$24,0)),0)</f>
        <v>0</v>
      </c>
      <c r="AB483" s="2">
        <f t="shared" si="56"/>
        <v>7</v>
      </c>
      <c r="AC483" s="2">
        <f t="shared" si="57"/>
        <v>0</v>
      </c>
      <c r="AD483" s="5">
        <f t="shared" si="58"/>
        <v>1698625</v>
      </c>
      <c r="AE483" s="5">
        <f t="shared" si="59"/>
        <v>1698625</v>
      </c>
      <c r="AG483" s="2">
        <f t="shared" si="60"/>
        <v>4</v>
      </c>
      <c r="AH483" s="2">
        <f t="shared" si="61"/>
        <v>2025</v>
      </c>
      <c r="AJ483" s="5">
        <f t="shared" si="62"/>
        <v>101614</v>
      </c>
      <c r="AK483" s="2">
        <f t="shared" si="63"/>
        <v>20</v>
      </c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40"/>
    </row>
    <row r="484" spans="1:89" x14ac:dyDescent="0.25">
      <c r="A484" s="18">
        <v>45767</v>
      </c>
      <c r="B484" s="20">
        <v>48940</v>
      </c>
      <c r="C484" s="20">
        <v>45639</v>
      </c>
      <c r="D484" s="20">
        <v>43379</v>
      </c>
      <c r="E484" s="20">
        <v>44491</v>
      </c>
      <c r="F484" s="20">
        <v>46794</v>
      </c>
      <c r="G484" s="20">
        <v>54487</v>
      </c>
      <c r="H484" s="20">
        <v>72829</v>
      </c>
      <c r="I484" s="20">
        <v>84595</v>
      </c>
      <c r="J484" s="20">
        <v>86801</v>
      </c>
      <c r="K484" s="20">
        <v>88674</v>
      </c>
      <c r="L484" s="20">
        <v>84135</v>
      </c>
      <c r="M484" s="20">
        <v>76036</v>
      </c>
      <c r="N484" s="20">
        <v>74392</v>
      </c>
      <c r="O484" s="20">
        <v>70555</v>
      </c>
      <c r="P484" s="20">
        <v>65108</v>
      </c>
      <c r="Q484" s="20">
        <v>67073</v>
      </c>
      <c r="R484" s="20">
        <v>74669</v>
      </c>
      <c r="S484" s="20">
        <v>86432</v>
      </c>
      <c r="T484" s="20">
        <v>88678</v>
      </c>
      <c r="U484" s="20">
        <v>101621</v>
      </c>
      <c r="V484" s="20">
        <v>95147</v>
      </c>
      <c r="W484" s="20">
        <v>79498</v>
      </c>
      <c r="X484" s="20">
        <v>64601</v>
      </c>
      <c r="Y484" s="20">
        <v>54155</v>
      </c>
      <c r="AA484" s="2">
        <f>IFERROR(INDEX('Holiday Schedule'!$D$3:$D$24,MATCH(A484,'Holiday Schedule'!$C$3:$C$24,0)),0)</f>
        <v>0</v>
      </c>
      <c r="AB484" s="2">
        <f t="shared" si="56"/>
        <v>1</v>
      </c>
      <c r="AC484" s="2">
        <f t="shared" si="57"/>
        <v>0</v>
      </c>
      <c r="AD484" s="5">
        <f t="shared" si="58"/>
        <v>1698729</v>
      </c>
      <c r="AE484" s="5">
        <f t="shared" si="59"/>
        <v>1698729</v>
      </c>
      <c r="AG484" s="2">
        <f t="shared" si="60"/>
        <v>4</v>
      </c>
      <c r="AH484" s="2">
        <f t="shared" si="61"/>
        <v>2025</v>
      </c>
      <c r="AJ484" s="5">
        <f t="shared" si="62"/>
        <v>101621</v>
      </c>
      <c r="AK484" s="2">
        <f t="shared" si="63"/>
        <v>20</v>
      </c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40"/>
    </row>
    <row r="485" spans="1:89" x14ac:dyDescent="0.25">
      <c r="A485" s="18">
        <v>45768</v>
      </c>
      <c r="B485" s="20">
        <v>48945</v>
      </c>
      <c r="C485" s="20">
        <v>45643</v>
      </c>
      <c r="D485" s="20">
        <v>43382</v>
      </c>
      <c r="E485" s="20">
        <v>44494</v>
      </c>
      <c r="F485" s="20">
        <v>46797</v>
      </c>
      <c r="G485" s="20">
        <v>54491</v>
      </c>
      <c r="H485" s="20">
        <v>72835</v>
      </c>
      <c r="I485" s="20">
        <v>84602</v>
      </c>
      <c r="J485" s="20">
        <v>86809</v>
      </c>
      <c r="K485" s="20">
        <v>88681</v>
      </c>
      <c r="L485" s="20">
        <v>84143</v>
      </c>
      <c r="M485" s="20">
        <v>76041</v>
      </c>
      <c r="N485" s="20">
        <v>74398</v>
      </c>
      <c r="O485" s="20">
        <v>70562</v>
      </c>
      <c r="P485" s="20">
        <v>65113</v>
      </c>
      <c r="Q485" s="20">
        <v>67078</v>
      </c>
      <c r="R485" s="20">
        <v>74675</v>
      </c>
      <c r="S485" s="20">
        <v>86438</v>
      </c>
      <c r="T485" s="20">
        <v>88684</v>
      </c>
      <c r="U485" s="20">
        <v>101628</v>
      </c>
      <c r="V485" s="20">
        <v>95154</v>
      </c>
      <c r="W485" s="20">
        <v>79505</v>
      </c>
      <c r="X485" s="20">
        <v>64606</v>
      </c>
      <c r="Y485" s="20">
        <v>54159</v>
      </c>
      <c r="AA485" s="2">
        <f>IFERROR(INDEX('Holiday Schedule'!$D$3:$D$24,MATCH(A485,'Holiday Schedule'!$C$3:$C$24,0)),0)</f>
        <v>1</v>
      </c>
      <c r="AB485" s="2">
        <f t="shared" si="56"/>
        <v>2</v>
      </c>
      <c r="AC485" s="2">
        <f t="shared" si="57"/>
        <v>0</v>
      </c>
      <c r="AD485" s="5">
        <f t="shared" si="58"/>
        <v>1698863</v>
      </c>
      <c r="AE485" s="5">
        <f t="shared" si="59"/>
        <v>1698863</v>
      </c>
      <c r="AG485" s="2">
        <f t="shared" si="60"/>
        <v>4</v>
      </c>
      <c r="AH485" s="2">
        <f t="shared" si="61"/>
        <v>2025</v>
      </c>
      <c r="AJ485" s="5">
        <f t="shared" si="62"/>
        <v>101628</v>
      </c>
      <c r="AK485" s="2">
        <f t="shared" si="63"/>
        <v>20</v>
      </c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40"/>
    </row>
    <row r="486" spans="1:89" x14ac:dyDescent="0.25">
      <c r="A486" s="18">
        <v>45769</v>
      </c>
      <c r="B486" s="20">
        <v>48808</v>
      </c>
      <c r="C486" s="20">
        <v>45565</v>
      </c>
      <c r="D486" s="20">
        <v>43317</v>
      </c>
      <c r="E486" s="20">
        <v>44426</v>
      </c>
      <c r="F486" s="20">
        <v>46718</v>
      </c>
      <c r="G486" s="20">
        <v>55156</v>
      </c>
      <c r="H486" s="20">
        <v>76349</v>
      </c>
      <c r="I486" s="20">
        <v>87114</v>
      </c>
      <c r="J486" s="20">
        <v>84459</v>
      </c>
      <c r="K486" s="20">
        <v>82098</v>
      </c>
      <c r="L486" s="20">
        <v>78729</v>
      </c>
      <c r="M486" s="20">
        <v>72283</v>
      </c>
      <c r="N486" s="20">
        <v>70571</v>
      </c>
      <c r="O486" s="20">
        <v>66056</v>
      </c>
      <c r="P486" s="20">
        <v>62361</v>
      </c>
      <c r="Q486" s="20">
        <v>65904</v>
      </c>
      <c r="R486" s="20">
        <v>72945</v>
      </c>
      <c r="S486" s="20">
        <v>85295</v>
      </c>
      <c r="T486" s="20">
        <v>87664</v>
      </c>
      <c r="U486" s="20">
        <v>100728</v>
      </c>
      <c r="V486" s="20">
        <v>94389</v>
      </c>
      <c r="W486" s="20">
        <v>78652</v>
      </c>
      <c r="X486" s="20">
        <v>63803</v>
      </c>
      <c r="Y486" s="20">
        <v>53124</v>
      </c>
      <c r="AA486" s="2">
        <f>IFERROR(INDEX('Holiday Schedule'!$D$3:$D$24,MATCH(A486,'Holiday Schedule'!$C$3:$C$24,0)),0)</f>
        <v>0</v>
      </c>
      <c r="AB486" s="2">
        <f t="shared" si="56"/>
        <v>3</v>
      </c>
      <c r="AC486" s="2">
        <f t="shared" si="57"/>
        <v>1253051</v>
      </c>
      <c r="AD486" s="5">
        <f t="shared" si="58"/>
        <v>413463</v>
      </c>
      <c r="AE486" s="5">
        <f t="shared" si="59"/>
        <v>1666514</v>
      </c>
      <c r="AG486" s="2">
        <f t="shared" si="60"/>
        <v>4</v>
      </c>
      <c r="AH486" s="2">
        <f t="shared" si="61"/>
        <v>2025</v>
      </c>
      <c r="AJ486" s="5">
        <f t="shared" si="62"/>
        <v>100728</v>
      </c>
      <c r="AK486" s="2">
        <f t="shared" si="63"/>
        <v>20</v>
      </c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40"/>
    </row>
    <row r="487" spans="1:89" x14ac:dyDescent="0.25">
      <c r="A487" s="18">
        <v>45770</v>
      </c>
      <c r="B487" s="20">
        <v>48793</v>
      </c>
      <c r="C487" s="20">
        <v>45551</v>
      </c>
      <c r="D487" s="20">
        <v>43304</v>
      </c>
      <c r="E487" s="20">
        <v>44413</v>
      </c>
      <c r="F487" s="20">
        <v>46703</v>
      </c>
      <c r="G487" s="20">
        <v>55137</v>
      </c>
      <c r="H487" s="20">
        <v>76323</v>
      </c>
      <c r="I487" s="20">
        <v>87086</v>
      </c>
      <c r="J487" s="20">
        <v>84431</v>
      </c>
      <c r="K487" s="20">
        <v>82070</v>
      </c>
      <c r="L487" s="20">
        <v>78702</v>
      </c>
      <c r="M487" s="20">
        <v>72258</v>
      </c>
      <c r="N487" s="20">
        <v>70549</v>
      </c>
      <c r="O487" s="20">
        <v>66035</v>
      </c>
      <c r="P487" s="20">
        <v>62341</v>
      </c>
      <c r="Q487" s="20">
        <v>65884</v>
      </c>
      <c r="R487" s="20">
        <v>72921</v>
      </c>
      <c r="S487" s="20">
        <v>85267</v>
      </c>
      <c r="T487" s="20">
        <v>87636</v>
      </c>
      <c r="U487" s="20">
        <v>100696</v>
      </c>
      <c r="V487" s="20">
        <v>94358</v>
      </c>
      <c r="W487" s="20">
        <v>78627</v>
      </c>
      <c r="X487" s="20">
        <v>63782</v>
      </c>
      <c r="Y487" s="20">
        <v>53107</v>
      </c>
      <c r="AA487" s="2">
        <f>IFERROR(INDEX('Holiday Schedule'!$D$3:$D$24,MATCH(A487,'Holiday Schedule'!$C$3:$C$24,0)),0)</f>
        <v>0</v>
      </c>
      <c r="AB487" s="2">
        <f t="shared" si="56"/>
        <v>4</v>
      </c>
      <c r="AC487" s="2">
        <f t="shared" si="57"/>
        <v>1252643</v>
      </c>
      <c r="AD487" s="5">
        <f t="shared" si="58"/>
        <v>413331</v>
      </c>
      <c r="AE487" s="5">
        <f t="shared" si="59"/>
        <v>1665974</v>
      </c>
      <c r="AG487" s="2">
        <f t="shared" si="60"/>
        <v>4</v>
      </c>
      <c r="AH487" s="2">
        <f t="shared" si="61"/>
        <v>2025</v>
      </c>
      <c r="AJ487" s="5">
        <f t="shared" si="62"/>
        <v>100696</v>
      </c>
      <c r="AK487" s="2">
        <f t="shared" si="63"/>
        <v>20</v>
      </c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40"/>
    </row>
    <row r="488" spans="1:89" x14ac:dyDescent="0.25">
      <c r="A488" s="18">
        <v>45771</v>
      </c>
      <c r="B488" s="20">
        <v>48751</v>
      </c>
      <c r="C488" s="20">
        <v>45511</v>
      </c>
      <c r="D488" s="20">
        <v>43267</v>
      </c>
      <c r="E488" s="20">
        <v>44374</v>
      </c>
      <c r="F488" s="20">
        <v>46661</v>
      </c>
      <c r="G488" s="20">
        <v>55089</v>
      </c>
      <c r="H488" s="20">
        <v>76255</v>
      </c>
      <c r="I488" s="20">
        <v>87010</v>
      </c>
      <c r="J488" s="20">
        <v>84357</v>
      </c>
      <c r="K488" s="20">
        <v>81998</v>
      </c>
      <c r="L488" s="20">
        <v>78634</v>
      </c>
      <c r="M488" s="20">
        <v>72195</v>
      </c>
      <c r="N488" s="20">
        <v>70486</v>
      </c>
      <c r="O488" s="20">
        <v>65978</v>
      </c>
      <c r="P488" s="20">
        <v>62287</v>
      </c>
      <c r="Q488" s="20">
        <v>65826</v>
      </c>
      <c r="R488" s="20">
        <v>72856</v>
      </c>
      <c r="S488" s="20">
        <v>85192</v>
      </c>
      <c r="T488" s="20">
        <v>87558</v>
      </c>
      <c r="U488" s="20">
        <v>100607</v>
      </c>
      <c r="V488" s="20">
        <v>94277</v>
      </c>
      <c r="W488" s="20">
        <v>78558</v>
      </c>
      <c r="X488" s="20">
        <v>63726</v>
      </c>
      <c r="Y488" s="20">
        <v>53061</v>
      </c>
      <c r="AA488" s="2">
        <f>IFERROR(INDEX('Holiday Schedule'!$D$3:$D$24,MATCH(A488,'Holiday Schedule'!$C$3:$C$24,0)),0)</f>
        <v>0</v>
      </c>
      <c r="AB488" s="2">
        <f t="shared" si="56"/>
        <v>5</v>
      </c>
      <c r="AC488" s="2">
        <f t="shared" si="57"/>
        <v>1251545</v>
      </c>
      <c r="AD488" s="5">
        <f t="shared" si="58"/>
        <v>412969</v>
      </c>
      <c r="AE488" s="5">
        <f t="shared" si="59"/>
        <v>1664514</v>
      </c>
      <c r="AG488" s="2">
        <f t="shared" si="60"/>
        <v>4</v>
      </c>
      <c r="AH488" s="2">
        <f t="shared" si="61"/>
        <v>2025</v>
      </c>
      <c r="AJ488" s="5">
        <f t="shared" si="62"/>
        <v>100607</v>
      </c>
      <c r="AK488" s="2">
        <f t="shared" si="63"/>
        <v>20</v>
      </c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40"/>
    </row>
    <row r="489" spans="1:89" x14ac:dyDescent="0.25">
      <c r="A489" s="18">
        <v>45772</v>
      </c>
      <c r="B489" s="20">
        <v>48749</v>
      </c>
      <c r="C489" s="20">
        <v>45510</v>
      </c>
      <c r="D489" s="20">
        <v>43266</v>
      </c>
      <c r="E489" s="20">
        <v>44372</v>
      </c>
      <c r="F489" s="20">
        <v>46659</v>
      </c>
      <c r="G489" s="20">
        <v>55089</v>
      </c>
      <c r="H489" s="20">
        <v>76254</v>
      </c>
      <c r="I489" s="20">
        <v>87008</v>
      </c>
      <c r="J489" s="20">
        <v>84355</v>
      </c>
      <c r="K489" s="20">
        <v>81996</v>
      </c>
      <c r="L489" s="20">
        <v>78631</v>
      </c>
      <c r="M489" s="20">
        <v>72194</v>
      </c>
      <c r="N489" s="20">
        <v>70484</v>
      </c>
      <c r="O489" s="20">
        <v>65976</v>
      </c>
      <c r="P489" s="20">
        <v>62285</v>
      </c>
      <c r="Q489" s="20">
        <v>65825</v>
      </c>
      <c r="R489" s="20">
        <v>72855</v>
      </c>
      <c r="S489" s="20">
        <v>85190</v>
      </c>
      <c r="T489" s="20">
        <v>87557</v>
      </c>
      <c r="U489" s="20">
        <v>100605</v>
      </c>
      <c r="V489" s="20">
        <v>94274</v>
      </c>
      <c r="W489" s="20">
        <v>78557</v>
      </c>
      <c r="X489" s="20">
        <v>63725</v>
      </c>
      <c r="Y489" s="20">
        <v>53059</v>
      </c>
      <c r="AA489" s="2">
        <f>IFERROR(INDEX('Holiday Schedule'!$D$3:$D$24,MATCH(A489,'Holiday Schedule'!$C$3:$C$24,0)),0)</f>
        <v>0</v>
      </c>
      <c r="AB489" s="2">
        <f t="shared" si="56"/>
        <v>6</v>
      </c>
      <c r="AC489" s="2">
        <f t="shared" si="57"/>
        <v>1251517</v>
      </c>
      <c r="AD489" s="5">
        <f t="shared" si="58"/>
        <v>412958</v>
      </c>
      <c r="AE489" s="5">
        <f t="shared" si="59"/>
        <v>1664475</v>
      </c>
      <c r="AG489" s="2">
        <f t="shared" si="60"/>
        <v>4</v>
      </c>
      <c r="AH489" s="2">
        <f t="shared" si="61"/>
        <v>2025</v>
      </c>
      <c r="AJ489" s="5">
        <f t="shared" si="62"/>
        <v>100605</v>
      </c>
      <c r="AK489" s="2">
        <f t="shared" si="63"/>
        <v>20</v>
      </c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40"/>
    </row>
    <row r="490" spans="1:89" x14ac:dyDescent="0.25">
      <c r="A490" s="18">
        <v>45773</v>
      </c>
      <c r="B490" s="20">
        <v>48564</v>
      </c>
      <c r="C490" s="20">
        <v>45288</v>
      </c>
      <c r="D490" s="20">
        <v>43044</v>
      </c>
      <c r="E490" s="20">
        <v>44147</v>
      </c>
      <c r="F490" s="20">
        <v>46432</v>
      </c>
      <c r="G490" s="20">
        <v>54067</v>
      </c>
      <c r="H490" s="20">
        <v>72268</v>
      </c>
      <c r="I490" s="20">
        <v>83943</v>
      </c>
      <c r="J490" s="20">
        <v>86132</v>
      </c>
      <c r="K490" s="20">
        <v>87991</v>
      </c>
      <c r="L490" s="20">
        <v>83487</v>
      </c>
      <c r="M490" s="20">
        <v>75449</v>
      </c>
      <c r="N490" s="20">
        <v>73818</v>
      </c>
      <c r="O490" s="20">
        <v>70012</v>
      </c>
      <c r="P490" s="20">
        <v>64607</v>
      </c>
      <c r="Q490" s="20">
        <v>66557</v>
      </c>
      <c r="R490" s="20">
        <v>74092</v>
      </c>
      <c r="S490" s="20">
        <v>85765</v>
      </c>
      <c r="T490" s="20">
        <v>87994</v>
      </c>
      <c r="U490" s="20">
        <v>100838</v>
      </c>
      <c r="V490" s="20">
        <v>94413</v>
      </c>
      <c r="W490" s="20">
        <v>78884</v>
      </c>
      <c r="X490" s="20">
        <v>64103</v>
      </c>
      <c r="Y490" s="20">
        <v>53737</v>
      </c>
      <c r="AA490" s="2">
        <f>IFERROR(INDEX('Holiday Schedule'!$D$3:$D$24,MATCH(A490,'Holiday Schedule'!$C$3:$C$24,0)),0)</f>
        <v>0</v>
      </c>
      <c r="AB490" s="2">
        <f t="shared" si="56"/>
        <v>7</v>
      </c>
      <c r="AC490" s="2">
        <f t="shared" si="57"/>
        <v>0</v>
      </c>
      <c r="AD490" s="5">
        <f t="shared" si="58"/>
        <v>1685632</v>
      </c>
      <c r="AE490" s="5">
        <f t="shared" si="59"/>
        <v>1685632</v>
      </c>
      <c r="AG490" s="2">
        <f t="shared" si="60"/>
        <v>4</v>
      </c>
      <c r="AH490" s="2">
        <f t="shared" si="61"/>
        <v>2025</v>
      </c>
      <c r="AJ490" s="5">
        <f t="shared" si="62"/>
        <v>100838</v>
      </c>
      <c r="AK490" s="2">
        <f t="shared" si="63"/>
        <v>20</v>
      </c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40"/>
    </row>
    <row r="491" spans="1:89" x14ac:dyDescent="0.25">
      <c r="A491" s="18">
        <v>45774</v>
      </c>
      <c r="B491" s="20">
        <v>48568</v>
      </c>
      <c r="C491" s="20">
        <v>45291</v>
      </c>
      <c r="D491" s="20">
        <v>43048</v>
      </c>
      <c r="E491" s="20">
        <v>44152</v>
      </c>
      <c r="F491" s="20">
        <v>46436</v>
      </c>
      <c r="G491" s="20">
        <v>54071</v>
      </c>
      <c r="H491" s="20">
        <v>72274</v>
      </c>
      <c r="I491" s="20">
        <v>83951</v>
      </c>
      <c r="J491" s="20">
        <v>86140</v>
      </c>
      <c r="K491" s="20">
        <v>87998</v>
      </c>
      <c r="L491" s="20">
        <v>83494</v>
      </c>
      <c r="M491" s="20">
        <v>75455</v>
      </c>
      <c r="N491" s="20">
        <v>73825</v>
      </c>
      <c r="O491" s="20">
        <v>70018</v>
      </c>
      <c r="P491" s="20">
        <v>64612</v>
      </c>
      <c r="Q491" s="20">
        <v>66562</v>
      </c>
      <c r="R491" s="20">
        <v>74098</v>
      </c>
      <c r="S491" s="20">
        <v>85772</v>
      </c>
      <c r="T491" s="20">
        <v>88001</v>
      </c>
      <c r="U491" s="20">
        <v>100847</v>
      </c>
      <c r="V491" s="20">
        <v>94422</v>
      </c>
      <c r="W491" s="20">
        <v>78891</v>
      </c>
      <c r="X491" s="20">
        <v>64109</v>
      </c>
      <c r="Y491" s="20">
        <v>53742</v>
      </c>
      <c r="AA491" s="2">
        <f>IFERROR(INDEX('Holiday Schedule'!$D$3:$D$24,MATCH(A491,'Holiday Schedule'!$C$3:$C$24,0)),0)</f>
        <v>0</v>
      </c>
      <c r="AB491" s="2">
        <f t="shared" si="56"/>
        <v>1</v>
      </c>
      <c r="AC491" s="2">
        <f t="shared" si="57"/>
        <v>0</v>
      </c>
      <c r="AD491" s="5">
        <f t="shared" si="58"/>
        <v>1685777</v>
      </c>
      <c r="AE491" s="5">
        <f t="shared" si="59"/>
        <v>1685777</v>
      </c>
      <c r="AG491" s="2">
        <f t="shared" si="60"/>
        <v>4</v>
      </c>
      <c r="AH491" s="2">
        <f t="shared" si="61"/>
        <v>2025</v>
      </c>
      <c r="AJ491" s="5">
        <f t="shared" si="62"/>
        <v>100847</v>
      </c>
      <c r="AK491" s="2">
        <f t="shared" si="63"/>
        <v>20</v>
      </c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40"/>
    </row>
    <row r="492" spans="1:89" x14ac:dyDescent="0.25">
      <c r="A492" s="18">
        <v>45775</v>
      </c>
      <c r="B492" s="20">
        <v>48759</v>
      </c>
      <c r="C492" s="20">
        <v>45518</v>
      </c>
      <c r="D492" s="20">
        <v>43274</v>
      </c>
      <c r="E492" s="20">
        <v>44380</v>
      </c>
      <c r="F492" s="20">
        <v>46667</v>
      </c>
      <c r="G492" s="20">
        <v>55098</v>
      </c>
      <c r="H492" s="20">
        <v>76267</v>
      </c>
      <c r="I492" s="20">
        <v>87025</v>
      </c>
      <c r="J492" s="20">
        <v>84372</v>
      </c>
      <c r="K492" s="20">
        <v>82013</v>
      </c>
      <c r="L492" s="20">
        <v>78647</v>
      </c>
      <c r="M492" s="20">
        <v>72208</v>
      </c>
      <c r="N492" s="20">
        <v>70497</v>
      </c>
      <c r="O492" s="20">
        <v>65988</v>
      </c>
      <c r="P492" s="20">
        <v>62296</v>
      </c>
      <c r="Q492" s="20">
        <v>65838</v>
      </c>
      <c r="R492" s="20">
        <v>72870</v>
      </c>
      <c r="S492" s="20">
        <v>85207</v>
      </c>
      <c r="T492" s="20">
        <v>87573</v>
      </c>
      <c r="U492" s="20">
        <v>100625</v>
      </c>
      <c r="V492" s="20">
        <v>94292</v>
      </c>
      <c r="W492" s="20">
        <v>78571</v>
      </c>
      <c r="X492" s="20">
        <v>63737</v>
      </c>
      <c r="Y492" s="20">
        <v>53069</v>
      </c>
      <c r="AA492" s="2">
        <f>IFERROR(INDEX('Holiday Schedule'!$D$3:$D$24,MATCH(A492,'Holiday Schedule'!$C$3:$C$24,0)),0)</f>
        <v>0</v>
      </c>
      <c r="AB492" s="2">
        <f t="shared" si="56"/>
        <v>2</v>
      </c>
      <c r="AC492" s="2">
        <f t="shared" si="57"/>
        <v>1251759</v>
      </c>
      <c r="AD492" s="5">
        <f t="shared" si="58"/>
        <v>413032</v>
      </c>
      <c r="AE492" s="5">
        <f t="shared" si="59"/>
        <v>1664791</v>
      </c>
      <c r="AG492" s="2">
        <f t="shared" si="60"/>
        <v>4</v>
      </c>
      <c r="AH492" s="2">
        <f t="shared" si="61"/>
        <v>2025</v>
      </c>
      <c r="AJ492" s="5">
        <f t="shared" si="62"/>
        <v>100625</v>
      </c>
      <c r="AK492" s="2">
        <f t="shared" si="63"/>
        <v>20</v>
      </c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40"/>
    </row>
    <row r="493" spans="1:89" x14ac:dyDescent="0.25">
      <c r="A493" s="18">
        <v>45776</v>
      </c>
      <c r="B493" s="20">
        <v>48769</v>
      </c>
      <c r="C493" s="20">
        <v>45527</v>
      </c>
      <c r="D493" s="20">
        <v>43282</v>
      </c>
      <c r="E493" s="20">
        <v>44390</v>
      </c>
      <c r="F493" s="20">
        <v>46678</v>
      </c>
      <c r="G493" s="20">
        <v>55110</v>
      </c>
      <c r="H493" s="20">
        <v>76285</v>
      </c>
      <c r="I493" s="20">
        <v>87043</v>
      </c>
      <c r="J493" s="20">
        <v>84390</v>
      </c>
      <c r="K493" s="20">
        <v>82029</v>
      </c>
      <c r="L493" s="20">
        <v>78664</v>
      </c>
      <c r="M493" s="20">
        <v>72222</v>
      </c>
      <c r="N493" s="20">
        <v>70513</v>
      </c>
      <c r="O493" s="20">
        <v>66003</v>
      </c>
      <c r="P493" s="20">
        <v>62309</v>
      </c>
      <c r="Q493" s="20">
        <v>65851</v>
      </c>
      <c r="R493" s="20">
        <v>72886</v>
      </c>
      <c r="S493" s="20">
        <v>85226</v>
      </c>
      <c r="T493" s="20">
        <v>87592</v>
      </c>
      <c r="U493" s="20">
        <v>100647</v>
      </c>
      <c r="V493" s="20">
        <v>94312</v>
      </c>
      <c r="W493" s="20">
        <v>78588</v>
      </c>
      <c r="X493" s="20">
        <v>63750</v>
      </c>
      <c r="Y493" s="20">
        <v>53080</v>
      </c>
      <c r="AA493" s="2">
        <f>IFERROR(INDEX('Holiday Schedule'!$D$3:$D$24,MATCH(A493,'Holiday Schedule'!$C$3:$C$24,0)),0)</f>
        <v>0</v>
      </c>
      <c r="AB493" s="2">
        <f t="shared" si="56"/>
        <v>3</v>
      </c>
      <c r="AC493" s="2">
        <f t="shared" si="57"/>
        <v>1252025</v>
      </c>
      <c r="AD493" s="5">
        <f t="shared" si="58"/>
        <v>413121</v>
      </c>
      <c r="AE493" s="5">
        <f t="shared" si="59"/>
        <v>1665146</v>
      </c>
      <c r="AG493" s="2">
        <f t="shared" si="60"/>
        <v>4</v>
      </c>
      <c r="AH493" s="2">
        <f t="shared" si="61"/>
        <v>2025</v>
      </c>
      <c r="AJ493" s="5">
        <f t="shared" si="62"/>
        <v>100647</v>
      </c>
      <c r="AK493" s="2">
        <f t="shared" si="63"/>
        <v>20</v>
      </c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40"/>
    </row>
    <row r="494" spans="1:89" x14ac:dyDescent="0.25">
      <c r="A494" s="18">
        <v>45777</v>
      </c>
      <c r="B494" s="20">
        <v>48790</v>
      </c>
      <c r="C494" s="20">
        <v>45548</v>
      </c>
      <c r="D494" s="20">
        <v>43300</v>
      </c>
      <c r="E494" s="20">
        <v>44408</v>
      </c>
      <c r="F494" s="20">
        <v>46698</v>
      </c>
      <c r="G494" s="20">
        <v>55134</v>
      </c>
      <c r="H494" s="20">
        <v>76317</v>
      </c>
      <c r="I494" s="20">
        <v>87078</v>
      </c>
      <c r="J494" s="20">
        <v>84424</v>
      </c>
      <c r="K494" s="20">
        <v>82063</v>
      </c>
      <c r="L494" s="20">
        <v>78696</v>
      </c>
      <c r="M494" s="20">
        <v>72252</v>
      </c>
      <c r="N494" s="20">
        <v>70543</v>
      </c>
      <c r="O494" s="20">
        <v>66030</v>
      </c>
      <c r="P494" s="20">
        <v>62335</v>
      </c>
      <c r="Q494" s="20">
        <v>65878</v>
      </c>
      <c r="R494" s="20">
        <v>72916</v>
      </c>
      <c r="S494" s="20">
        <v>85261</v>
      </c>
      <c r="T494" s="20">
        <v>87628</v>
      </c>
      <c r="U494" s="20">
        <v>100689</v>
      </c>
      <c r="V494" s="20">
        <v>94352</v>
      </c>
      <c r="W494" s="20">
        <v>78621</v>
      </c>
      <c r="X494" s="20">
        <v>63776</v>
      </c>
      <c r="Y494" s="20">
        <v>53102</v>
      </c>
      <c r="AA494" s="2">
        <f>IFERROR(INDEX('Holiday Schedule'!$D$3:$D$24,MATCH(A494,'Holiday Schedule'!$C$3:$C$24,0)),0)</f>
        <v>0</v>
      </c>
      <c r="AB494" s="2">
        <f t="shared" si="56"/>
        <v>4</v>
      </c>
      <c r="AC494" s="2">
        <f t="shared" si="57"/>
        <v>1252542</v>
      </c>
      <c r="AD494" s="5">
        <f t="shared" si="58"/>
        <v>413297</v>
      </c>
      <c r="AE494" s="5">
        <f t="shared" si="59"/>
        <v>1665839</v>
      </c>
      <c r="AG494" s="2">
        <f t="shared" si="60"/>
        <v>4</v>
      </c>
      <c r="AH494" s="2">
        <f t="shared" si="61"/>
        <v>2025</v>
      </c>
      <c r="AJ494" s="5">
        <f t="shared" si="62"/>
        <v>100689</v>
      </c>
      <c r="AK494" s="2">
        <f t="shared" si="63"/>
        <v>20</v>
      </c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40"/>
    </row>
    <row r="495" spans="1:89" x14ac:dyDescent="0.25">
      <c r="A495" s="18">
        <v>45778</v>
      </c>
      <c r="B495" s="20">
        <v>46336</v>
      </c>
      <c r="C495" s="20">
        <v>42197</v>
      </c>
      <c r="D495" s="20">
        <v>40012</v>
      </c>
      <c r="E495" s="20">
        <v>40574</v>
      </c>
      <c r="F495" s="20">
        <v>43361</v>
      </c>
      <c r="G495" s="20">
        <v>53921</v>
      </c>
      <c r="H495" s="20">
        <v>73899</v>
      </c>
      <c r="I495" s="20">
        <v>85740</v>
      </c>
      <c r="J495" s="20">
        <v>77036</v>
      </c>
      <c r="K495" s="20">
        <v>76154</v>
      </c>
      <c r="L495" s="20">
        <v>73472</v>
      </c>
      <c r="M495" s="20">
        <v>72015</v>
      </c>
      <c r="N495" s="20">
        <v>69243</v>
      </c>
      <c r="O495" s="20">
        <v>64894</v>
      </c>
      <c r="P495" s="20">
        <v>62118</v>
      </c>
      <c r="Q495" s="20">
        <v>67185</v>
      </c>
      <c r="R495" s="20">
        <v>75069</v>
      </c>
      <c r="S495" s="20">
        <v>81287</v>
      </c>
      <c r="T495" s="20">
        <v>86526</v>
      </c>
      <c r="U495" s="20">
        <v>94885</v>
      </c>
      <c r="V495" s="20">
        <v>97733</v>
      </c>
      <c r="W495" s="20">
        <v>82270</v>
      </c>
      <c r="X495" s="20">
        <v>63776</v>
      </c>
      <c r="Y495" s="20">
        <v>52126</v>
      </c>
      <c r="AA495" s="2">
        <f>IFERROR(INDEX('Holiday Schedule'!$D$3:$D$24,MATCH(A495,'Holiday Schedule'!$C$3:$C$24,0)),0)</f>
        <v>0</v>
      </c>
      <c r="AB495" s="2">
        <f t="shared" si="56"/>
        <v>5</v>
      </c>
      <c r="AC495" s="2">
        <f t="shared" si="57"/>
        <v>1229403</v>
      </c>
      <c r="AD495" s="5">
        <f t="shared" si="58"/>
        <v>392426</v>
      </c>
      <c r="AE495" s="5">
        <f t="shared" si="59"/>
        <v>1621829</v>
      </c>
      <c r="AG495" s="2">
        <f t="shared" si="60"/>
        <v>5</v>
      </c>
      <c r="AH495" s="2">
        <f t="shared" si="61"/>
        <v>2025</v>
      </c>
      <c r="AJ495" s="5">
        <f t="shared" si="62"/>
        <v>97733</v>
      </c>
      <c r="AK495" s="2">
        <f t="shared" si="63"/>
        <v>21</v>
      </c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40"/>
    </row>
    <row r="496" spans="1:89" x14ac:dyDescent="0.25">
      <c r="A496" s="18">
        <v>45779</v>
      </c>
      <c r="B496" s="20">
        <v>46361</v>
      </c>
      <c r="C496" s="20">
        <v>42220</v>
      </c>
      <c r="D496" s="20">
        <v>40032</v>
      </c>
      <c r="E496" s="20">
        <v>40595</v>
      </c>
      <c r="F496" s="20">
        <v>43384</v>
      </c>
      <c r="G496" s="20">
        <v>53952</v>
      </c>
      <c r="H496" s="20">
        <v>73937</v>
      </c>
      <c r="I496" s="20">
        <v>85786</v>
      </c>
      <c r="J496" s="20">
        <v>77076</v>
      </c>
      <c r="K496" s="20">
        <v>76193</v>
      </c>
      <c r="L496" s="20">
        <v>73512</v>
      </c>
      <c r="M496" s="20">
        <v>72052</v>
      </c>
      <c r="N496" s="20">
        <v>69280</v>
      </c>
      <c r="O496" s="20">
        <v>64927</v>
      </c>
      <c r="P496" s="20">
        <v>62150</v>
      </c>
      <c r="Q496" s="20">
        <v>67221</v>
      </c>
      <c r="R496" s="20">
        <v>75108</v>
      </c>
      <c r="S496" s="20">
        <v>81330</v>
      </c>
      <c r="T496" s="20">
        <v>86571</v>
      </c>
      <c r="U496" s="20">
        <v>94935</v>
      </c>
      <c r="V496" s="20">
        <v>97784</v>
      </c>
      <c r="W496" s="20">
        <v>82313</v>
      </c>
      <c r="X496" s="20">
        <v>63810</v>
      </c>
      <c r="Y496" s="20">
        <v>52152</v>
      </c>
      <c r="AA496" s="2">
        <f>IFERROR(INDEX('Holiday Schedule'!$D$3:$D$24,MATCH(A496,'Holiday Schedule'!$C$3:$C$24,0)),0)</f>
        <v>0</v>
      </c>
      <c r="AB496" s="2">
        <f t="shared" si="56"/>
        <v>6</v>
      </c>
      <c r="AC496" s="2">
        <f t="shared" si="57"/>
        <v>1230048</v>
      </c>
      <c r="AD496" s="5">
        <f t="shared" si="58"/>
        <v>392633</v>
      </c>
      <c r="AE496" s="5">
        <f t="shared" si="59"/>
        <v>1622681</v>
      </c>
      <c r="AG496" s="2">
        <f t="shared" si="60"/>
        <v>5</v>
      </c>
      <c r="AH496" s="2">
        <f t="shared" si="61"/>
        <v>2025</v>
      </c>
      <c r="AJ496" s="5">
        <f t="shared" si="62"/>
        <v>97784</v>
      </c>
      <c r="AK496" s="2">
        <f t="shared" si="63"/>
        <v>21</v>
      </c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40"/>
    </row>
    <row r="497" spans="1:89" x14ac:dyDescent="0.25">
      <c r="A497" s="18">
        <v>45780</v>
      </c>
      <c r="B497" s="20">
        <v>46988</v>
      </c>
      <c r="C497" s="20">
        <v>42757</v>
      </c>
      <c r="D497" s="20">
        <v>40887</v>
      </c>
      <c r="E497" s="20">
        <v>40561</v>
      </c>
      <c r="F497" s="20">
        <v>42791</v>
      </c>
      <c r="G497" s="20">
        <v>51358</v>
      </c>
      <c r="H497" s="20">
        <v>68404</v>
      </c>
      <c r="I497" s="20">
        <v>80478</v>
      </c>
      <c r="J497" s="20">
        <v>79817</v>
      </c>
      <c r="K497" s="20">
        <v>83141</v>
      </c>
      <c r="L497" s="20">
        <v>79112</v>
      </c>
      <c r="M497" s="20">
        <v>77532</v>
      </c>
      <c r="N497" s="20">
        <v>72897</v>
      </c>
      <c r="O497" s="20">
        <v>69005</v>
      </c>
      <c r="P497" s="20">
        <v>65525</v>
      </c>
      <c r="Q497" s="20">
        <v>69581</v>
      </c>
      <c r="R497" s="20">
        <v>77662</v>
      </c>
      <c r="S497" s="20">
        <v>83160</v>
      </c>
      <c r="T497" s="20">
        <v>88634</v>
      </c>
      <c r="U497" s="20">
        <v>97316</v>
      </c>
      <c r="V497" s="20">
        <v>97224</v>
      </c>
      <c r="W497" s="20">
        <v>81281</v>
      </c>
      <c r="X497" s="20">
        <v>63855</v>
      </c>
      <c r="Y497" s="20">
        <v>52459</v>
      </c>
      <c r="AA497" s="2">
        <f>IFERROR(INDEX('Holiday Schedule'!$D$3:$D$24,MATCH(A497,'Holiday Schedule'!$C$3:$C$24,0)),0)</f>
        <v>0</v>
      </c>
      <c r="AB497" s="2">
        <f t="shared" si="56"/>
        <v>7</v>
      </c>
      <c r="AC497" s="2">
        <f t="shared" si="57"/>
        <v>0</v>
      </c>
      <c r="AD497" s="5">
        <f t="shared" si="58"/>
        <v>1652425</v>
      </c>
      <c r="AE497" s="5">
        <f t="shared" si="59"/>
        <v>1652425</v>
      </c>
      <c r="AG497" s="2">
        <f t="shared" si="60"/>
        <v>5</v>
      </c>
      <c r="AH497" s="2">
        <f t="shared" si="61"/>
        <v>2025</v>
      </c>
      <c r="AJ497" s="5">
        <f t="shared" si="62"/>
        <v>97316</v>
      </c>
      <c r="AK497" s="2">
        <f t="shared" si="63"/>
        <v>20</v>
      </c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40"/>
    </row>
    <row r="498" spans="1:89" x14ac:dyDescent="0.25">
      <c r="A498" s="18">
        <v>45781</v>
      </c>
      <c r="B498" s="20">
        <v>46988</v>
      </c>
      <c r="C498" s="20">
        <v>42758</v>
      </c>
      <c r="D498" s="20">
        <v>40888</v>
      </c>
      <c r="E498" s="20">
        <v>40561</v>
      </c>
      <c r="F498" s="20">
        <v>42792</v>
      </c>
      <c r="G498" s="20">
        <v>51359</v>
      </c>
      <c r="H498" s="20">
        <v>68405</v>
      </c>
      <c r="I498" s="20">
        <v>80479</v>
      </c>
      <c r="J498" s="20">
        <v>79818</v>
      </c>
      <c r="K498" s="20">
        <v>83142</v>
      </c>
      <c r="L498" s="20">
        <v>79113</v>
      </c>
      <c r="M498" s="20">
        <v>77533</v>
      </c>
      <c r="N498" s="20">
        <v>72898</v>
      </c>
      <c r="O498" s="20">
        <v>69006</v>
      </c>
      <c r="P498" s="20">
        <v>65526</v>
      </c>
      <c r="Q498" s="20">
        <v>69582</v>
      </c>
      <c r="R498" s="20">
        <v>77662</v>
      </c>
      <c r="S498" s="20">
        <v>83161</v>
      </c>
      <c r="T498" s="20">
        <v>88635</v>
      </c>
      <c r="U498" s="20">
        <v>97318</v>
      </c>
      <c r="V498" s="20">
        <v>97225</v>
      </c>
      <c r="W498" s="20">
        <v>81282</v>
      </c>
      <c r="X498" s="20">
        <v>63855</v>
      </c>
      <c r="Y498" s="20">
        <v>52459</v>
      </c>
      <c r="AA498" s="2">
        <f>IFERROR(INDEX('Holiday Schedule'!$D$3:$D$24,MATCH(A498,'Holiday Schedule'!$C$3:$C$24,0)),0)</f>
        <v>0</v>
      </c>
      <c r="AB498" s="2">
        <f t="shared" si="56"/>
        <v>1</v>
      </c>
      <c r="AC498" s="2">
        <f t="shared" si="57"/>
        <v>0</v>
      </c>
      <c r="AD498" s="5">
        <f t="shared" si="58"/>
        <v>1652445</v>
      </c>
      <c r="AE498" s="5">
        <f t="shared" si="59"/>
        <v>1652445</v>
      </c>
      <c r="AG498" s="2">
        <f t="shared" si="60"/>
        <v>5</v>
      </c>
      <c r="AH498" s="2">
        <f t="shared" si="61"/>
        <v>2025</v>
      </c>
      <c r="AJ498" s="5">
        <f t="shared" si="62"/>
        <v>97318</v>
      </c>
      <c r="AK498" s="2">
        <f t="shared" si="63"/>
        <v>20</v>
      </c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40"/>
    </row>
    <row r="499" spans="1:89" x14ac:dyDescent="0.25">
      <c r="A499" s="18">
        <v>45782</v>
      </c>
      <c r="B499" s="20">
        <v>46376</v>
      </c>
      <c r="C499" s="20">
        <v>42233</v>
      </c>
      <c r="D499" s="20">
        <v>40047</v>
      </c>
      <c r="E499" s="20">
        <v>40609</v>
      </c>
      <c r="F499" s="20">
        <v>43398</v>
      </c>
      <c r="G499" s="20">
        <v>53968</v>
      </c>
      <c r="H499" s="20">
        <v>73961</v>
      </c>
      <c r="I499" s="20">
        <v>85813</v>
      </c>
      <c r="J499" s="20">
        <v>77102</v>
      </c>
      <c r="K499" s="20">
        <v>76219</v>
      </c>
      <c r="L499" s="20">
        <v>73536</v>
      </c>
      <c r="M499" s="20">
        <v>72076</v>
      </c>
      <c r="N499" s="20">
        <v>69303</v>
      </c>
      <c r="O499" s="20">
        <v>64950</v>
      </c>
      <c r="P499" s="20">
        <v>62171</v>
      </c>
      <c r="Q499" s="20">
        <v>67242</v>
      </c>
      <c r="R499" s="20">
        <v>75134</v>
      </c>
      <c r="S499" s="20">
        <v>81356</v>
      </c>
      <c r="T499" s="20">
        <v>86599</v>
      </c>
      <c r="U499" s="20">
        <v>94966</v>
      </c>
      <c r="V499" s="20">
        <v>97816</v>
      </c>
      <c r="W499" s="20">
        <v>82339</v>
      </c>
      <c r="X499" s="20">
        <v>63832</v>
      </c>
      <c r="Y499" s="20">
        <v>52170</v>
      </c>
      <c r="AA499" s="2">
        <f>IFERROR(INDEX('Holiday Schedule'!$D$3:$D$24,MATCH(A499,'Holiday Schedule'!$C$3:$C$24,0)),0)</f>
        <v>0</v>
      </c>
      <c r="AB499" s="2">
        <f t="shared" si="56"/>
        <v>2</v>
      </c>
      <c r="AC499" s="2">
        <f t="shared" si="57"/>
        <v>1230454</v>
      </c>
      <c r="AD499" s="5">
        <f t="shared" si="58"/>
        <v>392762</v>
      </c>
      <c r="AE499" s="5">
        <f t="shared" si="59"/>
        <v>1623216</v>
      </c>
      <c r="AG499" s="2">
        <f t="shared" si="60"/>
        <v>5</v>
      </c>
      <c r="AH499" s="2">
        <f t="shared" si="61"/>
        <v>2025</v>
      </c>
      <c r="AJ499" s="5">
        <f t="shared" si="62"/>
        <v>97816</v>
      </c>
      <c r="AK499" s="2">
        <f t="shared" si="63"/>
        <v>21</v>
      </c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40"/>
    </row>
    <row r="500" spans="1:89" x14ac:dyDescent="0.25">
      <c r="A500" s="18">
        <v>45783</v>
      </c>
      <c r="B500" s="20">
        <v>46200</v>
      </c>
      <c r="C500" s="20">
        <v>42071</v>
      </c>
      <c r="D500" s="20">
        <v>39893</v>
      </c>
      <c r="E500" s="20">
        <v>40454</v>
      </c>
      <c r="F500" s="20">
        <v>43233</v>
      </c>
      <c r="G500" s="20">
        <v>53763</v>
      </c>
      <c r="H500" s="20">
        <v>73680</v>
      </c>
      <c r="I500" s="20">
        <v>85488</v>
      </c>
      <c r="J500" s="20">
        <v>76807</v>
      </c>
      <c r="K500" s="20">
        <v>75929</v>
      </c>
      <c r="L500" s="20">
        <v>73255</v>
      </c>
      <c r="M500" s="20">
        <v>71802</v>
      </c>
      <c r="N500" s="20">
        <v>69039</v>
      </c>
      <c r="O500" s="20">
        <v>64700</v>
      </c>
      <c r="P500" s="20">
        <v>61934</v>
      </c>
      <c r="Q500" s="20">
        <v>66987</v>
      </c>
      <c r="R500" s="20">
        <v>74848</v>
      </c>
      <c r="S500" s="20">
        <v>81046</v>
      </c>
      <c r="T500" s="20">
        <v>86271</v>
      </c>
      <c r="U500" s="20">
        <v>94603</v>
      </c>
      <c r="V500" s="20">
        <v>97444</v>
      </c>
      <c r="W500" s="20">
        <v>82027</v>
      </c>
      <c r="X500" s="20">
        <v>63588</v>
      </c>
      <c r="Y500" s="20">
        <v>51972</v>
      </c>
      <c r="AA500" s="2">
        <f>IFERROR(INDEX('Holiday Schedule'!$D$3:$D$24,MATCH(A500,'Holiday Schedule'!$C$3:$C$24,0)),0)</f>
        <v>0</v>
      </c>
      <c r="AB500" s="2">
        <f t="shared" si="56"/>
        <v>3</v>
      </c>
      <c r="AC500" s="2">
        <f t="shared" si="57"/>
        <v>1225768</v>
      </c>
      <c r="AD500" s="5">
        <f t="shared" si="58"/>
        <v>391266</v>
      </c>
      <c r="AE500" s="5">
        <f t="shared" si="59"/>
        <v>1617034</v>
      </c>
      <c r="AG500" s="2">
        <f t="shared" si="60"/>
        <v>5</v>
      </c>
      <c r="AH500" s="2">
        <f t="shared" si="61"/>
        <v>2025</v>
      </c>
      <c r="AJ500" s="5">
        <f t="shared" si="62"/>
        <v>97444</v>
      </c>
      <c r="AK500" s="2">
        <f t="shared" si="63"/>
        <v>21</v>
      </c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40"/>
    </row>
    <row r="501" spans="1:89" x14ac:dyDescent="0.25">
      <c r="A501" s="18">
        <v>45784</v>
      </c>
      <c r="B501" s="20">
        <v>46118</v>
      </c>
      <c r="C501" s="20">
        <v>41998</v>
      </c>
      <c r="D501" s="20">
        <v>39822</v>
      </c>
      <c r="E501" s="20">
        <v>40382</v>
      </c>
      <c r="F501" s="20">
        <v>43157</v>
      </c>
      <c r="G501" s="20">
        <v>53668</v>
      </c>
      <c r="H501" s="20">
        <v>73550</v>
      </c>
      <c r="I501" s="20">
        <v>85337</v>
      </c>
      <c r="J501" s="20">
        <v>76671</v>
      </c>
      <c r="K501" s="20">
        <v>75795</v>
      </c>
      <c r="L501" s="20">
        <v>73126</v>
      </c>
      <c r="M501" s="20">
        <v>71675</v>
      </c>
      <c r="N501" s="20">
        <v>68917</v>
      </c>
      <c r="O501" s="20">
        <v>64586</v>
      </c>
      <c r="P501" s="20">
        <v>61825</v>
      </c>
      <c r="Q501" s="20">
        <v>66868</v>
      </c>
      <c r="R501" s="20">
        <v>74715</v>
      </c>
      <c r="S501" s="20">
        <v>80903</v>
      </c>
      <c r="T501" s="20">
        <v>86118</v>
      </c>
      <c r="U501" s="20">
        <v>94437</v>
      </c>
      <c r="V501" s="20">
        <v>97271</v>
      </c>
      <c r="W501" s="20">
        <v>81881</v>
      </c>
      <c r="X501" s="20">
        <v>63476</v>
      </c>
      <c r="Y501" s="20">
        <v>51880</v>
      </c>
      <c r="AA501" s="2">
        <f>IFERROR(INDEX('Holiday Schedule'!$D$3:$D$24,MATCH(A501,'Holiday Schedule'!$C$3:$C$24,0)),0)</f>
        <v>0</v>
      </c>
      <c r="AB501" s="2">
        <f t="shared" si="56"/>
        <v>4</v>
      </c>
      <c r="AC501" s="2">
        <f t="shared" si="57"/>
        <v>1223601</v>
      </c>
      <c r="AD501" s="5">
        <f t="shared" si="58"/>
        <v>390575</v>
      </c>
      <c r="AE501" s="5">
        <f t="shared" si="59"/>
        <v>1614176</v>
      </c>
      <c r="AG501" s="2">
        <f t="shared" si="60"/>
        <v>5</v>
      </c>
      <c r="AH501" s="2">
        <f t="shared" si="61"/>
        <v>2025</v>
      </c>
      <c r="AJ501" s="5">
        <f t="shared" si="62"/>
        <v>97271</v>
      </c>
      <c r="AK501" s="2">
        <f t="shared" si="63"/>
        <v>21</v>
      </c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40"/>
    </row>
    <row r="502" spans="1:89" x14ac:dyDescent="0.25">
      <c r="A502" s="18">
        <v>45785</v>
      </c>
      <c r="B502" s="20">
        <v>46017</v>
      </c>
      <c r="C502" s="20">
        <v>41907</v>
      </c>
      <c r="D502" s="20">
        <v>39735</v>
      </c>
      <c r="E502" s="20">
        <v>40294</v>
      </c>
      <c r="F502" s="20">
        <v>43063</v>
      </c>
      <c r="G502" s="20">
        <v>53552</v>
      </c>
      <c r="H502" s="20">
        <v>73389</v>
      </c>
      <c r="I502" s="20">
        <v>85150</v>
      </c>
      <c r="J502" s="20">
        <v>76505</v>
      </c>
      <c r="K502" s="20">
        <v>75630</v>
      </c>
      <c r="L502" s="20">
        <v>72966</v>
      </c>
      <c r="M502" s="20">
        <v>71519</v>
      </c>
      <c r="N502" s="20">
        <v>68766</v>
      </c>
      <c r="O502" s="20">
        <v>64446</v>
      </c>
      <c r="P502" s="20">
        <v>61690</v>
      </c>
      <c r="Q502" s="20">
        <v>66722</v>
      </c>
      <c r="R502" s="20">
        <v>74552</v>
      </c>
      <c r="S502" s="20">
        <v>80726</v>
      </c>
      <c r="T502" s="20">
        <v>85929</v>
      </c>
      <c r="U502" s="20">
        <v>94232</v>
      </c>
      <c r="V502" s="20">
        <v>97061</v>
      </c>
      <c r="W502" s="20">
        <v>81703</v>
      </c>
      <c r="X502" s="20">
        <v>63338</v>
      </c>
      <c r="Y502" s="20">
        <v>51767</v>
      </c>
      <c r="AA502" s="2">
        <f>IFERROR(INDEX('Holiday Schedule'!$D$3:$D$24,MATCH(A502,'Holiday Schedule'!$C$3:$C$24,0)),0)</f>
        <v>0</v>
      </c>
      <c r="AB502" s="2">
        <f t="shared" si="56"/>
        <v>5</v>
      </c>
      <c r="AC502" s="2">
        <f t="shared" si="57"/>
        <v>1220935</v>
      </c>
      <c r="AD502" s="5">
        <f t="shared" si="58"/>
        <v>389724</v>
      </c>
      <c r="AE502" s="5">
        <f t="shared" si="59"/>
        <v>1610659</v>
      </c>
      <c r="AG502" s="2">
        <f t="shared" si="60"/>
        <v>5</v>
      </c>
      <c r="AH502" s="2">
        <f t="shared" si="61"/>
        <v>2025</v>
      </c>
      <c r="AJ502" s="5">
        <f t="shared" si="62"/>
        <v>97061</v>
      </c>
      <c r="AK502" s="2">
        <f t="shared" si="63"/>
        <v>21</v>
      </c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40"/>
    </row>
    <row r="503" spans="1:89" x14ac:dyDescent="0.25">
      <c r="A503" s="18">
        <v>45786</v>
      </c>
      <c r="B503" s="20">
        <v>45891</v>
      </c>
      <c r="C503" s="20">
        <v>41791</v>
      </c>
      <c r="D503" s="20">
        <v>39625</v>
      </c>
      <c r="E503" s="20">
        <v>40184</v>
      </c>
      <c r="F503" s="20">
        <v>42945</v>
      </c>
      <c r="G503" s="20">
        <v>53403</v>
      </c>
      <c r="H503" s="20">
        <v>73188</v>
      </c>
      <c r="I503" s="20">
        <v>84916</v>
      </c>
      <c r="J503" s="20">
        <v>76295</v>
      </c>
      <c r="K503" s="20">
        <v>75421</v>
      </c>
      <c r="L503" s="20">
        <v>72766</v>
      </c>
      <c r="M503" s="20">
        <v>71322</v>
      </c>
      <c r="N503" s="20">
        <v>68578</v>
      </c>
      <c r="O503" s="20">
        <v>64269</v>
      </c>
      <c r="P503" s="20">
        <v>61520</v>
      </c>
      <c r="Q503" s="20">
        <v>66539</v>
      </c>
      <c r="R503" s="20">
        <v>74347</v>
      </c>
      <c r="S503" s="20">
        <v>80505</v>
      </c>
      <c r="T503" s="20">
        <v>85693</v>
      </c>
      <c r="U503" s="20">
        <v>93972</v>
      </c>
      <c r="V503" s="20">
        <v>96794</v>
      </c>
      <c r="W503" s="20">
        <v>81479</v>
      </c>
      <c r="X503" s="20">
        <v>63163</v>
      </c>
      <c r="Y503" s="20">
        <v>51625</v>
      </c>
      <c r="AA503" s="2">
        <f>IFERROR(INDEX('Holiday Schedule'!$D$3:$D$24,MATCH(A503,'Holiday Schedule'!$C$3:$C$24,0)),0)</f>
        <v>0</v>
      </c>
      <c r="AB503" s="2">
        <f t="shared" si="56"/>
        <v>6</v>
      </c>
      <c r="AC503" s="2">
        <f t="shared" si="57"/>
        <v>1217579</v>
      </c>
      <c r="AD503" s="5">
        <f t="shared" si="58"/>
        <v>388652</v>
      </c>
      <c r="AE503" s="5">
        <f t="shared" si="59"/>
        <v>1606231</v>
      </c>
      <c r="AG503" s="2">
        <f t="shared" si="60"/>
        <v>5</v>
      </c>
      <c r="AH503" s="2">
        <f t="shared" si="61"/>
        <v>2025</v>
      </c>
      <c r="AJ503" s="5">
        <f t="shared" si="62"/>
        <v>96794</v>
      </c>
      <c r="AK503" s="2">
        <f t="shared" si="63"/>
        <v>21</v>
      </c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40"/>
    </row>
    <row r="504" spans="1:89" x14ac:dyDescent="0.25">
      <c r="A504" s="18">
        <v>45787</v>
      </c>
      <c r="B504" s="20">
        <v>46512</v>
      </c>
      <c r="C504" s="20">
        <v>42323</v>
      </c>
      <c r="D504" s="20">
        <v>40473</v>
      </c>
      <c r="E504" s="20">
        <v>40149</v>
      </c>
      <c r="F504" s="20">
        <v>42358</v>
      </c>
      <c r="G504" s="20">
        <v>50837</v>
      </c>
      <c r="H504" s="20">
        <v>67710</v>
      </c>
      <c r="I504" s="20">
        <v>79662</v>
      </c>
      <c r="J504" s="20">
        <v>79006</v>
      </c>
      <c r="K504" s="20">
        <v>82297</v>
      </c>
      <c r="L504" s="20">
        <v>78310</v>
      </c>
      <c r="M504" s="20">
        <v>76743</v>
      </c>
      <c r="N504" s="20">
        <v>72157</v>
      </c>
      <c r="O504" s="20">
        <v>68304</v>
      </c>
      <c r="P504" s="20">
        <v>64860</v>
      </c>
      <c r="Q504" s="20">
        <v>68875</v>
      </c>
      <c r="R504" s="20">
        <v>76874</v>
      </c>
      <c r="S504" s="20">
        <v>82316</v>
      </c>
      <c r="T504" s="20">
        <v>87734</v>
      </c>
      <c r="U504" s="20">
        <v>96329</v>
      </c>
      <c r="V504" s="20">
        <v>96238</v>
      </c>
      <c r="W504" s="20">
        <v>80456</v>
      </c>
      <c r="X504" s="20">
        <v>63207</v>
      </c>
      <c r="Y504" s="20">
        <v>51926</v>
      </c>
      <c r="AA504" s="2">
        <f>IFERROR(INDEX('Holiday Schedule'!$D$3:$D$24,MATCH(A504,'Holiday Schedule'!$C$3:$C$24,0)),0)</f>
        <v>0</v>
      </c>
      <c r="AB504" s="2">
        <f t="shared" si="56"/>
        <v>7</v>
      </c>
      <c r="AC504" s="2">
        <f t="shared" si="57"/>
        <v>0</v>
      </c>
      <c r="AD504" s="5">
        <f t="shared" si="58"/>
        <v>1635656</v>
      </c>
      <c r="AE504" s="5">
        <f t="shared" si="59"/>
        <v>1635656</v>
      </c>
      <c r="AG504" s="2">
        <f t="shared" si="60"/>
        <v>5</v>
      </c>
      <c r="AH504" s="2">
        <f t="shared" si="61"/>
        <v>2025</v>
      </c>
      <c r="AJ504" s="5">
        <f t="shared" si="62"/>
        <v>96329</v>
      </c>
      <c r="AK504" s="2">
        <f t="shared" si="63"/>
        <v>20</v>
      </c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40"/>
    </row>
    <row r="505" spans="1:89" x14ac:dyDescent="0.25">
      <c r="A505" s="18">
        <v>45788</v>
      </c>
      <c r="B505" s="20">
        <v>46512</v>
      </c>
      <c r="C505" s="20">
        <v>42323</v>
      </c>
      <c r="D505" s="20">
        <v>40473</v>
      </c>
      <c r="E505" s="20">
        <v>40149</v>
      </c>
      <c r="F505" s="20">
        <v>42358</v>
      </c>
      <c r="G505" s="20">
        <v>50837</v>
      </c>
      <c r="H505" s="20">
        <v>67710</v>
      </c>
      <c r="I505" s="20">
        <v>79662</v>
      </c>
      <c r="J505" s="20">
        <v>79006</v>
      </c>
      <c r="K505" s="20">
        <v>82297</v>
      </c>
      <c r="L505" s="20">
        <v>78310</v>
      </c>
      <c r="M505" s="20">
        <v>76743</v>
      </c>
      <c r="N505" s="20">
        <v>72157</v>
      </c>
      <c r="O505" s="20">
        <v>68304</v>
      </c>
      <c r="P505" s="20">
        <v>64860</v>
      </c>
      <c r="Q505" s="20">
        <v>68875</v>
      </c>
      <c r="R505" s="20">
        <v>76874</v>
      </c>
      <c r="S505" s="20">
        <v>82316</v>
      </c>
      <c r="T505" s="20">
        <v>87734</v>
      </c>
      <c r="U505" s="20">
        <v>96329</v>
      </c>
      <c r="V505" s="20">
        <v>96238</v>
      </c>
      <c r="W505" s="20">
        <v>80456</v>
      </c>
      <c r="X505" s="20">
        <v>63207</v>
      </c>
      <c r="Y505" s="20">
        <v>51926</v>
      </c>
      <c r="AA505" s="2">
        <f>IFERROR(INDEX('Holiday Schedule'!$D$3:$D$24,MATCH(A505,'Holiday Schedule'!$C$3:$C$24,0)),0)</f>
        <v>0</v>
      </c>
      <c r="AB505" s="2">
        <f t="shared" si="56"/>
        <v>1</v>
      </c>
      <c r="AC505" s="2">
        <f t="shared" si="57"/>
        <v>0</v>
      </c>
      <c r="AD505" s="5">
        <f t="shared" si="58"/>
        <v>1635656</v>
      </c>
      <c r="AE505" s="5">
        <f t="shared" si="59"/>
        <v>1635656</v>
      </c>
      <c r="AG505" s="2">
        <f t="shared" si="60"/>
        <v>5</v>
      </c>
      <c r="AH505" s="2">
        <f t="shared" si="61"/>
        <v>2025</v>
      </c>
      <c r="AJ505" s="5">
        <f t="shared" si="62"/>
        <v>96329</v>
      </c>
      <c r="AK505" s="2">
        <f t="shared" si="63"/>
        <v>20</v>
      </c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40"/>
    </row>
    <row r="506" spans="1:89" x14ac:dyDescent="0.25">
      <c r="A506" s="18">
        <v>45789</v>
      </c>
      <c r="B506" s="20">
        <v>45763</v>
      </c>
      <c r="C506" s="20">
        <v>41675</v>
      </c>
      <c r="D506" s="20">
        <v>39515</v>
      </c>
      <c r="E506" s="20">
        <v>40072</v>
      </c>
      <c r="F506" s="20">
        <v>42825</v>
      </c>
      <c r="G506" s="20">
        <v>53254</v>
      </c>
      <c r="H506" s="20">
        <v>72984</v>
      </c>
      <c r="I506" s="20">
        <v>84678</v>
      </c>
      <c r="J506" s="20">
        <v>76081</v>
      </c>
      <c r="K506" s="20">
        <v>75210</v>
      </c>
      <c r="L506" s="20">
        <v>72563</v>
      </c>
      <c r="M506" s="20">
        <v>71122</v>
      </c>
      <c r="N506" s="20">
        <v>68387</v>
      </c>
      <c r="O506" s="20">
        <v>64089</v>
      </c>
      <c r="P506" s="20">
        <v>61349</v>
      </c>
      <c r="Q506" s="20">
        <v>66354</v>
      </c>
      <c r="R506" s="20">
        <v>74140</v>
      </c>
      <c r="S506" s="20">
        <v>80279</v>
      </c>
      <c r="T506" s="20">
        <v>85455</v>
      </c>
      <c r="U506" s="20">
        <v>93712</v>
      </c>
      <c r="V506" s="20">
        <v>96524</v>
      </c>
      <c r="W506" s="20">
        <v>81252</v>
      </c>
      <c r="X506" s="20">
        <v>62987</v>
      </c>
      <c r="Y506" s="20">
        <v>51480</v>
      </c>
      <c r="AA506" s="2">
        <f>IFERROR(INDEX('Holiday Schedule'!$D$3:$D$24,MATCH(A506,'Holiday Schedule'!$C$3:$C$24,0)),0)</f>
        <v>0</v>
      </c>
      <c r="AB506" s="2">
        <f t="shared" si="56"/>
        <v>2</v>
      </c>
      <c r="AC506" s="2">
        <f t="shared" si="57"/>
        <v>1214182</v>
      </c>
      <c r="AD506" s="5">
        <f t="shared" si="58"/>
        <v>387568</v>
      </c>
      <c r="AE506" s="5">
        <f t="shared" si="59"/>
        <v>1601750</v>
      </c>
      <c r="AG506" s="2">
        <f t="shared" si="60"/>
        <v>5</v>
      </c>
      <c r="AH506" s="2">
        <f t="shared" si="61"/>
        <v>2025</v>
      </c>
      <c r="AJ506" s="5">
        <f t="shared" si="62"/>
        <v>96524</v>
      </c>
      <c r="AK506" s="2">
        <f t="shared" si="63"/>
        <v>21</v>
      </c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40"/>
    </row>
    <row r="507" spans="1:89" x14ac:dyDescent="0.25">
      <c r="A507" s="18">
        <v>45790</v>
      </c>
      <c r="B507" s="20">
        <v>45608</v>
      </c>
      <c r="C507" s="20">
        <v>41534</v>
      </c>
      <c r="D507" s="20">
        <v>39381</v>
      </c>
      <c r="E507" s="20">
        <v>39937</v>
      </c>
      <c r="F507" s="20">
        <v>42681</v>
      </c>
      <c r="G507" s="20">
        <v>53075</v>
      </c>
      <c r="H507" s="20">
        <v>72737</v>
      </c>
      <c r="I507" s="20">
        <v>84392</v>
      </c>
      <c r="J507" s="20">
        <v>75824</v>
      </c>
      <c r="K507" s="20">
        <v>74956</v>
      </c>
      <c r="L507" s="20">
        <v>72318</v>
      </c>
      <c r="M507" s="20">
        <v>70882</v>
      </c>
      <c r="N507" s="20">
        <v>68155</v>
      </c>
      <c r="O507" s="20">
        <v>63872</v>
      </c>
      <c r="P507" s="20">
        <v>61141</v>
      </c>
      <c r="Q507" s="20">
        <v>66129</v>
      </c>
      <c r="R507" s="20">
        <v>73889</v>
      </c>
      <c r="S507" s="20">
        <v>80008</v>
      </c>
      <c r="T507" s="20">
        <v>85165</v>
      </c>
      <c r="U507" s="20">
        <v>93393</v>
      </c>
      <c r="V507" s="20">
        <v>96196</v>
      </c>
      <c r="W507" s="20">
        <v>80976</v>
      </c>
      <c r="X507" s="20">
        <v>62774</v>
      </c>
      <c r="Y507" s="20">
        <v>51305</v>
      </c>
      <c r="AA507" s="2">
        <f>IFERROR(INDEX('Holiday Schedule'!$D$3:$D$24,MATCH(A507,'Holiday Schedule'!$C$3:$C$24,0)),0)</f>
        <v>0</v>
      </c>
      <c r="AB507" s="2">
        <f t="shared" si="56"/>
        <v>3</v>
      </c>
      <c r="AC507" s="2">
        <f t="shared" si="57"/>
        <v>1210070</v>
      </c>
      <c r="AD507" s="5">
        <f t="shared" si="58"/>
        <v>386258</v>
      </c>
      <c r="AE507" s="5">
        <f t="shared" si="59"/>
        <v>1596328</v>
      </c>
      <c r="AG507" s="2">
        <f t="shared" si="60"/>
        <v>5</v>
      </c>
      <c r="AH507" s="2">
        <f t="shared" si="61"/>
        <v>2025</v>
      </c>
      <c r="AJ507" s="5">
        <f t="shared" si="62"/>
        <v>96196</v>
      </c>
      <c r="AK507" s="2">
        <f t="shared" si="63"/>
        <v>21</v>
      </c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40"/>
    </row>
    <row r="508" spans="1:89" x14ac:dyDescent="0.25">
      <c r="A508" s="18">
        <v>45791</v>
      </c>
      <c r="B508" s="20">
        <v>45431</v>
      </c>
      <c r="C508" s="20">
        <v>41372</v>
      </c>
      <c r="D508" s="20">
        <v>39228</v>
      </c>
      <c r="E508" s="20">
        <v>39782</v>
      </c>
      <c r="F508" s="20">
        <v>42514</v>
      </c>
      <c r="G508" s="20">
        <v>52869</v>
      </c>
      <c r="H508" s="20">
        <v>72456</v>
      </c>
      <c r="I508" s="20">
        <v>84066</v>
      </c>
      <c r="J508" s="20">
        <v>75531</v>
      </c>
      <c r="K508" s="20">
        <v>74667</v>
      </c>
      <c r="L508" s="20">
        <v>72038</v>
      </c>
      <c r="M508" s="20">
        <v>70607</v>
      </c>
      <c r="N508" s="20">
        <v>67890</v>
      </c>
      <c r="O508" s="20">
        <v>63625</v>
      </c>
      <c r="P508" s="20">
        <v>60903</v>
      </c>
      <c r="Q508" s="20">
        <v>65873</v>
      </c>
      <c r="R508" s="20">
        <v>73603</v>
      </c>
      <c r="S508" s="20">
        <v>79698</v>
      </c>
      <c r="T508" s="20">
        <v>84837</v>
      </c>
      <c r="U508" s="20">
        <v>93030</v>
      </c>
      <c r="V508" s="20">
        <v>95824</v>
      </c>
      <c r="W508" s="20">
        <v>80663</v>
      </c>
      <c r="X508" s="20">
        <v>62531</v>
      </c>
      <c r="Y508" s="20">
        <v>51106</v>
      </c>
      <c r="AA508" s="2">
        <f>IFERROR(INDEX('Holiday Schedule'!$D$3:$D$24,MATCH(A508,'Holiday Schedule'!$C$3:$C$24,0)),0)</f>
        <v>0</v>
      </c>
      <c r="AB508" s="2">
        <f t="shared" si="56"/>
        <v>4</v>
      </c>
      <c r="AC508" s="2">
        <f t="shared" si="57"/>
        <v>1205386</v>
      </c>
      <c r="AD508" s="5">
        <f t="shared" si="58"/>
        <v>384758</v>
      </c>
      <c r="AE508" s="5">
        <f t="shared" si="59"/>
        <v>1590144</v>
      </c>
      <c r="AG508" s="2">
        <f t="shared" si="60"/>
        <v>5</v>
      </c>
      <c r="AH508" s="2">
        <f t="shared" si="61"/>
        <v>2025</v>
      </c>
      <c r="AJ508" s="5">
        <f t="shared" si="62"/>
        <v>95824</v>
      </c>
      <c r="AK508" s="2">
        <f t="shared" si="63"/>
        <v>21</v>
      </c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40"/>
    </row>
    <row r="509" spans="1:89" x14ac:dyDescent="0.25">
      <c r="A509" s="18">
        <v>45792</v>
      </c>
      <c r="B509" s="20">
        <v>45157</v>
      </c>
      <c r="C509" s="20">
        <v>41123</v>
      </c>
      <c r="D509" s="20">
        <v>38994</v>
      </c>
      <c r="E509" s="20">
        <v>39541</v>
      </c>
      <c r="F509" s="20">
        <v>42258</v>
      </c>
      <c r="G509" s="20">
        <v>52552</v>
      </c>
      <c r="H509" s="20">
        <v>72020</v>
      </c>
      <c r="I509" s="20">
        <v>83560</v>
      </c>
      <c r="J509" s="20">
        <v>75076</v>
      </c>
      <c r="K509" s="20">
        <v>74216</v>
      </c>
      <c r="L509" s="20">
        <v>71605</v>
      </c>
      <c r="M509" s="20">
        <v>70183</v>
      </c>
      <c r="N509" s="20">
        <v>67482</v>
      </c>
      <c r="O509" s="20">
        <v>63242</v>
      </c>
      <c r="P509" s="20">
        <v>60538</v>
      </c>
      <c r="Q509" s="20">
        <v>65476</v>
      </c>
      <c r="R509" s="20">
        <v>73160</v>
      </c>
      <c r="S509" s="20">
        <v>79219</v>
      </c>
      <c r="T509" s="20">
        <v>84326</v>
      </c>
      <c r="U509" s="20">
        <v>92472</v>
      </c>
      <c r="V509" s="20">
        <v>95248</v>
      </c>
      <c r="W509" s="20">
        <v>80179</v>
      </c>
      <c r="X509" s="20">
        <v>62154</v>
      </c>
      <c r="Y509" s="20">
        <v>50800</v>
      </c>
      <c r="AA509" s="2">
        <f>IFERROR(INDEX('Holiday Schedule'!$D$3:$D$24,MATCH(A509,'Holiday Schedule'!$C$3:$C$24,0)),0)</f>
        <v>0</v>
      </c>
      <c r="AB509" s="2">
        <f t="shared" si="56"/>
        <v>5</v>
      </c>
      <c r="AC509" s="2">
        <f t="shared" si="57"/>
        <v>1198136</v>
      </c>
      <c r="AD509" s="5">
        <f t="shared" si="58"/>
        <v>382445</v>
      </c>
      <c r="AE509" s="5">
        <f t="shared" si="59"/>
        <v>1580581</v>
      </c>
      <c r="AG509" s="2">
        <f t="shared" si="60"/>
        <v>5</v>
      </c>
      <c r="AH509" s="2">
        <f t="shared" si="61"/>
        <v>2025</v>
      </c>
      <c r="AJ509" s="5">
        <f t="shared" si="62"/>
        <v>95248</v>
      </c>
      <c r="AK509" s="2">
        <f t="shared" si="63"/>
        <v>21</v>
      </c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40"/>
    </row>
    <row r="510" spans="1:89" x14ac:dyDescent="0.25">
      <c r="A510" s="18">
        <v>45793</v>
      </c>
      <c r="B510" s="20">
        <v>45166</v>
      </c>
      <c r="C510" s="20">
        <v>41133</v>
      </c>
      <c r="D510" s="20">
        <v>39002</v>
      </c>
      <c r="E510" s="20">
        <v>39550</v>
      </c>
      <c r="F510" s="20">
        <v>42267</v>
      </c>
      <c r="G510" s="20">
        <v>52564</v>
      </c>
      <c r="H510" s="20">
        <v>72035</v>
      </c>
      <c r="I510" s="20">
        <v>83577</v>
      </c>
      <c r="J510" s="20">
        <v>75092</v>
      </c>
      <c r="K510" s="20">
        <v>74232</v>
      </c>
      <c r="L510" s="20">
        <v>71619</v>
      </c>
      <c r="M510" s="20">
        <v>70198</v>
      </c>
      <c r="N510" s="20">
        <v>67496</v>
      </c>
      <c r="O510" s="20">
        <v>63255</v>
      </c>
      <c r="P510" s="20">
        <v>60551</v>
      </c>
      <c r="Q510" s="20">
        <v>65491</v>
      </c>
      <c r="R510" s="20">
        <v>73175</v>
      </c>
      <c r="S510" s="20">
        <v>79235</v>
      </c>
      <c r="T510" s="20">
        <v>84344</v>
      </c>
      <c r="U510" s="20">
        <v>92491</v>
      </c>
      <c r="V510" s="20">
        <v>95267</v>
      </c>
      <c r="W510" s="20">
        <v>80196</v>
      </c>
      <c r="X510" s="20">
        <v>62167</v>
      </c>
      <c r="Y510" s="20">
        <v>50810</v>
      </c>
      <c r="AA510" s="2">
        <f>IFERROR(INDEX('Holiday Schedule'!$D$3:$D$24,MATCH(A510,'Holiday Schedule'!$C$3:$C$24,0)),0)</f>
        <v>0</v>
      </c>
      <c r="AB510" s="2">
        <f t="shared" si="56"/>
        <v>6</v>
      </c>
      <c r="AC510" s="2">
        <f t="shared" si="57"/>
        <v>1198386</v>
      </c>
      <c r="AD510" s="5">
        <f t="shared" si="58"/>
        <v>382527</v>
      </c>
      <c r="AE510" s="5">
        <f t="shared" si="59"/>
        <v>1580913</v>
      </c>
      <c r="AG510" s="2">
        <f t="shared" si="60"/>
        <v>5</v>
      </c>
      <c r="AH510" s="2">
        <f t="shared" si="61"/>
        <v>2025</v>
      </c>
      <c r="AJ510" s="5">
        <f t="shared" si="62"/>
        <v>95267</v>
      </c>
      <c r="AK510" s="2">
        <f t="shared" si="63"/>
        <v>21</v>
      </c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40"/>
    </row>
    <row r="511" spans="1:89" x14ac:dyDescent="0.25">
      <c r="A511" s="18">
        <v>45794</v>
      </c>
      <c r="B511" s="20">
        <v>45781</v>
      </c>
      <c r="C511" s="20">
        <v>41659</v>
      </c>
      <c r="D511" s="20">
        <v>39837</v>
      </c>
      <c r="E511" s="20">
        <v>39519</v>
      </c>
      <c r="F511" s="20">
        <v>41693</v>
      </c>
      <c r="G511" s="20">
        <v>50037</v>
      </c>
      <c r="H511" s="20">
        <v>66648</v>
      </c>
      <c r="I511" s="20">
        <v>78411</v>
      </c>
      <c r="J511" s="20">
        <v>77764</v>
      </c>
      <c r="K511" s="20">
        <v>81005</v>
      </c>
      <c r="L511" s="20">
        <v>77078</v>
      </c>
      <c r="M511" s="20">
        <v>75539</v>
      </c>
      <c r="N511" s="20">
        <v>71023</v>
      </c>
      <c r="O511" s="20">
        <v>67232</v>
      </c>
      <c r="P511" s="20">
        <v>63840</v>
      </c>
      <c r="Q511" s="20">
        <v>67793</v>
      </c>
      <c r="R511" s="20">
        <v>75665</v>
      </c>
      <c r="S511" s="20">
        <v>81023</v>
      </c>
      <c r="T511" s="20">
        <v>86356</v>
      </c>
      <c r="U511" s="20">
        <v>94816</v>
      </c>
      <c r="V511" s="20">
        <v>94726</v>
      </c>
      <c r="W511" s="20">
        <v>79192</v>
      </c>
      <c r="X511" s="20">
        <v>62214</v>
      </c>
      <c r="Y511" s="20">
        <v>51109</v>
      </c>
      <c r="AA511" s="2">
        <f>IFERROR(INDEX('Holiday Schedule'!$D$3:$D$24,MATCH(A511,'Holiday Schedule'!$C$3:$C$24,0)),0)</f>
        <v>0</v>
      </c>
      <c r="AB511" s="2">
        <f t="shared" si="56"/>
        <v>7</v>
      </c>
      <c r="AC511" s="2">
        <f t="shared" si="57"/>
        <v>0</v>
      </c>
      <c r="AD511" s="5">
        <f t="shared" si="58"/>
        <v>1609960</v>
      </c>
      <c r="AE511" s="5">
        <f t="shared" si="59"/>
        <v>1609960</v>
      </c>
      <c r="AG511" s="2">
        <f t="shared" si="60"/>
        <v>5</v>
      </c>
      <c r="AH511" s="2">
        <f t="shared" si="61"/>
        <v>2025</v>
      </c>
      <c r="AJ511" s="5">
        <f t="shared" si="62"/>
        <v>94816</v>
      </c>
      <c r="AK511" s="2">
        <f t="shared" si="63"/>
        <v>20</v>
      </c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40"/>
    </row>
    <row r="512" spans="1:89" x14ac:dyDescent="0.25">
      <c r="A512" s="18">
        <v>45795</v>
      </c>
      <c r="B512" s="20">
        <v>45781</v>
      </c>
      <c r="C512" s="20">
        <v>41659</v>
      </c>
      <c r="D512" s="20">
        <v>39837</v>
      </c>
      <c r="E512" s="20">
        <v>39519</v>
      </c>
      <c r="F512" s="20">
        <v>41693</v>
      </c>
      <c r="G512" s="20">
        <v>50037</v>
      </c>
      <c r="H512" s="20">
        <v>66648</v>
      </c>
      <c r="I512" s="20">
        <v>78411</v>
      </c>
      <c r="J512" s="20">
        <v>77764</v>
      </c>
      <c r="K512" s="20">
        <v>81005</v>
      </c>
      <c r="L512" s="20">
        <v>77078</v>
      </c>
      <c r="M512" s="20">
        <v>75539</v>
      </c>
      <c r="N512" s="20">
        <v>71023</v>
      </c>
      <c r="O512" s="20">
        <v>67232</v>
      </c>
      <c r="P512" s="20">
        <v>63840</v>
      </c>
      <c r="Q512" s="20">
        <v>67793</v>
      </c>
      <c r="R512" s="20">
        <v>75665</v>
      </c>
      <c r="S512" s="20">
        <v>81023</v>
      </c>
      <c r="T512" s="20">
        <v>86356</v>
      </c>
      <c r="U512" s="20">
        <v>94816</v>
      </c>
      <c r="V512" s="20">
        <v>94726</v>
      </c>
      <c r="W512" s="20">
        <v>79192</v>
      </c>
      <c r="X512" s="20">
        <v>62214</v>
      </c>
      <c r="Y512" s="20">
        <v>51109</v>
      </c>
      <c r="AA512" s="2">
        <f>IFERROR(INDEX('Holiday Schedule'!$D$3:$D$24,MATCH(A512,'Holiday Schedule'!$C$3:$C$24,0)),0)</f>
        <v>0</v>
      </c>
      <c r="AB512" s="2">
        <f t="shared" si="56"/>
        <v>1</v>
      </c>
      <c r="AC512" s="2">
        <f t="shared" si="57"/>
        <v>0</v>
      </c>
      <c r="AD512" s="5">
        <f t="shared" si="58"/>
        <v>1609960</v>
      </c>
      <c r="AE512" s="5">
        <f t="shared" si="59"/>
        <v>1609960</v>
      </c>
      <c r="AG512" s="2">
        <f t="shared" si="60"/>
        <v>5</v>
      </c>
      <c r="AH512" s="2">
        <f t="shared" si="61"/>
        <v>2025</v>
      </c>
      <c r="AJ512" s="5">
        <f t="shared" si="62"/>
        <v>94816</v>
      </c>
      <c r="AK512" s="2">
        <f t="shared" si="63"/>
        <v>20</v>
      </c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40"/>
    </row>
    <row r="513" spans="1:89" x14ac:dyDescent="0.25">
      <c r="A513" s="18">
        <v>45796</v>
      </c>
      <c r="B513" s="20">
        <v>44419</v>
      </c>
      <c r="C513" s="20">
        <v>40451</v>
      </c>
      <c r="D513" s="20">
        <v>38355</v>
      </c>
      <c r="E513" s="20">
        <v>38895</v>
      </c>
      <c r="F513" s="20">
        <v>41567</v>
      </c>
      <c r="G513" s="20">
        <v>51691</v>
      </c>
      <c r="H513" s="20">
        <v>70842</v>
      </c>
      <c r="I513" s="20">
        <v>82193</v>
      </c>
      <c r="J513" s="20">
        <v>73848</v>
      </c>
      <c r="K513" s="20">
        <v>73002</v>
      </c>
      <c r="L513" s="20">
        <v>70434</v>
      </c>
      <c r="M513" s="20">
        <v>69035</v>
      </c>
      <c r="N513" s="20">
        <v>66378</v>
      </c>
      <c r="O513" s="20">
        <v>62208</v>
      </c>
      <c r="P513" s="20">
        <v>59546</v>
      </c>
      <c r="Q513" s="20">
        <v>64405</v>
      </c>
      <c r="R513" s="20">
        <v>71963</v>
      </c>
      <c r="S513" s="20">
        <v>77922</v>
      </c>
      <c r="T513" s="20">
        <v>82946</v>
      </c>
      <c r="U513" s="20">
        <v>90957</v>
      </c>
      <c r="V513" s="20">
        <v>93689</v>
      </c>
      <c r="W513" s="20">
        <v>78866</v>
      </c>
      <c r="X513" s="20">
        <v>61138</v>
      </c>
      <c r="Y513" s="20">
        <v>49967</v>
      </c>
      <c r="AA513" s="2">
        <f>IFERROR(INDEX('Holiday Schedule'!$D$3:$D$24,MATCH(A513,'Holiday Schedule'!$C$3:$C$24,0)),0)</f>
        <v>0</v>
      </c>
      <c r="AB513" s="2">
        <f t="shared" si="56"/>
        <v>2</v>
      </c>
      <c r="AC513" s="2">
        <f t="shared" si="57"/>
        <v>1178530</v>
      </c>
      <c r="AD513" s="5">
        <f t="shared" si="58"/>
        <v>376187</v>
      </c>
      <c r="AE513" s="5">
        <f t="shared" si="59"/>
        <v>1554717</v>
      </c>
      <c r="AG513" s="2">
        <f t="shared" si="60"/>
        <v>5</v>
      </c>
      <c r="AH513" s="2">
        <f t="shared" si="61"/>
        <v>2025</v>
      </c>
      <c r="AJ513" s="5">
        <f t="shared" si="62"/>
        <v>93689</v>
      </c>
      <c r="AK513" s="2">
        <f t="shared" si="63"/>
        <v>21</v>
      </c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40"/>
    </row>
    <row r="514" spans="1:89" x14ac:dyDescent="0.25">
      <c r="A514" s="18">
        <v>45797</v>
      </c>
      <c r="B514" s="20">
        <v>43958</v>
      </c>
      <c r="C514" s="20">
        <v>40032</v>
      </c>
      <c r="D514" s="20">
        <v>37958</v>
      </c>
      <c r="E514" s="20">
        <v>38492</v>
      </c>
      <c r="F514" s="20">
        <v>41136</v>
      </c>
      <c r="G514" s="20">
        <v>51155</v>
      </c>
      <c r="H514" s="20">
        <v>70107</v>
      </c>
      <c r="I514" s="20">
        <v>81341</v>
      </c>
      <c r="J514" s="20">
        <v>73082</v>
      </c>
      <c r="K514" s="20">
        <v>72246</v>
      </c>
      <c r="L514" s="20">
        <v>69702</v>
      </c>
      <c r="M514" s="20">
        <v>68320</v>
      </c>
      <c r="N514" s="20">
        <v>65690</v>
      </c>
      <c r="O514" s="20">
        <v>61563</v>
      </c>
      <c r="P514" s="20">
        <v>58930</v>
      </c>
      <c r="Q514" s="20">
        <v>63738</v>
      </c>
      <c r="R514" s="20">
        <v>71217</v>
      </c>
      <c r="S514" s="20">
        <v>77115</v>
      </c>
      <c r="T514" s="20">
        <v>82086</v>
      </c>
      <c r="U514" s="20">
        <v>90015</v>
      </c>
      <c r="V514" s="20">
        <v>92717</v>
      </c>
      <c r="W514" s="20">
        <v>78049</v>
      </c>
      <c r="X514" s="20">
        <v>60503</v>
      </c>
      <c r="Y514" s="20">
        <v>49450</v>
      </c>
      <c r="AA514" s="2">
        <f>IFERROR(INDEX('Holiday Schedule'!$D$3:$D$24,MATCH(A514,'Holiday Schedule'!$C$3:$C$24,0)),0)</f>
        <v>0</v>
      </c>
      <c r="AB514" s="2">
        <f t="shared" si="56"/>
        <v>3</v>
      </c>
      <c r="AC514" s="2">
        <f t="shared" si="57"/>
        <v>1166314</v>
      </c>
      <c r="AD514" s="5">
        <f t="shared" si="58"/>
        <v>372288</v>
      </c>
      <c r="AE514" s="5">
        <f t="shared" si="59"/>
        <v>1538602</v>
      </c>
      <c r="AG514" s="2">
        <f t="shared" si="60"/>
        <v>5</v>
      </c>
      <c r="AH514" s="2">
        <f t="shared" si="61"/>
        <v>2025</v>
      </c>
      <c r="AJ514" s="5">
        <f t="shared" si="62"/>
        <v>92717</v>
      </c>
      <c r="AK514" s="2">
        <f t="shared" si="63"/>
        <v>21</v>
      </c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40"/>
    </row>
    <row r="515" spans="1:89" x14ac:dyDescent="0.25">
      <c r="A515" s="18">
        <v>45798</v>
      </c>
      <c r="B515" s="20">
        <v>43673</v>
      </c>
      <c r="C515" s="20">
        <v>39772</v>
      </c>
      <c r="D515" s="20">
        <v>37712</v>
      </c>
      <c r="E515" s="20">
        <v>38242</v>
      </c>
      <c r="F515" s="20">
        <v>40869</v>
      </c>
      <c r="G515" s="20">
        <v>50823</v>
      </c>
      <c r="H515" s="20">
        <v>69652</v>
      </c>
      <c r="I515" s="20">
        <v>80812</v>
      </c>
      <c r="J515" s="20">
        <v>72607</v>
      </c>
      <c r="K515" s="20">
        <v>71776</v>
      </c>
      <c r="L515" s="20">
        <v>69249</v>
      </c>
      <c r="M515" s="20">
        <v>67876</v>
      </c>
      <c r="N515" s="20">
        <v>65263</v>
      </c>
      <c r="O515" s="20">
        <v>61164</v>
      </c>
      <c r="P515" s="20">
        <v>58547</v>
      </c>
      <c r="Q515" s="20">
        <v>63324</v>
      </c>
      <c r="R515" s="20">
        <v>70754</v>
      </c>
      <c r="S515" s="20">
        <v>76615</v>
      </c>
      <c r="T515" s="20">
        <v>81554</v>
      </c>
      <c r="U515" s="20">
        <v>89432</v>
      </c>
      <c r="V515" s="20">
        <v>92115</v>
      </c>
      <c r="W515" s="20">
        <v>77541</v>
      </c>
      <c r="X515" s="20">
        <v>60110</v>
      </c>
      <c r="Y515" s="20">
        <v>49129</v>
      </c>
      <c r="AA515" s="2">
        <f>IFERROR(INDEX('Holiday Schedule'!$D$3:$D$24,MATCH(A515,'Holiday Schedule'!$C$3:$C$24,0)),0)</f>
        <v>0</v>
      </c>
      <c r="AB515" s="2">
        <f t="shared" si="56"/>
        <v>4</v>
      </c>
      <c r="AC515" s="2">
        <f t="shared" si="57"/>
        <v>1158739</v>
      </c>
      <c r="AD515" s="5">
        <f t="shared" si="58"/>
        <v>369872</v>
      </c>
      <c r="AE515" s="5">
        <f t="shared" si="59"/>
        <v>1528611</v>
      </c>
      <c r="AG515" s="2">
        <f t="shared" si="60"/>
        <v>5</v>
      </c>
      <c r="AH515" s="2">
        <f t="shared" si="61"/>
        <v>2025</v>
      </c>
      <c r="AJ515" s="5">
        <f t="shared" si="62"/>
        <v>92115</v>
      </c>
      <c r="AK515" s="2">
        <f t="shared" si="63"/>
        <v>21</v>
      </c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40"/>
    </row>
    <row r="516" spans="1:89" x14ac:dyDescent="0.25">
      <c r="A516" s="18">
        <v>45799</v>
      </c>
      <c r="B516" s="20">
        <v>43678</v>
      </c>
      <c r="C516" s="20">
        <v>39776</v>
      </c>
      <c r="D516" s="20">
        <v>37716</v>
      </c>
      <c r="E516" s="20">
        <v>38246</v>
      </c>
      <c r="F516" s="20">
        <v>40874</v>
      </c>
      <c r="G516" s="20">
        <v>50829</v>
      </c>
      <c r="H516" s="20">
        <v>69659</v>
      </c>
      <c r="I516" s="20">
        <v>80821</v>
      </c>
      <c r="J516" s="20">
        <v>72615</v>
      </c>
      <c r="K516" s="20">
        <v>71785</v>
      </c>
      <c r="L516" s="20">
        <v>69256</v>
      </c>
      <c r="M516" s="20">
        <v>67883</v>
      </c>
      <c r="N516" s="20">
        <v>65270</v>
      </c>
      <c r="O516" s="20">
        <v>61170</v>
      </c>
      <c r="P516" s="20">
        <v>58553</v>
      </c>
      <c r="Q516" s="20">
        <v>63331</v>
      </c>
      <c r="R516" s="20">
        <v>70761</v>
      </c>
      <c r="S516" s="20">
        <v>76624</v>
      </c>
      <c r="T516" s="20">
        <v>81562</v>
      </c>
      <c r="U516" s="20">
        <v>89441</v>
      </c>
      <c r="V516" s="20">
        <v>92125</v>
      </c>
      <c r="W516" s="20">
        <v>77550</v>
      </c>
      <c r="X516" s="20">
        <v>60118</v>
      </c>
      <c r="Y516" s="20">
        <v>49134</v>
      </c>
      <c r="AA516" s="2">
        <f>IFERROR(INDEX('Holiday Schedule'!$D$3:$D$24,MATCH(A516,'Holiday Schedule'!$C$3:$C$24,0)),0)</f>
        <v>0</v>
      </c>
      <c r="AB516" s="2">
        <f t="shared" si="56"/>
        <v>5</v>
      </c>
      <c r="AC516" s="2">
        <f t="shared" si="57"/>
        <v>1158865</v>
      </c>
      <c r="AD516" s="5">
        <f t="shared" si="58"/>
        <v>369912</v>
      </c>
      <c r="AE516" s="5">
        <f t="shared" si="59"/>
        <v>1528777</v>
      </c>
      <c r="AG516" s="2">
        <f t="shared" si="60"/>
        <v>5</v>
      </c>
      <c r="AH516" s="2">
        <f t="shared" si="61"/>
        <v>2025</v>
      </c>
      <c r="AJ516" s="5">
        <f t="shared" si="62"/>
        <v>92125</v>
      </c>
      <c r="AK516" s="2">
        <f t="shared" si="63"/>
        <v>21</v>
      </c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40"/>
    </row>
    <row r="517" spans="1:89" x14ac:dyDescent="0.25">
      <c r="A517" s="18">
        <v>45800</v>
      </c>
      <c r="B517" s="20">
        <v>43705</v>
      </c>
      <c r="C517" s="20">
        <v>39800</v>
      </c>
      <c r="D517" s="20">
        <v>37739</v>
      </c>
      <c r="E517" s="20">
        <v>38269</v>
      </c>
      <c r="F517" s="20">
        <v>40898</v>
      </c>
      <c r="G517" s="20">
        <v>50860</v>
      </c>
      <c r="H517" s="20">
        <v>69701</v>
      </c>
      <c r="I517" s="20">
        <v>80872</v>
      </c>
      <c r="J517" s="20">
        <v>72661</v>
      </c>
      <c r="K517" s="20">
        <v>71829</v>
      </c>
      <c r="L517" s="20">
        <v>69300</v>
      </c>
      <c r="M517" s="20">
        <v>67925</v>
      </c>
      <c r="N517" s="20">
        <v>65310</v>
      </c>
      <c r="O517" s="20">
        <v>61209</v>
      </c>
      <c r="P517" s="20">
        <v>58590</v>
      </c>
      <c r="Q517" s="20">
        <v>63371</v>
      </c>
      <c r="R517" s="20">
        <v>70806</v>
      </c>
      <c r="S517" s="20">
        <v>76671</v>
      </c>
      <c r="T517" s="20">
        <v>81613</v>
      </c>
      <c r="U517" s="20">
        <v>89497</v>
      </c>
      <c r="V517" s="20">
        <v>92181</v>
      </c>
      <c r="W517" s="20">
        <v>77596</v>
      </c>
      <c r="X517" s="20">
        <v>60156</v>
      </c>
      <c r="Y517" s="20">
        <v>49166</v>
      </c>
      <c r="AA517" s="2">
        <f>IFERROR(INDEX('Holiday Schedule'!$D$3:$D$24,MATCH(A517,'Holiday Schedule'!$C$3:$C$24,0)),0)</f>
        <v>0</v>
      </c>
      <c r="AB517" s="2">
        <f t="shared" si="56"/>
        <v>6</v>
      </c>
      <c r="AC517" s="2">
        <f t="shared" si="57"/>
        <v>1159587</v>
      </c>
      <c r="AD517" s="5">
        <f t="shared" si="58"/>
        <v>370138</v>
      </c>
      <c r="AE517" s="5">
        <f t="shared" si="59"/>
        <v>1529725</v>
      </c>
      <c r="AG517" s="2">
        <f t="shared" si="60"/>
        <v>5</v>
      </c>
      <c r="AH517" s="2">
        <f t="shared" si="61"/>
        <v>2025</v>
      </c>
      <c r="AJ517" s="5">
        <f t="shared" si="62"/>
        <v>92181</v>
      </c>
      <c r="AK517" s="2">
        <f t="shared" si="63"/>
        <v>21</v>
      </c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40"/>
    </row>
    <row r="518" spans="1:89" x14ac:dyDescent="0.25">
      <c r="A518" s="18">
        <v>45801</v>
      </c>
      <c r="B518" s="20">
        <v>44297</v>
      </c>
      <c r="C518" s="20">
        <v>40309</v>
      </c>
      <c r="D518" s="20">
        <v>38546</v>
      </c>
      <c r="E518" s="20">
        <v>38238</v>
      </c>
      <c r="F518" s="20">
        <v>40342</v>
      </c>
      <c r="G518" s="20">
        <v>48415</v>
      </c>
      <c r="H518" s="20">
        <v>64486</v>
      </c>
      <c r="I518" s="20">
        <v>75868</v>
      </c>
      <c r="J518" s="20">
        <v>75244</v>
      </c>
      <c r="K518" s="20">
        <v>78379</v>
      </c>
      <c r="L518" s="20">
        <v>74580</v>
      </c>
      <c r="M518" s="20">
        <v>73090</v>
      </c>
      <c r="N518" s="20">
        <v>68721</v>
      </c>
      <c r="O518" s="20">
        <v>65053</v>
      </c>
      <c r="P518" s="20">
        <v>61770</v>
      </c>
      <c r="Q518" s="20">
        <v>65595</v>
      </c>
      <c r="R518" s="20">
        <v>73212</v>
      </c>
      <c r="S518" s="20">
        <v>78396</v>
      </c>
      <c r="T518" s="20">
        <v>83557</v>
      </c>
      <c r="U518" s="20">
        <v>91741</v>
      </c>
      <c r="V518" s="20">
        <v>91655</v>
      </c>
      <c r="W518" s="20">
        <v>76624</v>
      </c>
      <c r="X518" s="20">
        <v>60197</v>
      </c>
      <c r="Y518" s="20">
        <v>49452</v>
      </c>
      <c r="AA518" s="2">
        <f>IFERROR(INDEX('Holiday Schedule'!$D$3:$D$24,MATCH(A518,'Holiday Schedule'!$C$3:$C$24,0)),0)</f>
        <v>0</v>
      </c>
      <c r="AB518" s="2">
        <f t="shared" si="56"/>
        <v>7</v>
      </c>
      <c r="AC518" s="2">
        <f t="shared" si="57"/>
        <v>0</v>
      </c>
      <c r="AD518" s="5">
        <f t="shared" si="58"/>
        <v>1557767</v>
      </c>
      <c r="AE518" s="5">
        <f t="shared" si="59"/>
        <v>1557767</v>
      </c>
      <c r="AG518" s="2">
        <f t="shared" si="60"/>
        <v>5</v>
      </c>
      <c r="AH518" s="2">
        <f t="shared" si="61"/>
        <v>2025</v>
      </c>
      <c r="AJ518" s="5">
        <f t="shared" si="62"/>
        <v>91741</v>
      </c>
      <c r="AK518" s="2">
        <f t="shared" si="63"/>
        <v>20</v>
      </c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40"/>
    </row>
    <row r="519" spans="1:89" x14ac:dyDescent="0.25">
      <c r="A519" s="18">
        <v>45802</v>
      </c>
      <c r="B519" s="20">
        <v>44297</v>
      </c>
      <c r="C519" s="20">
        <v>40309</v>
      </c>
      <c r="D519" s="20">
        <v>38546</v>
      </c>
      <c r="E519" s="20">
        <v>38238</v>
      </c>
      <c r="F519" s="20">
        <v>40342</v>
      </c>
      <c r="G519" s="20">
        <v>48415</v>
      </c>
      <c r="H519" s="20">
        <v>64486</v>
      </c>
      <c r="I519" s="20">
        <v>75868</v>
      </c>
      <c r="J519" s="20">
        <v>75244</v>
      </c>
      <c r="K519" s="20">
        <v>78379</v>
      </c>
      <c r="L519" s="20">
        <v>74580</v>
      </c>
      <c r="M519" s="20">
        <v>73090</v>
      </c>
      <c r="N519" s="20">
        <v>68721</v>
      </c>
      <c r="O519" s="20">
        <v>65053</v>
      </c>
      <c r="P519" s="20">
        <v>61770</v>
      </c>
      <c r="Q519" s="20">
        <v>65595</v>
      </c>
      <c r="R519" s="20">
        <v>73212</v>
      </c>
      <c r="S519" s="20">
        <v>78396</v>
      </c>
      <c r="T519" s="20">
        <v>83557</v>
      </c>
      <c r="U519" s="20">
        <v>91741</v>
      </c>
      <c r="V519" s="20">
        <v>91655</v>
      </c>
      <c r="W519" s="20">
        <v>76624</v>
      </c>
      <c r="X519" s="20">
        <v>60197</v>
      </c>
      <c r="Y519" s="20">
        <v>49452</v>
      </c>
      <c r="AA519" s="2">
        <f>IFERROR(INDEX('Holiday Schedule'!$D$3:$D$24,MATCH(A519,'Holiday Schedule'!$C$3:$C$24,0)),0)</f>
        <v>0</v>
      </c>
      <c r="AB519" s="2">
        <f t="shared" si="56"/>
        <v>1</v>
      </c>
      <c r="AC519" s="2">
        <f t="shared" si="57"/>
        <v>0</v>
      </c>
      <c r="AD519" s="5">
        <f t="shared" si="58"/>
        <v>1557767</v>
      </c>
      <c r="AE519" s="5">
        <f t="shared" si="59"/>
        <v>1557767</v>
      </c>
      <c r="AG519" s="2">
        <f t="shared" si="60"/>
        <v>5</v>
      </c>
      <c r="AH519" s="2">
        <f t="shared" si="61"/>
        <v>2025</v>
      </c>
      <c r="AJ519" s="5">
        <f t="shared" si="62"/>
        <v>91741</v>
      </c>
      <c r="AK519" s="2">
        <f t="shared" si="63"/>
        <v>20</v>
      </c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40"/>
    </row>
    <row r="520" spans="1:89" x14ac:dyDescent="0.25">
      <c r="A520" s="18">
        <v>45803</v>
      </c>
      <c r="B520" s="20">
        <v>44297</v>
      </c>
      <c r="C520" s="20">
        <v>40310</v>
      </c>
      <c r="D520" s="20">
        <v>38547</v>
      </c>
      <c r="E520" s="20">
        <v>38238</v>
      </c>
      <c r="F520" s="20">
        <v>40342</v>
      </c>
      <c r="G520" s="20">
        <v>48416</v>
      </c>
      <c r="H520" s="20">
        <v>64487</v>
      </c>
      <c r="I520" s="20">
        <v>75869</v>
      </c>
      <c r="J520" s="20">
        <v>75245</v>
      </c>
      <c r="K520" s="20">
        <v>78380</v>
      </c>
      <c r="L520" s="20">
        <v>74581</v>
      </c>
      <c r="M520" s="20">
        <v>73091</v>
      </c>
      <c r="N520" s="20">
        <v>68722</v>
      </c>
      <c r="O520" s="20">
        <v>65054</v>
      </c>
      <c r="P520" s="20">
        <v>61771</v>
      </c>
      <c r="Q520" s="20">
        <v>65596</v>
      </c>
      <c r="R520" s="20">
        <v>73213</v>
      </c>
      <c r="S520" s="20">
        <v>78397</v>
      </c>
      <c r="T520" s="20">
        <v>83559</v>
      </c>
      <c r="U520" s="20">
        <v>91743</v>
      </c>
      <c r="V520" s="20">
        <v>91657</v>
      </c>
      <c r="W520" s="20">
        <v>76625</v>
      </c>
      <c r="X520" s="20">
        <v>60198</v>
      </c>
      <c r="Y520" s="20">
        <v>49453</v>
      </c>
      <c r="AA520" s="2">
        <f>IFERROR(INDEX('Holiday Schedule'!$D$3:$D$24,MATCH(A520,'Holiday Schedule'!$C$3:$C$24,0)),0)</f>
        <v>1</v>
      </c>
      <c r="AB520" s="2">
        <f t="shared" si="56"/>
        <v>2</v>
      </c>
      <c r="AC520" s="2">
        <f t="shared" si="57"/>
        <v>0</v>
      </c>
      <c r="AD520" s="5">
        <f t="shared" si="58"/>
        <v>1557791</v>
      </c>
      <c r="AE520" s="5">
        <f t="shared" si="59"/>
        <v>1557791</v>
      </c>
      <c r="AG520" s="2">
        <f t="shared" si="60"/>
        <v>5</v>
      </c>
      <c r="AH520" s="2">
        <f t="shared" si="61"/>
        <v>2025</v>
      </c>
      <c r="AJ520" s="5">
        <f t="shared" si="62"/>
        <v>91743</v>
      </c>
      <c r="AK520" s="2">
        <f t="shared" si="63"/>
        <v>20</v>
      </c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40"/>
    </row>
    <row r="521" spans="1:89" x14ac:dyDescent="0.25">
      <c r="A521" s="18">
        <v>45804</v>
      </c>
      <c r="B521" s="20">
        <v>43475</v>
      </c>
      <c r="C521" s="20">
        <v>39592</v>
      </c>
      <c r="D521" s="20">
        <v>37540</v>
      </c>
      <c r="E521" s="20">
        <v>38068</v>
      </c>
      <c r="F521" s="20">
        <v>40684</v>
      </c>
      <c r="G521" s="20">
        <v>50593</v>
      </c>
      <c r="H521" s="20">
        <v>69336</v>
      </c>
      <c r="I521" s="20">
        <v>80448</v>
      </c>
      <c r="J521" s="20">
        <v>72281</v>
      </c>
      <c r="K521" s="20">
        <v>71452</v>
      </c>
      <c r="L521" s="20">
        <v>68937</v>
      </c>
      <c r="M521" s="20">
        <v>67569</v>
      </c>
      <c r="N521" s="20">
        <v>64970</v>
      </c>
      <c r="O521" s="20">
        <v>60886</v>
      </c>
      <c r="P521" s="20">
        <v>58283</v>
      </c>
      <c r="Q521" s="20">
        <v>63038</v>
      </c>
      <c r="R521" s="20">
        <v>70434</v>
      </c>
      <c r="S521" s="20">
        <v>76268</v>
      </c>
      <c r="T521" s="20">
        <v>81185</v>
      </c>
      <c r="U521" s="20">
        <v>89027</v>
      </c>
      <c r="V521" s="20">
        <v>91698</v>
      </c>
      <c r="W521" s="20">
        <v>77191</v>
      </c>
      <c r="X521" s="20">
        <v>59840</v>
      </c>
      <c r="Y521" s="20">
        <v>48906</v>
      </c>
      <c r="AA521" s="2">
        <f>IFERROR(INDEX('Holiday Schedule'!$D$3:$D$24,MATCH(A521,'Holiday Schedule'!$C$3:$C$24,0)),0)</f>
        <v>0</v>
      </c>
      <c r="AB521" s="2">
        <f t="shared" si="56"/>
        <v>3</v>
      </c>
      <c r="AC521" s="2">
        <f t="shared" si="57"/>
        <v>1153507</v>
      </c>
      <c r="AD521" s="5">
        <f t="shared" si="58"/>
        <v>368194</v>
      </c>
      <c r="AE521" s="5">
        <f t="shared" si="59"/>
        <v>1521701</v>
      </c>
      <c r="AG521" s="2">
        <f t="shared" si="60"/>
        <v>5</v>
      </c>
      <c r="AH521" s="2">
        <f t="shared" si="61"/>
        <v>2025</v>
      </c>
      <c r="AJ521" s="5">
        <f t="shared" si="62"/>
        <v>91698</v>
      </c>
      <c r="AK521" s="2">
        <f t="shared" si="63"/>
        <v>21</v>
      </c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40"/>
    </row>
    <row r="522" spans="1:89" x14ac:dyDescent="0.25">
      <c r="A522" s="18">
        <v>45805</v>
      </c>
      <c r="B522" s="20">
        <v>43279</v>
      </c>
      <c r="C522" s="20">
        <v>39413</v>
      </c>
      <c r="D522" s="20">
        <v>37373</v>
      </c>
      <c r="E522" s="20">
        <v>37897</v>
      </c>
      <c r="F522" s="20">
        <v>40502</v>
      </c>
      <c r="G522" s="20">
        <v>50366</v>
      </c>
      <c r="H522" s="20">
        <v>69025</v>
      </c>
      <c r="I522" s="20">
        <v>80087</v>
      </c>
      <c r="J522" s="20">
        <v>71955</v>
      </c>
      <c r="K522" s="20">
        <v>71130</v>
      </c>
      <c r="L522" s="20">
        <v>68626</v>
      </c>
      <c r="M522" s="20">
        <v>67265</v>
      </c>
      <c r="N522" s="20">
        <v>64675</v>
      </c>
      <c r="O522" s="20">
        <v>60612</v>
      </c>
      <c r="P522" s="20">
        <v>58020</v>
      </c>
      <c r="Q522" s="20">
        <v>62754</v>
      </c>
      <c r="R522" s="20">
        <v>70118</v>
      </c>
      <c r="S522" s="20">
        <v>75925</v>
      </c>
      <c r="T522" s="20">
        <v>80819</v>
      </c>
      <c r="U522" s="20">
        <v>88627</v>
      </c>
      <c r="V522" s="20">
        <v>91286</v>
      </c>
      <c r="W522" s="20">
        <v>76844</v>
      </c>
      <c r="X522" s="20">
        <v>59570</v>
      </c>
      <c r="Y522" s="20">
        <v>48687</v>
      </c>
      <c r="AA522" s="2">
        <f>IFERROR(INDEX('Holiday Schedule'!$D$3:$D$24,MATCH(A522,'Holiday Schedule'!$C$3:$C$24,0)),0)</f>
        <v>0</v>
      </c>
      <c r="AB522" s="2">
        <f t="shared" ref="AB522:AB585" si="64">WEEKDAY(A522)</f>
        <v>4</v>
      </c>
      <c r="AC522" s="2">
        <f t="shared" ref="AC522:AC585" si="65">IF(AND(AB522&gt;1,AB522&lt;7,AA522&lt;1),SUM(I522:X522),0)</f>
        <v>1148313</v>
      </c>
      <c r="AD522" s="5">
        <f t="shared" ref="AD522:AD585" si="66">AE522-AC522</f>
        <v>366542</v>
      </c>
      <c r="AE522" s="5">
        <f t="shared" ref="AE522:AE585" si="67">SUM(B522:Y522)</f>
        <v>1514855</v>
      </c>
      <c r="AG522" s="2">
        <f t="shared" ref="AG522:AG585" si="68">MONTH(A522)</f>
        <v>5</v>
      </c>
      <c r="AH522" s="2">
        <f t="shared" ref="AH522:AH585" si="69">YEAR(A522)</f>
        <v>2025</v>
      </c>
      <c r="AJ522" s="5">
        <f t="shared" ref="AJ522:AJ585" si="70">MAX(B522:Y522)</f>
        <v>91286</v>
      </c>
      <c r="AK522" s="2">
        <f t="shared" ref="AK522:AK585" si="71">IF(AE522&gt;0,INDEX(B$8:Y$8,MATCH(AJ522,B522:Y522,0)),"")</f>
        <v>21</v>
      </c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40"/>
    </row>
    <row r="523" spans="1:89" x14ac:dyDescent="0.25">
      <c r="A523" s="18">
        <v>45806</v>
      </c>
      <c r="B523" s="20">
        <v>43093</v>
      </c>
      <c r="C523" s="20">
        <v>39243</v>
      </c>
      <c r="D523" s="20">
        <v>37211</v>
      </c>
      <c r="E523" s="20">
        <v>37732</v>
      </c>
      <c r="F523" s="20">
        <v>40326</v>
      </c>
      <c r="G523" s="20">
        <v>50147</v>
      </c>
      <c r="H523" s="20">
        <v>68726</v>
      </c>
      <c r="I523" s="20">
        <v>79740</v>
      </c>
      <c r="J523" s="20">
        <v>71644</v>
      </c>
      <c r="K523" s="20">
        <v>70823</v>
      </c>
      <c r="L523" s="20">
        <v>68331</v>
      </c>
      <c r="M523" s="20">
        <v>66973</v>
      </c>
      <c r="N523" s="20">
        <v>64397</v>
      </c>
      <c r="O523" s="20">
        <v>60350</v>
      </c>
      <c r="P523" s="20">
        <v>57768</v>
      </c>
      <c r="Q523" s="20">
        <v>62481</v>
      </c>
      <c r="R523" s="20">
        <v>69813</v>
      </c>
      <c r="S523" s="20">
        <v>75596</v>
      </c>
      <c r="T523" s="20">
        <v>80468</v>
      </c>
      <c r="U523" s="20">
        <v>88243</v>
      </c>
      <c r="V523" s="20">
        <v>90891</v>
      </c>
      <c r="W523" s="20">
        <v>76511</v>
      </c>
      <c r="X523" s="20">
        <v>59312</v>
      </c>
      <c r="Y523" s="20">
        <v>48478</v>
      </c>
      <c r="AA523" s="2">
        <f>IFERROR(INDEX('Holiday Schedule'!$D$3:$D$24,MATCH(A523,'Holiday Schedule'!$C$3:$C$24,0)),0)</f>
        <v>0</v>
      </c>
      <c r="AB523" s="2">
        <f t="shared" si="64"/>
        <v>5</v>
      </c>
      <c r="AC523" s="2">
        <f t="shared" si="65"/>
        <v>1143341</v>
      </c>
      <c r="AD523" s="5">
        <f t="shared" si="66"/>
        <v>364956</v>
      </c>
      <c r="AE523" s="5">
        <f t="shared" si="67"/>
        <v>1508297</v>
      </c>
      <c r="AG523" s="2">
        <f t="shared" si="68"/>
        <v>5</v>
      </c>
      <c r="AH523" s="2">
        <f t="shared" si="69"/>
        <v>2025</v>
      </c>
      <c r="AJ523" s="5">
        <f t="shared" si="70"/>
        <v>90891</v>
      </c>
      <c r="AK523" s="2">
        <f t="shared" si="71"/>
        <v>21</v>
      </c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40"/>
    </row>
    <row r="524" spans="1:89" x14ac:dyDescent="0.25">
      <c r="A524" s="18">
        <v>45807</v>
      </c>
      <c r="B524" s="20">
        <v>42915</v>
      </c>
      <c r="C524" s="20">
        <v>39083</v>
      </c>
      <c r="D524" s="20">
        <v>37058</v>
      </c>
      <c r="E524" s="20">
        <v>37578</v>
      </c>
      <c r="F524" s="20">
        <v>40160</v>
      </c>
      <c r="G524" s="20">
        <v>49941</v>
      </c>
      <c r="H524" s="20">
        <v>68443</v>
      </c>
      <c r="I524" s="20">
        <v>79410</v>
      </c>
      <c r="J524" s="20">
        <v>71348</v>
      </c>
      <c r="K524" s="20">
        <v>70531</v>
      </c>
      <c r="L524" s="20">
        <v>68048</v>
      </c>
      <c r="M524" s="20">
        <v>66698</v>
      </c>
      <c r="N524" s="20">
        <v>64131</v>
      </c>
      <c r="O524" s="20">
        <v>60101</v>
      </c>
      <c r="P524" s="20">
        <v>57531</v>
      </c>
      <c r="Q524" s="20">
        <v>62225</v>
      </c>
      <c r="R524" s="20">
        <v>69526</v>
      </c>
      <c r="S524" s="20">
        <v>75286</v>
      </c>
      <c r="T524" s="20">
        <v>80138</v>
      </c>
      <c r="U524" s="20">
        <v>87879</v>
      </c>
      <c r="V524" s="20">
        <v>90517</v>
      </c>
      <c r="W524" s="20">
        <v>76195</v>
      </c>
      <c r="X524" s="20">
        <v>59068</v>
      </c>
      <c r="Y524" s="20">
        <v>48277</v>
      </c>
      <c r="AA524" s="2">
        <f>IFERROR(INDEX('Holiday Schedule'!$D$3:$D$24,MATCH(A524,'Holiday Schedule'!$C$3:$C$24,0)),0)</f>
        <v>0</v>
      </c>
      <c r="AB524" s="2">
        <f t="shared" si="64"/>
        <v>6</v>
      </c>
      <c r="AC524" s="2">
        <f t="shared" si="65"/>
        <v>1138632</v>
      </c>
      <c r="AD524" s="5">
        <f t="shared" si="66"/>
        <v>363455</v>
      </c>
      <c r="AE524" s="5">
        <f t="shared" si="67"/>
        <v>1502087</v>
      </c>
      <c r="AG524" s="2">
        <f t="shared" si="68"/>
        <v>5</v>
      </c>
      <c r="AH524" s="2">
        <f t="shared" si="69"/>
        <v>2025</v>
      </c>
      <c r="AJ524" s="5">
        <f t="shared" si="70"/>
        <v>90517</v>
      </c>
      <c r="AK524" s="2">
        <f t="shared" si="71"/>
        <v>21</v>
      </c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40"/>
    </row>
    <row r="525" spans="1:89" x14ac:dyDescent="0.25">
      <c r="A525" s="18">
        <v>45808</v>
      </c>
      <c r="B525" s="20">
        <v>43485</v>
      </c>
      <c r="C525" s="20">
        <v>39569</v>
      </c>
      <c r="D525" s="20">
        <v>37839</v>
      </c>
      <c r="E525" s="20">
        <v>37537</v>
      </c>
      <c r="F525" s="20">
        <v>39602</v>
      </c>
      <c r="G525" s="20">
        <v>47527</v>
      </c>
      <c r="H525" s="20">
        <v>63305</v>
      </c>
      <c r="I525" s="20">
        <v>74478</v>
      </c>
      <c r="J525" s="20">
        <v>73864</v>
      </c>
      <c r="K525" s="20">
        <v>76942</v>
      </c>
      <c r="L525" s="20">
        <v>73213</v>
      </c>
      <c r="M525" s="20">
        <v>71750</v>
      </c>
      <c r="N525" s="20">
        <v>67461</v>
      </c>
      <c r="O525" s="20">
        <v>63860</v>
      </c>
      <c r="P525" s="20">
        <v>60640</v>
      </c>
      <c r="Q525" s="20">
        <v>64392</v>
      </c>
      <c r="R525" s="20">
        <v>71871</v>
      </c>
      <c r="S525" s="20">
        <v>76959</v>
      </c>
      <c r="T525" s="20">
        <v>82026</v>
      </c>
      <c r="U525" s="20">
        <v>90060</v>
      </c>
      <c r="V525" s="20">
        <v>89976</v>
      </c>
      <c r="W525" s="20">
        <v>75222</v>
      </c>
      <c r="X525" s="20">
        <v>59095</v>
      </c>
      <c r="Y525" s="20">
        <v>48547</v>
      </c>
      <c r="AA525" s="2">
        <f>IFERROR(INDEX('Holiday Schedule'!$D$3:$D$24,MATCH(A525,'Holiday Schedule'!$C$3:$C$24,0)),0)</f>
        <v>0</v>
      </c>
      <c r="AB525" s="2">
        <f t="shared" si="64"/>
        <v>7</v>
      </c>
      <c r="AC525" s="2">
        <f t="shared" si="65"/>
        <v>0</v>
      </c>
      <c r="AD525" s="5">
        <f t="shared" si="66"/>
        <v>1529220</v>
      </c>
      <c r="AE525" s="5">
        <f t="shared" si="67"/>
        <v>1529220</v>
      </c>
      <c r="AG525" s="2">
        <f t="shared" si="68"/>
        <v>5</v>
      </c>
      <c r="AH525" s="2">
        <f t="shared" si="69"/>
        <v>2025</v>
      </c>
      <c r="AJ525" s="5">
        <f t="shared" si="70"/>
        <v>90060</v>
      </c>
      <c r="AK525" s="2">
        <f t="shared" si="71"/>
        <v>20</v>
      </c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40"/>
    </row>
    <row r="526" spans="1:89" x14ac:dyDescent="0.25">
      <c r="A526" s="18">
        <v>45809</v>
      </c>
      <c r="B526" s="20">
        <v>43689</v>
      </c>
      <c r="C526" s="20">
        <v>38820</v>
      </c>
      <c r="D526" s="20">
        <v>37252</v>
      </c>
      <c r="E526" s="20">
        <v>36535</v>
      </c>
      <c r="F526" s="20">
        <v>38172</v>
      </c>
      <c r="G526" s="20">
        <v>43676</v>
      </c>
      <c r="H526" s="20">
        <v>51985</v>
      </c>
      <c r="I526" s="20">
        <v>65082</v>
      </c>
      <c r="J526" s="20">
        <v>70524</v>
      </c>
      <c r="K526" s="20">
        <v>81317</v>
      </c>
      <c r="L526" s="20">
        <v>75225</v>
      </c>
      <c r="M526" s="20">
        <v>71330</v>
      </c>
      <c r="N526" s="20">
        <v>70368</v>
      </c>
      <c r="O526" s="20">
        <v>65096</v>
      </c>
      <c r="P526" s="20">
        <v>64392</v>
      </c>
      <c r="Q526" s="20">
        <v>65968</v>
      </c>
      <c r="R526" s="20">
        <v>69716</v>
      </c>
      <c r="S526" s="20">
        <v>75692</v>
      </c>
      <c r="T526" s="20">
        <v>80991</v>
      </c>
      <c r="U526" s="20">
        <v>85961</v>
      </c>
      <c r="V526" s="20">
        <v>85747</v>
      </c>
      <c r="W526" s="20">
        <v>77567</v>
      </c>
      <c r="X526" s="20">
        <v>62199</v>
      </c>
      <c r="Y526" s="20">
        <v>52041</v>
      </c>
      <c r="AA526" s="2">
        <f>IFERROR(INDEX('Holiday Schedule'!$D$3:$D$24,MATCH(A526,'Holiday Schedule'!$C$3:$C$24,0)),0)</f>
        <v>0</v>
      </c>
      <c r="AB526" s="2">
        <f t="shared" si="64"/>
        <v>1</v>
      </c>
      <c r="AC526" s="2">
        <f t="shared" si="65"/>
        <v>0</v>
      </c>
      <c r="AD526" s="5">
        <f t="shared" si="66"/>
        <v>1509345</v>
      </c>
      <c r="AE526" s="5">
        <f t="shared" si="67"/>
        <v>1509345</v>
      </c>
      <c r="AG526" s="2">
        <f t="shared" si="68"/>
        <v>6</v>
      </c>
      <c r="AH526" s="2">
        <f t="shared" si="69"/>
        <v>2025</v>
      </c>
      <c r="AJ526" s="5">
        <f t="shared" si="70"/>
        <v>85961</v>
      </c>
      <c r="AK526" s="2">
        <f t="shared" si="71"/>
        <v>20</v>
      </c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40"/>
    </row>
    <row r="527" spans="1:89" x14ac:dyDescent="0.25">
      <c r="A527" s="18">
        <v>45810</v>
      </c>
      <c r="B527" s="20">
        <v>42952</v>
      </c>
      <c r="C527" s="20">
        <v>38241</v>
      </c>
      <c r="D527" s="20">
        <v>36328</v>
      </c>
      <c r="E527" s="20">
        <v>36689</v>
      </c>
      <c r="F527" s="20">
        <v>38959</v>
      </c>
      <c r="G527" s="20">
        <v>45056</v>
      </c>
      <c r="H527" s="20">
        <v>54836</v>
      </c>
      <c r="I527" s="20">
        <v>69621</v>
      </c>
      <c r="J527" s="20">
        <v>68457</v>
      </c>
      <c r="K527" s="20">
        <v>74063</v>
      </c>
      <c r="L527" s="20">
        <v>68219</v>
      </c>
      <c r="M527" s="20">
        <v>65711</v>
      </c>
      <c r="N527" s="20">
        <v>67647</v>
      </c>
      <c r="O527" s="20">
        <v>61312</v>
      </c>
      <c r="P527" s="20">
        <v>58674</v>
      </c>
      <c r="Q527" s="20">
        <v>65051</v>
      </c>
      <c r="R527" s="20">
        <v>70399</v>
      </c>
      <c r="S527" s="20">
        <v>75388</v>
      </c>
      <c r="T527" s="20">
        <v>80816</v>
      </c>
      <c r="U527" s="20">
        <v>84909</v>
      </c>
      <c r="V527" s="20">
        <v>88004</v>
      </c>
      <c r="W527" s="20">
        <v>77735</v>
      </c>
      <c r="X527" s="20">
        <v>61017</v>
      </c>
      <c r="Y527" s="20">
        <v>51305</v>
      </c>
      <c r="AA527" s="2">
        <f>IFERROR(INDEX('Holiday Schedule'!$D$3:$D$24,MATCH(A527,'Holiday Schedule'!$C$3:$C$24,0)),0)</f>
        <v>0</v>
      </c>
      <c r="AB527" s="2">
        <f t="shared" si="64"/>
        <v>2</v>
      </c>
      <c r="AC527" s="2">
        <f t="shared" si="65"/>
        <v>1137023</v>
      </c>
      <c r="AD527" s="5">
        <f t="shared" si="66"/>
        <v>344366</v>
      </c>
      <c r="AE527" s="5">
        <f t="shared" si="67"/>
        <v>1481389</v>
      </c>
      <c r="AG527" s="2">
        <f t="shared" si="68"/>
        <v>6</v>
      </c>
      <c r="AH527" s="2">
        <f t="shared" si="69"/>
        <v>2025</v>
      </c>
      <c r="AJ527" s="5">
        <f t="shared" si="70"/>
        <v>88004</v>
      </c>
      <c r="AK527" s="2">
        <f t="shared" si="71"/>
        <v>21</v>
      </c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40"/>
    </row>
    <row r="528" spans="1:89" x14ac:dyDescent="0.25">
      <c r="A528" s="18">
        <v>45811</v>
      </c>
      <c r="B528" s="20">
        <v>42463</v>
      </c>
      <c r="C528" s="20">
        <v>37807</v>
      </c>
      <c r="D528" s="20">
        <v>35914</v>
      </c>
      <c r="E528" s="20">
        <v>36272</v>
      </c>
      <c r="F528" s="20">
        <v>38515</v>
      </c>
      <c r="G528" s="20">
        <v>44544</v>
      </c>
      <c r="H528" s="20">
        <v>54213</v>
      </c>
      <c r="I528" s="20">
        <v>68829</v>
      </c>
      <c r="J528" s="20">
        <v>67678</v>
      </c>
      <c r="K528" s="20">
        <v>73219</v>
      </c>
      <c r="L528" s="20">
        <v>67442</v>
      </c>
      <c r="M528" s="20">
        <v>64962</v>
      </c>
      <c r="N528" s="20">
        <v>66876</v>
      </c>
      <c r="O528" s="20">
        <v>60614</v>
      </c>
      <c r="P528" s="20">
        <v>58006</v>
      </c>
      <c r="Q528" s="20">
        <v>64312</v>
      </c>
      <c r="R528" s="20">
        <v>69598</v>
      </c>
      <c r="S528" s="20">
        <v>74531</v>
      </c>
      <c r="T528" s="20">
        <v>79896</v>
      </c>
      <c r="U528" s="20">
        <v>83943</v>
      </c>
      <c r="V528" s="20">
        <v>87001</v>
      </c>
      <c r="W528" s="20">
        <v>76849</v>
      </c>
      <c r="X528" s="20">
        <v>60324</v>
      </c>
      <c r="Y528" s="20">
        <v>50722</v>
      </c>
      <c r="AA528" s="2">
        <f>IFERROR(INDEX('Holiday Schedule'!$D$3:$D$24,MATCH(A528,'Holiday Schedule'!$C$3:$C$24,0)),0)</f>
        <v>0</v>
      </c>
      <c r="AB528" s="2">
        <f t="shared" si="64"/>
        <v>3</v>
      </c>
      <c r="AC528" s="2">
        <f t="shared" si="65"/>
        <v>1124080</v>
      </c>
      <c r="AD528" s="5">
        <f t="shared" si="66"/>
        <v>340450</v>
      </c>
      <c r="AE528" s="5">
        <f t="shared" si="67"/>
        <v>1464530</v>
      </c>
      <c r="AG528" s="2">
        <f t="shared" si="68"/>
        <v>6</v>
      </c>
      <c r="AH528" s="2">
        <f t="shared" si="69"/>
        <v>2025</v>
      </c>
      <c r="AJ528" s="5">
        <f t="shared" si="70"/>
        <v>87001</v>
      </c>
      <c r="AK528" s="2">
        <f t="shared" si="71"/>
        <v>21</v>
      </c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40"/>
    </row>
    <row r="529" spans="1:89" x14ac:dyDescent="0.25">
      <c r="A529" s="18">
        <v>45812</v>
      </c>
      <c r="B529" s="20">
        <v>42159</v>
      </c>
      <c r="C529" s="20">
        <v>37537</v>
      </c>
      <c r="D529" s="20">
        <v>35658</v>
      </c>
      <c r="E529" s="20">
        <v>36013</v>
      </c>
      <c r="F529" s="20">
        <v>38240</v>
      </c>
      <c r="G529" s="20">
        <v>44225</v>
      </c>
      <c r="H529" s="20">
        <v>53826</v>
      </c>
      <c r="I529" s="20">
        <v>68337</v>
      </c>
      <c r="J529" s="20">
        <v>67193</v>
      </c>
      <c r="K529" s="20">
        <v>72698</v>
      </c>
      <c r="L529" s="20">
        <v>66961</v>
      </c>
      <c r="M529" s="20">
        <v>64498</v>
      </c>
      <c r="N529" s="20">
        <v>66399</v>
      </c>
      <c r="O529" s="20">
        <v>60181</v>
      </c>
      <c r="P529" s="20">
        <v>57592</v>
      </c>
      <c r="Q529" s="20">
        <v>63853</v>
      </c>
      <c r="R529" s="20">
        <v>69102</v>
      </c>
      <c r="S529" s="20">
        <v>73997</v>
      </c>
      <c r="T529" s="20">
        <v>79325</v>
      </c>
      <c r="U529" s="20">
        <v>83343</v>
      </c>
      <c r="V529" s="20">
        <v>86380</v>
      </c>
      <c r="W529" s="20">
        <v>76300</v>
      </c>
      <c r="X529" s="20">
        <v>59892</v>
      </c>
      <c r="Y529" s="20">
        <v>50359</v>
      </c>
      <c r="AA529" s="2">
        <f>IFERROR(INDEX('Holiday Schedule'!$D$3:$D$24,MATCH(A529,'Holiday Schedule'!$C$3:$C$24,0)),0)</f>
        <v>0</v>
      </c>
      <c r="AB529" s="2">
        <f t="shared" si="64"/>
        <v>4</v>
      </c>
      <c r="AC529" s="2">
        <f t="shared" si="65"/>
        <v>1116051</v>
      </c>
      <c r="AD529" s="5">
        <f t="shared" si="66"/>
        <v>338017</v>
      </c>
      <c r="AE529" s="5">
        <f t="shared" si="67"/>
        <v>1454068</v>
      </c>
      <c r="AG529" s="2">
        <f t="shared" si="68"/>
        <v>6</v>
      </c>
      <c r="AH529" s="2">
        <f t="shared" si="69"/>
        <v>2025</v>
      </c>
      <c r="AJ529" s="5">
        <f t="shared" si="70"/>
        <v>86380</v>
      </c>
      <c r="AK529" s="2">
        <f t="shared" si="71"/>
        <v>21</v>
      </c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40"/>
    </row>
    <row r="530" spans="1:89" x14ac:dyDescent="0.25">
      <c r="A530" s="18">
        <v>45813</v>
      </c>
      <c r="B530" s="20">
        <v>42158</v>
      </c>
      <c r="C530" s="20">
        <v>37536</v>
      </c>
      <c r="D530" s="20">
        <v>35658</v>
      </c>
      <c r="E530" s="20">
        <v>36012</v>
      </c>
      <c r="F530" s="20">
        <v>38239</v>
      </c>
      <c r="G530" s="20">
        <v>44225</v>
      </c>
      <c r="H530" s="20">
        <v>53824</v>
      </c>
      <c r="I530" s="20">
        <v>68336</v>
      </c>
      <c r="J530" s="20">
        <v>67193</v>
      </c>
      <c r="K530" s="20">
        <v>72697</v>
      </c>
      <c r="L530" s="20">
        <v>66960</v>
      </c>
      <c r="M530" s="20">
        <v>64497</v>
      </c>
      <c r="N530" s="20">
        <v>66397</v>
      </c>
      <c r="O530" s="20">
        <v>60180</v>
      </c>
      <c r="P530" s="20">
        <v>57591</v>
      </c>
      <c r="Q530" s="20">
        <v>63852</v>
      </c>
      <c r="R530" s="20">
        <v>69101</v>
      </c>
      <c r="S530" s="20">
        <v>73997</v>
      </c>
      <c r="T530" s="20">
        <v>79324</v>
      </c>
      <c r="U530" s="20">
        <v>83341</v>
      </c>
      <c r="V530" s="20">
        <v>86378</v>
      </c>
      <c r="W530" s="20">
        <v>76298</v>
      </c>
      <c r="X530" s="20">
        <v>59892</v>
      </c>
      <c r="Y530" s="20">
        <v>50358</v>
      </c>
      <c r="AA530" s="2">
        <f>IFERROR(INDEX('Holiday Schedule'!$D$3:$D$24,MATCH(A530,'Holiday Schedule'!$C$3:$C$24,0)),0)</f>
        <v>0</v>
      </c>
      <c r="AB530" s="2">
        <f t="shared" si="64"/>
        <v>5</v>
      </c>
      <c r="AC530" s="2">
        <f t="shared" si="65"/>
        <v>1116034</v>
      </c>
      <c r="AD530" s="5">
        <f t="shared" si="66"/>
        <v>338010</v>
      </c>
      <c r="AE530" s="5">
        <f t="shared" si="67"/>
        <v>1454044</v>
      </c>
      <c r="AG530" s="2">
        <f t="shared" si="68"/>
        <v>6</v>
      </c>
      <c r="AH530" s="2">
        <f t="shared" si="69"/>
        <v>2025</v>
      </c>
      <c r="AJ530" s="5">
        <f t="shared" si="70"/>
        <v>86378</v>
      </c>
      <c r="AK530" s="2">
        <f t="shared" si="71"/>
        <v>21</v>
      </c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40"/>
    </row>
    <row r="531" spans="1:89" x14ac:dyDescent="0.25">
      <c r="A531" s="18">
        <v>45814</v>
      </c>
      <c r="B531" s="20">
        <v>41922</v>
      </c>
      <c r="C531" s="20">
        <v>37326</v>
      </c>
      <c r="D531" s="20">
        <v>35457</v>
      </c>
      <c r="E531" s="20">
        <v>35811</v>
      </c>
      <c r="F531" s="20">
        <v>38025</v>
      </c>
      <c r="G531" s="20">
        <v>43975</v>
      </c>
      <c r="H531" s="20">
        <v>53524</v>
      </c>
      <c r="I531" s="20">
        <v>67953</v>
      </c>
      <c r="J531" s="20">
        <v>66816</v>
      </c>
      <c r="K531" s="20">
        <v>72288</v>
      </c>
      <c r="L531" s="20">
        <v>66584</v>
      </c>
      <c r="M531" s="20">
        <v>64136</v>
      </c>
      <c r="N531" s="20">
        <v>66026</v>
      </c>
      <c r="O531" s="20">
        <v>59841</v>
      </c>
      <c r="P531" s="20">
        <v>57268</v>
      </c>
      <c r="Q531" s="20">
        <v>63492</v>
      </c>
      <c r="R531" s="20">
        <v>68712</v>
      </c>
      <c r="S531" s="20">
        <v>73582</v>
      </c>
      <c r="T531" s="20">
        <v>78879</v>
      </c>
      <c r="U531" s="20">
        <v>82874</v>
      </c>
      <c r="V531" s="20">
        <v>85895</v>
      </c>
      <c r="W531" s="20">
        <v>75872</v>
      </c>
      <c r="X531" s="20">
        <v>59556</v>
      </c>
      <c r="Y531" s="20">
        <v>50075</v>
      </c>
      <c r="AA531" s="2">
        <f>IFERROR(INDEX('Holiday Schedule'!$D$3:$D$24,MATCH(A531,'Holiday Schedule'!$C$3:$C$24,0)),0)</f>
        <v>0</v>
      </c>
      <c r="AB531" s="2">
        <f t="shared" si="64"/>
        <v>6</v>
      </c>
      <c r="AC531" s="2">
        <f t="shared" si="65"/>
        <v>1109774</v>
      </c>
      <c r="AD531" s="5">
        <f t="shared" si="66"/>
        <v>336115</v>
      </c>
      <c r="AE531" s="5">
        <f t="shared" si="67"/>
        <v>1445889</v>
      </c>
      <c r="AG531" s="2">
        <f t="shared" si="68"/>
        <v>6</v>
      </c>
      <c r="AH531" s="2">
        <f t="shared" si="69"/>
        <v>2025</v>
      </c>
      <c r="AJ531" s="5">
        <f t="shared" si="70"/>
        <v>85895</v>
      </c>
      <c r="AK531" s="2">
        <f t="shared" si="71"/>
        <v>21</v>
      </c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40"/>
    </row>
    <row r="532" spans="1:89" x14ac:dyDescent="0.25">
      <c r="A532" s="18">
        <v>45815</v>
      </c>
      <c r="B532" s="20">
        <v>42444</v>
      </c>
      <c r="C532" s="20">
        <v>37714</v>
      </c>
      <c r="D532" s="20">
        <v>36191</v>
      </c>
      <c r="E532" s="20">
        <v>35495</v>
      </c>
      <c r="F532" s="20">
        <v>37084</v>
      </c>
      <c r="G532" s="20">
        <v>42430</v>
      </c>
      <c r="H532" s="20">
        <v>50505</v>
      </c>
      <c r="I532" s="20">
        <v>63229</v>
      </c>
      <c r="J532" s="20">
        <v>68515</v>
      </c>
      <c r="K532" s="20">
        <v>78999</v>
      </c>
      <c r="L532" s="20">
        <v>73080</v>
      </c>
      <c r="M532" s="20">
        <v>69298</v>
      </c>
      <c r="N532" s="20">
        <v>68365</v>
      </c>
      <c r="O532" s="20">
        <v>63243</v>
      </c>
      <c r="P532" s="20">
        <v>62558</v>
      </c>
      <c r="Q532" s="20">
        <v>64090</v>
      </c>
      <c r="R532" s="20">
        <v>67729</v>
      </c>
      <c r="S532" s="20">
        <v>73537</v>
      </c>
      <c r="T532" s="20">
        <v>78682</v>
      </c>
      <c r="U532" s="20">
        <v>83513</v>
      </c>
      <c r="V532" s="20">
        <v>83304</v>
      </c>
      <c r="W532" s="20">
        <v>75360</v>
      </c>
      <c r="X532" s="20">
        <v>60426</v>
      </c>
      <c r="Y532" s="20">
        <v>50559</v>
      </c>
      <c r="AA532" s="2">
        <f>IFERROR(INDEX('Holiday Schedule'!$D$3:$D$24,MATCH(A532,'Holiday Schedule'!$C$3:$C$24,0)),0)</f>
        <v>0</v>
      </c>
      <c r="AB532" s="2">
        <f t="shared" si="64"/>
        <v>7</v>
      </c>
      <c r="AC532" s="2">
        <f t="shared" si="65"/>
        <v>0</v>
      </c>
      <c r="AD532" s="5">
        <f t="shared" si="66"/>
        <v>1466350</v>
      </c>
      <c r="AE532" s="5">
        <f t="shared" si="67"/>
        <v>1466350</v>
      </c>
      <c r="AG532" s="2">
        <f t="shared" si="68"/>
        <v>6</v>
      </c>
      <c r="AH532" s="2">
        <f t="shared" si="69"/>
        <v>2025</v>
      </c>
      <c r="AJ532" s="5">
        <f t="shared" si="70"/>
        <v>83513</v>
      </c>
      <c r="AK532" s="2">
        <f t="shared" si="71"/>
        <v>20</v>
      </c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40"/>
    </row>
    <row r="533" spans="1:89" x14ac:dyDescent="0.25">
      <c r="A533" s="18">
        <v>45816</v>
      </c>
      <c r="B533" s="20">
        <v>42444</v>
      </c>
      <c r="C533" s="20">
        <v>37714</v>
      </c>
      <c r="D533" s="20">
        <v>36191</v>
      </c>
      <c r="E533" s="20">
        <v>35495</v>
      </c>
      <c r="F533" s="20">
        <v>37084</v>
      </c>
      <c r="G533" s="20">
        <v>42430</v>
      </c>
      <c r="H533" s="20">
        <v>50505</v>
      </c>
      <c r="I533" s="20">
        <v>63229</v>
      </c>
      <c r="J533" s="20">
        <v>68515</v>
      </c>
      <c r="K533" s="20">
        <v>78999</v>
      </c>
      <c r="L533" s="20">
        <v>73080</v>
      </c>
      <c r="M533" s="20">
        <v>69298</v>
      </c>
      <c r="N533" s="20">
        <v>68365</v>
      </c>
      <c r="O533" s="20">
        <v>63243</v>
      </c>
      <c r="P533" s="20">
        <v>62558</v>
      </c>
      <c r="Q533" s="20">
        <v>64090</v>
      </c>
      <c r="R533" s="20">
        <v>67729</v>
      </c>
      <c r="S533" s="20">
        <v>73537</v>
      </c>
      <c r="T533" s="20">
        <v>78682</v>
      </c>
      <c r="U533" s="20">
        <v>83513</v>
      </c>
      <c r="V533" s="20">
        <v>83304</v>
      </c>
      <c r="W533" s="20">
        <v>75360</v>
      </c>
      <c r="X533" s="20">
        <v>60426</v>
      </c>
      <c r="Y533" s="20">
        <v>50559</v>
      </c>
      <c r="AA533" s="2">
        <f>IFERROR(INDEX('Holiday Schedule'!$D$3:$D$24,MATCH(A533,'Holiday Schedule'!$C$3:$C$24,0)),0)</f>
        <v>0</v>
      </c>
      <c r="AB533" s="2">
        <f t="shared" si="64"/>
        <v>1</v>
      </c>
      <c r="AC533" s="2">
        <f t="shared" si="65"/>
        <v>0</v>
      </c>
      <c r="AD533" s="5">
        <f t="shared" si="66"/>
        <v>1466350</v>
      </c>
      <c r="AE533" s="5">
        <f t="shared" si="67"/>
        <v>1466350</v>
      </c>
      <c r="AG533" s="2">
        <f t="shared" si="68"/>
        <v>6</v>
      </c>
      <c r="AH533" s="2">
        <f t="shared" si="69"/>
        <v>2025</v>
      </c>
      <c r="AJ533" s="5">
        <f t="shared" si="70"/>
        <v>83513</v>
      </c>
      <c r="AK533" s="2">
        <f t="shared" si="71"/>
        <v>20</v>
      </c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40"/>
    </row>
    <row r="534" spans="1:89" x14ac:dyDescent="0.25">
      <c r="A534" s="18">
        <v>45817</v>
      </c>
      <c r="B534" s="20">
        <v>41776</v>
      </c>
      <c r="C534" s="20">
        <v>37197</v>
      </c>
      <c r="D534" s="20">
        <v>35333</v>
      </c>
      <c r="E534" s="20">
        <v>35686</v>
      </c>
      <c r="F534" s="20">
        <v>37892</v>
      </c>
      <c r="G534" s="20">
        <v>43824</v>
      </c>
      <c r="H534" s="20">
        <v>53338</v>
      </c>
      <c r="I534" s="20">
        <v>67716</v>
      </c>
      <c r="J534" s="20">
        <v>66583</v>
      </c>
      <c r="K534" s="20">
        <v>72037</v>
      </c>
      <c r="L534" s="20">
        <v>66352</v>
      </c>
      <c r="M534" s="20">
        <v>63912</v>
      </c>
      <c r="N534" s="20">
        <v>65794</v>
      </c>
      <c r="O534" s="20">
        <v>59635</v>
      </c>
      <c r="P534" s="20">
        <v>57069</v>
      </c>
      <c r="Q534" s="20">
        <v>63272</v>
      </c>
      <c r="R534" s="20">
        <v>68474</v>
      </c>
      <c r="S534" s="20">
        <v>73325</v>
      </c>
      <c r="T534" s="20">
        <v>78605</v>
      </c>
      <c r="U534" s="20">
        <v>82585</v>
      </c>
      <c r="V534" s="20">
        <v>85595</v>
      </c>
      <c r="W534" s="20">
        <v>75606</v>
      </c>
      <c r="X534" s="20">
        <v>59348</v>
      </c>
      <c r="Y534" s="20">
        <v>49902</v>
      </c>
      <c r="AA534" s="2">
        <f>IFERROR(INDEX('Holiday Schedule'!$D$3:$D$24,MATCH(A534,'Holiday Schedule'!$C$3:$C$24,0)),0)</f>
        <v>0</v>
      </c>
      <c r="AB534" s="2">
        <f t="shared" si="64"/>
        <v>2</v>
      </c>
      <c r="AC534" s="2">
        <f t="shared" si="65"/>
        <v>1105908</v>
      </c>
      <c r="AD534" s="5">
        <f t="shared" si="66"/>
        <v>334948</v>
      </c>
      <c r="AE534" s="5">
        <f t="shared" si="67"/>
        <v>1440856</v>
      </c>
      <c r="AG534" s="2">
        <f t="shared" si="68"/>
        <v>6</v>
      </c>
      <c r="AH534" s="2">
        <f t="shared" si="69"/>
        <v>2025</v>
      </c>
      <c r="AJ534" s="5">
        <f t="shared" si="70"/>
        <v>85595</v>
      </c>
      <c r="AK534" s="2">
        <f t="shared" si="71"/>
        <v>21</v>
      </c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40"/>
    </row>
    <row r="535" spans="1:89" x14ac:dyDescent="0.25">
      <c r="A535" s="18">
        <v>45818</v>
      </c>
      <c r="B535" s="20">
        <v>41639</v>
      </c>
      <c r="C535" s="20">
        <v>37074</v>
      </c>
      <c r="D535" s="20">
        <v>35219</v>
      </c>
      <c r="E535" s="20">
        <v>35569</v>
      </c>
      <c r="F535" s="20">
        <v>37769</v>
      </c>
      <c r="G535" s="20">
        <v>43680</v>
      </c>
      <c r="H535" s="20">
        <v>53162</v>
      </c>
      <c r="I535" s="20">
        <v>67493</v>
      </c>
      <c r="J535" s="20">
        <v>66368</v>
      </c>
      <c r="K535" s="20">
        <v>71801</v>
      </c>
      <c r="L535" s="20">
        <v>66135</v>
      </c>
      <c r="M535" s="20">
        <v>63704</v>
      </c>
      <c r="N535" s="20">
        <v>65579</v>
      </c>
      <c r="O535" s="20">
        <v>59439</v>
      </c>
      <c r="P535" s="20">
        <v>56882</v>
      </c>
      <c r="Q535" s="20">
        <v>63065</v>
      </c>
      <c r="R535" s="20">
        <v>68248</v>
      </c>
      <c r="S535" s="20">
        <v>73085</v>
      </c>
      <c r="T535" s="20">
        <v>78346</v>
      </c>
      <c r="U535" s="20">
        <v>82315</v>
      </c>
      <c r="V535" s="20">
        <v>85315</v>
      </c>
      <c r="W535" s="20">
        <v>75359</v>
      </c>
      <c r="X535" s="20">
        <v>59153</v>
      </c>
      <c r="Y535" s="20">
        <v>49738</v>
      </c>
      <c r="AA535" s="2">
        <f>IFERROR(INDEX('Holiday Schedule'!$D$3:$D$24,MATCH(A535,'Holiday Schedule'!$C$3:$C$24,0)),0)</f>
        <v>0</v>
      </c>
      <c r="AB535" s="2">
        <f t="shared" si="64"/>
        <v>3</v>
      </c>
      <c r="AC535" s="2">
        <f t="shared" si="65"/>
        <v>1102287</v>
      </c>
      <c r="AD535" s="5">
        <f t="shared" si="66"/>
        <v>333850</v>
      </c>
      <c r="AE535" s="5">
        <f t="shared" si="67"/>
        <v>1436137</v>
      </c>
      <c r="AG535" s="2">
        <f t="shared" si="68"/>
        <v>6</v>
      </c>
      <c r="AH535" s="2">
        <f t="shared" si="69"/>
        <v>2025</v>
      </c>
      <c r="AJ535" s="5">
        <f t="shared" si="70"/>
        <v>85315</v>
      </c>
      <c r="AK535" s="2">
        <f t="shared" si="71"/>
        <v>21</v>
      </c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40"/>
    </row>
    <row r="536" spans="1:89" x14ac:dyDescent="0.25">
      <c r="A536" s="18">
        <v>45819</v>
      </c>
      <c r="B536" s="20">
        <v>41493</v>
      </c>
      <c r="C536" s="20">
        <v>36943</v>
      </c>
      <c r="D536" s="20">
        <v>35093</v>
      </c>
      <c r="E536" s="20">
        <v>35444</v>
      </c>
      <c r="F536" s="20">
        <v>37636</v>
      </c>
      <c r="G536" s="20">
        <v>43528</v>
      </c>
      <c r="H536" s="20">
        <v>52976</v>
      </c>
      <c r="I536" s="20">
        <v>67257</v>
      </c>
      <c r="J536" s="20">
        <v>66133</v>
      </c>
      <c r="K536" s="20">
        <v>71550</v>
      </c>
      <c r="L536" s="20">
        <v>65904</v>
      </c>
      <c r="M536" s="20">
        <v>63479</v>
      </c>
      <c r="N536" s="20">
        <v>65350</v>
      </c>
      <c r="O536" s="20">
        <v>59230</v>
      </c>
      <c r="P536" s="20">
        <v>56681</v>
      </c>
      <c r="Q536" s="20">
        <v>62842</v>
      </c>
      <c r="R536" s="20">
        <v>68009</v>
      </c>
      <c r="S536" s="20">
        <v>72827</v>
      </c>
      <c r="T536" s="20">
        <v>78072</v>
      </c>
      <c r="U536" s="20">
        <v>82026</v>
      </c>
      <c r="V536" s="20">
        <v>85015</v>
      </c>
      <c r="W536" s="20">
        <v>75094</v>
      </c>
      <c r="X536" s="20">
        <v>58946</v>
      </c>
      <c r="Y536" s="20">
        <v>49563</v>
      </c>
      <c r="AA536" s="2">
        <f>IFERROR(INDEX('Holiday Schedule'!$D$3:$D$24,MATCH(A536,'Holiday Schedule'!$C$3:$C$24,0)),0)</f>
        <v>0</v>
      </c>
      <c r="AB536" s="2">
        <f t="shared" si="64"/>
        <v>4</v>
      </c>
      <c r="AC536" s="2">
        <f t="shared" si="65"/>
        <v>1098415</v>
      </c>
      <c r="AD536" s="5">
        <f t="shared" si="66"/>
        <v>332676</v>
      </c>
      <c r="AE536" s="5">
        <f t="shared" si="67"/>
        <v>1431091</v>
      </c>
      <c r="AG536" s="2">
        <f t="shared" si="68"/>
        <v>6</v>
      </c>
      <c r="AH536" s="2">
        <f t="shared" si="69"/>
        <v>2025</v>
      </c>
      <c r="AJ536" s="5">
        <f t="shared" si="70"/>
        <v>85015</v>
      </c>
      <c r="AK536" s="2">
        <f t="shared" si="71"/>
        <v>21</v>
      </c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40"/>
    </row>
    <row r="537" spans="1:89" x14ac:dyDescent="0.25">
      <c r="A537" s="18">
        <v>45820</v>
      </c>
      <c r="B537" s="20">
        <v>41444</v>
      </c>
      <c r="C537" s="20">
        <v>36899</v>
      </c>
      <c r="D537" s="20">
        <v>35052</v>
      </c>
      <c r="E537" s="20">
        <v>35401</v>
      </c>
      <c r="F537" s="20">
        <v>37589</v>
      </c>
      <c r="G537" s="20">
        <v>43474</v>
      </c>
      <c r="H537" s="20">
        <v>52912</v>
      </c>
      <c r="I537" s="20">
        <v>67175</v>
      </c>
      <c r="J537" s="20">
        <v>66053</v>
      </c>
      <c r="K537" s="20">
        <v>71461</v>
      </c>
      <c r="L537" s="20">
        <v>65824</v>
      </c>
      <c r="M537" s="20">
        <v>63402</v>
      </c>
      <c r="N537" s="20">
        <v>65270</v>
      </c>
      <c r="O537" s="20">
        <v>59157</v>
      </c>
      <c r="P537" s="20">
        <v>56613</v>
      </c>
      <c r="Q537" s="20">
        <v>62768</v>
      </c>
      <c r="R537" s="20">
        <v>67927</v>
      </c>
      <c r="S537" s="20">
        <v>72739</v>
      </c>
      <c r="T537" s="20">
        <v>77977</v>
      </c>
      <c r="U537" s="20">
        <v>81926</v>
      </c>
      <c r="V537" s="20">
        <v>84912</v>
      </c>
      <c r="W537" s="20">
        <v>75003</v>
      </c>
      <c r="X537" s="20">
        <v>58874</v>
      </c>
      <c r="Y537" s="20">
        <v>49503</v>
      </c>
      <c r="AA537" s="2">
        <f>IFERROR(INDEX('Holiday Schedule'!$D$3:$D$24,MATCH(A537,'Holiday Schedule'!$C$3:$C$24,0)),0)</f>
        <v>0</v>
      </c>
      <c r="AB537" s="2">
        <f t="shared" si="64"/>
        <v>5</v>
      </c>
      <c r="AC537" s="2">
        <f t="shared" si="65"/>
        <v>1097081</v>
      </c>
      <c r="AD537" s="5">
        <f t="shared" si="66"/>
        <v>332274</v>
      </c>
      <c r="AE537" s="5">
        <f t="shared" si="67"/>
        <v>1429355</v>
      </c>
      <c r="AG537" s="2">
        <f t="shared" si="68"/>
        <v>6</v>
      </c>
      <c r="AH537" s="2">
        <f t="shared" si="69"/>
        <v>2025</v>
      </c>
      <c r="AJ537" s="5">
        <f t="shared" si="70"/>
        <v>84912</v>
      </c>
      <c r="AK537" s="2">
        <f t="shared" si="71"/>
        <v>21</v>
      </c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40"/>
    </row>
    <row r="538" spans="1:89" x14ac:dyDescent="0.25">
      <c r="A538" s="18">
        <v>45821</v>
      </c>
      <c r="B538" s="20">
        <v>41405</v>
      </c>
      <c r="C538" s="20">
        <v>36865</v>
      </c>
      <c r="D538" s="20">
        <v>35020</v>
      </c>
      <c r="E538" s="20">
        <v>35370</v>
      </c>
      <c r="F538" s="20">
        <v>37555</v>
      </c>
      <c r="G538" s="20">
        <v>43435</v>
      </c>
      <c r="H538" s="20">
        <v>52863</v>
      </c>
      <c r="I538" s="20">
        <v>67114</v>
      </c>
      <c r="J538" s="20">
        <v>65994</v>
      </c>
      <c r="K538" s="20">
        <v>71397</v>
      </c>
      <c r="L538" s="20">
        <v>65764</v>
      </c>
      <c r="M538" s="20">
        <v>63345</v>
      </c>
      <c r="N538" s="20">
        <v>65212</v>
      </c>
      <c r="O538" s="20">
        <v>59105</v>
      </c>
      <c r="P538" s="20">
        <v>56562</v>
      </c>
      <c r="Q538" s="20">
        <v>62710</v>
      </c>
      <c r="R538" s="20">
        <v>67865</v>
      </c>
      <c r="S538" s="20">
        <v>72674</v>
      </c>
      <c r="T538" s="20">
        <v>77907</v>
      </c>
      <c r="U538" s="20">
        <v>81851</v>
      </c>
      <c r="V538" s="20">
        <v>84835</v>
      </c>
      <c r="W538" s="20">
        <v>74935</v>
      </c>
      <c r="X538" s="20">
        <v>58822</v>
      </c>
      <c r="Y538" s="20">
        <v>49459</v>
      </c>
      <c r="AA538" s="2">
        <f>IFERROR(INDEX('Holiday Schedule'!$D$3:$D$24,MATCH(A538,'Holiday Schedule'!$C$3:$C$24,0)),0)</f>
        <v>0</v>
      </c>
      <c r="AB538" s="2">
        <f t="shared" si="64"/>
        <v>6</v>
      </c>
      <c r="AC538" s="2">
        <f t="shared" si="65"/>
        <v>1096092</v>
      </c>
      <c r="AD538" s="5">
        <f t="shared" si="66"/>
        <v>331972</v>
      </c>
      <c r="AE538" s="5">
        <f t="shared" si="67"/>
        <v>1428064</v>
      </c>
      <c r="AG538" s="2">
        <f t="shared" si="68"/>
        <v>6</v>
      </c>
      <c r="AH538" s="2">
        <f t="shared" si="69"/>
        <v>2025</v>
      </c>
      <c r="AJ538" s="5">
        <f t="shared" si="70"/>
        <v>84835</v>
      </c>
      <c r="AK538" s="2">
        <f t="shared" si="71"/>
        <v>21</v>
      </c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40"/>
    </row>
    <row r="539" spans="1:89" x14ac:dyDescent="0.25">
      <c r="A539" s="18">
        <v>45822</v>
      </c>
      <c r="B539" s="20">
        <v>41920</v>
      </c>
      <c r="C539" s="20">
        <v>37248</v>
      </c>
      <c r="D539" s="20">
        <v>35744</v>
      </c>
      <c r="E539" s="20">
        <v>35055</v>
      </c>
      <c r="F539" s="20">
        <v>36626</v>
      </c>
      <c r="G539" s="20">
        <v>41908</v>
      </c>
      <c r="H539" s="20">
        <v>49880</v>
      </c>
      <c r="I539" s="20">
        <v>62448</v>
      </c>
      <c r="J539" s="20">
        <v>67670</v>
      </c>
      <c r="K539" s="20">
        <v>78026</v>
      </c>
      <c r="L539" s="20">
        <v>72179</v>
      </c>
      <c r="M539" s="20">
        <v>68444</v>
      </c>
      <c r="N539" s="20">
        <v>67520</v>
      </c>
      <c r="O539" s="20">
        <v>62462</v>
      </c>
      <c r="P539" s="20">
        <v>61788</v>
      </c>
      <c r="Q539" s="20">
        <v>63298</v>
      </c>
      <c r="R539" s="20">
        <v>66895</v>
      </c>
      <c r="S539" s="20">
        <v>72628</v>
      </c>
      <c r="T539" s="20">
        <v>77713</v>
      </c>
      <c r="U539" s="20">
        <v>82481</v>
      </c>
      <c r="V539" s="20">
        <v>82277</v>
      </c>
      <c r="W539" s="20">
        <v>74429</v>
      </c>
      <c r="X539" s="20">
        <v>59681</v>
      </c>
      <c r="Y539" s="20">
        <v>49933</v>
      </c>
      <c r="AA539" s="2">
        <f>IFERROR(INDEX('Holiday Schedule'!$D$3:$D$24,MATCH(A539,'Holiday Schedule'!$C$3:$C$24,0)),0)</f>
        <v>0</v>
      </c>
      <c r="AB539" s="2">
        <f t="shared" si="64"/>
        <v>7</v>
      </c>
      <c r="AC539" s="2">
        <f t="shared" si="65"/>
        <v>0</v>
      </c>
      <c r="AD539" s="5">
        <f t="shared" si="66"/>
        <v>1448253</v>
      </c>
      <c r="AE539" s="5">
        <f t="shared" si="67"/>
        <v>1448253</v>
      </c>
      <c r="AG539" s="2">
        <f t="shared" si="68"/>
        <v>6</v>
      </c>
      <c r="AH539" s="2">
        <f t="shared" si="69"/>
        <v>2025</v>
      </c>
      <c r="AJ539" s="5">
        <f t="shared" si="70"/>
        <v>82481</v>
      </c>
      <c r="AK539" s="2">
        <f t="shared" si="71"/>
        <v>20</v>
      </c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40"/>
    </row>
    <row r="540" spans="1:89" x14ac:dyDescent="0.25">
      <c r="A540" s="18">
        <v>45823</v>
      </c>
      <c r="B540" s="20">
        <v>41918</v>
      </c>
      <c r="C540" s="20">
        <v>37247</v>
      </c>
      <c r="D540" s="20">
        <v>35743</v>
      </c>
      <c r="E540" s="20">
        <v>35054</v>
      </c>
      <c r="F540" s="20">
        <v>36625</v>
      </c>
      <c r="G540" s="20">
        <v>41905</v>
      </c>
      <c r="H540" s="20">
        <v>49878</v>
      </c>
      <c r="I540" s="20">
        <v>62446</v>
      </c>
      <c r="J540" s="20">
        <v>67668</v>
      </c>
      <c r="K540" s="20">
        <v>78023</v>
      </c>
      <c r="L540" s="20">
        <v>72177</v>
      </c>
      <c r="M540" s="20">
        <v>68441</v>
      </c>
      <c r="N540" s="20">
        <v>67518</v>
      </c>
      <c r="O540" s="20">
        <v>62459</v>
      </c>
      <c r="P540" s="20">
        <v>61785</v>
      </c>
      <c r="Q540" s="20">
        <v>63296</v>
      </c>
      <c r="R540" s="20">
        <v>66892</v>
      </c>
      <c r="S540" s="20">
        <v>72625</v>
      </c>
      <c r="T540" s="20">
        <v>77710</v>
      </c>
      <c r="U540" s="20">
        <v>82478</v>
      </c>
      <c r="V540" s="20">
        <v>82274</v>
      </c>
      <c r="W540" s="20">
        <v>74427</v>
      </c>
      <c r="X540" s="20">
        <v>59679</v>
      </c>
      <c r="Y540" s="20">
        <v>49931</v>
      </c>
      <c r="AA540" s="2">
        <f>IFERROR(INDEX('Holiday Schedule'!$D$3:$D$24,MATCH(A540,'Holiday Schedule'!$C$3:$C$24,0)),0)</f>
        <v>0</v>
      </c>
      <c r="AB540" s="2">
        <f t="shared" si="64"/>
        <v>1</v>
      </c>
      <c r="AC540" s="2">
        <f t="shared" si="65"/>
        <v>0</v>
      </c>
      <c r="AD540" s="5">
        <f t="shared" si="66"/>
        <v>1448199</v>
      </c>
      <c r="AE540" s="5">
        <f t="shared" si="67"/>
        <v>1448199</v>
      </c>
      <c r="AG540" s="2">
        <f t="shared" si="68"/>
        <v>6</v>
      </c>
      <c r="AH540" s="2">
        <f t="shared" si="69"/>
        <v>2025</v>
      </c>
      <c r="AJ540" s="5">
        <f t="shared" si="70"/>
        <v>82478</v>
      </c>
      <c r="AK540" s="2">
        <f t="shared" si="71"/>
        <v>20</v>
      </c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40"/>
    </row>
    <row r="541" spans="1:89" x14ac:dyDescent="0.25">
      <c r="A541" s="18">
        <v>45824</v>
      </c>
      <c r="B541" s="20">
        <v>41354</v>
      </c>
      <c r="C541" s="20">
        <v>36819</v>
      </c>
      <c r="D541" s="20">
        <v>34977</v>
      </c>
      <c r="E541" s="20">
        <v>35326</v>
      </c>
      <c r="F541" s="20">
        <v>37510</v>
      </c>
      <c r="G541" s="20">
        <v>43381</v>
      </c>
      <c r="H541" s="20">
        <v>52799</v>
      </c>
      <c r="I541" s="20">
        <v>67031</v>
      </c>
      <c r="J541" s="20">
        <v>65912</v>
      </c>
      <c r="K541" s="20">
        <v>71311</v>
      </c>
      <c r="L541" s="20">
        <v>65683</v>
      </c>
      <c r="M541" s="20">
        <v>63267</v>
      </c>
      <c r="N541" s="20">
        <v>65132</v>
      </c>
      <c r="O541" s="20">
        <v>59032</v>
      </c>
      <c r="P541" s="20">
        <v>56493</v>
      </c>
      <c r="Q541" s="20">
        <v>62632</v>
      </c>
      <c r="R541" s="20">
        <v>67782</v>
      </c>
      <c r="S541" s="20">
        <v>72585</v>
      </c>
      <c r="T541" s="20">
        <v>77810</v>
      </c>
      <c r="U541" s="20">
        <v>81751</v>
      </c>
      <c r="V541" s="20">
        <v>84730</v>
      </c>
      <c r="W541" s="20">
        <v>74845</v>
      </c>
      <c r="X541" s="20">
        <v>58750</v>
      </c>
      <c r="Y541" s="20">
        <v>49397</v>
      </c>
      <c r="AA541" s="2">
        <f>IFERROR(INDEX('Holiday Schedule'!$D$3:$D$24,MATCH(A541,'Holiday Schedule'!$C$3:$C$24,0)),0)</f>
        <v>0</v>
      </c>
      <c r="AB541" s="2">
        <f t="shared" si="64"/>
        <v>2</v>
      </c>
      <c r="AC541" s="2">
        <f t="shared" si="65"/>
        <v>1094746</v>
      </c>
      <c r="AD541" s="5">
        <f t="shared" si="66"/>
        <v>331563</v>
      </c>
      <c r="AE541" s="5">
        <f t="shared" si="67"/>
        <v>1426309</v>
      </c>
      <c r="AG541" s="2">
        <f t="shared" si="68"/>
        <v>6</v>
      </c>
      <c r="AH541" s="2">
        <f t="shared" si="69"/>
        <v>2025</v>
      </c>
      <c r="AJ541" s="5">
        <f t="shared" si="70"/>
        <v>84730</v>
      </c>
      <c r="AK541" s="2">
        <f t="shared" si="71"/>
        <v>21</v>
      </c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40"/>
    </row>
    <row r="542" spans="1:89" x14ac:dyDescent="0.25">
      <c r="A542" s="18">
        <v>45825</v>
      </c>
      <c r="B542" s="20">
        <v>41314</v>
      </c>
      <c r="C542" s="20">
        <v>36784</v>
      </c>
      <c r="D542" s="20">
        <v>34944</v>
      </c>
      <c r="E542" s="20">
        <v>35292</v>
      </c>
      <c r="F542" s="20">
        <v>37473</v>
      </c>
      <c r="G542" s="20">
        <v>43340</v>
      </c>
      <c r="H542" s="20">
        <v>52747</v>
      </c>
      <c r="I542" s="20">
        <v>66968</v>
      </c>
      <c r="J542" s="20">
        <v>65848</v>
      </c>
      <c r="K542" s="20">
        <v>71242</v>
      </c>
      <c r="L542" s="20">
        <v>65619</v>
      </c>
      <c r="M542" s="20">
        <v>63206</v>
      </c>
      <c r="N542" s="20">
        <v>65068</v>
      </c>
      <c r="O542" s="20">
        <v>58975</v>
      </c>
      <c r="P542" s="20">
        <v>56439</v>
      </c>
      <c r="Q542" s="20">
        <v>62574</v>
      </c>
      <c r="R542" s="20">
        <v>67717</v>
      </c>
      <c r="S542" s="20">
        <v>72516</v>
      </c>
      <c r="T542" s="20">
        <v>77736</v>
      </c>
      <c r="U542" s="20">
        <v>81673</v>
      </c>
      <c r="V542" s="20">
        <v>84651</v>
      </c>
      <c r="W542" s="20">
        <v>74772</v>
      </c>
      <c r="X542" s="20">
        <v>58692</v>
      </c>
      <c r="Y542" s="20">
        <v>49350</v>
      </c>
      <c r="AA542" s="2">
        <f>IFERROR(INDEX('Holiday Schedule'!$D$3:$D$24,MATCH(A542,'Holiday Schedule'!$C$3:$C$24,0)),0)</f>
        <v>0</v>
      </c>
      <c r="AB542" s="2">
        <f t="shared" si="64"/>
        <v>3</v>
      </c>
      <c r="AC542" s="2">
        <f t="shared" si="65"/>
        <v>1093696</v>
      </c>
      <c r="AD542" s="5">
        <f t="shared" si="66"/>
        <v>331244</v>
      </c>
      <c r="AE542" s="5">
        <f t="shared" si="67"/>
        <v>1424940</v>
      </c>
      <c r="AG542" s="2">
        <f t="shared" si="68"/>
        <v>6</v>
      </c>
      <c r="AH542" s="2">
        <f t="shared" si="69"/>
        <v>2025</v>
      </c>
      <c r="AJ542" s="5">
        <f t="shared" si="70"/>
        <v>84651</v>
      </c>
      <c r="AK542" s="2">
        <f t="shared" si="71"/>
        <v>21</v>
      </c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40"/>
    </row>
    <row r="543" spans="1:89" x14ac:dyDescent="0.25">
      <c r="A543" s="18">
        <v>45826</v>
      </c>
      <c r="B543" s="20">
        <v>41290</v>
      </c>
      <c r="C543" s="20">
        <v>36762</v>
      </c>
      <c r="D543" s="20">
        <v>34923</v>
      </c>
      <c r="E543" s="20">
        <v>35270</v>
      </c>
      <c r="F543" s="20">
        <v>37451</v>
      </c>
      <c r="G543" s="20">
        <v>43312</v>
      </c>
      <c r="H543" s="20">
        <v>52715</v>
      </c>
      <c r="I543" s="20">
        <v>66927</v>
      </c>
      <c r="J543" s="20">
        <v>65807</v>
      </c>
      <c r="K543" s="20">
        <v>71198</v>
      </c>
      <c r="L543" s="20">
        <v>65580</v>
      </c>
      <c r="M543" s="20">
        <v>63168</v>
      </c>
      <c r="N543" s="20">
        <v>65029</v>
      </c>
      <c r="O543" s="20">
        <v>58939</v>
      </c>
      <c r="P543" s="20">
        <v>56405</v>
      </c>
      <c r="Q543" s="20">
        <v>62535</v>
      </c>
      <c r="R543" s="20">
        <v>67676</v>
      </c>
      <c r="S543" s="20">
        <v>72471</v>
      </c>
      <c r="T543" s="20">
        <v>77688</v>
      </c>
      <c r="U543" s="20">
        <v>81623</v>
      </c>
      <c r="V543" s="20">
        <v>84598</v>
      </c>
      <c r="W543" s="20">
        <v>74726</v>
      </c>
      <c r="X543" s="20">
        <v>58657</v>
      </c>
      <c r="Y543" s="20">
        <v>49318</v>
      </c>
      <c r="AA543" s="2">
        <f>IFERROR(INDEX('Holiday Schedule'!$D$3:$D$24,MATCH(A543,'Holiday Schedule'!$C$3:$C$24,0)),0)</f>
        <v>0</v>
      </c>
      <c r="AB543" s="2">
        <f t="shared" si="64"/>
        <v>4</v>
      </c>
      <c r="AC543" s="2">
        <f t="shared" si="65"/>
        <v>1093027</v>
      </c>
      <c r="AD543" s="5">
        <f t="shared" si="66"/>
        <v>331041</v>
      </c>
      <c r="AE543" s="5">
        <f t="shared" si="67"/>
        <v>1424068</v>
      </c>
      <c r="AG543" s="2">
        <f t="shared" si="68"/>
        <v>6</v>
      </c>
      <c r="AH543" s="2">
        <f t="shared" si="69"/>
        <v>2025</v>
      </c>
      <c r="AJ543" s="5">
        <f t="shared" si="70"/>
        <v>84598</v>
      </c>
      <c r="AK543" s="2">
        <f t="shared" si="71"/>
        <v>21</v>
      </c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40"/>
    </row>
    <row r="544" spans="1:89" x14ac:dyDescent="0.25">
      <c r="A544" s="18">
        <v>45827</v>
      </c>
      <c r="B544" s="20">
        <v>41334</v>
      </c>
      <c r="C544" s="20">
        <v>36801</v>
      </c>
      <c r="D544" s="20">
        <v>34959</v>
      </c>
      <c r="E544" s="20">
        <v>35309</v>
      </c>
      <c r="F544" s="20">
        <v>37491</v>
      </c>
      <c r="G544" s="20">
        <v>43361</v>
      </c>
      <c r="H544" s="20">
        <v>52772</v>
      </c>
      <c r="I544" s="20">
        <v>66998</v>
      </c>
      <c r="J544" s="20">
        <v>65879</v>
      </c>
      <c r="K544" s="20">
        <v>71276</v>
      </c>
      <c r="L544" s="20">
        <v>65651</v>
      </c>
      <c r="M544" s="20">
        <v>63237</v>
      </c>
      <c r="N544" s="20">
        <v>65101</v>
      </c>
      <c r="O544" s="20">
        <v>59004</v>
      </c>
      <c r="P544" s="20">
        <v>56466</v>
      </c>
      <c r="Q544" s="20">
        <v>62603</v>
      </c>
      <c r="R544" s="20">
        <v>67750</v>
      </c>
      <c r="S544" s="20">
        <v>72549</v>
      </c>
      <c r="T544" s="20">
        <v>77773</v>
      </c>
      <c r="U544" s="20">
        <v>81712</v>
      </c>
      <c r="V544" s="20">
        <v>84691</v>
      </c>
      <c r="W544" s="20">
        <v>74807</v>
      </c>
      <c r="X544" s="20">
        <v>58720</v>
      </c>
      <c r="Y544" s="20">
        <v>49373</v>
      </c>
      <c r="AA544" s="2">
        <f>IFERROR(INDEX('Holiday Schedule'!$D$3:$D$24,MATCH(A544,'Holiday Schedule'!$C$3:$C$24,0)),0)</f>
        <v>0</v>
      </c>
      <c r="AB544" s="2">
        <f t="shared" si="64"/>
        <v>5</v>
      </c>
      <c r="AC544" s="2">
        <f t="shared" si="65"/>
        <v>1094217</v>
      </c>
      <c r="AD544" s="5">
        <f t="shared" si="66"/>
        <v>331400</v>
      </c>
      <c r="AE544" s="5">
        <f t="shared" si="67"/>
        <v>1425617</v>
      </c>
      <c r="AG544" s="2">
        <f t="shared" si="68"/>
        <v>6</v>
      </c>
      <c r="AH544" s="2">
        <f t="shared" si="69"/>
        <v>2025</v>
      </c>
      <c r="AJ544" s="5">
        <f t="shared" si="70"/>
        <v>84691</v>
      </c>
      <c r="AK544" s="2">
        <f t="shared" si="71"/>
        <v>21</v>
      </c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40"/>
    </row>
    <row r="545" spans="1:114" x14ac:dyDescent="0.25">
      <c r="A545" s="18">
        <v>45828</v>
      </c>
      <c r="B545" s="20">
        <v>41350</v>
      </c>
      <c r="C545" s="20">
        <v>36815</v>
      </c>
      <c r="D545" s="20">
        <v>34973</v>
      </c>
      <c r="E545" s="20">
        <v>35323</v>
      </c>
      <c r="F545" s="20">
        <v>37507</v>
      </c>
      <c r="G545" s="20">
        <v>43377</v>
      </c>
      <c r="H545" s="20">
        <v>52792</v>
      </c>
      <c r="I545" s="20">
        <v>67024</v>
      </c>
      <c r="J545" s="20">
        <v>65904</v>
      </c>
      <c r="K545" s="20">
        <v>71302</v>
      </c>
      <c r="L545" s="20">
        <v>65675</v>
      </c>
      <c r="M545" s="20">
        <v>63260</v>
      </c>
      <c r="N545" s="20">
        <v>65125</v>
      </c>
      <c r="O545" s="20">
        <v>59025</v>
      </c>
      <c r="P545" s="20">
        <v>56486</v>
      </c>
      <c r="Q545" s="20">
        <v>62627</v>
      </c>
      <c r="R545" s="20">
        <v>67775</v>
      </c>
      <c r="S545" s="20">
        <v>72578</v>
      </c>
      <c r="T545" s="20">
        <v>77802</v>
      </c>
      <c r="U545" s="20">
        <v>81743</v>
      </c>
      <c r="V545" s="20">
        <v>84722</v>
      </c>
      <c r="W545" s="20">
        <v>74836</v>
      </c>
      <c r="X545" s="20">
        <v>58743</v>
      </c>
      <c r="Y545" s="20">
        <v>49393</v>
      </c>
      <c r="AA545" s="2">
        <f>IFERROR(INDEX('Holiday Schedule'!$D$3:$D$24,MATCH(A545,'Holiday Schedule'!$C$3:$C$24,0)),0)</f>
        <v>0</v>
      </c>
      <c r="AB545" s="2">
        <f t="shared" si="64"/>
        <v>6</v>
      </c>
      <c r="AC545" s="2">
        <f t="shared" si="65"/>
        <v>1094627</v>
      </c>
      <c r="AD545" s="5">
        <f t="shared" si="66"/>
        <v>331530</v>
      </c>
      <c r="AE545" s="5">
        <f t="shared" si="67"/>
        <v>1426157</v>
      </c>
      <c r="AG545" s="2">
        <f t="shared" si="68"/>
        <v>6</v>
      </c>
      <c r="AH545" s="2">
        <f t="shared" si="69"/>
        <v>2025</v>
      </c>
      <c r="AJ545" s="5">
        <f t="shared" si="70"/>
        <v>84722</v>
      </c>
      <c r="AK545" s="2">
        <f t="shared" si="71"/>
        <v>21</v>
      </c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40"/>
    </row>
    <row r="546" spans="1:114" x14ac:dyDescent="0.25">
      <c r="A546" s="18">
        <v>45829</v>
      </c>
      <c r="B546" s="20">
        <v>41864</v>
      </c>
      <c r="C546" s="20">
        <v>37198</v>
      </c>
      <c r="D546" s="20">
        <v>35694</v>
      </c>
      <c r="E546" s="20">
        <v>35009</v>
      </c>
      <c r="F546" s="20">
        <v>36577</v>
      </c>
      <c r="G546" s="20">
        <v>41851</v>
      </c>
      <c r="H546" s="20">
        <v>49812</v>
      </c>
      <c r="I546" s="20">
        <v>62364</v>
      </c>
      <c r="J546" s="20">
        <v>67577</v>
      </c>
      <c r="K546" s="20">
        <v>77918</v>
      </c>
      <c r="L546" s="20">
        <v>72080</v>
      </c>
      <c r="M546" s="20">
        <v>68350</v>
      </c>
      <c r="N546" s="20">
        <v>67428</v>
      </c>
      <c r="O546" s="20">
        <v>62377</v>
      </c>
      <c r="P546" s="20">
        <v>61702</v>
      </c>
      <c r="Q546" s="20">
        <v>63212</v>
      </c>
      <c r="R546" s="20">
        <v>66803</v>
      </c>
      <c r="S546" s="20">
        <v>72530</v>
      </c>
      <c r="T546" s="20">
        <v>77607</v>
      </c>
      <c r="U546" s="20">
        <v>82369</v>
      </c>
      <c r="V546" s="20">
        <v>82165</v>
      </c>
      <c r="W546" s="20">
        <v>74325</v>
      </c>
      <c r="X546" s="20">
        <v>59600</v>
      </c>
      <c r="Y546" s="20">
        <v>49868</v>
      </c>
      <c r="AA546" s="2">
        <f>IFERROR(INDEX('Holiday Schedule'!$D$3:$D$24,MATCH(A546,'Holiday Schedule'!$C$3:$C$24,0)),0)</f>
        <v>0</v>
      </c>
      <c r="AB546" s="2">
        <f t="shared" si="64"/>
        <v>7</v>
      </c>
      <c r="AC546" s="2">
        <f t="shared" si="65"/>
        <v>0</v>
      </c>
      <c r="AD546" s="5">
        <f t="shared" si="66"/>
        <v>1446280</v>
      </c>
      <c r="AE546" s="5">
        <f t="shared" si="67"/>
        <v>1446280</v>
      </c>
      <c r="AG546" s="2">
        <f t="shared" si="68"/>
        <v>6</v>
      </c>
      <c r="AH546" s="2">
        <f t="shared" si="69"/>
        <v>2025</v>
      </c>
      <c r="AJ546" s="5">
        <f t="shared" si="70"/>
        <v>82369</v>
      </c>
      <c r="AK546" s="2">
        <f t="shared" si="71"/>
        <v>20</v>
      </c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40"/>
    </row>
    <row r="547" spans="1:114" x14ac:dyDescent="0.25">
      <c r="A547" s="18">
        <v>45830</v>
      </c>
      <c r="B547" s="20">
        <v>41864</v>
      </c>
      <c r="C547" s="20">
        <v>37198</v>
      </c>
      <c r="D547" s="20">
        <v>35694</v>
      </c>
      <c r="E547" s="20">
        <v>35009</v>
      </c>
      <c r="F547" s="20">
        <v>36577</v>
      </c>
      <c r="G547" s="20">
        <v>41851</v>
      </c>
      <c r="H547" s="20">
        <v>49812</v>
      </c>
      <c r="I547" s="20">
        <v>62364</v>
      </c>
      <c r="J547" s="20">
        <v>67577</v>
      </c>
      <c r="K547" s="20">
        <v>77918</v>
      </c>
      <c r="L547" s="20">
        <v>72080</v>
      </c>
      <c r="M547" s="20">
        <v>68350</v>
      </c>
      <c r="N547" s="20">
        <v>67428</v>
      </c>
      <c r="O547" s="20">
        <v>62377</v>
      </c>
      <c r="P547" s="20">
        <v>61702</v>
      </c>
      <c r="Q547" s="20">
        <v>63212</v>
      </c>
      <c r="R547" s="20">
        <v>66803</v>
      </c>
      <c r="S547" s="20">
        <v>72530</v>
      </c>
      <c r="T547" s="20">
        <v>77607</v>
      </c>
      <c r="U547" s="20">
        <v>82369</v>
      </c>
      <c r="V547" s="20">
        <v>82165</v>
      </c>
      <c r="W547" s="20">
        <v>74325</v>
      </c>
      <c r="X547" s="20">
        <v>59600</v>
      </c>
      <c r="Y547" s="20">
        <v>49868</v>
      </c>
      <c r="AA547" s="2">
        <f>IFERROR(INDEX('Holiday Schedule'!$D$3:$D$24,MATCH(A547,'Holiday Schedule'!$C$3:$C$24,0)),0)</f>
        <v>0</v>
      </c>
      <c r="AB547" s="2">
        <f t="shared" si="64"/>
        <v>1</v>
      </c>
      <c r="AC547" s="2">
        <f t="shared" si="65"/>
        <v>0</v>
      </c>
      <c r="AD547" s="5">
        <f t="shared" si="66"/>
        <v>1446280</v>
      </c>
      <c r="AE547" s="5">
        <f t="shared" si="67"/>
        <v>1446280</v>
      </c>
      <c r="AG547" s="2">
        <f t="shared" si="68"/>
        <v>6</v>
      </c>
      <c r="AH547" s="2">
        <f t="shared" si="69"/>
        <v>2025</v>
      </c>
      <c r="AJ547" s="5">
        <f t="shared" si="70"/>
        <v>82369</v>
      </c>
      <c r="AK547" s="2">
        <f t="shared" si="71"/>
        <v>20</v>
      </c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40"/>
    </row>
    <row r="548" spans="1:114" x14ac:dyDescent="0.25">
      <c r="A548" s="18">
        <v>45831</v>
      </c>
      <c r="B548" s="20">
        <v>41052</v>
      </c>
      <c r="C548" s="20">
        <v>36551</v>
      </c>
      <c r="D548" s="20">
        <v>34722</v>
      </c>
      <c r="E548" s="20">
        <v>35068</v>
      </c>
      <c r="F548" s="20">
        <v>37235</v>
      </c>
      <c r="G548" s="20">
        <v>43064</v>
      </c>
      <c r="H548" s="20">
        <v>52414</v>
      </c>
      <c r="I548" s="20">
        <v>66541</v>
      </c>
      <c r="J548" s="20">
        <v>65430</v>
      </c>
      <c r="K548" s="20">
        <v>70789</v>
      </c>
      <c r="L548" s="20">
        <v>65203</v>
      </c>
      <c r="M548" s="20">
        <v>62806</v>
      </c>
      <c r="N548" s="20">
        <v>64656</v>
      </c>
      <c r="O548" s="20">
        <v>58600</v>
      </c>
      <c r="P548" s="20">
        <v>56081</v>
      </c>
      <c r="Q548" s="20">
        <v>62176</v>
      </c>
      <c r="R548" s="20">
        <v>67287</v>
      </c>
      <c r="S548" s="20">
        <v>72054</v>
      </c>
      <c r="T548" s="20">
        <v>77241</v>
      </c>
      <c r="U548" s="20">
        <v>81153</v>
      </c>
      <c r="V548" s="20">
        <v>84111</v>
      </c>
      <c r="W548" s="20">
        <v>74296</v>
      </c>
      <c r="X548" s="20">
        <v>58320</v>
      </c>
      <c r="Y548" s="20">
        <v>49036</v>
      </c>
      <c r="AA548" s="2">
        <f>IFERROR(INDEX('Holiday Schedule'!$D$3:$D$24,MATCH(A548,'Holiday Schedule'!$C$3:$C$24,0)),0)</f>
        <v>0</v>
      </c>
      <c r="AB548" s="2">
        <f t="shared" si="64"/>
        <v>2</v>
      </c>
      <c r="AC548" s="2">
        <f t="shared" si="65"/>
        <v>1086744</v>
      </c>
      <c r="AD548" s="5">
        <f t="shared" si="66"/>
        <v>329142</v>
      </c>
      <c r="AE548" s="5">
        <f t="shared" si="67"/>
        <v>1415886</v>
      </c>
      <c r="AG548" s="2">
        <f t="shared" si="68"/>
        <v>6</v>
      </c>
      <c r="AH548" s="2">
        <f t="shared" si="69"/>
        <v>2025</v>
      </c>
      <c r="AJ548" s="5">
        <f t="shared" si="70"/>
        <v>84111</v>
      </c>
      <c r="AK548" s="2">
        <f t="shared" si="71"/>
        <v>21</v>
      </c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40"/>
    </row>
    <row r="549" spans="1:114" x14ac:dyDescent="0.25">
      <c r="A549" s="18">
        <v>45832</v>
      </c>
      <c r="B549" s="20">
        <v>41061</v>
      </c>
      <c r="C549" s="20">
        <v>36559</v>
      </c>
      <c r="D549" s="20">
        <v>34730</v>
      </c>
      <c r="E549" s="20">
        <v>35076</v>
      </c>
      <c r="F549" s="20">
        <v>37244</v>
      </c>
      <c r="G549" s="20">
        <v>43074</v>
      </c>
      <c r="H549" s="20">
        <v>52426</v>
      </c>
      <c r="I549" s="20">
        <v>66558</v>
      </c>
      <c r="J549" s="20">
        <v>65445</v>
      </c>
      <c r="K549" s="20">
        <v>70807</v>
      </c>
      <c r="L549" s="20">
        <v>65219</v>
      </c>
      <c r="M549" s="20">
        <v>62820</v>
      </c>
      <c r="N549" s="20">
        <v>64671</v>
      </c>
      <c r="O549" s="20">
        <v>58615</v>
      </c>
      <c r="P549" s="20">
        <v>56094</v>
      </c>
      <c r="Q549" s="20">
        <v>62192</v>
      </c>
      <c r="R549" s="20">
        <v>67302</v>
      </c>
      <c r="S549" s="20">
        <v>72071</v>
      </c>
      <c r="T549" s="20">
        <v>77261</v>
      </c>
      <c r="U549" s="20">
        <v>81173</v>
      </c>
      <c r="V549" s="20">
        <v>84132</v>
      </c>
      <c r="W549" s="20">
        <v>74314</v>
      </c>
      <c r="X549" s="20">
        <v>58334</v>
      </c>
      <c r="Y549" s="20">
        <v>49048</v>
      </c>
      <c r="AA549" s="2">
        <f>IFERROR(INDEX('Holiday Schedule'!$D$3:$D$24,MATCH(A549,'Holiday Schedule'!$C$3:$C$24,0)),0)</f>
        <v>0</v>
      </c>
      <c r="AB549" s="2">
        <f t="shared" si="64"/>
        <v>3</v>
      </c>
      <c r="AC549" s="2">
        <f t="shared" si="65"/>
        <v>1087008</v>
      </c>
      <c r="AD549" s="5">
        <f t="shared" si="66"/>
        <v>329218</v>
      </c>
      <c r="AE549" s="5">
        <f t="shared" si="67"/>
        <v>1416226</v>
      </c>
      <c r="AG549" s="2">
        <f t="shared" si="68"/>
        <v>6</v>
      </c>
      <c r="AH549" s="2">
        <f t="shared" si="69"/>
        <v>2025</v>
      </c>
      <c r="AJ549" s="5">
        <f t="shared" si="70"/>
        <v>84132</v>
      </c>
      <c r="AK549" s="2">
        <f t="shared" si="71"/>
        <v>21</v>
      </c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40"/>
    </row>
    <row r="550" spans="1:114" x14ac:dyDescent="0.25">
      <c r="A550" s="18">
        <v>45833</v>
      </c>
      <c r="B550" s="20">
        <v>41073</v>
      </c>
      <c r="C550" s="20">
        <v>36570</v>
      </c>
      <c r="D550" s="20">
        <v>34740</v>
      </c>
      <c r="E550" s="20">
        <v>35086</v>
      </c>
      <c r="F550" s="20">
        <v>37256</v>
      </c>
      <c r="G550" s="20">
        <v>43087</v>
      </c>
      <c r="H550" s="20">
        <v>52441</v>
      </c>
      <c r="I550" s="20">
        <v>66577</v>
      </c>
      <c r="J550" s="20">
        <v>65465</v>
      </c>
      <c r="K550" s="20">
        <v>70828</v>
      </c>
      <c r="L550" s="20">
        <v>65239</v>
      </c>
      <c r="M550" s="20">
        <v>62839</v>
      </c>
      <c r="N550" s="20">
        <v>64691</v>
      </c>
      <c r="O550" s="20">
        <v>58632</v>
      </c>
      <c r="P550" s="20">
        <v>56110</v>
      </c>
      <c r="Q550" s="20">
        <v>62209</v>
      </c>
      <c r="R550" s="20">
        <v>67323</v>
      </c>
      <c r="S550" s="20">
        <v>72093</v>
      </c>
      <c r="T550" s="20">
        <v>77283</v>
      </c>
      <c r="U550" s="20">
        <v>81198</v>
      </c>
      <c r="V550" s="20">
        <v>84157</v>
      </c>
      <c r="W550" s="20">
        <v>74335</v>
      </c>
      <c r="X550" s="20">
        <v>58351</v>
      </c>
      <c r="Y550" s="20">
        <v>49062</v>
      </c>
      <c r="AA550" s="2">
        <f>IFERROR(INDEX('Holiday Schedule'!$D$3:$D$24,MATCH(A550,'Holiday Schedule'!$C$3:$C$24,0)),0)</f>
        <v>0</v>
      </c>
      <c r="AB550" s="2">
        <f t="shared" si="64"/>
        <v>4</v>
      </c>
      <c r="AC550" s="2">
        <f t="shared" si="65"/>
        <v>1087330</v>
      </c>
      <c r="AD550" s="5">
        <f t="shared" si="66"/>
        <v>329315</v>
      </c>
      <c r="AE550" s="5">
        <f t="shared" si="67"/>
        <v>1416645</v>
      </c>
      <c r="AG550" s="2">
        <f t="shared" si="68"/>
        <v>6</v>
      </c>
      <c r="AH550" s="2">
        <f t="shared" si="69"/>
        <v>2025</v>
      </c>
      <c r="AJ550" s="5">
        <f t="shared" si="70"/>
        <v>84157</v>
      </c>
      <c r="AK550" s="2">
        <f t="shared" si="71"/>
        <v>21</v>
      </c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40"/>
    </row>
    <row r="551" spans="1:114" x14ac:dyDescent="0.25">
      <c r="A551" s="18">
        <v>45834</v>
      </c>
      <c r="B551" s="20">
        <v>41078</v>
      </c>
      <c r="C551" s="20">
        <v>36574</v>
      </c>
      <c r="D551" s="20">
        <v>34743</v>
      </c>
      <c r="E551" s="20">
        <v>35090</v>
      </c>
      <c r="F551" s="20">
        <v>37258</v>
      </c>
      <c r="G551" s="20">
        <v>43091</v>
      </c>
      <c r="H551" s="20">
        <v>52445</v>
      </c>
      <c r="I551" s="20">
        <v>66582</v>
      </c>
      <c r="J551" s="20">
        <v>65470</v>
      </c>
      <c r="K551" s="20">
        <v>70834</v>
      </c>
      <c r="L551" s="20">
        <v>65244</v>
      </c>
      <c r="M551" s="20">
        <v>62844</v>
      </c>
      <c r="N551" s="20">
        <v>64696</v>
      </c>
      <c r="O551" s="20">
        <v>58637</v>
      </c>
      <c r="P551" s="20">
        <v>56115</v>
      </c>
      <c r="Q551" s="20">
        <v>62214</v>
      </c>
      <c r="R551" s="20">
        <v>67328</v>
      </c>
      <c r="S551" s="20">
        <v>72099</v>
      </c>
      <c r="T551" s="20">
        <v>77289</v>
      </c>
      <c r="U551" s="20">
        <v>81204</v>
      </c>
      <c r="V551" s="20">
        <v>84164</v>
      </c>
      <c r="W551" s="20">
        <v>74341</v>
      </c>
      <c r="X551" s="20">
        <v>58356</v>
      </c>
      <c r="Y551" s="20">
        <v>49067</v>
      </c>
      <c r="AA551" s="2">
        <f>IFERROR(INDEX('Holiday Schedule'!$D$3:$D$24,MATCH(A551,'Holiday Schedule'!$C$3:$C$24,0)),0)</f>
        <v>0</v>
      </c>
      <c r="AB551" s="2">
        <f t="shared" si="64"/>
        <v>5</v>
      </c>
      <c r="AC551" s="2">
        <f t="shared" si="65"/>
        <v>1087417</v>
      </c>
      <c r="AD551" s="5">
        <f t="shared" si="66"/>
        <v>329346</v>
      </c>
      <c r="AE551" s="5">
        <f t="shared" si="67"/>
        <v>1416763</v>
      </c>
      <c r="AG551" s="2">
        <f t="shared" si="68"/>
        <v>6</v>
      </c>
      <c r="AH551" s="2">
        <f t="shared" si="69"/>
        <v>2025</v>
      </c>
      <c r="AJ551" s="5">
        <f t="shared" si="70"/>
        <v>84164</v>
      </c>
      <c r="AK551" s="2">
        <f t="shared" si="71"/>
        <v>21</v>
      </c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40"/>
    </row>
    <row r="552" spans="1:114" x14ac:dyDescent="0.25">
      <c r="A552" s="18">
        <v>45835</v>
      </c>
      <c r="B552" s="20">
        <v>47440</v>
      </c>
      <c r="C552" s="20">
        <v>42239</v>
      </c>
      <c r="D552" s="20">
        <v>40124</v>
      </c>
      <c r="E552" s="20">
        <v>40525</v>
      </c>
      <c r="F552" s="20">
        <v>43030</v>
      </c>
      <c r="G552" s="20">
        <v>49766</v>
      </c>
      <c r="H552" s="20">
        <v>60569</v>
      </c>
      <c r="I552" s="20">
        <v>76897</v>
      </c>
      <c r="J552" s="20">
        <v>75611</v>
      </c>
      <c r="K552" s="20">
        <v>81805</v>
      </c>
      <c r="L552" s="20">
        <v>75348</v>
      </c>
      <c r="M552" s="20">
        <v>72579</v>
      </c>
      <c r="N552" s="20">
        <v>74716</v>
      </c>
      <c r="O552" s="20">
        <v>67721</v>
      </c>
      <c r="P552" s="20">
        <v>64807</v>
      </c>
      <c r="Q552" s="20">
        <v>71852</v>
      </c>
      <c r="R552" s="20">
        <v>77758</v>
      </c>
      <c r="S552" s="20">
        <v>83267</v>
      </c>
      <c r="T552" s="20">
        <v>89262</v>
      </c>
      <c r="U552" s="20">
        <v>93784</v>
      </c>
      <c r="V552" s="20">
        <v>97200</v>
      </c>
      <c r="W552" s="20">
        <v>85857</v>
      </c>
      <c r="X552" s="20">
        <v>67394</v>
      </c>
      <c r="Y552" s="20">
        <v>56667</v>
      </c>
      <c r="AA552" s="2">
        <f>IFERROR(INDEX('Holiday Schedule'!$D$3:$D$24,MATCH(A552,'Holiday Schedule'!$C$3:$C$24,0)),0)</f>
        <v>0</v>
      </c>
      <c r="AB552" s="2">
        <f t="shared" si="64"/>
        <v>6</v>
      </c>
      <c r="AC552" s="2">
        <f t="shared" si="65"/>
        <v>1255858</v>
      </c>
      <c r="AD552" s="5">
        <f t="shared" si="66"/>
        <v>380360</v>
      </c>
      <c r="AE552" s="5">
        <f t="shared" si="67"/>
        <v>1636218</v>
      </c>
      <c r="AG552" s="2">
        <f t="shared" si="68"/>
        <v>6</v>
      </c>
      <c r="AH552" s="2">
        <f t="shared" si="69"/>
        <v>2025</v>
      </c>
      <c r="AJ552" s="5">
        <f t="shared" si="70"/>
        <v>97200</v>
      </c>
      <c r="AK552" s="2">
        <f t="shared" si="71"/>
        <v>21</v>
      </c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40"/>
    </row>
    <row r="553" spans="1:114" x14ac:dyDescent="0.25">
      <c r="A553" s="18">
        <v>45836</v>
      </c>
      <c r="B553" s="20">
        <v>48396</v>
      </c>
      <c r="C553" s="20">
        <v>43002</v>
      </c>
      <c r="D553" s="20">
        <v>41264</v>
      </c>
      <c r="E553" s="20">
        <v>40470</v>
      </c>
      <c r="F553" s="20">
        <v>42285</v>
      </c>
      <c r="G553" s="20">
        <v>48381</v>
      </c>
      <c r="H553" s="20">
        <v>57586</v>
      </c>
      <c r="I553" s="20">
        <v>72095</v>
      </c>
      <c r="J553" s="20">
        <v>78123</v>
      </c>
      <c r="K553" s="20">
        <v>90077</v>
      </c>
      <c r="L553" s="20">
        <v>83330</v>
      </c>
      <c r="M553" s="20">
        <v>79017</v>
      </c>
      <c r="N553" s="20">
        <v>77952</v>
      </c>
      <c r="O553" s="20">
        <v>72110</v>
      </c>
      <c r="P553" s="20">
        <v>71331</v>
      </c>
      <c r="Q553" s="20">
        <v>73076</v>
      </c>
      <c r="R553" s="20">
        <v>77228</v>
      </c>
      <c r="S553" s="20">
        <v>83847</v>
      </c>
      <c r="T553" s="20">
        <v>89716</v>
      </c>
      <c r="U553" s="20">
        <v>95222</v>
      </c>
      <c r="V553" s="20">
        <v>94985</v>
      </c>
      <c r="W553" s="20">
        <v>85925</v>
      </c>
      <c r="X553" s="20">
        <v>68900</v>
      </c>
      <c r="Y553" s="20">
        <v>57648</v>
      </c>
      <c r="AA553" s="2">
        <f>IFERROR(INDEX('Holiday Schedule'!$D$3:$D$24,MATCH(A553,'Holiday Schedule'!$C$3:$C$24,0)),0)</f>
        <v>0</v>
      </c>
      <c r="AB553" s="2">
        <f t="shared" si="64"/>
        <v>7</v>
      </c>
      <c r="AC553" s="2">
        <f t="shared" si="65"/>
        <v>0</v>
      </c>
      <c r="AD553" s="5">
        <f t="shared" si="66"/>
        <v>1671966</v>
      </c>
      <c r="AE553" s="5">
        <f t="shared" si="67"/>
        <v>1671966</v>
      </c>
      <c r="AG553" s="2">
        <f t="shared" si="68"/>
        <v>6</v>
      </c>
      <c r="AH553" s="2">
        <f t="shared" si="69"/>
        <v>2025</v>
      </c>
      <c r="AJ553" s="5">
        <f t="shared" si="70"/>
        <v>95222</v>
      </c>
      <c r="AK553" s="2">
        <f t="shared" si="71"/>
        <v>20</v>
      </c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40"/>
    </row>
    <row r="554" spans="1:114" x14ac:dyDescent="0.25">
      <c r="A554" s="18">
        <v>45837</v>
      </c>
      <c r="B554" s="20">
        <v>48396</v>
      </c>
      <c r="C554" s="20">
        <v>43002</v>
      </c>
      <c r="D554" s="20">
        <v>41264</v>
      </c>
      <c r="E554" s="20">
        <v>40470</v>
      </c>
      <c r="F554" s="20">
        <v>42285</v>
      </c>
      <c r="G554" s="20">
        <v>48381</v>
      </c>
      <c r="H554" s="20">
        <v>57586</v>
      </c>
      <c r="I554" s="20">
        <v>72095</v>
      </c>
      <c r="J554" s="20">
        <v>78123</v>
      </c>
      <c r="K554" s="20">
        <v>90077</v>
      </c>
      <c r="L554" s="20">
        <v>83330</v>
      </c>
      <c r="M554" s="20">
        <v>79016</v>
      </c>
      <c r="N554" s="20">
        <v>77952</v>
      </c>
      <c r="O554" s="20">
        <v>72110</v>
      </c>
      <c r="P554" s="20">
        <v>71331</v>
      </c>
      <c r="Q554" s="20">
        <v>73076</v>
      </c>
      <c r="R554" s="20">
        <v>77227</v>
      </c>
      <c r="S554" s="20">
        <v>83847</v>
      </c>
      <c r="T554" s="20">
        <v>89715</v>
      </c>
      <c r="U554" s="20">
        <v>95222</v>
      </c>
      <c r="V554" s="20">
        <v>94985</v>
      </c>
      <c r="W554" s="20">
        <v>85925</v>
      </c>
      <c r="X554" s="20">
        <v>68900</v>
      </c>
      <c r="Y554" s="20">
        <v>57648</v>
      </c>
      <c r="AA554" s="2">
        <f>IFERROR(INDEX('Holiday Schedule'!$D$3:$D$24,MATCH(A554,'Holiday Schedule'!$C$3:$C$24,0)),0)</f>
        <v>0</v>
      </c>
      <c r="AB554" s="2">
        <f t="shared" si="64"/>
        <v>1</v>
      </c>
      <c r="AC554" s="2">
        <f t="shared" si="65"/>
        <v>0</v>
      </c>
      <c r="AD554" s="5">
        <f t="shared" si="66"/>
        <v>1671963</v>
      </c>
      <c r="AE554" s="5">
        <f t="shared" si="67"/>
        <v>1671963</v>
      </c>
      <c r="AG554" s="2">
        <f t="shared" si="68"/>
        <v>6</v>
      </c>
      <c r="AH554" s="2">
        <f t="shared" si="69"/>
        <v>2025</v>
      </c>
      <c r="AJ554" s="5">
        <f t="shared" si="70"/>
        <v>95222</v>
      </c>
      <c r="AK554" s="2">
        <f t="shared" si="71"/>
        <v>20</v>
      </c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40"/>
    </row>
    <row r="555" spans="1:114" x14ac:dyDescent="0.25">
      <c r="A555" s="18">
        <v>45838</v>
      </c>
      <c r="B555" s="42">
        <v>41363</v>
      </c>
      <c r="C555" s="42">
        <v>36826</v>
      </c>
      <c r="D555" s="42">
        <v>34983</v>
      </c>
      <c r="E555" s="42">
        <v>35332</v>
      </c>
      <c r="F555" s="42">
        <v>37516</v>
      </c>
      <c r="G555" s="42">
        <v>43389</v>
      </c>
      <c r="H555" s="42">
        <v>52808</v>
      </c>
      <c r="I555" s="42">
        <v>67045</v>
      </c>
      <c r="J555" s="42">
        <v>65925</v>
      </c>
      <c r="K555" s="42">
        <v>71323</v>
      </c>
      <c r="L555" s="42">
        <v>65695</v>
      </c>
      <c r="M555" s="42">
        <v>63280</v>
      </c>
      <c r="N555" s="42">
        <v>65144</v>
      </c>
      <c r="O555" s="42">
        <v>59044</v>
      </c>
      <c r="P555" s="42">
        <v>56503</v>
      </c>
      <c r="Q555" s="42">
        <v>62645</v>
      </c>
      <c r="R555" s="42">
        <v>67796</v>
      </c>
      <c r="S555" s="42">
        <v>72599</v>
      </c>
      <c r="T555" s="42">
        <v>77826</v>
      </c>
      <c r="U555" s="42">
        <v>81768</v>
      </c>
      <c r="V555" s="42">
        <v>84748</v>
      </c>
      <c r="W555" s="42">
        <v>74856</v>
      </c>
      <c r="X555" s="42">
        <v>58759</v>
      </c>
      <c r="Y555" s="42">
        <v>49407</v>
      </c>
      <c r="AA555" s="2">
        <f>IFERROR(INDEX('Holiday Schedule'!$D$3:$D$24,MATCH(A555,'Holiday Schedule'!$C$3:$C$24,0)),0)</f>
        <v>0</v>
      </c>
      <c r="AB555" s="2">
        <f t="shared" si="64"/>
        <v>2</v>
      </c>
      <c r="AC555" s="2">
        <f t="shared" si="65"/>
        <v>1094956</v>
      </c>
      <c r="AD555" s="5">
        <f t="shared" si="66"/>
        <v>331624</v>
      </c>
      <c r="AE555" s="5">
        <f t="shared" si="67"/>
        <v>1426580</v>
      </c>
      <c r="AG555" s="2">
        <f t="shared" si="68"/>
        <v>6</v>
      </c>
      <c r="AH555" s="2">
        <f t="shared" si="69"/>
        <v>2025</v>
      </c>
      <c r="AJ555" s="5">
        <f t="shared" si="70"/>
        <v>84748</v>
      </c>
      <c r="AK555" s="2">
        <f t="shared" si="71"/>
        <v>21</v>
      </c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40"/>
    </row>
    <row r="556" spans="1:114" x14ac:dyDescent="0.25">
      <c r="A556" s="18">
        <v>45839</v>
      </c>
      <c r="B556" s="42">
        <v>37552.004999999997</v>
      </c>
      <c r="C556" s="42">
        <v>34997.86</v>
      </c>
      <c r="D556" s="42">
        <v>32635.185000000001</v>
      </c>
      <c r="E556" s="42">
        <v>31633.395</v>
      </c>
      <c r="F556" s="42">
        <v>32795.084999999999</v>
      </c>
      <c r="G556" s="42">
        <v>34372.959999999999</v>
      </c>
      <c r="H556" s="42">
        <v>33464.83</v>
      </c>
      <c r="I556" s="42">
        <v>38235.879999999997</v>
      </c>
      <c r="J556" s="42">
        <v>39307.675000000003</v>
      </c>
      <c r="K556" s="42">
        <v>38177.135000000002</v>
      </c>
      <c r="L556" s="42">
        <v>37453.11</v>
      </c>
      <c r="M556" s="42">
        <v>36824.955000000002</v>
      </c>
      <c r="N556" s="42">
        <v>37195.269999999997</v>
      </c>
      <c r="O556" s="42">
        <v>39017.769999999997</v>
      </c>
      <c r="P556" s="42">
        <v>35868.370000000003</v>
      </c>
      <c r="Q556" s="42">
        <v>33715.985000000001</v>
      </c>
      <c r="R556" s="42">
        <v>40719.279999999999</v>
      </c>
      <c r="S556" s="42">
        <v>44059.955000000002</v>
      </c>
      <c r="T556" s="42">
        <v>50402.8</v>
      </c>
      <c r="U556" s="42">
        <v>55324.160000000003</v>
      </c>
      <c r="V556" s="42">
        <v>59104.800000000003</v>
      </c>
      <c r="W556" s="42">
        <v>56182.42</v>
      </c>
      <c r="X556" s="42">
        <v>50922.87</v>
      </c>
      <c r="Y556" s="42">
        <v>45519.184999999998</v>
      </c>
      <c r="AA556" s="2">
        <f>IFERROR(INDEX('Holiday Schedule'!$D$3:$D$24,MATCH(A556,'Holiday Schedule'!$C$3:$C$24,0)),0)</f>
        <v>0</v>
      </c>
      <c r="AB556" s="2">
        <f t="shared" si="64"/>
        <v>3</v>
      </c>
      <c r="AC556" s="2">
        <f t="shared" si="65"/>
        <v>692512.43500000006</v>
      </c>
      <c r="AD556" s="5">
        <f t="shared" si="66"/>
        <v>282970.50500000012</v>
      </c>
      <c r="AE556" s="5">
        <f t="shared" si="67"/>
        <v>975482.94000000018</v>
      </c>
      <c r="AG556" s="2">
        <f t="shared" si="68"/>
        <v>7</v>
      </c>
      <c r="AH556" s="2">
        <f t="shared" si="69"/>
        <v>2025</v>
      </c>
      <c r="AJ556" s="5">
        <f t="shared" si="70"/>
        <v>59104.800000000003</v>
      </c>
      <c r="AK556" s="2">
        <f t="shared" si="71"/>
        <v>21</v>
      </c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BL556" s="5"/>
      <c r="BM556" s="5"/>
      <c r="BN556" s="5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40"/>
      <c r="CM556" s="41"/>
      <c r="CN556" s="41"/>
      <c r="CO556" s="41"/>
      <c r="CP556" s="41"/>
      <c r="CQ556" s="41"/>
      <c r="CR556" s="41"/>
      <c r="CS556" s="41"/>
      <c r="CT556" s="41"/>
      <c r="CU556" s="41"/>
      <c r="CV556" s="41"/>
      <c r="CW556" s="41"/>
      <c r="CX556" s="41"/>
      <c r="CY556" s="41"/>
      <c r="CZ556" s="41"/>
      <c r="DA556" s="41"/>
      <c r="DB556" s="41"/>
      <c r="DC556" s="41"/>
      <c r="DD556" s="41"/>
      <c r="DE556" s="41"/>
      <c r="DF556" s="41"/>
      <c r="DG556" s="41"/>
      <c r="DH556" s="41"/>
      <c r="DI556" s="41"/>
      <c r="DJ556" s="41"/>
    </row>
    <row r="557" spans="1:114" x14ac:dyDescent="0.25">
      <c r="A557" s="18">
        <v>45840</v>
      </c>
      <c r="B557" s="42">
        <v>36434.434999999998</v>
      </c>
      <c r="C557" s="42">
        <v>36888.49</v>
      </c>
      <c r="D557" s="42">
        <v>34597.629999999997</v>
      </c>
      <c r="E557" s="42">
        <v>34532.959999999999</v>
      </c>
      <c r="F557" s="42">
        <v>35683.224999999999</v>
      </c>
      <c r="G557" s="42">
        <v>36456.014999999999</v>
      </c>
      <c r="H557" s="42">
        <v>36358.42</v>
      </c>
      <c r="I557" s="42">
        <v>35383.75</v>
      </c>
      <c r="J557" s="42">
        <v>34569.334999999999</v>
      </c>
      <c r="K557" s="42">
        <v>35528.735000000001</v>
      </c>
      <c r="L557" s="42">
        <v>37971.945</v>
      </c>
      <c r="M557" s="42">
        <v>36172.614999999998</v>
      </c>
      <c r="N557" s="42">
        <v>37722.305</v>
      </c>
      <c r="O557" s="42">
        <v>39236.915000000001</v>
      </c>
      <c r="P557" s="42">
        <v>38597.46</v>
      </c>
      <c r="Q557" s="42">
        <v>39670.864999999998</v>
      </c>
      <c r="R557" s="42">
        <v>47562.184999999998</v>
      </c>
      <c r="S557" s="42">
        <v>54937.014999999999</v>
      </c>
      <c r="T557" s="42">
        <v>58958.33</v>
      </c>
      <c r="U557" s="42">
        <v>62983.404999999999</v>
      </c>
      <c r="V557" s="42">
        <v>65185.97</v>
      </c>
      <c r="W557" s="42">
        <v>63445.75</v>
      </c>
      <c r="X557" s="42">
        <v>57971.324999999997</v>
      </c>
      <c r="Y557" s="42">
        <v>49324.455000000002</v>
      </c>
      <c r="AA557" s="2">
        <f>IFERROR(INDEX('Holiday Schedule'!$D$3:$D$24,MATCH(A557,'Holiday Schedule'!$C$3:$C$24,0)),0)</f>
        <v>0</v>
      </c>
      <c r="AB557" s="2">
        <f t="shared" si="64"/>
        <v>4</v>
      </c>
      <c r="AC557" s="2">
        <f t="shared" si="65"/>
        <v>745897.90499999991</v>
      </c>
      <c r="AD557" s="5">
        <f t="shared" si="66"/>
        <v>300275.62999999989</v>
      </c>
      <c r="AE557" s="5">
        <f t="shared" si="67"/>
        <v>1046173.5349999998</v>
      </c>
      <c r="AG557" s="2">
        <f t="shared" si="68"/>
        <v>7</v>
      </c>
      <c r="AH557" s="2">
        <f t="shared" si="69"/>
        <v>2025</v>
      </c>
      <c r="AJ557" s="5">
        <f t="shared" si="70"/>
        <v>65185.97</v>
      </c>
      <c r="AK557" s="2">
        <f t="shared" si="71"/>
        <v>21</v>
      </c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BL557" s="5"/>
      <c r="BM557" s="5"/>
      <c r="BN557" s="5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40"/>
      <c r="CM557" s="41"/>
      <c r="CN557" s="41"/>
      <c r="CO557" s="41"/>
      <c r="CP557" s="41"/>
      <c r="CQ557" s="41"/>
      <c r="CR557" s="41"/>
      <c r="CS557" s="41"/>
      <c r="CT557" s="41"/>
      <c r="CU557" s="41"/>
      <c r="CV557" s="41"/>
      <c r="CW557" s="41"/>
      <c r="CX557" s="41"/>
      <c r="CY557" s="41"/>
      <c r="CZ557" s="41"/>
      <c r="DA557" s="41"/>
      <c r="DB557" s="41"/>
      <c r="DC557" s="41"/>
      <c r="DD557" s="41"/>
      <c r="DE557" s="41"/>
      <c r="DF557" s="41"/>
      <c r="DG557" s="41"/>
      <c r="DH557" s="41"/>
      <c r="DI557" s="41"/>
      <c r="DJ557" s="41"/>
    </row>
    <row r="558" spans="1:114" x14ac:dyDescent="0.25">
      <c r="A558" s="18">
        <v>45841</v>
      </c>
      <c r="B558" s="42">
        <v>27985.974999999999</v>
      </c>
      <c r="C558" s="42">
        <v>39032.665000000001</v>
      </c>
      <c r="D558" s="42">
        <v>36476.665000000001</v>
      </c>
      <c r="E558" s="42">
        <v>35133.834999999999</v>
      </c>
      <c r="F558" s="42">
        <v>36450.379999999997</v>
      </c>
      <c r="G558" s="42">
        <v>35668.035000000003</v>
      </c>
      <c r="H558" s="42">
        <v>35932.480000000003</v>
      </c>
      <c r="I558" s="42">
        <v>35695.96</v>
      </c>
      <c r="J558" s="42">
        <v>33655.345000000001</v>
      </c>
      <c r="K558" s="42">
        <v>32260.240000000002</v>
      </c>
      <c r="L558" s="42">
        <v>33403.504999999997</v>
      </c>
      <c r="M558" s="42">
        <v>34668.025000000001</v>
      </c>
      <c r="N558" s="42">
        <v>37517.730000000003</v>
      </c>
      <c r="O558" s="42">
        <v>40435.83</v>
      </c>
      <c r="P558" s="42">
        <v>46979.12</v>
      </c>
      <c r="Q558" s="42">
        <v>48040.855000000003</v>
      </c>
      <c r="R558" s="42">
        <v>49796.074999999997</v>
      </c>
      <c r="S558" s="42">
        <v>53517.1</v>
      </c>
      <c r="T558" s="42">
        <v>53926.595000000001</v>
      </c>
      <c r="U558" s="42">
        <v>55606.055</v>
      </c>
      <c r="V558" s="42">
        <v>56630.264999999999</v>
      </c>
      <c r="W558" s="42">
        <v>56051.614999999998</v>
      </c>
      <c r="X558" s="42">
        <v>50922.114999999998</v>
      </c>
      <c r="Y558" s="42">
        <v>44495.69</v>
      </c>
      <c r="AA558" s="2">
        <f>IFERROR(INDEX('Holiday Schedule'!$D$3:$D$24,MATCH(A558,'Holiday Schedule'!$C$3:$C$24,0)),0)</f>
        <v>0</v>
      </c>
      <c r="AB558" s="2">
        <f t="shared" si="64"/>
        <v>5</v>
      </c>
      <c r="AC558" s="2">
        <f t="shared" si="65"/>
        <v>719106.43</v>
      </c>
      <c r="AD558" s="5">
        <f t="shared" si="66"/>
        <v>291175.72499999998</v>
      </c>
      <c r="AE558" s="5">
        <f t="shared" si="67"/>
        <v>1010282.155</v>
      </c>
      <c r="AG558" s="2">
        <f t="shared" si="68"/>
        <v>7</v>
      </c>
      <c r="AH558" s="2">
        <f t="shared" si="69"/>
        <v>2025</v>
      </c>
      <c r="AJ558" s="5">
        <f t="shared" si="70"/>
        <v>56630.264999999999</v>
      </c>
      <c r="AK558" s="2">
        <f t="shared" si="71"/>
        <v>21</v>
      </c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BL558" s="5"/>
      <c r="BM558" s="5"/>
      <c r="BN558" s="5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7"/>
      <c r="CE558" s="37"/>
      <c r="CF558" s="37"/>
      <c r="CG558" s="37"/>
      <c r="CH558" s="37"/>
      <c r="CI558" s="37"/>
      <c r="CJ558" s="37"/>
      <c r="CK558" s="40"/>
      <c r="CM558" s="41"/>
      <c r="CN558" s="41"/>
      <c r="CO558" s="41"/>
      <c r="CP558" s="41"/>
      <c r="CQ558" s="41"/>
      <c r="CR558" s="41"/>
      <c r="CS558" s="41"/>
      <c r="CT558" s="41"/>
      <c r="CU558" s="41"/>
      <c r="CV558" s="41"/>
      <c r="CW558" s="41"/>
      <c r="CX558" s="41"/>
      <c r="CY558" s="41"/>
      <c r="CZ558" s="41"/>
      <c r="DA558" s="41"/>
      <c r="DB558" s="41"/>
      <c r="DC558" s="41"/>
      <c r="DD558" s="41"/>
      <c r="DE558" s="41"/>
      <c r="DF558" s="41"/>
      <c r="DG558" s="41"/>
      <c r="DH558" s="41"/>
      <c r="DI558" s="41"/>
      <c r="DJ558" s="41"/>
    </row>
    <row r="559" spans="1:114" x14ac:dyDescent="0.25">
      <c r="A559" s="18">
        <v>45842</v>
      </c>
      <c r="B559" s="42">
        <v>38985.01</v>
      </c>
      <c r="C559" s="42">
        <v>35928.644999999997</v>
      </c>
      <c r="D559" s="42">
        <v>33576.654999999999</v>
      </c>
      <c r="E559" s="42">
        <v>32625.185000000001</v>
      </c>
      <c r="F559" s="42">
        <v>32862.695</v>
      </c>
      <c r="G559" s="42">
        <v>31610.185000000001</v>
      </c>
      <c r="H559" s="42">
        <v>31105.75</v>
      </c>
      <c r="I559" s="42">
        <v>30034.264999999999</v>
      </c>
      <c r="J559" s="42">
        <v>26199.404999999999</v>
      </c>
      <c r="K559" s="42">
        <v>23566.73</v>
      </c>
      <c r="L559" s="42">
        <v>24851.505000000001</v>
      </c>
      <c r="M559" s="42">
        <v>24713.875</v>
      </c>
      <c r="N559" s="42">
        <v>24406.744999999999</v>
      </c>
      <c r="O559" s="42">
        <v>27526.880000000001</v>
      </c>
      <c r="P559" s="42">
        <v>24864.205000000002</v>
      </c>
      <c r="Q559" s="42">
        <v>27215.035</v>
      </c>
      <c r="R559" s="42">
        <v>28803.75</v>
      </c>
      <c r="S559" s="42">
        <v>35451.334999999999</v>
      </c>
      <c r="T559" s="42">
        <v>41895.184999999998</v>
      </c>
      <c r="U559" s="42">
        <v>45970.2</v>
      </c>
      <c r="V559" s="42">
        <v>47436.42</v>
      </c>
      <c r="W559" s="42">
        <v>46974.25</v>
      </c>
      <c r="X559" s="42">
        <v>44600.705000000002</v>
      </c>
      <c r="Y559" s="42">
        <v>40959.97</v>
      </c>
      <c r="AA559" s="2">
        <f>IFERROR(INDEX('Holiday Schedule'!$D$3:$D$24,MATCH(A559,'Holiday Schedule'!$C$3:$C$24,0)),0)</f>
        <v>1</v>
      </c>
      <c r="AB559" s="2">
        <f t="shared" si="64"/>
        <v>6</v>
      </c>
      <c r="AC559" s="2">
        <f t="shared" si="65"/>
        <v>0</v>
      </c>
      <c r="AD559" s="5">
        <f t="shared" si="66"/>
        <v>802164.58499999996</v>
      </c>
      <c r="AE559" s="5">
        <f t="shared" si="67"/>
        <v>802164.58499999996</v>
      </c>
      <c r="AG559" s="2">
        <f t="shared" si="68"/>
        <v>7</v>
      </c>
      <c r="AH559" s="2">
        <f t="shared" si="69"/>
        <v>2025</v>
      </c>
      <c r="AJ559" s="5">
        <f t="shared" si="70"/>
        <v>47436.42</v>
      </c>
      <c r="AK559" s="2">
        <f t="shared" si="71"/>
        <v>21</v>
      </c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BL559" s="5"/>
      <c r="BM559" s="5"/>
      <c r="BN559" s="5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40"/>
      <c r="CM559" s="41"/>
      <c r="CN559" s="41"/>
      <c r="CO559" s="41"/>
      <c r="CP559" s="41"/>
      <c r="CQ559" s="41"/>
      <c r="CR559" s="41"/>
      <c r="CS559" s="41"/>
      <c r="CT559" s="41"/>
      <c r="CU559" s="41"/>
      <c r="CV559" s="41"/>
      <c r="CW559" s="41"/>
      <c r="CX559" s="41"/>
      <c r="CY559" s="41"/>
      <c r="CZ559" s="41"/>
      <c r="DA559" s="41"/>
      <c r="DB559" s="41"/>
      <c r="DC559" s="41"/>
      <c r="DD559" s="41"/>
      <c r="DE559" s="41"/>
      <c r="DF559" s="41"/>
      <c r="DG559" s="41"/>
      <c r="DH559" s="41"/>
      <c r="DI559" s="41"/>
      <c r="DJ559" s="41"/>
    </row>
    <row r="560" spans="1:114" x14ac:dyDescent="0.25">
      <c r="A560" s="18">
        <v>45843</v>
      </c>
      <c r="B560" s="42">
        <v>35569.620000000003</v>
      </c>
      <c r="C560" s="42">
        <v>32818.050000000003</v>
      </c>
      <c r="D560" s="42">
        <v>31222.904999999999</v>
      </c>
      <c r="E560" s="42">
        <v>30225.465</v>
      </c>
      <c r="F560" s="42">
        <v>30164.97</v>
      </c>
      <c r="G560" s="42">
        <v>28783.78</v>
      </c>
      <c r="H560" s="42">
        <v>27832.915000000001</v>
      </c>
      <c r="I560" s="42">
        <v>26084.814999999999</v>
      </c>
      <c r="J560" s="42">
        <v>23928.83</v>
      </c>
      <c r="K560" s="42">
        <v>22404.95</v>
      </c>
      <c r="L560" s="42">
        <v>22721.41</v>
      </c>
      <c r="M560" s="42">
        <v>24593.705000000002</v>
      </c>
      <c r="N560" s="42">
        <v>25234.52</v>
      </c>
      <c r="O560" s="42">
        <v>25896.799999999999</v>
      </c>
      <c r="P560" s="42">
        <v>28304.345000000001</v>
      </c>
      <c r="Q560" s="42">
        <v>32209.919999999998</v>
      </c>
      <c r="R560" s="42">
        <v>38103.72</v>
      </c>
      <c r="S560" s="42">
        <v>45693.114999999998</v>
      </c>
      <c r="T560" s="42">
        <v>48459.17</v>
      </c>
      <c r="U560" s="42">
        <v>53416.055</v>
      </c>
      <c r="V560" s="42">
        <v>54855.82</v>
      </c>
      <c r="W560" s="42">
        <v>54988.69</v>
      </c>
      <c r="X560" s="42">
        <v>50015.915000000001</v>
      </c>
      <c r="Y560" s="42">
        <v>43757.635000000002</v>
      </c>
      <c r="AA560" s="2">
        <f>IFERROR(INDEX('Holiday Schedule'!$D$3:$D$24,MATCH(A560,'Holiday Schedule'!$C$3:$C$24,0)),0)</f>
        <v>0</v>
      </c>
      <c r="AB560" s="2">
        <f t="shared" si="64"/>
        <v>7</v>
      </c>
      <c r="AC560" s="2">
        <f t="shared" si="65"/>
        <v>0</v>
      </c>
      <c r="AD560" s="5">
        <f t="shared" si="66"/>
        <v>837287.12000000011</v>
      </c>
      <c r="AE560" s="5">
        <f t="shared" si="67"/>
        <v>837287.12000000011</v>
      </c>
      <c r="AG560" s="2">
        <f t="shared" si="68"/>
        <v>7</v>
      </c>
      <c r="AH560" s="2">
        <f t="shared" si="69"/>
        <v>2025</v>
      </c>
      <c r="AJ560" s="5">
        <f t="shared" si="70"/>
        <v>54988.69</v>
      </c>
      <c r="AK560" s="2">
        <f t="shared" si="71"/>
        <v>22</v>
      </c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BL560" s="5"/>
      <c r="BM560" s="5"/>
      <c r="BN560" s="5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40"/>
      <c r="CM560" s="41"/>
      <c r="CN560" s="41"/>
      <c r="CO560" s="41"/>
      <c r="CP560" s="41"/>
      <c r="CQ560" s="41"/>
      <c r="CR560" s="41"/>
      <c r="CS560" s="41"/>
      <c r="CT560" s="41"/>
      <c r="CU560" s="41"/>
      <c r="CV560" s="41"/>
      <c r="CW560" s="41"/>
      <c r="CX560" s="41"/>
      <c r="CY560" s="41"/>
      <c r="CZ560" s="41"/>
      <c r="DA560" s="41"/>
      <c r="DB560" s="41"/>
      <c r="DC560" s="41"/>
      <c r="DD560" s="41"/>
      <c r="DE560" s="41"/>
      <c r="DF560" s="41"/>
      <c r="DG560" s="41"/>
      <c r="DH560" s="41"/>
      <c r="DI560" s="41"/>
      <c r="DJ560" s="41"/>
    </row>
    <row r="561" spans="1:114" x14ac:dyDescent="0.25">
      <c r="A561" s="18">
        <v>45844</v>
      </c>
      <c r="B561" s="42">
        <v>38647.665000000001</v>
      </c>
      <c r="C561" s="42">
        <v>35561.525000000001</v>
      </c>
      <c r="D561" s="42">
        <v>33990.974999999999</v>
      </c>
      <c r="E561" s="42">
        <v>32831.375</v>
      </c>
      <c r="F561" s="42">
        <v>32678.09</v>
      </c>
      <c r="G561" s="42">
        <v>30969.525000000001</v>
      </c>
      <c r="H561" s="42">
        <v>31352.32</v>
      </c>
      <c r="I561" s="42">
        <v>31040.76</v>
      </c>
      <c r="J561" s="42">
        <v>31351.255000000001</v>
      </c>
      <c r="K561" s="42">
        <v>30212.674999999999</v>
      </c>
      <c r="L561" s="42">
        <v>32735.14</v>
      </c>
      <c r="M561" s="42">
        <v>33930.6</v>
      </c>
      <c r="N561" s="42">
        <v>37835.19</v>
      </c>
      <c r="O561" s="42">
        <v>40756.129999999997</v>
      </c>
      <c r="P561" s="42">
        <v>40145</v>
      </c>
      <c r="Q561" s="42">
        <v>43305.3</v>
      </c>
      <c r="R561" s="42">
        <v>47220.635000000002</v>
      </c>
      <c r="S561" s="42">
        <v>55695.77</v>
      </c>
      <c r="T561" s="42">
        <v>63641.3</v>
      </c>
      <c r="U561" s="42">
        <v>66882.97</v>
      </c>
      <c r="V561" s="42">
        <v>65794.16</v>
      </c>
      <c r="W561" s="42">
        <v>62650.684999999998</v>
      </c>
      <c r="X561" s="42">
        <v>57528.43</v>
      </c>
      <c r="Y561" s="42">
        <v>50663.72</v>
      </c>
      <c r="AA561" s="2">
        <f>IFERROR(INDEX('Holiday Schedule'!$D$3:$D$24,MATCH(A561,'Holiday Schedule'!$C$3:$C$24,0)),0)</f>
        <v>0</v>
      </c>
      <c r="AB561" s="2">
        <f t="shared" si="64"/>
        <v>1</v>
      </c>
      <c r="AC561" s="2">
        <f t="shared" si="65"/>
        <v>0</v>
      </c>
      <c r="AD561" s="5">
        <f t="shared" si="66"/>
        <v>1027421.1950000002</v>
      </c>
      <c r="AE561" s="5">
        <f t="shared" si="67"/>
        <v>1027421.1950000002</v>
      </c>
      <c r="AG561" s="2">
        <f t="shared" si="68"/>
        <v>7</v>
      </c>
      <c r="AH561" s="2">
        <f t="shared" si="69"/>
        <v>2025</v>
      </c>
      <c r="AJ561" s="5">
        <f t="shared" si="70"/>
        <v>66882.97</v>
      </c>
      <c r="AK561" s="2">
        <f t="shared" si="71"/>
        <v>20</v>
      </c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BL561" s="5"/>
      <c r="BM561" s="5"/>
      <c r="BN561" s="5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40"/>
      <c r="CM561" s="41"/>
      <c r="CN561" s="41"/>
      <c r="CO561" s="41"/>
      <c r="CP561" s="41"/>
      <c r="CQ561" s="41"/>
      <c r="CR561" s="41"/>
      <c r="CS561" s="41"/>
      <c r="CT561" s="41"/>
      <c r="CU561" s="41"/>
      <c r="CV561" s="41"/>
      <c r="CW561" s="41"/>
      <c r="CX561" s="41"/>
      <c r="CY561" s="41"/>
      <c r="CZ561" s="41"/>
      <c r="DA561" s="41"/>
      <c r="DB561" s="41"/>
      <c r="DC561" s="41"/>
      <c r="DD561" s="41"/>
      <c r="DE561" s="41"/>
      <c r="DF561" s="41"/>
      <c r="DG561" s="41"/>
      <c r="DH561" s="41"/>
      <c r="DI561" s="41"/>
      <c r="DJ561" s="41"/>
    </row>
    <row r="562" spans="1:114" x14ac:dyDescent="0.25">
      <c r="A562" s="18">
        <v>45845</v>
      </c>
      <c r="B562" s="42">
        <v>44288.79</v>
      </c>
      <c r="C562" s="42">
        <v>41032.54</v>
      </c>
      <c r="D562" s="42">
        <v>38526.239999999998</v>
      </c>
      <c r="E562" s="42">
        <v>37473.78</v>
      </c>
      <c r="F562" s="42">
        <v>38117.305</v>
      </c>
      <c r="G562" s="42">
        <v>38951.42</v>
      </c>
      <c r="H562" s="42">
        <v>39201.644999999997</v>
      </c>
      <c r="I562" s="42">
        <v>39580.404999999999</v>
      </c>
      <c r="J562" s="42">
        <v>38344.514999999999</v>
      </c>
      <c r="K562" s="42">
        <v>37128.904999999999</v>
      </c>
      <c r="L562" s="42">
        <v>39666.49</v>
      </c>
      <c r="M562" s="42">
        <v>40020.39</v>
      </c>
      <c r="N562" s="42">
        <v>41356.364999999998</v>
      </c>
      <c r="O562" s="42">
        <v>42770.875</v>
      </c>
      <c r="P562" s="42">
        <v>43338.625</v>
      </c>
      <c r="Q562" s="42">
        <v>44616.62</v>
      </c>
      <c r="R562" s="42">
        <v>49438.47</v>
      </c>
      <c r="S562" s="42">
        <v>55995.294999999998</v>
      </c>
      <c r="T562" s="42">
        <v>60773.224999999999</v>
      </c>
      <c r="U562" s="42">
        <v>66309.789999999994</v>
      </c>
      <c r="V562" s="42">
        <v>66829.84</v>
      </c>
      <c r="W562" s="42">
        <v>63849.62</v>
      </c>
      <c r="X562" s="42">
        <v>57231.915000000001</v>
      </c>
      <c r="Y562" s="42">
        <v>50296.595000000001</v>
      </c>
      <c r="AA562" s="2">
        <f>IFERROR(INDEX('Holiday Schedule'!$D$3:$D$24,MATCH(A562,'Holiday Schedule'!$C$3:$C$24,0)),0)</f>
        <v>0</v>
      </c>
      <c r="AB562" s="2">
        <f t="shared" si="64"/>
        <v>2</v>
      </c>
      <c r="AC562" s="2">
        <f t="shared" si="65"/>
        <v>787251.34500000009</v>
      </c>
      <c r="AD562" s="5">
        <f t="shared" si="66"/>
        <v>327888.31499999983</v>
      </c>
      <c r="AE562" s="5">
        <f t="shared" si="67"/>
        <v>1115139.6599999999</v>
      </c>
      <c r="AG562" s="2">
        <f t="shared" si="68"/>
        <v>7</v>
      </c>
      <c r="AH562" s="2">
        <f t="shared" si="69"/>
        <v>2025</v>
      </c>
      <c r="AJ562" s="5">
        <f t="shared" si="70"/>
        <v>66829.84</v>
      </c>
      <c r="AK562" s="2">
        <f t="shared" si="71"/>
        <v>21</v>
      </c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BL562" s="5"/>
      <c r="BM562" s="5"/>
      <c r="BN562" s="5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7"/>
      <c r="CE562" s="37"/>
      <c r="CF562" s="37"/>
      <c r="CG562" s="37"/>
      <c r="CH562" s="37"/>
      <c r="CI562" s="37"/>
      <c r="CJ562" s="37"/>
      <c r="CK562" s="40"/>
      <c r="CM562" s="41"/>
      <c r="CN562" s="41"/>
      <c r="CO562" s="41"/>
      <c r="CP562" s="41"/>
      <c r="CQ562" s="41"/>
      <c r="CR562" s="41"/>
      <c r="CS562" s="41"/>
      <c r="CT562" s="41"/>
      <c r="CU562" s="41"/>
      <c r="CV562" s="41"/>
      <c r="CW562" s="41"/>
      <c r="CX562" s="41"/>
      <c r="CY562" s="41"/>
      <c r="CZ562" s="41"/>
      <c r="DA562" s="41"/>
      <c r="DB562" s="41"/>
      <c r="DC562" s="41"/>
      <c r="DD562" s="41"/>
      <c r="DE562" s="41"/>
      <c r="DF562" s="41"/>
      <c r="DG562" s="41"/>
      <c r="DH562" s="41"/>
      <c r="DI562" s="41"/>
      <c r="DJ562" s="41"/>
    </row>
    <row r="563" spans="1:114" x14ac:dyDescent="0.25">
      <c r="A563" s="18">
        <v>45846</v>
      </c>
      <c r="B563" s="42">
        <v>44281.214999999997</v>
      </c>
      <c r="C563" s="42">
        <v>41461.035000000003</v>
      </c>
      <c r="D563" s="42">
        <v>38736.78</v>
      </c>
      <c r="E563" s="42">
        <v>37091.910000000003</v>
      </c>
      <c r="F563" s="42">
        <v>38820.949999999997</v>
      </c>
      <c r="G563" s="42">
        <v>38711.964999999997</v>
      </c>
      <c r="H563" s="42">
        <v>41930.555</v>
      </c>
      <c r="I563" s="42">
        <v>44815.94</v>
      </c>
      <c r="J563" s="42">
        <v>45811.785000000003</v>
      </c>
      <c r="K563" s="42">
        <v>42568.254999999997</v>
      </c>
      <c r="L563" s="42">
        <v>43800.035000000003</v>
      </c>
      <c r="M563" s="42">
        <v>42392.025000000001</v>
      </c>
      <c r="N563" s="42">
        <v>42732.714999999997</v>
      </c>
      <c r="O563" s="42">
        <v>39423.764999999999</v>
      </c>
      <c r="P563" s="42">
        <v>37601.504999999997</v>
      </c>
      <c r="Q563" s="42">
        <v>36492.125</v>
      </c>
      <c r="R563" s="42">
        <v>40829.925000000003</v>
      </c>
      <c r="S563" s="42">
        <v>45517.445</v>
      </c>
      <c r="T563" s="42">
        <v>51820.294999999998</v>
      </c>
      <c r="U563" s="42">
        <v>55520.65</v>
      </c>
      <c r="V563" s="42">
        <v>56233.705000000002</v>
      </c>
      <c r="W563" s="42">
        <v>56997.605000000003</v>
      </c>
      <c r="X563" s="42">
        <v>51033.440000000002</v>
      </c>
      <c r="Y563" s="42">
        <v>44045.02</v>
      </c>
      <c r="AA563" s="2">
        <f>IFERROR(INDEX('Holiday Schedule'!$D$3:$D$24,MATCH(A563,'Holiday Schedule'!$C$3:$C$24,0)),0)</f>
        <v>0</v>
      </c>
      <c r="AB563" s="2">
        <f t="shared" si="64"/>
        <v>3</v>
      </c>
      <c r="AC563" s="2">
        <f t="shared" si="65"/>
        <v>733591.21499999985</v>
      </c>
      <c r="AD563" s="5">
        <f t="shared" si="66"/>
        <v>325079.43000000017</v>
      </c>
      <c r="AE563" s="5">
        <f t="shared" si="67"/>
        <v>1058670.645</v>
      </c>
      <c r="AG563" s="2">
        <f t="shared" si="68"/>
        <v>7</v>
      </c>
      <c r="AH563" s="2">
        <f t="shared" si="69"/>
        <v>2025</v>
      </c>
      <c r="AJ563" s="5">
        <f t="shared" si="70"/>
        <v>56997.605000000003</v>
      </c>
      <c r="AK563" s="2">
        <f t="shared" si="71"/>
        <v>22</v>
      </c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BL563" s="5"/>
      <c r="BM563" s="5"/>
      <c r="BN563" s="5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7"/>
      <c r="CE563" s="37"/>
      <c r="CF563" s="37"/>
      <c r="CG563" s="37"/>
      <c r="CH563" s="37"/>
      <c r="CI563" s="37"/>
      <c r="CJ563" s="37"/>
      <c r="CK563" s="40"/>
      <c r="CM563" s="41"/>
      <c r="CN563" s="41"/>
      <c r="CO563" s="41"/>
      <c r="CP563" s="41"/>
      <c r="CQ563" s="41"/>
      <c r="CR563" s="41"/>
      <c r="CS563" s="41"/>
      <c r="CT563" s="41"/>
      <c r="CU563" s="41"/>
      <c r="CV563" s="41"/>
      <c r="CW563" s="41"/>
      <c r="CX563" s="41"/>
      <c r="CY563" s="41"/>
      <c r="CZ563" s="41"/>
      <c r="DA563" s="41"/>
      <c r="DB563" s="41"/>
      <c r="DC563" s="41"/>
      <c r="DD563" s="41"/>
      <c r="DE563" s="41"/>
      <c r="DF563" s="41"/>
      <c r="DG563" s="41"/>
      <c r="DH563" s="41"/>
      <c r="DI563" s="41"/>
      <c r="DJ563" s="41"/>
    </row>
    <row r="564" spans="1:114" x14ac:dyDescent="0.25">
      <c r="A564" s="18">
        <v>45847</v>
      </c>
      <c r="B564" s="42">
        <v>39125.425000000003</v>
      </c>
      <c r="C564" s="42">
        <v>35710.720000000001</v>
      </c>
      <c r="D564" s="42">
        <v>34122.235000000001</v>
      </c>
      <c r="E564" s="42">
        <v>33126.019999999997</v>
      </c>
      <c r="F564" s="42">
        <v>34990.58</v>
      </c>
      <c r="G564" s="42">
        <v>34846.29</v>
      </c>
      <c r="H564" s="42">
        <v>36539.794999999998</v>
      </c>
      <c r="I564" s="42">
        <v>36415.54</v>
      </c>
      <c r="J564" s="42">
        <v>34190.06</v>
      </c>
      <c r="K564" s="42">
        <v>31991.845000000001</v>
      </c>
      <c r="L564" s="42">
        <v>32554.174999999999</v>
      </c>
      <c r="M564" s="42">
        <v>33269.42</v>
      </c>
      <c r="N564" s="42">
        <v>34763.69</v>
      </c>
      <c r="O564" s="42">
        <v>33532.724999999999</v>
      </c>
      <c r="P564" s="42">
        <v>36861.925000000003</v>
      </c>
      <c r="Q564" s="42">
        <v>37361.885000000002</v>
      </c>
      <c r="R564" s="42">
        <v>42771.31</v>
      </c>
      <c r="S564" s="42">
        <v>51232.095000000001</v>
      </c>
      <c r="T564" s="42">
        <v>56108.54</v>
      </c>
      <c r="U564" s="42">
        <v>59748.85</v>
      </c>
      <c r="V564" s="42">
        <v>60231.584999999999</v>
      </c>
      <c r="W564" s="42">
        <v>58790.464999999997</v>
      </c>
      <c r="X564" s="42">
        <v>52919.815000000002</v>
      </c>
      <c r="Y564" s="42">
        <v>46408.945</v>
      </c>
      <c r="AA564" s="2">
        <f>IFERROR(INDEX('Holiday Schedule'!$D$3:$D$24,MATCH(A564,'Holiday Schedule'!$C$3:$C$24,0)),0)</f>
        <v>0</v>
      </c>
      <c r="AB564" s="2">
        <f t="shared" si="64"/>
        <v>4</v>
      </c>
      <c r="AC564" s="2">
        <f t="shared" si="65"/>
        <v>692743.92500000005</v>
      </c>
      <c r="AD564" s="5">
        <f t="shared" si="66"/>
        <v>294870.00999999966</v>
      </c>
      <c r="AE564" s="5">
        <f t="shared" si="67"/>
        <v>987613.93499999971</v>
      </c>
      <c r="AG564" s="2">
        <f t="shared" si="68"/>
        <v>7</v>
      </c>
      <c r="AH564" s="2">
        <f t="shared" si="69"/>
        <v>2025</v>
      </c>
      <c r="AJ564" s="5">
        <f t="shared" si="70"/>
        <v>60231.584999999999</v>
      </c>
      <c r="AK564" s="2">
        <f t="shared" si="71"/>
        <v>21</v>
      </c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BL564" s="5"/>
      <c r="BM564" s="5"/>
      <c r="BN564" s="5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/>
      <c r="CC564" s="37"/>
      <c r="CD564" s="37"/>
      <c r="CE564" s="37"/>
      <c r="CF564" s="37"/>
      <c r="CG564" s="37"/>
      <c r="CH564" s="37"/>
      <c r="CI564" s="37"/>
      <c r="CJ564" s="37"/>
      <c r="CK564" s="40"/>
      <c r="CM564" s="41"/>
      <c r="CN564" s="41"/>
      <c r="CO564" s="41"/>
      <c r="CP564" s="41"/>
      <c r="CQ564" s="41"/>
      <c r="CR564" s="41"/>
      <c r="CS564" s="41"/>
      <c r="CT564" s="41"/>
      <c r="CU564" s="41"/>
      <c r="CV564" s="41"/>
      <c r="CW564" s="41"/>
      <c r="CX564" s="41"/>
      <c r="CY564" s="41"/>
      <c r="CZ564" s="41"/>
      <c r="DA564" s="41"/>
      <c r="DB564" s="41"/>
      <c r="DC564" s="41"/>
      <c r="DD564" s="41"/>
      <c r="DE564" s="41"/>
      <c r="DF564" s="41"/>
      <c r="DG564" s="41"/>
      <c r="DH564" s="41"/>
      <c r="DI564" s="41"/>
      <c r="DJ564" s="41"/>
    </row>
    <row r="565" spans="1:114" x14ac:dyDescent="0.25">
      <c r="A565" s="18">
        <v>45848</v>
      </c>
      <c r="B565" s="42">
        <v>39640.35</v>
      </c>
      <c r="C565" s="42">
        <v>37705.94</v>
      </c>
      <c r="D565" s="42">
        <v>35584.535000000003</v>
      </c>
      <c r="E565" s="42">
        <v>34621.525000000001</v>
      </c>
      <c r="F565" s="42">
        <v>35628.995000000003</v>
      </c>
      <c r="G565" s="42">
        <v>37392.385000000002</v>
      </c>
      <c r="H565" s="42">
        <v>39631.334999999999</v>
      </c>
      <c r="I565" s="42">
        <v>42624.175000000003</v>
      </c>
      <c r="J565" s="42">
        <v>42266.68</v>
      </c>
      <c r="K565" s="42">
        <v>39571.404999999999</v>
      </c>
      <c r="L565" s="42">
        <v>38454.625</v>
      </c>
      <c r="M565" s="42">
        <v>37587.525000000001</v>
      </c>
      <c r="N565" s="42">
        <v>39359</v>
      </c>
      <c r="O565" s="42">
        <v>37723.495000000003</v>
      </c>
      <c r="P565" s="42">
        <v>36301.5</v>
      </c>
      <c r="Q565" s="42">
        <v>36600.964999999997</v>
      </c>
      <c r="R565" s="42">
        <v>37223.360000000001</v>
      </c>
      <c r="S565" s="42">
        <v>44773.815000000002</v>
      </c>
      <c r="T565" s="42">
        <v>51129.61</v>
      </c>
      <c r="U565" s="42">
        <v>55699.214999999997</v>
      </c>
      <c r="V565" s="42">
        <v>56364.275000000001</v>
      </c>
      <c r="W565" s="42">
        <v>56058.105000000003</v>
      </c>
      <c r="X565" s="42">
        <v>49833.434999999998</v>
      </c>
      <c r="Y565" s="42">
        <v>44172.574999999997</v>
      </c>
      <c r="AA565" s="2">
        <f>IFERROR(INDEX('Holiday Schedule'!$D$3:$D$24,MATCH(A565,'Holiday Schedule'!$C$3:$C$24,0)),0)</f>
        <v>0</v>
      </c>
      <c r="AB565" s="2">
        <f t="shared" si="64"/>
        <v>5</v>
      </c>
      <c r="AC565" s="2">
        <f t="shared" si="65"/>
        <v>701571.18500000006</v>
      </c>
      <c r="AD565" s="5">
        <f t="shared" si="66"/>
        <v>304377.63999999966</v>
      </c>
      <c r="AE565" s="5">
        <f t="shared" si="67"/>
        <v>1005948.8249999997</v>
      </c>
      <c r="AG565" s="2">
        <f t="shared" si="68"/>
        <v>7</v>
      </c>
      <c r="AH565" s="2">
        <f t="shared" si="69"/>
        <v>2025</v>
      </c>
      <c r="AJ565" s="5">
        <f t="shared" si="70"/>
        <v>56364.275000000001</v>
      </c>
      <c r="AK565" s="2">
        <f t="shared" si="71"/>
        <v>21</v>
      </c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BL565" s="5"/>
      <c r="BM565" s="5"/>
      <c r="BN565" s="5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7"/>
      <c r="CE565" s="37"/>
      <c r="CF565" s="37"/>
      <c r="CG565" s="37"/>
      <c r="CH565" s="37"/>
      <c r="CI565" s="37"/>
      <c r="CJ565" s="37"/>
      <c r="CK565" s="40"/>
      <c r="CM565" s="41"/>
      <c r="CN565" s="41"/>
      <c r="CO565" s="41"/>
      <c r="CP565" s="41"/>
      <c r="CQ565" s="41"/>
      <c r="CR565" s="41"/>
      <c r="CS565" s="41"/>
      <c r="CT565" s="41"/>
      <c r="CU565" s="41"/>
      <c r="CV565" s="41"/>
      <c r="CW565" s="41"/>
      <c r="CX565" s="41"/>
      <c r="CY565" s="41"/>
      <c r="CZ565" s="41"/>
      <c r="DA565" s="41"/>
      <c r="DB565" s="41"/>
      <c r="DC565" s="41"/>
      <c r="DD565" s="41"/>
      <c r="DE565" s="41"/>
      <c r="DF565" s="41"/>
      <c r="DG565" s="41"/>
      <c r="DH565" s="41"/>
      <c r="DI565" s="41"/>
      <c r="DJ565" s="41"/>
    </row>
    <row r="566" spans="1:114" x14ac:dyDescent="0.25">
      <c r="A566" s="18">
        <v>45849</v>
      </c>
      <c r="B566" s="42">
        <v>38915.135000000002</v>
      </c>
      <c r="C566" s="42">
        <v>35077.925000000003</v>
      </c>
      <c r="D566" s="42">
        <v>33624.78</v>
      </c>
      <c r="E566" s="42">
        <v>32855.01</v>
      </c>
      <c r="F566" s="42">
        <v>34439.54</v>
      </c>
      <c r="G566" s="42">
        <v>35056.745000000003</v>
      </c>
      <c r="H566" s="42">
        <v>37184.684999999998</v>
      </c>
      <c r="I566" s="42">
        <v>40546.97</v>
      </c>
      <c r="J566" s="42">
        <v>40875.339999999997</v>
      </c>
      <c r="K566" s="42">
        <v>38209.205000000002</v>
      </c>
      <c r="L566" s="42">
        <v>37979.599999999999</v>
      </c>
      <c r="M566" s="42">
        <v>35200.824999999997</v>
      </c>
      <c r="N566" s="42">
        <v>34182.235000000001</v>
      </c>
      <c r="O566" s="42">
        <v>31215.84</v>
      </c>
      <c r="P566" s="42">
        <v>31895.360000000001</v>
      </c>
      <c r="Q566" s="42">
        <v>30955.73</v>
      </c>
      <c r="R566" s="42">
        <v>36037.79</v>
      </c>
      <c r="S566" s="42">
        <v>43578.55</v>
      </c>
      <c r="T566" s="42">
        <v>50405.434999999998</v>
      </c>
      <c r="U566" s="42">
        <v>55841.584999999999</v>
      </c>
      <c r="V566" s="42">
        <v>57137.144999999997</v>
      </c>
      <c r="W566" s="42">
        <v>56096.794999999998</v>
      </c>
      <c r="X566" s="42">
        <v>52005.24</v>
      </c>
      <c r="Y566" s="42">
        <v>45164.995000000003</v>
      </c>
      <c r="AA566" s="2">
        <f>IFERROR(INDEX('Holiday Schedule'!$D$3:$D$24,MATCH(A566,'Holiday Schedule'!$C$3:$C$24,0)),0)</f>
        <v>0</v>
      </c>
      <c r="AB566" s="2">
        <f t="shared" si="64"/>
        <v>6</v>
      </c>
      <c r="AC566" s="2">
        <f t="shared" si="65"/>
        <v>672163.64500000002</v>
      </c>
      <c r="AD566" s="5">
        <f t="shared" si="66"/>
        <v>292318.81500000018</v>
      </c>
      <c r="AE566" s="5">
        <f t="shared" si="67"/>
        <v>964482.4600000002</v>
      </c>
      <c r="AG566" s="2">
        <f t="shared" si="68"/>
        <v>7</v>
      </c>
      <c r="AH566" s="2">
        <f t="shared" si="69"/>
        <v>2025</v>
      </c>
      <c r="AJ566" s="5">
        <f t="shared" si="70"/>
        <v>57137.144999999997</v>
      </c>
      <c r="AK566" s="2">
        <f t="shared" si="71"/>
        <v>21</v>
      </c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BL566" s="5"/>
      <c r="BM566" s="5"/>
      <c r="BN566" s="5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7"/>
      <c r="CE566" s="37"/>
      <c r="CF566" s="37"/>
      <c r="CG566" s="37"/>
      <c r="CH566" s="37"/>
      <c r="CI566" s="37"/>
      <c r="CJ566" s="37"/>
      <c r="CK566" s="40"/>
      <c r="CM566" s="41"/>
      <c r="CN566" s="41"/>
      <c r="CO566" s="41"/>
      <c r="CP566" s="41"/>
      <c r="CQ566" s="41"/>
      <c r="CR566" s="41"/>
      <c r="CS566" s="41"/>
      <c r="CT566" s="41"/>
      <c r="CU566" s="41"/>
      <c r="CV566" s="41"/>
      <c r="CW566" s="41"/>
      <c r="CX566" s="41"/>
      <c r="CY566" s="41"/>
      <c r="CZ566" s="41"/>
      <c r="DA566" s="41"/>
      <c r="DB566" s="41"/>
      <c r="DC566" s="41"/>
      <c r="DD566" s="41"/>
      <c r="DE566" s="41"/>
      <c r="DF566" s="41"/>
      <c r="DG566" s="41"/>
      <c r="DH566" s="41"/>
      <c r="DI566" s="41"/>
      <c r="DJ566" s="41"/>
    </row>
    <row r="567" spans="1:114" x14ac:dyDescent="0.25">
      <c r="A567" s="18">
        <v>45850</v>
      </c>
      <c r="B567" s="42">
        <v>40236.879999999997</v>
      </c>
      <c r="C567" s="42">
        <v>36022.160000000003</v>
      </c>
      <c r="D567" s="42">
        <v>33941.61</v>
      </c>
      <c r="E567" s="42">
        <v>32676.05</v>
      </c>
      <c r="F567" s="42">
        <v>32937.254999999997</v>
      </c>
      <c r="G567" s="42">
        <v>32529.06</v>
      </c>
      <c r="H567" s="42">
        <v>33854.754999999997</v>
      </c>
      <c r="I567" s="42">
        <v>35858.160000000003</v>
      </c>
      <c r="J567" s="42">
        <v>36637.99</v>
      </c>
      <c r="K567" s="42">
        <v>34311.019999999997</v>
      </c>
      <c r="L567" s="42">
        <v>33499.339999999997</v>
      </c>
      <c r="M567" s="42">
        <v>34765.355000000003</v>
      </c>
      <c r="N567" s="42">
        <v>35228.42</v>
      </c>
      <c r="O567" s="42">
        <v>31516.195</v>
      </c>
      <c r="P567" s="42">
        <v>32067.025000000001</v>
      </c>
      <c r="Q567" s="42">
        <v>35372.144999999997</v>
      </c>
      <c r="R567" s="42">
        <v>38665.635000000002</v>
      </c>
      <c r="S567" s="42">
        <v>46660.32</v>
      </c>
      <c r="T567" s="42">
        <v>50306.9</v>
      </c>
      <c r="U567" s="42">
        <v>52295.535000000003</v>
      </c>
      <c r="V567" s="42">
        <v>53571.635000000002</v>
      </c>
      <c r="W567" s="42">
        <v>51783.245000000003</v>
      </c>
      <c r="X567" s="42">
        <v>48317.995000000003</v>
      </c>
      <c r="Y567" s="42">
        <v>42402.724999999999</v>
      </c>
      <c r="AA567" s="2">
        <f>IFERROR(INDEX('Holiday Schedule'!$D$3:$D$24,MATCH(A567,'Holiday Schedule'!$C$3:$C$24,0)),0)</f>
        <v>0</v>
      </c>
      <c r="AB567" s="2">
        <f t="shared" si="64"/>
        <v>7</v>
      </c>
      <c r="AC567" s="2">
        <f t="shared" si="65"/>
        <v>0</v>
      </c>
      <c r="AD567" s="5">
        <f t="shared" si="66"/>
        <v>935457.41</v>
      </c>
      <c r="AE567" s="5">
        <f t="shared" si="67"/>
        <v>935457.41</v>
      </c>
      <c r="AG567" s="2">
        <f t="shared" si="68"/>
        <v>7</v>
      </c>
      <c r="AH567" s="2">
        <f t="shared" si="69"/>
        <v>2025</v>
      </c>
      <c r="AJ567" s="5">
        <f t="shared" si="70"/>
        <v>53571.635000000002</v>
      </c>
      <c r="AK567" s="2">
        <f t="shared" si="71"/>
        <v>21</v>
      </c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BL567" s="5"/>
      <c r="BM567" s="5"/>
      <c r="BN567" s="5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7"/>
      <c r="CB567" s="37"/>
      <c r="CC567" s="37"/>
      <c r="CD567" s="37"/>
      <c r="CE567" s="37"/>
      <c r="CF567" s="37"/>
      <c r="CG567" s="37"/>
      <c r="CH567" s="37"/>
      <c r="CI567" s="37"/>
      <c r="CJ567" s="37"/>
      <c r="CK567" s="40"/>
      <c r="CM567" s="41"/>
      <c r="CN567" s="41"/>
      <c r="CO567" s="41"/>
      <c r="CP567" s="41"/>
      <c r="CQ567" s="41"/>
      <c r="CR567" s="41"/>
      <c r="CS567" s="41"/>
      <c r="CT567" s="41"/>
      <c r="CU567" s="41"/>
      <c r="CV567" s="41"/>
      <c r="CW567" s="41"/>
      <c r="CX567" s="41"/>
      <c r="CY567" s="41"/>
      <c r="CZ567" s="41"/>
      <c r="DA567" s="41"/>
      <c r="DB567" s="41"/>
      <c r="DC567" s="41"/>
      <c r="DD567" s="41"/>
      <c r="DE567" s="41"/>
      <c r="DF567" s="41"/>
      <c r="DG567" s="41"/>
      <c r="DH567" s="41"/>
      <c r="DI567" s="41"/>
      <c r="DJ567" s="41"/>
    </row>
    <row r="568" spans="1:114" x14ac:dyDescent="0.25">
      <c r="A568" s="18">
        <v>45851</v>
      </c>
      <c r="B568" s="42">
        <v>38040.514999999999</v>
      </c>
      <c r="C568" s="42">
        <v>34296.824999999997</v>
      </c>
      <c r="D568" s="42">
        <v>33056.794999999998</v>
      </c>
      <c r="E568" s="42">
        <v>31298.73</v>
      </c>
      <c r="F568" s="42">
        <v>31640.38</v>
      </c>
      <c r="G568" s="42">
        <v>31636.715</v>
      </c>
      <c r="H568" s="42">
        <v>32196.21</v>
      </c>
      <c r="I568" s="42">
        <v>35027.589999999997</v>
      </c>
      <c r="J568" s="42">
        <v>36994.855000000003</v>
      </c>
      <c r="K568" s="42">
        <v>33445.485000000001</v>
      </c>
      <c r="L568" s="42">
        <v>32967.665000000001</v>
      </c>
      <c r="M568" s="42">
        <v>29471.115000000002</v>
      </c>
      <c r="N568" s="42">
        <v>27850.29</v>
      </c>
      <c r="O568" s="42">
        <v>26041.39</v>
      </c>
      <c r="P568" s="42">
        <v>25629.715</v>
      </c>
      <c r="Q568" s="42">
        <v>29072.724999999999</v>
      </c>
      <c r="R568" s="42">
        <v>34049.525000000001</v>
      </c>
      <c r="S568" s="42">
        <v>41732.904999999999</v>
      </c>
      <c r="T568" s="42">
        <v>49122.934999999998</v>
      </c>
      <c r="U568" s="42">
        <v>55258.754999999997</v>
      </c>
      <c r="V568" s="42">
        <v>56025.73</v>
      </c>
      <c r="W568" s="42">
        <v>53901.43</v>
      </c>
      <c r="X568" s="42">
        <v>47603.305</v>
      </c>
      <c r="Y568" s="42">
        <v>41564.654999999999</v>
      </c>
      <c r="AA568" s="2">
        <f>IFERROR(INDEX('Holiday Schedule'!$D$3:$D$24,MATCH(A568,'Holiday Schedule'!$C$3:$C$24,0)),0)</f>
        <v>0</v>
      </c>
      <c r="AB568" s="2">
        <f t="shared" si="64"/>
        <v>1</v>
      </c>
      <c r="AC568" s="2">
        <f t="shared" si="65"/>
        <v>0</v>
      </c>
      <c r="AD568" s="5">
        <f t="shared" si="66"/>
        <v>887926.24000000011</v>
      </c>
      <c r="AE568" s="5">
        <f t="shared" si="67"/>
        <v>887926.24000000011</v>
      </c>
      <c r="AG568" s="2">
        <f t="shared" si="68"/>
        <v>7</v>
      </c>
      <c r="AH568" s="2">
        <f t="shared" si="69"/>
        <v>2025</v>
      </c>
      <c r="AJ568" s="5">
        <f t="shared" si="70"/>
        <v>56025.73</v>
      </c>
      <c r="AK568" s="2">
        <f t="shared" si="71"/>
        <v>21</v>
      </c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BL568" s="5"/>
      <c r="BM568" s="5"/>
      <c r="BN568" s="5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7"/>
      <c r="CE568" s="37"/>
      <c r="CF568" s="37"/>
      <c r="CG568" s="37"/>
      <c r="CH568" s="37"/>
      <c r="CI568" s="37"/>
      <c r="CJ568" s="37"/>
      <c r="CK568" s="40"/>
      <c r="CM568" s="41"/>
      <c r="CN568" s="41"/>
      <c r="CO568" s="41"/>
      <c r="CP568" s="41"/>
      <c r="CQ568" s="41"/>
      <c r="CR568" s="41"/>
      <c r="CS568" s="41"/>
      <c r="CT568" s="41"/>
      <c r="CU568" s="41"/>
      <c r="CV568" s="41"/>
      <c r="CW568" s="41"/>
      <c r="CX568" s="41"/>
      <c r="CY568" s="41"/>
      <c r="CZ568" s="41"/>
      <c r="DA568" s="41"/>
      <c r="DB568" s="41"/>
      <c r="DC568" s="41"/>
      <c r="DD568" s="41"/>
      <c r="DE568" s="41"/>
      <c r="DF568" s="41"/>
      <c r="DG568" s="41"/>
      <c r="DH568" s="41"/>
      <c r="DI568" s="41"/>
      <c r="DJ568" s="41"/>
    </row>
    <row r="569" spans="1:114" x14ac:dyDescent="0.25">
      <c r="A569" s="18">
        <v>45852</v>
      </c>
      <c r="B569" s="42">
        <v>36882.230000000003</v>
      </c>
      <c r="C569" s="42">
        <v>33502.06</v>
      </c>
      <c r="D569" s="42">
        <v>32070.595000000001</v>
      </c>
      <c r="E569" s="42">
        <v>31898.985000000001</v>
      </c>
      <c r="F569" s="42">
        <v>33414.044999999998</v>
      </c>
      <c r="G569" s="42">
        <v>34938.519999999997</v>
      </c>
      <c r="H569" s="42">
        <v>36875.67</v>
      </c>
      <c r="I569" s="42">
        <v>40005.919999999998</v>
      </c>
      <c r="J569" s="42">
        <v>41182.22</v>
      </c>
      <c r="K569" s="42">
        <v>39352.75</v>
      </c>
      <c r="L569" s="42">
        <v>40300.629999999997</v>
      </c>
      <c r="M569" s="42">
        <v>40141.654999999999</v>
      </c>
      <c r="N569" s="42">
        <v>40364.915000000001</v>
      </c>
      <c r="O569" s="42">
        <v>41169.294999999998</v>
      </c>
      <c r="P569" s="42">
        <v>40455.040000000001</v>
      </c>
      <c r="Q569" s="42">
        <v>40250.21</v>
      </c>
      <c r="R569" s="42">
        <v>43881.98</v>
      </c>
      <c r="S569" s="42">
        <v>48901.294999999998</v>
      </c>
      <c r="T569" s="42">
        <v>52775.43</v>
      </c>
      <c r="U569" s="42">
        <v>55970.574999999997</v>
      </c>
      <c r="V569" s="42">
        <v>55752.82</v>
      </c>
      <c r="W569" s="42">
        <v>54111.565000000002</v>
      </c>
      <c r="X569" s="42">
        <v>49209.05</v>
      </c>
      <c r="Y569" s="42">
        <v>43412.49</v>
      </c>
      <c r="AA569" s="2">
        <f>IFERROR(INDEX('Holiday Schedule'!$D$3:$D$24,MATCH(A569,'Holiday Schedule'!$C$3:$C$24,0)),0)</f>
        <v>0</v>
      </c>
      <c r="AB569" s="2">
        <f t="shared" si="64"/>
        <v>2</v>
      </c>
      <c r="AC569" s="2">
        <f t="shared" si="65"/>
        <v>723825.34999999986</v>
      </c>
      <c r="AD569" s="5">
        <f t="shared" si="66"/>
        <v>282994.5950000002</v>
      </c>
      <c r="AE569" s="5">
        <f t="shared" si="67"/>
        <v>1006819.9450000001</v>
      </c>
      <c r="AG569" s="2">
        <f t="shared" si="68"/>
        <v>7</v>
      </c>
      <c r="AH569" s="2">
        <f t="shared" si="69"/>
        <v>2025</v>
      </c>
      <c r="AJ569" s="5">
        <f t="shared" si="70"/>
        <v>55970.574999999997</v>
      </c>
      <c r="AK569" s="2">
        <f t="shared" si="71"/>
        <v>20</v>
      </c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BL569" s="5"/>
      <c r="BM569" s="5"/>
      <c r="BN569" s="5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7"/>
      <c r="CE569" s="37"/>
      <c r="CF569" s="37"/>
      <c r="CG569" s="37"/>
      <c r="CH569" s="37"/>
      <c r="CI569" s="37"/>
      <c r="CJ569" s="37"/>
      <c r="CK569" s="40"/>
      <c r="CM569" s="41"/>
      <c r="CN569" s="41"/>
      <c r="CO569" s="41"/>
      <c r="CP569" s="41"/>
      <c r="CQ569" s="41"/>
      <c r="CR569" s="41"/>
      <c r="CS569" s="41"/>
      <c r="CT569" s="41"/>
      <c r="CU569" s="41"/>
      <c r="CV569" s="41"/>
      <c r="CW569" s="41"/>
      <c r="CX569" s="41"/>
      <c r="CY569" s="41"/>
      <c r="CZ569" s="41"/>
      <c r="DA569" s="41"/>
      <c r="DB569" s="41"/>
      <c r="DC569" s="41"/>
      <c r="DD569" s="41"/>
      <c r="DE569" s="41"/>
      <c r="DF569" s="41"/>
      <c r="DG569" s="41"/>
      <c r="DH569" s="41"/>
      <c r="DI569" s="41"/>
      <c r="DJ569" s="41"/>
    </row>
    <row r="570" spans="1:114" x14ac:dyDescent="0.25">
      <c r="A570" s="18">
        <v>45853</v>
      </c>
      <c r="B570" s="42">
        <v>38542.97</v>
      </c>
      <c r="C570" s="42">
        <v>35692.21</v>
      </c>
      <c r="D570" s="42">
        <v>33921.144999999997</v>
      </c>
      <c r="E570" s="42">
        <v>33373.235000000001</v>
      </c>
      <c r="F570" s="42">
        <v>35290.375</v>
      </c>
      <c r="G570" s="42">
        <v>36372.75</v>
      </c>
      <c r="H570" s="42">
        <v>38849.175000000003</v>
      </c>
      <c r="I570" s="42">
        <v>40400.014999999999</v>
      </c>
      <c r="J570" s="42">
        <v>35207.025000000001</v>
      </c>
      <c r="K570" s="42">
        <v>31510.474999999999</v>
      </c>
      <c r="L570" s="42">
        <v>32082.084999999999</v>
      </c>
      <c r="M570" s="42">
        <v>32925.595000000001</v>
      </c>
      <c r="N570" s="42">
        <v>34750.654999999999</v>
      </c>
      <c r="O570" s="42">
        <v>36426.160000000003</v>
      </c>
      <c r="P570" s="42">
        <v>37621.714999999997</v>
      </c>
      <c r="Q570" s="42">
        <v>39868.745000000003</v>
      </c>
      <c r="R570" s="42">
        <v>47328.864999999998</v>
      </c>
      <c r="S570" s="42">
        <v>54247.214999999997</v>
      </c>
      <c r="T570" s="42">
        <v>63182.654999999999</v>
      </c>
      <c r="U570" s="42">
        <v>68430.45</v>
      </c>
      <c r="V570" s="42">
        <v>69678.13</v>
      </c>
      <c r="W570" s="42">
        <v>68318.274999999994</v>
      </c>
      <c r="X570" s="42">
        <v>59234.355000000003</v>
      </c>
      <c r="Y570" s="42">
        <v>52783.605000000003</v>
      </c>
      <c r="AA570" s="2">
        <f>IFERROR(INDEX('Holiday Schedule'!$D$3:$D$24,MATCH(A570,'Holiday Schedule'!$C$3:$C$24,0)),0)</f>
        <v>0</v>
      </c>
      <c r="AB570" s="2">
        <f t="shared" si="64"/>
        <v>3</v>
      </c>
      <c r="AC570" s="2">
        <f t="shared" si="65"/>
        <v>751212.41499999992</v>
      </c>
      <c r="AD570" s="5">
        <f t="shared" si="66"/>
        <v>304825.4650000002</v>
      </c>
      <c r="AE570" s="5">
        <f t="shared" si="67"/>
        <v>1056037.8800000001</v>
      </c>
      <c r="AG570" s="2">
        <f t="shared" si="68"/>
        <v>7</v>
      </c>
      <c r="AH570" s="2">
        <f t="shared" si="69"/>
        <v>2025</v>
      </c>
      <c r="AJ570" s="5">
        <f t="shared" si="70"/>
        <v>69678.13</v>
      </c>
      <c r="AK570" s="2">
        <f t="shared" si="71"/>
        <v>21</v>
      </c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BL570" s="5"/>
      <c r="BM570" s="5"/>
      <c r="BN570" s="5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40"/>
      <c r="CM570" s="41"/>
      <c r="CN570" s="41"/>
      <c r="CO570" s="41"/>
      <c r="CP570" s="41"/>
      <c r="CQ570" s="41"/>
      <c r="CR570" s="41"/>
      <c r="CS570" s="41"/>
      <c r="CT570" s="41"/>
      <c r="CU570" s="41"/>
      <c r="CV570" s="41"/>
      <c r="CW570" s="41"/>
      <c r="CX570" s="41"/>
      <c r="CY570" s="41"/>
      <c r="CZ570" s="41"/>
      <c r="DA570" s="41"/>
      <c r="DB570" s="41"/>
      <c r="DC570" s="41"/>
      <c r="DD570" s="41"/>
      <c r="DE570" s="41"/>
      <c r="DF570" s="41"/>
      <c r="DG570" s="41"/>
      <c r="DH570" s="41"/>
      <c r="DI570" s="41"/>
      <c r="DJ570" s="41"/>
    </row>
    <row r="571" spans="1:114" x14ac:dyDescent="0.25">
      <c r="A571" s="18">
        <v>45854</v>
      </c>
      <c r="B571" s="42">
        <v>45299.544999999998</v>
      </c>
      <c r="C571" s="42">
        <v>42133.43</v>
      </c>
      <c r="D571" s="42">
        <v>39582.36</v>
      </c>
      <c r="E571" s="42">
        <v>38396.97</v>
      </c>
      <c r="F571" s="42">
        <v>39457.440000000002</v>
      </c>
      <c r="G571" s="42">
        <v>39667.195</v>
      </c>
      <c r="H571" s="42">
        <v>40415.089999999997</v>
      </c>
      <c r="I571" s="42">
        <v>40598.345000000001</v>
      </c>
      <c r="J571" s="42">
        <v>38798.635000000002</v>
      </c>
      <c r="K571" s="42">
        <v>38782.644999999997</v>
      </c>
      <c r="L571" s="42">
        <v>39622.754999999997</v>
      </c>
      <c r="M571" s="42">
        <v>40619.629999999997</v>
      </c>
      <c r="N571" s="42">
        <v>43601.37</v>
      </c>
      <c r="O571" s="42">
        <v>44915.285000000003</v>
      </c>
      <c r="P571" s="42">
        <v>45199.445</v>
      </c>
      <c r="Q571" s="42">
        <v>45412.144999999997</v>
      </c>
      <c r="R571" s="42">
        <v>51384.055</v>
      </c>
      <c r="S571" s="42">
        <v>60313.87</v>
      </c>
      <c r="T571" s="42">
        <v>66552.149999999994</v>
      </c>
      <c r="U571" s="42">
        <v>71796.289999999994</v>
      </c>
      <c r="V571" s="42">
        <v>71989.14</v>
      </c>
      <c r="W571" s="42">
        <v>69392.06</v>
      </c>
      <c r="X571" s="42">
        <v>61750.105000000003</v>
      </c>
      <c r="Y571" s="42">
        <v>54030.264999999999</v>
      </c>
      <c r="AA571" s="2">
        <f>IFERROR(INDEX('Holiday Schedule'!$D$3:$D$24,MATCH(A571,'Holiday Schedule'!$C$3:$C$24,0)),0)</f>
        <v>0</v>
      </c>
      <c r="AB571" s="2">
        <f t="shared" si="64"/>
        <v>4</v>
      </c>
      <c r="AC571" s="2">
        <f t="shared" si="65"/>
        <v>830727.92500000005</v>
      </c>
      <c r="AD571" s="5">
        <f t="shared" si="66"/>
        <v>338982.29499999993</v>
      </c>
      <c r="AE571" s="5">
        <f t="shared" si="67"/>
        <v>1169710.22</v>
      </c>
      <c r="AG571" s="2">
        <f t="shared" si="68"/>
        <v>7</v>
      </c>
      <c r="AH571" s="2">
        <f t="shared" si="69"/>
        <v>2025</v>
      </c>
      <c r="AJ571" s="5">
        <f t="shared" si="70"/>
        <v>71989.14</v>
      </c>
      <c r="AK571" s="2">
        <f t="shared" si="71"/>
        <v>21</v>
      </c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BL571" s="5"/>
      <c r="BM571" s="5"/>
      <c r="BN571" s="5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7"/>
      <c r="CE571" s="37"/>
      <c r="CF571" s="37"/>
      <c r="CG571" s="37"/>
      <c r="CH571" s="37"/>
      <c r="CI571" s="37"/>
      <c r="CJ571" s="37"/>
      <c r="CK571" s="40"/>
      <c r="CM571" s="41"/>
      <c r="CN571" s="41"/>
      <c r="CO571" s="41"/>
      <c r="CP571" s="41"/>
      <c r="CQ571" s="41"/>
      <c r="CR571" s="41"/>
      <c r="CS571" s="41"/>
      <c r="CT571" s="41"/>
      <c r="CU571" s="41"/>
      <c r="CV571" s="41"/>
      <c r="CW571" s="41"/>
      <c r="CX571" s="41"/>
      <c r="CY571" s="41"/>
      <c r="CZ571" s="41"/>
      <c r="DA571" s="41"/>
      <c r="DB571" s="41"/>
      <c r="DC571" s="41"/>
      <c r="DD571" s="41"/>
      <c r="DE571" s="41"/>
      <c r="DF571" s="41"/>
      <c r="DG571" s="41"/>
      <c r="DH571" s="41"/>
      <c r="DI571" s="41"/>
      <c r="DJ571" s="41"/>
    </row>
    <row r="572" spans="1:114" x14ac:dyDescent="0.25">
      <c r="A572" s="18">
        <v>45855</v>
      </c>
      <c r="B572" s="42">
        <v>46341.24</v>
      </c>
      <c r="C572" s="42">
        <v>42838.98</v>
      </c>
      <c r="D572" s="42">
        <v>39886.355000000003</v>
      </c>
      <c r="E572" s="42">
        <v>39233.754999999997</v>
      </c>
      <c r="F572" s="42">
        <v>39960.114999999998</v>
      </c>
      <c r="G572" s="42">
        <v>41253.14</v>
      </c>
      <c r="H572" s="42">
        <v>43056.074999999997</v>
      </c>
      <c r="I572" s="42">
        <v>46033.315000000002</v>
      </c>
      <c r="J572" s="42">
        <v>45614.74</v>
      </c>
      <c r="K572" s="42">
        <v>43772.584999999999</v>
      </c>
      <c r="L572" s="42">
        <v>43623.55</v>
      </c>
      <c r="M572" s="42">
        <v>41429.364999999998</v>
      </c>
      <c r="N572" s="42">
        <v>41520.089999999997</v>
      </c>
      <c r="O572" s="42">
        <v>42486.565000000002</v>
      </c>
      <c r="P572" s="42">
        <v>44043.945</v>
      </c>
      <c r="Q572" s="42">
        <v>45368.89</v>
      </c>
      <c r="R572" s="42">
        <v>48752.355000000003</v>
      </c>
      <c r="S572" s="42">
        <v>57475.38</v>
      </c>
      <c r="T572" s="42">
        <v>59565.4</v>
      </c>
      <c r="U572" s="42">
        <v>62371.195</v>
      </c>
      <c r="V572" s="42">
        <v>64487.144999999997</v>
      </c>
      <c r="W572" s="42">
        <v>62073.8</v>
      </c>
      <c r="X572" s="42">
        <v>55961.254999999997</v>
      </c>
      <c r="Y572" s="42">
        <v>48851.58</v>
      </c>
      <c r="AA572" s="2">
        <f>IFERROR(INDEX('Holiday Schedule'!$D$3:$D$24,MATCH(A572,'Holiday Schedule'!$C$3:$C$24,0)),0)</f>
        <v>0</v>
      </c>
      <c r="AB572" s="2">
        <f t="shared" si="64"/>
        <v>5</v>
      </c>
      <c r="AC572" s="2">
        <f t="shared" si="65"/>
        <v>804579.57499999995</v>
      </c>
      <c r="AD572" s="5">
        <f t="shared" si="66"/>
        <v>341421.24000000022</v>
      </c>
      <c r="AE572" s="5">
        <f t="shared" si="67"/>
        <v>1146000.8150000002</v>
      </c>
      <c r="AG572" s="2">
        <f t="shared" si="68"/>
        <v>7</v>
      </c>
      <c r="AH572" s="2">
        <f t="shared" si="69"/>
        <v>2025</v>
      </c>
      <c r="AJ572" s="5">
        <f t="shared" si="70"/>
        <v>64487.144999999997</v>
      </c>
      <c r="AK572" s="2">
        <f t="shared" si="71"/>
        <v>21</v>
      </c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BL572" s="5"/>
      <c r="BM572" s="5"/>
      <c r="BN572" s="5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7"/>
      <c r="CE572" s="37"/>
      <c r="CF572" s="37"/>
      <c r="CG572" s="37"/>
      <c r="CH572" s="37"/>
      <c r="CI572" s="37"/>
      <c r="CJ572" s="37"/>
      <c r="CK572" s="40"/>
      <c r="CM572" s="41"/>
      <c r="CN572" s="41"/>
      <c r="CO572" s="41"/>
      <c r="CP572" s="41"/>
      <c r="CQ572" s="41"/>
      <c r="CR572" s="41"/>
      <c r="CS572" s="41"/>
      <c r="CT572" s="41"/>
      <c r="CU572" s="41"/>
      <c r="CV572" s="41"/>
      <c r="CW572" s="41"/>
      <c r="CX572" s="41"/>
      <c r="CY572" s="41"/>
      <c r="CZ572" s="41"/>
      <c r="DA572" s="41"/>
      <c r="DB572" s="41"/>
      <c r="DC572" s="41"/>
      <c r="DD572" s="41"/>
      <c r="DE572" s="41"/>
      <c r="DF572" s="41"/>
      <c r="DG572" s="41"/>
      <c r="DH572" s="41"/>
      <c r="DI572" s="41"/>
      <c r="DJ572" s="41"/>
    </row>
    <row r="573" spans="1:114" x14ac:dyDescent="0.25">
      <c r="A573" s="18">
        <v>45856</v>
      </c>
      <c r="B573" s="42">
        <v>43831.445</v>
      </c>
      <c r="C573" s="42">
        <v>40409</v>
      </c>
      <c r="D573" s="42">
        <v>38994.620000000003</v>
      </c>
      <c r="E573" s="42">
        <v>38274.004999999997</v>
      </c>
      <c r="F573" s="42">
        <v>39075</v>
      </c>
      <c r="G573" s="42">
        <v>38091.360000000001</v>
      </c>
      <c r="H573" s="42">
        <v>38264.785000000003</v>
      </c>
      <c r="I573" s="42">
        <v>36434.434999999998</v>
      </c>
      <c r="J573" s="42">
        <v>33961.81</v>
      </c>
      <c r="K573" s="42">
        <v>32679.174999999999</v>
      </c>
      <c r="L573" s="42">
        <v>29492.485000000001</v>
      </c>
      <c r="M573" s="42">
        <v>28434.17</v>
      </c>
      <c r="N573" s="42">
        <v>28491.735000000001</v>
      </c>
      <c r="O573" s="42">
        <v>27668.595000000001</v>
      </c>
      <c r="P573" s="42">
        <v>28388.31</v>
      </c>
      <c r="Q573" s="42">
        <v>26733.904999999999</v>
      </c>
      <c r="R573" s="42">
        <v>32320.560000000001</v>
      </c>
      <c r="S573" s="42">
        <v>41811.050000000003</v>
      </c>
      <c r="T573" s="42">
        <v>49725.98</v>
      </c>
      <c r="U573" s="42">
        <v>56022.32</v>
      </c>
      <c r="V573" s="42">
        <v>56538.78</v>
      </c>
      <c r="W573" s="42">
        <v>55249.35</v>
      </c>
      <c r="X573" s="42">
        <v>50434.85</v>
      </c>
      <c r="Y573" s="42">
        <v>44049.834999999999</v>
      </c>
      <c r="AA573" s="2">
        <f>IFERROR(INDEX('Holiday Schedule'!$D$3:$D$24,MATCH(A573,'Holiday Schedule'!$C$3:$C$24,0)),0)</f>
        <v>0</v>
      </c>
      <c r="AB573" s="2">
        <f t="shared" si="64"/>
        <v>6</v>
      </c>
      <c r="AC573" s="2">
        <f t="shared" si="65"/>
        <v>614387.50999999989</v>
      </c>
      <c r="AD573" s="5">
        <f t="shared" si="66"/>
        <v>320990.04999999993</v>
      </c>
      <c r="AE573" s="5">
        <f t="shared" si="67"/>
        <v>935377.55999999982</v>
      </c>
      <c r="AG573" s="2">
        <f t="shared" si="68"/>
        <v>7</v>
      </c>
      <c r="AH573" s="2">
        <f t="shared" si="69"/>
        <v>2025</v>
      </c>
      <c r="AJ573" s="5">
        <f t="shared" si="70"/>
        <v>56538.78</v>
      </c>
      <c r="AK573" s="2">
        <f t="shared" si="71"/>
        <v>21</v>
      </c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BL573" s="5"/>
      <c r="BM573" s="5"/>
      <c r="BN573" s="5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7"/>
      <c r="CE573" s="37"/>
      <c r="CF573" s="37"/>
      <c r="CG573" s="37"/>
      <c r="CH573" s="37"/>
      <c r="CI573" s="37"/>
      <c r="CJ573" s="37"/>
      <c r="CK573" s="40"/>
      <c r="CM573" s="41"/>
      <c r="CN573" s="41"/>
      <c r="CO573" s="41"/>
      <c r="CP573" s="41"/>
      <c r="CQ573" s="41"/>
      <c r="CR573" s="41"/>
      <c r="CS573" s="41"/>
      <c r="CT573" s="41"/>
      <c r="CU573" s="41"/>
      <c r="CV573" s="41"/>
      <c r="CW573" s="41"/>
      <c r="CX573" s="41"/>
      <c r="CY573" s="41"/>
      <c r="CZ573" s="41"/>
      <c r="DA573" s="41"/>
      <c r="DB573" s="41"/>
      <c r="DC573" s="41"/>
      <c r="DD573" s="41"/>
      <c r="DE573" s="41"/>
      <c r="DF573" s="41"/>
      <c r="DG573" s="41"/>
      <c r="DH573" s="41"/>
      <c r="DI573" s="41"/>
      <c r="DJ573" s="41"/>
    </row>
    <row r="574" spans="1:114" x14ac:dyDescent="0.25">
      <c r="A574" s="18">
        <v>45857</v>
      </c>
      <c r="B574" s="42">
        <v>38275.910000000003</v>
      </c>
      <c r="C574" s="42">
        <v>34830.824999999997</v>
      </c>
      <c r="D574" s="42">
        <v>33294.214999999997</v>
      </c>
      <c r="E574" s="42">
        <v>31894.904999999999</v>
      </c>
      <c r="F574" s="42">
        <v>32254.424999999999</v>
      </c>
      <c r="G574" s="42">
        <v>31462.63</v>
      </c>
      <c r="H574" s="42">
        <v>30422.764999999999</v>
      </c>
      <c r="I574" s="42">
        <v>27985.974999999999</v>
      </c>
      <c r="J574" s="42">
        <v>24690.14</v>
      </c>
      <c r="K574" s="42">
        <v>23480.764999999999</v>
      </c>
      <c r="L574" s="42">
        <v>22277.674999999999</v>
      </c>
      <c r="M574" s="42">
        <v>26248.084999999999</v>
      </c>
      <c r="N574" s="42">
        <v>26853.084999999999</v>
      </c>
      <c r="O574" s="42">
        <v>26473.485000000001</v>
      </c>
      <c r="P574" s="42">
        <v>27743.935000000001</v>
      </c>
      <c r="Q574" s="42">
        <v>29613.11</v>
      </c>
      <c r="R574" s="42">
        <v>32203.9</v>
      </c>
      <c r="S574" s="42">
        <v>40652.83</v>
      </c>
      <c r="T574" s="42">
        <v>46949.925000000003</v>
      </c>
      <c r="U574" s="42">
        <v>52124.095000000001</v>
      </c>
      <c r="V574" s="42">
        <v>53919.22</v>
      </c>
      <c r="W574" s="42">
        <v>53915.324999999997</v>
      </c>
      <c r="X574" s="42">
        <v>50060.574999999997</v>
      </c>
      <c r="Y574" s="42">
        <v>43763.64</v>
      </c>
      <c r="AA574" s="2">
        <f>IFERROR(INDEX('Holiday Schedule'!$D$3:$D$24,MATCH(A574,'Holiday Schedule'!$C$3:$C$24,0)),0)</f>
        <v>0</v>
      </c>
      <c r="AB574" s="2">
        <f t="shared" si="64"/>
        <v>7</v>
      </c>
      <c r="AC574" s="2">
        <f t="shared" si="65"/>
        <v>0</v>
      </c>
      <c r="AD574" s="5">
        <f t="shared" si="66"/>
        <v>841391.44</v>
      </c>
      <c r="AE574" s="5">
        <f t="shared" si="67"/>
        <v>841391.44</v>
      </c>
      <c r="AG574" s="2">
        <f t="shared" si="68"/>
        <v>7</v>
      </c>
      <c r="AH574" s="2">
        <f t="shared" si="69"/>
        <v>2025</v>
      </c>
      <c r="AJ574" s="5">
        <f t="shared" si="70"/>
        <v>53919.22</v>
      </c>
      <c r="AK574" s="2">
        <f t="shared" si="71"/>
        <v>21</v>
      </c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BL574" s="5"/>
      <c r="BM574" s="5"/>
      <c r="BN574" s="5"/>
      <c r="BO574" s="37"/>
      <c r="BP574" s="37"/>
      <c r="BQ574" s="37"/>
      <c r="BR574" s="37"/>
      <c r="BS574" s="37"/>
      <c r="BT574" s="37"/>
      <c r="BU574" s="37"/>
      <c r="BV574" s="37"/>
      <c r="BW574" s="37"/>
      <c r="BX574" s="37"/>
      <c r="BY574" s="37"/>
      <c r="BZ574" s="37"/>
      <c r="CA574" s="37"/>
      <c r="CB574" s="37"/>
      <c r="CC574" s="37"/>
      <c r="CD574" s="37"/>
      <c r="CE574" s="37"/>
      <c r="CF574" s="37"/>
      <c r="CG574" s="37"/>
      <c r="CH574" s="37"/>
      <c r="CI574" s="37"/>
      <c r="CJ574" s="37"/>
      <c r="CK574" s="40"/>
      <c r="CM574" s="41"/>
      <c r="CN574" s="41"/>
      <c r="CO574" s="41"/>
      <c r="CP574" s="41"/>
      <c r="CQ574" s="41"/>
      <c r="CR574" s="41"/>
      <c r="CS574" s="41"/>
      <c r="CT574" s="41"/>
      <c r="CU574" s="41"/>
      <c r="CV574" s="41"/>
      <c r="CW574" s="41"/>
      <c r="CX574" s="41"/>
      <c r="CY574" s="41"/>
      <c r="CZ574" s="41"/>
      <c r="DA574" s="41"/>
      <c r="DB574" s="41"/>
      <c r="DC574" s="41"/>
      <c r="DD574" s="41"/>
      <c r="DE574" s="41"/>
      <c r="DF574" s="41"/>
      <c r="DG574" s="41"/>
      <c r="DH574" s="41"/>
      <c r="DI574" s="41"/>
      <c r="DJ574" s="41"/>
    </row>
    <row r="575" spans="1:114" x14ac:dyDescent="0.25">
      <c r="A575" s="18">
        <v>45858</v>
      </c>
      <c r="B575" s="42">
        <v>38530.584999999999</v>
      </c>
      <c r="C575" s="42">
        <v>35501.705000000002</v>
      </c>
      <c r="D575" s="42">
        <v>33691.675000000003</v>
      </c>
      <c r="E575" s="42">
        <v>32954.065000000002</v>
      </c>
      <c r="F575" s="42">
        <v>33055.17</v>
      </c>
      <c r="G575" s="42">
        <v>32977.285000000003</v>
      </c>
      <c r="H575" s="42">
        <v>33892.01</v>
      </c>
      <c r="I575" s="42">
        <v>37434.18</v>
      </c>
      <c r="J575" s="42">
        <v>41321.584999999999</v>
      </c>
      <c r="K575" s="42">
        <v>41399.964999999997</v>
      </c>
      <c r="L575" s="42">
        <v>43778.87</v>
      </c>
      <c r="M575" s="42">
        <v>44471.095000000001</v>
      </c>
      <c r="N575" s="42">
        <v>44381.74</v>
      </c>
      <c r="O575" s="42">
        <v>46365.625</v>
      </c>
      <c r="P575" s="42">
        <v>45701.23</v>
      </c>
      <c r="Q575" s="42">
        <v>42925.06</v>
      </c>
      <c r="R575" s="42">
        <v>46437.78</v>
      </c>
      <c r="S575" s="42">
        <v>50658.15</v>
      </c>
      <c r="T575" s="42">
        <v>51262.654999999999</v>
      </c>
      <c r="U575" s="42">
        <v>53770.724999999999</v>
      </c>
      <c r="V575" s="42">
        <v>54254.294999999998</v>
      </c>
      <c r="W575" s="42">
        <v>52090.91</v>
      </c>
      <c r="X575" s="42">
        <v>46675.7</v>
      </c>
      <c r="Y575" s="42">
        <v>41454.230000000003</v>
      </c>
      <c r="AA575" s="2">
        <f>IFERROR(INDEX('Holiday Schedule'!$D$3:$D$24,MATCH(A575,'Holiday Schedule'!$C$3:$C$24,0)),0)</f>
        <v>0</v>
      </c>
      <c r="AB575" s="2">
        <f t="shared" si="64"/>
        <v>1</v>
      </c>
      <c r="AC575" s="2">
        <f t="shared" si="65"/>
        <v>0</v>
      </c>
      <c r="AD575" s="5">
        <f t="shared" si="66"/>
        <v>1024986.29</v>
      </c>
      <c r="AE575" s="5">
        <f t="shared" si="67"/>
        <v>1024986.29</v>
      </c>
      <c r="AG575" s="2">
        <f t="shared" si="68"/>
        <v>7</v>
      </c>
      <c r="AH575" s="2">
        <f t="shared" si="69"/>
        <v>2025</v>
      </c>
      <c r="AJ575" s="5">
        <f t="shared" si="70"/>
        <v>54254.294999999998</v>
      </c>
      <c r="AK575" s="2">
        <f t="shared" si="71"/>
        <v>21</v>
      </c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BL575" s="5"/>
      <c r="BM575" s="5"/>
      <c r="BN575" s="5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7"/>
      <c r="CE575" s="37"/>
      <c r="CF575" s="37"/>
      <c r="CG575" s="37"/>
      <c r="CH575" s="37"/>
      <c r="CI575" s="37"/>
      <c r="CJ575" s="37"/>
      <c r="CK575" s="40"/>
      <c r="CM575" s="41"/>
      <c r="CN575" s="41"/>
      <c r="CO575" s="41"/>
      <c r="CP575" s="41"/>
      <c r="CQ575" s="41"/>
      <c r="CR575" s="41"/>
      <c r="CS575" s="41"/>
      <c r="CT575" s="41"/>
      <c r="CU575" s="41"/>
      <c r="CV575" s="41"/>
      <c r="CW575" s="41"/>
      <c r="CX575" s="41"/>
      <c r="CY575" s="41"/>
      <c r="CZ575" s="41"/>
      <c r="DA575" s="41"/>
      <c r="DB575" s="41"/>
      <c r="DC575" s="41"/>
      <c r="DD575" s="41"/>
      <c r="DE575" s="41"/>
      <c r="DF575" s="41"/>
      <c r="DG575" s="41"/>
      <c r="DH575" s="41"/>
      <c r="DI575" s="41"/>
      <c r="DJ575" s="41"/>
    </row>
    <row r="576" spans="1:114" x14ac:dyDescent="0.25">
      <c r="A576" s="18">
        <v>45859</v>
      </c>
      <c r="B576" s="42">
        <v>37404.03</v>
      </c>
      <c r="C576" s="42">
        <v>34336.334999999999</v>
      </c>
      <c r="D576" s="42">
        <v>32567.25</v>
      </c>
      <c r="E576" s="42">
        <v>31815.48</v>
      </c>
      <c r="F576" s="42">
        <v>33739.025000000001</v>
      </c>
      <c r="G576" s="42">
        <v>34117.440000000002</v>
      </c>
      <c r="H576" s="42">
        <v>34400.885000000002</v>
      </c>
      <c r="I576" s="42">
        <v>33390.32</v>
      </c>
      <c r="J576" s="42">
        <v>29928.76</v>
      </c>
      <c r="K576" s="42">
        <v>29551.27</v>
      </c>
      <c r="L576" s="42">
        <v>28635.435000000001</v>
      </c>
      <c r="M576" s="42">
        <v>29950.915000000001</v>
      </c>
      <c r="N576" s="42">
        <v>29042.61</v>
      </c>
      <c r="O576" s="42">
        <v>26678.09</v>
      </c>
      <c r="P576" s="42">
        <v>26996.224999999999</v>
      </c>
      <c r="Q576" s="42">
        <v>29970.134999999998</v>
      </c>
      <c r="R576" s="42">
        <v>30034.525000000001</v>
      </c>
      <c r="S576" s="42">
        <v>36150.67</v>
      </c>
      <c r="T576" s="42">
        <v>43724.639999999999</v>
      </c>
      <c r="U576" s="42">
        <v>49701.394999999997</v>
      </c>
      <c r="V576" s="42">
        <v>51300.29</v>
      </c>
      <c r="W576" s="42">
        <v>50612.695</v>
      </c>
      <c r="X576" s="42">
        <v>45570.565000000002</v>
      </c>
      <c r="Y576" s="42">
        <v>39227.21</v>
      </c>
      <c r="AA576" s="2">
        <f>IFERROR(INDEX('Holiday Schedule'!$D$3:$D$24,MATCH(A576,'Holiday Schedule'!$C$3:$C$24,0)),0)</f>
        <v>0</v>
      </c>
      <c r="AB576" s="2">
        <f t="shared" si="64"/>
        <v>2</v>
      </c>
      <c r="AC576" s="2">
        <f t="shared" si="65"/>
        <v>571238.54</v>
      </c>
      <c r="AD576" s="5">
        <f t="shared" si="66"/>
        <v>277607.65500000003</v>
      </c>
      <c r="AE576" s="5">
        <f t="shared" si="67"/>
        <v>848846.19500000007</v>
      </c>
      <c r="AG576" s="2">
        <f t="shared" si="68"/>
        <v>7</v>
      </c>
      <c r="AH576" s="2">
        <f t="shared" si="69"/>
        <v>2025</v>
      </c>
      <c r="AJ576" s="5">
        <f t="shared" si="70"/>
        <v>51300.29</v>
      </c>
      <c r="AK576" s="2">
        <f t="shared" si="71"/>
        <v>21</v>
      </c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BL576" s="5"/>
      <c r="BM576" s="5"/>
      <c r="BN576" s="5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7"/>
      <c r="CB576" s="37"/>
      <c r="CC576" s="37"/>
      <c r="CD576" s="37"/>
      <c r="CE576" s="37"/>
      <c r="CF576" s="37"/>
      <c r="CG576" s="37"/>
      <c r="CH576" s="37"/>
      <c r="CI576" s="37"/>
      <c r="CJ576" s="37"/>
      <c r="CK576" s="40"/>
      <c r="CM576" s="41"/>
      <c r="CN576" s="41"/>
      <c r="CO576" s="41"/>
      <c r="CP576" s="41"/>
      <c r="CQ576" s="41"/>
      <c r="CR576" s="41"/>
      <c r="CS576" s="41"/>
      <c r="CT576" s="41"/>
      <c r="CU576" s="41"/>
      <c r="CV576" s="41"/>
      <c r="CW576" s="41"/>
      <c r="CX576" s="41"/>
      <c r="CY576" s="41"/>
      <c r="CZ576" s="41"/>
      <c r="DA576" s="41"/>
      <c r="DB576" s="41"/>
      <c r="DC576" s="41"/>
      <c r="DD576" s="41"/>
      <c r="DE576" s="41"/>
      <c r="DF576" s="41"/>
      <c r="DG576" s="41"/>
      <c r="DH576" s="41"/>
      <c r="DI576" s="41"/>
      <c r="DJ576" s="41"/>
    </row>
    <row r="577" spans="1:114" x14ac:dyDescent="0.25">
      <c r="A577" s="18">
        <v>45860</v>
      </c>
      <c r="B577" s="42">
        <v>34372.1</v>
      </c>
      <c r="C577" s="42">
        <v>32305.775000000001</v>
      </c>
      <c r="D577" s="42">
        <v>30474.185000000001</v>
      </c>
      <c r="E577" s="42">
        <v>30170.814999999999</v>
      </c>
      <c r="F577" s="42">
        <v>31379.3</v>
      </c>
      <c r="G577" s="42">
        <v>32289.43</v>
      </c>
      <c r="H577" s="42">
        <v>33209.334999999999</v>
      </c>
      <c r="I577" s="42">
        <v>30235.345000000001</v>
      </c>
      <c r="J577" s="42">
        <v>25729.26</v>
      </c>
      <c r="K577" s="42">
        <v>22997.325000000001</v>
      </c>
      <c r="L577" s="42">
        <v>25709.19</v>
      </c>
      <c r="M577" s="42">
        <v>24656.799999999999</v>
      </c>
      <c r="N577" s="42">
        <v>23425</v>
      </c>
      <c r="O577" s="42">
        <v>22889.55</v>
      </c>
      <c r="P577" s="42">
        <v>23833.98</v>
      </c>
      <c r="Q577" s="42">
        <v>25847.955000000002</v>
      </c>
      <c r="R577" s="42">
        <v>31577.974999999999</v>
      </c>
      <c r="S577" s="42">
        <v>38323.654999999999</v>
      </c>
      <c r="T577" s="42">
        <v>47088.754999999997</v>
      </c>
      <c r="U577" s="42">
        <v>52414.224999999999</v>
      </c>
      <c r="V577" s="42">
        <v>53897.45</v>
      </c>
      <c r="W577" s="42">
        <v>52540.735000000001</v>
      </c>
      <c r="X577" s="42">
        <v>46369.165000000001</v>
      </c>
      <c r="Y577" s="42">
        <v>40965.845000000001</v>
      </c>
      <c r="AA577" s="2">
        <f>IFERROR(INDEX('Holiday Schedule'!$D$3:$D$24,MATCH(A577,'Holiday Schedule'!$C$3:$C$24,0)),0)</f>
        <v>0</v>
      </c>
      <c r="AB577" s="2">
        <f t="shared" si="64"/>
        <v>3</v>
      </c>
      <c r="AC577" s="2">
        <f t="shared" si="65"/>
        <v>547536.36499999999</v>
      </c>
      <c r="AD577" s="5">
        <f t="shared" si="66"/>
        <v>265166.78499999992</v>
      </c>
      <c r="AE577" s="5">
        <f t="shared" si="67"/>
        <v>812703.14999999991</v>
      </c>
      <c r="AG577" s="2">
        <f t="shared" si="68"/>
        <v>7</v>
      </c>
      <c r="AH577" s="2">
        <f t="shared" si="69"/>
        <v>2025</v>
      </c>
      <c r="AJ577" s="5">
        <f t="shared" si="70"/>
        <v>53897.45</v>
      </c>
      <c r="AK577" s="2">
        <f t="shared" si="71"/>
        <v>21</v>
      </c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BL577" s="5"/>
      <c r="BM577" s="5"/>
      <c r="BN577" s="5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  <c r="CA577" s="37"/>
      <c r="CB577" s="37"/>
      <c r="CC577" s="37"/>
      <c r="CD577" s="37"/>
      <c r="CE577" s="37"/>
      <c r="CF577" s="37"/>
      <c r="CG577" s="37"/>
      <c r="CH577" s="37"/>
      <c r="CI577" s="37"/>
      <c r="CJ577" s="37"/>
      <c r="CK577" s="40"/>
      <c r="CM577" s="41"/>
      <c r="CN577" s="41"/>
      <c r="CO577" s="41"/>
      <c r="CP577" s="41"/>
      <c r="CQ577" s="41"/>
      <c r="CR577" s="41"/>
      <c r="CS577" s="41"/>
      <c r="CT577" s="41"/>
      <c r="CU577" s="41"/>
      <c r="CV577" s="41"/>
      <c r="CW577" s="41"/>
      <c r="CX577" s="41"/>
      <c r="CY577" s="41"/>
      <c r="CZ577" s="41"/>
      <c r="DA577" s="41"/>
      <c r="DB577" s="41"/>
      <c r="DC577" s="41"/>
      <c r="DD577" s="41"/>
      <c r="DE577" s="41"/>
      <c r="DF577" s="41"/>
      <c r="DG577" s="41"/>
      <c r="DH577" s="41"/>
      <c r="DI577" s="41"/>
      <c r="DJ577" s="41"/>
    </row>
    <row r="578" spans="1:114" x14ac:dyDescent="0.25">
      <c r="A578" s="18">
        <v>45861</v>
      </c>
      <c r="B578" s="42">
        <v>35758.375</v>
      </c>
      <c r="C578" s="42">
        <v>33322.629999999997</v>
      </c>
      <c r="D578" s="42">
        <v>31204.91</v>
      </c>
      <c r="E578" s="42">
        <v>31304.575000000001</v>
      </c>
      <c r="F578" s="42">
        <v>32280.7</v>
      </c>
      <c r="G578" s="42">
        <v>32883.03</v>
      </c>
      <c r="H578" s="42">
        <v>32789.355000000003</v>
      </c>
      <c r="I578" s="42">
        <v>31528.49</v>
      </c>
      <c r="J578" s="42">
        <v>27955.884999999998</v>
      </c>
      <c r="K578" s="42">
        <v>24853.205000000002</v>
      </c>
      <c r="L578" s="42">
        <v>25980.55</v>
      </c>
      <c r="M578" s="42">
        <v>25860.215</v>
      </c>
      <c r="N578" s="42">
        <v>28418.37</v>
      </c>
      <c r="O578" s="42">
        <v>28649.445</v>
      </c>
      <c r="P578" s="42">
        <v>28988.375</v>
      </c>
      <c r="Q578" s="42">
        <v>30756.74</v>
      </c>
      <c r="R578" s="42">
        <v>34328.97</v>
      </c>
      <c r="S578" s="42">
        <v>42702.425000000003</v>
      </c>
      <c r="T578" s="42">
        <v>49712.584999999999</v>
      </c>
      <c r="U578" s="42">
        <v>56447.5</v>
      </c>
      <c r="V578" s="42">
        <v>57764.455000000002</v>
      </c>
      <c r="W578" s="42">
        <v>56650.37</v>
      </c>
      <c r="X578" s="42">
        <v>50512.3</v>
      </c>
      <c r="Y578" s="42">
        <v>43792.875</v>
      </c>
      <c r="AA578" s="2">
        <f>IFERROR(INDEX('Holiday Schedule'!$D$3:$D$24,MATCH(A578,'Holiday Schedule'!$C$3:$C$24,0)),0)</f>
        <v>0</v>
      </c>
      <c r="AB578" s="2">
        <f t="shared" si="64"/>
        <v>4</v>
      </c>
      <c r="AC578" s="2">
        <f t="shared" si="65"/>
        <v>601109.88000000012</v>
      </c>
      <c r="AD578" s="5">
        <f t="shared" si="66"/>
        <v>273336.44999999995</v>
      </c>
      <c r="AE578" s="5">
        <f t="shared" si="67"/>
        <v>874446.33000000007</v>
      </c>
      <c r="AG578" s="2">
        <f t="shared" si="68"/>
        <v>7</v>
      </c>
      <c r="AH578" s="2">
        <f t="shared" si="69"/>
        <v>2025</v>
      </c>
      <c r="AJ578" s="5">
        <f t="shared" si="70"/>
        <v>57764.455000000002</v>
      </c>
      <c r="AK578" s="2">
        <f t="shared" si="71"/>
        <v>21</v>
      </c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BL578" s="5"/>
      <c r="BM578" s="5"/>
      <c r="BN578" s="5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7"/>
      <c r="CE578" s="37"/>
      <c r="CF578" s="37"/>
      <c r="CG578" s="37"/>
      <c r="CH578" s="37"/>
      <c r="CI578" s="37"/>
      <c r="CJ578" s="37"/>
      <c r="CK578" s="40"/>
      <c r="CM578" s="41"/>
      <c r="CN578" s="41"/>
      <c r="CO578" s="41"/>
      <c r="CP578" s="41"/>
      <c r="CQ578" s="41"/>
      <c r="CR578" s="41"/>
      <c r="CS578" s="41"/>
      <c r="CT578" s="41"/>
      <c r="CU578" s="41"/>
      <c r="CV578" s="41"/>
      <c r="CW578" s="41"/>
      <c r="CX578" s="41"/>
      <c r="CY578" s="41"/>
      <c r="CZ578" s="41"/>
      <c r="DA578" s="41"/>
      <c r="DB578" s="41"/>
      <c r="DC578" s="41"/>
      <c r="DD578" s="41"/>
      <c r="DE578" s="41"/>
      <c r="DF578" s="41"/>
      <c r="DG578" s="41"/>
      <c r="DH578" s="41"/>
      <c r="DI578" s="41"/>
      <c r="DJ578" s="41"/>
    </row>
    <row r="579" spans="1:114" x14ac:dyDescent="0.25">
      <c r="A579" s="18">
        <v>45862</v>
      </c>
      <c r="B579" s="42">
        <v>38866.519999999997</v>
      </c>
      <c r="C579" s="42">
        <v>35964.864999999998</v>
      </c>
      <c r="D579" s="42">
        <v>33972.42</v>
      </c>
      <c r="E579" s="42">
        <v>33862.485000000001</v>
      </c>
      <c r="F579" s="42">
        <v>34443.535000000003</v>
      </c>
      <c r="G579" s="42">
        <v>35549.1</v>
      </c>
      <c r="H579" s="42">
        <v>37416.94</v>
      </c>
      <c r="I579" s="42">
        <v>37385.355000000003</v>
      </c>
      <c r="J579" s="42">
        <v>33201.32</v>
      </c>
      <c r="K579" s="42">
        <v>29836.805</v>
      </c>
      <c r="L579" s="42">
        <v>30259.724999999999</v>
      </c>
      <c r="M579" s="42">
        <v>31146.74</v>
      </c>
      <c r="N579" s="42">
        <v>32979.824999999997</v>
      </c>
      <c r="O579" s="42">
        <v>34124.9</v>
      </c>
      <c r="P579" s="42">
        <v>34633.705000000002</v>
      </c>
      <c r="Q579" s="42">
        <v>42840.195</v>
      </c>
      <c r="R579" s="42">
        <v>46539.074999999997</v>
      </c>
      <c r="S579" s="42">
        <v>50195.845000000001</v>
      </c>
      <c r="T579" s="42">
        <v>55129.375</v>
      </c>
      <c r="U579" s="42">
        <v>60899.23</v>
      </c>
      <c r="V579" s="42">
        <v>62406.614999999998</v>
      </c>
      <c r="W579" s="42">
        <v>60322.61</v>
      </c>
      <c r="X579" s="42">
        <v>54765.72</v>
      </c>
      <c r="Y579" s="42">
        <v>48424.394999999997</v>
      </c>
      <c r="AA579" s="2">
        <f>IFERROR(INDEX('Holiday Schedule'!$D$3:$D$24,MATCH(A579,'Holiday Schedule'!$C$3:$C$24,0)),0)</f>
        <v>0</v>
      </c>
      <c r="AB579" s="2">
        <f t="shared" si="64"/>
        <v>5</v>
      </c>
      <c r="AC579" s="2">
        <f t="shared" si="65"/>
        <v>696667.03999999992</v>
      </c>
      <c r="AD579" s="5">
        <f t="shared" si="66"/>
        <v>298500.25999999989</v>
      </c>
      <c r="AE579" s="5">
        <f t="shared" si="67"/>
        <v>995167.29999999981</v>
      </c>
      <c r="AG579" s="2">
        <f t="shared" si="68"/>
        <v>7</v>
      </c>
      <c r="AH579" s="2">
        <f t="shared" si="69"/>
        <v>2025</v>
      </c>
      <c r="AJ579" s="5">
        <f t="shared" si="70"/>
        <v>62406.614999999998</v>
      </c>
      <c r="AK579" s="2">
        <f t="shared" si="71"/>
        <v>21</v>
      </c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BL579" s="5"/>
      <c r="BM579" s="5"/>
      <c r="BN579" s="5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  <c r="CA579" s="37"/>
      <c r="CB579" s="37"/>
      <c r="CC579" s="37"/>
      <c r="CD579" s="37"/>
      <c r="CE579" s="37"/>
      <c r="CF579" s="37"/>
      <c r="CG579" s="37"/>
      <c r="CH579" s="37"/>
      <c r="CI579" s="37"/>
      <c r="CJ579" s="37"/>
      <c r="CK579" s="40"/>
      <c r="CM579" s="41"/>
      <c r="CN579" s="41"/>
      <c r="CO579" s="41"/>
      <c r="CP579" s="41"/>
      <c r="CQ579" s="41"/>
      <c r="CR579" s="41"/>
      <c r="CS579" s="41"/>
      <c r="CT579" s="41"/>
      <c r="CU579" s="41"/>
      <c r="CV579" s="41"/>
      <c r="CW579" s="41"/>
      <c r="CX579" s="41"/>
      <c r="CY579" s="41"/>
      <c r="CZ579" s="41"/>
      <c r="DA579" s="41"/>
      <c r="DB579" s="41"/>
      <c r="DC579" s="41"/>
      <c r="DD579" s="41"/>
      <c r="DE579" s="41"/>
      <c r="DF579" s="41"/>
      <c r="DG579" s="41"/>
      <c r="DH579" s="41"/>
      <c r="DI579" s="41"/>
      <c r="DJ579" s="41"/>
    </row>
    <row r="580" spans="1:114" x14ac:dyDescent="0.25">
      <c r="A580" s="18">
        <v>45863</v>
      </c>
      <c r="B580" s="42">
        <v>50081</v>
      </c>
      <c r="C580" s="42">
        <v>44775</v>
      </c>
      <c r="D580" s="42">
        <v>42176</v>
      </c>
      <c r="E580" s="42">
        <v>41173</v>
      </c>
      <c r="F580" s="42">
        <v>42853</v>
      </c>
      <c r="G580" s="42">
        <v>46410</v>
      </c>
      <c r="H580" s="42">
        <v>59069</v>
      </c>
      <c r="I580" s="42">
        <v>69805</v>
      </c>
      <c r="J580" s="42">
        <v>68184</v>
      </c>
      <c r="K580" s="42">
        <v>80677</v>
      </c>
      <c r="L580" s="42">
        <v>78396</v>
      </c>
      <c r="M580" s="42">
        <v>78360</v>
      </c>
      <c r="N580" s="42">
        <v>73840</v>
      </c>
      <c r="O580" s="42">
        <v>70247</v>
      </c>
      <c r="P580" s="42">
        <v>65416</v>
      </c>
      <c r="Q580" s="42">
        <v>69370</v>
      </c>
      <c r="R580" s="42">
        <v>80519</v>
      </c>
      <c r="S580" s="42">
        <v>82681</v>
      </c>
      <c r="T580" s="42">
        <v>85928</v>
      </c>
      <c r="U580" s="42">
        <v>88933</v>
      </c>
      <c r="V580" s="42">
        <v>96240</v>
      </c>
      <c r="W580" s="42">
        <v>89987</v>
      </c>
      <c r="X580" s="42">
        <v>73000</v>
      </c>
      <c r="Y580" s="42">
        <v>57780</v>
      </c>
      <c r="AA580" s="2">
        <f>IFERROR(INDEX('Holiday Schedule'!$D$3:$D$24,MATCH(A580,'Holiday Schedule'!$C$3:$C$24,0)),0)</f>
        <v>0</v>
      </c>
      <c r="AB580" s="2">
        <f t="shared" si="64"/>
        <v>6</v>
      </c>
      <c r="AC580" s="2">
        <f t="shared" si="65"/>
        <v>1251583</v>
      </c>
      <c r="AD580" s="5">
        <f t="shared" si="66"/>
        <v>384317</v>
      </c>
      <c r="AE580" s="5">
        <f t="shared" si="67"/>
        <v>1635900</v>
      </c>
      <c r="AG580" s="2">
        <f t="shared" si="68"/>
        <v>7</v>
      </c>
      <c r="AH580" s="2">
        <f t="shared" si="69"/>
        <v>2025</v>
      </c>
      <c r="AJ580" s="5">
        <f t="shared" si="70"/>
        <v>96240</v>
      </c>
      <c r="AK580" s="2">
        <f t="shared" si="71"/>
        <v>21</v>
      </c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BL580" s="5"/>
      <c r="BM580" s="5"/>
      <c r="BN580" s="5"/>
      <c r="BO580" s="37"/>
      <c r="BP580" s="37"/>
      <c r="BQ580" s="37"/>
      <c r="BR580" s="37"/>
      <c r="BS580" s="37"/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7"/>
      <c r="CE580" s="37"/>
      <c r="CF580" s="37"/>
      <c r="CG580" s="37"/>
      <c r="CH580" s="37"/>
      <c r="CI580" s="37"/>
      <c r="CJ580" s="37"/>
      <c r="CK580" s="40"/>
      <c r="CM580" s="41"/>
      <c r="CN580" s="41"/>
      <c r="CO580" s="41"/>
      <c r="CP580" s="41"/>
      <c r="CQ580" s="41"/>
      <c r="CR580" s="41"/>
      <c r="CS580" s="41"/>
      <c r="CT580" s="41"/>
      <c r="CU580" s="41"/>
      <c r="CV580" s="41"/>
      <c r="CW580" s="41"/>
      <c r="CX580" s="41"/>
      <c r="CY580" s="41"/>
      <c r="CZ580" s="41"/>
      <c r="DA580" s="41"/>
      <c r="DB580" s="41"/>
      <c r="DC580" s="41"/>
      <c r="DD580" s="41"/>
      <c r="DE580" s="41"/>
      <c r="DF580" s="41"/>
      <c r="DG580" s="41"/>
      <c r="DH580" s="41"/>
      <c r="DI580" s="41"/>
      <c r="DJ580" s="41"/>
    </row>
    <row r="581" spans="1:114" x14ac:dyDescent="0.25">
      <c r="A581" s="18">
        <v>45864</v>
      </c>
      <c r="B581" s="42">
        <v>49297</v>
      </c>
      <c r="C581" s="42">
        <v>44542</v>
      </c>
      <c r="D581" s="42">
        <v>41887</v>
      </c>
      <c r="E581" s="42">
        <v>40872</v>
      </c>
      <c r="F581" s="42">
        <v>41898</v>
      </c>
      <c r="G581" s="42">
        <v>45334</v>
      </c>
      <c r="H581" s="42">
        <v>57014</v>
      </c>
      <c r="I581" s="42">
        <v>67814</v>
      </c>
      <c r="J581" s="42">
        <v>69885</v>
      </c>
      <c r="K581" s="42">
        <v>82330</v>
      </c>
      <c r="L581" s="42">
        <v>81089</v>
      </c>
      <c r="M581" s="42">
        <v>79458</v>
      </c>
      <c r="N581" s="42">
        <v>74813</v>
      </c>
      <c r="O581" s="42">
        <v>70533</v>
      </c>
      <c r="P581" s="42">
        <v>66414</v>
      </c>
      <c r="Q581" s="42">
        <v>70349</v>
      </c>
      <c r="R581" s="42">
        <v>79428</v>
      </c>
      <c r="S581" s="42">
        <v>81702</v>
      </c>
      <c r="T581" s="42">
        <v>85565</v>
      </c>
      <c r="U581" s="42">
        <v>89545</v>
      </c>
      <c r="V581" s="42">
        <v>95737</v>
      </c>
      <c r="W581" s="42">
        <v>87707</v>
      </c>
      <c r="X581" s="42">
        <v>71605</v>
      </c>
      <c r="Y581" s="42">
        <v>57744</v>
      </c>
      <c r="AA581" s="2">
        <f>IFERROR(INDEX('Holiday Schedule'!$D$3:$D$24,MATCH(A581,'Holiday Schedule'!$C$3:$C$24,0)),0)</f>
        <v>0</v>
      </c>
      <c r="AB581" s="2">
        <f t="shared" si="64"/>
        <v>7</v>
      </c>
      <c r="AC581" s="2">
        <f t="shared" si="65"/>
        <v>0</v>
      </c>
      <c r="AD581" s="5">
        <f t="shared" si="66"/>
        <v>1632562</v>
      </c>
      <c r="AE581" s="5">
        <f t="shared" si="67"/>
        <v>1632562</v>
      </c>
      <c r="AG581" s="2">
        <f t="shared" si="68"/>
        <v>7</v>
      </c>
      <c r="AH581" s="2">
        <f t="shared" si="69"/>
        <v>2025</v>
      </c>
      <c r="AJ581" s="5">
        <f t="shared" si="70"/>
        <v>95737</v>
      </c>
      <c r="AK581" s="2">
        <f t="shared" si="71"/>
        <v>21</v>
      </c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BL581" s="5"/>
      <c r="BM581" s="5"/>
      <c r="BN581" s="5"/>
      <c r="BO581" s="37"/>
      <c r="BP581" s="37"/>
      <c r="BQ581" s="37"/>
      <c r="BR581" s="37"/>
      <c r="BS581" s="37"/>
      <c r="BT581" s="37"/>
      <c r="BU581" s="37"/>
      <c r="BV581" s="37"/>
      <c r="BW581" s="37"/>
      <c r="BX581" s="37"/>
      <c r="BY581" s="37"/>
      <c r="BZ581" s="37"/>
      <c r="CA581" s="37"/>
      <c r="CB581" s="37"/>
      <c r="CC581" s="37"/>
      <c r="CD581" s="37"/>
      <c r="CE581" s="37"/>
      <c r="CF581" s="37"/>
      <c r="CG581" s="37"/>
      <c r="CH581" s="37"/>
      <c r="CI581" s="37"/>
      <c r="CJ581" s="37"/>
      <c r="CK581" s="40"/>
      <c r="CM581" s="41"/>
      <c r="CN581" s="41"/>
      <c r="CO581" s="41"/>
      <c r="CP581" s="41"/>
      <c r="CQ581" s="41"/>
      <c r="CR581" s="41"/>
      <c r="CS581" s="41"/>
      <c r="CT581" s="41"/>
      <c r="CU581" s="41"/>
      <c r="CV581" s="41"/>
      <c r="CW581" s="41"/>
      <c r="CX581" s="41"/>
      <c r="CY581" s="41"/>
      <c r="CZ581" s="41"/>
      <c r="DA581" s="41"/>
      <c r="DB581" s="41"/>
      <c r="DC581" s="41"/>
      <c r="DD581" s="41"/>
      <c r="DE581" s="41"/>
      <c r="DF581" s="41"/>
      <c r="DG581" s="41"/>
      <c r="DH581" s="41"/>
      <c r="DI581" s="41"/>
      <c r="DJ581" s="41"/>
    </row>
    <row r="582" spans="1:114" x14ac:dyDescent="0.25">
      <c r="A582" s="18">
        <v>45865</v>
      </c>
      <c r="B582" s="42">
        <v>49297</v>
      </c>
      <c r="C582" s="42">
        <v>44542</v>
      </c>
      <c r="D582" s="42">
        <v>41887</v>
      </c>
      <c r="E582" s="42">
        <v>40872</v>
      </c>
      <c r="F582" s="42">
        <v>41898</v>
      </c>
      <c r="G582" s="42">
        <v>45334</v>
      </c>
      <c r="H582" s="42">
        <v>57014</v>
      </c>
      <c r="I582" s="42">
        <v>67814</v>
      </c>
      <c r="J582" s="42">
        <v>69885</v>
      </c>
      <c r="K582" s="42">
        <v>82330</v>
      </c>
      <c r="L582" s="42">
        <v>81089</v>
      </c>
      <c r="M582" s="42">
        <v>79458</v>
      </c>
      <c r="N582" s="42">
        <v>74813</v>
      </c>
      <c r="O582" s="42">
        <v>70533</v>
      </c>
      <c r="P582" s="42">
        <v>66414</v>
      </c>
      <c r="Q582" s="42">
        <v>70349</v>
      </c>
      <c r="R582" s="42">
        <v>79428</v>
      </c>
      <c r="S582" s="42">
        <v>81702</v>
      </c>
      <c r="T582" s="42">
        <v>85565</v>
      </c>
      <c r="U582" s="42">
        <v>89545</v>
      </c>
      <c r="V582" s="42">
        <v>95737</v>
      </c>
      <c r="W582" s="42">
        <v>87707</v>
      </c>
      <c r="X582" s="42">
        <v>71605</v>
      </c>
      <c r="Y582" s="42">
        <v>57744</v>
      </c>
      <c r="AA582" s="2">
        <f>IFERROR(INDEX('Holiday Schedule'!$D$3:$D$24,MATCH(A582,'Holiday Schedule'!$C$3:$C$24,0)),0)</f>
        <v>0</v>
      </c>
      <c r="AB582" s="2">
        <f t="shared" si="64"/>
        <v>1</v>
      </c>
      <c r="AC582" s="2">
        <f t="shared" si="65"/>
        <v>0</v>
      </c>
      <c r="AD582" s="5">
        <f t="shared" si="66"/>
        <v>1632562</v>
      </c>
      <c r="AE582" s="5">
        <f t="shared" si="67"/>
        <v>1632562</v>
      </c>
      <c r="AG582" s="2">
        <f t="shared" si="68"/>
        <v>7</v>
      </c>
      <c r="AH582" s="2">
        <f t="shared" si="69"/>
        <v>2025</v>
      </c>
      <c r="AJ582" s="5">
        <f t="shared" si="70"/>
        <v>95737</v>
      </c>
      <c r="AK582" s="2">
        <f t="shared" si="71"/>
        <v>21</v>
      </c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BL582" s="5"/>
      <c r="BM582" s="5"/>
      <c r="BN582" s="5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7"/>
      <c r="CE582" s="37"/>
      <c r="CF582" s="37"/>
      <c r="CG582" s="37"/>
      <c r="CH582" s="37"/>
      <c r="CI582" s="37"/>
      <c r="CJ582" s="37"/>
      <c r="CK582" s="40"/>
      <c r="CM582" s="41"/>
      <c r="CN582" s="41"/>
      <c r="CO582" s="41"/>
      <c r="CP582" s="41"/>
      <c r="CQ582" s="41"/>
      <c r="CR582" s="41"/>
      <c r="CS582" s="41"/>
      <c r="CT582" s="41"/>
      <c r="CU582" s="41"/>
      <c r="CV582" s="41"/>
      <c r="CW582" s="41"/>
      <c r="CX582" s="41"/>
      <c r="CY582" s="41"/>
      <c r="CZ582" s="41"/>
      <c r="DA582" s="41"/>
      <c r="DB582" s="41"/>
      <c r="DC582" s="41"/>
      <c r="DD582" s="41"/>
      <c r="DE582" s="41"/>
      <c r="DF582" s="41"/>
      <c r="DG582" s="41"/>
      <c r="DH582" s="41"/>
      <c r="DI582" s="41"/>
      <c r="DJ582" s="41"/>
    </row>
    <row r="583" spans="1:114" x14ac:dyDescent="0.25">
      <c r="A583" s="18">
        <v>45866</v>
      </c>
      <c r="B583" s="42">
        <v>40053.33</v>
      </c>
      <c r="C583" s="42">
        <v>36711.910000000003</v>
      </c>
      <c r="D583" s="42">
        <v>34696.764999999999</v>
      </c>
      <c r="E583" s="42">
        <v>34698.635000000002</v>
      </c>
      <c r="F583" s="42">
        <v>35815.375</v>
      </c>
      <c r="G583" s="42">
        <v>37627.455000000002</v>
      </c>
      <c r="H583" s="42">
        <v>39782.345000000001</v>
      </c>
      <c r="I583" s="42">
        <v>43400.94</v>
      </c>
      <c r="J583" s="42">
        <v>41542.445</v>
      </c>
      <c r="K583" s="42">
        <v>34113.32</v>
      </c>
      <c r="L583" s="42">
        <v>32888.824999999997</v>
      </c>
      <c r="M583" s="42">
        <v>35159.870000000003</v>
      </c>
      <c r="N583" s="42">
        <v>39632.235000000001</v>
      </c>
      <c r="O583" s="42">
        <v>39669</v>
      </c>
      <c r="P583" s="42">
        <v>40612.550000000003</v>
      </c>
      <c r="Q583" s="42">
        <v>42138.764999999999</v>
      </c>
      <c r="R583" s="42">
        <v>47235.54</v>
      </c>
      <c r="S583" s="42">
        <v>53764.584999999999</v>
      </c>
      <c r="T583" s="42">
        <v>62416.24</v>
      </c>
      <c r="U583" s="42">
        <v>67475.11</v>
      </c>
      <c r="V583" s="42">
        <v>69555.81</v>
      </c>
      <c r="W583" s="42">
        <v>64529.01</v>
      </c>
      <c r="X583" s="42">
        <v>57612.51</v>
      </c>
      <c r="Y583" s="42">
        <v>50838.224999999999</v>
      </c>
      <c r="AA583" s="2">
        <f>IFERROR(INDEX('Holiday Schedule'!$D$3:$D$24,MATCH(A583,'Holiday Schedule'!$C$3:$C$24,0)),0)</f>
        <v>0</v>
      </c>
      <c r="AB583" s="2">
        <f t="shared" si="64"/>
        <v>2</v>
      </c>
      <c r="AC583" s="2">
        <f t="shared" si="65"/>
        <v>771746.75500000012</v>
      </c>
      <c r="AD583" s="5">
        <f t="shared" si="66"/>
        <v>310224.04000000004</v>
      </c>
      <c r="AE583" s="5">
        <f t="shared" si="67"/>
        <v>1081970.7950000002</v>
      </c>
      <c r="AG583" s="2">
        <f t="shared" si="68"/>
        <v>7</v>
      </c>
      <c r="AH583" s="2">
        <f t="shared" si="69"/>
        <v>2025</v>
      </c>
      <c r="AJ583" s="5">
        <f t="shared" si="70"/>
        <v>69555.81</v>
      </c>
      <c r="AK583" s="2">
        <f t="shared" si="71"/>
        <v>21</v>
      </c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BL583" s="5"/>
      <c r="BM583" s="5"/>
      <c r="BN583" s="5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7"/>
      <c r="CE583" s="37"/>
      <c r="CF583" s="37"/>
      <c r="CG583" s="37"/>
      <c r="CH583" s="37"/>
      <c r="CI583" s="37"/>
      <c r="CJ583" s="37"/>
      <c r="CK583" s="40"/>
      <c r="CM583" s="41"/>
      <c r="CN583" s="41"/>
      <c r="CO583" s="41"/>
      <c r="CP583" s="41"/>
      <c r="CQ583" s="41"/>
      <c r="CR583" s="41"/>
      <c r="CS583" s="41"/>
      <c r="CT583" s="41"/>
      <c r="CU583" s="41"/>
      <c r="CV583" s="41"/>
      <c r="CW583" s="41"/>
      <c r="CX583" s="41"/>
      <c r="CY583" s="41"/>
      <c r="CZ583" s="41"/>
      <c r="DA583" s="41"/>
      <c r="DB583" s="41"/>
      <c r="DC583" s="41"/>
      <c r="DD583" s="41"/>
      <c r="DE583" s="41"/>
      <c r="DF583" s="41"/>
      <c r="DG583" s="41"/>
      <c r="DH583" s="41"/>
      <c r="DI583" s="41"/>
      <c r="DJ583" s="41"/>
    </row>
    <row r="584" spans="1:114" x14ac:dyDescent="0.25">
      <c r="A584" s="18">
        <v>45867</v>
      </c>
      <c r="B584" s="42">
        <v>43269.08</v>
      </c>
      <c r="C584" s="42">
        <v>40334.915000000001</v>
      </c>
      <c r="D584" s="42">
        <v>37968.785000000003</v>
      </c>
      <c r="E584" s="42">
        <v>36747.154999999999</v>
      </c>
      <c r="F584" s="42">
        <v>38405.144999999997</v>
      </c>
      <c r="G584" s="42">
        <v>39296.6</v>
      </c>
      <c r="H584" s="42">
        <v>39562.074999999997</v>
      </c>
      <c r="I584" s="42">
        <v>39224.555</v>
      </c>
      <c r="J584" s="42">
        <v>37181.035000000003</v>
      </c>
      <c r="K584" s="42">
        <v>34772.764999999999</v>
      </c>
      <c r="L584" s="42">
        <v>37668.125</v>
      </c>
      <c r="M584" s="42">
        <v>39586.449999999997</v>
      </c>
      <c r="N584" s="42">
        <v>44615.434999999998</v>
      </c>
      <c r="O584" s="42">
        <v>44771.88</v>
      </c>
      <c r="P584" s="42">
        <v>45420.574999999997</v>
      </c>
      <c r="Q584" s="42">
        <v>46367.74</v>
      </c>
      <c r="R584" s="42">
        <v>49646.94</v>
      </c>
      <c r="S584" s="42">
        <v>59391.74</v>
      </c>
      <c r="T584" s="42">
        <v>66936.47</v>
      </c>
      <c r="U584" s="42">
        <v>71947.509999999995</v>
      </c>
      <c r="V584" s="42">
        <v>72317.86</v>
      </c>
      <c r="W584" s="42">
        <v>71176.455000000002</v>
      </c>
      <c r="X584" s="42">
        <v>61798.91</v>
      </c>
      <c r="Y584" s="42">
        <v>53695.264999999999</v>
      </c>
      <c r="AA584" s="2">
        <f>IFERROR(INDEX('Holiday Schedule'!$D$3:$D$24,MATCH(A584,'Holiday Schedule'!$C$3:$C$24,0)),0)</f>
        <v>0</v>
      </c>
      <c r="AB584" s="2">
        <f t="shared" si="64"/>
        <v>3</v>
      </c>
      <c r="AC584" s="2">
        <f t="shared" si="65"/>
        <v>822824.44499999995</v>
      </c>
      <c r="AD584" s="5">
        <f t="shared" si="66"/>
        <v>329279.01999999967</v>
      </c>
      <c r="AE584" s="5">
        <f t="shared" si="67"/>
        <v>1152103.4649999996</v>
      </c>
      <c r="AG584" s="2">
        <f t="shared" si="68"/>
        <v>7</v>
      </c>
      <c r="AH584" s="2">
        <f t="shared" si="69"/>
        <v>2025</v>
      </c>
      <c r="AJ584" s="5">
        <f t="shared" si="70"/>
        <v>72317.86</v>
      </c>
      <c r="AK584" s="2">
        <f t="shared" si="71"/>
        <v>21</v>
      </c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BL584" s="5"/>
      <c r="BM584" s="5"/>
      <c r="BN584" s="5"/>
      <c r="BO584" s="37"/>
      <c r="BP584" s="37"/>
      <c r="BQ584" s="37"/>
      <c r="BR584" s="37"/>
      <c r="BS584" s="37"/>
      <c r="BT584" s="37"/>
      <c r="BU584" s="37"/>
      <c r="BV584" s="37"/>
      <c r="BW584" s="37"/>
      <c r="BX584" s="37"/>
      <c r="BY584" s="37"/>
      <c r="BZ584" s="37"/>
      <c r="CA584" s="37"/>
      <c r="CB584" s="37"/>
      <c r="CC584" s="37"/>
      <c r="CD584" s="37"/>
      <c r="CE584" s="37"/>
      <c r="CF584" s="37"/>
      <c r="CG584" s="37"/>
      <c r="CH584" s="37"/>
      <c r="CI584" s="37"/>
      <c r="CJ584" s="37"/>
      <c r="CK584" s="40"/>
      <c r="CM584" s="41"/>
      <c r="CN584" s="41"/>
      <c r="CO584" s="41"/>
      <c r="CP584" s="41"/>
      <c r="CQ584" s="41"/>
      <c r="CR584" s="41"/>
      <c r="CS584" s="41"/>
      <c r="CT584" s="41"/>
      <c r="CU584" s="41"/>
      <c r="CV584" s="41"/>
      <c r="CW584" s="41"/>
      <c r="CX584" s="41"/>
      <c r="CY584" s="41"/>
      <c r="CZ584" s="41"/>
      <c r="DA584" s="41"/>
      <c r="DB584" s="41"/>
      <c r="DC584" s="41"/>
      <c r="DD584" s="41"/>
      <c r="DE584" s="41"/>
      <c r="DF584" s="41"/>
      <c r="DG584" s="41"/>
      <c r="DH584" s="41"/>
      <c r="DI584" s="41"/>
      <c r="DJ584" s="41"/>
    </row>
    <row r="585" spans="1:114" x14ac:dyDescent="0.25">
      <c r="A585" s="18">
        <v>45868</v>
      </c>
      <c r="B585" s="42">
        <v>46714.66</v>
      </c>
      <c r="C585" s="42">
        <v>43024.88</v>
      </c>
      <c r="D585" s="42">
        <v>39898.19</v>
      </c>
      <c r="E585" s="42">
        <v>38609.595000000001</v>
      </c>
      <c r="F585" s="42">
        <v>39136.135000000002</v>
      </c>
      <c r="G585" s="42">
        <v>40129.69</v>
      </c>
      <c r="H585" s="42">
        <v>40573.279999999999</v>
      </c>
      <c r="I585" s="42">
        <v>41879.334999999999</v>
      </c>
      <c r="J585" s="42">
        <v>39793.089999999997</v>
      </c>
      <c r="K585" s="42">
        <v>37565.235000000001</v>
      </c>
      <c r="L585" s="42">
        <v>37245.514999999999</v>
      </c>
      <c r="M585" s="42">
        <v>36522.97</v>
      </c>
      <c r="N585" s="42">
        <v>39828.964999999997</v>
      </c>
      <c r="O585" s="42">
        <v>41091.75</v>
      </c>
      <c r="P585" s="42">
        <v>43046.195</v>
      </c>
      <c r="Q585" s="42">
        <v>46845.805</v>
      </c>
      <c r="R585" s="42">
        <v>50720.7</v>
      </c>
      <c r="S585" s="42">
        <v>57696.46</v>
      </c>
      <c r="T585" s="42">
        <v>64886.535000000003</v>
      </c>
      <c r="U585" s="42">
        <v>67945.164999999994</v>
      </c>
      <c r="V585" s="42">
        <v>66984.785000000003</v>
      </c>
      <c r="W585" s="42">
        <v>64157.55</v>
      </c>
      <c r="X585" s="42">
        <v>58356.37</v>
      </c>
      <c r="Y585" s="42">
        <v>51192.415000000001</v>
      </c>
      <c r="AA585" s="2">
        <f>IFERROR(INDEX('Holiday Schedule'!$D$3:$D$24,MATCH(A585,'Holiday Schedule'!$C$3:$C$24,0)),0)</f>
        <v>0</v>
      </c>
      <c r="AB585" s="2">
        <f t="shared" si="64"/>
        <v>4</v>
      </c>
      <c r="AC585" s="2">
        <f t="shared" si="65"/>
        <v>794566.42500000016</v>
      </c>
      <c r="AD585" s="5">
        <f t="shared" si="66"/>
        <v>339278.84500000009</v>
      </c>
      <c r="AE585" s="5">
        <f t="shared" si="67"/>
        <v>1133845.2700000003</v>
      </c>
      <c r="AG585" s="2">
        <f t="shared" si="68"/>
        <v>7</v>
      </c>
      <c r="AH585" s="2">
        <f t="shared" si="69"/>
        <v>2025</v>
      </c>
      <c r="AJ585" s="5">
        <f t="shared" si="70"/>
        <v>67945.164999999994</v>
      </c>
      <c r="AK585" s="2">
        <f t="shared" si="71"/>
        <v>20</v>
      </c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BL585" s="5"/>
      <c r="BM585" s="5"/>
      <c r="BN585" s="5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7"/>
      <c r="CE585" s="37"/>
      <c r="CF585" s="37"/>
      <c r="CG585" s="37"/>
      <c r="CH585" s="37"/>
      <c r="CI585" s="37"/>
      <c r="CJ585" s="37"/>
      <c r="CK585" s="40"/>
      <c r="CM585" s="41"/>
      <c r="CN585" s="41"/>
      <c r="CO585" s="41"/>
      <c r="CP585" s="41"/>
      <c r="CQ585" s="41"/>
      <c r="CR585" s="41"/>
      <c r="CS585" s="41"/>
      <c r="CT585" s="41"/>
      <c r="CU585" s="41"/>
      <c r="CV585" s="41"/>
      <c r="CW585" s="41"/>
      <c r="CX585" s="41"/>
      <c r="CY585" s="41"/>
      <c r="CZ585" s="41"/>
      <c r="DA585" s="41"/>
      <c r="DB585" s="41"/>
      <c r="DC585" s="41"/>
      <c r="DD585" s="41"/>
      <c r="DE585" s="41"/>
      <c r="DF585" s="41"/>
      <c r="DG585" s="41"/>
      <c r="DH585" s="41"/>
      <c r="DI585" s="41"/>
      <c r="DJ585" s="41"/>
    </row>
    <row r="586" spans="1:114" x14ac:dyDescent="0.25">
      <c r="A586" s="18">
        <v>45869</v>
      </c>
      <c r="B586" s="42">
        <v>46688.675000000003</v>
      </c>
      <c r="C586" s="42">
        <v>43128.445</v>
      </c>
      <c r="D586" s="42">
        <v>40745.440000000002</v>
      </c>
      <c r="E586" s="42">
        <v>39729.35</v>
      </c>
      <c r="F586" s="42">
        <v>40704.959999999999</v>
      </c>
      <c r="G586" s="42">
        <v>42443.754999999997</v>
      </c>
      <c r="H586" s="42">
        <v>44412.315000000002</v>
      </c>
      <c r="I586" s="42">
        <v>47877.13</v>
      </c>
      <c r="J586" s="42">
        <v>47751.17</v>
      </c>
      <c r="K586" s="42">
        <v>42218.555</v>
      </c>
      <c r="L586" s="42">
        <v>39436.75</v>
      </c>
      <c r="M586" s="42">
        <v>39134.705000000002</v>
      </c>
      <c r="N586" s="42">
        <v>40871.964999999997</v>
      </c>
      <c r="O586" s="42">
        <v>40988.93</v>
      </c>
      <c r="P586" s="42">
        <v>40567.480000000003</v>
      </c>
      <c r="Q586" s="42">
        <v>42093.85</v>
      </c>
      <c r="R586" s="42">
        <v>45615.785000000003</v>
      </c>
      <c r="S586" s="42">
        <v>52187.66</v>
      </c>
      <c r="T586" s="42">
        <v>54227.95</v>
      </c>
      <c r="U586" s="42">
        <v>56972.904999999999</v>
      </c>
      <c r="V586" s="42">
        <v>56175.78</v>
      </c>
      <c r="W586" s="42">
        <v>54740.754999999997</v>
      </c>
      <c r="X586" s="42">
        <v>49877.09</v>
      </c>
      <c r="Y586" s="42">
        <v>44775.96</v>
      </c>
      <c r="AA586" s="2">
        <f>IFERROR(INDEX('Holiday Schedule'!$D$3:$D$24,MATCH(A586,'Holiday Schedule'!$C$3:$C$24,0)),0)</f>
        <v>0</v>
      </c>
      <c r="AB586" s="2">
        <f t="shared" ref="AB586:AB649" si="72">WEEKDAY(A586)</f>
        <v>5</v>
      </c>
      <c r="AC586" s="2">
        <f t="shared" ref="AC586:AC649" si="73">IF(AND(AB586&gt;1,AB586&lt;7,AA586&lt;1),SUM(I586:X586),0)</f>
        <v>750738.46</v>
      </c>
      <c r="AD586" s="5">
        <f t="shared" ref="AD586:AD649" si="74">AE586-AC586</f>
        <v>342628.90000000014</v>
      </c>
      <c r="AE586" s="5">
        <f t="shared" ref="AE586:AE649" si="75">SUM(B586:Y586)</f>
        <v>1093367.3600000001</v>
      </c>
      <c r="AG586" s="2">
        <f t="shared" ref="AG586:AG649" si="76">MONTH(A586)</f>
        <v>7</v>
      </c>
      <c r="AH586" s="2">
        <f t="shared" ref="AH586:AH649" si="77">YEAR(A586)</f>
        <v>2025</v>
      </c>
      <c r="AJ586" s="5">
        <f t="shared" ref="AJ586:AJ649" si="78">MAX(B586:Y586)</f>
        <v>56972.904999999999</v>
      </c>
      <c r="AK586" s="2">
        <f t="shared" ref="AK586:AK649" si="79">IF(AE586&gt;0,INDEX(B$8:Y$8,MATCH(AJ586,B586:Y586,0)),"")</f>
        <v>20</v>
      </c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BL586" s="5"/>
      <c r="BM586" s="5"/>
      <c r="BN586" s="5"/>
      <c r="BO586" s="37"/>
      <c r="BP586" s="37"/>
      <c r="BQ586" s="37"/>
      <c r="BR586" s="37"/>
      <c r="BS586" s="37"/>
      <c r="BT586" s="37"/>
      <c r="BU586" s="37"/>
      <c r="BV586" s="37"/>
      <c r="BW586" s="37"/>
      <c r="BX586" s="37"/>
      <c r="BY586" s="37"/>
      <c r="BZ586" s="37"/>
      <c r="CA586" s="37"/>
      <c r="CB586" s="37"/>
      <c r="CC586" s="37"/>
      <c r="CD586" s="37"/>
      <c r="CE586" s="37"/>
      <c r="CF586" s="37"/>
      <c r="CG586" s="37"/>
      <c r="CH586" s="37"/>
      <c r="CI586" s="37"/>
      <c r="CJ586" s="37"/>
      <c r="CK586" s="40"/>
      <c r="CM586" s="41"/>
      <c r="CN586" s="41"/>
      <c r="CO586" s="41"/>
      <c r="CP586" s="41"/>
      <c r="CQ586" s="41"/>
      <c r="CR586" s="41"/>
      <c r="CS586" s="41"/>
      <c r="CT586" s="41"/>
      <c r="CU586" s="41"/>
      <c r="CV586" s="41"/>
      <c r="CW586" s="41"/>
      <c r="CX586" s="41"/>
      <c r="CY586" s="41"/>
      <c r="CZ586" s="41"/>
      <c r="DA586" s="41"/>
      <c r="DB586" s="41"/>
      <c r="DC586" s="41"/>
      <c r="DD586" s="41"/>
      <c r="DE586" s="41"/>
      <c r="DF586" s="41"/>
      <c r="DG586" s="41"/>
      <c r="DH586" s="41"/>
      <c r="DI586" s="41"/>
      <c r="DJ586" s="41"/>
    </row>
    <row r="587" spans="1:114" x14ac:dyDescent="0.25">
      <c r="A587" s="18">
        <v>45870</v>
      </c>
      <c r="B587" s="42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42"/>
      <c r="N587" s="42"/>
      <c r="O587" s="42"/>
      <c r="P587" s="42"/>
      <c r="Q587" s="42"/>
      <c r="R587" s="42"/>
      <c r="S587" s="42"/>
      <c r="T587" s="42"/>
      <c r="U587" s="42"/>
      <c r="V587" s="42"/>
      <c r="W587" s="42"/>
      <c r="X587" s="42"/>
      <c r="Y587" s="42"/>
      <c r="AA587" s="2">
        <f>IFERROR(INDEX('Holiday Schedule'!$D$3:$D$24,MATCH(A587,'Holiday Schedule'!$C$3:$C$24,0)),0)</f>
        <v>0</v>
      </c>
      <c r="AB587" s="2">
        <f t="shared" si="72"/>
        <v>6</v>
      </c>
      <c r="AC587" s="2">
        <f t="shared" si="73"/>
        <v>0</v>
      </c>
      <c r="AD587" s="5">
        <f t="shared" si="74"/>
        <v>0</v>
      </c>
      <c r="AE587" s="5">
        <f t="shared" si="75"/>
        <v>0</v>
      </c>
      <c r="AG587" s="2">
        <f t="shared" si="76"/>
        <v>8</v>
      </c>
      <c r="AH587" s="2">
        <f t="shared" si="77"/>
        <v>2025</v>
      </c>
      <c r="AJ587" s="5">
        <f t="shared" si="78"/>
        <v>0</v>
      </c>
      <c r="AK587" s="2" t="str">
        <f t="shared" si="79"/>
        <v/>
      </c>
      <c r="CM587" s="41"/>
      <c r="CN587" s="41"/>
      <c r="CO587" s="41"/>
      <c r="CP587" s="41"/>
      <c r="CQ587" s="41"/>
      <c r="CR587" s="41"/>
      <c r="CS587" s="41"/>
      <c r="CT587" s="41"/>
      <c r="CU587" s="41"/>
      <c r="CV587" s="41"/>
      <c r="CW587" s="41"/>
      <c r="CX587" s="41"/>
      <c r="CY587" s="41"/>
      <c r="CZ587" s="41"/>
      <c r="DA587" s="41"/>
      <c r="DB587" s="41"/>
      <c r="DC587" s="41"/>
      <c r="DD587" s="41"/>
      <c r="DE587" s="41"/>
      <c r="DF587" s="41"/>
      <c r="DG587" s="41"/>
      <c r="DH587" s="41"/>
      <c r="DI587" s="41"/>
      <c r="DJ587" s="41"/>
    </row>
    <row r="588" spans="1:114" x14ac:dyDescent="0.25">
      <c r="A588" s="18">
        <v>45871</v>
      </c>
      <c r="B588" s="20"/>
      <c r="C588" s="20"/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AA588" s="2">
        <f>IFERROR(INDEX('Holiday Schedule'!$D$3:$D$24,MATCH(A588,'Holiday Schedule'!$C$3:$C$24,0)),0)</f>
        <v>0</v>
      </c>
      <c r="AB588" s="2">
        <f t="shared" si="72"/>
        <v>7</v>
      </c>
      <c r="AC588" s="2">
        <f t="shared" si="73"/>
        <v>0</v>
      </c>
      <c r="AD588" s="5">
        <f t="shared" si="74"/>
        <v>0</v>
      </c>
      <c r="AE588" s="5">
        <f t="shared" si="75"/>
        <v>0</v>
      </c>
      <c r="AG588" s="2">
        <f t="shared" si="76"/>
        <v>8</v>
      </c>
      <c r="AH588" s="2">
        <f t="shared" si="77"/>
        <v>2025</v>
      </c>
      <c r="AJ588" s="5">
        <f t="shared" si="78"/>
        <v>0</v>
      </c>
      <c r="AK588" s="2" t="str">
        <f t="shared" si="79"/>
        <v/>
      </c>
      <c r="CM588" s="41"/>
      <c r="CN588" s="41"/>
      <c r="CO588" s="41"/>
      <c r="CP588" s="41"/>
      <c r="CQ588" s="41"/>
      <c r="CR588" s="41"/>
      <c r="CS588" s="41"/>
      <c r="CT588" s="41"/>
      <c r="CU588" s="41"/>
      <c r="CV588" s="41"/>
      <c r="CW588" s="41"/>
      <c r="CX588" s="41"/>
      <c r="CY588" s="41"/>
      <c r="CZ588" s="41"/>
      <c r="DA588" s="41"/>
      <c r="DB588" s="41"/>
      <c r="DC588" s="41"/>
      <c r="DD588" s="41"/>
      <c r="DE588" s="41"/>
      <c r="DF588" s="41"/>
      <c r="DG588" s="41"/>
      <c r="DH588" s="41"/>
      <c r="DI588" s="41"/>
      <c r="DJ588" s="41"/>
    </row>
    <row r="589" spans="1:114" x14ac:dyDescent="0.25">
      <c r="A589" s="18">
        <v>45872</v>
      </c>
      <c r="B589" s="20"/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AA589" s="2">
        <f>IFERROR(INDEX('Holiday Schedule'!$D$3:$D$24,MATCH(A589,'Holiday Schedule'!$C$3:$C$24,0)),0)</f>
        <v>0</v>
      </c>
      <c r="AB589" s="2">
        <f t="shared" si="72"/>
        <v>1</v>
      </c>
      <c r="AC589" s="2">
        <f t="shared" si="73"/>
        <v>0</v>
      </c>
      <c r="AD589" s="5">
        <f t="shared" si="74"/>
        <v>0</v>
      </c>
      <c r="AE589" s="5">
        <f t="shared" si="75"/>
        <v>0</v>
      </c>
      <c r="AG589" s="2">
        <f t="shared" si="76"/>
        <v>8</v>
      </c>
      <c r="AH589" s="2">
        <f t="shared" si="77"/>
        <v>2025</v>
      </c>
      <c r="AJ589" s="5">
        <f t="shared" si="78"/>
        <v>0</v>
      </c>
      <c r="AK589" s="2" t="str">
        <f t="shared" si="79"/>
        <v/>
      </c>
    </row>
    <row r="590" spans="1:114" x14ac:dyDescent="0.25">
      <c r="A590" s="18">
        <v>45873</v>
      </c>
      <c r="B590" s="20"/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AA590" s="2">
        <f>IFERROR(INDEX('Holiday Schedule'!$D$3:$D$24,MATCH(A590,'Holiday Schedule'!$C$3:$C$24,0)),0)</f>
        <v>0</v>
      </c>
      <c r="AB590" s="2">
        <f t="shared" si="72"/>
        <v>2</v>
      </c>
      <c r="AC590" s="2">
        <f t="shared" si="73"/>
        <v>0</v>
      </c>
      <c r="AD590" s="5">
        <f t="shared" si="74"/>
        <v>0</v>
      </c>
      <c r="AE590" s="5">
        <f t="shared" si="75"/>
        <v>0</v>
      </c>
      <c r="AG590" s="2">
        <f t="shared" si="76"/>
        <v>8</v>
      </c>
      <c r="AH590" s="2">
        <f t="shared" si="77"/>
        <v>2025</v>
      </c>
      <c r="AJ590" s="5">
        <f t="shared" si="78"/>
        <v>0</v>
      </c>
      <c r="AK590" s="2" t="str">
        <f t="shared" si="79"/>
        <v/>
      </c>
    </row>
    <row r="591" spans="1:114" x14ac:dyDescent="0.25">
      <c r="A591" s="18">
        <v>45874</v>
      </c>
      <c r="B591" s="20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AA591" s="2">
        <f>IFERROR(INDEX('Holiday Schedule'!$D$3:$D$24,MATCH(A591,'Holiday Schedule'!$C$3:$C$24,0)),0)</f>
        <v>0</v>
      </c>
      <c r="AB591" s="2">
        <f t="shared" si="72"/>
        <v>3</v>
      </c>
      <c r="AC591" s="2">
        <f t="shared" si="73"/>
        <v>0</v>
      </c>
      <c r="AD591" s="5">
        <f t="shared" si="74"/>
        <v>0</v>
      </c>
      <c r="AE591" s="5">
        <f t="shared" si="75"/>
        <v>0</v>
      </c>
      <c r="AG591" s="2">
        <f t="shared" si="76"/>
        <v>8</v>
      </c>
      <c r="AH591" s="2">
        <f t="shared" si="77"/>
        <v>2025</v>
      </c>
      <c r="AJ591" s="5">
        <f t="shared" si="78"/>
        <v>0</v>
      </c>
      <c r="AK591" s="2" t="str">
        <f t="shared" si="79"/>
        <v/>
      </c>
    </row>
    <row r="592" spans="1:114" x14ac:dyDescent="0.25">
      <c r="A592" s="18">
        <v>45875</v>
      </c>
      <c r="B592" s="20"/>
      <c r="C592" s="20"/>
      <c r="D592" s="20"/>
      <c r="E592" s="20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AA592" s="2">
        <f>IFERROR(INDEX('Holiday Schedule'!$D$3:$D$24,MATCH(A592,'Holiday Schedule'!$C$3:$C$24,0)),0)</f>
        <v>0</v>
      </c>
      <c r="AB592" s="2">
        <f t="shared" si="72"/>
        <v>4</v>
      </c>
      <c r="AC592" s="2">
        <f t="shared" si="73"/>
        <v>0</v>
      </c>
      <c r="AD592" s="5">
        <f t="shared" si="74"/>
        <v>0</v>
      </c>
      <c r="AE592" s="5">
        <f t="shared" si="75"/>
        <v>0</v>
      </c>
      <c r="AG592" s="2">
        <f t="shared" si="76"/>
        <v>8</v>
      </c>
      <c r="AH592" s="2">
        <f t="shared" si="77"/>
        <v>2025</v>
      </c>
      <c r="AJ592" s="5">
        <f t="shared" si="78"/>
        <v>0</v>
      </c>
      <c r="AK592" s="2" t="str">
        <f t="shared" si="79"/>
        <v/>
      </c>
    </row>
    <row r="593" spans="1:37" x14ac:dyDescent="0.25">
      <c r="A593" s="18">
        <v>45876</v>
      </c>
      <c r="B593" s="20"/>
      <c r="C593" s="20"/>
      <c r="D593" s="20"/>
      <c r="E593" s="20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AA593" s="2">
        <f>IFERROR(INDEX('Holiday Schedule'!$D$3:$D$24,MATCH(A593,'Holiday Schedule'!$C$3:$C$24,0)),0)</f>
        <v>0</v>
      </c>
      <c r="AB593" s="2">
        <f t="shared" si="72"/>
        <v>5</v>
      </c>
      <c r="AC593" s="2">
        <f t="shared" si="73"/>
        <v>0</v>
      </c>
      <c r="AD593" s="5">
        <f t="shared" si="74"/>
        <v>0</v>
      </c>
      <c r="AE593" s="5">
        <f t="shared" si="75"/>
        <v>0</v>
      </c>
      <c r="AG593" s="2">
        <f t="shared" si="76"/>
        <v>8</v>
      </c>
      <c r="AH593" s="2">
        <f t="shared" si="77"/>
        <v>2025</v>
      </c>
      <c r="AJ593" s="5">
        <f t="shared" si="78"/>
        <v>0</v>
      </c>
      <c r="AK593" s="2" t="str">
        <f t="shared" si="79"/>
        <v/>
      </c>
    </row>
    <row r="594" spans="1:37" x14ac:dyDescent="0.25">
      <c r="A594" s="18">
        <v>45877</v>
      </c>
      <c r="B594" s="20"/>
      <c r="C594" s="20"/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AA594" s="2">
        <f>IFERROR(INDEX('Holiday Schedule'!$D$3:$D$24,MATCH(A594,'Holiday Schedule'!$C$3:$C$24,0)),0)</f>
        <v>0</v>
      </c>
      <c r="AB594" s="2">
        <f t="shared" si="72"/>
        <v>6</v>
      </c>
      <c r="AC594" s="2">
        <f t="shared" si="73"/>
        <v>0</v>
      </c>
      <c r="AD594" s="5">
        <f t="shared" si="74"/>
        <v>0</v>
      </c>
      <c r="AE594" s="5">
        <f t="shared" si="75"/>
        <v>0</v>
      </c>
      <c r="AG594" s="2">
        <f t="shared" si="76"/>
        <v>8</v>
      </c>
      <c r="AH594" s="2">
        <f t="shared" si="77"/>
        <v>2025</v>
      </c>
      <c r="AJ594" s="5">
        <f t="shared" si="78"/>
        <v>0</v>
      </c>
      <c r="AK594" s="2" t="str">
        <f t="shared" si="79"/>
        <v/>
      </c>
    </row>
    <row r="595" spans="1:37" x14ac:dyDescent="0.25">
      <c r="A595" s="18">
        <v>45878</v>
      </c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AA595" s="2">
        <f>IFERROR(INDEX('Holiday Schedule'!$D$3:$D$24,MATCH(A595,'Holiday Schedule'!$C$3:$C$24,0)),0)</f>
        <v>0</v>
      </c>
      <c r="AB595" s="2">
        <f t="shared" si="72"/>
        <v>7</v>
      </c>
      <c r="AC595" s="2">
        <f t="shared" si="73"/>
        <v>0</v>
      </c>
      <c r="AD595" s="5">
        <f t="shared" si="74"/>
        <v>0</v>
      </c>
      <c r="AE595" s="5">
        <f t="shared" si="75"/>
        <v>0</v>
      </c>
      <c r="AG595" s="2">
        <f t="shared" si="76"/>
        <v>8</v>
      </c>
      <c r="AH595" s="2">
        <f t="shared" si="77"/>
        <v>2025</v>
      </c>
      <c r="AJ595" s="5">
        <f t="shared" si="78"/>
        <v>0</v>
      </c>
      <c r="AK595" s="2" t="str">
        <f t="shared" si="79"/>
        <v/>
      </c>
    </row>
    <row r="596" spans="1:37" x14ac:dyDescent="0.25">
      <c r="A596" s="18">
        <v>45879</v>
      </c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AA596" s="2">
        <f>IFERROR(INDEX('Holiday Schedule'!$D$3:$D$24,MATCH(A596,'Holiday Schedule'!$C$3:$C$24,0)),0)</f>
        <v>0</v>
      </c>
      <c r="AB596" s="2">
        <f t="shared" si="72"/>
        <v>1</v>
      </c>
      <c r="AC596" s="2">
        <f t="shared" si="73"/>
        <v>0</v>
      </c>
      <c r="AD596" s="5">
        <f t="shared" si="74"/>
        <v>0</v>
      </c>
      <c r="AE596" s="5">
        <f t="shared" si="75"/>
        <v>0</v>
      </c>
      <c r="AG596" s="2">
        <f t="shared" si="76"/>
        <v>8</v>
      </c>
      <c r="AH596" s="2">
        <f t="shared" si="77"/>
        <v>2025</v>
      </c>
      <c r="AJ596" s="5">
        <f t="shared" si="78"/>
        <v>0</v>
      </c>
      <c r="AK596" s="2" t="str">
        <f t="shared" si="79"/>
        <v/>
      </c>
    </row>
    <row r="597" spans="1:37" x14ac:dyDescent="0.25">
      <c r="A597" s="18">
        <v>45880</v>
      </c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AA597" s="2">
        <f>IFERROR(INDEX('Holiday Schedule'!$D$3:$D$24,MATCH(A597,'Holiday Schedule'!$C$3:$C$24,0)),0)</f>
        <v>0</v>
      </c>
      <c r="AB597" s="2">
        <f t="shared" si="72"/>
        <v>2</v>
      </c>
      <c r="AC597" s="2">
        <f t="shared" si="73"/>
        <v>0</v>
      </c>
      <c r="AD597" s="5">
        <f t="shared" si="74"/>
        <v>0</v>
      </c>
      <c r="AE597" s="5">
        <f t="shared" si="75"/>
        <v>0</v>
      </c>
      <c r="AG597" s="2">
        <f t="shared" si="76"/>
        <v>8</v>
      </c>
      <c r="AH597" s="2">
        <f t="shared" si="77"/>
        <v>2025</v>
      </c>
      <c r="AJ597" s="5">
        <f t="shared" si="78"/>
        <v>0</v>
      </c>
      <c r="AK597" s="2" t="str">
        <f t="shared" si="79"/>
        <v/>
      </c>
    </row>
    <row r="598" spans="1:37" x14ac:dyDescent="0.25">
      <c r="A598" s="18">
        <v>45881</v>
      </c>
      <c r="B598" s="20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AA598" s="2">
        <f>IFERROR(INDEX('Holiday Schedule'!$D$3:$D$24,MATCH(A598,'Holiday Schedule'!$C$3:$C$24,0)),0)</f>
        <v>0</v>
      </c>
      <c r="AB598" s="2">
        <f t="shared" si="72"/>
        <v>3</v>
      </c>
      <c r="AC598" s="2">
        <f t="shared" si="73"/>
        <v>0</v>
      </c>
      <c r="AD598" s="5">
        <f t="shared" si="74"/>
        <v>0</v>
      </c>
      <c r="AE598" s="5">
        <f t="shared" si="75"/>
        <v>0</v>
      </c>
      <c r="AG598" s="2">
        <f t="shared" si="76"/>
        <v>8</v>
      </c>
      <c r="AH598" s="2">
        <f t="shared" si="77"/>
        <v>2025</v>
      </c>
      <c r="AJ598" s="5">
        <f t="shared" si="78"/>
        <v>0</v>
      </c>
      <c r="AK598" s="2" t="str">
        <f t="shared" si="79"/>
        <v/>
      </c>
    </row>
    <row r="599" spans="1:37" x14ac:dyDescent="0.25">
      <c r="A599" s="18">
        <v>45882</v>
      </c>
      <c r="B599" s="20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AA599" s="2">
        <f>IFERROR(INDEX('Holiday Schedule'!$D$3:$D$24,MATCH(A599,'Holiday Schedule'!$C$3:$C$24,0)),0)</f>
        <v>0</v>
      </c>
      <c r="AB599" s="2">
        <f t="shared" si="72"/>
        <v>4</v>
      </c>
      <c r="AC599" s="2">
        <f t="shared" si="73"/>
        <v>0</v>
      </c>
      <c r="AD599" s="5">
        <f t="shared" si="74"/>
        <v>0</v>
      </c>
      <c r="AE599" s="5">
        <f t="shared" si="75"/>
        <v>0</v>
      </c>
      <c r="AG599" s="2">
        <f t="shared" si="76"/>
        <v>8</v>
      </c>
      <c r="AH599" s="2">
        <f t="shared" si="77"/>
        <v>2025</v>
      </c>
      <c r="AJ599" s="5">
        <f t="shared" si="78"/>
        <v>0</v>
      </c>
      <c r="AK599" s="2" t="str">
        <f t="shared" si="79"/>
        <v/>
      </c>
    </row>
    <row r="600" spans="1:37" x14ac:dyDescent="0.25">
      <c r="A600" s="18">
        <v>45883</v>
      </c>
      <c r="B600" s="20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AA600" s="2">
        <f>IFERROR(INDEX('Holiday Schedule'!$D$3:$D$24,MATCH(A600,'Holiday Schedule'!$C$3:$C$24,0)),0)</f>
        <v>0</v>
      </c>
      <c r="AB600" s="2">
        <f t="shared" si="72"/>
        <v>5</v>
      </c>
      <c r="AC600" s="2">
        <f t="shared" si="73"/>
        <v>0</v>
      </c>
      <c r="AD600" s="5">
        <f t="shared" si="74"/>
        <v>0</v>
      </c>
      <c r="AE600" s="5">
        <f t="shared" si="75"/>
        <v>0</v>
      </c>
      <c r="AG600" s="2">
        <f t="shared" si="76"/>
        <v>8</v>
      </c>
      <c r="AH600" s="2">
        <f t="shared" si="77"/>
        <v>2025</v>
      </c>
      <c r="AJ600" s="5">
        <f t="shared" si="78"/>
        <v>0</v>
      </c>
      <c r="AK600" s="2" t="str">
        <f t="shared" si="79"/>
        <v/>
      </c>
    </row>
    <row r="601" spans="1:37" x14ac:dyDescent="0.25">
      <c r="A601" s="18">
        <v>45884</v>
      </c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AA601" s="2">
        <f>IFERROR(INDEX('Holiday Schedule'!$D$3:$D$24,MATCH(A601,'Holiday Schedule'!$C$3:$C$24,0)),0)</f>
        <v>0</v>
      </c>
      <c r="AB601" s="2">
        <f t="shared" si="72"/>
        <v>6</v>
      </c>
      <c r="AC601" s="2">
        <f t="shared" si="73"/>
        <v>0</v>
      </c>
      <c r="AD601" s="5">
        <f t="shared" si="74"/>
        <v>0</v>
      </c>
      <c r="AE601" s="5">
        <f t="shared" si="75"/>
        <v>0</v>
      </c>
      <c r="AG601" s="2">
        <f t="shared" si="76"/>
        <v>8</v>
      </c>
      <c r="AH601" s="2">
        <f t="shared" si="77"/>
        <v>2025</v>
      </c>
      <c r="AJ601" s="5">
        <f t="shared" si="78"/>
        <v>0</v>
      </c>
      <c r="AK601" s="2" t="str">
        <f t="shared" si="79"/>
        <v/>
      </c>
    </row>
    <row r="602" spans="1:37" x14ac:dyDescent="0.25">
      <c r="A602" s="18">
        <v>45885</v>
      </c>
      <c r="B602" s="20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AA602" s="2">
        <f>IFERROR(INDEX('Holiday Schedule'!$D$3:$D$24,MATCH(A602,'Holiday Schedule'!$C$3:$C$24,0)),0)</f>
        <v>0</v>
      </c>
      <c r="AB602" s="2">
        <f t="shared" si="72"/>
        <v>7</v>
      </c>
      <c r="AC602" s="2">
        <f t="shared" si="73"/>
        <v>0</v>
      </c>
      <c r="AD602" s="5">
        <f t="shared" si="74"/>
        <v>0</v>
      </c>
      <c r="AE602" s="5">
        <f t="shared" si="75"/>
        <v>0</v>
      </c>
      <c r="AG602" s="2">
        <f t="shared" si="76"/>
        <v>8</v>
      </c>
      <c r="AH602" s="2">
        <f t="shared" si="77"/>
        <v>2025</v>
      </c>
      <c r="AJ602" s="5">
        <f t="shared" si="78"/>
        <v>0</v>
      </c>
      <c r="AK602" s="2" t="str">
        <f t="shared" si="79"/>
        <v/>
      </c>
    </row>
    <row r="603" spans="1:37" x14ac:dyDescent="0.25">
      <c r="A603" s="18">
        <v>45886</v>
      </c>
      <c r="B603" s="20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AA603" s="2">
        <f>IFERROR(INDEX('Holiday Schedule'!$D$3:$D$24,MATCH(A603,'Holiday Schedule'!$C$3:$C$24,0)),0)</f>
        <v>0</v>
      </c>
      <c r="AB603" s="2">
        <f t="shared" si="72"/>
        <v>1</v>
      </c>
      <c r="AC603" s="2">
        <f t="shared" si="73"/>
        <v>0</v>
      </c>
      <c r="AD603" s="5">
        <f t="shared" si="74"/>
        <v>0</v>
      </c>
      <c r="AE603" s="5">
        <f t="shared" si="75"/>
        <v>0</v>
      </c>
      <c r="AG603" s="2">
        <f t="shared" si="76"/>
        <v>8</v>
      </c>
      <c r="AH603" s="2">
        <f t="shared" si="77"/>
        <v>2025</v>
      </c>
      <c r="AJ603" s="5">
        <f t="shared" si="78"/>
        <v>0</v>
      </c>
      <c r="AK603" s="2" t="str">
        <f t="shared" si="79"/>
        <v/>
      </c>
    </row>
    <row r="604" spans="1:37" x14ac:dyDescent="0.25">
      <c r="A604" s="18">
        <v>45887</v>
      </c>
      <c r="B604" s="20"/>
      <c r="C604" s="20"/>
      <c r="D604" s="20"/>
      <c r="E604" s="20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AA604" s="2">
        <f>IFERROR(INDEX('Holiday Schedule'!$D$3:$D$24,MATCH(A604,'Holiday Schedule'!$C$3:$C$24,0)),0)</f>
        <v>0</v>
      </c>
      <c r="AB604" s="2">
        <f t="shared" si="72"/>
        <v>2</v>
      </c>
      <c r="AC604" s="2">
        <f t="shared" si="73"/>
        <v>0</v>
      </c>
      <c r="AD604" s="5">
        <f t="shared" si="74"/>
        <v>0</v>
      </c>
      <c r="AE604" s="5">
        <f t="shared" si="75"/>
        <v>0</v>
      </c>
      <c r="AG604" s="2">
        <f t="shared" si="76"/>
        <v>8</v>
      </c>
      <c r="AH604" s="2">
        <f t="shared" si="77"/>
        <v>2025</v>
      </c>
      <c r="AJ604" s="5">
        <f t="shared" si="78"/>
        <v>0</v>
      </c>
      <c r="AK604" s="2" t="str">
        <f t="shared" si="79"/>
        <v/>
      </c>
    </row>
    <row r="605" spans="1:37" x14ac:dyDescent="0.25">
      <c r="A605" s="18">
        <v>45888</v>
      </c>
      <c r="B605" s="20"/>
      <c r="C605" s="20"/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AA605" s="2">
        <f>IFERROR(INDEX('Holiday Schedule'!$D$3:$D$24,MATCH(A605,'Holiday Schedule'!$C$3:$C$24,0)),0)</f>
        <v>0</v>
      </c>
      <c r="AB605" s="2">
        <f t="shared" si="72"/>
        <v>3</v>
      </c>
      <c r="AC605" s="2">
        <f t="shared" si="73"/>
        <v>0</v>
      </c>
      <c r="AD605" s="5">
        <f t="shared" si="74"/>
        <v>0</v>
      </c>
      <c r="AE605" s="5">
        <f t="shared" si="75"/>
        <v>0</v>
      </c>
      <c r="AG605" s="2">
        <f t="shared" si="76"/>
        <v>8</v>
      </c>
      <c r="AH605" s="2">
        <f t="shared" si="77"/>
        <v>2025</v>
      </c>
      <c r="AJ605" s="5">
        <f t="shared" si="78"/>
        <v>0</v>
      </c>
      <c r="AK605" s="2" t="str">
        <f t="shared" si="79"/>
        <v/>
      </c>
    </row>
    <row r="606" spans="1:37" x14ac:dyDescent="0.25">
      <c r="A606" s="18">
        <v>45889</v>
      </c>
      <c r="B606" s="20"/>
      <c r="C606" s="20"/>
      <c r="D606" s="20"/>
      <c r="E606" s="20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AA606" s="2">
        <f>IFERROR(INDEX('Holiday Schedule'!$D$3:$D$24,MATCH(A606,'Holiday Schedule'!$C$3:$C$24,0)),0)</f>
        <v>0</v>
      </c>
      <c r="AB606" s="2">
        <f t="shared" si="72"/>
        <v>4</v>
      </c>
      <c r="AC606" s="2">
        <f t="shared" si="73"/>
        <v>0</v>
      </c>
      <c r="AD606" s="5">
        <f t="shared" si="74"/>
        <v>0</v>
      </c>
      <c r="AE606" s="5">
        <f t="shared" si="75"/>
        <v>0</v>
      </c>
      <c r="AG606" s="2">
        <f t="shared" si="76"/>
        <v>8</v>
      </c>
      <c r="AH606" s="2">
        <f t="shared" si="77"/>
        <v>2025</v>
      </c>
      <c r="AJ606" s="5">
        <f t="shared" si="78"/>
        <v>0</v>
      </c>
      <c r="AK606" s="2" t="str">
        <f t="shared" si="79"/>
        <v/>
      </c>
    </row>
    <row r="607" spans="1:37" x14ac:dyDescent="0.25">
      <c r="A607" s="18">
        <v>45890</v>
      </c>
      <c r="B607" s="20"/>
      <c r="C607" s="20"/>
      <c r="D607" s="20"/>
      <c r="E607" s="20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AA607" s="2">
        <f>IFERROR(INDEX('Holiday Schedule'!$D$3:$D$24,MATCH(A607,'Holiday Schedule'!$C$3:$C$24,0)),0)</f>
        <v>0</v>
      </c>
      <c r="AB607" s="2">
        <f t="shared" si="72"/>
        <v>5</v>
      </c>
      <c r="AC607" s="2">
        <f t="shared" si="73"/>
        <v>0</v>
      </c>
      <c r="AD607" s="5">
        <f t="shared" si="74"/>
        <v>0</v>
      </c>
      <c r="AE607" s="5">
        <f t="shared" si="75"/>
        <v>0</v>
      </c>
      <c r="AG607" s="2">
        <f t="shared" si="76"/>
        <v>8</v>
      </c>
      <c r="AH607" s="2">
        <f t="shared" si="77"/>
        <v>2025</v>
      </c>
      <c r="AJ607" s="5">
        <f t="shared" si="78"/>
        <v>0</v>
      </c>
      <c r="AK607" s="2" t="str">
        <f t="shared" si="79"/>
        <v/>
      </c>
    </row>
    <row r="608" spans="1:37" x14ac:dyDescent="0.25">
      <c r="A608" s="18">
        <v>45891</v>
      </c>
      <c r="B608" s="20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AA608" s="2">
        <f>IFERROR(INDEX('Holiday Schedule'!$D$3:$D$24,MATCH(A608,'Holiday Schedule'!$C$3:$C$24,0)),0)</f>
        <v>0</v>
      </c>
      <c r="AB608" s="2">
        <f t="shared" si="72"/>
        <v>6</v>
      </c>
      <c r="AC608" s="2">
        <f t="shared" si="73"/>
        <v>0</v>
      </c>
      <c r="AD608" s="5">
        <f t="shared" si="74"/>
        <v>0</v>
      </c>
      <c r="AE608" s="5">
        <f t="shared" si="75"/>
        <v>0</v>
      </c>
      <c r="AG608" s="2">
        <f t="shared" si="76"/>
        <v>8</v>
      </c>
      <c r="AH608" s="2">
        <f t="shared" si="77"/>
        <v>2025</v>
      </c>
      <c r="AJ608" s="5">
        <f t="shared" si="78"/>
        <v>0</v>
      </c>
      <c r="AK608" s="2" t="str">
        <f t="shared" si="79"/>
        <v/>
      </c>
    </row>
    <row r="609" spans="1:37" x14ac:dyDescent="0.25">
      <c r="A609" s="18">
        <v>45892</v>
      </c>
      <c r="B609" s="20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AA609" s="2">
        <f>IFERROR(INDEX('Holiday Schedule'!$D$3:$D$24,MATCH(A609,'Holiday Schedule'!$C$3:$C$24,0)),0)</f>
        <v>0</v>
      </c>
      <c r="AB609" s="2">
        <f t="shared" si="72"/>
        <v>7</v>
      </c>
      <c r="AC609" s="2">
        <f t="shared" si="73"/>
        <v>0</v>
      </c>
      <c r="AD609" s="5">
        <f t="shared" si="74"/>
        <v>0</v>
      </c>
      <c r="AE609" s="5">
        <f t="shared" si="75"/>
        <v>0</v>
      </c>
      <c r="AG609" s="2">
        <f t="shared" si="76"/>
        <v>8</v>
      </c>
      <c r="AH609" s="2">
        <f t="shared" si="77"/>
        <v>2025</v>
      </c>
      <c r="AJ609" s="5">
        <f t="shared" si="78"/>
        <v>0</v>
      </c>
      <c r="AK609" s="2" t="str">
        <f t="shared" si="79"/>
        <v/>
      </c>
    </row>
    <row r="610" spans="1:37" x14ac:dyDescent="0.25">
      <c r="A610" s="18">
        <v>45893</v>
      </c>
      <c r="B610" s="20"/>
      <c r="C610" s="20"/>
      <c r="D610" s="20"/>
      <c r="E610" s="20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AA610" s="2">
        <f>IFERROR(INDEX('Holiday Schedule'!$D$3:$D$24,MATCH(A610,'Holiday Schedule'!$C$3:$C$24,0)),0)</f>
        <v>0</v>
      </c>
      <c r="AB610" s="2">
        <f t="shared" si="72"/>
        <v>1</v>
      </c>
      <c r="AC610" s="2">
        <f t="shared" si="73"/>
        <v>0</v>
      </c>
      <c r="AD610" s="5">
        <f t="shared" si="74"/>
        <v>0</v>
      </c>
      <c r="AE610" s="5">
        <f t="shared" si="75"/>
        <v>0</v>
      </c>
      <c r="AG610" s="2">
        <f t="shared" si="76"/>
        <v>8</v>
      </c>
      <c r="AH610" s="2">
        <f t="shared" si="77"/>
        <v>2025</v>
      </c>
      <c r="AJ610" s="5">
        <f t="shared" si="78"/>
        <v>0</v>
      </c>
      <c r="AK610" s="2" t="str">
        <f t="shared" si="79"/>
        <v/>
      </c>
    </row>
    <row r="611" spans="1:37" x14ac:dyDescent="0.25">
      <c r="A611" s="18">
        <v>45894</v>
      </c>
      <c r="B611" s="20"/>
      <c r="C611" s="20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AA611" s="2">
        <f>IFERROR(INDEX('Holiday Schedule'!$D$3:$D$24,MATCH(A611,'Holiday Schedule'!$C$3:$C$24,0)),0)</f>
        <v>0</v>
      </c>
      <c r="AB611" s="2">
        <f t="shared" si="72"/>
        <v>2</v>
      </c>
      <c r="AC611" s="2">
        <f t="shared" si="73"/>
        <v>0</v>
      </c>
      <c r="AD611" s="5">
        <f t="shared" si="74"/>
        <v>0</v>
      </c>
      <c r="AE611" s="5">
        <f t="shared" si="75"/>
        <v>0</v>
      </c>
      <c r="AG611" s="2">
        <f t="shared" si="76"/>
        <v>8</v>
      </c>
      <c r="AH611" s="2">
        <f t="shared" si="77"/>
        <v>2025</v>
      </c>
      <c r="AJ611" s="5">
        <f t="shared" si="78"/>
        <v>0</v>
      </c>
      <c r="AK611" s="2" t="str">
        <f t="shared" si="79"/>
        <v/>
      </c>
    </row>
    <row r="612" spans="1:37" x14ac:dyDescent="0.25">
      <c r="A612" s="18">
        <v>45895</v>
      </c>
      <c r="B612" s="20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AA612" s="2">
        <f>IFERROR(INDEX('Holiday Schedule'!$D$3:$D$24,MATCH(A612,'Holiday Schedule'!$C$3:$C$24,0)),0)</f>
        <v>0</v>
      </c>
      <c r="AB612" s="2">
        <f t="shared" si="72"/>
        <v>3</v>
      </c>
      <c r="AC612" s="2">
        <f t="shared" si="73"/>
        <v>0</v>
      </c>
      <c r="AD612" s="5">
        <f t="shared" si="74"/>
        <v>0</v>
      </c>
      <c r="AE612" s="5">
        <f t="shared" si="75"/>
        <v>0</v>
      </c>
      <c r="AG612" s="2">
        <f t="shared" si="76"/>
        <v>8</v>
      </c>
      <c r="AH612" s="2">
        <f t="shared" si="77"/>
        <v>2025</v>
      </c>
      <c r="AJ612" s="5">
        <f t="shared" si="78"/>
        <v>0</v>
      </c>
      <c r="AK612" s="2" t="str">
        <f t="shared" si="79"/>
        <v/>
      </c>
    </row>
    <row r="613" spans="1:37" x14ac:dyDescent="0.25">
      <c r="A613" s="18">
        <v>45896</v>
      </c>
      <c r="B613" s="20"/>
      <c r="C613" s="20"/>
      <c r="D613" s="20"/>
      <c r="E613" s="20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AA613" s="2">
        <f>IFERROR(INDEX('Holiday Schedule'!$D$3:$D$24,MATCH(A613,'Holiday Schedule'!$C$3:$C$24,0)),0)</f>
        <v>0</v>
      </c>
      <c r="AB613" s="2">
        <f t="shared" si="72"/>
        <v>4</v>
      </c>
      <c r="AC613" s="2">
        <f t="shared" si="73"/>
        <v>0</v>
      </c>
      <c r="AD613" s="5">
        <f t="shared" si="74"/>
        <v>0</v>
      </c>
      <c r="AE613" s="5">
        <f t="shared" si="75"/>
        <v>0</v>
      </c>
      <c r="AG613" s="2">
        <f t="shared" si="76"/>
        <v>8</v>
      </c>
      <c r="AH613" s="2">
        <f t="shared" si="77"/>
        <v>2025</v>
      </c>
      <c r="AJ613" s="5">
        <f t="shared" si="78"/>
        <v>0</v>
      </c>
      <c r="AK613" s="2" t="str">
        <f t="shared" si="79"/>
        <v/>
      </c>
    </row>
    <row r="614" spans="1:37" x14ac:dyDescent="0.25">
      <c r="A614" s="18">
        <v>45897</v>
      </c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AA614" s="2">
        <f>IFERROR(INDEX('Holiday Schedule'!$D$3:$D$24,MATCH(A614,'Holiday Schedule'!$C$3:$C$24,0)),0)</f>
        <v>0</v>
      </c>
      <c r="AB614" s="2">
        <f t="shared" si="72"/>
        <v>5</v>
      </c>
      <c r="AC614" s="2">
        <f t="shared" si="73"/>
        <v>0</v>
      </c>
      <c r="AD614" s="5">
        <f t="shared" si="74"/>
        <v>0</v>
      </c>
      <c r="AE614" s="5">
        <f t="shared" si="75"/>
        <v>0</v>
      </c>
      <c r="AG614" s="2">
        <f t="shared" si="76"/>
        <v>8</v>
      </c>
      <c r="AH614" s="2">
        <f t="shared" si="77"/>
        <v>2025</v>
      </c>
      <c r="AJ614" s="5">
        <f t="shared" si="78"/>
        <v>0</v>
      </c>
      <c r="AK614" s="2" t="str">
        <f t="shared" si="79"/>
        <v/>
      </c>
    </row>
    <row r="615" spans="1:37" x14ac:dyDescent="0.25">
      <c r="A615" s="18">
        <v>45898</v>
      </c>
      <c r="B615" s="20"/>
      <c r="C615" s="20"/>
      <c r="D615" s="20"/>
      <c r="E615" s="20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AA615" s="2">
        <f>IFERROR(INDEX('Holiday Schedule'!$D$3:$D$24,MATCH(A615,'Holiday Schedule'!$C$3:$C$24,0)),0)</f>
        <v>0</v>
      </c>
      <c r="AB615" s="2">
        <f t="shared" si="72"/>
        <v>6</v>
      </c>
      <c r="AC615" s="2">
        <f t="shared" si="73"/>
        <v>0</v>
      </c>
      <c r="AD615" s="5">
        <f t="shared" si="74"/>
        <v>0</v>
      </c>
      <c r="AE615" s="5">
        <f t="shared" si="75"/>
        <v>0</v>
      </c>
      <c r="AG615" s="2">
        <f t="shared" si="76"/>
        <v>8</v>
      </c>
      <c r="AH615" s="2">
        <f t="shared" si="77"/>
        <v>2025</v>
      </c>
      <c r="AJ615" s="5">
        <f t="shared" si="78"/>
        <v>0</v>
      </c>
      <c r="AK615" s="2" t="str">
        <f t="shared" si="79"/>
        <v/>
      </c>
    </row>
    <row r="616" spans="1:37" x14ac:dyDescent="0.25">
      <c r="A616" s="18">
        <v>45899</v>
      </c>
      <c r="B616" s="20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AA616" s="2">
        <f>IFERROR(INDEX('Holiday Schedule'!$D$3:$D$24,MATCH(A616,'Holiday Schedule'!$C$3:$C$24,0)),0)</f>
        <v>0</v>
      </c>
      <c r="AB616" s="2">
        <f t="shared" si="72"/>
        <v>7</v>
      </c>
      <c r="AC616" s="2">
        <f t="shared" si="73"/>
        <v>0</v>
      </c>
      <c r="AD616" s="5">
        <f t="shared" si="74"/>
        <v>0</v>
      </c>
      <c r="AE616" s="5">
        <f t="shared" si="75"/>
        <v>0</v>
      </c>
      <c r="AG616" s="2">
        <f t="shared" si="76"/>
        <v>8</v>
      </c>
      <c r="AH616" s="2">
        <f t="shared" si="77"/>
        <v>2025</v>
      </c>
      <c r="AJ616" s="5">
        <f t="shared" si="78"/>
        <v>0</v>
      </c>
      <c r="AK616" s="2" t="str">
        <f t="shared" si="79"/>
        <v/>
      </c>
    </row>
    <row r="617" spans="1:37" x14ac:dyDescent="0.25">
      <c r="A617" s="18">
        <v>45900</v>
      </c>
      <c r="B617" s="20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AA617" s="2">
        <f>IFERROR(INDEX('Holiday Schedule'!$D$3:$D$24,MATCH(A617,'Holiday Schedule'!$C$3:$C$24,0)),0)</f>
        <v>0</v>
      </c>
      <c r="AB617" s="2">
        <f t="shared" si="72"/>
        <v>1</v>
      </c>
      <c r="AC617" s="2">
        <f t="shared" si="73"/>
        <v>0</v>
      </c>
      <c r="AD617" s="5">
        <f t="shared" si="74"/>
        <v>0</v>
      </c>
      <c r="AE617" s="5">
        <f t="shared" si="75"/>
        <v>0</v>
      </c>
      <c r="AG617" s="2">
        <f t="shared" si="76"/>
        <v>8</v>
      </c>
      <c r="AH617" s="2">
        <f t="shared" si="77"/>
        <v>2025</v>
      </c>
      <c r="AJ617" s="5">
        <f t="shared" si="78"/>
        <v>0</v>
      </c>
      <c r="AK617" s="2" t="str">
        <f t="shared" si="79"/>
        <v/>
      </c>
    </row>
    <row r="618" spans="1:37" x14ac:dyDescent="0.25">
      <c r="A618" s="18">
        <v>45901</v>
      </c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AA618" s="2">
        <f>IFERROR(INDEX('Holiday Schedule'!$D$3:$D$24,MATCH(A618,'Holiday Schedule'!$C$3:$C$24,0)),0)</f>
        <v>1</v>
      </c>
      <c r="AB618" s="2">
        <f t="shared" si="72"/>
        <v>2</v>
      </c>
      <c r="AC618" s="2">
        <f t="shared" si="73"/>
        <v>0</v>
      </c>
      <c r="AD618" s="5">
        <f t="shared" si="74"/>
        <v>0</v>
      </c>
      <c r="AE618" s="5">
        <f t="shared" si="75"/>
        <v>0</v>
      </c>
      <c r="AG618" s="2">
        <f t="shared" si="76"/>
        <v>9</v>
      </c>
      <c r="AH618" s="2">
        <f t="shared" si="77"/>
        <v>2025</v>
      </c>
      <c r="AJ618" s="5">
        <f t="shared" si="78"/>
        <v>0</v>
      </c>
      <c r="AK618" s="2" t="str">
        <f t="shared" si="79"/>
        <v/>
      </c>
    </row>
    <row r="619" spans="1:37" x14ac:dyDescent="0.25">
      <c r="A619" s="18">
        <v>45902</v>
      </c>
      <c r="B619" s="20"/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AA619" s="2">
        <f>IFERROR(INDEX('Holiday Schedule'!$D$3:$D$24,MATCH(A619,'Holiday Schedule'!$C$3:$C$24,0)),0)</f>
        <v>0</v>
      </c>
      <c r="AB619" s="2">
        <f t="shared" si="72"/>
        <v>3</v>
      </c>
      <c r="AC619" s="2">
        <f t="shared" si="73"/>
        <v>0</v>
      </c>
      <c r="AD619" s="5">
        <f t="shared" si="74"/>
        <v>0</v>
      </c>
      <c r="AE619" s="5">
        <f t="shared" si="75"/>
        <v>0</v>
      </c>
      <c r="AG619" s="2">
        <f t="shared" si="76"/>
        <v>9</v>
      </c>
      <c r="AH619" s="2">
        <f t="shared" si="77"/>
        <v>2025</v>
      </c>
      <c r="AJ619" s="5">
        <f t="shared" si="78"/>
        <v>0</v>
      </c>
      <c r="AK619" s="2" t="str">
        <f t="shared" si="79"/>
        <v/>
      </c>
    </row>
    <row r="620" spans="1:37" x14ac:dyDescent="0.25">
      <c r="A620" s="18">
        <v>45903</v>
      </c>
      <c r="B620" s="20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AA620" s="2">
        <f>IFERROR(INDEX('Holiday Schedule'!$D$3:$D$24,MATCH(A620,'Holiday Schedule'!$C$3:$C$24,0)),0)</f>
        <v>0</v>
      </c>
      <c r="AB620" s="2">
        <f t="shared" si="72"/>
        <v>4</v>
      </c>
      <c r="AC620" s="2">
        <f t="shared" si="73"/>
        <v>0</v>
      </c>
      <c r="AD620" s="5">
        <f t="shared" si="74"/>
        <v>0</v>
      </c>
      <c r="AE620" s="5">
        <f t="shared" si="75"/>
        <v>0</v>
      </c>
      <c r="AG620" s="2">
        <f t="shared" si="76"/>
        <v>9</v>
      </c>
      <c r="AH620" s="2">
        <f t="shared" si="77"/>
        <v>2025</v>
      </c>
      <c r="AJ620" s="5">
        <f t="shared" si="78"/>
        <v>0</v>
      </c>
      <c r="AK620" s="2" t="str">
        <f t="shared" si="79"/>
        <v/>
      </c>
    </row>
    <row r="621" spans="1:37" x14ac:dyDescent="0.25">
      <c r="A621" s="18">
        <v>45904</v>
      </c>
      <c r="B621" s="20"/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AA621" s="2">
        <f>IFERROR(INDEX('Holiday Schedule'!$D$3:$D$24,MATCH(A621,'Holiday Schedule'!$C$3:$C$24,0)),0)</f>
        <v>0</v>
      </c>
      <c r="AB621" s="2">
        <f t="shared" si="72"/>
        <v>5</v>
      </c>
      <c r="AC621" s="2">
        <f t="shared" si="73"/>
        <v>0</v>
      </c>
      <c r="AD621" s="5">
        <f t="shared" si="74"/>
        <v>0</v>
      </c>
      <c r="AE621" s="5">
        <f t="shared" si="75"/>
        <v>0</v>
      </c>
      <c r="AG621" s="2">
        <f t="shared" si="76"/>
        <v>9</v>
      </c>
      <c r="AH621" s="2">
        <f t="shared" si="77"/>
        <v>2025</v>
      </c>
      <c r="AJ621" s="5">
        <f t="shared" si="78"/>
        <v>0</v>
      </c>
      <c r="AK621" s="2" t="str">
        <f t="shared" si="79"/>
        <v/>
      </c>
    </row>
    <row r="622" spans="1:37" x14ac:dyDescent="0.25">
      <c r="A622" s="18">
        <v>45905</v>
      </c>
      <c r="B622" s="20"/>
      <c r="C622" s="20"/>
      <c r="D622" s="20"/>
      <c r="E622" s="20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AA622" s="2">
        <f>IFERROR(INDEX('Holiday Schedule'!$D$3:$D$24,MATCH(A622,'Holiday Schedule'!$C$3:$C$24,0)),0)</f>
        <v>0</v>
      </c>
      <c r="AB622" s="2">
        <f t="shared" si="72"/>
        <v>6</v>
      </c>
      <c r="AC622" s="2">
        <f t="shared" si="73"/>
        <v>0</v>
      </c>
      <c r="AD622" s="5">
        <f t="shared" si="74"/>
        <v>0</v>
      </c>
      <c r="AE622" s="5">
        <f t="shared" si="75"/>
        <v>0</v>
      </c>
      <c r="AG622" s="2">
        <f t="shared" si="76"/>
        <v>9</v>
      </c>
      <c r="AH622" s="2">
        <f t="shared" si="77"/>
        <v>2025</v>
      </c>
      <c r="AJ622" s="5">
        <f t="shared" si="78"/>
        <v>0</v>
      </c>
      <c r="AK622" s="2" t="str">
        <f t="shared" si="79"/>
        <v/>
      </c>
    </row>
    <row r="623" spans="1:37" x14ac:dyDescent="0.25">
      <c r="A623" s="18">
        <v>45906</v>
      </c>
      <c r="B623" s="20"/>
      <c r="C623" s="20"/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AA623" s="2">
        <f>IFERROR(INDEX('Holiday Schedule'!$D$3:$D$24,MATCH(A623,'Holiday Schedule'!$C$3:$C$24,0)),0)</f>
        <v>0</v>
      </c>
      <c r="AB623" s="2">
        <f t="shared" si="72"/>
        <v>7</v>
      </c>
      <c r="AC623" s="2">
        <f t="shared" si="73"/>
        <v>0</v>
      </c>
      <c r="AD623" s="5">
        <f t="shared" si="74"/>
        <v>0</v>
      </c>
      <c r="AE623" s="5">
        <f t="shared" si="75"/>
        <v>0</v>
      </c>
      <c r="AG623" s="2">
        <f t="shared" si="76"/>
        <v>9</v>
      </c>
      <c r="AH623" s="2">
        <f t="shared" si="77"/>
        <v>2025</v>
      </c>
      <c r="AJ623" s="5">
        <f t="shared" si="78"/>
        <v>0</v>
      </c>
      <c r="AK623" s="2" t="str">
        <f t="shared" si="79"/>
        <v/>
      </c>
    </row>
    <row r="624" spans="1:37" x14ac:dyDescent="0.25">
      <c r="A624" s="18">
        <v>45907</v>
      </c>
      <c r="B624" s="20"/>
      <c r="C624" s="20"/>
      <c r="D624" s="20"/>
      <c r="E624" s="20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AA624" s="2">
        <f>IFERROR(INDEX('Holiday Schedule'!$D$3:$D$24,MATCH(A624,'Holiday Schedule'!$C$3:$C$24,0)),0)</f>
        <v>0</v>
      </c>
      <c r="AB624" s="2">
        <f t="shared" si="72"/>
        <v>1</v>
      </c>
      <c r="AC624" s="2">
        <f t="shared" si="73"/>
        <v>0</v>
      </c>
      <c r="AD624" s="5">
        <f t="shared" si="74"/>
        <v>0</v>
      </c>
      <c r="AE624" s="5">
        <f t="shared" si="75"/>
        <v>0</v>
      </c>
      <c r="AG624" s="2">
        <f t="shared" si="76"/>
        <v>9</v>
      </c>
      <c r="AH624" s="2">
        <f t="shared" si="77"/>
        <v>2025</v>
      </c>
      <c r="AJ624" s="5">
        <f t="shared" si="78"/>
        <v>0</v>
      </c>
      <c r="AK624" s="2" t="str">
        <f t="shared" si="79"/>
        <v/>
      </c>
    </row>
    <row r="625" spans="1:37" x14ac:dyDescent="0.25">
      <c r="A625" s="18">
        <v>45908</v>
      </c>
      <c r="B625" s="20"/>
      <c r="C625" s="20"/>
      <c r="D625" s="20"/>
      <c r="E625" s="20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AA625" s="2">
        <f>IFERROR(INDEX('Holiday Schedule'!$D$3:$D$24,MATCH(A625,'Holiday Schedule'!$C$3:$C$24,0)),0)</f>
        <v>0</v>
      </c>
      <c r="AB625" s="2">
        <f t="shared" si="72"/>
        <v>2</v>
      </c>
      <c r="AC625" s="2">
        <f t="shared" si="73"/>
        <v>0</v>
      </c>
      <c r="AD625" s="5">
        <f t="shared" si="74"/>
        <v>0</v>
      </c>
      <c r="AE625" s="5">
        <f t="shared" si="75"/>
        <v>0</v>
      </c>
      <c r="AG625" s="2">
        <f t="shared" si="76"/>
        <v>9</v>
      </c>
      <c r="AH625" s="2">
        <f t="shared" si="77"/>
        <v>2025</v>
      </c>
      <c r="AJ625" s="5">
        <f t="shared" si="78"/>
        <v>0</v>
      </c>
      <c r="AK625" s="2" t="str">
        <f t="shared" si="79"/>
        <v/>
      </c>
    </row>
    <row r="626" spans="1:37" x14ac:dyDescent="0.25">
      <c r="A626" s="18">
        <v>45909</v>
      </c>
      <c r="B626" s="20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AA626" s="2">
        <f>IFERROR(INDEX('Holiday Schedule'!$D$3:$D$24,MATCH(A626,'Holiday Schedule'!$C$3:$C$24,0)),0)</f>
        <v>0</v>
      </c>
      <c r="AB626" s="2">
        <f t="shared" si="72"/>
        <v>3</v>
      </c>
      <c r="AC626" s="2">
        <f t="shared" si="73"/>
        <v>0</v>
      </c>
      <c r="AD626" s="5">
        <f t="shared" si="74"/>
        <v>0</v>
      </c>
      <c r="AE626" s="5">
        <f t="shared" si="75"/>
        <v>0</v>
      </c>
      <c r="AG626" s="2">
        <f t="shared" si="76"/>
        <v>9</v>
      </c>
      <c r="AH626" s="2">
        <f t="shared" si="77"/>
        <v>2025</v>
      </c>
      <c r="AJ626" s="5">
        <f t="shared" si="78"/>
        <v>0</v>
      </c>
      <c r="AK626" s="2" t="str">
        <f t="shared" si="79"/>
        <v/>
      </c>
    </row>
    <row r="627" spans="1:37" x14ac:dyDescent="0.25">
      <c r="A627" s="18">
        <v>45910</v>
      </c>
      <c r="B627" s="20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AA627" s="2">
        <f>IFERROR(INDEX('Holiday Schedule'!$D$3:$D$24,MATCH(A627,'Holiday Schedule'!$C$3:$C$24,0)),0)</f>
        <v>0</v>
      </c>
      <c r="AB627" s="2">
        <f t="shared" si="72"/>
        <v>4</v>
      </c>
      <c r="AC627" s="2">
        <f t="shared" si="73"/>
        <v>0</v>
      </c>
      <c r="AD627" s="5">
        <f t="shared" si="74"/>
        <v>0</v>
      </c>
      <c r="AE627" s="5">
        <f t="shared" si="75"/>
        <v>0</v>
      </c>
      <c r="AG627" s="2">
        <f t="shared" si="76"/>
        <v>9</v>
      </c>
      <c r="AH627" s="2">
        <f t="shared" si="77"/>
        <v>2025</v>
      </c>
      <c r="AJ627" s="5">
        <f t="shared" si="78"/>
        <v>0</v>
      </c>
      <c r="AK627" s="2" t="str">
        <f t="shared" si="79"/>
        <v/>
      </c>
    </row>
    <row r="628" spans="1:37" x14ac:dyDescent="0.25">
      <c r="A628" s="18">
        <v>45911</v>
      </c>
      <c r="B628" s="20"/>
      <c r="C628" s="20"/>
      <c r="D628" s="20"/>
      <c r="E628" s="20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AA628" s="2">
        <f>IFERROR(INDEX('Holiday Schedule'!$D$3:$D$24,MATCH(A628,'Holiday Schedule'!$C$3:$C$24,0)),0)</f>
        <v>0</v>
      </c>
      <c r="AB628" s="2">
        <f t="shared" si="72"/>
        <v>5</v>
      </c>
      <c r="AC628" s="2">
        <f t="shared" si="73"/>
        <v>0</v>
      </c>
      <c r="AD628" s="5">
        <f t="shared" si="74"/>
        <v>0</v>
      </c>
      <c r="AE628" s="5">
        <f t="shared" si="75"/>
        <v>0</v>
      </c>
      <c r="AG628" s="2">
        <f t="shared" si="76"/>
        <v>9</v>
      </c>
      <c r="AH628" s="2">
        <f t="shared" si="77"/>
        <v>2025</v>
      </c>
      <c r="AJ628" s="5">
        <f t="shared" si="78"/>
        <v>0</v>
      </c>
      <c r="AK628" s="2" t="str">
        <f t="shared" si="79"/>
        <v/>
      </c>
    </row>
    <row r="629" spans="1:37" x14ac:dyDescent="0.25">
      <c r="A629" s="18">
        <v>45912</v>
      </c>
      <c r="B629" s="20"/>
      <c r="C629" s="20"/>
      <c r="D629" s="20"/>
      <c r="E629" s="20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AA629" s="2">
        <f>IFERROR(INDEX('Holiday Schedule'!$D$3:$D$24,MATCH(A629,'Holiday Schedule'!$C$3:$C$24,0)),0)</f>
        <v>0</v>
      </c>
      <c r="AB629" s="2">
        <f t="shared" si="72"/>
        <v>6</v>
      </c>
      <c r="AC629" s="2">
        <f t="shared" si="73"/>
        <v>0</v>
      </c>
      <c r="AD629" s="5">
        <f t="shared" si="74"/>
        <v>0</v>
      </c>
      <c r="AE629" s="5">
        <f t="shared" si="75"/>
        <v>0</v>
      </c>
      <c r="AG629" s="2">
        <f t="shared" si="76"/>
        <v>9</v>
      </c>
      <c r="AH629" s="2">
        <f t="shared" si="77"/>
        <v>2025</v>
      </c>
      <c r="AJ629" s="5">
        <f t="shared" si="78"/>
        <v>0</v>
      </c>
      <c r="AK629" s="2" t="str">
        <f t="shared" si="79"/>
        <v/>
      </c>
    </row>
    <row r="630" spans="1:37" x14ac:dyDescent="0.25">
      <c r="A630" s="18">
        <v>45913</v>
      </c>
      <c r="B630" s="20"/>
      <c r="C630" s="20"/>
      <c r="D630" s="20"/>
      <c r="E630" s="20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AA630" s="2">
        <f>IFERROR(INDEX('Holiday Schedule'!$D$3:$D$24,MATCH(A630,'Holiday Schedule'!$C$3:$C$24,0)),0)</f>
        <v>0</v>
      </c>
      <c r="AB630" s="2">
        <f t="shared" si="72"/>
        <v>7</v>
      </c>
      <c r="AC630" s="2">
        <f t="shared" si="73"/>
        <v>0</v>
      </c>
      <c r="AD630" s="5">
        <f t="shared" si="74"/>
        <v>0</v>
      </c>
      <c r="AE630" s="5">
        <f t="shared" si="75"/>
        <v>0</v>
      </c>
      <c r="AG630" s="2">
        <f t="shared" si="76"/>
        <v>9</v>
      </c>
      <c r="AH630" s="2">
        <f t="shared" si="77"/>
        <v>2025</v>
      </c>
      <c r="AJ630" s="5">
        <f t="shared" si="78"/>
        <v>0</v>
      </c>
      <c r="AK630" s="2" t="str">
        <f t="shared" si="79"/>
        <v/>
      </c>
    </row>
    <row r="631" spans="1:37" x14ac:dyDescent="0.25">
      <c r="A631" s="18">
        <v>45914</v>
      </c>
      <c r="B631" s="20"/>
      <c r="C631" s="20"/>
      <c r="D631" s="20"/>
      <c r="E631" s="20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AA631" s="2">
        <f>IFERROR(INDEX('Holiday Schedule'!$D$3:$D$24,MATCH(A631,'Holiday Schedule'!$C$3:$C$24,0)),0)</f>
        <v>0</v>
      </c>
      <c r="AB631" s="2">
        <f t="shared" si="72"/>
        <v>1</v>
      </c>
      <c r="AC631" s="2">
        <f t="shared" si="73"/>
        <v>0</v>
      </c>
      <c r="AD631" s="5">
        <f t="shared" si="74"/>
        <v>0</v>
      </c>
      <c r="AE631" s="5">
        <f t="shared" si="75"/>
        <v>0</v>
      </c>
      <c r="AG631" s="2">
        <f t="shared" si="76"/>
        <v>9</v>
      </c>
      <c r="AH631" s="2">
        <f t="shared" si="77"/>
        <v>2025</v>
      </c>
      <c r="AJ631" s="5">
        <f t="shared" si="78"/>
        <v>0</v>
      </c>
      <c r="AK631" s="2" t="str">
        <f t="shared" si="79"/>
        <v/>
      </c>
    </row>
    <row r="632" spans="1:37" x14ac:dyDescent="0.25">
      <c r="A632" s="18">
        <v>45915</v>
      </c>
      <c r="B632" s="20"/>
      <c r="C632" s="20"/>
      <c r="D632" s="20"/>
      <c r="E632" s="20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AA632" s="2">
        <f>IFERROR(INDEX('Holiday Schedule'!$D$3:$D$24,MATCH(A632,'Holiday Schedule'!$C$3:$C$24,0)),0)</f>
        <v>0</v>
      </c>
      <c r="AB632" s="2">
        <f t="shared" si="72"/>
        <v>2</v>
      </c>
      <c r="AC632" s="2">
        <f t="shared" si="73"/>
        <v>0</v>
      </c>
      <c r="AD632" s="5">
        <f t="shared" si="74"/>
        <v>0</v>
      </c>
      <c r="AE632" s="5">
        <f t="shared" si="75"/>
        <v>0</v>
      </c>
      <c r="AG632" s="2">
        <f t="shared" si="76"/>
        <v>9</v>
      </c>
      <c r="AH632" s="2">
        <f t="shared" si="77"/>
        <v>2025</v>
      </c>
      <c r="AJ632" s="5">
        <f t="shared" si="78"/>
        <v>0</v>
      </c>
      <c r="AK632" s="2" t="str">
        <f t="shared" si="79"/>
        <v/>
      </c>
    </row>
    <row r="633" spans="1:37" x14ac:dyDescent="0.25">
      <c r="A633" s="18">
        <v>45916</v>
      </c>
      <c r="B633" s="20"/>
      <c r="C633" s="20"/>
      <c r="D633" s="20"/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AA633" s="2">
        <f>IFERROR(INDEX('Holiday Schedule'!$D$3:$D$24,MATCH(A633,'Holiday Schedule'!$C$3:$C$24,0)),0)</f>
        <v>0</v>
      </c>
      <c r="AB633" s="2">
        <f t="shared" si="72"/>
        <v>3</v>
      </c>
      <c r="AC633" s="2">
        <f t="shared" si="73"/>
        <v>0</v>
      </c>
      <c r="AD633" s="5">
        <f t="shared" si="74"/>
        <v>0</v>
      </c>
      <c r="AE633" s="5">
        <f t="shared" si="75"/>
        <v>0</v>
      </c>
      <c r="AG633" s="2">
        <f t="shared" si="76"/>
        <v>9</v>
      </c>
      <c r="AH633" s="2">
        <f t="shared" si="77"/>
        <v>2025</v>
      </c>
      <c r="AJ633" s="5">
        <f t="shared" si="78"/>
        <v>0</v>
      </c>
      <c r="AK633" s="2" t="str">
        <f t="shared" si="79"/>
        <v/>
      </c>
    </row>
    <row r="634" spans="1:37" x14ac:dyDescent="0.25">
      <c r="A634" s="18">
        <v>45917</v>
      </c>
      <c r="B634" s="20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AA634" s="2">
        <f>IFERROR(INDEX('Holiday Schedule'!$D$3:$D$24,MATCH(A634,'Holiday Schedule'!$C$3:$C$24,0)),0)</f>
        <v>0</v>
      </c>
      <c r="AB634" s="2">
        <f t="shared" si="72"/>
        <v>4</v>
      </c>
      <c r="AC634" s="2">
        <f t="shared" si="73"/>
        <v>0</v>
      </c>
      <c r="AD634" s="5">
        <f t="shared" si="74"/>
        <v>0</v>
      </c>
      <c r="AE634" s="5">
        <f t="shared" si="75"/>
        <v>0</v>
      </c>
      <c r="AG634" s="2">
        <f t="shared" si="76"/>
        <v>9</v>
      </c>
      <c r="AH634" s="2">
        <f t="shared" si="77"/>
        <v>2025</v>
      </c>
      <c r="AJ634" s="5">
        <f t="shared" si="78"/>
        <v>0</v>
      </c>
      <c r="AK634" s="2" t="str">
        <f t="shared" si="79"/>
        <v/>
      </c>
    </row>
    <row r="635" spans="1:37" x14ac:dyDescent="0.25">
      <c r="A635" s="18">
        <v>45918</v>
      </c>
      <c r="B635" s="20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AA635" s="2">
        <f>IFERROR(INDEX('Holiday Schedule'!$D$3:$D$24,MATCH(A635,'Holiday Schedule'!$C$3:$C$24,0)),0)</f>
        <v>0</v>
      </c>
      <c r="AB635" s="2">
        <f t="shared" si="72"/>
        <v>5</v>
      </c>
      <c r="AC635" s="2">
        <f t="shared" si="73"/>
        <v>0</v>
      </c>
      <c r="AD635" s="5">
        <f t="shared" si="74"/>
        <v>0</v>
      </c>
      <c r="AE635" s="5">
        <f t="shared" si="75"/>
        <v>0</v>
      </c>
      <c r="AG635" s="2">
        <f t="shared" si="76"/>
        <v>9</v>
      </c>
      <c r="AH635" s="2">
        <f t="shared" si="77"/>
        <v>2025</v>
      </c>
      <c r="AJ635" s="5">
        <f t="shared" si="78"/>
        <v>0</v>
      </c>
      <c r="AK635" s="2" t="str">
        <f t="shared" si="79"/>
        <v/>
      </c>
    </row>
    <row r="636" spans="1:37" x14ac:dyDescent="0.25">
      <c r="A636" s="18">
        <v>45919</v>
      </c>
      <c r="B636" s="20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AA636" s="2">
        <f>IFERROR(INDEX('Holiday Schedule'!$D$3:$D$24,MATCH(A636,'Holiday Schedule'!$C$3:$C$24,0)),0)</f>
        <v>0</v>
      </c>
      <c r="AB636" s="2">
        <f t="shared" si="72"/>
        <v>6</v>
      </c>
      <c r="AC636" s="2">
        <f t="shared" si="73"/>
        <v>0</v>
      </c>
      <c r="AD636" s="5">
        <f t="shared" si="74"/>
        <v>0</v>
      </c>
      <c r="AE636" s="5">
        <f t="shared" si="75"/>
        <v>0</v>
      </c>
      <c r="AG636" s="2">
        <f t="shared" si="76"/>
        <v>9</v>
      </c>
      <c r="AH636" s="2">
        <f t="shared" si="77"/>
        <v>2025</v>
      </c>
      <c r="AJ636" s="5">
        <f t="shared" si="78"/>
        <v>0</v>
      </c>
      <c r="AK636" s="2" t="str">
        <f t="shared" si="79"/>
        <v/>
      </c>
    </row>
    <row r="637" spans="1:37" x14ac:dyDescent="0.25">
      <c r="A637" s="18">
        <v>45920</v>
      </c>
      <c r="B637" s="20"/>
      <c r="C637" s="20"/>
      <c r="D637" s="20"/>
      <c r="E637" s="20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AA637" s="2">
        <f>IFERROR(INDEX('Holiday Schedule'!$D$3:$D$24,MATCH(A637,'Holiday Schedule'!$C$3:$C$24,0)),0)</f>
        <v>0</v>
      </c>
      <c r="AB637" s="2">
        <f t="shared" si="72"/>
        <v>7</v>
      </c>
      <c r="AC637" s="2">
        <f t="shared" si="73"/>
        <v>0</v>
      </c>
      <c r="AD637" s="5">
        <f t="shared" si="74"/>
        <v>0</v>
      </c>
      <c r="AE637" s="5">
        <f t="shared" si="75"/>
        <v>0</v>
      </c>
      <c r="AG637" s="2">
        <f t="shared" si="76"/>
        <v>9</v>
      </c>
      <c r="AH637" s="2">
        <f t="shared" si="77"/>
        <v>2025</v>
      </c>
      <c r="AJ637" s="5">
        <f t="shared" si="78"/>
        <v>0</v>
      </c>
      <c r="AK637" s="2" t="str">
        <f t="shared" si="79"/>
        <v/>
      </c>
    </row>
    <row r="638" spans="1:37" x14ac:dyDescent="0.25">
      <c r="A638" s="18">
        <v>45921</v>
      </c>
      <c r="B638" s="20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AA638" s="2">
        <f>IFERROR(INDEX('Holiday Schedule'!$D$3:$D$24,MATCH(A638,'Holiday Schedule'!$C$3:$C$24,0)),0)</f>
        <v>0</v>
      </c>
      <c r="AB638" s="2">
        <f t="shared" si="72"/>
        <v>1</v>
      </c>
      <c r="AC638" s="2">
        <f t="shared" si="73"/>
        <v>0</v>
      </c>
      <c r="AD638" s="5">
        <f t="shared" si="74"/>
        <v>0</v>
      </c>
      <c r="AE638" s="5">
        <f t="shared" si="75"/>
        <v>0</v>
      </c>
      <c r="AG638" s="2">
        <f t="shared" si="76"/>
        <v>9</v>
      </c>
      <c r="AH638" s="2">
        <f t="shared" si="77"/>
        <v>2025</v>
      </c>
      <c r="AJ638" s="5">
        <f t="shared" si="78"/>
        <v>0</v>
      </c>
      <c r="AK638" s="2" t="str">
        <f t="shared" si="79"/>
        <v/>
      </c>
    </row>
    <row r="639" spans="1:37" x14ac:dyDescent="0.25">
      <c r="A639" s="18">
        <v>45922</v>
      </c>
      <c r="B639" s="20"/>
      <c r="C639" s="20"/>
      <c r="D639" s="20"/>
      <c r="E639" s="20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AA639" s="2">
        <f>IFERROR(INDEX('Holiday Schedule'!$D$3:$D$24,MATCH(A639,'Holiday Schedule'!$C$3:$C$24,0)),0)</f>
        <v>0</v>
      </c>
      <c r="AB639" s="2">
        <f t="shared" si="72"/>
        <v>2</v>
      </c>
      <c r="AC639" s="2">
        <f t="shared" si="73"/>
        <v>0</v>
      </c>
      <c r="AD639" s="5">
        <f t="shared" si="74"/>
        <v>0</v>
      </c>
      <c r="AE639" s="5">
        <f t="shared" si="75"/>
        <v>0</v>
      </c>
      <c r="AG639" s="2">
        <f t="shared" si="76"/>
        <v>9</v>
      </c>
      <c r="AH639" s="2">
        <f t="shared" si="77"/>
        <v>2025</v>
      </c>
      <c r="AJ639" s="5">
        <f t="shared" si="78"/>
        <v>0</v>
      </c>
      <c r="AK639" s="2" t="str">
        <f t="shared" si="79"/>
        <v/>
      </c>
    </row>
    <row r="640" spans="1:37" x14ac:dyDescent="0.25">
      <c r="A640" s="18">
        <v>45923</v>
      </c>
      <c r="B640" s="20"/>
      <c r="C640" s="20"/>
      <c r="D640" s="20"/>
      <c r="E640" s="20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AA640" s="2">
        <f>IFERROR(INDEX('Holiday Schedule'!$D$3:$D$24,MATCH(A640,'Holiday Schedule'!$C$3:$C$24,0)),0)</f>
        <v>0</v>
      </c>
      <c r="AB640" s="2">
        <f t="shared" si="72"/>
        <v>3</v>
      </c>
      <c r="AC640" s="2">
        <f t="shared" si="73"/>
        <v>0</v>
      </c>
      <c r="AD640" s="5">
        <f t="shared" si="74"/>
        <v>0</v>
      </c>
      <c r="AE640" s="5">
        <f t="shared" si="75"/>
        <v>0</v>
      </c>
      <c r="AG640" s="2">
        <f t="shared" si="76"/>
        <v>9</v>
      </c>
      <c r="AH640" s="2">
        <f t="shared" si="77"/>
        <v>2025</v>
      </c>
      <c r="AJ640" s="5">
        <f t="shared" si="78"/>
        <v>0</v>
      </c>
      <c r="AK640" s="2" t="str">
        <f t="shared" si="79"/>
        <v/>
      </c>
    </row>
    <row r="641" spans="1:37" x14ac:dyDescent="0.25">
      <c r="A641" s="18">
        <v>45924</v>
      </c>
      <c r="B641" s="20"/>
      <c r="C641" s="20"/>
      <c r="D641" s="20"/>
      <c r="E641" s="20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AA641" s="2">
        <f>IFERROR(INDEX('Holiday Schedule'!$D$3:$D$24,MATCH(A641,'Holiday Schedule'!$C$3:$C$24,0)),0)</f>
        <v>0</v>
      </c>
      <c r="AB641" s="2">
        <f t="shared" si="72"/>
        <v>4</v>
      </c>
      <c r="AC641" s="2">
        <f t="shared" si="73"/>
        <v>0</v>
      </c>
      <c r="AD641" s="5">
        <f t="shared" si="74"/>
        <v>0</v>
      </c>
      <c r="AE641" s="5">
        <f t="shared" si="75"/>
        <v>0</v>
      </c>
      <c r="AG641" s="2">
        <f t="shared" si="76"/>
        <v>9</v>
      </c>
      <c r="AH641" s="2">
        <f t="shared" si="77"/>
        <v>2025</v>
      </c>
      <c r="AJ641" s="5">
        <f t="shared" si="78"/>
        <v>0</v>
      </c>
      <c r="AK641" s="2" t="str">
        <f t="shared" si="79"/>
        <v/>
      </c>
    </row>
    <row r="642" spans="1:37" x14ac:dyDescent="0.25">
      <c r="A642" s="18">
        <v>45925</v>
      </c>
      <c r="B642" s="20"/>
      <c r="C642" s="20"/>
      <c r="D642" s="20"/>
      <c r="E642" s="20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AA642" s="2">
        <f>IFERROR(INDEX('Holiday Schedule'!$D$3:$D$24,MATCH(A642,'Holiday Schedule'!$C$3:$C$24,0)),0)</f>
        <v>0</v>
      </c>
      <c r="AB642" s="2">
        <f t="shared" si="72"/>
        <v>5</v>
      </c>
      <c r="AC642" s="2">
        <f t="shared" si="73"/>
        <v>0</v>
      </c>
      <c r="AD642" s="5">
        <f t="shared" si="74"/>
        <v>0</v>
      </c>
      <c r="AE642" s="5">
        <f t="shared" si="75"/>
        <v>0</v>
      </c>
      <c r="AG642" s="2">
        <f t="shared" si="76"/>
        <v>9</v>
      </c>
      <c r="AH642" s="2">
        <f t="shared" si="77"/>
        <v>2025</v>
      </c>
      <c r="AJ642" s="5">
        <f t="shared" si="78"/>
        <v>0</v>
      </c>
      <c r="AK642" s="2" t="str">
        <f t="shared" si="79"/>
        <v/>
      </c>
    </row>
    <row r="643" spans="1:37" x14ac:dyDescent="0.25">
      <c r="A643" s="18">
        <v>45926</v>
      </c>
      <c r="B643" s="20"/>
      <c r="C643" s="20"/>
      <c r="D643" s="20"/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AA643" s="2">
        <f>IFERROR(INDEX('Holiday Schedule'!$D$3:$D$24,MATCH(A643,'Holiday Schedule'!$C$3:$C$24,0)),0)</f>
        <v>0</v>
      </c>
      <c r="AB643" s="2">
        <f t="shared" si="72"/>
        <v>6</v>
      </c>
      <c r="AC643" s="2">
        <f t="shared" si="73"/>
        <v>0</v>
      </c>
      <c r="AD643" s="5">
        <f t="shared" si="74"/>
        <v>0</v>
      </c>
      <c r="AE643" s="5">
        <f t="shared" si="75"/>
        <v>0</v>
      </c>
      <c r="AG643" s="2">
        <f t="shared" si="76"/>
        <v>9</v>
      </c>
      <c r="AH643" s="2">
        <f t="shared" si="77"/>
        <v>2025</v>
      </c>
      <c r="AJ643" s="5">
        <f t="shared" si="78"/>
        <v>0</v>
      </c>
      <c r="AK643" s="2" t="str">
        <f t="shared" si="79"/>
        <v/>
      </c>
    </row>
    <row r="644" spans="1:37" x14ac:dyDescent="0.25">
      <c r="A644" s="18">
        <v>45927</v>
      </c>
      <c r="B644" s="20"/>
      <c r="C644" s="20"/>
      <c r="D644" s="20"/>
      <c r="E644" s="20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AA644" s="2">
        <f>IFERROR(INDEX('Holiday Schedule'!$D$3:$D$24,MATCH(A644,'Holiday Schedule'!$C$3:$C$24,0)),0)</f>
        <v>0</v>
      </c>
      <c r="AB644" s="2">
        <f t="shared" si="72"/>
        <v>7</v>
      </c>
      <c r="AC644" s="2">
        <f t="shared" si="73"/>
        <v>0</v>
      </c>
      <c r="AD644" s="5">
        <f t="shared" si="74"/>
        <v>0</v>
      </c>
      <c r="AE644" s="5">
        <f t="shared" si="75"/>
        <v>0</v>
      </c>
      <c r="AG644" s="2">
        <f t="shared" si="76"/>
        <v>9</v>
      </c>
      <c r="AH644" s="2">
        <f t="shared" si="77"/>
        <v>2025</v>
      </c>
      <c r="AJ644" s="5">
        <f t="shared" si="78"/>
        <v>0</v>
      </c>
      <c r="AK644" s="2" t="str">
        <f t="shared" si="79"/>
        <v/>
      </c>
    </row>
    <row r="645" spans="1:37" x14ac:dyDescent="0.25">
      <c r="A645" s="18">
        <v>45928</v>
      </c>
      <c r="B645" s="20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AA645" s="2">
        <f>IFERROR(INDEX('Holiday Schedule'!$D$3:$D$24,MATCH(A645,'Holiday Schedule'!$C$3:$C$24,0)),0)</f>
        <v>0</v>
      </c>
      <c r="AB645" s="2">
        <f t="shared" si="72"/>
        <v>1</v>
      </c>
      <c r="AC645" s="2">
        <f t="shared" si="73"/>
        <v>0</v>
      </c>
      <c r="AD645" s="5">
        <f t="shared" si="74"/>
        <v>0</v>
      </c>
      <c r="AE645" s="5">
        <f t="shared" si="75"/>
        <v>0</v>
      </c>
      <c r="AG645" s="2">
        <f t="shared" si="76"/>
        <v>9</v>
      </c>
      <c r="AH645" s="2">
        <f t="shared" si="77"/>
        <v>2025</v>
      </c>
      <c r="AJ645" s="5">
        <f t="shared" si="78"/>
        <v>0</v>
      </c>
      <c r="AK645" s="2" t="str">
        <f t="shared" si="79"/>
        <v/>
      </c>
    </row>
    <row r="646" spans="1:37" x14ac:dyDescent="0.25">
      <c r="A646" s="18">
        <v>45929</v>
      </c>
      <c r="B646" s="20"/>
      <c r="C646" s="20"/>
      <c r="D646" s="20"/>
      <c r="E646" s="20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AA646" s="2">
        <f>IFERROR(INDEX('Holiday Schedule'!$D$3:$D$24,MATCH(A646,'Holiday Schedule'!$C$3:$C$24,0)),0)</f>
        <v>0</v>
      </c>
      <c r="AB646" s="2">
        <f t="shared" si="72"/>
        <v>2</v>
      </c>
      <c r="AC646" s="2">
        <f t="shared" si="73"/>
        <v>0</v>
      </c>
      <c r="AD646" s="5">
        <f t="shared" si="74"/>
        <v>0</v>
      </c>
      <c r="AE646" s="5">
        <f t="shared" si="75"/>
        <v>0</v>
      </c>
      <c r="AG646" s="2">
        <f t="shared" si="76"/>
        <v>9</v>
      </c>
      <c r="AH646" s="2">
        <f t="shared" si="77"/>
        <v>2025</v>
      </c>
      <c r="AJ646" s="5">
        <f t="shared" si="78"/>
        <v>0</v>
      </c>
      <c r="AK646" s="2" t="str">
        <f t="shared" si="79"/>
        <v/>
      </c>
    </row>
    <row r="647" spans="1:37" x14ac:dyDescent="0.25">
      <c r="A647" s="18">
        <v>45930</v>
      </c>
      <c r="B647" s="20"/>
      <c r="C647" s="20"/>
      <c r="D647" s="20"/>
      <c r="E647" s="20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AA647" s="2">
        <f>IFERROR(INDEX('Holiday Schedule'!$D$3:$D$24,MATCH(A647,'Holiday Schedule'!$C$3:$C$24,0)),0)</f>
        <v>0</v>
      </c>
      <c r="AB647" s="2">
        <f t="shared" si="72"/>
        <v>3</v>
      </c>
      <c r="AC647" s="2">
        <f t="shared" si="73"/>
        <v>0</v>
      </c>
      <c r="AD647" s="5">
        <f t="shared" si="74"/>
        <v>0</v>
      </c>
      <c r="AE647" s="5">
        <f t="shared" si="75"/>
        <v>0</v>
      </c>
      <c r="AG647" s="2">
        <f t="shared" si="76"/>
        <v>9</v>
      </c>
      <c r="AH647" s="2">
        <f t="shared" si="77"/>
        <v>2025</v>
      </c>
      <c r="AJ647" s="5">
        <f t="shared" si="78"/>
        <v>0</v>
      </c>
      <c r="AK647" s="2" t="str">
        <f t="shared" si="79"/>
        <v/>
      </c>
    </row>
    <row r="648" spans="1:37" x14ac:dyDescent="0.25">
      <c r="A648" s="18">
        <v>45931</v>
      </c>
      <c r="B648" s="20"/>
      <c r="C648" s="20"/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AA648" s="2">
        <f>IFERROR(INDEX('Holiday Schedule'!$D$3:$D$24,MATCH(A648,'Holiday Schedule'!$C$3:$C$24,0)),0)</f>
        <v>0</v>
      </c>
      <c r="AB648" s="2">
        <f t="shared" si="72"/>
        <v>4</v>
      </c>
      <c r="AC648" s="2">
        <f t="shared" si="73"/>
        <v>0</v>
      </c>
      <c r="AD648" s="5">
        <f t="shared" si="74"/>
        <v>0</v>
      </c>
      <c r="AE648" s="5">
        <f t="shared" si="75"/>
        <v>0</v>
      </c>
      <c r="AG648" s="2">
        <f t="shared" si="76"/>
        <v>10</v>
      </c>
      <c r="AH648" s="2">
        <f t="shared" si="77"/>
        <v>2025</v>
      </c>
      <c r="AJ648" s="5">
        <f t="shared" si="78"/>
        <v>0</v>
      </c>
      <c r="AK648" s="2" t="str">
        <f t="shared" si="79"/>
        <v/>
      </c>
    </row>
    <row r="649" spans="1:37" x14ac:dyDescent="0.25">
      <c r="A649" s="18">
        <v>45932</v>
      </c>
      <c r="B649" s="20"/>
      <c r="C649" s="20"/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AA649" s="2">
        <f>IFERROR(INDEX('Holiday Schedule'!$D$3:$D$24,MATCH(A649,'Holiday Schedule'!$C$3:$C$24,0)),0)</f>
        <v>0</v>
      </c>
      <c r="AB649" s="2">
        <f t="shared" si="72"/>
        <v>5</v>
      </c>
      <c r="AC649" s="2">
        <f t="shared" si="73"/>
        <v>0</v>
      </c>
      <c r="AD649" s="5">
        <f t="shared" si="74"/>
        <v>0</v>
      </c>
      <c r="AE649" s="5">
        <f t="shared" si="75"/>
        <v>0</v>
      </c>
      <c r="AG649" s="2">
        <f t="shared" si="76"/>
        <v>10</v>
      </c>
      <c r="AH649" s="2">
        <f t="shared" si="77"/>
        <v>2025</v>
      </c>
      <c r="AJ649" s="5">
        <f t="shared" si="78"/>
        <v>0</v>
      </c>
      <c r="AK649" s="2" t="str">
        <f t="shared" si="79"/>
        <v/>
      </c>
    </row>
    <row r="650" spans="1:37" x14ac:dyDescent="0.25">
      <c r="A650" s="18">
        <v>45933</v>
      </c>
      <c r="B650" s="20"/>
      <c r="C650" s="20"/>
      <c r="D650" s="20"/>
      <c r="E650" s="20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AA650" s="2">
        <f>IFERROR(INDEX('Holiday Schedule'!$D$3:$D$24,MATCH(A650,'Holiday Schedule'!$C$3:$C$24,0)),0)</f>
        <v>0</v>
      </c>
      <c r="AB650" s="2">
        <f t="shared" ref="AB650:AB713" si="80">WEEKDAY(A650)</f>
        <v>6</v>
      </c>
      <c r="AC650" s="2">
        <f t="shared" ref="AC650:AC713" si="81">IF(AND(AB650&gt;1,AB650&lt;7,AA650&lt;1),SUM(I650:X650),0)</f>
        <v>0</v>
      </c>
      <c r="AD650" s="5">
        <f t="shared" ref="AD650:AD713" si="82">AE650-AC650</f>
        <v>0</v>
      </c>
      <c r="AE650" s="5">
        <f t="shared" ref="AE650:AE713" si="83">SUM(B650:Y650)</f>
        <v>0</v>
      </c>
      <c r="AG650" s="2">
        <f t="shared" ref="AG650:AG713" si="84">MONTH(A650)</f>
        <v>10</v>
      </c>
      <c r="AH650" s="2">
        <f t="shared" ref="AH650:AH713" si="85">YEAR(A650)</f>
        <v>2025</v>
      </c>
      <c r="AJ650" s="5">
        <f t="shared" ref="AJ650:AJ713" si="86">MAX(B650:Y650)</f>
        <v>0</v>
      </c>
      <c r="AK650" s="2" t="str">
        <f t="shared" ref="AK650:AK713" si="87">IF(AE650&gt;0,INDEX(B$8:Y$8,MATCH(AJ650,B650:Y650,0)),"")</f>
        <v/>
      </c>
    </row>
    <row r="651" spans="1:37" x14ac:dyDescent="0.25">
      <c r="A651" s="18">
        <v>45934</v>
      </c>
      <c r="B651" s="20"/>
      <c r="C651" s="20"/>
      <c r="D651" s="20"/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AA651" s="2">
        <f>IFERROR(INDEX('Holiday Schedule'!$D$3:$D$24,MATCH(A651,'Holiday Schedule'!$C$3:$C$24,0)),0)</f>
        <v>0</v>
      </c>
      <c r="AB651" s="2">
        <f t="shared" si="80"/>
        <v>7</v>
      </c>
      <c r="AC651" s="2">
        <f t="shared" si="81"/>
        <v>0</v>
      </c>
      <c r="AD651" s="5">
        <f t="shared" si="82"/>
        <v>0</v>
      </c>
      <c r="AE651" s="5">
        <f t="shared" si="83"/>
        <v>0</v>
      </c>
      <c r="AG651" s="2">
        <f t="shared" si="84"/>
        <v>10</v>
      </c>
      <c r="AH651" s="2">
        <f t="shared" si="85"/>
        <v>2025</v>
      </c>
      <c r="AJ651" s="5">
        <f t="shared" si="86"/>
        <v>0</v>
      </c>
      <c r="AK651" s="2" t="str">
        <f t="shared" si="87"/>
        <v/>
      </c>
    </row>
    <row r="652" spans="1:37" x14ac:dyDescent="0.25">
      <c r="A652" s="18">
        <v>45935</v>
      </c>
      <c r="B652" s="20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AA652" s="2">
        <f>IFERROR(INDEX('Holiday Schedule'!$D$3:$D$24,MATCH(A652,'Holiday Schedule'!$C$3:$C$24,0)),0)</f>
        <v>0</v>
      </c>
      <c r="AB652" s="2">
        <f t="shared" si="80"/>
        <v>1</v>
      </c>
      <c r="AC652" s="2">
        <f t="shared" si="81"/>
        <v>0</v>
      </c>
      <c r="AD652" s="5">
        <f t="shared" si="82"/>
        <v>0</v>
      </c>
      <c r="AE652" s="5">
        <f t="shared" si="83"/>
        <v>0</v>
      </c>
      <c r="AG652" s="2">
        <f t="shared" si="84"/>
        <v>10</v>
      </c>
      <c r="AH652" s="2">
        <f t="shared" si="85"/>
        <v>2025</v>
      </c>
      <c r="AJ652" s="5">
        <f t="shared" si="86"/>
        <v>0</v>
      </c>
      <c r="AK652" s="2" t="str">
        <f t="shared" si="87"/>
        <v/>
      </c>
    </row>
    <row r="653" spans="1:37" x14ac:dyDescent="0.25">
      <c r="A653" s="18">
        <v>45936</v>
      </c>
      <c r="B653" s="20"/>
      <c r="C653" s="20"/>
      <c r="D653" s="20"/>
      <c r="E653" s="20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AA653" s="2">
        <f>IFERROR(INDEX('Holiday Schedule'!$D$3:$D$24,MATCH(A653,'Holiday Schedule'!$C$3:$C$24,0)),0)</f>
        <v>0</v>
      </c>
      <c r="AB653" s="2">
        <f t="shared" si="80"/>
        <v>2</v>
      </c>
      <c r="AC653" s="2">
        <f t="shared" si="81"/>
        <v>0</v>
      </c>
      <c r="AD653" s="5">
        <f t="shared" si="82"/>
        <v>0</v>
      </c>
      <c r="AE653" s="5">
        <f t="shared" si="83"/>
        <v>0</v>
      </c>
      <c r="AG653" s="2">
        <f t="shared" si="84"/>
        <v>10</v>
      </c>
      <c r="AH653" s="2">
        <f t="shared" si="85"/>
        <v>2025</v>
      </c>
      <c r="AJ653" s="5">
        <f t="shared" si="86"/>
        <v>0</v>
      </c>
      <c r="AK653" s="2" t="str">
        <f t="shared" si="87"/>
        <v/>
      </c>
    </row>
    <row r="654" spans="1:37" x14ac:dyDescent="0.25">
      <c r="A654" s="18">
        <v>45937</v>
      </c>
      <c r="B654" s="20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AA654" s="2">
        <f>IFERROR(INDEX('Holiday Schedule'!$D$3:$D$24,MATCH(A654,'Holiday Schedule'!$C$3:$C$24,0)),0)</f>
        <v>0</v>
      </c>
      <c r="AB654" s="2">
        <f t="shared" si="80"/>
        <v>3</v>
      </c>
      <c r="AC654" s="2">
        <f t="shared" si="81"/>
        <v>0</v>
      </c>
      <c r="AD654" s="5">
        <f t="shared" si="82"/>
        <v>0</v>
      </c>
      <c r="AE654" s="5">
        <f t="shared" si="83"/>
        <v>0</v>
      </c>
      <c r="AG654" s="2">
        <f t="shared" si="84"/>
        <v>10</v>
      </c>
      <c r="AH654" s="2">
        <f t="shared" si="85"/>
        <v>2025</v>
      </c>
      <c r="AJ654" s="5">
        <f t="shared" si="86"/>
        <v>0</v>
      </c>
      <c r="AK654" s="2" t="str">
        <f t="shared" si="87"/>
        <v/>
      </c>
    </row>
    <row r="655" spans="1:37" x14ac:dyDescent="0.25">
      <c r="A655" s="18">
        <v>45938</v>
      </c>
      <c r="B655" s="20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AA655" s="2">
        <f>IFERROR(INDEX('Holiday Schedule'!$D$3:$D$24,MATCH(A655,'Holiday Schedule'!$C$3:$C$24,0)),0)</f>
        <v>0</v>
      </c>
      <c r="AB655" s="2">
        <f t="shared" si="80"/>
        <v>4</v>
      </c>
      <c r="AC655" s="2">
        <f t="shared" si="81"/>
        <v>0</v>
      </c>
      <c r="AD655" s="5">
        <f t="shared" si="82"/>
        <v>0</v>
      </c>
      <c r="AE655" s="5">
        <f t="shared" si="83"/>
        <v>0</v>
      </c>
      <c r="AG655" s="2">
        <f t="shared" si="84"/>
        <v>10</v>
      </c>
      <c r="AH655" s="2">
        <f t="shared" si="85"/>
        <v>2025</v>
      </c>
      <c r="AJ655" s="5">
        <f t="shared" si="86"/>
        <v>0</v>
      </c>
      <c r="AK655" s="2" t="str">
        <f t="shared" si="87"/>
        <v/>
      </c>
    </row>
    <row r="656" spans="1:37" x14ac:dyDescent="0.25">
      <c r="A656" s="18">
        <v>45939</v>
      </c>
      <c r="B656" s="20"/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AA656" s="2">
        <f>IFERROR(INDEX('Holiday Schedule'!$D$3:$D$24,MATCH(A656,'Holiday Schedule'!$C$3:$C$24,0)),0)</f>
        <v>0</v>
      </c>
      <c r="AB656" s="2">
        <f t="shared" si="80"/>
        <v>5</v>
      </c>
      <c r="AC656" s="2">
        <f t="shared" si="81"/>
        <v>0</v>
      </c>
      <c r="AD656" s="5">
        <f t="shared" si="82"/>
        <v>0</v>
      </c>
      <c r="AE656" s="5">
        <f t="shared" si="83"/>
        <v>0</v>
      </c>
      <c r="AG656" s="2">
        <f t="shared" si="84"/>
        <v>10</v>
      </c>
      <c r="AH656" s="2">
        <f t="shared" si="85"/>
        <v>2025</v>
      </c>
      <c r="AJ656" s="5">
        <f t="shared" si="86"/>
        <v>0</v>
      </c>
      <c r="AK656" s="2" t="str">
        <f t="shared" si="87"/>
        <v/>
      </c>
    </row>
    <row r="657" spans="1:37" x14ac:dyDescent="0.25">
      <c r="A657" s="18">
        <v>45940</v>
      </c>
      <c r="B657" s="20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AA657" s="2">
        <f>IFERROR(INDEX('Holiday Schedule'!$D$3:$D$24,MATCH(A657,'Holiday Schedule'!$C$3:$C$24,0)),0)</f>
        <v>0</v>
      </c>
      <c r="AB657" s="2">
        <f t="shared" si="80"/>
        <v>6</v>
      </c>
      <c r="AC657" s="2">
        <f t="shared" si="81"/>
        <v>0</v>
      </c>
      <c r="AD657" s="5">
        <f t="shared" si="82"/>
        <v>0</v>
      </c>
      <c r="AE657" s="5">
        <f t="shared" si="83"/>
        <v>0</v>
      </c>
      <c r="AG657" s="2">
        <f t="shared" si="84"/>
        <v>10</v>
      </c>
      <c r="AH657" s="2">
        <f t="shared" si="85"/>
        <v>2025</v>
      </c>
      <c r="AJ657" s="5">
        <f t="shared" si="86"/>
        <v>0</v>
      </c>
      <c r="AK657" s="2" t="str">
        <f t="shared" si="87"/>
        <v/>
      </c>
    </row>
    <row r="658" spans="1:37" x14ac:dyDescent="0.25">
      <c r="A658" s="18">
        <v>45941</v>
      </c>
      <c r="B658" s="20"/>
      <c r="C658" s="20"/>
      <c r="D658" s="20"/>
      <c r="E658" s="20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AA658" s="2">
        <f>IFERROR(INDEX('Holiday Schedule'!$D$3:$D$24,MATCH(A658,'Holiday Schedule'!$C$3:$C$24,0)),0)</f>
        <v>0</v>
      </c>
      <c r="AB658" s="2">
        <f t="shared" si="80"/>
        <v>7</v>
      </c>
      <c r="AC658" s="2">
        <f t="shared" si="81"/>
        <v>0</v>
      </c>
      <c r="AD658" s="5">
        <f t="shared" si="82"/>
        <v>0</v>
      </c>
      <c r="AE658" s="5">
        <f t="shared" si="83"/>
        <v>0</v>
      </c>
      <c r="AG658" s="2">
        <f t="shared" si="84"/>
        <v>10</v>
      </c>
      <c r="AH658" s="2">
        <f t="shared" si="85"/>
        <v>2025</v>
      </c>
      <c r="AJ658" s="5">
        <f t="shared" si="86"/>
        <v>0</v>
      </c>
      <c r="AK658" s="2" t="str">
        <f t="shared" si="87"/>
        <v/>
      </c>
    </row>
    <row r="659" spans="1:37" x14ac:dyDescent="0.25">
      <c r="A659" s="18">
        <v>45942</v>
      </c>
      <c r="B659" s="20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AA659" s="2">
        <f>IFERROR(INDEX('Holiday Schedule'!$D$3:$D$24,MATCH(A659,'Holiday Schedule'!$C$3:$C$24,0)),0)</f>
        <v>0</v>
      </c>
      <c r="AB659" s="2">
        <f t="shared" si="80"/>
        <v>1</v>
      </c>
      <c r="AC659" s="2">
        <f t="shared" si="81"/>
        <v>0</v>
      </c>
      <c r="AD659" s="5">
        <f t="shared" si="82"/>
        <v>0</v>
      </c>
      <c r="AE659" s="5">
        <f t="shared" si="83"/>
        <v>0</v>
      </c>
      <c r="AG659" s="2">
        <f t="shared" si="84"/>
        <v>10</v>
      </c>
      <c r="AH659" s="2">
        <f t="shared" si="85"/>
        <v>2025</v>
      </c>
      <c r="AJ659" s="5">
        <f t="shared" si="86"/>
        <v>0</v>
      </c>
      <c r="AK659" s="2" t="str">
        <f t="shared" si="87"/>
        <v/>
      </c>
    </row>
    <row r="660" spans="1:37" x14ac:dyDescent="0.25">
      <c r="A660" s="18">
        <v>45943</v>
      </c>
      <c r="B660" s="20"/>
      <c r="C660" s="20"/>
      <c r="D660" s="20"/>
      <c r="E660" s="20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AA660" s="2">
        <f>IFERROR(INDEX('Holiday Schedule'!$D$3:$D$24,MATCH(A660,'Holiday Schedule'!$C$3:$C$24,0)),0)</f>
        <v>1</v>
      </c>
      <c r="AB660" s="2">
        <f t="shared" si="80"/>
        <v>2</v>
      </c>
      <c r="AC660" s="2">
        <f t="shared" si="81"/>
        <v>0</v>
      </c>
      <c r="AD660" s="5">
        <f t="shared" si="82"/>
        <v>0</v>
      </c>
      <c r="AE660" s="5">
        <f t="shared" si="83"/>
        <v>0</v>
      </c>
      <c r="AG660" s="2">
        <f t="shared" si="84"/>
        <v>10</v>
      </c>
      <c r="AH660" s="2">
        <f t="shared" si="85"/>
        <v>2025</v>
      </c>
      <c r="AJ660" s="5">
        <f t="shared" si="86"/>
        <v>0</v>
      </c>
      <c r="AK660" s="2" t="str">
        <f t="shared" si="87"/>
        <v/>
      </c>
    </row>
    <row r="661" spans="1:37" x14ac:dyDescent="0.25">
      <c r="A661" s="18">
        <v>45944</v>
      </c>
      <c r="B661" s="20"/>
      <c r="C661" s="20"/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AA661" s="2">
        <f>IFERROR(INDEX('Holiday Schedule'!$D$3:$D$24,MATCH(A661,'Holiday Schedule'!$C$3:$C$24,0)),0)</f>
        <v>0</v>
      </c>
      <c r="AB661" s="2">
        <f t="shared" si="80"/>
        <v>3</v>
      </c>
      <c r="AC661" s="2">
        <f t="shared" si="81"/>
        <v>0</v>
      </c>
      <c r="AD661" s="5">
        <f t="shared" si="82"/>
        <v>0</v>
      </c>
      <c r="AE661" s="5">
        <f t="shared" si="83"/>
        <v>0</v>
      </c>
      <c r="AG661" s="2">
        <f t="shared" si="84"/>
        <v>10</v>
      </c>
      <c r="AH661" s="2">
        <f t="shared" si="85"/>
        <v>2025</v>
      </c>
      <c r="AJ661" s="5">
        <f t="shared" si="86"/>
        <v>0</v>
      </c>
      <c r="AK661" s="2" t="str">
        <f t="shared" si="87"/>
        <v/>
      </c>
    </row>
    <row r="662" spans="1:37" x14ac:dyDescent="0.25">
      <c r="A662" s="18">
        <v>45945</v>
      </c>
      <c r="B662" s="20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AA662" s="2">
        <f>IFERROR(INDEX('Holiday Schedule'!$D$3:$D$24,MATCH(A662,'Holiday Schedule'!$C$3:$C$24,0)),0)</f>
        <v>0</v>
      </c>
      <c r="AB662" s="2">
        <f t="shared" si="80"/>
        <v>4</v>
      </c>
      <c r="AC662" s="2">
        <f t="shared" si="81"/>
        <v>0</v>
      </c>
      <c r="AD662" s="5">
        <f t="shared" si="82"/>
        <v>0</v>
      </c>
      <c r="AE662" s="5">
        <f t="shared" si="83"/>
        <v>0</v>
      </c>
      <c r="AG662" s="2">
        <f t="shared" si="84"/>
        <v>10</v>
      </c>
      <c r="AH662" s="2">
        <f t="shared" si="85"/>
        <v>2025</v>
      </c>
      <c r="AJ662" s="5">
        <f t="shared" si="86"/>
        <v>0</v>
      </c>
      <c r="AK662" s="2" t="str">
        <f t="shared" si="87"/>
        <v/>
      </c>
    </row>
    <row r="663" spans="1:37" x14ac:dyDescent="0.25">
      <c r="A663" s="18">
        <v>45946</v>
      </c>
      <c r="B663" s="20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AA663" s="2">
        <f>IFERROR(INDEX('Holiday Schedule'!$D$3:$D$24,MATCH(A663,'Holiday Schedule'!$C$3:$C$24,0)),0)</f>
        <v>0</v>
      </c>
      <c r="AB663" s="2">
        <f t="shared" si="80"/>
        <v>5</v>
      </c>
      <c r="AC663" s="2">
        <f t="shared" si="81"/>
        <v>0</v>
      </c>
      <c r="AD663" s="5">
        <f t="shared" si="82"/>
        <v>0</v>
      </c>
      <c r="AE663" s="5">
        <f t="shared" si="83"/>
        <v>0</v>
      </c>
      <c r="AG663" s="2">
        <f t="shared" si="84"/>
        <v>10</v>
      </c>
      <c r="AH663" s="2">
        <f t="shared" si="85"/>
        <v>2025</v>
      </c>
      <c r="AJ663" s="5">
        <f t="shared" si="86"/>
        <v>0</v>
      </c>
      <c r="AK663" s="2" t="str">
        <f t="shared" si="87"/>
        <v/>
      </c>
    </row>
    <row r="664" spans="1:37" x14ac:dyDescent="0.25">
      <c r="A664" s="18">
        <v>45947</v>
      </c>
      <c r="B664" s="20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AA664" s="2">
        <f>IFERROR(INDEX('Holiday Schedule'!$D$3:$D$24,MATCH(A664,'Holiday Schedule'!$C$3:$C$24,0)),0)</f>
        <v>0</v>
      </c>
      <c r="AB664" s="2">
        <f t="shared" si="80"/>
        <v>6</v>
      </c>
      <c r="AC664" s="2">
        <f t="shared" si="81"/>
        <v>0</v>
      </c>
      <c r="AD664" s="5">
        <f t="shared" si="82"/>
        <v>0</v>
      </c>
      <c r="AE664" s="5">
        <f t="shared" si="83"/>
        <v>0</v>
      </c>
      <c r="AG664" s="2">
        <f t="shared" si="84"/>
        <v>10</v>
      </c>
      <c r="AH664" s="2">
        <f t="shared" si="85"/>
        <v>2025</v>
      </c>
      <c r="AJ664" s="5">
        <f t="shared" si="86"/>
        <v>0</v>
      </c>
      <c r="AK664" s="2" t="str">
        <f t="shared" si="87"/>
        <v/>
      </c>
    </row>
    <row r="665" spans="1:37" x14ac:dyDescent="0.25">
      <c r="A665" s="18">
        <v>45948</v>
      </c>
      <c r="B665" s="20"/>
      <c r="C665" s="20"/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AA665" s="2">
        <f>IFERROR(INDEX('Holiday Schedule'!$D$3:$D$24,MATCH(A665,'Holiday Schedule'!$C$3:$C$24,0)),0)</f>
        <v>0</v>
      </c>
      <c r="AB665" s="2">
        <f t="shared" si="80"/>
        <v>7</v>
      </c>
      <c r="AC665" s="2">
        <f t="shared" si="81"/>
        <v>0</v>
      </c>
      <c r="AD665" s="5">
        <f t="shared" si="82"/>
        <v>0</v>
      </c>
      <c r="AE665" s="5">
        <f t="shared" si="83"/>
        <v>0</v>
      </c>
      <c r="AG665" s="2">
        <f t="shared" si="84"/>
        <v>10</v>
      </c>
      <c r="AH665" s="2">
        <f t="shared" si="85"/>
        <v>2025</v>
      </c>
      <c r="AJ665" s="5">
        <f t="shared" si="86"/>
        <v>0</v>
      </c>
      <c r="AK665" s="2" t="str">
        <f t="shared" si="87"/>
        <v/>
      </c>
    </row>
    <row r="666" spans="1:37" x14ac:dyDescent="0.25">
      <c r="A666" s="18">
        <v>45949</v>
      </c>
      <c r="B666" s="20"/>
      <c r="C666" s="20"/>
      <c r="D666" s="20"/>
      <c r="E666" s="20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AA666" s="2">
        <f>IFERROR(INDEX('Holiday Schedule'!$D$3:$D$24,MATCH(A666,'Holiday Schedule'!$C$3:$C$24,0)),0)</f>
        <v>0</v>
      </c>
      <c r="AB666" s="2">
        <f t="shared" si="80"/>
        <v>1</v>
      </c>
      <c r="AC666" s="2">
        <f t="shared" si="81"/>
        <v>0</v>
      </c>
      <c r="AD666" s="5">
        <f t="shared" si="82"/>
        <v>0</v>
      </c>
      <c r="AE666" s="5">
        <f t="shared" si="83"/>
        <v>0</v>
      </c>
      <c r="AG666" s="2">
        <f t="shared" si="84"/>
        <v>10</v>
      </c>
      <c r="AH666" s="2">
        <f t="shared" si="85"/>
        <v>2025</v>
      </c>
      <c r="AJ666" s="5">
        <f t="shared" si="86"/>
        <v>0</v>
      </c>
      <c r="AK666" s="2" t="str">
        <f t="shared" si="87"/>
        <v/>
      </c>
    </row>
    <row r="667" spans="1:37" x14ac:dyDescent="0.25">
      <c r="A667" s="18">
        <v>45950</v>
      </c>
      <c r="B667" s="20"/>
      <c r="C667" s="20"/>
      <c r="D667" s="20"/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AA667" s="2">
        <f>IFERROR(INDEX('Holiday Schedule'!$D$3:$D$24,MATCH(A667,'Holiday Schedule'!$C$3:$C$24,0)),0)</f>
        <v>0</v>
      </c>
      <c r="AB667" s="2">
        <f t="shared" si="80"/>
        <v>2</v>
      </c>
      <c r="AC667" s="2">
        <f t="shared" si="81"/>
        <v>0</v>
      </c>
      <c r="AD667" s="5">
        <f t="shared" si="82"/>
        <v>0</v>
      </c>
      <c r="AE667" s="5">
        <f t="shared" si="83"/>
        <v>0</v>
      </c>
      <c r="AG667" s="2">
        <f t="shared" si="84"/>
        <v>10</v>
      </c>
      <c r="AH667" s="2">
        <f t="shared" si="85"/>
        <v>2025</v>
      </c>
      <c r="AJ667" s="5">
        <f t="shared" si="86"/>
        <v>0</v>
      </c>
      <c r="AK667" s="2" t="str">
        <f t="shared" si="87"/>
        <v/>
      </c>
    </row>
    <row r="668" spans="1:37" x14ac:dyDescent="0.25">
      <c r="A668" s="18">
        <v>45951</v>
      </c>
      <c r="B668" s="20"/>
      <c r="C668" s="20"/>
      <c r="D668" s="20"/>
      <c r="E668" s="20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AA668" s="2">
        <f>IFERROR(INDEX('Holiday Schedule'!$D$3:$D$24,MATCH(A668,'Holiday Schedule'!$C$3:$C$24,0)),0)</f>
        <v>0</v>
      </c>
      <c r="AB668" s="2">
        <f t="shared" si="80"/>
        <v>3</v>
      </c>
      <c r="AC668" s="2">
        <f t="shared" si="81"/>
        <v>0</v>
      </c>
      <c r="AD668" s="5">
        <f t="shared" si="82"/>
        <v>0</v>
      </c>
      <c r="AE668" s="5">
        <f t="shared" si="83"/>
        <v>0</v>
      </c>
      <c r="AG668" s="2">
        <f t="shared" si="84"/>
        <v>10</v>
      </c>
      <c r="AH668" s="2">
        <f t="shared" si="85"/>
        <v>2025</v>
      </c>
      <c r="AJ668" s="5">
        <f t="shared" si="86"/>
        <v>0</v>
      </c>
      <c r="AK668" s="2" t="str">
        <f t="shared" si="87"/>
        <v/>
      </c>
    </row>
    <row r="669" spans="1:37" x14ac:dyDescent="0.25">
      <c r="A669" s="18">
        <v>45952</v>
      </c>
      <c r="B669" s="20"/>
      <c r="C669" s="20"/>
      <c r="D669" s="20"/>
      <c r="E669" s="20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AA669" s="2">
        <f>IFERROR(INDEX('Holiday Schedule'!$D$3:$D$24,MATCH(A669,'Holiday Schedule'!$C$3:$C$24,0)),0)</f>
        <v>0</v>
      </c>
      <c r="AB669" s="2">
        <f t="shared" si="80"/>
        <v>4</v>
      </c>
      <c r="AC669" s="2">
        <f t="shared" si="81"/>
        <v>0</v>
      </c>
      <c r="AD669" s="5">
        <f t="shared" si="82"/>
        <v>0</v>
      </c>
      <c r="AE669" s="5">
        <f t="shared" si="83"/>
        <v>0</v>
      </c>
      <c r="AG669" s="2">
        <f t="shared" si="84"/>
        <v>10</v>
      </c>
      <c r="AH669" s="2">
        <f t="shared" si="85"/>
        <v>2025</v>
      </c>
      <c r="AJ669" s="5">
        <f t="shared" si="86"/>
        <v>0</v>
      </c>
      <c r="AK669" s="2" t="str">
        <f t="shared" si="87"/>
        <v/>
      </c>
    </row>
    <row r="670" spans="1:37" x14ac:dyDescent="0.25">
      <c r="A670" s="18">
        <v>45953</v>
      </c>
      <c r="B670" s="20"/>
      <c r="C670" s="20"/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AA670" s="2">
        <f>IFERROR(INDEX('Holiday Schedule'!$D$3:$D$24,MATCH(A670,'Holiday Schedule'!$C$3:$C$24,0)),0)</f>
        <v>0</v>
      </c>
      <c r="AB670" s="2">
        <f t="shared" si="80"/>
        <v>5</v>
      </c>
      <c r="AC670" s="2">
        <f t="shared" si="81"/>
        <v>0</v>
      </c>
      <c r="AD670" s="5">
        <f t="shared" si="82"/>
        <v>0</v>
      </c>
      <c r="AE670" s="5">
        <f t="shared" si="83"/>
        <v>0</v>
      </c>
      <c r="AG670" s="2">
        <f t="shared" si="84"/>
        <v>10</v>
      </c>
      <c r="AH670" s="2">
        <f t="shared" si="85"/>
        <v>2025</v>
      </c>
      <c r="AJ670" s="5">
        <f t="shared" si="86"/>
        <v>0</v>
      </c>
      <c r="AK670" s="2" t="str">
        <f t="shared" si="87"/>
        <v/>
      </c>
    </row>
    <row r="671" spans="1:37" x14ac:dyDescent="0.25">
      <c r="A671" s="18">
        <v>45954</v>
      </c>
      <c r="B671" s="20"/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AA671" s="2">
        <f>IFERROR(INDEX('Holiday Schedule'!$D$3:$D$24,MATCH(A671,'Holiday Schedule'!$C$3:$C$24,0)),0)</f>
        <v>0</v>
      </c>
      <c r="AB671" s="2">
        <f t="shared" si="80"/>
        <v>6</v>
      </c>
      <c r="AC671" s="2">
        <f t="shared" si="81"/>
        <v>0</v>
      </c>
      <c r="AD671" s="5">
        <f t="shared" si="82"/>
        <v>0</v>
      </c>
      <c r="AE671" s="5">
        <f t="shared" si="83"/>
        <v>0</v>
      </c>
      <c r="AG671" s="2">
        <f t="shared" si="84"/>
        <v>10</v>
      </c>
      <c r="AH671" s="2">
        <f t="shared" si="85"/>
        <v>2025</v>
      </c>
      <c r="AJ671" s="5">
        <f t="shared" si="86"/>
        <v>0</v>
      </c>
      <c r="AK671" s="2" t="str">
        <f t="shared" si="87"/>
        <v/>
      </c>
    </row>
    <row r="672" spans="1:37" x14ac:dyDescent="0.25">
      <c r="A672" s="18">
        <v>45955</v>
      </c>
      <c r="B672" s="20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AA672" s="2">
        <f>IFERROR(INDEX('Holiday Schedule'!$D$3:$D$24,MATCH(A672,'Holiday Schedule'!$C$3:$C$24,0)),0)</f>
        <v>0</v>
      </c>
      <c r="AB672" s="2">
        <f t="shared" si="80"/>
        <v>7</v>
      </c>
      <c r="AC672" s="2">
        <f t="shared" si="81"/>
        <v>0</v>
      </c>
      <c r="AD672" s="5">
        <f t="shared" si="82"/>
        <v>0</v>
      </c>
      <c r="AE672" s="5">
        <f t="shared" si="83"/>
        <v>0</v>
      </c>
      <c r="AG672" s="2">
        <f t="shared" si="84"/>
        <v>10</v>
      </c>
      <c r="AH672" s="2">
        <f t="shared" si="85"/>
        <v>2025</v>
      </c>
      <c r="AJ672" s="5">
        <f t="shared" si="86"/>
        <v>0</v>
      </c>
      <c r="AK672" s="2" t="str">
        <f t="shared" si="87"/>
        <v/>
      </c>
    </row>
    <row r="673" spans="1:37" x14ac:dyDescent="0.25">
      <c r="A673" s="18">
        <v>45956</v>
      </c>
      <c r="B673" s="20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AA673" s="2">
        <f>IFERROR(INDEX('Holiday Schedule'!$D$3:$D$24,MATCH(A673,'Holiday Schedule'!$C$3:$C$24,0)),0)</f>
        <v>0</v>
      </c>
      <c r="AB673" s="2">
        <f t="shared" si="80"/>
        <v>1</v>
      </c>
      <c r="AC673" s="2">
        <f t="shared" si="81"/>
        <v>0</v>
      </c>
      <c r="AD673" s="5">
        <f t="shared" si="82"/>
        <v>0</v>
      </c>
      <c r="AE673" s="5">
        <f t="shared" si="83"/>
        <v>0</v>
      </c>
      <c r="AG673" s="2">
        <f t="shared" si="84"/>
        <v>10</v>
      </c>
      <c r="AH673" s="2">
        <f t="shared" si="85"/>
        <v>2025</v>
      </c>
      <c r="AJ673" s="5">
        <f t="shared" si="86"/>
        <v>0</v>
      </c>
      <c r="AK673" s="2" t="str">
        <f t="shared" si="87"/>
        <v/>
      </c>
    </row>
    <row r="674" spans="1:37" x14ac:dyDescent="0.25">
      <c r="A674" s="18">
        <v>45957</v>
      </c>
      <c r="B674" s="20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AA674" s="2">
        <f>IFERROR(INDEX('Holiday Schedule'!$D$3:$D$24,MATCH(A674,'Holiday Schedule'!$C$3:$C$24,0)),0)</f>
        <v>0</v>
      </c>
      <c r="AB674" s="2">
        <f t="shared" si="80"/>
        <v>2</v>
      </c>
      <c r="AC674" s="2">
        <f t="shared" si="81"/>
        <v>0</v>
      </c>
      <c r="AD674" s="5">
        <f t="shared" si="82"/>
        <v>0</v>
      </c>
      <c r="AE674" s="5">
        <f t="shared" si="83"/>
        <v>0</v>
      </c>
      <c r="AG674" s="2">
        <f t="shared" si="84"/>
        <v>10</v>
      </c>
      <c r="AH674" s="2">
        <f t="shared" si="85"/>
        <v>2025</v>
      </c>
      <c r="AJ674" s="5">
        <f t="shared" si="86"/>
        <v>0</v>
      </c>
      <c r="AK674" s="2" t="str">
        <f t="shared" si="87"/>
        <v/>
      </c>
    </row>
    <row r="675" spans="1:37" x14ac:dyDescent="0.25">
      <c r="A675" s="18">
        <v>45958</v>
      </c>
      <c r="B675" s="20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AA675" s="2">
        <f>IFERROR(INDEX('Holiday Schedule'!$D$3:$D$24,MATCH(A675,'Holiday Schedule'!$C$3:$C$24,0)),0)</f>
        <v>0</v>
      </c>
      <c r="AB675" s="2">
        <f t="shared" si="80"/>
        <v>3</v>
      </c>
      <c r="AC675" s="2">
        <f t="shared" si="81"/>
        <v>0</v>
      </c>
      <c r="AD675" s="5">
        <f t="shared" si="82"/>
        <v>0</v>
      </c>
      <c r="AE675" s="5">
        <f t="shared" si="83"/>
        <v>0</v>
      </c>
      <c r="AG675" s="2">
        <f t="shared" si="84"/>
        <v>10</v>
      </c>
      <c r="AH675" s="2">
        <f t="shared" si="85"/>
        <v>2025</v>
      </c>
      <c r="AJ675" s="5">
        <f t="shared" si="86"/>
        <v>0</v>
      </c>
      <c r="AK675" s="2" t="str">
        <f t="shared" si="87"/>
        <v/>
      </c>
    </row>
    <row r="676" spans="1:37" x14ac:dyDescent="0.25">
      <c r="A676" s="18">
        <v>45959</v>
      </c>
      <c r="B676" s="20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AA676" s="2">
        <f>IFERROR(INDEX('Holiday Schedule'!$D$3:$D$24,MATCH(A676,'Holiday Schedule'!$C$3:$C$24,0)),0)</f>
        <v>0</v>
      </c>
      <c r="AB676" s="2">
        <f t="shared" si="80"/>
        <v>4</v>
      </c>
      <c r="AC676" s="2">
        <f t="shared" si="81"/>
        <v>0</v>
      </c>
      <c r="AD676" s="5">
        <f t="shared" si="82"/>
        <v>0</v>
      </c>
      <c r="AE676" s="5">
        <f t="shared" si="83"/>
        <v>0</v>
      </c>
      <c r="AG676" s="2">
        <f t="shared" si="84"/>
        <v>10</v>
      </c>
      <c r="AH676" s="2">
        <f t="shared" si="85"/>
        <v>2025</v>
      </c>
      <c r="AJ676" s="5">
        <f t="shared" si="86"/>
        <v>0</v>
      </c>
      <c r="AK676" s="2" t="str">
        <f t="shared" si="87"/>
        <v/>
      </c>
    </row>
    <row r="677" spans="1:37" x14ac:dyDescent="0.25">
      <c r="A677" s="18">
        <v>45960</v>
      </c>
      <c r="B677" s="20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AA677" s="2">
        <f>IFERROR(INDEX('Holiday Schedule'!$D$3:$D$24,MATCH(A677,'Holiday Schedule'!$C$3:$C$24,0)),0)</f>
        <v>0</v>
      </c>
      <c r="AB677" s="2">
        <f t="shared" si="80"/>
        <v>5</v>
      </c>
      <c r="AC677" s="2">
        <f t="shared" si="81"/>
        <v>0</v>
      </c>
      <c r="AD677" s="5">
        <f t="shared" si="82"/>
        <v>0</v>
      </c>
      <c r="AE677" s="5">
        <f t="shared" si="83"/>
        <v>0</v>
      </c>
      <c r="AG677" s="2">
        <f t="shared" si="84"/>
        <v>10</v>
      </c>
      <c r="AH677" s="2">
        <f t="shared" si="85"/>
        <v>2025</v>
      </c>
      <c r="AJ677" s="5">
        <f t="shared" si="86"/>
        <v>0</v>
      </c>
      <c r="AK677" s="2" t="str">
        <f t="shared" si="87"/>
        <v/>
      </c>
    </row>
    <row r="678" spans="1:37" x14ac:dyDescent="0.25">
      <c r="A678" s="18">
        <v>45961</v>
      </c>
      <c r="B678" s="20"/>
      <c r="C678" s="20"/>
      <c r="D678" s="20"/>
      <c r="E678" s="20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AA678" s="2">
        <f>IFERROR(INDEX('Holiday Schedule'!$D$3:$D$24,MATCH(A678,'Holiday Schedule'!$C$3:$C$24,0)),0)</f>
        <v>0</v>
      </c>
      <c r="AB678" s="2">
        <f t="shared" si="80"/>
        <v>6</v>
      </c>
      <c r="AC678" s="2">
        <f t="shared" si="81"/>
        <v>0</v>
      </c>
      <c r="AD678" s="5">
        <f t="shared" si="82"/>
        <v>0</v>
      </c>
      <c r="AE678" s="5">
        <f t="shared" si="83"/>
        <v>0</v>
      </c>
      <c r="AG678" s="2">
        <f t="shared" si="84"/>
        <v>10</v>
      </c>
      <c r="AH678" s="2">
        <f t="shared" si="85"/>
        <v>2025</v>
      </c>
      <c r="AJ678" s="5">
        <f t="shared" si="86"/>
        <v>0</v>
      </c>
      <c r="AK678" s="2" t="str">
        <f t="shared" si="87"/>
        <v/>
      </c>
    </row>
    <row r="679" spans="1:37" x14ac:dyDescent="0.25">
      <c r="A679" s="18">
        <v>45962</v>
      </c>
      <c r="B679" s="20"/>
      <c r="C679" s="20"/>
      <c r="D679" s="20"/>
      <c r="E679" s="20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AA679" s="2">
        <f>IFERROR(INDEX('Holiday Schedule'!$D$3:$D$24,MATCH(A679,'Holiday Schedule'!$C$3:$C$24,0)),0)</f>
        <v>0</v>
      </c>
      <c r="AB679" s="2">
        <f t="shared" si="80"/>
        <v>7</v>
      </c>
      <c r="AC679" s="2">
        <f t="shared" si="81"/>
        <v>0</v>
      </c>
      <c r="AD679" s="5">
        <f t="shared" si="82"/>
        <v>0</v>
      </c>
      <c r="AE679" s="5">
        <f t="shared" si="83"/>
        <v>0</v>
      </c>
      <c r="AG679" s="2">
        <f t="shared" si="84"/>
        <v>11</v>
      </c>
      <c r="AH679" s="2">
        <f t="shared" si="85"/>
        <v>2025</v>
      </c>
      <c r="AJ679" s="5">
        <f t="shared" si="86"/>
        <v>0</v>
      </c>
      <c r="AK679" s="2" t="str">
        <f t="shared" si="87"/>
        <v/>
      </c>
    </row>
    <row r="680" spans="1:37" x14ac:dyDescent="0.25">
      <c r="A680" s="18">
        <v>45963</v>
      </c>
      <c r="B680" s="20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AA680" s="2">
        <f>IFERROR(INDEX('Holiday Schedule'!$D$3:$D$24,MATCH(A680,'Holiday Schedule'!$C$3:$C$24,0)),0)</f>
        <v>0</v>
      </c>
      <c r="AB680" s="2">
        <f t="shared" si="80"/>
        <v>1</v>
      </c>
      <c r="AC680" s="2">
        <f t="shared" si="81"/>
        <v>0</v>
      </c>
      <c r="AD680" s="5">
        <f t="shared" si="82"/>
        <v>0</v>
      </c>
      <c r="AE680" s="5">
        <f t="shared" si="83"/>
        <v>0</v>
      </c>
      <c r="AG680" s="2">
        <f t="shared" si="84"/>
        <v>11</v>
      </c>
      <c r="AH680" s="2">
        <f t="shared" si="85"/>
        <v>2025</v>
      </c>
      <c r="AJ680" s="5">
        <f t="shared" si="86"/>
        <v>0</v>
      </c>
      <c r="AK680" s="2" t="str">
        <f t="shared" si="87"/>
        <v/>
      </c>
    </row>
    <row r="681" spans="1:37" x14ac:dyDescent="0.25">
      <c r="A681" s="18">
        <v>45964</v>
      </c>
      <c r="B681" s="20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AA681" s="2">
        <f>IFERROR(INDEX('Holiday Schedule'!$D$3:$D$24,MATCH(A681,'Holiday Schedule'!$C$3:$C$24,0)),0)</f>
        <v>0</v>
      </c>
      <c r="AB681" s="2">
        <f t="shared" si="80"/>
        <v>2</v>
      </c>
      <c r="AC681" s="2">
        <f t="shared" si="81"/>
        <v>0</v>
      </c>
      <c r="AD681" s="5">
        <f t="shared" si="82"/>
        <v>0</v>
      </c>
      <c r="AE681" s="5">
        <f t="shared" si="83"/>
        <v>0</v>
      </c>
      <c r="AG681" s="2">
        <f t="shared" si="84"/>
        <v>11</v>
      </c>
      <c r="AH681" s="2">
        <f t="shared" si="85"/>
        <v>2025</v>
      </c>
      <c r="AJ681" s="5">
        <f t="shared" si="86"/>
        <v>0</v>
      </c>
      <c r="AK681" s="2" t="str">
        <f t="shared" si="87"/>
        <v/>
      </c>
    </row>
    <row r="682" spans="1:37" x14ac:dyDescent="0.25">
      <c r="A682" s="18">
        <v>45965</v>
      </c>
      <c r="B682" s="20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AA682" s="2">
        <f>IFERROR(INDEX('Holiday Schedule'!$D$3:$D$24,MATCH(A682,'Holiday Schedule'!$C$3:$C$24,0)),0)</f>
        <v>0</v>
      </c>
      <c r="AB682" s="2">
        <f t="shared" si="80"/>
        <v>3</v>
      </c>
      <c r="AC682" s="2">
        <f t="shared" si="81"/>
        <v>0</v>
      </c>
      <c r="AD682" s="5">
        <f t="shared" si="82"/>
        <v>0</v>
      </c>
      <c r="AE682" s="5">
        <f t="shared" si="83"/>
        <v>0</v>
      </c>
      <c r="AG682" s="2">
        <f t="shared" si="84"/>
        <v>11</v>
      </c>
      <c r="AH682" s="2">
        <f t="shared" si="85"/>
        <v>2025</v>
      </c>
      <c r="AJ682" s="5">
        <f t="shared" si="86"/>
        <v>0</v>
      </c>
      <c r="AK682" s="2" t="str">
        <f t="shared" si="87"/>
        <v/>
      </c>
    </row>
    <row r="683" spans="1:37" x14ac:dyDescent="0.25">
      <c r="A683" s="18">
        <v>45966</v>
      </c>
      <c r="B683" s="20"/>
      <c r="C683" s="20"/>
      <c r="D683" s="20"/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AA683" s="2">
        <f>IFERROR(INDEX('Holiday Schedule'!$D$3:$D$24,MATCH(A683,'Holiday Schedule'!$C$3:$C$24,0)),0)</f>
        <v>0</v>
      </c>
      <c r="AB683" s="2">
        <f t="shared" si="80"/>
        <v>4</v>
      </c>
      <c r="AC683" s="2">
        <f t="shared" si="81"/>
        <v>0</v>
      </c>
      <c r="AD683" s="5">
        <f t="shared" si="82"/>
        <v>0</v>
      </c>
      <c r="AE683" s="5">
        <f t="shared" si="83"/>
        <v>0</v>
      </c>
      <c r="AG683" s="2">
        <f t="shared" si="84"/>
        <v>11</v>
      </c>
      <c r="AH683" s="2">
        <f t="shared" si="85"/>
        <v>2025</v>
      </c>
      <c r="AJ683" s="5">
        <f t="shared" si="86"/>
        <v>0</v>
      </c>
      <c r="AK683" s="2" t="str">
        <f t="shared" si="87"/>
        <v/>
      </c>
    </row>
    <row r="684" spans="1:37" x14ac:dyDescent="0.25">
      <c r="A684" s="18">
        <v>45967</v>
      </c>
      <c r="B684" s="20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AA684" s="2">
        <f>IFERROR(INDEX('Holiday Schedule'!$D$3:$D$24,MATCH(A684,'Holiday Schedule'!$C$3:$C$24,0)),0)</f>
        <v>0</v>
      </c>
      <c r="AB684" s="2">
        <f t="shared" si="80"/>
        <v>5</v>
      </c>
      <c r="AC684" s="2">
        <f t="shared" si="81"/>
        <v>0</v>
      </c>
      <c r="AD684" s="5">
        <f t="shared" si="82"/>
        <v>0</v>
      </c>
      <c r="AE684" s="5">
        <f t="shared" si="83"/>
        <v>0</v>
      </c>
      <c r="AG684" s="2">
        <f t="shared" si="84"/>
        <v>11</v>
      </c>
      <c r="AH684" s="2">
        <f t="shared" si="85"/>
        <v>2025</v>
      </c>
      <c r="AJ684" s="5">
        <f t="shared" si="86"/>
        <v>0</v>
      </c>
      <c r="AK684" s="2" t="str">
        <f t="shared" si="87"/>
        <v/>
      </c>
    </row>
    <row r="685" spans="1:37" x14ac:dyDescent="0.25">
      <c r="A685" s="18">
        <v>45968</v>
      </c>
      <c r="B685" s="20"/>
      <c r="C685" s="20"/>
      <c r="D685" s="20"/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AA685" s="2">
        <f>IFERROR(INDEX('Holiday Schedule'!$D$3:$D$24,MATCH(A685,'Holiday Schedule'!$C$3:$C$24,0)),0)</f>
        <v>0</v>
      </c>
      <c r="AB685" s="2">
        <f t="shared" si="80"/>
        <v>6</v>
      </c>
      <c r="AC685" s="2">
        <f t="shared" si="81"/>
        <v>0</v>
      </c>
      <c r="AD685" s="5">
        <f t="shared" si="82"/>
        <v>0</v>
      </c>
      <c r="AE685" s="5">
        <f t="shared" si="83"/>
        <v>0</v>
      </c>
      <c r="AG685" s="2">
        <f t="shared" si="84"/>
        <v>11</v>
      </c>
      <c r="AH685" s="2">
        <f t="shared" si="85"/>
        <v>2025</v>
      </c>
      <c r="AJ685" s="5">
        <f t="shared" si="86"/>
        <v>0</v>
      </c>
      <c r="AK685" s="2" t="str">
        <f t="shared" si="87"/>
        <v/>
      </c>
    </row>
    <row r="686" spans="1:37" x14ac:dyDescent="0.25">
      <c r="A686" s="18">
        <v>45969</v>
      </c>
      <c r="B686" s="20"/>
      <c r="C686" s="20"/>
      <c r="D686" s="20"/>
      <c r="E686" s="20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AA686" s="2">
        <f>IFERROR(INDEX('Holiday Schedule'!$D$3:$D$24,MATCH(A686,'Holiday Schedule'!$C$3:$C$24,0)),0)</f>
        <v>0</v>
      </c>
      <c r="AB686" s="2">
        <f t="shared" si="80"/>
        <v>7</v>
      </c>
      <c r="AC686" s="2">
        <f t="shared" si="81"/>
        <v>0</v>
      </c>
      <c r="AD686" s="5">
        <f t="shared" si="82"/>
        <v>0</v>
      </c>
      <c r="AE686" s="5">
        <f t="shared" si="83"/>
        <v>0</v>
      </c>
      <c r="AG686" s="2">
        <f t="shared" si="84"/>
        <v>11</v>
      </c>
      <c r="AH686" s="2">
        <f t="shared" si="85"/>
        <v>2025</v>
      </c>
      <c r="AJ686" s="5">
        <f t="shared" si="86"/>
        <v>0</v>
      </c>
      <c r="AK686" s="2" t="str">
        <f t="shared" si="87"/>
        <v/>
      </c>
    </row>
    <row r="687" spans="1:37" x14ac:dyDescent="0.25">
      <c r="A687" s="18">
        <v>45970</v>
      </c>
      <c r="B687" s="20"/>
      <c r="C687" s="20"/>
      <c r="D687" s="20"/>
      <c r="E687" s="20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AA687" s="2">
        <f>IFERROR(INDEX('Holiday Schedule'!$D$3:$D$24,MATCH(A687,'Holiday Schedule'!$C$3:$C$24,0)),0)</f>
        <v>0</v>
      </c>
      <c r="AB687" s="2">
        <f t="shared" si="80"/>
        <v>1</v>
      </c>
      <c r="AC687" s="2">
        <f t="shared" si="81"/>
        <v>0</v>
      </c>
      <c r="AD687" s="5">
        <f t="shared" si="82"/>
        <v>0</v>
      </c>
      <c r="AE687" s="5">
        <f t="shared" si="83"/>
        <v>0</v>
      </c>
      <c r="AG687" s="2">
        <f t="shared" si="84"/>
        <v>11</v>
      </c>
      <c r="AH687" s="2">
        <f t="shared" si="85"/>
        <v>2025</v>
      </c>
      <c r="AJ687" s="5">
        <f t="shared" si="86"/>
        <v>0</v>
      </c>
      <c r="AK687" s="2" t="str">
        <f t="shared" si="87"/>
        <v/>
      </c>
    </row>
    <row r="688" spans="1:37" x14ac:dyDescent="0.25">
      <c r="A688" s="18">
        <v>45971</v>
      </c>
      <c r="B688" s="20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AA688" s="2">
        <f>IFERROR(INDEX('Holiday Schedule'!$D$3:$D$24,MATCH(A688,'Holiday Schedule'!$C$3:$C$24,0)),0)</f>
        <v>0</v>
      </c>
      <c r="AB688" s="2">
        <f t="shared" si="80"/>
        <v>2</v>
      </c>
      <c r="AC688" s="2">
        <f t="shared" si="81"/>
        <v>0</v>
      </c>
      <c r="AD688" s="5">
        <f t="shared" si="82"/>
        <v>0</v>
      </c>
      <c r="AE688" s="5">
        <f t="shared" si="83"/>
        <v>0</v>
      </c>
      <c r="AG688" s="2">
        <f t="shared" si="84"/>
        <v>11</v>
      </c>
      <c r="AH688" s="2">
        <f t="shared" si="85"/>
        <v>2025</v>
      </c>
      <c r="AJ688" s="5">
        <f t="shared" si="86"/>
        <v>0</v>
      </c>
      <c r="AK688" s="2" t="str">
        <f t="shared" si="87"/>
        <v/>
      </c>
    </row>
    <row r="689" spans="1:37" x14ac:dyDescent="0.25">
      <c r="A689" s="18">
        <v>45972</v>
      </c>
      <c r="B689" s="20"/>
      <c r="C689" s="20"/>
      <c r="D689" s="20"/>
      <c r="E689" s="20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AA689" s="2">
        <f>IFERROR(INDEX('Holiday Schedule'!$D$3:$D$24,MATCH(A689,'Holiday Schedule'!$C$3:$C$24,0)),0)</f>
        <v>0</v>
      </c>
      <c r="AB689" s="2">
        <f t="shared" si="80"/>
        <v>3</v>
      </c>
      <c r="AC689" s="2">
        <f t="shared" si="81"/>
        <v>0</v>
      </c>
      <c r="AD689" s="5">
        <f t="shared" si="82"/>
        <v>0</v>
      </c>
      <c r="AE689" s="5">
        <f t="shared" si="83"/>
        <v>0</v>
      </c>
      <c r="AG689" s="2">
        <f t="shared" si="84"/>
        <v>11</v>
      </c>
      <c r="AH689" s="2">
        <f t="shared" si="85"/>
        <v>2025</v>
      </c>
      <c r="AJ689" s="5">
        <f t="shared" si="86"/>
        <v>0</v>
      </c>
      <c r="AK689" s="2" t="str">
        <f t="shared" si="87"/>
        <v/>
      </c>
    </row>
    <row r="690" spans="1:37" x14ac:dyDescent="0.25">
      <c r="A690" s="18">
        <v>45973</v>
      </c>
      <c r="B690" s="20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AA690" s="2">
        <f>IFERROR(INDEX('Holiday Schedule'!$D$3:$D$24,MATCH(A690,'Holiday Schedule'!$C$3:$C$24,0)),0)</f>
        <v>0</v>
      </c>
      <c r="AB690" s="2">
        <f t="shared" si="80"/>
        <v>4</v>
      </c>
      <c r="AC690" s="2">
        <f t="shared" si="81"/>
        <v>0</v>
      </c>
      <c r="AD690" s="5">
        <f t="shared" si="82"/>
        <v>0</v>
      </c>
      <c r="AE690" s="5">
        <f t="shared" si="83"/>
        <v>0</v>
      </c>
      <c r="AG690" s="2">
        <f t="shared" si="84"/>
        <v>11</v>
      </c>
      <c r="AH690" s="2">
        <f t="shared" si="85"/>
        <v>2025</v>
      </c>
      <c r="AJ690" s="5">
        <f t="shared" si="86"/>
        <v>0</v>
      </c>
      <c r="AK690" s="2" t="str">
        <f t="shared" si="87"/>
        <v/>
      </c>
    </row>
    <row r="691" spans="1:37" x14ac:dyDescent="0.25">
      <c r="A691" s="18">
        <v>45974</v>
      </c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AA691" s="2">
        <f>IFERROR(INDEX('Holiday Schedule'!$D$3:$D$24,MATCH(A691,'Holiday Schedule'!$C$3:$C$24,0)),0)</f>
        <v>0</v>
      </c>
      <c r="AB691" s="2">
        <f t="shared" si="80"/>
        <v>5</v>
      </c>
      <c r="AC691" s="2">
        <f t="shared" si="81"/>
        <v>0</v>
      </c>
      <c r="AD691" s="5">
        <f t="shared" si="82"/>
        <v>0</v>
      </c>
      <c r="AE691" s="5">
        <f t="shared" si="83"/>
        <v>0</v>
      </c>
      <c r="AG691" s="2">
        <f t="shared" si="84"/>
        <v>11</v>
      </c>
      <c r="AH691" s="2">
        <f t="shared" si="85"/>
        <v>2025</v>
      </c>
      <c r="AJ691" s="5">
        <f t="shared" si="86"/>
        <v>0</v>
      </c>
      <c r="AK691" s="2" t="str">
        <f t="shared" si="87"/>
        <v/>
      </c>
    </row>
    <row r="692" spans="1:37" x14ac:dyDescent="0.25">
      <c r="A692" s="18">
        <v>45975</v>
      </c>
      <c r="B692" s="20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AA692" s="2">
        <f>IFERROR(INDEX('Holiday Schedule'!$D$3:$D$24,MATCH(A692,'Holiday Schedule'!$C$3:$C$24,0)),0)</f>
        <v>0</v>
      </c>
      <c r="AB692" s="2">
        <f t="shared" si="80"/>
        <v>6</v>
      </c>
      <c r="AC692" s="2">
        <f t="shared" si="81"/>
        <v>0</v>
      </c>
      <c r="AD692" s="5">
        <f t="shared" si="82"/>
        <v>0</v>
      </c>
      <c r="AE692" s="5">
        <f t="shared" si="83"/>
        <v>0</v>
      </c>
      <c r="AG692" s="2">
        <f t="shared" si="84"/>
        <v>11</v>
      </c>
      <c r="AH692" s="2">
        <f t="shared" si="85"/>
        <v>2025</v>
      </c>
      <c r="AJ692" s="5">
        <f t="shared" si="86"/>
        <v>0</v>
      </c>
      <c r="AK692" s="2" t="str">
        <f t="shared" si="87"/>
        <v/>
      </c>
    </row>
    <row r="693" spans="1:37" x14ac:dyDescent="0.25">
      <c r="A693" s="18">
        <v>45976</v>
      </c>
      <c r="B693" s="20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AA693" s="2">
        <f>IFERROR(INDEX('Holiday Schedule'!$D$3:$D$24,MATCH(A693,'Holiday Schedule'!$C$3:$C$24,0)),0)</f>
        <v>0</v>
      </c>
      <c r="AB693" s="2">
        <f t="shared" si="80"/>
        <v>7</v>
      </c>
      <c r="AC693" s="2">
        <f t="shared" si="81"/>
        <v>0</v>
      </c>
      <c r="AD693" s="5">
        <f t="shared" si="82"/>
        <v>0</v>
      </c>
      <c r="AE693" s="5">
        <f t="shared" si="83"/>
        <v>0</v>
      </c>
      <c r="AG693" s="2">
        <f t="shared" si="84"/>
        <v>11</v>
      </c>
      <c r="AH693" s="2">
        <f t="shared" si="85"/>
        <v>2025</v>
      </c>
      <c r="AJ693" s="5">
        <f t="shared" si="86"/>
        <v>0</v>
      </c>
      <c r="AK693" s="2" t="str">
        <f t="shared" si="87"/>
        <v/>
      </c>
    </row>
    <row r="694" spans="1:37" x14ac:dyDescent="0.25">
      <c r="A694" s="18">
        <v>45977</v>
      </c>
      <c r="B694" s="20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AA694" s="2">
        <f>IFERROR(INDEX('Holiday Schedule'!$D$3:$D$24,MATCH(A694,'Holiday Schedule'!$C$3:$C$24,0)),0)</f>
        <v>0</v>
      </c>
      <c r="AB694" s="2">
        <f t="shared" si="80"/>
        <v>1</v>
      </c>
      <c r="AC694" s="2">
        <f t="shared" si="81"/>
        <v>0</v>
      </c>
      <c r="AD694" s="5">
        <f t="shared" si="82"/>
        <v>0</v>
      </c>
      <c r="AE694" s="5">
        <f t="shared" si="83"/>
        <v>0</v>
      </c>
      <c r="AG694" s="2">
        <f t="shared" si="84"/>
        <v>11</v>
      </c>
      <c r="AH694" s="2">
        <f t="shared" si="85"/>
        <v>2025</v>
      </c>
      <c r="AJ694" s="5">
        <f t="shared" si="86"/>
        <v>0</v>
      </c>
      <c r="AK694" s="2" t="str">
        <f t="shared" si="87"/>
        <v/>
      </c>
    </row>
    <row r="695" spans="1:37" x14ac:dyDescent="0.25">
      <c r="A695" s="18">
        <v>45978</v>
      </c>
      <c r="B695" s="20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AA695" s="2">
        <f>IFERROR(INDEX('Holiday Schedule'!$D$3:$D$24,MATCH(A695,'Holiday Schedule'!$C$3:$C$24,0)),0)</f>
        <v>0</v>
      </c>
      <c r="AB695" s="2">
        <f t="shared" si="80"/>
        <v>2</v>
      </c>
      <c r="AC695" s="2">
        <f t="shared" si="81"/>
        <v>0</v>
      </c>
      <c r="AD695" s="5">
        <f t="shared" si="82"/>
        <v>0</v>
      </c>
      <c r="AE695" s="5">
        <f t="shared" si="83"/>
        <v>0</v>
      </c>
      <c r="AG695" s="2">
        <f t="shared" si="84"/>
        <v>11</v>
      </c>
      <c r="AH695" s="2">
        <f t="shared" si="85"/>
        <v>2025</v>
      </c>
      <c r="AJ695" s="5">
        <f t="shared" si="86"/>
        <v>0</v>
      </c>
      <c r="AK695" s="2" t="str">
        <f t="shared" si="87"/>
        <v/>
      </c>
    </row>
    <row r="696" spans="1:37" x14ac:dyDescent="0.25">
      <c r="A696" s="18">
        <v>45979</v>
      </c>
      <c r="B696" s="20"/>
      <c r="C696" s="20"/>
      <c r="D696" s="20"/>
      <c r="E696" s="20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AA696" s="2">
        <f>IFERROR(INDEX('Holiday Schedule'!$D$3:$D$24,MATCH(A696,'Holiday Schedule'!$C$3:$C$24,0)),0)</f>
        <v>0</v>
      </c>
      <c r="AB696" s="2">
        <f t="shared" si="80"/>
        <v>3</v>
      </c>
      <c r="AC696" s="2">
        <f t="shared" si="81"/>
        <v>0</v>
      </c>
      <c r="AD696" s="5">
        <f t="shared" si="82"/>
        <v>0</v>
      </c>
      <c r="AE696" s="5">
        <f t="shared" si="83"/>
        <v>0</v>
      </c>
      <c r="AG696" s="2">
        <f t="shared" si="84"/>
        <v>11</v>
      </c>
      <c r="AH696" s="2">
        <f t="shared" si="85"/>
        <v>2025</v>
      </c>
      <c r="AJ696" s="5">
        <f t="shared" si="86"/>
        <v>0</v>
      </c>
      <c r="AK696" s="2" t="str">
        <f t="shared" si="87"/>
        <v/>
      </c>
    </row>
    <row r="697" spans="1:37" x14ac:dyDescent="0.25">
      <c r="A697" s="18">
        <v>45980</v>
      </c>
      <c r="B697" s="20"/>
      <c r="C697" s="20"/>
      <c r="D697" s="20"/>
      <c r="E697" s="20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AA697" s="2">
        <f>IFERROR(INDEX('Holiday Schedule'!$D$3:$D$24,MATCH(A697,'Holiday Schedule'!$C$3:$C$24,0)),0)</f>
        <v>0</v>
      </c>
      <c r="AB697" s="2">
        <f t="shared" si="80"/>
        <v>4</v>
      </c>
      <c r="AC697" s="2">
        <f t="shared" si="81"/>
        <v>0</v>
      </c>
      <c r="AD697" s="5">
        <f t="shared" si="82"/>
        <v>0</v>
      </c>
      <c r="AE697" s="5">
        <f t="shared" si="83"/>
        <v>0</v>
      </c>
      <c r="AG697" s="2">
        <f t="shared" si="84"/>
        <v>11</v>
      </c>
      <c r="AH697" s="2">
        <f t="shared" si="85"/>
        <v>2025</v>
      </c>
      <c r="AJ697" s="5">
        <f t="shared" si="86"/>
        <v>0</v>
      </c>
      <c r="AK697" s="2" t="str">
        <f t="shared" si="87"/>
        <v/>
      </c>
    </row>
    <row r="698" spans="1:37" x14ac:dyDescent="0.25">
      <c r="A698" s="18">
        <v>45981</v>
      </c>
      <c r="B698" s="20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AA698" s="2">
        <f>IFERROR(INDEX('Holiday Schedule'!$D$3:$D$24,MATCH(A698,'Holiday Schedule'!$C$3:$C$24,0)),0)</f>
        <v>0</v>
      </c>
      <c r="AB698" s="2">
        <f t="shared" si="80"/>
        <v>5</v>
      </c>
      <c r="AC698" s="2">
        <f t="shared" si="81"/>
        <v>0</v>
      </c>
      <c r="AD698" s="5">
        <f t="shared" si="82"/>
        <v>0</v>
      </c>
      <c r="AE698" s="5">
        <f t="shared" si="83"/>
        <v>0</v>
      </c>
      <c r="AG698" s="2">
        <f t="shared" si="84"/>
        <v>11</v>
      </c>
      <c r="AH698" s="2">
        <f t="shared" si="85"/>
        <v>2025</v>
      </c>
      <c r="AJ698" s="5">
        <f t="shared" si="86"/>
        <v>0</v>
      </c>
      <c r="AK698" s="2" t="str">
        <f t="shared" si="87"/>
        <v/>
      </c>
    </row>
    <row r="699" spans="1:37" x14ac:dyDescent="0.25">
      <c r="A699" s="18">
        <v>45982</v>
      </c>
      <c r="B699" s="20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AA699" s="2">
        <f>IFERROR(INDEX('Holiday Schedule'!$D$3:$D$24,MATCH(A699,'Holiday Schedule'!$C$3:$C$24,0)),0)</f>
        <v>0</v>
      </c>
      <c r="AB699" s="2">
        <f t="shared" si="80"/>
        <v>6</v>
      </c>
      <c r="AC699" s="2">
        <f t="shared" si="81"/>
        <v>0</v>
      </c>
      <c r="AD699" s="5">
        <f t="shared" si="82"/>
        <v>0</v>
      </c>
      <c r="AE699" s="5">
        <f t="shared" si="83"/>
        <v>0</v>
      </c>
      <c r="AG699" s="2">
        <f t="shared" si="84"/>
        <v>11</v>
      </c>
      <c r="AH699" s="2">
        <f t="shared" si="85"/>
        <v>2025</v>
      </c>
      <c r="AJ699" s="5">
        <f t="shared" si="86"/>
        <v>0</v>
      </c>
      <c r="AK699" s="2" t="str">
        <f t="shared" si="87"/>
        <v/>
      </c>
    </row>
    <row r="700" spans="1:37" x14ac:dyDescent="0.25">
      <c r="A700" s="18">
        <v>45983</v>
      </c>
      <c r="B700" s="20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AA700" s="2">
        <f>IFERROR(INDEX('Holiday Schedule'!$D$3:$D$24,MATCH(A700,'Holiday Schedule'!$C$3:$C$24,0)),0)</f>
        <v>0</v>
      </c>
      <c r="AB700" s="2">
        <f t="shared" si="80"/>
        <v>7</v>
      </c>
      <c r="AC700" s="2">
        <f t="shared" si="81"/>
        <v>0</v>
      </c>
      <c r="AD700" s="5">
        <f t="shared" si="82"/>
        <v>0</v>
      </c>
      <c r="AE700" s="5">
        <f t="shared" si="83"/>
        <v>0</v>
      </c>
      <c r="AG700" s="2">
        <f t="shared" si="84"/>
        <v>11</v>
      </c>
      <c r="AH700" s="2">
        <f t="shared" si="85"/>
        <v>2025</v>
      </c>
      <c r="AJ700" s="5">
        <f t="shared" si="86"/>
        <v>0</v>
      </c>
      <c r="AK700" s="2" t="str">
        <f t="shared" si="87"/>
        <v/>
      </c>
    </row>
    <row r="701" spans="1:37" x14ac:dyDescent="0.25">
      <c r="A701" s="18">
        <v>45984</v>
      </c>
      <c r="B701" s="20"/>
      <c r="C701" s="20"/>
      <c r="D701" s="20"/>
      <c r="E701" s="20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AA701" s="2">
        <f>IFERROR(INDEX('Holiday Schedule'!$D$3:$D$24,MATCH(A701,'Holiday Schedule'!$C$3:$C$24,0)),0)</f>
        <v>0</v>
      </c>
      <c r="AB701" s="2">
        <f t="shared" si="80"/>
        <v>1</v>
      </c>
      <c r="AC701" s="2">
        <f t="shared" si="81"/>
        <v>0</v>
      </c>
      <c r="AD701" s="5">
        <f t="shared" si="82"/>
        <v>0</v>
      </c>
      <c r="AE701" s="5">
        <f t="shared" si="83"/>
        <v>0</v>
      </c>
      <c r="AG701" s="2">
        <f t="shared" si="84"/>
        <v>11</v>
      </c>
      <c r="AH701" s="2">
        <f t="shared" si="85"/>
        <v>2025</v>
      </c>
      <c r="AJ701" s="5">
        <f t="shared" si="86"/>
        <v>0</v>
      </c>
      <c r="AK701" s="2" t="str">
        <f t="shared" si="87"/>
        <v/>
      </c>
    </row>
    <row r="702" spans="1:37" x14ac:dyDescent="0.25">
      <c r="A702" s="18">
        <v>45985</v>
      </c>
      <c r="B702" s="20"/>
      <c r="C702" s="20"/>
      <c r="D702" s="20"/>
      <c r="E702" s="20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AA702" s="2">
        <f>IFERROR(INDEX('Holiday Schedule'!$D$3:$D$24,MATCH(A702,'Holiday Schedule'!$C$3:$C$24,0)),0)</f>
        <v>0</v>
      </c>
      <c r="AB702" s="2">
        <f t="shared" si="80"/>
        <v>2</v>
      </c>
      <c r="AC702" s="2">
        <f t="shared" si="81"/>
        <v>0</v>
      </c>
      <c r="AD702" s="5">
        <f t="shared" si="82"/>
        <v>0</v>
      </c>
      <c r="AE702" s="5">
        <f t="shared" si="83"/>
        <v>0</v>
      </c>
      <c r="AG702" s="2">
        <f t="shared" si="84"/>
        <v>11</v>
      </c>
      <c r="AH702" s="2">
        <f t="shared" si="85"/>
        <v>2025</v>
      </c>
      <c r="AJ702" s="5">
        <f t="shared" si="86"/>
        <v>0</v>
      </c>
      <c r="AK702" s="2" t="str">
        <f t="shared" si="87"/>
        <v/>
      </c>
    </row>
    <row r="703" spans="1:37" x14ac:dyDescent="0.25">
      <c r="A703" s="18">
        <v>45986</v>
      </c>
      <c r="B703" s="20"/>
      <c r="C703" s="20"/>
      <c r="D703" s="20"/>
      <c r="E703" s="20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AA703" s="2">
        <f>IFERROR(INDEX('Holiday Schedule'!$D$3:$D$24,MATCH(A703,'Holiday Schedule'!$C$3:$C$24,0)),0)</f>
        <v>0</v>
      </c>
      <c r="AB703" s="2">
        <f t="shared" si="80"/>
        <v>3</v>
      </c>
      <c r="AC703" s="2">
        <f t="shared" si="81"/>
        <v>0</v>
      </c>
      <c r="AD703" s="5">
        <f t="shared" si="82"/>
        <v>0</v>
      </c>
      <c r="AE703" s="5">
        <f t="shared" si="83"/>
        <v>0</v>
      </c>
      <c r="AG703" s="2">
        <f t="shared" si="84"/>
        <v>11</v>
      </c>
      <c r="AH703" s="2">
        <f t="shared" si="85"/>
        <v>2025</v>
      </c>
      <c r="AJ703" s="5">
        <f t="shared" si="86"/>
        <v>0</v>
      </c>
      <c r="AK703" s="2" t="str">
        <f t="shared" si="87"/>
        <v/>
      </c>
    </row>
    <row r="704" spans="1:37" x14ac:dyDescent="0.25">
      <c r="A704" s="18">
        <v>45987</v>
      </c>
      <c r="B704" s="20"/>
      <c r="C704" s="20"/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AA704" s="2">
        <f>IFERROR(INDEX('Holiday Schedule'!$D$3:$D$24,MATCH(A704,'Holiday Schedule'!$C$3:$C$24,0)),0)</f>
        <v>0</v>
      </c>
      <c r="AB704" s="2">
        <f t="shared" si="80"/>
        <v>4</v>
      </c>
      <c r="AC704" s="2">
        <f t="shared" si="81"/>
        <v>0</v>
      </c>
      <c r="AD704" s="5">
        <f t="shared" si="82"/>
        <v>0</v>
      </c>
      <c r="AE704" s="5">
        <f t="shared" si="83"/>
        <v>0</v>
      </c>
      <c r="AG704" s="2">
        <f t="shared" si="84"/>
        <v>11</v>
      </c>
      <c r="AH704" s="2">
        <f t="shared" si="85"/>
        <v>2025</v>
      </c>
      <c r="AJ704" s="5">
        <f t="shared" si="86"/>
        <v>0</v>
      </c>
      <c r="AK704" s="2" t="str">
        <f t="shared" si="87"/>
        <v/>
      </c>
    </row>
    <row r="705" spans="1:37" x14ac:dyDescent="0.25">
      <c r="A705" s="18">
        <v>45988</v>
      </c>
      <c r="B705" s="20"/>
      <c r="C705" s="20"/>
      <c r="D705" s="20"/>
      <c r="E705" s="20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AA705" s="2">
        <f>IFERROR(INDEX('Holiday Schedule'!$D$3:$D$24,MATCH(A705,'Holiday Schedule'!$C$3:$C$24,0)),0)</f>
        <v>1</v>
      </c>
      <c r="AB705" s="2">
        <f t="shared" si="80"/>
        <v>5</v>
      </c>
      <c r="AC705" s="2">
        <f t="shared" si="81"/>
        <v>0</v>
      </c>
      <c r="AD705" s="5">
        <f t="shared" si="82"/>
        <v>0</v>
      </c>
      <c r="AE705" s="5">
        <f t="shared" si="83"/>
        <v>0</v>
      </c>
      <c r="AG705" s="2">
        <f t="shared" si="84"/>
        <v>11</v>
      </c>
      <c r="AH705" s="2">
        <f t="shared" si="85"/>
        <v>2025</v>
      </c>
      <c r="AJ705" s="5">
        <f t="shared" si="86"/>
        <v>0</v>
      </c>
      <c r="AK705" s="2" t="str">
        <f t="shared" si="87"/>
        <v/>
      </c>
    </row>
    <row r="706" spans="1:37" x14ac:dyDescent="0.25">
      <c r="A706" s="18">
        <v>45989</v>
      </c>
      <c r="B706" s="20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AA706" s="2">
        <f>IFERROR(INDEX('Holiday Schedule'!$D$3:$D$24,MATCH(A706,'Holiday Schedule'!$C$3:$C$24,0)),0)</f>
        <v>1</v>
      </c>
      <c r="AB706" s="2">
        <f t="shared" si="80"/>
        <v>6</v>
      </c>
      <c r="AC706" s="2">
        <f t="shared" si="81"/>
        <v>0</v>
      </c>
      <c r="AD706" s="5">
        <f t="shared" si="82"/>
        <v>0</v>
      </c>
      <c r="AE706" s="5">
        <f t="shared" si="83"/>
        <v>0</v>
      </c>
      <c r="AG706" s="2">
        <f t="shared" si="84"/>
        <v>11</v>
      </c>
      <c r="AH706" s="2">
        <f t="shared" si="85"/>
        <v>2025</v>
      </c>
      <c r="AJ706" s="5">
        <f t="shared" si="86"/>
        <v>0</v>
      </c>
      <c r="AK706" s="2" t="str">
        <f t="shared" si="87"/>
        <v/>
      </c>
    </row>
    <row r="707" spans="1:37" x14ac:dyDescent="0.25">
      <c r="A707" s="18">
        <v>45990</v>
      </c>
      <c r="B707" s="20"/>
      <c r="C707" s="20"/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AA707" s="2">
        <f>IFERROR(INDEX('Holiday Schedule'!$D$3:$D$24,MATCH(A707,'Holiday Schedule'!$C$3:$C$24,0)),0)</f>
        <v>0</v>
      </c>
      <c r="AB707" s="2">
        <f t="shared" si="80"/>
        <v>7</v>
      </c>
      <c r="AC707" s="2">
        <f t="shared" si="81"/>
        <v>0</v>
      </c>
      <c r="AD707" s="5">
        <f t="shared" si="82"/>
        <v>0</v>
      </c>
      <c r="AE707" s="5">
        <f t="shared" si="83"/>
        <v>0</v>
      </c>
      <c r="AG707" s="2">
        <f t="shared" si="84"/>
        <v>11</v>
      </c>
      <c r="AH707" s="2">
        <f t="shared" si="85"/>
        <v>2025</v>
      </c>
      <c r="AJ707" s="5">
        <f t="shared" si="86"/>
        <v>0</v>
      </c>
      <c r="AK707" s="2" t="str">
        <f t="shared" si="87"/>
        <v/>
      </c>
    </row>
    <row r="708" spans="1:37" x14ac:dyDescent="0.25">
      <c r="A708" s="18">
        <v>45991</v>
      </c>
      <c r="B708" s="20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AA708" s="2">
        <f>IFERROR(INDEX('Holiday Schedule'!$D$3:$D$24,MATCH(A708,'Holiday Schedule'!$C$3:$C$24,0)),0)</f>
        <v>0</v>
      </c>
      <c r="AB708" s="2">
        <f t="shared" si="80"/>
        <v>1</v>
      </c>
      <c r="AC708" s="2">
        <f t="shared" si="81"/>
        <v>0</v>
      </c>
      <c r="AD708" s="5">
        <f t="shared" si="82"/>
        <v>0</v>
      </c>
      <c r="AE708" s="5">
        <f t="shared" si="83"/>
        <v>0</v>
      </c>
      <c r="AG708" s="2">
        <f t="shared" si="84"/>
        <v>11</v>
      </c>
      <c r="AH708" s="2">
        <f t="shared" si="85"/>
        <v>2025</v>
      </c>
      <c r="AJ708" s="5">
        <f t="shared" si="86"/>
        <v>0</v>
      </c>
      <c r="AK708" s="2" t="str">
        <f t="shared" si="87"/>
        <v/>
      </c>
    </row>
    <row r="709" spans="1:37" x14ac:dyDescent="0.25">
      <c r="A709" s="18">
        <v>45992</v>
      </c>
      <c r="B709" s="20"/>
      <c r="C709" s="20"/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AA709" s="2">
        <f>IFERROR(INDEX('Holiday Schedule'!$D$3:$D$24,MATCH(A709,'Holiday Schedule'!$C$3:$C$24,0)),0)</f>
        <v>0</v>
      </c>
      <c r="AB709" s="2">
        <f t="shared" si="80"/>
        <v>2</v>
      </c>
      <c r="AC709" s="2">
        <f t="shared" si="81"/>
        <v>0</v>
      </c>
      <c r="AD709" s="5">
        <f t="shared" si="82"/>
        <v>0</v>
      </c>
      <c r="AE709" s="5">
        <f t="shared" si="83"/>
        <v>0</v>
      </c>
      <c r="AG709" s="2">
        <f t="shared" si="84"/>
        <v>12</v>
      </c>
      <c r="AH709" s="2">
        <f t="shared" si="85"/>
        <v>2025</v>
      </c>
      <c r="AJ709" s="5">
        <f t="shared" si="86"/>
        <v>0</v>
      </c>
      <c r="AK709" s="2" t="str">
        <f t="shared" si="87"/>
        <v/>
      </c>
    </row>
    <row r="710" spans="1:37" x14ac:dyDescent="0.25">
      <c r="A710" s="18">
        <v>45993</v>
      </c>
      <c r="B710" s="20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AA710" s="2">
        <f>IFERROR(INDEX('Holiday Schedule'!$D$3:$D$24,MATCH(A710,'Holiday Schedule'!$C$3:$C$24,0)),0)</f>
        <v>0</v>
      </c>
      <c r="AB710" s="2">
        <f t="shared" si="80"/>
        <v>3</v>
      </c>
      <c r="AC710" s="2">
        <f t="shared" si="81"/>
        <v>0</v>
      </c>
      <c r="AD710" s="5">
        <f t="shared" si="82"/>
        <v>0</v>
      </c>
      <c r="AE710" s="5">
        <f t="shared" si="83"/>
        <v>0</v>
      </c>
      <c r="AG710" s="2">
        <f t="shared" si="84"/>
        <v>12</v>
      </c>
      <c r="AH710" s="2">
        <f t="shared" si="85"/>
        <v>2025</v>
      </c>
      <c r="AJ710" s="5">
        <f t="shared" si="86"/>
        <v>0</v>
      </c>
      <c r="AK710" s="2" t="str">
        <f t="shared" si="87"/>
        <v/>
      </c>
    </row>
    <row r="711" spans="1:37" x14ac:dyDescent="0.25">
      <c r="A711" s="18">
        <v>45994</v>
      </c>
      <c r="B711" s="20"/>
      <c r="C711" s="20"/>
      <c r="D711" s="20"/>
      <c r="E711" s="20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AA711" s="2">
        <f>IFERROR(INDEX('Holiday Schedule'!$D$3:$D$24,MATCH(A711,'Holiday Schedule'!$C$3:$C$24,0)),0)</f>
        <v>0</v>
      </c>
      <c r="AB711" s="2">
        <f t="shared" si="80"/>
        <v>4</v>
      </c>
      <c r="AC711" s="2">
        <f t="shared" si="81"/>
        <v>0</v>
      </c>
      <c r="AD711" s="5">
        <f t="shared" si="82"/>
        <v>0</v>
      </c>
      <c r="AE711" s="5">
        <f t="shared" si="83"/>
        <v>0</v>
      </c>
      <c r="AG711" s="2">
        <f t="shared" si="84"/>
        <v>12</v>
      </c>
      <c r="AH711" s="2">
        <f t="shared" si="85"/>
        <v>2025</v>
      </c>
      <c r="AJ711" s="5">
        <f t="shared" si="86"/>
        <v>0</v>
      </c>
      <c r="AK711" s="2" t="str">
        <f t="shared" si="87"/>
        <v/>
      </c>
    </row>
    <row r="712" spans="1:37" x14ac:dyDescent="0.25">
      <c r="A712" s="18">
        <v>45995</v>
      </c>
      <c r="B712" s="20"/>
      <c r="C712" s="20"/>
      <c r="D712" s="20"/>
      <c r="E712" s="20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AA712" s="2">
        <f>IFERROR(INDEX('Holiday Schedule'!$D$3:$D$24,MATCH(A712,'Holiday Schedule'!$C$3:$C$24,0)),0)</f>
        <v>0</v>
      </c>
      <c r="AB712" s="2">
        <f t="shared" si="80"/>
        <v>5</v>
      </c>
      <c r="AC712" s="2">
        <f t="shared" si="81"/>
        <v>0</v>
      </c>
      <c r="AD712" s="5">
        <f t="shared" si="82"/>
        <v>0</v>
      </c>
      <c r="AE712" s="5">
        <f t="shared" si="83"/>
        <v>0</v>
      </c>
      <c r="AG712" s="2">
        <f t="shared" si="84"/>
        <v>12</v>
      </c>
      <c r="AH712" s="2">
        <f t="shared" si="85"/>
        <v>2025</v>
      </c>
      <c r="AJ712" s="5">
        <f t="shared" si="86"/>
        <v>0</v>
      </c>
      <c r="AK712" s="2" t="str">
        <f t="shared" si="87"/>
        <v/>
      </c>
    </row>
    <row r="713" spans="1:37" x14ac:dyDescent="0.25">
      <c r="A713" s="18">
        <v>45996</v>
      </c>
      <c r="B713" s="20"/>
      <c r="C713" s="20"/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AA713" s="2">
        <f>IFERROR(INDEX('Holiday Schedule'!$D$3:$D$24,MATCH(A713,'Holiday Schedule'!$C$3:$C$24,0)),0)</f>
        <v>0</v>
      </c>
      <c r="AB713" s="2">
        <f t="shared" si="80"/>
        <v>6</v>
      </c>
      <c r="AC713" s="2">
        <f t="shared" si="81"/>
        <v>0</v>
      </c>
      <c r="AD713" s="5">
        <f t="shared" si="82"/>
        <v>0</v>
      </c>
      <c r="AE713" s="5">
        <f t="shared" si="83"/>
        <v>0</v>
      </c>
      <c r="AG713" s="2">
        <f t="shared" si="84"/>
        <v>12</v>
      </c>
      <c r="AH713" s="2">
        <f t="shared" si="85"/>
        <v>2025</v>
      </c>
      <c r="AJ713" s="5">
        <f t="shared" si="86"/>
        <v>0</v>
      </c>
      <c r="AK713" s="2" t="str">
        <f t="shared" si="87"/>
        <v/>
      </c>
    </row>
    <row r="714" spans="1:37" x14ac:dyDescent="0.25">
      <c r="A714" s="18">
        <v>45997</v>
      </c>
      <c r="B714" s="20"/>
      <c r="C714" s="20"/>
      <c r="D714" s="20"/>
      <c r="E714" s="20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AA714" s="2">
        <f>IFERROR(INDEX('Holiday Schedule'!$D$3:$D$24,MATCH(A714,'Holiday Schedule'!$C$3:$C$24,0)),0)</f>
        <v>0</v>
      </c>
      <c r="AB714" s="2">
        <f t="shared" ref="AB714:AB739" si="88">WEEKDAY(A714)</f>
        <v>7</v>
      </c>
      <c r="AC714" s="2">
        <f t="shared" ref="AC714:AC739" si="89">IF(AND(AB714&gt;1,AB714&lt;7,AA714&lt;1),SUM(I714:X714),0)</f>
        <v>0</v>
      </c>
      <c r="AD714" s="5">
        <f t="shared" ref="AD714:AD739" si="90">AE714-AC714</f>
        <v>0</v>
      </c>
      <c r="AE714" s="5">
        <f t="shared" ref="AE714:AE739" si="91">SUM(B714:Y714)</f>
        <v>0</v>
      </c>
      <c r="AG714" s="2">
        <f t="shared" ref="AG714:AG739" si="92">MONTH(A714)</f>
        <v>12</v>
      </c>
      <c r="AH714" s="2">
        <f t="shared" ref="AH714:AH739" si="93">YEAR(A714)</f>
        <v>2025</v>
      </c>
      <c r="AJ714" s="5">
        <f t="shared" ref="AJ714:AJ739" si="94">MAX(B714:Y714)</f>
        <v>0</v>
      </c>
      <c r="AK714" s="2" t="str">
        <f t="shared" ref="AK714:AK739" si="95">IF(AE714&gt;0,INDEX(B$8:Y$8,MATCH(AJ714,B714:Y714,0)),"")</f>
        <v/>
      </c>
    </row>
    <row r="715" spans="1:37" x14ac:dyDescent="0.25">
      <c r="A715" s="18">
        <v>45998</v>
      </c>
      <c r="B715" s="20"/>
      <c r="C715" s="20"/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AA715" s="2">
        <f>IFERROR(INDEX('Holiday Schedule'!$D$3:$D$24,MATCH(A715,'Holiday Schedule'!$C$3:$C$24,0)),0)</f>
        <v>0</v>
      </c>
      <c r="AB715" s="2">
        <f t="shared" si="88"/>
        <v>1</v>
      </c>
      <c r="AC715" s="2">
        <f t="shared" si="89"/>
        <v>0</v>
      </c>
      <c r="AD715" s="5">
        <f t="shared" si="90"/>
        <v>0</v>
      </c>
      <c r="AE715" s="5">
        <f t="shared" si="91"/>
        <v>0</v>
      </c>
      <c r="AG715" s="2">
        <f t="shared" si="92"/>
        <v>12</v>
      </c>
      <c r="AH715" s="2">
        <f t="shared" si="93"/>
        <v>2025</v>
      </c>
      <c r="AJ715" s="5">
        <f t="shared" si="94"/>
        <v>0</v>
      </c>
      <c r="AK715" s="2" t="str">
        <f t="shared" si="95"/>
        <v/>
      </c>
    </row>
    <row r="716" spans="1:37" x14ac:dyDescent="0.25">
      <c r="A716" s="18">
        <v>45999</v>
      </c>
      <c r="B716" s="20"/>
      <c r="C716" s="20"/>
      <c r="D716" s="20"/>
      <c r="E716" s="20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AA716" s="2">
        <f>IFERROR(INDEX('Holiday Schedule'!$D$3:$D$24,MATCH(A716,'Holiday Schedule'!$C$3:$C$24,0)),0)</f>
        <v>0</v>
      </c>
      <c r="AB716" s="2">
        <f t="shared" si="88"/>
        <v>2</v>
      </c>
      <c r="AC716" s="2">
        <f t="shared" si="89"/>
        <v>0</v>
      </c>
      <c r="AD716" s="5">
        <f t="shared" si="90"/>
        <v>0</v>
      </c>
      <c r="AE716" s="5">
        <f t="shared" si="91"/>
        <v>0</v>
      </c>
      <c r="AG716" s="2">
        <f t="shared" si="92"/>
        <v>12</v>
      </c>
      <c r="AH716" s="2">
        <f t="shared" si="93"/>
        <v>2025</v>
      </c>
      <c r="AJ716" s="5">
        <f t="shared" si="94"/>
        <v>0</v>
      </c>
      <c r="AK716" s="2" t="str">
        <f t="shared" si="95"/>
        <v/>
      </c>
    </row>
    <row r="717" spans="1:37" x14ac:dyDescent="0.25">
      <c r="A717" s="18">
        <v>46000</v>
      </c>
      <c r="B717" s="20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AA717" s="2">
        <f>IFERROR(INDEX('Holiday Schedule'!$D$3:$D$24,MATCH(A717,'Holiday Schedule'!$C$3:$C$24,0)),0)</f>
        <v>0</v>
      </c>
      <c r="AB717" s="2">
        <f t="shared" si="88"/>
        <v>3</v>
      </c>
      <c r="AC717" s="2">
        <f t="shared" si="89"/>
        <v>0</v>
      </c>
      <c r="AD717" s="5">
        <f t="shared" si="90"/>
        <v>0</v>
      </c>
      <c r="AE717" s="5">
        <f t="shared" si="91"/>
        <v>0</v>
      </c>
      <c r="AG717" s="2">
        <f t="shared" si="92"/>
        <v>12</v>
      </c>
      <c r="AH717" s="2">
        <f t="shared" si="93"/>
        <v>2025</v>
      </c>
      <c r="AJ717" s="5">
        <f t="shared" si="94"/>
        <v>0</v>
      </c>
      <c r="AK717" s="2" t="str">
        <f t="shared" si="95"/>
        <v/>
      </c>
    </row>
    <row r="718" spans="1:37" x14ac:dyDescent="0.25">
      <c r="A718" s="18">
        <v>46001</v>
      </c>
      <c r="B718" s="20"/>
      <c r="C718" s="20"/>
      <c r="D718" s="20"/>
      <c r="E718" s="20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AA718" s="2">
        <f>IFERROR(INDEX('Holiday Schedule'!$D$3:$D$24,MATCH(A718,'Holiday Schedule'!$C$3:$C$24,0)),0)</f>
        <v>0</v>
      </c>
      <c r="AB718" s="2">
        <f t="shared" si="88"/>
        <v>4</v>
      </c>
      <c r="AC718" s="2">
        <f t="shared" si="89"/>
        <v>0</v>
      </c>
      <c r="AD718" s="5">
        <f t="shared" si="90"/>
        <v>0</v>
      </c>
      <c r="AE718" s="5">
        <f t="shared" si="91"/>
        <v>0</v>
      </c>
      <c r="AG718" s="2">
        <f t="shared" si="92"/>
        <v>12</v>
      </c>
      <c r="AH718" s="2">
        <f t="shared" si="93"/>
        <v>2025</v>
      </c>
      <c r="AJ718" s="5">
        <f t="shared" si="94"/>
        <v>0</v>
      </c>
      <c r="AK718" s="2" t="str">
        <f t="shared" si="95"/>
        <v/>
      </c>
    </row>
    <row r="719" spans="1:37" x14ac:dyDescent="0.25">
      <c r="A719" s="18">
        <v>46002</v>
      </c>
      <c r="B719" s="20"/>
      <c r="C719" s="20"/>
      <c r="D719" s="20"/>
      <c r="E719" s="20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AA719" s="2">
        <f>IFERROR(INDEX('Holiday Schedule'!$D$3:$D$24,MATCH(A719,'Holiday Schedule'!$C$3:$C$24,0)),0)</f>
        <v>1</v>
      </c>
      <c r="AB719" s="2">
        <f t="shared" si="88"/>
        <v>5</v>
      </c>
      <c r="AC719" s="2">
        <f t="shared" si="89"/>
        <v>0</v>
      </c>
      <c r="AD719" s="5">
        <f t="shared" si="90"/>
        <v>0</v>
      </c>
      <c r="AE719" s="5">
        <f t="shared" si="91"/>
        <v>0</v>
      </c>
      <c r="AG719" s="2">
        <f t="shared" si="92"/>
        <v>12</v>
      </c>
      <c r="AH719" s="2">
        <f t="shared" si="93"/>
        <v>2025</v>
      </c>
      <c r="AJ719" s="5">
        <f t="shared" si="94"/>
        <v>0</v>
      </c>
      <c r="AK719" s="2" t="str">
        <f t="shared" si="95"/>
        <v/>
      </c>
    </row>
    <row r="720" spans="1:37" x14ac:dyDescent="0.25">
      <c r="A720" s="18">
        <v>46003</v>
      </c>
      <c r="B720" s="20"/>
      <c r="C720" s="20"/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AA720" s="2">
        <f>IFERROR(INDEX('Holiday Schedule'!$D$3:$D$24,MATCH(A720,'Holiday Schedule'!$C$3:$C$24,0)),0)</f>
        <v>0</v>
      </c>
      <c r="AB720" s="2">
        <f t="shared" si="88"/>
        <v>6</v>
      </c>
      <c r="AC720" s="2">
        <f t="shared" si="89"/>
        <v>0</v>
      </c>
      <c r="AD720" s="5">
        <f t="shared" si="90"/>
        <v>0</v>
      </c>
      <c r="AE720" s="5">
        <f t="shared" si="91"/>
        <v>0</v>
      </c>
      <c r="AG720" s="2">
        <f t="shared" si="92"/>
        <v>12</v>
      </c>
      <c r="AH720" s="2">
        <f t="shared" si="93"/>
        <v>2025</v>
      </c>
      <c r="AJ720" s="5">
        <f t="shared" si="94"/>
        <v>0</v>
      </c>
      <c r="AK720" s="2" t="str">
        <f t="shared" si="95"/>
        <v/>
      </c>
    </row>
    <row r="721" spans="1:37" x14ac:dyDescent="0.25">
      <c r="A721" s="18">
        <v>46004</v>
      </c>
      <c r="B721" s="20"/>
      <c r="C721" s="20"/>
      <c r="D721" s="20"/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AA721" s="2">
        <f>IFERROR(INDEX('Holiday Schedule'!$D$3:$D$24,MATCH(A721,'Holiday Schedule'!$C$3:$C$24,0)),0)</f>
        <v>0</v>
      </c>
      <c r="AB721" s="2">
        <f t="shared" si="88"/>
        <v>7</v>
      </c>
      <c r="AC721" s="2">
        <f t="shared" si="89"/>
        <v>0</v>
      </c>
      <c r="AD721" s="5">
        <f t="shared" si="90"/>
        <v>0</v>
      </c>
      <c r="AE721" s="5">
        <f t="shared" si="91"/>
        <v>0</v>
      </c>
      <c r="AG721" s="2">
        <f t="shared" si="92"/>
        <v>12</v>
      </c>
      <c r="AH721" s="2">
        <f t="shared" si="93"/>
        <v>2025</v>
      </c>
      <c r="AJ721" s="5">
        <f t="shared" si="94"/>
        <v>0</v>
      </c>
      <c r="AK721" s="2" t="str">
        <f t="shared" si="95"/>
        <v/>
      </c>
    </row>
    <row r="722" spans="1:37" x14ac:dyDescent="0.25">
      <c r="A722" s="18">
        <v>46005</v>
      </c>
      <c r="B722" s="20"/>
      <c r="C722" s="20"/>
      <c r="D722" s="20"/>
      <c r="E722" s="20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AA722" s="2">
        <f>IFERROR(INDEX('Holiday Schedule'!$D$3:$D$24,MATCH(A722,'Holiday Schedule'!$C$3:$C$24,0)),0)</f>
        <v>0</v>
      </c>
      <c r="AB722" s="2">
        <f t="shared" si="88"/>
        <v>1</v>
      </c>
      <c r="AC722" s="2">
        <f t="shared" si="89"/>
        <v>0</v>
      </c>
      <c r="AD722" s="5">
        <f t="shared" si="90"/>
        <v>0</v>
      </c>
      <c r="AE722" s="5">
        <f t="shared" si="91"/>
        <v>0</v>
      </c>
      <c r="AG722" s="2">
        <f t="shared" si="92"/>
        <v>12</v>
      </c>
      <c r="AH722" s="2">
        <f t="shared" si="93"/>
        <v>2025</v>
      </c>
      <c r="AJ722" s="5">
        <f t="shared" si="94"/>
        <v>0</v>
      </c>
      <c r="AK722" s="2" t="str">
        <f t="shared" si="95"/>
        <v/>
      </c>
    </row>
    <row r="723" spans="1:37" x14ac:dyDescent="0.25">
      <c r="A723" s="18">
        <v>46006</v>
      </c>
      <c r="B723" s="20"/>
      <c r="C723" s="20"/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AA723" s="2">
        <f>IFERROR(INDEX('Holiday Schedule'!$D$3:$D$24,MATCH(A723,'Holiday Schedule'!$C$3:$C$24,0)),0)</f>
        <v>0</v>
      </c>
      <c r="AB723" s="2">
        <f t="shared" si="88"/>
        <v>2</v>
      </c>
      <c r="AC723" s="2">
        <f t="shared" si="89"/>
        <v>0</v>
      </c>
      <c r="AD723" s="5">
        <f t="shared" si="90"/>
        <v>0</v>
      </c>
      <c r="AE723" s="5">
        <f t="shared" si="91"/>
        <v>0</v>
      </c>
      <c r="AG723" s="2">
        <f t="shared" si="92"/>
        <v>12</v>
      </c>
      <c r="AH723" s="2">
        <f t="shared" si="93"/>
        <v>2025</v>
      </c>
      <c r="AJ723" s="5">
        <f t="shared" si="94"/>
        <v>0</v>
      </c>
      <c r="AK723" s="2" t="str">
        <f t="shared" si="95"/>
        <v/>
      </c>
    </row>
    <row r="724" spans="1:37" x14ac:dyDescent="0.25">
      <c r="A724" s="18">
        <v>46007</v>
      </c>
      <c r="B724" s="20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AA724" s="2">
        <f>IFERROR(INDEX('Holiday Schedule'!$D$3:$D$24,MATCH(A724,'Holiday Schedule'!$C$3:$C$24,0)),0)</f>
        <v>0</v>
      </c>
      <c r="AB724" s="2">
        <f t="shared" si="88"/>
        <v>3</v>
      </c>
      <c r="AC724" s="2">
        <f t="shared" si="89"/>
        <v>0</v>
      </c>
      <c r="AD724" s="5">
        <f t="shared" si="90"/>
        <v>0</v>
      </c>
      <c r="AE724" s="5">
        <f t="shared" si="91"/>
        <v>0</v>
      </c>
      <c r="AG724" s="2">
        <f t="shared" si="92"/>
        <v>12</v>
      </c>
      <c r="AH724" s="2">
        <f t="shared" si="93"/>
        <v>2025</v>
      </c>
      <c r="AJ724" s="5">
        <f t="shared" si="94"/>
        <v>0</v>
      </c>
      <c r="AK724" s="2" t="str">
        <f t="shared" si="95"/>
        <v/>
      </c>
    </row>
    <row r="725" spans="1:37" x14ac:dyDescent="0.25">
      <c r="A725" s="18">
        <v>46008</v>
      </c>
      <c r="B725" s="20"/>
      <c r="C725" s="20"/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AA725" s="2">
        <f>IFERROR(INDEX('Holiday Schedule'!$D$3:$D$24,MATCH(A725,'Holiday Schedule'!$C$3:$C$24,0)),0)</f>
        <v>0</v>
      </c>
      <c r="AB725" s="2">
        <f t="shared" si="88"/>
        <v>4</v>
      </c>
      <c r="AC725" s="2">
        <f t="shared" si="89"/>
        <v>0</v>
      </c>
      <c r="AD725" s="5">
        <f t="shared" si="90"/>
        <v>0</v>
      </c>
      <c r="AE725" s="5">
        <f t="shared" si="91"/>
        <v>0</v>
      </c>
      <c r="AG725" s="2">
        <f t="shared" si="92"/>
        <v>12</v>
      </c>
      <c r="AH725" s="2">
        <f t="shared" si="93"/>
        <v>2025</v>
      </c>
      <c r="AJ725" s="5">
        <f t="shared" si="94"/>
        <v>0</v>
      </c>
      <c r="AK725" s="2" t="str">
        <f t="shared" si="95"/>
        <v/>
      </c>
    </row>
    <row r="726" spans="1:37" x14ac:dyDescent="0.25">
      <c r="A726" s="18">
        <v>46009</v>
      </c>
      <c r="B726" s="20"/>
      <c r="C726" s="20"/>
      <c r="D726" s="20"/>
      <c r="E726" s="20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AA726" s="2">
        <f>IFERROR(INDEX('Holiday Schedule'!$D$3:$D$24,MATCH(A726,'Holiday Schedule'!$C$3:$C$24,0)),0)</f>
        <v>0</v>
      </c>
      <c r="AB726" s="2">
        <f t="shared" si="88"/>
        <v>5</v>
      </c>
      <c r="AC726" s="2">
        <f t="shared" si="89"/>
        <v>0</v>
      </c>
      <c r="AD726" s="5">
        <f t="shared" si="90"/>
        <v>0</v>
      </c>
      <c r="AE726" s="5">
        <f t="shared" si="91"/>
        <v>0</v>
      </c>
      <c r="AG726" s="2">
        <f t="shared" si="92"/>
        <v>12</v>
      </c>
      <c r="AH726" s="2">
        <f t="shared" si="93"/>
        <v>2025</v>
      </c>
      <c r="AJ726" s="5">
        <f t="shared" si="94"/>
        <v>0</v>
      </c>
      <c r="AK726" s="2" t="str">
        <f t="shared" si="95"/>
        <v/>
      </c>
    </row>
    <row r="727" spans="1:37" x14ac:dyDescent="0.25">
      <c r="A727" s="18">
        <v>46010</v>
      </c>
      <c r="B727" s="20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AA727" s="2">
        <f>IFERROR(INDEX('Holiday Schedule'!$D$3:$D$24,MATCH(A727,'Holiday Schedule'!$C$3:$C$24,0)),0)</f>
        <v>0</v>
      </c>
      <c r="AB727" s="2">
        <f t="shared" si="88"/>
        <v>6</v>
      </c>
      <c r="AC727" s="2">
        <f t="shared" si="89"/>
        <v>0</v>
      </c>
      <c r="AD727" s="5">
        <f t="shared" si="90"/>
        <v>0</v>
      </c>
      <c r="AE727" s="5">
        <f t="shared" si="91"/>
        <v>0</v>
      </c>
      <c r="AG727" s="2">
        <f t="shared" si="92"/>
        <v>12</v>
      </c>
      <c r="AH727" s="2">
        <f t="shared" si="93"/>
        <v>2025</v>
      </c>
      <c r="AJ727" s="5">
        <f t="shared" si="94"/>
        <v>0</v>
      </c>
      <c r="AK727" s="2" t="str">
        <f t="shared" si="95"/>
        <v/>
      </c>
    </row>
    <row r="728" spans="1:37" x14ac:dyDescent="0.25">
      <c r="A728" s="18">
        <v>46011</v>
      </c>
      <c r="B728" s="20"/>
      <c r="C728" s="20"/>
      <c r="D728" s="20"/>
      <c r="E728" s="20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AA728" s="2">
        <f>IFERROR(INDEX('Holiday Schedule'!$D$3:$D$24,MATCH(A728,'Holiday Schedule'!$C$3:$C$24,0)),0)</f>
        <v>0</v>
      </c>
      <c r="AB728" s="2">
        <f t="shared" si="88"/>
        <v>7</v>
      </c>
      <c r="AC728" s="2">
        <f t="shared" si="89"/>
        <v>0</v>
      </c>
      <c r="AD728" s="5">
        <f t="shared" si="90"/>
        <v>0</v>
      </c>
      <c r="AE728" s="5">
        <f t="shared" si="91"/>
        <v>0</v>
      </c>
      <c r="AG728" s="2">
        <f t="shared" si="92"/>
        <v>12</v>
      </c>
      <c r="AH728" s="2">
        <f t="shared" si="93"/>
        <v>2025</v>
      </c>
      <c r="AJ728" s="5">
        <f t="shared" si="94"/>
        <v>0</v>
      </c>
      <c r="AK728" s="2" t="str">
        <f t="shared" si="95"/>
        <v/>
      </c>
    </row>
    <row r="729" spans="1:37" x14ac:dyDescent="0.25">
      <c r="A729" s="18">
        <v>46012</v>
      </c>
      <c r="B729" s="20"/>
      <c r="C729" s="20"/>
      <c r="D729" s="20"/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AA729" s="2">
        <f>IFERROR(INDEX('Holiday Schedule'!$D$3:$D$24,MATCH(A729,'Holiday Schedule'!$C$3:$C$24,0)),0)</f>
        <v>0</v>
      </c>
      <c r="AB729" s="2">
        <f t="shared" si="88"/>
        <v>1</v>
      </c>
      <c r="AC729" s="2">
        <f t="shared" si="89"/>
        <v>0</v>
      </c>
      <c r="AD729" s="5">
        <f t="shared" si="90"/>
        <v>0</v>
      </c>
      <c r="AE729" s="5">
        <f t="shared" si="91"/>
        <v>0</v>
      </c>
      <c r="AG729" s="2">
        <f t="shared" si="92"/>
        <v>12</v>
      </c>
      <c r="AH729" s="2">
        <f t="shared" si="93"/>
        <v>2025</v>
      </c>
      <c r="AJ729" s="5">
        <f t="shared" si="94"/>
        <v>0</v>
      </c>
      <c r="AK729" s="2" t="str">
        <f t="shared" si="95"/>
        <v/>
      </c>
    </row>
    <row r="730" spans="1:37" x14ac:dyDescent="0.25">
      <c r="A730" s="18">
        <v>46013</v>
      </c>
      <c r="B730" s="20"/>
      <c r="C730" s="20"/>
      <c r="D730" s="20"/>
      <c r="E730" s="20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AA730" s="2">
        <f>IFERROR(INDEX('Holiday Schedule'!$D$3:$D$24,MATCH(A730,'Holiday Schedule'!$C$3:$C$24,0)),0)</f>
        <v>0</v>
      </c>
      <c r="AB730" s="2">
        <f t="shared" si="88"/>
        <v>2</v>
      </c>
      <c r="AC730" s="2">
        <f t="shared" si="89"/>
        <v>0</v>
      </c>
      <c r="AD730" s="5">
        <f t="shared" si="90"/>
        <v>0</v>
      </c>
      <c r="AE730" s="5">
        <f t="shared" si="91"/>
        <v>0</v>
      </c>
      <c r="AG730" s="2">
        <f t="shared" si="92"/>
        <v>12</v>
      </c>
      <c r="AH730" s="2">
        <f t="shared" si="93"/>
        <v>2025</v>
      </c>
      <c r="AJ730" s="5">
        <f t="shared" si="94"/>
        <v>0</v>
      </c>
      <c r="AK730" s="2" t="str">
        <f t="shared" si="95"/>
        <v/>
      </c>
    </row>
    <row r="731" spans="1:37" x14ac:dyDescent="0.25">
      <c r="A731" s="18">
        <v>46014</v>
      </c>
      <c r="B731" s="20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AA731" s="2">
        <f>IFERROR(INDEX('Holiday Schedule'!$D$3:$D$24,MATCH(A731,'Holiday Schedule'!$C$3:$C$24,0)),0)</f>
        <v>0</v>
      </c>
      <c r="AB731" s="2">
        <f t="shared" si="88"/>
        <v>3</v>
      </c>
      <c r="AC731" s="2">
        <f t="shared" si="89"/>
        <v>0</v>
      </c>
      <c r="AD731" s="5">
        <f t="shared" si="90"/>
        <v>0</v>
      </c>
      <c r="AE731" s="5">
        <f t="shared" si="91"/>
        <v>0</v>
      </c>
      <c r="AG731" s="2">
        <f t="shared" si="92"/>
        <v>12</v>
      </c>
      <c r="AH731" s="2">
        <f t="shared" si="93"/>
        <v>2025</v>
      </c>
      <c r="AJ731" s="5">
        <f t="shared" si="94"/>
        <v>0</v>
      </c>
      <c r="AK731" s="2" t="str">
        <f t="shared" si="95"/>
        <v/>
      </c>
    </row>
    <row r="732" spans="1:37" x14ac:dyDescent="0.25">
      <c r="A732" s="18">
        <v>46015</v>
      </c>
      <c r="B732" s="20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AA732" s="2">
        <f>IFERROR(INDEX('Holiday Schedule'!$D$3:$D$24,MATCH(A732,'Holiday Schedule'!$C$3:$C$24,0)),0)</f>
        <v>0</v>
      </c>
      <c r="AB732" s="2">
        <f t="shared" si="88"/>
        <v>4</v>
      </c>
      <c r="AC732" s="2">
        <f t="shared" si="89"/>
        <v>0</v>
      </c>
      <c r="AD732" s="5">
        <f t="shared" si="90"/>
        <v>0</v>
      </c>
      <c r="AE732" s="5">
        <f t="shared" si="91"/>
        <v>0</v>
      </c>
      <c r="AG732" s="2">
        <f t="shared" si="92"/>
        <v>12</v>
      </c>
      <c r="AH732" s="2">
        <f t="shared" si="93"/>
        <v>2025</v>
      </c>
      <c r="AJ732" s="5">
        <f t="shared" si="94"/>
        <v>0</v>
      </c>
      <c r="AK732" s="2" t="str">
        <f t="shared" si="95"/>
        <v/>
      </c>
    </row>
    <row r="733" spans="1:37" x14ac:dyDescent="0.25">
      <c r="A733" s="18">
        <v>46016</v>
      </c>
      <c r="B733" s="20"/>
      <c r="C733" s="20"/>
      <c r="D733" s="20"/>
      <c r="E733" s="20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AA733" s="2">
        <f>IFERROR(INDEX('Holiday Schedule'!$D$3:$D$24,MATCH(A733,'Holiday Schedule'!$C$3:$C$24,0)),0)</f>
        <v>1</v>
      </c>
      <c r="AB733" s="2">
        <f t="shared" si="88"/>
        <v>5</v>
      </c>
      <c r="AC733" s="2">
        <f t="shared" si="89"/>
        <v>0</v>
      </c>
      <c r="AD733" s="5">
        <f t="shared" si="90"/>
        <v>0</v>
      </c>
      <c r="AE733" s="5">
        <f t="shared" si="91"/>
        <v>0</v>
      </c>
      <c r="AG733" s="2">
        <f t="shared" si="92"/>
        <v>12</v>
      </c>
      <c r="AH733" s="2">
        <f t="shared" si="93"/>
        <v>2025</v>
      </c>
      <c r="AJ733" s="5">
        <f t="shared" si="94"/>
        <v>0</v>
      </c>
      <c r="AK733" s="2" t="str">
        <f t="shared" si="95"/>
        <v/>
      </c>
    </row>
    <row r="734" spans="1:37" x14ac:dyDescent="0.25">
      <c r="A734" s="18">
        <v>46017</v>
      </c>
      <c r="B734" s="20"/>
      <c r="C734" s="20"/>
      <c r="D734" s="20"/>
      <c r="E734" s="20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AA734" s="2">
        <f>IFERROR(INDEX('Holiday Schedule'!$D$3:$D$24,MATCH(A734,'Holiday Schedule'!$C$3:$C$24,0)),0)</f>
        <v>0</v>
      </c>
      <c r="AB734" s="2">
        <f t="shared" si="88"/>
        <v>6</v>
      </c>
      <c r="AC734" s="2">
        <f t="shared" si="89"/>
        <v>0</v>
      </c>
      <c r="AD734" s="5">
        <f t="shared" si="90"/>
        <v>0</v>
      </c>
      <c r="AE734" s="5">
        <f t="shared" si="91"/>
        <v>0</v>
      </c>
      <c r="AG734" s="2">
        <f t="shared" si="92"/>
        <v>12</v>
      </c>
      <c r="AH734" s="2">
        <f t="shared" si="93"/>
        <v>2025</v>
      </c>
      <c r="AJ734" s="5">
        <f t="shared" si="94"/>
        <v>0</v>
      </c>
      <c r="AK734" s="2" t="str">
        <f t="shared" si="95"/>
        <v/>
      </c>
    </row>
    <row r="735" spans="1:37" x14ac:dyDescent="0.25">
      <c r="A735" s="18">
        <v>46018</v>
      </c>
      <c r="B735" s="20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AA735" s="2">
        <f>IFERROR(INDEX('Holiday Schedule'!$D$3:$D$24,MATCH(A735,'Holiday Schedule'!$C$3:$C$24,0)),0)</f>
        <v>0</v>
      </c>
      <c r="AB735" s="2">
        <f t="shared" si="88"/>
        <v>7</v>
      </c>
      <c r="AC735" s="2">
        <f t="shared" si="89"/>
        <v>0</v>
      </c>
      <c r="AD735" s="5">
        <f t="shared" si="90"/>
        <v>0</v>
      </c>
      <c r="AE735" s="5">
        <f t="shared" si="91"/>
        <v>0</v>
      </c>
      <c r="AG735" s="2">
        <f t="shared" si="92"/>
        <v>12</v>
      </c>
      <c r="AH735" s="2">
        <f t="shared" si="93"/>
        <v>2025</v>
      </c>
      <c r="AJ735" s="5">
        <f t="shared" si="94"/>
        <v>0</v>
      </c>
      <c r="AK735" s="2" t="str">
        <f t="shared" si="95"/>
        <v/>
      </c>
    </row>
    <row r="736" spans="1:37" x14ac:dyDescent="0.25">
      <c r="A736" s="18">
        <v>46019</v>
      </c>
      <c r="B736" s="20"/>
      <c r="C736" s="20"/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AA736" s="2">
        <f>IFERROR(INDEX('Holiday Schedule'!$D$3:$D$24,MATCH(A736,'Holiday Schedule'!$C$3:$C$24,0)),0)</f>
        <v>0</v>
      </c>
      <c r="AB736" s="2">
        <f t="shared" si="88"/>
        <v>1</v>
      </c>
      <c r="AC736" s="2">
        <f t="shared" si="89"/>
        <v>0</v>
      </c>
      <c r="AD736" s="5">
        <f t="shared" si="90"/>
        <v>0</v>
      </c>
      <c r="AE736" s="5">
        <f t="shared" si="91"/>
        <v>0</v>
      </c>
      <c r="AG736" s="2">
        <f t="shared" si="92"/>
        <v>12</v>
      </c>
      <c r="AH736" s="2">
        <f t="shared" si="93"/>
        <v>2025</v>
      </c>
      <c r="AJ736" s="5">
        <f t="shared" si="94"/>
        <v>0</v>
      </c>
      <c r="AK736" s="2" t="str">
        <f t="shared" si="95"/>
        <v/>
      </c>
    </row>
    <row r="737" spans="1:37" x14ac:dyDescent="0.25">
      <c r="A737" s="18">
        <v>46020</v>
      </c>
      <c r="B737" s="20"/>
      <c r="C737" s="20"/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AA737" s="2">
        <f>IFERROR(INDEX('Holiday Schedule'!$D$3:$D$24,MATCH(A737,'Holiday Schedule'!$C$3:$C$24,0)),0)</f>
        <v>0</v>
      </c>
      <c r="AB737" s="2">
        <f t="shared" si="88"/>
        <v>2</v>
      </c>
      <c r="AC737" s="2">
        <f t="shared" si="89"/>
        <v>0</v>
      </c>
      <c r="AD737" s="5">
        <f t="shared" si="90"/>
        <v>0</v>
      </c>
      <c r="AE737" s="5">
        <f t="shared" si="91"/>
        <v>0</v>
      </c>
      <c r="AG737" s="2">
        <f t="shared" si="92"/>
        <v>12</v>
      </c>
      <c r="AH737" s="2">
        <f t="shared" si="93"/>
        <v>2025</v>
      </c>
      <c r="AJ737" s="5">
        <f t="shared" si="94"/>
        <v>0</v>
      </c>
      <c r="AK737" s="2" t="str">
        <f t="shared" si="95"/>
        <v/>
      </c>
    </row>
    <row r="738" spans="1:37" x14ac:dyDescent="0.25">
      <c r="A738" s="18">
        <v>46021</v>
      </c>
      <c r="B738" s="20"/>
      <c r="C738" s="20"/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AA738" s="2">
        <f>IFERROR(INDEX('Holiday Schedule'!$D$3:$D$24,MATCH(A738,'Holiday Schedule'!$C$3:$C$24,0)),0)</f>
        <v>0</v>
      </c>
      <c r="AB738" s="2">
        <f t="shared" si="88"/>
        <v>3</v>
      </c>
      <c r="AC738" s="2">
        <f t="shared" si="89"/>
        <v>0</v>
      </c>
      <c r="AD738" s="5">
        <f t="shared" si="90"/>
        <v>0</v>
      </c>
      <c r="AE738" s="5">
        <f t="shared" si="91"/>
        <v>0</v>
      </c>
      <c r="AG738" s="2">
        <f t="shared" si="92"/>
        <v>12</v>
      </c>
      <c r="AH738" s="2">
        <f t="shared" si="93"/>
        <v>2025</v>
      </c>
      <c r="AJ738" s="5">
        <f t="shared" si="94"/>
        <v>0</v>
      </c>
      <c r="AK738" s="2" t="str">
        <f t="shared" si="95"/>
        <v/>
      </c>
    </row>
    <row r="739" spans="1:37" x14ac:dyDescent="0.25">
      <c r="A739" s="18">
        <v>46022</v>
      </c>
      <c r="B739" s="20"/>
      <c r="C739" s="20"/>
      <c r="D739" s="20"/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AA739" s="2">
        <f>IFERROR(INDEX('Holiday Schedule'!$D$3:$D$24,MATCH(A739,'Holiday Schedule'!$C$3:$C$24,0)),0)</f>
        <v>0</v>
      </c>
      <c r="AB739" s="2">
        <f t="shared" si="88"/>
        <v>4</v>
      </c>
      <c r="AC739" s="2">
        <f t="shared" si="89"/>
        <v>0</v>
      </c>
      <c r="AD739" s="5">
        <f t="shared" si="90"/>
        <v>0</v>
      </c>
      <c r="AE739" s="5">
        <f t="shared" si="91"/>
        <v>0</v>
      </c>
      <c r="AG739" s="2">
        <f t="shared" si="92"/>
        <v>12</v>
      </c>
      <c r="AH739" s="2">
        <f t="shared" si="93"/>
        <v>2025</v>
      </c>
      <c r="AJ739" s="5">
        <f t="shared" si="94"/>
        <v>0</v>
      </c>
      <c r="AK739" s="2" t="str">
        <f t="shared" si="95"/>
        <v/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6" tint="0.39997558519241921"/>
  </sheetPr>
  <dimension ref="A1:DJ739"/>
  <sheetViews>
    <sheetView zoomScale="60" zoomScaleNormal="6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A9" sqref="A9:XFD9"/>
    </sheetView>
  </sheetViews>
  <sheetFormatPr defaultColWidth="9.28515625" defaultRowHeight="15" x14ac:dyDescent="0.25"/>
  <cols>
    <col min="1" max="1" width="23" style="2" customWidth="1"/>
    <col min="2" max="19" width="9.28515625" style="5" bestFit="1"/>
    <col min="20" max="24" width="10.28515625" style="5" bestFit="1" customWidth="1"/>
    <col min="25" max="25" width="9.28515625" style="5" bestFit="1"/>
    <col min="26" max="26" width="4.7109375" style="2" customWidth="1"/>
    <col min="27" max="27" width="2.28515625" style="2" hidden="1" customWidth="1"/>
    <col min="28" max="28" width="2.28515625" hidden="1" customWidth="1"/>
    <col min="29" max="29" width="10.5703125" style="2" hidden="1" customWidth="1"/>
    <col min="30" max="31" width="11" style="2" hidden="1" customWidth="1"/>
    <col min="32" max="32" width="4.7109375" style="2" hidden="1" customWidth="1"/>
    <col min="33" max="33" width="6.5703125" style="2" hidden="1" customWidth="1"/>
    <col min="34" max="34" width="0" style="2" hidden="1" customWidth="1"/>
    <col min="35" max="35" width="2.85546875" style="2" hidden="1" customWidth="1"/>
    <col min="36" max="36" width="0" style="2" hidden="1" customWidth="1"/>
    <col min="37" max="37" width="3.7109375" style="2" hidden="1" customWidth="1"/>
    <col min="38" max="90" width="9.28515625" style="2"/>
    <col min="91" max="91" width="11.85546875" style="2" bestFit="1" customWidth="1"/>
    <col min="92" max="16384" width="9.28515625" style="2"/>
  </cols>
  <sheetData>
    <row r="1" spans="1:99" x14ac:dyDescent="0.25">
      <c r="A1" s="1" t="s">
        <v>45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9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99" x14ac:dyDescent="0.25">
      <c r="A3" s="1" t="s">
        <v>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9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99" x14ac:dyDescent="0.25">
      <c r="A5" s="1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99" x14ac:dyDescent="0.25">
      <c r="A6" s="1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99" ht="15.75" thickBot="1" x14ac:dyDescent="0.3">
      <c r="A8" s="6" t="s">
        <v>3</v>
      </c>
      <c r="B8" s="7">
        <v>1</v>
      </c>
      <c r="C8" s="7">
        <v>2</v>
      </c>
      <c r="D8" s="7">
        <v>3</v>
      </c>
      <c r="E8" s="7">
        <v>4</v>
      </c>
      <c r="F8" s="7">
        <v>5</v>
      </c>
      <c r="G8" s="7">
        <v>6</v>
      </c>
      <c r="H8" s="7">
        <v>7</v>
      </c>
      <c r="I8" s="7">
        <v>8</v>
      </c>
      <c r="J8" s="7">
        <v>9</v>
      </c>
      <c r="K8" s="7">
        <v>10</v>
      </c>
      <c r="L8" s="7">
        <v>11</v>
      </c>
      <c r="M8" s="7">
        <v>12</v>
      </c>
      <c r="N8" s="7">
        <v>13</v>
      </c>
      <c r="O8" s="7">
        <v>14</v>
      </c>
      <c r="P8" s="7">
        <v>15</v>
      </c>
      <c r="Q8" s="7">
        <v>16</v>
      </c>
      <c r="R8" s="7">
        <v>17</v>
      </c>
      <c r="S8" s="7">
        <v>18</v>
      </c>
      <c r="T8" s="7">
        <v>19</v>
      </c>
      <c r="U8" s="7">
        <v>20</v>
      </c>
      <c r="V8" s="7">
        <v>21</v>
      </c>
      <c r="W8" s="7">
        <v>22</v>
      </c>
      <c r="X8" s="7">
        <v>23</v>
      </c>
      <c r="Y8" s="7">
        <v>24</v>
      </c>
      <c r="AC8" s="2" t="s">
        <v>11</v>
      </c>
      <c r="AD8" s="2" t="s">
        <v>12</v>
      </c>
      <c r="AE8" s="2" t="s">
        <v>13</v>
      </c>
      <c r="AG8" s="2" t="s">
        <v>14</v>
      </c>
      <c r="AH8" s="2" t="s">
        <v>15</v>
      </c>
      <c r="AJ8" s="2" t="s">
        <v>16</v>
      </c>
      <c r="AK8" s="2" t="s">
        <v>17</v>
      </c>
    </row>
    <row r="9" spans="1:99" ht="15.75" thickTop="1" x14ac:dyDescent="0.25">
      <c r="A9" s="18">
        <v>45292</v>
      </c>
      <c r="B9" s="12">
        <v>16016</v>
      </c>
      <c r="C9" s="12">
        <v>15862</v>
      </c>
      <c r="D9" s="12">
        <v>15828</v>
      </c>
      <c r="E9" s="12">
        <v>16001</v>
      </c>
      <c r="F9" s="12">
        <v>16586</v>
      </c>
      <c r="G9" s="12">
        <v>17382</v>
      </c>
      <c r="H9" s="12">
        <v>18202</v>
      </c>
      <c r="I9" s="12">
        <v>21802</v>
      </c>
      <c r="J9" s="12">
        <v>23066</v>
      </c>
      <c r="K9" s="12">
        <v>24556</v>
      </c>
      <c r="L9" s="12">
        <v>25761</v>
      </c>
      <c r="M9" s="12">
        <v>25296</v>
      </c>
      <c r="N9" s="12">
        <v>24780</v>
      </c>
      <c r="O9" s="12">
        <v>24502</v>
      </c>
      <c r="P9" s="12">
        <v>24101</v>
      </c>
      <c r="Q9" s="12">
        <v>24054</v>
      </c>
      <c r="R9" s="12">
        <v>23822</v>
      </c>
      <c r="S9" s="12">
        <v>21981</v>
      </c>
      <c r="T9" s="12">
        <v>20882</v>
      </c>
      <c r="U9" s="12">
        <v>20201</v>
      </c>
      <c r="V9" s="12">
        <v>19315</v>
      </c>
      <c r="W9" s="12">
        <v>18906</v>
      </c>
      <c r="X9" s="12">
        <v>17183</v>
      </c>
      <c r="Y9" s="12">
        <v>16457</v>
      </c>
      <c r="AA9" s="2">
        <f>IFERROR(INDEX('Holiday Schedule'!$D$3:$D$24,MATCH(A9,'Holiday Schedule'!$C$3:$C$24,0)),0)</f>
        <v>1</v>
      </c>
      <c r="AB9" s="2">
        <f>WEEKDAY(A9)</f>
        <v>2</v>
      </c>
      <c r="AC9" s="2">
        <f>IF(AND(AB9&gt;1,AB9&lt;7,AA9&lt;1),SUM(I9:X9),0)</f>
        <v>0</v>
      </c>
      <c r="AD9" s="5">
        <f>AE9-AC9</f>
        <v>492542</v>
      </c>
      <c r="AE9" s="5">
        <f>SUM(B9:Y9)</f>
        <v>492542</v>
      </c>
      <c r="AG9" s="2">
        <f>MONTH(A9)</f>
        <v>1</v>
      </c>
      <c r="AH9" s="2">
        <f>YEAR(A9)</f>
        <v>2024</v>
      </c>
      <c r="AJ9" s="5">
        <f>MAX(B9:Y9)</f>
        <v>25761</v>
      </c>
      <c r="AK9" s="2">
        <f>IF(AE9&gt;0,INDEX(B$8:Y$8,MATCH(AJ9,B9:Y9,0)),"")</f>
        <v>11</v>
      </c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40"/>
      <c r="CL9" s="5"/>
      <c r="CM9" s="5"/>
      <c r="CN9" s="5"/>
      <c r="CO9" s="5"/>
      <c r="CP9" s="5"/>
      <c r="CQ9" s="5"/>
      <c r="CR9" s="5"/>
      <c r="CS9" s="5"/>
      <c r="CT9" s="5"/>
      <c r="CU9" s="5"/>
    </row>
    <row r="10" spans="1:99" x14ac:dyDescent="0.25">
      <c r="A10" s="18">
        <v>45293</v>
      </c>
      <c r="B10" s="12">
        <v>16042</v>
      </c>
      <c r="C10" s="12">
        <v>15882</v>
      </c>
      <c r="D10" s="12">
        <v>15754</v>
      </c>
      <c r="E10" s="12">
        <v>16142</v>
      </c>
      <c r="F10" s="12">
        <v>16724</v>
      </c>
      <c r="G10" s="12">
        <v>17621</v>
      </c>
      <c r="H10" s="12">
        <v>18382</v>
      </c>
      <c r="I10" s="12">
        <v>22804</v>
      </c>
      <c r="J10" s="12">
        <v>24157</v>
      </c>
      <c r="K10" s="12">
        <v>25402</v>
      </c>
      <c r="L10" s="12">
        <v>26661</v>
      </c>
      <c r="M10" s="12">
        <v>26249</v>
      </c>
      <c r="N10" s="12">
        <v>25842</v>
      </c>
      <c r="O10" s="12">
        <v>25587</v>
      </c>
      <c r="P10" s="12">
        <v>25101</v>
      </c>
      <c r="Q10" s="12">
        <v>25269</v>
      </c>
      <c r="R10" s="12">
        <v>24798</v>
      </c>
      <c r="S10" s="12">
        <v>22390</v>
      </c>
      <c r="T10" s="12">
        <v>21110</v>
      </c>
      <c r="U10" s="12">
        <v>20442</v>
      </c>
      <c r="V10" s="12">
        <v>19585</v>
      </c>
      <c r="W10" s="12">
        <v>19141</v>
      </c>
      <c r="X10" s="12">
        <v>17210</v>
      </c>
      <c r="Y10" s="12">
        <v>16482</v>
      </c>
      <c r="AA10" s="2">
        <f>IFERROR(INDEX('Holiday Schedule'!$D$3:$D$24,MATCH(A10,'Holiday Schedule'!$C$3:$C$24,0)),0)</f>
        <v>0</v>
      </c>
      <c r="AB10" s="2">
        <f t="shared" ref="AB10:AB73" si="0">WEEKDAY(A10)</f>
        <v>3</v>
      </c>
      <c r="AC10" s="2">
        <f t="shared" ref="AC10:AC73" si="1">IF(AND(AB10&gt;1,AB10&lt;7,AA10&lt;1),SUM(I10:X10),0)</f>
        <v>371748</v>
      </c>
      <c r="AD10" s="5">
        <f t="shared" ref="AD10:AD73" si="2">AE10-AC10</f>
        <v>133029</v>
      </c>
      <c r="AE10" s="5">
        <f t="shared" ref="AE10:AE73" si="3">SUM(B10:Y10)</f>
        <v>504777</v>
      </c>
      <c r="AG10" s="2">
        <f t="shared" ref="AG10:AG73" si="4">MONTH(A10)</f>
        <v>1</v>
      </c>
      <c r="AH10" s="2">
        <f t="shared" ref="AH10:AH73" si="5">YEAR(A10)</f>
        <v>2024</v>
      </c>
      <c r="AJ10" s="5">
        <f t="shared" ref="AJ10:AJ73" si="6">MAX(B10:Y10)</f>
        <v>26661</v>
      </c>
      <c r="AK10" s="2">
        <f t="shared" ref="AK10:AK73" si="7">IF(AE10&gt;0,INDEX(B$8:Y$8,MATCH(AJ10,B10:Y10,0)),"")</f>
        <v>11</v>
      </c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40"/>
    </row>
    <row r="11" spans="1:99" x14ac:dyDescent="0.25">
      <c r="A11" s="18">
        <v>45294</v>
      </c>
      <c r="B11" s="12">
        <v>16003</v>
      </c>
      <c r="C11" s="12">
        <v>15845</v>
      </c>
      <c r="D11" s="12">
        <v>15718</v>
      </c>
      <c r="E11" s="12">
        <v>16104</v>
      </c>
      <c r="F11" s="12">
        <v>16704</v>
      </c>
      <c r="G11" s="12">
        <v>17608</v>
      </c>
      <c r="H11" s="12">
        <v>18367</v>
      </c>
      <c r="I11" s="12">
        <v>22780</v>
      </c>
      <c r="J11" s="12">
        <v>24123</v>
      </c>
      <c r="K11" s="12">
        <v>25341</v>
      </c>
      <c r="L11" s="12">
        <v>26610</v>
      </c>
      <c r="M11" s="12">
        <v>26186</v>
      </c>
      <c r="N11" s="12">
        <v>25782</v>
      </c>
      <c r="O11" s="12">
        <v>25524</v>
      </c>
      <c r="P11" s="12">
        <v>25042</v>
      </c>
      <c r="Q11" s="12">
        <v>25213</v>
      </c>
      <c r="R11" s="12">
        <v>24737</v>
      </c>
      <c r="S11" s="12">
        <v>22338</v>
      </c>
      <c r="T11" s="12">
        <v>21058</v>
      </c>
      <c r="U11" s="12">
        <v>20393</v>
      </c>
      <c r="V11" s="12">
        <v>19538</v>
      </c>
      <c r="W11" s="12">
        <v>19092</v>
      </c>
      <c r="X11" s="12">
        <v>17168</v>
      </c>
      <c r="Y11" s="12">
        <v>16441</v>
      </c>
      <c r="AA11" s="2">
        <f>IFERROR(INDEX('Holiday Schedule'!$D$3:$D$24,MATCH(A11,'Holiday Schedule'!$C$3:$C$24,0)),0)</f>
        <v>0</v>
      </c>
      <c r="AB11" s="2">
        <f t="shared" si="0"/>
        <v>4</v>
      </c>
      <c r="AC11" s="2">
        <f t="shared" si="1"/>
        <v>370925</v>
      </c>
      <c r="AD11" s="5">
        <f t="shared" si="2"/>
        <v>132790</v>
      </c>
      <c r="AE11" s="5">
        <f t="shared" si="3"/>
        <v>503715</v>
      </c>
      <c r="AG11" s="2">
        <f t="shared" si="4"/>
        <v>1</v>
      </c>
      <c r="AH11" s="2">
        <f t="shared" si="5"/>
        <v>2024</v>
      </c>
      <c r="AJ11" s="5">
        <f t="shared" si="6"/>
        <v>26610</v>
      </c>
      <c r="AK11" s="2">
        <f t="shared" si="7"/>
        <v>11</v>
      </c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40"/>
    </row>
    <row r="12" spans="1:99" x14ac:dyDescent="0.25">
      <c r="A12" s="18">
        <v>45295</v>
      </c>
      <c r="B12" s="12">
        <v>15947</v>
      </c>
      <c r="C12" s="12">
        <v>15789</v>
      </c>
      <c r="D12" s="12">
        <v>15661</v>
      </c>
      <c r="E12" s="12">
        <v>16047</v>
      </c>
      <c r="F12" s="12">
        <v>16625</v>
      </c>
      <c r="G12" s="12">
        <v>17517</v>
      </c>
      <c r="H12" s="12">
        <v>18274</v>
      </c>
      <c r="I12" s="12">
        <v>22670</v>
      </c>
      <c r="J12" s="12">
        <v>24013</v>
      </c>
      <c r="K12" s="12">
        <v>25253</v>
      </c>
      <c r="L12" s="12">
        <v>26500</v>
      </c>
      <c r="M12" s="12">
        <v>26093</v>
      </c>
      <c r="N12" s="12">
        <v>25689</v>
      </c>
      <c r="O12" s="12">
        <v>25435</v>
      </c>
      <c r="P12" s="12">
        <v>24955</v>
      </c>
      <c r="Q12" s="12">
        <v>25122</v>
      </c>
      <c r="R12" s="12">
        <v>24652</v>
      </c>
      <c r="S12" s="12">
        <v>22259</v>
      </c>
      <c r="T12" s="12">
        <v>20986</v>
      </c>
      <c r="U12" s="12">
        <v>20322</v>
      </c>
      <c r="V12" s="12">
        <v>19469</v>
      </c>
      <c r="W12" s="12">
        <v>19027</v>
      </c>
      <c r="X12" s="12">
        <v>17106</v>
      </c>
      <c r="Y12" s="12">
        <v>16384</v>
      </c>
      <c r="AA12" s="2">
        <f>IFERROR(INDEX('Holiday Schedule'!$D$3:$D$24,MATCH(A12,'Holiday Schedule'!$C$3:$C$24,0)),0)</f>
        <v>0</v>
      </c>
      <c r="AB12" s="2">
        <f t="shared" si="0"/>
        <v>5</v>
      </c>
      <c r="AC12" s="2">
        <f t="shared" si="1"/>
        <v>369551</v>
      </c>
      <c r="AD12" s="5">
        <f t="shared" si="2"/>
        <v>132244</v>
      </c>
      <c r="AE12" s="5">
        <f t="shared" si="3"/>
        <v>501795</v>
      </c>
      <c r="AG12" s="2">
        <f t="shared" si="4"/>
        <v>1</v>
      </c>
      <c r="AH12" s="2">
        <f t="shared" si="5"/>
        <v>2024</v>
      </c>
      <c r="AJ12" s="5">
        <f t="shared" si="6"/>
        <v>26500</v>
      </c>
      <c r="AK12" s="2">
        <f t="shared" si="7"/>
        <v>11</v>
      </c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40"/>
    </row>
    <row r="13" spans="1:99" x14ac:dyDescent="0.25">
      <c r="A13" s="18">
        <v>45296</v>
      </c>
      <c r="B13" s="12">
        <v>15886</v>
      </c>
      <c r="C13" s="12">
        <v>15761</v>
      </c>
      <c r="D13" s="12">
        <v>15642</v>
      </c>
      <c r="E13" s="12">
        <v>16026</v>
      </c>
      <c r="F13" s="12">
        <v>16604</v>
      </c>
      <c r="G13" s="12">
        <v>17491</v>
      </c>
      <c r="H13" s="12">
        <v>18249</v>
      </c>
      <c r="I13" s="12">
        <v>22627</v>
      </c>
      <c r="J13" s="12">
        <v>23964</v>
      </c>
      <c r="K13" s="12">
        <v>25198</v>
      </c>
      <c r="L13" s="12">
        <v>26425</v>
      </c>
      <c r="M13" s="12">
        <v>26008</v>
      </c>
      <c r="N13" s="12">
        <v>25589</v>
      </c>
      <c r="O13" s="12">
        <v>25335</v>
      </c>
      <c r="P13" s="12">
        <v>24854</v>
      </c>
      <c r="Q13" s="12">
        <v>25020</v>
      </c>
      <c r="R13" s="12">
        <v>24555</v>
      </c>
      <c r="S13" s="12">
        <v>22172</v>
      </c>
      <c r="T13" s="12">
        <v>20903</v>
      </c>
      <c r="U13" s="12">
        <v>20241</v>
      </c>
      <c r="V13" s="12">
        <v>19392</v>
      </c>
      <c r="W13" s="12">
        <v>18951</v>
      </c>
      <c r="X13" s="12">
        <v>17040</v>
      </c>
      <c r="Y13" s="12">
        <v>16318</v>
      </c>
      <c r="AA13" s="2">
        <f>IFERROR(INDEX('Holiday Schedule'!$D$3:$D$24,MATCH(A13,'Holiday Schedule'!$C$3:$C$24,0)),0)</f>
        <v>0</v>
      </c>
      <c r="AB13" s="2">
        <f t="shared" si="0"/>
        <v>6</v>
      </c>
      <c r="AC13" s="2">
        <f t="shared" si="1"/>
        <v>368274</v>
      </c>
      <c r="AD13" s="5">
        <f t="shared" si="2"/>
        <v>131977</v>
      </c>
      <c r="AE13" s="5">
        <f t="shared" si="3"/>
        <v>500251</v>
      </c>
      <c r="AG13" s="2">
        <f t="shared" si="4"/>
        <v>1</v>
      </c>
      <c r="AH13" s="2">
        <f t="shared" si="5"/>
        <v>2024</v>
      </c>
      <c r="AJ13" s="5">
        <f t="shared" si="6"/>
        <v>26425</v>
      </c>
      <c r="AK13" s="2">
        <f t="shared" si="7"/>
        <v>11</v>
      </c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40"/>
    </row>
    <row r="14" spans="1:99" x14ac:dyDescent="0.25">
      <c r="A14" s="18">
        <v>45297</v>
      </c>
      <c r="B14" s="12">
        <v>15863</v>
      </c>
      <c r="C14" s="12">
        <v>15711</v>
      </c>
      <c r="D14" s="12">
        <v>15675</v>
      </c>
      <c r="E14" s="12">
        <v>15847</v>
      </c>
      <c r="F14" s="12">
        <v>16425</v>
      </c>
      <c r="G14" s="12">
        <v>17214</v>
      </c>
      <c r="H14" s="12">
        <v>18033</v>
      </c>
      <c r="I14" s="12">
        <v>21604</v>
      </c>
      <c r="J14" s="12">
        <v>22866</v>
      </c>
      <c r="K14" s="12">
        <v>24340</v>
      </c>
      <c r="L14" s="12">
        <v>25511</v>
      </c>
      <c r="M14" s="12">
        <v>25050</v>
      </c>
      <c r="N14" s="12">
        <v>24542</v>
      </c>
      <c r="O14" s="12">
        <v>24264</v>
      </c>
      <c r="P14" s="12">
        <v>23869</v>
      </c>
      <c r="Q14" s="12">
        <v>23817</v>
      </c>
      <c r="R14" s="12">
        <v>23593</v>
      </c>
      <c r="S14" s="12">
        <v>21769</v>
      </c>
      <c r="T14" s="12">
        <v>20679</v>
      </c>
      <c r="U14" s="12">
        <v>20007</v>
      </c>
      <c r="V14" s="12">
        <v>19126</v>
      </c>
      <c r="W14" s="12">
        <v>18723</v>
      </c>
      <c r="X14" s="12">
        <v>17018</v>
      </c>
      <c r="Y14" s="12">
        <v>16297</v>
      </c>
      <c r="AA14" s="2">
        <f>IFERROR(INDEX('Holiday Schedule'!$D$3:$D$24,MATCH(A14,'Holiday Schedule'!$C$3:$C$24,0)),0)</f>
        <v>0</v>
      </c>
      <c r="AB14" s="2">
        <f t="shared" si="0"/>
        <v>7</v>
      </c>
      <c r="AC14" s="2">
        <f t="shared" si="1"/>
        <v>0</v>
      </c>
      <c r="AD14" s="5">
        <f t="shared" si="2"/>
        <v>487843</v>
      </c>
      <c r="AE14" s="5">
        <f t="shared" si="3"/>
        <v>487843</v>
      </c>
      <c r="AG14" s="2">
        <f t="shared" si="4"/>
        <v>1</v>
      </c>
      <c r="AH14" s="2">
        <f t="shared" si="5"/>
        <v>2024</v>
      </c>
      <c r="AJ14" s="5">
        <f t="shared" si="6"/>
        <v>25511</v>
      </c>
      <c r="AK14" s="2">
        <f t="shared" si="7"/>
        <v>11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40"/>
    </row>
    <row r="15" spans="1:99" x14ac:dyDescent="0.25">
      <c r="A15" s="18">
        <v>45298</v>
      </c>
      <c r="B15" s="12">
        <v>15861</v>
      </c>
      <c r="C15" s="12">
        <v>15709</v>
      </c>
      <c r="D15" s="12">
        <v>15673</v>
      </c>
      <c r="E15" s="12">
        <v>15855</v>
      </c>
      <c r="F15" s="12">
        <v>16436</v>
      </c>
      <c r="G15" s="12">
        <v>17226</v>
      </c>
      <c r="H15" s="12">
        <v>18036</v>
      </c>
      <c r="I15" s="12">
        <v>21606</v>
      </c>
      <c r="J15" s="12">
        <v>22936</v>
      </c>
      <c r="K15" s="12">
        <v>24352</v>
      </c>
      <c r="L15" s="12">
        <v>25513</v>
      </c>
      <c r="M15" s="12">
        <v>25047</v>
      </c>
      <c r="N15" s="12">
        <v>24539</v>
      </c>
      <c r="O15" s="12">
        <v>24261</v>
      </c>
      <c r="P15" s="12">
        <v>23868</v>
      </c>
      <c r="Q15" s="12">
        <v>23820</v>
      </c>
      <c r="R15" s="12">
        <v>23591</v>
      </c>
      <c r="S15" s="12">
        <v>21766</v>
      </c>
      <c r="T15" s="12">
        <v>20677</v>
      </c>
      <c r="U15" s="12">
        <v>20004</v>
      </c>
      <c r="V15" s="12">
        <v>19124</v>
      </c>
      <c r="W15" s="12">
        <v>18720</v>
      </c>
      <c r="X15" s="12">
        <v>17016</v>
      </c>
      <c r="Y15" s="12">
        <v>16294</v>
      </c>
      <c r="AA15" s="2">
        <f>IFERROR(INDEX('Holiday Schedule'!$D$3:$D$24,MATCH(A15,'Holiday Schedule'!$C$3:$C$24,0)),0)</f>
        <v>0</v>
      </c>
      <c r="AB15" s="2">
        <f t="shared" si="0"/>
        <v>1</v>
      </c>
      <c r="AC15" s="2">
        <f t="shared" si="1"/>
        <v>0</v>
      </c>
      <c r="AD15" s="5">
        <f t="shared" si="2"/>
        <v>487930</v>
      </c>
      <c r="AE15" s="5">
        <f t="shared" si="3"/>
        <v>487930</v>
      </c>
      <c r="AG15" s="2">
        <f t="shared" si="4"/>
        <v>1</v>
      </c>
      <c r="AH15" s="2">
        <f t="shared" si="5"/>
        <v>2024</v>
      </c>
      <c r="AJ15" s="5">
        <f t="shared" si="6"/>
        <v>25513</v>
      </c>
      <c r="AK15" s="2">
        <f t="shared" si="7"/>
        <v>11</v>
      </c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40"/>
    </row>
    <row r="16" spans="1:99" x14ac:dyDescent="0.25">
      <c r="A16" s="18">
        <v>45299</v>
      </c>
      <c r="B16" s="12">
        <v>15868</v>
      </c>
      <c r="C16" s="12">
        <v>15710</v>
      </c>
      <c r="D16" s="12">
        <v>15582</v>
      </c>
      <c r="E16" s="12">
        <v>15968</v>
      </c>
      <c r="F16" s="12">
        <v>16542</v>
      </c>
      <c r="G16" s="12">
        <v>17430</v>
      </c>
      <c r="H16" s="12">
        <v>18181</v>
      </c>
      <c r="I16" s="12">
        <v>22556</v>
      </c>
      <c r="J16" s="12">
        <v>23895</v>
      </c>
      <c r="K16" s="12">
        <v>25126</v>
      </c>
      <c r="L16" s="12">
        <v>26369</v>
      </c>
      <c r="M16" s="12">
        <v>25971</v>
      </c>
      <c r="N16" s="12">
        <v>25573</v>
      </c>
      <c r="O16" s="12">
        <v>25320</v>
      </c>
      <c r="P16" s="12">
        <v>24828</v>
      </c>
      <c r="Q16" s="12">
        <v>24995</v>
      </c>
      <c r="R16" s="12">
        <v>24527</v>
      </c>
      <c r="S16" s="12">
        <v>22149</v>
      </c>
      <c r="T16" s="12">
        <v>20881</v>
      </c>
      <c r="U16" s="12">
        <v>20219</v>
      </c>
      <c r="V16" s="12">
        <v>19371</v>
      </c>
      <c r="W16" s="12">
        <v>18931</v>
      </c>
      <c r="X16" s="12">
        <v>17021</v>
      </c>
      <c r="Y16" s="12">
        <v>16301</v>
      </c>
      <c r="AA16" s="2">
        <f>IFERROR(INDEX('Holiday Schedule'!$D$3:$D$24,MATCH(A16,'Holiday Schedule'!$C$3:$C$24,0)),0)</f>
        <v>0</v>
      </c>
      <c r="AB16" s="2">
        <f t="shared" si="0"/>
        <v>2</v>
      </c>
      <c r="AC16" s="2">
        <f t="shared" si="1"/>
        <v>367732</v>
      </c>
      <c r="AD16" s="5">
        <f t="shared" si="2"/>
        <v>131582</v>
      </c>
      <c r="AE16" s="5">
        <f t="shared" si="3"/>
        <v>499314</v>
      </c>
      <c r="AG16" s="2">
        <f t="shared" si="4"/>
        <v>1</v>
      </c>
      <c r="AH16" s="2">
        <f t="shared" si="5"/>
        <v>2024</v>
      </c>
      <c r="AJ16" s="5">
        <f t="shared" si="6"/>
        <v>26369</v>
      </c>
      <c r="AK16" s="2">
        <f t="shared" si="7"/>
        <v>11</v>
      </c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40"/>
    </row>
    <row r="17" spans="1:89" x14ac:dyDescent="0.25">
      <c r="A17" s="18">
        <v>45300</v>
      </c>
      <c r="B17" s="12">
        <v>15839</v>
      </c>
      <c r="C17" s="12">
        <v>15679</v>
      </c>
      <c r="D17" s="12">
        <v>15555</v>
      </c>
      <c r="E17" s="12">
        <v>15938</v>
      </c>
      <c r="F17" s="12">
        <v>16513</v>
      </c>
      <c r="G17" s="12">
        <v>17398</v>
      </c>
      <c r="H17" s="12">
        <v>18149</v>
      </c>
      <c r="I17" s="12">
        <v>22513</v>
      </c>
      <c r="J17" s="12">
        <v>23851</v>
      </c>
      <c r="K17" s="12">
        <v>25079</v>
      </c>
      <c r="L17" s="12">
        <v>26320</v>
      </c>
      <c r="M17" s="12">
        <v>25914</v>
      </c>
      <c r="N17" s="12">
        <v>25515</v>
      </c>
      <c r="O17" s="12">
        <v>25260</v>
      </c>
      <c r="P17" s="12">
        <v>24783</v>
      </c>
      <c r="Q17" s="12">
        <v>24949</v>
      </c>
      <c r="R17" s="12">
        <v>24484</v>
      </c>
      <c r="S17" s="12">
        <v>22105</v>
      </c>
      <c r="T17" s="12">
        <v>20841</v>
      </c>
      <c r="U17" s="12">
        <v>20181</v>
      </c>
      <c r="V17" s="12">
        <v>19336</v>
      </c>
      <c r="W17" s="12">
        <v>18897</v>
      </c>
      <c r="X17" s="12">
        <v>16988</v>
      </c>
      <c r="Y17" s="12">
        <v>16272</v>
      </c>
      <c r="AA17" s="2">
        <f>IFERROR(INDEX('Holiday Schedule'!$D$3:$D$24,MATCH(A17,'Holiday Schedule'!$C$3:$C$24,0)),0)</f>
        <v>0</v>
      </c>
      <c r="AB17" s="2">
        <f t="shared" si="0"/>
        <v>3</v>
      </c>
      <c r="AC17" s="2">
        <f t="shared" si="1"/>
        <v>367016</v>
      </c>
      <c r="AD17" s="5">
        <f t="shared" si="2"/>
        <v>131343</v>
      </c>
      <c r="AE17" s="5">
        <f t="shared" si="3"/>
        <v>498359</v>
      </c>
      <c r="AG17" s="2">
        <f t="shared" si="4"/>
        <v>1</v>
      </c>
      <c r="AH17" s="2">
        <f t="shared" si="5"/>
        <v>2024</v>
      </c>
      <c r="AJ17" s="5">
        <f t="shared" si="6"/>
        <v>26320</v>
      </c>
      <c r="AK17" s="2">
        <f t="shared" si="7"/>
        <v>11</v>
      </c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40"/>
    </row>
    <row r="18" spans="1:89" x14ac:dyDescent="0.25">
      <c r="A18" s="18">
        <v>45301</v>
      </c>
      <c r="B18" s="12">
        <v>15838</v>
      </c>
      <c r="C18" s="12">
        <v>15679</v>
      </c>
      <c r="D18" s="12">
        <v>15554</v>
      </c>
      <c r="E18" s="12">
        <v>15938</v>
      </c>
      <c r="F18" s="12">
        <v>16513</v>
      </c>
      <c r="G18" s="12">
        <v>17396</v>
      </c>
      <c r="H18" s="12">
        <v>18147</v>
      </c>
      <c r="I18" s="12">
        <v>22517</v>
      </c>
      <c r="J18" s="12">
        <v>23861</v>
      </c>
      <c r="K18" s="12">
        <v>25095</v>
      </c>
      <c r="L18" s="12">
        <v>26334</v>
      </c>
      <c r="M18" s="12">
        <v>25915</v>
      </c>
      <c r="N18" s="12">
        <v>25515</v>
      </c>
      <c r="O18" s="12">
        <v>25273</v>
      </c>
      <c r="P18" s="12">
        <v>24781</v>
      </c>
      <c r="Q18" s="12">
        <v>24948</v>
      </c>
      <c r="R18" s="12">
        <v>24480</v>
      </c>
      <c r="S18" s="12">
        <v>22105</v>
      </c>
      <c r="T18" s="12">
        <v>20840</v>
      </c>
      <c r="U18" s="12">
        <v>20180</v>
      </c>
      <c r="V18" s="12">
        <v>19334</v>
      </c>
      <c r="W18" s="12">
        <v>18896</v>
      </c>
      <c r="X18" s="12">
        <v>16987</v>
      </c>
      <c r="Y18" s="12">
        <v>16271</v>
      </c>
      <c r="AA18" s="2">
        <f>IFERROR(INDEX('Holiday Schedule'!$D$3:$D$24,MATCH(A18,'Holiday Schedule'!$C$3:$C$24,0)),0)</f>
        <v>0</v>
      </c>
      <c r="AB18" s="2">
        <f t="shared" si="0"/>
        <v>4</v>
      </c>
      <c r="AC18" s="2">
        <f t="shared" si="1"/>
        <v>367061</v>
      </c>
      <c r="AD18" s="5">
        <f t="shared" si="2"/>
        <v>131336</v>
      </c>
      <c r="AE18" s="5">
        <f t="shared" si="3"/>
        <v>498397</v>
      </c>
      <c r="AG18" s="2">
        <f t="shared" si="4"/>
        <v>1</v>
      </c>
      <c r="AH18" s="2">
        <f t="shared" si="5"/>
        <v>2024</v>
      </c>
      <c r="AJ18" s="5">
        <f t="shared" si="6"/>
        <v>26334</v>
      </c>
      <c r="AK18" s="2">
        <f t="shared" si="7"/>
        <v>11</v>
      </c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40"/>
    </row>
    <row r="19" spans="1:89" x14ac:dyDescent="0.25">
      <c r="A19" s="18">
        <v>45302</v>
      </c>
      <c r="B19" s="12">
        <v>15803</v>
      </c>
      <c r="C19" s="12">
        <v>15644</v>
      </c>
      <c r="D19" s="12">
        <v>15519</v>
      </c>
      <c r="E19" s="12">
        <v>15900</v>
      </c>
      <c r="F19" s="12">
        <v>16476</v>
      </c>
      <c r="G19" s="12">
        <v>17358</v>
      </c>
      <c r="H19" s="12">
        <v>18107</v>
      </c>
      <c r="I19" s="12">
        <v>22464</v>
      </c>
      <c r="J19" s="12">
        <v>23798</v>
      </c>
      <c r="K19" s="12">
        <v>25024</v>
      </c>
      <c r="L19" s="12">
        <v>26262</v>
      </c>
      <c r="M19" s="12">
        <v>25855</v>
      </c>
      <c r="N19" s="12">
        <v>25458</v>
      </c>
      <c r="O19" s="12">
        <v>25212</v>
      </c>
      <c r="P19" s="12">
        <v>24727</v>
      </c>
      <c r="Q19" s="12">
        <v>24892</v>
      </c>
      <c r="R19" s="12">
        <v>24427</v>
      </c>
      <c r="S19" s="12">
        <v>22057</v>
      </c>
      <c r="T19" s="12">
        <v>20795</v>
      </c>
      <c r="U19" s="12">
        <v>20136</v>
      </c>
      <c r="V19" s="12">
        <v>19294</v>
      </c>
      <c r="W19" s="12">
        <v>18854</v>
      </c>
      <c r="X19" s="12">
        <v>16951</v>
      </c>
      <c r="Y19" s="12">
        <v>16234</v>
      </c>
      <c r="AA19" s="2">
        <f>IFERROR(INDEX('Holiday Schedule'!$D$3:$D$24,MATCH(A19,'Holiday Schedule'!$C$3:$C$24,0)),0)</f>
        <v>0</v>
      </c>
      <c r="AB19" s="2">
        <f t="shared" si="0"/>
        <v>5</v>
      </c>
      <c r="AC19" s="2">
        <f t="shared" si="1"/>
        <v>366206</v>
      </c>
      <c r="AD19" s="5">
        <f t="shared" si="2"/>
        <v>131041</v>
      </c>
      <c r="AE19" s="5">
        <f t="shared" si="3"/>
        <v>497247</v>
      </c>
      <c r="AG19" s="2">
        <f t="shared" si="4"/>
        <v>1</v>
      </c>
      <c r="AH19" s="2">
        <f t="shared" si="5"/>
        <v>2024</v>
      </c>
      <c r="AJ19" s="5">
        <f t="shared" si="6"/>
        <v>26262</v>
      </c>
      <c r="AK19" s="2">
        <f t="shared" si="7"/>
        <v>11</v>
      </c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40"/>
    </row>
    <row r="20" spans="1:89" x14ac:dyDescent="0.25">
      <c r="A20" s="18">
        <v>45303</v>
      </c>
      <c r="B20" s="12">
        <v>15795</v>
      </c>
      <c r="C20" s="12">
        <v>15639</v>
      </c>
      <c r="D20" s="12">
        <v>15515</v>
      </c>
      <c r="E20" s="12">
        <v>15894</v>
      </c>
      <c r="F20" s="12">
        <v>16470</v>
      </c>
      <c r="G20" s="12">
        <v>17352</v>
      </c>
      <c r="H20" s="12">
        <v>18101</v>
      </c>
      <c r="I20" s="12">
        <v>22455</v>
      </c>
      <c r="J20" s="12">
        <v>23789</v>
      </c>
      <c r="K20" s="12">
        <v>25017</v>
      </c>
      <c r="L20" s="12">
        <v>26257</v>
      </c>
      <c r="M20" s="12">
        <v>25850</v>
      </c>
      <c r="N20" s="12">
        <v>25449</v>
      </c>
      <c r="O20" s="12">
        <v>25194</v>
      </c>
      <c r="P20" s="12">
        <v>24718</v>
      </c>
      <c r="Q20" s="12">
        <v>24881</v>
      </c>
      <c r="R20" s="12">
        <v>24418</v>
      </c>
      <c r="S20" s="12">
        <v>22049</v>
      </c>
      <c r="T20" s="12">
        <v>20789</v>
      </c>
      <c r="U20" s="12">
        <v>20128</v>
      </c>
      <c r="V20" s="12">
        <v>19285</v>
      </c>
      <c r="W20" s="12">
        <v>18846</v>
      </c>
      <c r="X20" s="12">
        <v>16945</v>
      </c>
      <c r="Y20" s="12">
        <v>16229</v>
      </c>
      <c r="AA20" s="2">
        <f>IFERROR(INDEX('Holiday Schedule'!$D$3:$D$24,MATCH(A20,'Holiday Schedule'!$C$3:$C$24,0)),0)</f>
        <v>0</v>
      </c>
      <c r="AB20" s="2">
        <f t="shared" si="0"/>
        <v>6</v>
      </c>
      <c r="AC20" s="2">
        <f t="shared" si="1"/>
        <v>366070</v>
      </c>
      <c r="AD20" s="5">
        <f t="shared" si="2"/>
        <v>130995</v>
      </c>
      <c r="AE20" s="5">
        <f t="shared" si="3"/>
        <v>497065</v>
      </c>
      <c r="AG20" s="2">
        <f t="shared" si="4"/>
        <v>1</v>
      </c>
      <c r="AH20" s="2">
        <f t="shared" si="5"/>
        <v>2024</v>
      </c>
      <c r="AJ20" s="5">
        <f t="shared" si="6"/>
        <v>26257</v>
      </c>
      <c r="AK20" s="2">
        <f t="shared" si="7"/>
        <v>11</v>
      </c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40"/>
    </row>
    <row r="21" spans="1:89" x14ac:dyDescent="0.25">
      <c r="A21" s="18">
        <v>45304</v>
      </c>
      <c r="B21" s="12">
        <v>15771</v>
      </c>
      <c r="C21" s="12">
        <v>15620</v>
      </c>
      <c r="D21" s="12">
        <v>15584</v>
      </c>
      <c r="E21" s="12">
        <v>15756</v>
      </c>
      <c r="F21" s="12">
        <v>16330</v>
      </c>
      <c r="G21" s="12">
        <v>17116</v>
      </c>
      <c r="H21" s="12">
        <v>17923</v>
      </c>
      <c r="I21" s="12">
        <v>21469</v>
      </c>
      <c r="J21" s="12">
        <v>22710</v>
      </c>
      <c r="K21" s="12">
        <v>24179</v>
      </c>
      <c r="L21" s="12">
        <v>25369</v>
      </c>
      <c r="M21" s="12">
        <v>24906</v>
      </c>
      <c r="N21" s="12">
        <v>24400</v>
      </c>
      <c r="O21" s="12">
        <v>24126</v>
      </c>
      <c r="P21" s="12">
        <v>23734</v>
      </c>
      <c r="Q21" s="12">
        <v>23685</v>
      </c>
      <c r="R21" s="12">
        <v>23456</v>
      </c>
      <c r="S21" s="12">
        <v>21645</v>
      </c>
      <c r="T21" s="12">
        <v>20559</v>
      </c>
      <c r="U21" s="12">
        <v>19892</v>
      </c>
      <c r="V21" s="12">
        <v>19015</v>
      </c>
      <c r="W21" s="12">
        <v>18614</v>
      </c>
      <c r="X21" s="12">
        <v>16920</v>
      </c>
      <c r="Y21" s="12">
        <v>16203</v>
      </c>
      <c r="AA21" s="2">
        <f>IFERROR(INDEX('Holiday Schedule'!$D$3:$D$24,MATCH(A21,'Holiday Schedule'!$C$3:$C$24,0)),0)</f>
        <v>0</v>
      </c>
      <c r="AB21" s="2">
        <f t="shared" si="0"/>
        <v>7</v>
      </c>
      <c r="AC21" s="2">
        <f t="shared" si="1"/>
        <v>0</v>
      </c>
      <c r="AD21" s="5">
        <f t="shared" si="2"/>
        <v>484982</v>
      </c>
      <c r="AE21" s="5">
        <f t="shared" si="3"/>
        <v>484982</v>
      </c>
      <c r="AG21" s="2">
        <f t="shared" si="4"/>
        <v>1</v>
      </c>
      <c r="AH21" s="2">
        <f t="shared" si="5"/>
        <v>2024</v>
      </c>
      <c r="AJ21" s="5">
        <f t="shared" si="6"/>
        <v>25369</v>
      </c>
      <c r="AK21" s="2">
        <f t="shared" si="7"/>
        <v>11</v>
      </c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40"/>
    </row>
    <row r="22" spans="1:89" x14ac:dyDescent="0.25">
      <c r="A22" s="18">
        <v>45305</v>
      </c>
      <c r="B22" s="12">
        <v>15772</v>
      </c>
      <c r="C22" s="12">
        <v>15620</v>
      </c>
      <c r="D22" s="12">
        <v>15585</v>
      </c>
      <c r="E22" s="12">
        <v>15755</v>
      </c>
      <c r="F22" s="12">
        <v>16330</v>
      </c>
      <c r="G22" s="12">
        <v>17116</v>
      </c>
      <c r="H22" s="12">
        <v>17922</v>
      </c>
      <c r="I22" s="12">
        <v>21468</v>
      </c>
      <c r="J22" s="12">
        <v>22709</v>
      </c>
      <c r="K22" s="12">
        <v>24179</v>
      </c>
      <c r="L22" s="12">
        <v>25364</v>
      </c>
      <c r="M22" s="12">
        <v>24907</v>
      </c>
      <c r="N22" s="12">
        <v>24401</v>
      </c>
      <c r="O22" s="12">
        <v>24126</v>
      </c>
      <c r="P22" s="12">
        <v>23732</v>
      </c>
      <c r="Q22" s="12">
        <v>23681</v>
      </c>
      <c r="R22" s="12">
        <v>23453</v>
      </c>
      <c r="S22" s="12">
        <v>21644</v>
      </c>
      <c r="T22" s="12">
        <v>20562</v>
      </c>
      <c r="U22" s="12">
        <v>19892</v>
      </c>
      <c r="V22" s="12">
        <v>19017</v>
      </c>
      <c r="W22" s="12">
        <v>18614</v>
      </c>
      <c r="X22" s="12">
        <v>16920</v>
      </c>
      <c r="Y22" s="12">
        <v>16204</v>
      </c>
      <c r="AA22" s="2">
        <f>IFERROR(INDEX('Holiday Schedule'!$D$3:$D$24,MATCH(A22,'Holiday Schedule'!$C$3:$C$24,0)),0)</f>
        <v>0</v>
      </c>
      <c r="AB22" s="2">
        <f t="shared" si="0"/>
        <v>1</v>
      </c>
      <c r="AC22" s="2">
        <f t="shared" si="1"/>
        <v>0</v>
      </c>
      <c r="AD22" s="5">
        <f t="shared" si="2"/>
        <v>484973</v>
      </c>
      <c r="AE22" s="5">
        <f t="shared" si="3"/>
        <v>484973</v>
      </c>
      <c r="AG22" s="2">
        <f t="shared" si="4"/>
        <v>1</v>
      </c>
      <c r="AH22" s="2">
        <f t="shared" si="5"/>
        <v>2024</v>
      </c>
      <c r="AJ22" s="5">
        <f t="shared" si="6"/>
        <v>25364</v>
      </c>
      <c r="AK22" s="2">
        <f t="shared" si="7"/>
        <v>11</v>
      </c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40"/>
    </row>
    <row r="23" spans="1:89" x14ac:dyDescent="0.25">
      <c r="A23" s="18">
        <v>45306</v>
      </c>
      <c r="B23" s="12">
        <v>15753</v>
      </c>
      <c r="C23" s="12">
        <v>15602</v>
      </c>
      <c r="D23" s="12">
        <v>15567</v>
      </c>
      <c r="E23" s="12">
        <v>15738</v>
      </c>
      <c r="F23" s="12">
        <v>16312</v>
      </c>
      <c r="G23" s="12">
        <v>17096</v>
      </c>
      <c r="H23" s="12">
        <v>17902</v>
      </c>
      <c r="I23" s="12">
        <v>21442</v>
      </c>
      <c r="J23" s="12">
        <v>22683</v>
      </c>
      <c r="K23" s="12">
        <v>24152</v>
      </c>
      <c r="L23" s="12">
        <v>25335</v>
      </c>
      <c r="M23" s="12">
        <v>24878</v>
      </c>
      <c r="N23" s="12">
        <v>24372</v>
      </c>
      <c r="O23" s="12">
        <v>24099</v>
      </c>
      <c r="P23" s="12">
        <v>23705</v>
      </c>
      <c r="Q23" s="12">
        <v>23653</v>
      </c>
      <c r="R23" s="12">
        <v>23426</v>
      </c>
      <c r="S23" s="12">
        <v>21620</v>
      </c>
      <c r="T23" s="12">
        <v>20537</v>
      </c>
      <c r="U23" s="12">
        <v>19869</v>
      </c>
      <c r="V23" s="12">
        <v>18995</v>
      </c>
      <c r="W23" s="12">
        <v>18594</v>
      </c>
      <c r="X23" s="12">
        <v>16901</v>
      </c>
      <c r="Y23" s="12">
        <v>16185</v>
      </c>
      <c r="AA23" s="2">
        <f>IFERROR(INDEX('Holiday Schedule'!$D$3:$D$24,MATCH(A23,'Holiday Schedule'!$C$3:$C$24,0)),0)</f>
        <v>0</v>
      </c>
      <c r="AB23" s="2">
        <f t="shared" si="0"/>
        <v>2</v>
      </c>
      <c r="AC23" s="2">
        <f t="shared" si="1"/>
        <v>354261</v>
      </c>
      <c r="AD23" s="5">
        <f t="shared" si="2"/>
        <v>130155</v>
      </c>
      <c r="AE23" s="5">
        <f t="shared" si="3"/>
        <v>484416</v>
      </c>
      <c r="AG23" s="2">
        <f t="shared" si="4"/>
        <v>1</v>
      </c>
      <c r="AH23" s="2">
        <f t="shared" si="5"/>
        <v>2024</v>
      </c>
      <c r="AJ23" s="5">
        <f t="shared" si="6"/>
        <v>25335</v>
      </c>
      <c r="AK23" s="2">
        <f t="shared" si="7"/>
        <v>11</v>
      </c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40"/>
    </row>
    <row r="24" spans="1:89" x14ac:dyDescent="0.25">
      <c r="A24" s="18">
        <v>45307</v>
      </c>
      <c r="B24" s="12">
        <v>15606</v>
      </c>
      <c r="C24" s="12">
        <v>15450</v>
      </c>
      <c r="D24" s="12">
        <v>15326</v>
      </c>
      <c r="E24" s="12">
        <v>15703</v>
      </c>
      <c r="F24" s="12">
        <v>16271</v>
      </c>
      <c r="G24" s="12">
        <v>17140</v>
      </c>
      <c r="H24" s="12">
        <v>17883</v>
      </c>
      <c r="I24" s="12">
        <v>22183</v>
      </c>
      <c r="J24" s="12">
        <v>23500</v>
      </c>
      <c r="K24" s="12">
        <v>24712</v>
      </c>
      <c r="L24" s="12">
        <v>25933</v>
      </c>
      <c r="M24" s="12">
        <v>25534</v>
      </c>
      <c r="N24" s="12">
        <v>25141</v>
      </c>
      <c r="O24" s="12">
        <v>24891</v>
      </c>
      <c r="P24" s="12">
        <v>24424</v>
      </c>
      <c r="Q24" s="12">
        <v>24589</v>
      </c>
      <c r="R24" s="12">
        <v>24123</v>
      </c>
      <c r="S24" s="12">
        <v>21783</v>
      </c>
      <c r="T24" s="12">
        <v>20536</v>
      </c>
      <c r="U24" s="12">
        <v>19887</v>
      </c>
      <c r="V24" s="12">
        <v>19053</v>
      </c>
      <c r="W24" s="12">
        <v>18619</v>
      </c>
      <c r="X24" s="12">
        <v>16741</v>
      </c>
      <c r="Y24" s="12">
        <v>16032</v>
      </c>
      <c r="AA24" s="2">
        <f>IFERROR(INDEX('Holiday Schedule'!$D$3:$D$24,MATCH(A24,'Holiday Schedule'!$C$3:$C$24,0)),0)</f>
        <v>0</v>
      </c>
      <c r="AB24" s="2">
        <f t="shared" si="0"/>
        <v>3</v>
      </c>
      <c r="AC24" s="2">
        <f t="shared" si="1"/>
        <v>361649</v>
      </c>
      <c r="AD24" s="5">
        <f t="shared" si="2"/>
        <v>129411</v>
      </c>
      <c r="AE24" s="5">
        <f t="shared" si="3"/>
        <v>491060</v>
      </c>
      <c r="AG24" s="2">
        <f t="shared" si="4"/>
        <v>1</v>
      </c>
      <c r="AH24" s="2">
        <f t="shared" si="5"/>
        <v>2024</v>
      </c>
      <c r="AJ24" s="5">
        <f t="shared" si="6"/>
        <v>25933</v>
      </c>
      <c r="AK24" s="2">
        <f t="shared" si="7"/>
        <v>11</v>
      </c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40"/>
    </row>
    <row r="25" spans="1:89" x14ac:dyDescent="0.25">
      <c r="A25" s="18">
        <v>45308</v>
      </c>
      <c r="B25" s="12">
        <v>15605</v>
      </c>
      <c r="C25" s="12">
        <v>15449</v>
      </c>
      <c r="D25" s="12">
        <v>15326</v>
      </c>
      <c r="E25" s="12">
        <v>15708</v>
      </c>
      <c r="F25" s="12">
        <v>16285</v>
      </c>
      <c r="G25" s="12">
        <v>17155</v>
      </c>
      <c r="H25" s="12">
        <v>17899</v>
      </c>
      <c r="I25" s="12">
        <v>22201</v>
      </c>
      <c r="J25" s="12">
        <v>23519</v>
      </c>
      <c r="K25" s="12">
        <v>24730</v>
      </c>
      <c r="L25" s="12">
        <v>25947</v>
      </c>
      <c r="M25" s="12">
        <v>25532</v>
      </c>
      <c r="N25" s="12">
        <v>25140</v>
      </c>
      <c r="O25" s="12">
        <v>24888</v>
      </c>
      <c r="P25" s="12">
        <v>24418</v>
      </c>
      <c r="Q25" s="12">
        <v>24584</v>
      </c>
      <c r="R25" s="12">
        <v>24123</v>
      </c>
      <c r="S25" s="12">
        <v>21781</v>
      </c>
      <c r="T25" s="12">
        <v>20534</v>
      </c>
      <c r="U25" s="12">
        <v>19885</v>
      </c>
      <c r="V25" s="12">
        <v>19052</v>
      </c>
      <c r="W25" s="12">
        <v>18618</v>
      </c>
      <c r="X25" s="12">
        <v>16739</v>
      </c>
      <c r="Y25" s="12">
        <v>16042</v>
      </c>
      <c r="AA25" s="2">
        <f>IFERROR(INDEX('Holiday Schedule'!$D$3:$D$24,MATCH(A25,'Holiday Schedule'!$C$3:$C$24,0)),0)</f>
        <v>0</v>
      </c>
      <c r="AB25" s="2">
        <f t="shared" si="0"/>
        <v>4</v>
      </c>
      <c r="AC25" s="2">
        <f t="shared" si="1"/>
        <v>361691</v>
      </c>
      <c r="AD25" s="5">
        <f t="shared" si="2"/>
        <v>129469</v>
      </c>
      <c r="AE25" s="5">
        <f t="shared" si="3"/>
        <v>491160</v>
      </c>
      <c r="AG25" s="2">
        <f t="shared" si="4"/>
        <v>1</v>
      </c>
      <c r="AH25" s="2">
        <f t="shared" si="5"/>
        <v>2024</v>
      </c>
      <c r="AJ25" s="5">
        <f t="shared" si="6"/>
        <v>25947</v>
      </c>
      <c r="AK25" s="2">
        <f t="shared" si="7"/>
        <v>11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40"/>
    </row>
    <row r="26" spans="1:89" x14ac:dyDescent="0.25">
      <c r="A26" s="18">
        <v>45309</v>
      </c>
      <c r="B26" s="12">
        <v>15524</v>
      </c>
      <c r="C26" s="12">
        <v>15369</v>
      </c>
      <c r="D26" s="12">
        <v>15246</v>
      </c>
      <c r="E26" s="12">
        <v>15628</v>
      </c>
      <c r="F26" s="12">
        <v>16198</v>
      </c>
      <c r="G26" s="12">
        <v>17064</v>
      </c>
      <c r="H26" s="12">
        <v>17801</v>
      </c>
      <c r="I26" s="12">
        <v>22077</v>
      </c>
      <c r="J26" s="12">
        <v>23383</v>
      </c>
      <c r="K26" s="12">
        <v>24586</v>
      </c>
      <c r="L26" s="12">
        <v>25781</v>
      </c>
      <c r="M26" s="12">
        <v>25373</v>
      </c>
      <c r="N26" s="12">
        <v>24983</v>
      </c>
      <c r="O26" s="12">
        <v>24734</v>
      </c>
      <c r="P26" s="12">
        <v>24266</v>
      </c>
      <c r="Q26" s="12">
        <v>24428</v>
      </c>
      <c r="R26" s="12">
        <v>23973</v>
      </c>
      <c r="S26" s="12">
        <v>21644</v>
      </c>
      <c r="T26" s="12">
        <v>20409</v>
      </c>
      <c r="U26" s="12">
        <v>19762</v>
      </c>
      <c r="V26" s="12">
        <v>18935</v>
      </c>
      <c r="W26" s="12">
        <v>18503</v>
      </c>
      <c r="X26" s="12">
        <v>16637</v>
      </c>
      <c r="Y26" s="12">
        <v>15932</v>
      </c>
      <c r="AA26" s="2">
        <f>IFERROR(INDEX('Holiday Schedule'!$D$3:$D$24,MATCH(A26,'Holiday Schedule'!$C$3:$C$24,0)),0)</f>
        <v>0</v>
      </c>
      <c r="AB26" s="2">
        <f t="shared" si="0"/>
        <v>5</v>
      </c>
      <c r="AC26" s="2">
        <f t="shared" si="1"/>
        <v>359474</v>
      </c>
      <c r="AD26" s="5">
        <f t="shared" si="2"/>
        <v>128762</v>
      </c>
      <c r="AE26" s="5">
        <f t="shared" si="3"/>
        <v>488236</v>
      </c>
      <c r="AG26" s="2">
        <f t="shared" si="4"/>
        <v>1</v>
      </c>
      <c r="AH26" s="2">
        <f t="shared" si="5"/>
        <v>2024</v>
      </c>
      <c r="AJ26" s="5">
        <f t="shared" si="6"/>
        <v>25781</v>
      </c>
      <c r="AK26" s="2">
        <f t="shared" si="7"/>
        <v>11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40"/>
    </row>
    <row r="27" spans="1:89" x14ac:dyDescent="0.25">
      <c r="A27" s="18">
        <v>45310</v>
      </c>
      <c r="B27" s="12">
        <v>15501</v>
      </c>
      <c r="C27" s="12">
        <v>15349</v>
      </c>
      <c r="D27" s="12">
        <v>15242</v>
      </c>
      <c r="E27" s="12">
        <v>15616</v>
      </c>
      <c r="F27" s="12">
        <v>16183</v>
      </c>
      <c r="G27" s="12">
        <v>17057</v>
      </c>
      <c r="H27" s="12">
        <v>17794</v>
      </c>
      <c r="I27" s="12">
        <v>22067</v>
      </c>
      <c r="J27" s="12">
        <v>23375</v>
      </c>
      <c r="K27" s="12">
        <v>24574</v>
      </c>
      <c r="L27" s="12">
        <v>25781</v>
      </c>
      <c r="M27" s="12">
        <v>25376</v>
      </c>
      <c r="N27" s="12">
        <v>24973</v>
      </c>
      <c r="O27" s="12">
        <v>24724</v>
      </c>
      <c r="P27" s="12">
        <v>24257</v>
      </c>
      <c r="Q27" s="12">
        <v>24419</v>
      </c>
      <c r="R27" s="12">
        <v>23964</v>
      </c>
      <c r="S27" s="12">
        <v>21636</v>
      </c>
      <c r="T27" s="12">
        <v>20401</v>
      </c>
      <c r="U27" s="12">
        <v>19753</v>
      </c>
      <c r="V27" s="12">
        <v>18927</v>
      </c>
      <c r="W27" s="12">
        <v>18495</v>
      </c>
      <c r="X27" s="12">
        <v>16641</v>
      </c>
      <c r="Y27" s="12">
        <v>15941</v>
      </c>
      <c r="AA27" s="2">
        <f>IFERROR(INDEX('Holiday Schedule'!$D$3:$D$24,MATCH(A27,'Holiday Schedule'!$C$3:$C$24,0)),0)</f>
        <v>0</v>
      </c>
      <c r="AB27" s="2">
        <f t="shared" si="0"/>
        <v>6</v>
      </c>
      <c r="AC27" s="2">
        <f t="shared" si="1"/>
        <v>359363</v>
      </c>
      <c r="AD27" s="5">
        <f t="shared" si="2"/>
        <v>128683</v>
      </c>
      <c r="AE27" s="5">
        <f t="shared" si="3"/>
        <v>488046</v>
      </c>
      <c r="AG27" s="2">
        <f t="shared" si="4"/>
        <v>1</v>
      </c>
      <c r="AH27" s="2">
        <f t="shared" si="5"/>
        <v>2024</v>
      </c>
      <c r="AJ27" s="5">
        <f t="shared" si="6"/>
        <v>25781</v>
      </c>
      <c r="AK27" s="2">
        <f t="shared" si="7"/>
        <v>11</v>
      </c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40"/>
    </row>
    <row r="28" spans="1:89" x14ac:dyDescent="0.25">
      <c r="A28" s="18">
        <v>45311</v>
      </c>
      <c r="B28" s="12">
        <v>15492</v>
      </c>
      <c r="C28" s="12">
        <v>15346</v>
      </c>
      <c r="D28" s="12">
        <v>15310</v>
      </c>
      <c r="E28" s="12">
        <v>15479</v>
      </c>
      <c r="F28" s="12">
        <v>16051</v>
      </c>
      <c r="G28" s="12">
        <v>16826</v>
      </c>
      <c r="H28" s="12">
        <v>17617</v>
      </c>
      <c r="I28" s="12">
        <v>21096</v>
      </c>
      <c r="J28" s="12">
        <v>22317</v>
      </c>
      <c r="K28" s="12">
        <v>23757</v>
      </c>
      <c r="L28" s="12">
        <v>24921</v>
      </c>
      <c r="M28" s="12">
        <v>24464</v>
      </c>
      <c r="N28" s="12">
        <v>23948</v>
      </c>
      <c r="O28" s="12">
        <v>23677</v>
      </c>
      <c r="P28" s="12">
        <v>23291</v>
      </c>
      <c r="Q28" s="12">
        <v>23238</v>
      </c>
      <c r="R28" s="12">
        <v>23016</v>
      </c>
      <c r="S28" s="12">
        <v>21240</v>
      </c>
      <c r="T28" s="12">
        <v>20176</v>
      </c>
      <c r="U28" s="12">
        <v>19520</v>
      </c>
      <c r="V28" s="12">
        <v>18662</v>
      </c>
      <c r="W28" s="12">
        <v>18268</v>
      </c>
      <c r="X28" s="12">
        <v>16603</v>
      </c>
      <c r="Y28" s="12">
        <v>15900</v>
      </c>
      <c r="AA28" s="2">
        <f>IFERROR(INDEX('Holiday Schedule'!$D$3:$D$24,MATCH(A28,'Holiday Schedule'!$C$3:$C$24,0)),0)</f>
        <v>0</v>
      </c>
      <c r="AB28" s="2">
        <f t="shared" si="0"/>
        <v>7</v>
      </c>
      <c r="AC28" s="2">
        <f t="shared" si="1"/>
        <v>0</v>
      </c>
      <c r="AD28" s="5">
        <f t="shared" si="2"/>
        <v>476215</v>
      </c>
      <c r="AE28" s="5">
        <f t="shared" si="3"/>
        <v>476215</v>
      </c>
      <c r="AG28" s="2">
        <f t="shared" si="4"/>
        <v>1</v>
      </c>
      <c r="AH28" s="2">
        <f t="shared" si="5"/>
        <v>2024</v>
      </c>
      <c r="AJ28" s="5">
        <f t="shared" si="6"/>
        <v>24921</v>
      </c>
      <c r="AK28" s="2">
        <f t="shared" si="7"/>
        <v>11</v>
      </c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40"/>
    </row>
    <row r="29" spans="1:89" x14ac:dyDescent="0.25">
      <c r="A29" s="18">
        <v>45312</v>
      </c>
      <c r="B29" s="12">
        <v>15469</v>
      </c>
      <c r="C29" s="12">
        <v>15321</v>
      </c>
      <c r="D29" s="12">
        <v>15286</v>
      </c>
      <c r="E29" s="12">
        <v>15454</v>
      </c>
      <c r="F29" s="12">
        <v>16021</v>
      </c>
      <c r="G29" s="12">
        <v>16804</v>
      </c>
      <c r="H29" s="12">
        <v>17596</v>
      </c>
      <c r="I29" s="12">
        <v>21075</v>
      </c>
      <c r="J29" s="12">
        <v>22292</v>
      </c>
      <c r="K29" s="12">
        <v>23734</v>
      </c>
      <c r="L29" s="12">
        <v>24881</v>
      </c>
      <c r="M29" s="12">
        <v>24429</v>
      </c>
      <c r="N29" s="12">
        <v>23934</v>
      </c>
      <c r="O29" s="12">
        <v>23664</v>
      </c>
      <c r="P29" s="12">
        <v>23278</v>
      </c>
      <c r="Q29" s="12">
        <v>23226</v>
      </c>
      <c r="R29" s="12">
        <v>23005</v>
      </c>
      <c r="S29" s="12">
        <v>21229</v>
      </c>
      <c r="T29" s="12">
        <v>20167</v>
      </c>
      <c r="U29" s="12">
        <v>19510</v>
      </c>
      <c r="V29" s="12">
        <v>18653</v>
      </c>
      <c r="W29" s="12">
        <v>18258</v>
      </c>
      <c r="X29" s="12">
        <v>16596</v>
      </c>
      <c r="Y29" s="12">
        <v>15893</v>
      </c>
      <c r="AA29" s="2">
        <f>IFERROR(INDEX('Holiday Schedule'!$D$3:$D$24,MATCH(A29,'Holiday Schedule'!$C$3:$C$24,0)),0)</f>
        <v>0</v>
      </c>
      <c r="AB29" s="2">
        <f t="shared" si="0"/>
        <v>1</v>
      </c>
      <c r="AC29" s="2">
        <f t="shared" si="1"/>
        <v>0</v>
      </c>
      <c r="AD29" s="5">
        <f t="shared" si="2"/>
        <v>475775</v>
      </c>
      <c r="AE29" s="5">
        <f t="shared" si="3"/>
        <v>475775</v>
      </c>
      <c r="AG29" s="2">
        <f t="shared" si="4"/>
        <v>1</v>
      </c>
      <c r="AH29" s="2">
        <f t="shared" si="5"/>
        <v>2024</v>
      </c>
      <c r="AJ29" s="5">
        <f t="shared" si="6"/>
        <v>24881</v>
      </c>
      <c r="AK29" s="2">
        <f t="shared" si="7"/>
        <v>11</v>
      </c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40"/>
    </row>
    <row r="30" spans="1:89" x14ac:dyDescent="0.25">
      <c r="A30" s="18">
        <v>45313</v>
      </c>
      <c r="B30" s="12">
        <v>15412</v>
      </c>
      <c r="C30" s="12">
        <v>15260</v>
      </c>
      <c r="D30" s="12">
        <v>15137</v>
      </c>
      <c r="E30" s="12">
        <v>15522</v>
      </c>
      <c r="F30" s="12">
        <v>16093</v>
      </c>
      <c r="G30" s="12">
        <v>16952</v>
      </c>
      <c r="H30" s="12">
        <v>17683</v>
      </c>
      <c r="I30" s="12">
        <v>21928</v>
      </c>
      <c r="J30" s="12">
        <v>23229</v>
      </c>
      <c r="K30" s="12">
        <v>24404</v>
      </c>
      <c r="L30" s="12">
        <v>25584</v>
      </c>
      <c r="M30" s="12">
        <v>25193</v>
      </c>
      <c r="N30" s="12">
        <v>24804</v>
      </c>
      <c r="O30" s="12">
        <v>24556</v>
      </c>
      <c r="P30" s="12">
        <v>24090</v>
      </c>
      <c r="Q30" s="12">
        <v>24253</v>
      </c>
      <c r="R30" s="12">
        <v>23801</v>
      </c>
      <c r="S30" s="12">
        <v>21489</v>
      </c>
      <c r="T30" s="12">
        <v>20260</v>
      </c>
      <c r="U30" s="12">
        <v>19618</v>
      </c>
      <c r="V30" s="12">
        <v>18795</v>
      </c>
      <c r="W30" s="12">
        <v>18369</v>
      </c>
      <c r="X30" s="12">
        <v>16514</v>
      </c>
      <c r="Y30" s="12">
        <v>15816</v>
      </c>
      <c r="AA30" s="2">
        <f>IFERROR(INDEX('Holiday Schedule'!$D$3:$D$24,MATCH(A30,'Holiday Schedule'!$C$3:$C$24,0)),0)</f>
        <v>0</v>
      </c>
      <c r="AB30" s="2">
        <f t="shared" si="0"/>
        <v>2</v>
      </c>
      <c r="AC30" s="2">
        <f t="shared" si="1"/>
        <v>356887</v>
      </c>
      <c r="AD30" s="5">
        <f t="shared" si="2"/>
        <v>127875</v>
      </c>
      <c r="AE30" s="5">
        <f t="shared" si="3"/>
        <v>484762</v>
      </c>
      <c r="AG30" s="2">
        <f t="shared" si="4"/>
        <v>1</v>
      </c>
      <c r="AH30" s="2">
        <f t="shared" si="5"/>
        <v>2024</v>
      </c>
      <c r="AJ30" s="5">
        <f t="shared" si="6"/>
        <v>25584</v>
      </c>
      <c r="AK30" s="2">
        <f t="shared" si="7"/>
        <v>11</v>
      </c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40"/>
    </row>
    <row r="31" spans="1:89" x14ac:dyDescent="0.25">
      <c r="A31" s="18">
        <v>45314</v>
      </c>
      <c r="B31" s="12">
        <v>15308</v>
      </c>
      <c r="C31" s="12">
        <v>15157</v>
      </c>
      <c r="D31" s="12">
        <v>15032</v>
      </c>
      <c r="E31" s="12">
        <v>15404</v>
      </c>
      <c r="F31" s="12">
        <v>15959</v>
      </c>
      <c r="G31" s="12">
        <v>16816</v>
      </c>
      <c r="H31" s="12">
        <v>17540</v>
      </c>
      <c r="I31" s="12">
        <v>21765</v>
      </c>
      <c r="J31" s="12">
        <v>23075</v>
      </c>
      <c r="K31" s="12">
        <v>24242</v>
      </c>
      <c r="L31" s="12">
        <v>25438</v>
      </c>
      <c r="M31" s="12">
        <v>25047</v>
      </c>
      <c r="N31" s="12">
        <v>24662</v>
      </c>
      <c r="O31" s="12">
        <v>24416</v>
      </c>
      <c r="P31" s="12">
        <v>23953</v>
      </c>
      <c r="Q31" s="12">
        <v>24115</v>
      </c>
      <c r="R31" s="12">
        <v>23672</v>
      </c>
      <c r="S31" s="12">
        <v>21366</v>
      </c>
      <c r="T31" s="12">
        <v>20145</v>
      </c>
      <c r="U31" s="12">
        <v>19506</v>
      </c>
      <c r="V31" s="12">
        <v>18690</v>
      </c>
      <c r="W31" s="12">
        <v>18265</v>
      </c>
      <c r="X31" s="12">
        <v>16421</v>
      </c>
      <c r="Y31" s="12">
        <v>15727</v>
      </c>
      <c r="AA31" s="2">
        <f>IFERROR(INDEX('Holiday Schedule'!$D$3:$D$24,MATCH(A31,'Holiday Schedule'!$C$3:$C$24,0)),0)</f>
        <v>0</v>
      </c>
      <c r="AB31" s="2">
        <f t="shared" si="0"/>
        <v>3</v>
      </c>
      <c r="AC31" s="2">
        <f t="shared" si="1"/>
        <v>354778</v>
      </c>
      <c r="AD31" s="5">
        <f t="shared" si="2"/>
        <v>126943</v>
      </c>
      <c r="AE31" s="5">
        <f t="shared" si="3"/>
        <v>481721</v>
      </c>
      <c r="AG31" s="2">
        <f t="shared" si="4"/>
        <v>1</v>
      </c>
      <c r="AH31" s="2">
        <f t="shared" si="5"/>
        <v>2024</v>
      </c>
      <c r="AJ31" s="5">
        <f t="shared" si="6"/>
        <v>25438</v>
      </c>
      <c r="AK31" s="2">
        <f t="shared" si="7"/>
        <v>11</v>
      </c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40"/>
    </row>
    <row r="32" spans="1:89" x14ac:dyDescent="0.25">
      <c r="A32" s="18">
        <v>45315</v>
      </c>
      <c r="B32" s="12">
        <v>15319</v>
      </c>
      <c r="C32" s="12">
        <v>15169</v>
      </c>
      <c r="D32" s="12">
        <v>15045</v>
      </c>
      <c r="E32" s="12">
        <v>15417</v>
      </c>
      <c r="F32" s="12">
        <v>15969</v>
      </c>
      <c r="G32" s="12">
        <v>16821</v>
      </c>
      <c r="H32" s="12">
        <v>17545</v>
      </c>
      <c r="I32" s="12">
        <v>21712</v>
      </c>
      <c r="J32" s="12">
        <v>22994</v>
      </c>
      <c r="K32" s="12">
        <v>24176</v>
      </c>
      <c r="L32" s="12">
        <v>25371</v>
      </c>
      <c r="M32" s="12">
        <v>24980</v>
      </c>
      <c r="N32" s="12">
        <v>24595</v>
      </c>
      <c r="O32" s="12">
        <v>24351</v>
      </c>
      <c r="P32" s="12">
        <v>23891</v>
      </c>
      <c r="Q32" s="12">
        <v>24054</v>
      </c>
      <c r="R32" s="12">
        <v>23650</v>
      </c>
      <c r="S32" s="12">
        <v>21360</v>
      </c>
      <c r="T32" s="12">
        <v>20144</v>
      </c>
      <c r="U32" s="12">
        <v>19506</v>
      </c>
      <c r="V32" s="12">
        <v>18692</v>
      </c>
      <c r="W32" s="12">
        <v>18269</v>
      </c>
      <c r="X32" s="12">
        <v>16431</v>
      </c>
      <c r="Y32" s="12">
        <v>15739</v>
      </c>
      <c r="AA32" s="2">
        <f>IFERROR(INDEX('Holiday Schedule'!$D$3:$D$24,MATCH(A32,'Holiday Schedule'!$C$3:$C$24,0)),0)</f>
        <v>0</v>
      </c>
      <c r="AB32" s="2">
        <f t="shared" si="0"/>
        <v>4</v>
      </c>
      <c r="AC32" s="2">
        <f t="shared" si="1"/>
        <v>354176</v>
      </c>
      <c r="AD32" s="5">
        <f t="shared" si="2"/>
        <v>127024</v>
      </c>
      <c r="AE32" s="5">
        <f t="shared" si="3"/>
        <v>481200</v>
      </c>
      <c r="AG32" s="2">
        <f t="shared" si="4"/>
        <v>1</v>
      </c>
      <c r="AH32" s="2">
        <f t="shared" si="5"/>
        <v>2024</v>
      </c>
      <c r="AJ32" s="5">
        <f t="shared" si="6"/>
        <v>25371</v>
      </c>
      <c r="AK32" s="2">
        <f t="shared" si="7"/>
        <v>11</v>
      </c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40"/>
    </row>
    <row r="33" spans="1:89" x14ac:dyDescent="0.25">
      <c r="A33" s="18">
        <v>45316</v>
      </c>
      <c r="B33" s="12">
        <v>15267</v>
      </c>
      <c r="C33" s="12">
        <v>15116</v>
      </c>
      <c r="D33" s="12">
        <v>14995</v>
      </c>
      <c r="E33" s="12">
        <v>15361</v>
      </c>
      <c r="F33" s="12">
        <v>15913</v>
      </c>
      <c r="G33" s="12">
        <v>16763</v>
      </c>
      <c r="H33" s="12">
        <v>17487</v>
      </c>
      <c r="I33" s="12">
        <v>21653</v>
      </c>
      <c r="J33" s="12">
        <v>22917</v>
      </c>
      <c r="K33" s="12">
        <v>24091</v>
      </c>
      <c r="L33" s="12">
        <v>25282</v>
      </c>
      <c r="M33" s="12">
        <v>24892</v>
      </c>
      <c r="N33" s="12">
        <v>24510</v>
      </c>
      <c r="O33" s="12">
        <v>24266</v>
      </c>
      <c r="P33" s="12">
        <v>23805</v>
      </c>
      <c r="Q33" s="12">
        <v>23966</v>
      </c>
      <c r="R33" s="12">
        <v>23548</v>
      </c>
      <c r="S33" s="12">
        <v>21283</v>
      </c>
      <c r="T33" s="12">
        <v>20072</v>
      </c>
      <c r="U33" s="12">
        <v>19437</v>
      </c>
      <c r="V33" s="12">
        <v>18626</v>
      </c>
      <c r="W33" s="12">
        <v>18204</v>
      </c>
      <c r="X33" s="12">
        <v>16373</v>
      </c>
      <c r="Y33" s="12">
        <v>15681</v>
      </c>
      <c r="AA33" s="2">
        <f>IFERROR(INDEX('Holiday Schedule'!$D$3:$D$24,MATCH(A33,'Holiday Schedule'!$C$3:$C$24,0)),0)</f>
        <v>0</v>
      </c>
      <c r="AB33" s="2">
        <f t="shared" si="0"/>
        <v>5</v>
      </c>
      <c r="AC33" s="2">
        <f t="shared" si="1"/>
        <v>352925</v>
      </c>
      <c r="AD33" s="5">
        <f t="shared" si="2"/>
        <v>126583</v>
      </c>
      <c r="AE33" s="5">
        <f t="shared" si="3"/>
        <v>479508</v>
      </c>
      <c r="AG33" s="2">
        <f t="shared" si="4"/>
        <v>1</v>
      </c>
      <c r="AH33" s="2">
        <f t="shared" si="5"/>
        <v>2024</v>
      </c>
      <c r="AJ33" s="5">
        <f t="shared" si="6"/>
        <v>25282</v>
      </c>
      <c r="AK33" s="2">
        <f t="shared" si="7"/>
        <v>11</v>
      </c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40"/>
    </row>
    <row r="34" spans="1:89" x14ac:dyDescent="0.25">
      <c r="A34" s="18">
        <v>45317</v>
      </c>
      <c r="B34" s="12">
        <v>15265</v>
      </c>
      <c r="C34" s="12">
        <v>15114</v>
      </c>
      <c r="D34" s="12">
        <v>14992</v>
      </c>
      <c r="E34" s="12">
        <v>15359</v>
      </c>
      <c r="F34" s="12">
        <v>15912</v>
      </c>
      <c r="G34" s="12">
        <v>16762</v>
      </c>
      <c r="H34" s="12">
        <v>17483</v>
      </c>
      <c r="I34" s="12">
        <v>21652</v>
      </c>
      <c r="J34" s="12">
        <v>22914</v>
      </c>
      <c r="K34" s="12">
        <v>24090</v>
      </c>
      <c r="L34" s="12">
        <v>25281</v>
      </c>
      <c r="M34" s="12">
        <v>24892</v>
      </c>
      <c r="N34" s="12">
        <v>24511</v>
      </c>
      <c r="O34" s="12">
        <v>24269</v>
      </c>
      <c r="P34" s="12">
        <v>23809</v>
      </c>
      <c r="Q34" s="12">
        <v>23966</v>
      </c>
      <c r="R34" s="12">
        <v>23559</v>
      </c>
      <c r="S34" s="12">
        <v>21283</v>
      </c>
      <c r="T34" s="12">
        <v>20071</v>
      </c>
      <c r="U34" s="12">
        <v>19436</v>
      </c>
      <c r="V34" s="12">
        <v>18626</v>
      </c>
      <c r="W34" s="12">
        <v>18204</v>
      </c>
      <c r="X34" s="12">
        <v>16371</v>
      </c>
      <c r="Y34" s="12">
        <v>15681</v>
      </c>
      <c r="AA34" s="2">
        <f>IFERROR(INDEX('Holiday Schedule'!$D$3:$D$24,MATCH(A34,'Holiday Schedule'!$C$3:$C$24,0)),0)</f>
        <v>0</v>
      </c>
      <c r="AB34" s="2">
        <f t="shared" si="0"/>
        <v>6</v>
      </c>
      <c r="AC34" s="2">
        <f t="shared" si="1"/>
        <v>352934</v>
      </c>
      <c r="AD34" s="5">
        <f t="shared" si="2"/>
        <v>126568</v>
      </c>
      <c r="AE34" s="5">
        <f t="shared" si="3"/>
        <v>479502</v>
      </c>
      <c r="AG34" s="2">
        <f t="shared" si="4"/>
        <v>1</v>
      </c>
      <c r="AH34" s="2">
        <f t="shared" si="5"/>
        <v>2024</v>
      </c>
      <c r="AJ34" s="5">
        <f t="shared" si="6"/>
        <v>25281</v>
      </c>
      <c r="AK34" s="2">
        <f t="shared" si="7"/>
        <v>11</v>
      </c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40"/>
    </row>
    <row r="35" spans="1:89" x14ac:dyDescent="0.25">
      <c r="A35" s="18">
        <v>45318</v>
      </c>
      <c r="B35" s="12">
        <v>15241</v>
      </c>
      <c r="C35" s="12">
        <v>15096</v>
      </c>
      <c r="D35" s="12">
        <v>15063</v>
      </c>
      <c r="E35" s="12">
        <v>15227</v>
      </c>
      <c r="F35" s="12">
        <v>15781</v>
      </c>
      <c r="G35" s="12">
        <v>16537</v>
      </c>
      <c r="H35" s="12">
        <v>17314</v>
      </c>
      <c r="I35" s="12">
        <v>20694</v>
      </c>
      <c r="J35" s="12">
        <v>21873</v>
      </c>
      <c r="K35" s="12">
        <v>23293</v>
      </c>
      <c r="L35" s="12">
        <v>24428</v>
      </c>
      <c r="M35" s="12">
        <v>23988</v>
      </c>
      <c r="N35" s="12">
        <v>23500</v>
      </c>
      <c r="O35" s="12">
        <v>23237</v>
      </c>
      <c r="P35" s="12">
        <v>22859</v>
      </c>
      <c r="Q35" s="12">
        <v>22808</v>
      </c>
      <c r="R35" s="12">
        <v>22617</v>
      </c>
      <c r="S35" s="12">
        <v>20897</v>
      </c>
      <c r="T35" s="12">
        <v>19854</v>
      </c>
      <c r="U35" s="12">
        <v>19210</v>
      </c>
      <c r="V35" s="12">
        <v>18366</v>
      </c>
      <c r="W35" s="12">
        <v>17980</v>
      </c>
      <c r="X35" s="12">
        <v>16351</v>
      </c>
      <c r="Y35" s="12">
        <v>15660</v>
      </c>
      <c r="AA35" s="2">
        <f>IFERROR(INDEX('Holiday Schedule'!$D$3:$D$24,MATCH(A35,'Holiday Schedule'!$C$3:$C$24,0)),0)</f>
        <v>0</v>
      </c>
      <c r="AB35" s="2">
        <f t="shared" si="0"/>
        <v>7</v>
      </c>
      <c r="AC35" s="2">
        <f t="shared" si="1"/>
        <v>0</v>
      </c>
      <c r="AD35" s="5">
        <f t="shared" si="2"/>
        <v>467874</v>
      </c>
      <c r="AE35" s="5">
        <f t="shared" si="3"/>
        <v>467874</v>
      </c>
      <c r="AG35" s="2">
        <f t="shared" si="4"/>
        <v>1</v>
      </c>
      <c r="AH35" s="2">
        <f t="shared" si="5"/>
        <v>2024</v>
      </c>
      <c r="AJ35" s="5">
        <f t="shared" si="6"/>
        <v>24428</v>
      </c>
      <c r="AK35" s="2">
        <f t="shared" si="7"/>
        <v>11</v>
      </c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40"/>
    </row>
    <row r="36" spans="1:89" x14ac:dyDescent="0.25">
      <c r="A36" s="18">
        <v>45319</v>
      </c>
      <c r="B36" s="12">
        <v>15236</v>
      </c>
      <c r="C36" s="12">
        <v>15093</v>
      </c>
      <c r="D36" s="12">
        <v>15057</v>
      </c>
      <c r="E36" s="12">
        <v>15221</v>
      </c>
      <c r="F36" s="12">
        <v>15776</v>
      </c>
      <c r="G36" s="12">
        <v>16530</v>
      </c>
      <c r="H36" s="12">
        <v>17307</v>
      </c>
      <c r="I36" s="12">
        <v>20687</v>
      </c>
      <c r="J36" s="12">
        <v>21866</v>
      </c>
      <c r="K36" s="12">
        <v>23284</v>
      </c>
      <c r="L36" s="12">
        <v>24421</v>
      </c>
      <c r="M36" s="12">
        <v>23984</v>
      </c>
      <c r="N36" s="12">
        <v>23495</v>
      </c>
      <c r="O36" s="12">
        <v>23231</v>
      </c>
      <c r="P36" s="12">
        <v>22853</v>
      </c>
      <c r="Q36" s="12">
        <v>22803</v>
      </c>
      <c r="R36" s="12">
        <v>22614</v>
      </c>
      <c r="S36" s="12">
        <v>20890</v>
      </c>
      <c r="T36" s="12">
        <v>19848</v>
      </c>
      <c r="U36" s="12">
        <v>19204</v>
      </c>
      <c r="V36" s="12">
        <v>18360</v>
      </c>
      <c r="W36" s="12">
        <v>17974</v>
      </c>
      <c r="X36" s="12">
        <v>16346</v>
      </c>
      <c r="Y36" s="12">
        <v>15654</v>
      </c>
      <c r="AA36" s="2">
        <f>IFERROR(INDEX('Holiday Schedule'!$D$3:$D$24,MATCH(A36,'Holiday Schedule'!$C$3:$C$24,0)),0)</f>
        <v>0</v>
      </c>
      <c r="AB36" s="2">
        <f t="shared" si="0"/>
        <v>1</v>
      </c>
      <c r="AC36" s="2">
        <f t="shared" si="1"/>
        <v>0</v>
      </c>
      <c r="AD36" s="5">
        <f t="shared" si="2"/>
        <v>467734</v>
      </c>
      <c r="AE36" s="5">
        <f t="shared" si="3"/>
        <v>467734</v>
      </c>
      <c r="AG36" s="2">
        <f t="shared" si="4"/>
        <v>1</v>
      </c>
      <c r="AH36" s="2">
        <f t="shared" si="5"/>
        <v>2024</v>
      </c>
      <c r="AJ36" s="5">
        <f t="shared" si="6"/>
        <v>24421</v>
      </c>
      <c r="AK36" s="2">
        <f t="shared" si="7"/>
        <v>11</v>
      </c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40"/>
    </row>
    <row r="37" spans="1:89" x14ac:dyDescent="0.25">
      <c r="A37" s="18">
        <v>45320</v>
      </c>
      <c r="B37" s="12">
        <v>15287</v>
      </c>
      <c r="C37" s="12">
        <v>15135</v>
      </c>
      <c r="D37" s="12">
        <v>15014</v>
      </c>
      <c r="E37" s="12">
        <v>15380</v>
      </c>
      <c r="F37" s="12">
        <v>15933</v>
      </c>
      <c r="G37" s="12">
        <v>16785</v>
      </c>
      <c r="H37" s="12">
        <v>17509</v>
      </c>
      <c r="I37" s="12">
        <v>21698</v>
      </c>
      <c r="J37" s="12">
        <v>22949</v>
      </c>
      <c r="K37" s="12">
        <v>24125</v>
      </c>
      <c r="L37" s="12">
        <v>25317</v>
      </c>
      <c r="M37" s="12">
        <v>24928</v>
      </c>
      <c r="N37" s="12">
        <v>24543</v>
      </c>
      <c r="O37" s="12">
        <v>24299</v>
      </c>
      <c r="P37" s="12">
        <v>23838</v>
      </c>
      <c r="Q37" s="12">
        <v>23999</v>
      </c>
      <c r="R37" s="12">
        <v>23568</v>
      </c>
      <c r="S37" s="12">
        <v>21314</v>
      </c>
      <c r="T37" s="12">
        <v>20100</v>
      </c>
      <c r="U37" s="12">
        <v>19463</v>
      </c>
      <c r="V37" s="12">
        <v>18653</v>
      </c>
      <c r="W37" s="12">
        <v>18229</v>
      </c>
      <c r="X37" s="12">
        <v>16395</v>
      </c>
      <c r="Y37" s="12">
        <v>15703</v>
      </c>
      <c r="AA37" s="2">
        <f>IFERROR(INDEX('Holiday Schedule'!$D$3:$D$24,MATCH(A37,'Holiday Schedule'!$C$3:$C$24,0)),0)</f>
        <v>0</v>
      </c>
      <c r="AB37" s="2">
        <f t="shared" si="0"/>
        <v>2</v>
      </c>
      <c r="AC37" s="2">
        <f t="shared" si="1"/>
        <v>353418</v>
      </c>
      <c r="AD37" s="5">
        <f t="shared" si="2"/>
        <v>126746</v>
      </c>
      <c r="AE37" s="5">
        <f t="shared" si="3"/>
        <v>480164</v>
      </c>
      <c r="AG37" s="2">
        <f t="shared" si="4"/>
        <v>1</v>
      </c>
      <c r="AH37" s="2">
        <f t="shared" si="5"/>
        <v>2024</v>
      </c>
      <c r="AJ37" s="5">
        <f t="shared" si="6"/>
        <v>25317</v>
      </c>
      <c r="AK37" s="2">
        <f t="shared" si="7"/>
        <v>11</v>
      </c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40"/>
    </row>
    <row r="38" spans="1:89" x14ac:dyDescent="0.25">
      <c r="A38" s="18">
        <v>45321</v>
      </c>
      <c r="B38" s="12">
        <v>15292</v>
      </c>
      <c r="C38" s="12">
        <v>15141</v>
      </c>
      <c r="D38" s="12">
        <v>15021</v>
      </c>
      <c r="E38" s="12">
        <v>15387</v>
      </c>
      <c r="F38" s="12">
        <v>15939</v>
      </c>
      <c r="G38" s="12">
        <v>16791</v>
      </c>
      <c r="H38" s="12">
        <v>17510</v>
      </c>
      <c r="I38" s="12">
        <v>21670</v>
      </c>
      <c r="J38" s="12">
        <v>22954</v>
      </c>
      <c r="K38" s="12">
        <v>24132</v>
      </c>
      <c r="L38" s="12">
        <v>25327</v>
      </c>
      <c r="M38" s="12">
        <v>24936</v>
      </c>
      <c r="N38" s="12">
        <v>24555</v>
      </c>
      <c r="O38" s="12">
        <v>24311</v>
      </c>
      <c r="P38" s="12">
        <v>23848</v>
      </c>
      <c r="Q38" s="12">
        <v>24011</v>
      </c>
      <c r="R38" s="12">
        <v>23578</v>
      </c>
      <c r="S38" s="12">
        <v>21324</v>
      </c>
      <c r="T38" s="12">
        <v>20109</v>
      </c>
      <c r="U38" s="12">
        <v>19472</v>
      </c>
      <c r="V38" s="12">
        <v>18660</v>
      </c>
      <c r="W38" s="12">
        <v>18240</v>
      </c>
      <c r="X38" s="12">
        <v>16402</v>
      </c>
      <c r="Y38" s="12">
        <v>15711</v>
      </c>
      <c r="AA38" s="2">
        <f>IFERROR(INDEX('Holiday Schedule'!$D$3:$D$24,MATCH(A38,'Holiday Schedule'!$C$3:$C$24,0)),0)</f>
        <v>0</v>
      </c>
      <c r="AB38" s="2">
        <f t="shared" si="0"/>
        <v>3</v>
      </c>
      <c r="AC38" s="2">
        <f t="shared" si="1"/>
        <v>353529</v>
      </c>
      <c r="AD38" s="5">
        <f t="shared" si="2"/>
        <v>126792</v>
      </c>
      <c r="AE38" s="5">
        <f t="shared" si="3"/>
        <v>480321</v>
      </c>
      <c r="AG38" s="2">
        <f t="shared" si="4"/>
        <v>1</v>
      </c>
      <c r="AH38" s="2">
        <f t="shared" si="5"/>
        <v>2024</v>
      </c>
      <c r="AJ38" s="5">
        <f t="shared" si="6"/>
        <v>25327</v>
      </c>
      <c r="AK38" s="2">
        <f t="shared" si="7"/>
        <v>11</v>
      </c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40"/>
    </row>
    <row r="39" spans="1:89" x14ac:dyDescent="0.25">
      <c r="A39" s="18">
        <v>45322</v>
      </c>
      <c r="B39" s="12">
        <v>15323</v>
      </c>
      <c r="C39" s="12">
        <v>15171</v>
      </c>
      <c r="D39" s="12">
        <v>15051</v>
      </c>
      <c r="E39" s="12">
        <v>15418</v>
      </c>
      <c r="F39" s="12">
        <v>15973</v>
      </c>
      <c r="G39" s="12">
        <v>16824</v>
      </c>
      <c r="H39" s="12">
        <v>17542</v>
      </c>
      <c r="I39" s="12">
        <v>21677</v>
      </c>
      <c r="J39" s="12">
        <v>22966</v>
      </c>
      <c r="K39" s="12">
        <v>24151</v>
      </c>
      <c r="L39" s="12">
        <v>25342</v>
      </c>
      <c r="M39" s="12">
        <v>24953</v>
      </c>
      <c r="N39" s="12">
        <v>24568</v>
      </c>
      <c r="O39" s="12">
        <v>24320</v>
      </c>
      <c r="P39" s="12">
        <v>23860</v>
      </c>
      <c r="Q39" s="12">
        <v>24018</v>
      </c>
      <c r="R39" s="12">
        <v>23589</v>
      </c>
      <c r="S39" s="12">
        <v>21357</v>
      </c>
      <c r="T39" s="12">
        <v>20138</v>
      </c>
      <c r="U39" s="12">
        <v>19503</v>
      </c>
      <c r="V39" s="12">
        <v>18690</v>
      </c>
      <c r="W39" s="12">
        <v>18266</v>
      </c>
      <c r="X39" s="12">
        <v>16429</v>
      </c>
      <c r="Y39" s="12">
        <v>15739</v>
      </c>
      <c r="AA39" s="2">
        <f>IFERROR(INDEX('Holiday Schedule'!$D$3:$D$24,MATCH(A39,'Holiday Schedule'!$C$3:$C$24,0)),0)</f>
        <v>0</v>
      </c>
      <c r="AB39" s="2">
        <f t="shared" si="0"/>
        <v>4</v>
      </c>
      <c r="AC39" s="2">
        <f t="shared" si="1"/>
        <v>353827</v>
      </c>
      <c r="AD39" s="5">
        <f t="shared" si="2"/>
        <v>127041</v>
      </c>
      <c r="AE39" s="5">
        <f t="shared" si="3"/>
        <v>480868</v>
      </c>
      <c r="AG39" s="2">
        <f t="shared" si="4"/>
        <v>1</v>
      </c>
      <c r="AH39" s="2">
        <f t="shared" si="5"/>
        <v>2024</v>
      </c>
      <c r="AJ39" s="5">
        <f t="shared" si="6"/>
        <v>25342</v>
      </c>
      <c r="AK39" s="2">
        <f t="shared" si="7"/>
        <v>11</v>
      </c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40"/>
    </row>
    <row r="40" spans="1:89" x14ac:dyDescent="0.25">
      <c r="A40" s="18">
        <v>45323</v>
      </c>
      <c r="B40" s="12">
        <v>13825</v>
      </c>
      <c r="C40" s="12">
        <v>13934</v>
      </c>
      <c r="D40" s="12">
        <v>14177</v>
      </c>
      <c r="E40" s="12">
        <v>14146</v>
      </c>
      <c r="F40" s="12">
        <v>14795</v>
      </c>
      <c r="G40" s="12">
        <v>15542</v>
      </c>
      <c r="H40" s="12">
        <v>16687</v>
      </c>
      <c r="I40" s="12">
        <v>19774</v>
      </c>
      <c r="J40" s="12">
        <v>21506</v>
      </c>
      <c r="K40" s="12">
        <v>22483</v>
      </c>
      <c r="L40" s="12">
        <v>23100</v>
      </c>
      <c r="M40" s="12">
        <v>22970</v>
      </c>
      <c r="N40" s="12">
        <v>22243</v>
      </c>
      <c r="O40" s="12">
        <v>22504</v>
      </c>
      <c r="P40" s="12">
        <v>22003</v>
      </c>
      <c r="Q40" s="12">
        <v>21755</v>
      </c>
      <c r="R40" s="12">
        <v>21080</v>
      </c>
      <c r="S40" s="12">
        <v>19499</v>
      </c>
      <c r="T40" s="12">
        <v>18633</v>
      </c>
      <c r="U40" s="12">
        <v>18053</v>
      </c>
      <c r="V40" s="12">
        <v>17374</v>
      </c>
      <c r="W40" s="12">
        <v>16321</v>
      </c>
      <c r="X40" s="12">
        <v>15037</v>
      </c>
      <c r="Y40" s="12">
        <v>14498</v>
      </c>
      <c r="AA40" s="2">
        <f>IFERROR(INDEX('Holiday Schedule'!$D$3:$D$24,MATCH(A40,'Holiday Schedule'!$C$3:$C$24,0)),0)</f>
        <v>0</v>
      </c>
      <c r="AB40" s="2">
        <f t="shared" si="0"/>
        <v>5</v>
      </c>
      <c r="AC40" s="2">
        <f t="shared" si="1"/>
        <v>324335</v>
      </c>
      <c r="AD40" s="5">
        <f t="shared" si="2"/>
        <v>117604</v>
      </c>
      <c r="AE40" s="5">
        <f t="shared" si="3"/>
        <v>441939</v>
      </c>
      <c r="AG40" s="2">
        <f t="shared" si="4"/>
        <v>2</v>
      </c>
      <c r="AH40" s="2">
        <f t="shared" si="5"/>
        <v>2024</v>
      </c>
      <c r="AJ40" s="5">
        <f t="shared" si="6"/>
        <v>23100</v>
      </c>
      <c r="AK40" s="2">
        <f t="shared" si="7"/>
        <v>11</v>
      </c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40"/>
    </row>
    <row r="41" spans="1:89" x14ac:dyDescent="0.25">
      <c r="A41" s="18">
        <v>45324</v>
      </c>
      <c r="B41" s="12">
        <v>13856</v>
      </c>
      <c r="C41" s="12">
        <v>13966</v>
      </c>
      <c r="D41" s="12">
        <v>14213</v>
      </c>
      <c r="E41" s="12">
        <v>14177</v>
      </c>
      <c r="F41" s="12">
        <v>14832</v>
      </c>
      <c r="G41" s="12">
        <v>15579</v>
      </c>
      <c r="H41" s="12">
        <v>16732</v>
      </c>
      <c r="I41" s="12">
        <v>19826</v>
      </c>
      <c r="J41" s="12">
        <v>21557</v>
      </c>
      <c r="K41" s="12">
        <v>22538</v>
      </c>
      <c r="L41" s="12">
        <v>23154</v>
      </c>
      <c r="M41" s="12">
        <v>23024</v>
      </c>
      <c r="N41" s="12">
        <v>22294</v>
      </c>
      <c r="O41" s="12">
        <v>22556</v>
      </c>
      <c r="P41" s="12">
        <v>22053</v>
      </c>
      <c r="Q41" s="12">
        <v>21805</v>
      </c>
      <c r="R41" s="12">
        <v>21119</v>
      </c>
      <c r="S41" s="12">
        <v>19544</v>
      </c>
      <c r="T41" s="12">
        <v>18676</v>
      </c>
      <c r="U41" s="12">
        <v>18097</v>
      </c>
      <c r="V41" s="12">
        <v>17414</v>
      </c>
      <c r="W41" s="12">
        <v>16358</v>
      </c>
      <c r="X41" s="12">
        <v>15074</v>
      </c>
      <c r="Y41" s="12">
        <v>14529</v>
      </c>
      <c r="AA41" s="2">
        <f>IFERROR(INDEX('Holiday Schedule'!$D$3:$D$24,MATCH(A41,'Holiday Schedule'!$C$3:$C$24,0)),0)</f>
        <v>0</v>
      </c>
      <c r="AB41" s="2">
        <f t="shared" si="0"/>
        <v>6</v>
      </c>
      <c r="AC41" s="2">
        <f t="shared" si="1"/>
        <v>325089</v>
      </c>
      <c r="AD41" s="5">
        <f t="shared" si="2"/>
        <v>117884</v>
      </c>
      <c r="AE41" s="5">
        <f t="shared" si="3"/>
        <v>442973</v>
      </c>
      <c r="AG41" s="2">
        <f t="shared" si="4"/>
        <v>2</v>
      </c>
      <c r="AH41" s="2">
        <f t="shared" si="5"/>
        <v>2024</v>
      </c>
      <c r="AJ41" s="5">
        <f t="shared" si="6"/>
        <v>23154</v>
      </c>
      <c r="AK41" s="2">
        <f t="shared" si="7"/>
        <v>11</v>
      </c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40"/>
    </row>
    <row r="42" spans="1:89" x14ac:dyDescent="0.25">
      <c r="A42" s="18">
        <v>45325</v>
      </c>
      <c r="B42" s="12">
        <v>13864</v>
      </c>
      <c r="C42" s="12">
        <v>13875</v>
      </c>
      <c r="D42" s="12">
        <v>14166</v>
      </c>
      <c r="E42" s="12">
        <v>13935</v>
      </c>
      <c r="F42" s="12">
        <v>14636</v>
      </c>
      <c r="G42" s="12">
        <v>15346</v>
      </c>
      <c r="H42" s="12">
        <v>16297</v>
      </c>
      <c r="I42" s="12">
        <v>18826</v>
      </c>
      <c r="J42" s="12">
        <v>20497</v>
      </c>
      <c r="K42" s="12">
        <v>21596</v>
      </c>
      <c r="L42" s="12">
        <v>22145</v>
      </c>
      <c r="M42" s="12">
        <v>22206</v>
      </c>
      <c r="N42" s="12">
        <v>21303</v>
      </c>
      <c r="O42" s="12">
        <v>21408</v>
      </c>
      <c r="P42" s="12">
        <v>20977</v>
      </c>
      <c r="Q42" s="12">
        <v>20625</v>
      </c>
      <c r="R42" s="12">
        <v>20079</v>
      </c>
      <c r="S42" s="12">
        <v>19151</v>
      </c>
      <c r="T42" s="12">
        <v>18304</v>
      </c>
      <c r="U42" s="12">
        <v>17765</v>
      </c>
      <c r="V42" s="12">
        <v>17051</v>
      </c>
      <c r="W42" s="12">
        <v>16210</v>
      </c>
      <c r="X42" s="12">
        <v>14883</v>
      </c>
      <c r="Y42" s="12">
        <v>14463</v>
      </c>
      <c r="AA42" s="2">
        <f>IFERROR(INDEX('Holiday Schedule'!$D$3:$D$24,MATCH(A42,'Holiday Schedule'!$C$3:$C$24,0)),0)</f>
        <v>0</v>
      </c>
      <c r="AB42" s="2">
        <f t="shared" si="0"/>
        <v>7</v>
      </c>
      <c r="AC42" s="2">
        <f t="shared" si="1"/>
        <v>0</v>
      </c>
      <c r="AD42" s="5">
        <f t="shared" si="2"/>
        <v>429608</v>
      </c>
      <c r="AE42" s="5">
        <f t="shared" si="3"/>
        <v>429608</v>
      </c>
      <c r="AG42" s="2">
        <f t="shared" si="4"/>
        <v>2</v>
      </c>
      <c r="AH42" s="2">
        <f t="shared" si="5"/>
        <v>2024</v>
      </c>
      <c r="AJ42" s="5">
        <f t="shared" si="6"/>
        <v>22206</v>
      </c>
      <c r="AK42" s="2">
        <f t="shared" si="7"/>
        <v>12</v>
      </c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40"/>
    </row>
    <row r="43" spans="1:89" x14ac:dyDescent="0.25">
      <c r="A43" s="18">
        <v>45326</v>
      </c>
      <c r="B43" s="12">
        <v>13865</v>
      </c>
      <c r="C43" s="12">
        <v>13882</v>
      </c>
      <c r="D43" s="12">
        <v>14167</v>
      </c>
      <c r="E43" s="12">
        <v>13938</v>
      </c>
      <c r="F43" s="12">
        <v>14637</v>
      </c>
      <c r="G43" s="12">
        <v>15347</v>
      </c>
      <c r="H43" s="12">
        <v>16291</v>
      </c>
      <c r="I43" s="12">
        <v>18826</v>
      </c>
      <c r="J43" s="12">
        <v>20499</v>
      </c>
      <c r="K43" s="12">
        <v>21596</v>
      </c>
      <c r="L43" s="12">
        <v>22145</v>
      </c>
      <c r="M43" s="12">
        <v>22206</v>
      </c>
      <c r="N43" s="12">
        <v>21303</v>
      </c>
      <c r="O43" s="12">
        <v>21408</v>
      </c>
      <c r="P43" s="12">
        <v>20976</v>
      </c>
      <c r="Q43" s="12">
        <v>20625</v>
      </c>
      <c r="R43" s="12">
        <v>20073</v>
      </c>
      <c r="S43" s="12">
        <v>19152</v>
      </c>
      <c r="T43" s="12">
        <v>18303</v>
      </c>
      <c r="U43" s="12">
        <v>17763</v>
      </c>
      <c r="V43" s="12">
        <v>17051</v>
      </c>
      <c r="W43" s="12">
        <v>16210</v>
      </c>
      <c r="X43" s="12">
        <v>14884</v>
      </c>
      <c r="Y43" s="12">
        <v>14463</v>
      </c>
      <c r="AA43" s="2">
        <f>IFERROR(INDEX('Holiday Schedule'!$D$3:$D$24,MATCH(A43,'Holiday Schedule'!$C$3:$C$24,0)),0)</f>
        <v>0</v>
      </c>
      <c r="AB43" s="2">
        <f t="shared" si="0"/>
        <v>1</v>
      </c>
      <c r="AC43" s="2">
        <f t="shared" si="1"/>
        <v>0</v>
      </c>
      <c r="AD43" s="5">
        <f t="shared" si="2"/>
        <v>429610</v>
      </c>
      <c r="AE43" s="5">
        <f t="shared" si="3"/>
        <v>429610</v>
      </c>
      <c r="AG43" s="2">
        <f t="shared" si="4"/>
        <v>2</v>
      </c>
      <c r="AH43" s="2">
        <f t="shared" si="5"/>
        <v>2024</v>
      </c>
      <c r="AJ43" s="5">
        <f t="shared" si="6"/>
        <v>22206</v>
      </c>
      <c r="AK43" s="2">
        <f t="shared" si="7"/>
        <v>12</v>
      </c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40"/>
    </row>
    <row r="44" spans="1:89" x14ac:dyDescent="0.25">
      <c r="A44" s="18">
        <v>45327</v>
      </c>
      <c r="B44" s="12">
        <v>13878</v>
      </c>
      <c r="C44" s="12">
        <v>13986</v>
      </c>
      <c r="D44" s="12">
        <v>14232</v>
      </c>
      <c r="E44" s="12">
        <v>14200</v>
      </c>
      <c r="F44" s="12">
        <v>14854</v>
      </c>
      <c r="G44" s="12">
        <v>15605</v>
      </c>
      <c r="H44" s="12">
        <v>16755</v>
      </c>
      <c r="I44" s="12">
        <v>19851</v>
      </c>
      <c r="J44" s="12">
        <v>21587</v>
      </c>
      <c r="K44" s="12">
        <v>22571</v>
      </c>
      <c r="L44" s="12">
        <v>23189</v>
      </c>
      <c r="M44" s="12">
        <v>23064</v>
      </c>
      <c r="N44" s="12">
        <v>22337</v>
      </c>
      <c r="O44" s="12">
        <v>22593</v>
      </c>
      <c r="P44" s="12">
        <v>22086</v>
      </c>
      <c r="Q44" s="12">
        <v>21837</v>
      </c>
      <c r="R44" s="12">
        <v>21145</v>
      </c>
      <c r="S44" s="12">
        <v>19572</v>
      </c>
      <c r="T44" s="12">
        <v>18704</v>
      </c>
      <c r="U44" s="12">
        <v>18123</v>
      </c>
      <c r="V44" s="12">
        <v>17443</v>
      </c>
      <c r="W44" s="12">
        <v>16383</v>
      </c>
      <c r="X44" s="12">
        <v>15098</v>
      </c>
      <c r="Y44" s="12">
        <v>14552</v>
      </c>
      <c r="AA44" s="2">
        <f>IFERROR(INDEX('Holiday Schedule'!$D$3:$D$24,MATCH(A44,'Holiday Schedule'!$C$3:$C$24,0)),0)</f>
        <v>0</v>
      </c>
      <c r="AB44" s="2">
        <f t="shared" si="0"/>
        <v>2</v>
      </c>
      <c r="AC44" s="2">
        <f t="shared" si="1"/>
        <v>325583</v>
      </c>
      <c r="AD44" s="5">
        <f t="shared" si="2"/>
        <v>118062</v>
      </c>
      <c r="AE44" s="5">
        <f t="shared" si="3"/>
        <v>443645</v>
      </c>
      <c r="AG44" s="2">
        <f t="shared" si="4"/>
        <v>2</v>
      </c>
      <c r="AH44" s="2">
        <f t="shared" si="5"/>
        <v>2024</v>
      </c>
      <c r="AJ44" s="5">
        <f t="shared" si="6"/>
        <v>23189</v>
      </c>
      <c r="AK44" s="2">
        <f t="shared" si="7"/>
        <v>11</v>
      </c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40"/>
    </row>
    <row r="45" spans="1:89" x14ac:dyDescent="0.25">
      <c r="A45" s="18">
        <v>45328</v>
      </c>
      <c r="B45" s="12">
        <v>13876</v>
      </c>
      <c r="C45" s="12">
        <v>13986</v>
      </c>
      <c r="D45" s="12">
        <v>14232</v>
      </c>
      <c r="E45" s="12">
        <v>14199</v>
      </c>
      <c r="F45" s="12">
        <v>14853</v>
      </c>
      <c r="G45" s="12">
        <v>15604</v>
      </c>
      <c r="H45" s="12">
        <v>16749</v>
      </c>
      <c r="I45" s="12">
        <v>19850</v>
      </c>
      <c r="J45" s="12">
        <v>21600</v>
      </c>
      <c r="K45" s="12">
        <v>22584</v>
      </c>
      <c r="L45" s="12">
        <v>23202</v>
      </c>
      <c r="M45" s="12">
        <v>23074</v>
      </c>
      <c r="N45" s="12">
        <v>22341</v>
      </c>
      <c r="O45" s="12">
        <v>22593</v>
      </c>
      <c r="P45" s="12">
        <v>22086</v>
      </c>
      <c r="Q45" s="12">
        <v>21836</v>
      </c>
      <c r="R45" s="12">
        <v>21133</v>
      </c>
      <c r="S45" s="12">
        <v>19563</v>
      </c>
      <c r="T45" s="12">
        <v>18691</v>
      </c>
      <c r="U45" s="12">
        <v>18110</v>
      </c>
      <c r="V45" s="12">
        <v>17428</v>
      </c>
      <c r="W45" s="12">
        <v>16372</v>
      </c>
      <c r="X45" s="12">
        <v>15084</v>
      </c>
      <c r="Y45" s="12">
        <v>14542</v>
      </c>
      <c r="AA45" s="2">
        <f>IFERROR(INDEX('Holiday Schedule'!$D$3:$D$24,MATCH(A45,'Holiday Schedule'!$C$3:$C$24,0)),0)</f>
        <v>0</v>
      </c>
      <c r="AB45" s="2">
        <f t="shared" si="0"/>
        <v>3</v>
      </c>
      <c r="AC45" s="2">
        <f t="shared" si="1"/>
        <v>325547</v>
      </c>
      <c r="AD45" s="5">
        <f t="shared" si="2"/>
        <v>118041</v>
      </c>
      <c r="AE45" s="5">
        <f t="shared" si="3"/>
        <v>443588</v>
      </c>
      <c r="AG45" s="2">
        <f t="shared" si="4"/>
        <v>2</v>
      </c>
      <c r="AH45" s="2">
        <f t="shared" si="5"/>
        <v>2024</v>
      </c>
      <c r="AJ45" s="5">
        <f t="shared" si="6"/>
        <v>23202</v>
      </c>
      <c r="AK45" s="2">
        <f t="shared" si="7"/>
        <v>11</v>
      </c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40"/>
    </row>
    <row r="46" spans="1:89" x14ac:dyDescent="0.25">
      <c r="A46" s="18">
        <v>45329</v>
      </c>
      <c r="B46" s="12">
        <v>13899</v>
      </c>
      <c r="C46" s="12">
        <v>14011</v>
      </c>
      <c r="D46" s="12">
        <v>14257</v>
      </c>
      <c r="E46" s="12">
        <v>14224</v>
      </c>
      <c r="F46" s="12">
        <v>14880</v>
      </c>
      <c r="G46" s="12">
        <v>15629</v>
      </c>
      <c r="H46" s="12">
        <v>16782</v>
      </c>
      <c r="I46" s="12">
        <v>19901</v>
      </c>
      <c r="J46" s="12">
        <v>21641</v>
      </c>
      <c r="K46" s="12">
        <v>22628</v>
      </c>
      <c r="L46" s="12">
        <v>23246</v>
      </c>
      <c r="M46" s="12">
        <v>23117</v>
      </c>
      <c r="N46" s="12">
        <v>22385</v>
      </c>
      <c r="O46" s="12">
        <v>22647</v>
      </c>
      <c r="P46" s="12">
        <v>22142</v>
      </c>
      <c r="Q46" s="12">
        <v>21892</v>
      </c>
      <c r="R46" s="12">
        <v>21189</v>
      </c>
      <c r="S46" s="12">
        <v>19610</v>
      </c>
      <c r="T46" s="12">
        <v>18738</v>
      </c>
      <c r="U46" s="12">
        <v>18155</v>
      </c>
      <c r="V46" s="12">
        <v>17472</v>
      </c>
      <c r="W46" s="12">
        <v>16412</v>
      </c>
      <c r="X46" s="12">
        <v>15124</v>
      </c>
      <c r="Y46" s="12">
        <v>14578</v>
      </c>
      <c r="AA46" s="2">
        <f>IFERROR(INDEX('Holiday Schedule'!$D$3:$D$24,MATCH(A46,'Holiday Schedule'!$C$3:$C$24,0)),0)</f>
        <v>0</v>
      </c>
      <c r="AB46" s="2">
        <f t="shared" si="0"/>
        <v>4</v>
      </c>
      <c r="AC46" s="2">
        <f t="shared" si="1"/>
        <v>326299</v>
      </c>
      <c r="AD46" s="5">
        <f t="shared" si="2"/>
        <v>118260</v>
      </c>
      <c r="AE46" s="5">
        <f t="shared" si="3"/>
        <v>444559</v>
      </c>
      <c r="AG46" s="2">
        <f t="shared" si="4"/>
        <v>2</v>
      </c>
      <c r="AH46" s="2">
        <f t="shared" si="5"/>
        <v>2024</v>
      </c>
      <c r="AJ46" s="5">
        <f t="shared" si="6"/>
        <v>23246</v>
      </c>
      <c r="AK46" s="2">
        <f t="shared" si="7"/>
        <v>11</v>
      </c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40"/>
    </row>
    <row r="47" spans="1:89" x14ac:dyDescent="0.25">
      <c r="A47" s="18">
        <v>45330</v>
      </c>
      <c r="B47" s="12">
        <v>14053</v>
      </c>
      <c r="C47" s="12">
        <v>14165</v>
      </c>
      <c r="D47" s="12">
        <v>14414</v>
      </c>
      <c r="E47" s="12">
        <v>14380</v>
      </c>
      <c r="F47" s="12">
        <v>15043</v>
      </c>
      <c r="G47" s="12">
        <v>15804</v>
      </c>
      <c r="H47" s="12">
        <v>16959</v>
      </c>
      <c r="I47" s="12">
        <v>20121</v>
      </c>
      <c r="J47" s="12">
        <v>21881</v>
      </c>
      <c r="K47" s="12">
        <v>22880</v>
      </c>
      <c r="L47" s="12">
        <v>23503</v>
      </c>
      <c r="M47" s="12">
        <v>23381</v>
      </c>
      <c r="N47" s="12">
        <v>22633</v>
      </c>
      <c r="O47" s="12">
        <v>22899</v>
      </c>
      <c r="P47" s="12">
        <v>22389</v>
      </c>
      <c r="Q47" s="12">
        <v>22134</v>
      </c>
      <c r="R47" s="12">
        <v>21419</v>
      </c>
      <c r="S47" s="12">
        <v>19825</v>
      </c>
      <c r="T47" s="12">
        <v>18948</v>
      </c>
      <c r="U47" s="12">
        <v>18355</v>
      </c>
      <c r="V47" s="12">
        <v>17666</v>
      </c>
      <c r="W47" s="12">
        <v>16595</v>
      </c>
      <c r="X47" s="12">
        <v>15287</v>
      </c>
      <c r="Y47" s="12">
        <v>14741</v>
      </c>
      <c r="AA47" s="2">
        <f>IFERROR(INDEX('Holiday Schedule'!$D$3:$D$24,MATCH(A47,'Holiday Schedule'!$C$3:$C$24,0)),0)</f>
        <v>0</v>
      </c>
      <c r="AB47" s="2">
        <f t="shared" si="0"/>
        <v>5</v>
      </c>
      <c r="AC47" s="2">
        <f t="shared" si="1"/>
        <v>329916</v>
      </c>
      <c r="AD47" s="5">
        <f t="shared" si="2"/>
        <v>119559</v>
      </c>
      <c r="AE47" s="5">
        <f t="shared" si="3"/>
        <v>449475</v>
      </c>
      <c r="AG47" s="2">
        <f t="shared" si="4"/>
        <v>2</v>
      </c>
      <c r="AH47" s="2">
        <f t="shared" si="5"/>
        <v>2024</v>
      </c>
      <c r="AJ47" s="5">
        <f t="shared" si="6"/>
        <v>23503</v>
      </c>
      <c r="AK47" s="2">
        <f t="shared" si="7"/>
        <v>11</v>
      </c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40"/>
    </row>
    <row r="48" spans="1:89" x14ac:dyDescent="0.25">
      <c r="A48" s="18">
        <v>45331</v>
      </c>
      <c r="B48" s="12">
        <v>14051</v>
      </c>
      <c r="C48" s="12">
        <v>14164</v>
      </c>
      <c r="D48" s="12">
        <v>14414</v>
      </c>
      <c r="E48" s="12">
        <v>14381</v>
      </c>
      <c r="F48" s="12">
        <v>15042</v>
      </c>
      <c r="G48" s="12">
        <v>15805</v>
      </c>
      <c r="H48" s="12">
        <v>16957</v>
      </c>
      <c r="I48" s="12">
        <v>20121</v>
      </c>
      <c r="J48" s="12">
        <v>21881</v>
      </c>
      <c r="K48" s="12">
        <v>22879</v>
      </c>
      <c r="L48" s="12">
        <v>23504</v>
      </c>
      <c r="M48" s="12">
        <v>23373</v>
      </c>
      <c r="N48" s="12">
        <v>22634</v>
      </c>
      <c r="O48" s="12">
        <v>22899</v>
      </c>
      <c r="P48" s="12">
        <v>22388</v>
      </c>
      <c r="Q48" s="12">
        <v>22134</v>
      </c>
      <c r="R48" s="12">
        <v>21417</v>
      </c>
      <c r="S48" s="12">
        <v>19825</v>
      </c>
      <c r="T48" s="12">
        <v>18948</v>
      </c>
      <c r="U48" s="12">
        <v>18356</v>
      </c>
      <c r="V48" s="12">
        <v>17664</v>
      </c>
      <c r="W48" s="12">
        <v>16594</v>
      </c>
      <c r="X48" s="12">
        <v>15287</v>
      </c>
      <c r="Y48" s="12">
        <v>14738</v>
      </c>
      <c r="AA48" s="2">
        <f>IFERROR(INDEX('Holiday Schedule'!$D$3:$D$24,MATCH(A48,'Holiday Schedule'!$C$3:$C$24,0)),0)</f>
        <v>0</v>
      </c>
      <c r="AB48" s="2">
        <f t="shared" si="0"/>
        <v>6</v>
      </c>
      <c r="AC48" s="2">
        <f t="shared" si="1"/>
        <v>329904</v>
      </c>
      <c r="AD48" s="5">
        <f t="shared" si="2"/>
        <v>119552</v>
      </c>
      <c r="AE48" s="5">
        <f t="shared" si="3"/>
        <v>449456</v>
      </c>
      <c r="AG48" s="2">
        <f t="shared" si="4"/>
        <v>2</v>
      </c>
      <c r="AH48" s="2">
        <f t="shared" si="5"/>
        <v>2024</v>
      </c>
      <c r="AJ48" s="5">
        <f t="shared" si="6"/>
        <v>23504</v>
      </c>
      <c r="AK48" s="2">
        <f t="shared" si="7"/>
        <v>11</v>
      </c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40"/>
    </row>
    <row r="49" spans="1:89" x14ac:dyDescent="0.25">
      <c r="A49" s="18">
        <v>45332</v>
      </c>
      <c r="B49" s="12">
        <v>14063</v>
      </c>
      <c r="C49" s="12">
        <v>14074</v>
      </c>
      <c r="D49" s="12">
        <v>14369</v>
      </c>
      <c r="E49" s="12">
        <v>14138</v>
      </c>
      <c r="F49" s="12">
        <v>14848</v>
      </c>
      <c r="G49" s="12">
        <v>15563</v>
      </c>
      <c r="H49" s="12">
        <v>16535</v>
      </c>
      <c r="I49" s="12">
        <v>19114</v>
      </c>
      <c r="J49" s="12">
        <v>20811</v>
      </c>
      <c r="K49" s="12">
        <v>21926</v>
      </c>
      <c r="L49" s="12">
        <v>22484</v>
      </c>
      <c r="M49" s="12">
        <v>22548</v>
      </c>
      <c r="N49" s="12">
        <v>21628</v>
      </c>
      <c r="O49" s="12">
        <v>21738</v>
      </c>
      <c r="P49" s="12">
        <v>21297</v>
      </c>
      <c r="Q49" s="12">
        <v>20942</v>
      </c>
      <c r="R49" s="12">
        <v>20391</v>
      </c>
      <c r="S49" s="12">
        <v>19432</v>
      </c>
      <c r="T49" s="12">
        <v>18572</v>
      </c>
      <c r="U49" s="12">
        <v>18023</v>
      </c>
      <c r="V49" s="12">
        <v>17299</v>
      </c>
      <c r="W49" s="12">
        <v>16444</v>
      </c>
      <c r="X49" s="12">
        <v>15098</v>
      </c>
      <c r="Y49" s="12">
        <v>14671</v>
      </c>
      <c r="AA49" s="2">
        <f>IFERROR(INDEX('Holiday Schedule'!$D$3:$D$24,MATCH(A49,'Holiday Schedule'!$C$3:$C$24,0)),0)</f>
        <v>0</v>
      </c>
      <c r="AB49" s="2">
        <f t="shared" si="0"/>
        <v>7</v>
      </c>
      <c r="AC49" s="2">
        <f t="shared" si="1"/>
        <v>0</v>
      </c>
      <c r="AD49" s="5">
        <f t="shared" si="2"/>
        <v>436008</v>
      </c>
      <c r="AE49" s="5">
        <f t="shared" si="3"/>
        <v>436008</v>
      </c>
      <c r="AG49" s="2">
        <f t="shared" si="4"/>
        <v>2</v>
      </c>
      <c r="AH49" s="2">
        <f t="shared" si="5"/>
        <v>2024</v>
      </c>
      <c r="AJ49" s="5">
        <f t="shared" si="6"/>
        <v>22548</v>
      </c>
      <c r="AK49" s="2">
        <f t="shared" si="7"/>
        <v>12</v>
      </c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40"/>
    </row>
    <row r="50" spans="1:89" x14ac:dyDescent="0.25">
      <c r="A50" s="18">
        <v>45333</v>
      </c>
      <c r="B50" s="12">
        <v>14064</v>
      </c>
      <c r="C50" s="12">
        <v>14074</v>
      </c>
      <c r="D50" s="12">
        <v>14371</v>
      </c>
      <c r="E50" s="12">
        <v>14139</v>
      </c>
      <c r="F50" s="12">
        <v>14848</v>
      </c>
      <c r="G50" s="12">
        <v>15565</v>
      </c>
      <c r="H50" s="12">
        <v>16529</v>
      </c>
      <c r="I50" s="12">
        <v>19114</v>
      </c>
      <c r="J50" s="12">
        <v>20813</v>
      </c>
      <c r="K50" s="12">
        <v>21928</v>
      </c>
      <c r="L50" s="12">
        <v>22486</v>
      </c>
      <c r="M50" s="12">
        <v>22550</v>
      </c>
      <c r="N50" s="12">
        <v>21630</v>
      </c>
      <c r="O50" s="12">
        <v>21740</v>
      </c>
      <c r="P50" s="12">
        <v>21299</v>
      </c>
      <c r="Q50" s="12">
        <v>20944</v>
      </c>
      <c r="R50" s="12">
        <v>20377</v>
      </c>
      <c r="S50" s="12">
        <v>19434</v>
      </c>
      <c r="T50" s="12">
        <v>18574</v>
      </c>
      <c r="U50" s="12">
        <v>18024</v>
      </c>
      <c r="V50" s="12">
        <v>17300</v>
      </c>
      <c r="W50" s="12">
        <v>16446</v>
      </c>
      <c r="X50" s="12">
        <v>15099</v>
      </c>
      <c r="Y50" s="12">
        <v>14672</v>
      </c>
      <c r="AA50" s="2">
        <f>IFERROR(INDEX('Holiday Schedule'!$D$3:$D$24,MATCH(A50,'Holiday Schedule'!$C$3:$C$24,0)),0)</f>
        <v>0</v>
      </c>
      <c r="AB50" s="2">
        <f t="shared" si="0"/>
        <v>1</v>
      </c>
      <c r="AC50" s="2">
        <f t="shared" si="1"/>
        <v>0</v>
      </c>
      <c r="AD50" s="5">
        <f t="shared" si="2"/>
        <v>436020</v>
      </c>
      <c r="AE50" s="5">
        <f t="shared" si="3"/>
        <v>436020</v>
      </c>
      <c r="AG50" s="2">
        <f t="shared" si="4"/>
        <v>2</v>
      </c>
      <c r="AH50" s="2">
        <f t="shared" si="5"/>
        <v>2024</v>
      </c>
      <c r="AJ50" s="5">
        <f t="shared" si="6"/>
        <v>22550</v>
      </c>
      <c r="AK50" s="2">
        <f t="shared" si="7"/>
        <v>12</v>
      </c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40"/>
    </row>
    <row r="51" spans="1:89" x14ac:dyDescent="0.25">
      <c r="A51" s="18">
        <v>45334</v>
      </c>
      <c r="B51" s="12">
        <v>14056</v>
      </c>
      <c r="C51" s="12">
        <v>14169</v>
      </c>
      <c r="D51" s="12">
        <v>14419</v>
      </c>
      <c r="E51" s="12">
        <v>14384</v>
      </c>
      <c r="F51" s="12">
        <v>15047</v>
      </c>
      <c r="G51" s="12">
        <v>15808</v>
      </c>
      <c r="H51" s="12">
        <v>16963</v>
      </c>
      <c r="I51" s="12">
        <v>20128</v>
      </c>
      <c r="J51" s="12">
        <v>21889</v>
      </c>
      <c r="K51" s="12">
        <v>22887</v>
      </c>
      <c r="L51" s="12">
        <v>23513</v>
      </c>
      <c r="M51" s="12">
        <v>23381</v>
      </c>
      <c r="N51" s="12">
        <v>22640</v>
      </c>
      <c r="O51" s="12">
        <v>22907</v>
      </c>
      <c r="P51" s="12">
        <v>22395</v>
      </c>
      <c r="Q51" s="12">
        <v>22143</v>
      </c>
      <c r="R51" s="12">
        <v>21426</v>
      </c>
      <c r="S51" s="12">
        <v>19831</v>
      </c>
      <c r="T51" s="12">
        <v>18954</v>
      </c>
      <c r="U51" s="12">
        <v>18363</v>
      </c>
      <c r="V51" s="12">
        <v>17672</v>
      </c>
      <c r="W51" s="12">
        <v>16601</v>
      </c>
      <c r="X51" s="12">
        <v>15295</v>
      </c>
      <c r="Y51" s="12">
        <v>14744</v>
      </c>
      <c r="AA51" s="2">
        <f>IFERROR(INDEX('Holiday Schedule'!$D$3:$D$24,MATCH(A51,'Holiday Schedule'!$C$3:$C$24,0)),0)</f>
        <v>0</v>
      </c>
      <c r="AB51" s="2">
        <f t="shared" si="0"/>
        <v>2</v>
      </c>
      <c r="AC51" s="2">
        <f t="shared" si="1"/>
        <v>330025</v>
      </c>
      <c r="AD51" s="5">
        <f t="shared" si="2"/>
        <v>119590</v>
      </c>
      <c r="AE51" s="5">
        <f t="shared" si="3"/>
        <v>449615</v>
      </c>
      <c r="AG51" s="2">
        <f t="shared" si="4"/>
        <v>2</v>
      </c>
      <c r="AH51" s="2">
        <f t="shared" si="5"/>
        <v>2024</v>
      </c>
      <c r="AJ51" s="5">
        <f t="shared" si="6"/>
        <v>23513</v>
      </c>
      <c r="AK51" s="2">
        <f t="shared" si="7"/>
        <v>11</v>
      </c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40"/>
    </row>
    <row r="52" spans="1:89" x14ac:dyDescent="0.25">
      <c r="A52" s="18">
        <v>45335</v>
      </c>
      <c r="B52" s="12">
        <v>14114</v>
      </c>
      <c r="C52" s="12">
        <v>14226</v>
      </c>
      <c r="D52" s="12">
        <v>14477</v>
      </c>
      <c r="E52" s="12">
        <v>14442</v>
      </c>
      <c r="F52" s="12">
        <v>15108</v>
      </c>
      <c r="G52" s="12">
        <v>15872</v>
      </c>
      <c r="H52" s="12">
        <v>17035</v>
      </c>
      <c r="I52" s="12">
        <v>20210</v>
      </c>
      <c r="J52" s="12">
        <v>21979</v>
      </c>
      <c r="K52" s="12">
        <v>22979</v>
      </c>
      <c r="L52" s="12">
        <v>23609</v>
      </c>
      <c r="M52" s="12">
        <v>23477</v>
      </c>
      <c r="N52" s="12">
        <v>22732</v>
      </c>
      <c r="O52" s="12">
        <v>23000</v>
      </c>
      <c r="P52" s="12">
        <v>22486</v>
      </c>
      <c r="Q52" s="12">
        <v>22233</v>
      </c>
      <c r="R52" s="12">
        <v>21514</v>
      </c>
      <c r="S52" s="12">
        <v>19911</v>
      </c>
      <c r="T52" s="12">
        <v>19031</v>
      </c>
      <c r="U52" s="12">
        <v>18438</v>
      </c>
      <c r="V52" s="12">
        <v>17741</v>
      </c>
      <c r="W52" s="12">
        <v>16668</v>
      </c>
      <c r="X52" s="12">
        <v>15356</v>
      </c>
      <c r="Y52" s="12">
        <v>14808</v>
      </c>
      <c r="AA52" s="2">
        <f>IFERROR(INDEX('Holiday Schedule'!$D$3:$D$24,MATCH(A52,'Holiday Schedule'!$C$3:$C$24,0)),0)</f>
        <v>0</v>
      </c>
      <c r="AB52" s="2">
        <f t="shared" si="0"/>
        <v>3</v>
      </c>
      <c r="AC52" s="2">
        <f t="shared" si="1"/>
        <v>331364</v>
      </c>
      <c r="AD52" s="5">
        <f t="shared" si="2"/>
        <v>120082</v>
      </c>
      <c r="AE52" s="5">
        <f t="shared" si="3"/>
        <v>451446</v>
      </c>
      <c r="AG52" s="2">
        <f t="shared" si="4"/>
        <v>2</v>
      </c>
      <c r="AH52" s="2">
        <f t="shared" si="5"/>
        <v>2024</v>
      </c>
      <c r="AJ52" s="5">
        <f t="shared" si="6"/>
        <v>23609</v>
      </c>
      <c r="AK52" s="2">
        <f t="shared" si="7"/>
        <v>11</v>
      </c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40"/>
    </row>
    <row r="53" spans="1:89" x14ac:dyDescent="0.25">
      <c r="A53" s="18">
        <v>45336</v>
      </c>
      <c r="B53" s="12">
        <v>14261</v>
      </c>
      <c r="C53" s="12">
        <v>14374</v>
      </c>
      <c r="D53" s="12">
        <v>14626</v>
      </c>
      <c r="E53" s="12">
        <v>14593</v>
      </c>
      <c r="F53" s="12">
        <v>15264</v>
      </c>
      <c r="G53" s="12">
        <v>16037</v>
      </c>
      <c r="H53" s="12">
        <v>17210</v>
      </c>
      <c r="I53" s="12">
        <v>20421</v>
      </c>
      <c r="J53" s="12">
        <v>22206</v>
      </c>
      <c r="K53" s="12">
        <v>23219</v>
      </c>
      <c r="L53" s="12">
        <v>23853</v>
      </c>
      <c r="M53" s="12">
        <v>23722</v>
      </c>
      <c r="N53" s="12">
        <v>22970</v>
      </c>
      <c r="O53" s="12">
        <v>23241</v>
      </c>
      <c r="P53" s="12">
        <v>22720</v>
      </c>
      <c r="Q53" s="12">
        <v>22463</v>
      </c>
      <c r="R53" s="12">
        <v>21738</v>
      </c>
      <c r="S53" s="12">
        <v>20120</v>
      </c>
      <c r="T53" s="12">
        <v>19229</v>
      </c>
      <c r="U53" s="12">
        <v>18629</v>
      </c>
      <c r="V53" s="12">
        <v>17929</v>
      </c>
      <c r="W53" s="12">
        <v>16843</v>
      </c>
      <c r="X53" s="12">
        <v>15516</v>
      </c>
      <c r="Y53" s="12">
        <v>14961</v>
      </c>
      <c r="AA53" s="2">
        <f>IFERROR(INDEX('Holiday Schedule'!$D$3:$D$24,MATCH(A53,'Holiday Schedule'!$C$3:$C$24,0)),0)</f>
        <v>0</v>
      </c>
      <c r="AB53" s="2">
        <f t="shared" si="0"/>
        <v>4</v>
      </c>
      <c r="AC53" s="2">
        <f t="shared" si="1"/>
        <v>334819</v>
      </c>
      <c r="AD53" s="5">
        <f t="shared" si="2"/>
        <v>121326</v>
      </c>
      <c r="AE53" s="5">
        <f t="shared" si="3"/>
        <v>456145</v>
      </c>
      <c r="AG53" s="2">
        <f t="shared" si="4"/>
        <v>2</v>
      </c>
      <c r="AH53" s="2">
        <f t="shared" si="5"/>
        <v>2024</v>
      </c>
      <c r="AJ53" s="5">
        <f t="shared" si="6"/>
        <v>23853</v>
      </c>
      <c r="AK53" s="2">
        <f t="shared" si="7"/>
        <v>11</v>
      </c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40"/>
    </row>
    <row r="54" spans="1:89" x14ac:dyDescent="0.25">
      <c r="A54" s="18">
        <v>45337</v>
      </c>
      <c r="B54" s="12">
        <v>14310</v>
      </c>
      <c r="C54" s="12">
        <v>14425</v>
      </c>
      <c r="D54" s="12">
        <v>14679</v>
      </c>
      <c r="E54" s="12">
        <v>14643</v>
      </c>
      <c r="F54" s="12">
        <v>15319</v>
      </c>
      <c r="G54" s="12">
        <v>16092</v>
      </c>
      <c r="H54" s="12">
        <v>17266</v>
      </c>
      <c r="I54" s="12">
        <v>20490</v>
      </c>
      <c r="J54" s="12">
        <v>22283</v>
      </c>
      <c r="K54" s="12">
        <v>23300</v>
      </c>
      <c r="L54" s="12">
        <v>23935</v>
      </c>
      <c r="M54" s="12">
        <v>23804</v>
      </c>
      <c r="N54" s="12">
        <v>23049</v>
      </c>
      <c r="O54" s="12">
        <v>23321</v>
      </c>
      <c r="P54" s="12">
        <v>22800</v>
      </c>
      <c r="Q54" s="12">
        <v>22539</v>
      </c>
      <c r="R54" s="12">
        <v>21813</v>
      </c>
      <c r="S54" s="12">
        <v>20186</v>
      </c>
      <c r="T54" s="12">
        <v>19294</v>
      </c>
      <c r="U54" s="12">
        <v>18693</v>
      </c>
      <c r="V54" s="12">
        <v>17990</v>
      </c>
      <c r="W54" s="12">
        <v>16898</v>
      </c>
      <c r="X54" s="12">
        <v>15569</v>
      </c>
      <c r="Y54" s="12">
        <v>15011</v>
      </c>
      <c r="AA54" s="2">
        <f>IFERROR(INDEX('Holiday Schedule'!$D$3:$D$24,MATCH(A54,'Holiday Schedule'!$C$3:$C$24,0)),0)</f>
        <v>0</v>
      </c>
      <c r="AB54" s="2">
        <f t="shared" si="0"/>
        <v>5</v>
      </c>
      <c r="AC54" s="2">
        <f t="shared" si="1"/>
        <v>335964</v>
      </c>
      <c r="AD54" s="5">
        <f t="shared" si="2"/>
        <v>121745</v>
      </c>
      <c r="AE54" s="5">
        <f t="shared" si="3"/>
        <v>457709</v>
      </c>
      <c r="AG54" s="2">
        <f t="shared" si="4"/>
        <v>2</v>
      </c>
      <c r="AH54" s="2">
        <f t="shared" si="5"/>
        <v>2024</v>
      </c>
      <c r="AJ54" s="5">
        <f t="shared" si="6"/>
        <v>23935</v>
      </c>
      <c r="AK54" s="2">
        <f t="shared" si="7"/>
        <v>11</v>
      </c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40"/>
    </row>
    <row r="55" spans="1:89" x14ac:dyDescent="0.25">
      <c r="A55" s="18">
        <v>45338</v>
      </c>
      <c r="B55" s="12">
        <v>14349</v>
      </c>
      <c r="C55" s="12">
        <v>14465</v>
      </c>
      <c r="D55" s="12">
        <v>14719</v>
      </c>
      <c r="E55" s="12">
        <v>14683</v>
      </c>
      <c r="F55" s="12">
        <v>15358</v>
      </c>
      <c r="G55" s="12">
        <v>16132</v>
      </c>
      <c r="H55" s="12">
        <v>17322</v>
      </c>
      <c r="I55" s="12">
        <v>20509</v>
      </c>
      <c r="J55" s="12">
        <v>22300</v>
      </c>
      <c r="K55" s="12">
        <v>23316</v>
      </c>
      <c r="L55" s="12">
        <v>23951</v>
      </c>
      <c r="M55" s="12">
        <v>23820</v>
      </c>
      <c r="N55" s="12">
        <v>23064</v>
      </c>
      <c r="O55" s="12">
        <v>23337</v>
      </c>
      <c r="P55" s="12">
        <v>22814</v>
      </c>
      <c r="Q55" s="12">
        <v>22556</v>
      </c>
      <c r="R55" s="12">
        <v>21830</v>
      </c>
      <c r="S55" s="12">
        <v>20230</v>
      </c>
      <c r="T55" s="12">
        <v>19337</v>
      </c>
      <c r="U55" s="12">
        <v>18739</v>
      </c>
      <c r="V55" s="12">
        <v>18035</v>
      </c>
      <c r="W55" s="12">
        <v>16941</v>
      </c>
      <c r="X55" s="12">
        <v>15613</v>
      </c>
      <c r="Y55" s="12">
        <v>15053</v>
      </c>
      <c r="AA55" s="2">
        <f>IFERROR(INDEX('Holiday Schedule'!$D$3:$D$24,MATCH(A55,'Holiday Schedule'!$C$3:$C$24,0)),0)</f>
        <v>0</v>
      </c>
      <c r="AB55" s="2">
        <f t="shared" si="0"/>
        <v>6</v>
      </c>
      <c r="AC55" s="2">
        <f t="shared" si="1"/>
        <v>336392</v>
      </c>
      <c r="AD55" s="5">
        <f t="shared" si="2"/>
        <v>122081</v>
      </c>
      <c r="AE55" s="5">
        <f t="shared" si="3"/>
        <v>458473</v>
      </c>
      <c r="AG55" s="2">
        <f t="shared" si="4"/>
        <v>2</v>
      </c>
      <c r="AH55" s="2">
        <f t="shared" si="5"/>
        <v>2024</v>
      </c>
      <c r="AJ55" s="5">
        <f t="shared" si="6"/>
        <v>23951</v>
      </c>
      <c r="AK55" s="2">
        <f t="shared" si="7"/>
        <v>11</v>
      </c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40"/>
    </row>
    <row r="56" spans="1:89" x14ac:dyDescent="0.25">
      <c r="A56" s="18">
        <v>45339</v>
      </c>
      <c r="B56" s="12">
        <v>14360</v>
      </c>
      <c r="C56" s="12">
        <v>14372</v>
      </c>
      <c r="D56" s="12">
        <v>14675</v>
      </c>
      <c r="E56" s="12">
        <v>14437</v>
      </c>
      <c r="F56" s="12">
        <v>15161</v>
      </c>
      <c r="G56" s="12">
        <v>15892</v>
      </c>
      <c r="H56" s="12">
        <v>16859</v>
      </c>
      <c r="I56" s="12">
        <v>19476</v>
      </c>
      <c r="J56" s="12">
        <v>21206</v>
      </c>
      <c r="K56" s="12">
        <v>22341</v>
      </c>
      <c r="L56" s="12">
        <v>22910</v>
      </c>
      <c r="M56" s="12">
        <v>22974</v>
      </c>
      <c r="N56" s="12">
        <v>22038</v>
      </c>
      <c r="O56" s="12">
        <v>22154</v>
      </c>
      <c r="P56" s="12">
        <v>21703</v>
      </c>
      <c r="Q56" s="12">
        <v>21339</v>
      </c>
      <c r="R56" s="12">
        <v>20762</v>
      </c>
      <c r="S56" s="12">
        <v>19832</v>
      </c>
      <c r="T56" s="12">
        <v>18953</v>
      </c>
      <c r="U56" s="12">
        <v>18396</v>
      </c>
      <c r="V56" s="12">
        <v>17658</v>
      </c>
      <c r="W56" s="12">
        <v>16787</v>
      </c>
      <c r="X56" s="12">
        <v>15416</v>
      </c>
      <c r="Y56" s="12">
        <v>14981</v>
      </c>
      <c r="AA56" s="2">
        <f>IFERROR(INDEX('Holiday Schedule'!$D$3:$D$24,MATCH(A56,'Holiday Schedule'!$C$3:$C$24,0)),0)</f>
        <v>0</v>
      </c>
      <c r="AB56" s="2">
        <f t="shared" si="0"/>
        <v>7</v>
      </c>
      <c r="AC56" s="2">
        <f t="shared" si="1"/>
        <v>0</v>
      </c>
      <c r="AD56" s="5">
        <f t="shared" si="2"/>
        <v>444682</v>
      </c>
      <c r="AE56" s="5">
        <f t="shared" si="3"/>
        <v>444682</v>
      </c>
      <c r="AG56" s="2">
        <f t="shared" si="4"/>
        <v>2</v>
      </c>
      <c r="AH56" s="2">
        <f t="shared" si="5"/>
        <v>2024</v>
      </c>
      <c r="AJ56" s="5">
        <f t="shared" si="6"/>
        <v>22974</v>
      </c>
      <c r="AK56" s="2">
        <f t="shared" si="7"/>
        <v>12</v>
      </c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40"/>
    </row>
    <row r="57" spans="1:89" x14ac:dyDescent="0.25">
      <c r="A57" s="18">
        <v>45340</v>
      </c>
      <c r="B57" s="12">
        <v>14358</v>
      </c>
      <c r="C57" s="12">
        <v>14371</v>
      </c>
      <c r="D57" s="12">
        <v>14673</v>
      </c>
      <c r="E57" s="12">
        <v>14435</v>
      </c>
      <c r="F57" s="12">
        <v>15159</v>
      </c>
      <c r="G57" s="12">
        <v>15888</v>
      </c>
      <c r="H57" s="12">
        <v>16845</v>
      </c>
      <c r="I57" s="12">
        <v>19473</v>
      </c>
      <c r="J57" s="12">
        <v>21202</v>
      </c>
      <c r="K57" s="12">
        <v>22340</v>
      </c>
      <c r="L57" s="12">
        <v>22906</v>
      </c>
      <c r="M57" s="12">
        <v>22972</v>
      </c>
      <c r="N57" s="12">
        <v>22035</v>
      </c>
      <c r="O57" s="12">
        <v>22146</v>
      </c>
      <c r="P57" s="12">
        <v>21698</v>
      </c>
      <c r="Q57" s="12">
        <v>21335</v>
      </c>
      <c r="R57" s="12">
        <v>20756</v>
      </c>
      <c r="S57" s="12">
        <v>19823</v>
      </c>
      <c r="T57" s="12">
        <v>18949</v>
      </c>
      <c r="U57" s="12">
        <v>18391</v>
      </c>
      <c r="V57" s="12">
        <v>17655</v>
      </c>
      <c r="W57" s="12">
        <v>16786</v>
      </c>
      <c r="X57" s="12">
        <v>15413</v>
      </c>
      <c r="Y57" s="12">
        <v>14978</v>
      </c>
      <c r="AA57" s="2">
        <f>IFERROR(INDEX('Holiday Schedule'!$D$3:$D$24,MATCH(A57,'Holiday Schedule'!$C$3:$C$24,0)),0)</f>
        <v>0</v>
      </c>
      <c r="AB57" s="2">
        <f t="shared" si="0"/>
        <v>1</v>
      </c>
      <c r="AC57" s="2">
        <f t="shared" si="1"/>
        <v>0</v>
      </c>
      <c r="AD57" s="5">
        <f t="shared" si="2"/>
        <v>444587</v>
      </c>
      <c r="AE57" s="5">
        <f t="shared" si="3"/>
        <v>444587</v>
      </c>
      <c r="AG57" s="2">
        <f t="shared" si="4"/>
        <v>2</v>
      </c>
      <c r="AH57" s="2">
        <f t="shared" si="5"/>
        <v>2024</v>
      </c>
      <c r="AJ57" s="5">
        <f t="shared" si="6"/>
        <v>22972</v>
      </c>
      <c r="AK57" s="2">
        <f t="shared" si="7"/>
        <v>12</v>
      </c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40"/>
    </row>
    <row r="58" spans="1:89" x14ac:dyDescent="0.25">
      <c r="A58" s="18">
        <v>45341</v>
      </c>
      <c r="B58" s="12">
        <v>14355</v>
      </c>
      <c r="C58" s="12">
        <v>14367</v>
      </c>
      <c r="D58" s="12">
        <v>14670</v>
      </c>
      <c r="E58" s="12">
        <v>14432</v>
      </c>
      <c r="F58" s="12">
        <v>15155</v>
      </c>
      <c r="G58" s="12">
        <v>15885</v>
      </c>
      <c r="H58" s="12">
        <v>16835</v>
      </c>
      <c r="I58" s="12">
        <v>19470</v>
      </c>
      <c r="J58" s="12">
        <v>21198</v>
      </c>
      <c r="K58" s="12">
        <v>22335</v>
      </c>
      <c r="L58" s="12">
        <v>22902</v>
      </c>
      <c r="M58" s="12">
        <v>22967</v>
      </c>
      <c r="N58" s="12">
        <v>22031</v>
      </c>
      <c r="O58" s="12">
        <v>22142</v>
      </c>
      <c r="P58" s="12">
        <v>21694</v>
      </c>
      <c r="Q58" s="12">
        <v>21332</v>
      </c>
      <c r="R58" s="12">
        <v>20753</v>
      </c>
      <c r="S58" s="12">
        <v>19806</v>
      </c>
      <c r="T58" s="12">
        <v>18948</v>
      </c>
      <c r="U58" s="12">
        <v>18389</v>
      </c>
      <c r="V58" s="12">
        <v>17653</v>
      </c>
      <c r="W58" s="12">
        <v>16783</v>
      </c>
      <c r="X58" s="12">
        <v>15410</v>
      </c>
      <c r="Y58" s="12">
        <v>14975</v>
      </c>
      <c r="AA58" s="2">
        <f>IFERROR(INDEX('Holiday Schedule'!$D$3:$D$24,MATCH(A58,'Holiday Schedule'!$C$3:$C$24,0)),0)</f>
        <v>1</v>
      </c>
      <c r="AB58" s="2">
        <f t="shared" si="0"/>
        <v>2</v>
      </c>
      <c r="AC58" s="2">
        <f t="shared" si="1"/>
        <v>0</v>
      </c>
      <c r="AD58" s="5">
        <f t="shared" si="2"/>
        <v>444487</v>
      </c>
      <c r="AE58" s="5">
        <f t="shared" si="3"/>
        <v>444487</v>
      </c>
      <c r="AG58" s="2">
        <f t="shared" si="4"/>
        <v>2</v>
      </c>
      <c r="AH58" s="2">
        <f t="shared" si="5"/>
        <v>2024</v>
      </c>
      <c r="AJ58" s="5">
        <f t="shared" si="6"/>
        <v>22967</v>
      </c>
      <c r="AK58" s="2">
        <f t="shared" si="7"/>
        <v>12</v>
      </c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40"/>
    </row>
    <row r="59" spans="1:89" x14ac:dyDescent="0.25">
      <c r="A59" s="18">
        <v>45342</v>
      </c>
      <c r="B59" s="12">
        <v>14450</v>
      </c>
      <c r="C59" s="12">
        <v>14564</v>
      </c>
      <c r="D59" s="12">
        <v>14820</v>
      </c>
      <c r="E59" s="12">
        <v>14785</v>
      </c>
      <c r="F59" s="12">
        <v>15465</v>
      </c>
      <c r="G59" s="12">
        <v>16244</v>
      </c>
      <c r="H59" s="12">
        <v>17399</v>
      </c>
      <c r="I59" s="12">
        <v>20646</v>
      </c>
      <c r="J59" s="12">
        <v>22451</v>
      </c>
      <c r="K59" s="12">
        <v>23475</v>
      </c>
      <c r="L59" s="12">
        <v>24116</v>
      </c>
      <c r="M59" s="12">
        <v>23981</v>
      </c>
      <c r="N59" s="12">
        <v>23223</v>
      </c>
      <c r="O59" s="12">
        <v>23495</v>
      </c>
      <c r="P59" s="12">
        <v>22971</v>
      </c>
      <c r="Q59" s="12">
        <v>22710</v>
      </c>
      <c r="R59" s="12">
        <v>21977</v>
      </c>
      <c r="S59" s="12">
        <v>20354</v>
      </c>
      <c r="T59" s="12">
        <v>19467</v>
      </c>
      <c r="U59" s="12">
        <v>18866</v>
      </c>
      <c r="V59" s="12">
        <v>18157</v>
      </c>
      <c r="W59" s="12">
        <v>17057</v>
      </c>
      <c r="X59" s="12">
        <v>15719</v>
      </c>
      <c r="Y59" s="12">
        <v>15152</v>
      </c>
      <c r="AA59" s="2">
        <f>IFERROR(INDEX('Holiday Schedule'!$D$3:$D$24,MATCH(A59,'Holiday Schedule'!$C$3:$C$24,0)),0)</f>
        <v>0</v>
      </c>
      <c r="AB59" s="2">
        <f t="shared" si="0"/>
        <v>3</v>
      </c>
      <c r="AC59" s="2">
        <f t="shared" si="1"/>
        <v>338665</v>
      </c>
      <c r="AD59" s="5">
        <f t="shared" si="2"/>
        <v>122879</v>
      </c>
      <c r="AE59" s="5">
        <f t="shared" si="3"/>
        <v>461544</v>
      </c>
      <c r="AG59" s="2">
        <f t="shared" si="4"/>
        <v>2</v>
      </c>
      <c r="AH59" s="2">
        <f t="shared" si="5"/>
        <v>2024</v>
      </c>
      <c r="AJ59" s="5">
        <f t="shared" si="6"/>
        <v>24116</v>
      </c>
      <c r="AK59" s="2">
        <f t="shared" si="7"/>
        <v>11</v>
      </c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40"/>
    </row>
    <row r="60" spans="1:89" x14ac:dyDescent="0.25">
      <c r="A60" s="18">
        <v>45343</v>
      </c>
      <c r="B60" s="12">
        <v>14449</v>
      </c>
      <c r="C60" s="12">
        <v>14564</v>
      </c>
      <c r="D60" s="12">
        <v>14820</v>
      </c>
      <c r="E60" s="12">
        <v>14785</v>
      </c>
      <c r="F60" s="12">
        <v>15464</v>
      </c>
      <c r="G60" s="12">
        <v>16243</v>
      </c>
      <c r="H60" s="12">
        <v>17401</v>
      </c>
      <c r="I60" s="12">
        <v>20642</v>
      </c>
      <c r="J60" s="12">
        <v>22448</v>
      </c>
      <c r="K60" s="12">
        <v>23474</v>
      </c>
      <c r="L60" s="12">
        <v>24116</v>
      </c>
      <c r="M60" s="12">
        <v>23980</v>
      </c>
      <c r="N60" s="12">
        <v>23221</v>
      </c>
      <c r="O60" s="12">
        <v>23494</v>
      </c>
      <c r="P60" s="12">
        <v>22968</v>
      </c>
      <c r="Q60" s="12">
        <v>22708</v>
      </c>
      <c r="R60" s="12">
        <v>21974</v>
      </c>
      <c r="S60" s="12">
        <v>20354</v>
      </c>
      <c r="T60" s="12">
        <v>19469</v>
      </c>
      <c r="U60" s="12">
        <v>18864</v>
      </c>
      <c r="V60" s="12">
        <v>18153</v>
      </c>
      <c r="W60" s="12">
        <v>17055</v>
      </c>
      <c r="X60" s="12">
        <v>15717</v>
      </c>
      <c r="Y60" s="12">
        <v>15151</v>
      </c>
      <c r="AA60" s="2">
        <f>IFERROR(INDEX('Holiday Schedule'!$D$3:$D$24,MATCH(A60,'Holiday Schedule'!$C$3:$C$24,0)),0)</f>
        <v>0</v>
      </c>
      <c r="AB60" s="2">
        <f t="shared" si="0"/>
        <v>4</v>
      </c>
      <c r="AC60" s="2">
        <f t="shared" si="1"/>
        <v>338637</v>
      </c>
      <c r="AD60" s="5">
        <f t="shared" si="2"/>
        <v>122877</v>
      </c>
      <c r="AE60" s="5">
        <f t="shared" si="3"/>
        <v>461514</v>
      </c>
      <c r="AG60" s="2">
        <f t="shared" si="4"/>
        <v>2</v>
      </c>
      <c r="AH60" s="2">
        <f t="shared" si="5"/>
        <v>2024</v>
      </c>
      <c r="AJ60" s="5">
        <f t="shared" si="6"/>
        <v>24116</v>
      </c>
      <c r="AK60" s="2">
        <f t="shared" si="7"/>
        <v>11</v>
      </c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40"/>
    </row>
    <row r="61" spans="1:89" x14ac:dyDescent="0.25">
      <c r="A61" s="18">
        <v>45344</v>
      </c>
      <c r="B61" s="12">
        <v>14588</v>
      </c>
      <c r="C61" s="12">
        <v>14706</v>
      </c>
      <c r="D61" s="12">
        <v>14963</v>
      </c>
      <c r="E61" s="12">
        <v>14928</v>
      </c>
      <c r="F61" s="12">
        <v>15615</v>
      </c>
      <c r="G61" s="12">
        <v>16401</v>
      </c>
      <c r="H61" s="12">
        <v>17585</v>
      </c>
      <c r="I61" s="12">
        <v>20847</v>
      </c>
      <c r="J61" s="12">
        <v>22672</v>
      </c>
      <c r="K61" s="12">
        <v>23704</v>
      </c>
      <c r="L61" s="12">
        <v>24353</v>
      </c>
      <c r="M61" s="12">
        <v>24218</v>
      </c>
      <c r="N61" s="12">
        <v>23451</v>
      </c>
      <c r="O61" s="12">
        <v>23725</v>
      </c>
      <c r="P61" s="12">
        <v>23197</v>
      </c>
      <c r="Q61" s="12">
        <v>22932</v>
      </c>
      <c r="R61" s="12">
        <v>22193</v>
      </c>
      <c r="S61" s="12">
        <v>20560</v>
      </c>
      <c r="T61" s="12">
        <v>19660</v>
      </c>
      <c r="U61" s="12">
        <v>19049</v>
      </c>
      <c r="V61" s="12">
        <v>18332</v>
      </c>
      <c r="W61" s="12">
        <v>17223</v>
      </c>
      <c r="X61" s="12">
        <v>15872</v>
      </c>
      <c r="Y61" s="12">
        <v>15300</v>
      </c>
      <c r="AA61" s="2">
        <f>IFERROR(INDEX('Holiday Schedule'!$D$3:$D$24,MATCH(A61,'Holiday Schedule'!$C$3:$C$24,0)),0)</f>
        <v>0</v>
      </c>
      <c r="AB61" s="2">
        <f t="shared" si="0"/>
        <v>5</v>
      </c>
      <c r="AC61" s="2">
        <f t="shared" si="1"/>
        <v>341988</v>
      </c>
      <c r="AD61" s="5">
        <f t="shared" si="2"/>
        <v>124086</v>
      </c>
      <c r="AE61" s="5">
        <f t="shared" si="3"/>
        <v>466074</v>
      </c>
      <c r="AG61" s="2">
        <f t="shared" si="4"/>
        <v>2</v>
      </c>
      <c r="AH61" s="2">
        <f t="shared" si="5"/>
        <v>2024</v>
      </c>
      <c r="AJ61" s="5">
        <f t="shared" si="6"/>
        <v>24353</v>
      </c>
      <c r="AK61" s="2">
        <f t="shared" si="7"/>
        <v>11</v>
      </c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40"/>
    </row>
    <row r="62" spans="1:89" x14ac:dyDescent="0.25">
      <c r="A62" s="18">
        <v>45345</v>
      </c>
      <c r="B62" s="12">
        <v>14585</v>
      </c>
      <c r="C62" s="12">
        <v>14704</v>
      </c>
      <c r="D62" s="12">
        <v>14961</v>
      </c>
      <c r="E62" s="12">
        <v>14926</v>
      </c>
      <c r="F62" s="12">
        <v>15612</v>
      </c>
      <c r="G62" s="12">
        <v>16400</v>
      </c>
      <c r="H62" s="12">
        <v>17605</v>
      </c>
      <c r="I62" s="12">
        <v>20849</v>
      </c>
      <c r="J62" s="12">
        <v>22668</v>
      </c>
      <c r="K62" s="12">
        <v>23703</v>
      </c>
      <c r="L62" s="12">
        <v>24350</v>
      </c>
      <c r="M62" s="12">
        <v>24215</v>
      </c>
      <c r="N62" s="12">
        <v>23448</v>
      </c>
      <c r="O62" s="12">
        <v>23723</v>
      </c>
      <c r="P62" s="12">
        <v>23194</v>
      </c>
      <c r="Q62" s="12">
        <v>22929</v>
      </c>
      <c r="R62" s="12">
        <v>22191</v>
      </c>
      <c r="S62" s="12">
        <v>20563</v>
      </c>
      <c r="T62" s="12">
        <v>19658</v>
      </c>
      <c r="U62" s="12">
        <v>19049</v>
      </c>
      <c r="V62" s="12">
        <v>18330</v>
      </c>
      <c r="W62" s="12">
        <v>17221</v>
      </c>
      <c r="X62" s="12">
        <v>15870</v>
      </c>
      <c r="Y62" s="12">
        <v>15299</v>
      </c>
      <c r="AA62" s="2">
        <f>IFERROR(INDEX('Holiday Schedule'!$D$3:$D$24,MATCH(A62,'Holiday Schedule'!$C$3:$C$24,0)),0)</f>
        <v>0</v>
      </c>
      <c r="AB62" s="2">
        <f t="shared" si="0"/>
        <v>6</v>
      </c>
      <c r="AC62" s="2">
        <f t="shared" si="1"/>
        <v>341961</v>
      </c>
      <c r="AD62" s="5">
        <f t="shared" si="2"/>
        <v>124092</v>
      </c>
      <c r="AE62" s="5">
        <f t="shared" si="3"/>
        <v>466053</v>
      </c>
      <c r="AG62" s="2">
        <f t="shared" si="4"/>
        <v>2</v>
      </c>
      <c r="AH62" s="2">
        <f t="shared" si="5"/>
        <v>2024</v>
      </c>
      <c r="AJ62" s="5">
        <f t="shared" si="6"/>
        <v>24350</v>
      </c>
      <c r="AK62" s="2">
        <f t="shared" si="7"/>
        <v>11</v>
      </c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40"/>
    </row>
    <row r="63" spans="1:89" x14ac:dyDescent="0.25">
      <c r="A63" s="18">
        <v>45346</v>
      </c>
      <c r="B63" s="12">
        <v>14593</v>
      </c>
      <c r="C63" s="12">
        <v>14606</v>
      </c>
      <c r="D63" s="12">
        <v>14911</v>
      </c>
      <c r="E63" s="12">
        <v>14671</v>
      </c>
      <c r="F63" s="12">
        <v>15403</v>
      </c>
      <c r="G63" s="12">
        <v>16148</v>
      </c>
      <c r="H63" s="12">
        <v>17116</v>
      </c>
      <c r="I63" s="12">
        <v>19796</v>
      </c>
      <c r="J63" s="12">
        <v>21553</v>
      </c>
      <c r="K63" s="12">
        <v>22708</v>
      </c>
      <c r="L63" s="12">
        <v>23286</v>
      </c>
      <c r="M63" s="12">
        <v>23353</v>
      </c>
      <c r="N63" s="12">
        <v>22402</v>
      </c>
      <c r="O63" s="12">
        <v>22512</v>
      </c>
      <c r="P63" s="12">
        <v>22057</v>
      </c>
      <c r="Q63" s="12">
        <v>21691</v>
      </c>
      <c r="R63" s="12">
        <v>21101</v>
      </c>
      <c r="S63" s="12">
        <v>20124</v>
      </c>
      <c r="T63" s="12">
        <v>19265</v>
      </c>
      <c r="U63" s="12">
        <v>18696</v>
      </c>
      <c r="V63" s="12">
        <v>17946</v>
      </c>
      <c r="W63" s="12">
        <v>17064</v>
      </c>
      <c r="X63" s="12">
        <v>15668</v>
      </c>
      <c r="Y63" s="12">
        <v>15227</v>
      </c>
      <c r="AA63" s="2">
        <f>IFERROR(INDEX('Holiday Schedule'!$D$3:$D$24,MATCH(A63,'Holiday Schedule'!$C$3:$C$24,0)),0)</f>
        <v>0</v>
      </c>
      <c r="AB63" s="2">
        <f t="shared" si="0"/>
        <v>7</v>
      </c>
      <c r="AC63" s="2">
        <f t="shared" si="1"/>
        <v>0</v>
      </c>
      <c r="AD63" s="5">
        <f t="shared" si="2"/>
        <v>451897</v>
      </c>
      <c r="AE63" s="5">
        <f t="shared" si="3"/>
        <v>451897</v>
      </c>
      <c r="AG63" s="2">
        <f t="shared" si="4"/>
        <v>2</v>
      </c>
      <c r="AH63" s="2">
        <f t="shared" si="5"/>
        <v>2024</v>
      </c>
      <c r="AJ63" s="5">
        <f t="shared" si="6"/>
        <v>23353</v>
      </c>
      <c r="AK63" s="2">
        <f t="shared" si="7"/>
        <v>12</v>
      </c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40"/>
    </row>
    <row r="64" spans="1:89" x14ac:dyDescent="0.25">
      <c r="A64" s="18">
        <v>45347</v>
      </c>
      <c r="B64" s="12">
        <v>14591</v>
      </c>
      <c r="C64" s="12">
        <v>14603</v>
      </c>
      <c r="D64" s="12">
        <v>14910</v>
      </c>
      <c r="E64" s="12">
        <v>14669</v>
      </c>
      <c r="F64" s="12">
        <v>15403</v>
      </c>
      <c r="G64" s="12">
        <v>16146</v>
      </c>
      <c r="H64" s="12">
        <v>17099</v>
      </c>
      <c r="I64" s="12">
        <v>19791</v>
      </c>
      <c r="J64" s="12">
        <v>21548</v>
      </c>
      <c r="K64" s="12">
        <v>22704</v>
      </c>
      <c r="L64" s="12">
        <v>23281</v>
      </c>
      <c r="M64" s="12">
        <v>23347</v>
      </c>
      <c r="N64" s="12">
        <v>22397</v>
      </c>
      <c r="O64" s="12">
        <v>22507</v>
      </c>
      <c r="P64" s="12">
        <v>22052</v>
      </c>
      <c r="Q64" s="12">
        <v>21682</v>
      </c>
      <c r="R64" s="12">
        <v>21096</v>
      </c>
      <c r="S64" s="12">
        <v>20125</v>
      </c>
      <c r="T64" s="12">
        <v>19258</v>
      </c>
      <c r="U64" s="12">
        <v>18691</v>
      </c>
      <c r="V64" s="12">
        <v>17942</v>
      </c>
      <c r="W64" s="12">
        <v>17059</v>
      </c>
      <c r="X64" s="12">
        <v>15664</v>
      </c>
      <c r="Y64" s="12">
        <v>15221</v>
      </c>
      <c r="AA64" s="2">
        <f>IFERROR(INDEX('Holiday Schedule'!$D$3:$D$24,MATCH(A64,'Holiday Schedule'!$C$3:$C$24,0)),0)</f>
        <v>0</v>
      </c>
      <c r="AB64" s="2">
        <f t="shared" si="0"/>
        <v>1</v>
      </c>
      <c r="AC64" s="2">
        <f t="shared" si="1"/>
        <v>0</v>
      </c>
      <c r="AD64" s="5">
        <f t="shared" si="2"/>
        <v>451786</v>
      </c>
      <c r="AE64" s="5">
        <f t="shared" si="3"/>
        <v>451786</v>
      </c>
      <c r="AG64" s="2">
        <f t="shared" si="4"/>
        <v>2</v>
      </c>
      <c r="AH64" s="2">
        <f t="shared" si="5"/>
        <v>2024</v>
      </c>
      <c r="AJ64" s="5">
        <f t="shared" si="6"/>
        <v>23347</v>
      </c>
      <c r="AK64" s="2">
        <f t="shared" si="7"/>
        <v>12</v>
      </c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40"/>
    </row>
    <row r="65" spans="1:89" x14ac:dyDescent="0.25">
      <c r="A65" s="18">
        <v>45348</v>
      </c>
      <c r="B65" s="12">
        <v>14660</v>
      </c>
      <c r="C65" s="12">
        <v>14776</v>
      </c>
      <c r="D65" s="12">
        <v>15036</v>
      </c>
      <c r="E65" s="12">
        <v>14999</v>
      </c>
      <c r="F65" s="12">
        <v>15690</v>
      </c>
      <c r="G65" s="12">
        <v>16479</v>
      </c>
      <c r="H65" s="12">
        <v>17658</v>
      </c>
      <c r="I65" s="12">
        <v>20947</v>
      </c>
      <c r="J65" s="12">
        <v>22780</v>
      </c>
      <c r="K65" s="12">
        <v>23820</v>
      </c>
      <c r="L65" s="12">
        <v>24469</v>
      </c>
      <c r="M65" s="12">
        <v>24333</v>
      </c>
      <c r="N65" s="12">
        <v>23565</v>
      </c>
      <c r="O65" s="12">
        <v>23839</v>
      </c>
      <c r="P65" s="12">
        <v>23308</v>
      </c>
      <c r="Q65" s="12">
        <v>23042</v>
      </c>
      <c r="R65" s="12">
        <v>22299</v>
      </c>
      <c r="S65" s="12">
        <v>20654</v>
      </c>
      <c r="T65" s="12">
        <v>19755</v>
      </c>
      <c r="U65" s="12">
        <v>19139</v>
      </c>
      <c r="V65" s="12">
        <v>18419</v>
      </c>
      <c r="W65" s="12">
        <v>17303</v>
      </c>
      <c r="X65" s="12">
        <v>15947</v>
      </c>
      <c r="Y65" s="12">
        <v>15374</v>
      </c>
      <c r="AA65" s="2">
        <f>IFERROR(INDEX('Holiday Schedule'!$D$3:$D$24,MATCH(A65,'Holiday Schedule'!$C$3:$C$24,0)),0)</f>
        <v>0</v>
      </c>
      <c r="AB65" s="2">
        <f t="shared" si="0"/>
        <v>2</v>
      </c>
      <c r="AC65" s="2">
        <f t="shared" si="1"/>
        <v>343619</v>
      </c>
      <c r="AD65" s="5">
        <f t="shared" si="2"/>
        <v>124672</v>
      </c>
      <c r="AE65" s="5">
        <f t="shared" si="3"/>
        <v>468291</v>
      </c>
      <c r="AG65" s="2">
        <f t="shared" si="4"/>
        <v>2</v>
      </c>
      <c r="AH65" s="2">
        <f t="shared" si="5"/>
        <v>2024</v>
      </c>
      <c r="AJ65" s="5">
        <f t="shared" si="6"/>
        <v>24469</v>
      </c>
      <c r="AK65" s="2">
        <f t="shared" si="7"/>
        <v>11</v>
      </c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40"/>
    </row>
    <row r="66" spans="1:89" x14ac:dyDescent="0.25">
      <c r="A66" s="18">
        <v>45349</v>
      </c>
      <c r="B66" s="12">
        <v>14678</v>
      </c>
      <c r="C66" s="12">
        <v>14793</v>
      </c>
      <c r="D66" s="12">
        <v>15053</v>
      </c>
      <c r="E66" s="12">
        <v>15019</v>
      </c>
      <c r="F66" s="12">
        <v>15707</v>
      </c>
      <c r="G66" s="12">
        <v>16500</v>
      </c>
      <c r="H66" s="12">
        <v>17659</v>
      </c>
      <c r="I66" s="12">
        <v>20974</v>
      </c>
      <c r="J66" s="12">
        <v>22808</v>
      </c>
      <c r="K66" s="12">
        <v>23849</v>
      </c>
      <c r="L66" s="12">
        <v>24499</v>
      </c>
      <c r="M66" s="12">
        <v>24364</v>
      </c>
      <c r="N66" s="12">
        <v>23591</v>
      </c>
      <c r="O66" s="12">
        <v>23869</v>
      </c>
      <c r="P66" s="12">
        <v>23336</v>
      </c>
      <c r="Q66" s="12">
        <v>23071</v>
      </c>
      <c r="R66" s="12">
        <v>22325</v>
      </c>
      <c r="S66" s="12">
        <v>20677</v>
      </c>
      <c r="T66" s="12">
        <v>19777</v>
      </c>
      <c r="U66" s="12">
        <v>19163</v>
      </c>
      <c r="V66" s="12">
        <v>18441</v>
      </c>
      <c r="W66" s="12">
        <v>17325</v>
      </c>
      <c r="X66" s="12">
        <v>15966</v>
      </c>
      <c r="Y66" s="12">
        <v>15391</v>
      </c>
      <c r="AA66" s="2">
        <f>IFERROR(INDEX('Holiday Schedule'!$D$3:$D$24,MATCH(A66,'Holiday Schedule'!$C$3:$C$24,0)),0)</f>
        <v>0</v>
      </c>
      <c r="AB66" s="2">
        <f t="shared" si="0"/>
        <v>3</v>
      </c>
      <c r="AC66" s="2">
        <f t="shared" si="1"/>
        <v>344035</v>
      </c>
      <c r="AD66" s="5">
        <f t="shared" si="2"/>
        <v>124800</v>
      </c>
      <c r="AE66" s="5">
        <f t="shared" si="3"/>
        <v>468835</v>
      </c>
      <c r="AG66" s="2">
        <f t="shared" si="4"/>
        <v>2</v>
      </c>
      <c r="AH66" s="2">
        <f t="shared" si="5"/>
        <v>2024</v>
      </c>
      <c r="AJ66" s="5">
        <f t="shared" si="6"/>
        <v>24499</v>
      </c>
      <c r="AK66" s="2">
        <f t="shared" si="7"/>
        <v>11</v>
      </c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40"/>
    </row>
    <row r="67" spans="1:89" x14ac:dyDescent="0.25">
      <c r="A67" s="18">
        <v>45350</v>
      </c>
      <c r="B67" s="12">
        <v>14703</v>
      </c>
      <c r="C67" s="12">
        <v>14822</v>
      </c>
      <c r="D67" s="12">
        <v>15083</v>
      </c>
      <c r="E67" s="12">
        <v>15046</v>
      </c>
      <c r="F67" s="12">
        <v>15739</v>
      </c>
      <c r="G67" s="12">
        <v>16533</v>
      </c>
      <c r="H67" s="12">
        <v>17741</v>
      </c>
      <c r="I67" s="12">
        <v>21018</v>
      </c>
      <c r="J67" s="12">
        <v>22855</v>
      </c>
      <c r="K67" s="12">
        <v>23897</v>
      </c>
      <c r="L67" s="12">
        <v>24551</v>
      </c>
      <c r="M67" s="12">
        <v>24414</v>
      </c>
      <c r="N67" s="12">
        <v>23641</v>
      </c>
      <c r="O67" s="12">
        <v>23919</v>
      </c>
      <c r="P67" s="12">
        <v>23385</v>
      </c>
      <c r="Q67" s="12">
        <v>23119</v>
      </c>
      <c r="R67" s="12">
        <v>22407</v>
      </c>
      <c r="S67" s="12">
        <v>20741</v>
      </c>
      <c r="T67" s="12">
        <v>19819</v>
      </c>
      <c r="U67" s="12">
        <v>19201</v>
      </c>
      <c r="V67" s="12">
        <v>18479</v>
      </c>
      <c r="W67" s="12">
        <v>17361</v>
      </c>
      <c r="X67" s="12">
        <v>15998</v>
      </c>
      <c r="Y67" s="12">
        <v>15422</v>
      </c>
      <c r="AA67" s="2">
        <f>IFERROR(INDEX('Holiday Schedule'!$D$3:$D$24,MATCH(A67,'Holiday Schedule'!$C$3:$C$24,0)),0)</f>
        <v>0</v>
      </c>
      <c r="AB67" s="2">
        <f t="shared" si="0"/>
        <v>4</v>
      </c>
      <c r="AC67" s="2">
        <f t="shared" si="1"/>
        <v>344805</v>
      </c>
      <c r="AD67" s="5">
        <f t="shared" si="2"/>
        <v>125089</v>
      </c>
      <c r="AE67" s="5">
        <f t="shared" si="3"/>
        <v>469894</v>
      </c>
      <c r="AG67" s="2">
        <f t="shared" si="4"/>
        <v>2</v>
      </c>
      <c r="AH67" s="2">
        <f t="shared" si="5"/>
        <v>2024</v>
      </c>
      <c r="AJ67" s="5">
        <f t="shared" si="6"/>
        <v>24551</v>
      </c>
      <c r="AK67" s="2">
        <f t="shared" si="7"/>
        <v>11</v>
      </c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40"/>
    </row>
    <row r="68" spans="1:89" x14ac:dyDescent="0.25">
      <c r="A68" s="18">
        <v>45351</v>
      </c>
      <c r="B68" s="12">
        <v>14728</v>
      </c>
      <c r="C68" s="12">
        <v>14843</v>
      </c>
      <c r="D68" s="12">
        <v>15104</v>
      </c>
      <c r="E68" s="12">
        <v>15069</v>
      </c>
      <c r="F68" s="12">
        <v>15763</v>
      </c>
      <c r="G68" s="12">
        <v>16566</v>
      </c>
      <c r="H68" s="12">
        <v>17746</v>
      </c>
      <c r="I68" s="12">
        <v>21055</v>
      </c>
      <c r="J68" s="12">
        <v>22895</v>
      </c>
      <c r="K68" s="12">
        <v>23941</v>
      </c>
      <c r="L68" s="12">
        <v>24589</v>
      </c>
      <c r="M68" s="12">
        <v>24453</v>
      </c>
      <c r="N68" s="12">
        <v>23680</v>
      </c>
      <c r="O68" s="12">
        <v>23957</v>
      </c>
      <c r="P68" s="12">
        <v>23422</v>
      </c>
      <c r="Q68" s="12">
        <v>23156</v>
      </c>
      <c r="R68" s="12">
        <v>22407</v>
      </c>
      <c r="S68" s="12">
        <v>20741</v>
      </c>
      <c r="T68" s="12">
        <v>19847</v>
      </c>
      <c r="U68" s="12">
        <v>19233</v>
      </c>
      <c r="V68" s="12">
        <v>18510</v>
      </c>
      <c r="W68" s="12">
        <v>17390</v>
      </c>
      <c r="X68" s="12">
        <v>16026</v>
      </c>
      <c r="Y68" s="12">
        <v>15450</v>
      </c>
      <c r="AA68" s="2">
        <f>IFERROR(INDEX('Holiday Schedule'!$D$3:$D$24,MATCH(A68,'Holiday Schedule'!$C$3:$C$24,0)),0)</f>
        <v>0</v>
      </c>
      <c r="AB68" s="2">
        <f t="shared" si="0"/>
        <v>5</v>
      </c>
      <c r="AC68" s="2">
        <f t="shared" si="1"/>
        <v>345302</v>
      </c>
      <c r="AD68" s="5">
        <f t="shared" si="2"/>
        <v>125269</v>
      </c>
      <c r="AE68" s="5">
        <f t="shared" si="3"/>
        <v>470571</v>
      </c>
      <c r="AG68" s="2">
        <f t="shared" si="4"/>
        <v>2</v>
      </c>
      <c r="AH68" s="2">
        <f t="shared" si="5"/>
        <v>2024</v>
      </c>
      <c r="AJ68" s="5">
        <f t="shared" si="6"/>
        <v>24589</v>
      </c>
      <c r="AK68" s="2">
        <f t="shared" si="7"/>
        <v>11</v>
      </c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40"/>
    </row>
    <row r="69" spans="1:89" x14ac:dyDescent="0.25">
      <c r="A69" s="18">
        <v>45352</v>
      </c>
      <c r="B69" s="12">
        <v>14522</v>
      </c>
      <c r="C69" s="12">
        <v>14219</v>
      </c>
      <c r="D69" s="12">
        <v>14327</v>
      </c>
      <c r="E69" s="12">
        <v>14528</v>
      </c>
      <c r="F69" s="12">
        <v>14712</v>
      </c>
      <c r="G69" s="12">
        <v>15849</v>
      </c>
      <c r="H69" s="12">
        <v>16936</v>
      </c>
      <c r="I69" s="12">
        <v>20120</v>
      </c>
      <c r="J69" s="12">
        <v>22434</v>
      </c>
      <c r="K69" s="12">
        <v>23758</v>
      </c>
      <c r="L69" s="12">
        <v>24245</v>
      </c>
      <c r="M69" s="12">
        <v>24138</v>
      </c>
      <c r="N69" s="12">
        <v>23466</v>
      </c>
      <c r="O69" s="12">
        <v>23242</v>
      </c>
      <c r="P69" s="12">
        <v>23020</v>
      </c>
      <c r="Q69" s="12">
        <v>22734</v>
      </c>
      <c r="R69" s="12">
        <v>21726</v>
      </c>
      <c r="S69" s="12">
        <v>19336</v>
      </c>
      <c r="T69" s="12">
        <v>18618</v>
      </c>
      <c r="U69" s="12">
        <v>18370</v>
      </c>
      <c r="V69" s="12">
        <v>17763</v>
      </c>
      <c r="W69" s="12">
        <v>16611</v>
      </c>
      <c r="X69" s="12">
        <v>15381</v>
      </c>
      <c r="Y69" s="12">
        <v>15061</v>
      </c>
      <c r="AA69" s="2">
        <f>IFERROR(INDEX('Holiday Schedule'!$D$3:$D$24,MATCH(A69,'Holiday Schedule'!$C$3:$C$24,0)),0)</f>
        <v>0</v>
      </c>
      <c r="AB69" s="2">
        <f t="shared" si="0"/>
        <v>6</v>
      </c>
      <c r="AC69" s="2">
        <f t="shared" si="1"/>
        <v>334962</v>
      </c>
      <c r="AD69" s="5">
        <f t="shared" si="2"/>
        <v>120154</v>
      </c>
      <c r="AE69" s="5">
        <f t="shared" si="3"/>
        <v>455116</v>
      </c>
      <c r="AG69" s="2">
        <f t="shared" si="4"/>
        <v>3</v>
      </c>
      <c r="AH69" s="2">
        <f t="shared" si="5"/>
        <v>2024</v>
      </c>
      <c r="AJ69" s="5">
        <f t="shared" si="6"/>
        <v>24245</v>
      </c>
      <c r="AK69" s="2">
        <f t="shared" si="7"/>
        <v>11</v>
      </c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40"/>
    </row>
    <row r="70" spans="1:89" x14ac:dyDescent="0.25">
      <c r="A70" s="18">
        <v>45353</v>
      </c>
      <c r="B70" s="12">
        <v>14406</v>
      </c>
      <c r="C70" s="12">
        <v>14133</v>
      </c>
      <c r="D70" s="12">
        <v>14129</v>
      </c>
      <c r="E70" s="12">
        <v>14224</v>
      </c>
      <c r="F70" s="12">
        <v>14478</v>
      </c>
      <c r="G70" s="12">
        <v>15489</v>
      </c>
      <c r="H70" s="12">
        <v>16284</v>
      </c>
      <c r="I70" s="12">
        <v>18474</v>
      </c>
      <c r="J70" s="12">
        <v>20692</v>
      </c>
      <c r="K70" s="12">
        <v>22181</v>
      </c>
      <c r="L70" s="12">
        <v>22613</v>
      </c>
      <c r="M70" s="12">
        <v>22735</v>
      </c>
      <c r="N70" s="12">
        <v>21748</v>
      </c>
      <c r="O70" s="12">
        <v>21499</v>
      </c>
      <c r="P70" s="12">
        <v>21242</v>
      </c>
      <c r="Q70" s="12">
        <v>20947</v>
      </c>
      <c r="R70" s="12">
        <v>20095</v>
      </c>
      <c r="S70" s="12">
        <v>18555</v>
      </c>
      <c r="T70" s="12">
        <v>17824</v>
      </c>
      <c r="U70" s="12">
        <v>17836</v>
      </c>
      <c r="V70" s="12">
        <v>17170</v>
      </c>
      <c r="W70" s="12">
        <v>16266</v>
      </c>
      <c r="X70" s="12">
        <v>15057</v>
      </c>
      <c r="Y70" s="12">
        <v>14800</v>
      </c>
      <c r="AA70" s="2">
        <f>IFERROR(INDEX('Holiday Schedule'!$D$3:$D$24,MATCH(A70,'Holiday Schedule'!$C$3:$C$24,0)),0)</f>
        <v>0</v>
      </c>
      <c r="AB70" s="2">
        <f t="shared" si="0"/>
        <v>7</v>
      </c>
      <c r="AC70" s="2">
        <f t="shared" si="1"/>
        <v>0</v>
      </c>
      <c r="AD70" s="5">
        <f t="shared" si="2"/>
        <v>432877</v>
      </c>
      <c r="AE70" s="5">
        <f t="shared" si="3"/>
        <v>432877</v>
      </c>
      <c r="AG70" s="2">
        <f t="shared" si="4"/>
        <v>3</v>
      </c>
      <c r="AH70" s="2">
        <f t="shared" si="5"/>
        <v>2024</v>
      </c>
      <c r="AJ70" s="5">
        <f t="shared" si="6"/>
        <v>22735</v>
      </c>
      <c r="AK70" s="2">
        <f t="shared" si="7"/>
        <v>12</v>
      </c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40"/>
    </row>
    <row r="71" spans="1:89" x14ac:dyDescent="0.25">
      <c r="A71" s="18">
        <v>45354</v>
      </c>
      <c r="B71" s="12">
        <v>14405</v>
      </c>
      <c r="C71" s="12">
        <v>14134</v>
      </c>
      <c r="D71" s="12">
        <v>14130</v>
      </c>
      <c r="E71" s="12">
        <v>14230</v>
      </c>
      <c r="F71" s="12">
        <v>14482</v>
      </c>
      <c r="G71" s="12">
        <v>15489</v>
      </c>
      <c r="H71" s="12">
        <v>16314</v>
      </c>
      <c r="I71" s="12">
        <v>18478</v>
      </c>
      <c r="J71" s="12">
        <v>20695</v>
      </c>
      <c r="K71" s="12">
        <v>22182</v>
      </c>
      <c r="L71" s="12">
        <v>22614</v>
      </c>
      <c r="M71" s="12">
        <v>22737</v>
      </c>
      <c r="N71" s="12">
        <v>21750</v>
      </c>
      <c r="O71" s="12">
        <v>21501</v>
      </c>
      <c r="P71" s="12">
        <v>21254</v>
      </c>
      <c r="Q71" s="12">
        <v>20963</v>
      </c>
      <c r="R71" s="12">
        <v>20095</v>
      </c>
      <c r="S71" s="12">
        <v>18554</v>
      </c>
      <c r="T71" s="12">
        <v>17853</v>
      </c>
      <c r="U71" s="12">
        <v>17867</v>
      </c>
      <c r="V71" s="12">
        <v>17203</v>
      </c>
      <c r="W71" s="12">
        <v>16299</v>
      </c>
      <c r="X71" s="12">
        <v>15091</v>
      </c>
      <c r="Y71" s="12">
        <v>14832</v>
      </c>
      <c r="AA71" s="2">
        <f>IFERROR(INDEX('Holiday Schedule'!$D$3:$D$24,MATCH(A71,'Holiday Schedule'!$C$3:$C$24,0)),0)</f>
        <v>0</v>
      </c>
      <c r="AB71" s="2">
        <f t="shared" si="0"/>
        <v>1</v>
      </c>
      <c r="AC71" s="2">
        <f t="shared" si="1"/>
        <v>0</v>
      </c>
      <c r="AD71" s="5">
        <f t="shared" si="2"/>
        <v>433152</v>
      </c>
      <c r="AE71" s="5">
        <f t="shared" si="3"/>
        <v>433152</v>
      </c>
      <c r="AG71" s="2">
        <f t="shared" si="4"/>
        <v>3</v>
      </c>
      <c r="AH71" s="2">
        <f t="shared" si="5"/>
        <v>2024</v>
      </c>
      <c r="AJ71" s="5">
        <f t="shared" si="6"/>
        <v>22737</v>
      </c>
      <c r="AK71" s="2">
        <f t="shared" si="7"/>
        <v>12</v>
      </c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40"/>
    </row>
    <row r="72" spans="1:89" x14ac:dyDescent="0.25">
      <c r="A72" s="18">
        <v>45355</v>
      </c>
      <c r="B72" s="12">
        <v>14573</v>
      </c>
      <c r="C72" s="12">
        <v>14269</v>
      </c>
      <c r="D72" s="12">
        <v>14375</v>
      </c>
      <c r="E72" s="12">
        <v>14575</v>
      </c>
      <c r="F72" s="12">
        <v>14760</v>
      </c>
      <c r="G72" s="12">
        <v>15900</v>
      </c>
      <c r="H72" s="12">
        <v>16953</v>
      </c>
      <c r="I72" s="12">
        <v>20152</v>
      </c>
      <c r="J72" s="12">
        <v>22472</v>
      </c>
      <c r="K72" s="12">
        <v>23794</v>
      </c>
      <c r="L72" s="12">
        <v>24292</v>
      </c>
      <c r="M72" s="12">
        <v>24181</v>
      </c>
      <c r="N72" s="12">
        <v>23514</v>
      </c>
      <c r="O72" s="12">
        <v>23284</v>
      </c>
      <c r="P72" s="12">
        <v>23062</v>
      </c>
      <c r="Q72" s="12">
        <v>22770</v>
      </c>
      <c r="R72" s="12">
        <v>21761</v>
      </c>
      <c r="S72" s="12">
        <v>19381</v>
      </c>
      <c r="T72" s="12">
        <v>18676</v>
      </c>
      <c r="U72" s="12">
        <v>18432</v>
      </c>
      <c r="V72" s="12">
        <v>17820</v>
      </c>
      <c r="W72" s="12">
        <v>16670</v>
      </c>
      <c r="X72" s="12">
        <v>15435</v>
      </c>
      <c r="Y72" s="12">
        <v>15115</v>
      </c>
      <c r="AA72" s="2">
        <f>IFERROR(INDEX('Holiday Schedule'!$D$3:$D$24,MATCH(A72,'Holiday Schedule'!$C$3:$C$24,0)),0)</f>
        <v>0</v>
      </c>
      <c r="AB72" s="2">
        <f t="shared" si="0"/>
        <v>2</v>
      </c>
      <c r="AC72" s="2">
        <f t="shared" si="1"/>
        <v>335696</v>
      </c>
      <c r="AD72" s="5">
        <f t="shared" si="2"/>
        <v>120520</v>
      </c>
      <c r="AE72" s="5">
        <f t="shared" si="3"/>
        <v>456216</v>
      </c>
      <c r="AG72" s="2">
        <f t="shared" si="4"/>
        <v>3</v>
      </c>
      <c r="AH72" s="2">
        <f t="shared" si="5"/>
        <v>2024</v>
      </c>
      <c r="AJ72" s="5">
        <f t="shared" si="6"/>
        <v>24292</v>
      </c>
      <c r="AK72" s="2">
        <f t="shared" si="7"/>
        <v>11</v>
      </c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40"/>
    </row>
    <row r="73" spans="1:89" x14ac:dyDescent="0.25">
      <c r="A73" s="18">
        <v>45356</v>
      </c>
      <c r="B73" s="12">
        <v>14570</v>
      </c>
      <c r="C73" s="12">
        <v>14266</v>
      </c>
      <c r="D73" s="12">
        <v>14375</v>
      </c>
      <c r="E73" s="12">
        <v>14574</v>
      </c>
      <c r="F73" s="12">
        <v>14760</v>
      </c>
      <c r="G73" s="12">
        <v>15901</v>
      </c>
      <c r="H73" s="12">
        <v>16965</v>
      </c>
      <c r="I73" s="12">
        <v>20151</v>
      </c>
      <c r="J73" s="12">
        <v>22474</v>
      </c>
      <c r="K73" s="12">
        <v>23807</v>
      </c>
      <c r="L73" s="12">
        <v>24280</v>
      </c>
      <c r="M73" s="12">
        <v>24175</v>
      </c>
      <c r="N73" s="12">
        <v>23504</v>
      </c>
      <c r="O73" s="12">
        <v>23281</v>
      </c>
      <c r="P73" s="12">
        <v>23056</v>
      </c>
      <c r="Q73" s="12">
        <v>22769</v>
      </c>
      <c r="R73" s="12">
        <v>21761</v>
      </c>
      <c r="S73" s="12">
        <v>19414</v>
      </c>
      <c r="T73" s="12">
        <v>18677</v>
      </c>
      <c r="U73" s="12">
        <v>18432</v>
      </c>
      <c r="V73" s="12">
        <v>17821</v>
      </c>
      <c r="W73" s="12">
        <v>16667</v>
      </c>
      <c r="X73" s="12">
        <v>15433</v>
      </c>
      <c r="Y73" s="12">
        <v>15113</v>
      </c>
      <c r="AA73" s="2">
        <f>IFERROR(INDEX('Holiday Schedule'!$D$3:$D$24,MATCH(A73,'Holiday Schedule'!$C$3:$C$24,0)),0)</f>
        <v>0</v>
      </c>
      <c r="AB73" s="2">
        <f t="shared" si="0"/>
        <v>3</v>
      </c>
      <c r="AC73" s="2">
        <f t="shared" si="1"/>
        <v>335702</v>
      </c>
      <c r="AD73" s="5">
        <f t="shared" si="2"/>
        <v>120524</v>
      </c>
      <c r="AE73" s="5">
        <f t="shared" si="3"/>
        <v>456226</v>
      </c>
      <c r="AG73" s="2">
        <f t="shared" si="4"/>
        <v>3</v>
      </c>
      <c r="AH73" s="2">
        <f t="shared" si="5"/>
        <v>2024</v>
      </c>
      <c r="AJ73" s="5">
        <f t="shared" si="6"/>
        <v>24280</v>
      </c>
      <c r="AK73" s="2">
        <f t="shared" si="7"/>
        <v>11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40"/>
    </row>
    <row r="74" spans="1:89" x14ac:dyDescent="0.25">
      <c r="A74" s="18">
        <v>45357</v>
      </c>
      <c r="B74" s="12">
        <v>14586</v>
      </c>
      <c r="C74" s="12">
        <v>14281</v>
      </c>
      <c r="D74" s="12">
        <v>14391</v>
      </c>
      <c r="E74" s="12">
        <v>14590</v>
      </c>
      <c r="F74" s="12">
        <v>14775</v>
      </c>
      <c r="G74" s="12">
        <v>15914</v>
      </c>
      <c r="H74" s="12">
        <v>17001</v>
      </c>
      <c r="I74" s="12">
        <v>20169</v>
      </c>
      <c r="J74" s="12">
        <v>22493</v>
      </c>
      <c r="K74" s="12">
        <v>23826</v>
      </c>
      <c r="L74" s="12">
        <v>24301</v>
      </c>
      <c r="M74" s="12">
        <v>24196</v>
      </c>
      <c r="N74" s="12">
        <v>23533</v>
      </c>
      <c r="O74" s="12">
        <v>23299</v>
      </c>
      <c r="P74" s="12">
        <v>23085</v>
      </c>
      <c r="Q74" s="12">
        <v>22791</v>
      </c>
      <c r="R74" s="12">
        <v>21782</v>
      </c>
      <c r="S74" s="12">
        <v>19424</v>
      </c>
      <c r="T74" s="12">
        <v>18702</v>
      </c>
      <c r="U74" s="12">
        <v>18458</v>
      </c>
      <c r="V74" s="12">
        <v>17847</v>
      </c>
      <c r="W74" s="12">
        <v>16696</v>
      </c>
      <c r="X74" s="12">
        <v>15462</v>
      </c>
      <c r="Y74" s="12">
        <v>15139</v>
      </c>
      <c r="AA74" s="2">
        <f>IFERROR(INDEX('Holiday Schedule'!$D$3:$D$24,MATCH(A74,'Holiday Schedule'!$C$3:$C$24,0)),0)</f>
        <v>0</v>
      </c>
      <c r="AB74" s="2">
        <f t="shared" ref="AB74:AB137" si="8">WEEKDAY(A74)</f>
        <v>4</v>
      </c>
      <c r="AC74" s="2">
        <f t="shared" ref="AC74:AC137" si="9">IF(AND(AB74&gt;1,AB74&lt;7,AA74&lt;1),SUM(I74:X74),0)</f>
        <v>336064</v>
      </c>
      <c r="AD74" s="5">
        <f t="shared" ref="AD74:AD137" si="10">AE74-AC74</f>
        <v>120677</v>
      </c>
      <c r="AE74" s="5">
        <f t="shared" ref="AE74:AE137" si="11">SUM(B74:Y74)</f>
        <v>456741</v>
      </c>
      <c r="AG74" s="2">
        <f t="shared" ref="AG74:AG137" si="12">MONTH(A74)</f>
        <v>3</v>
      </c>
      <c r="AH74" s="2">
        <f t="shared" ref="AH74:AH137" si="13">YEAR(A74)</f>
        <v>2024</v>
      </c>
      <c r="AJ74" s="5">
        <f t="shared" ref="AJ74:AJ137" si="14">MAX(B74:Y74)</f>
        <v>24301</v>
      </c>
      <c r="AK74" s="2">
        <f t="shared" ref="AK74:AK137" si="15">IF(AE74&gt;0,INDEX(B$8:Y$8,MATCH(AJ74,B74:Y74,0)),"")</f>
        <v>11</v>
      </c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40"/>
    </row>
    <row r="75" spans="1:89" x14ac:dyDescent="0.25">
      <c r="A75" s="18">
        <v>45358</v>
      </c>
      <c r="B75" s="12">
        <v>14612</v>
      </c>
      <c r="C75" s="12">
        <v>14307</v>
      </c>
      <c r="D75" s="12">
        <v>14415</v>
      </c>
      <c r="E75" s="12">
        <v>14615</v>
      </c>
      <c r="F75" s="12">
        <v>14800</v>
      </c>
      <c r="G75" s="12">
        <v>15945</v>
      </c>
      <c r="H75" s="12">
        <v>17073</v>
      </c>
      <c r="I75" s="12">
        <v>20192</v>
      </c>
      <c r="J75" s="12">
        <v>22516</v>
      </c>
      <c r="K75" s="12">
        <v>23878</v>
      </c>
      <c r="L75" s="12">
        <v>24343</v>
      </c>
      <c r="M75" s="12">
        <v>24222</v>
      </c>
      <c r="N75" s="12">
        <v>23555</v>
      </c>
      <c r="O75" s="12">
        <v>23326</v>
      </c>
      <c r="P75" s="12">
        <v>23100</v>
      </c>
      <c r="Q75" s="12">
        <v>22812</v>
      </c>
      <c r="R75" s="12">
        <v>21801</v>
      </c>
      <c r="S75" s="12">
        <v>19418</v>
      </c>
      <c r="T75" s="12">
        <v>18726</v>
      </c>
      <c r="U75" s="12">
        <v>18477</v>
      </c>
      <c r="V75" s="12">
        <v>17869</v>
      </c>
      <c r="W75" s="12">
        <v>16713</v>
      </c>
      <c r="X75" s="12">
        <v>15476</v>
      </c>
      <c r="Y75" s="12">
        <v>15154</v>
      </c>
      <c r="AA75" s="2">
        <f>IFERROR(INDEX('Holiday Schedule'!$D$3:$D$24,MATCH(A75,'Holiday Schedule'!$C$3:$C$24,0)),0)</f>
        <v>0</v>
      </c>
      <c r="AB75" s="2">
        <f t="shared" si="8"/>
        <v>5</v>
      </c>
      <c r="AC75" s="2">
        <f t="shared" si="9"/>
        <v>336424</v>
      </c>
      <c r="AD75" s="5">
        <f t="shared" si="10"/>
        <v>120921</v>
      </c>
      <c r="AE75" s="5">
        <f t="shared" si="11"/>
        <v>457345</v>
      </c>
      <c r="AG75" s="2">
        <f t="shared" si="12"/>
        <v>3</v>
      </c>
      <c r="AH75" s="2">
        <f t="shared" si="13"/>
        <v>2024</v>
      </c>
      <c r="AJ75" s="5">
        <f t="shared" si="14"/>
        <v>24343</v>
      </c>
      <c r="AK75" s="2">
        <f t="shared" si="15"/>
        <v>11</v>
      </c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40"/>
    </row>
    <row r="76" spans="1:89" x14ac:dyDescent="0.25">
      <c r="A76" s="18">
        <v>45359</v>
      </c>
      <c r="B76" s="12">
        <v>14618</v>
      </c>
      <c r="C76" s="12">
        <v>14312</v>
      </c>
      <c r="D76" s="12">
        <v>14422</v>
      </c>
      <c r="E76" s="12">
        <v>14623</v>
      </c>
      <c r="F76" s="12">
        <v>14807</v>
      </c>
      <c r="G76" s="12">
        <v>15952</v>
      </c>
      <c r="H76" s="12">
        <v>16987</v>
      </c>
      <c r="I76" s="12">
        <v>20197</v>
      </c>
      <c r="J76" s="12">
        <v>22521</v>
      </c>
      <c r="K76" s="12">
        <v>23873</v>
      </c>
      <c r="L76" s="12">
        <v>24357</v>
      </c>
      <c r="M76" s="12">
        <v>24240</v>
      </c>
      <c r="N76" s="12">
        <v>23565</v>
      </c>
      <c r="O76" s="12">
        <v>23337</v>
      </c>
      <c r="P76" s="12">
        <v>23107</v>
      </c>
      <c r="Q76" s="12">
        <v>22819</v>
      </c>
      <c r="R76" s="12">
        <v>21809</v>
      </c>
      <c r="S76" s="12">
        <v>19418</v>
      </c>
      <c r="T76" s="12">
        <v>18732</v>
      </c>
      <c r="U76" s="12">
        <v>18481</v>
      </c>
      <c r="V76" s="12">
        <v>17874</v>
      </c>
      <c r="W76" s="12">
        <v>16719</v>
      </c>
      <c r="X76" s="12">
        <v>15480</v>
      </c>
      <c r="Y76" s="12">
        <v>15169</v>
      </c>
      <c r="AA76" s="2">
        <f>IFERROR(INDEX('Holiday Schedule'!$D$3:$D$24,MATCH(A76,'Holiday Schedule'!$C$3:$C$24,0)),0)</f>
        <v>0</v>
      </c>
      <c r="AB76" s="2">
        <f t="shared" si="8"/>
        <v>6</v>
      </c>
      <c r="AC76" s="2">
        <f t="shared" si="9"/>
        <v>336529</v>
      </c>
      <c r="AD76" s="5">
        <f t="shared" si="10"/>
        <v>120890</v>
      </c>
      <c r="AE76" s="5">
        <f t="shared" si="11"/>
        <v>457419</v>
      </c>
      <c r="AG76" s="2">
        <f t="shared" si="12"/>
        <v>3</v>
      </c>
      <c r="AH76" s="2">
        <f t="shared" si="13"/>
        <v>2024</v>
      </c>
      <c r="AJ76" s="5">
        <f t="shared" si="14"/>
        <v>24357</v>
      </c>
      <c r="AK76" s="2">
        <f t="shared" si="15"/>
        <v>11</v>
      </c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40"/>
    </row>
    <row r="77" spans="1:89" x14ac:dyDescent="0.25">
      <c r="A77" s="18">
        <v>45360</v>
      </c>
      <c r="B77" s="12">
        <v>14516</v>
      </c>
      <c r="C77" s="12">
        <v>14244</v>
      </c>
      <c r="D77" s="12">
        <v>14239</v>
      </c>
      <c r="E77" s="12">
        <v>14335</v>
      </c>
      <c r="F77" s="12">
        <v>14588</v>
      </c>
      <c r="G77" s="12">
        <v>15582</v>
      </c>
      <c r="H77" s="12">
        <v>16361</v>
      </c>
      <c r="I77" s="12">
        <v>18570</v>
      </c>
      <c r="J77" s="12">
        <v>20797</v>
      </c>
      <c r="K77" s="12">
        <v>22290</v>
      </c>
      <c r="L77" s="12">
        <v>22711</v>
      </c>
      <c r="M77" s="12">
        <v>22843</v>
      </c>
      <c r="N77" s="12">
        <v>21836</v>
      </c>
      <c r="O77" s="12">
        <v>21586</v>
      </c>
      <c r="P77" s="12">
        <v>21322</v>
      </c>
      <c r="Q77" s="12">
        <v>21026</v>
      </c>
      <c r="R77" s="12">
        <v>20170</v>
      </c>
      <c r="S77" s="12">
        <v>18626</v>
      </c>
      <c r="T77" s="12">
        <v>17935</v>
      </c>
      <c r="U77" s="12">
        <v>17945</v>
      </c>
      <c r="V77" s="12">
        <v>17279</v>
      </c>
      <c r="W77" s="12">
        <v>16369</v>
      </c>
      <c r="X77" s="12">
        <v>15158</v>
      </c>
      <c r="Y77" s="12">
        <v>14900</v>
      </c>
      <c r="AA77" s="2">
        <f>IFERROR(INDEX('Holiday Schedule'!$D$3:$D$24,MATCH(A77,'Holiday Schedule'!$C$3:$C$24,0)),0)</f>
        <v>0</v>
      </c>
      <c r="AB77" s="2">
        <f t="shared" si="8"/>
        <v>7</v>
      </c>
      <c r="AC77" s="2">
        <f t="shared" si="9"/>
        <v>0</v>
      </c>
      <c r="AD77" s="5">
        <f t="shared" si="10"/>
        <v>435228</v>
      </c>
      <c r="AE77" s="5">
        <f t="shared" si="11"/>
        <v>435228</v>
      </c>
      <c r="AG77" s="2">
        <f t="shared" si="12"/>
        <v>3</v>
      </c>
      <c r="AH77" s="2">
        <f t="shared" si="13"/>
        <v>2024</v>
      </c>
      <c r="AJ77" s="5">
        <f t="shared" si="14"/>
        <v>22843</v>
      </c>
      <c r="AK77" s="2">
        <f t="shared" si="15"/>
        <v>12</v>
      </c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40"/>
    </row>
    <row r="78" spans="1:89" x14ac:dyDescent="0.25">
      <c r="A78" s="18">
        <v>45361</v>
      </c>
      <c r="B78" s="12">
        <v>14504</v>
      </c>
      <c r="C78" s="12">
        <v>0</v>
      </c>
      <c r="D78" s="12">
        <v>14102</v>
      </c>
      <c r="E78" s="12">
        <v>14322</v>
      </c>
      <c r="F78" s="12">
        <v>14575</v>
      </c>
      <c r="G78" s="12">
        <v>15604</v>
      </c>
      <c r="H78" s="12">
        <v>16473</v>
      </c>
      <c r="I78" s="12">
        <v>18657</v>
      </c>
      <c r="J78" s="12">
        <v>20804</v>
      </c>
      <c r="K78" s="12">
        <v>22279</v>
      </c>
      <c r="L78" s="12">
        <v>22713</v>
      </c>
      <c r="M78" s="12">
        <v>22830</v>
      </c>
      <c r="N78" s="12">
        <v>21831</v>
      </c>
      <c r="O78" s="12">
        <v>21582</v>
      </c>
      <c r="P78" s="12">
        <v>21325</v>
      </c>
      <c r="Q78" s="12">
        <v>21028</v>
      </c>
      <c r="R78" s="12">
        <v>20172</v>
      </c>
      <c r="S78" s="12">
        <v>18552</v>
      </c>
      <c r="T78" s="12">
        <v>17880</v>
      </c>
      <c r="U78" s="12">
        <v>17918</v>
      </c>
      <c r="V78" s="12">
        <v>17250</v>
      </c>
      <c r="W78" s="12">
        <v>16339</v>
      </c>
      <c r="X78" s="12">
        <v>15128</v>
      </c>
      <c r="Y78" s="12">
        <v>14871</v>
      </c>
      <c r="AA78" s="2">
        <f>IFERROR(INDEX('Holiday Schedule'!$D$3:$D$24,MATCH(A78,'Holiday Schedule'!$C$3:$C$24,0)),0)</f>
        <v>0</v>
      </c>
      <c r="AB78" s="2">
        <f t="shared" si="8"/>
        <v>1</v>
      </c>
      <c r="AC78" s="2">
        <f t="shared" si="9"/>
        <v>0</v>
      </c>
      <c r="AD78" s="5">
        <f t="shared" si="10"/>
        <v>420739</v>
      </c>
      <c r="AE78" s="5">
        <f t="shared" si="11"/>
        <v>420739</v>
      </c>
      <c r="AG78" s="2">
        <f t="shared" si="12"/>
        <v>3</v>
      </c>
      <c r="AH78" s="2">
        <f t="shared" si="13"/>
        <v>2024</v>
      </c>
      <c r="AJ78" s="5">
        <f t="shared" si="14"/>
        <v>22830</v>
      </c>
      <c r="AK78" s="2">
        <f t="shared" si="15"/>
        <v>12</v>
      </c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40"/>
    </row>
    <row r="79" spans="1:89" x14ac:dyDescent="0.25">
      <c r="A79" s="18">
        <v>45362</v>
      </c>
      <c r="B79" s="12">
        <v>14593</v>
      </c>
      <c r="C79" s="12">
        <v>14286</v>
      </c>
      <c r="D79" s="12">
        <v>14398</v>
      </c>
      <c r="E79" s="12">
        <v>14598</v>
      </c>
      <c r="F79" s="12">
        <v>14782</v>
      </c>
      <c r="G79" s="12">
        <v>15925</v>
      </c>
      <c r="H79" s="12">
        <v>17083</v>
      </c>
      <c r="I79" s="12">
        <v>20214</v>
      </c>
      <c r="J79" s="12">
        <v>22525</v>
      </c>
      <c r="K79" s="12">
        <v>23857</v>
      </c>
      <c r="L79" s="12">
        <v>24371</v>
      </c>
      <c r="M79" s="12">
        <v>24238</v>
      </c>
      <c r="N79" s="12">
        <v>23563</v>
      </c>
      <c r="O79" s="12">
        <v>23339</v>
      </c>
      <c r="P79" s="12">
        <v>23114</v>
      </c>
      <c r="Q79" s="12">
        <v>22824</v>
      </c>
      <c r="R79" s="12">
        <v>21813</v>
      </c>
      <c r="S79" s="12">
        <v>19372</v>
      </c>
      <c r="T79" s="12">
        <v>18671</v>
      </c>
      <c r="U79" s="12">
        <v>18486</v>
      </c>
      <c r="V79" s="12">
        <v>17878</v>
      </c>
      <c r="W79" s="12">
        <v>16723</v>
      </c>
      <c r="X79" s="12">
        <v>15483</v>
      </c>
      <c r="Y79" s="12">
        <v>15164</v>
      </c>
      <c r="AA79" s="2">
        <f>IFERROR(INDEX('Holiday Schedule'!$D$3:$D$24,MATCH(A79,'Holiday Schedule'!$C$3:$C$24,0)),0)</f>
        <v>0</v>
      </c>
      <c r="AB79" s="2">
        <f t="shared" si="8"/>
        <v>2</v>
      </c>
      <c r="AC79" s="2">
        <f t="shared" si="9"/>
        <v>336471</v>
      </c>
      <c r="AD79" s="5">
        <f t="shared" si="10"/>
        <v>120829</v>
      </c>
      <c r="AE79" s="5">
        <f t="shared" si="11"/>
        <v>457300</v>
      </c>
      <c r="AG79" s="2">
        <f t="shared" si="12"/>
        <v>3</v>
      </c>
      <c r="AH79" s="2">
        <f t="shared" si="13"/>
        <v>2024</v>
      </c>
      <c r="AJ79" s="5">
        <f t="shared" si="14"/>
        <v>24371</v>
      </c>
      <c r="AK79" s="2">
        <f t="shared" si="15"/>
        <v>11</v>
      </c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40"/>
    </row>
    <row r="80" spans="1:89" x14ac:dyDescent="0.25">
      <c r="A80" s="18">
        <v>45363</v>
      </c>
      <c r="B80" s="12">
        <v>14627</v>
      </c>
      <c r="C80" s="12">
        <v>14321</v>
      </c>
      <c r="D80" s="12">
        <v>14433</v>
      </c>
      <c r="E80" s="12">
        <v>14634</v>
      </c>
      <c r="F80" s="12">
        <v>14815</v>
      </c>
      <c r="G80" s="12">
        <v>15962</v>
      </c>
      <c r="H80" s="12">
        <v>17106</v>
      </c>
      <c r="I80" s="12">
        <v>20210</v>
      </c>
      <c r="J80" s="12">
        <v>22533</v>
      </c>
      <c r="K80" s="12">
        <v>23862</v>
      </c>
      <c r="L80" s="12">
        <v>24359</v>
      </c>
      <c r="M80" s="12">
        <v>24241</v>
      </c>
      <c r="N80" s="12">
        <v>23570</v>
      </c>
      <c r="O80" s="12">
        <v>23348</v>
      </c>
      <c r="P80" s="12">
        <v>23121</v>
      </c>
      <c r="Q80" s="12">
        <v>22832</v>
      </c>
      <c r="R80" s="12">
        <v>21820</v>
      </c>
      <c r="S80" s="12">
        <v>19375</v>
      </c>
      <c r="T80" s="12">
        <v>18665</v>
      </c>
      <c r="U80" s="12">
        <v>18491</v>
      </c>
      <c r="V80" s="12">
        <v>17885</v>
      </c>
      <c r="W80" s="12">
        <v>16730</v>
      </c>
      <c r="X80" s="12">
        <v>15490</v>
      </c>
      <c r="Y80" s="12">
        <v>15168</v>
      </c>
      <c r="AA80" s="2">
        <f>IFERROR(INDEX('Holiday Schedule'!$D$3:$D$24,MATCH(A80,'Holiday Schedule'!$C$3:$C$24,0)),0)</f>
        <v>0</v>
      </c>
      <c r="AB80" s="2">
        <f t="shared" si="8"/>
        <v>3</v>
      </c>
      <c r="AC80" s="2">
        <f t="shared" si="9"/>
        <v>336532</v>
      </c>
      <c r="AD80" s="5">
        <f t="shared" si="10"/>
        <v>121066</v>
      </c>
      <c r="AE80" s="5">
        <f t="shared" si="11"/>
        <v>457598</v>
      </c>
      <c r="AG80" s="2">
        <f t="shared" si="12"/>
        <v>3</v>
      </c>
      <c r="AH80" s="2">
        <f t="shared" si="13"/>
        <v>2024</v>
      </c>
      <c r="AJ80" s="5">
        <f t="shared" si="14"/>
        <v>24359</v>
      </c>
      <c r="AK80" s="2">
        <f t="shared" si="15"/>
        <v>11</v>
      </c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40"/>
    </row>
    <row r="81" spans="1:89" x14ac:dyDescent="0.25">
      <c r="A81" s="18">
        <v>45364</v>
      </c>
      <c r="B81" s="12">
        <v>14619</v>
      </c>
      <c r="C81" s="12">
        <v>14312</v>
      </c>
      <c r="D81" s="12">
        <v>14421</v>
      </c>
      <c r="E81" s="12">
        <v>14623</v>
      </c>
      <c r="F81" s="12">
        <v>14805</v>
      </c>
      <c r="G81" s="12">
        <v>15950</v>
      </c>
      <c r="H81" s="12">
        <v>17075</v>
      </c>
      <c r="I81" s="12">
        <v>20195</v>
      </c>
      <c r="J81" s="12">
        <v>22524</v>
      </c>
      <c r="K81" s="12">
        <v>23863</v>
      </c>
      <c r="L81" s="12">
        <v>24351</v>
      </c>
      <c r="M81" s="12">
        <v>24229</v>
      </c>
      <c r="N81" s="12">
        <v>23555</v>
      </c>
      <c r="O81" s="12">
        <v>23331</v>
      </c>
      <c r="P81" s="12">
        <v>23106</v>
      </c>
      <c r="Q81" s="12">
        <v>22818</v>
      </c>
      <c r="R81" s="12">
        <v>21805</v>
      </c>
      <c r="S81" s="12">
        <v>19362</v>
      </c>
      <c r="T81" s="12">
        <v>18650</v>
      </c>
      <c r="U81" s="12">
        <v>18475</v>
      </c>
      <c r="V81" s="12">
        <v>17870</v>
      </c>
      <c r="W81" s="12">
        <v>16718</v>
      </c>
      <c r="X81" s="12">
        <v>15479</v>
      </c>
      <c r="Y81" s="12">
        <v>15158</v>
      </c>
      <c r="AA81" s="2">
        <f>IFERROR(INDEX('Holiday Schedule'!$D$3:$D$24,MATCH(A81,'Holiday Schedule'!$C$3:$C$24,0)),0)</f>
        <v>0</v>
      </c>
      <c r="AB81" s="2">
        <f t="shared" si="8"/>
        <v>4</v>
      </c>
      <c r="AC81" s="2">
        <f t="shared" si="9"/>
        <v>336331</v>
      </c>
      <c r="AD81" s="5">
        <f t="shared" si="10"/>
        <v>120963</v>
      </c>
      <c r="AE81" s="5">
        <f t="shared" si="11"/>
        <v>457294</v>
      </c>
      <c r="AG81" s="2">
        <f t="shared" si="12"/>
        <v>3</v>
      </c>
      <c r="AH81" s="2">
        <f t="shared" si="13"/>
        <v>2024</v>
      </c>
      <c r="AJ81" s="5">
        <f t="shared" si="14"/>
        <v>24351</v>
      </c>
      <c r="AK81" s="2">
        <f t="shared" si="15"/>
        <v>11</v>
      </c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40"/>
    </row>
    <row r="82" spans="1:89" x14ac:dyDescent="0.25">
      <c r="A82" s="18">
        <v>45365</v>
      </c>
      <c r="B82" s="12">
        <v>14607</v>
      </c>
      <c r="C82" s="12">
        <v>14304</v>
      </c>
      <c r="D82" s="12">
        <v>14413</v>
      </c>
      <c r="E82" s="12">
        <v>14614</v>
      </c>
      <c r="F82" s="12">
        <v>14798</v>
      </c>
      <c r="G82" s="12">
        <v>15937</v>
      </c>
      <c r="H82" s="12">
        <v>17091</v>
      </c>
      <c r="I82" s="12">
        <v>20184</v>
      </c>
      <c r="J82" s="12">
        <v>22502</v>
      </c>
      <c r="K82" s="12">
        <v>23827</v>
      </c>
      <c r="L82" s="12">
        <v>24313</v>
      </c>
      <c r="M82" s="12">
        <v>24210</v>
      </c>
      <c r="N82" s="12">
        <v>23537</v>
      </c>
      <c r="O82" s="12">
        <v>23314</v>
      </c>
      <c r="P82" s="12">
        <v>23089</v>
      </c>
      <c r="Q82" s="12">
        <v>22802</v>
      </c>
      <c r="R82" s="12">
        <v>21790</v>
      </c>
      <c r="S82" s="12">
        <v>19348</v>
      </c>
      <c r="T82" s="12">
        <v>18640</v>
      </c>
      <c r="U82" s="12">
        <v>18468</v>
      </c>
      <c r="V82" s="12">
        <v>17859</v>
      </c>
      <c r="W82" s="12">
        <v>16703</v>
      </c>
      <c r="X82" s="12">
        <v>15466</v>
      </c>
      <c r="Y82" s="12">
        <v>15148</v>
      </c>
      <c r="AA82" s="2">
        <f>IFERROR(INDEX('Holiday Schedule'!$D$3:$D$24,MATCH(A82,'Holiday Schedule'!$C$3:$C$24,0)),0)</f>
        <v>0</v>
      </c>
      <c r="AB82" s="2">
        <f t="shared" si="8"/>
        <v>5</v>
      </c>
      <c r="AC82" s="2">
        <f t="shared" si="9"/>
        <v>336052</v>
      </c>
      <c r="AD82" s="5">
        <f t="shared" si="10"/>
        <v>120912</v>
      </c>
      <c r="AE82" s="5">
        <f t="shared" si="11"/>
        <v>456964</v>
      </c>
      <c r="AG82" s="2">
        <f t="shared" si="12"/>
        <v>3</v>
      </c>
      <c r="AH82" s="2">
        <f t="shared" si="13"/>
        <v>2024</v>
      </c>
      <c r="AJ82" s="5">
        <f t="shared" si="14"/>
        <v>24313</v>
      </c>
      <c r="AK82" s="2">
        <f t="shared" si="15"/>
        <v>11</v>
      </c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40"/>
    </row>
    <row r="83" spans="1:89" x14ac:dyDescent="0.25">
      <c r="A83" s="18">
        <v>45366</v>
      </c>
      <c r="B83" s="12">
        <v>14548</v>
      </c>
      <c r="C83" s="12">
        <v>14243</v>
      </c>
      <c r="D83" s="12">
        <v>14351</v>
      </c>
      <c r="E83" s="12">
        <v>14552</v>
      </c>
      <c r="F83" s="12">
        <v>14734</v>
      </c>
      <c r="G83" s="12">
        <v>15872</v>
      </c>
      <c r="H83" s="12">
        <v>17024</v>
      </c>
      <c r="I83" s="12">
        <v>20137</v>
      </c>
      <c r="J83" s="12">
        <v>22407</v>
      </c>
      <c r="K83" s="12">
        <v>23726</v>
      </c>
      <c r="L83" s="12">
        <v>24229</v>
      </c>
      <c r="M83" s="12">
        <v>24128</v>
      </c>
      <c r="N83" s="12">
        <v>23459</v>
      </c>
      <c r="O83" s="12">
        <v>23230</v>
      </c>
      <c r="P83" s="12">
        <v>22993</v>
      </c>
      <c r="Q83" s="12">
        <v>22705</v>
      </c>
      <c r="R83" s="12">
        <v>21702</v>
      </c>
      <c r="S83" s="12">
        <v>19267</v>
      </c>
      <c r="T83" s="12">
        <v>18583</v>
      </c>
      <c r="U83" s="12">
        <v>18391</v>
      </c>
      <c r="V83" s="12">
        <v>17783</v>
      </c>
      <c r="W83" s="12">
        <v>16636</v>
      </c>
      <c r="X83" s="12">
        <v>15405</v>
      </c>
      <c r="Y83" s="12">
        <v>15086</v>
      </c>
      <c r="AA83" s="2">
        <f>IFERROR(INDEX('Holiday Schedule'!$D$3:$D$24,MATCH(A83,'Holiday Schedule'!$C$3:$C$24,0)),0)</f>
        <v>0</v>
      </c>
      <c r="AB83" s="2">
        <f t="shared" si="8"/>
        <v>6</v>
      </c>
      <c r="AC83" s="2">
        <f t="shared" si="9"/>
        <v>334781</v>
      </c>
      <c r="AD83" s="5">
        <f t="shared" si="10"/>
        <v>120410</v>
      </c>
      <c r="AE83" s="5">
        <f t="shared" si="11"/>
        <v>455191</v>
      </c>
      <c r="AG83" s="2">
        <f t="shared" si="12"/>
        <v>3</v>
      </c>
      <c r="AH83" s="2">
        <f t="shared" si="13"/>
        <v>2024</v>
      </c>
      <c r="AJ83" s="5">
        <f t="shared" si="14"/>
        <v>24229</v>
      </c>
      <c r="AK83" s="2">
        <f t="shared" si="15"/>
        <v>11</v>
      </c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40"/>
    </row>
    <row r="84" spans="1:89" x14ac:dyDescent="0.25">
      <c r="A84" s="18">
        <v>45367</v>
      </c>
      <c r="B84" s="12">
        <v>14432</v>
      </c>
      <c r="C84" s="12">
        <v>14158</v>
      </c>
      <c r="D84" s="12">
        <v>14155</v>
      </c>
      <c r="E84" s="12">
        <v>14249</v>
      </c>
      <c r="F84" s="12">
        <v>14506</v>
      </c>
      <c r="G84" s="12">
        <v>15512</v>
      </c>
      <c r="H84" s="12">
        <v>16338</v>
      </c>
      <c r="I84" s="12">
        <v>18450</v>
      </c>
      <c r="J84" s="12">
        <v>20665</v>
      </c>
      <c r="K84" s="12">
        <v>22155</v>
      </c>
      <c r="L84" s="12">
        <v>22585</v>
      </c>
      <c r="M84" s="12">
        <v>22706</v>
      </c>
      <c r="N84" s="12">
        <v>21720</v>
      </c>
      <c r="O84" s="12">
        <v>21473</v>
      </c>
      <c r="P84" s="12">
        <v>21216</v>
      </c>
      <c r="Q84" s="12">
        <v>20920</v>
      </c>
      <c r="R84" s="12">
        <v>20068</v>
      </c>
      <c r="S84" s="12">
        <v>18457</v>
      </c>
      <c r="T84" s="12">
        <v>17781</v>
      </c>
      <c r="U84" s="12">
        <v>17859</v>
      </c>
      <c r="V84" s="12">
        <v>17192</v>
      </c>
      <c r="W84" s="12">
        <v>16288</v>
      </c>
      <c r="X84" s="12">
        <v>15083</v>
      </c>
      <c r="Y84" s="12">
        <v>14824</v>
      </c>
      <c r="AA84" s="2">
        <f>IFERROR(INDEX('Holiday Schedule'!$D$3:$D$24,MATCH(A84,'Holiday Schedule'!$C$3:$C$24,0)),0)</f>
        <v>0</v>
      </c>
      <c r="AB84" s="2">
        <f t="shared" si="8"/>
        <v>7</v>
      </c>
      <c r="AC84" s="2">
        <f t="shared" si="9"/>
        <v>0</v>
      </c>
      <c r="AD84" s="5">
        <f t="shared" si="10"/>
        <v>432792</v>
      </c>
      <c r="AE84" s="5">
        <f t="shared" si="11"/>
        <v>432792</v>
      </c>
      <c r="AG84" s="2">
        <f t="shared" si="12"/>
        <v>3</v>
      </c>
      <c r="AH84" s="2">
        <f t="shared" si="13"/>
        <v>2024</v>
      </c>
      <c r="AJ84" s="5">
        <f t="shared" si="14"/>
        <v>22706</v>
      </c>
      <c r="AK84" s="2">
        <f t="shared" si="15"/>
        <v>12</v>
      </c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40"/>
    </row>
    <row r="85" spans="1:89" x14ac:dyDescent="0.25">
      <c r="A85" s="18">
        <v>45368</v>
      </c>
      <c r="B85" s="12">
        <v>14435</v>
      </c>
      <c r="C85" s="12">
        <v>14160</v>
      </c>
      <c r="D85" s="12">
        <v>14152</v>
      </c>
      <c r="E85" s="12">
        <v>14250</v>
      </c>
      <c r="F85" s="12">
        <v>14507</v>
      </c>
      <c r="G85" s="12">
        <v>15516</v>
      </c>
      <c r="H85" s="12">
        <v>16379</v>
      </c>
      <c r="I85" s="12">
        <v>18476</v>
      </c>
      <c r="J85" s="12">
        <v>20670</v>
      </c>
      <c r="K85" s="12">
        <v>22158</v>
      </c>
      <c r="L85" s="12">
        <v>22590</v>
      </c>
      <c r="M85" s="12">
        <v>22712</v>
      </c>
      <c r="N85" s="12">
        <v>21724</v>
      </c>
      <c r="O85" s="12">
        <v>21477</v>
      </c>
      <c r="P85" s="12">
        <v>21221</v>
      </c>
      <c r="Q85" s="12">
        <v>20926</v>
      </c>
      <c r="R85" s="12">
        <v>20074</v>
      </c>
      <c r="S85" s="12">
        <v>18464</v>
      </c>
      <c r="T85" s="12">
        <v>17756</v>
      </c>
      <c r="U85" s="12">
        <v>17866</v>
      </c>
      <c r="V85" s="12">
        <v>17196</v>
      </c>
      <c r="W85" s="12">
        <v>16290</v>
      </c>
      <c r="X85" s="12">
        <v>15085</v>
      </c>
      <c r="Y85" s="12">
        <v>14829</v>
      </c>
      <c r="AA85" s="2">
        <f>IFERROR(INDEX('Holiday Schedule'!$D$3:$D$24,MATCH(A85,'Holiday Schedule'!$C$3:$C$24,0)),0)</f>
        <v>0</v>
      </c>
      <c r="AB85" s="2">
        <f t="shared" si="8"/>
        <v>1</v>
      </c>
      <c r="AC85" s="2">
        <f t="shared" si="9"/>
        <v>0</v>
      </c>
      <c r="AD85" s="5">
        <f t="shared" si="10"/>
        <v>432913</v>
      </c>
      <c r="AE85" s="5">
        <f t="shared" si="11"/>
        <v>432913</v>
      </c>
      <c r="AG85" s="2">
        <f t="shared" si="12"/>
        <v>3</v>
      </c>
      <c r="AH85" s="2">
        <f t="shared" si="13"/>
        <v>2024</v>
      </c>
      <c r="AJ85" s="5">
        <f t="shared" si="14"/>
        <v>22712</v>
      </c>
      <c r="AK85" s="2">
        <f t="shared" si="15"/>
        <v>12</v>
      </c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40"/>
    </row>
    <row r="86" spans="1:89" x14ac:dyDescent="0.25">
      <c r="A86" s="18">
        <v>45369</v>
      </c>
      <c r="B86" s="12">
        <v>14508</v>
      </c>
      <c r="C86" s="12">
        <v>14204</v>
      </c>
      <c r="D86" s="12">
        <v>14312</v>
      </c>
      <c r="E86" s="12">
        <v>14512</v>
      </c>
      <c r="F86" s="12">
        <v>14695</v>
      </c>
      <c r="G86" s="12">
        <v>15829</v>
      </c>
      <c r="H86" s="12">
        <v>16933</v>
      </c>
      <c r="I86" s="12">
        <v>20040</v>
      </c>
      <c r="J86" s="12">
        <v>22348</v>
      </c>
      <c r="K86" s="12">
        <v>23662</v>
      </c>
      <c r="L86" s="12">
        <v>24144</v>
      </c>
      <c r="M86" s="12">
        <v>24042</v>
      </c>
      <c r="N86" s="12">
        <v>23377</v>
      </c>
      <c r="O86" s="12">
        <v>23152</v>
      </c>
      <c r="P86" s="12">
        <v>22931</v>
      </c>
      <c r="Q86" s="12">
        <v>22646</v>
      </c>
      <c r="R86" s="12">
        <v>21640</v>
      </c>
      <c r="S86" s="12">
        <v>19216</v>
      </c>
      <c r="T86" s="12">
        <v>18506</v>
      </c>
      <c r="U86" s="12">
        <v>18342</v>
      </c>
      <c r="V86" s="12">
        <v>17737</v>
      </c>
      <c r="W86" s="12">
        <v>16589</v>
      </c>
      <c r="X86" s="12">
        <v>15365</v>
      </c>
      <c r="Y86" s="12">
        <v>15044</v>
      </c>
      <c r="AA86" s="2">
        <f>IFERROR(INDEX('Holiday Schedule'!$D$3:$D$24,MATCH(A86,'Holiday Schedule'!$C$3:$C$24,0)),0)</f>
        <v>0</v>
      </c>
      <c r="AB86" s="2">
        <f t="shared" si="8"/>
        <v>2</v>
      </c>
      <c r="AC86" s="2">
        <f t="shared" si="9"/>
        <v>333737</v>
      </c>
      <c r="AD86" s="5">
        <f t="shared" si="10"/>
        <v>120037</v>
      </c>
      <c r="AE86" s="5">
        <f t="shared" si="11"/>
        <v>453774</v>
      </c>
      <c r="AG86" s="2">
        <f t="shared" si="12"/>
        <v>3</v>
      </c>
      <c r="AH86" s="2">
        <f t="shared" si="13"/>
        <v>2024</v>
      </c>
      <c r="AJ86" s="5">
        <f t="shared" si="14"/>
        <v>24144</v>
      </c>
      <c r="AK86" s="2">
        <f t="shared" si="15"/>
        <v>11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40"/>
    </row>
    <row r="87" spans="1:89" x14ac:dyDescent="0.25">
      <c r="A87" s="18">
        <v>45370</v>
      </c>
      <c r="B87" s="12">
        <v>14510</v>
      </c>
      <c r="C87" s="12">
        <v>14206</v>
      </c>
      <c r="D87" s="12">
        <v>14315</v>
      </c>
      <c r="E87" s="12">
        <v>14516</v>
      </c>
      <c r="F87" s="12">
        <v>14698</v>
      </c>
      <c r="G87" s="12">
        <v>15830</v>
      </c>
      <c r="H87" s="12">
        <v>16939</v>
      </c>
      <c r="I87" s="12">
        <v>20042</v>
      </c>
      <c r="J87" s="12">
        <v>22350</v>
      </c>
      <c r="K87" s="12">
        <v>23664</v>
      </c>
      <c r="L87" s="12">
        <v>24146</v>
      </c>
      <c r="M87" s="12">
        <v>24044</v>
      </c>
      <c r="N87" s="12">
        <v>23384</v>
      </c>
      <c r="O87" s="12">
        <v>23160</v>
      </c>
      <c r="P87" s="12">
        <v>22934</v>
      </c>
      <c r="Q87" s="12">
        <v>22647</v>
      </c>
      <c r="R87" s="12">
        <v>21642</v>
      </c>
      <c r="S87" s="12">
        <v>19218</v>
      </c>
      <c r="T87" s="12">
        <v>18493</v>
      </c>
      <c r="U87" s="12">
        <v>18347</v>
      </c>
      <c r="V87" s="12">
        <v>17739</v>
      </c>
      <c r="W87" s="12">
        <v>16589</v>
      </c>
      <c r="X87" s="12">
        <v>15365</v>
      </c>
      <c r="Y87" s="12">
        <v>15046</v>
      </c>
      <c r="AA87" s="2">
        <f>IFERROR(INDEX('Holiday Schedule'!$D$3:$D$24,MATCH(A87,'Holiday Schedule'!$C$3:$C$24,0)),0)</f>
        <v>0</v>
      </c>
      <c r="AB87" s="2">
        <f t="shared" si="8"/>
        <v>3</v>
      </c>
      <c r="AC87" s="2">
        <f t="shared" si="9"/>
        <v>333764</v>
      </c>
      <c r="AD87" s="5">
        <f t="shared" si="10"/>
        <v>120060</v>
      </c>
      <c r="AE87" s="5">
        <f t="shared" si="11"/>
        <v>453824</v>
      </c>
      <c r="AG87" s="2">
        <f t="shared" si="12"/>
        <v>3</v>
      </c>
      <c r="AH87" s="2">
        <f t="shared" si="13"/>
        <v>2024</v>
      </c>
      <c r="AJ87" s="5">
        <f t="shared" si="14"/>
        <v>24146</v>
      </c>
      <c r="AK87" s="2">
        <f t="shared" si="15"/>
        <v>11</v>
      </c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40"/>
    </row>
    <row r="88" spans="1:89" x14ac:dyDescent="0.25">
      <c r="A88" s="18">
        <v>45371</v>
      </c>
      <c r="B88" s="12">
        <v>14487</v>
      </c>
      <c r="C88" s="12">
        <v>14184</v>
      </c>
      <c r="D88" s="12">
        <v>14294</v>
      </c>
      <c r="E88" s="12">
        <v>14493</v>
      </c>
      <c r="F88" s="12">
        <v>14674</v>
      </c>
      <c r="G88" s="12">
        <v>15809</v>
      </c>
      <c r="H88" s="12">
        <v>16904</v>
      </c>
      <c r="I88" s="12">
        <v>20012</v>
      </c>
      <c r="J88" s="12">
        <v>22313</v>
      </c>
      <c r="K88" s="12">
        <v>23627</v>
      </c>
      <c r="L88" s="12">
        <v>24112</v>
      </c>
      <c r="M88" s="12">
        <v>24006</v>
      </c>
      <c r="N88" s="12">
        <v>23342</v>
      </c>
      <c r="O88" s="12">
        <v>23118</v>
      </c>
      <c r="P88" s="12">
        <v>22895</v>
      </c>
      <c r="Q88" s="12">
        <v>22610</v>
      </c>
      <c r="R88" s="12">
        <v>21610</v>
      </c>
      <c r="S88" s="12">
        <v>19186</v>
      </c>
      <c r="T88" s="12">
        <v>18490</v>
      </c>
      <c r="U88" s="12">
        <v>18314</v>
      </c>
      <c r="V88" s="12">
        <v>17713</v>
      </c>
      <c r="W88" s="12">
        <v>16564</v>
      </c>
      <c r="X88" s="12">
        <v>15339</v>
      </c>
      <c r="Y88" s="12">
        <v>15020</v>
      </c>
      <c r="AA88" s="2">
        <f>IFERROR(INDEX('Holiday Schedule'!$D$3:$D$24,MATCH(A88,'Holiday Schedule'!$C$3:$C$24,0)),0)</f>
        <v>0</v>
      </c>
      <c r="AB88" s="2">
        <f t="shared" si="8"/>
        <v>4</v>
      </c>
      <c r="AC88" s="2">
        <f t="shared" si="9"/>
        <v>333251</v>
      </c>
      <c r="AD88" s="5">
        <f t="shared" si="10"/>
        <v>119865</v>
      </c>
      <c r="AE88" s="5">
        <f t="shared" si="11"/>
        <v>453116</v>
      </c>
      <c r="AG88" s="2">
        <f t="shared" si="12"/>
        <v>3</v>
      </c>
      <c r="AH88" s="2">
        <f t="shared" si="13"/>
        <v>2024</v>
      </c>
      <c r="AJ88" s="5">
        <f t="shared" si="14"/>
        <v>24112</v>
      </c>
      <c r="AK88" s="2">
        <f t="shared" si="15"/>
        <v>11</v>
      </c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40"/>
    </row>
    <row r="89" spans="1:89" x14ac:dyDescent="0.25">
      <c r="A89" s="18">
        <v>45372</v>
      </c>
      <c r="B89" s="12">
        <v>14458</v>
      </c>
      <c r="C89" s="12">
        <v>14159</v>
      </c>
      <c r="D89" s="12">
        <v>14264</v>
      </c>
      <c r="E89" s="12">
        <v>14464</v>
      </c>
      <c r="F89" s="12">
        <v>14647</v>
      </c>
      <c r="G89" s="12">
        <v>15775</v>
      </c>
      <c r="H89" s="12">
        <v>16906</v>
      </c>
      <c r="I89" s="12">
        <v>19985</v>
      </c>
      <c r="J89" s="12">
        <v>22275</v>
      </c>
      <c r="K89" s="12">
        <v>23587</v>
      </c>
      <c r="L89" s="12">
        <v>24066</v>
      </c>
      <c r="M89" s="12">
        <v>23962</v>
      </c>
      <c r="N89" s="12">
        <v>23297</v>
      </c>
      <c r="O89" s="12">
        <v>23074</v>
      </c>
      <c r="P89" s="12">
        <v>22853</v>
      </c>
      <c r="Q89" s="12">
        <v>22567</v>
      </c>
      <c r="R89" s="12">
        <v>21569</v>
      </c>
      <c r="S89" s="12">
        <v>19151</v>
      </c>
      <c r="T89" s="12">
        <v>18420</v>
      </c>
      <c r="U89" s="12">
        <v>18283</v>
      </c>
      <c r="V89" s="12">
        <v>17674</v>
      </c>
      <c r="W89" s="12">
        <v>16534</v>
      </c>
      <c r="X89" s="12">
        <v>15312</v>
      </c>
      <c r="Y89" s="12">
        <v>14996</v>
      </c>
      <c r="AA89" s="2">
        <f>IFERROR(INDEX('Holiday Schedule'!$D$3:$D$24,MATCH(A89,'Holiday Schedule'!$C$3:$C$24,0)),0)</f>
        <v>0</v>
      </c>
      <c r="AB89" s="2">
        <f t="shared" si="8"/>
        <v>5</v>
      </c>
      <c r="AC89" s="2">
        <f t="shared" si="9"/>
        <v>332609</v>
      </c>
      <c r="AD89" s="5">
        <f t="shared" si="10"/>
        <v>119669</v>
      </c>
      <c r="AE89" s="5">
        <f t="shared" si="11"/>
        <v>452278</v>
      </c>
      <c r="AG89" s="2">
        <f t="shared" si="12"/>
        <v>3</v>
      </c>
      <c r="AH89" s="2">
        <f t="shared" si="13"/>
        <v>2024</v>
      </c>
      <c r="AJ89" s="5">
        <f t="shared" si="14"/>
        <v>24066</v>
      </c>
      <c r="AK89" s="2">
        <f t="shared" si="15"/>
        <v>11</v>
      </c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40"/>
    </row>
    <row r="90" spans="1:89" x14ac:dyDescent="0.25">
      <c r="A90" s="18">
        <v>45373</v>
      </c>
      <c r="B90" s="12">
        <v>14465</v>
      </c>
      <c r="C90" s="12">
        <v>14161</v>
      </c>
      <c r="D90" s="12">
        <v>14268</v>
      </c>
      <c r="E90" s="12">
        <v>14467</v>
      </c>
      <c r="F90" s="12">
        <v>14649</v>
      </c>
      <c r="G90" s="12">
        <v>15781</v>
      </c>
      <c r="H90" s="12">
        <v>16864</v>
      </c>
      <c r="I90" s="12">
        <v>19975</v>
      </c>
      <c r="J90" s="12">
        <v>22279</v>
      </c>
      <c r="K90" s="12">
        <v>23599</v>
      </c>
      <c r="L90" s="12">
        <v>24067</v>
      </c>
      <c r="M90" s="12">
        <v>23963</v>
      </c>
      <c r="N90" s="12">
        <v>23299</v>
      </c>
      <c r="O90" s="12">
        <v>23077</v>
      </c>
      <c r="P90" s="12">
        <v>22855</v>
      </c>
      <c r="Q90" s="12">
        <v>22570</v>
      </c>
      <c r="R90" s="12">
        <v>21570</v>
      </c>
      <c r="S90" s="12">
        <v>19153</v>
      </c>
      <c r="T90" s="12">
        <v>18419</v>
      </c>
      <c r="U90" s="12">
        <v>18290</v>
      </c>
      <c r="V90" s="12">
        <v>17681</v>
      </c>
      <c r="W90" s="12">
        <v>16535</v>
      </c>
      <c r="X90" s="12">
        <v>15318</v>
      </c>
      <c r="Y90" s="12">
        <v>14998</v>
      </c>
      <c r="AA90" s="2">
        <f>IFERROR(INDEX('Holiday Schedule'!$D$3:$D$24,MATCH(A90,'Holiday Schedule'!$C$3:$C$24,0)),0)</f>
        <v>0</v>
      </c>
      <c r="AB90" s="2">
        <f t="shared" si="8"/>
        <v>6</v>
      </c>
      <c r="AC90" s="2">
        <f t="shared" si="9"/>
        <v>332650</v>
      </c>
      <c r="AD90" s="5">
        <f t="shared" si="10"/>
        <v>119653</v>
      </c>
      <c r="AE90" s="5">
        <f t="shared" si="11"/>
        <v>452303</v>
      </c>
      <c r="AG90" s="2">
        <f t="shared" si="12"/>
        <v>3</v>
      </c>
      <c r="AH90" s="2">
        <f t="shared" si="13"/>
        <v>2024</v>
      </c>
      <c r="AJ90" s="5">
        <f t="shared" si="14"/>
        <v>24067</v>
      </c>
      <c r="AK90" s="2">
        <f t="shared" si="15"/>
        <v>11</v>
      </c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40"/>
    </row>
    <row r="91" spans="1:89" x14ac:dyDescent="0.25">
      <c r="A91" s="18">
        <v>45374</v>
      </c>
      <c r="B91" s="12">
        <v>14347</v>
      </c>
      <c r="C91" s="12">
        <v>14078</v>
      </c>
      <c r="D91" s="12">
        <v>14072</v>
      </c>
      <c r="E91" s="12">
        <v>14167</v>
      </c>
      <c r="F91" s="12">
        <v>14419</v>
      </c>
      <c r="G91" s="12">
        <v>15421</v>
      </c>
      <c r="H91" s="12">
        <v>16257</v>
      </c>
      <c r="I91" s="12">
        <v>18346</v>
      </c>
      <c r="J91" s="12">
        <v>20543</v>
      </c>
      <c r="K91" s="12">
        <v>22022</v>
      </c>
      <c r="L91" s="12">
        <v>22453</v>
      </c>
      <c r="M91" s="12">
        <v>22573</v>
      </c>
      <c r="N91" s="12">
        <v>21594</v>
      </c>
      <c r="O91" s="12">
        <v>21348</v>
      </c>
      <c r="P91" s="12">
        <v>21100</v>
      </c>
      <c r="Q91" s="12">
        <v>20812</v>
      </c>
      <c r="R91" s="12">
        <v>19968</v>
      </c>
      <c r="S91" s="12">
        <v>18394</v>
      </c>
      <c r="T91" s="12">
        <v>17742</v>
      </c>
      <c r="U91" s="12">
        <v>17755</v>
      </c>
      <c r="V91" s="12">
        <v>17094</v>
      </c>
      <c r="W91" s="12">
        <v>16201</v>
      </c>
      <c r="X91" s="12">
        <v>15000</v>
      </c>
      <c r="Y91" s="12">
        <v>14746</v>
      </c>
      <c r="AA91" s="2">
        <f>IFERROR(INDEX('Holiday Schedule'!$D$3:$D$24,MATCH(A91,'Holiday Schedule'!$C$3:$C$24,0)),0)</f>
        <v>0</v>
      </c>
      <c r="AB91" s="2">
        <f t="shared" si="8"/>
        <v>7</v>
      </c>
      <c r="AC91" s="2">
        <f t="shared" si="9"/>
        <v>0</v>
      </c>
      <c r="AD91" s="5">
        <f t="shared" si="10"/>
        <v>430452</v>
      </c>
      <c r="AE91" s="5">
        <f t="shared" si="11"/>
        <v>430452</v>
      </c>
      <c r="AG91" s="2">
        <f t="shared" si="12"/>
        <v>3</v>
      </c>
      <c r="AH91" s="2">
        <f t="shared" si="13"/>
        <v>2024</v>
      </c>
      <c r="AJ91" s="5">
        <f t="shared" si="14"/>
        <v>22573</v>
      </c>
      <c r="AK91" s="2">
        <f t="shared" si="15"/>
        <v>12</v>
      </c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40"/>
    </row>
    <row r="92" spans="1:89" x14ac:dyDescent="0.25">
      <c r="A92" s="18">
        <v>45375</v>
      </c>
      <c r="B92" s="12">
        <v>14355</v>
      </c>
      <c r="C92" s="12">
        <v>14077</v>
      </c>
      <c r="D92" s="12">
        <v>14035</v>
      </c>
      <c r="E92" s="12">
        <v>14128</v>
      </c>
      <c r="F92" s="12">
        <v>14382</v>
      </c>
      <c r="G92" s="12">
        <v>15385</v>
      </c>
      <c r="H92" s="12">
        <v>16229</v>
      </c>
      <c r="I92" s="12">
        <v>18364</v>
      </c>
      <c r="J92" s="12">
        <v>20557</v>
      </c>
      <c r="K92" s="12">
        <v>22032</v>
      </c>
      <c r="L92" s="12">
        <v>22456</v>
      </c>
      <c r="M92" s="12">
        <v>22576</v>
      </c>
      <c r="N92" s="12">
        <v>21597</v>
      </c>
      <c r="O92" s="12">
        <v>21348</v>
      </c>
      <c r="P92" s="12">
        <v>21096</v>
      </c>
      <c r="Q92" s="12">
        <v>20802</v>
      </c>
      <c r="R92" s="12">
        <v>19953</v>
      </c>
      <c r="S92" s="12">
        <v>18368</v>
      </c>
      <c r="T92" s="12">
        <v>17637</v>
      </c>
      <c r="U92" s="12">
        <v>17771</v>
      </c>
      <c r="V92" s="12">
        <v>17109</v>
      </c>
      <c r="W92" s="12">
        <v>16211</v>
      </c>
      <c r="X92" s="12">
        <v>15014</v>
      </c>
      <c r="Y92" s="12">
        <v>14759</v>
      </c>
      <c r="AA92" s="2">
        <f>IFERROR(INDEX('Holiday Schedule'!$D$3:$D$24,MATCH(A92,'Holiday Schedule'!$C$3:$C$24,0)),0)</f>
        <v>0</v>
      </c>
      <c r="AB92" s="2">
        <f t="shared" si="8"/>
        <v>1</v>
      </c>
      <c r="AC92" s="2">
        <f t="shared" si="9"/>
        <v>0</v>
      </c>
      <c r="AD92" s="5">
        <f t="shared" si="10"/>
        <v>430241</v>
      </c>
      <c r="AE92" s="5">
        <f t="shared" si="11"/>
        <v>430241</v>
      </c>
      <c r="AG92" s="2">
        <f t="shared" si="12"/>
        <v>3</v>
      </c>
      <c r="AH92" s="2">
        <f t="shared" si="13"/>
        <v>2024</v>
      </c>
      <c r="AJ92" s="5">
        <f t="shared" si="14"/>
        <v>22576</v>
      </c>
      <c r="AK92" s="2">
        <f t="shared" si="15"/>
        <v>12</v>
      </c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40"/>
    </row>
    <row r="93" spans="1:89" x14ac:dyDescent="0.25">
      <c r="A93" s="18">
        <v>45376</v>
      </c>
      <c r="B93" s="12">
        <v>14432</v>
      </c>
      <c r="C93" s="12">
        <v>14132</v>
      </c>
      <c r="D93" s="12">
        <v>14238</v>
      </c>
      <c r="E93" s="12">
        <v>14443</v>
      </c>
      <c r="F93" s="12">
        <v>14633</v>
      </c>
      <c r="G93" s="12">
        <v>15760</v>
      </c>
      <c r="H93" s="12">
        <v>16840</v>
      </c>
      <c r="I93" s="12">
        <v>19943</v>
      </c>
      <c r="J93" s="12">
        <v>22234</v>
      </c>
      <c r="K93" s="12">
        <v>23535</v>
      </c>
      <c r="L93" s="12">
        <v>24000</v>
      </c>
      <c r="M93" s="12">
        <v>23886</v>
      </c>
      <c r="N93" s="12">
        <v>23225</v>
      </c>
      <c r="O93" s="12">
        <v>23003</v>
      </c>
      <c r="P93" s="12">
        <v>22781</v>
      </c>
      <c r="Q93" s="12">
        <v>22498</v>
      </c>
      <c r="R93" s="12">
        <v>21502</v>
      </c>
      <c r="S93" s="12">
        <v>19093</v>
      </c>
      <c r="T93" s="12">
        <v>18347</v>
      </c>
      <c r="U93" s="12">
        <v>18222</v>
      </c>
      <c r="V93" s="12">
        <v>17620</v>
      </c>
      <c r="W93" s="12">
        <v>16483</v>
      </c>
      <c r="X93" s="12">
        <v>15265</v>
      </c>
      <c r="Y93" s="12">
        <v>14948</v>
      </c>
      <c r="AA93" s="2">
        <f>IFERROR(INDEX('Holiday Schedule'!$D$3:$D$24,MATCH(A93,'Holiday Schedule'!$C$3:$C$24,0)),0)</f>
        <v>0</v>
      </c>
      <c r="AB93" s="2">
        <f t="shared" si="8"/>
        <v>2</v>
      </c>
      <c r="AC93" s="2">
        <f t="shared" si="9"/>
        <v>331637</v>
      </c>
      <c r="AD93" s="5">
        <f t="shared" si="10"/>
        <v>119426</v>
      </c>
      <c r="AE93" s="5">
        <f t="shared" si="11"/>
        <v>451063</v>
      </c>
      <c r="AG93" s="2">
        <f t="shared" si="12"/>
        <v>3</v>
      </c>
      <c r="AH93" s="2">
        <f t="shared" si="13"/>
        <v>2024</v>
      </c>
      <c r="AJ93" s="5">
        <f t="shared" si="14"/>
        <v>24000</v>
      </c>
      <c r="AK93" s="2">
        <f t="shared" si="15"/>
        <v>11</v>
      </c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40"/>
    </row>
    <row r="94" spans="1:89" x14ac:dyDescent="0.25">
      <c r="A94" s="18">
        <v>45377</v>
      </c>
      <c r="B94" s="12">
        <v>14348</v>
      </c>
      <c r="C94" s="12">
        <v>14051</v>
      </c>
      <c r="D94" s="12">
        <v>14154</v>
      </c>
      <c r="E94" s="12">
        <v>14350</v>
      </c>
      <c r="F94" s="12">
        <v>14530</v>
      </c>
      <c r="G94" s="12">
        <v>15653</v>
      </c>
      <c r="H94" s="12">
        <v>16741</v>
      </c>
      <c r="I94" s="12">
        <v>19817</v>
      </c>
      <c r="J94" s="12">
        <v>22097</v>
      </c>
      <c r="K94" s="12">
        <v>23400</v>
      </c>
      <c r="L94" s="12">
        <v>23875</v>
      </c>
      <c r="M94" s="12">
        <v>23773</v>
      </c>
      <c r="N94" s="12">
        <v>23114</v>
      </c>
      <c r="O94" s="12">
        <v>22894</v>
      </c>
      <c r="P94" s="12">
        <v>22673</v>
      </c>
      <c r="Q94" s="12">
        <v>22392</v>
      </c>
      <c r="R94" s="12">
        <v>21400</v>
      </c>
      <c r="S94" s="12">
        <v>19001</v>
      </c>
      <c r="T94" s="12">
        <v>18295</v>
      </c>
      <c r="U94" s="12">
        <v>18139</v>
      </c>
      <c r="V94" s="12">
        <v>17537</v>
      </c>
      <c r="W94" s="12">
        <v>16406</v>
      </c>
      <c r="X94" s="12">
        <v>15192</v>
      </c>
      <c r="Y94" s="12">
        <v>14878</v>
      </c>
      <c r="AA94" s="2">
        <f>IFERROR(INDEX('Holiday Schedule'!$D$3:$D$24,MATCH(A94,'Holiday Schedule'!$C$3:$C$24,0)),0)</f>
        <v>0</v>
      </c>
      <c r="AB94" s="2">
        <f t="shared" si="8"/>
        <v>3</v>
      </c>
      <c r="AC94" s="2">
        <f t="shared" si="9"/>
        <v>330005</v>
      </c>
      <c r="AD94" s="5">
        <f t="shared" si="10"/>
        <v>118705</v>
      </c>
      <c r="AE94" s="5">
        <f t="shared" si="11"/>
        <v>448710</v>
      </c>
      <c r="AG94" s="2">
        <f t="shared" si="12"/>
        <v>3</v>
      </c>
      <c r="AH94" s="2">
        <f t="shared" si="13"/>
        <v>2024</v>
      </c>
      <c r="AJ94" s="5">
        <f t="shared" si="14"/>
        <v>23875</v>
      </c>
      <c r="AK94" s="2">
        <f t="shared" si="15"/>
        <v>11</v>
      </c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40"/>
    </row>
    <row r="95" spans="1:89" x14ac:dyDescent="0.25">
      <c r="A95" s="18">
        <v>45378</v>
      </c>
      <c r="B95" s="12">
        <v>14295</v>
      </c>
      <c r="C95" s="12">
        <v>13981</v>
      </c>
      <c r="D95" s="12">
        <v>14104</v>
      </c>
      <c r="E95" s="12">
        <v>14302</v>
      </c>
      <c r="F95" s="12">
        <v>14485</v>
      </c>
      <c r="G95" s="12">
        <v>15599</v>
      </c>
      <c r="H95" s="12">
        <v>16681</v>
      </c>
      <c r="I95" s="12">
        <v>19766</v>
      </c>
      <c r="J95" s="12">
        <v>22042</v>
      </c>
      <c r="K95" s="12">
        <v>23338</v>
      </c>
      <c r="L95" s="12">
        <v>23813</v>
      </c>
      <c r="M95" s="12">
        <v>23711</v>
      </c>
      <c r="N95" s="12">
        <v>23055</v>
      </c>
      <c r="O95" s="12">
        <v>22835</v>
      </c>
      <c r="P95" s="12">
        <v>22614</v>
      </c>
      <c r="Q95" s="12">
        <v>22334</v>
      </c>
      <c r="R95" s="12">
        <v>21344</v>
      </c>
      <c r="S95" s="12">
        <v>18952</v>
      </c>
      <c r="T95" s="12">
        <v>18238</v>
      </c>
      <c r="U95" s="12">
        <v>18093</v>
      </c>
      <c r="V95" s="12">
        <v>17494</v>
      </c>
      <c r="W95" s="12">
        <v>16365</v>
      </c>
      <c r="X95" s="12">
        <v>15153</v>
      </c>
      <c r="Y95" s="12">
        <v>14838</v>
      </c>
      <c r="AA95" s="2">
        <f>IFERROR(INDEX('Holiday Schedule'!$D$3:$D$24,MATCH(A95,'Holiday Schedule'!$C$3:$C$24,0)),0)</f>
        <v>0</v>
      </c>
      <c r="AB95" s="2">
        <f t="shared" si="8"/>
        <v>4</v>
      </c>
      <c r="AC95" s="2">
        <f t="shared" si="9"/>
        <v>329147</v>
      </c>
      <c r="AD95" s="5">
        <f t="shared" si="10"/>
        <v>118285</v>
      </c>
      <c r="AE95" s="5">
        <f t="shared" si="11"/>
        <v>447432</v>
      </c>
      <c r="AG95" s="2">
        <f t="shared" si="12"/>
        <v>3</v>
      </c>
      <c r="AH95" s="2">
        <f t="shared" si="13"/>
        <v>2024</v>
      </c>
      <c r="AJ95" s="5">
        <f t="shared" si="14"/>
        <v>23813</v>
      </c>
      <c r="AK95" s="2">
        <f t="shared" si="15"/>
        <v>11</v>
      </c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40"/>
    </row>
    <row r="96" spans="1:89" x14ac:dyDescent="0.25">
      <c r="A96" s="18">
        <v>45379</v>
      </c>
      <c r="B96" s="12">
        <v>14289</v>
      </c>
      <c r="C96" s="12">
        <v>13992</v>
      </c>
      <c r="D96" s="12">
        <v>14097</v>
      </c>
      <c r="E96" s="12">
        <v>14294</v>
      </c>
      <c r="F96" s="12">
        <v>14475</v>
      </c>
      <c r="G96" s="12">
        <v>15593</v>
      </c>
      <c r="H96" s="12">
        <v>16716</v>
      </c>
      <c r="I96" s="12">
        <v>19761</v>
      </c>
      <c r="J96" s="12">
        <v>22009</v>
      </c>
      <c r="K96" s="12">
        <v>23305</v>
      </c>
      <c r="L96" s="12">
        <v>23779</v>
      </c>
      <c r="M96" s="12">
        <v>23676</v>
      </c>
      <c r="N96" s="12">
        <v>23022</v>
      </c>
      <c r="O96" s="12">
        <v>22802</v>
      </c>
      <c r="P96" s="12">
        <v>22582</v>
      </c>
      <c r="Q96" s="12">
        <v>22303</v>
      </c>
      <c r="R96" s="12">
        <v>21312</v>
      </c>
      <c r="S96" s="12">
        <v>18925</v>
      </c>
      <c r="T96" s="12">
        <v>18257</v>
      </c>
      <c r="U96" s="12">
        <v>18070</v>
      </c>
      <c r="V96" s="12">
        <v>17469</v>
      </c>
      <c r="W96" s="12">
        <v>16340</v>
      </c>
      <c r="X96" s="12">
        <v>15132</v>
      </c>
      <c r="Y96" s="12">
        <v>14815</v>
      </c>
      <c r="AA96" s="2">
        <f>IFERROR(INDEX('Holiday Schedule'!$D$3:$D$24,MATCH(A96,'Holiday Schedule'!$C$3:$C$24,0)),0)</f>
        <v>0</v>
      </c>
      <c r="AB96" s="2">
        <f t="shared" si="8"/>
        <v>5</v>
      </c>
      <c r="AC96" s="2">
        <f t="shared" si="9"/>
        <v>328744</v>
      </c>
      <c r="AD96" s="5">
        <f t="shared" si="10"/>
        <v>118271</v>
      </c>
      <c r="AE96" s="5">
        <f t="shared" si="11"/>
        <v>447015</v>
      </c>
      <c r="AG96" s="2">
        <f t="shared" si="12"/>
        <v>3</v>
      </c>
      <c r="AH96" s="2">
        <f t="shared" si="13"/>
        <v>2024</v>
      </c>
      <c r="AJ96" s="5">
        <f t="shared" si="14"/>
        <v>23779</v>
      </c>
      <c r="AK96" s="2">
        <f t="shared" si="15"/>
        <v>11</v>
      </c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40"/>
    </row>
    <row r="97" spans="1:89" x14ac:dyDescent="0.25">
      <c r="A97" s="18">
        <v>45380</v>
      </c>
      <c r="B97" s="12">
        <v>14232</v>
      </c>
      <c r="C97" s="12">
        <v>13934</v>
      </c>
      <c r="D97" s="12">
        <v>14042</v>
      </c>
      <c r="E97" s="12">
        <v>14239</v>
      </c>
      <c r="F97" s="12">
        <v>14417</v>
      </c>
      <c r="G97" s="12">
        <v>15531</v>
      </c>
      <c r="H97" s="12">
        <v>16627</v>
      </c>
      <c r="I97" s="12">
        <v>19661</v>
      </c>
      <c r="J97" s="12">
        <v>21921</v>
      </c>
      <c r="K97" s="12">
        <v>23214</v>
      </c>
      <c r="L97" s="12">
        <v>23685</v>
      </c>
      <c r="M97" s="12">
        <v>23584</v>
      </c>
      <c r="N97" s="12">
        <v>22931</v>
      </c>
      <c r="O97" s="12">
        <v>22713</v>
      </c>
      <c r="P97" s="12">
        <v>22492</v>
      </c>
      <c r="Q97" s="12">
        <v>22214</v>
      </c>
      <c r="R97" s="12">
        <v>21230</v>
      </c>
      <c r="S97" s="12">
        <v>18852</v>
      </c>
      <c r="T97" s="12">
        <v>18179</v>
      </c>
      <c r="U97" s="12">
        <v>18000</v>
      </c>
      <c r="V97" s="12">
        <v>17402</v>
      </c>
      <c r="W97" s="12">
        <v>16280</v>
      </c>
      <c r="X97" s="12">
        <v>15074</v>
      </c>
      <c r="Y97" s="12">
        <v>14761</v>
      </c>
      <c r="AA97" s="2">
        <f>IFERROR(INDEX('Holiday Schedule'!$D$3:$D$24,MATCH(A97,'Holiday Schedule'!$C$3:$C$24,0)),0)</f>
        <v>0</v>
      </c>
      <c r="AB97" s="2">
        <f t="shared" si="8"/>
        <v>6</v>
      </c>
      <c r="AC97" s="2">
        <f t="shared" si="9"/>
        <v>327432</v>
      </c>
      <c r="AD97" s="5">
        <f t="shared" si="10"/>
        <v>117783</v>
      </c>
      <c r="AE97" s="5">
        <f t="shared" si="11"/>
        <v>445215</v>
      </c>
      <c r="AG97" s="2">
        <f t="shared" si="12"/>
        <v>3</v>
      </c>
      <c r="AH97" s="2">
        <f t="shared" si="13"/>
        <v>2024</v>
      </c>
      <c r="AJ97" s="5">
        <f t="shared" si="14"/>
        <v>23685</v>
      </c>
      <c r="AK97" s="2">
        <f t="shared" si="15"/>
        <v>11</v>
      </c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40"/>
    </row>
    <row r="98" spans="1:89" x14ac:dyDescent="0.25">
      <c r="A98" s="18">
        <v>45381</v>
      </c>
      <c r="B98" s="12">
        <v>14118</v>
      </c>
      <c r="C98" s="12">
        <v>13852</v>
      </c>
      <c r="D98" s="12">
        <v>13846</v>
      </c>
      <c r="E98" s="12">
        <v>13939</v>
      </c>
      <c r="F98" s="12">
        <v>14188</v>
      </c>
      <c r="G98" s="12">
        <v>15176</v>
      </c>
      <c r="H98" s="12">
        <v>15958</v>
      </c>
      <c r="I98" s="12">
        <v>18062</v>
      </c>
      <c r="J98" s="12">
        <v>20238</v>
      </c>
      <c r="K98" s="12">
        <v>21687</v>
      </c>
      <c r="L98" s="12">
        <v>22108</v>
      </c>
      <c r="M98" s="12">
        <v>22216</v>
      </c>
      <c r="N98" s="12">
        <v>21249</v>
      </c>
      <c r="O98" s="12">
        <v>21007</v>
      </c>
      <c r="P98" s="12">
        <v>20756</v>
      </c>
      <c r="Q98" s="12">
        <v>20468</v>
      </c>
      <c r="R98" s="12">
        <v>19633</v>
      </c>
      <c r="S98" s="12">
        <v>18067</v>
      </c>
      <c r="T98" s="12">
        <v>17340</v>
      </c>
      <c r="U98" s="12">
        <v>17473</v>
      </c>
      <c r="V98" s="12">
        <v>16824</v>
      </c>
      <c r="W98" s="12">
        <v>15938</v>
      </c>
      <c r="X98" s="12">
        <v>14761</v>
      </c>
      <c r="Y98" s="12">
        <v>14505</v>
      </c>
      <c r="AA98" s="2">
        <f>IFERROR(INDEX('Holiday Schedule'!$D$3:$D$24,MATCH(A98,'Holiday Schedule'!$C$3:$C$24,0)),0)</f>
        <v>0</v>
      </c>
      <c r="AB98" s="2">
        <f t="shared" si="8"/>
        <v>7</v>
      </c>
      <c r="AC98" s="2">
        <f t="shared" si="9"/>
        <v>0</v>
      </c>
      <c r="AD98" s="5">
        <f t="shared" si="10"/>
        <v>423409</v>
      </c>
      <c r="AE98" s="5">
        <f t="shared" si="11"/>
        <v>423409</v>
      </c>
      <c r="AG98" s="2">
        <f t="shared" si="12"/>
        <v>3</v>
      </c>
      <c r="AH98" s="2">
        <f t="shared" si="13"/>
        <v>2024</v>
      </c>
      <c r="AJ98" s="5">
        <f t="shared" si="14"/>
        <v>22216</v>
      </c>
      <c r="AK98" s="2">
        <f t="shared" si="15"/>
        <v>12</v>
      </c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40"/>
    </row>
    <row r="99" spans="1:89" x14ac:dyDescent="0.25">
      <c r="A99" s="18">
        <v>45382</v>
      </c>
      <c r="B99" s="12">
        <v>14123</v>
      </c>
      <c r="C99" s="12">
        <v>13857</v>
      </c>
      <c r="D99" s="12">
        <v>13850</v>
      </c>
      <c r="E99" s="12">
        <v>13940</v>
      </c>
      <c r="F99" s="12">
        <v>14190</v>
      </c>
      <c r="G99" s="12">
        <v>15179</v>
      </c>
      <c r="H99" s="12">
        <v>15948</v>
      </c>
      <c r="I99" s="12">
        <v>18051</v>
      </c>
      <c r="J99" s="12">
        <v>20217</v>
      </c>
      <c r="K99" s="12">
        <v>21687</v>
      </c>
      <c r="L99" s="12">
        <v>22106</v>
      </c>
      <c r="M99" s="12">
        <v>22217</v>
      </c>
      <c r="N99" s="12">
        <v>21250</v>
      </c>
      <c r="O99" s="12">
        <v>21010</v>
      </c>
      <c r="P99" s="12">
        <v>20761</v>
      </c>
      <c r="Q99" s="12">
        <v>20472</v>
      </c>
      <c r="R99" s="12">
        <v>19636</v>
      </c>
      <c r="S99" s="12">
        <v>18059</v>
      </c>
      <c r="T99" s="12">
        <v>17340</v>
      </c>
      <c r="U99" s="12">
        <v>17466</v>
      </c>
      <c r="V99" s="12">
        <v>16820</v>
      </c>
      <c r="W99" s="12">
        <v>15937</v>
      </c>
      <c r="X99" s="12">
        <v>14759</v>
      </c>
      <c r="Y99" s="12">
        <v>14508</v>
      </c>
      <c r="AA99" s="2">
        <f>IFERROR(INDEX('Holiday Schedule'!$D$3:$D$24,MATCH(A99,'Holiday Schedule'!$C$3:$C$24,0)),0)</f>
        <v>0</v>
      </c>
      <c r="AB99" s="2">
        <f t="shared" si="8"/>
        <v>1</v>
      </c>
      <c r="AC99" s="2">
        <f t="shared" si="9"/>
        <v>0</v>
      </c>
      <c r="AD99" s="5">
        <f t="shared" si="10"/>
        <v>423383</v>
      </c>
      <c r="AE99" s="5">
        <f t="shared" si="11"/>
        <v>423383</v>
      </c>
      <c r="AG99" s="2">
        <f t="shared" si="12"/>
        <v>3</v>
      </c>
      <c r="AH99" s="2">
        <f t="shared" si="13"/>
        <v>2024</v>
      </c>
      <c r="AJ99" s="5">
        <f t="shared" si="14"/>
        <v>22217</v>
      </c>
      <c r="AK99" s="2">
        <f t="shared" si="15"/>
        <v>12</v>
      </c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40"/>
    </row>
    <row r="100" spans="1:89" x14ac:dyDescent="0.25">
      <c r="A100" s="18">
        <v>45383</v>
      </c>
      <c r="B100" s="12">
        <v>15099</v>
      </c>
      <c r="C100" s="12">
        <v>15498</v>
      </c>
      <c r="D100" s="12">
        <v>16290</v>
      </c>
      <c r="E100" s="12">
        <v>15946</v>
      </c>
      <c r="F100" s="12">
        <v>16494</v>
      </c>
      <c r="G100" s="12">
        <v>17570</v>
      </c>
      <c r="H100" s="12">
        <v>16683</v>
      </c>
      <c r="I100" s="12">
        <v>18010</v>
      </c>
      <c r="J100" s="12">
        <v>20460</v>
      </c>
      <c r="K100" s="12">
        <v>21241</v>
      </c>
      <c r="L100" s="12">
        <v>22129</v>
      </c>
      <c r="M100" s="12">
        <v>21995</v>
      </c>
      <c r="N100" s="12">
        <v>21489</v>
      </c>
      <c r="O100" s="12">
        <v>21637</v>
      </c>
      <c r="P100" s="12">
        <v>21322</v>
      </c>
      <c r="Q100" s="12">
        <v>20752</v>
      </c>
      <c r="R100" s="12">
        <v>19662</v>
      </c>
      <c r="S100" s="12">
        <v>16965</v>
      </c>
      <c r="T100" s="12">
        <v>15634</v>
      </c>
      <c r="U100" s="12">
        <v>16072</v>
      </c>
      <c r="V100" s="12">
        <v>15375</v>
      </c>
      <c r="W100" s="12">
        <v>14887</v>
      </c>
      <c r="X100" s="12">
        <v>14595</v>
      </c>
      <c r="Y100" s="12">
        <v>14818</v>
      </c>
      <c r="AA100" s="2">
        <f>IFERROR(INDEX('Holiday Schedule'!$D$3:$D$24,MATCH(A100,'Holiday Schedule'!$C$3:$C$24,0)),0)</f>
        <v>0</v>
      </c>
      <c r="AB100" s="2">
        <f t="shared" si="8"/>
        <v>2</v>
      </c>
      <c r="AC100" s="2">
        <f t="shared" si="9"/>
        <v>302225</v>
      </c>
      <c r="AD100" s="5">
        <f t="shared" si="10"/>
        <v>128398</v>
      </c>
      <c r="AE100" s="5">
        <f t="shared" si="11"/>
        <v>430623</v>
      </c>
      <c r="AG100" s="2">
        <f t="shared" si="12"/>
        <v>4</v>
      </c>
      <c r="AH100" s="2">
        <f t="shared" si="13"/>
        <v>2024</v>
      </c>
      <c r="AJ100" s="5">
        <f t="shared" si="14"/>
        <v>22129</v>
      </c>
      <c r="AK100" s="2">
        <f t="shared" si="15"/>
        <v>11</v>
      </c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40"/>
    </row>
    <row r="101" spans="1:89" x14ac:dyDescent="0.25">
      <c r="A101" s="18">
        <v>45384</v>
      </c>
      <c r="B101" s="12">
        <v>14510</v>
      </c>
      <c r="C101" s="12">
        <v>14723</v>
      </c>
      <c r="D101" s="12">
        <v>15321</v>
      </c>
      <c r="E101" s="12">
        <v>14897</v>
      </c>
      <c r="F101" s="12">
        <v>15428</v>
      </c>
      <c r="G101" s="12">
        <v>16292</v>
      </c>
      <c r="H101" s="12">
        <v>15566</v>
      </c>
      <c r="I101" s="12">
        <v>17881</v>
      </c>
      <c r="J101" s="12">
        <v>20306</v>
      </c>
      <c r="K101" s="12">
        <v>21019</v>
      </c>
      <c r="L101" s="12">
        <v>21906</v>
      </c>
      <c r="M101" s="12">
        <v>21756</v>
      </c>
      <c r="N101" s="12">
        <v>21186</v>
      </c>
      <c r="O101" s="12">
        <v>21335</v>
      </c>
      <c r="P101" s="12">
        <v>21033</v>
      </c>
      <c r="Q101" s="12">
        <v>20539</v>
      </c>
      <c r="R101" s="12">
        <v>19442</v>
      </c>
      <c r="S101" s="12">
        <v>16791</v>
      </c>
      <c r="T101" s="12">
        <v>15524</v>
      </c>
      <c r="U101" s="12">
        <v>15945</v>
      </c>
      <c r="V101" s="12">
        <v>15321</v>
      </c>
      <c r="W101" s="12">
        <v>14513</v>
      </c>
      <c r="X101" s="12">
        <v>14292</v>
      </c>
      <c r="Y101" s="12">
        <v>14849</v>
      </c>
      <c r="AA101" s="2">
        <f>IFERROR(INDEX('Holiday Schedule'!$D$3:$D$24,MATCH(A101,'Holiday Schedule'!$C$3:$C$24,0)),0)</f>
        <v>0</v>
      </c>
      <c r="AB101" s="2">
        <f t="shared" si="8"/>
        <v>3</v>
      </c>
      <c r="AC101" s="2">
        <f t="shared" si="9"/>
        <v>298789</v>
      </c>
      <c r="AD101" s="5">
        <f t="shared" si="10"/>
        <v>121586</v>
      </c>
      <c r="AE101" s="5">
        <f t="shared" si="11"/>
        <v>420375</v>
      </c>
      <c r="AG101" s="2">
        <f t="shared" si="12"/>
        <v>4</v>
      </c>
      <c r="AH101" s="2">
        <f t="shared" si="13"/>
        <v>2024</v>
      </c>
      <c r="AJ101" s="5">
        <f t="shared" si="14"/>
        <v>21906</v>
      </c>
      <c r="AK101" s="2">
        <f t="shared" si="15"/>
        <v>11</v>
      </c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40"/>
    </row>
    <row r="102" spans="1:89" x14ac:dyDescent="0.25">
      <c r="A102" s="18">
        <v>45385</v>
      </c>
      <c r="B102" s="12">
        <v>14640</v>
      </c>
      <c r="C102" s="12">
        <v>15048</v>
      </c>
      <c r="D102" s="12">
        <v>15577</v>
      </c>
      <c r="E102" s="12">
        <v>15272</v>
      </c>
      <c r="F102" s="12">
        <v>15740</v>
      </c>
      <c r="G102" s="12">
        <v>16701</v>
      </c>
      <c r="H102" s="12">
        <v>15973</v>
      </c>
      <c r="I102" s="12">
        <v>17924</v>
      </c>
      <c r="J102" s="12">
        <v>20523</v>
      </c>
      <c r="K102" s="12">
        <v>21288</v>
      </c>
      <c r="L102" s="12">
        <v>22227</v>
      </c>
      <c r="M102" s="12">
        <v>22062</v>
      </c>
      <c r="N102" s="12">
        <v>21378</v>
      </c>
      <c r="O102" s="12">
        <v>21529</v>
      </c>
      <c r="P102" s="12">
        <v>21313</v>
      </c>
      <c r="Q102" s="12">
        <v>20981</v>
      </c>
      <c r="R102" s="12">
        <v>19904</v>
      </c>
      <c r="S102" s="12">
        <v>17119</v>
      </c>
      <c r="T102" s="12">
        <v>16358</v>
      </c>
      <c r="U102" s="12">
        <v>16065</v>
      </c>
      <c r="V102" s="12">
        <v>15357</v>
      </c>
      <c r="W102" s="12">
        <v>15310</v>
      </c>
      <c r="X102" s="12">
        <v>15081</v>
      </c>
      <c r="Y102" s="12">
        <v>15429</v>
      </c>
      <c r="AA102" s="2">
        <f>IFERROR(INDEX('Holiday Schedule'!$D$3:$D$24,MATCH(A102,'Holiday Schedule'!$C$3:$C$24,0)),0)</f>
        <v>0</v>
      </c>
      <c r="AB102" s="2">
        <f t="shared" si="8"/>
        <v>4</v>
      </c>
      <c r="AC102" s="2">
        <f t="shared" si="9"/>
        <v>304419</v>
      </c>
      <c r="AD102" s="5">
        <f t="shared" si="10"/>
        <v>124380</v>
      </c>
      <c r="AE102" s="5">
        <f t="shared" si="11"/>
        <v>428799</v>
      </c>
      <c r="AG102" s="2">
        <f t="shared" si="12"/>
        <v>4</v>
      </c>
      <c r="AH102" s="2">
        <f t="shared" si="13"/>
        <v>2024</v>
      </c>
      <c r="AJ102" s="5">
        <f t="shared" si="14"/>
        <v>22227</v>
      </c>
      <c r="AK102" s="2">
        <f t="shared" si="15"/>
        <v>11</v>
      </c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40"/>
    </row>
    <row r="103" spans="1:89" x14ac:dyDescent="0.25">
      <c r="A103" s="18">
        <v>45386</v>
      </c>
      <c r="B103" s="12">
        <v>15054</v>
      </c>
      <c r="C103" s="12">
        <v>15490</v>
      </c>
      <c r="D103" s="12">
        <v>16079</v>
      </c>
      <c r="E103" s="12">
        <v>15597</v>
      </c>
      <c r="F103" s="12">
        <v>16050</v>
      </c>
      <c r="G103" s="12">
        <v>16354</v>
      </c>
      <c r="H103" s="12">
        <v>15098</v>
      </c>
      <c r="I103" s="12">
        <v>17773</v>
      </c>
      <c r="J103" s="12">
        <v>20522</v>
      </c>
      <c r="K103" s="12">
        <v>21595</v>
      </c>
      <c r="L103" s="12">
        <v>23367</v>
      </c>
      <c r="M103" s="12">
        <v>24303</v>
      </c>
      <c r="N103" s="12">
        <v>22995</v>
      </c>
      <c r="O103" s="12">
        <v>23213</v>
      </c>
      <c r="P103" s="12">
        <v>23719</v>
      </c>
      <c r="Q103" s="12">
        <v>22936</v>
      </c>
      <c r="R103" s="12">
        <v>21890</v>
      </c>
      <c r="S103" s="12">
        <v>18405</v>
      </c>
      <c r="T103" s="12">
        <v>17133</v>
      </c>
      <c r="U103" s="12">
        <v>16296</v>
      </c>
      <c r="V103" s="12">
        <v>15663</v>
      </c>
      <c r="W103" s="12">
        <v>15597</v>
      </c>
      <c r="X103" s="12">
        <v>15372</v>
      </c>
      <c r="Y103" s="12">
        <v>15580</v>
      </c>
      <c r="AA103" s="2">
        <f>IFERROR(INDEX('Holiday Schedule'!$D$3:$D$24,MATCH(A103,'Holiday Schedule'!$C$3:$C$24,0)),0)</f>
        <v>0</v>
      </c>
      <c r="AB103" s="2">
        <f t="shared" si="8"/>
        <v>5</v>
      </c>
      <c r="AC103" s="2">
        <f t="shared" si="9"/>
        <v>320779</v>
      </c>
      <c r="AD103" s="5">
        <f t="shared" si="10"/>
        <v>125302</v>
      </c>
      <c r="AE103" s="5">
        <f t="shared" si="11"/>
        <v>446081</v>
      </c>
      <c r="AG103" s="2">
        <f t="shared" si="12"/>
        <v>4</v>
      </c>
      <c r="AH103" s="2">
        <f t="shared" si="13"/>
        <v>2024</v>
      </c>
      <c r="AJ103" s="5">
        <f t="shared" si="14"/>
        <v>24303</v>
      </c>
      <c r="AK103" s="2">
        <f t="shared" si="15"/>
        <v>12</v>
      </c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40"/>
    </row>
    <row r="104" spans="1:89" x14ac:dyDescent="0.25">
      <c r="A104" s="18">
        <v>45387</v>
      </c>
      <c r="B104" s="12">
        <v>14956</v>
      </c>
      <c r="C104" s="12">
        <v>15082</v>
      </c>
      <c r="D104" s="12">
        <v>15677</v>
      </c>
      <c r="E104" s="12">
        <v>15067</v>
      </c>
      <c r="F104" s="12">
        <v>15460</v>
      </c>
      <c r="G104" s="12">
        <v>16025</v>
      </c>
      <c r="H104" s="12">
        <v>15398</v>
      </c>
      <c r="I104" s="12">
        <v>17777</v>
      </c>
      <c r="J104" s="12">
        <v>20487</v>
      </c>
      <c r="K104" s="12">
        <v>21694</v>
      </c>
      <c r="L104" s="12">
        <v>22672</v>
      </c>
      <c r="M104" s="12">
        <v>22960</v>
      </c>
      <c r="N104" s="12">
        <v>22150</v>
      </c>
      <c r="O104" s="12">
        <v>22848</v>
      </c>
      <c r="P104" s="12">
        <v>22971</v>
      </c>
      <c r="Q104" s="12">
        <v>22387</v>
      </c>
      <c r="R104" s="12">
        <v>21065</v>
      </c>
      <c r="S104" s="12">
        <v>17907</v>
      </c>
      <c r="T104" s="12">
        <v>16671</v>
      </c>
      <c r="U104" s="12">
        <v>16001</v>
      </c>
      <c r="V104" s="12">
        <v>15479</v>
      </c>
      <c r="W104" s="12">
        <v>15598</v>
      </c>
      <c r="X104" s="12">
        <v>15613</v>
      </c>
      <c r="Y104" s="12">
        <v>15931</v>
      </c>
      <c r="AA104" s="2">
        <f>IFERROR(INDEX('Holiday Schedule'!$D$3:$D$24,MATCH(A104,'Holiday Schedule'!$C$3:$C$24,0)),0)</f>
        <v>0</v>
      </c>
      <c r="AB104" s="2">
        <f t="shared" si="8"/>
        <v>6</v>
      </c>
      <c r="AC104" s="2">
        <f t="shared" si="9"/>
        <v>314280</v>
      </c>
      <c r="AD104" s="5">
        <f t="shared" si="10"/>
        <v>123596</v>
      </c>
      <c r="AE104" s="5">
        <f t="shared" si="11"/>
        <v>437876</v>
      </c>
      <c r="AG104" s="2">
        <f t="shared" si="12"/>
        <v>4</v>
      </c>
      <c r="AH104" s="2">
        <f t="shared" si="13"/>
        <v>2024</v>
      </c>
      <c r="AJ104" s="5">
        <f t="shared" si="14"/>
        <v>22971</v>
      </c>
      <c r="AK104" s="2">
        <f t="shared" si="15"/>
        <v>15</v>
      </c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40"/>
    </row>
    <row r="105" spans="1:89" x14ac:dyDescent="0.25">
      <c r="A105" s="18">
        <v>45388</v>
      </c>
      <c r="B105" s="12">
        <v>15567</v>
      </c>
      <c r="C105" s="12">
        <v>15760</v>
      </c>
      <c r="D105" s="12">
        <v>15282</v>
      </c>
      <c r="E105" s="12">
        <v>15546</v>
      </c>
      <c r="F105" s="12">
        <v>15673</v>
      </c>
      <c r="G105" s="12">
        <v>15637</v>
      </c>
      <c r="H105" s="12">
        <v>14355</v>
      </c>
      <c r="I105" s="12">
        <v>16724</v>
      </c>
      <c r="J105" s="12">
        <v>19175</v>
      </c>
      <c r="K105" s="12">
        <v>20315</v>
      </c>
      <c r="L105" s="12">
        <v>21176</v>
      </c>
      <c r="M105" s="12">
        <v>21286</v>
      </c>
      <c r="N105" s="12">
        <v>20441</v>
      </c>
      <c r="O105" s="12">
        <v>20545</v>
      </c>
      <c r="P105" s="12">
        <v>20697</v>
      </c>
      <c r="Q105" s="12">
        <v>20661</v>
      </c>
      <c r="R105" s="12">
        <v>19728</v>
      </c>
      <c r="S105" s="12">
        <v>17572</v>
      </c>
      <c r="T105" s="12">
        <v>16382</v>
      </c>
      <c r="U105" s="12">
        <v>15776</v>
      </c>
      <c r="V105" s="12">
        <v>15346</v>
      </c>
      <c r="W105" s="12">
        <v>15689</v>
      </c>
      <c r="X105" s="12">
        <v>15633</v>
      </c>
      <c r="Y105" s="12">
        <v>15999</v>
      </c>
      <c r="AA105" s="2">
        <f>IFERROR(INDEX('Holiday Schedule'!$D$3:$D$24,MATCH(A105,'Holiday Schedule'!$C$3:$C$24,0)),0)</f>
        <v>0</v>
      </c>
      <c r="AB105" s="2">
        <f t="shared" si="8"/>
        <v>7</v>
      </c>
      <c r="AC105" s="2">
        <f t="shared" si="9"/>
        <v>0</v>
      </c>
      <c r="AD105" s="5">
        <f t="shared" si="10"/>
        <v>420965</v>
      </c>
      <c r="AE105" s="5">
        <f t="shared" si="11"/>
        <v>420965</v>
      </c>
      <c r="AG105" s="2">
        <f t="shared" si="12"/>
        <v>4</v>
      </c>
      <c r="AH105" s="2">
        <f t="shared" si="13"/>
        <v>2024</v>
      </c>
      <c r="AJ105" s="5">
        <f t="shared" si="14"/>
        <v>21286</v>
      </c>
      <c r="AK105" s="2">
        <f t="shared" si="15"/>
        <v>12</v>
      </c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40"/>
    </row>
    <row r="106" spans="1:89" x14ac:dyDescent="0.25">
      <c r="A106" s="18">
        <v>45389</v>
      </c>
      <c r="B106" s="12">
        <v>15641</v>
      </c>
      <c r="C106" s="12">
        <v>15880</v>
      </c>
      <c r="D106" s="12">
        <v>15510</v>
      </c>
      <c r="E106" s="12">
        <v>15751</v>
      </c>
      <c r="F106" s="12">
        <v>15705</v>
      </c>
      <c r="G106" s="12">
        <v>15531</v>
      </c>
      <c r="H106" s="12">
        <v>14132</v>
      </c>
      <c r="I106" s="12">
        <v>16668</v>
      </c>
      <c r="J106" s="12">
        <v>19133</v>
      </c>
      <c r="K106" s="12">
        <v>20217</v>
      </c>
      <c r="L106" s="12">
        <v>21084</v>
      </c>
      <c r="M106" s="12">
        <v>21104</v>
      </c>
      <c r="N106" s="12">
        <v>20250</v>
      </c>
      <c r="O106" s="12">
        <v>20382</v>
      </c>
      <c r="P106" s="12">
        <v>20044</v>
      </c>
      <c r="Q106" s="12">
        <v>19554</v>
      </c>
      <c r="R106" s="12">
        <v>18426</v>
      </c>
      <c r="S106" s="12">
        <v>16368</v>
      </c>
      <c r="T106" s="12">
        <v>15456</v>
      </c>
      <c r="U106" s="12">
        <v>15603</v>
      </c>
      <c r="V106" s="12">
        <v>15112</v>
      </c>
      <c r="W106" s="12">
        <v>15266</v>
      </c>
      <c r="X106" s="12">
        <v>15079</v>
      </c>
      <c r="Y106" s="12">
        <v>15565</v>
      </c>
      <c r="AA106" s="2">
        <f>IFERROR(INDEX('Holiday Schedule'!$D$3:$D$24,MATCH(A106,'Holiday Schedule'!$C$3:$C$24,0)),0)</f>
        <v>0</v>
      </c>
      <c r="AB106" s="2">
        <f t="shared" si="8"/>
        <v>1</v>
      </c>
      <c r="AC106" s="2">
        <f t="shared" si="9"/>
        <v>0</v>
      </c>
      <c r="AD106" s="5">
        <f t="shared" si="10"/>
        <v>413461</v>
      </c>
      <c r="AE106" s="5">
        <f t="shared" si="11"/>
        <v>413461</v>
      </c>
      <c r="AG106" s="2">
        <f t="shared" si="12"/>
        <v>4</v>
      </c>
      <c r="AH106" s="2">
        <f t="shared" si="13"/>
        <v>2024</v>
      </c>
      <c r="AJ106" s="5">
        <f t="shared" si="14"/>
        <v>21104</v>
      </c>
      <c r="AK106" s="2">
        <f t="shared" si="15"/>
        <v>12</v>
      </c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40"/>
    </row>
    <row r="107" spans="1:89" x14ac:dyDescent="0.25">
      <c r="A107" s="18">
        <v>45390</v>
      </c>
      <c r="B107" s="12">
        <v>15207</v>
      </c>
      <c r="C107" s="12">
        <v>15639</v>
      </c>
      <c r="D107" s="12">
        <v>16126</v>
      </c>
      <c r="E107" s="12">
        <v>15909</v>
      </c>
      <c r="F107" s="12">
        <v>16280</v>
      </c>
      <c r="G107" s="12">
        <v>17125</v>
      </c>
      <c r="H107" s="12">
        <v>16175</v>
      </c>
      <c r="I107" s="12">
        <v>17728</v>
      </c>
      <c r="J107" s="12">
        <v>20154</v>
      </c>
      <c r="K107" s="12">
        <v>20880</v>
      </c>
      <c r="L107" s="12">
        <v>21734</v>
      </c>
      <c r="M107" s="12">
        <v>21531</v>
      </c>
      <c r="N107" s="12">
        <v>20881</v>
      </c>
      <c r="O107" s="12">
        <v>20914</v>
      </c>
      <c r="P107" s="12">
        <v>20594</v>
      </c>
      <c r="Q107" s="12">
        <v>20461</v>
      </c>
      <c r="R107" s="12">
        <v>19141</v>
      </c>
      <c r="S107" s="12">
        <v>16527</v>
      </c>
      <c r="T107" s="12">
        <v>15219</v>
      </c>
      <c r="U107" s="12">
        <v>15690</v>
      </c>
      <c r="V107" s="12">
        <v>15066</v>
      </c>
      <c r="W107" s="12">
        <v>14250</v>
      </c>
      <c r="X107" s="12">
        <v>13643</v>
      </c>
      <c r="Y107" s="12">
        <v>13824</v>
      </c>
      <c r="AA107" s="2">
        <f>IFERROR(INDEX('Holiday Schedule'!$D$3:$D$24,MATCH(A107,'Holiday Schedule'!$C$3:$C$24,0)),0)</f>
        <v>0</v>
      </c>
      <c r="AB107" s="2">
        <f t="shared" si="8"/>
        <v>2</v>
      </c>
      <c r="AC107" s="2">
        <f t="shared" si="9"/>
        <v>294413</v>
      </c>
      <c r="AD107" s="5">
        <f t="shared" si="10"/>
        <v>126285</v>
      </c>
      <c r="AE107" s="5">
        <f t="shared" si="11"/>
        <v>420698</v>
      </c>
      <c r="AG107" s="2">
        <f t="shared" si="12"/>
        <v>4</v>
      </c>
      <c r="AH107" s="2">
        <f t="shared" si="13"/>
        <v>2024</v>
      </c>
      <c r="AJ107" s="5">
        <f t="shared" si="14"/>
        <v>21734</v>
      </c>
      <c r="AK107" s="2">
        <f t="shared" si="15"/>
        <v>11</v>
      </c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40"/>
    </row>
    <row r="108" spans="1:89" x14ac:dyDescent="0.25">
      <c r="A108" s="18">
        <v>45391</v>
      </c>
      <c r="B108" s="12">
        <v>13545</v>
      </c>
      <c r="C108" s="12">
        <v>13945</v>
      </c>
      <c r="D108" s="12">
        <v>14565</v>
      </c>
      <c r="E108" s="12">
        <v>14371</v>
      </c>
      <c r="F108" s="12">
        <v>14834</v>
      </c>
      <c r="G108" s="12">
        <v>15986</v>
      </c>
      <c r="H108" s="12">
        <v>15220</v>
      </c>
      <c r="I108" s="12">
        <v>16244</v>
      </c>
      <c r="J108" s="12">
        <v>16893</v>
      </c>
      <c r="K108" s="12">
        <v>16293</v>
      </c>
      <c r="L108" s="12">
        <v>16290</v>
      </c>
      <c r="M108" s="12">
        <v>16370</v>
      </c>
      <c r="N108" s="12">
        <v>15751</v>
      </c>
      <c r="O108" s="12">
        <v>15848</v>
      </c>
      <c r="P108" s="12">
        <v>15950</v>
      </c>
      <c r="Q108" s="12">
        <v>15687</v>
      </c>
      <c r="R108" s="12">
        <v>15675</v>
      </c>
      <c r="S108" s="12">
        <v>14818</v>
      </c>
      <c r="T108" s="12">
        <v>14627</v>
      </c>
      <c r="U108" s="12">
        <v>14557</v>
      </c>
      <c r="V108" s="12">
        <v>14303</v>
      </c>
      <c r="W108" s="12">
        <v>14385</v>
      </c>
      <c r="X108" s="12">
        <v>14003</v>
      </c>
      <c r="Y108" s="12">
        <v>14390</v>
      </c>
      <c r="AA108" s="2">
        <f>IFERROR(INDEX('Holiday Schedule'!$D$3:$D$24,MATCH(A108,'Holiday Schedule'!$C$3:$C$24,0)),0)</f>
        <v>0</v>
      </c>
      <c r="AB108" s="2">
        <f t="shared" si="8"/>
        <v>3</v>
      </c>
      <c r="AC108" s="2">
        <f t="shared" si="9"/>
        <v>247694</v>
      </c>
      <c r="AD108" s="5">
        <f t="shared" si="10"/>
        <v>116856</v>
      </c>
      <c r="AE108" s="5">
        <f t="shared" si="11"/>
        <v>364550</v>
      </c>
      <c r="AG108" s="2">
        <f t="shared" si="12"/>
        <v>4</v>
      </c>
      <c r="AH108" s="2">
        <f t="shared" si="13"/>
        <v>2024</v>
      </c>
      <c r="AJ108" s="5">
        <f t="shared" si="14"/>
        <v>16893</v>
      </c>
      <c r="AK108" s="2">
        <f t="shared" si="15"/>
        <v>9</v>
      </c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40"/>
    </row>
    <row r="109" spans="1:89" x14ac:dyDescent="0.25">
      <c r="A109" s="18">
        <v>45392</v>
      </c>
      <c r="B109" s="12">
        <v>14062</v>
      </c>
      <c r="C109" s="12">
        <v>14424</v>
      </c>
      <c r="D109" s="12">
        <v>15148</v>
      </c>
      <c r="E109" s="12">
        <v>14802</v>
      </c>
      <c r="F109" s="12">
        <v>15481</v>
      </c>
      <c r="G109" s="12">
        <v>16322</v>
      </c>
      <c r="H109" s="12">
        <v>15679</v>
      </c>
      <c r="I109" s="12">
        <v>16644</v>
      </c>
      <c r="J109" s="12">
        <v>17960</v>
      </c>
      <c r="K109" s="12">
        <v>19050</v>
      </c>
      <c r="L109" s="12">
        <v>20931</v>
      </c>
      <c r="M109" s="12">
        <v>20838</v>
      </c>
      <c r="N109" s="12">
        <v>19705</v>
      </c>
      <c r="O109" s="12">
        <v>20844</v>
      </c>
      <c r="P109" s="12">
        <v>21885</v>
      </c>
      <c r="Q109" s="12">
        <v>21811</v>
      </c>
      <c r="R109" s="12">
        <v>20735</v>
      </c>
      <c r="S109" s="12">
        <v>17831</v>
      </c>
      <c r="T109" s="12">
        <v>16572</v>
      </c>
      <c r="U109" s="12">
        <v>15720</v>
      </c>
      <c r="V109" s="12">
        <v>14926</v>
      </c>
      <c r="W109" s="12">
        <v>14718</v>
      </c>
      <c r="X109" s="12">
        <v>14245</v>
      </c>
      <c r="Y109" s="12">
        <v>14476</v>
      </c>
      <c r="AA109" s="2">
        <f>IFERROR(INDEX('Holiday Schedule'!$D$3:$D$24,MATCH(A109,'Holiday Schedule'!$C$3:$C$24,0)),0)</f>
        <v>0</v>
      </c>
      <c r="AB109" s="2">
        <f t="shared" si="8"/>
        <v>4</v>
      </c>
      <c r="AC109" s="2">
        <f t="shared" si="9"/>
        <v>294415</v>
      </c>
      <c r="AD109" s="5">
        <f t="shared" si="10"/>
        <v>120394</v>
      </c>
      <c r="AE109" s="5">
        <f t="shared" si="11"/>
        <v>414809</v>
      </c>
      <c r="AG109" s="2">
        <f t="shared" si="12"/>
        <v>4</v>
      </c>
      <c r="AH109" s="2">
        <f t="shared" si="13"/>
        <v>2024</v>
      </c>
      <c r="AJ109" s="5">
        <f t="shared" si="14"/>
        <v>21885</v>
      </c>
      <c r="AK109" s="2">
        <f t="shared" si="15"/>
        <v>15</v>
      </c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40"/>
    </row>
    <row r="110" spans="1:89" x14ac:dyDescent="0.25">
      <c r="A110" s="18">
        <v>45393</v>
      </c>
      <c r="B110" s="12">
        <v>14219</v>
      </c>
      <c r="C110" s="12">
        <v>14515</v>
      </c>
      <c r="D110" s="12">
        <v>14652</v>
      </c>
      <c r="E110" s="12">
        <v>14122</v>
      </c>
      <c r="F110" s="12">
        <v>14751</v>
      </c>
      <c r="G110" s="12">
        <v>15453</v>
      </c>
      <c r="H110" s="12">
        <v>15040</v>
      </c>
      <c r="I110" s="12">
        <v>17250</v>
      </c>
      <c r="J110" s="12">
        <v>19948</v>
      </c>
      <c r="K110" s="12">
        <v>20958</v>
      </c>
      <c r="L110" s="12">
        <v>22329</v>
      </c>
      <c r="M110" s="12">
        <v>22696</v>
      </c>
      <c r="N110" s="12">
        <v>22589</v>
      </c>
      <c r="O110" s="12">
        <v>23062</v>
      </c>
      <c r="P110" s="12">
        <v>23453</v>
      </c>
      <c r="Q110" s="12">
        <v>22590</v>
      </c>
      <c r="R110" s="12">
        <v>21544</v>
      </c>
      <c r="S110" s="12">
        <v>18187</v>
      </c>
      <c r="T110" s="12">
        <v>16767</v>
      </c>
      <c r="U110" s="12">
        <v>15710</v>
      </c>
      <c r="V110" s="12">
        <v>15048</v>
      </c>
      <c r="W110" s="12">
        <v>14731</v>
      </c>
      <c r="X110" s="12">
        <v>14316</v>
      </c>
      <c r="Y110" s="12">
        <v>14540</v>
      </c>
      <c r="AA110" s="2">
        <f>IFERROR(INDEX('Holiday Schedule'!$D$3:$D$24,MATCH(A110,'Holiday Schedule'!$C$3:$C$24,0)),0)</f>
        <v>0</v>
      </c>
      <c r="AB110" s="2">
        <f t="shared" si="8"/>
        <v>5</v>
      </c>
      <c r="AC110" s="2">
        <f t="shared" si="9"/>
        <v>311178</v>
      </c>
      <c r="AD110" s="5">
        <f t="shared" si="10"/>
        <v>117292</v>
      </c>
      <c r="AE110" s="5">
        <f t="shared" si="11"/>
        <v>428470</v>
      </c>
      <c r="AG110" s="2">
        <f t="shared" si="12"/>
        <v>4</v>
      </c>
      <c r="AH110" s="2">
        <f t="shared" si="13"/>
        <v>2024</v>
      </c>
      <c r="AJ110" s="5">
        <f t="shared" si="14"/>
        <v>23453</v>
      </c>
      <c r="AK110" s="2">
        <f t="shared" si="15"/>
        <v>15</v>
      </c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40"/>
    </row>
    <row r="111" spans="1:89" x14ac:dyDescent="0.25">
      <c r="A111" s="18">
        <v>45394</v>
      </c>
      <c r="B111" s="12">
        <v>13846</v>
      </c>
      <c r="C111" s="12">
        <v>14082</v>
      </c>
      <c r="D111" s="12">
        <v>14547</v>
      </c>
      <c r="E111" s="12">
        <v>13770</v>
      </c>
      <c r="F111" s="12">
        <v>14238</v>
      </c>
      <c r="G111" s="12">
        <v>14635</v>
      </c>
      <c r="H111" s="12">
        <v>14155</v>
      </c>
      <c r="I111" s="12">
        <v>16589</v>
      </c>
      <c r="J111" s="12">
        <v>19091</v>
      </c>
      <c r="K111" s="12">
        <v>19927</v>
      </c>
      <c r="L111" s="12">
        <v>21338</v>
      </c>
      <c r="M111" s="12">
        <v>22120</v>
      </c>
      <c r="N111" s="12">
        <v>21845</v>
      </c>
      <c r="O111" s="12">
        <v>22607</v>
      </c>
      <c r="P111" s="12">
        <v>22686</v>
      </c>
      <c r="Q111" s="12">
        <v>21713</v>
      </c>
      <c r="R111" s="12">
        <v>20154</v>
      </c>
      <c r="S111" s="12">
        <v>16849</v>
      </c>
      <c r="T111" s="12">
        <v>15328</v>
      </c>
      <c r="U111" s="12">
        <v>14235</v>
      </c>
      <c r="V111" s="12">
        <v>13820</v>
      </c>
      <c r="W111" s="12">
        <v>13730</v>
      </c>
      <c r="X111" s="12">
        <v>13642</v>
      </c>
      <c r="Y111" s="12">
        <v>13992</v>
      </c>
      <c r="AA111" s="2">
        <f>IFERROR(INDEX('Holiday Schedule'!$D$3:$D$24,MATCH(A111,'Holiday Schedule'!$C$3:$C$24,0)),0)</f>
        <v>0</v>
      </c>
      <c r="AB111" s="2">
        <f t="shared" si="8"/>
        <v>6</v>
      </c>
      <c r="AC111" s="2">
        <f t="shared" si="9"/>
        <v>295674</v>
      </c>
      <c r="AD111" s="5">
        <f t="shared" si="10"/>
        <v>113265</v>
      </c>
      <c r="AE111" s="5">
        <f t="shared" si="11"/>
        <v>408939</v>
      </c>
      <c r="AG111" s="2">
        <f t="shared" si="12"/>
        <v>4</v>
      </c>
      <c r="AH111" s="2">
        <f t="shared" si="13"/>
        <v>2024</v>
      </c>
      <c r="AJ111" s="5">
        <f t="shared" si="14"/>
        <v>22686</v>
      </c>
      <c r="AK111" s="2">
        <f t="shared" si="15"/>
        <v>15</v>
      </c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40"/>
    </row>
    <row r="112" spans="1:89" x14ac:dyDescent="0.25">
      <c r="A112" s="18">
        <v>45395</v>
      </c>
      <c r="B112" s="12">
        <v>13364</v>
      </c>
      <c r="C112" s="12">
        <v>13638</v>
      </c>
      <c r="D112" s="12">
        <v>13267</v>
      </c>
      <c r="E112" s="12">
        <v>13378</v>
      </c>
      <c r="F112" s="12">
        <v>13496</v>
      </c>
      <c r="G112" s="12">
        <v>13696</v>
      </c>
      <c r="H112" s="12">
        <v>12529</v>
      </c>
      <c r="I112" s="12">
        <v>13986</v>
      </c>
      <c r="J112" s="12">
        <v>15281</v>
      </c>
      <c r="K112" s="12">
        <v>14922</v>
      </c>
      <c r="L112" s="12">
        <v>15601</v>
      </c>
      <c r="M112" s="12">
        <v>15874</v>
      </c>
      <c r="N112" s="12">
        <v>14934</v>
      </c>
      <c r="O112" s="12">
        <v>14609</v>
      </c>
      <c r="P112" s="12">
        <v>15118</v>
      </c>
      <c r="Q112" s="12">
        <v>14743</v>
      </c>
      <c r="R112" s="12">
        <v>15109</v>
      </c>
      <c r="S112" s="12">
        <v>14288</v>
      </c>
      <c r="T112" s="12">
        <v>13878</v>
      </c>
      <c r="U112" s="12">
        <v>13502</v>
      </c>
      <c r="V112" s="12">
        <v>13142</v>
      </c>
      <c r="W112" s="12">
        <v>13302</v>
      </c>
      <c r="X112" s="12">
        <v>13093</v>
      </c>
      <c r="Y112" s="12">
        <v>13602</v>
      </c>
      <c r="AA112" s="2">
        <f>IFERROR(INDEX('Holiday Schedule'!$D$3:$D$24,MATCH(A112,'Holiday Schedule'!$C$3:$C$24,0)),0)</f>
        <v>0</v>
      </c>
      <c r="AB112" s="2">
        <f t="shared" si="8"/>
        <v>7</v>
      </c>
      <c r="AC112" s="2">
        <f t="shared" si="9"/>
        <v>0</v>
      </c>
      <c r="AD112" s="5">
        <f t="shared" si="10"/>
        <v>338352</v>
      </c>
      <c r="AE112" s="5">
        <f t="shared" si="11"/>
        <v>338352</v>
      </c>
      <c r="AG112" s="2">
        <f t="shared" si="12"/>
        <v>4</v>
      </c>
      <c r="AH112" s="2">
        <f t="shared" si="13"/>
        <v>2024</v>
      </c>
      <c r="AJ112" s="5">
        <f t="shared" si="14"/>
        <v>15874</v>
      </c>
      <c r="AK112" s="2">
        <f t="shared" si="15"/>
        <v>12</v>
      </c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40"/>
    </row>
    <row r="113" spans="1:89" x14ac:dyDescent="0.25">
      <c r="A113" s="18">
        <v>45396</v>
      </c>
      <c r="B113" s="12">
        <v>13033</v>
      </c>
      <c r="C113" s="12">
        <v>13335</v>
      </c>
      <c r="D113" s="12">
        <v>12960</v>
      </c>
      <c r="E113" s="12">
        <v>13179</v>
      </c>
      <c r="F113" s="12">
        <v>13388</v>
      </c>
      <c r="G113" s="12">
        <v>13380</v>
      </c>
      <c r="H113" s="12">
        <v>12136</v>
      </c>
      <c r="I113" s="12">
        <v>13260</v>
      </c>
      <c r="J113" s="12">
        <v>14246</v>
      </c>
      <c r="K113" s="12">
        <v>14258</v>
      </c>
      <c r="L113" s="12">
        <v>14405</v>
      </c>
      <c r="M113" s="12">
        <v>14582</v>
      </c>
      <c r="N113" s="12">
        <v>14081</v>
      </c>
      <c r="O113" s="12">
        <v>14052</v>
      </c>
      <c r="P113" s="12">
        <v>14284</v>
      </c>
      <c r="Q113" s="12">
        <v>14651</v>
      </c>
      <c r="R113" s="12">
        <v>15303</v>
      </c>
      <c r="S113" s="12">
        <v>14667</v>
      </c>
      <c r="T113" s="12">
        <v>14170</v>
      </c>
      <c r="U113" s="12">
        <v>13716</v>
      </c>
      <c r="V113" s="12">
        <v>13208</v>
      </c>
      <c r="W113" s="12">
        <v>13220</v>
      </c>
      <c r="X113" s="12">
        <v>12865</v>
      </c>
      <c r="Y113" s="12">
        <v>13051</v>
      </c>
      <c r="AA113" s="2">
        <f>IFERROR(INDEX('Holiday Schedule'!$D$3:$D$24,MATCH(A113,'Holiday Schedule'!$C$3:$C$24,0)),0)</f>
        <v>0</v>
      </c>
      <c r="AB113" s="2">
        <f t="shared" si="8"/>
        <v>1</v>
      </c>
      <c r="AC113" s="2">
        <f t="shared" si="9"/>
        <v>0</v>
      </c>
      <c r="AD113" s="5">
        <f t="shared" si="10"/>
        <v>329430</v>
      </c>
      <c r="AE113" s="5">
        <f t="shared" si="11"/>
        <v>329430</v>
      </c>
      <c r="AG113" s="2">
        <f t="shared" si="12"/>
        <v>4</v>
      </c>
      <c r="AH113" s="2">
        <f t="shared" si="13"/>
        <v>2024</v>
      </c>
      <c r="AJ113" s="5">
        <f t="shared" si="14"/>
        <v>15303</v>
      </c>
      <c r="AK113" s="2">
        <f t="shared" si="15"/>
        <v>17</v>
      </c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40"/>
    </row>
    <row r="114" spans="1:89" x14ac:dyDescent="0.25">
      <c r="A114" s="18">
        <v>45397</v>
      </c>
      <c r="B114" s="12">
        <v>12596</v>
      </c>
      <c r="C114" s="12">
        <v>12988</v>
      </c>
      <c r="D114" s="12">
        <v>12623</v>
      </c>
      <c r="E114" s="12">
        <v>13106</v>
      </c>
      <c r="F114" s="12">
        <v>13510</v>
      </c>
      <c r="G114" s="12">
        <v>14393</v>
      </c>
      <c r="H114" s="12">
        <v>13304</v>
      </c>
      <c r="I114" s="12">
        <v>15205</v>
      </c>
      <c r="J114" s="12">
        <v>15627</v>
      </c>
      <c r="K114" s="12">
        <v>15417</v>
      </c>
      <c r="L114" s="12">
        <v>15510</v>
      </c>
      <c r="M114" s="12">
        <v>16509</v>
      </c>
      <c r="N114" s="12">
        <v>16437</v>
      </c>
      <c r="O114" s="12">
        <v>16884</v>
      </c>
      <c r="P114" s="12">
        <v>17068</v>
      </c>
      <c r="Q114" s="12">
        <v>17136</v>
      </c>
      <c r="R114" s="12">
        <v>15963</v>
      </c>
      <c r="S114" s="12">
        <v>14489</v>
      </c>
      <c r="T114" s="12">
        <v>14103</v>
      </c>
      <c r="U114" s="12">
        <v>13594</v>
      </c>
      <c r="V114" s="12">
        <v>13306</v>
      </c>
      <c r="W114" s="12">
        <v>13207</v>
      </c>
      <c r="X114" s="12">
        <v>12918</v>
      </c>
      <c r="Y114" s="12">
        <v>13120</v>
      </c>
      <c r="AA114" s="2">
        <f>IFERROR(INDEX('Holiday Schedule'!$D$3:$D$24,MATCH(A114,'Holiday Schedule'!$C$3:$C$24,0)),0)</f>
        <v>1</v>
      </c>
      <c r="AB114" s="2">
        <f t="shared" si="8"/>
        <v>2</v>
      </c>
      <c r="AC114" s="2">
        <f t="shared" si="9"/>
        <v>0</v>
      </c>
      <c r="AD114" s="5">
        <f t="shared" si="10"/>
        <v>349013</v>
      </c>
      <c r="AE114" s="5">
        <f t="shared" si="11"/>
        <v>349013</v>
      </c>
      <c r="AG114" s="2">
        <f t="shared" si="12"/>
        <v>4</v>
      </c>
      <c r="AH114" s="2">
        <f t="shared" si="13"/>
        <v>2024</v>
      </c>
      <c r="AJ114" s="5">
        <f t="shared" si="14"/>
        <v>17136</v>
      </c>
      <c r="AK114" s="2">
        <f t="shared" si="15"/>
        <v>16</v>
      </c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40"/>
    </row>
    <row r="115" spans="1:89" x14ac:dyDescent="0.25">
      <c r="A115" s="18">
        <v>45398</v>
      </c>
      <c r="B115" s="12">
        <v>12885</v>
      </c>
      <c r="C115" s="12">
        <v>13070</v>
      </c>
      <c r="D115" s="12">
        <v>13743</v>
      </c>
      <c r="E115" s="12">
        <v>13383</v>
      </c>
      <c r="F115" s="12">
        <v>13955</v>
      </c>
      <c r="G115" s="12">
        <v>14648</v>
      </c>
      <c r="H115" s="12">
        <v>13748</v>
      </c>
      <c r="I115" s="12">
        <v>14854</v>
      </c>
      <c r="J115" s="12">
        <v>15920</v>
      </c>
      <c r="K115" s="12">
        <v>16070</v>
      </c>
      <c r="L115" s="12">
        <v>16743</v>
      </c>
      <c r="M115" s="12">
        <v>16732</v>
      </c>
      <c r="N115" s="12">
        <v>16328</v>
      </c>
      <c r="O115" s="12">
        <v>16665</v>
      </c>
      <c r="P115" s="12">
        <v>16770</v>
      </c>
      <c r="Q115" s="12">
        <v>16356</v>
      </c>
      <c r="R115" s="12">
        <v>16004</v>
      </c>
      <c r="S115" s="12">
        <v>14742</v>
      </c>
      <c r="T115" s="12">
        <v>14293</v>
      </c>
      <c r="U115" s="12">
        <v>13863</v>
      </c>
      <c r="V115" s="12">
        <v>13626</v>
      </c>
      <c r="W115" s="12">
        <v>13552</v>
      </c>
      <c r="X115" s="12">
        <v>13414</v>
      </c>
      <c r="Y115" s="12">
        <v>13536</v>
      </c>
      <c r="AA115" s="2">
        <f>IFERROR(INDEX('Holiday Schedule'!$D$3:$D$24,MATCH(A115,'Holiday Schedule'!$C$3:$C$24,0)),0)</f>
        <v>0</v>
      </c>
      <c r="AB115" s="2">
        <f t="shared" si="8"/>
        <v>3</v>
      </c>
      <c r="AC115" s="2">
        <f t="shared" si="9"/>
        <v>245932</v>
      </c>
      <c r="AD115" s="5">
        <f t="shared" si="10"/>
        <v>108968</v>
      </c>
      <c r="AE115" s="5">
        <f t="shared" si="11"/>
        <v>354900</v>
      </c>
      <c r="AG115" s="2">
        <f t="shared" si="12"/>
        <v>4</v>
      </c>
      <c r="AH115" s="2">
        <f t="shared" si="13"/>
        <v>2024</v>
      </c>
      <c r="AJ115" s="5">
        <f t="shared" si="14"/>
        <v>16770</v>
      </c>
      <c r="AK115" s="2">
        <f t="shared" si="15"/>
        <v>15</v>
      </c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40"/>
    </row>
    <row r="116" spans="1:89" x14ac:dyDescent="0.25">
      <c r="A116" s="18">
        <v>45399</v>
      </c>
      <c r="B116" s="12">
        <v>13284</v>
      </c>
      <c r="C116" s="12">
        <v>13350</v>
      </c>
      <c r="D116" s="12">
        <v>14066</v>
      </c>
      <c r="E116" s="12">
        <v>13686</v>
      </c>
      <c r="F116" s="12">
        <v>14172</v>
      </c>
      <c r="G116" s="12">
        <v>14954</v>
      </c>
      <c r="H116" s="12">
        <v>13873</v>
      </c>
      <c r="I116" s="12">
        <v>15120</v>
      </c>
      <c r="J116" s="12">
        <v>16195</v>
      </c>
      <c r="K116" s="12">
        <v>16020</v>
      </c>
      <c r="L116" s="12">
        <v>16042</v>
      </c>
      <c r="M116" s="12">
        <v>16181</v>
      </c>
      <c r="N116" s="12">
        <v>15557</v>
      </c>
      <c r="O116" s="12">
        <v>15761</v>
      </c>
      <c r="P116" s="12">
        <v>16032</v>
      </c>
      <c r="Q116" s="12">
        <v>15556</v>
      </c>
      <c r="R116" s="12">
        <v>15411</v>
      </c>
      <c r="S116" s="12">
        <v>14097</v>
      </c>
      <c r="T116" s="12">
        <v>13863</v>
      </c>
      <c r="U116" s="12">
        <v>13831</v>
      </c>
      <c r="V116" s="12">
        <v>13609</v>
      </c>
      <c r="W116" s="12">
        <v>13606</v>
      </c>
      <c r="X116" s="12">
        <v>13353</v>
      </c>
      <c r="Y116" s="12">
        <v>13696</v>
      </c>
      <c r="AA116" s="2">
        <f>IFERROR(INDEX('Holiday Schedule'!$D$3:$D$24,MATCH(A116,'Holiday Schedule'!$C$3:$C$24,0)),0)</f>
        <v>0</v>
      </c>
      <c r="AB116" s="2">
        <f t="shared" si="8"/>
        <v>4</v>
      </c>
      <c r="AC116" s="2">
        <f t="shared" si="9"/>
        <v>240234</v>
      </c>
      <c r="AD116" s="5">
        <f t="shared" si="10"/>
        <v>111081</v>
      </c>
      <c r="AE116" s="5">
        <f t="shared" si="11"/>
        <v>351315</v>
      </c>
      <c r="AG116" s="2">
        <f t="shared" si="12"/>
        <v>4</v>
      </c>
      <c r="AH116" s="2">
        <f t="shared" si="13"/>
        <v>2024</v>
      </c>
      <c r="AJ116" s="5">
        <f t="shared" si="14"/>
        <v>16195</v>
      </c>
      <c r="AK116" s="2">
        <f t="shared" si="15"/>
        <v>9</v>
      </c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40"/>
    </row>
    <row r="117" spans="1:89" x14ac:dyDescent="0.25">
      <c r="A117" s="18">
        <v>45400</v>
      </c>
      <c r="B117" s="12">
        <v>13336</v>
      </c>
      <c r="C117" s="12">
        <v>13627</v>
      </c>
      <c r="D117" s="12">
        <v>14216</v>
      </c>
      <c r="E117" s="12">
        <v>13856</v>
      </c>
      <c r="F117" s="12">
        <v>14606</v>
      </c>
      <c r="G117" s="12">
        <v>15102</v>
      </c>
      <c r="H117" s="12">
        <v>14075</v>
      </c>
      <c r="I117" s="12">
        <v>15022</v>
      </c>
      <c r="J117" s="12">
        <v>16071</v>
      </c>
      <c r="K117" s="12">
        <v>15662</v>
      </c>
      <c r="L117" s="12">
        <v>15970</v>
      </c>
      <c r="M117" s="12">
        <v>15869</v>
      </c>
      <c r="N117" s="12">
        <v>15522</v>
      </c>
      <c r="O117" s="12">
        <v>15477</v>
      </c>
      <c r="P117" s="12">
        <v>15691</v>
      </c>
      <c r="Q117" s="12">
        <v>15114</v>
      </c>
      <c r="R117" s="12">
        <v>14829</v>
      </c>
      <c r="S117" s="12">
        <v>13652</v>
      </c>
      <c r="T117" s="12">
        <v>13498</v>
      </c>
      <c r="U117" s="12">
        <v>13348</v>
      </c>
      <c r="V117" s="12">
        <v>13332</v>
      </c>
      <c r="W117" s="12">
        <v>13430</v>
      </c>
      <c r="X117" s="12">
        <v>13005</v>
      </c>
      <c r="Y117" s="12">
        <v>13481</v>
      </c>
      <c r="AA117" s="2">
        <f>IFERROR(INDEX('Holiday Schedule'!$D$3:$D$24,MATCH(A117,'Holiday Schedule'!$C$3:$C$24,0)),0)</f>
        <v>0</v>
      </c>
      <c r="AB117" s="2">
        <f t="shared" si="8"/>
        <v>5</v>
      </c>
      <c r="AC117" s="2">
        <f t="shared" si="9"/>
        <v>235492</v>
      </c>
      <c r="AD117" s="5">
        <f t="shared" si="10"/>
        <v>112299</v>
      </c>
      <c r="AE117" s="5">
        <f t="shared" si="11"/>
        <v>347791</v>
      </c>
      <c r="AG117" s="2">
        <f t="shared" si="12"/>
        <v>4</v>
      </c>
      <c r="AH117" s="2">
        <f t="shared" si="13"/>
        <v>2024</v>
      </c>
      <c r="AJ117" s="5">
        <f t="shared" si="14"/>
        <v>16071</v>
      </c>
      <c r="AK117" s="2">
        <f t="shared" si="15"/>
        <v>9</v>
      </c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40"/>
    </row>
    <row r="118" spans="1:89" x14ac:dyDescent="0.25">
      <c r="A118" s="18">
        <v>45401</v>
      </c>
      <c r="B118" s="12">
        <v>13056</v>
      </c>
      <c r="C118" s="12">
        <v>13340</v>
      </c>
      <c r="D118" s="12">
        <v>13978</v>
      </c>
      <c r="E118" s="12">
        <v>13625</v>
      </c>
      <c r="F118" s="12">
        <v>14157</v>
      </c>
      <c r="G118" s="12">
        <v>14754</v>
      </c>
      <c r="H118" s="12">
        <v>13706</v>
      </c>
      <c r="I118" s="12">
        <v>14857</v>
      </c>
      <c r="J118" s="12">
        <v>15746</v>
      </c>
      <c r="K118" s="12">
        <v>15455</v>
      </c>
      <c r="L118" s="12">
        <v>15437</v>
      </c>
      <c r="M118" s="12">
        <v>15319</v>
      </c>
      <c r="N118" s="12">
        <v>14999</v>
      </c>
      <c r="O118" s="12">
        <v>15014</v>
      </c>
      <c r="P118" s="12">
        <v>15285</v>
      </c>
      <c r="Q118" s="12">
        <v>15143</v>
      </c>
      <c r="R118" s="12">
        <v>15321</v>
      </c>
      <c r="S118" s="12">
        <v>14232</v>
      </c>
      <c r="T118" s="12">
        <v>13744</v>
      </c>
      <c r="U118" s="12">
        <v>13392</v>
      </c>
      <c r="V118" s="12">
        <v>13179</v>
      </c>
      <c r="W118" s="12">
        <v>13305</v>
      </c>
      <c r="X118" s="12">
        <v>13159</v>
      </c>
      <c r="Y118" s="12">
        <v>13355</v>
      </c>
      <c r="AA118" s="2">
        <f>IFERROR(INDEX('Holiday Schedule'!$D$3:$D$24,MATCH(A118,'Holiday Schedule'!$C$3:$C$24,0)),0)</f>
        <v>0</v>
      </c>
      <c r="AB118" s="2">
        <f t="shared" si="8"/>
        <v>6</v>
      </c>
      <c r="AC118" s="2">
        <f t="shared" si="9"/>
        <v>233587</v>
      </c>
      <c r="AD118" s="5">
        <f t="shared" si="10"/>
        <v>109971</v>
      </c>
      <c r="AE118" s="5">
        <f t="shared" si="11"/>
        <v>343558</v>
      </c>
      <c r="AG118" s="2">
        <f t="shared" si="12"/>
        <v>4</v>
      </c>
      <c r="AH118" s="2">
        <f t="shared" si="13"/>
        <v>2024</v>
      </c>
      <c r="AJ118" s="5">
        <f t="shared" si="14"/>
        <v>15746</v>
      </c>
      <c r="AK118" s="2">
        <f t="shared" si="15"/>
        <v>9</v>
      </c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40"/>
    </row>
    <row r="119" spans="1:89" x14ac:dyDescent="0.25">
      <c r="A119" s="18">
        <v>45402</v>
      </c>
      <c r="B119" s="12">
        <v>12868</v>
      </c>
      <c r="C119" s="12">
        <v>13026</v>
      </c>
      <c r="D119" s="12">
        <v>12608</v>
      </c>
      <c r="E119" s="12">
        <v>12800</v>
      </c>
      <c r="F119" s="12">
        <v>12892</v>
      </c>
      <c r="G119" s="12">
        <v>13028</v>
      </c>
      <c r="H119" s="12">
        <v>12068</v>
      </c>
      <c r="I119" s="12">
        <v>13853</v>
      </c>
      <c r="J119" s="12">
        <v>16515</v>
      </c>
      <c r="K119" s="12">
        <v>17716</v>
      </c>
      <c r="L119" s="12">
        <v>19413</v>
      </c>
      <c r="M119" s="12">
        <v>20461</v>
      </c>
      <c r="N119" s="12">
        <v>20043</v>
      </c>
      <c r="O119" s="12">
        <v>20119</v>
      </c>
      <c r="P119" s="12">
        <v>20496</v>
      </c>
      <c r="Q119" s="12">
        <v>19540</v>
      </c>
      <c r="R119" s="12">
        <v>17235</v>
      </c>
      <c r="S119" s="12">
        <v>15086</v>
      </c>
      <c r="T119" s="12">
        <v>13961</v>
      </c>
      <c r="U119" s="12">
        <v>13620</v>
      </c>
      <c r="V119" s="12">
        <v>13328</v>
      </c>
      <c r="W119" s="12">
        <v>13712</v>
      </c>
      <c r="X119" s="12">
        <v>13448</v>
      </c>
      <c r="Y119" s="12">
        <v>13753</v>
      </c>
      <c r="AA119" s="2">
        <f>IFERROR(INDEX('Holiday Schedule'!$D$3:$D$24,MATCH(A119,'Holiday Schedule'!$C$3:$C$24,0)),0)</f>
        <v>0</v>
      </c>
      <c r="AB119" s="2">
        <f t="shared" si="8"/>
        <v>7</v>
      </c>
      <c r="AC119" s="2">
        <f t="shared" si="9"/>
        <v>0</v>
      </c>
      <c r="AD119" s="5">
        <f t="shared" si="10"/>
        <v>371589</v>
      </c>
      <c r="AE119" s="5">
        <f t="shared" si="11"/>
        <v>371589</v>
      </c>
      <c r="AG119" s="2">
        <f t="shared" si="12"/>
        <v>4</v>
      </c>
      <c r="AH119" s="2">
        <f t="shared" si="13"/>
        <v>2024</v>
      </c>
      <c r="AJ119" s="5">
        <f t="shared" si="14"/>
        <v>20496</v>
      </c>
      <c r="AK119" s="2">
        <f t="shared" si="15"/>
        <v>15</v>
      </c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40"/>
    </row>
    <row r="120" spans="1:89" x14ac:dyDescent="0.25">
      <c r="A120" s="18">
        <v>45403</v>
      </c>
      <c r="B120" s="12">
        <v>13518</v>
      </c>
      <c r="C120" s="12">
        <v>13598</v>
      </c>
      <c r="D120" s="12">
        <v>13246</v>
      </c>
      <c r="E120" s="12">
        <v>13615</v>
      </c>
      <c r="F120" s="12">
        <v>13767</v>
      </c>
      <c r="G120" s="12">
        <v>13621</v>
      </c>
      <c r="H120" s="12">
        <v>12361</v>
      </c>
      <c r="I120" s="12">
        <v>12967</v>
      </c>
      <c r="J120" s="12">
        <v>13971</v>
      </c>
      <c r="K120" s="12">
        <v>13796</v>
      </c>
      <c r="L120" s="12">
        <v>14257</v>
      </c>
      <c r="M120" s="12">
        <v>15120</v>
      </c>
      <c r="N120" s="12">
        <v>15300</v>
      </c>
      <c r="O120" s="12">
        <v>16289</v>
      </c>
      <c r="P120" s="12">
        <v>16686</v>
      </c>
      <c r="Q120" s="12">
        <v>16736</v>
      </c>
      <c r="R120" s="12">
        <v>16945</v>
      </c>
      <c r="S120" s="12">
        <v>15613</v>
      </c>
      <c r="T120" s="12">
        <v>14711</v>
      </c>
      <c r="U120" s="12">
        <v>14338</v>
      </c>
      <c r="V120" s="12">
        <v>13704</v>
      </c>
      <c r="W120" s="12">
        <v>13752</v>
      </c>
      <c r="X120" s="12">
        <v>13286</v>
      </c>
      <c r="Y120" s="12">
        <v>13521</v>
      </c>
      <c r="AA120" s="2">
        <f>IFERROR(INDEX('Holiday Schedule'!$D$3:$D$24,MATCH(A120,'Holiday Schedule'!$C$3:$C$24,0)),0)</f>
        <v>0</v>
      </c>
      <c r="AB120" s="2">
        <f t="shared" si="8"/>
        <v>1</v>
      </c>
      <c r="AC120" s="2">
        <f t="shared" si="9"/>
        <v>0</v>
      </c>
      <c r="AD120" s="5">
        <f t="shared" si="10"/>
        <v>344718</v>
      </c>
      <c r="AE120" s="5">
        <f t="shared" si="11"/>
        <v>344718</v>
      </c>
      <c r="AG120" s="2">
        <f t="shared" si="12"/>
        <v>4</v>
      </c>
      <c r="AH120" s="2">
        <f t="shared" si="13"/>
        <v>2024</v>
      </c>
      <c r="AJ120" s="5">
        <f t="shared" si="14"/>
        <v>16945</v>
      </c>
      <c r="AK120" s="2">
        <f t="shared" si="15"/>
        <v>17</v>
      </c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40"/>
    </row>
    <row r="121" spans="1:89" x14ac:dyDescent="0.25">
      <c r="A121" s="18">
        <v>45404</v>
      </c>
      <c r="B121" s="12">
        <v>13147</v>
      </c>
      <c r="C121" s="12">
        <v>13500</v>
      </c>
      <c r="D121" s="12">
        <v>13926</v>
      </c>
      <c r="E121" s="12">
        <v>13707</v>
      </c>
      <c r="F121" s="12">
        <v>14383</v>
      </c>
      <c r="G121" s="12">
        <v>15089</v>
      </c>
      <c r="H121" s="12">
        <v>14387</v>
      </c>
      <c r="I121" s="12">
        <v>15567</v>
      </c>
      <c r="J121" s="12">
        <v>16293</v>
      </c>
      <c r="K121" s="12">
        <v>16071</v>
      </c>
      <c r="L121" s="12">
        <v>16514</v>
      </c>
      <c r="M121" s="12">
        <v>16555</v>
      </c>
      <c r="N121" s="12">
        <v>16007</v>
      </c>
      <c r="O121" s="12">
        <v>16336</v>
      </c>
      <c r="P121" s="12">
        <v>16130</v>
      </c>
      <c r="Q121" s="12">
        <v>15607</v>
      </c>
      <c r="R121" s="12">
        <v>15558</v>
      </c>
      <c r="S121" s="12">
        <v>14538</v>
      </c>
      <c r="T121" s="12">
        <v>14576</v>
      </c>
      <c r="U121" s="12">
        <v>14180</v>
      </c>
      <c r="V121" s="12">
        <v>14251</v>
      </c>
      <c r="W121" s="12">
        <v>14346</v>
      </c>
      <c r="X121" s="12">
        <v>14048</v>
      </c>
      <c r="Y121" s="12">
        <v>14614</v>
      </c>
      <c r="AA121" s="2">
        <f>IFERROR(INDEX('Holiday Schedule'!$D$3:$D$24,MATCH(A121,'Holiday Schedule'!$C$3:$C$24,0)),0)</f>
        <v>0</v>
      </c>
      <c r="AB121" s="2">
        <f t="shared" si="8"/>
        <v>2</v>
      </c>
      <c r="AC121" s="2">
        <f t="shared" si="9"/>
        <v>246577</v>
      </c>
      <c r="AD121" s="5">
        <f t="shared" si="10"/>
        <v>112753</v>
      </c>
      <c r="AE121" s="5">
        <f t="shared" si="11"/>
        <v>359330</v>
      </c>
      <c r="AG121" s="2">
        <f t="shared" si="12"/>
        <v>4</v>
      </c>
      <c r="AH121" s="2">
        <f t="shared" si="13"/>
        <v>2024</v>
      </c>
      <c r="AJ121" s="5">
        <f t="shared" si="14"/>
        <v>16555</v>
      </c>
      <c r="AK121" s="2">
        <f t="shared" si="15"/>
        <v>12</v>
      </c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40"/>
    </row>
    <row r="122" spans="1:89" x14ac:dyDescent="0.25">
      <c r="A122" s="18">
        <v>45405</v>
      </c>
      <c r="B122" s="12">
        <v>14210</v>
      </c>
      <c r="C122" s="12">
        <v>14430</v>
      </c>
      <c r="D122" s="12">
        <v>15192</v>
      </c>
      <c r="E122" s="12">
        <v>14776</v>
      </c>
      <c r="F122" s="12">
        <v>15391</v>
      </c>
      <c r="G122" s="12">
        <v>16125</v>
      </c>
      <c r="H122" s="12">
        <v>15062</v>
      </c>
      <c r="I122" s="12">
        <v>15808</v>
      </c>
      <c r="J122" s="12">
        <v>16318</v>
      </c>
      <c r="K122" s="12">
        <v>16010</v>
      </c>
      <c r="L122" s="12">
        <v>15872</v>
      </c>
      <c r="M122" s="12">
        <v>15783</v>
      </c>
      <c r="N122" s="12">
        <v>15239</v>
      </c>
      <c r="O122" s="12">
        <v>15466</v>
      </c>
      <c r="P122" s="12">
        <v>15500</v>
      </c>
      <c r="Q122" s="12">
        <v>15414</v>
      </c>
      <c r="R122" s="12">
        <v>15266</v>
      </c>
      <c r="S122" s="12">
        <v>14323</v>
      </c>
      <c r="T122" s="12">
        <v>14276</v>
      </c>
      <c r="U122" s="12">
        <v>14158</v>
      </c>
      <c r="V122" s="12">
        <v>14146</v>
      </c>
      <c r="W122" s="12">
        <v>14116</v>
      </c>
      <c r="X122" s="12">
        <v>13625</v>
      </c>
      <c r="Y122" s="12">
        <v>13920</v>
      </c>
      <c r="AA122" s="2">
        <f>IFERROR(INDEX('Holiday Schedule'!$D$3:$D$24,MATCH(A122,'Holiday Schedule'!$C$3:$C$24,0)),0)</f>
        <v>0</v>
      </c>
      <c r="AB122" s="2">
        <f t="shared" si="8"/>
        <v>3</v>
      </c>
      <c r="AC122" s="2">
        <f t="shared" si="9"/>
        <v>241320</v>
      </c>
      <c r="AD122" s="5">
        <f t="shared" si="10"/>
        <v>119106</v>
      </c>
      <c r="AE122" s="5">
        <f t="shared" si="11"/>
        <v>360426</v>
      </c>
      <c r="AG122" s="2">
        <f t="shared" si="12"/>
        <v>4</v>
      </c>
      <c r="AH122" s="2">
        <f t="shared" si="13"/>
        <v>2024</v>
      </c>
      <c r="AJ122" s="5">
        <f t="shared" si="14"/>
        <v>16318</v>
      </c>
      <c r="AK122" s="2">
        <f t="shared" si="15"/>
        <v>9</v>
      </c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40"/>
    </row>
    <row r="123" spans="1:89" x14ac:dyDescent="0.25">
      <c r="A123" s="18">
        <v>45406</v>
      </c>
      <c r="B123" s="12">
        <v>13467</v>
      </c>
      <c r="C123" s="12">
        <v>13879</v>
      </c>
      <c r="D123" s="12">
        <v>14426</v>
      </c>
      <c r="E123" s="12">
        <v>14025</v>
      </c>
      <c r="F123" s="12">
        <v>14598</v>
      </c>
      <c r="G123" s="12">
        <v>15243</v>
      </c>
      <c r="H123" s="12">
        <v>14524</v>
      </c>
      <c r="I123" s="12">
        <v>16195</v>
      </c>
      <c r="J123" s="12">
        <v>18683</v>
      </c>
      <c r="K123" s="12">
        <v>19318</v>
      </c>
      <c r="L123" s="12">
        <v>19925</v>
      </c>
      <c r="M123" s="12">
        <v>19794</v>
      </c>
      <c r="N123" s="12">
        <v>19949</v>
      </c>
      <c r="O123" s="12">
        <v>20529</v>
      </c>
      <c r="P123" s="12">
        <v>21373</v>
      </c>
      <c r="Q123" s="12">
        <v>20762</v>
      </c>
      <c r="R123" s="12">
        <v>19236</v>
      </c>
      <c r="S123" s="12">
        <v>16776</v>
      </c>
      <c r="T123" s="12">
        <v>15814</v>
      </c>
      <c r="U123" s="12">
        <v>15009</v>
      </c>
      <c r="V123" s="12">
        <v>14902</v>
      </c>
      <c r="W123" s="12">
        <v>15046</v>
      </c>
      <c r="X123" s="12">
        <v>14919</v>
      </c>
      <c r="Y123" s="12">
        <v>15380</v>
      </c>
      <c r="AA123" s="2">
        <f>IFERROR(INDEX('Holiday Schedule'!$D$3:$D$24,MATCH(A123,'Holiday Schedule'!$C$3:$C$24,0)),0)</f>
        <v>0</v>
      </c>
      <c r="AB123" s="2">
        <f t="shared" si="8"/>
        <v>4</v>
      </c>
      <c r="AC123" s="2">
        <f t="shared" si="9"/>
        <v>288230</v>
      </c>
      <c r="AD123" s="5">
        <f t="shared" si="10"/>
        <v>115542</v>
      </c>
      <c r="AE123" s="5">
        <f t="shared" si="11"/>
        <v>403772</v>
      </c>
      <c r="AG123" s="2">
        <f t="shared" si="12"/>
        <v>4</v>
      </c>
      <c r="AH123" s="2">
        <f t="shared" si="13"/>
        <v>2024</v>
      </c>
      <c r="AJ123" s="5">
        <f t="shared" si="14"/>
        <v>21373</v>
      </c>
      <c r="AK123" s="2">
        <f t="shared" si="15"/>
        <v>15</v>
      </c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40"/>
    </row>
    <row r="124" spans="1:89" x14ac:dyDescent="0.25">
      <c r="A124" s="18">
        <v>45407</v>
      </c>
      <c r="B124" s="12">
        <v>15044</v>
      </c>
      <c r="C124" s="12">
        <v>15435</v>
      </c>
      <c r="D124" s="12">
        <v>16113</v>
      </c>
      <c r="E124" s="12">
        <v>15723</v>
      </c>
      <c r="F124" s="12">
        <v>16225</v>
      </c>
      <c r="G124" s="12">
        <v>16928</v>
      </c>
      <c r="H124" s="12">
        <v>15860</v>
      </c>
      <c r="I124" s="12">
        <v>16838</v>
      </c>
      <c r="J124" s="12">
        <v>17661</v>
      </c>
      <c r="K124" s="12">
        <v>17227</v>
      </c>
      <c r="L124" s="12">
        <v>17498</v>
      </c>
      <c r="M124" s="12">
        <v>17472</v>
      </c>
      <c r="N124" s="12">
        <v>16796</v>
      </c>
      <c r="O124" s="12">
        <v>16786</v>
      </c>
      <c r="P124" s="12">
        <v>16627</v>
      </c>
      <c r="Q124" s="12">
        <v>16026</v>
      </c>
      <c r="R124" s="12">
        <v>15879</v>
      </c>
      <c r="S124" s="12">
        <v>14578</v>
      </c>
      <c r="T124" s="12">
        <v>14631</v>
      </c>
      <c r="U124" s="12">
        <v>14395</v>
      </c>
      <c r="V124" s="12">
        <v>14631</v>
      </c>
      <c r="W124" s="12">
        <v>14825</v>
      </c>
      <c r="X124" s="12">
        <v>14562</v>
      </c>
      <c r="Y124" s="12">
        <v>14847</v>
      </c>
      <c r="AA124" s="2">
        <f>IFERROR(INDEX('Holiday Schedule'!$D$3:$D$24,MATCH(A124,'Holiday Schedule'!$C$3:$C$24,0)),0)</f>
        <v>0</v>
      </c>
      <c r="AB124" s="2">
        <f t="shared" si="8"/>
        <v>5</v>
      </c>
      <c r="AC124" s="2">
        <f t="shared" si="9"/>
        <v>256432</v>
      </c>
      <c r="AD124" s="5">
        <f t="shared" si="10"/>
        <v>126175</v>
      </c>
      <c r="AE124" s="5">
        <f t="shared" si="11"/>
        <v>382607</v>
      </c>
      <c r="AG124" s="2">
        <f t="shared" si="12"/>
        <v>4</v>
      </c>
      <c r="AH124" s="2">
        <f t="shared" si="13"/>
        <v>2024</v>
      </c>
      <c r="AJ124" s="5">
        <f t="shared" si="14"/>
        <v>17661</v>
      </c>
      <c r="AK124" s="2">
        <f t="shared" si="15"/>
        <v>9</v>
      </c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40"/>
    </row>
    <row r="125" spans="1:89" x14ac:dyDescent="0.25">
      <c r="A125" s="18">
        <v>45408</v>
      </c>
      <c r="B125" s="12">
        <v>14553</v>
      </c>
      <c r="C125" s="12">
        <v>14980</v>
      </c>
      <c r="D125" s="12">
        <v>15497</v>
      </c>
      <c r="E125" s="12">
        <v>15290</v>
      </c>
      <c r="F125" s="12">
        <v>15784</v>
      </c>
      <c r="G125" s="12">
        <v>16440</v>
      </c>
      <c r="H125" s="12">
        <v>15333</v>
      </c>
      <c r="I125" s="12">
        <v>16155</v>
      </c>
      <c r="J125" s="12">
        <v>16552</v>
      </c>
      <c r="K125" s="12">
        <v>15971</v>
      </c>
      <c r="L125" s="12">
        <v>16375</v>
      </c>
      <c r="M125" s="12">
        <v>16076</v>
      </c>
      <c r="N125" s="12">
        <v>15536</v>
      </c>
      <c r="O125" s="12">
        <v>15375</v>
      </c>
      <c r="P125" s="12">
        <v>15555</v>
      </c>
      <c r="Q125" s="12">
        <v>15046</v>
      </c>
      <c r="R125" s="12">
        <v>14900</v>
      </c>
      <c r="S125" s="12">
        <v>13677</v>
      </c>
      <c r="T125" s="12">
        <v>13599</v>
      </c>
      <c r="U125" s="12">
        <v>13215</v>
      </c>
      <c r="V125" s="12">
        <v>13599</v>
      </c>
      <c r="W125" s="12">
        <v>13861</v>
      </c>
      <c r="X125" s="12">
        <v>13832</v>
      </c>
      <c r="Y125" s="12">
        <v>14220</v>
      </c>
      <c r="AA125" s="2">
        <f>IFERROR(INDEX('Holiday Schedule'!$D$3:$D$24,MATCH(A125,'Holiday Schedule'!$C$3:$C$24,0)),0)</f>
        <v>0</v>
      </c>
      <c r="AB125" s="2">
        <f t="shared" si="8"/>
        <v>6</v>
      </c>
      <c r="AC125" s="2">
        <f t="shared" si="9"/>
        <v>239324</v>
      </c>
      <c r="AD125" s="5">
        <f t="shared" si="10"/>
        <v>122097</v>
      </c>
      <c r="AE125" s="5">
        <f t="shared" si="11"/>
        <v>361421</v>
      </c>
      <c r="AG125" s="2">
        <f t="shared" si="12"/>
        <v>4</v>
      </c>
      <c r="AH125" s="2">
        <f t="shared" si="13"/>
        <v>2024</v>
      </c>
      <c r="AJ125" s="5">
        <f t="shared" si="14"/>
        <v>16552</v>
      </c>
      <c r="AK125" s="2">
        <f t="shared" si="15"/>
        <v>9</v>
      </c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40"/>
    </row>
    <row r="126" spans="1:89" x14ac:dyDescent="0.25">
      <c r="A126" s="18">
        <v>45409</v>
      </c>
      <c r="B126" s="12">
        <v>13819</v>
      </c>
      <c r="C126" s="12">
        <v>14163</v>
      </c>
      <c r="D126" s="12">
        <v>13929</v>
      </c>
      <c r="E126" s="12">
        <v>14417</v>
      </c>
      <c r="F126" s="12">
        <v>14605</v>
      </c>
      <c r="G126" s="12">
        <v>14577</v>
      </c>
      <c r="H126" s="12">
        <v>13086</v>
      </c>
      <c r="I126" s="12">
        <v>13874</v>
      </c>
      <c r="J126" s="12">
        <v>14266</v>
      </c>
      <c r="K126" s="12">
        <v>13827</v>
      </c>
      <c r="L126" s="12">
        <v>13796</v>
      </c>
      <c r="M126" s="12">
        <v>13866</v>
      </c>
      <c r="N126" s="12">
        <v>13262</v>
      </c>
      <c r="O126" s="12">
        <v>13095</v>
      </c>
      <c r="P126" s="12">
        <v>13402</v>
      </c>
      <c r="Q126" s="12">
        <v>13433</v>
      </c>
      <c r="R126" s="12">
        <v>13704</v>
      </c>
      <c r="S126" s="12">
        <v>12862</v>
      </c>
      <c r="T126" s="12">
        <v>12812</v>
      </c>
      <c r="U126" s="12">
        <v>12663</v>
      </c>
      <c r="V126" s="12">
        <v>12786</v>
      </c>
      <c r="W126" s="12">
        <v>13028</v>
      </c>
      <c r="X126" s="12">
        <v>12875</v>
      </c>
      <c r="Y126" s="12">
        <v>13273</v>
      </c>
      <c r="AA126" s="2">
        <f>IFERROR(INDEX('Holiday Schedule'!$D$3:$D$24,MATCH(A126,'Holiday Schedule'!$C$3:$C$24,0)),0)</f>
        <v>0</v>
      </c>
      <c r="AB126" s="2">
        <f t="shared" si="8"/>
        <v>7</v>
      </c>
      <c r="AC126" s="2">
        <f t="shared" si="9"/>
        <v>0</v>
      </c>
      <c r="AD126" s="5">
        <f t="shared" si="10"/>
        <v>325420</v>
      </c>
      <c r="AE126" s="5">
        <f t="shared" si="11"/>
        <v>325420</v>
      </c>
      <c r="AG126" s="2">
        <f t="shared" si="12"/>
        <v>4</v>
      </c>
      <c r="AH126" s="2">
        <f t="shared" si="13"/>
        <v>2024</v>
      </c>
      <c r="AJ126" s="5">
        <f t="shared" si="14"/>
        <v>14605</v>
      </c>
      <c r="AK126" s="2">
        <f t="shared" si="15"/>
        <v>5</v>
      </c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40"/>
    </row>
    <row r="127" spans="1:89" x14ac:dyDescent="0.25">
      <c r="A127" s="18">
        <v>45410</v>
      </c>
      <c r="B127" s="12">
        <v>12734</v>
      </c>
      <c r="C127" s="12">
        <v>12980</v>
      </c>
      <c r="D127" s="12">
        <v>12822</v>
      </c>
      <c r="E127" s="12">
        <v>12927</v>
      </c>
      <c r="F127" s="12">
        <v>13135</v>
      </c>
      <c r="G127" s="12">
        <v>12939</v>
      </c>
      <c r="H127" s="12">
        <v>11602</v>
      </c>
      <c r="I127" s="12">
        <v>12632</v>
      </c>
      <c r="J127" s="12">
        <v>13687</v>
      </c>
      <c r="K127" s="12">
        <v>13820</v>
      </c>
      <c r="L127" s="12">
        <v>15233</v>
      </c>
      <c r="M127" s="12">
        <v>16599</v>
      </c>
      <c r="N127" s="12">
        <v>16652</v>
      </c>
      <c r="O127" s="12">
        <v>16471</v>
      </c>
      <c r="P127" s="12">
        <v>16571</v>
      </c>
      <c r="Q127" s="12">
        <v>16560</v>
      </c>
      <c r="R127" s="12">
        <v>16828</v>
      </c>
      <c r="S127" s="12">
        <v>15243</v>
      </c>
      <c r="T127" s="12">
        <v>14607</v>
      </c>
      <c r="U127" s="12">
        <v>13872</v>
      </c>
      <c r="V127" s="12">
        <v>13429</v>
      </c>
      <c r="W127" s="12">
        <v>13187</v>
      </c>
      <c r="X127" s="12">
        <v>12686</v>
      </c>
      <c r="Y127" s="12">
        <v>12832</v>
      </c>
      <c r="AA127" s="2">
        <f>IFERROR(INDEX('Holiday Schedule'!$D$3:$D$24,MATCH(A127,'Holiday Schedule'!$C$3:$C$24,0)),0)</f>
        <v>0</v>
      </c>
      <c r="AB127" s="2">
        <f t="shared" si="8"/>
        <v>1</v>
      </c>
      <c r="AC127" s="2">
        <f t="shared" si="9"/>
        <v>0</v>
      </c>
      <c r="AD127" s="5">
        <f t="shared" si="10"/>
        <v>340048</v>
      </c>
      <c r="AE127" s="5">
        <f t="shared" si="11"/>
        <v>340048</v>
      </c>
      <c r="AG127" s="2">
        <f t="shared" si="12"/>
        <v>4</v>
      </c>
      <c r="AH127" s="2">
        <f t="shared" si="13"/>
        <v>2024</v>
      </c>
      <c r="AJ127" s="5">
        <f t="shared" si="14"/>
        <v>16828</v>
      </c>
      <c r="AK127" s="2">
        <f t="shared" si="15"/>
        <v>17</v>
      </c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40"/>
    </row>
    <row r="128" spans="1:89" x14ac:dyDescent="0.25">
      <c r="A128" s="18">
        <v>45411</v>
      </c>
      <c r="B128" s="12">
        <v>12507</v>
      </c>
      <c r="C128" s="12">
        <v>12696</v>
      </c>
      <c r="D128" s="12">
        <v>13112</v>
      </c>
      <c r="E128" s="12">
        <v>12835</v>
      </c>
      <c r="F128" s="12">
        <v>13272</v>
      </c>
      <c r="G128" s="12">
        <v>14079</v>
      </c>
      <c r="H128" s="12">
        <v>13521</v>
      </c>
      <c r="I128" s="12">
        <v>14480</v>
      </c>
      <c r="J128" s="12">
        <v>15535</v>
      </c>
      <c r="K128" s="12">
        <v>14959</v>
      </c>
      <c r="L128" s="12">
        <v>15222</v>
      </c>
      <c r="M128" s="12">
        <v>15189</v>
      </c>
      <c r="N128" s="12">
        <v>14764</v>
      </c>
      <c r="O128" s="12">
        <v>15176</v>
      </c>
      <c r="P128" s="12">
        <v>15144</v>
      </c>
      <c r="Q128" s="12">
        <v>14942</v>
      </c>
      <c r="R128" s="12">
        <v>15021</v>
      </c>
      <c r="S128" s="12">
        <v>13602</v>
      </c>
      <c r="T128" s="12">
        <v>13391</v>
      </c>
      <c r="U128" s="12">
        <v>13486</v>
      </c>
      <c r="V128" s="12">
        <v>13299</v>
      </c>
      <c r="W128" s="12">
        <v>12991</v>
      </c>
      <c r="X128" s="12">
        <v>12684</v>
      </c>
      <c r="Y128" s="12">
        <v>12540</v>
      </c>
      <c r="AA128" s="2">
        <f>IFERROR(INDEX('Holiday Schedule'!$D$3:$D$24,MATCH(A128,'Holiday Schedule'!$C$3:$C$24,0)),0)</f>
        <v>0</v>
      </c>
      <c r="AB128" s="2">
        <f t="shared" si="8"/>
        <v>2</v>
      </c>
      <c r="AC128" s="2">
        <f t="shared" si="9"/>
        <v>229885</v>
      </c>
      <c r="AD128" s="5">
        <f t="shared" si="10"/>
        <v>104562</v>
      </c>
      <c r="AE128" s="5">
        <f t="shared" si="11"/>
        <v>334447</v>
      </c>
      <c r="AG128" s="2">
        <f t="shared" si="12"/>
        <v>4</v>
      </c>
      <c r="AH128" s="2">
        <f t="shared" si="13"/>
        <v>2024</v>
      </c>
      <c r="AJ128" s="5">
        <f t="shared" si="14"/>
        <v>15535</v>
      </c>
      <c r="AK128" s="2">
        <f t="shared" si="15"/>
        <v>9</v>
      </c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40"/>
    </row>
    <row r="129" spans="1:89" x14ac:dyDescent="0.25">
      <c r="A129" s="18">
        <v>45412</v>
      </c>
      <c r="B129" s="12">
        <v>12281</v>
      </c>
      <c r="C129" s="12">
        <v>12451</v>
      </c>
      <c r="D129" s="12">
        <v>13000</v>
      </c>
      <c r="E129" s="12">
        <v>12628</v>
      </c>
      <c r="F129" s="12">
        <v>13432</v>
      </c>
      <c r="G129" s="12">
        <v>13977</v>
      </c>
      <c r="H129" s="12">
        <v>13522</v>
      </c>
      <c r="I129" s="12">
        <v>14498</v>
      </c>
      <c r="J129" s="12">
        <v>15321</v>
      </c>
      <c r="K129" s="12">
        <v>14915</v>
      </c>
      <c r="L129" s="12">
        <v>15207</v>
      </c>
      <c r="M129" s="12">
        <v>15457</v>
      </c>
      <c r="N129" s="12">
        <v>15690</v>
      </c>
      <c r="O129" s="12">
        <v>16074</v>
      </c>
      <c r="P129" s="12">
        <v>16166</v>
      </c>
      <c r="Q129" s="12">
        <v>16322</v>
      </c>
      <c r="R129" s="12">
        <v>16434</v>
      </c>
      <c r="S129" s="12">
        <v>14697</v>
      </c>
      <c r="T129" s="12">
        <v>14374</v>
      </c>
      <c r="U129" s="12">
        <v>13670</v>
      </c>
      <c r="V129" s="12">
        <v>13242</v>
      </c>
      <c r="W129" s="12">
        <v>13128</v>
      </c>
      <c r="X129" s="12">
        <v>12424</v>
      </c>
      <c r="Y129" s="12">
        <v>12606</v>
      </c>
      <c r="AA129" s="2">
        <f>IFERROR(INDEX('Holiday Schedule'!$D$3:$D$24,MATCH(A129,'Holiday Schedule'!$C$3:$C$24,0)),0)</f>
        <v>0</v>
      </c>
      <c r="AB129" s="2">
        <f t="shared" si="8"/>
        <v>3</v>
      </c>
      <c r="AC129" s="2">
        <f t="shared" si="9"/>
        <v>237619</v>
      </c>
      <c r="AD129" s="5">
        <f t="shared" si="10"/>
        <v>103897</v>
      </c>
      <c r="AE129" s="5">
        <f t="shared" si="11"/>
        <v>341516</v>
      </c>
      <c r="AG129" s="2">
        <f t="shared" si="12"/>
        <v>4</v>
      </c>
      <c r="AH129" s="2">
        <f t="shared" si="13"/>
        <v>2024</v>
      </c>
      <c r="AJ129" s="5">
        <f t="shared" si="14"/>
        <v>16434</v>
      </c>
      <c r="AK129" s="2">
        <f t="shared" si="15"/>
        <v>17</v>
      </c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40"/>
    </row>
    <row r="130" spans="1:89" x14ac:dyDescent="0.25">
      <c r="A130" s="18">
        <v>45413</v>
      </c>
      <c r="B130" s="12">
        <v>12016</v>
      </c>
      <c r="C130" s="12">
        <v>12159</v>
      </c>
      <c r="D130" s="12">
        <v>12411</v>
      </c>
      <c r="E130" s="12">
        <v>12430</v>
      </c>
      <c r="F130" s="12">
        <v>12898</v>
      </c>
      <c r="G130" s="12">
        <v>13045</v>
      </c>
      <c r="H130" s="12">
        <v>12832</v>
      </c>
      <c r="I130" s="12">
        <v>14729</v>
      </c>
      <c r="J130" s="12">
        <v>17453</v>
      </c>
      <c r="K130" s="12">
        <v>18086</v>
      </c>
      <c r="L130" s="12">
        <v>17714</v>
      </c>
      <c r="M130" s="12">
        <v>16820</v>
      </c>
      <c r="N130" s="12">
        <v>17049</v>
      </c>
      <c r="O130" s="12">
        <v>17069</v>
      </c>
      <c r="P130" s="12">
        <v>16841</v>
      </c>
      <c r="Q130" s="12">
        <v>16845</v>
      </c>
      <c r="R130" s="12">
        <v>16464</v>
      </c>
      <c r="S130" s="12">
        <v>15054</v>
      </c>
      <c r="T130" s="12">
        <v>14271</v>
      </c>
      <c r="U130" s="12">
        <v>13385</v>
      </c>
      <c r="V130" s="12">
        <v>13670</v>
      </c>
      <c r="W130" s="12">
        <v>13456</v>
      </c>
      <c r="X130" s="12">
        <v>12914</v>
      </c>
      <c r="Y130" s="12">
        <v>12399</v>
      </c>
      <c r="AA130" s="2">
        <f>IFERROR(INDEX('Holiday Schedule'!$D$3:$D$24,MATCH(A130,'Holiday Schedule'!$C$3:$C$24,0)),0)</f>
        <v>0</v>
      </c>
      <c r="AB130" s="2">
        <f t="shared" si="8"/>
        <v>4</v>
      </c>
      <c r="AC130" s="2">
        <f t="shared" si="9"/>
        <v>251820</v>
      </c>
      <c r="AD130" s="5">
        <f t="shared" si="10"/>
        <v>100190</v>
      </c>
      <c r="AE130" s="5">
        <f t="shared" si="11"/>
        <v>352010</v>
      </c>
      <c r="AG130" s="2">
        <f t="shared" si="12"/>
        <v>5</v>
      </c>
      <c r="AH130" s="2">
        <f t="shared" si="13"/>
        <v>2024</v>
      </c>
      <c r="AJ130" s="5">
        <f t="shared" si="14"/>
        <v>18086</v>
      </c>
      <c r="AK130" s="2">
        <f t="shared" si="15"/>
        <v>10</v>
      </c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40"/>
    </row>
    <row r="131" spans="1:89" x14ac:dyDescent="0.25">
      <c r="A131" s="18">
        <v>45414</v>
      </c>
      <c r="B131" s="12">
        <v>12390</v>
      </c>
      <c r="C131" s="12">
        <v>12708</v>
      </c>
      <c r="D131" s="12">
        <v>12647</v>
      </c>
      <c r="E131" s="12">
        <v>12979</v>
      </c>
      <c r="F131" s="12">
        <v>13151</v>
      </c>
      <c r="G131" s="12">
        <v>13293</v>
      </c>
      <c r="H131" s="12">
        <v>12833</v>
      </c>
      <c r="I131" s="12">
        <v>14572</v>
      </c>
      <c r="J131" s="12">
        <v>17970</v>
      </c>
      <c r="K131" s="12">
        <v>19165</v>
      </c>
      <c r="L131" s="12">
        <v>20513</v>
      </c>
      <c r="M131" s="12">
        <v>20024</v>
      </c>
      <c r="N131" s="12">
        <v>19594</v>
      </c>
      <c r="O131" s="12">
        <v>21379</v>
      </c>
      <c r="P131" s="12">
        <v>21745</v>
      </c>
      <c r="Q131" s="12">
        <v>20906</v>
      </c>
      <c r="R131" s="12">
        <v>19326</v>
      </c>
      <c r="S131" s="12">
        <v>17476</v>
      </c>
      <c r="T131" s="12">
        <v>15688</v>
      </c>
      <c r="U131" s="12">
        <v>14225</v>
      </c>
      <c r="V131" s="12">
        <v>14062</v>
      </c>
      <c r="W131" s="12">
        <v>13893</v>
      </c>
      <c r="X131" s="12">
        <v>13205</v>
      </c>
      <c r="Y131" s="12">
        <v>12840</v>
      </c>
      <c r="AA131" s="2">
        <f>IFERROR(INDEX('Holiday Schedule'!$D$3:$D$24,MATCH(A131,'Holiday Schedule'!$C$3:$C$24,0)),0)</f>
        <v>0</v>
      </c>
      <c r="AB131" s="2">
        <f t="shared" si="8"/>
        <v>5</v>
      </c>
      <c r="AC131" s="2">
        <f t="shared" si="9"/>
        <v>283743</v>
      </c>
      <c r="AD131" s="5">
        <f t="shared" si="10"/>
        <v>102841</v>
      </c>
      <c r="AE131" s="5">
        <f t="shared" si="11"/>
        <v>386584</v>
      </c>
      <c r="AG131" s="2">
        <f t="shared" si="12"/>
        <v>5</v>
      </c>
      <c r="AH131" s="2">
        <f t="shared" si="13"/>
        <v>2024</v>
      </c>
      <c r="AJ131" s="5">
        <f t="shared" si="14"/>
        <v>21745</v>
      </c>
      <c r="AK131" s="2">
        <f t="shared" si="15"/>
        <v>15</v>
      </c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40"/>
    </row>
    <row r="132" spans="1:89" x14ac:dyDescent="0.25">
      <c r="A132" s="18">
        <v>45415</v>
      </c>
      <c r="B132" s="12">
        <v>12532</v>
      </c>
      <c r="C132" s="12">
        <v>12690</v>
      </c>
      <c r="D132" s="12">
        <v>12941</v>
      </c>
      <c r="E132" s="12">
        <v>13065</v>
      </c>
      <c r="F132" s="12">
        <v>13262</v>
      </c>
      <c r="G132" s="12">
        <v>13413</v>
      </c>
      <c r="H132" s="12">
        <v>12836</v>
      </c>
      <c r="I132" s="12">
        <v>13861</v>
      </c>
      <c r="J132" s="12">
        <v>15635</v>
      </c>
      <c r="K132" s="12">
        <v>15664</v>
      </c>
      <c r="L132" s="12">
        <v>15709</v>
      </c>
      <c r="M132" s="12">
        <v>16484</v>
      </c>
      <c r="N132" s="12">
        <v>16065</v>
      </c>
      <c r="O132" s="12">
        <v>16292</v>
      </c>
      <c r="P132" s="12">
        <v>16132</v>
      </c>
      <c r="Q132" s="12">
        <v>16140</v>
      </c>
      <c r="R132" s="12">
        <v>15396</v>
      </c>
      <c r="S132" s="12">
        <v>14587</v>
      </c>
      <c r="T132" s="12">
        <v>13652</v>
      </c>
      <c r="U132" s="12">
        <v>12780</v>
      </c>
      <c r="V132" s="12">
        <v>13101</v>
      </c>
      <c r="W132" s="12">
        <v>13182</v>
      </c>
      <c r="X132" s="12">
        <v>12690</v>
      </c>
      <c r="Y132" s="12">
        <v>12370</v>
      </c>
      <c r="AA132" s="2">
        <f>IFERROR(INDEX('Holiday Schedule'!$D$3:$D$24,MATCH(A132,'Holiday Schedule'!$C$3:$C$24,0)),0)</f>
        <v>0</v>
      </c>
      <c r="AB132" s="2">
        <f t="shared" si="8"/>
        <v>6</v>
      </c>
      <c r="AC132" s="2">
        <f t="shared" si="9"/>
        <v>237370</v>
      </c>
      <c r="AD132" s="5">
        <f t="shared" si="10"/>
        <v>103109</v>
      </c>
      <c r="AE132" s="5">
        <f t="shared" si="11"/>
        <v>340479</v>
      </c>
      <c r="AG132" s="2">
        <f t="shared" si="12"/>
        <v>5</v>
      </c>
      <c r="AH132" s="2">
        <f t="shared" si="13"/>
        <v>2024</v>
      </c>
      <c r="AJ132" s="5">
        <f t="shared" si="14"/>
        <v>16484</v>
      </c>
      <c r="AK132" s="2">
        <f t="shared" si="15"/>
        <v>12</v>
      </c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40"/>
    </row>
    <row r="133" spans="1:89" x14ac:dyDescent="0.25">
      <c r="A133" s="18">
        <v>45416</v>
      </c>
      <c r="B133" s="12">
        <v>12301</v>
      </c>
      <c r="C133" s="12">
        <v>12398</v>
      </c>
      <c r="D133" s="12">
        <v>12397</v>
      </c>
      <c r="E133" s="12">
        <v>12640</v>
      </c>
      <c r="F133" s="12">
        <v>12540</v>
      </c>
      <c r="G133" s="12">
        <v>12224</v>
      </c>
      <c r="H133" s="12">
        <v>11315</v>
      </c>
      <c r="I133" s="12">
        <v>12347</v>
      </c>
      <c r="J133" s="12">
        <v>14170</v>
      </c>
      <c r="K133" s="12">
        <v>14181</v>
      </c>
      <c r="L133" s="12">
        <v>14096</v>
      </c>
      <c r="M133" s="12">
        <v>14248</v>
      </c>
      <c r="N133" s="12">
        <v>14530</v>
      </c>
      <c r="O133" s="12">
        <v>14902</v>
      </c>
      <c r="P133" s="12">
        <v>15843</v>
      </c>
      <c r="Q133" s="12">
        <v>15771</v>
      </c>
      <c r="R133" s="12">
        <v>15407</v>
      </c>
      <c r="S133" s="12">
        <v>14659</v>
      </c>
      <c r="T133" s="12">
        <v>13517</v>
      </c>
      <c r="U133" s="12">
        <v>12489</v>
      </c>
      <c r="V133" s="12">
        <v>12796</v>
      </c>
      <c r="W133" s="12">
        <v>12870</v>
      </c>
      <c r="X133" s="12">
        <v>12651</v>
      </c>
      <c r="Y133" s="12">
        <v>12208</v>
      </c>
      <c r="AA133" s="2">
        <f>IFERROR(INDEX('Holiday Schedule'!$D$3:$D$24,MATCH(A133,'Holiday Schedule'!$C$3:$C$24,0)),0)</f>
        <v>0</v>
      </c>
      <c r="AB133" s="2">
        <f t="shared" si="8"/>
        <v>7</v>
      </c>
      <c r="AC133" s="2">
        <f t="shared" si="9"/>
        <v>0</v>
      </c>
      <c r="AD133" s="5">
        <f t="shared" si="10"/>
        <v>322500</v>
      </c>
      <c r="AE133" s="5">
        <f t="shared" si="11"/>
        <v>322500</v>
      </c>
      <c r="AG133" s="2">
        <f t="shared" si="12"/>
        <v>5</v>
      </c>
      <c r="AH133" s="2">
        <f t="shared" si="13"/>
        <v>2024</v>
      </c>
      <c r="AJ133" s="5">
        <f t="shared" si="14"/>
        <v>15843</v>
      </c>
      <c r="AK133" s="2">
        <f t="shared" si="15"/>
        <v>15</v>
      </c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40"/>
    </row>
    <row r="134" spans="1:89" x14ac:dyDescent="0.25">
      <c r="A134" s="18">
        <v>45417</v>
      </c>
      <c r="B134" s="12">
        <v>12069</v>
      </c>
      <c r="C134" s="12">
        <v>12074</v>
      </c>
      <c r="D134" s="12">
        <v>12124</v>
      </c>
      <c r="E134" s="12">
        <v>12171</v>
      </c>
      <c r="F134" s="12">
        <v>12154</v>
      </c>
      <c r="G134" s="12">
        <v>11585</v>
      </c>
      <c r="H134" s="12">
        <v>10740</v>
      </c>
      <c r="I134" s="12">
        <v>11979</v>
      </c>
      <c r="J134" s="12">
        <v>13867</v>
      </c>
      <c r="K134" s="12">
        <v>14996</v>
      </c>
      <c r="L134" s="12">
        <v>15102</v>
      </c>
      <c r="M134" s="12">
        <v>16308</v>
      </c>
      <c r="N134" s="12">
        <v>15795</v>
      </c>
      <c r="O134" s="12">
        <v>16414</v>
      </c>
      <c r="P134" s="12">
        <v>17205</v>
      </c>
      <c r="Q134" s="12">
        <v>18115</v>
      </c>
      <c r="R134" s="12">
        <v>17393</v>
      </c>
      <c r="S134" s="12">
        <v>16720</v>
      </c>
      <c r="T134" s="12">
        <v>15025</v>
      </c>
      <c r="U134" s="12">
        <v>13956</v>
      </c>
      <c r="V134" s="12">
        <v>14040</v>
      </c>
      <c r="W134" s="12">
        <v>13603</v>
      </c>
      <c r="X134" s="12">
        <v>13081</v>
      </c>
      <c r="Y134" s="12">
        <v>12404</v>
      </c>
      <c r="AA134" s="2">
        <f>IFERROR(INDEX('Holiday Schedule'!$D$3:$D$24,MATCH(A134,'Holiday Schedule'!$C$3:$C$24,0)),0)</f>
        <v>0</v>
      </c>
      <c r="AB134" s="2">
        <f t="shared" si="8"/>
        <v>1</v>
      </c>
      <c r="AC134" s="2">
        <f t="shared" si="9"/>
        <v>0</v>
      </c>
      <c r="AD134" s="5">
        <f t="shared" si="10"/>
        <v>338920</v>
      </c>
      <c r="AE134" s="5">
        <f t="shared" si="11"/>
        <v>338920</v>
      </c>
      <c r="AG134" s="2">
        <f t="shared" si="12"/>
        <v>5</v>
      </c>
      <c r="AH134" s="2">
        <f t="shared" si="13"/>
        <v>2024</v>
      </c>
      <c r="AJ134" s="5">
        <f t="shared" si="14"/>
        <v>18115</v>
      </c>
      <c r="AK134" s="2">
        <f t="shared" si="15"/>
        <v>16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40"/>
    </row>
    <row r="135" spans="1:89" x14ac:dyDescent="0.25">
      <c r="A135" s="18">
        <v>45418</v>
      </c>
      <c r="B135" s="12">
        <v>12404</v>
      </c>
      <c r="C135" s="12">
        <v>12609</v>
      </c>
      <c r="D135" s="12">
        <v>12711</v>
      </c>
      <c r="E135" s="12">
        <v>12707</v>
      </c>
      <c r="F135" s="12">
        <v>13141</v>
      </c>
      <c r="G135" s="12">
        <v>13187</v>
      </c>
      <c r="H135" s="12">
        <v>12917</v>
      </c>
      <c r="I135" s="12">
        <v>14717</v>
      </c>
      <c r="J135" s="12">
        <v>17818</v>
      </c>
      <c r="K135" s="12">
        <v>18760</v>
      </c>
      <c r="L135" s="12">
        <v>18433</v>
      </c>
      <c r="M135" s="12">
        <v>18946</v>
      </c>
      <c r="N135" s="12">
        <v>17968</v>
      </c>
      <c r="O135" s="12">
        <v>18902</v>
      </c>
      <c r="P135" s="12">
        <v>18626</v>
      </c>
      <c r="Q135" s="12">
        <v>17123</v>
      </c>
      <c r="R135" s="12">
        <v>15492</v>
      </c>
      <c r="S135" s="12">
        <v>14844</v>
      </c>
      <c r="T135" s="12">
        <v>14244</v>
      </c>
      <c r="U135" s="12">
        <v>13481</v>
      </c>
      <c r="V135" s="12">
        <v>13546</v>
      </c>
      <c r="W135" s="12">
        <v>13308</v>
      </c>
      <c r="X135" s="12">
        <v>12709</v>
      </c>
      <c r="Y135" s="12">
        <v>12264</v>
      </c>
      <c r="AA135" s="2">
        <f>IFERROR(INDEX('Holiday Schedule'!$D$3:$D$24,MATCH(A135,'Holiday Schedule'!$C$3:$C$24,0)),0)</f>
        <v>0</v>
      </c>
      <c r="AB135" s="2">
        <f t="shared" si="8"/>
        <v>2</v>
      </c>
      <c r="AC135" s="2">
        <f t="shared" si="9"/>
        <v>258917</v>
      </c>
      <c r="AD135" s="5">
        <f t="shared" si="10"/>
        <v>101940</v>
      </c>
      <c r="AE135" s="5">
        <f t="shared" si="11"/>
        <v>360857</v>
      </c>
      <c r="AG135" s="2">
        <f t="shared" si="12"/>
        <v>5</v>
      </c>
      <c r="AH135" s="2">
        <f t="shared" si="13"/>
        <v>2024</v>
      </c>
      <c r="AJ135" s="5">
        <f t="shared" si="14"/>
        <v>18946</v>
      </c>
      <c r="AK135" s="2">
        <f t="shared" si="15"/>
        <v>12</v>
      </c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40"/>
    </row>
    <row r="136" spans="1:89" x14ac:dyDescent="0.25">
      <c r="A136" s="18">
        <v>45419</v>
      </c>
      <c r="B136" s="12">
        <v>11963</v>
      </c>
      <c r="C136" s="12">
        <v>12266</v>
      </c>
      <c r="D136" s="12">
        <v>12319</v>
      </c>
      <c r="E136" s="12">
        <v>12393</v>
      </c>
      <c r="F136" s="12">
        <v>12719</v>
      </c>
      <c r="G136" s="12">
        <v>12748</v>
      </c>
      <c r="H136" s="12">
        <v>12231</v>
      </c>
      <c r="I136" s="12">
        <v>13351</v>
      </c>
      <c r="J136" s="12">
        <v>14869</v>
      </c>
      <c r="K136" s="12">
        <v>14800</v>
      </c>
      <c r="L136" s="12">
        <v>15078</v>
      </c>
      <c r="M136" s="12">
        <v>15579</v>
      </c>
      <c r="N136" s="12">
        <v>15080</v>
      </c>
      <c r="O136" s="12">
        <v>15812</v>
      </c>
      <c r="P136" s="12">
        <v>15901</v>
      </c>
      <c r="Q136" s="12">
        <v>15493</v>
      </c>
      <c r="R136" s="12">
        <v>15020</v>
      </c>
      <c r="S136" s="12">
        <v>14462</v>
      </c>
      <c r="T136" s="12">
        <v>13955</v>
      </c>
      <c r="U136" s="12">
        <v>12863</v>
      </c>
      <c r="V136" s="12">
        <v>13282</v>
      </c>
      <c r="W136" s="12">
        <v>12869</v>
      </c>
      <c r="X136" s="12">
        <v>12250</v>
      </c>
      <c r="Y136" s="12">
        <v>11777</v>
      </c>
      <c r="AA136" s="2">
        <f>IFERROR(INDEX('Holiday Schedule'!$D$3:$D$24,MATCH(A136,'Holiday Schedule'!$C$3:$C$24,0)),0)</f>
        <v>0</v>
      </c>
      <c r="AB136" s="2">
        <f t="shared" si="8"/>
        <v>3</v>
      </c>
      <c r="AC136" s="2">
        <f t="shared" si="9"/>
        <v>230664</v>
      </c>
      <c r="AD136" s="5">
        <f t="shared" si="10"/>
        <v>98416</v>
      </c>
      <c r="AE136" s="5">
        <f t="shared" si="11"/>
        <v>329080</v>
      </c>
      <c r="AG136" s="2">
        <f t="shared" si="12"/>
        <v>5</v>
      </c>
      <c r="AH136" s="2">
        <f t="shared" si="13"/>
        <v>2024</v>
      </c>
      <c r="AJ136" s="5">
        <f t="shared" si="14"/>
        <v>15901</v>
      </c>
      <c r="AK136" s="2">
        <f t="shared" si="15"/>
        <v>15</v>
      </c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40"/>
    </row>
    <row r="137" spans="1:89" x14ac:dyDescent="0.25">
      <c r="A137" s="18">
        <v>45420</v>
      </c>
      <c r="B137" s="12">
        <v>11511</v>
      </c>
      <c r="C137" s="12">
        <v>11724</v>
      </c>
      <c r="D137" s="12">
        <v>11949</v>
      </c>
      <c r="E137" s="12">
        <v>12166</v>
      </c>
      <c r="F137" s="12">
        <v>12359</v>
      </c>
      <c r="G137" s="12">
        <v>12429</v>
      </c>
      <c r="H137" s="12">
        <v>12161</v>
      </c>
      <c r="I137" s="12">
        <v>13139</v>
      </c>
      <c r="J137" s="12">
        <v>15106</v>
      </c>
      <c r="K137" s="12">
        <v>15621</v>
      </c>
      <c r="L137" s="12">
        <v>16300</v>
      </c>
      <c r="M137" s="12">
        <v>16978</v>
      </c>
      <c r="N137" s="12">
        <v>17791</v>
      </c>
      <c r="O137" s="12">
        <v>19504</v>
      </c>
      <c r="P137" s="12">
        <v>20522</v>
      </c>
      <c r="Q137" s="12">
        <v>20187</v>
      </c>
      <c r="R137" s="12">
        <v>19011</v>
      </c>
      <c r="S137" s="12">
        <v>17198</v>
      </c>
      <c r="T137" s="12">
        <v>15145</v>
      </c>
      <c r="U137" s="12">
        <v>13800</v>
      </c>
      <c r="V137" s="12">
        <v>13551</v>
      </c>
      <c r="W137" s="12">
        <v>13291</v>
      </c>
      <c r="X137" s="12">
        <v>12813</v>
      </c>
      <c r="Y137" s="12">
        <v>12375</v>
      </c>
      <c r="AA137" s="2">
        <f>IFERROR(INDEX('Holiday Schedule'!$D$3:$D$24,MATCH(A137,'Holiday Schedule'!$C$3:$C$24,0)),0)</f>
        <v>0</v>
      </c>
      <c r="AB137" s="2">
        <f t="shared" si="8"/>
        <v>4</v>
      </c>
      <c r="AC137" s="2">
        <f t="shared" si="9"/>
        <v>259957</v>
      </c>
      <c r="AD137" s="5">
        <f t="shared" si="10"/>
        <v>96674</v>
      </c>
      <c r="AE137" s="5">
        <f t="shared" si="11"/>
        <v>356631</v>
      </c>
      <c r="AG137" s="2">
        <f t="shared" si="12"/>
        <v>5</v>
      </c>
      <c r="AH137" s="2">
        <f t="shared" si="13"/>
        <v>2024</v>
      </c>
      <c r="AJ137" s="5">
        <f t="shared" si="14"/>
        <v>20522</v>
      </c>
      <c r="AK137" s="2">
        <f t="shared" si="15"/>
        <v>15</v>
      </c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40"/>
    </row>
    <row r="138" spans="1:89" x14ac:dyDescent="0.25">
      <c r="A138" s="18">
        <v>45421</v>
      </c>
      <c r="B138" s="12">
        <v>12259</v>
      </c>
      <c r="C138" s="12">
        <v>12257</v>
      </c>
      <c r="D138" s="12">
        <v>12584</v>
      </c>
      <c r="E138" s="12">
        <v>12635</v>
      </c>
      <c r="F138" s="12">
        <v>13026</v>
      </c>
      <c r="G138" s="12">
        <v>12865</v>
      </c>
      <c r="H138" s="12">
        <v>12938</v>
      </c>
      <c r="I138" s="12">
        <v>14803</v>
      </c>
      <c r="J138" s="12">
        <v>18161</v>
      </c>
      <c r="K138" s="12">
        <v>19287</v>
      </c>
      <c r="L138" s="12">
        <v>20125</v>
      </c>
      <c r="M138" s="12">
        <v>20881</v>
      </c>
      <c r="N138" s="12">
        <v>20564</v>
      </c>
      <c r="O138" s="12">
        <v>20752</v>
      </c>
      <c r="P138" s="12">
        <v>20849</v>
      </c>
      <c r="Q138" s="12">
        <v>19660</v>
      </c>
      <c r="R138" s="12">
        <v>18530</v>
      </c>
      <c r="S138" s="12">
        <v>16954</v>
      </c>
      <c r="T138" s="12">
        <v>15480</v>
      </c>
      <c r="U138" s="12">
        <v>14068</v>
      </c>
      <c r="V138" s="12">
        <v>14163</v>
      </c>
      <c r="W138" s="12">
        <v>14112</v>
      </c>
      <c r="X138" s="12">
        <v>13411</v>
      </c>
      <c r="Y138" s="12">
        <v>13262</v>
      </c>
      <c r="AA138" s="2">
        <f>IFERROR(INDEX('Holiday Schedule'!$D$3:$D$24,MATCH(A138,'Holiday Schedule'!$C$3:$C$24,0)),0)</f>
        <v>0</v>
      </c>
      <c r="AB138" s="2">
        <f t="shared" ref="AB138:AB201" si="16">WEEKDAY(A138)</f>
        <v>5</v>
      </c>
      <c r="AC138" s="2">
        <f t="shared" ref="AC138:AC201" si="17">IF(AND(AB138&gt;1,AB138&lt;7,AA138&lt;1),SUM(I138:X138),0)</f>
        <v>281800</v>
      </c>
      <c r="AD138" s="5">
        <f t="shared" ref="AD138:AD201" si="18">AE138-AC138</f>
        <v>101826</v>
      </c>
      <c r="AE138" s="5">
        <f t="shared" ref="AE138:AE201" si="19">SUM(B138:Y138)</f>
        <v>383626</v>
      </c>
      <c r="AG138" s="2">
        <f t="shared" ref="AG138:AG201" si="20">MONTH(A138)</f>
        <v>5</v>
      </c>
      <c r="AH138" s="2">
        <f t="shared" ref="AH138:AH201" si="21">YEAR(A138)</f>
        <v>2024</v>
      </c>
      <c r="AJ138" s="5">
        <f t="shared" ref="AJ138:AJ201" si="22">MAX(B138:Y138)</f>
        <v>20881</v>
      </c>
      <c r="AK138" s="2">
        <f t="shared" ref="AK138:AK201" si="23">IF(AE138&gt;0,INDEX(B$8:Y$8,MATCH(AJ138,B138:Y138,0)),"")</f>
        <v>12</v>
      </c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40"/>
    </row>
    <row r="139" spans="1:89" x14ac:dyDescent="0.25">
      <c r="A139" s="18">
        <v>45422</v>
      </c>
      <c r="B139" s="12">
        <v>13059</v>
      </c>
      <c r="C139" s="12">
        <v>13489</v>
      </c>
      <c r="D139" s="12">
        <v>13604</v>
      </c>
      <c r="E139" s="12">
        <v>13903</v>
      </c>
      <c r="F139" s="12">
        <v>14123</v>
      </c>
      <c r="G139" s="12">
        <v>14088</v>
      </c>
      <c r="H139" s="12">
        <v>13326</v>
      </c>
      <c r="I139" s="12">
        <v>14163</v>
      </c>
      <c r="J139" s="12">
        <v>15822</v>
      </c>
      <c r="K139" s="12">
        <v>15980</v>
      </c>
      <c r="L139" s="12">
        <v>16259</v>
      </c>
      <c r="M139" s="12">
        <v>16900</v>
      </c>
      <c r="N139" s="12">
        <v>16193</v>
      </c>
      <c r="O139" s="12">
        <v>17448</v>
      </c>
      <c r="P139" s="12">
        <v>17533</v>
      </c>
      <c r="Q139" s="12">
        <v>17072</v>
      </c>
      <c r="R139" s="12">
        <v>16266</v>
      </c>
      <c r="S139" s="12">
        <v>15021</v>
      </c>
      <c r="T139" s="12">
        <v>14199</v>
      </c>
      <c r="U139" s="12">
        <v>13025</v>
      </c>
      <c r="V139" s="12">
        <v>13495</v>
      </c>
      <c r="W139" s="12">
        <v>13431</v>
      </c>
      <c r="X139" s="12">
        <v>13259</v>
      </c>
      <c r="Y139" s="12">
        <v>12749</v>
      </c>
      <c r="AA139" s="2">
        <f>IFERROR(INDEX('Holiday Schedule'!$D$3:$D$24,MATCH(A139,'Holiday Schedule'!$C$3:$C$24,0)),0)</f>
        <v>0</v>
      </c>
      <c r="AB139" s="2">
        <f t="shared" si="16"/>
        <v>6</v>
      </c>
      <c r="AC139" s="2">
        <f t="shared" si="17"/>
        <v>246066</v>
      </c>
      <c r="AD139" s="5">
        <f t="shared" si="18"/>
        <v>108341</v>
      </c>
      <c r="AE139" s="5">
        <f t="shared" si="19"/>
        <v>354407</v>
      </c>
      <c r="AG139" s="2">
        <f t="shared" si="20"/>
        <v>5</v>
      </c>
      <c r="AH139" s="2">
        <f t="shared" si="21"/>
        <v>2024</v>
      </c>
      <c r="AJ139" s="5">
        <f t="shared" si="22"/>
        <v>17533</v>
      </c>
      <c r="AK139" s="2">
        <f t="shared" si="23"/>
        <v>15</v>
      </c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40"/>
    </row>
    <row r="140" spans="1:89" x14ac:dyDescent="0.25">
      <c r="A140" s="18">
        <v>45423</v>
      </c>
      <c r="B140" s="12">
        <v>12479</v>
      </c>
      <c r="C140" s="12">
        <v>12540</v>
      </c>
      <c r="D140" s="12">
        <v>12655</v>
      </c>
      <c r="E140" s="12">
        <v>12699</v>
      </c>
      <c r="F140" s="12">
        <v>12816</v>
      </c>
      <c r="G140" s="12">
        <v>12172</v>
      </c>
      <c r="H140" s="12">
        <v>11371</v>
      </c>
      <c r="I140" s="12">
        <v>12215</v>
      </c>
      <c r="J140" s="12">
        <v>13881</v>
      </c>
      <c r="K140" s="12">
        <v>14916</v>
      </c>
      <c r="L140" s="12">
        <v>15142</v>
      </c>
      <c r="M140" s="12">
        <v>15427</v>
      </c>
      <c r="N140" s="12">
        <v>15805</v>
      </c>
      <c r="O140" s="12">
        <v>15620</v>
      </c>
      <c r="P140" s="12">
        <v>15805</v>
      </c>
      <c r="Q140" s="12">
        <v>15416</v>
      </c>
      <c r="R140" s="12">
        <v>14920</v>
      </c>
      <c r="S140" s="12">
        <v>14503</v>
      </c>
      <c r="T140" s="12">
        <v>13604</v>
      </c>
      <c r="U140" s="12">
        <v>12610</v>
      </c>
      <c r="V140" s="12">
        <v>13071</v>
      </c>
      <c r="W140" s="12">
        <v>13197</v>
      </c>
      <c r="X140" s="12">
        <v>12932</v>
      </c>
      <c r="Y140" s="12">
        <v>12800</v>
      </c>
      <c r="AA140" s="2">
        <f>IFERROR(INDEX('Holiday Schedule'!$D$3:$D$24,MATCH(A140,'Holiday Schedule'!$C$3:$C$24,0)),0)</f>
        <v>0</v>
      </c>
      <c r="AB140" s="2">
        <f t="shared" si="16"/>
        <v>7</v>
      </c>
      <c r="AC140" s="2">
        <f t="shared" si="17"/>
        <v>0</v>
      </c>
      <c r="AD140" s="5">
        <f t="shared" si="18"/>
        <v>328596</v>
      </c>
      <c r="AE140" s="5">
        <f t="shared" si="19"/>
        <v>328596</v>
      </c>
      <c r="AG140" s="2">
        <f t="shared" si="20"/>
        <v>5</v>
      </c>
      <c r="AH140" s="2">
        <f t="shared" si="21"/>
        <v>2024</v>
      </c>
      <c r="AJ140" s="5">
        <f t="shared" si="22"/>
        <v>15805</v>
      </c>
      <c r="AK140" s="2">
        <f t="shared" si="23"/>
        <v>13</v>
      </c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40"/>
    </row>
    <row r="141" spans="1:89" x14ac:dyDescent="0.25">
      <c r="A141" s="18">
        <v>45424</v>
      </c>
      <c r="B141" s="12">
        <v>12619</v>
      </c>
      <c r="C141" s="12">
        <v>12831</v>
      </c>
      <c r="D141" s="12">
        <v>13011</v>
      </c>
      <c r="E141" s="12">
        <v>12938</v>
      </c>
      <c r="F141" s="12">
        <v>13215</v>
      </c>
      <c r="G141" s="12">
        <v>12281</v>
      </c>
      <c r="H141" s="12">
        <v>11387</v>
      </c>
      <c r="I141" s="12">
        <v>12086</v>
      </c>
      <c r="J141" s="12">
        <v>13545</v>
      </c>
      <c r="K141" s="12">
        <v>14123</v>
      </c>
      <c r="L141" s="12">
        <v>14294</v>
      </c>
      <c r="M141" s="12">
        <v>14252</v>
      </c>
      <c r="N141" s="12">
        <v>13869</v>
      </c>
      <c r="O141" s="12">
        <v>14044</v>
      </c>
      <c r="P141" s="12">
        <v>14538</v>
      </c>
      <c r="Q141" s="12">
        <v>14148</v>
      </c>
      <c r="R141" s="12">
        <v>14308</v>
      </c>
      <c r="S141" s="12">
        <v>13899</v>
      </c>
      <c r="T141" s="12">
        <v>13502</v>
      </c>
      <c r="U141" s="12">
        <v>12925</v>
      </c>
      <c r="V141" s="12">
        <v>13250</v>
      </c>
      <c r="W141" s="12">
        <v>13220</v>
      </c>
      <c r="X141" s="12">
        <v>12549</v>
      </c>
      <c r="Y141" s="12">
        <v>12142</v>
      </c>
      <c r="AA141" s="2">
        <f>IFERROR(INDEX('Holiday Schedule'!$D$3:$D$24,MATCH(A141,'Holiday Schedule'!$C$3:$C$24,0)),0)</f>
        <v>0</v>
      </c>
      <c r="AB141" s="2">
        <f t="shared" si="16"/>
        <v>1</v>
      </c>
      <c r="AC141" s="2">
        <f t="shared" si="17"/>
        <v>0</v>
      </c>
      <c r="AD141" s="5">
        <f t="shared" si="18"/>
        <v>318976</v>
      </c>
      <c r="AE141" s="5">
        <f t="shared" si="19"/>
        <v>318976</v>
      </c>
      <c r="AG141" s="2">
        <f t="shared" si="20"/>
        <v>5</v>
      </c>
      <c r="AH141" s="2">
        <f t="shared" si="21"/>
        <v>2024</v>
      </c>
      <c r="AJ141" s="5">
        <f t="shared" si="22"/>
        <v>14538</v>
      </c>
      <c r="AK141" s="2">
        <f t="shared" si="23"/>
        <v>15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40"/>
    </row>
    <row r="142" spans="1:89" x14ac:dyDescent="0.25">
      <c r="A142" s="18">
        <v>45425</v>
      </c>
      <c r="B142" s="12">
        <v>11866</v>
      </c>
      <c r="C142" s="12">
        <v>12203</v>
      </c>
      <c r="D142" s="12">
        <v>12224</v>
      </c>
      <c r="E142" s="12">
        <v>12461</v>
      </c>
      <c r="F142" s="12">
        <v>12830</v>
      </c>
      <c r="G142" s="12">
        <v>12751</v>
      </c>
      <c r="H142" s="12">
        <v>12555</v>
      </c>
      <c r="I142" s="12">
        <v>14069</v>
      </c>
      <c r="J142" s="12">
        <v>15807</v>
      </c>
      <c r="K142" s="12">
        <v>15380</v>
      </c>
      <c r="L142" s="12">
        <v>15553</v>
      </c>
      <c r="M142" s="12">
        <v>15832</v>
      </c>
      <c r="N142" s="12">
        <v>16106</v>
      </c>
      <c r="O142" s="12">
        <v>16928</v>
      </c>
      <c r="P142" s="12">
        <v>16806</v>
      </c>
      <c r="Q142" s="12">
        <v>15590</v>
      </c>
      <c r="R142" s="12">
        <v>15129</v>
      </c>
      <c r="S142" s="12">
        <v>14806</v>
      </c>
      <c r="T142" s="12">
        <v>14045</v>
      </c>
      <c r="U142" s="12">
        <v>13024</v>
      </c>
      <c r="V142" s="12">
        <v>13455</v>
      </c>
      <c r="W142" s="12">
        <v>13131</v>
      </c>
      <c r="X142" s="12">
        <v>12491</v>
      </c>
      <c r="Y142" s="12">
        <v>11995</v>
      </c>
      <c r="AA142" s="2">
        <f>IFERROR(INDEX('Holiday Schedule'!$D$3:$D$24,MATCH(A142,'Holiday Schedule'!$C$3:$C$24,0)),0)</f>
        <v>0</v>
      </c>
      <c r="AB142" s="2">
        <f t="shared" si="16"/>
        <v>2</v>
      </c>
      <c r="AC142" s="2">
        <f t="shared" si="17"/>
        <v>238152</v>
      </c>
      <c r="AD142" s="5">
        <f t="shared" si="18"/>
        <v>98885</v>
      </c>
      <c r="AE142" s="5">
        <f t="shared" si="19"/>
        <v>337037</v>
      </c>
      <c r="AG142" s="2">
        <f t="shared" si="20"/>
        <v>5</v>
      </c>
      <c r="AH142" s="2">
        <f t="shared" si="21"/>
        <v>2024</v>
      </c>
      <c r="AJ142" s="5">
        <f t="shared" si="22"/>
        <v>16928</v>
      </c>
      <c r="AK142" s="2">
        <f t="shared" si="23"/>
        <v>14</v>
      </c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40"/>
    </row>
    <row r="143" spans="1:89" x14ac:dyDescent="0.25">
      <c r="A143" s="18">
        <v>45426</v>
      </c>
      <c r="B143" s="12">
        <v>11794</v>
      </c>
      <c r="C143" s="12">
        <v>11978</v>
      </c>
      <c r="D143" s="12">
        <v>12126</v>
      </c>
      <c r="E143" s="12">
        <v>12438</v>
      </c>
      <c r="F143" s="12">
        <v>12781</v>
      </c>
      <c r="G143" s="12">
        <v>12573</v>
      </c>
      <c r="H143" s="12">
        <v>12221</v>
      </c>
      <c r="I143" s="12">
        <v>13742</v>
      </c>
      <c r="J143" s="12">
        <v>16775</v>
      </c>
      <c r="K143" s="12">
        <v>17165</v>
      </c>
      <c r="L143" s="12">
        <v>16225</v>
      </c>
      <c r="M143" s="12">
        <v>16841</v>
      </c>
      <c r="N143" s="12">
        <v>17188</v>
      </c>
      <c r="O143" s="12">
        <v>18304</v>
      </c>
      <c r="P143" s="12">
        <v>17216</v>
      </c>
      <c r="Q143" s="12">
        <v>16735</v>
      </c>
      <c r="R143" s="12">
        <v>16003</v>
      </c>
      <c r="S143" s="12">
        <v>15182</v>
      </c>
      <c r="T143" s="12">
        <v>14040</v>
      </c>
      <c r="U143" s="12">
        <v>13303</v>
      </c>
      <c r="V143" s="12">
        <v>13370</v>
      </c>
      <c r="W143" s="12">
        <v>12976</v>
      </c>
      <c r="X143" s="12">
        <v>12449</v>
      </c>
      <c r="Y143" s="12">
        <v>11821</v>
      </c>
      <c r="AA143" s="2">
        <f>IFERROR(INDEX('Holiday Schedule'!$D$3:$D$24,MATCH(A143,'Holiday Schedule'!$C$3:$C$24,0)),0)</f>
        <v>0</v>
      </c>
      <c r="AB143" s="2">
        <f t="shared" si="16"/>
        <v>3</v>
      </c>
      <c r="AC143" s="2">
        <f t="shared" si="17"/>
        <v>247514</v>
      </c>
      <c r="AD143" s="5">
        <f t="shared" si="18"/>
        <v>97732</v>
      </c>
      <c r="AE143" s="5">
        <f t="shared" si="19"/>
        <v>345246</v>
      </c>
      <c r="AG143" s="2">
        <f t="shared" si="20"/>
        <v>5</v>
      </c>
      <c r="AH143" s="2">
        <f t="shared" si="21"/>
        <v>2024</v>
      </c>
      <c r="AJ143" s="5">
        <f t="shared" si="22"/>
        <v>18304</v>
      </c>
      <c r="AK143" s="2">
        <f t="shared" si="23"/>
        <v>14</v>
      </c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40"/>
    </row>
    <row r="144" spans="1:89" x14ac:dyDescent="0.25">
      <c r="A144" s="18">
        <v>45427</v>
      </c>
      <c r="B144" s="12">
        <v>11688</v>
      </c>
      <c r="C144" s="12">
        <v>11690</v>
      </c>
      <c r="D144" s="12">
        <v>11901</v>
      </c>
      <c r="E144" s="12">
        <v>11841</v>
      </c>
      <c r="F144" s="12">
        <v>12328</v>
      </c>
      <c r="G144" s="12">
        <v>12082</v>
      </c>
      <c r="H144" s="12">
        <v>11922</v>
      </c>
      <c r="I144" s="12">
        <v>13052</v>
      </c>
      <c r="J144" s="12">
        <v>14957</v>
      </c>
      <c r="K144" s="12">
        <v>15378</v>
      </c>
      <c r="L144" s="12">
        <v>15676</v>
      </c>
      <c r="M144" s="12">
        <v>15658</v>
      </c>
      <c r="N144" s="12">
        <v>15784</v>
      </c>
      <c r="O144" s="12">
        <v>16611</v>
      </c>
      <c r="P144" s="12">
        <v>17638</v>
      </c>
      <c r="Q144" s="12">
        <v>16758</v>
      </c>
      <c r="R144" s="12">
        <v>16427</v>
      </c>
      <c r="S144" s="12">
        <v>15562</v>
      </c>
      <c r="T144" s="12">
        <v>14504</v>
      </c>
      <c r="U144" s="12">
        <v>13584</v>
      </c>
      <c r="V144" s="12">
        <v>13551</v>
      </c>
      <c r="W144" s="12">
        <v>13234</v>
      </c>
      <c r="X144" s="12">
        <v>12403</v>
      </c>
      <c r="Y144" s="12">
        <v>11907</v>
      </c>
      <c r="AA144" s="2">
        <f>IFERROR(INDEX('Holiday Schedule'!$D$3:$D$24,MATCH(A144,'Holiday Schedule'!$C$3:$C$24,0)),0)</f>
        <v>0</v>
      </c>
      <c r="AB144" s="2">
        <f t="shared" si="16"/>
        <v>4</v>
      </c>
      <c r="AC144" s="2">
        <f t="shared" si="17"/>
        <v>240777</v>
      </c>
      <c r="AD144" s="5">
        <f t="shared" si="18"/>
        <v>95359</v>
      </c>
      <c r="AE144" s="5">
        <f t="shared" si="19"/>
        <v>336136</v>
      </c>
      <c r="AG144" s="2">
        <f t="shared" si="20"/>
        <v>5</v>
      </c>
      <c r="AH144" s="2">
        <f t="shared" si="21"/>
        <v>2024</v>
      </c>
      <c r="AJ144" s="5">
        <f t="shared" si="22"/>
        <v>17638</v>
      </c>
      <c r="AK144" s="2">
        <f t="shared" si="23"/>
        <v>15</v>
      </c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40"/>
    </row>
    <row r="145" spans="1:89" x14ac:dyDescent="0.25">
      <c r="A145" s="18">
        <v>45428</v>
      </c>
      <c r="B145" s="12">
        <v>11621</v>
      </c>
      <c r="C145" s="12">
        <v>11679</v>
      </c>
      <c r="D145" s="12">
        <v>11676</v>
      </c>
      <c r="E145" s="12">
        <v>11759</v>
      </c>
      <c r="F145" s="12">
        <v>12106</v>
      </c>
      <c r="G145" s="12">
        <v>11943</v>
      </c>
      <c r="H145" s="12">
        <v>11553</v>
      </c>
      <c r="I145" s="12">
        <v>12919</v>
      </c>
      <c r="J145" s="12">
        <v>15682</v>
      </c>
      <c r="K145" s="12">
        <v>16478</v>
      </c>
      <c r="L145" s="12">
        <v>16715</v>
      </c>
      <c r="M145" s="12">
        <v>16985</v>
      </c>
      <c r="N145" s="12">
        <v>16917</v>
      </c>
      <c r="O145" s="12">
        <v>17609</v>
      </c>
      <c r="P145" s="12">
        <v>18043</v>
      </c>
      <c r="Q145" s="12">
        <v>18153</v>
      </c>
      <c r="R145" s="12">
        <v>17339</v>
      </c>
      <c r="S145" s="12">
        <v>16141</v>
      </c>
      <c r="T145" s="12">
        <v>14624</v>
      </c>
      <c r="U145" s="12">
        <v>13486</v>
      </c>
      <c r="V145" s="12">
        <v>13574</v>
      </c>
      <c r="W145" s="12">
        <v>13306</v>
      </c>
      <c r="X145" s="12">
        <v>12585</v>
      </c>
      <c r="Y145" s="12">
        <v>11969</v>
      </c>
      <c r="AA145" s="2">
        <f>IFERROR(INDEX('Holiday Schedule'!$D$3:$D$24,MATCH(A145,'Holiday Schedule'!$C$3:$C$24,0)),0)</f>
        <v>0</v>
      </c>
      <c r="AB145" s="2">
        <f t="shared" si="16"/>
        <v>5</v>
      </c>
      <c r="AC145" s="2">
        <f t="shared" si="17"/>
        <v>250556</v>
      </c>
      <c r="AD145" s="5">
        <f t="shared" si="18"/>
        <v>94306</v>
      </c>
      <c r="AE145" s="5">
        <f t="shared" si="19"/>
        <v>344862</v>
      </c>
      <c r="AG145" s="2">
        <f t="shared" si="20"/>
        <v>5</v>
      </c>
      <c r="AH145" s="2">
        <f t="shared" si="21"/>
        <v>2024</v>
      </c>
      <c r="AJ145" s="5">
        <f t="shared" si="22"/>
        <v>18153</v>
      </c>
      <c r="AK145" s="2">
        <f t="shared" si="23"/>
        <v>16</v>
      </c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40"/>
    </row>
    <row r="146" spans="1:89" x14ac:dyDescent="0.25">
      <c r="A146" s="18">
        <v>45429</v>
      </c>
      <c r="B146" s="12">
        <v>11764</v>
      </c>
      <c r="C146" s="12">
        <v>11735</v>
      </c>
      <c r="D146" s="12">
        <v>11782</v>
      </c>
      <c r="E146" s="12">
        <v>11812</v>
      </c>
      <c r="F146" s="12">
        <v>12085</v>
      </c>
      <c r="G146" s="12">
        <v>11851</v>
      </c>
      <c r="H146" s="12">
        <v>11543</v>
      </c>
      <c r="I146" s="12">
        <v>12754</v>
      </c>
      <c r="J146" s="12">
        <v>15146</v>
      </c>
      <c r="K146" s="12">
        <v>15589</v>
      </c>
      <c r="L146" s="12">
        <v>15257</v>
      </c>
      <c r="M146" s="12">
        <v>15826</v>
      </c>
      <c r="N146" s="12">
        <v>16134</v>
      </c>
      <c r="O146" s="12">
        <v>17308</v>
      </c>
      <c r="P146" s="12">
        <v>18475</v>
      </c>
      <c r="Q146" s="12">
        <v>17691</v>
      </c>
      <c r="R146" s="12">
        <v>17177</v>
      </c>
      <c r="S146" s="12">
        <v>15552</v>
      </c>
      <c r="T146" s="12">
        <v>13957</v>
      </c>
      <c r="U146" s="12">
        <v>12928</v>
      </c>
      <c r="V146" s="12">
        <v>13119</v>
      </c>
      <c r="W146" s="12">
        <v>13159</v>
      </c>
      <c r="X146" s="12">
        <v>12669</v>
      </c>
      <c r="Y146" s="12">
        <v>12143</v>
      </c>
      <c r="AA146" s="2">
        <f>IFERROR(INDEX('Holiday Schedule'!$D$3:$D$24,MATCH(A146,'Holiday Schedule'!$C$3:$C$24,0)),0)</f>
        <v>0</v>
      </c>
      <c r="AB146" s="2">
        <f t="shared" si="16"/>
        <v>6</v>
      </c>
      <c r="AC146" s="2">
        <f t="shared" si="17"/>
        <v>242741</v>
      </c>
      <c r="AD146" s="5">
        <f t="shared" si="18"/>
        <v>94715</v>
      </c>
      <c r="AE146" s="5">
        <f t="shared" si="19"/>
        <v>337456</v>
      </c>
      <c r="AG146" s="2">
        <f t="shared" si="20"/>
        <v>5</v>
      </c>
      <c r="AH146" s="2">
        <f t="shared" si="21"/>
        <v>2024</v>
      </c>
      <c r="AJ146" s="5">
        <f t="shared" si="22"/>
        <v>18475</v>
      </c>
      <c r="AK146" s="2">
        <f t="shared" si="23"/>
        <v>15</v>
      </c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40"/>
    </row>
    <row r="147" spans="1:89" x14ac:dyDescent="0.25">
      <c r="A147" s="18">
        <v>45430</v>
      </c>
      <c r="B147" s="12">
        <v>11680</v>
      </c>
      <c r="C147" s="12">
        <v>11692</v>
      </c>
      <c r="D147" s="12">
        <v>11653</v>
      </c>
      <c r="E147" s="12">
        <v>11662</v>
      </c>
      <c r="F147" s="12">
        <v>11609</v>
      </c>
      <c r="G147" s="12">
        <v>11095</v>
      </c>
      <c r="H147" s="12">
        <v>10252</v>
      </c>
      <c r="I147" s="12">
        <v>11732</v>
      </c>
      <c r="J147" s="12">
        <v>13826</v>
      </c>
      <c r="K147" s="12">
        <v>14548</v>
      </c>
      <c r="L147" s="12">
        <v>15357</v>
      </c>
      <c r="M147" s="12">
        <v>15735</v>
      </c>
      <c r="N147" s="12">
        <v>15717</v>
      </c>
      <c r="O147" s="12">
        <v>16461</v>
      </c>
      <c r="P147" s="12">
        <v>17571</v>
      </c>
      <c r="Q147" s="12">
        <v>17444</v>
      </c>
      <c r="R147" s="12">
        <v>16437</v>
      </c>
      <c r="S147" s="12">
        <v>15109</v>
      </c>
      <c r="T147" s="12">
        <v>13815</v>
      </c>
      <c r="U147" s="12">
        <v>12423</v>
      </c>
      <c r="V147" s="12">
        <v>12790</v>
      </c>
      <c r="W147" s="12">
        <v>12689</v>
      </c>
      <c r="X147" s="12">
        <v>12228</v>
      </c>
      <c r="Y147" s="12">
        <v>11800</v>
      </c>
      <c r="AA147" s="2">
        <f>IFERROR(INDEX('Holiday Schedule'!$D$3:$D$24,MATCH(A147,'Holiday Schedule'!$C$3:$C$24,0)),0)</f>
        <v>0</v>
      </c>
      <c r="AB147" s="2">
        <f t="shared" si="16"/>
        <v>7</v>
      </c>
      <c r="AC147" s="2">
        <f t="shared" si="17"/>
        <v>0</v>
      </c>
      <c r="AD147" s="5">
        <f t="shared" si="18"/>
        <v>325325</v>
      </c>
      <c r="AE147" s="5">
        <f t="shared" si="19"/>
        <v>325325</v>
      </c>
      <c r="AG147" s="2">
        <f t="shared" si="20"/>
        <v>5</v>
      </c>
      <c r="AH147" s="2">
        <f t="shared" si="21"/>
        <v>2024</v>
      </c>
      <c r="AJ147" s="5">
        <f t="shared" si="22"/>
        <v>17571</v>
      </c>
      <c r="AK147" s="2">
        <f t="shared" si="23"/>
        <v>15</v>
      </c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40"/>
    </row>
    <row r="148" spans="1:89" x14ac:dyDescent="0.25">
      <c r="A148" s="18">
        <v>45431</v>
      </c>
      <c r="B148" s="12">
        <v>11839</v>
      </c>
      <c r="C148" s="12">
        <v>11542</v>
      </c>
      <c r="D148" s="12">
        <v>11755</v>
      </c>
      <c r="E148" s="12">
        <v>11637</v>
      </c>
      <c r="F148" s="12">
        <v>11644</v>
      </c>
      <c r="G148" s="12">
        <v>10884</v>
      </c>
      <c r="H148" s="12">
        <v>10232</v>
      </c>
      <c r="I148" s="12">
        <v>11676</v>
      </c>
      <c r="J148" s="12">
        <v>14589</v>
      </c>
      <c r="K148" s="12">
        <v>15744</v>
      </c>
      <c r="L148" s="12">
        <v>16260</v>
      </c>
      <c r="M148" s="12">
        <v>16886</v>
      </c>
      <c r="N148" s="12">
        <v>16547</v>
      </c>
      <c r="O148" s="12">
        <v>17017</v>
      </c>
      <c r="P148" s="12">
        <v>17433</v>
      </c>
      <c r="Q148" s="12">
        <v>17095</v>
      </c>
      <c r="R148" s="12">
        <v>16181</v>
      </c>
      <c r="S148" s="12">
        <v>15378</v>
      </c>
      <c r="T148" s="12">
        <v>14283</v>
      </c>
      <c r="U148" s="12">
        <v>13119</v>
      </c>
      <c r="V148" s="12">
        <v>13533</v>
      </c>
      <c r="W148" s="12">
        <v>13274</v>
      </c>
      <c r="X148" s="12">
        <v>12628</v>
      </c>
      <c r="Y148" s="12">
        <v>11919</v>
      </c>
      <c r="AA148" s="2">
        <f>IFERROR(INDEX('Holiday Schedule'!$D$3:$D$24,MATCH(A148,'Holiday Schedule'!$C$3:$C$24,0)),0)</f>
        <v>0</v>
      </c>
      <c r="AB148" s="2">
        <f t="shared" si="16"/>
        <v>1</v>
      </c>
      <c r="AC148" s="2">
        <f t="shared" si="17"/>
        <v>0</v>
      </c>
      <c r="AD148" s="5">
        <f t="shared" si="18"/>
        <v>333095</v>
      </c>
      <c r="AE148" s="5">
        <f t="shared" si="19"/>
        <v>333095</v>
      </c>
      <c r="AG148" s="2">
        <f t="shared" si="20"/>
        <v>5</v>
      </c>
      <c r="AH148" s="2">
        <f t="shared" si="21"/>
        <v>2024</v>
      </c>
      <c r="AJ148" s="5">
        <f t="shared" si="22"/>
        <v>17433</v>
      </c>
      <c r="AK148" s="2">
        <f t="shared" si="23"/>
        <v>15</v>
      </c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40"/>
    </row>
    <row r="149" spans="1:89" x14ac:dyDescent="0.25">
      <c r="A149" s="18">
        <v>45432</v>
      </c>
      <c r="B149" s="12">
        <v>11828</v>
      </c>
      <c r="C149" s="12">
        <v>11737</v>
      </c>
      <c r="D149" s="12">
        <v>11774</v>
      </c>
      <c r="E149" s="12">
        <v>11831</v>
      </c>
      <c r="F149" s="12">
        <v>12283</v>
      </c>
      <c r="G149" s="12">
        <v>12017</v>
      </c>
      <c r="H149" s="12">
        <v>11910</v>
      </c>
      <c r="I149" s="12">
        <v>13432</v>
      </c>
      <c r="J149" s="12">
        <v>15711</v>
      </c>
      <c r="K149" s="12">
        <v>16303</v>
      </c>
      <c r="L149" s="12">
        <v>16216</v>
      </c>
      <c r="M149" s="12">
        <v>16082</v>
      </c>
      <c r="N149" s="12">
        <v>16664</v>
      </c>
      <c r="O149" s="12">
        <v>17044</v>
      </c>
      <c r="P149" s="12">
        <v>16718</v>
      </c>
      <c r="Q149" s="12">
        <v>16484</v>
      </c>
      <c r="R149" s="12">
        <v>15911</v>
      </c>
      <c r="S149" s="12">
        <v>15401</v>
      </c>
      <c r="T149" s="12">
        <v>14535</v>
      </c>
      <c r="U149" s="12">
        <v>13467</v>
      </c>
      <c r="V149" s="12">
        <v>13681</v>
      </c>
      <c r="W149" s="12">
        <v>13298</v>
      </c>
      <c r="X149" s="12">
        <v>12487</v>
      </c>
      <c r="Y149" s="12">
        <v>12034</v>
      </c>
      <c r="AA149" s="2">
        <f>IFERROR(INDEX('Holiday Schedule'!$D$3:$D$24,MATCH(A149,'Holiday Schedule'!$C$3:$C$24,0)),0)</f>
        <v>0</v>
      </c>
      <c r="AB149" s="2">
        <f t="shared" si="16"/>
        <v>2</v>
      </c>
      <c r="AC149" s="2">
        <f t="shared" si="17"/>
        <v>243434</v>
      </c>
      <c r="AD149" s="5">
        <f t="shared" si="18"/>
        <v>95414</v>
      </c>
      <c r="AE149" s="5">
        <f t="shared" si="19"/>
        <v>338848</v>
      </c>
      <c r="AG149" s="2">
        <f t="shared" si="20"/>
        <v>5</v>
      </c>
      <c r="AH149" s="2">
        <f t="shared" si="21"/>
        <v>2024</v>
      </c>
      <c r="AJ149" s="5">
        <f t="shared" si="22"/>
        <v>17044</v>
      </c>
      <c r="AK149" s="2">
        <f t="shared" si="23"/>
        <v>14</v>
      </c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40"/>
    </row>
    <row r="150" spans="1:89" x14ac:dyDescent="0.25">
      <c r="A150" s="18">
        <v>45433</v>
      </c>
      <c r="B150" s="12">
        <v>11709</v>
      </c>
      <c r="C150" s="12">
        <v>11860</v>
      </c>
      <c r="D150" s="12">
        <v>11883</v>
      </c>
      <c r="E150" s="12">
        <v>12043</v>
      </c>
      <c r="F150" s="12">
        <v>12438</v>
      </c>
      <c r="G150" s="12">
        <v>12048</v>
      </c>
      <c r="H150" s="12">
        <v>11992</v>
      </c>
      <c r="I150" s="12">
        <v>13344</v>
      </c>
      <c r="J150" s="12">
        <v>15635</v>
      </c>
      <c r="K150" s="12">
        <v>15458</v>
      </c>
      <c r="L150" s="12">
        <v>15410</v>
      </c>
      <c r="M150" s="12">
        <v>16227</v>
      </c>
      <c r="N150" s="12">
        <v>16344</v>
      </c>
      <c r="O150" s="12">
        <v>17244</v>
      </c>
      <c r="P150" s="12">
        <v>17792</v>
      </c>
      <c r="Q150" s="12">
        <v>17728</v>
      </c>
      <c r="R150" s="12">
        <v>17434</v>
      </c>
      <c r="S150" s="12">
        <v>16552</v>
      </c>
      <c r="T150" s="12">
        <v>15199</v>
      </c>
      <c r="U150" s="12">
        <v>13965</v>
      </c>
      <c r="V150" s="12">
        <v>13976</v>
      </c>
      <c r="W150" s="12">
        <v>13682</v>
      </c>
      <c r="X150" s="12">
        <v>12833</v>
      </c>
      <c r="Y150" s="12">
        <v>12298</v>
      </c>
      <c r="AA150" s="2">
        <f>IFERROR(INDEX('Holiday Schedule'!$D$3:$D$24,MATCH(A150,'Holiday Schedule'!$C$3:$C$24,0)),0)</f>
        <v>0</v>
      </c>
      <c r="AB150" s="2">
        <f t="shared" si="16"/>
        <v>3</v>
      </c>
      <c r="AC150" s="2">
        <f t="shared" si="17"/>
        <v>248823</v>
      </c>
      <c r="AD150" s="5">
        <f t="shared" si="18"/>
        <v>96271</v>
      </c>
      <c r="AE150" s="5">
        <f t="shared" si="19"/>
        <v>345094</v>
      </c>
      <c r="AG150" s="2">
        <f t="shared" si="20"/>
        <v>5</v>
      </c>
      <c r="AH150" s="2">
        <f t="shared" si="21"/>
        <v>2024</v>
      </c>
      <c r="AJ150" s="5">
        <f t="shared" si="22"/>
        <v>17792</v>
      </c>
      <c r="AK150" s="2">
        <f t="shared" si="23"/>
        <v>15</v>
      </c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40"/>
    </row>
    <row r="151" spans="1:89" x14ac:dyDescent="0.25">
      <c r="A151" s="18">
        <v>45434</v>
      </c>
      <c r="B151" s="12">
        <v>12122</v>
      </c>
      <c r="C151" s="12">
        <v>11774</v>
      </c>
      <c r="D151" s="12">
        <v>12149</v>
      </c>
      <c r="E151" s="12">
        <v>12037</v>
      </c>
      <c r="F151" s="12">
        <v>12384</v>
      </c>
      <c r="G151" s="12">
        <v>12115</v>
      </c>
      <c r="H151" s="12">
        <v>12057</v>
      </c>
      <c r="I151" s="12">
        <v>13939</v>
      </c>
      <c r="J151" s="12">
        <v>17076</v>
      </c>
      <c r="K151" s="12">
        <v>17696</v>
      </c>
      <c r="L151" s="12">
        <v>17885</v>
      </c>
      <c r="M151" s="12">
        <v>17668</v>
      </c>
      <c r="N151" s="12">
        <v>17752</v>
      </c>
      <c r="O151" s="12">
        <v>19315</v>
      </c>
      <c r="P151" s="12">
        <v>20919</v>
      </c>
      <c r="Q151" s="12">
        <v>19965</v>
      </c>
      <c r="R151" s="12">
        <v>19024</v>
      </c>
      <c r="S151" s="12">
        <v>17245</v>
      </c>
      <c r="T151" s="12">
        <v>16457</v>
      </c>
      <c r="U151" s="12">
        <v>15146</v>
      </c>
      <c r="V151" s="12">
        <v>15326</v>
      </c>
      <c r="W151" s="12">
        <v>15059</v>
      </c>
      <c r="X151" s="12">
        <v>14041</v>
      </c>
      <c r="Y151" s="12">
        <v>13325</v>
      </c>
      <c r="AA151" s="2">
        <f>IFERROR(INDEX('Holiday Schedule'!$D$3:$D$24,MATCH(A151,'Holiday Schedule'!$C$3:$C$24,0)),0)</f>
        <v>0</v>
      </c>
      <c r="AB151" s="2">
        <f t="shared" si="16"/>
        <v>4</v>
      </c>
      <c r="AC151" s="2">
        <f t="shared" si="17"/>
        <v>274513</v>
      </c>
      <c r="AD151" s="5">
        <f t="shared" si="18"/>
        <v>97963</v>
      </c>
      <c r="AE151" s="5">
        <f t="shared" si="19"/>
        <v>372476</v>
      </c>
      <c r="AG151" s="2">
        <f t="shared" si="20"/>
        <v>5</v>
      </c>
      <c r="AH151" s="2">
        <f t="shared" si="21"/>
        <v>2024</v>
      </c>
      <c r="AJ151" s="5">
        <f t="shared" si="22"/>
        <v>20919</v>
      </c>
      <c r="AK151" s="2">
        <f t="shared" si="23"/>
        <v>15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40"/>
    </row>
    <row r="152" spans="1:89" x14ac:dyDescent="0.25">
      <c r="A152" s="18">
        <v>45435</v>
      </c>
      <c r="B152" s="12">
        <v>12776</v>
      </c>
      <c r="C152" s="12">
        <v>12752</v>
      </c>
      <c r="D152" s="12">
        <v>12566</v>
      </c>
      <c r="E152" s="12">
        <v>12695</v>
      </c>
      <c r="F152" s="12">
        <v>12585</v>
      </c>
      <c r="G152" s="12">
        <v>12420</v>
      </c>
      <c r="H152" s="12">
        <v>12023</v>
      </c>
      <c r="I152" s="12">
        <v>13562</v>
      </c>
      <c r="J152" s="12">
        <v>16342</v>
      </c>
      <c r="K152" s="12">
        <v>17792</v>
      </c>
      <c r="L152" s="12">
        <v>18465</v>
      </c>
      <c r="M152" s="12">
        <v>18594</v>
      </c>
      <c r="N152" s="12">
        <v>19212</v>
      </c>
      <c r="O152" s="12">
        <v>21015</v>
      </c>
      <c r="P152" s="12">
        <v>22936</v>
      </c>
      <c r="Q152" s="12">
        <v>22500</v>
      </c>
      <c r="R152" s="12">
        <v>20147</v>
      </c>
      <c r="S152" s="12">
        <v>16986</v>
      </c>
      <c r="T152" s="12">
        <v>15462</v>
      </c>
      <c r="U152" s="12">
        <v>14180</v>
      </c>
      <c r="V152" s="12">
        <v>14403</v>
      </c>
      <c r="W152" s="12">
        <v>14193</v>
      </c>
      <c r="X152" s="12">
        <v>13541</v>
      </c>
      <c r="Y152" s="12">
        <v>12764</v>
      </c>
      <c r="AA152" s="2">
        <f>IFERROR(INDEX('Holiday Schedule'!$D$3:$D$24,MATCH(A152,'Holiday Schedule'!$C$3:$C$24,0)),0)</f>
        <v>0</v>
      </c>
      <c r="AB152" s="2">
        <f t="shared" si="16"/>
        <v>5</v>
      </c>
      <c r="AC152" s="2">
        <f t="shared" si="17"/>
        <v>279330</v>
      </c>
      <c r="AD152" s="5">
        <f t="shared" si="18"/>
        <v>100581</v>
      </c>
      <c r="AE152" s="5">
        <f t="shared" si="19"/>
        <v>379911</v>
      </c>
      <c r="AG152" s="2">
        <f t="shared" si="20"/>
        <v>5</v>
      </c>
      <c r="AH152" s="2">
        <f t="shared" si="21"/>
        <v>2024</v>
      </c>
      <c r="AJ152" s="5">
        <f t="shared" si="22"/>
        <v>22936</v>
      </c>
      <c r="AK152" s="2">
        <f t="shared" si="23"/>
        <v>15</v>
      </c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40"/>
    </row>
    <row r="153" spans="1:89" x14ac:dyDescent="0.25">
      <c r="A153" s="18">
        <v>45436</v>
      </c>
      <c r="B153" s="12">
        <v>12349</v>
      </c>
      <c r="C153" s="12">
        <v>12363</v>
      </c>
      <c r="D153" s="12">
        <v>12415</v>
      </c>
      <c r="E153" s="12">
        <v>12296</v>
      </c>
      <c r="F153" s="12">
        <v>12562</v>
      </c>
      <c r="G153" s="12">
        <v>11912</v>
      </c>
      <c r="H153" s="12">
        <v>11676</v>
      </c>
      <c r="I153" s="12">
        <v>13183</v>
      </c>
      <c r="J153" s="12">
        <v>15707</v>
      </c>
      <c r="K153" s="12">
        <v>16238</v>
      </c>
      <c r="L153" s="12">
        <v>16629</v>
      </c>
      <c r="M153" s="12">
        <v>17865</v>
      </c>
      <c r="N153" s="12">
        <v>18381</v>
      </c>
      <c r="O153" s="12">
        <v>20680</v>
      </c>
      <c r="P153" s="12">
        <v>19987</v>
      </c>
      <c r="Q153" s="12">
        <v>19221</v>
      </c>
      <c r="R153" s="12">
        <v>18310</v>
      </c>
      <c r="S153" s="12">
        <v>16278</v>
      </c>
      <c r="T153" s="12">
        <v>14768</v>
      </c>
      <c r="U153" s="12">
        <v>13369</v>
      </c>
      <c r="V153" s="12">
        <v>13600</v>
      </c>
      <c r="W153" s="12">
        <v>13529</v>
      </c>
      <c r="X153" s="12">
        <v>12866</v>
      </c>
      <c r="Y153" s="12">
        <v>12455</v>
      </c>
      <c r="AA153" s="2">
        <f>IFERROR(INDEX('Holiday Schedule'!$D$3:$D$24,MATCH(A153,'Holiday Schedule'!$C$3:$C$24,0)),0)</f>
        <v>0</v>
      </c>
      <c r="AB153" s="2">
        <f t="shared" si="16"/>
        <v>6</v>
      </c>
      <c r="AC153" s="2">
        <f t="shared" si="17"/>
        <v>260611</v>
      </c>
      <c r="AD153" s="5">
        <f t="shared" si="18"/>
        <v>98028</v>
      </c>
      <c r="AE153" s="5">
        <f t="shared" si="19"/>
        <v>358639</v>
      </c>
      <c r="AG153" s="2">
        <f t="shared" si="20"/>
        <v>5</v>
      </c>
      <c r="AH153" s="2">
        <f t="shared" si="21"/>
        <v>2024</v>
      </c>
      <c r="AJ153" s="5">
        <f t="shared" si="22"/>
        <v>20680</v>
      </c>
      <c r="AK153" s="2">
        <f t="shared" si="23"/>
        <v>14</v>
      </c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40"/>
    </row>
    <row r="154" spans="1:89" x14ac:dyDescent="0.25">
      <c r="A154" s="18">
        <v>45437</v>
      </c>
      <c r="B154" s="12">
        <v>12085</v>
      </c>
      <c r="C154" s="12">
        <v>11762</v>
      </c>
      <c r="D154" s="12">
        <v>11930</v>
      </c>
      <c r="E154" s="12">
        <v>11847</v>
      </c>
      <c r="F154" s="12">
        <v>11895</v>
      </c>
      <c r="G154" s="12">
        <v>11095</v>
      </c>
      <c r="H154" s="12">
        <v>10362</v>
      </c>
      <c r="I154" s="12">
        <v>11233</v>
      </c>
      <c r="J154" s="12">
        <v>12861</v>
      </c>
      <c r="K154" s="12">
        <v>13066</v>
      </c>
      <c r="L154" s="12">
        <v>13683</v>
      </c>
      <c r="M154" s="12">
        <v>14080</v>
      </c>
      <c r="N154" s="12">
        <v>14241</v>
      </c>
      <c r="O154" s="12">
        <v>14821</v>
      </c>
      <c r="P154" s="12">
        <v>15232</v>
      </c>
      <c r="Q154" s="12">
        <v>14988</v>
      </c>
      <c r="R154" s="12">
        <v>14993</v>
      </c>
      <c r="S154" s="12">
        <v>14402</v>
      </c>
      <c r="T154" s="12">
        <v>13786</v>
      </c>
      <c r="U154" s="12">
        <v>12737</v>
      </c>
      <c r="V154" s="12">
        <v>13153</v>
      </c>
      <c r="W154" s="12">
        <v>13449</v>
      </c>
      <c r="X154" s="12">
        <v>12876</v>
      </c>
      <c r="Y154" s="12">
        <v>12463</v>
      </c>
      <c r="AA154" s="2">
        <f>IFERROR(INDEX('Holiday Schedule'!$D$3:$D$24,MATCH(A154,'Holiday Schedule'!$C$3:$C$24,0)),0)</f>
        <v>0</v>
      </c>
      <c r="AB154" s="2">
        <f t="shared" si="16"/>
        <v>7</v>
      </c>
      <c r="AC154" s="2">
        <f t="shared" si="17"/>
        <v>0</v>
      </c>
      <c r="AD154" s="5">
        <f t="shared" si="18"/>
        <v>313040</v>
      </c>
      <c r="AE154" s="5">
        <f t="shared" si="19"/>
        <v>313040</v>
      </c>
      <c r="AG154" s="2">
        <f t="shared" si="20"/>
        <v>5</v>
      </c>
      <c r="AH154" s="2">
        <f t="shared" si="21"/>
        <v>2024</v>
      </c>
      <c r="AJ154" s="5">
        <f t="shared" si="22"/>
        <v>15232</v>
      </c>
      <c r="AK154" s="2">
        <f t="shared" si="23"/>
        <v>15</v>
      </c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40"/>
    </row>
    <row r="155" spans="1:89" x14ac:dyDescent="0.25">
      <c r="A155" s="18">
        <v>45438</v>
      </c>
      <c r="B155" s="12">
        <v>11945</v>
      </c>
      <c r="C155" s="12">
        <v>11953</v>
      </c>
      <c r="D155" s="12">
        <v>11835</v>
      </c>
      <c r="E155" s="12">
        <v>11889</v>
      </c>
      <c r="F155" s="12">
        <v>11639</v>
      </c>
      <c r="G155" s="12">
        <v>10965</v>
      </c>
      <c r="H155" s="12">
        <v>10102</v>
      </c>
      <c r="I155" s="12">
        <v>11472</v>
      </c>
      <c r="J155" s="12">
        <v>13579</v>
      </c>
      <c r="K155" s="12">
        <v>14448</v>
      </c>
      <c r="L155" s="12">
        <v>15417</v>
      </c>
      <c r="M155" s="12">
        <v>16120</v>
      </c>
      <c r="N155" s="12">
        <v>15156</v>
      </c>
      <c r="O155" s="12">
        <v>16030</v>
      </c>
      <c r="P155" s="12">
        <v>16689</v>
      </c>
      <c r="Q155" s="12">
        <v>16507</v>
      </c>
      <c r="R155" s="12">
        <v>15355</v>
      </c>
      <c r="S155" s="12">
        <v>14687</v>
      </c>
      <c r="T155" s="12">
        <v>14056</v>
      </c>
      <c r="U155" s="12">
        <v>12817</v>
      </c>
      <c r="V155" s="12">
        <v>13227</v>
      </c>
      <c r="W155" s="12">
        <v>13521</v>
      </c>
      <c r="X155" s="12">
        <v>12991</v>
      </c>
      <c r="Y155" s="12">
        <v>12412</v>
      </c>
      <c r="AA155" s="2">
        <f>IFERROR(INDEX('Holiday Schedule'!$D$3:$D$24,MATCH(A155,'Holiday Schedule'!$C$3:$C$24,0)),0)</f>
        <v>0</v>
      </c>
      <c r="AB155" s="2">
        <f t="shared" si="16"/>
        <v>1</v>
      </c>
      <c r="AC155" s="2">
        <f t="shared" si="17"/>
        <v>0</v>
      </c>
      <c r="AD155" s="5">
        <f t="shared" si="18"/>
        <v>324812</v>
      </c>
      <c r="AE155" s="5">
        <f t="shared" si="19"/>
        <v>324812</v>
      </c>
      <c r="AG155" s="2">
        <f t="shared" si="20"/>
        <v>5</v>
      </c>
      <c r="AH155" s="2">
        <f t="shared" si="21"/>
        <v>2024</v>
      </c>
      <c r="AJ155" s="5">
        <f t="shared" si="22"/>
        <v>16689</v>
      </c>
      <c r="AK155" s="2">
        <f t="shared" si="23"/>
        <v>15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40"/>
    </row>
    <row r="156" spans="1:89" x14ac:dyDescent="0.25">
      <c r="A156" s="18">
        <v>45439</v>
      </c>
      <c r="B156" s="12">
        <v>12088</v>
      </c>
      <c r="C156" s="12">
        <v>11772</v>
      </c>
      <c r="D156" s="12">
        <v>11895</v>
      </c>
      <c r="E156" s="12">
        <v>11884</v>
      </c>
      <c r="F156" s="12">
        <v>11939</v>
      </c>
      <c r="G156" s="12">
        <v>11228</v>
      </c>
      <c r="H156" s="12">
        <v>10473</v>
      </c>
      <c r="I156" s="12">
        <v>12233</v>
      </c>
      <c r="J156" s="12">
        <v>15036</v>
      </c>
      <c r="K156" s="12">
        <v>16551</v>
      </c>
      <c r="L156" s="12">
        <v>18316</v>
      </c>
      <c r="M156" s="12">
        <v>19189</v>
      </c>
      <c r="N156" s="12">
        <v>18510</v>
      </c>
      <c r="O156" s="12">
        <v>19562</v>
      </c>
      <c r="P156" s="12">
        <v>19671</v>
      </c>
      <c r="Q156" s="12">
        <v>19345</v>
      </c>
      <c r="R156" s="12">
        <v>18225</v>
      </c>
      <c r="S156" s="12">
        <v>16850</v>
      </c>
      <c r="T156" s="12">
        <v>14896</v>
      </c>
      <c r="U156" s="12">
        <v>13544</v>
      </c>
      <c r="V156" s="12">
        <v>13872</v>
      </c>
      <c r="W156" s="12">
        <v>13406</v>
      </c>
      <c r="X156" s="12">
        <v>12734</v>
      </c>
      <c r="Y156" s="12">
        <v>12269</v>
      </c>
      <c r="AA156" s="2">
        <f>IFERROR(INDEX('Holiday Schedule'!$D$3:$D$24,MATCH(A156,'Holiday Schedule'!$C$3:$C$24,0)),0)</f>
        <v>1</v>
      </c>
      <c r="AB156" s="2">
        <f t="shared" si="16"/>
        <v>2</v>
      </c>
      <c r="AC156" s="2">
        <f t="shared" si="17"/>
        <v>0</v>
      </c>
      <c r="AD156" s="5">
        <f t="shared" si="18"/>
        <v>355488</v>
      </c>
      <c r="AE156" s="5">
        <f t="shared" si="19"/>
        <v>355488</v>
      </c>
      <c r="AG156" s="2">
        <f t="shared" si="20"/>
        <v>5</v>
      </c>
      <c r="AH156" s="2">
        <f t="shared" si="21"/>
        <v>2024</v>
      </c>
      <c r="AJ156" s="5">
        <f t="shared" si="22"/>
        <v>19671</v>
      </c>
      <c r="AK156" s="2">
        <f t="shared" si="23"/>
        <v>15</v>
      </c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40"/>
    </row>
    <row r="157" spans="1:89" x14ac:dyDescent="0.25">
      <c r="A157" s="18">
        <v>45440</v>
      </c>
      <c r="B157" s="12">
        <v>11877</v>
      </c>
      <c r="C157" s="12">
        <v>11918</v>
      </c>
      <c r="D157" s="12">
        <v>12253</v>
      </c>
      <c r="E157" s="12">
        <v>12236</v>
      </c>
      <c r="F157" s="12">
        <v>12618</v>
      </c>
      <c r="G157" s="12">
        <v>12538</v>
      </c>
      <c r="H157" s="12">
        <v>12464</v>
      </c>
      <c r="I157" s="12">
        <v>14623</v>
      </c>
      <c r="J157" s="12">
        <v>17848</v>
      </c>
      <c r="K157" s="12">
        <v>19031</v>
      </c>
      <c r="L157" s="12">
        <v>19754</v>
      </c>
      <c r="M157" s="12">
        <v>20053</v>
      </c>
      <c r="N157" s="12">
        <v>19832</v>
      </c>
      <c r="O157" s="12">
        <v>20795</v>
      </c>
      <c r="P157" s="12">
        <v>19856</v>
      </c>
      <c r="Q157" s="12">
        <v>19604</v>
      </c>
      <c r="R157" s="12">
        <v>18255</v>
      </c>
      <c r="S157" s="12">
        <v>16536</v>
      </c>
      <c r="T157" s="12">
        <v>15348</v>
      </c>
      <c r="U157" s="12">
        <v>14287</v>
      </c>
      <c r="V157" s="12">
        <v>14367</v>
      </c>
      <c r="W157" s="12">
        <v>14013</v>
      </c>
      <c r="X157" s="12">
        <v>13308</v>
      </c>
      <c r="Y157" s="12">
        <v>12748</v>
      </c>
      <c r="AA157" s="2">
        <f>IFERROR(INDEX('Holiday Schedule'!$D$3:$D$24,MATCH(A157,'Holiday Schedule'!$C$3:$C$24,0)),0)</f>
        <v>0</v>
      </c>
      <c r="AB157" s="2">
        <f t="shared" si="16"/>
        <v>3</v>
      </c>
      <c r="AC157" s="2">
        <f t="shared" si="17"/>
        <v>277510</v>
      </c>
      <c r="AD157" s="5">
        <f t="shared" si="18"/>
        <v>98652</v>
      </c>
      <c r="AE157" s="5">
        <f t="shared" si="19"/>
        <v>376162</v>
      </c>
      <c r="AG157" s="2">
        <f t="shared" si="20"/>
        <v>5</v>
      </c>
      <c r="AH157" s="2">
        <f t="shared" si="21"/>
        <v>2024</v>
      </c>
      <c r="AJ157" s="5">
        <f t="shared" si="22"/>
        <v>20795</v>
      </c>
      <c r="AK157" s="2">
        <f t="shared" si="23"/>
        <v>14</v>
      </c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40"/>
    </row>
    <row r="158" spans="1:89" x14ac:dyDescent="0.25">
      <c r="A158" s="18">
        <v>45441</v>
      </c>
      <c r="B158" s="12">
        <v>12135</v>
      </c>
      <c r="C158" s="12">
        <v>12213</v>
      </c>
      <c r="D158" s="12">
        <v>12330</v>
      </c>
      <c r="E158" s="12">
        <v>12250</v>
      </c>
      <c r="F158" s="12">
        <v>12392</v>
      </c>
      <c r="G158" s="12">
        <v>12130</v>
      </c>
      <c r="H158" s="12">
        <v>11901</v>
      </c>
      <c r="I158" s="12">
        <v>13196</v>
      </c>
      <c r="J158" s="12">
        <v>15354</v>
      </c>
      <c r="K158" s="12">
        <v>15726</v>
      </c>
      <c r="L158" s="12">
        <v>16566</v>
      </c>
      <c r="M158" s="12">
        <v>17342</v>
      </c>
      <c r="N158" s="12">
        <v>17301</v>
      </c>
      <c r="O158" s="12">
        <v>17864</v>
      </c>
      <c r="P158" s="12">
        <v>18354</v>
      </c>
      <c r="Q158" s="12">
        <v>17421</v>
      </c>
      <c r="R158" s="12">
        <v>16499</v>
      </c>
      <c r="S158" s="12">
        <v>15679</v>
      </c>
      <c r="T158" s="12">
        <v>14971</v>
      </c>
      <c r="U158" s="12">
        <v>13767</v>
      </c>
      <c r="V158" s="12">
        <v>14000</v>
      </c>
      <c r="W158" s="12">
        <v>13791</v>
      </c>
      <c r="X158" s="12">
        <v>12940</v>
      </c>
      <c r="Y158" s="12">
        <v>12330</v>
      </c>
      <c r="AA158" s="2">
        <f>IFERROR(INDEX('Holiday Schedule'!$D$3:$D$24,MATCH(A158,'Holiday Schedule'!$C$3:$C$24,0)),0)</f>
        <v>0</v>
      </c>
      <c r="AB158" s="2">
        <f t="shared" si="16"/>
        <v>4</v>
      </c>
      <c r="AC158" s="2">
        <f t="shared" si="17"/>
        <v>250771</v>
      </c>
      <c r="AD158" s="5">
        <f t="shared" si="18"/>
        <v>97681</v>
      </c>
      <c r="AE158" s="5">
        <f t="shared" si="19"/>
        <v>348452</v>
      </c>
      <c r="AG158" s="2">
        <f t="shared" si="20"/>
        <v>5</v>
      </c>
      <c r="AH158" s="2">
        <f t="shared" si="21"/>
        <v>2024</v>
      </c>
      <c r="AJ158" s="5">
        <f t="shared" si="22"/>
        <v>18354</v>
      </c>
      <c r="AK158" s="2">
        <f t="shared" si="23"/>
        <v>15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40"/>
    </row>
    <row r="159" spans="1:89" x14ac:dyDescent="0.25">
      <c r="A159" s="18">
        <v>45442</v>
      </c>
      <c r="B159" s="12">
        <v>11718</v>
      </c>
      <c r="C159" s="12">
        <v>11901</v>
      </c>
      <c r="D159" s="12">
        <v>11840</v>
      </c>
      <c r="E159" s="12">
        <v>11984</v>
      </c>
      <c r="F159" s="12">
        <v>12024</v>
      </c>
      <c r="G159" s="12">
        <v>11864</v>
      </c>
      <c r="H159" s="12">
        <v>11600</v>
      </c>
      <c r="I159" s="12">
        <v>12920</v>
      </c>
      <c r="J159" s="12">
        <v>14823</v>
      </c>
      <c r="K159" s="12">
        <v>15940</v>
      </c>
      <c r="L159" s="12">
        <v>16545</v>
      </c>
      <c r="M159" s="12">
        <v>16823</v>
      </c>
      <c r="N159" s="12">
        <v>17194</v>
      </c>
      <c r="O159" s="12">
        <v>18089</v>
      </c>
      <c r="P159" s="12">
        <v>18277</v>
      </c>
      <c r="Q159" s="12">
        <v>17495</v>
      </c>
      <c r="R159" s="12">
        <v>17008</v>
      </c>
      <c r="S159" s="12">
        <v>15509</v>
      </c>
      <c r="T159" s="12">
        <v>14440</v>
      </c>
      <c r="U159" s="12">
        <v>13336</v>
      </c>
      <c r="V159" s="12">
        <v>13582</v>
      </c>
      <c r="W159" s="12">
        <v>13517</v>
      </c>
      <c r="X159" s="12">
        <v>12823</v>
      </c>
      <c r="Y159" s="12">
        <v>12164</v>
      </c>
      <c r="AA159" s="2">
        <f>IFERROR(INDEX('Holiday Schedule'!$D$3:$D$24,MATCH(A159,'Holiday Schedule'!$C$3:$C$24,0)),0)</f>
        <v>0</v>
      </c>
      <c r="AB159" s="2">
        <f t="shared" si="16"/>
        <v>5</v>
      </c>
      <c r="AC159" s="2">
        <f t="shared" si="17"/>
        <v>248321</v>
      </c>
      <c r="AD159" s="5">
        <f t="shared" si="18"/>
        <v>95095</v>
      </c>
      <c r="AE159" s="5">
        <f t="shared" si="19"/>
        <v>343416</v>
      </c>
      <c r="AG159" s="2">
        <f t="shared" si="20"/>
        <v>5</v>
      </c>
      <c r="AH159" s="2">
        <f t="shared" si="21"/>
        <v>2024</v>
      </c>
      <c r="AJ159" s="5">
        <f t="shared" si="22"/>
        <v>18277</v>
      </c>
      <c r="AK159" s="2">
        <f t="shared" si="23"/>
        <v>15</v>
      </c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40"/>
    </row>
    <row r="160" spans="1:89" x14ac:dyDescent="0.25">
      <c r="A160" s="18">
        <v>45443</v>
      </c>
      <c r="B160" s="12">
        <v>11694</v>
      </c>
      <c r="C160" s="12">
        <v>11851</v>
      </c>
      <c r="D160" s="12">
        <v>11874</v>
      </c>
      <c r="E160" s="12">
        <v>12044</v>
      </c>
      <c r="F160" s="12">
        <v>12049</v>
      </c>
      <c r="G160" s="12">
        <v>11837</v>
      </c>
      <c r="H160" s="12">
        <v>11594</v>
      </c>
      <c r="I160" s="12">
        <v>12844</v>
      </c>
      <c r="J160" s="12">
        <v>14668</v>
      </c>
      <c r="K160" s="12">
        <v>15090</v>
      </c>
      <c r="L160" s="12">
        <v>15232</v>
      </c>
      <c r="M160" s="12">
        <v>15614</v>
      </c>
      <c r="N160" s="12">
        <v>16125</v>
      </c>
      <c r="O160" s="12">
        <v>17339</v>
      </c>
      <c r="P160" s="12">
        <v>18550</v>
      </c>
      <c r="Q160" s="12">
        <v>18704</v>
      </c>
      <c r="R160" s="12">
        <v>17104</v>
      </c>
      <c r="S160" s="12">
        <v>15725</v>
      </c>
      <c r="T160" s="12">
        <v>14327</v>
      </c>
      <c r="U160" s="12">
        <v>13010</v>
      </c>
      <c r="V160" s="12">
        <v>13169</v>
      </c>
      <c r="W160" s="12">
        <v>13174</v>
      </c>
      <c r="X160" s="12">
        <v>12662</v>
      </c>
      <c r="Y160" s="12">
        <v>12107</v>
      </c>
      <c r="AA160" s="2">
        <f>IFERROR(INDEX('Holiday Schedule'!$D$3:$D$24,MATCH(A160,'Holiday Schedule'!$C$3:$C$24,0)),0)</f>
        <v>0</v>
      </c>
      <c r="AB160" s="2">
        <f t="shared" si="16"/>
        <v>6</v>
      </c>
      <c r="AC160" s="2">
        <f t="shared" si="17"/>
        <v>243337</v>
      </c>
      <c r="AD160" s="5">
        <f t="shared" si="18"/>
        <v>95050</v>
      </c>
      <c r="AE160" s="5">
        <f t="shared" si="19"/>
        <v>338387</v>
      </c>
      <c r="AG160" s="2">
        <f t="shared" si="20"/>
        <v>5</v>
      </c>
      <c r="AH160" s="2">
        <f t="shared" si="21"/>
        <v>2024</v>
      </c>
      <c r="AJ160" s="5">
        <f t="shared" si="22"/>
        <v>18704</v>
      </c>
      <c r="AK160" s="2">
        <f t="shared" si="23"/>
        <v>16</v>
      </c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40"/>
    </row>
    <row r="161" spans="1:89" x14ac:dyDescent="0.25">
      <c r="A161" s="18">
        <v>45444</v>
      </c>
      <c r="B161" s="12">
        <v>12057</v>
      </c>
      <c r="C161" s="12">
        <v>12034</v>
      </c>
      <c r="D161" s="12">
        <v>11874</v>
      </c>
      <c r="E161" s="12">
        <v>11979</v>
      </c>
      <c r="F161" s="12">
        <v>11997</v>
      </c>
      <c r="G161" s="12">
        <v>11803</v>
      </c>
      <c r="H161" s="12">
        <v>11974</v>
      </c>
      <c r="I161" s="12">
        <v>12778</v>
      </c>
      <c r="J161" s="12">
        <v>13950</v>
      </c>
      <c r="K161" s="12">
        <v>13342</v>
      </c>
      <c r="L161" s="12">
        <v>14251</v>
      </c>
      <c r="M161" s="12">
        <v>14753</v>
      </c>
      <c r="N161" s="12">
        <v>14861</v>
      </c>
      <c r="O161" s="12">
        <v>15337</v>
      </c>
      <c r="P161" s="12">
        <v>15936</v>
      </c>
      <c r="Q161" s="12">
        <v>15699</v>
      </c>
      <c r="R161" s="12">
        <v>15883</v>
      </c>
      <c r="S161" s="12">
        <v>15534</v>
      </c>
      <c r="T161" s="12">
        <v>15346</v>
      </c>
      <c r="U161" s="12">
        <v>14192</v>
      </c>
      <c r="V161" s="12">
        <v>13742</v>
      </c>
      <c r="W161" s="12">
        <v>13737</v>
      </c>
      <c r="X161" s="12">
        <v>12521</v>
      </c>
      <c r="Y161" s="12">
        <v>12201</v>
      </c>
      <c r="AA161" s="2">
        <f>IFERROR(INDEX('Holiday Schedule'!$D$3:$D$24,MATCH(A161,'Holiday Schedule'!$C$3:$C$24,0)),0)</f>
        <v>0</v>
      </c>
      <c r="AB161" s="2">
        <f t="shared" si="16"/>
        <v>7</v>
      </c>
      <c r="AC161" s="2">
        <f t="shared" si="17"/>
        <v>0</v>
      </c>
      <c r="AD161" s="5">
        <f t="shared" si="18"/>
        <v>327781</v>
      </c>
      <c r="AE161" s="5">
        <f t="shared" si="19"/>
        <v>327781</v>
      </c>
      <c r="AG161" s="2">
        <f t="shared" si="20"/>
        <v>6</v>
      </c>
      <c r="AH161" s="2">
        <f t="shared" si="21"/>
        <v>2024</v>
      </c>
      <c r="AJ161" s="5">
        <f t="shared" si="22"/>
        <v>15936</v>
      </c>
      <c r="AK161" s="2">
        <f t="shared" si="23"/>
        <v>15</v>
      </c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40"/>
    </row>
    <row r="162" spans="1:89" x14ac:dyDescent="0.25">
      <c r="A162" s="18">
        <v>45445</v>
      </c>
      <c r="B162" s="12">
        <v>11980</v>
      </c>
      <c r="C162" s="12">
        <v>12167</v>
      </c>
      <c r="D162" s="12">
        <v>12033</v>
      </c>
      <c r="E162" s="12">
        <v>12041</v>
      </c>
      <c r="F162" s="12">
        <v>12034</v>
      </c>
      <c r="G162" s="12">
        <v>11539</v>
      </c>
      <c r="H162" s="12">
        <v>11562</v>
      </c>
      <c r="I162" s="12">
        <v>12209</v>
      </c>
      <c r="J162" s="12">
        <v>13538</v>
      </c>
      <c r="K162" s="12">
        <v>13118</v>
      </c>
      <c r="L162" s="12">
        <v>14572</v>
      </c>
      <c r="M162" s="12">
        <v>15252</v>
      </c>
      <c r="N162" s="12">
        <v>15269</v>
      </c>
      <c r="O162" s="12">
        <v>15908</v>
      </c>
      <c r="P162" s="12">
        <v>16592</v>
      </c>
      <c r="Q162" s="12">
        <v>16850</v>
      </c>
      <c r="R162" s="12">
        <v>17727</v>
      </c>
      <c r="S162" s="12">
        <v>17284</v>
      </c>
      <c r="T162" s="12">
        <v>17336</v>
      </c>
      <c r="U162" s="12">
        <v>15788</v>
      </c>
      <c r="V162" s="12">
        <v>15410</v>
      </c>
      <c r="W162" s="12">
        <v>14892</v>
      </c>
      <c r="X162" s="12">
        <v>13287</v>
      </c>
      <c r="Y162" s="12">
        <v>12458</v>
      </c>
      <c r="AA162" s="2">
        <f>IFERROR(INDEX('Holiday Schedule'!$D$3:$D$24,MATCH(A162,'Holiday Schedule'!$C$3:$C$24,0)),0)</f>
        <v>0</v>
      </c>
      <c r="AB162" s="2">
        <f t="shared" si="16"/>
        <v>1</v>
      </c>
      <c r="AC162" s="2">
        <f t="shared" si="17"/>
        <v>0</v>
      </c>
      <c r="AD162" s="5">
        <f t="shared" si="18"/>
        <v>340846</v>
      </c>
      <c r="AE162" s="5">
        <f t="shared" si="19"/>
        <v>340846</v>
      </c>
      <c r="AG162" s="2">
        <f t="shared" si="20"/>
        <v>6</v>
      </c>
      <c r="AH162" s="2">
        <f t="shared" si="21"/>
        <v>2024</v>
      </c>
      <c r="AJ162" s="5">
        <f t="shared" si="22"/>
        <v>17727</v>
      </c>
      <c r="AK162" s="2">
        <f t="shared" si="23"/>
        <v>17</v>
      </c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40"/>
    </row>
    <row r="163" spans="1:89" x14ac:dyDescent="0.25">
      <c r="A163" s="18">
        <v>45446</v>
      </c>
      <c r="B163" s="12">
        <v>12306</v>
      </c>
      <c r="C163" s="12">
        <v>12265</v>
      </c>
      <c r="D163" s="12">
        <v>12265</v>
      </c>
      <c r="E163" s="12">
        <v>12043</v>
      </c>
      <c r="F163" s="12">
        <v>12275</v>
      </c>
      <c r="G163" s="12">
        <v>12609</v>
      </c>
      <c r="H163" s="12">
        <v>13679</v>
      </c>
      <c r="I163" s="12">
        <v>14421</v>
      </c>
      <c r="J163" s="12">
        <v>16313</v>
      </c>
      <c r="K163" s="12">
        <v>16131</v>
      </c>
      <c r="L163" s="12">
        <v>17861</v>
      </c>
      <c r="M163" s="12">
        <v>18333</v>
      </c>
      <c r="N163" s="12">
        <v>18546</v>
      </c>
      <c r="O163" s="12">
        <v>20441</v>
      </c>
      <c r="P163" s="12">
        <v>21429</v>
      </c>
      <c r="Q163" s="12">
        <v>20532</v>
      </c>
      <c r="R163" s="12">
        <v>20258</v>
      </c>
      <c r="S163" s="12">
        <v>18427</v>
      </c>
      <c r="T163" s="12">
        <v>17517</v>
      </c>
      <c r="U163" s="12">
        <v>16203</v>
      </c>
      <c r="V163" s="12">
        <v>15330</v>
      </c>
      <c r="W163" s="12">
        <v>14928</v>
      </c>
      <c r="X163" s="12">
        <v>13536</v>
      </c>
      <c r="Y163" s="12">
        <v>12452</v>
      </c>
      <c r="AA163" s="2">
        <f>IFERROR(INDEX('Holiday Schedule'!$D$3:$D$24,MATCH(A163,'Holiday Schedule'!$C$3:$C$24,0)),0)</f>
        <v>0</v>
      </c>
      <c r="AB163" s="2">
        <f t="shared" si="16"/>
        <v>2</v>
      </c>
      <c r="AC163" s="2">
        <f t="shared" si="17"/>
        <v>280206</v>
      </c>
      <c r="AD163" s="5">
        <f t="shared" si="18"/>
        <v>99894</v>
      </c>
      <c r="AE163" s="5">
        <f t="shared" si="19"/>
        <v>380100</v>
      </c>
      <c r="AG163" s="2">
        <f t="shared" si="20"/>
        <v>6</v>
      </c>
      <c r="AH163" s="2">
        <f t="shared" si="21"/>
        <v>2024</v>
      </c>
      <c r="AJ163" s="5">
        <f t="shared" si="22"/>
        <v>21429</v>
      </c>
      <c r="AK163" s="2">
        <f t="shared" si="23"/>
        <v>15</v>
      </c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40"/>
    </row>
    <row r="164" spans="1:89" x14ac:dyDescent="0.25">
      <c r="A164" s="18">
        <v>45447</v>
      </c>
      <c r="B164" s="12">
        <v>12366</v>
      </c>
      <c r="C164" s="12">
        <v>12387</v>
      </c>
      <c r="D164" s="12">
        <v>12314</v>
      </c>
      <c r="E164" s="12">
        <v>12339</v>
      </c>
      <c r="F164" s="12">
        <v>12356</v>
      </c>
      <c r="G164" s="12">
        <v>12891</v>
      </c>
      <c r="H164" s="12">
        <v>13815</v>
      </c>
      <c r="I164" s="12">
        <v>14608</v>
      </c>
      <c r="J164" s="12">
        <v>16589</v>
      </c>
      <c r="K164" s="12">
        <v>15915</v>
      </c>
      <c r="L164" s="12">
        <v>17854</v>
      </c>
      <c r="M164" s="12">
        <v>18679</v>
      </c>
      <c r="N164" s="12">
        <v>18279</v>
      </c>
      <c r="O164" s="12">
        <v>19644</v>
      </c>
      <c r="P164" s="12">
        <v>20547</v>
      </c>
      <c r="Q164" s="12">
        <v>20762</v>
      </c>
      <c r="R164" s="12">
        <v>19909</v>
      </c>
      <c r="S164" s="12">
        <v>18724</v>
      </c>
      <c r="T164" s="12">
        <v>18095</v>
      </c>
      <c r="U164" s="12">
        <v>16579</v>
      </c>
      <c r="V164" s="12">
        <v>15691</v>
      </c>
      <c r="W164" s="12">
        <v>15159</v>
      </c>
      <c r="X164" s="12">
        <v>14007</v>
      </c>
      <c r="Y164" s="12">
        <v>12877</v>
      </c>
      <c r="AA164" s="2">
        <f>IFERROR(INDEX('Holiday Schedule'!$D$3:$D$24,MATCH(A164,'Holiday Schedule'!$C$3:$C$24,0)),0)</f>
        <v>0</v>
      </c>
      <c r="AB164" s="2">
        <f t="shared" si="16"/>
        <v>3</v>
      </c>
      <c r="AC164" s="2">
        <f t="shared" si="17"/>
        <v>281041</v>
      </c>
      <c r="AD164" s="5">
        <f t="shared" si="18"/>
        <v>101345</v>
      </c>
      <c r="AE164" s="5">
        <f t="shared" si="19"/>
        <v>382386</v>
      </c>
      <c r="AG164" s="2">
        <f t="shared" si="20"/>
        <v>6</v>
      </c>
      <c r="AH164" s="2">
        <f t="shared" si="21"/>
        <v>2024</v>
      </c>
      <c r="AJ164" s="5">
        <f t="shared" si="22"/>
        <v>20762</v>
      </c>
      <c r="AK164" s="2">
        <f t="shared" si="23"/>
        <v>16</v>
      </c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40"/>
    </row>
    <row r="165" spans="1:89" x14ac:dyDescent="0.25">
      <c r="A165" s="18">
        <v>45448</v>
      </c>
      <c r="B165" s="12">
        <v>12873</v>
      </c>
      <c r="C165" s="12">
        <v>12649</v>
      </c>
      <c r="D165" s="12">
        <v>12733</v>
      </c>
      <c r="E165" s="12">
        <v>12480</v>
      </c>
      <c r="F165" s="12">
        <v>12661</v>
      </c>
      <c r="G165" s="12">
        <v>12682</v>
      </c>
      <c r="H165" s="12">
        <v>14002</v>
      </c>
      <c r="I165" s="12">
        <v>14683</v>
      </c>
      <c r="J165" s="12">
        <v>17296</v>
      </c>
      <c r="K165" s="12">
        <v>16767</v>
      </c>
      <c r="L165" s="12">
        <v>18655</v>
      </c>
      <c r="M165" s="12">
        <v>19678</v>
      </c>
      <c r="N165" s="12">
        <v>19984</v>
      </c>
      <c r="O165" s="12">
        <v>21184</v>
      </c>
      <c r="P165" s="12">
        <v>23268</v>
      </c>
      <c r="Q165" s="12">
        <v>22886</v>
      </c>
      <c r="R165" s="12">
        <v>22581</v>
      </c>
      <c r="S165" s="12">
        <v>20367</v>
      </c>
      <c r="T165" s="12">
        <v>18810</v>
      </c>
      <c r="U165" s="12">
        <v>16807</v>
      </c>
      <c r="V165" s="12">
        <v>15737</v>
      </c>
      <c r="W165" s="12">
        <v>15162</v>
      </c>
      <c r="X165" s="12">
        <v>13843</v>
      </c>
      <c r="Y165" s="12">
        <v>13084</v>
      </c>
      <c r="AA165" s="2">
        <f>IFERROR(INDEX('Holiday Schedule'!$D$3:$D$24,MATCH(A165,'Holiday Schedule'!$C$3:$C$24,0)),0)</f>
        <v>0</v>
      </c>
      <c r="AB165" s="2">
        <f t="shared" si="16"/>
        <v>4</v>
      </c>
      <c r="AC165" s="2">
        <f t="shared" si="17"/>
        <v>297708</v>
      </c>
      <c r="AD165" s="5">
        <f t="shared" si="18"/>
        <v>103164</v>
      </c>
      <c r="AE165" s="5">
        <f t="shared" si="19"/>
        <v>400872</v>
      </c>
      <c r="AG165" s="2">
        <f t="shared" si="20"/>
        <v>6</v>
      </c>
      <c r="AH165" s="2">
        <f t="shared" si="21"/>
        <v>2024</v>
      </c>
      <c r="AJ165" s="5">
        <f t="shared" si="22"/>
        <v>23268</v>
      </c>
      <c r="AK165" s="2">
        <f t="shared" si="23"/>
        <v>15</v>
      </c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40"/>
    </row>
    <row r="166" spans="1:89" x14ac:dyDescent="0.25">
      <c r="A166" s="18">
        <v>45449</v>
      </c>
      <c r="B166" s="12">
        <v>12926</v>
      </c>
      <c r="C166" s="12">
        <v>13173</v>
      </c>
      <c r="D166" s="12">
        <v>12937</v>
      </c>
      <c r="E166" s="12">
        <v>12911</v>
      </c>
      <c r="F166" s="12">
        <v>12792</v>
      </c>
      <c r="G166" s="12">
        <v>13181</v>
      </c>
      <c r="H166" s="12">
        <v>14226</v>
      </c>
      <c r="I166" s="12">
        <v>15302</v>
      </c>
      <c r="J166" s="12">
        <v>17440</v>
      </c>
      <c r="K166" s="12">
        <v>17876</v>
      </c>
      <c r="L166" s="12">
        <v>19721</v>
      </c>
      <c r="M166" s="12">
        <v>20379</v>
      </c>
      <c r="N166" s="12">
        <v>20449</v>
      </c>
      <c r="O166" s="12">
        <v>22045</v>
      </c>
      <c r="P166" s="12">
        <v>23487</v>
      </c>
      <c r="Q166" s="12">
        <v>22249</v>
      </c>
      <c r="R166" s="12">
        <v>21630</v>
      </c>
      <c r="S166" s="12">
        <v>19488</v>
      </c>
      <c r="T166" s="12">
        <v>18599</v>
      </c>
      <c r="U166" s="12">
        <v>16668</v>
      </c>
      <c r="V166" s="12">
        <v>16026</v>
      </c>
      <c r="W166" s="12">
        <v>15312</v>
      </c>
      <c r="X166" s="12">
        <v>14088</v>
      </c>
      <c r="Y166" s="12">
        <v>13096</v>
      </c>
      <c r="AA166" s="2">
        <f>IFERROR(INDEX('Holiday Schedule'!$D$3:$D$24,MATCH(A166,'Holiday Schedule'!$C$3:$C$24,0)),0)</f>
        <v>0</v>
      </c>
      <c r="AB166" s="2">
        <f t="shared" si="16"/>
        <v>5</v>
      </c>
      <c r="AC166" s="2">
        <f t="shared" si="17"/>
        <v>300759</v>
      </c>
      <c r="AD166" s="5">
        <f t="shared" si="18"/>
        <v>105242</v>
      </c>
      <c r="AE166" s="5">
        <f t="shared" si="19"/>
        <v>406001</v>
      </c>
      <c r="AG166" s="2">
        <f t="shared" si="20"/>
        <v>6</v>
      </c>
      <c r="AH166" s="2">
        <f t="shared" si="21"/>
        <v>2024</v>
      </c>
      <c r="AJ166" s="5">
        <f t="shared" si="22"/>
        <v>23487</v>
      </c>
      <c r="AK166" s="2">
        <f t="shared" si="23"/>
        <v>15</v>
      </c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40"/>
    </row>
    <row r="167" spans="1:89" x14ac:dyDescent="0.25">
      <c r="A167" s="18">
        <v>45450</v>
      </c>
      <c r="B167" s="12">
        <v>13053</v>
      </c>
      <c r="C167" s="12">
        <v>12983</v>
      </c>
      <c r="D167" s="12">
        <v>12955</v>
      </c>
      <c r="E167" s="12">
        <v>12947</v>
      </c>
      <c r="F167" s="12">
        <v>12969</v>
      </c>
      <c r="G167" s="12">
        <v>13376</v>
      </c>
      <c r="H167" s="12">
        <v>14259</v>
      </c>
      <c r="I167" s="12">
        <v>15954</v>
      </c>
      <c r="J167" s="12">
        <v>18967</v>
      </c>
      <c r="K167" s="12">
        <v>19248</v>
      </c>
      <c r="L167" s="12">
        <v>21462</v>
      </c>
      <c r="M167" s="12">
        <v>22078</v>
      </c>
      <c r="N167" s="12">
        <v>21499</v>
      </c>
      <c r="O167" s="12">
        <v>22312</v>
      </c>
      <c r="P167" s="12">
        <v>23131</v>
      </c>
      <c r="Q167" s="12">
        <v>21950</v>
      </c>
      <c r="R167" s="12">
        <v>20344</v>
      </c>
      <c r="S167" s="12">
        <v>18280</v>
      </c>
      <c r="T167" s="12">
        <v>16992</v>
      </c>
      <c r="U167" s="12">
        <v>15184</v>
      </c>
      <c r="V167" s="12">
        <v>14602</v>
      </c>
      <c r="W167" s="12">
        <v>14393</v>
      </c>
      <c r="X167" s="12">
        <v>13321</v>
      </c>
      <c r="Y167" s="12">
        <v>12458</v>
      </c>
      <c r="AA167" s="2">
        <f>IFERROR(INDEX('Holiday Schedule'!$D$3:$D$24,MATCH(A167,'Holiday Schedule'!$C$3:$C$24,0)),0)</f>
        <v>0</v>
      </c>
      <c r="AB167" s="2">
        <f t="shared" si="16"/>
        <v>6</v>
      </c>
      <c r="AC167" s="2">
        <f t="shared" si="17"/>
        <v>299717</v>
      </c>
      <c r="AD167" s="5">
        <f t="shared" si="18"/>
        <v>105000</v>
      </c>
      <c r="AE167" s="5">
        <f t="shared" si="19"/>
        <v>404717</v>
      </c>
      <c r="AG167" s="2">
        <f t="shared" si="20"/>
        <v>6</v>
      </c>
      <c r="AH167" s="2">
        <f t="shared" si="21"/>
        <v>2024</v>
      </c>
      <c r="AJ167" s="5">
        <f t="shared" si="22"/>
        <v>23131</v>
      </c>
      <c r="AK167" s="2">
        <f t="shared" si="23"/>
        <v>15</v>
      </c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40"/>
    </row>
    <row r="168" spans="1:89" x14ac:dyDescent="0.25">
      <c r="A168" s="18">
        <v>45451</v>
      </c>
      <c r="B168" s="12">
        <v>12545</v>
      </c>
      <c r="C168" s="12">
        <v>12475</v>
      </c>
      <c r="D168" s="12">
        <v>12455</v>
      </c>
      <c r="E168" s="12">
        <v>12357</v>
      </c>
      <c r="F168" s="12">
        <v>12343</v>
      </c>
      <c r="G168" s="12">
        <v>12076</v>
      </c>
      <c r="H168" s="12">
        <v>12359</v>
      </c>
      <c r="I168" s="12">
        <v>13888</v>
      </c>
      <c r="J168" s="12">
        <v>16495</v>
      </c>
      <c r="K168" s="12">
        <v>16319</v>
      </c>
      <c r="L168" s="12">
        <v>17762</v>
      </c>
      <c r="M168" s="12">
        <v>18539</v>
      </c>
      <c r="N168" s="12">
        <v>18633</v>
      </c>
      <c r="O168" s="12">
        <v>19401</v>
      </c>
      <c r="P168" s="12">
        <v>19293</v>
      </c>
      <c r="Q168" s="12">
        <v>18825</v>
      </c>
      <c r="R168" s="12">
        <v>18278</v>
      </c>
      <c r="S168" s="12">
        <v>16431</v>
      </c>
      <c r="T168" s="12">
        <v>15885</v>
      </c>
      <c r="U168" s="12">
        <v>14429</v>
      </c>
      <c r="V168" s="12">
        <v>14421</v>
      </c>
      <c r="W168" s="12">
        <v>14382</v>
      </c>
      <c r="X168" s="12">
        <v>13321</v>
      </c>
      <c r="Y168" s="12">
        <v>12675</v>
      </c>
      <c r="AA168" s="2">
        <f>IFERROR(INDEX('Holiday Schedule'!$D$3:$D$24,MATCH(A168,'Holiday Schedule'!$C$3:$C$24,0)),0)</f>
        <v>0</v>
      </c>
      <c r="AB168" s="2">
        <f t="shared" si="16"/>
        <v>7</v>
      </c>
      <c r="AC168" s="2">
        <f t="shared" si="17"/>
        <v>0</v>
      </c>
      <c r="AD168" s="5">
        <f t="shared" si="18"/>
        <v>365587</v>
      </c>
      <c r="AE168" s="5">
        <f t="shared" si="19"/>
        <v>365587</v>
      </c>
      <c r="AG168" s="2">
        <f t="shared" si="20"/>
        <v>6</v>
      </c>
      <c r="AH168" s="2">
        <f t="shared" si="21"/>
        <v>2024</v>
      </c>
      <c r="AJ168" s="5">
        <f t="shared" si="22"/>
        <v>19401</v>
      </c>
      <c r="AK168" s="2">
        <f t="shared" si="23"/>
        <v>14</v>
      </c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40"/>
    </row>
    <row r="169" spans="1:89" x14ac:dyDescent="0.25">
      <c r="A169" s="18">
        <v>45452</v>
      </c>
      <c r="B169" s="12">
        <v>12496</v>
      </c>
      <c r="C169" s="12">
        <v>12594</v>
      </c>
      <c r="D169" s="12">
        <v>12337</v>
      </c>
      <c r="E169" s="12">
        <v>12307</v>
      </c>
      <c r="F169" s="12">
        <v>12081</v>
      </c>
      <c r="G169" s="12">
        <v>11716</v>
      </c>
      <c r="H169" s="12">
        <v>11700</v>
      </c>
      <c r="I169" s="12">
        <v>13120</v>
      </c>
      <c r="J169" s="12">
        <v>15794</v>
      </c>
      <c r="K169" s="12">
        <v>16200</v>
      </c>
      <c r="L169" s="12">
        <v>17388</v>
      </c>
      <c r="M169" s="12">
        <v>18963</v>
      </c>
      <c r="N169" s="12">
        <v>19468</v>
      </c>
      <c r="O169" s="12">
        <v>19933</v>
      </c>
      <c r="P169" s="12">
        <v>20211</v>
      </c>
      <c r="Q169" s="12">
        <v>20505</v>
      </c>
      <c r="R169" s="12">
        <v>19644</v>
      </c>
      <c r="S169" s="12">
        <v>17868</v>
      </c>
      <c r="T169" s="12">
        <v>16320</v>
      </c>
      <c r="U169" s="12">
        <v>14883</v>
      </c>
      <c r="V169" s="12">
        <v>14787</v>
      </c>
      <c r="W169" s="12">
        <v>14299</v>
      </c>
      <c r="X169" s="12">
        <v>13070</v>
      </c>
      <c r="Y169" s="12">
        <v>12425</v>
      </c>
      <c r="AA169" s="2">
        <f>IFERROR(INDEX('Holiday Schedule'!$D$3:$D$24,MATCH(A169,'Holiday Schedule'!$C$3:$C$24,0)),0)</f>
        <v>0</v>
      </c>
      <c r="AB169" s="2">
        <f t="shared" si="16"/>
        <v>1</v>
      </c>
      <c r="AC169" s="2">
        <f t="shared" si="17"/>
        <v>0</v>
      </c>
      <c r="AD169" s="5">
        <f t="shared" si="18"/>
        <v>370109</v>
      </c>
      <c r="AE169" s="5">
        <f t="shared" si="19"/>
        <v>370109</v>
      </c>
      <c r="AG169" s="2">
        <f t="shared" si="20"/>
        <v>6</v>
      </c>
      <c r="AH169" s="2">
        <f t="shared" si="21"/>
        <v>2024</v>
      </c>
      <c r="AJ169" s="5">
        <f t="shared" si="22"/>
        <v>20505</v>
      </c>
      <c r="AK169" s="2">
        <f t="shared" si="23"/>
        <v>16</v>
      </c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40"/>
    </row>
    <row r="170" spans="1:89" x14ac:dyDescent="0.25">
      <c r="A170" s="18">
        <v>45453</v>
      </c>
      <c r="B170" s="12">
        <v>11729</v>
      </c>
      <c r="C170" s="12">
        <v>11703</v>
      </c>
      <c r="D170" s="12">
        <v>11788</v>
      </c>
      <c r="E170" s="12">
        <v>11773</v>
      </c>
      <c r="F170" s="12">
        <v>11925</v>
      </c>
      <c r="G170" s="12">
        <v>12591</v>
      </c>
      <c r="H170" s="12">
        <v>13670</v>
      </c>
      <c r="I170" s="12">
        <v>14686</v>
      </c>
      <c r="J170" s="12">
        <v>16360</v>
      </c>
      <c r="K170" s="12">
        <v>16145</v>
      </c>
      <c r="L170" s="12">
        <v>17772</v>
      </c>
      <c r="M170" s="12">
        <v>18009</v>
      </c>
      <c r="N170" s="12">
        <v>18191</v>
      </c>
      <c r="O170" s="12">
        <v>19543</v>
      </c>
      <c r="P170" s="12">
        <v>20701</v>
      </c>
      <c r="Q170" s="12">
        <v>19509</v>
      </c>
      <c r="R170" s="12">
        <v>18480</v>
      </c>
      <c r="S170" s="12">
        <v>17093</v>
      </c>
      <c r="T170" s="12">
        <v>16009</v>
      </c>
      <c r="U170" s="12">
        <v>15519</v>
      </c>
      <c r="V170" s="12">
        <v>14799</v>
      </c>
      <c r="W170" s="12">
        <v>14603</v>
      </c>
      <c r="X170" s="12">
        <v>13156</v>
      </c>
      <c r="Y170" s="12">
        <v>12150</v>
      </c>
      <c r="AA170" s="2">
        <f>IFERROR(INDEX('Holiday Schedule'!$D$3:$D$24,MATCH(A170,'Holiday Schedule'!$C$3:$C$24,0)),0)</f>
        <v>0</v>
      </c>
      <c r="AB170" s="2">
        <f t="shared" si="16"/>
        <v>2</v>
      </c>
      <c r="AC170" s="2">
        <f t="shared" si="17"/>
        <v>270575</v>
      </c>
      <c r="AD170" s="5">
        <f t="shared" si="18"/>
        <v>97329</v>
      </c>
      <c r="AE170" s="5">
        <f t="shared" si="19"/>
        <v>367904</v>
      </c>
      <c r="AG170" s="2">
        <f t="shared" si="20"/>
        <v>6</v>
      </c>
      <c r="AH170" s="2">
        <f t="shared" si="21"/>
        <v>2024</v>
      </c>
      <c r="AJ170" s="5">
        <f t="shared" si="22"/>
        <v>20701</v>
      </c>
      <c r="AK170" s="2">
        <f t="shared" si="23"/>
        <v>15</v>
      </c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40"/>
    </row>
    <row r="171" spans="1:89" x14ac:dyDescent="0.25">
      <c r="A171" s="18">
        <v>45454</v>
      </c>
      <c r="B171" s="12">
        <v>12205</v>
      </c>
      <c r="C171" s="12">
        <v>12272</v>
      </c>
      <c r="D171" s="12">
        <v>12255</v>
      </c>
      <c r="E171" s="12">
        <v>12339</v>
      </c>
      <c r="F171" s="12">
        <v>12273</v>
      </c>
      <c r="G171" s="12">
        <v>12702</v>
      </c>
      <c r="H171" s="12">
        <v>13718</v>
      </c>
      <c r="I171" s="12">
        <v>14416</v>
      </c>
      <c r="J171" s="12">
        <v>16534</v>
      </c>
      <c r="K171" s="12">
        <v>16608</v>
      </c>
      <c r="L171" s="12">
        <v>18922</v>
      </c>
      <c r="M171" s="12">
        <v>19290</v>
      </c>
      <c r="N171" s="12">
        <v>19237</v>
      </c>
      <c r="O171" s="12">
        <v>20119</v>
      </c>
      <c r="P171" s="12">
        <v>21406</v>
      </c>
      <c r="Q171" s="12">
        <v>20823</v>
      </c>
      <c r="R171" s="12">
        <v>19847</v>
      </c>
      <c r="S171" s="12">
        <v>18560</v>
      </c>
      <c r="T171" s="12">
        <v>17658</v>
      </c>
      <c r="U171" s="12">
        <v>16277</v>
      </c>
      <c r="V171" s="12">
        <v>15511</v>
      </c>
      <c r="W171" s="12">
        <v>15231</v>
      </c>
      <c r="X171" s="12">
        <v>13614</v>
      </c>
      <c r="Y171" s="12">
        <v>12832</v>
      </c>
      <c r="AA171" s="2">
        <f>IFERROR(INDEX('Holiday Schedule'!$D$3:$D$24,MATCH(A171,'Holiday Schedule'!$C$3:$C$24,0)),0)</f>
        <v>0</v>
      </c>
      <c r="AB171" s="2">
        <f t="shared" si="16"/>
        <v>3</v>
      </c>
      <c r="AC171" s="2">
        <f t="shared" si="17"/>
        <v>284053</v>
      </c>
      <c r="AD171" s="5">
        <f t="shared" si="18"/>
        <v>100596</v>
      </c>
      <c r="AE171" s="5">
        <f t="shared" si="19"/>
        <v>384649</v>
      </c>
      <c r="AG171" s="2">
        <f t="shared" si="20"/>
        <v>6</v>
      </c>
      <c r="AH171" s="2">
        <f t="shared" si="21"/>
        <v>2024</v>
      </c>
      <c r="AJ171" s="5">
        <f t="shared" si="22"/>
        <v>21406</v>
      </c>
      <c r="AK171" s="2">
        <f t="shared" si="23"/>
        <v>15</v>
      </c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40"/>
    </row>
    <row r="172" spans="1:89" x14ac:dyDescent="0.25">
      <c r="A172" s="18">
        <v>45455</v>
      </c>
      <c r="B172" s="12">
        <v>12569</v>
      </c>
      <c r="C172" s="12">
        <v>12750</v>
      </c>
      <c r="D172" s="12">
        <v>12456</v>
      </c>
      <c r="E172" s="12">
        <v>12650</v>
      </c>
      <c r="F172" s="12">
        <v>12469</v>
      </c>
      <c r="G172" s="12">
        <v>12920</v>
      </c>
      <c r="H172" s="12">
        <v>13835</v>
      </c>
      <c r="I172" s="12">
        <v>15143</v>
      </c>
      <c r="J172" s="12">
        <v>17574</v>
      </c>
      <c r="K172" s="12">
        <v>17434</v>
      </c>
      <c r="L172" s="12">
        <v>18728</v>
      </c>
      <c r="M172" s="12">
        <v>19628</v>
      </c>
      <c r="N172" s="12">
        <v>18883</v>
      </c>
      <c r="O172" s="12">
        <v>20513</v>
      </c>
      <c r="P172" s="12">
        <v>20545</v>
      </c>
      <c r="Q172" s="12">
        <v>20080</v>
      </c>
      <c r="R172" s="12">
        <v>19598</v>
      </c>
      <c r="S172" s="12">
        <v>18106</v>
      </c>
      <c r="T172" s="12">
        <v>17338</v>
      </c>
      <c r="U172" s="12">
        <v>15774</v>
      </c>
      <c r="V172" s="12">
        <v>15260</v>
      </c>
      <c r="W172" s="12">
        <v>15126</v>
      </c>
      <c r="X172" s="12">
        <v>13649</v>
      </c>
      <c r="Y172" s="12">
        <v>12696</v>
      </c>
      <c r="AA172" s="2">
        <f>IFERROR(INDEX('Holiday Schedule'!$D$3:$D$24,MATCH(A172,'Holiday Schedule'!$C$3:$C$24,0)),0)</f>
        <v>0</v>
      </c>
      <c r="AB172" s="2">
        <f t="shared" si="16"/>
        <v>4</v>
      </c>
      <c r="AC172" s="2">
        <f t="shared" si="17"/>
        <v>283379</v>
      </c>
      <c r="AD172" s="5">
        <f t="shared" si="18"/>
        <v>102345</v>
      </c>
      <c r="AE172" s="5">
        <f t="shared" si="19"/>
        <v>385724</v>
      </c>
      <c r="AG172" s="2">
        <f t="shared" si="20"/>
        <v>6</v>
      </c>
      <c r="AH172" s="2">
        <f t="shared" si="21"/>
        <v>2024</v>
      </c>
      <c r="AJ172" s="5">
        <f t="shared" si="22"/>
        <v>20545</v>
      </c>
      <c r="AK172" s="2">
        <f t="shared" si="23"/>
        <v>15</v>
      </c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40"/>
    </row>
    <row r="173" spans="1:89" x14ac:dyDescent="0.25">
      <c r="A173" s="18">
        <v>45456</v>
      </c>
      <c r="B173" s="12">
        <v>12535</v>
      </c>
      <c r="C173" s="12">
        <v>12690</v>
      </c>
      <c r="D173" s="12">
        <v>12532</v>
      </c>
      <c r="E173" s="12">
        <v>12430</v>
      </c>
      <c r="F173" s="12">
        <v>12427</v>
      </c>
      <c r="G173" s="12">
        <v>12706</v>
      </c>
      <c r="H173" s="12">
        <v>13765</v>
      </c>
      <c r="I173" s="12">
        <v>14514</v>
      </c>
      <c r="J173" s="12">
        <v>16798</v>
      </c>
      <c r="K173" s="12">
        <v>16396</v>
      </c>
      <c r="L173" s="12">
        <v>18344</v>
      </c>
      <c r="M173" s="12">
        <v>19316</v>
      </c>
      <c r="N173" s="12">
        <v>19432</v>
      </c>
      <c r="O173" s="12">
        <v>20495</v>
      </c>
      <c r="P173" s="12">
        <v>21517</v>
      </c>
      <c r="Q173" s="12">
        <v>21008</v>
      </c>
      <c r="R173" s="12">
        <v>20289</v>
      </c>
      <c r="S173" s="12">
        <v>18662</v>
      </c>
      <c r="T173" s="12">
        <v>18047</v>
      </c>
      <c r="U173" s="12">
        <v>16658</v>
      </c>
      <c r="V173" s="12">
        <v>16011</v>
      </c>
      <c r="W173" s="12">
        <v>15741</v>
      </c>
      <c r="X173" s="12">
        <v>14317</v>
      </c>
      <c r="Y173" s="12">
        <v>13263</v>
      </c>
      <c r="AA173" s="2">
        <f>IFERROR(INDEX('Holiday Schedule'!$D$3:$D$24,MATCH(A173,'Holiday Schedule'!$C$3:$C$24,0)),0)</f>
        <v>0</v>
      </c>
      <c r="AB173" s="2">
        <f t="shared" si="16"/>
        <v>5</v>
      </c>
      <c r="AC173" s="2">
        <f t="shared" si="17"/>
        <v>287545</v>
      </c>
      <c r="AD173" s="5">
        <f t="shared" si="18"/>
        <v>102348</v>
      </c>
      <c r="AE173" s="5">
        <f t="shared" si="19"/>
        <v>389893</v>
      </c>
      <c r="AG173" s="2">
        <f t="shared" si="20"/>
        <v>6</v>
      </c>
      <c r="AH173" s="2">
        <f t="shared" si="21"/>
        <v>2024</v>
      </c>
      <c r="AJ173" s="5">
        <f t="shared" si="22"/>
        <v>21517</v>
      </c>
      <c r="AK173" s="2">
        <f t="shared" si="23"/>
        <v>15</v>
      </c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40"/>
    </row>
    <row r="174" spans="1:89" x14ac:dyDescent="0.25">
      <c r="A174" s="18">
        <v>45457</v>
      </c>
      <c r="B174" s="12">
        <v>13060</v>
      </c>
      <c r="C174" s="12">
        <v>13139</v>
      </c>
      <c r="D174" s="12">
        <v>13183</v>
      </c>
      <c r="E174" s="12">
        <v>13037</v>
      </c>
      <c r="F174" s="12">
        <v>13021</v>
      </c>
      <c r="G174" s="12">
        <v>13149</v>
      </c>
      <c r="H174" s="12">
        <v>14100</v>
      </c>
      <c r="I174" s="12">
        <v>15003</v>
      </c>
      <c r="J174" s="12">
        <v>17522</v>
      </c>
      <c r="K174" s="12">
        <v>18700</v>
      </c>
      <c r="L174" s="12">
        <v>20644</v>
      </c>
      <c r="M174" s="12">
        <v>21746</v>
      </c>
      <c r="N174" s="12">
        <v>21343</v>
      </c>
      <c r="O174" s="12">
        <v>21923</v>
      </c>
      <c r="P174" s="12">
        <v>23742</v>
      </c>
      <c r="Q174" s="12">
        <v>22967</v>
      </c>
      <c r="R174" s="12">
        <v>21491</v>
      </c>
      <c r="S174" s="12">
        <v>18719</v>
      </c>
      <c r="T174" s="12">
        <v>17669</v>
      </c>
      <c r="U174" s="12">
        <v>15918</v>
      </c>
      <c r="V174" s="12">
        <v>15563</v>
      </c>
      <c r="W174" s="12">
        <v>15283</v>
      </c>
      <c r="X174" s="12">
        <v>14372</v>
      </c>
      <c r="Y174" s="12">
        <v>13504</v>
      </c>
      <c r="AA174" s="2">
        <f>IFERROR(INDEX('Holiday Schedule'!$D$3:$D$24,MATCH(A174,'Holiday Schedule'!$C$3:$C$24,0)),0)</f>
        <v>0</v>
      </c>
      <c r="AB174" s="2">
        <f t="shared" si="16"/>
        <v>6</v>
      </c>
      <c r="AC174" s="2">
        <f t="shared" si="17"/>
        <v>302605</v>
      </c>
      <c r="AD174" s="5">
        <f t="shared" si="18"/>
        <v>106193</v>
      </c>
      <c r="AE174" s="5">
        <f t="shared" si="19"/>
        <v>408798</v>
      </c>
      <c r="AG174" s="2">
        <f t="shared" si="20"/>
        <v>6</v>
      </c>
      <c r="AH174" s="2">
        <f t="shared" si="21"/>
        <v>2024</v>
      </c>
      <c r="AJ174" s="5">
        <f t="shared" si="22"/>
        <v>23742</v>
      </c>
      <c r="AK174" s="2">
        <f t="shared" si="23"/>
        <v>15</v>
      </c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40"/>
    </row>
    <row r="175" spans="1:89" x14ac:dyDescent="0.25">
      <c r="A175" s="18">
        <v>45458</v>
      </c>
      <c r="B175" s="12">
        <v>13533</v>
      </c>
      <c r="C175" s="12">
        <v>13397</v>
      </c>
      <c r="D175" s="12">
        <v>13097</v>
      </c>
      <c r="E175" s="12">
        <v>13127</v>
      </c>
      <c r="F175" s="12">
        <v>12901</v>
      </c>
      <c r="G175" s="12">
        <v>12596</v>
      </c>
      <c r="H175" s="12">
        <v>12554</v>
      </c>
      <c r="I175" s="12">
        <v>13990</v>
      </c>
      <c r="J175" s="12">
        <v>16120</v>
      </c>
      <c r="K175" s="12">
        <v>15651</v>
      </c>
      <c r="L175" s="12">
        <v>16405</v>
      </c>
      <c r="M175" s="12">
        <v>16944</v>
      </c>
      <c r="N175" s="12">
        <v>17474</v>
      </c>
      <c r="O175" s="12">
        <v>17694</v>
      </c>
      <c r="P175" s="12">
        <v>18048</v>
      </c>
      <c r="Q175" s="12">
        <v>17668</v>
      </c>
      <c r="R175" s="12">
        <v>17190</v>
      </c>
      <c r="S175" s="12">
        <v>16218</v>
      </c>
      <c r="T175" s="12">
        <v>15989</v>
      </c>
      <c r="U175" s="12">
        <v>14518</v>
      </c>
      <c r="V175" s="12">
        <v>14234</v>
      </c>
      <c r="W175" s="12">
        <v>14156</v>
      </c>
      <c r="X175" s="12">
        <v>13357</v>
      </c>
      <c r="Y175" s="12">
        <v>12625</v>
      </c>
      <c r="AA175" s="2">
        <f>IFERROR(INDEX('Holiday Schedule'!$D$3:$D$24,MATCH(A175,'Holiday Schedule'!$C$3:$C$24,0)),0)</f>
        <v>0</v>
      </c>
      <c r="AB175" s="2">
        <f t="shared" si="16"/>
        <v>7</v>
      </c>
      <c r="AC175" s="2">
        <f t="shared" si="17"/>
        <v>0</v>
      </c>
      <c r="AD175" s="5">
        <f t="shared" si="18"/>
        <v>359486</v>
      </c>
      <c r="AE175" s="5">
        <f t="shared" si="19"/>
        <v>359486</v>
      </c>
      <c r="AG175" s="2">
        <f t="shared" si="20"/>
        <v>6</v>
      </c>
      <c r="AH175" s="2">
        <f t="shared" si="21"/>
        <v>2024</v>
      </c>
      <c r="AJ175" s="5">
        <f t="shared" si="22"/>
        <v>18048</v>
      </c>
      <c r="AK175" s="2">
        <f t="shared" si="23"/>
        <v>15</v>
      </c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40"/>
    </row>
    <row r="176" spans="1:89" x14ac:dyDescent="0.25">
      <c r="A176" s="18">
        <v>45459</v>
      </c>
      <c r="B176" s="12">
        <v>12319</v>
      </c>
      <c r="C176" s="12">
        <v>12328</v>
      </c>
      <c r="D176" s="12">
        <v>12153</v>
      </c>
      <c r="E176" s="12">
        <v>12138</v>
      </c>
      <c r="F176" s="12">
        <v>11952</v>
      </c>
      <c r="G176" s="12">
        <v>11443</v>
      </c>
      <c r="H176" s="12">
        <v>11479</v>
      </c>
      <c r="I176" s="12">
        <v>12157</v>
      </c>
      <c r="J176" s="12">
        <v>13417</v>
      </c>
      <c r="K176" s="12">
        <v>13224</v>
      </c>
      <c r="L176" s="12">
        <v>14264</v>
      </c>
      <c r="M176" s="12">
        <v>14923</v>
      </c>
      <c r="N176" s="12">
        <v>14732</v>
      </c>
      <c r="O176" s="12">
        <v>15399</v>
      </c>
      <c r="P176" s="12">
        <v>15804</v>
      </c>
      <c r="Q176" s="12">
        <v>16341</v>
      </c>
      <c r="R176" s="12">
        <v>16885</v>
      </c>
      <c r="S176" s="12">
        <v>16780</v>
      </c>
      <c r="T176" s="12">
        <v>16522</v>
      </c>
      <c r="U176" s="12">
        <v>15246</v>
      </c>
      <c r="V176" s="12">
        <v>15110</v>
      </c>
      <c r="W176" s="12">
        <v>14880</v>
      </c>
      <c r="X176" s="12">
        <v>13400</v>
      </c>
      <c r="Y176" s="12">
        <v>12611</v>
      </c>
      <c r="AA176" s="2">
        <f>IFERROR(INDEX('Holiday Schedule'!$D$3:$D$24,MATCH(A176,'Holiday Schedule'!$C$3:$C$24,0)),0)</f>
        <v>0</v>
      </c>
      <c r="AB176" s="2">
        <f t="shared" si="16"/>
        <v>1</v>
      </c>
      <c r="AC176" s="2">
        <f t="shared" si="17"/>
        <v>0</v>
      </c>
      <c r="AD176" s="5">
        <f t="shared" si="18"/>
        <v>335507</v>
      </c>
      <c r="AE176" s="5">
        <f t="shared" si="19"/>
        <v>335507</v>
      </c>
      <c r="AG176" s="2">
        <f t="shared" si="20"/>
        <v>6</v>
      </c>
      <c r="AH176" s="2">
        <f t="shared" si="21"/>
        <v>2024</v>
      </c>
      <c r="AJ176" s="5">
        <f t="shared" si="22"/>
        <v>16885</v>
      </c>
      <c r="AK176" s="2">
        <f t="shared" si="23"/>
        <v>17</v>
      </c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40"/>
    </row>
    <row r="177" spans="1:89" x14ac:dyDescent="0.25">
      <c r="A177" s="18">
        <v>45460</v>
      </c>
      <c r="B177" s="12">
        <v>12483</v>
      </c>
      <c r="C177" s="12">
        <v>12282</v>
      </c>
      <c r="D177" s="12">
        <v>12429</v>
      </c>
      <c r="E177" s="12">
        <v>12258</v>
      </c>
      <c r="F177" s="12">
        <v>12328</v>
      </c>
      <c r="G177" s="12">
        <v>12520</v>
      </c>
      <c r="H177" s="12">
        <v>13493</v>
      </c>
      <c r="I177" s="12">
        <v>14893</v>
      </c>
      <c r="J177" s="12">
        <v>17954</v>
      </c>
      <c r="K177" s="12">
        <v>17402</v>
      </c>
      <c r="L177" s="12">
        <v>19599</v>
      </c>
      <c r="M177" s="12">
        <v>20455</v>
      </c>
      <c r="N177" s="12">
        <v>20793</v>
      </c>
      <c r="O177" s="12">
        <v>21963</v>
      </c>
      <c r="P177" s="12">
        <v>21884</v>
      </c>
      <c r="Q177" s="12">
        <v>22129</v>
      </c>
      <c r="R177" s="12">
        <v>20425</v>
      </c>
      <c r="S177" s="12">
        <v>18466</v>
      </c>
      <c r="T177" s="12">
        <v>17291</v>
      </c>
      <c r="U177" s="12">
        <v>15778</v>
      </c>
      <c r="V177" s="12">
        <v>15252</v>
      </c>
      <c r="W177" s="12">
        <v>15002</v>
      </c>
      <c r="X177" s="12">
        <v>13645</v>
      </c>
      <c r="Y177" s="12">
        <v>12544</v>
      </c>
      <c r="AA177" s="2">
        <f>IFERROR(INDEX('Holiday Schedule'!$D$3:$D$24,MATCH(A177,'Holiday Schedule'!$C$3:$C$24,0)),0)</f>
        <v>0</v>
      </c>
      <c r="AB177" s="2">
        <f t="shared" si="16"/>
        <v>2</v>
      </c>
      <c r="AC177" s="2">
        <f t="shared" si="17"/>
        <v>292931</v>
      </c>
      <c r="AD177" s="5">
        <f t="shared" si="18"/>
        <v>100337</v>
      </c>
      <c r="AE177" s="5">
        <f t="shared" si="19"/>
        <v>393268</v>
      </c>
      <c r="AG177" s="2">
        <f t="shared" si="20"/>
        <v>6</v>
      </c>
      <c r="AH177" s="2">
        <f t="shared" si="21"/>
        <v>2024</v>
      </c>
      <c r="AJ177" s="5">
        <f t="shared" si="22"/>
        <v>22129</v>
      </c>
      <c r="AK177" s="2">
        <f t="shared" si="23"/>
        <v>16</v>
      </c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40"/>
    </row>
    <row r="178" spans="1:89" x14ac:dyDescent="0.25">
      <c r="A178" s="18">
        <v>45461</v>
      </c>
      <c r="B178" s="12">
        <v>12700</v>
      </c>
      <c r="C178" s="12">
        <v>12644</v>
      </c>
      <c r="D178" s="12">
        <v>12680</v>
      </c>
      <c r="E178" s="12">
        <v>12542</v>
      </c>
      <c r="F178" s="12">
        <v>12654</v>
      </c>
      <c r="G178" s="12">
        <v>12835</v>
      </c>
      <c r="H178" s="12">
        <v>13597</v>
      </c>
      <c r="I178" s="12">
        <v>14965</v>
      </c>
      <c r="J178" s="12">
        <v>17543</v>
      </c>
      <c r="K178" s="12">
        <v>17827</v>
      </c>
      <c r="L178" s="12">
        <v>20293</v>
      </c>
      <c r="M178" s="12">
        <v>21628</v>
      </c>
      <c r="N178" s="12">
        <v>22075</v>
      </c>
      <c r="O178" s="12">
        <v>23985</v>
      </c>
      <c r="P178" s="12">
        <v>26030</v>
      </c>
      <c r="Q178" s="12">
        <v>26293</v>
      </c>
      <c r="R178" s="12">
        <v>24373</v>
      </c>
      <c r="S178" s="12">
        <v>22312</v>
      </c>
      <c r="T178" s="12">
        <v>21216</v>
      </c>
      <c r="U178" s="12">
        <v>19516</v>
      </c>
      <c r="V178" s="12">
        <v>18571</v>
      </c>
      <c r="W178" s="12">
        <v>18730</v>
      </c>
      <c r="X178" s="12">
        <v>16698</v>
      </c>
      <c r="Y178" s="12">
        <v>15330</v>
      </c>
      <c r="AA178" s="2">
        <f>IFERROR(INDEX('Holiday Schedule'!$D$3:$D$24,MATCH(A178,'Holiday Schedule'!$C$3:$C$24,0)),0)</f>
        <v>0</v>
      </c>
      <c r="AB178" s="2">
        <f t="shared" si="16"/>
        <v>3</v>
      </c>
      <c r="AC178" s="2">
        <f t="shared" si="17"/>
        <v>332055</v>
      </c>
      <c r="AD178" s="5">
        <f t="shared" si="18"/>
        <v>104982</v>
      </c>
      <c r="AE178" s="5">
        <f t="shared" si="19"/>
        <v>437037</v>
      </c>
      <c r="AG178" s="2">
        <f t="shared" si="20"/>
        <v>6</v>
      </c>
      <c r="AH178" s="2">
        <f t="shared" si="21"/>
        <v>2024</v>
      </c>
      <c r="AJ178" s="5">
        <f t="shared" si="22"/>
        <v>26293</v>
      </c>
      <c r="AK178" s="2">
        <f t="shared" si="23"/>
        <v>16</v>
      </c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40"/>
    </row>
    <row r="179" spans="1:89" x14ac:dyDescent="0.25">
      <c r="A179" s="18">
        <v>45462</v>
      </c>
      <c r="B179" s="12">
        <v>15331</v>
      </c>
      <c r="C179" s="12">
        <v>15162</v>
      </c>
      <c r="D179" s="12">
        <v>15054</v>
      </c>
      <c r="E179" s="12">
        <v>14706</v>
      </c>
      <c r="F179" s="12">
        <v>14616</v>
      </c>
      <c r="G179" s="12">
        <v>14574</v>
      </c>
      <c r="H179" s="12">
        <v>15489</v>
      </c>
      <c r="I179" s="12">
        <v>16903</v>
      </c>
      <c r="J179" s="12">
        <v>20498</v>
      </c>
      <c r="K179" s="12">
        <v>21270</v>
      </c>
      <c r="L179" s="12">
        <v>24678</v>
      </c>
      <c r="M179" s="12">
        <v>26244</v>
      </c>
      <c r="N179" s="12">
        <v>27198</v>
      </c>
      <c r="O179" s="12">
        <v>29679</v>
      </c>
      <c r="P179" s="12">
        <v>31577</v>
      </c>
      <c r="Q179" s="12">
        <v>31156</v>
      </c>
      <c r="R179" s="12">
        <v>29813</v>
      </c>
      <c r="S179" s="12">
        <v>25830</v>
      </c>
      <c r="T179" s="12">
        <v>23412</v>
      </c>
      <c r="U179" s="12">
        <v>21599</v>
      </c>
      <c r="V179" s="12">
        <v>20452</v>
      </c>
      <c r="W179" s="12">
        <v>20541</v>
      </c>
      <c r="X179" s="12">
        <v>18586</v>
      </c>
      <c r="Y179" s="12">
        <v>17480</v>
      </c>
      <c r="AA179" s="2">
        <f>IFERROR(INDEX('Holiday Schedule'!$D$3:$D$24,MATCH(A179,'Holiday Schedule'!$C$3:$C$24,0)),0)</f>
        <v>0</v>
      </c>
      <c r="AB179" s="2">
        <f t="shared" si="16"/>
        <v>4</v>
      </c>
      <c r="AC179" s="2">
        <f t="shared" si="17"/>
        <v>389436</v>
      </c>
      <c r="AD179" s="5">
        <f t="shared" si="18"/>
        <v>122412</v>
      </c>
      <c r="AE179" s="5">
        <f t="shared" si="19"/>
        <v>511848</v>
      </c>
      <c r="AG179" s="2">
        <f t="shared" si="20"/>
        <v>6</v>
      </c>
      <c r="AH179" s="2">
        <f t="shared" si="21"/>
        <v>2024</v>
      </c>
      <c r="AJ179" s="5">
        <f t="shared" si="22"/>
        <v>31577</v>
      </c>
      <c r="AK179" s="2">
        <f t="shared" si="23"/>
        <v>15</v>
      </c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40"/>
    </row>
    <row r="180" spans="1:89" x14ac:dyDescent="0.25">
      <c r="A180" s="18">
        <v>45463</v>
      </c>
      <c r="B180" s="12">
        <v>17068</v>
      </c>
      <c r="C180" s="12">
        <v>17156</v>
      </c>
      <c r="D180" s="12">
        <v>17009</v>
      </c>
      <c r="E180" s="12">
        <v>16807</v>
      </c>
      <c r="F180" s="12">
        <v>16553</v>
      </c>
      <c r="G180" s="12">
        <v>16513</v>
      </c>
      <c r="H180" s="12">
        <v>17418</v>
      </c>
      <c r="I180" s="12">
        <v>19333</v>
      </c>
      <c r="J180" s="12">
        <v>23778</v>
      </c>
      <c r="K180" s="12">
        <v>24248</v>
      </c>
      <c r="L180" s="12">
        <v>27795</v>
      </c>
      <c r="M180" s="12">
        <v>29252</v>
      </c>
      <c r="N180" s="12">
        <v>30147</v>
      </c>
      <c r="O180" s="12">
        <v>32153</v>
      </c>
      <c r="P180" s="12">
        <v>33992</v>
      </c>
      <c r="Q180" s="12">
        <v>33756</v>
      </c>
      <c r="R180" s="12">
        <v>29729</v>
      </c>
      <c r="S180" s="12">
        <v>24547</v>
      </c>
      <c r="T180" s="12">
        <v>23366</v>
      </c>
      <c r="U180" s="12">
        <v>21324</v>
      </c>
      <c r="V180" s="12">
        <v>20190</v>
      </c>
      <c r="W180" s="12">
        <v>20123</v>
      </c>
      <c r="X180" s="12">
        <v>18543</v>
      </c>
      <c r="Y180" s="12">
        <v>17553</v>
      </c>
      <c r="AA180" s="2">
        <f>IFERROR(INDEX('Holiday Schedule'!$D$3:$D$24,MATCH(A180,'Holiday Schedule'!$C$3:$C$24,0)),0)</f>
        <v>0</v>
      </c>
      <c r="AB180" s="2">
        <f t="shared" si="16"/>
        <v>5</v>
      </c>
      <c r="AC180" s="2">
        <f t="shared" si="17"/>
        <v>412276</v>
      </c>
      <c r="AD180" s="5">
        <f t="shared" si="18"/>
        <v>136077</v>
      </c>
      <c r="AE180" s="5">
        <f t="shared" si="19"/>
        <v>548353</v>
      </c>
      <c r="AG180" s="2">
        <f t="shared" si="20"/>
        <v>6</v>
      </c>
      <c r="AH180" s="2">
        <f t="shared" si="21"/>
        <v>2024</v>
      </c>
      <c r="AJ180" s="5">
        <f t="shared" si="22"/>
        <v>33992</v>
      </c>
      <c r="AK180" s="2">
        <f t="shared" si="23"/>
        <v>15</v>
      </c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40"/>
    </row>
    <row r="181" spans="1:89" x14ac:dyDescent="0.25">
      <c r="A181" s="18">
        <v>45464</v>
      </c>
      <c r="B181" s="12">
        <v>17526</v>
      </c>
      <c r="C181" s="12">
        <v>17346</v>
      </c>
      <c r="D181" s="12">
        <v>17125</v>
      </c>
      <c r="E181" s="12">
        <v>16701</v>
      </c>
      <c r="F181" s="12">
        <v>16237</v>
      </c>
      <c r="G181" s="12">
        <v>16090</v>
      </c>
      <c r="H181" s="12">
        <v>16202</v>
      </c>
      <c r="I181" s="12">
        <v>17912</v>
      </c>
      <c r="J181" s="12">
        <v>20877</v>
      </c>
      <c r="K181" s="12">
        <v>20401</v>
      </c>
      <c r="L181" s="12">
        <v>21366</v>
      </c>
      <c r="M181" s="12">
        <v>22144</v>
      </c>
      <c r="N181" s="12">
        <v>22611</v>
      </c>
      <c r="O181" s="12">
        <v>24586</v>
      </c>
      <c r="P181" s="12">
        <v>26545</v>
      </c>
      <c r="Q181" s="12">
        <v>26092</v>
      </c>
      <c r="R181" s="12">
        <v>24469</v>
      </c>
      <c r="S181" s="12">
        <v>22059</v>
      </c>
      <c r="T181" s="12">
        <v>20548</v>
      </c>
      <c r="U181" s="12">
        <v>18358</v>
      </c>
      <c r="V181" s="12">
        <v>17613</v>
      </c>
      <c r="W181" s="12">
        <v>17306</v>
      </c>
      <c r="X181" s="12">
        <v>16155</v>
      </c>
      <c r="Y181" s="12">
        <v>15014</v>
      </c>
      <c r="AA181" s="2">
        <f>IFERROR(INDEX('Holiday Schedule'!$D$3:$D$24,MATCH(A181,'Holiday Schedule'!$C$3:$C$24,0)),0)</f>
        <v>0</v>
      </c>
      <c r="AB181" s="2">
        <f t="shared" si="16"/>
        <v>6</v>
      </c>
      <c r="AC181" s="2">
        <f t="shared" si="17"/>
        <v>339042</v>
      </c>
      <c r="AD181" s="5">
        <f t="shared" si="18"/>
        <v>132241</v>
      </c>
      <c r="AE181" s="5">
        <f t="shared" si="19"/>
        <v>471283</v>
      </c>
      <c r="AG181" s="2">
        <f t="shared" si="20"/>
        <v>6</v>
      </c>
      <c r="AH181" s="2">
        <f t="shared" si="21"/>
        <v>2024</v>
      </c>
      <c r="AJ181" s="5">
        <f t="shared" si="22"/>
        <v>26545</v>
      </c>
      <c r="AK181" s="2">
        <f t="shared" si="23"/>
        <v>15</v>
      </c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40"/>
    </row>
    <row r="182" spans="1:89" x14ac:dyDescent="0.25">
      <c r="A182" s="18">
        <v>45465</v>
      </c>
      <c r="B182" s="12">
        <v>14907</v>
      </c>
      <c r="C182" s="12">
        <v>14794</v>
      </c>
      <c r="D182" s="12">
        <v>14338</v>
      </c>
      <c r="E182" s="12">
        <v>14295</v>
      </c>
      <c r="F182" s="12">
        <v>14171</v>
      </c>
      <c r="G182" s="12">
        <v>13372</v>
      </c>
      <c r="H182" s="12">
        <v>13610</v>
      </c>
      <c r="I182" s="12">
        <v>14999</v>
      </c>
      <c r="J182" s="12">
        <v>17499</v>
      </c>
      <c r="K182" s="12">
        <v>17358</v>
      </c>
      <c r="L182" s="12">
        <v>19122</v>
      </c>
      <c r="M182" s="12">
        <v>19539</v>
      </c>
      <c r="N182" s="12">
        <v>20036</v>
      </c>
      <c r="O182" s="12">
        <v>20305</v>
      </c>
      <c r="P182" s="12">
        <v>20940</v>
      </c>
      <c r="Q182" s="12">
        <v>20519</v>
      </c>
      <c r="R182" s="12">
        <v>19828</v>
      </c>
      <c r="S182" s="12">
        <v>17932</v>
      </c>
      <c r="T182" s="12">
        <v>17120</v>
      </c>
      <c r="U182" s="12">
        <v>15572</v>
      </c>
      <c r="V182" s="12">
        <v>15473</v>
      </c>
      <c r="W182" s="12">
        <v>15397</v>
      </c>
      <c r="X182" s="12">
        <v>14387</v>
      </c>
      <c r="Y182" s="12">
        <v>13853</v>
      </c>
      <c r="AA182" s="2">
        <f>IFERROR(INDEX('Holiday Schedule'!$D$3:$D$24,MATCH(A182,'Holiday Schedule'!$C$3:$C$24,0)),0)</f>
        <v>0</v>
      </c>
      <c r="AB182" s="2">
        <f t="shared" si="16"/>
        <v>7</v>
      </c>
      <c r="AC182" s="2">
        <f t="shared" si="17"/>
        <v>0</v>
      </c>
      <c r="AD182" s="5">
        <f t="shared" si="18"/>
        <v>399366</v>
      </c>
      <c r="AE182" s="5">
        <f t="shared" si="19"/>
        <v>399366</v>
      </c>
      <c r="AG182" s="2">
        <f t="shared" si="20"/>
        <v>6</v>
      </c>
      <c r="AH182" s="2">
        <f t="shared" si="21"/>
        <v>2024</v>
      </c>
      <c r="AJ182" s="5">
        <f t="shared" si="22"/>
        <v>20940</v>
      </c>
      <c r="AK182" s="2">
        <f t="shared" si="23"/>
        <v>15</v>
      </c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40"/>
    </row>
    <row r="183" spans="1:89" x14ac:dyDescent="0.25">
      <c r="A183" s="18">
        <v>45466</v>
      </c>
      <c r="B183" s="12">
        <v>13402</v>
      </c>
      <c r="C183" s="12">
        <v>13643</v>
      </c>
      <c r="D183" s="12">
        <v>13089</v>
      </c>
      <c r="E183" s="12">
        <v>13185</v>
      </c>
      <c r="F183" s="12">
        <v>12894</v>
      </c>
      <c r="G183" s="12">
        <v>12458</v>
      </c>
      <c r="H183" s="12">
        <v>12439</v>
      </c>
      <c r="I183" s="12">
        <v>13990</v>
      </c>
      <c r="J183" s="12">
        <v>16604</v>
      </c>
      <c r="K183" s="12">
        <v>17457</v>
      </c>
      <c r="L183" s="12">
        <v>19899</v>
      </c>
      <c r="M183" s="12">
        <v>21141</v>
      </c>
      <c r="N183" s="12">
        <v>21334</v>
      </c>
      <c r="O183" s="12">
        <v>22154</v>
      </c>
      <c r="P183" s="12">
        <v>22003</v>
      </c>
      <c r="Q183" s="12">
        <v>21306</v>
      </c>
      <c r="R183" s="12">
        <v>20889</v>
      </c>
      <c r="S183" s="12">
        <v>18997</v>
      </c>
      <c r="T183" s="12">
        <v>17864</v>
      </c>
      <c r="U183" s="12">
        <v>16271</v>
      </c>
      <c r="V183" s="12">
        <v>15751</v>
      </c>
      <c r="W183" s="12">
        <v>14978</v>
      </c>
      <c r="X183" s="12">
        <v>13878</v>
      </c>
      <c r="Y183" s="12">
        <v>13402</v>
      </c>
      <c r="AA183" s="2">
        <f>IFERROR(INDEX('Holiday Schedule'!$D$3:$D$24,MATCH(A183,'Holiday Schedule'!$C$3:$C$24,0)),0)</f>
        <v>0</v>
      </c>
      <c r="AB183" s="2">
        <f t="shared" si="16"/>
        <v>1</v>
      </c>
      <c r="AC183" s="2">
        <f t="shared" si="17"/>
        <v>0</v>
      </c>
      <c r="AD183" s="5">
        <f t="shared" si="18"/>
        <v>399028</v>
      </c>
      <c r="AE183" s="5">
        <f t="shared" si="19"/>
        <v>399028</v>
      </c>
      <c r="AG183" s="2">
        <f t="shared" si="20"/>
        <v>6</v>
      </c>
      <c r="AH183" s="2">
        <f t="shared" si="21"/>
        <v>2024</v>
      </c>
      <c r="AJ183" s="5">
        <f t="shared" si="22"/>
        <v>22154</v>
      </c>
      <c r="AK183" s="2">
        <f t="shared" si="23"/>
        <v>14</v>
      </c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40"/>
    </row>
    <row r="184" spans="1:89" x14ac:dyDescent="0.25">
      <c r="A184" s="18">
        <v>45467</v>
      </c>
      <c r="B184" s="12">
        <v>13332</v>
      </c>
      <c r="C184" s="12">
        <v>13299</v>
      </c>
      <c r="D184" s="12">
        <v>13356</v>
      </c>
      <c r="E184" s="12">
        <v>13493</v>
      </c>
      <c r="F184" s="12">
        <v>13322</v>
      </c>
      <c r="G184" s="12">
        <v>13646</v>
      </c>
      <c r="H184" s="12">
        <v>14647</v>
      </c>
      <c r="I184" s="12">
        <v>16530</v>
      </c>
      <c r="J184" s="12">
        <v>19548</v>
      </c>
      <c r="K184" s="12">
        <v>20193</v>
      </c>
      <c r="L184" s="12">
        <v>22236</v>
      </c>
      <c r="M184" s="12">
        <v>22376</v>
      </c>
      <c r="N184" s="12">
        <v>22239</v>
      </c>
      <c r="O184" s="12">
        <v>23341</v>
      </c>
      <c r="P184" s="12">
        <v>24250</v>
      </c>
      <c r="Q184" s="12">
        <v>23460</v>
      </c>
      <c r="R184" s="12">
        <v>21887</v>
      </c>
      <c r="S184" s="12">
        <v>20220</v>
      </c>
      <c r="T184" s="12">
        <v>19160</v>
      </c>
      <c r="U184" s="12">
        <v>17200</v>
      </c>
      <c r="V184" s="12">
        <v>16351</v>
      </c>
      <c r="W184" s="12">
        <v>15792</v>
      </c>
      <c r="X184" s="12">
        <v>14596</v>
      </c>
      <c r="Y184" s="12">
        <v>13494</v>
      </c>
      <c r="AA184" s="2">
        <f>IFERROR(INDEX('Holiday Schedule'!$D$3:$D$24,MATCH(A184,'Holiday Schedule'!$C$3:$C$24,0)),0)</f>
        <v>0</v>
      </c>
      <c r="AB184" s="2">
        <f t="shared" si="16"/>
        <v>2</v>
      </c>
      <c r="AC184" s="2">
        <f t="shared" si="17"/>
        <v>319379</v>
      </c>
      <c r="AD184" s="5">
        <f t="shared" si="18"/>
        <v>108589</v>
      </c>
      <c r="AE184" s="5">
        <f t="shared" si="19"/>
        <v>427968</v>
      </c>
      <c r="AG184" s="2">
        <f t="shared" si="20"/>
        <v>6</v>
      </c>
      <c r="AH184" s="2">
        <f t="shared" si="21"/>
        <v>2024</v>
      </c>
      <c r="AJ184" s="5">
        <f t="shared" si="22"/>
        <v>24250</v>
      </c>
      <c r="AK184" s="2">
        <f t="shared" si="23"/>
        <v>15</v>
      </c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40"/>
    </row>
    <row r="185" spans="1:89" x14ac:dyDescent="0.25">
      <c r="A185" s="18">
        <v>45468</v>
      </c>
      <c r="B185" s="12">
        <v>13653</v>
      </c>
      <c r="C185" s="12">
        <v>13554</v>
      </c>
      <c r="D185" s="12">
        <v>13404</v>
      </c>
      <c r="E185" s="12">
        <v>13287</v>
      </c>
      <c r="F185" s="12">
        <v>13362</v>
      </c>
      <c r="G185" s="12">
        <v>13372</v>
      </c>
      <c r="H185" s="12">
        <v>14312</v>
      </c>
      <c r="I185" s="12">
        <v>15520</v>
      </c>
      <c r="J185" s="12">
        <v>17934</v>
      </c>
      <c r="K185" s="12">
        <v>17837</v>
      </c>
      <c r="L185" s="12">
        <v>19761</v>
      </c>
      <c r="M185" s="12">
        <v>20953</v>
      </c>
      <c r="N185" s="12">
        <v>21091</v>
      </c>
      <c r="O185" s="12">
        <v>23271</v>
      </c>
      <c r="P185" s="12">
        <v>24994</v>
      </c>
      <c r="Q185" s="12">
        <v>25025</v>
      </c>
      <c r="R185" s="12">
        <v>24245</v>
      </c>
      <c r="S185" s="12">
        <v>22588</v>
      </c>
      <c r="T185" s="12">
        <v>21871</v>
      </c>
      <c r="U185" s="12">
        <v>19937</v>
      </c>
      <c r="V185" s="12">
        <v>18731</v>
      </c>
      <c r="W185" s="12">
        <v>18339</v>
      </c>
      <c r="X185" s="12">
        <v>16715</v>
      </c>
      <c r="Y185" s="12">
        <v>15283</v>
      </c>
      <c r="AA185" s="2">
        <f>IFERROR(INDEX('Holiday Schedule'!$D$3:$D$24,MATCH(A185,'Holiday Schedule'!$C$3:$C$24,0)),0)</f>
        <v>0</v>
      </c>
      <c r="AB185" s="2">
        <f t="shared" si="16"/>
        <v>3</v>
      </c>
      <c r="AC185" s="2">
        <f t="shared" si="17"/>
        <v>328812</v>
      </c>
      <c r="AD185" s="5">
        <f t="shared" si="18"/>
        <v>110227</v>
      </c>
      <c r="AE185" s="5">
        <f t="shared" si="19"/>
        <v>439039</v>
      </c>
      <c r="AG185" s="2">
        <f t="shared" si="20"/>
        <v>6</v>
      </c>
      <c r="AH185" s="2">
        <f t="shared" si="21"/>
        <v>2024</v>
      </c>
      <c r="AJ185" s="5">
        <f t="shared" si="22"/>
        <v>25025</v>
      </c>
      <c r="AK185" s="2">
        <f t="shared" si="23"/>
        <v>16</v>
      </c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40"/>
    </row>
    <row r="186" spans="1:89" x14ac:dyDescent="0.25">
      <c r="A186" s="18">
        <v>45469</v>
      </c>
      <c r="B186" s="12">
        <v>15198</v>
      </c>
      <c r="C186" s="12">
        <v>14838</v>
      </c>
      <c r="D186" s="12">
        <v>14676</v>
      </c>
      <c r="E186" s="12">
        <v>14584</v>
      </c>
      <c r="F186" s="12">
        <v>14572</v>
      </c>
      <c r="G186" s="12">
        <v>14786</v>
      </c>
      <c r="H186" s="12">
        <v>15477</v>
      </c>
      <c r="I186" s="12">
        <v>16451</v>
      </c>
      <c r="J186" s="12">
        <v>19373</v>
      </c>
      <c r="K186" s="12">
        <v>19871</v>
      </c>
      <c r="L186" s="12">
        <v>22329</v>
      </c>
      <c r="M186" s="12">
        <v>24521</v>
      </c>
      <c r="N186" s="12">
        <v>24964</v>
      </c>
      <c r="O186" s="12">
        <v>26927</v>
      </c>
      <c r="P186" s="12">
        <v>27752</v>
      </c>
      <c r="Q186" s="12">
        <v>25776</v>
      </c>
      <c r="R186" s="12">
        <v>23828</v>
      </c>
      <c r="S186" s="12">
        <v>22468</v>
      </c>
      <c r="T186" s="12">
        <v>21265</v>
      </c>
      <c r="U186" s="12">
        <v>19699</v>
      </c>
      <c r="V186" s="12">
        <v>18355</v>
      </c>
      <c r="W186" s="12">
        <v>18166</v>
      </c>
      <c r="X186" s="12">
        <v>16442</v>
      </c>
      <c r="Y186" s="12">
        <v>15279</v>
      </c>
      <c r="AA186" s="2">
        <f>IFERROR(INDEX('Holiday Schedule'!$D$3:$D$24,MATCH(A186,'Holiday Schedule'!$C$3:$C$24,0)),0)</f>
        <v>0</v>
      </c>
      <c r="AB186" s="2">
        <f t="shared" si="16"/>
        <v>4</v>
      </c>
      <c r="AC186" s="2">
        <f t="shared" si="17"/>
        <v>348187</v>
      </c>
      <c r="AD186" s="5">
        <f t="shared" si="18"/>
        <v>119410</v>
      </c>
      <c r="AE186" s="5">
        <f t="shared" si="19"/>
        <v>467597</v>
      </c>
      <c r="AG186" s="2">
        <f t="shared" si="20"/>
        <v>6</v>
      </c>
      <c r="AH186" s="2">
        <f t="shared" si="21"/>
        <v>2024</v>
      </c>
      <c r="AJ186" s="5">
        <f t="shared" si="22"/>
        <v>27752</v>
      </c>
      <c r="AK186" s="2">
        <f t="shared" si="23"/>
        <v>15</v>
      </c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40"/>
    </row>
    <row r="187" spans="1:89" x14ac:dyDescent="0.25">
      <c r="A187" s="18">
        <v>45470</v>
      </c>
      <c r="B187" s="12">
        <v>15098</v>
      </c>
      <c r="C187" s="12">
        <v>14964</v>
      </c>
      <c r="D187" s="12">
        <v>14970</v>
      </c>
      <c r="E187" s="12">
        <v>14784</v>
      </c>
      <c r="F187" s="12">
        <v>14561</v>
      </c>
      <c r="G187" s="12">
        <v>14800</v>
      </c>
      <c r="H187" s="12">
        <v>15502</v>
      </c>
      <c r="I187" s="12">
        <v>16988</v>
      </c>
      <c r="J187" s="12">
        <v>20202</v>
      </c>
      <c r="K187" s="12">
        <v>19843</v>
      </c>
      <c r="L187" s="12">
        <v>21175</v>
      </c>
      <c r="M187" s="12">
        <v>22261</v>
      </c>
      <c r="N187" s="12">
        <v>22269</v>
      </c>
      <c r="O187" s="12">
        <v>24012</v>
      </c>
      <c r="P187" s="12">
        <v>24626</v>
      </c>
      <c r="Q187" s="12">
        <v>24076</v>
      </c>
      <c r="R187" s="12">
        <v>23319</v>
      </c>
      <c r="S187" s="12">
        <v>20529</v>
      </c>
      <c r="T187" s="12">
        <v>19710</v>
      </c>
      <c r="U187" s="12">
        <v>18199</v>
      </c>
      <c r="V187" s="12">
        <v>17263</v>
      </c>
      <c r="W187" s="12">
        <v>16951</v>
      </c>
      <c r="X187" s="12">
        <v>15340</v>
      </c>
      <c r="Y187" s="12">
        <v>14019</v>
      </c>
      <c r="AA187" s="2">
        <f>IFERROR(INDEX('Holiday Schedule'!$D$3:$D$24,MATCH(A187,'Holiday Schedule'!$C$3:$C$24,0)),0)</f>
        <v>0</v>
      </c>
      <c r="AB187" s="2">
        <f t="shared" si="16"/>
        <v>5</v>
      </c>
      <c r="AC187" s="2">
        <f t="shared" si="17"/>
        <v>326763</v>
      </c>
      <c r="AD187" s="5">
        <f t="shared" si="18"/>
        <v>118698</v>
      </c>
      <c r="AE187" s="5">
        <f t="shared" si="19"/>
        <v>445461</v>
      </c>
      <c r="AG187" s="2">
        <f t="shared" si="20"/>
        <v>6</v>
      </c>
      <c r="AH187" s="2">
        <f t="shared" si="21"/>
        <v>2024</v>
      </c>
      <c r="AJ187" s="5">
        <f t="shared" si="22"/>
        <v>24626</v>
      </c>
      <c r="AK187" s="2">
        <f t="shared" si="23"/>
        <v>15</v>
      </c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40"/>
    </row>
    <row r="188" spans="1:89" x14ac:dyDescent="0.25">
      <c r="A188" s="18">
        <v>45471</v>
      </c>
      <c r="B188" s="12">
        <v>13691</v>
      </c>
      <c r="C188" s="12">
        <v>13202</v>
      </c>
      <c r="D188" s="12">
        <v>13354</v>
      </c>
      <c r="E188" s="12">
        <v>12929</v>
      </c>
      <c r="F188" s="12">
        <v>12960</v>
      </c>
      <c r="G188" s="12">
        <v>12879</v>
      </c>
      <c r="H188" s="12">
        <v>13627</v>
      </c>
      <c r="I188" s="12">
        <v>14369</v>
      </c>
      <c r="J188" s="12">
        <v>16526</v>
      </c>
      <c r="K188" s="12">
        <v>15889</v>
      </c>
      <c r="L188" s="12">
        <v>17735</v>
      </c>
      <c r="M188" s="12">
        <v>18417</v>
      </c>
      <c r="N188" s="12">
        <v>18104</v>
      </c>
      <c r="O188" s="12">
        <v>18976</v>
      </c>
      <c r="P188" s="12">
        <v>19799</v>
      </c>
      <c r="Q188" s="12">
        <v>19117</v>
      </c>
      <c r="R188" s="12">
        <v>18943</v>
      </c>
      <c r="S188" s="12">
        <v>18085</v>
      </c>
      <c r="T188" s="12">
        <v>17474</v>
      </c>
      <c r="U188" s="12">
        <v>16245</v>
      </c>
      <c r="V188" s="12">
        <v>15360</v>
      </c>
      <c r="W188" s="12">
        <v>15608</v>
      </c>
      <c r="X188" s="12">
        <v>14200</v>
      </c>
      <c r="Y188" s="12">
        <v>13520</v>
      </c>
      <c r="AA188" s="2">
        <f>IFERROR(INDEX('Holiday Schedule'!$D$3:$D$24,MATCH(A188,'Holiday Schedule'!$C$3:$C$24,0)),0)</f>
        <v>0</v>
      </c>
      <c r="AB188" s="2">
        <f t="shared" si="16"/>
        <v>6</v>
      </c>
      <c r="AC188" s="2">
        <f t="shared" si="17"/>
        <v>274847</v>
      </c>
      <c r="AD188" s="5">
        <f t="shared" si="18"/>
        <v>106162</v>
      </c>
      <c r="AE188" s="5">
        <f t="shared" si="19"/>
        <v>381009</v>
      </c>
      <c r="AG188" s="2">
        <f t="shared" si="20"/>
        <v>6</v>
      </c>
      <c r="AH188" s="2">
        <f t="shared" si="21"/>
        <v>2024</v>
      </c>
      <c r="AJ188" s="5">
        <f t="shared" si="22"/>
        <v>19799</v>
      </c>
      <c r="AK188" s="2">
        <f t="shared" si="23"/>
        <v>15</v>
      </c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40"/>
    </row>
    <row r="189" spans="1:89" x14ac:dyDescent="0.25">
      <c r="A189" s="18">
        <v>45472</v>
      </c>
      <c r="B189" s="12">
        <v>12822</v>
      </c>
      <c r="C189" s="12">
        <v>12897</v>
      </c>
      <c r="D189" s="12">
        <v>12512</v>
      </c>
      <c r="E189" s="12">
        <v>12572</v>
      </c>
      <c r="F189" s="12">
        <v>12677</v>
      </c>
      <c r="G189" s="12">
        <v>11862</v>
      </c>
      <c r="H189" s="12">
        <v>12395</v>
      </c>
      <c r="I189" s="12">
        <v>13328</v>
      </c>
      <c r="J189" s="12">
        <v>15648</v>
      </c>
      <c r="K189" s="12">
        <v>15489</v>
      </c>
      <c r="L189" s="12">
        <v>17471</v>
      </c>
      <c r="M189" s="12">
        <v>18794</v>
      </c>
      <c r="N189" s="12">
        <v>19704</v>
      </c>
      <c r="O189" s="12">
        <v>20336</v>
      </c>
      <c r="P189" s="12">
        <v>20707</v>
      </c>
      <c r="Q189" s="12">
        <v>20062</v>
      </c>
      <c r="R189" s="12">
        <v>19020</v>
      </c>
      <c r="S189" s="12">
        <v>17555</v>
      </c>
      <c r="T189" s="12">
        <v>16423</v>
      </c>
      <c r="U189" s="12">
        <v>14656</v>
      </c>
      <c r="V189" s="12">
        <v>14203</v>
      </c>
      <c r="W189" s="12">
        <v>13963</v>
      </c>
      <c r="X189" s="12">
        <v>12848</v>
      </c>
      <c r="Y189" s="12">
        <v>12477</v>
      </c>
      <c r="AA189" s="2">
        <f>IFERROR(INDEX('Holiday Schedule'!$D$3:$D$24,MATCH(A189,'Holiday Schedule'!$C$3:$C$24,0)),0)</f>
        <v>0</v>
      </c>
      <c r="AB189" s="2">
        <f t="shared" si="16"/>
        <v>7</v>
      </c>
      <c r="AC189" s="2">
        <f t="shared" si="17"/>
        <v>0</v>
      </c>
      <c r="AD189" s="5">
        <f t="shared" si="18"/>
        <v>370421</v>
      </c>
      <c r="AE189" s="5">
        <f t="shared" si="19"/>
        <v>370421</v>
      </c>
      <c r="AG189" s="2">
        <f t="shared" si="20"/>
        <v>6</v>
      </c>
      <c r="AH189" s="2">
        <f t="shared" si="21"/>
        <v>2024</v>
      </c>
      <c r="AJ189" s="5">
        <f t="shared" si="22"/>
        <v>20707</v>
      </c>
      <c r="AK189" s="2">
        <f t="shared" si="23"/>
        <v>15</v>
      </c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40"/>
    </row>
    <row r="190" spans="1:89" x14ac:dyDescent="0.25">
      <c r="A190" s="18">
        <v>45473</v>
      </c>
      <c r="B190" s="12">
        <v>12704</v>
      </c>
      <c r="C190" s="12">
        <v>12779</v>
      </c>
      <c r="D190" s="12">
        <v>12658</v>
      </c>
      <c r="E190" s="12">
        <v>12624</v>
      </c>
      <c r="F190" s="12">
        <v>12442</v>
      </c>
      <c r="G190" s="12">
        <v>12211</v>
      </c>
      <c r="H190" s="12">
        <v>12475</v>
      </c>
      <c r="I190" s="12">
        <v>13873</v>
      </c>
      <c r="J190" s="12">
        <v>16462</v>
      </c>
      <c r="K190" s="12">
        <v>16952</v>
      </c>
      <c r="L190" s="12">
        <v>18908</v>
      </c>
      <c r="M190" s="12">
        <v>20946</v>
      </c>
      <c r="N190" s="12">
        <v>21459</v>
      </c>
      <c r="O190" s="12">
        <v>21932</v>
      </c>
      <c r="P190" s="12">
        <v>23290</v>
      </c>
      <c r="Q190" s="12">
        <v>23013</v>
      </c>
      <c r="R190" s="12">
        <v>22625</v>
      </c>
      <c r="S190" s="12">
        <v>21084</v>
      </c>
      <c r="T190" s="12">
        <v>19749</v>
      </c>
      <c r="U190" s="12">
        <v>17572</v>
      </c>
      <c r="V190" s="12">
        <v>17290</v>
      </c>
      <c r="W190" s="12">
        <v>16969</v>
      </c>
      <c r="X190" s="12">
        <v>15375</v>
      </c>
      <c r="Y190" s="12">
        <v>14614</v>
      </c>
      <c r="AA190" s="2">
        <f>IFERROR(INDEX('Holiday Schedule'!$D$3:$D$24,MATCH(A190,'Holiday Schedule'!$C$3:$C$24,0)),0)</f>
        <v>0</v>
      </c>
      <c r="AB190" s="2">
        <f t="shared" si="16"/>
        <v>1</v>
      </c>
      <c r="AC190" s="2">
        <f t="shared" si="17"/>
        <v>0</v>
      </c>
      <c r="AD190" s="5">
        <f t="shared" si="18"/>
        <v>410006</v>
      </c>
      <c r="AE190" s="5">
        <f t="shared" si="19"/>
        <v>410006</v>
      </c>
      <c r="AG190" s="2">
        <f t="shared" si="20"/>
        <v>6</v>
      </c>
      <c r="AH190" s="2">
        <f t="shared" si="21"/>
        <v>2024</v>
      </c>
      <c r="AJ190" s="5">
        <f t="shared" si="22"/>
        <v>23290</v>
      </c>
      <c r="AK190" s="2">
        <f t="shared" si="23"/>
        <v>15</v>
      </c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40"/>
    </row>
    <row r="191" spans="1:89" x14ac:dyDescent="0.25">
      <c r="A191" s="18">
        <v>45474</v>
      </c>
      <c r="B191" s="12">
        <v>14098</v>
      </c>
      <c r="C191" s="12">
        <v>14142</v>
      </c>
      <c r="D191" s="12">
        <v>13917</v>
      </c>
      <c r="E191" s="12">
        <v>13826</v>
      </c>
      <c r="F191" s="12">
        <v>13704</v>
      </c>
      <c r="G191" s="12">
        <v>13850</v>
      </c>
      <c r="H191" s="12">
        <v>14254</v>
      </c>
      <c r="I191" s="12">
        <v>16130</v>
      </c>
      <c r="J191" s="12">
        <v>20110</v>
      </c>
      <c r="K191" s="12">
        <v>19301</v>
      </c>
      <c r="L191" s="12">
        <v>20741</v>
      </c>
      <c r="M191" s="12">
        <v>21471</v>
      </c>
      <c r="N191" s="12">
        <v>22072</v>
      </c>
      <c r="O191" s="12">
        <v>23759</v>
      </c>
      <c r="P191" s="12">
        <v>24836</v>
      </c>
      <c r="Q191" s="12">
        <v>24937</v>
      </c>
      <c r="R191" s="12">
        <v>22756</v>
      </c>
      <c r="S191" s="12">
        <v>21207</v>
      </c>
      <c r="T191" s="12">
        <v>21004</v>
      </c>
      <c r="U191" s="12">
        <v>19565</v>
      </c>
      <c r="V191" s="12">
        <v>18155</v>
      </c>
      <c r="W191" s="12">
        <v>17185</v>
      </c>
      <c r="X191" s="12">
        <v>15793</v>
      </c>
      <c r="Y191" s="12">
        <v>14667</v>
      </c>
      <c r="AA191" s="2">
        <f>IFERROR(INDEX('Holiday Schedule'!$D$3:$D$24,MATCH(A191,'Holiday Schedule'!$C$3:$C$24,0)),0)</f>
        <v>0</v>
      </c>
      <c r="AB191" s="2">
        <f t="shared" si="16"/>
        <v>2</v>
      </c>
      <c r="AC191" s="2">
        <f t="shared" si="17"/>
        <v>329022</v>
      </c>
      <c r="AD191" s="5">
        <f t="shared" si="18"/>
        <v>112458</v>
      </c>
      <c r="AE191" s="5">
        <f t="shared" si="19"/>
        <v>441480</v>
      </c>
      <c r="AG191" s="2">
        <f t="shared" si="20"/>
        <v>7</v>
      </c>
      <c r="AH191" s="2">
        <f t="shared" si="21"/>
        <v>2024</v>
      </c>
      <c r="AJ191" s="5">
        <f t="shared" si="22"/>
        <v>24937</v>
      </c>
      <c r="AK191" s="2">
        <f t="shared" si="23"/>
        <v>16</v>
      </c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40"/>
    </row>
    <row r="192" spans="1:89" x14ac:dyDescent="0.25">
      <c r="A192" s="18">
        <v>45475</v>
      </c>
      <c r="B192" s="12">
        <v>13739</v>
      </c>
      <c r="C192" s="12">
        <v>13553</v>
      </c>
      <c r="D192" s="12">
        <v>13680</v>
      </c>
      <c r="E192" s="12">
        <v>13308</v>
      </c>
      <c r="F192" s="12">
        <v>13202</v>
      </c>
      <c r="G192" s="12">
        <v>13488</v>
      </c>
      <c r="H192" s="12">
        <v>13787</v>
      </c>
      <c r="I192" s="12">
        <v>15805</v>
      </c>
      <c r="J192" s="12">
        <v>19196</v>
      </c>
      <c r="K192" s="12">
        <v>18452</v>
      </c>
      <c r="L192" s="12">
        <v>20385</v>
      </c>
      <c r="M192" s="12">
        <v>21197</v>
      </c>
      <c r="N192" s="12">
        <v>22510</v>
      </c>
      <c r="O192" s="12">
        <v>24113</v>
      </c>
      <c r="P192" s="12">
        <v>25601</v>
      </c>
      <c r="Q192" s="12">
        <v>25745</v>
      </c>
      <c r="R192" s="12">
        <v>24938</v>
      </c>
      <c r="S192" s="12">
        <v>22471</v>
      </c>
      <c r="T192" s="12">
        <v>22345</v>
      </c>
      <c r="U192" s="12">
        <v>20853</v>
      </c>
      <c r="V192" s="12">
        <v>19368</v>
      </c>
      <c r="W192" s="12">
        <v>18240</v>
      </c>
      <c r="X192" s="12">
        <v>16878</v>
      </c>
      <c r="Y192" s="12">
        <v>15706</v>
      </c>
      <c r="AA192" s="2">
        <f>IFERROR(INDEX('Holiday Schedule'!$D$3:$D$24,MATCH(A192,'Holiday Schedule'!$C$3:$C$24,0)),0)</f>
        <v>0</v>
      </c>
      <c r="AB192" s="2">
        <f t="shared" si="16"/>
        <v>3</v>
      </c>
      <c r="AC192" s="2">
        <f t="shared" si="17"/>
        <v>338097</v>
      </c>
      <c r="AD192" s="5">
        <f t="shared" si="18"/>
        <v>110463</v>
      </c>
      <c r="AE192" s="5">
        <f t="shared" si="19"/>
        <v>448560</v>
      </c>
      <c r="AG192" s="2">
        <f t="shared" si="20"/>
        <v>7</v>
      </c>
      <c r="AH192" s="2">
        <f t="shared" si="21"/>
        <v>2024</v>
      </c>
      <c r="AJ192" s="5">
        <f t="shared" si="22"/>
        <v>25745</v>
      </c>
      <c r="AK192" s="2">
        <f t="shared" si="23"/>
        <v>16</v>
      </c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40"/>
    </row>
    <row r="193" spans="1:89" x14ac:dyDescent="0.25">
      <c r="A193" s="18">
        <v>45476</v>
      </c>
      <c r="B193" s="12">
        <v>14554</v>
      </c>
      <c r="C193" s="12">
        <v>14359</v>
      </c>
      <c r="D193" s="12">
        <v>14283</v>
      </c>
      <c r="E193" s="12">
        <v>14113</v>
      </c>
      <c r="F193" s="12">
        <v>13651</v>
      </c>
      <c r="G193" s="12">
        <v>13859</v>
      </c>
      <c r="H193" s="12">
        <v>14245</v>
      </c>
      <c r="I193" s="12">
        <v>16645</v>
      </c>
      <c r="J193" s="12">
        <v>20367</v>
      </c>
      <c r="K193" s="12">
        <v>19995</v>
      </c>
      <c r="L193" s="12">
        <v>22239</v>
      </c>
      <c r="M193" s="12">
        <v>23051</v>
      </c>
      <c r="N193" s="12">
        <v>24565</v>
      </c>
      <c r="O193" s="12">
        <v>25405</v>
      </c>
      <c r="P193" s="12">
        <v>26539</v>
      </c>
      <c r="Q193" s="12">
        <v>26409</v>
      </c>
      <c r="R193" s="12">
        <v>24557</v>
      </c>
      <c r="S193" s="12">
        <v>22548</v>
      </c>
      <c r="T193" s="12">
        <v>22003</v>
      </c>
      <c r="U193" s="12">
        <v>20126</v>
      </c>
      <c r="V193" s="12">
        <v>18908</v>
      </c>
      <c r="W193" s="12">
        <v>17814</v>
      </c>
      <c r="X193" s="12">
        <v>16820</v>
      </c>
      <c r="Y193" s="12">
        <v>15667</v>
      </c>
      <c r="AA193" s="2">
        <f>IFERROR(INDEX('Holiday Schedule'!$D$3:$D$24,MATCH(A193,'Holiday Schedule'!$C$3:$C$24,0)),0)</f>
        <v>0</v>
      </c>
      <c r="AB193" s="2">
        <f t="shared" si="16"/>
        <v>4</v>
      </c>
      <c r="AC193" s="2">
        <f t="shared" si="17"/>
        <v>347991</v>
      </c>
      <c r="AD193" s="5">
        <f t="shared" si="18"/>
        <v>114731</v>
      </c>
      <c r="AE193" s="5">
        <f t="shared" si="19"/>
        <v>462722</v>
      </c>
      <c r="AG193" s="2">
        <f t="shared" si="20"/>
        <v>7</v>
      </c>
      <c r="AH193" s="2">
        <f t="shared" si="21"/>
        <v>2024</v>
      </c>
      <c r="AJ193" s="5">
        <f t="shared" si="22"/>
        <v>26539</v>
      </c>
      <c r="AK193" s="2">
        <f t="shared" si="23"/>
        <v>15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40"/>
    </row>
    <row r="194" spans="1:89" x14ac:dyDescent="0.25">
      <c r="A194" s="18">
        <v>45477</v>
      </c>
      <c r="B194" s="12">
        <v>14517</v>
      </c>
      <c r="C194" s="12">
        <v>14346</v>
      </c>
      <c r="D194" s="12">
        <v>14323</v>
      </c>
      <c r="E194" s="12">
        <v>14093</v>
      </c>
      <c r="F194" s="12">
        <v>13863</v>
      </c>
      <c r="G194" s="12">
        <v>13582</v>
      </c>
      <c r="H194" s="12">
        <v>13185</v>
      </c>
      <c r="I194" s="12">
        <v>15555</v>
      </c>
      <c r="J194" s="12">
        <v>18727</v>
      </c>
      <c r="K194" s="12">
        <v>18986</v>
      </c>
      <c r="L194" s="12">
        <v>19635</v>
      </c>
      <c r="M194" s="12">
        <v>20372</v>
      </c>
      <c r="N194" s="12">
        <v>19905</v>
      </c>
      <c r="O194" s="12">
        <v>20633</v>
      </c>
      <c r="P194" s="12">
        <v>20527</v>
      </c>
      <c r="Q194" s="12">
        <v>20086</v>
      </c>
      <c r="R194" s="12">
        <v>19607</v>
      </c>
      <c r="S194" s="12">
        <v>19223</v>
      </c>
      <c r="T194" s="12">
        <v>18677</v>
      </c>
      <c r="U194" s="12">
        <v>17401</v>
      </c>
      <c r="V194" s="12">
        <v>16405</v>
      </c>
      <c r="W194" s="12">
        <v>15799</v>
      </c>
      <c r="X194" s="12">
        <v>15663</v>
      </c>
      <c r="Y194" s="12">
        <v>15173</v>
      </c>
      <c r="AA194" s="2">
        <f>IFERROR(INDEX('Holiday Schedule'!$D$3:$D$24,MATCH(A194,'Holiday Schedule'!$C$3:$C$24,0)),0)</f>
        <v>1</v>
      </c>
      <c r="AB194" s="2">
        <f t="shared" si="16"/>
        <v>5</v>
      </c>
      <c r="AC194" s="2">
        <f t="shared" si="17"/>
        <v>0</v>
      </c>
      <c r="AD194" s="5">
        <f t="shared" si="18"/>
        <v>410283</v>
      </c>
      <c r="AE194" s="5">
        <f t="shared" si="19"/>
        <v>410283</v>
      </c>
      <c r="AG194" s="2">
        <f t="shared" si="20"/>
        <v>7</v>
      </c>
      <c r="AH194" s="2">
        <f t="shared" si="21"/>
        <v>2024</v>
      </c>
      <c r="AJ194" s="5">
        <f t="shared" si="22"/>
        <v>20633</v>
      </c>
      <c r="AK194" s="2">
        <f t="shared" si="23"/>
        <v>14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40"/>
    </row>
    <row r="195" spans="1:89" x14ac:dyDescent="0.25">
      <c r="A195" s="18">
        <v>45478</v>
      </c>
      <c r="B195" s="12">
        <v>14151</v>
      </c>
      <c r="C195" s="12">
        <v>13957</v>
      </c>
      <c r="D195" s="12">
        <v>14032</v>
      </c>
      <c r="E195" s="12">
        <v>13777</v>
      </c>
      <c r="F195" s="12">
        <v>13656</v>
      </c>
      <c r="G195" s="12">
        <v>13407</v>
      </c>
      <c r="H195" s="12">
        <v>13597</v>
      </c>
      <c r="I195" s="12">
        <v>15631</v>
      </c>
      <c r="J195" s="12">
        <v>19592</v>
      </c>
      <c r="K195" s="12">
        <v>19514</v>
      </c>
      <c r="L195" s="12">
        <v>21891</v>
      </c>
      <c r="M195" s="12">
        <v>23180</v>
      </c>
      <c r="N195" s="12">
        <v>24047</v>
      </c>
      <c r="O195" s="12">
        <v>25623</v>
      </c>
      <c r="P195" s="12">
        <v>26439</v>
      </c>
      <c r="Q195" s="12">
        <v>26880</v>
      </c>
      <c r="R195" s="12">
        <v>24348</v>
      </c>
      <c r="S195" s="12">
        <v>23188</v>
      </c>
      <c r="T195" s="12">
        <v>22133</v>
      </c>
      <c r="U195" s="12">
        <v>20602</v>
      </c>
      <c r="V195" s="12">
        <v>19120</v>
      </c>
      <c r="W195" s="12">
        <v>17975</v>
      </c>
      <c r="X195" s="12">
        <v>16952</v>
      </c>
      <c r="Y195" s="12">
        <v>16167</v>
      </c>
      <c r="AA195" s="2">
        <f>IFERROR(INDEX('Holiday Schedule'!$D$3:$D$24,MATCH(A195,'Holiday Schedule'!$C$3:$C$24,0)),0)</f>
        <v>0</v>
      </c>
      <c r="AB195" s="2">
        <f t="shared" si="16"/>
        <v>6</v>
      </c>
      <c r="AC195" s="2">
        <f t="shared" si="17"/>
        <v>347115</v>
      </c>
      <c r="AD195" s="5">
        <f t="shared" si="18"/>
        <v>112744</v>
      </c>
      <c r="AE195" s="5">
        <f t="shared" si="19"/>
        <v>459859</v>
      </c>
      <c r="AG195" s="2">
        <f t="shared" si="20"/>
        <v>7</v>
      </c>
      <c r="AH195" s="2">
        <f t="shared" si="21"/>
        <v>2024</v>
      </c>
      <c r="AJ195" s="5">
        <f t="shared" si="22"/>
        <v>26880</v>
      </c>
      <c r="AK195" s="2">
        <f t="shared" si="23"/>
        <v>16</v>
      </c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40"/>
    </row>
    <row r="196" spans="1:89" x14ac:dyDescent="0.25">
      <c r="A196" s="18">
        <v>45479</v>
      </c>
      <c r="B196" s="12">
        <v>15197</v>
      </c>
      <c r="C196" s="12">
        <v>14864</v>
      </c>
      <c r="D196" s="12">
        <v>15147</v>
      </c>
      <c r="E196" s="12">
        <v>14516</v>
      </c>
      <c r="F196" s="12">
        <v>14551</v>
      </c>
      <c r="G196" s="12">
        <v>14032</v>
      </c>
      <c r="H196" s="12">
        <v>13881</v>
      </c>
      <c r="I196" s="12">
        <v>16067</v>
      </c>
      <c r="J196" s="12">
        <v>20056</v>
      </c>
      <c r="K196" s="12">
        <v>20362</v>
      </c>
      <c r="L196" s="12">
        <v>22398</v>
      </c>
      <c r="M196" s="12">
        <v>23774</v>
      </c>
      <c r="N196" s="12">
        <v>24236</v>
      </c>
      <c r="O196" s="12">
        <v>24797</v>
      </c>
      <c r="P196" s="12">
        <v>24588</v>
      </c>
      <c r="Q196" s="12">
        <v>24452</v>
      </c>
      <c r="R196" s="12">
        <v>22914</v>
      </c>
      <c r="S196" s="12">
        <v>21881</v>
      </c>
      <c r="T196" s="12">
        <v>21333</v>
      </c>
      <c r="U196" s="12">
        <v>19254</v>
      </c>
      <c r="V196" s="12">
        <v>18348</v>
      </c>
      <c r="W196" s="12">
        <v>17592</v>
      </c>
      <c r="X196" s="12">
        <v>16513</v>
      </c>
      <c r="Y196" s="12">
        <v>15875</v>
      </c>
      <c r="AA196" s="2">
        <f>IFERROR(INDEX('Holiday Schedule'!$D$3:$D$24,MATCH(A196,'Holiday Schedule'!$C$3:$C$24,0)),0)</f>
        <v>0</v>
      </c>
      <c r="AB196" s="2">
        <f t="shared" si="16"/>
        <v>7</v>
      </c>
      <c r="AC196" s="2">
        <f t="shared" si="17"/>
        <v>0</v>
      </c>
      <c r="AD196" s="5">
        <f t="shared" si="18"/>
        <v>456628</v>
      </c>
      <c r="AE196" s="5">
        <f t="shared" si="19"/>
        <v>456628</v>
      </c>
      <c r="AG196" s="2">
        <f t="shared" si="20"/>
        <v>7</v>
      </c>
      <c r="AH196" s="2">
        <f t="shared" si="21"/>
        <v>2024</v>
      </c>
      <c r="AJ196" s="5">
        <f t="shared" si="22"/>
        <v>24797</v>
      </c>
      <c r="AK196" s="2">
        <f t="shared" si="23"/>
        <v>14</v>
      </c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40"/>
    </row>
    <row r="197" spans="1:89" x14ac:dyDescent="0.25">
      <c r="A197" s="18">
        <v>45480</v>
      </c>
      <c r="B197" s="12">
        <v>15064</v>
      </c>
      <c r="C197" s="12">
        <v>15024</v>
      </c>
      <c r="D197" s="12">
        <v>15072</v>
      </c>
      <c r="E197" s="12">
        <v>14605</v>
      </c>
      <c r="F197" s="12">
        <v>14627</v>
      </c>
      <c r="G197" s="12">
        <v>13806</v>
      </c>
      <c r="H197" s="12">
        <v>13722</v>
      </c>
      <c r="I197" s="12">
        <v>15744</v>
      </c>
      <c r="J197" s="12">
        <v>19780</v>
      </c>
      <c r="K197" s="12">
        <v>19993</v>
      </c>
      <c r="L197" s="12">
        <v>22482</v>
      </c>
      <c r="M197" s="12">
        <v>23961</v>
      </c>
      <c r="N197" s="12">
        <v>24900</v>
      </c>
      <c r="O197" s="12">
        <v>26297</v>
      </c>
      <c r="P197" s="12">
        <v>27055</v>
      </c>
      <c r="Q197" s="12">
        <v>27411</v>
      </c>
      <c r="R197" s="12">
        <v>26239</v>
      </c>
      <c r="S197" s="12">
        <v>24749</v>
      </c>
      <c r="T197" s="12">
        <v>24223</v>
      </c>
      <c r="U197" s="12">
        <v>22085</v>
      </c>
      <c r="V197" s="12">
        <v>20871</v>
      </c>
      <c r="W197" s="12">
        <v>19860</v>
      </c>
      <c r="X197" s="12">
        <v>18581</v>
      </c>
      <c r="Y197" s="12">
        <v>17102</v>
      </c>
      <c r="AA197" s="2">
        <f>IFERROR(INDEX('Holiday Schedule'!$D$3:$D$24,MATCH(A197,'Holiday Schedule'!$C$3:$C$24,0)),0)</f>
        <v>0</v>
      </c>
      <c r="AB197" s="2">
        <f t="shared" si="16"/>
        <v>1</v>
      </c>
      <c r="AC197" s="2">
        <f t="shared" si="17"/>
        <v>0</v>
      </c>
      <c r="AD197" s="5">
        <f t="shared" si="18"/>
        <v>483253</v>
      </c>
      <c r="AE197" s="5">
        <f t="shared" si="19"/>
        <v>483253</v>
      </c>
      <c r="AG197" s="2">
        <f t="shared" si="20"/>
        <v>7</v>
      </c>
      <c r="AH197" s="2">
        <f t="shared" si="21"/>
        <v>2024</v>
      </c>
      <c r="AJ197" s="5">
        <f t="shared" si="22"/>
        <v>27411</v>
      </c>
      <c r="AK197" s="2">
        <f t="shared" si="23"/>
        <v>16</v>
      </c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40"/>
    </row>
    <row r="198" spans="1:89" x14ac:dyDescent="0.25">
      <c r="A198" s="18">
        <v>45481</v>
      </c>
      <c r="B198" s="12">
        <v>15921</v>
      </c>
      <c r="C198" s="12">
        <v>15786</v>
      </c>
      <c r="D198" s="12">
        <v>15845</v>
      </c>
      <c r="E198" s="12">
        <v>15532</v>
      </c>
      <c r="F198" s="12">
        <v>15135</v>
      </c>
      <c r="G198" s="12">
        <v>15453</v>
      </c>
      <c r="H198" s="12">
        <v>15796</v>
      </c>
      <c r="I198" s="12">
        <v>18408</v>
      </c>
      <c r="J198" s="12">
        <v>22703</v>
      </c>
      <c r="K198" s="12">
        <v>22703</v>
      </c>
      <c r="L198" s="12">
        <v>25554</v>
      </c>
      <c r="M198" s="12">
        <v>26942</v>
      </c>
      <c r="N198" s="12">
        <v>28156</v>
      </c>
      <c r="O198" s="12">
        <v>30143</v>
      </c>
      <c r="P198" s="12">
        <v>30994</v>
      </c>
      <c r="Q198" s="12">
        <v>30216</v>
      </c>
      <c r="R198" s="12">
        <v>28636</v>
      </c>
      <c r="S198" s="12">
        <v>26501</v>
      </c>
      <c r="T198" s="12">
        <v>25760</v>
      </c>
      <c r="U198" s="12">
        <v>21571</v>
      </c>
      <c r="V198" s="12">
        <v>20865</v>
      </c>
      <c r="W198" s="12">
        <v>20667</v>
      </c>
      <c r="X198" s="12">
        <v>19106</v>
      </c>
      <c r="Y198" s="12">
        <v>17606</v>
      </c>
      <c r="AA198" s="2">
        <f>IFERROR(INDEX('Holiday Schedule'!$D$3:$D$24,MATCH(A198,'Holiday Schedule'!$C$3:$C$24,0)),0)</f>
        <v>0</v>
      </c>
      <c r="AB198" s="2">
        <f t="shared" si="16"/>
        <v>2</v>
      </c>
      <c r="AC198" s="2">
        <f t="shared" si="17"/>
        <v>398925</v>
      </c>
      <c r="AD198" s="5">
        <f t="shared" si="18"/>
        <v>127074</v>
      </c>
      <c r="AE198" s="5">
        <f t="shared" si="19"/>
        <v>525999</v>
      </c>
      <c r="AG198" s="2">
        <f t="shared" si="20"/>
        <v>7</v>
      </c>
      <c r="AH198" s="2">
        <f t="shared" si="21"/>
        <v>2024</v>
      </c>
      <c r="AJ198" s="5">
        <f t="shared" si="22"/>
        <v>30994</v>
      </c>
      <c r="AK198" s="2">
        <f t="shared" si="23"/>
        <v>15</v>
      </c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40"/>
    </row>
    <row r="199" spans="1:89" x14ac:dyDescent="0.25">
      <c r="A199" s="18">
        <v>45482</v>
      </c>
      <c r="B199" s="12">
        <v>16581</v>
      </c>
      <c r="C199" s="12">
        <v>16371</v>
      </c>
      <c r="D199" s="12">
        <v>16609</v>
      </c>
      <c r="E199" s="12">
        <v>16069</v>
      </c>
      <c r="F199" s="12">
        <v>15805</v>
      </c>
      <c r="G199" s="12">
        <v>15906</v>
      </c>
      <c r="H199" s="12">
        <v>16072</v>
      </c>
      <c r="I199" s="12">
        <v>18728</v>
      </c>
      <c r="J199" s="12">
        <v>22691</v>
      </c>
      <c r="K199" s="12">
        <v>22742</v>
      </c>
      <c r="L199" s="12">
        <v>25406</v>
      </c>
      <c r="M199" s="12">
        <v>27068</v>
      </c>
      <c r="N199" s="12">
        <v>28512</v>
      </c>
      <c r="O199" s="12">
        <v>30495</v>
      </c>
      <c r="P199" s="12">
        <v>31987</v>
      </c>
      <c r="Q199" s="12">
        <v>31550</v>
      </c>
      <c r="R199" s="12">
        <v>28950</v>
      </c>
      <c r="S199" s="12">
        <v>24880</v>
      </c>
      <c r="T199" s="12">
        <v>24337</v>
      </c>
      <c r="U199" s="12">
        <v>22159</v>
      </c>
      <c r="V199" s="12">
        <v>20762</v>
      </c>
      <c r="W199" s="12">
        <v>19498</v>
      </c>
      <c r="X199" s="12">
        <v>18191</v>
      </c>
      <c r="Y199" s="12">
        <v>17065</v>
      </c>
      <c r="AA199" s="2">
        <f>IFERROR(INDEX('Holiday Schedule'!$D$3:$D$24,MATCH(A199,'Holiday Schedule'!$C$3:$C$24,0)),0)</f>
        <v>0</v>
      </c>
      <c r="AB199" s="2">
        <f t="shared" si="16"/>
        <v>3</v>
      </c>
      <c r="AC199" s="2">
        <f t="shared" si="17"/>
        <v>397956</v>
      </c>
      <c r="AD199" s="5">
        <f t="shared" si="18"/>
        <v>130478</v>
      </c>
      <c r="AE199" s="5">
        <f t="shared" si="19"/>
        <v>528434</v>
      </c>
      <c r="AG199" s="2">
        <f t="shared" si="20"/>
        <v>7</v>
      </c>
      <c r="AH199" s="2">
        <f t="shared" si="21"/>
        <v>2024</v>
      </c>
      <c r="AJ199" s="5">
        <f t="shared" si="22"/>
        <v>31987</v>
      </c>
      <c r="AK199" s="2">
        <f t="shared" si="23"/>
        <v>15</v>
      </c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40"/>
    </row>
    <row r="200" spans="1:89" x14ac:dyDescent="0.25">
      <c r="A200" s="18">
        <v>45483</v>
      </c>
      <c r="B200" s="12">
        <v>16256</v>
      </c>
      <c r="C200" s="12">
        <v>16129</v>
      </c>
      <c r="D200" s="12">
        <v>16356</v>
      </c>
      <c r="E200" s="12">
        <v>16079</v>
      </c>
      <c r="F200" s="12">
        <v>15931</v>
      </c>
      <c r="G200" s="12">
        <v>15969</v>
      </c>
      <c r="H200" s="12">
        <v>16581</v>
      </c>
      <c r="I200" s="12">
        <v>19127</v>
      </c>
      <c r="J200" s="12">
        <v>23696</v>
      </c>
      <c r="K200" s="12">
        <v>23713</v>
      </c>
      <c r="L200" s="12">
        <v>26005</v>
      </c>
      <c r="M200" s="12">
        <v>27273</v>
      </c>
      <c r="N200" s="12">
        <v>29262</v>
      </c>
      <c r="O200" s="12">
        <v>31754</v>
      </c>
      <c r="P200" s="12">
        <v>33383</v>
      </c>
      <c r="Q200" s="12">
        <v>31879</v>
      </c>
      <c r="R200" s="12">
        <v>30354</v>
      </c>
      <c r="S200" s="12">
        <v>26748</v>
      </c>
      <c r="T200" s="12">
        <v>25348</v>
      </c>
      <c r="U200" s="12">
        <v>23337</v>
      </c>
      <c r="V200" s="12">
        <v>21401</v>
      </c>
      <c r="W200" s="12">
        <v>20403</v>
      </c>
      <c r="X200" s="12">
        <v>18624</v>
      </c>
      <c r="Y200" s="12">
        <v>17840</v>
      </c>
      <c r="AA200" s="2">
        <f>IFERROR(INDEX('Holiday Schedule'!$D$3:$D$24,MATCH(A200,'Holiday Schedule'!$C$3:$C$24,0)),0)</f>
        <v>0</v>
      </c>
      <c r="AB200" s="2">
        <f t="shared" si="16"/>
        <v>4</v>
      </c>
      <c r="AC200" s="2">
        <f t="shared" si="17"/>
        <v>412307</v>
      </c>
      <c r="AD200" s="5">
        <f t="shared" si="18"/>
        <v>131141</v>
      </c>
      <c r="AE200" s="5">
        <f t="shared" si="19"/>
        <v>543448</v>
      </c>
      <c r="AG200" s="2">
        <f t="shared" si="20"/>
        <v>7</v>
      </c>
      <c r="AH200" s="2">
        <f t="shared" si="21"/>
        <v>2024</v>
      </c>
      <c r="AJ200" s="5">
        <f t="shared" si="22"/>
        <v>33383</v>
      </c>
      <c r="AK200" s="2">
        <f t="shared" si="23"/>
        <v>15</v>
      </c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40"/>
    </row>
    <row r="201" spans="1:89" x14ac:dyDescent="0.25">
      <c r="A201" s="18">
        <v>45484</v>
      </c>
      <c r="B201" s="12">
        <v>16847</v>
      </c>
      <c r="C201" s="12">
        <v>16806</v>
      </c>
      <c r="D201" s="12">
        <v>17051</v>
      </c>
      <c r="E201" s="12">
        <v>16532</v>
      </c>
      <c r="F201" s="12">
        <v>16542</v>
      </c>
      <c r="G201" s="12">
        <v>16606</v>
      </c>
      <c r="H201" s="12">
        <v>17013</v>
      </c>
      <c r="I201" s="12">
        <v>19637</v>
      </c>
      <c r="J201" s="12">
        <v>24797</v>
      </c>
      <c r="K201" s="12">
        <v>24136</v>
      </c>
      <c r="L201" s="12">
        <v>26444</v>
      </c>
      <c r="M201" s="12">
        <v>26923</v>
      </c>
      <c r="N201" s="12">
        <v>27406</v>
      </c>
      <c r="O201" s="12">
        <v>29123</v>
      </c>
      <c r="P201" s="12">
        <v>28725</v>
      </c>
      <c r="Q201" s="12">
        <v>29301</v>
      </c>
      <c r="R201" s="12">
        <v>26576</v>
      </c>
      <c r="S201" s="12">
        <v>24273</v>
      </c>
      <c r="T201" s="12">
        <v>23413</v>
      </c>
      <c r="U201" s="12">
        <v>22012</v>
      </c>
      <c r="V201" s="12">
        <v>20199</v>
      </c>
      <c r="W201" s="12">
        <v>19107</v>
      </c>
      <c r="X201" s="12">
        <v>17873</v>
      </c>
      <c r="Y201" s="12">
        <v>17109</v>
      </c>
      <c r="AA201" s="2">
        <f>IFERROR(INDEX('Holiday Schedule'!$D$3:$D$24,MATCH(A201,'Holiday Schedule'!$C$3:$C$24,0)),0)</f>
        <v>0</v>
      </c>
      <c r="AB201" s="2">
        <f t="shared" si="16"/>
        <v>5</v>
      </c>
      <c r="AC201" s="2">
        <f t="shared" si="17"/>
        <v>389945</v>
      </c>
      <c r="AD201" s="5">
        <f t="shared" si="18"/>
        <v>134506</v>
      </c>
      <c r="AE201" s="5">
        <f t="shared" si="19"/>
        <v>524451</v>
      </c>
      <c r="AG201" s="2">
        <f t="shared" si="20"/>
        <v>7</v>
      </c>
      <c r="AH201" s="2">
        <f t="shared" si="21"/>
        <v>2024</v>
      </c>
      <c r="AJ201" s="5">
        <f t="shared" si="22"/>
        <v>29301</v>
      </c>
      <c r="AK201" s="2">
        <f t="shared" si="23"/>
        <v>16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40"/>
    </row>
    <row r="202" spans="1:89" x14ac:dyDescent="0.25">
      <c r="A202" s="18">
        <v>45485</v>
      </c>
      <c r="B202" s="12">
        <v>15855</v>
      </c>
      <c r="C202" s="12">
        <v>15900</v>
      </c>
      <c r="D202" s="12">
        <v>16089</v>
      </c>
      <c r="E202" s="12">
        <v>15647</v>
      </c>
      <c r="F202" s="12">
        <v>15795</v>
      </c>
      <c r="G202" s="12">
        <v>15734</v>
      </c>
      <c r="H202" s="12">
        <v>16254</v>
      </c>
      <c r="I202" s="12">
        <v>18519</v>
      </c>
      <c r="J202" s="12">
        <v>22922</v>
      </c>
      <c r="K202" s="12">
        <v>22295</v>
      </c>
      <c r="L202" s="12">
        <v>24349</v>
      </c>
      <c r="M202" s="12">
        <v>25407</v>
      </c>
      <c r="N202" s="12">
        <v>27304</v>
      </c>
      <c r="O202" s="12">
        <v>28393</v>
      </c>
      <c r="P202" s="12">
        <v>30190</v>
      </c>
      <c r="Q202" s="12">
        <v>29982</v>
      </c>
      <c r="R202" s="12">
        <v>27949</v>
      </c>
      <c r="S202" s="12">
        <v>25150</v>
      </c>
      <c r="T202" s="12">
        <v>24556</v>
      </c>
      <c r="U202" s="12">
        <v>23111</v>
      </c>
      <c r="V202" s="12">
        <v>21221</v>
      </c>
      <c r="W202" s="12">
        <v>20276</v>
      </c>
      <c r="X202" s="12">
        <v>18911</v>
      </c>
      <c r="Y202" s="12">
        <v>18136</v>
      </c>
      <c r="AA202" s="2">
        <f>IFERROR(INDEX('Holiday Schedule'!$D$3:$D$24,MATCH(A202,'Holiday Schedule'!$C$3:$C$24,0)),0)</f>
        <v>0</v>
      </c>
      <c r="AB202" s="2">
        <f t="shared" ref="AB202:AB265" si="24">WEEKDAY(A202)</f>
        <v>6</v>
      </c>
      <c r="AC202" s="2">
        <f t="shared" ref="AC202:AC265" si="25">IF(AND(AB202&gt;1,AB202&lt;7,AA202&lt;1),SUM(I202:X202),0)</f>
        <v>390535</v>
      </c>
      <c r="AD202" s="5">
        <f t="shared" ref="AD202:AD265" si="26">AE202-AC202</f>
        <v>129410</v>
      </c>
      <c r="AE202" s="5">
        <f t="shared" ref="AE202:AE265" si="27">SUM(B202:Y202)</f>
        <v>519945</v>
      </c>
      <c r="AG202" s="2">
        <f t="shared" ref="AG202:AG265" si="28">MONTH(A202)</f>
        <v>7</v>
      </c>
      <c r="AH202" s="2">
        <f t="shared" ref="AH202:AH265" si="29">YEAR(A202)</f>
        <v>2024</v>
      </c>
      <c r="AJ202" s="5">
        <f t="shared" ref="AJ202:AJ265" si="30">MAX(B202:Y202)</f>
        <v>30190</v>
      </c>
      <c r="AK202" s="2">
        <f t="shared" ref="AK202:AK265" si="31">IF(AE202&gt;0,INDEX(B$8:Y$8,MATCH(AJ202,B202:Y202,0)),"")</f>
        <v>15</v>
      </c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40"/>
    </row>
    <row r="203" spans="1:89" x14ac:dyDescent="0.25">
      <c r="A203" s="18">
        <v>45486</v>
      </c>
      <c r="B203" s="12">
        <v>16952</v>
      </c>
      <c r="C203" s="12">
        <v>16842</v>
      </c>
      <c r="D203" s="12">
        <v>16643</v>
      </c>
      <c r="E203" s="12">
        <v>16226</v>
      </c>
      <c r="F203" s="12">
        <v>15799</v>
      </c>
      <c r="G203" s="12">
        <v>15408</v>
      </c>
      <c r="H203" s="12">
        <v>15105</v>
      </c>
      <c r="I203" s="12">
        <v>17353</v>
      </c>
      <c r="J203" s="12">
        <v>21075</v>
      </c>
      <c r="K203" s="12">
        <v>20946</v>
      </c>
      <c r="L203" s="12">
        <v>22096</v>
      </c>
      <c r="M203" s="12">
        <v>23776</v>
      </c>
      <c r="N203" s="12">
        <v>26046</v>
      </c>
      <c r="O203" s="12">
        <v>26953</v>
      </c>
      <c r="P203" s="12">
        <v>28110</v>
      </c>
      <c r="Q203" s="12">
        <v>28338</v>
      </c>
      <c r="R203" s="12">
        <v>26484</v>
      </c>
      <c r="S203" s="12">
        <v>24276</v>
      </c>
      <c r="T203" s="12">
        <v>23070</v>
      </c>
      <c r="U203" s="12">
        <v>20330</v>
      </c>
      <c r="V203" s="12">
        <v>19550</v>
      </c>
      <c r="W203" s="12">
        <v>18588</v>
      </c>
      <c r="X203" s="12">
        <v>17191</v>
      </c>
      <c r="Y203" s="12">
        <v>16470</v>
      </c>
      <c r="AA203" s="2">
        <f>IFERROR(INDEX('Holiday Schedule'!$D$3:$D$24,MATCH(A203,'Holiday Schedule'!$C$3:$C$24,0)),0)</f>
        <v>0</v>
      </c>
      <c r="AB203" s="2">
        <f t="shared" si="24"/>
        <v>7</v>
      </c>
      <c r="AC203" s="2">
        <f t="shared" si="25"/>
        <v>0</v>
      </c>
      <c r="AD203" s="5">
        <f t="shared" si="26"/>
        <v>493627</v>
      </c>
      <c r="AE203" s="5">
        <f t="shared" si="27"/>
        <v>493627</v>
      </c>
      <c r="AG203" s="2">
        <f t="shared" si="28"/>
        <v>7</v>
      </c>
      <c r="AH203" s="2">
        <f t="shared" si="29"/>
        <v>2024</v>
      </c>
      <c r="AJ203" s="5">
        <f t="shared" si="30"/>
        <v>28338</v>
      </c>
      <c r="AK203" s="2">
        <f t="shared" si="31"/>
        <v>16</v>
      </c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40"/>
    </row>
    <row r="204" spans="1:89" x14ac:dyDescent="0.25">
      <c r="A204" s="18">
        <v>45487</v>
      </c>
      <c r="B204" s="12">
        <v>15780</v>
      </c>
      <c r="C204" s="12">
        <v>15609</v>
      </c>
      <c r="D204" s="12">
        <v>15366</v>
      </c>
      <c r="E204" s="12">
        <v>15098</v>
      </c>
      <c r="F204" s="12">
        <v>14677</v>
      </c>
      <c r="G204" s="12">
        <v>14179</v>
      </c>
      <c r="H204" s="12">
        <v>13898</v>
      </c>
      <c r="I204" s="12">
        <v>15839</v>
      </c>
      <c r="J204" s="12">
        <v>19439</v>
      </c>
      <c r="K204" s="12">
        <v>19545</v>
      </c>
      <c r="L204" s="12">
        <v>21673</v>
      </c>
      <c r="M204" s="12">
        <v>23194</v>
      </c>
      <c r="N204" s="12">
        <v>24846</v>
      </c>
      <c r="O204" s="12">
        <v>26911</v>
      </c>
      <c r="P204" s="12">
        <v>27989</v>
      </c>
      <c r="Q204" s="12">
        <v>28699</v>
      </c>
      <c r="R204" s="12">
        <v>27222</v>
      </c>
      <c r="S204" s="12">
        <v>25939</v>
      </c>
      <c r="T204" s="12">
        <v>25349</v>
      </c>
      <c r="U204" s="12">
        <v>23667</v>
      </c>
      <c r="V204" s="12">
        <v>22110</v>
      </c>
      <c r="W204" s="12">
        <v>20924</v>
      </c>
      <c r="X204" s="12">
        <v>19308</v>
      </c>
      <c r="Y204" s="12">
        <v>18221</v>
      </c>
      <c r="AA204" s="2">
        <f>IFERROR(INDEX('Holiday Schedule'!$D$3:$D$24,MATCH(A204,'Holiday Schedule'!$C$3:$C$24,0)),0)</f>
        <v>0</v>
      </c>
      <c r="AB204" s="2">
        <f t="shared" si="24"/>
        <v>1</v>
      </c>
      <c r="AC204" s="2">
        <f t="shared" si="25"/>
        <v>0</v>
      </c>
      <c r="AD204" s="5">
        <f t="shared" si="26"/>
        <v>495482</v>
      </c>
      <c r="AE204" s="5">
        <f t="shared" si="27"/>
        <v>495482</v>
      </c>
      <c r="AG204" s="2">
        <f t="shared" si="28"/>
        <v>7</v>
      </c>
      <c r="AH204" s="2">
        <f t="shared" si="29"/>
        <v>2024</v>
      </c>
      <c r="AJ204" s="5">
        <f t="shared" si="30"/>
        <v>28699</v>
      </c>
      <c r="AK204" s="2">
        <f t="shared" si="31"/>
        <v>16</v>
      </c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40"/>
    </row>
    <row r="205" spans="1:89" x14ac:dyDescent="0.25">
      <c r="A205" s="18">
        <v>45488</v>
      </c>
      <c r="B205" s="12">
        <v>17077</v>
      </c>
      <c r="C205" s="12">
        <v>16842</v>
      </c>
      <c r="D205" s="12">
        <v>16827</v>
      </c>
      <c r="E205" s="12">
        <v>16415</v>
      </c>
      <c r="F205" s="12">
        <v>16014</v>
      </c>
      <c r="G205" s="12">
        <v>15975</v>
      </c>
      <c r="H205" s="12">
        <v>16342</v>
      </c>
      <c r="I205" s="12">
        <v>19062</v>
      </c>
      <c r="J205" s="12">
        <v>23857</v>
      </c>
      <c r="K205" s="12">
        <v>23641</v>
      </c>
      <c r="L205" s="12">
        <v>26641</v>
      </c>
      <c r="M205" s="12">
        <v>27900</v>
      </c>
      <c r="N205" s="12">
        <v>29804</v>
      </c>
      <c r="O205" s="12">
        <v>31314</v>
      </c>
      <c r="P205" s="12">
        <v>32554</v>
      </c>
      <c r="Q205" s="12">
        <v>32157</v>
      </c>
      <c r="R205" s="12">
        <v>28516</v>
      </c>
      <c r="S205" s="12">
        <v>26650</v>
      </c>
      <c r="T205" s="12">
        <v>25990</v>
      </c>
      <c r="U205" s="12">
        <v>23882</v>
      </c>
      <c r="V205" s="12">
        <v>22321</v>
      </c>
      <c r="W205" s="12">
        <v>20777</v>
      </c>
      <c r="X205" s="12">
        <v>19737</v>
      </c>
      <c r="Y205" s="12">
        <v>18275</v>
      </c>
      <c r="AA205" s="2">
        <f>IFERROR(INDEX('Holiday Schedule'!$D$3:$D$24,MATCH(A205,'Holiday Schedule'!$C$3:$C$24,0)),0)</f>
        <v>0</v>
      </c>
      <c r="AB205" s="2">
        <f t="shared" si="24"/>
        <v>2</v>
      </c>
      <c r="AC205" s="2">
        <f t="shared" si="25"/>
        <v>414803</v>
      </c>
      <c r="AD205" s="5">
        <f t="shared" si="26"/>
        <v>133767</v>
      </c>
      <c r="AE205" s="5">
        <f t="shared" si="27"/>
        <v>548570</v>
      </c>
      <c r="AG205" s="2">
        <f t="shared" si="28"/>
        <v>7</v>
      </c>
      <c r="AH205" s="2">
        <f t="shared" si="29"/>
        <v>2024</v>
      </c>
      <c r="AJ205" s="5">
        <f t="shared" si="30"/>
        <v>32554</v>
      </c>
      <c r="AK205" s="2">
        <f t="shared" si="31"/>
        <v>15</v>
      </c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40"/>
    </row>
    <row r="206" spans="1:89" x14ac:dyDescent="0.25">
      <c r="A206" s="18">
        <v>45489</v>
      </c>
      <c r="B206" s="12">
        <v>16987</v>
      </c>
      <c r="C206" s="12">
        <v>17017</v>
      </c>
      <c r="D206" s="12">
        <v>17202</v>
      </c>
      <c r="E206" s="12">
        <v>16759</v>
      </c>
      <c r="F206" s="12">
        <v>16453</v>
      </c>
      <c r="G206" s="12">
        <v>16596</v>
      </c>
      <c r="H206" s="12">
        <v>16831</v>
      </c>
      <c r="I206" s="12">
        <v>19683</v>
      </c>
      <c r="J206" s="12">
        <v>24397</v>
      </c>
      <c r="K206" s="12">
        <v>23439</v>
      </c>
      <c r="L206" s="12">
        <v>25346</v>
      </c>
      <c r="M206" s="12">
        <v>26055</v>
      </c>
      <c r="N206" s="12">
        <v>26503</v>
      </c>
      <c r="O206" s="12">
        <v>28940</v>
      </c>
      <c r="P206" s="12">
        <v>29715</v>
      </c>
      <c r="Q206" s="12">
        <v>30228</v>
      </c>
      <c r="R206" s="12">
        <v>27383</v>
      </c>
      <c r="S206" s="12">
        <v>25957</v>
      </c>
      <c r="T206" s="12">
        <v>25423</v>
      </c>
      <c r="U206" s="12">
        <v>23749</v>
      </c>
      <c r="V206" s="12">
        <v>22283</v>
      </c>
      <c r="W206" s="12">
        <v>21271</v>
      </c>
      <c r="X206" s="12">
        <v>19447</v>
      </c>
      <c r="Y206" s="12">
        <v>18325</v>
      </c>
      <c r="AA206" s="2">
        <f>IFERROR(INDEX('Holiday Schedule'!$D$3:$D$24,MATCH(A206,'Holiday Schedule'!$C$3:$C$24,0)),0)</f>
        <v>0</v>
      </c>
      <c r="AB206" s="2">
        <f t="shared" si="24"/>
        <v>3</v>
      </c>
      <c r="AC206" s="2">
        <f t="shared" si="25"/>
        <v>399819</v>
      </c>
      <c r="AD206" s="5">
        <f t="shared" si="26"/>
        <v>136170</v>
      </c>
      <c r="AE206" s="5">
        <f t="shared" si="27"/>
        <v>535989</v>
      </c>
      <c r="AG206" s="2">
        <f t="shared" si="28"/>
        <v>7</v>
      </c>
      <c r="AH206" s="2">
        <f t="shared" si="29"/>
        <v>2024</v>
      </c>
      <c r="AJ206" s="5">
        <f t="shared" si="30"/>
        <v>30228</v>
      </c>
      <c r="AK206" s="2">
        <f t="shared" si="31"/>
        <v>16</v>
      </c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40"/>
    </row>
    <row r="207" spans="1:89" x14ac:dyDescent="0.25">
      <c r="A207" s="18">
        <v>45490</v>
      </c>
      <c r="B207" s="12">
        <v>17364</v>
      </c>
      <c r="C207" s="12">
        <v>17103</v>
      </c>
      <c r="D207" s="12">
        <v>17391</v>
      </c>
      <c r="E207" s="12">
        <v>16889</v>
      </c>
      <c r="F207" s="12">
        <v>16775</v>
      </c>
      <c r="G207" s="12">
        <v>16880</v>
      </c>
      <c r="H207" s="12">
        <v>17295</v>
      </c>
      <c r="I207" s="12">
        <v>19653</v>
      </c>
      <c r="J207" s="12">
        <v>24351</v>
      </c>
      <c r="K207" s="12">
        <v>23633</v>
      </c>
      <c r="L207" s="12">
        <v>26091</v>
      </c>
      <c r="M207" s="12">
        <v>27188</v>
      </c>
      <c r="N207" s="12">
        <v>29130</v>
      </c>
      <c r="O207" s="12">
        <v>31512</v>
      </c>
      <c r="P207" s="12">
        <v>32608</v>
      </c>
      <c r="Q207" s="12">
        <v>33004</v>
      </c>
      <c r="R207" s="12">
        <v>28920</v>
      </c>
      <c r="S207" s="12">
        <v>27001</v>
      </c>
      <c r="T207" s="12">
        <v>25692</v>
      </c>
      <c r="U207" s="12">
        <v>23772</v>
      </c>
      <c r="V207" s="12">
        <v>21656</v>
      </c>
      <c r="W207" s="12">
        <v>20355</v>
      </c>
      <c r="X207" s="12">
        <v>18997</v>
      </c>
      <c r="Y207" s="12">
        <v>18039</v>
      </c>
      <c r="AA207" s="2">
        <f>IFERROR(INDEX('Holiday Schedule'!$D$3:$D$24,MATCH(A207,'Holiday Schedule'!$C$3:$C$24,0)),0)</f>
        <v>0</v>
      </c>
      <c r="AB207" s="2">
        <f t="shared" si="24"/>
        <v>4</v>
      </c>
      <c r="AC207" s="2">
        <f t="shared" si="25"/>
        <v>413563</v>
      </c>
      <c r="AD207" s="5">
        <f t="shared" si="26"/>
        <v>137736</v>
      </c>
      <c r="AE207" s="5">
        <f t="shared" si="27"/>
        <v>551299</v>
      </c>
      <c r="AG207" s="2">
        <f t="shared" si="28"/>
        <v>7</v>
      </c>
      <c r="AH207" s="2">
        <f t="shared" si="29"/>
        <v>2024</v>
      </c>
      <c r="AJ207" s="5">
        <f t="shared" si="30"/>
        <v>33004</v>
      </c>
      <c r="AK207" s="2">
        <f t="shared" si="31"/>
        <v>16</v>
      </c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40"/>
    </row>
    <row r="208" spans="1:89" x14ac:dyDescent="0.25">
      <c r="A208" s="18">
        <v>45491</v>
      </c>
      <c r="B208" s="12">
        <v>17021</v>
      </c>
      <c r="C208" s="12">
        <v>16857</v>
      </c>
      <c r="D208" s="12">
        <v>17207</v>
      </c>
      <c r="E208" s="12">
        <v>16755</v>
      </c>
      <c r="F208" s="12">
        <v>16670</v>
      </c>
      <c r="G208" s="12">
        <v>16820</v>
      </c>
      <c r="H208" s="12">
        <v>17050</v>
      </c>
      <c r="I208" s="12">
        <v>19619</v>
      </c>
      <c r="J208" s="12">
        <v>23979</v>
      </c>
      <c r="K208" s="12">
        <v>22724</v>
      </c>
      <c r="L208" s="12">
        <v>25219</v>
      </c>
      <c r="M208" s="12">
        <v>26014</v>
      </c>
      <c r="N208" s="12">
        <v>27159</v>
      </c>
      <c r="O208" s="12">
        <v>29028</v>
      </c>
      <c r="P208" s="12">
        <v>30297</v>
      </c>
      <c r="Q208" s="12">
        <v>30145</v>
      </c>
      <c r="R208" s="12">
        <v>27130</v>
      </c>
      <c r="S208" s="12">
        <v>25373</v>
      </c>
      <c r="T208" s="12">
        <v>24240</v>
      </c>
      <c r="U208" s="12">
        <v>22273</v>
      </c>
      <c r="V208" s="12">
        <v>20567</v>
      </c>
      <c r="W208" s="12">
        <v>19465</v>
      </c>
      <c r="X208" s="12">
        <v>17884</v>
      </c>
      <c r="Y208" s="12">
        <v>16658</v>
      </c>
      <c r="AA208" s="2">
        <f>IFERROR(INDEX('Holiday Schedule'!$D$3:$D$24,MATCH(A208,'Holiday Schedule'!$C$3:$C$24,0)),0)</f>
        <v>0</v>
      </c>
      <c r="AB208" s="2">
        <f t="shared" si="24"/>
        <v>5</v>
      </c>
      <c r="AC208" s="2">
        <f t="shared" si="25"/>
        <v>391116</v>
      </c>
      <c r="AD208" s="5">
        <f t="shared" si="26"/>
        <v>135038</v>
      </c>
      <c r="AE208" s="5">
        <f t="shared" si="27"/>
        <v>526154</v>
      </c>
      <c r="AG208" s="2">
        <f t="shared" si="28"/>
        <v>7</v>
      </c>
      <c r="AH208" s="2">
        <f t="shared" si="29"/>
        <v>2024</v>
      </c>
      <c r="AJ208" s="5">
        <f t="shared" si="30"/>
        <v>30297</v>
      </c>
      <c r="AK208" s="2">
        <f t="shared" si="31"/>
        <v>15</v>
      </c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40"/>
    </row>
    <row r="209" spans="1:89" x14ac:dyDescent="0.25">
      <c r="A209" s="18">
        <v>45492</v>
      </c>
      <c r="B209" s="12">
        <v>15542</v>
      </c>
      <c r="C209" s="12">
        <v>15311</v>
      </c>
      <c r="D209" s="12">
        <v>15343</v>
      </c>
      <c r="E209" s="12">
        <v>14810</v>
      </c>
      <c r="F209" s="12">
        <v>14605</v>
      </c>
      <c r="G209" s="12">
        <v>14364</v>
      </c>
      <c r="H209" s="12">
        <v>14560</v>
      </c>
      <c r="I209" s="12">
        <v>16653</v>
      </c>
      <c r="J209" s="12">
        <v>20128</v>
      </c>
      <c r="K209" s="12">
        <v>19475</v>
      </c>
      <c r="L209" s="12">
        <v>21084</v>
      </c>
      <c r="M209" s="12">
        <v>22233</v>
      </c>
      <c r="N209" s="12">
        <v>23591</v>
      </c>
      <c r="O209" s="12">
        <v>25258</v>
      </c>
      <c r="P209" s="12">
        <v>26046</v>
      </c>
      <c r="Q209" s="12">
        <v>26177</v>
      </c>
      <c r="R209" s="12">
        <v>24210</v>
      </c>
      <c r="S209" s="12">
        <v>22374</v>
      </c>
      <c r="T209" s="12">
        <v>21871</v>
      </c>
      <c r="U209" s="12">
        <v>20261</v>
      </c>
      <c r="V209" s="12">
        <v>18908</v>
      </c>
      <c r="W209" s="12">
        <v>17918</v>
      </c>
      <c r="X209" s="12">
        <v>16907</v>
      </c>
      <c r="Y209" s="12">
        <v>15924</v>
      </c>
      <c r="AA209" s="2">
        <f>IFERROR(INDEX('Holiday Schedule'!$D$3:$D$24,MATCH(A209,'Holiday Schedule'!$C$3:$C$24,0)),0)</f>
        <v>0</v>
      </c>
      <c r="AB209" s="2">
        <f t="shared" si="24"/>
        <v>6</v>
      </c>
      <c r="AC209" s="2">
        <f t="shared" si="25"/>
        <v>343094</v>
      </c>
      <c r="AD209" s="5">
        <f t="shared" si="26"/>
        <v>120459</v>
      </c>
      <c r="AE209" s="5">
        <f t="shared" si="27"/>
        <v>463553</v>
      </c>
      <c r="AG209" s="2">
        <f t="shared" si="28"/>
        <v>7</v>
      </c>
      <c r="AH209" s="2">
        <f t="shared" si="29"/>
        <v>2024</v>
      </c>
      <c r="AJ209" s="5">
        <f t="shared" si="30"/>
        <v>26177</v>
      </c>
      <c r="AK209" s="2">
        <f t="shared" si="31"/>
        <v>16</v>
      </c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40"/>
    </row>
    <row r="210" spans="1:89" x14ac:dyDescent="0.25">
      <c r="A210" s="18">
        <v>45493</v>
      </c>
      <c r="B210" s="12">
        <v>15073</v>
      </c>
      <c r="C210" s="12">
        <v>14684</v>
      </c>
      <c r="D210" s="12">
        <v>14777</v>
      </c>
      <c r="E210" s="12">
        <v>14271</v>
      </c>
      <c r="F210" s="12">
        <v>13971</v>
      </c>
      <c r="G210" s="12">
        <v>13554</v>
      </c>
      <c r="H210" s="12">
        <v>13227</v>
      </c>
      <c r="I210" s="12">
        <v>14895</v>
      </c>
      <c r="J210" s="12">
        <v>17724</v>
      </c>
      <c r="K210" s="12">
        <v>17566</v>
      </c>
      <c r="L210" s="12">
        <v>19243</v>
      </c>
      <c r="M210" s="12">
        <v>20556</v>
      </c>
      <c r="N210" s="12">
        <v>21676</v>
      </c>
      <c r="O210" s="12">
        <v>22824</v>
      </c>
      <c r="P210" s="12">
        <v>23568</v>
      </c>
      <c r="Q210" s="12">
        <v>23687</v>
      </c>
      <c r="R210" s="12">
        <v>22292</v>
      </c>
      <c r="S210" s="12">
        <v>21229</v>
      </c>
      <c r="T210" s="12">
        <v>21117</v>
      </c>
      <c r="U210" s="12">
        <v>19097</v>
      </c>
      <c r="V210" s="12">
        <v>18353</v>
      </c>
      <c r="W210" s="12">
        <v>17570</v>
      </c>
      <c r="X210" s="12">
        <v>16529</v>
      </c>
      <c r="Y210" s="12">
        <v>15755</v>
      </c>
      <c r="AA210" s="2">
        <f>IFERROR(INDEX('Holiday Schedule'!$D$3:$D$24,MATCH(A210,'Holiday Schedule'!$C$3:$C$24,0)),0)</f>
        <v>0</v>
      </c>
      <c r="AB210" s="2">
        <f t="shared" si="24"/>
        <v>7</v>
      </c>
      <c r="AC210" s="2">
        <f t="shared" si="25"/>
        <v>0</v>
      </c>
      <c r="AD210" s="5">
        <f t="shared" si="26"/>
        <v>433238</v>
      </c>
      <c r="AE210" s="5">
        <f t="shared" si="27"/>
        <v>433238</v>
      </c>
      <c r="AG210" s="2">
        <f t="shared" si="28"/>
        <v>7</v>
      </c>
      <c r="AH210" s="2">
        <f t="shared" si="29"/>
        <v>2024</v>
      </c>
      <c r="AJ210" s="5">
        <f t="shared" si="30"/>
        <v>23687</v>
      </c>
      <c r="AK210" s="2">
        <f t="shared" si="31"/>
        <v>16</v>
      </c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40"/>
    </row>
    <row r="211" spans="1:89" x14ac:dyDescent="0.25">
      <c r="A211" s="18">
        <v>45494</v>
      </c>
      <c r="B211" s="12">
        <v>14932</v>
      </c>
      <c r="C211" s="12">
        <v>14735</v>
      </c>
      <c r="D211" s="12">
        <v>14880</v>
      </c>
      <c r="E211" s="12">
        <v>14312</v>
      </c>
      <c r="F211" s="12">
        <v>14192</v>
      </c>
      <c r="G211" s="12">
        <v>13569</v>
      </c>
      <c r="H211" s="12">
        <v>13229</v>
      </c>
      <c r="I211" s="12">
        <v>14740</v>
      </c>
      <c r="J211" s="12">
        <v>17704</v>
      </c>
      <c r="K211" s="12">
        <v>17375</v>
      </c>
      <c r="L211" s="12">
        <v>18311</v>
      </c>
      <c r="M211" s="12">
        <v>19557</v>
      </c>
      <c r="N211" s="12">
        <v>19157</v>
      </c>
      <c r="O211" s="12">
        <v>19766</v>
      </c>
      <c r="P211" s="12">
        <v>20150</v>
      </c>
      <c r="Q211" s="12">
        <v>20568</v>
      </c>
      <c r="R211" s="12">
        <v>20124</v>
      </c>
      <c r="S211" s="12">
        <v>19885</v>
      </c>
      <c r="T211" s="12">
        <v>19892</v>
      </c>
      <c r="U211" s="12">
        <v>17757</v>
      </c>
      <c r="V211" s="12">
        <v>17587</v>
      </c>
      <c r="W211" s="12">
        <v>16062</v>
      </c>
      <c r="X211" s="12">
        <v>14970</v>
      </c>
      <c r="Y211" s="12">
        <v>13988</v>
      </c>
      <c r="AA211" s="2">
        <f>IFERROR(INDEX('Holiday Schedule'!$D$3:$D$24,MATCH(A211,'Holiday Schedule'!$C$3:$C$24,0)),0)</f>
        <v>0</v>
      </c>
      <c r="AB211" s="2">
        <f t="shared" si="24"/>
        <v>1</v>
      </c>
      <c r="AC211" s="2">
        <f t="shared" si="25"/>
        <v>0</v>
      </c>
      <c r="AD211" s="5">
        <f t="shared" si="26"/>
        <v>407442</v>
      </c>
      <c r="AE211" s="5">
        <f t="shared" si="27"/>
        <v>407442</v>
      </c>
      <c r="AG211" s="2">
        <f t="shared" si="28"/>
        <v>7</v>
      </c>
      <c r="AH211" s="2">
        <f t="shared" si="29"/>
        <v>2024</v>
      </c>
      <c r="AJ211" s="5">
        <f t="shared" si="30"/>
        <v>20568</v>
      </c>
      <c r="AK211" s="2">
        <f t="shared" si="31"/>
        <v>16</v>
      </c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40"/>
    </row>
    <row r="212" spans="1:89" x14ac:dyDescent="0.25">
      <c r="A212" s="18">
        <v>45495</v>
      </c>
      <c r="B212" s="12">
        <v>13407</v>
      </c>
      <c r="C212" s="12">
        <v>13017</v>
      </c>
      <c r="D212" s="12">
        <v>13314</v>
      </c>
      <c r="E212" s="12">
        <v>12963</v>
      </c>
      <c r="F212" s="12">
        <v>13157</v>
      </c>
      <c r="G212" s="12">
        <v>13153</v>
      </c>
      <c r="H212" s="12">
        <v>13445</v>
      </c>
      <c r="I212" s="12">
        <v>15053</v>
      </c>
      <c r="J212" s="12">
        <v>18489</v>
      </c>
      <c r="K212" s="12">
        <v>17345</v>
      </c>
      <c r="L212" s="12">
        <v>19013</v>
      </c>
      <c r="M212" s="12">
        <v>19689</v>
      </c>
      <c r="N212" s="12">
        <v>20738</v>
      </c>
      <c r="O212" s="12">
        <v>22175</v>
      </c>
      <c r="P212" s="12">
        <v>23152</v>
      </c>
      <c r="Q212" s="12">
        <v>23590</v>
      </c>
      <c r="R212" s="12">
        <v>22178</v>
      </c>
      <c r="S212" s="12">
        <v>21109</v>
      </c>
      <c r="T212" s="12">
        <v>20273</v>
      </c>
      <c r="U212" s="12">
        <v>19112</v>
      </c>
      <c r="V212" s="12">
        <v>18213</v>
      </c>
      <c r="W212" s="12">
        <v>17352</v>
      </c>
      <c r="X212" s="12">
        <v>15655</v>
      </c>
      <c r="Y212" s="12">
        <v>15013</v>
      </c>
      <c r="AA212" s="2">
        <f>IFERROR(INDEX('Holiday Schedule'!$D$3:$D$24,MATCH(A212,'Holiday Schedule'!$C$3:$C$24,0)),0)</f>
        <v>0</v>
      </c>
      <c r="AB212" s="2">
        <f t="shared" si="24"/>
        <v>2</v>
      </c>
      <c r="AC212" s="2">
        <f t="shared" si="25"/>
        <v>313136</v>
      </c>
      <c r="AD212" s="5">
        <f t="shared" si="26"/>
        <v>107469</v>
      </c>
      <c r="AE212" s="5">
        <f t="shared" si="27"/>
        <v>420605</v>
      </c>
      <c r="AG212" s="2">
        <f t="shared" si="28"/>
        <v>7</v>
      </c>
      <c r="AH212" s="2">
        <f t="shared" si="29"/>
        <v>2024</v>
      </c>
      <c r="AJ212" s="5">
        <f t="shared" si="30"/>
        <v>23590</v>
      </c>
      <c r="AK212" s="2">
        <f t="shared" si="31"/>
        <v>16</v>
      </c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40"/>
    </row>
    <row r="213" spans="1:89" x14ac:dyDescent="0.25">
      <c r="A213" s="18">
        <v>45496</v>
      </c>
      <c r="B213" s="12">
        <v>13932</v>
      </c>
      <c r="C213" s="12">
        <v>13988</v>
      </c>
      <c r="D213" s="12">
        <v>14074</v>
      </c>
      <c r="E213" s="12">
        <v>13994</v>
      </c>
      <c r="F213" s="12">
        <v>13829</v>
      </c>
      <c r="G213" s="12">
        <v>14256</v>
      </c>
      <c r="H213" s="12">
        <v>14559</v>
      </c>
      <c r="I213" s="12">
        <v>16996</v>
      </c>
      <c r="J213" s="12">
        <v>21239</v>
      </c>
      <c r="K213" s="12">
        <v>20617</v>
      </c>
      <c r="L213" s="12">
        <v>22244</v>
      </c>
      <c r="M213" s="12">
        <v>22445</v>
      </c>
      <c r="N213" s="12">
        <v>23067</v>
      </c>
      <c r="O213" s="12">
        <v>23961</v>
      </c>
      <c r="P213" s="12">
        <v>24753</v>
      </c>
      <c r="Q213" s="12">
        <v>23932</v>
      </c>
      <c r="R213" s="12">
        <v>21833</v>
      </c>
      <c r="S213" s="12">
        <v>19651</v>
      </c>
      <c r="T213" s="12">
        <v>19173</v>
      </c>
      <c r="U213" s="12">
        <v>17752</v>
      </c>
      <c r="V213" s="12">
        <v>16868</v>
      </c>
      <c r="W213" s="12">
        <v>15786</v>
      </c>
      <c r="X213" s="12">
        <v>14746</v>
      </c>
      <c r="Y213" s="12">
        <v>13984</v>
      </c>
      <c r="AA213" s="2">
        <f>IFERROR(INDEX('Holiday Schedule'!$D$3:$D$24,MATCH(A213,'Holiday Schedule'!$C$3:$C$24,0)),0)</f>
        <v>0</v>
      </c>
      <c r="AB213" s="2">
        <f t="shared" si="24"/>
        <v>3</v>
      </c>
      <c r="AC213" s="2">
        <f t="shared" si="25"/>
        <v>325063</v>
      </c>
      <c r="AD213" s="5">
        <f t="shared" si="26"/>
        <v>112616</v>
      </c>
      <c r="AE213" s="5">
        <f t="shared" si="27"/>
        <v>437679</v>
      </c>
      <c r="AG213" s="2">
        <f t="shared" si="28"/>
        <v>7</v>
      </c>
      <c r="AH213" s="2">
        <f t="shared" si="29"/>
        <v>2024</v>
      </c>
      <c r="AJ213" s="5">
        <f t="shared" si="30"/>
        <v>24753</v>
      </c>
      <c r="AK213" s="2">
        <f t="shared" si="31"/>
        <v>15</v>
      </c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40"/>
    </row>
    <row r="214" spans="1:89" x14ac:dyDescent="0.25">
      <c r="A214" s="18">
        <v>45497</v>
      </c>
      <c r="B214" s="12">
        <v>13238</v>
      </c>
      <c r="C214" s="12">
        <v>13373</v>
      </c>
      <c r="D214" s="12">
        <v>13563</v>
      </c>
      <c r="E214" s="12">
        <v>13379</v>
      </c>
      <c r="F214" s="12">
        <v>13397</v>
      </c>
      <c r="G214" s="12">
        <v>13635</v>
      </c>
      <c r="H214" s="12">
        <v>13855</v>
      </c>
      <c r="I214" s="12">
        <v>16217</v>
      </c>
      <c r="J214" s="12">
        <v>20183</v>
      </c>
      <c r="K214" s="12">
        <v>19663</v>
      </c>
      <c r="L214" s="12">
        <v>21103</v>
      </c>
      <c r="M214" s="12">
        <v>22059</v>
      </c>
      <c r="N214" s="12">
        <v>23172</v>
      </c>
      <c r="O214" s="12">
        <v>24325</v>
      </c>
      <c r="P214" s="12">
        <v>24505</v>
      </c>
      <c r="Q214" s="12">
        <v>23896</v>
      </c>
      <c r="R214" s="12">
        <v>21635</v>
      </c>
      <c r="S214" s="12">
        <v>19450</v>
      </c>
      <c r="T214" s="12">
        <v>18441</v>
      </c>
      <c r="U214" s="12">
        <v>17256</v>
      </c>
      <c r="V214" s="12">
        <v>16526</v>
      </c>
      <c r="W214" s="12">
        <v>15444</v>
      </c>
      <c r="X214" s="12">
        <v>14630</v>
      </c>
      <c r="Y214" s="12">
        <v>13871</v>
      </c>
      <c r="AA214" s="2">
        <f>IFERROR(INDEX('Holiday Schedule'!$D$3:$D$24,MATCH(A214,'Holiday Schedule'!$C$3:$C$24,0)),0)</f>
        <v>0</v>
      </c>
      <c r="AB214" s="2">
        <f t="shared" si="24"/>
        <v>4</v>
      </c>
      <c r="AC214" s="2">
        <f t="shared" si="25"/>
        <v>318505</v>
      </c>
      <c r="AD214" s="5">
        <f t="shared" si="26"/>
        <v>108311</v>
      </c>
      <c r="AE214" s="5">
        <f t="shared" si="27"/>
        <v>426816</v>
      </c>
      <c r="AG214" s="2">
        <f t="shared" si="28"/>
        <v>7</v>
      </c>
      <c r="AH214" s="2">
        <f t="shared" si="29"/>
        <v>2024</v>
      </c>
      <c r="AJ214" s="5">
        <f t="shared" si="30"/>
        <v>24505</v>
      </c>
      <c r="AK214" s="2">
        <f t="shared" si="31"/>
        <v>15</v>
      </c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40"/>
    </row>
    <row r="215" spans="1:89" x14ac:dyDescent="0.25">
      <c r="A215" s="18">
        <v>45498</v>
      </c>
      <c r="B215" s="12">
        <v>13204</v>
      </c>
      <c r="C215" s="12">
        <v>13172</v>
      </c>
      <c r="D215" s="12">
        <v>13312</v>
      </c>
      <c r="E215" s="12">
        <v>13204</v>
      </c>
      <c r="F215" s="12">
        <v>13086</v>
      </c>
      <c r="G215" s="12">
        <v>13586</v>
      </c>
      <c r="H215" s="12">
        <v>13837</v>
      </c>
      <c r="I215" s="12">
        <v>16154</v>
      </c>
      <c r="J215" s="12">
        <v>20319</v>
      </c>
      <c r="K215" s="12">
        <v>20050</v>
      </c>
      <c r="L215" s="12">
        <v>21888</v>
      </c>
      <c r="M215" s="12">
        <v>22450</v>
      </c>
      <c r="N215" s="12">
        <v>23168</v>
      </c>
      <c r="O215" s="12">
        <v>23916</v>
      </c>
      <c r="P215" s="12">
        <v>24299</v>
      </c>
      <c r="Q215" s="12">
        <v>23695</v>
      </c>
      <c r="R215" s="12">
        <v>21286</v>
      </c>
      <c r="S215" s="12">
        <v>19451</v>
      </c>
      <c r="T215" s="12">
        <v>18754</v>
      </c>
      <c r="U215" s="12">
        <v>17306</v>
      </c>
      <c r="V215" s="12">
        <v>16369</v>
      </c>
      <c r="W215" s="12">
        <v>15569</v>
      </c>
      <c r="X215" s="12">
        <v>14461</v>
      </c>
      <c r="Y215" s="12">
        <v>13824</v>
      </c>
      <c r="AA215" s="2">
        <f>IFERROR(INDEX('Holiday Schedule'!$D$3:$D$24,MATCH(A215,'Holiday Schedule'!$C$3:$C$24,0)),0)</f>
        <v>0</v>
      </c>
      <c r="AB215" s="2">
        <f t="shared" si="24"/>
        <v>5</v>
      </c>
      <c r="AC215" s="2">
        <f t="shared" si="25"/>
        <v>319135</v>
      </c>
      <c r="AD215" s="5">
        <f t="shared" si="26"/>
        <v>107225</v>
      </c>
      <c r="AE215" s="5">
        <f t="shared" si="27"/>
        <v>426360</v>
      </c>
      <c r="AG215" s="2">
        <f t="shared" si="28"/>
        <v>7</v>
      </c>
      <c r="AH215" s="2">
        <f t="shared" si="29"/>
        <v>2024</v>
      </c>
      <c r="AJ215" s="5">
        <f t="shared" si="30"/>
        <v>24299</v>
      </c>
      <c r="AK215" s="2">
        <f t="shared" si="31"/>
        <v>15</v>
      </c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40"/>
    </row>
    <row r="216" spans="1:89" x14ac:dyDescent="0.25">
      <c r="A216" s="18">
        <v>45499</v>
      </c>
      <c r="B216" s="12">
        <v>12888</v>
      </c>
      <c r="C216" s="12">
        <v>12940</v>
      </c>
      <c r="D216" s="12">
        <v>12943</v>
      </c>
      <c r="E216" s="12">
        <v>12864</v>
      </c>
      <c r="F216" s="12">
        <v>12608</v>
      </c>
      <c r="G216" s="12">
        <v>13062</v>
      </c>
      <c r="H216" s="12">
        <v>13056</v>
      </c>
      <c r="I216" s="12">
        <v>15095</v>
      </c>
      <c r="J216" s="12">
        <v>17950</v>
      </c>
      <c r="K216" s="12">
        <v>17896</v>
      </c>
      <c r="L216" s="12">
        <v>19159</v>
      </c>
      <c r="M216" s="12">
        <v>19350</v>
      </c>
      <c r="N216" s="12">
        <v>20097</v>
      </c>
      <c r="O216" s="12">
        <v>21447</v>
      </c>
      <c r="P216" s="12">
        <v>22239</v>
      </c>
      <c r="Q216" s="12">
        <v>23227</v>
      </c>
      <c r="R216" s="12">
        <v>21780</v>
      </c>
      <c r="S216" s="12">
        <v>20323</v>
      </c>
      <c r="T216" s="12">
        <v>19884</v>
      </c>
      <c r="U216" s="12">
        <v>18495</v>
      </c>
      <c r="V216" s="12">
        <v>17602</v>
      </c>
      <c r="W216" s="12">
        <v>16484</v>
      </c>
      <c r="X216" s="12">
        <v>15742</v>
      </c>
      <c r="Y216" s="12">
        <v>14841</v>
      </c>
      <c r="AA216" s="2">
        <f>IFERROR(INDEX('Holiday Schedule'!$D$3:$D$24,MATCH(A216,'Holiday Schedule'!$C$3:$C$24,0)),0)</f>
        <v>0</v>
      </c>
      <c r="AB216" s="2">
        <f t="shared" si="24"/>
        <v>6</v>
      </c>
      <c r="AC216" s="2">
        <f t="shared" si="25"/>
        <v>306770</v>
      </c>
      <c r="AD216" s="5">
        <f t="shared" si="26"/>
        <v>105202</v>
      </c>
      <c r="AE216" s="5">
        <f t="shared" si="27"/>
        <v>411972</v>
      </c>
      <c r="AG216" s="2">
        <f t="shared" si="28"/>
        <v>7</v>
      </c>
      <c r="AH216" s="2">
        <f t="shared" si="29"/>
        <v>2024</v>
      </c>
      <c r="AJ216" s="5">
        <f t="shared" si="30"/>
        <v>23227</v>
      </c>
      <c r="AK216" s="2">
        <f t="shared" si="31"/>
        <v>16</v>
      </c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40"/>
    </row>
    <row r="217" spans="1:89" x14ac:dyDescent="0.25">
      <c r="A217" s="18">
        <v>45500</v>
      </c>
      <c r="B217" s="12">
        <v>14104</v>
      </c>
      <c r="C217" s="12">
        <v>13795</v>
      </c>
      <c r="D217" s="12">
        <v>13865</v>
      </c>
      <c r="E217" s="12">
        <v>13298</v>
      </c>
      <c r="F217" s="12">
        <v>13139</v>
      </c>
      <c r="G217" s="12">
        <v>12778</v>
      </c>
      <c r="H217" s="12">
        <v>12256</v>
      </c>
      <c r="I217" s="12">
        <v>13983</v>
      </c>
      <c r="J217" s="12">
        <v>16459</v>
      </c>
      <c r="K217" s="12">
        <v>16195</v>
      </c>
      <c r="L217" s="12">
        <v>17667</v>
      </c>
      <c r="M217" s="12">
        <v>18951</v>
      </c>
      <c r="N217" s="12">
        <v>20026</v>
      </c>
      <c r="O217" s="12">
        <v>21696</v>
      </c>
      <c r="P217" s="12">
        <v>22737</v>
      </c>
      <c r="Q217" s="12">
        <v>22887</v>
      </c>
      <c r="R217" s="12">
        <v>21930</v>
      </c>
      <c r="S217" s="12">
        <v>21169</v>
      </c>
      <c r="T217" s="12">
        <v>20353</v>
      </c>
      <c r="U217" s="12">
        <v>18539</v>
      </c>
      <c r="V217" s="12">
        <v>17673</v>
      </c>
      <c r="W217" s="12">
        <v>16909</v>
      </c>
      <c r="X217" s="12">
        <v>15745</v>
      </c>
      <c r="Y217" s="12">
        <v>15015</v>
      </c>
      <c r="AA217" s="2">
        <f>IFERROR(INDEX('Holiday Schedule'!$D$3:$D$24,MATCH(A217,'Holiday Schedule'!$C$3:$C$24,0)),0)</f>
        <v>0</v>
      </c>
      <c r="AB217" s="2">
        <f t="shared" si="24"/>
        <v>7</v>
      </c>
      <c r="AC217" s="2">
        <f t="shared" si="25"/>
        <v>0</v>
      </c>
      <c r="AD217" s="5">
        <f t="shared" si="26"/>
        <v>411169</v>
      </c>
      <c r="AE217" s="5">
        <f t="shared" si="27"/>
        <v>411169</v>
      </c>
      <c r="AG217" s="2">
        <f t="shared" si="28"/>
        <v>7</v>
      </c>
      <c r="AH217" s="2">
        <f t="shared" si="29"/>
        <v>2024</v>
      </c>
      <c r="AJ217" s="5">
        <f t="shared" si="30"/>
        <v>22887</v>
      </c>
      <c r="AK217" s="2">
        <f t="shared" si="31"/>
        <v>16</v>
      </c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40"/>
    </row>
    <row r="218" spans="1:89" x14ac:dyDescent="0.25">
      <c r="A218" s="18">
        <v>45501</v>
      </c>
      <c r="B218" s="12">
        <v>14279</v>
      </c>
      <c r="C218" s="12">
        <v>13965</v>
      </c>
      <c r="D218" s="12">
        <v>13953</v>
      </c>
      <c r="E218" s="12">
        <v>13435</v>
      </c>
      <c r="F218" s="12">
        <v>13215</v>
      </c>
      <c r="G218" s="12">
        <v>12692</v>
      </c>
      <c r="H218" s="12">
        <v>12113</v>
      </c>
      <c r="I218" s="12">
        <v>13737</v>
      </c>
      <c r="J218" s="12">
        <v>16550</v>
      </c>
      <c r="K218" s="12">
        <v>16408</v>
      </c>
      <c r="L218" s="12">
        <v>18313</v>
      </c>
      <c r="M218" s="12">
        <v>19684</v>
      </c>
      <c r="N218" s="12">
        <v>21366</v>
      </c>
      <c r="O218" s="12">
        <v>22505</v>
      </c>
      <c r="P218" s="12">
        <v>23497</v>
      </c>
      <c r="Q218" s="12">
        <v>23674</v>
      </c>
      <c r="R218" s="12">
        <v>22638</v>
      </c>
      <c r="S218" s="12">
        <v>21764</v>
      </c>
      <c r="T218" s="12">
        <v>20980</v>
      </c>
      <c r="U218" s="12">
        <v>19106</v>
      </c>
      <c r="V218" s="12">
        <v>18237</v>
      </c>
      <c r="W218" s="12">
        <v>17001</v>
      </c>
      <c r="X218" s="12">
        <v>15608</v>
      </c>
      <c r="Y218" s="12">
        <v>14739</v>
      </c>
      <c r="AA218" s="2">
        <f>IFERROR(INDEX('Holiday Schedule'!$D$3:$D$24,MATCH(A218,'Holiday Schedule'!$C$3:$C$24,0)),0)</f>
        <v>0</v>
      </c>
      <c r="AB218" s="2">
        <f t="shared" si="24"/>
        <v>1</v>
      </c>
      <c r="AC218" s="2">
        <f t="shared" si="25"/>
        <v>0</v>
      </c>
      <c r="AD218" s="5">
        <f t="shared" si="26"/>
        <v>419459</v>
      </c>
      <c r="AE218" s="5">
        <f t="shared" si="27"/>
        <v>419459</v>
      </c>
      <c r="AG218" s="2">
        <f t="shared" si="28"/>
        <v>7</v>
      </c>
      <c r="AH218" s="2">
        <f t="shared" si="29"/>
        <v>2024</v>
      </c>
      <c r="AJ218" s="5">
        <f t="shared" si="30"/>
        <v>23674</v>
      </c>
      <c r="AK218" s="2">
        <f t="shared" si="31"/>
        <v>16</v>
      </c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40"/>
    </row>
    <row r="219" spans="1:89" x14ac:dyDescent="0.25">
      <c r="A219" s="18">
        <v>45502</v>
      </c>
      <c r="B219" s="12">
        <v>13904</v>
      </c>
      <c r="C219" s="12">
        <v>13870</v>
      </c>
      <c r="D219" s="12">
        <v>13946</v>
      </c>
      <c r="E219" s="12">
        <v>13582</v>
      </c>
      <c r="F219" s="12">
        <v>13710</v>
      </c>
      <c r="G219" s="12">
        <v>13922</v>
      </c>
      <c r="H219" s="12">
        <v>14133</v>
      </c>
      <c r="I219" s="12">
        <v>16390</v>
      </c>
      <c r="J219" s="12">
        <v>20388</v>
      </c>
      <c r="K219" s="12">
        <v>19950</v>
      </c>
      <c r="L219" s="12">
        <v>21641</v>
      </c>
      <c r="M219" s="12">
        <v>21532</v>
      </c>
      <c r="N219" s="12">
        <v>22985</v>
      </c>
      <c r="O219" s="12">
        <v>24132</v>
      </c>
      <c r="P219" s="12">
        <v>24783</v>
      </c>
      <c r="Q219" s="12">
        <v>24187</v>
      </c>
      <c r="R219" s="12">
        <v>21574</v>
      </c>
      <c r="S219" s="12">
        <v>19996</v>
      </c>
      <c r="T219" s="12">
        <v>18956</v>
      </c>
      <c r="U219" s="12">
        <v>17761</v>
      </c>
      <c r="V219" s="12">
        <v>16664</v>
      </c>
      <c r="W219" s="12">
        <v>15500</v>
      </c>
      <c r="X219" s="12">
        <v>14452</v>
      </c>
      <c r="Y219" s="12">
        <v>13862</v>
      </c>
      <c r="AA219" s="2">
        <f>IFERROR(INDEX('Holiday Schedule'!$D$3:$D$24,MATCH(A219,'Holiday Schedule'!$C$3:$C$24,0)),0)</f>
        <v>0</v>
      </c>
      <c r="AB219" s="2">
        <f t="shared" si="24"/>
        <v>2</v>
      </c>
      <c r="AC219" s="2">
        <f t="shared" si="25"/>
        <v>320891</v>
      </c>
      <c r="AD219" s="5">
        <f t="shared" si="26"/>
        <v>110929</v>
      </c>
      <c r="AE219" s="5">
        <f t="shared" si="27"/>
        <v>431820</v>
      </c>
      <c r="AG219" s="2">
        <f t="shared" si="28"/>
        <v>7</v>
      </c>
      <c r="AH219" s="2">
        <f t="shared" si="29"/>
        <v>2024</v>
      </c>
      <c r="AJ219" s="5">
        <f t="shared" si="30"/>
        <v>24783</v>
      </c>
      <c r="AK219" s="2">
        <f t="shared" si="31"/>
        <v>15</v>
      </c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40"/>
    </row>
    <row r="220" spans="1:89" x14ac:dyDescent="0.25">
      <c r="A220" s="18">
        <v>45503</v>
      </c>
      <c r="B220" s="12">
        <v>13180</v>
      </c>
      <c r="C220" s="12">
        <v>13175</v>
      </c>
      <c r="D220" s="12">
        <v>13571</v>
      </c>
      <c r="E220" s="12">
        <v>13285</v>
      </c>
      <c r="F220" s="12">
        <v>13426</v>
      </c>
      <c r="G220" s="12">
        <v>13850</v>
      </c>
      <c r="H220" s="12">
        <v>14130</v>
      </c>
      <c r="I220" s="12">
        <v>16473</v>
      </c>
      <c r="J220" s="12">
        <v>20743</v>
      </c>
      <c r="K220" s="12">
        <v>20069</v>
      </c>
      <c r="L220" s="12">
        <v>22092</v>
      </c>
      <c r="M220" s="12">
        <v>21898</v>
      </c>
      <c r="N220" s="12">
        <v>22985</v>
      </c>
      <c r="O220" s="12">
        <v>23939</v>
      </c>
      <c r="P220" s="12">
        <v>24744</v>
      </c>
      <c r="Q220" s="12">
        <v>24522</v>
      </c>
      <c r="R220" s="12">
        <v>22822</v>
      </c>
      <c r="S220" s="12">
        <v>21041</v>
      </c>
      <c r="T220" s="12">
        <v>20411</v>
      </c>
      <c r="U220" s="12">
        <v>19237</v>
      </c>
      <c r="V220" s="12">
        <v>18140</v>
      </c>
      <c r="W220" s="12">
        <v>17186</v>
      </c>
      <c r="X220" s="12">
        <v>15791</v>
      </c>
      <c r="Y220" s="12">
        <v>15108</v>
      </c>
      <c r="AA220" s="2">
        <f>IFERROR(INDEX('Holiday Schedule'!$D$3:$D$24,MATCH(A220,'Holiday Schedule'!$C$3:$C$24,0)),0)</f>
        <v>0</v>
      </c>
      <c r="AB220" s="2">
        <f t="shared" si="24"/>
        <v>3</v>
      </c>
      <c r="AC220" s="2">
        <f t="shared" si="25"/>
        <v>332093</v>
      </c>
      <c r="AD220" s="5">
        <f t="shared" si="26"/>
        <v>109725</v>
      </c>
      <c r="AE220" s="5">
        <f t="shared" si="27"/>
        <v>441818</v>
      </c>
      <c r="AG220" s="2">
        <f t="shared" si="28"/>
        <v>7</v>
      </c>
      <c r="AH220" s="2">
        <f t="shared" si="29"/>
        <v>2024</v>
      </c>
      <c r="AJ220" s="5">
        <f t="shared" si="30"/>
        <v>24744</v>
      </c>
      <c r="AK220" s="2">
        <f t="shared" si="31"/>
        <v>15</v>
      </c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40"/>
    </row>
    <row r="221" spans="1:89" x14ac:dyDescent="0.25">
      <c r="A221" s="18">
        <v>45504</v>
      </c>
      <c r="B221" s="12">
        <v>14329</v>
      </c>
      <c r="C221" s="12">
        <v>14436</v>
      </c>
      <c r="D221" s="12">
        <v>14541</v>
      </c>
      <c r="E221" s="12">
        <v>14270</v>
      </c>
      <c r="F221" s="12">
        <v>14269</v>
      </c>
      <c r="G221" s="12">
        <v>14729</v>
      </c>
      <c r="H221" s="12">
        <v>14747</v>
      </c>
      <c r="I221" s="12">
        <v>17157</v>
      </c>
      <c r="J221" s="12">
        <v>21622</v>
      </c>
      <c r="K221" s="12">
        <v>21142</v>
      </c>
      <c r="L221" s="12">
        <v>23235</v>
      </c>
      <c r="M221" s="12">
        <v>23906</v>
      </c>
      <c r="N221" s="12">
        <v>25215</v>
      </c>
      <c r="O221" s="12">
        <v>26879</v>
      </c>
      <c r="P221" s="12">
        <v>26505</v>
      </c>
      <c r="Q221" s="12">
        <v>26658</v>
      </c>
      <c r="R221" s="12">
        <v>25216</v>
      </c>
      <c r="S221" s="12">
        <v>22737</v>
      </c>
      <c r="T221" s="12">
        <v>21826</v>
      </c>
      <c r="U221" s="12">
        <v>20092</v>
      </c>
      <c r="V221" s="12">
        <v>19006</v>
      </c>
      <c r="W221" s="12">
        <v>18150</v>
      </c>
      <c r="X221" s="12">
        <v>16657</v>
      </c>
      <c r="Y221" s="12">
        <v>15760</v>
      </c>
      <c r="AA221" s="2">
        <f>IFERROR(INDEX('Holiday Schedule'!$D$3:$D$24,MATCH(A221,'Holiday Schedule'!$C$3:$C$24,0)),0)</f>
        <v>0</v>
      </c>
      <c r="AB221" s="2">
        <f t="shared" si="24"/>
        <v>4</v>
      </c>
      <c r="AC221" s="2">
        <f t="shared" si="25"/>
        <v>356003</v>
      </c>
      <c r="AD221" s="5">
        <f t="shared" si="26"/>
        <v>117081</v>
      </c>
      <c r="AE221" s="5">
        <f t="shared" si="27"/>
        <v>473084</v>
      </c>
      <c r="AG221" s="2">
        <f t="shared" si="28"/>
        <v>7</v>
      </c>
      <c r="AH221" s="2">
        <f t="shared" si="29"/>
        <v>2024</v>
      </c>
      <c r="AJ221" s="5">
        <f t="shared" si="30"/>
        <v>26879</v>
      </c>
      <c r="AK221" s="2">
        <f t="shared" si="31"/>
        <v>14</v>
      </c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40"/>
    </row>
    <row r="222" spans="1:89" x14ac:dyDescent="0.25">
      <c r="A222" s="18">
        <v>45505</v>
      </c>
      <c r="B222" s="12">
        <v>14444</v>
      </c>
      <c r="C222" s="12">
        <v>14305</v>
      </c>
      <c r="D222" s="12">
        <v>14184</v>
      </c>
      <c r="E222" s="12">
        <v>14157</v>
      </c>
      <c r="F222" s="12">
        <v>14152</v>
      </c>
      <c r="G222" s="12">
        <v>14810</v>
      </c>
      <c r="H222" s="12">
        <v>15325</v>
      </c>
      <c r="I222" s="12">
        <v>17498</v>
      </c>
      <c r="J222" s="12">
        <v>20342</v>
      </c>
      <c r="K222" s="12">
        <v>20321</v>
      </c>
      <c r="L222" s="12">
        <v>21425</v>
      </c>
      <c r="M222" s="12">
        <v>22857</v>
      </c>
      <c r="N222" s="12">
        <v>24174</v>
      </c>
      <c r="O222" s="12">
        <v>27010</v>
      </c>
      <c r="P222" s="12">
        <v>27383</v>
      </c>
      <c r="Q222" s="12">
        <v>27811</v>
      </c>
      <c r="R222" s="12">
        <v>25655</v>
      </c>
      <c r="S222" s="12">
        <v>24261</v>
      </c>
      <c r="T222" s="12">
        <v>23655</v>
      </c>
      <c r="U222" s="12">
        <v>21363</v>
      </c>
      <c r="V222" s="12">
        <v>20115</v>
      </c>
      <c r="W222" s="12">
        <v>19195</v>
      </c>
      <c r="X222" s="12">
        <v>17229</v>
      </c>
      <c r="Y222" s="12">
        <v>16015</v>
      </c>
      <c r="AA222" s="2">
        <f>IFERROR(INDEX('Holiday Schedule'!$D$3:$D$24,MATCH(A222,'Holiday Schedule'!$C$3:$C$24,0)),0)</f>
        <v>0</v>
      </c>
      <c r="AB222" s="2">
        <f t="shared" si="24"/>
        <v>5</v>
      </c>
      <c r="AC222" s="2">
        <f t="shared" si="25"/>
        <v>360294</v>
      </c>
      <c r="AD222" s="5">
        <f t="shared" si="26"/>
        <v>117392</v>
      </c>
      <c r="AE222" s="5">
        <f t="shared" si="27"/>
        <v>477686</v>
      </c>
      <c r="AG222" s="2">
        <f t="shared" si="28"/>
        <v>8</v>
      </c>
      <c r="AH222" s="2">
        <f t="shared" si="29"/>
        <v>2024</v>
      </c>
      <c r="AJ222" s="5">
        <f t="shared" si="30"/>
        <v>27811</v>
      </c>
      <c r="AK222" s="2">
        <f t="shared" si="31"/>
        <v>16</v>
      </c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40"/>
    </row>
    <row r="223" spans="1:89" x14ac:dyDescent="0.25">
      <c r="A223" s="18">
        <v>45506</v>
      </c>
      <c r="B223" s="12">
        <v>15919</v>
      </c>
      <c r="C223" s="12">
        <v>15482</v>
      </c>
      <c r="D223" s="12">
        <v>15332</v>
      </c>
      <c r="E223" s="12">
        <v>14945</v>
      </c>
      <c r="F223" s="12">
        <v>14849</v>
      </c>
      <c r="G223" s="12">
        <v>15202</v>
      </c>
      <c r="H223" s="12">
        <v>15811</v>
      </c>
      <c r="I223" s="12">
        <v>17757</v>
      </c>
      <c r="J223" s="12">
        <v>21446</v>
      </c>
      <c r="K223" s="12">
        <v>21980</v>
      </c>
      <c r="L223" s="12">
        <v>24067</v>
      </c>
      <c r="M223" s="12">
        <v>25899</v>
      </c>
      <c r="N223" s="12">
        <v>27496</v>
      </c>
      <c r="O223" s="12">
        <v>29582</v>
      </c>
      <c r="P223" s="12">
        <v>31579</v>
      </c>
      <c r="Q223" s="12">
        <v>30485</v>
      </c>
      <c r="R223" s="12">
        <v>29042</v>
      </c>
      <c r="S223" s="12">
        <v>25763</v>
      </c>
      <c r="T223" s="12">
        <v>24735</v>
      </c>
      <c r="U223" s="12">
        <v>21819</v>
      </c>
      <c r="V223" s="12">
        <v>20549</v>
      </c>
      <c r="W223" s="12">
        <v>19568</v>
      </c>
      <c r="X223" s="12">
        <v>17362</v>
      </c>
      <c r="Y223" s="12">
        <v>16649</v>
      </c>
      <c r="AA223" s="2">
        <f>IFERROR(INDEX('Holiday Schedule'!$D$3:$D$24,MATCH(A223,'Holiday Schedule'!$C$3:$C$24,0)),0)</f>
        <v>0</v>
      </c>
      <c r="AB223" s="2">
        <f t="shared" si="24"/>
        <v>6</v>
      </c>
      <c r="AC223" s="2">
        <f t="shared" si="25"/>
        <v>389129</v>
      </c>
      <c r="AD223" s="5">
        <f t="shared" si="26"/>
        <v>124189</v>
      </c>
      <c r="AE223" s="5">
        <f t="shared" si="27"/>
        <v>513318</v>
      </c>
      <c r="AG223" s="2">
        <f t="shared" si="28"/>
        <v>8</v>
      </c>
      <c r="AH223" s="2">
        <f t="shared" si="29"/>
        <v>2024</v>
      </c>
      <c r="AJ223" s="5">
        <f t="shared" si="30"/>
        <v>31579</v>
      </c>
      <c r="AK223" s="2">
        <f t="shared" si="31"/>
        <v>15</v>
      </c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40"/>
    </row>
    <row r="224" spans="1:89" x14ac:dyDescent="0.25">
      <c r="A224" s="18">
        <v>45507</v>
      </c>
      <c r="B224" s="12">
        <v>16359</v>
      </c>
      <c r="C224" s="12">
        <v>16038</v>
      </c>
      <c r="D224" s="12">
        <v>16009</v>
      </c>
      <c r="E224" s="12">
        <v>15744</v>
      </c>
      <c r="F224" s="12">
        <v>15264</v>
      </c>
      <c r="G224" s="12">
        <v>15619</v>
      </c>
      <c r="H224" s="12">
        <v>15566</v>
      </c>
      <c r="I224" s="12">
        <v>17138</v>
      </c>
      <c r="J224" s="12">
        <v>19888</v>
      </c>
      <c r="K224" s="12">
        <v>19955</v>
      </c>
      <c r="L224" s="12">
        <v>20772</v>
      </c>
      <c r="M224" s="12">
        <v>23399</v>
      </c>
      <c r="N224" s="12">
        <v>23331</v>
      </c>
      <c r="O224" s="12">
        <v>25089</v>
      </c>
      <c r="P224" s="12">
        <v>26080</v>
      </c>
      <c r="Q224" s="12">
        <v>25511</v>
      </c>
      <c r="R224" s="12">
        <v>24418</v>
      </c>
      <c r="S224" s="12">
        <v>22616</v>
      </c>
      <c r="T224" s="12">
        <v>22028</v>
      </c>
      <c r="U224" s="12">
        <v>19848</v>
      </c>
      <c r="V224" s="12">
        <v>18985</v>
      </c>
      <c r="W224" s="12">
        <v>18246</v>
      </c>
      <c r="X224" s="12">
        <v>16661</v>
      </c>
      <c r="Y224" s="12">
        <v>15927</v>
      </c>
      <c r="AA224" s="2">
        <f>IFERROR(INDEX('Holiday Schedule'!$D$3:$D$24,MATCH(A224,'Holiday Schedule'!$C$3:$C$24,0)),0)</f>
        <v>0</v>
      </c>
      <c r="AB224" s="2">
        <f t="shared" si="24"/>
        <v>7</v>
      </c>
      <c r="AC224" s="2">
        <f t="shared" si="25"/>
        <v>0</v>
      </c>
      <c r="AD224" s="5">
        <f t="shared" si="26"/>
        <v>470491</v>
      </c>
      <c r="AE224" s="5">
        <f t="shared" si="27"/>
        <v>470491</v>
      </c>
      <c r="AG224" s="2">
        <f t="shared" si="28"/>
        <v>8</v>
      </c>
      <c r="AH224" s="2">
        <f t="shared" si="29"/>
        <v>2024</v>
      </c>
      <c r="AJ224" s="5">
        <f t="shared" si="30"/>
        <v>26080</v>
      </c>
      <c r="AK224" s="2">
        <f t="shared" si="31"/>
        <v>15</v>
      </c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40"/>
    </row>
    <row r="225" spans="1:89" x14ac:dyDescent="0.25">
      <c r="A225" s="18">
        <v>45508</v>
      </c>
      <c r="B225" s="12">
        <v>15801</v>
      </c>
      <c r="C225" s="12">
        <v>15546</v>
      </c>
      <c r="D225" s="12">
        <v>15745</v>
      </c>
      <c r="E225" s="12">
        <v>15149</v>
      </c>
      <c r="F225" s="12">
        <v>15122</v>
      </c>
      <c r="G225" s="12">
        <v>15111</v>
      </c>
      <c r="H225" s="12">
        <v>15076</v>
      </c>
      <c r="I225" s="12">
        <v>16341</v>
      </c>
      <c r="J225" s="12">
        <v>19406</v>
      </c>
      <c r="K225" s="12">
        <v>20103</v>
      </c>
      <c r="L225" s="12">
        <v>21964</v>
      </c>
      <c r="M225" s="12">
        <v>23792</v>
      </c>
      <c r="N225" s="12">
        <v>23284</v>
      </c>
      <c r="O225" s="12">
        <v>23839</v>
      </c>
      <c r="P225" s="12">
        <v>25719</v>
      </c>
      <c r="Q225" s="12">
        <v>26795</v>
      </c>
      <c r="R225" s="12">
        <v>25783</v>
      </c>
      <c r="S225" s="12">
        <v>23528</v>
      </c>
      <c r="T225" s="12">
        <v>21497</v>
      </c>
      <c r="U225" s="12">
        <v>18875</v>
      </c>
      <c r="V225" s="12">
        <v>18034</v>
      </c>
      <c r="W225" s="12">
        <v>17392</v>
      </c>
      <c r="X225" s="12">
        <v>15389</v>
      </c>
      <c r="Y225" s="12">
        <v>14793</v>
      </c>
      <c r="AA225" s="2">
        <f>IFERROR(INDEX('Holiday Schedule'!$D$3:$D$24,MATCH(A225,'Holiday Schedule'!$C$3:$C$24,0)),0)</f>
        <v>0</v>
      </c>
      <c r="AB225" s="2">
        <f t="shared" si="24"/>
        <v>1</v>
      </c>
      <c r="AC225" s="2">
        <f t="shared" si="25"/>
        <v>0</v>
      </c>
      <c r="AD225" s="5">
        <f t="shared" si="26"/>
        <v>464084</v>
      </c>
      <c r="AE225" s="5">
        <f t="shared" si="27"/>
        <v>464084</v>
      </c>
      <c r="AG225" s="2">
        <f t="shared" si="28"/>
        <v>8</v>
      </c>
      <c r="AH225" s="2">
        <f t="shared" si="29"/>
        <v>2024</v>
      </c>
      <c r="AJ225" s="5">
        <f t="shared" si="30"/>
        <v>26795</v>
      </c>
      <c r="AK225" s="2">
        <f t="shared" si="31"/>
        <v>16</v>
      </c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40"/>
    </row>
    <row r="226" spans="1:89" x14ac:dyDescent="0.25">
      <c r="A226" s="18">
        <v>45509</v>
      </c>
      <c r="B226" s="12">
        <v>14692</v>
      </c>
      <c r="C226" s="12">
        <v>14441</v>
      </c>
      <c r="D226" s="12">
        <v>14268</v>
      </c>
      <c r="E226" s="12">
        <v>14111</v>
      </c>
      <c r="F226" s="12">
        <v>14223</v>
      </c>
      <c r="G226" s="12">
        <v>14488</v>
      </c>
      <c r="H226" s="12">
        <v>15260</v>
      </c>
      <c r="I226" s="12">
        <v>16840</v>
      </c>
      <c r="J226" s="12">
        <v>19685</v>
      </c>
      <c r="K226" s="12">
        <v>19604</v>
      </c>
      <c r="L226" s="12">
        <v>21661</v>
      </c>
      <c r="M226" s="12">
        <v>23030</v>
      </c>
      <c r="N226" s="12">
        <v>23870</v>
      </c>
      <c r="O226" s="12">
        <v>24816</v>
      </c>
      <c r="P226" s="12">
        <v>26716</v>
      </c>
      <c r="Q226" s="12">
        <v>27276</v>
      </c>
      <c r="R226" s="12">
        <v>26057</v>
      </c>
      <c r="S226" s="12">
        <v>23123</v>
      </c>
      <c r="T226" s="12">
        <v>21410</v>
      </c>
      <c r="U226" s="12">
        <v>19487</v>
      </c>
      <c r="V226" s="12">
        <v>17794</v>
      </c>
      <c r="W226" s="12">
        <v>16735</v>
      </c>
      <c r="X226" s="12">
        <v>14455</v>
      </c>
      <c r="Y226" s="12">
        <v>13833</v>
      </c>
      <c r="AA226" s="2">
        <f>IFERROR(INDEX('Holiday Schedule'!$D$3:$D$24,MATCH(A226,'Holiday Schedule'!$C$3:$C$24,0)),0)</f>
        <v>0</v>
      </c>
      <c r="AB226" s="2">
        <f t="shared" si="24"/>
        <v>2</v>
      </c>
      <c r="AC226" s="2">
        <f t="shared" si="25"/>
        <v>342559</v>
      </c>
      <c r="AD226" s="5">
        <f t="shared" si="26"/>
        <v>115316</v>
      </c>
      <c r="AE226" s="5">
        <f t="shared" si="27"/>
        <v>457875</v>
      </c>
      <c r="AG226" s="2">
        <f t="shared" si="28"/>
        <v>8</v>
      </c>
      <c r="AH226" s="2">
        <f t="shared" si="29"/>
        <v>2024</v>
      </c>
      <c r="AJ226" s="5">
        <f t="shared" si="30"/>
        <v>27276</v>
      </c>
      <c r="AK226" s="2">
        <f t="shared" si="31"/>
        <v>16</v>
      </c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40"/>
    </row>
    <row r="227" spans="1:89" x14ac:dyDescent="0.25">
      <c r="A227" s="18">
        <v>45510</v>
      </c>
      <c r="B227" s="12">
        <v>13614</v>
      </c>
      <c r="C227" s="12">
        <v>13620</v>
      </c>
      <c r="D227" s="12">
        <v>13083</v>
      </c>
      <c r="E227" s="12">
        <v>13271</v>
      </c>
      <c r="F227" s="12">
        <v>13022</v>
      </c>
      <c r="G227" s="12">
        <v>13753</v>
      </c>
      <c r="H227" s="12">
        <v>14247</v>
      </c>
      <c r="I227" s="12">
        <v>15770</v>
      </c>
      <c r="J227" s="12">
        <v>18732</v>
      </c>
      <c r="K227" s="12">
        <v>18100</v>
      </c>
      <c r="L227" s="12">
        <v>19367</v>
      </c>
      <c r="M227" s="12">
        <v>20390</v>
      </c>
      <c r="N227" s="12">
        <v>19792</v>
      </c>
      <c r="O227" s="12">
        <v>20484</v>
      </c>
      <c r="P227" s="12">
        <v>22524</v>
      </c>
      <c r="Q227" s="12">
        <v>21509</v>
      </c>
      <c r="R227" s="12">
        <v>20616</v>
      </c>
      <c r="S227" s="12">
        <v>18870</v>
      </c>
      <c r="T227" s="12">
        <v>18185</v>
      </c>
      <c r="U227" s="12">
        <v>16760</v>
      </c>
      <c r="V227" s="12">
        <v>16086</v>
      </c>
      <c r="W227" s="12">
        <v>15142</v>
      </c>
      <c r="X227" s="12">
        <v>13408</v>
      </c>
      <c r="Y227" s="12">
        <v>12800</v>
      </c>
      <c r="AA227" s="2">
        <f>IFERROR(INDEX('Holiday Schedule'!$D$3:$D$24,MATCH(A227,'Holiday Schedule'!$C$3:$C$24,0)),0)</f>
        <v>0</v>
      </c>
      <c r="AB227" s="2">
        <f t="shared" si="24"/>
        <v>3</v>
      </c>
      <c r="AC227" s="2">
        <f t="shared" si="25"/>
        <v>295735</v>
      </c>
      <c r="AD227" s="5">
        <f t="shared" si="26"/>
        <v>107410</v>
      </c>
      <c r="AE227" s="5">
        <f t="shared" si="27"/>
        <v>403145</v>
      </c>
      <c r="AG227" s="2">
        <f t="shared" si="28"/>
        <v>8</v>
      </c>
      <c r="AH227" s="2">
        <f t="shared" si="29"/>
        <v>2024</v>
      </c>
      <c r="AJ227" s="5">
        <f t="shared" si="30"/>
        <v>22524</v>
      </c>
      <c r="AK227" s="2">
        <f t="shared" si="31"/>
        <v>15</v>
      </c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40"/>
    </row>
    <row r="228" spans="1:89" x14ac:dyDescent="0.25">
      <c r="A228" s="18">
        <v>45511</v>
      </c>
      <c r="B228" s="12">
        <v>12799</v>
      </c>
      <c r="C228" s="12">
        <v>12441</v>
      </c>
      <c r="D228" s="12">
        <v>12259</v>
      </c>
      <c r="E228" s="12">
        <v>12443</v>
      </c>
      <c r="F228" s="12">
        <v>12396</v>
      </c>
      <c r="G228" s="12">
        <v>13129</v>
      </c>
      <c r="H228" s="12">
        <v>13526</v>
      </c>
      <c r="I228" s="12">
        <v>15087</v>
      </c>
      <c r="J228" s="12">
        <v>17007</v>
      </c>
      <c r="K228" s="12">
        <v>16080</v>
      </c>
      <c r="L228" s="12">
        <v>16981</v>
      </c>
      <c r="M228" s="12">
        <v>18800</v>
      </c>
      <c r="N228" s="12">
        <v>19238</v>
      </c>
      <c r="O228" s="12">
        <v>20858</v>
      </c>
      <c r="P228" s="12">
        <v>22192</v>
      </c>
      <c r="Q228" s="12">
        <v>22400</v>
      </c>
      <c r="R228" s="12">
        <v>21171</v>
      </c>
      <c r="S228" s="12">
        <v>19642</v>
      </c>
      <c r="T228" s="12">
        <v>19220</v>
      </c>
      <c r="U228" s="12">
        <v>17394</v>
      </c>
      <c r="V228" s="12">
        <v>16375</v>
      </c>
      <c r="W228" s="12">
        <v>15431</v>
      </c>
      <c r="X228" s="12">
        <v>13521</v>
      </c>
      <c r="Y228" s="12">
        <v>12363</v>
      </c>
      <c r="AA228" s="2">
        <f>IFERROR(INDEX('Holiday Schedule'!$D$3:$D$24,MATCH(A228,'Holiday Schedule'!$C$3:$C$24,0)),0)</f>
        <v>0</v>
      </c>
      <c r="AB228" s="2">
        <f t="shared" si="24"/>
        <v>4</v>
      </c>
      <c r="AC228" s="2">
        <f t="shared" si="25"/>
        <v>291397</v>
      </c>
      <c r="AD228" s="5">
        <f t="shared" si="26"/>
        <v>101356</v>
      </c>
      <c r="AE228" s="5">
        <f t="shared" si="27"/>
        <v>392753</v>
      </c>
      <c r="AG228" s="2">
        <f t="shared" si="28"/>
        <v>8</v>
      </c>
      <c r="AH228" s="2">
        <f t="shared" si="29"/>
        <v>2024</v>
      </c>
      <c r="AJ228" s="5">
        <f t="shared" si="30"/>
        <v>22400</v>
      </c>
      <c r="AK228" s="2">
        <f t="shared" si="31"/>
        <v>16</v>
      </c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40"/>
    </row>
    <row r="229" spans="1:89" x14ac:dyDescent="0.25">
      <c r="A229" s="18">
        <v>45512</v>
      </c>
      <c r="B229" s="12">
        <v>13250</v>
      </c>
      <c r="C229" s="12">
        <v>12467</v>
      </c>
      <c r="D229" s="12">
        <v>12318</v>
      </c>
      <c r="E229" s="12">
        <v>12114</v>
      </c>
      <c r="F229" s="12">
        <v>12214</v>
      </c>
      <c r="G229" s="12">
        <v>12663</v>
      </c>
      <c r="H229" s="12">
        <v>13034</v>
      </c>
      <c r="I229" s="12">
        <v>14361</v>
      </c>
      <c r="J229" s="12">
        <v>16060</v>
      </c>
      <c r="K229" s="12">
        <v>15473</v>
      </c>
      <c r="L229" s="12">
        <v>16377</v>
      </c>
      <c r="M229" s="12">
        <v>17815</v>
      </c>
      <c r="N229" s="12">
        <v>18320</v>
      </c>
      <c r="O229" s="12">
        <v>19858</v>
      </c>
      <c r="P229" s="12">
        <v>22004</v>
      </c>
      <c r="Q229" s="12">
        <v>21647</v>
      </c>
      <c r="R229" s="12">
        <v>20738</v>
      </c>
      <c r="S229" s="12">
        <v>19189</v>
      </c>
      <c r="T229" s="12">
        <v>18639</v>
      </c>
      <c r="U229" s="12">
        <v>16889</v>
      </c>
      <c r="V229" s="12">
        <v>15972</v>
      </c>
      <c r="W229" s="12">
        <v>15183</v>
      </c>
      <c r="X229" s="12">
        <v>13577</v>
      </c>
      <c r="Y229" s="12">
        <v>12812</v>
      </c>
      <c r="AA229" s="2">
        <f>IFERROR(INDEX('Holiday Schedule'!$D$3:$D$24,MATCH(A229,'Holiday Schedule'!$C$3:$C$24,0)),0)</f>
        <v>0</v>
      </c>
      <c r="AB229" s="2">
        <f t="shared" si="24"/>
        <v>5</v>
      </c>
      <c r="AC229" s="2">
        <f t="shared" si="25"/>
        <v>282102</v>
      </c>
      <c r="AD229" s="5">
        <f t="shared" si="26"/>
        <v>100872</v>
      </c>
      <c r="AE229" s="5">
        <f t="shared" si="27"/>
        <v>382974</v>
      </c>
      <c r="AG229" s="2">
        <f t="shared" si="28"/>
        <v>8</v>
      </c>
      <c r="AH229" s="2">
        <f t="shared" si="29"/>
        <v>2024</v>
      </c>
      <c r="AJ229" s="5">
        <f t="shared" si="30"/>
        <v>22004</v>
      </c>
      <c r="AK229" s="2">
        <f t="shared" si="31"/>
        <v>15</v>
      </c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40"/>
    </row>
    <row r="230" spans="1:89" x14ac:dyDescent="0.25">
      <c r="A230" s="18">
        <v>45513</v>
      </c>
      <c r="B230" s="12">
        <v>15007</v>
      </c>
      <c r="C230" s="12">
        <v>16928</v>
      </c>
      <c r="D230" s="12">
        <v>16595</v>
      </c>
      <c r="E230" s="12">
        <v>14654</v>
      </c>
      <c r="F230" s="12">
        <v>12807</v>
      </c>
      <c r="G230" s="12">
        <v>14175</v>
      </c>
      <c r="H230" s="12">
        <v>12627</v>
      </c>
      <c r="I230" s="12">
        <v>14835</v>
      </c>
      <c r="J230" s="12">
        <v>17093</v>
      </c>
      <c r="K230" s="12">
        <v>16544</v>
      </c>
      <c r="L230" s="12">
        <v>16125</v>
      </c>
      <c r="M230" s="12">
        <v>17051</v>
      </c>
      <c r="N230" s="12">
        <v>22169</v>
      </c>
      <c r="O230" s="12">
        <v>22414</v>
      </c>
      <c r="P230" s="12">
        <v>23084</v>
      </c>
      <c r="Q230" s="12">
        <v>22653</v>
      </c>
      <c r="R230" s="12">
        <v>20974</v>
      </c>
      <c r="S230" s="12">
        <v>18660</v>
      </c>
      <c r="T230" s="12">
        <v>17427</v>
      </c>
      <c r="U230" s="12">
        <v>15887</v>
      </c>
      <c r="V230" s="12">
        <v>14908</v>
      </c>
      <c r="W230" s="12">
        <v>14676</v>
      </c>
      <c r="X230" s="12">
        <v>13459</v>
      </c>
      <c r="Y230" s="12">
        <v>13269</v>
      </c>
      <c r="AA230" s="2">
        <f>IFERROR(INDEX('Holiday Schedule'!$D$3:$D$24,MATCH(A230,'Holiday Schedule'!$C$3:$C$24,0)),0)</f>
        <v>0</v>
      </c>
      <c r="AB230" s="2">
        <f t="shared" si="24"/>
        <v>6</v>
      </c>
      <c r="AC230" s="2">
        <f t="shared" si="25"/>
        <v>287959</v>
      </c>
      <c r="AD230" s="5">
        <f t="shared" si="26"/>
        <v>116062</v>
      </c>
      <c r="AE230" s="5">
        <f t="shared" si="27"/>
        <v>404021</v>
      </c>
      <c r="AG230" s="2">
        <f t="shared" si="28"/>
        <v>8</v>
      </c>
      <c r="AH230" s="2">
        <f t="shared" si="29"/>
        <v>2024</v>
      </c>
      <c r="AJ230" s="5">
        <f t="shared" si="30"/>
        <v>23084</v>
      </c>
      <c r="AK230" s="2">
        <f t="shared" si="31"/>
        <v>15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40"/>
    </row>
    <row r="231" spans="1:89" x14ac:dyDescent="0.25">
      <c r="A231" s="18">
        <v>45514</v>
      </c>
      <c r="B231" s="12">
        <v>13133</v>
      </c>
      <c r="C231" s="12">
        <v>13223</v>
      </c>
      <c r="D231" s="12">
        <v>13152</v>
      </c>
      <c r="E231" s="12">
        <v>13170</v>
      </c>
      <c r="F231" s="12">
        <v>13088</v>
      </c>
      <c r="G231" s="12">
        <v>13639</v>
      </c>
      <c r="H231" s="12">
        <v>13724</v>
      </c>
      <c r="I231" s="12">
        <v>15160</v>
      </c>
      <c r="J231" s="12">
        <v>17844</v>
      </c>
      <c r="K231" s="12">
        <v>17972</v>
      </c>
      <c r="L231" s="12">
        <v>20009</v>
      </c>
      <c r="M231" s="12">
        <v>21849</v>
      </c>
      <c r="N231" s="12">
        <v>22243</v>
      </c>
      <c r="O231" s="12">
        <v>23752</v>
      </c>
      <c r="P231" s="12">
        <v>25463</v>
      </c>
      <c r="Q231" s="12">
        <v>25265</v>
      </c>
      <c r="R231" s="12">
        <v>24812</v>
      </c>
      <c r="S231" s="12">
        <v>22493</v>
      </c>
      <c r="T231" s="12">
        <v>21322</v>
      </c>
      <c r="U231" s="12">
        <v>18541</v>
      </c>
      <c r="V231" s="12">
        <v>17916</v>
      </c>
      <c r="W231" s="12">
        <v>17054</v>
      </c>
      <c r="X231" s="12">
        <v>15220</v>
      </c>
      <c r="Y231" s="12">
        <v>14452</v>
      </c>
      <c r="AA231" s="2">
        <f>IFERROR(INDEX('Holiday Schedule'!$D$3:$D$24,MATCH(A231,'Holiday Schedule'!$C$3:$C$24,0)),0)</f>
        <v>0</v>
      </c>
      <c r="AB231" s="2">
        <f t="shared" si="24"/>
        <v>7</v>
      </c>
      <c r="AC231" s="2">
        <f t="shared" si="25"/>
        <v>0</v>
      </c>
      <c r="AD231" s="5">
        <f t="shared" si="26"/>
        <v>434496</v>
      </c>
      <c r="AE231" s="5">
        <f t="shared" si="27"/>
        <v>434496</v>
      </c>
      <c r="AG231" s="2">
        <f t="shared" si="28"/>
        <v>8</v>
      </c>
      <c r="AH231" s="2">
        <f t="shared" si="29"/>
        <v>2024</v>
      </c>
      <c r="AJ231" s="5">
        <f t="shared" si="30"/>
        <v>25463</v>
      </c>
      <c r="AK231" s="2">
        <f t="shared" si="31"/>
        <v>15</v>
      </c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40"/>
    </row>
    <row r="232" spans="1:89" x14ac:dyDescent="0.25">
      <c r="A232" s="18">
        <v>45515</v>
      </c>
      <c r="B232" s="12">
        <v>14143</v>
      </c>
      <c r="C232" s="12">
        <v>13751</v>
      </c>
      <c r="D232" s="12">
        <v>13399</v>
      </c>
      <c r="E232" s="12">
        <v>13125</v>
      </c>
      <c r="F232" s="12">
        <v>12818</v>
      </c>
      <c r="G232" s="12">
        <v>12886</v>
      </c>
      <c r="H232" s="12">
        <v>12678</v>
      </c>
      <c r="I232" s="12">
        <v>13615</v>
      </c>
      <c r="J232" s="12">
        <v>15423</v>
      </c>
      <c r="K232" s="12">
        <v>15569</v>
      </c>
      <c r="L232" s="12">
        <v>16817</v>
      </c>
      <c r="M232" s="12">
        <v>18431</v>
      </c>
      <c r="N232" s="12">
        <v>19274</v>
      </c>
      <c r="O232" s="12">
        <v>20751</v>
      </c>
      <c r="P232" s="12">
        <v>21826</v>
      </c>
      <c r="Q232" s="12">
        <v>22055</v>
      </c>
      <c r="R232" s="12">
        <v>21114</v>
      </c>
      <c r="S232" s="12">
        <v>20285</v>
      </c>
      <c r="T232" s="12">
        <v>19492</v>
      </c>
      <c r="U232" s="12">
        <v>17185</v>
      </c>
      <c r="V232" s="12">
        <v>16529</v>
      </c>
      <c r="W232" s="12">
        <v>15505</v>
      </c>
      <c r="X232" s="12">
        <v>14042</v>
      </c>
      <c r="Y232" s="12">
        <v>13332</v>
      </c>
      <c r="AA232" s="2">
        <f>IFERROR(INDEX('Holiday Schedule'!$D$3:$D$24,MATCH(A232,'Holiday Schedule'!$C$3:$C$24,0)),0)</f>
        <v>0</v>
      </c>
      <c r="AB232" s="2">
        <f t="shared" si="24"/>
        <v>1</v>
      </c>
      <c r="AC232" s="2">
        <f t="shared" si="25"/>
        <v>0</v>
      </c>
      <c r="AD232" s="5">
        <f t="shared" si="26"/>
        <v>394045</v>
      </c>
      <c r="AE232" s="5">
        <f t="shared" si="27"/>
        <v>394045</v>
      </c>
      <c r="AG232" s="2">
        <f t="shared" si="28"/>
        <v>8</v>
      </c>
      <c r="AH232" s="2">
        <f t="shared" si="29"/>
        <v>2024</v>
      </c>
      <c r="AJ232" s="5">
        <f t="shared" si="30"/>
        <v>22055</v>
      </c>
      <c r="AK232" s="2">
        <f t="shared" si="31"/>
        <v>16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40"/>
    </row>
    <row r="233" spans="1:89" x14ac:dyDescent="0.25">
      <c r="A233" s="18">
        <v>45516</v>
      </c>
      <c r="B233" s="12">
        <v>13192</v>
      </c>
      <c r="C233" s="12">
        <v>12979</v>
      </c>
      <c r="D233" s="12">
        <v>12711</v>
      </c>
      <c r="E233" s="12">
        <v>12584</v>
      </c>
      <c r="F233" s="12">
        <v>12736</v>
      </c>
      <c r="G233" s="12">
        <v>13328</v>
      </c>
      <c r="H233" s="12">
        <v>13633</v>
      </c>
      <c r="I233" s="12">
        <v>15301</v>
      </c>
      <c r="J233" s="12">
        <v>17457</v>
      </c>
      <c r="K233" s="12">
        <v>17008</v>
      </c>
      <c r="L233" s="12">
        <v>18754</v>
      </c>
      <c r="M233" s="12">
        <v>20473</v>
      </c>
      <c r="N233" s="12">
        <v>20760</v>
      </c>
      <c r="O233" s="12">
        <v>21647</v>
      </c>
      <c r="P233" s="12">
        <v>22910</v>
      </c>
      <c r="Q233" s="12">
        <v>22428</v>
      </c>
      <c r="R233" s="12">
        <v>21091</v>
      </c>
      <c r="S233" s="12">
        <v>19580</v>
      </c>
      <c r="T233" s="12">
        <v>18930</v>
      </c>
      <c r="U233" s="12">
        <v>17199</v>
      </c>
      <c r="V233" s="12">
        <v>16167</v>
      </c>
      <c r="W233" s="12">
        <v>15214</v>
      </c>
      <c r="X233" s="12">
        <v>13317</v>
      </c>
      <c r="Y233" s="12">
        <v>12716</v>
      </c>
      <c r="AA233" s="2">
        <f>IFERROR(INDEX('Holiday Schedule'!$D$3:$D$24,MATCH(A233,'Holiday Schedule'!$C$3:$C$24,0)),0)</f>
        <v>0</v>
      </c>
      <c r="AB233" s="2">
        <f t="shared" si="24"/>
        <v>2</v>
      </c>
      <c r="AC233" s="2">
        <f t="shared" si="25"/>
        <v>298236</v>
      </c>
      <c r="AD233" s="5">
        <f t="shared" si="26"/>
        <v>103879</v>
      </c>
      <c r="AE233" s="5">
        <f t="shared" si="27"/>
        <v>402115</v>
      </c>
      <c r="AG233" s="2">
        <f t="shared" si="28"/>
        <v>8</v>
      </c>
      <c r="AH233" s="2">
        <f t="shared" si="29"/>
        <v>2024</v>
      </c>
      <c r="AJ233" s="5">
        <f t="shared" si="30"/>
        <v>22910</v>
      </c>
      <c r="AK233" s="2">
        <f t="shared" si="31"/>
        <v>15</v>
      </c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40"/>
    </row>
    <row r="234" spans="1:89" x14ac:dyDescent="0.25">
      <c r="A234" s="18">
        <v>45517</v>
      </c>
      <c r="B234" s="12">
        <v>12879</v>
      </c>
      <c r="C234" s="12">
        <v>12709</v>
      </c>
      <c r="D234" s="12">
        <v>12329</v>
      </c>
      <c r="E234" s="12">
        <v>12609</v>
      </c>
      <c r="F234" s="12">
        <v>12551</v>
      </c>
      <c r="G234" s="12">
        <v>13161</v>
      </c>
      <c r="H234" s="12">
        <v>13622</v>
      </c>
      <c r="I234" s="12">
        <v>15027</v>
      </c>
      <c r="J234" s="12">
        <v>17030</v>
      </c>
      <c r="K234" s="12">
        <v>16690</v>
      </c>
      <c r="L234" s="12">
        <v>17992</v>
      </c>
      <c r="M234" s="12">
        <v>18740</v>
      </c>
      <c r="N234" s="12">
        <v>19728</v>
      </c>
      <c r="O234" s="12">
        <v>20812</v>
      </c>
      <c r="P234" s="12">
        <v>22466</v>
      </c>
      <c r="Q234" s="12">
        <v>22761</v>
      </c>
      <c r="R234" s="12">
        <v>22283</v>
      </c>
      <c r="S234" s="12">
        <v>20567</v>
      </c>
      <c r="T234" s="12">
        <v>19958</v>
      </c>
      <c r="U234" s="12">
        <v>18011</v>
      </c>
      <c r="V234" s="12">
        <v>16748</v>
      </c>
      <c r="W234" s="12">
        <v>15773</v>
      </c>
      <c r="X234" s="12">
        <v>13919</v>
      </c>
      <c r="Y234" s="12">
        <v>13192</v>
      </c>
      <c r="AA234" s="2">
        <f>IFERROR(INDEX('Holiday Schedule'!$D$3:$D$24,MATCH(A234,'Holiday Schedule'!$C$3:$C$24,0)),0)</f>
        <v>0</v>
      </c>
      <c r="AB234" s="2">
        <f t="shared" si="24"/>
        <v>3</v>
      </c>
      <c r="AC234" s="2">
        <f t="shared" si="25"/>
        <v>298505</v>
      </c>
      <c r="AD234" s="5">
        <f t="shared" si="26"/>
        <v>103052</v>
      </c>
      <c r="AE234" s="5">
        <f t="shared" si="27"/>
        <v>401557</v>
      </c>
      <c r="AG234" s="2">
        <f t="shared" si="28"/>
        <v>8</v>
      </c>
      <c r="AH234" s="2">
        <f t="shared" si="29"/>
        <v>2024</v>
      </c>
      <c r="AJ234" s="5">
        <f t="shared" si="30"/>
        <v>22761</v>
      </c>
      <c r="AK234" s="2">
        <f t="shared" si="31"/>
        <v>16</v>
      </c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40"/>
    </row>
    <row r="235" spans="1:89" x14ac:dyDescent="0.25">
      <c r="A235" s="18">
        <v>45518</v>
      </c>
      <c r="B235" s="12">
        <v>13333</v>
      </c>
      <c r="C235" s="12">
        <v>12937</v>
      </c>
      <c r="D235" s="12">
        <v>12902</v>
      </c>
      <c r="E235" s="12">
        <v>12683</v>
      </c>
      <c r="F235" s="12">
        <v>12637</v>
      </c>
      <c r="G235" s="12">
        <v>13216</v>
      </c>
      <c r="H235" s="12">
        <v>13558</v>
      </c>
      <c r="I235" s="12">
        <v>15273</v>
      </c>
      <c r="J235" s="12">
        <v>17477</v>
      </c>
      <c r="K235" s="12">
        <v>17049</v>
      </c>
      <c r="L235" s="12">
        <v>18024</v>
      </c>
      <c r="M235" s="12">
        <v>19366</v>
      </c>
      <c r="N235" s="12">
        <v>20321</v>
      </c>
      <c r="O235" s="12">
        <v>22449</v>
      </c>
      <c r="P235" s="12">
        <v>23695</v>
      </c>
      <c r="Q235" s="12">
        <v>24554</v>
      </c>
      <c r="R235" s="12">
        <v>22334</v>
      </c>
      <c r="S235" s="12">
        <v>20036</v>
      </c>
      <c r="T235" s="12">
        <v>18915</v>
      </c>
      <c r="U235" s="12">
        <v>17474</v>
      </c>
      <c r="V235" s="12">
        <v>16196</v>
      </c>
      <c r="W235" s="12">
        <v>15289</v>
      </c>
      <c r="X235" s="12">
        <v>13542</v>
      </c>
      <c r="Y235" s="12">
        <v>12924</v>
      </c>
      <c r="AA235" s="2">
        <f>IFERROR(INDEX('Holiday Schedule'!$D$3:$D$24,MATCH(A235,'Holiday Schedule'!$C$3:$C$24,0)),0)</f>
        <v>0</v>
      </c>
      <c r="AB235" s="2">
        <f t="shared" si="24"/>
        <v>4</v>
      </c>
      <c r="AC235" s="2">
        <f t="shared" si="25"/>
        <v>301994</v>
      </c>
      <c r="AD235" s="5">
        <f t="shared" si="26"/>
        <v>104190</v>
      </c>
      <c r="AE235" s="5">
        <f t="shared" si="27"/>
        <v>406184</v>
      </c>
      <c r="AG235" s="2">
        <f t="shared" si="28"/>
        <v>8</v>
      </c>
      <c r="AH235" s="2">
        <f t="shared" si="29"/>
        <v>2024</v>
      </c>
      <c r="AJ235" s="5">
        <f t="shared" si="30"/>
        <v>24554</v>
      </c>
      <c r="AK235" s="2">
        <f t="shared" si="31"/>
        <v>16</v>
      </c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40"/>
    </row>
    <row r="236" spans="1:89" x14ac:dyDescent="0.25">
      <c r="A236" s="18">
        <v>45519</v>
      </c>
      <c r="B236" s="12">
        <v>12870</v>
      </c>
      <c r="C236" s="12">
        <v>12630</v>
      </c>
      <c r="D236" s="12">
        <v>12527</v>
      </c>
      <c r="E236" s="12">
        <v>12383</v>
      </c>
      <c r="F236" s="12">
        <v>12610</v>
      </c>
      <c r="G236" s="12">
        <v>12963</v>
      </c>
      <c r="H236" s="12">
        <v>13557</v>
      </c>
      <c r="I236" s="12">
        <v>15311</v>
      </c>
      <c r="J236" s="12">
        <v>17834</v>
      </c>
      <c r="K236" s="12">
        <v>17075</v>
      </c>
      <c r="L236" s="12">
        <v>18354</v>
      </c>
      <c r="M236" s="12">
        <v>18626</v>
      </c>
      <c r="N236" s="12">
        <v>19181</v>
      </c>
      <c r="O236" s="12">
        <v>20488</v>
      </c>
      <c r="P236" s="12">
        <v>22272</v>
      </c>
      <c r="Q236" s="12">
        <v>22208</v>
      </c>
      <c r="R236" s="12">
        <v>21257</v>
      </c>
      <c r="S236" s="12">
        <v>19439</v>
      </c>
      <c r="T236" s="12">
        <v>18388</v>
      </c>
      <c r="U236" s="12">
        <v>16865</v>
      </c>
      <c r="V236" s="12">
        <v>15864</v>
      </c>
      <c r="W236" s="12">
        <v>14975</v>
      </c>
      <c r="X236" s="12">
        <v>13108</v>
      </c>
      <c r="Y236" s="12">
        <v>12779</v>
      </c>
      <c r="AA236" s="2">
        <f>IFERROR(INDEX('Holiday Schedule'!$D$3:$D$24,MATCH(A236,'Holiday Schedule'!$C$3:$C$24,0)),0)</f>
        <v>0</v>
      </c>
      <c r="AB236" s="2">
        <f t="shared" si="24"/>
        <v>5</v>
      </c>
      <c r="AC236" s="2">
        <f t="shared" si="25"/>
        <v>291245</v>
      </c>
      <c r="AD236" s="5">
        <f t="shared" si="26"/>
        <v>102319</v>
      </c>
      <c r="AE236" s="5">
        <f t="shared" si="27"/>
        <v>393564</v>
      </c>
      <c r="AG236" s="2">
        <f t="shared" si="28"/>
        <v>8</v>
      </c>
      <c r="AH236" s="2">
        <f t="shared" si="29"/>
        <v>2024</v>
      </c>
      <c r="AJ236" s="5">
        <f t="shared" si="30"/>
        <v>22272</v>
      </c>
      <c r="AK236" s="2">
        <f t="shared" si="31"/>
        <v>15</v>
      </c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40"/>
    </row>
    <row r="237" spans="1:89" x14ac:dyDescent="0.25">
      <c r="A237" s="18">
        <v>45520</v>
      </c>
      <c r="B237" s="12">
        <v>12609</v>
      </c>
      <c r="C237" s="12">
        <v>12468</v>
      </c>
      <c r="D237" s="12">
        <v>12216</v>
      </c>
      <c r="E237" s="12">
        <v>12339</v>
      </c>
      <c r="F237" s="12">
        <v>12320</v>
      </c>
      <c r="G237" s="12">
        <v>12938</v>
      </c>
      <c r="H237" s="12">
        <v>13547</v>
      </c>
      <c r="I237" s="12">
        <v>14906</v>
      </c>
      <c r="J237" s="12">
        <v>17374</v>
      </c>
      <c r="K237" s="12">
        <v>16981</v>
      </c>
      <c r="L237" s="12">
        <v>17800</v>
      </c>
      <c r="M237" s="12">
        <v>18356</v>
      </c>
      <c r="N237" s="12">
        <v>19169</v>
      </c>
      <c r="O237" s="12">
        <v>20504</v>
      </c>
      <c r="P237" s="12">
        <v>21646</v>
      </c>
      <c r="Q237" s="12">
        <v>21765</v>
      </c>
      <c r="R237" s="12">
        <v>21151</v>
      </c>
      <c r="S237" s="12">
        <v>19323</v>
      </c>
      <c r="T237" s="12">
        <v>18475</v>
      </c>
      <c r="U237" s="12">
        <v>16698</v>
      </c>
      <c r="V237" s="12">
        <v>15728</v>
      </c>
      <c r="W237" s="12">
        <v>14865</v>
      </c>
      <c r="X237" s="12">
        <v>13365</v>
      </c>
      <c r="Y237" s="12">
        <v>12701</v>
      </c>
      <c r="AA237" s="2">
        <f>IFERROR(INDEX('Holiday Schedule'!$D$3:$D$24,MATCH(A237,'Holiday Schedule'!$C$3:$C$24,0)),0)</f>
        <v>0</v>
      </c>
      <c r="AB237" s="2">
        <f t="shared" si="24"/>
        <v>6</v>
      </c>
      <c r="AC237" s="2">
        <f t="shared" si="25"/>
        <v>288106</v>
      </c>
      <c r="AD237" s="5">
        <f t="shared" si="26"/>
        <v>101138</v>
      </c>
      <c r="AE237" s="5">
        <f t="shared" si="27"/>
        <v>389244</v>
      </c>
      <c r="AG237" s="2">
        <f t="shared" si="28"/>
        <v>8</v>
      </c>
      <c r="AH237" s="2">
        <f t="shared" si="29"/>
        <v>2024</v>
      </c>
      <c r="AJ237" s="5">
        <f t="shared" si="30"/>
        <v>21765</v>
      </c>
      <c r="AK237" s="2">
        <f t="shared" si="31"/>
        <v>16</v>
      </c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40"/>
    </row>
    <row r="238" spans="1:89" x14ac:dyDescent="0.25">
      <c r="A238" s="18">
        <v>45521</v>
      </c>
      <c r="B238" s="12">
        <v>12449</v>
      </c>
      <c r="C238" s="12">
        <v>12302</v>
      </c>
      <c r="D238" s="12">
        <v>12142</v>
      </c>
      <c r="E238" s="12">
        <v>12123</v>
      </c>
      <c r="F238" s="12">
        <v>11815</v>
      </c>
      <c r="G238" s="12">
        <v>12252</v>
      </c>
      <c r="H238" s="12">
        <v>12264</v>
      </c>
      <c r="I238" s="12">
        <v>13365</v>
      </c>
      <c r="J238" s="12">
        <v>15082</v>
      </c>
      <c r="K238" s="12">
        <v>14777</v>
      </c>
      <c r="L238" s="12">
        <v>15445</v>
      </c>
      <c r="M238" s="12">
        <v>16535</v>
      </c>
      <c r="N238" s="12">
        <v>16467</v>
      </c>
      <c r="O238" s="12">
        <v>17431</v>
      </c>
      <c r="P238" s="12">
        <v>18319</v>
      </c>
      <c r="Q238" s="12">
        <v>18897</v>
      </c>
      <c r="R238" s="12">
        <v>18737</v>
      </c>
      <c r="S238" s="12">
        <v>17862</v>
      </c>
      <c r="T238" s="12">
        <v>16872</v>
      </c>
      <c r="U238" s="12">
        <v>15346</v>
      </c>
      <c r="V238" s="12">
        <v>14686</v>
      </c>
      <c r="W238" s="12">
        <v>14295</v>
      </c>
      <c r="X238" s="12">
        <v>12992</v>
      </c>
      <c r="Y238" s="12">
        <v>12453</v>
      </c>
      <c r="AA238" s="2">
        <f>IFERROR(INDEX('Holiday Schedule'!$D$3:$D$24,MATCH(A238,'Holiday Schedule'!$C$3:$C$24,0)),0)</f>
        <v>0</v>
      </c>
      <c r="AB238" s="2">
        <f t="shared" si="24"/>
        <v>7</v>
      </c>
      <c r="AC238" s="2">
        <f t="shared" si="25"/>
        <v>0</v>
      </c>
      <c r="AD238" s="5">
        <f t="shared" si="26"/>
        <v>354908</v>
      </c>
      <c r="AE238" s="5">
        <f t="shared" si="27"/>
        <v>354908</v>
      </c>
      <c r="AG238" s="2">
        <f t="shared" si="28"/>
        <v>8</v>
      </c>
      <c r="AH238" s="2">
        <f t="shared" si="29"/>
        <v>2024</v>
      </c>
      <c r="AJ238" s="5">
        <f t="shared" si="30"/>
        <v>18897</v>
      </c>
      <c r="AK238" s="2">
        <f t="shared" si="31"/>
        <v>16</v>
      </c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40"/>
    </row>
    <row r="239" spans="1:89" x14ac:dyDescent="0.25">
      <c r="A239" s="18">
        <v>45522</v>
      </c>
      <c r="B239" s="12">
        <v>12417</v>
      </c>
      <c r="C239" s="12">
        <v>12122</v>
      </c>
      <c r="D239" s="12">
        <v>12204</v>
      </c>
      <c r="E239" s="12">
        <v>12084</v>
      </c>
      <c r="F239" s="12">
        <v>11919</v>
      </c>
      <c r="G239" s="12">
        <v>12202</v>
      </c>
      <c r="H239" s="12">
        <v>12289</v>
      </c>
      <c r="I239" s="12">
        <v>13322</v>
      </c>
      <c r="J239" s="12">
        <v>15806</v>
      </c>
      <c r="K239" s="12">
        <v>16191</v>
      </c>
      <c r="L239" s="12">
        <v>17547</v>
      </c>
      <c r="M239" s="12">
        <v>19279</v>
      </c>
      <c r="N239" s="12">
        <v>19349</v>
      </c>
      <c r="O239" s="12">
        <v>20346</v>
      </c>
      <c r="P239" s="12">
        <v>21426</v>
      </c>
      <c r="Q239" s="12">
        <v>20835</v>
      </c>
      <c r="R239" s="12">
        <v>19547</v>
      </c>
      <c r="S239" s="12">
        <v>18515</v>
      </c>
      <c r="T239" s="12">
        <v>17197</v>
      </c>
      <c r="U239" s="12">
        <v>15753</v>
      </c>
      <c r="V239" s="12">
        <v>14746</v>
      </c>
      <c r="W239" s="12">
        <v>14211</v>
      </c>
      <c r="X239" s="12">
        <v>12622</v>
      </c>
      <c r="Y239" s="12">
        <v>12283</v>
      </c>
      <c r="AA239" s="2">
        <f>IFERROR(INDEX('Holiday Schedule'!$D$3:$D$24,MATCH(A239,'Holiday Schedule'!$C$3:$C$24,0)),0)</f>
        <v>0</v>
      </c>
      <c r="AB239" s="2">
        <f t="shared" si="24"/>
        <v>1</v>
      </c>
      <c r="AC239" s="2">
        <f t="shared" si="25"/>
        <v>0</v>
      </c>
      <c r="AD239" s="5">
        <f t="shared" si="26"/>
        <v>374212</v>
      </c>
      <c r="AE239" s="5">
        <f t="shared" si="27"/>
        <v>374212</v>
      </c>
      <c r="AG239" s="2">
        <f t="shared" si="28"/>
        <v>8</v>
      </c>
      <c r="AH239" s="2">
        <f t="shared" si="29"/>
        <v>2024</v>
      </c>
      <c r="AJ239" s="5">
        <f t="shared" si="30"/>
        <v>21426</v>
      </c>
      <c r="AK239" s="2">
        <f t="shared" si="31"/>
        <v>15</v>
      </c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40"/>
    </row>
    <row r="240" spans="1:89" x14ac:dyDescent="0.25">
      <c r="A240" s="18">
        <v>45523</v>
      </c>
      <c r="B240" s="12">
        <v>12362</v>
      </c>
      <c r="C240" s="12">
        <v>12304</v>
      </c>
      <c r="D240" s="12">
        <v>12106</v>
      </c>
      <c r="E240" s="12">
        <v>12362</v>
      </c>
      <c r="F240" s="12">
        <v>12369</v>
      </c>
      <c r="G240" s="12">
        <v>13145</v>
      </c>
      <c r="H240" s="12">
        <v>13840</v>
      </c>
      <c r="I240" s="12">
        <v>15618</v>
      </c>
      <c r="J240" s="12">
        <v>18668</v>
      </c>
      <c r="K240" s="12">
        <v>18534</v>
      </c>
      <c r="L240" s="12">
        <v>20127</v>
      </c>
      <c r="M240" s="12">
        <v>21652</v>
      </c>
      <c r="N240" s="12">
        <v>21777</v>
      </c>
      <c r="O240" s="12">
        <v>23372</v>
      </c>
      <c r="P240" s="12">
        <v>23834</v>
      </c>
      <c r="Q240" s="12">
        <v>22896</v>
      </c>
      <c r="R240" s="12">
        <v>22028</v>
      </c>
      <c r="S240" s="12">
        <v>19895</v>
      </c>
      <c r="T240" s="12">
        <v>18984</v>
      </c>
      <c r="U240" s="12">
        <v>17042</v>
      </c>
      <c r="V240" s="12">
        <v>15802</v>
      </c>
      <c r="W240" s="12">
        <v>14818</v>
      </c>
      <c r="X240" s="12">
        <v>13202</v>
      </c>
      <c r="Y240" s="12">
        <v>12962</v>
      </c>
      <c r="AA240" s="2">
        <f>IFERROR(INDEX('Holiday Schedule'!$D$3:$D$24,MATCH(A240,'Holiday Schedule'!$C$3:$C$24,0)),0)</f>
        <v>0</v>
      </c>
      <c r="AB240" s="2">
        <f t="shared" si="24"/>
        <v>2</v>
      </c>
      <c r="AC240" s="2">
        <f t="shared" si="25"/>
        <v>308249</v>
      </c>
      <c r="AD240" s="5">
        <f t="shared" si="26"/>
        <v>101450</v>
      </c>
      <c r="AE240" s="5">
        <f t="shared" si="27"/>
        <v>409699</v>
      </c>
      <c r="AG240" s="2">
        <f t="shared" si="28"/>
        <v>8</v>
      </c>
      <c r="AH240" s="2">
        <f t="shared" si="29"/>
        <v>2024</v>
      </c>
      <c r="AJ240" s="5">
        <f t="shared" si="30"/>
        <v>23834</v>
      </c>
      <c r="AK240" s="2">
        <f t="shared" si="31"/>
        <v>15</v>
      </c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40"/>
    </row>
    <row r="241" spans="1:89" x14ac:dyDescent="0.25">
      <c r="A241" s="18">
        <v>45524</v>
      </c>
      <c r="B241" s="12">
        <v>12965</v>
      </c>
      <c r="C241" s="12">
        <v>12930</v>
      </c>
      <c r="D241" s="12">
        <v>12548</v>
      </c>
      <c r="E241" s="12">
        <v>12801</v>
      </c>
      <c r="F241" s="12">
        <v>12768</v>
      </c>
      <c r="G241" s="12">
        <v>13507</v>
      </c>
      <c r="H241" s="12">
        <v>13917</v>
      </c>
      <c r="I241" s="12">
        <v>15749</v>
      </c>
      <c r="J241" s="12">
        <v>18290</v>
      </c>
      <c r="K241" s="12">
        <v>18309</v>
      </c>
      <c r="L241" s="12">
        <v>19565</v>
      </c>
      <c r="M241" s="12">
        <v>20806</v>
      </c>
      <c r="N241" s="12">
        <v>21062</v>
      </c>
      <c r="O241" s="12">
        <v>21721</v>
      </c>
      <c r="P241" s="12">
        <v>21732</v>
      </c>
      <c r="Q241" s="12">
        <v>21600</v>
      </c>
      <c r="R241" s="12">
        <v>20419</v>
      </c>
      <c r="S241" s="12">
        <v>18278</v>
      </c>
      <c r="T241" s="12">
        <v>17509</v>
      </c>
      <c r="U241" s="12">
        <v>16114</v>
      </c>
      <c r="V241" s="12">
        <v>15040</v>
      </c>
      <c r="W241" s="12">
        <v>14062</v>
      </c>
      <c r="X241" s="12">
        <v>12490</v>
      </c>
      <c r="Y241" s="12">
        <v>11956</v>
      </c>
      <c r="AA241" s="2">
        <f>IFERROR(INDEX('Holiday Schedule'!$D$3:$D$24,MATCH(A241,'Holiday Schedule'!$C$3:$C$24,0)),0)</f>
        <v>0</v>
      </c>
      <c r="AB241" s="2">
        <f t="shared" si="24"/>
        <v>3</v>
      </c>
      <c r="AC241" s="2">
        <f t="shared" si="25"/>
        <v>292746</v>
      </c>
      <c r="AD241" s="5">
        <f t="shared" si="26"/>
        <v>103392</v>
      </c>
      <c r="AE241" s="5">
        <f t="shared" si="27"/>
        <v>396138</v>
      </c>
      <c r="AG241" s="2">
        <f t="shared" si="28"/>
        <v>8</v>
      </c>
      <c r="AH241" s="2">
        <f t="shared" si="29"/>
        <v>2024</v>
      </c>
      <c r="AJ241" s="5">
        <f t="shared" si="30"/>
        <v>21732</v>
      </c>
      <c r="AK241" s="2">
        <f t="shared" si="31"/>
        <v>15</v>
      </c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40"/>
    </row>
    <row r="242" spans="1:89" x14ac:dyDescent="0.25">
      <c r="A242" s="18">
        <v>45525</v>
      </c>
      <c r="B242" s="12">
        <v>12075</v>
      </c>
      <c r="C242" s="12">
        <v>11849</v>
      </c>
      <c r="D242" s="12">
        <v>11782</v>
      </c>
      <c r="E242" s="12">
        <v>11793</v>
      </c>
      <c r="F242" s="12">
        <v>11851</v>
      </c>
      <c r="G242" s="12">
        <v>12725</v>
      </c>
      <c r="H242" s="12">
        <v>13206</v>
      </c>
      <c r="I242" s="12">
        <v>14619</v>
      </c>
      <c r="J242" s="12">
        <v>16880</v>
      </c>
      <c r="K242" s="12">
        <v>16349</v>
      </c>
      <c r="L242" s="12">
        <v>17037</v>
      </c>
      <c r="M242" s="12">
        <v>17562</v>
      </c>
      <c r="N242" s="12">
        <v>18281</v>
      </c>
      <c r="O242" s="12">
        <v>19902</v>
      </c>
      <c r="P242" s="12">
        <v>21159</v>
      </c>
      <c r="Q242" s="12">
        <v>21044</v>
      </c>
      <c r="R242" s="12">
        <v>19375</v>
      </c>
      <c r="S242" s="12">
        <v>18098</v>
      </c>
      <c r="T242" s="12">
        <v>17557</v>
      </c>
      <c r="U242" s="12">
        <v>16109</v>
      </c>
      <c r="V242" s="12">
        <v>15077</v>
      </c>
      <c r="W242" s="12">
        <v>14076</v>
      </c>
      <c r="X242" s="12">
        <v>12507</v>
      </c>
      <c r="Y242" s="12">
        <v>11944</v>
      </c>
      <c r="AA242" s="2">
        <f>IFERROR(INDEX('Holiday Schedule'!$D$3:$D$24,MATCH(A242,'Holiday Schedule'!$C$3:$C$24,0)),0)</f>
        <v>0</v>
      </c>
      <c r="AB242" s="2">
        <f t="shared" si="24"/>
        <v>4</v>
      </c>
      <c r="AC242" s="2">
        <f t="shared" si="25"/>
        <v>275632</v>
      </c>
      <c r="AD242" s="5">
        <f t="shared" si="26"/>
        <v>97225</v>
      </c>
      <c r="AE242" s="5">
        <f t="shared" si="27"/>
        <v>372857</v>
      </c>
      <c r="AG242" s="2">
        <f t="shared" si="28"/>
        <v>8</v>
      </c>
      <c r="AH242" s="2">
        <f t="shared" si="29"/>
        <v>2024</v>
      </c>
      <c r="AJ242" s="5">
        <f t="shared" si="30"/>
        <v>21159</v>
      </c>
      <c r="AK242" s="2">
        <f t="shared" si="31"/>
        <v>15</v>
      </c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40"/>
    </row>
    <row r="243" spans="1:89" x14ac:dyDescent="0.25">
      <c r="A243" s="18">
        <v>45526</v>
      </c>
      <c r="B243" s="12">
        <v>12000</v>
      </c>
      <c r="C243" s="12">
        <v>11824</v>
      </c>
      <c r="D243" s="12">
        <v>11618</v>
      </c>
      <c r="E243" s="12">
        <v>11642</v>
      </c>
      <c r="F243" s="12">
        <v>11719</v>
      </c>
      <c r="G243" s="12">
        <v>12569</v>
      </c>
      <c r="H243" s="12">
        <v>12993</v>
      </c>
      <c r="I243" s="12">
        <v>14383</v>
      </c>
      <c r="J243" s="12">
        <v>16216</v>
      </c>
      <c r="K243" s="12">
        <v>15081</v>
      </c>
      <c r="L243" s="12">
        <v>15928</v>
      </c>
      <c r="M243" s="12">
        <v>17913</v>
      </c>
      <c r="N243" s="12">
        <v>18235</v>
      </c>
      <c r="O243" s="12">
        <v>19037</v>
      </c>
      <c r="P243" s="12">
        <v>19547</v>
      </c>
      <c r="Q243" s="12">
        <v>19984</v>
      </c>
      <c r="R243" s="12">
        <v>19487</v>
      </c>
      <c r="S243" s="12">
        <v>17769</v>
      </c>
      <c r="T243" s="12">
        <v>17032</v>
      </c>
      <c r="U243" s="12">
        <v>15626</v>
      </c>
      <c r="V243" s="12">
        <v>14727</v>
      </c>
      <c r="W243" s="12">
        <v>13857</v>
      </c>
      <c r="X243" s="12">
        <v>12230</v>
      </c>
      <c r="Y243" s="12">
        <v>11851</v>
      </c>
      <c r="AA243" s="2">
        <f>IFERROR(INDEX('Holiday Schedule'!$D$3:$D$24,MATCH(A243,'Holiday Schedule'!$C$3:$C$24,0)),0)</f>
        <v>0</v>
      </c>
      <c r="AB243" s="2">
        <f t="shared" si="24"/>
        <v>5</v>
      </c>
      <c r="AC243" s="2">
        <f t="shared" si="25"/>
        <v>267052</v>
      </c>
      <c r="AD243" s="5">
        <f t="shared" si="26"/>
        <v>96216</v>
      </c>
      <c r="AE243" s="5">
        <f t="shared" si="27"/>
        <v>363268</v>
      </c>
      <c r="AG243" s="2">
        <f t="shared" si="28"/>
        <v>8</v>
      </c>
      <c r="AH243" s="2">
        <f t="shared" si="29"/>
        <v>2024</v>
      </c>
      <c r="AJ243" s="5">
        <f t="shared" si="30"/>
        <v>19984</v>
      </c>
      <c r="AK243" s="2">
        <f t="shared" si="31"/>
        <v>16</v>
      </c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40"/>
    </row>
    <row r="244" spans="1:89" x14ac:dyDescent="0.25">
      <c r="A244" s="18">
        <v>45527</v>
      </c>
      <c r="B244" s="12">
        <v>11918</v>
      </c>
      <c r="C244" s="12">
        <v>11611</v>
      </c>
      <c r="D244" s="12">
        <v>11518</v>
      </c>
      <c r="E244" s="12">
        <v>11707</v>
      </c>
      <c r="F244" s="12">
        <v>11628</v>
      </c>
      <c r="G244" s="12">
        <v>12093</v>
      </c>
      <c r="H244" s="12">
        <v>12869</v>
      </c>
      <c r="I244" s="12">
        <v>13881</v>
      </c>
      <c r="J244" s="12">
        <v>15625</v>
      </c>
      <c r="K244" s="12">
        <v>15376</v>
      </c>
      <c r="L244" s="12">
        <v>16544</v>
      </c>
      <c r="M244" s="12">
        <v>17871</v>
      </c>
      <c r="N244" s="12">
        <v>18309</v>
      </c>
      <c r="O244" s="12">
        <v>18852</v>
      </c>
      <c r="P244" s="12">
        <v>19794</v>
      </c>
      <c r="Q244" s="12">
        <v>19355</v>
      </c>
      <c r="R244" s="12">
        <v>18519</v>
      </c>
      <c r="S244" s="12">
        <v>17579</v>
      </c>
      <c r="T244" s="12">
        <v>16974</v>
      </c>
      <c r="U244" s="12">
        <v>15779</v>
      </c>
      <c r="V244" s="12">
        <v>14678</v>
      </c>
      <c r="W244" s="12">
        <v>14083</v>
      </c>
      <c r="X244" s="12">
        <v>12373</v>
      </c>
      <c r="Y244" s="12">
        <v>11884</v>
      </c>
      <c r="AA244" s="2">
        <f>IFERROR(INDEX('Holiday Schedule'!$D$3:$D$24,MATCH(A244,'Holiday Schedule'!$C$3:$C$24,0)),0)</f>
        <v>0</v>
      </c>
      <c r="AB244" s="2">
        <f t="shared" si="24"/>
        <v>6</v>
      </c>
      <c r="AC244" s="2">
        <f t="shared" si="25"/>
        <v>265592</v>
      </c>
      <c r="AD244" s="5">
        <f t="shared" si="26"/>
        <v>95228</v>
      </c>
      <c r="AE244" s="5">
        <f t="shared" si="27"/>
        <v>360820</v>
      </c>
      <c r="AG244" s="2">
        <f t="shared" si="28"/>
        <v>8</v>
      </c>
      <c r="AH244" s="2">
        <f t="shared" si="29"/>
        <v>2024</v>
      </c>
      <c r="AJ244" s="5">
        <f t="shared" si="30"/>
        <v>19794</v>
      </c>
      <c r="AK244" s="2">
        <f t="shared" si="31"/>
        <v>15</v>
      </c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40"/>
    </row>
    <row r="245" spans="1:89" x14ac:dyDescent="0.25">
      <c r="A245" s="18">
        <v>45528</v>
      </c>
      <c r="B245" s="12">
        <v>11710</v>
      </c>
      <c r="C245" s="12">
        <v>11638</v>
      </c>
      <c r="D245" s="12">
        <v>11409</v>
      </c>
      <c r="E245" s="12">
        <v>11419</v>
      </c>
      <c r="F245" s="12">
        <v>11291</v>
      </c>
      <c r="G245" s="12">
        <v>11695</v>
      </c>
      <c r="H245" s="12">
        <v>11768</v>
      </c>
      <c r="I245" s="12">
        <v>12631</v>
      </c>
      <c r="J245" s="12">
        <v>14013</v>
      </c>
      <c r="K245" s="12">
        <v>13490</v>
      </c>
      <c r="L245" s="12">
        <v>14505</v>
      </c>
      <c r="M245" s="12">
        <v>15945</v>
      </c>
      <c r="N245" s="12">
        <v>16400</v>
      </c>
      <c r="O245" s="12">
        <v>17590</v>
      </c>
      <c r="P245" s="12">
        <v>19165</v>
      </c>
      <c r="Q245" s="12">
        <v>19140</v>
      </c>
      <c r="R245" s="12">
        <v>19138</v>
      </c>
      <c r="S245" s="12">
        <v>18613</v>
      </c>
      <c r="T245" s="12">
        <v>17948</v>
      </c>
      <c r="U245" s="12">
        <v>16137</v>
      </c>
      <c r="V245" s="12">
        <v>15287</v>
      </c>
      <c r="W245" s="12">
        <v>14559</v>
      </c>
      <c r="X245" s="12">
        <v>13239</v>
      </c>
      <c r="Y245" s="12">
        <v>12510</v>
      </c>
      <c r="AA245" s="2">
        <f>IFERROR(INDEX('Holiday Schedule'!$D$3:$D$24,MATCH(A245,'Holiday Schedule'!$C$3:$C$24,0)),0)</f>
        <v>0</v>
      </c>
      <c r="AB245" s="2">
        <f t="shared" si="24"/>
        <v>7</v>
      </c>
      <c r="AC245" s="2">
        <f t="shared" si="25"/>
        <v>0</v>
      </c>
      <c r="AD245" s="5">
        <f t="shared" si="26"/>
        <v>351240</v>
      </c>
      <c r="AE245" s="5">
        <f t="shared" si="27"/>
        <v>351240</v>
      </c>
      <c r="AG245" s="2">
        <f t="shared" si="28"/>
        <v>8</v>
      </c>
      <c r="AH245" s="2">
        <f t="shared" si="29"/>
        <v>2024</v>
      </c>
      <c r="AJ245" s="5">
        <f t="shared" si="30"/>
        <v>19165</v>
      </c>
      <c r="AK245" s="2">
        <f t="shared" si="31"/>
        <v>15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40"/>
    </row>
    <row r="246" spans="1:89" x14ac:dyDescent="0.25">
      <c r="A246" s="18">
        <v>45529</v>
      </c>
      <c r="B246" s="12">
        <v>12363</v>
      </c>
      <c r="C246" s="12">
        <v>12246</v>
      </c>
      <c r="D246" s="12">
        <v>12150</v>
      </c>
      <c r="E246" s="12">
        <v>12008</v>
      </c>
      <c r="F246" s="12">
        <v>11683</v>
      </c>
      <c r="G246" s="12">
        <v>11868</v>
      </c>
      <c r="H246" s="12">
        <v>11751</v>
      </c>
      <c r="I246" s="12">
        <v>12827</v>
      </c>
      <c r="J246" s="12">
        <v>14238</v>
      </c>
      <c r="K246" s="12">
        <v>14032</v>
      </c>
      <c r="L246" s="12">
        <v>15149</v>
      </c>
      <c r="M246" s="12">
        <v>16783</v>
      </c>
      <c r="N246" s="12">
        <v>17672</v>
      </c>
      <c r="O246" s="12">
        <v>19197</v>
      </c>
      <c r="P246" s="12">
        <v>21049</v>
      </c>
      <c r="Q246" s="12">
        <v>21509</v>
      </c>
      <c r="R246" s="12">
        <v>20784</v>
      </c>
      <c r="S246" s="12">
        <v>19628</v>
      </c>
      <c r="T246" s="12">
        <v>18643</v>
      </c>
      <c r="U246" s="12">
        <v>16851</v>
      </c>
      <c r="V246" s="12">
        <v>15816</v>
      </c>
      <c r="W246" s="12">
        <v>14849</v>
      </c>
      <c r="X246" s="12">
        <v>13301</v>
      </c>
      <c r="Y246" s="12">
        <v>12638</v>
      </c>
      <c r="AA246" s="2">
        <f>IFERROR(INDEX('Holiday Schedule'!$D$3:$D$24,MATCH(A246,'Holiday Schedule'!$C$3:$C$24,0)),0)</f>
        <v>0</v>
      </c>
      <c r="AB246" s="2">
        <f t="shared" si="24"/>
        <v>1</v>
      </c>
      <c r="AC246" s="2">
        <f t="shared" si="25"/>
        <v>0</v>
      </c>
      <c r="AD246" s="5">
        <f t="shared" si="26"/>
        <v>369035</v>
      </c>
      <c r="AE246" s="5">
        <f t="shared" si="27"/>
        <v>369035</v>
      </c>
      <c r="AG246" s="2">
        <f t="shared" si="28"/>
        <v>8</v>
      </c>
      <c r="AH246" s="2">
        <f t="shared" si="29"/>
        <v>2024</v>
      </c>
      <c r="AJ246" s="5">
        <f t="shared" si="30"/>
        <v>21509</v>
      </c>
      <c r="AK246" s="2">
        <f t="shared" si="31"/>
        <v>16</v>
      </c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40"/>
    </row>
    <row r="247" spans="1:89" x14ac:dyDescent="0.25">
      <c r="A247" s="18">
        <v>45530</v>
      </c>
      <c r="B247" s="12">
        <v>12764</v>
      </c>
      <c r="C247" s="12">
        <v>12578</v>
      </c>
      <c r="D247" s="12">
        <v>12446</v>
      </c>
      <c r="E247" s="12">
        <v>12503</v>
      </c>
      <c r="F247" s="12">
        <v>12516</v>
      </c>
      <c r="G247" s="12">
        <v>13238</v>
      </c>
      <c r="H247" s="12">
        <v>13869</v>
      </c>
      <c r="I247" s="12">
        <v>15680</v>
      </c>
      <c r="J247" s="12">
        <v>18375</v>
      </c>
      <c r="K247" s="12">
        <v>18320</v>
      </c>
      <c r="L247" s="12">
        <v>19023</v>
      </c>
      <c r="M247" s="12">
        <v>18848</v>
      </c>
      <c r="N247" s="12">
        <v>19272</v>
      </c>
      <c r="O247" s="12">
        <v>21594</v>
      </c>
      <c r="P247" s="12">
        <v>22381</v>
      </c>
      <c r="Q247" s="12">
        <v>22307</v>
      </c>
      <c r="R247" s="12">
        <v>21643</v>
      </c>
      <c r="S247" s="12">
        <v>19653</v>
      </c>
      <c r="T247" s="12">
        <v>19005</v>
      </c>
      <c r="U247" s="12">
        <v>17230</v>
      </c>
      <c r="V247" s="12">
        <v>15885</v>
      </c>
      <c r="W247" s="12">
        <v>14768</v>
      </c>
      <c r="X247" s="12">
        <v>12939</v>
      </c>
      <c r="Y247" s="12">
        <v>12322</v>
      </c>
      <c r="AA247" s="2">
        <f>IFERROR(INDEX('Holiday Schedule'!$D$3:$D$24,MATCH(A247,'Holiday Schedule'!$C$3:$C$24,0)),0)</f>
        <v>0</v>
      </c>
      <c r="AB247" s="2">
        <f t="shared" si="24"/>
        <v>2</v>
      </c>
      <c r="AC247" s="2">
        <f t="shared" si="25"/>
        <v>296923</v>
      </c>
      <c r="AD247" s="5">
        <f t="shared" si="26"/>
        <v>102236</v>
      </c>
      <c r="AE247" s="5">
        <f t="shared" si="27"/>
        <v>399159</v>
      </c>
      <c r="AG247" s="2">
        <f t="shared" si="28"/>
        <v>8</v>
      </c>
      <c r="AH247" s="2">
        <f t="shared" si="29"/>
        <v>2024</v>
      </c>
      <c r="AJ247" s="5">
        <f t="shared" si="30"/>
        <v>22381</v>
      </c>
      <c r="AK247" s="2">
        <f t="shared" si="31"/>
        <v>15</v>
      </c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40"/>
    </row>
    <row r="248" spans="1:89" x14ac:dyDescent="0.25">
      <c r="A248" s="18">
        <v>45531</v>
      </c>
      <c r="B248" s="12">
        <v>12514</v>
      </c>
      <c r="C248" s="12">
        <v>12241</v>
      </c>
      <c r="D248" s="12">
        <v>12033</v>
      </c>
      <c r="E248" s="12">
        <v>12066</v>
      </c>
      <c r="F248" s="12">
        <v>12064</v>
      </c>
      <c r="G248" s="12">
        <v>12875</v>
      </c>
      <c r="H248" s="12">
        <v>13360</v>
      </c>
      <c r="I248" s="12">
        <v>14878</v>
      </c>
      <c r="J248" s="12">
        <v>16864</v>
      </c>
      <c r="K248" s="12">
        <v>16056</v>
      </c>
      <c r="L248" s="12">
        <v>16743</v>
      </c>
      <c r="M248" s="12">
        <v>18188</v>
      </c>
      <c r="N248" s="12">
        <v>18903</v>
      </c>
      <c r="O248" s="12">
        <v>20712</v>
      </c>
      <c r="P248" s="12">
        <v>21983</v>
      </c>
      <c r="Q248" s="12">
        <v>22401</v>
      </c>
      <c r="R248" s="12">
        <v>21849</v>
      </c>
      <c r="S248" s="12">
        <v>19723</v>
      </c>
      <c r="T248" s="12">
        <v>19395</v>
      </c>
      <c r="U248" s="12">
        <v>17789</v>
      </c>
      <c r="V248" s="12">
        <v>16280</v>
      </c>
      <c r="W248" s="12">
        <v>15035</v>
      </c>
      <c r="X248" s="12">
        <v>13277</v>
      </c>
      <c r="Y248" s="12">
        <v>12661</v>
      </c>
      <c r="AA248" s="2">
        <f>IFERROR(INDEX('Holiday Schedule'!$D$3:$D$24,MATCH(A248,'Holiday Schedule'!$C$3:$C$24,0)),0)</f>
        <v>0</v>
      </c>
      <c r="AB248" s="2">
        <f t="shared" si="24"/>
        <v>3</v>
      </c>
      <c r="AC248" s="2">
        <f t="shared" si="25"/>
        <v>290076</v>
      </c>
      <c r="AD248" s="5">
        <f t="shared" si="26"/>
        <v>99814</v>
      </c>
      <c r="AE248" s="5">
        <f t="shared" si="27"/>
        <v>389890</v>
      </c>
      <c r="AG248" s="2">
        <f t="shared" si="28"/>
        <v>8</v>
      </c>
      <c r="AH248" s="2">
        <f t="shared" si="29"/>
        <v>2024</v>
      </c>
      <c r="AJ248" s="5">
        <f t="shared" si="30"/>
        <v>22401</v>
      </c>
      <c r="AK248" s="2">
        <f t="shared" si="31"/>
        <v>16</v>
      </c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40"/>
    </row>
    <row r="249" spans="1:89" x14ac:dyDescent="0.25">
      <c r="A249" s="18">
        <v>45532</v>
      </c>
      <c r="B249" s="12">
        <v>12961</v>
      </c>
      <c r="C249" s="12">
        <v>12663</v>
      </c>
      <c r="D249" s="12">
        <v>12651</v>
      </c>
      <c r="E249" s="12">
        <v>12538</v>
      </c>
      <c r="F249" s="12">
        <v>12737</v>
      </c>
      <c r="G249" s="12">
        <v>13574</v>
      </c>
      <c r="H249" s="12">
        <v>14572</v>
      </c>
      <c r="I249" s="12">
        <v>16039</v>
      </c>
      <c r="J249" s="12">
        <v>18469</v>
      </c>
      <c r="K249" s="12">
        <v>18538</v>
      </c>
      <c r="L249" s="12">
        <v>19962</v>
      </c>
      <c r="M249" s="12">
        <v>20726</v>
      </c>
      <c r="N249" s="12">
        <v>20772</v>
      </c>
      <c r="O249" s="12">
        <v>22341</v>
      </c>
      <c r="P249" s="12">
        <v>22188</v>
      </c>
      <c r="Q249" s="12">
        <v>21076</v>
      </c>
      <c r="R249" s="12">
        <v>19005</v>
      </c>
      <c r="S249" s="12">
        <v>18200</v>
      </c>
      <c r="T249" s="12">
        <v>17596</v>
      </c>
      <c r="U249" s="12">
        <v>16334</v>
      </c>
      <c r="V249" s="12">
        <v>15352</v>
      </c>
      <c r="W249" s="12">
        <v>14048</v>
      </c>
      <c r="X249" s="12">
        <v>12333</v>
      </c>
      <c r="Y249" s="12">
        <v>11649</v>
      </c>
      <c r="AA249" s="2">
        <f>IFERROR(INDEX('Holiday Schedule'!$D$3:$D$24,MATCH(A249,'Holiday Schedule'!$C$3:$C$24,0)),0)</f>
        <v>0</v>
      </c>
      <c r="AB249" s="2">
        <f t="shared" si="24"/>
        <v>4</v>
      </c>
      <c r="AC249" s="2">
        <f t="shared" si="25"/>
        <v>292979</v>
      </c>
      <c r="AD249" s="5">
        <f t="shared" si="26"/>
        <v>103345</v>
      </c>
      <c r="AE249" s="5">
        <f t="shared" si="27"/>
        <v>396324</v>
      </c>
      <c r="AG249" s="2">
        <f t="shared" si="28"/>
        <v>8</v>
      </c>
      <c r="AH249" s="2">
        <f t="shared" si="29"/>
        <v>2024</v>
      </c>
      <c r="AJ249" s="5">
        <f t="shared" si="30"/>
        <v>22341</v>
      </c>
      <c r="AK249" s="2">
        <f t="shared" si="31"/>
        <v>14</v>
      </c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40"/>
    </row>
    <row r="250" spans="1:89" x14ac:dyDescent="0.25">
      <c r="A250" s="18">
        <v>45533</v>
      </c>
      <c r="B250" s="12">
        <v>11284</v>
      </c>
      <c r="C250" s="12">
        <v>11733</v>
      </c>
      <c r="D250" s="12">
        <v>11423</v>
      </c>
      <c r="E250" s="12">
        <v>11332</v>
      </c>
      <c r="F250" s="12">
        <v>11527</v>
      </c>
      <c r="G250" s="12">
        <v>12247</v>
      </c>
      <c r="H250" s="12">
        <v>13198</v>
      </c>
      <c r="I250" s="12">
        <v>14088</v>
      </c>
      <c r="J250" s="12">
        <v>15747</v>
      </c>
      <c r="K250" s="12">
        <v>14804</v>
      </c>
      <c r="L250" s="12">
        <v>15835</v>
      </c>
      <c r="M250" s="12">
        <v>16812</v>
      </c>
      <c r="N250" s="12">
        <v>17255</v>
      </c>
      <c r="O250" s="12">
        <v>18086</v>
      </c>
      <c r="P250" s="12">
        <v>19462</v>
      </c>
      <c r="Q250" s="12">
        <v>19623</v>
      </c>
      <c r="R250" s="12">
        <v>18893</v>
      </c>
      <c r="S250" s="12">
        <v>17566</v>
      </c>
      <c r="T250" s="12">
        <v>17049</v>
      </c>
      <c r="U250" s="12">
        <v>15718</v>
      </c>
      <c r="V250" s="12">
        <v>14396</v>
      </c>
      <c r="W250" s="12">
        <v>13481</v>
      </c>
      <c r="X250" s="12">
        <v>11851</v>
      </c>
      <c r="Y250" s="12">
        <v>11193</v>
      </c>
      <c r="AA250" s="2">
        <f>IFERROR(INDEX('Holiday Schedule'!$D$3:$D$24,MATCH(A250,'Holiday Schedule'!$C$3:$C$24,0)),0)</f>
        <v>0</v>
      </c>
      <c r="AB250" s="2">
        <f t="shared" si="24"/>
        <v>5</v>
      </c>
      <c r="AC250" s="2">
        <f t="shared" si="25"/>
        <v>260666</v>
      </c>
      <c r="AD250" s="5">
        <f t="shared" si="26"/>
        <v>93937</v>
      </c>
      <c r="AE250" s="5">
        <f t="shared" si="27"/>
        <v>354603</v>
      </c>
      <c r="AG250" s="2">
        <f t="shared" si="28"/>
        <v>8</v>
      </c>
      <c r="AH250" s="2">
        <f t="shared" si="29"/>
        <v>2024</v>
      </c>
      <c r="AJ250" s="5">
        <f t="shared" si="30"/>
        <v>19623</v>
      </c>
      <c r="AK250" s="2">
        <f t="shared" si="31"/>
        <v>16</v>
      </c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40"/>
    </row>
    <row r="251" spans="1:89" x14ac:dyDescent="0.25">
      <c r="A251" s="18">
        <v>45534</v>
      </c>
      <c r="B251" s="12">
        <v>11337</v>
      </c>
      <c r="C251" s="12">
        <v>11174</v>
      </c>
      <c r="D251" s="12">
        <v>11059</v>
      </c>
      <c r="E251" s="12">
        <v>11153</v>
      </c>
      <c r="F251" s="12">
        <v>11335</v>
      </c>
      <c r="G251" s="12">
        <v>12002</v>
      </c>
      <c r="H251" s="12">
        <v>12732</v>
      </c>
      <c r="I251" s="12">
        <v>14027</v>
      </c>
      <c r="J251" s="12">
        <v>15815</v>
      </c>
      <c r="K251" s="12">
        <v>15213</v>
      </c>
      <c r="L251" s="12">
        <v>16204</v>
      </c>
      <c r="M251" s="12">
        <v>17062</v>
      </c>
      <c r="N251" s="12">
        <v>17551</v>
      </c>
      <c r="O251" s="12">
        <v>18030</v>
      </c>
      <c r="P251" s="12">
        <v>19437</v>
      </c>
      <c r="Q251" s="12">
        <v>19372</v>
      </c>
      <c r="R251" s="12">
        <v>18641</v>
      </c>
      <c r="S251" s="12">
        <v>17218</v>
      </c>
      <c r="T251" s="12">
        <v>16345</v>
      </c>
      <c r="U251" s="12">
        <v>14984</v>
      </c>
      <c r="V251" s="12">
        <v>14004</v>
      </c>
      <c r="W251" s="12">
        <v>13428</v>
      </c>
      <c r="X251" s="12">
        <v>11922</v>
      </c>
      <c r="Y251" s="12">
        <v>11371</v>
      </c>
      <c r="AA251" s="2">
        <f>IFERROR(INDEX('Holiday Schedule'!$D$3:$D$24,MATCH(A251,'Holiday Schedule'!$C$3:$C$24,0)),0)</f>
        <v>0</v>
      </c>
      <c r="AB251" s="2">
        <f t="shared" si="24"/>
        <v>6</v>
      </c>
      <c r="AC251" s="2">
        <f t="shared" si="25"/>
        <v>259253</v>
      </c>
      <c r="AD251" s="5">
        <f t="shared" si="26"/>
        <v>92163</v>
      </c>
      <c r="AE251" s="5">
        <f t="shared" si="27"/>
        <v>351416</v>
      </c>
      <c r="AG251" s="2">
        <f t="shared" si="28"/>
        <v>8</v>
      </c>
      <c r="AH251" s="2">
        <f t="shared" si="29"/>
        <v>2024</v>
      </c>
      <c r="AJ251" s="5">
        <f t="shared" si="30"/>
        <v>19437</v>
      </c>
      <c r="AK251" s="2">
        <f t="shared" si="31"/>
        <v>15</v>
      </c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40"/>
    </row>
    <row r="252" spans="1:89" x14ac:dyDescent="0.25">
      <c r="A252" s="18">
        <v>45535</v>
      </c>
      <c r="B252" s="12">
        <v>11386</v>
      </c>
      <c r="C252" s="12">
        <v>11368</v>
      </c>
      <c r="D252" s="12">
        <v>11364</v>
      </c>
      <c r="E252" s="12">
        <v>11217</v>
      </c>
      <c r="F252" s="12">
        <v>11116</v>
      </c>
      <c r="G252" s="12">
        <v>11580</v>
      </c>
      <c r="H252" s="12">
        <v>11672</v>
      </c>
      <c r="I252" s="12">
        <v>12904</v>
      </c>
      <c r="J252" s="12">
        <v>15003</v>
      </c>
      <c r="K252" s="12">
        <v>15009</v>
      </c>
      <c r="L252" s="12">
        <v>15847</v>
      </c>
      <c r="M252" s="12">
        <v>17398</v>
      </c>
      <c r="N252" s="12">
        <v>17327</v>
      </c>
      <c r="O252" s="12">
        <v>17982</v>
      </c>
      <c r="P252" s="12">
        <v>19654</v>
      </c>
      <c r="Q252" s="12">
        <v>19151</v>
      </c>
      <c r="R252" s="12">
        <v>18255</v>
      </c>
      <c r="S252" s="12">
        <v>17041</v>
      </c>
      <c r="T252" s="12">
        <v>15933</v>
      </c>
      <c r="U252" s="12">
        <v>14577</v>
      </c>
      <c r="V252" s="12">
        <v>13963</v>
      </c>
      <c r="W252" s="12">
        <v>13272</v>
      </c>
      <c r="X252" s="12">
        <v>12200</v>
      </c>
      <c r="Y252" s="12">
        <v>11788</v>
      </c>
      <c r="AA252" s="2">
        <f>IFERROR(INDEX('Holiday Schedule'!$D$3:$D$24,MATCH(A252,'Holiday Schedule'!$C$3:$C$24,0)),0)</f>
        <v>0</v>
      </c>
      <c r="AB252" s="2">
        <f t="shared" si="24"/>
        <v>7</v>
      </c>
      <c r="AC252" s="2">
        <f t="shared" si="25"/>
        <v>0</v>
      </c>
      <c r="AD252" s="5">
        <f t="shared" si="26"/>
        <v>347007</v>
      </c>
      <c r="AE252" s="5">
        <f t="shared" si="27"/>
        <v>347007</v>
      </c>
      <c r="AG252" s="2">
        <f t="shared" si="28"/>
        <v>8</v>
      </c>
      <c r="AH252" s="2">
        <f t="shared" si="29"/>
        <v>2024</v>
      </c>
      <c r="AJ252" s="5">
        <f t="shared" si="30"/>
        <v>19654</v>
      </c>
      <c r="AK252" s="2">
        <f t="shared" si="31"/>
        <v>15</v>
      </c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40"/>
    </row>
    <row r="253" spans="1:89" x14ac:dyDescent="0.25">
      <c r="A253" s="18">
        <v>45536</v>
      </c>
      <c r="B253" s="12">
        <v>12244</v>
      </c>
      <c r="C253" s="12">
        <v>12196</v>
      </c>
      <c r="D253" s="12">
        <v>12309</v>
      </c>
      <c r="E253" s="12">
        <v>12005</v>
      </c>
      <c r="F253" s="12">
        <v>11753</v>
      </c>
      <c r="G253" s="12">
        <v>11912</v>
      </c>
      <c r="H253" s="12">
        <v>10817</v>
      </c>
      <c r="I253" s="12">
        <v>12376</v>
      </c>
      <c r="J253" s="12">
        <v>15254</v>
      </c>
      <c r="K253" s="12">
        <v>16760</v>
      </c>
      <c r="L253" s="12">
        <v>18240</v>
      </c>
      <c r="M253" s="12">
        <v>18850</v>
      </c>
      <c r="N253" s="12">
        <v>18667</v>
      </c>
      <c r="O253" s="12">
        <v>19204</v>
      </c>
      <c r="P253" s="12">
        <v>19850</v>
      </c>
      <c r="Q253" s="12">
        <v>19805</v>
      </c>
      <c r="R253" s="12">
        <v>18789</v>
      </c>
      <c r="S253" s="12">
        <v>17494</v>
      </c>
      <c r="T253" s="12">
        <v>16377</v>
      </c>
      <c r="U253" s="12">
        <v>15246</v>
      </c>
      <c r="V253" s="12">
        <v>14716</v>
      </c>
      <c r="W253" s="12">
        <v>14984</v>
      </c>
      <c r="X253" s="12">
        <v>14074</v>
      </c>
      <c r="Y253" s="12">
        <v>13609</v>
      </c>
      <c r="AA253" s="2">
        <f>IFERROR(INDEX('Holiday Schedule'!$D$3:$D$24,MATCH(A253,'Holiday Schedule'!$C$3:$C$24,0)),0)</f>
        <v>0</v>
      </c>
      <c r="AB253" s="2">
        <f t="shared" si="24"/>
        <v>1</v>
      </c>
      <c r="AC253" s="2">
        <f t="shared" si="25"/>
        <v>0</v>
      </c>
      <c r="AD253" s="5">
        <f t="shared" si="26"/>
        <v>367531</v>
      </c>
      <c r="AE253" s="5">
        <f t="shared" si="27"/>
        <v>367531</v>
      </c>
      <c r="AG253" s="2">
        <f t="shared" si="28"/>
        <v>9</v>
      </c>
      <c r="AH253" s="2">
        <f t="shared" si="29"/>
        <v>2024</v>
      </c>
      <c r="AJ253" s="5">
        <f t="shared" si="30"/>
        <v>19850</v>
      </c>
      <c r="AK253" s="2">
        <f t="shared" si="31"/>
        <v>15</v>
      </c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40"/>
    </row>
    <row r="254" spans="1:89" x14ac:dyDescent="0.25">
      <c r="A254" s="18">
        <v>45537</v>
      </c>
      <c r="B254" s="12">
        <v>13171</v>
      </c>
      <c r="C254" s="12">
        <v>12921</v>
      </c>
      <c r="D254" s="12">
        <v>12805</v>
      </c>
      <c r="E254" s="12">
        <v>12320</v>
      </c>
      <c r="F254" s="12">
        <v>12354</v>
      </c>
      <c r="G254" s="12">
        <v>12064</v>
      </c>
      <c r="H254" s="12">
        <v>10865</v>
      </c>
      <c r="I254" s="12">
        <v>11674</v>
      </c>
      <c r="J254" s="12">
        <v>13774</v>
      </c>
      <c r="K254" s="12">
        <v>14464</v>
      </c>
      <c r="L254" s="12">
        <v>15615</v>
      </c>
      <c r="M254" s="12">
        <v>16349</v>
      </c>
      <c r="N254" s="12">
        <v>16400</v>
      </c>
      <c r="O254" s="12">
        <v>17599</v>
      </c>
      <c r="P254" s="12">
        <v>17737</v>
      </c>
      <c r="Q254" s="12">
        <v>18578</v>
      </c>
      <c r="R254" s="12">
        <v>17630</v>
      </c>
      <c r="S254" s="12">
        <v>16423</v>
      </c>
      <c r="T254" s="12">
        <v>15521</v>
      </c>
      <c r="U254" s="12">
        <v>14603</v>
      </c>
      <c r="V254" s="12">
        <v>13868</v>
      </c>
      <c r="W254" s="12">
        <v>13789</v>
      </c>
      <c r="X254" s="12">
        <v>12201</v>
      </c>
      <c r="Y254" s="12">
        <v>11782</v>
      </c>
      <c r="AA254" s="2">
        <f>IFERROR(INDEX('Holiday Schedule'!$D$3:$D$24,MATCH(A254,'Holiday Schedule'!$C$3:$C$24,0)),0)</f>
        <v>1</v>
      </c>
      <c r="AB254" s="2">
        <f t="shared" si="24"/>
        <v>2</v>
      </c>
      <c r="AC254" s="2">
        <f t="shared" si="25"/>
        <v>0</v>
      </c>
      <c r="AD254" s="5">
        <f t="shared" si="26"/>
        <v>344507</v>
      </c>
      <c r="AE254" s="5">
        <f t="shared" si="27"/>
        <v>344507</v>
      </c>
      <c r="AG254" s="2">
        <f t="shared" si="28"/>
        <v>9</v>
      </c>
      <c r="AH254" s="2">
        <f t="shared" si="29"/>
        <v>2024</v>
      </c>
      <c r="AJ254" s="5">
        <f t="shared" si="30"/>
        <v>18578</v>
      </c>
      <c r="AK254" s="2">
        <f t="shared" si="31"/>
        <v>16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40"/>
    </row>
    <row r="255" spans="1:89" x14ac:dyDescent="0.25">
      <c r="A255" s="18">
        <v>45538</v>
      </c>
      <c r="B255" s="12">
        <v>11521</v>
      </c>
      <c r="C255" s="12">
        <v>11489</v>
      </c>
      <c r="D255" s="12">
        <v>11440</v>
      </c>
      <c r="E255" s="12">
        <v>11222</v>
      </c>
      <c r="F255" s="12">
        <v>11370</v>
      </c>
      <c r="G255" s="12">
        <v>12222</v>
      </c>
      <c r="H255" s="12">
        <v>11736</v>
      </c>
      <c r="I255" s="12">
        <v>12733</v>
      </c>
      <c r="J255" s="12">
        <v>14968</v>
      </c>
      <c r="K255" s="12">
        <v>14856</v>
      </c>
      <c r="L255" s="12">
        <v>15603</v>
      </c>
      <c r="M255" s="12">
        <v>16026</v>
      </c>
      <c r="N255" s="12">
        <v>16548</v>
      </c>
      <c r="O255" s="12">
        <v>16870</v>
      </c>
      <c r="P255" s="12">
        <v>17738</v>
      </c>
      <c r="Q255" s="12">
        <v>17734</v>
      </c>
      <c r="R255" s="12">
        <v>17086</v>
      </c>
      <c r="S255" s="12">
        <v>15691</v>
      </c>
      <c r="T255" s="12">
        <v>15436</v>
      </c>
      <c r="U255" s="12">
        <v>14416</v>
      </c>
      <c r="V255" s="12">
        <v>13939</v>
      </c>
      <c r="W255" s="12">
        <v>13579</v>
      </c>
      <c r="X255" s="12">
        <v>11972</v>
      </c>
      <c r="Y255" s="12">
        <v>11534</v>
      </c>
      <c r="AA255" s="2">
        <f>IFERROR(INDEX('Holiday Schedule'!$D$3:$D$24,MATCH(A255,'Holiday Schedule'!$C$3:$C$24,0)),0)</f>
        <v>0</v>
      </c>
      <c r="AB255" s="2">
        <f t="shared" si="24"/>
        <v>3</v>
      </c>
      <c r="AC255" s="2">
        <f t="shared" si="25"/>
        <v>245195</v>
      </c>
      <c r="AD255" s="5">
        <f t="shared" si="26"/>
        <v>92534</v>
      </c>
      <c r="AE255" s="5">
        <f t="shared" si="27"/>
        <v>337729</v>
      </c>
      <c r="AG255" s="2">
        <f t="shared" si="28"/>
        <v>9</v>
      </c>
      <c r="AH255" s="2">
        <f t="shared" si="29"/>
        <v>2024</v>
      </c>
      <c r="AJ255" s="5">
        <f t="shared" si="30"/>
        <v>17738</v>
      </c>
      <c r="AK255" s="2">
        <f t="shared" si="31"/>
        <v>15</v>
      </c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40"/>
    </row>
    <row r="256" spans="1:89" x14ac:dyDescent="0.25">
      <c r="A256" s="18">
        <v>45539</v>
      </c>
      <c r="B256" s="12">
        <v>11264</v>
      </c>
      <c r="C256" s="12">
        <v>11332</v>
      </c>
      <c r="D256" s="12">
        <v>11300</v>
      </c>
      <c r="E256" s="12">
        <v>11090</v>
      </c>
      <c r="F256" s="12">
        <v>11293</v>
      </c>
      <c r="G256" s="12">
        <v>12225</v>
      </c>
      <c r="H256" s="12">
        <v>11685</v>
      </c>
      <c r="I256" s="12">
        <v>12603</v>
      </c>
      <c r="J256" s="12">
        <v>14981</v>
      </c>
      <c r="K256" s="12">
        <v>15249</v>
      </c>
      <c r="L256" s="12">
        <v>16144</v>
      </c>
      <c r="M256" s="12">
        <v>16820</v>
      </c>
      <c r="N256" s="12">
        <v>17539</v>
      </c>
      <c r="O256" s="12">
        <v>18548</v>
      </c>
      <c r="P256" s="12">
        <v>19676</v>
      </c>
      <c r="Q256" s="12">
        <v>20078</v>
      </c>
      <c r="R256" s="12">
        <v>19075</v>
      </c>
      <c r="S256" s="12">
        <v>16972</v>
      </c>
      <c r="T256" s="12">
        <v>16550</v>
      </c>
      <c r="U256" s="12">
        <v>15284</v>
      </c>
      <c r="V256" s="12">
        <v>14893</v>
      </c>
      <c r="W256" s="12">
        <v>14453</v>
      </c>
      <c r="X256" s="12">
        <v>12933</v>
      </c>
      <c r="Y256" s="12">
        <v>12290</v>
      </c>
      <c r="AA256" s="2">
        <f>IFERROR(INDEX('Holiday Schedule'!$D$3:$D$24,MATCH(A256,'Holiday Schedule'!$C$3:$C$24,0)),0)</f>
        <v>0</v>
      </c>
      <c r="AB256" s="2">
        <f t="shared" si="24"/>
        <v>4</v>
      </c>
      <c r="AC256" s="2">
        <f t="shared" si="25"/>
        <v>261798</v>
      </c>
      <c r="AD256" s="5">
        <f t="shared" si="26"/>
        <v>92479</v>
      </c>
      <c r="AE256" s="5">
        <f t="shared" si="27"/>
        <v>354277</v>
      </c>
      <c r="AG256" s="2">
        <f t="shared" si="28"/>
        <v>9</v>
      </c>
      <c r="AH256" s="2">
        <f t="shared" si="29"/>
        <v>2024</v>
      </c>
      <c r="AJ256" s="5">
        <f t="shared" si="30"/>
        <v>20078</v>
      </c>
      <c r="AK256" s="2">
        <f t="shared" si="31"/>
        <v>16</v>
      </c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40"/>
    </row>
    <row r="257" spans="1:89" x14ac:dyDescent="0.25">
      <c r="A257" s="18">
        <v>45540</v>
      </c>
      <c r="B257" s="12">
        <v>12025</v>
      </c>
      <c r="C257" s="12">
        <v>11994</v>
      </c>
      <c r="D257" s="12">
        <v>11889</v>
      </c>
      <c r="E257" s="12">
        <v>11619</v>
      </c>
      <c r="F257" s="12">
        <v>11605</v>
      </c>
      <c r="G257" s="12">
        <v>12423</v>
      </c>
      <c r="H257" s="12">
        <v>11779</v>
      </c>
      <c r="I257" s="12">
        <v>12869</v>
      </c>
      <c r="J257" s="12">
        <v>15503</v>
      </c>
      <c r="K257" s="12">
        <v>15839</v>
      </c>
      <c r="L257" s="12">
        <v>16946</v>
      </c>
      <c r="M257" s="12">
        <v>17934</v>
      </c>
      <c r="N257" s="12">
        <v>18700</v>
      </c>
      <c r="O257" s="12">
        <v>19818</v>
      </c>
      <c r="P257" s="12">
        <v>20576</v>
      </c>
      <c r="Q257" s="12">
        <v>20360</v>
      </c>
      <c r="R257" s="12">
        <v>19101</v>
      </c>
      <c r="S257" s="12">
        <v>17127</v>
      </c>
      <c r="T257" s="12">
        <v>16301</v>
      </c>
      <c r="U257" s="12">
        <v>15144</v>
      </c>
      <c r="V257" s="12">
        <v>14569</v>
      </c>
      <c r="W257" s="12">
        <v>14057</v>
      </c>
      <c r="X257" s="12">
        <v>12709</v>
      </c>
      <c r="Y257" s="12">
        <v>12119</v>
      </c>
      <c r="AA257" s="2">
        <f>IFERROR(INDEX('Holiday Schedule'!$D$3:$D$24,MATCH(A257,'Holiday Schedule'!$C$3:$C$24,0)),0)</f>
        <v>0</v>
      </c>
      <c r="AB257" s="2">
        <f t="shared" si="24"/>
        <v>5</v>
      </c>
      <c r="AC257" s="2">
        <f t="shared" si="25"/>
        <v>267553</v>
      </c>
      <c r="AD257" s="5">
        <f t="shared" si="26"/>
        <v>95453</v>
      </c>
      <c r="AE257" s="5">
        <f t="shared" si="27"/>
        <v>363006</v>
      </c>
      <c r="AG257" s="2">
        <f t="shared" si="28"/>
        <v>9</v>
      </c>
      <c r="AH257" s="2">
        <f t="shared" si="29"/>
        <v>2024</v>
      </c>
      <c r="AJ257" s="5">
        <f t="shared" si="30"/>
        <v>20576</v>
      </c>
      <c r="AK257" s="2">
        <f t="shared" si="31"/>
        <v>15</v>
      </c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40"/>
    </row>
    <row r="258" spans="1:89" x14ac:dyDescent="0.25">
      <c r="A258" s="18">
        <v>45541</v>
      </c>
      <c r="B258" s="12">
        <v>11756</v>
      </c>
      <c r="C258" s="12">
        <v>11853</v>
      </c>
      <c r="D258" s="12">
        <v>11770</v>
      </c>
      <c r="E258" s="12">
        <v>11512</v>
      </c>
      <c r="F258" s="12">
        <v>11400</v>
      </c>
      <c r="G258" s="12">
        <v>12296</v>
      </c>
      <c r="H258" s="12">
        <v>11680</v>
      </c>
      <c r="I258" s="12">
        <v>12929</v>
      </c>
      <c r="J258" s="12">
        <v>15609</v>
      </c>
      <c r="K258" s="12">
        <v>16282</v>
      </c>
      <c r="L258" s="12">
        <v>17258</v>
      </c>
      <c r="M258" s="12">
        <v>17801</v>
      </c>
      <c r="N258" s="12">
        <v>18065</v>
      </c>
      <c r="O258" s="12">
        <v>19432</v>
      </c>
      <c r="P258" s="12">
        <v>19812</v>
      </c>
      <c r="Q258" s="12">
        <v>19800</v>
      </c>
      <c r="R258" s="12">
        <v>17996</v>
      </c>
      <c r="S258" s="12">
        <v>15525</v>
      </c>
      <c r="T258" s="12">
        <v>15159</v>
      </c>
      <c r="U258" s="12">
        <v>14104</v>
      </c>
      <c r="V258" s="12">
        <v>13902</v>
      </c>
      <c r="W258" s="12">
        <v>13692</v>
      </c>
      <c r="X258" s="12">
        <v>12475</v>
      </c>
      <c r="Y258" s="12">
        <v>12111</v>
      </c>
      <c r="AA258" s="2">
        <f>IFERROR(INDEX('Holiday Schedule'!$D$3:$D$24,MATCH(A258,'Holiday Schedule'!$C$3:$C$24,0)),0)</f>
        <v>0</v>
      </c>
      <c r="AB258" s="2">
        <f t="shared" si="24"/>
        <v>6</v>
      </c>
      <c r="AC258" s="2">
        <f t="shared" si="25"/>
        <v>259841</v>
      </c>
      <c r="AD258" s="5">
        <f t="shared" si="26"/>
        <v>94378</v>
      </c>
      <c r="AE258" s="5">
        <f t="shared" si="27"/>
        <v>354219</v>
      </c>
      <c r="AG258" s="2">
        <f t="shared" si="28"/>
        <v>9</v>
      </c>
      <c r="AH258" s="2">
        <f t="shared" si="29"/>
        <v>2024</v>
      </c>
      <c r="AJ258" s="5">
        <f t="shared" si="30"/>
        <v>19812</v>
      </c>
      <c r="AK258" s="2">
        <f t="shared" si="31"/>
        <v>15</v>
      </c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40"/>
    </row>
    <row r="259" spans="1:89" x14ac:dyDescent="0.25">
      <c r="A259" s="18">
        <v>45542</v>
      </c>
      <c r="B259" s="12">
        <v>11784</v>
      </c>
      <c r="C259" s="12">
        <v>11762</v>
      </c>
      <c r="D259" s="12">
        <v>11670</v>
      </c>
      <c r="E259" s="12">
        <v>11295</v>
      </c>
      <c r="F259" s="12">
        <v>11556</v>
      </c>
      <c r="G259" s="12">
        <v>11360</v>
      </c>
      <c r="H259" s="12">
        <v>10682</v>
      </c>
      <c r="I259" s="12">
        <v>11739</v>
      </c>
      <c r="J259" s="12">
        <v>14677</v>
      </c>
      <c r="K259" s="12">
        <v>15782</v>
      </c>
      <c r="L259" s="12">
        <v>17088</v>
      </c>
      <c r="M259" s="12">
        <v>17955</v>
      </c>
      <c r="N259" s="12">
        <v>17699</v>
      </c>
      <c r="O259" s="12">
        <v>18463</v>
      </c>
      <c r="P259" s="12">
        <v>19124</v>
      </c>
      <c r="Q259" s="12">
        <v>18671</v>
      </c>
      <c r="R259" s="12">
        <v>17108</v>
      </c>
      <c r="S259" s="12">
        <v>15557</v>
      </c>
      <c r="T259" s="12">
        <v>14486</v>
      </c>
      <c r="U259" s="12">
        <v>13704</v>
      </c>
      <c r="V259" s="12">
        <v>13168</v>
      </c>
      <c r="W259" s="12">
        <v>13577</v>
      </c>
      <c r="X259" s="12">
        <v>12372</v>
      </c>
      <c r="Y259" s="12">
        <v>12422</v>
      </c>
      <c r="AA259" s="2">
        <f>IFERROR(INDEX('Holiday Schedule'!$D$3:$D$24,MATCH(A259,'Holiday Schedule'!$C$3:$C$24,0)),0)</f>
        <v>0</v>
      </c>
      <c r="AB259" s="2">
        <f t="shared" si="24"/>
        <v>7</v>
      </c>
      <c r="AC259" s="2">
        <f t="shared" si="25"/>
        <v>0</v>
      </c>
      <c r="AD259" s="5">
        <f t="shared" si="26"/>
        <v>343701</v>
      </c>
      <c r="AE259" s="5">
        <f t="shared" si="27"/>
        <v>343701</v>
      </c>
      <c r="AG259" s="2">
        <f t="shared" si="28"/>
        <v>9</v>
      </c>
      <c r="AH259" s="2">
        <f t="shared" si="29"/>
        <v>2024</v>
      </c>
      <c r="AJ259" s="5">
        <f t="shared" si="30"/>
        <v>19124</v>
      </c>
      <c r="AK259" s="2">
        <f t="shared" si="31"/>
        <v>15</v>
      </c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40"/>
    </row>
    <row r="260" spans="1:89" x14ac:dyDescent="0.25">
      <c r="A260" s="18">
        <v>45543</v>
      </c>
      <c r="B260" s="12">
        <v>11746</v>
      </c>
      <c r="C260" s="12">
        <v>12000</v>
      </c>
      <c r="D260" s="12">
        <v>11847</v>
      </c>
      <c r="E260" s="12">
        <v>11634</v>
      </c>
      <c r="F260" s="12">
        <v>11425</v>
      </c>
      <c r="G260" s="12">
        <v>11317</v>
      </c>
      <c r="H260" s="12">
        <v>10281</v>
      </c>
      <c r="I260" s="12">
        <v>11306</v>
      </c>
      <c r="J260" s="12">
        <v>13254</v>
      </c>
      <c r="K260" s="12">
        <v>14159</v>
      </c>
      <c r="L260" s="12">
        <v>15160</v>
      </c>
      <c r="M260" s="12">
        <v>16071</v>
      </c>
      <c r="N260" s="12">
        <v>15812</v>
      </c>
      <c r="O260" s="12">
        <v>16496</v>
      </c>
      <c r="P260" s="12">
        <v>17401</v>
      </c>
      <c r="Q260" s="12">
        <v>16999</v>
      </c>
      <c r="R260" s="12">
        <v>16805</v>
      </c>
      <c r="S260" s="12">
        <v>15744</v>
      </c>
      <c r="T260" s="12">
        <v>14892</v>
      </c>
      <c r="U260" s="12">
        <v>14086</v>
      </c>
      <c r="V260" s="12">
        <v>13593</v>
      </c>
      <c r="W260" s="12">
        <v>13313</v>
      </c>
      <c r="X260" s="12">
        <v>12026</v>
      </c>
      <c r="Y260" s="12">
        <v>11550</v>
      </c>
      <c r="AA260" s="2">
        <f>IFERROR(INDEX('Holiday Schedule'!$D$3:$D$24,MATCH(A260,'Holiday Schedule'!$C$3:$C$24,0)),0)</f>
        <v>0</v>
      </c>
      <c r="AB260" s="2">
        <f t="shared" si="24"/>
        <v>1</v>
      </c>
      <c r="AC260" s="2">
        <f t="shared" si="25"/>
        <v>0</v>
      </c>
      <c r="AD260" s="5">
        <f t="shared" si="26"/>
        <v>328917</v>
      </c>
      <c r="AE260" s="5">
        <f t="shared" si="27"/>
        <v>328917</v>
      </c>
      <c r="AG260" s="2">
        <f t="shared" si="28"/>
        <v>9</v>
      </c>
      <c r="AH260" s="2">
        <f t="shared" si="29"/>
        <v>2024</v>
      </c>
      <c r="AJ260" s="5">
        <f t="shared" si="30"/>
        <v>17401</v>
      </c>
      <c r="AK260" s="2">
        <f t="shared" si="31"/>
        <v>15</v>
      </c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40"/>
    </row>
    <row r="261" spans="1:89" x14ac:dyDescent="0.25">
      <c r="A261" s="18">
        <v>45544</v>
      </c>
      <c r="B261" s="12">
        <v>11224</v>
      </c>
      <c r="C261" s="12">
        <v>11155</v>
      </c>
      <c r="D261" s="12">
        <v>11311</v>
      </c>
      <c r="E261" s="12">
        <v>11062</v>
      </c>
      <c r="F261" s="12">
        <v>11264</v>
      </c>
      <c r="G261" s="12">
        <v>12382</v>
      </c>
      <c r="H261" s="12">
        <v>11782</v>
      </c>
      <c r="I261" s="12">
        <v>12956</v>
      </c>
      <c r="J261" s="12">
        <v>14835</v>
      </c>
      <c r="K261" s="12">
        <v>15056</v>
      </c>
      <c r="L261" s="12">
        <v>15777</v>
      </c>
      <c r="M261" s="12">
        <v>16061</v>
      </c>
      <c r="N261" s="12">
        <v>16294</v>
      </c>
      <c r="O261" s="12">
        <v>16854</v>
      </c>
      <c r="P261" s="12">
        <v>17389</v>
      </c>
      <c r="Q261" s="12">
        <v>17662</v>
      </c>
      <c r="R261" s="12">
        <v>16461</v>
      </c>
      <c r="S261" s="12">
        <v>15551</v>
      </c>
      <c r="T261" s="12">
        <v>15232</v>
      </c>
      <c r="U261" s="12">
        <v>14241</v>
      </c>
      <c r="V261" s="12">
        <v>13701</v>
      </c>
      <c r="W261" s="12">
        <v>13321</v>
      </c>
      <c r="X261" s="12">
        <v>11795</v>
      </c>
      <c r="Y261" s="12">
        <v>11426</v>
      </c>
      <c r="AA261" s="2">
        <f>IFERROR(INDEX('Holiday Schedule'!$D$3:$D$24,MATCH(A261,'Holiday Schedule'!$C$3:$C$24,0)),0)</f>
        <v>0</v>
      </c>
      <c r="AB261" s="2">
        <f t="shared" si="24"/>
        <v>2</v>
      </c>
      <c r="AC261" s="2">
        <f t="shared" si="25"/>
        <v>243186</v>
      </c>
      <c r="AD261" s="5">
        <f t="shared" si="26"/>
        <v>91606</v>
      </c>
      <c r="AE261" s="5">
        <f t="shared" si="27"/>
        <v>334792</v>
      </c>
      <c r="AG261" s="2">
        <f t="shared" si="28"/>
        <v>9</v>
      </c>
      <c r="AH261" s="2">
        <f t="shared" si="29"/>
        <v>2024</v>
      </c>
      <c r="AJ261" s="5">
        <f t="shared" si="30"/>
        <v>17662</v>
      </c>
      <c r="AK261" s="2">
        <f t="shared" si="31"/>
        <v>16</v>
      </c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40"/>
    </row>
    <row r="262" spans="1:89" x14ac:dyDescent="0.25">
      <c r="A262" s="18">
        <v>45545</v>
      </c>
      <c r="B262" s="12">
        <v>11163</v>
      </c>
      <c r="C262" s="12">
        <v>11207</v>
      </c>
      <c r="D262" s="12">
        <v>11250</v>
      </c>
      <c r="E262" s="12">
        <v>11206</v>
      </c>
      <c r="F262" s="12">
        <v>11232</v>
      </c>
      <c r="G262" s="12">
        <v>12197</v>
      </c>
      <c r="H262" s="12">
        <v>11733</v>
      </c>
      <c r="I262" s="12">
        <v>12962</v>
      </c>
      <c r="J262" s="12">
        <v>14760</v>
      </c>
      <c r="K262" s="12">
        <v>14732</v>
      </c>
      <c r="L262" s="12">
        <v>15604</v>
      </c>
      <c r="M262" s="12">
        <v>16219</v>
      </c>
      <c r="N262" s="12">
        <v>16082</v>
      </c>
      <c r="O262" s="12">
        <v>16170</v>
      </c>
      <c r="P262" s="12">
        <v>16356</v>
      </c>
      <c r="Q262" s="12">
        <v>16831</v>
      </c>
      <c r="R262" s="12">
        <v>15920</v>
      </c>
      <c r="S262" s="12">
        <v>15060</v>
      </c>
      <c r="T262" s="12">
        <v>15243</v>
      </c>
      <c r="U262" s="12">
        <v>14209</v>
      </c>
      <c r="V262" s="12">
        <v>13793</v>
      </c>
      <c r="W262" s="12">
        <v>13002</v>
      </c>
      <c r="X262" s="12">
        <v>11882</v>
      </c>
      <c r="Y262" s="12">
        <v>11641</v>
      </c>
      <c r="AA262" s="2">
        <f>IFERROR(INDEX('Holiday Schedule'!$D$3:$D$24,MATCH(A262,'Holiday Schedule'!$C$3:$C$24,0)),0)</f>
        <v>0</v>
      </c>
      <c r="AB262" s="2">
        <f t="shared" si="24"/>
        <v>3</v>
      </c>
      <c r="AC262" s="2">
        <f t="shared" si="25"/>
        <v>238825</v>
      </c>
      <c r="AD262" s="5">
        <f t="shared" si="26"/>
        <v>91629</v>
      </c>
      <c r="AE262" s="5">
        <f t="shared" si="27"/>
        <v>330454</v>
      </c>
      <c r="AG262" s="2">
        <f t="shared" si="28"/>
        <v>9</v>
      </c>
      <c r="AH262" s="2">
        <f t="shared" si="29"/>
        <v>2024</v>
      </c>
      <c r="AJ262" s="5">
        <f t="shared" si="30"/>
        <v>16831</v>
      </c>
      <c r="AK262" s="2">
        <f t="shared" si="31"/>
        <v>16</v>
      </c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40"/>
    </row>
    <row r="263" spans="1:89" x14ac:dyDescent="0.25">
      <c r="A263" s="18">
        <v>45546</v>
      </c>
      <c r="B263" s="12">
        <v>11230</v>
      </c>
      <c r="C263" s="12">
        <v>11295</v>
      </c>
      <c r="D263" s="12">
        <v>11359</v>
      </c>
      <c r="E263" s="12">
        <v>11075</v>
      </c>
      <c r="F263" s="12">
        <v>11347</v>
      </c>
      <c r="G263" s="12">
        <v>12324</v>
      </c>
      <c r="H263" s="12">
        <v>11924</v>
      </c>
      <c r="I263" s="12">
        <v>12835</v>
      </c>
      <c r="J263" s="12">
        <v>14300</v>
      </c>
      <c r="K263" s="12">
        <v>14324</v>
      </c>
      <c r="L263" s="12">
        <v>14657</v>
      </c>
      <c r="M263" s="12">
        <v>15147</v>
      </c>
      <c r="N263" s="12">
        <v>15104</v>
      </c>
      <c r="O263" s="12">
        <v>16369</v>
      </c>
      <c r="P263" s="12">
        <v>17234</v>
      </c>
      <c r="Q263" s="12">
        <v>17959</v>
      </c>
      <c r="R263" s="12">
        <v>16777</v>
      </c>
      <c r="S263" s="12">
        <v>15895</v>
      </c>
      <c r="T263" s="12">
        <v>15585</v>
      </c>
      <c r="U263" s="12">
        <v>14402</v>
      </c>
      <c r="V263" s="12">
        <v>14065</v>
      </c>
      <c r="W263" s="12">
        <v>13493</v>
      </c>
      <c r="X263" s="12">
        <v>12301</v>
      </c>
      <c r="Y263" s="12">
        <v>11583</v>
      </c>
      <c r="AA263" s="2">
        <f>IFERROR(INDEX('Holiday Schedule'!$D$3:$D$24,MATCH(A263,'Holiday Schedule'!$C$3:$C$24,0)),0)</f>
        <v>0</v>
      </c>
      <c r="AB263" s="2">
        <f t="shared" si="24"/>
        <v>4</v>
      </c>
      <c r="AC263" s="2">
        <f t="shared" si="25"/>
        <v>240447</v>
      </c>
      <c r="AD263" s="5">
        <f t="shared" si="26"/>
        <v>92137</v>
      </c>
      <c r="AE263" s="5">
        <f t="shared" si="27"/>
        <v>332584</v>
      </c>
      <c r="AG263" s="2">
        <f t="shared" si="28"/>
        <v>9</v>
      </c>
      <c r="AH263" s="2">
        <f t="shared" si="29"/>
        <v>2024</v>
      </c>
      <c r="AJ263" s="5">
        <f t="shared" si="30"/>
        <v>17959</v>
      </c>
      <c r="AK263" s="2">
        <f t="shared" si="31"/>
        <v>16</v>
      </c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40"/>
    </row>
    <row r="264" spans="1:89" x14ac:dyDescent="0.25">
      <c r="A264" s="18">
        <v>45547</v>
      </c>
      <c r="B264" s="12">
        <v>11553</v>
      </c>
      <c r="C264" s="12">
        <v>11405</v>
      </c>
      <c r="D264" s="12">
        <v>11588</v>
      </c>
      <c r="E264" s="12">
        <v>11129</v>
      </c>
      <c r="F264" s="12">
        <v>11423</v>
      </c>
      <c r="G264" s="12">
        <v>12083</v>
      </c>
      <c r="H264" s="12">
        <v>11932</v>
      </c>
      <c r="I264" s="12">
        <v>12811</v>
      </c>
      <c r="J264" s="12">
        <v>15328</v>
      </c>
      <c r="K264" s="12">
        <v>15652</v>
      </c>
      <c r="L264" s="12">
        <v>16733</v>
      </c>
      <c r="M264" s="12">
        <v>17766</v>
      </c>
      <c r="N264" s="12">
        <v>17917</v>
      </c>
      <c r="O264" s="12">
        <v>18945</v>
      </c>
      <c r="P264" s="12">
        <v>19976</v>
      </c>
      <c r="Q264" s="12">
        <v>20145</v>
      </c>
      <c r="R264" s="12">
        <v>18014</v>
      </c>
      <c r="S264" s="12">
        <v>16196</v>
      </c>
      <c r="T264" s="12">
        <v>15552</v>
      </c>
      <c r="U264" s="12">
        <v>14692</v>
      </c>
      <c r="V264" s="12">
        <v>14123</v>
      </c>
      <c r="W264" s="12">
        <v>13948</v>
      </c>
      <c r="X264" s="12">
        <v>12392</v>
      </c>
      <c r="Y264" s="12">
        <v>11947</v>
      </c>
      <c r="AA264" s="2">
        <f>IFERROR(INDEX('Holiday Schedule'!$D$3:$D$24,MATCH(A264,'Holiday Schedule'!$C$3:$C$24,0)),0)</f>
        <v>0</v>
      </c>
      <c r="AB264" s="2">
        <f t="shared" si="24"/>
        <v>5</v>
      </c>
      <c r="AC264" s="2">
        <f t="shared" si="25"/>
        <v>260190</v>
      </c>
      <c r="AD264" s="5">
        <f t="shared" si="26"/>
        <v>93060</v>
      </c>
      <c r="AE264" s="5">
        <f t="shared" si="27"/>
        <v>353250</v>
      </c>
      <c r="AG264" s="2">
        <f t="shared" si="28"/>
        <v>9</v>
      </c>
      <c r="AH264" s="2">
        <f t="shared" si="29"/>
        <v>2024</v>
      </c>
      <c r="AJ264" s="5">
        <f t="shared" si="30"/>
        <v>20145</v>
      </c>
      <c r="AK264" s="2">
        <f t="shared" si="31"/>
        <v>16</v>
      </c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40"/>
    </row>
    <row r="265" spans="1:89" x14ac:dyDescent="0.25">
      <c r="A265" s="18">
        <v>45548</v>
      </c>
      <c r="B265" s="12">
        <v>11770</v>
      </c>
      <c r="C265" s="12">
        <v>11695</v>
      </c>
      <c r="D265" s="12">
        <v>11607</v>
      </c>
      <c r="E265" s="12">
        <v>11379</v>
      </c>
      <c r="F265" s="12">
        <v>11409</v>
      </c>
      <c r="G265" s="12">
        <v>12127</v>
      </c>
      <c r="H265" s="12">
        <v>11708</v>
      </c>
      <c r="I265" s="12">
        <v>12853</v>
      </c>
      <c r="J265" s="12">
        <v>15708</v>
      </c>
      <c r="K265" s="12">
        <v>15825</v>
      </c>
      <c r="L265" s="12">
        <v>16525</v>
      </c>
      <c r="M265" s="12">
        <v>17173</v>
      </c>
      <c r="N265" s="12">
        <v>17625</v>
      </c>
      <c r="O265" s="12">
        <v>18438</v>
      </c>
      <c r="P265" s="12">
        <v>19789</v>
      </c>
      <c r="Q265" s="12">
        <v>20152</v>
      </c>
      <c r="R265" s="12">
        <v>18953</v>
      </c>
      <c r="S265" s="12">
        <v>16942</v>
      </c>
      <c r="T265" s="12">
        <v>16020</v>
      </c>
      <c r="U265" s="12">
        <v>14979</v>
      </c>
      <c r="V265" s="12">
        <v>14453</v>
      </c>
      <c r="W265" s="12">
        <v>14248</v>
      </c>
      <c r="X265" s="12">
        <v>12914</v>
      </c>
      <c r="Y265" s="12">
        <v>12515</v>
      </c>
      <c r="AA265" s="2">
        <f>IFERROR(INDEX('Holiday Schedule'!$D$3:$D$24,MATCH(A265,'Holiday Schedule'!$C$3:$C$24,0)),0)</f>
        <v>0</v>
      </c>
      <c r="AB265" s="2">
        <f t="shared" si="24"/>
        <v>6</v>
      </c>
      <c r="AC265" s="2">
        <f t="shared" si="25"/>
        <v>262597</v>
      </c>
      <c r="AD265" s="5">
        <f t="shared" si="26"/>
        <v>94210</v>
      </c>
      <c r="AE265" s="5">
        <f t="shared" si="27"/>
        <v>356807</v>
      </c>
      <c r="AG265" s="2">
        <f t="shared" si="28"/>
        <v>9</v>
      </c>
      <c r="AH265" s="2">
        <f t="shared" si="29"/>
        <v>2024</v>
      </c>
      <c r="AJ265" s="5">
        <f t="shared" si="30"/>
        <v>20152</v>
      </c>
      <c r="AK265" s="2">
        <f t="shared" si="31"/>
        <v>16</v>
      </c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40"/>
    </row>
    <row r="266" spans="1:89" x14ac:dyDescent="0.25">
      <c r="A266" s="18">
        <v>45549</v>
      </c>
      <c r="B266" s="12">
        <v>12146</v>
      </c>
      <c r="C266" s="12">
        <v>12122</v>
      </c>
      <c r="D266" s="12">
        <v>11999</v>
      </c>
      <c r="E266" s="12">
        <v>11766</v>
      </c>
      <c r="F266" s="12">
        <v>11537</v>
      </c>
      <c r="G266" s="12">
        <v>11648</v>
      </c>
      <c r="H266" s="12">
        <v>10626</v>
      </c>
      <c r="I266" s="12">
        <v>11792</v>
      </c>
      <c r="J266" s="12">
        <v>13913</v>
      </c>
      <c r="K266" s="12">
        <v>14299</v>
      </c>
      <c r="L266" s="12">
        <v>15196</v>
      </c>
      <c r="M266" s="12">
        <v>15597</v>
      </c>
      <c r="N266" s="12">
        <v>15678</v>
      </c>
      <c r="O266" s="12">
        <v>16292</v>
      </c>
      <c r="P266" s="12">
        <v>16247</v>
      </c>
      <c r="Q266" s="12">
        <v>17517</v>
      </c>
      <c r="R266" s="12">
        <v>17057</v>
      </c>
      <c r="S266" s="12">
        <v>15968</v>
      </c>
      <c r="T266" s="12">
        <v>15102</v>
      </c>
      <c r="U266" s="12">
        <v>13900</v>
      </c>
      <c r="V266" s="12">
        <v>13350</v>
      </c>
      <c r="W266" s="12">
        <v>13585</v>
      </c>
      <c r="X266" s="12">
        <v>12214</v>
      </c>
      <c r="Y266" s="12">
        <v>12054</v>
      </c>
      <c r="AA266" s="2">
        <f>IFERROR(INDEX('Holiday Schedule'!$D$3:$D$24,MATCH(A266,'Holiday Schedule'!$C$3:$C$24,0)),0)</f>
        <v>0</v>
      </c>
      <c r="AB266" s="2">
        <f t="shared" ref="AB266:AB329" si="32">WEEKDAY(A266)</f>
        <v>7</v>
      </c>
      <c r="AC266" s="2">
        <f t="shared" ref="AC266:AC329" si="33">IF(AND(AB266&gt;1,AB266&lt;7,AA266&lt;1),SUM(I266:X266),0)</f>
        <v>0</v>
      </c>
      <c r="AD266" s="5">
        <f t="shared" ref="AD266:AD329" si="34">AE266-AC266</f>
        <v>331605</v>
      </c>
      <c r="AE266" s="5">
        <f t="shared" ref="AE266:AE329" si="35">SUM(B266:Y266)</f>
        <v>331605</v>
      </c>
      <c r="AG266" s="2">
        <f t="shared" ref="AG266:AG329" si="36">MONTH(A266)</f>
        <v>9</v>
      </c>
      <c r="AH266" s="2">
        <f t="shared" ref="AH266:AH329" si="37">YEAR(A266)</f>
        <v>2024</v>
      </c>
      <c r="AJ266" s="5">
        <f t="shared" ref="AJ266:AJ329" si="38">MAX(B266:Y266)</f>
        <v>17517</v>
      </c>
      <c r="AK266" s="2">
        <f t="shared" ref="AK266:AK329" si="39">IF(AE266&gt;0,INDEX(B$8:Y$8,MATCH(AJ266,B266:Y266,0)),"")</f>
        <v>16</v>
      </c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40"/>
    </row>
    <row r="267" spans="1:89" x14ac:dyDescent="0.25">
      <c r="A267" s="18">
        <v>45550</v>
      </c>
      <c r="B267" s="12">
        <v>11666</v>
      </c>
      <c r="C267" s="12">
        <v>11614</v>
      </c>
      <c r="D267" s="12">
        <v>11475</v>
      </c>
      <c r="E267" s="12">
        <v>11295</v>
      </c>
      <c r="F267" s="12">
        <v>11052</v>
      </c>
      <c r="G267" s="12">
        <v>11228</v>
      </c>
      <c r="H267" s="12">
        <v>10258</v>
      </c>
      <c r="I267" s="12">
        <v>11205</v>
      </c>
      <c r="J267" s="12">
        <v>13152</v>
      </c>
      <c r="K267" s="12">
        <v>13450</v>
      </c>
      <c r="L267" s="12">
        <v>14372</v>
      </c>
      <c r="M267" s="12">
        <v>14971</v>
      </c>
      <c r="N267" s="12">
        <v>15630</v>
      </c>
      <c r="O267" s="12">
        <v>16477</v>
      </c>
      <c r="P267" s="12">
        <v>17619</v>
      </c>
      <c r="Q267" s="12">
        <v>18031</v>
      </c>
      <c r="R267" s="12">
        <v>17913</v>
      </c>
      <c r="S267" s="12">
        <v>16822</v>
      </c>
      <c r="T267" s="12">
        <v>16021</v>
      </c>
      <c r="U267" s="12">
        <v>14921</v>
      </c>
      <c r="V267" s="12">
        <v>14270</v>
      </c>
      <c r="W267" s="12">
        <v>14007</v>
      </c>
      <c r="X267" s="12">
        <v>12508</v>
      </c>
      <c r="Y267" s="12">
        <v>12076</v>
      </c>
      <c r="AA267" s="2">
        <f>IFERROR(INDEX('Holiday Schedule'!$D$3:$D$24,MATCH(A267,'Holiday Schedule'!$C$3:$C$24,0)),0)</f>
        <v>0</v>
      </c>
      <c r="AB267" s="2">
        <f t="shared" si="32"/>
        <v>1</v>
      </c>
      <c r="AC267" s="2">
        <f t="shared" si="33"/>
        <v>0</v>
      </c>
      <c r="AD267" s="5">
        <f t="shared" si="34"/>
        <v>332033</v>
      </c>
      <c r="AE267" s="5">
        <f t="shared" si="35"/>
        <v>332033</v>
      </c>
      <c r="AG267" s="2">
        <f t="shared" si="36"/>
        <v>9</v>
      </c>
      <c r="AH267" s="2">
        <f t="shared" si="37"/>
        <v>2024</v>
      </c>
      <c r="AJ267" s="5">
        <f t="shared" si="38"/>
        <v>18031</v>
      </c>
      <c r="AK267" s="2">
        <f t="shared" si="39"/>
        <v>16</v>
      </c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40"/>
    </row>
    <row r="268" spans="1:89" x14ac:dyDescent="0.25">
      <c r="A268" s="18">
        <v>45551</v>
      </c>
      <c r="B268" s="12">
        <v>11763</v>
      </c>
      <c r="C268" s="12">
        <v>11790</v>
      </c>
      <c r="D268" s="12">
        <v>11592</v>
      </c>
      <c r="E268" s="12">
        <v>11524</v>
      </c>
      <c r="F268" s="12">
        <v>11492</v>
      </c>
      <c r="G268" s="12">
        <v>12343</v>
      </c>
      <c r="H268" s="12">
        <v>11874</v>
      </c>
      <c r="I268" s="12">
        <v>13130</v>
      </c>
      <c r="J268" s="12">
        <v>15334</v>
      </c>
      <c r="K268" s="12">
        <v>15693</v>
      </c>
      <c r="L268" s="12">
        <v>16769</v>
      </c>
      <c r="M268" s="12">
        <v>17662</v>
      </c>
      <c r="N268" s="12">
        <v>18406</v>
      </c>
      <c r="O268" s="12">
        <v>19691</v>
      </c>
      <c r="P268" s="12">
        <v>20807</v>
      </c>
      <c r="Q268" s="12">
        <v>21048</v>
      </c>
      <c r="R268" s="12">
        <v>19694</v>
      </c>
      <c r="S268" s="12">
        <v>17751</v>
      </c>
      <c r="T268" s="12">
        <v>17063</v>
      </c>
      <c r="U268" s="12">
        <v>15626</v>
      </c>
      <c r="V268" s="12">
        <v>14911</v>
      </c>
      <c r="W268" s="12">
        <v>14319</v>
      </c>
      <c r="X268" s="12">
        <v>13025</v>
      </c>
      <c r="Y268" s="12">
        <v>12420</v>
      </c>
      <c r="AA268" s="2">
        <f>IFERROR(INDEX('Holiday Schedule'!$D$3:$D$24,MATCH(A268,'Holiday Schedule'!$C$3:$C$24,0)),0)</f>
        <v>0</v>
      </c>
      <c r="AB268" s="2">
        <f t="shared" si="32"/>
        <v>2</v>
      </c>
      <c r="AC268" s="2">
        <f t="shared" si="33"/>
        <v>270929</v>
      </c>
      <c r="AD268" s="5">
        <f t="shared" si="34"/>
        <v>94798</v>
      </c>
      <c r="AE268" s="5">
        <f t="shared" si="35"/>
        <v>365727</v>
      </c>
      <c r="AG268" s="2">
        <f t="shared" si="36"/>
        <v>9</v>
      </c>
      <c r="AH268" s="2">
        <f t="shared" si="37"/>
        <v>2024</v>
      </c>
      <c r="AJ268" s="5">
        <f t="shared" si="38"/>
        <v>21048</v>
      </c>
      <c r="AK268" s="2">
        <f t="shared" si="39"/>
        <v>16</v>
      </c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40"/>
    </row>
    <row r="269" spans="1:89" x14ac:dyDescent="0.25">
      <c r="A269" s="18">
        <v>45552</v>
      </c>
      <c r="B269" s="12">
        <v>12179</v>
      </c>
      <c r="C269" s="12">
        <v>12120</v>
      </c>
      <c r="D269" s="12">
        <v>11951</v>
      </c>
      <c r="E269" s="12">
        <v>11717</v>
      </c>
      <c r="F269" s="12">
        <v>11884</v>
      </c>
      <c r="G269" s="12">
        <v>12431</v>
      </c>
      <c r="H269" s="12">
        <v>12044</v>
      </c>
      <c r="I269" s="12">
        <v>12967</v>
      </c>
      <c r="J269" s="12">
        <v>15363</v>
      </c>
      <c r="K269" s="12">
        <v>15746</v>
      </c>
      <c r="L269" s="12">
        <v>16927</v>
      </c>
      <c r="M269" s="12">
        <v>18251</v>
      </c>
      <c r="N269" s="12">
        <v>19092</v>
      </c>
      <c r="O269" s="12">
        <v>20521</v>
      </c>
      <c r="P269" s="12">
        <v>21599</v>
      </c>
      <c r="Q269" s="12">
        <v>22689</v>
      </c>
      <c r="R269" s="12">
        <v>20863</v>
      </c>
      <c r="S269" s="12">
        <v>19028</v>
      </c>
      <c r="T269" s="12">
        <v>18085</v>
      </c>
      <c r="U269" s="12">
        <v>16488</v>
      </c>
      <c r="V269" s="12">
        <v>15571</v>
      </c>
      <c r="W269" s="12">
        <v>15075</v>
      </c>
      <c r="X269" s="12">
        <v>13441</v>
      </c>
      <c r="Y269" s="12">
        <v>12926</v>
      </c>
      <c r="AA269" s="2">
        <f>IFERROR(INDEX('Holiday Schedule'!$D$3:$D$24,MATCH(A269,'Holiday Schedule'!$C$3:$C$24,0)),0)</f>
        <v>0</v>
      </c>
      <c r="AB269" s="2">
        <f t="shared" si="32"/>
        <v>3</v>
      </c>
      <c r="AC269" s="2">
        <f t="shared" si="33"/>
        <v>281706</v>
      </c>
      <c r="AD269" s="5">
        <f t="shared" si="34"/>
        <v>97252</v>
      </c>
      <c r="AE269" s="5">
        <f t="shared" si="35"/>
        <v>378958</v>
      </c>
      <c r="AG269" s="2">
        <f t="shared" si="36"/>
        <v>9</v>
      </c>
      <c r="AH269" s="2">
        <f t="shared" si="37"/>
        <v>2024</v>
      </c>
      <c r="AJ269" s="5">
        <f t="shared" si="38"/>
        <v>22689</v>
      </c>
      <c r="AK269" s="2">
        <f t="shared" si="39"/>
        <v>16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40"/>
    </row>
    <row r="270" spans="1:89" x14ac:dyDescent="0.25">
      <c r="A270" s="18">
        <v>45553</v>
      </c>
      <c r="B270" s="12">
        <v>12746</v>
      </c>
      <c r="C270" s="12">
        <v>12613</v>
      </c>
      <c r="D270" s="12">
        <v>12487</v>
      </c>
      <c r="E270" s="12">
        <v>12101</v>
      </c>
      <c r="F270" s="12">
        <v>12238</v>
      </c>
      <c r="G270" s="12">
        <v>12920</v>
      </c>
      <c r="H270" s="12">
        <v>12246</v>
      </c>
      <c r="I270" s="12">
        <v>13298</v>
      </c>
      <c r="J270" s="12">
        <v>15795</v>
      </c>
      <c r="K270" s="12">
        <v>15995</v>
      </c>
      <c r="L270" s="12">
        <v>17499</v>
      </c>
      <c r="M270" s="12">
        <v>18520</v>
      </c>
      <c r="N270" s="12">
        <v>19453</v>
      </c>
      <c r="O270" s="12">
        <v>20339</v>
      </c>
      <c r="P270" s="12">
        <v>21865</v>
      </c>
      <c r="Q270" s="12">
        <v>22310</v>
      </c>
      <c r="R270" s="12">
        <v>20946</v>
      </c>
      <c r="S270" s="12">
        <v>18658</v>
      </c>
      <c r="T270" s="12">
        <v>17911</v>
      </c>
      <c r="U270" s="12">
        <v>16276</v>
      </c>
      <c r="V270" s="12">
        <v>15417</v>
      </c>
      <c r="W270" s="12">
        <v>14990</v>
      </c>
      <c r="X270" s="12">
        <v>13399</v>
      </c>
      <c r="Y270" s="12">
        <v>12813</v>
      </c>
      <c r="AA270" s="2">
        <f>IFERROR(INDEX('Holiday Schedule'!$D$3:$D$24,MATCH(A270,'Holiday Schedule'!$C$3:$C$24,0)),0)</f>
        <v>0</v>
      </c>
      <c r="AB270" s="2">
        <f t="shared" si="32"/>
        <v>4</v>
      </c>
      <c r="AC270" s="2">
        <f t="shared" si="33"/>
        <v>282671</v>
      </c>
      <c r="AD270" s="5">
        <f t="shared" si="34"/>
        <v>100164</v>
      </c>
      <c r="AE270" s="5">
        <f t="shared" si="35"/>
        <v>382835</v>
      </c>
      <c r="AG270" s="2">
        <f t="shared" si="36"/>
        <v>9</v>
      </c>
      <c r="AH270" s="2">
        <f t="shared" si="37"/>
        <v>2024</v>
      </c>
      <c r="AJ270" s="5">
        <f t="shared" si="38"/>
        <v>22310</v>
      </c>
      <c r="AK270" s="2">
        <f t="shared" si="39"/>
        <v>16</v>
      </c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40"/>
    </row>
    <row r="271" spans="1:89" x14ac:dyDescent="0.25">
      <c r="A271" s="18">
        <v>45554</v>
      </c>
      <c r="B271" s="12">
        <v>12592</v>
      </c>
      <c r="C271" s="12">
        <v>12570</v>
      </c>
      <c r="D271" s="12">
        <v>12321</v>
      </c>
      <c r="E271" s="12">
        <v>12092</v>
      </c>
      <c r="F271" s="12">
        <v>12154</v>
      </c>
      <c r="G271" s="12">
        <v>12833</v>
      </c>
      <c r="H271" s="12">
        <v>12388</v>
      </c>
      <c r="I271" s="12">
        <v>13551</v>
      </c>
      <c r="J271" s="12">
        <v>16100</v>
      </c>
      <c r="K271" s="12">
        <v>17025</v>
      </c>
      <c r="L271" s="12">
        <v>17644</v>
      </c>
      <c r="M271" s="12">
        <v>18591</v>
      </c>
      <c r="N271" s="12">
        <v>18899</v>
      </c>
      <c r="O271" s="12">
        <v>19920</v>
      </c>
      <c r="P271" s="12">
        <v>21081</v>
      </c>
      <c r="Q271" s="12">
        <v>21129</v>
      </c>
      <c r="R271" s="12">
        <v>19877</v>
      </c>
      <c r="S271" s="12">
        <v>17654</v>
      </c>
      <c r="T271" s="12">
        <v>17023</v>
      </c>
      <c r="U271" s="12">
        <v>15803</v>
      </c>
      <c r="V271" s="12">
        <v>15105</v>
      </c>
      <c r="W271" s="12">
        <v>14916</v>
      </c>
      <c r="X271" s="12">
        <v>13169</v>
      </c>
      <c r="Y271" s="12">
        <v>12796</v>
      </c>
      <c r="AA271" s="2">
        <f>IFERROR(INDEX('Holiday Schedule'!$D$3:$D$24,MATCH(A271,'Holiday Schedule'!$C$3:$C$24,0)),0)</f>
        <v>0</v>
      </c>
      <c r="AB271" s="2">
        <f t="shared" si="32"/>
        <v>5</v>
      </c>
      <c r="AC271" s="2">
        <f t="shared" si="33"/>
        <v>277487</v>
      </c>
      <c r="AD271" s="5">
        <f t="shared" si="34"/>
        <v>99746</v>
      </c>
      <c r="AE271" s="5">
        <f t="shared" si="35"/>
        <v>377233</v>
      </c>
      <c r="AG271" s="2">
        <f t="shared" si="36"/>
        <v>9</v>
      </c>
      <c r="AH271" s="2">
        <f t="shared" si="37"/>
        <v>2024</v>
      </c>
      <c r="AJ271" s="5">
        <f t="shared" si="38"/>
        <v>21129</v>
      </c>
      <c r="AK271" s="2">
        <f t="shared" si="39"/>
        <v>16</v>
      </c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40"/>
    </row>
    <row r="272" spans="1:89" x14ac:dyDescent="0.25">
      <c r="A272" s="18">
        <v>45555</v>
      </c>
      <c r="B272" s="12">
        <v>12986</v>
      </c>
      <c r="C272" s="12">
        <v>13463</v>
      </c>
      <c r="D272" s="12">
        <v>13069</v>
      </c>
      <c r="E272" s="12">
        <v>12619</v>
      </c>
      <c r="F272" s="12">
        <v>12698</v>
      </c>
      <c r="G272" s="12">
        <v>13334</v>
      </c>
      <c r="H272" s="12">
        <v>12811</v>
      </c>
      <c r="I272" s="12">
        <v>13852</v>
      </c>
      <c r="J272" s="12">
        <v>16288</v>
      </c>
      <c r="K272" s="12">
        <v>16483</v>
      </c>
      <c r="L272" s="12">
        <v>17550</v>
      </c>
      <c r="M272" s="12">
        <v>17704</v>
      </c>
      <c r="N272" s="12">
        <v>17487</v>
      </c>
      <c r="O272" s="12">
        <v>18010</v>
      </c>
      <c r="P272" s="12">
        <v>19029</v>
      </c>
      <c r="Q272" s="12">
        <v>18942</v>
      </c>
      <c r="R272" s="12">
        <v>17763</v>
      </c>
      <c r="S272" s="12">
        <v>15588</v>
      </c>
      <c r="T272" s="12">
        <v>15461</v>
      </c>
      <c r="U272" s="12">
        <v>14097</v>
      </c>
      <c r="V272" s="12">
        <v>13848</v>
      </c>
      <c r="W272" s="12">
        <v>13663</v>
      </c>
      <c r="X272" s="12">
        <v>12462</v>
      </c>
      <c r="Y272" s="12">
        <v>12064</v>
      </c>
      <c r="AA272" s="2">
        <f>IFERROR(INDEX('Holiday Schedule'!$D$3:$D$24,MATCH(A272,'Holiday Schedule'!$C$3:$C$24,0)),0)</f>
        <v>0</v>
      </c>
      <c r="AB272" s="2">
        <f t="shared" si="32"/>
        <v>6</v>
      </c>
      <c r="AC272" s="2">
        <f t="shared" si="33"/>
        <v>258227</v>
      </c>
      <c r="AD272" s="5">
        <f t="shared" si="34"/>
        <v>103044</v>
      </c>
      <c r="AE272" s="5">
        <f t="shared" si="35"/>
        <v>361271</v>
      </c>
      <c r="AG272" s="2">
        <f t="shared" si="36"/>
        <v>9</v>
      </c>
      <c r="AH272" s="2">
        <f t="shared" si="37"/>
        <v>2024</v>
      </c>
      <c r="AJ272" s="5">
        <f t="shared" si="38"/>
        <v>19029</v>
      </c>
      <c r="AK272" s="2">
        <f t="shared" si="39"/>
        <v>15</v>
      </c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40"/>
    </row>
    <row r="273" spans="1:89" x14ac:dyDescent="0.25">
      <c r="A273" s="18">
        <v>45556</v>
      </c>
      <c r="B273" s="12">
        <v>11514</v>
      </c>
      <c r="C273" s="12">
        <v>11574</v>
      </c>
      <c r="D273" s="12">
        <v>11428</v>
      </c>
      <c r="E273" s="12">
        <v>11185</v>
      </c>
      <c r="F273" s="12">
        <v>11148</v>
      </c>
      <c r="G273" s="12">
        <v>11465</v>
      </c>
      <c r="H273" s="12">
        <v>10474</v>
      </c>
      <c r="I273" s="12">
        <v>11616</v>
      </c>
      <c r="J273" s="12">
        <v>13118</v>
      </c>
      <c r="K273" s="12">
        <v>13367</v>
      </c>
      <c r="L273" s="12">
        <v>14151</v>
      </c>
      <c r="M273" s="12">
        <v>14782</v>
      </c>
      <c r="N273" s="12">
        <v>14523</v>
      </c>
      <c r="O273" s="12">
        <v>14850</v>
      </c>
      <c r="P273" s="12">
        <v>15964</v>
      </c>
      <c r="Q273" s="12">
        <v>15854</v>
      </c>
      <c r="R273" s="12">
        <v>15779</v>
      </c>
      <c r="S273" s="12">
        <v>14643</v>
      </c>
      <c r="T273" s="12">
        <v>14433</v>
      </c>
      <c r="U273" s="12">
        <v>13213</v>
      </c>
      <c r="V273" s="12">
        <v>12905</v>
      </c>
      <c r="W273" s="12">
        <v>12999</v>
      </c>
      <c r="X273" s="12">
        <v>12031</v>
      </c>
      <c r="Y273" s="12">
        <v>11660</v>
      </c>
      <c r="AA273" s="2">
        <f>IFERROR(INDEX('Holiday Schedule'!$D$3:$D$24,MATCH(A273,'Holiday Schedule'!$C$3:$C$24,0)),0)</f>
        <v>0</v>
      </c>
      <c r="AB273" s="2">
        <f t="shared" si="32"/>
        <v>7</v>
      </c>
      <c r="AC273" s="2">
        <f t="shared" si="33"/>
        <v>0</v>
      </c>
      <c r="AD273" s="5">
        <f t="shared" si="34"/>
        <v>314676</v>
      </c>
      <c r="AE273" s="5">
        <f t="shared" si="35"/>
        <v>314676</v>
      </c>
      <c r="AG273" s="2">
        <f t="shared" si="36"/>
        <v>9</v>
      </c>
      <c r="AH273" s="2">
        <f t="shared" si="37"/>
        <v>2024</v>
      </c>
      <c r="AJ273" s="5">
        <f t="shared" si="38"/>
        <v>15964</v>
      </c>
      <c r="AK273" s="2">
        <f t="shared" si="39"/>
        <v>15</v>
      </c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40"/>
    </row>
    <row r="274" spans="1:89" x14ac:dyDescent="0.25">
      <c r="A274" s="18">
        <v>45557</v>
      </c>
      <c r="B274" s="12">
        <v>11316</v>
      </c>
      <c r="C274" s="12">
        <v>11300</v>
      </c>
      <c r="D274" s="12">
        <v>11288</v>
      </c>
      <c r="E274" s="12">
        <v>11196</v>
      </c>
      <c r="F274" s="12">
        <v>10817</v>
      </c>
      <c r="G274" s="12">
        <v>11121</v>
      </c>
      <c r="H274" s="12">
        <v>10130</v>
      </c>
      <c r="I274" s="12">
        <v>11155</v>
      </c>
      <c r="J274" s="12">
        <v>13055</v>
      </c>
      <c r="K274" s="12">
        <v>13386</v>
      </c>
      <c r="L274" s="12">
        <v>13740</v>
      </c>
      <c r="M274" s="12">
        <v>14092</v>
      </c>
      <c r="N274" s="12">
        <v>14099</v>
      </c>
      <c r="O274" s="12">
        <v>14545</v>
      </c>
      <c r="P274" s="12">
        <v>15039</v>
      </c>
      <c r="Q274" s="12">
        <v>15593</v>
      </c>
      <c r="R274" s="12">
        <v>15890</v>
      </c>
      <c r="S274" s="12">
        <v>15338</v>
      </c>
      <c r="T274" s="12">
        <v>15024</v>
      </c>
      <c r="U274" s="12">
        <v>14093</v>
      </c>
      <c r="V274" s="12">
        <v>13451</v>
      </c>
      <c r="W274" s="12">
        <v>13068</v>
      </c>
      <c r="X274" s="12">
        <v>11935</v>
      </c>
      <c r="Y274" s="12">
        <v>11376</v>
      </c>
      <c r="AA274" s="2">
        <f>IFERROR(INDEX('Holiday Schedule'!$D$3:$D$24,MATCH(A274,'Holiday Schedule'!$C$3:$C$24,0)),0)</f>
        <v>0</v>
      </c>
      <c r="AB274" s="2">
        <f t="shared" si="32"/>
        <v>1</v>
      </c>
      <c r="AC274" s="2">
        <f t="shared" si="33"/>
        <v>0</v>
      </c>
      <c r="AD274" s="5">
        <f t="shared" si="34"/>
        <v>312047</v>
      </c>
      <c r="AE274" s="5">
        <f t="shared" si="35"/>
        <v>312047</v>
      </c>
      <c r="AG274" s="2">
        <f t="shared" si="36"/>
        <v>9</v>
      </c>
      <c r="AH274" s="2">
        <f t="shared" si="37"/>
        <v>2024</v>
      </c>
      <c r="AJ274" s="5">
        <f t="shared" si="38"/>
        <v>15890</v>
      </c>
      <c r="AK274" s="2">
        <f t="shared" si="39"/>
        <v>17</v>
      </c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40"/>
    </row>
    <row r="275" spans="1:89" x14ac:dyDescent="0.25">
      <c r="A275" s="18">
        <v>45558</v>
      </c>
      <c r="B275" s="12">
        <v>11158</v>
      </c>
      <c r="C275" s="12">
        <v>11123</v>
      </c>
      <c r="D275" s="12">
        <v>11248</v>
      </c>
      <c r="E275" s="12">
        <v>10978</v>
      </c>
      <c r="F275" s="12">
        <v>11464</v>
      </c>
      <c r="G275" s="12">
        <v>12248</v>
      </c>
      <c r="H275" s="12">
        <v>12093</v>
      </c>
      <c r="I275" s="12">
        <v>13285</v>
      </c>
      <c r="J275" s="12">
        <v>16025</v>
      </c>
      <c r="K275" s="12">
        <v>16716</v>
      </c>
      <c r="L275" s="12">
        <v>17768</v>
      </c>
      <c r="M275" s="12">
        <v>17527</v>
      </c>
      <c r="N275" s="12">
        <v>17159</v>
      </c>
      <c r="O275" s="12">
        <v>18182</v>
      </c>
      <c r="P275" s="12">
        <v>18337</v>
      </c>
      <c r="Q275" s="12">
        <v>18716</v>
      </c>
      <c r="R275" s="12">
        <v>17704</v>
      </c>
      <c r="S275" s="12">
        <v>15661</v>
      </c>
      <c r="T275" s="12">
        <v>15910</v>
      </c>
      <c r="U275" s="12">
        <v>14377</v>
      </c>
      <c r="V275" s="12">
        <v>13687</v>
      </c>
      <c r="W275" s="12">
        <v>13259</v>
      </c>
      <c r="X275" s="12">
        <v>11737</v>
      </c>
      <c r="Y275" s="12">
        <v>11529</v>
      </c>
      <c r="AA275" s="2">
        <f>IFERROR(INDEX('Holiday Schedule'!$D$3:$D$24,MATCH(A275,'Holiday Schedule'!$C$3:$C$24,0)),0)</f>
        <v>0</v>
      </c>
      <c r="AB275" s="2">
        <f t="shared" si="32"/>
        <v>2</v>
      </c>
      <c r="AC275" s="2">
        <f t="shared" si="33"/>
        <v>256050</v>
      </c>
      <c r="AD275" s="5">
        <f t="shared" si="34"/>
        <v>91841</v>
      </c>
      <c r="AE275" s="5">
        <f t="shared" si="35"/>
        <v>347891</v>
      </c>
      <c r="AG275" s="2">
        <f t="shared" si="36"/>
        <v>9</v>
      </c>
      <c r="AH275" s="2">
        <f t="shared" si="37"/>
        <v>2024</v>
      </c>
      <c r="AJ275" s="5">
        <f t="shared" si="38"/>
        <v>18716</v>
      </c>
      <c r="AK275" s="2">
        <f t="shared" si="39"/>
        <v>16</v>
      </c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40"/>
    </row>
    <row r="276" spans="1:89" x14ac:dyDescent="0.25">
      <c r="A276" s="18">
        <v>45559</v>
      </c>
      <c r="B276" s="12">
        <v>11314</v>
      </c>
      <c r="C276" s="12">
        <v>11424</v>
      </c>
      <c r="D276" s="12">
        <v>11433</v>
      </c>
      <c r="E276" s="12">
        <v>11318</v>
      </c>
      <c r="F276" s="12">
        <v>11555</v>
      </c>
      <c r="G276" s="12">
        <v>12501</v>
      </c>
      <c r="H276" s="12">
        <v>12183</v>
      </c>
      <c r="I276" s="12">
        <v>13141</v>
      </c>
      <c r="J276" s="12">
        <v>14020</v>
      </c>
      <c r="K276" s="12">
        <v>13329</v>
      </c>
      <c r="L276" s="12">
        <v>15229</v>
      </c>
      <c r="M276" s="12">
        <v>15676</v>
      </c>
      <c r="N276" s="12">
        <v>15699</v>
      </c>
      <c r="O276" s="12">
        <v>15013</v>
      </c>
      <c r="P276" s="12">
        <v>15209</v>
      </c>
      <c r="Q276" s="12">
        <v>15044</v>
      </c>
      <c r="R276" s="12">
        <v>15656</v>
      </c>
      <c r="S276" s="12">
        <v>15603</v>
      </c>
      <c r="T276" s="12">
        <v>15643</v>
      </c>
      <c r="U276" s="12">
        <v>14487</v>
      </c>
      <c r="V276" s="12">
        <v>13701</v>
      </c>
      <c r="W276" s="12">
        <v>13365</v>
      </c>
      <c r="X276" s="12">
        <v>11924</v>
      </c>
      <c r="Y276" s="12">
        <v>11502</v>
      </c>
      <c r="AA276" s="2">
        <f>IFERROR(INDEX('Holiday Schedule'!$D$3:$D$24,MATCH(A276,'Holiday Schedule'!$C$3:$C$24,0)),0)</f>
        <v>0</v>
      </c>
      <c r="AB276" s="2">
        <f t="shared" si="32"/>
        <v>3</v>
      </c>
      <c r="AC276" s="2">
        <f t="shared" si="33"/>
        <v>232739</v>
      </c>
      <c r="AD276" s="5">
        <f t="shared" si="34"/>
        <v>93230</v>
      </c>
      <c r="AE276" s="5">
        <f t="shared" si="35"/>
        <v>325969</v>
      </c>
      <c r="AG276" s="2">
        <f t="shared" si="36"/>
        <v>9</v>
      </c>
      <c r="AH276" s="2">
        <f t="shared" si="37"/>
        <v>2024</v>
      </c>
      <c r="AJ276" s="5">
        <f t="shared" si="38"/>
        <v>15699</v>
      </c>
      <c r="AK276" s="2">
        <f t="shared" si="39"/>
        <v>13</v>
      </c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40"/>
    </row>
    <row r="277" spans="1:89" x14ac:dyDescent="0.25">
      <c r="A277" s="18">
        <v>45560</v>
      </c>
      <c r="B277" s="12">
        <v>11252</v>
      </c>
      <c r="C277" s="12">
        <v>11391</v>
      </c>
      <c r="D277" s="12">
        <v>11485</v>
      </c>
      <c r="E277" s="12">
        <v>11308</v>
      </c>
      <c r="F277" s="12">
        <v>11626</v>
      </c>
      <c r="G277" s="12">
        <v>12433</v>
      </c>
      <c r="H277" s="12">
        <v>12318</v>
      </c>
      <c r="I277" s="12">
        <v>13430</v>
      </c>
      <c r="J277" s="12">
        <v>16368</v>
      </c>
      <c r="K277" s="12">
        <v>16870</v>
      </c>
      <c r="L277" s="12">
        <v>17392</v>
      </c>
      <c r="M277" s="12">
        <v>17825</v>
      </c>
      <c r="N277" s="12">
        <v>17673</v>
      </c>
      <c r="O277" s="12">
        <v>18313</v>
      </c>
      <c r="P277" s="12">
        <v>19398</v>
      </c>
      <c r="Q277" s="12">
        <v>19286</v>
      </c>
      <c r="R277" s="12">
        <v>18017</v>
      </c>
      <c r="S277" s="12">
        <v>16200</v>
      </c>
      <c r="T277" s="12">
        <v>15943</v>
      </c>
      <c r="U277" s="12">
        <v>14490</v>
      </c>
      <c r="V277" s="12">
        <v>13782</v>
      </c>
      <c r="W277" s="12">
        <v>13279</v>
      </c>
      <c r="X277" s="12">
        <v>11960</v>
      </c>
      <c r="Y277" s="12">
        <v>11452</v>
      </c>
      <c r="AA277" s="2">
        <f>IFERROR(INDEX('Holiday Schedule'!$D$3:$D$24,MATCH(A277,'Holiday Schedule'!$C$3:$C$24,0)),0)</f>
        <v>0</v>
      </c>
      <c r="AB277" s="2">
        <f t="shared" si="32"/>
        <v>4</v>
      </c>
      <c r="AC277" s="2">
        <f t="shared" si="33"/>
        <v>260226</v>
      </c>
      <c r="AD277" s="5">
        <f t="shared" si="34"/>
        <v>93265</v>
      </c>
      <c r="AE277" s="5">
        <f t="shared" si="35"/>
        <v>353491</v>
      </c>
      <c r="AG277" s="2">
        <f t="shared" si="36"/>
        <v>9</v>
      </c>
      <c r="AH277" s="2">
        <f t="shared" si="37"/>
        <v>2024</v>
      </c>
      <c r="AJ277" s="5">
        <f t="shared" si="38"/>
        <v>19398</v>
      </c>
      <c r="AK277" s="2">
        <f t="shared" si="39"/>
        <v>15</v>
      </c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40"/>
    </row>
    <row r="278" spans="1:89" x14ac:dyDescent="0.25">
      <c r="A278" s="18">
        <v>45561</v>
      </c>
      <c r="B278" s="12">
        <v>11383</v>
      </c>
      <c r="C278" s="12">
        <v>11408</v>
      </c>
      <c r="D278" s="12">
        <v>11514</v>
      </c>
      <c r="E278" s="12">
        <v>11209</v>
      </c>
      <c r="F278" s="12">
        <v>11376</v>
      </c>
      <c r="G278" s="12">
        <v>12546</v>
      </c>
      <c r="H278" s="12">
        <v>12363</v>
      </c>
      <c r="I278" s="12">
        <v>13929</v>
      </c>
      <c r="J278" s="12">
        <v>16848</v>
      </c>
      <c r="K278" s="12">
        <v>18015</v>
      </c>
      <c r="L278" s="12">
        <v>19165</v>
      </c>
      <c r="M278" s="12">
        <v>19532</v>
      </c>
      <c r="N278" s="12">
        <v>20142</v>
      </c>
      <c r="O278" s="12">
        <v>20652</v>
      </c>
      <c r="P278" s="12">
        <v>21020</v>
      </c>
      <c r="Q278" s="12">
        <v>21285</v>
      </c>
      <c r="R278" s="12">
        <v>19472</v>
      </c>
      <c r="S278" s="12">
        <v>17327</v>
      </c>
      <c r="T278" s="12">
        <v>16842</v>
      </c>
      <c r="U278" s="12">
        <v>15039</v>
      </c>
      <c r="V278" s="12">
        <v>14214</v>
      </c>
      <c r="W278" s="12">
        <v>13624</v>
      </c>
      <c r="X278" s="12">
        <v>12309</v>
      </c>
      <c r="Y278" s="12">
        <v>11722</v>
      </c>
      <c r="AA278" s="2">
        <f>IFERROR(INDEX('Holiday Schedule'!$D$3:$D$24,MATCH(A278,'Holiday Schedule'!$C$3:$C$24,0)),0)</f>
        <v>0</v>
      </c>
      <c r="AB278" s="2">
        <f t="shared" si="32"/>
        <v>5</v>
      </c>
      <c r="AC278" s="2">
        <f t="shared" si="33"/>
        <v>279415</v>
      </c>
      <c r="AD278" s="5">
        <f t="shared" si="34"/>
        <v>93521</v>
      </c>
      <c r="AE278" s="5">
        <f t="shared" si="35"/>
        <v>372936</v>
      </c>
      <c r="AG278" s="2">
        <f t="shared" si="36"/>
        <v>9</v>
      </c>
      <c r="AH278" s="2">
        <f t="shared" si="37"/>
        <v>2024</v>
      </c>
      <c r="AJ278" s="5">
        <f t="shared" si="38"/>
        <v>21285</v>
      </c>
      <c r="AK278" s="2">
        <f t="shared" si="39"/>
        <v>16</v>
      </c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40"/>
    </row>
    <row r="279" spans="1:89" x14ac:dyDescent="0.25">
      <c r="A279" s="18">
        <v>45562</v>
      </c>
      <c r="B279" s="12">
        <v>11749</v>
      </c>
      <c r="C279" s="12">
        <v>11653</v>
      </c>
      <c r="D279" s="12">
        <v>11692</v>
      </c>
      <c r="E279" s="12">
        <v>11327</v>
      </c>
      <c r="F279" s="12">
        <v>11714</v>
      </c>
      <c r="G279" s="12">
        <v>12420</v>
      </c>
      <c r="H279" s="12">
        <v>12316</v>
      </c>
      <c r="I279" s="12">
        <v>13139</v>
      </c>
      <c r="J279" s="12">
        <v>15612</v>
      </c>
      <c r="K279" s="12">
        <v>15581</v>
      </c>
      <c r="L279" s="12">
        <v>15461</v>
      </c>
      <c r="M279" s="12">
        <v>16891</v>
      </c>
      <c r="N279" s="12">
        <v>17228</v>
      </c>
      <c r="O279" s="12">
        <v>17672</v>
      </c>
      <c r="P279" s="12">
        <v>18313</v>
      </c>
      <c r="Q279" s="12">
        <v>18187</v>
      </c>
      <c r="R279" s="12">
        <v>16888</v>
      </c>
      <c r="S279" s="12">
        <v>15369</v>
      </c>
      <c r="T279" s="12">
        <v>15114</v>
      </c>
      <c r="U279" s="12">
        <v>14008</v>
      </c>
      <c r="V279" s="12">
        <v>13628</v>
      </c>
      <c r="W279" s="12">
        <v>13427</v>
      </c>
      <c r="X279" s="12">
        <v>12204</v>
      </c>
      <c r="Y279" s="12">
        <v>11758</v>
      </c>
      <c r="AA279" s="2">
        <f>IFERROR(INDEX('Holiday Schedule'!$D$3:$D$24,MATCH(A279,'Holiday Schedule'!$C$3:$C$24,0)),0)</f>
        <v>0</v>
      </c>
      <c r="AB279" s="2">
        <f t="shared" si="32"/>
        <v>6</v>
      </c>
      <c r="AC279" s="2">
        <f t="shared" si="33"/>
        <v>248722</v>
      </c>
      <c r="AD279" s="5">
        <f t="shared" si="34"/>
        <v>94629</v>
      </c>
      <c r="AE279" s="5">
        <f t="shared" si="35"/>
        <v>343351</v>
      </c>
      <c r="AG279" s="2">
        <f t="shared" si="36"/>
        <v>9</v>
      </c>
      <c r="AH279" s="2">
        <f t="shared" si="37"/>
        <v>2024</v>
      </c>
      <c r="AJ279" s="5">
        <f t="shared" si="38"/>
        <v>18313</v>
      </c>
      <c r="AK279" s="2">
        <f t="shared" si="39"/>
        <v>15</v>
      </c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40"/>
    </row>
    <row r="280" spans="1:89" x14ac:dyDescent="0.25">
      <c r="A280" s="18">
        <v>45563</v>
      </c>
      <c r="B280" s="12">
        <v>11636</v>
      </c>
      <c r="C280" s="12">
        <v>11427</v>
      </c>
      <c r="D280" s="12">
        <v>11549</v>
      </c>
      <c r="E280" s="12">
        <v>11325</v>
      </c>
      <c r="F280" s="12">
        <v>11368</v>
      </c>
      <c r="G280" s="12">
        <v>11458</v>
      </c>
      <c r="H280" s="12">
        <v>10890</v>
      </c>
      <c r="I280" s="12">
        <v>12009</v>
      </c>
      <c r="J280" s="12">
        <v>14627</v>
      </c>
      <c r="K280" s="12">
        <v>15314</v>
      </c>
      <c r="L280" s="12">
        <v>16596</v>
      </c>
      <c r="M280" s="12">
        <v>17041</v>
      </c>
      <c r="N280" s="12">
        <v>16208</v>
      </c>
      <c r="O280" s="12">
        <v>16079</v>
      </c>
      <c r="P280" s="12">
        <v>15579</v>
      </c>
      <c r="Q280" s="12">
        <v>15415</v>
      </c>
      <c r="R280" s="12">
        <v>15250</v>
      </c>
      <c r="S280" s="12">
        <v>15013</v>
      </c>
      <c r="T280" s="12">
        <v>14622</v>
      </c>
      <c r="U280" s="12">
        <v>13645</v>
      </c>
      <c r="V280" s="12">
        <v>13036</v>
      </c>
      <c r="W280" s="12">
        <v>13056</v>
      </c>
      <c r="X280" s="12">
        <v>12158</v>
      </c>
      <c r="Y280" s="12">
        <v>11823</v>
      </c>
      <c r="AA280" s="2">
        <f>IFERROR(INDEX('Holiday Schedule'!$D$3:$D$24,MATCH(A280,'Holiday Schedule'!$C$3:$C$24,0)),0)</f>
        <v>0</v>
      </c>
      <c r="AB280" s="2">
        <f t="shared" si="32"/>
        <v>7</v>
      </c>
      <c r="AC280" s="2">
        <f t="shared" si="33"/>
        <v>0</v>
      </c>
      <c r="AD280" s="5">
        <f t="shared" si="34"/>
        <v>327124</v>
      </c>
      <c r="AE280" s="5">
        <f t="shared" si="35"/>
        <v>327124</v>
      </c>
      <c r="AG280" s="2">
        <f t="shared" si="36"/>
        <v>9</v>
      </c>
      <c r="AH280" s="2">
        <f t="shared" si="37"/>
        <v>2024</v>
      </c>
      <c r="AJ280" s="5">
        <f t="shared" si="38"/>
        <v>17041</v>
      </c>
      <c r="AK280" s="2">
        <f t="shared" si="39"/>
        <v>12</v>
      </c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40"/>
    </row>
    <row r="281" spans="1:89" x14ac:dyDescent="0.25">
      <c r="A281" s="18">
        <v>45564</v>
      </c>
      <c r="B281" s="12">
        <v>11564</v>
      </c>
      <c r="C281" s="12">
        <v>11520</v>
      </c>
      <c r="D281" s="12">
        <v>11443</v>
      </c>
      <c r="E281" s="12">
        <v>11332</v>
      </c>
      <c r="F281" s="12">
        <v>11145</v>
      </c>
      <c r="G281" s="12">
        <v>11283</v>
      </c>
      <c r="H281" s="12">
        <v>10656</v>
      </c>
      <c r="I281" s="12">
        <v>11499</v>
      </c>
      <c r="J281" s="12">
        <v>12894</v>
      </c>
      <c r="K281" s="12">
        <v>12869</v>
      </c>
      <c r="L281" s="12">
        <v>13531</v>
      </c>
      <c r="M281" s="12">
        <v>14144</v>
      </c>
      <c r="N281" s="12">
        <v>14575</v>
      </c>
      <c r="O281" s="12">
        <v>15435</v>
      </c>
      <c r="P281" s="12">
        <v>15892</v>
      </c>
      <c r="Q281" s="12">
        <v>17441</v>
      </c>
      <c r="R281" s="12">
        <v>17294</v>
      </c>
      <c r="S281" s="12">
        <v>16209</v>
      </c>
      <c r="T281" s="12">
        <v>15657</v>
      </c>
      <c r="U281" s="12">
        <v>14313</v>
      </c>
      <c r="V281" s="12">
        <v>13534</v>
      </c>
      <c r="W281" s="12">
        <v>13562</v>
      </c>
      <c r="X281" s="12">
        <v>11941</v>
      </c>
      <c r="Y281" s="12">
        <v>11840</v>
      </c>
      <c r="AA281" s="2">
        <f>IFERROR(INDEX('Holiday Schedule'!$D$3:$D$24,MATCH(A281,'Holiday Schedule'!$C$3:$C$24,0)),0)</f>
        <v>0</v>
      </c>
      <c r="AB281" s="2">
        <f t="shared" si="32"/>
        <v>1</v>
      </c>
      <c r="AC281" s="2">
        <f t="shared" si="33"/>
        <v>0</v>
      </c>
      <c r="AD281" s="5">
        <f t="shared" si="34"/>
        <v>321573</v>
      </c>
      <c r="AE281" s="5">
        <f t="shared" si="35"/>
        <v>321573</v>
      </c>
      <c r="AG281" s="2">
        <f t="shared" si="36"/>
        <v>9</v>
      </c>
      <c r="AH281" s="2">
        <f t="shared" si="37"/>
        <v>2024</v>
      </c>
      <c r="AJ281" s="5">
        <f t="shared" si="38"/>
        <v>17441</v>
      </c>
      <c r="AK281" s="2">
        <f t="shared" si="39"/>
        <v>16</v>
      </c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40"/>
    </row>
    <row r="282" spans="1:89" x14ac:dyDescent="0.25">
      <c r="A282" s="18">
        <v>45565</v>
      </c>
      <c r="B282" s="12">
        <v>11266</v>
      </c>
      <c r="C282" s="12">
        <v>11519</v>
      </c>
      <c r="D282" s="12">
        <v>11416</v>
      </c>
      <c r="E282" s="12">
        <v>11418</v>
      </c>
      <c r="F282" s="12">
        <v>11363</v>
      </c>
      <c r="G282" s="12">
        <v>12451</v>
      </c>
      <c r="H282" s="12">
        <v>12254</v>
      </c>
      <c r="I282" s="12">
        <v>13155</v>
      </c>
      <c r="J282" s="12">
        <v>14945</v>
      </c>
      <c r="K282" s="12">
        <v>14002</v>
      </c>
      <c r="L282" s="12">
        <v>14448</v>
      </c>
      <c r="M282" s="12">
        <v>14666</v>
      </c>
      <c r="N282" s="12">
        <v>14839</v>
      </c>
      <c r="O282" s="12">
        <v>15737</v>
      </c>
      <c r="P282" s="12">
        <v>17129</v>
      </c>
      <c r="Q282" s="12">
        <v>17243</v>
      </c>
      <c r="R282" s="12">
        <v>17122</v>
      </c>
      <c r="S282" s="12">
        <v>16155</v>
      </c>
      <c r="T282" s="12">
        <v>16225</v>
      </c>
      <c r="U282" s="12">
        <v>14726</v>
      </c>
      <c r="V282" s="12">
        <v>13929</v>
      </c>
      <c r="W282" s="12">
        <v>13262</v>
      </c>
      <c r="X282" s="12">
        <v>12104</v>
      </c>
      <c r="Y282" s="12">
        <v>11477</v>
      </c>
      <c r="AA282" s="2">
        <f>IFERROR(INDEX('Holiday Schedule'!$D$3:$D$24,MATCH(A282,'Holiday Schedule'!$C$3:$C$24,0)),0)</f>
        <v>0</v>
      </c>
      <c r="AB282" s="2">
        <f t="shared" si="32"/>
        <v>2</v>
      </c>
      <c r="AC282" s="2">
        <f t="shared" si="33"/>
        <v>239687</v>
      </c>
      <c r="AD282" s="5">
        <f t="shared" si="34"/>
        <v>93164</v>
      </c>
      <c r="AE282" s="5">
        <f t="shared" si="35"/>
        <v>332851</v>
      </c>
      <c r="AG282" s="2">
        <f t="shared" si="36"/>
        <v>9</v>
      </c>
      <c r="AH282" s="2">
        <f t="shared" si="37"/>
        <v>2024</v>
      </c>
      <c r="AJ282" s="5">
        <f t="shared" si="38"/>
        <v>17243</v>
      </c>
      <c r="AK282" s="2">
        <f t="shared" si="39"/>
        <v>16</v>
      </c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40"/>
    </row>
    <row r="283" spans="1:89" x14ac:dyDescent="0.25">
      <c r="A283" s="18">
        <v>45566</v>
      </c>
      <c r="B283" s="12">
        <v>11184</v>
      </c>
      <c r="C283" s="12">
        <v>10920</v>
      </c>
      <c r="D283" s="12">
        <v>11028</v>
      </c>
      <c r="E283" s="12">
        <v>11053</v>
      </c>
      <c r="F283" s="12">
        <v>11350</v>
      </c>
      <c r="G283" s="12">
        <v>12161</v>
      </c>
      <c r="H283" s="12">
        <v>13385</v>
      </c>
      <c r="I283" s="12">
        <v>16071</v>
      </c>
      <c r="J283" s="12">
        <v>18258</v>
      </c>
      <c r="K283" s="12">
        <v>19418</v>
      </c>
      <c r="L283" s="12">
        <v>20465</v>
      </c>
      <c r="M283" s="12">
        <v>20792</v>
      </c>
      <c r="N283" s="12">
        <v>20184</v>
      </c>
      <c r="O283" s="12">
        <v>19914</v>
      </c>
      <c r="P283" s="12">
        <v>19732</v>
      </c>
      <c r="Q283" s="12">
        <v>19519</v>
      </c>
      <c r="R283" s="12">
        <v>18875</v>
      </c>
      <c r="S283" s="12">
        <v>16765</v>
      </c>
      <c r="T283" s="12">
        <v>16003</v>
      </c>
      <c r="U283" s="12">
        <v>15562</v>
      </c>
      <c r="V283" s="12">
        <v>15054</v>
      </c>
      <c r="W283" s="12">
        <v>14307</v>
      </c>
      <c r="X283" s="12">
        <v>12557</v>
      </c>
      <c r="Y283" s="12">
        <v>11778</v>
      </c>
      <c r="AA283" s="2">
        <f>IFERROR(INDEX('Holiday Schedule'!$D$3:$D$24,MATCH(A283,'Holiday Schedule'!$C$3:$C$24,0)),0)</f>
        <v>0</v>
      </c>
      <c r="AB283" s="2">
        <f t="shared" si="32"/>
        <v>3</v>
      </c>
      <c r="AC283" s="2">
        <f t="shared" si="33"/>
        <v>283476</v>
      </c>
      <c r="AD283" s="5">
        <f t="shared" si="34"/>
        <v>92859</v>
      </c>
      <c r="AE283" s="5">
        <f t="shared" si="35"/>
        <v>376335</v>
      </c>
      <c r="AG283" s="2">
        <f t="shared" si="36"/>
        <v>10</v>
      </c>
      <c r="AH283" s="2">
        <f t="shared" si="37"/>
        <v>2024</v>
      </c>
      <c r="AJ283" s="5">
        <f t="shared" si="38"/>
        <v>20792</v>
      </c>
      <c r="AK283" s="2">
        <f t="shared" si="39"/>
        <v>12</v>
      </c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40"/>
    </row>
    <row r="284" spans="1:89" x14ac:dyDescent="0.25">
      <c r="A284" s="18">
        <v>45567</v>
      </c>
      <c r="B284" s="12">
        <v>11201</v>
      </c>
      <c r="C284" s="12">
        <v>10929</v>
      </c>
      <c r="D284" s="12">
        <v>11043</v>
      </c>
      <c r="E284" s="12">
        <v>11082</v>
      </c>
      <c r="F284" s="12">
        <v>11383</v>
      </c>
      <c r="G284" s="12">
        <v>12188</v>
      </c>
      <c r="H284" s="12">
        <v>13400</v>
      </c>
      <c r="I284" s="12">
        <v>16093</v>
      </c>
      <c r="J284" s="12">
        <v>18277</v>
      </c>
      <c r="K284" s="12">
        <v>19447</v>
      </c>
      <c r="L284" s="12">
        <v>20500</v>
      </c>
      <c r="M284" s="12">
        <v>20828</v>
      </c>
      <c r="N284" s="12">
        <v>20223</v>
      </c>
      <c r="O284" s="12">
        <v>19958</v>
      </c>
      <c r="P284" s="12">
        <v>19776</v>
      </c>
      <c r="Q284" s="12">
        <v>19545</v>
      </c>
      <c r="R284" s="12">
        <v>18897</v>
      </c>
      <c r="S284" s="12">
        <v>16794</v>
      </c>
      <c r="T284" s="12">
        <v>16031</v>
      </c>
      <c r="U284" s="12">
        <v>15586</v>
      </c>
      <c r="V284" s="12">
        <v>15077</v>
      </c>
      <c r="W284" s="12">
        <v>14333</v>
      </c>
      <c r="X284" s="12">
        <v>12581</v>
      </c>
      <c r="Y284" s="12">
        <v>11792</v>
      </c>
      <c r="AA284" s="2">
        <f>IFERROR(INDEX('Holiday Schedule'!$D$3:$D$24,MATCH(A284,'Holiday Schedule'!$C$3:$C$24,0)),0)</f>
        <v>0</v>
      </c>
      <c r="AB284" s="2">
        <f t="shared" si="32"/>
        <v>4</v>
      </c>
      <c r="AC284" s="2">
        <f t="shared" si="33"/>
        <v>283946</v>
      </c>
      <c r="AD284" s="5">
        <f t="shared" si="34"/>
        <v>93018</v>
      </c>
      <c r="AE284" s="5">
        <f t="shared" si="35"/>
        <v>376964</v>
      </c>
      <c r="AG284" s="2">
        <f t="shared" si="36"/>
        <v>10</v>
      </c>
      <c r="AH284" s="2">
        <f t="shared" si="37"/>
        <v>2024</v>
      </c>
      <c r="AJ284" s="5">
        <f t="shared" si="38"/>
        <v>20828</v>
      </c>
      <c r="AK284" s="2">
        <f t="shared" si="39"/>
        <v>12</v>
      </c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40"/>
    </row>
    <row r="285" spans="1:89" x14ac:dyDescent="0.25">
      <c r="A285" s="18">
        <v>45568</v>
      </c>
      <c r="B285" s="12">
        <v>11186</v>
      </c>
      <c r="C285" s="12">
        <v>10917</v>
      </c>
      <c r="D285" s="12">
        <v>11027</v>
      </c>
      <c r="E285" s="12">
        <v>11060</v>
      </c>
      <c r="F285" s="12">
        <v>11355</v>
      </c>
      <c r="G285" s="12">
        <v>12166</v>
      </c>
      <c r="H285" s="12">
        <v>13401</v>
      </c>
      <c r="I285" s="12">
        <v>16079</v>
      </c>
      <c r="J285" s="12">
        <v>18256</v>
      </c>
      <c r="K285" s="12">
        <v>19426</v>
      </c>
      <c r="L285" s="12">
        <v>20480</v>
      </c>
      <c r="M285" s="12">
        <v>20820</v>
      </c>
      <c r="N285" s="12">
        <v>20214</v>
      </c>
      <c r="O285" s="12">
        <v>19934</v>
      </c>
      <c r="P285" s="12">
        <v>19747</v>
      </c>
      <c r="Q285" s="12">
        <v>19524</v>
      </c>
      <c r="R285" s="12">
        <v>18876</v>
      </c>
      <c r="S285" s="12">
        <v>16776</v>
      </c>
      <c r="T285" s="12">
        <v>16026</v>
      </c>
      <c r="U285" s="12">
        <v>15570</v>
      </c>
      <c r="V285" s="12">
        <v>15063</v>
      </c>
      <c r="W285" s="12">
        <v>14315</v>
      </c>
      <c r="X285" s="12">
        <v>12562</v>
      </c>
      <c r="Y285" s="12">
        <v>11779</v>
      </c>
      <c r="AA285" s="2">
        <f>IFERROR(INDEX('Holiday Schedule'!$D$3:$D$24,MATCH(A285,'Holiday Schedule'!$C$3:$C$24,0)),0)</f>
        <v>0</v>
      </c>
      <c r="AB285" s="2">
        <f t="shared" si="32"/>
        <v>5</v>
      </c>
      <c r="AC285" s="2">
        <f t="shared" si="33"/>
        <v>283668</v>
      </c>
      <c r="AD285" s="5">
        <f t="shared" si="34"/>
        <v>92891</v>
      </c>
      <c r="AE285" s="5">
        <f t="shared" si="35"/>
        <v>376559</v>
      </c>
      <c r="AG285" s="2">
        <f t="shared" si="36"/>
        <v>10</v>
      </c>
      <c r="AH285" s="2">
        <f t="shared" si="37"/>
        <v>2024</v>
      </c>
      <c r="AJ285" s="5">
        <f t="shared" si="38"/>
        <v>20820</v>
      </c>
      <c r="AK285" s="2">
        <f t="shared" si="39"/>
        <v>12</v>
      </c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40"/>
    </row>
    <row r="286" spans="1:89" x14ac:dyDescent="0.25">
      <c r="A286" s="18">
        <v>45569</v>
      </c>
      <c r="B286" s="12">
        <v>11228</v>
      </c>
      <c r="C286" s="12">
        <v>10952</v>
      </c>
      <c r="D286" s="12">
        <v>11068</v>
      </c>
      <c r="E286" s="12">
        <v>11100</v>
      </c>
      <c r="F286" s="12">
        <v>11396</v>
      </c>
      <c r="G286" s="12">
        <v>12210</v>
      </c>
      <c r="H286" s="12">
        <v>13457</v>
      </c>
      <c r="I286" s="12">
        <v>16133</v>
      </c>
      <c r="J286" s="12">
        <v>18320</v>
      </c>
      <c r="K286" s="12">
        <v>19496</v>
      </c>
      <c r="L286" s="12">
        <v>20549</v>
      </c>
      <c r="M286" s="12">
        <v>20876</v>
      </c>
      <c r="N286" s="12">
        <v>20270</v>
      </c>
      <c r="O286" s="12">
        <v>19995</v>
      </c>
      <c r="P286" s="12">
        <v>19814</v>
      </c>
      <c r="Q286" s="12">
        <v>19593</v>
      </c>
      <c r="R286" s="12">
        <v>18943</v>
      </c>
      <c r="S286" s="12">
        <v>16839</v>
      </c>
      <c r="T286" s="12">
        <v>16090</v>
      </c>
      <c r="U286" s="12">
        <v>15623</v>
      </c>
      <c r="V286" s="12">
        <v>15115</v>
      </c>
      <c r="W286" s="12">
        <v>14367</v>
      </c>
      <c r="X286" s="12">
        <v>12606</v>
      </c>
      <c r="Y286" s="12">
        <v>11820</v>
      </c>
      <c r="AA286" s="2">
        <f>IFERROR(INDEX('Holiday Schedule'!$D$3:$D$24,MATCH(A286,'Holiday Schedule'!$C$3:$C$24,0)),0)</f>
        <v>0</v>
      </c>
      <c r="AB286" s="2">
        <f t="shared" si="32"/>
        <v>6</v>
      </c>
      <c r="AC286" s="2">
        <f t="shared" si="33"/>
        <v>284629</v>
      </c>
      <c r="AD286" s="5">
        <f t="shared" si="34"/>
        <v>93231</v>
      </c>
      <c r="AE286" s="5">
        <f t="shared" si="35"/>
        <v>377860</v>
      </c>
      <c r="AG286" s="2">
        <f t="shared" si="36"/>
        <v>10</v>
      </c>
      <c r="AH286" s="2">
        <f t="shared" si="37"/>
        <v>2024</v>
      </c>
      <c r="AJ286" s="5">
        <f t="shared" si="38"/>
        <v>20876</v>
      </c>
      <c r="AK286" s="2">
        <f t="shared" si="39"/>
        <v>12</v>
      </c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40"/>
    </row>
    <row r="287" spans="1:89" x14ac:dyDescent="0.25">
      <c r="A287" s="18">
        <v>45570</v>
      </c>
      <c r="B287" s="12">
        <v>11196</v>
      </c>
      <c r="C287" s="12">
        <v>12101</v>
      </c>
      <c r="D287" s="12">
        <v>11065</v>
      </c>
      <c r="E287" s="12">
        <v>11029</v>
      </c>
      <c r="F287" s="12">
        <v>11351</v>
      </c>
      <c r="G287" s="12">
        <v>12062</v>
      </c>
      <c r="H287" s="12">
        <v>13219</v>
      </c>
      <c r="I287" s="12">
        <v>15433</v>
      </c>
      <c r="J287" s="12">
        <v>17483</v>
      </c>
      <c r="K287" s="12">
        <v>18725</v>
      </c>
      <c r="L287" s="12">
        <v>19640</v>
      </c>
      <c r="M287" s="12">
        <v>19981</v>
      </c>
      <c r="N287" s="12">
        <v>19356</v>
      </c>
      <c r="O287" s="12">
        <v>19025</v>
      </c>
      <c r="P287" s="12">
        <v>18811</v>
      </c>
      <c r="Q287" s="12">
        <v>18552</v>
      </c>
      <c r="R287" s="12">
        <v>18014</v>
      </c>
      <c r="S287" s="12">
        <v>16240</v>
      </c>
      <c r="T287" s="12">
        <v>15843</v>
      </c>
      <c r="U287" s="12">
        <v>15293</v>
      </c>
      <c r="V287" s="12">
        <v>14808</v>
      </c>
      <c r="W287" s="12">
        <v>14070</v>
      </c>
      <c r="X287" s="12">
        <v>12448</v>
      </c>
      <c r="Y287" s="12">
        <v>11725</v>
      </c>
      <c r="AA287" s="2">
        <f>IFERROR(INDEX('Holiday Schedule'!$D$3:$D$24,MATCH(A287,'Holiday Schedule'!$C$3:$C$24,0)),0)</f>
        <v>0</v>
      </c>
      <c r="AB287" s="2">
        <f t="shared" si="32"/>
        <v>7</v>
      </c>
      <c r="AC287" s="2">
        <f t="shared" si="33"/>
        <v>0</v>
      </c>
      <c r="AD287" s="5">
        <f t="shared" si="34"/>
        <v>367470</v>
      </c>
      <c r="AE287" s="5">
        <f t="shared" si="35"/>
        <v>367470</v>
      </c>
      <c r="AG287" s="2">
        <f t="shared" si="36"/>
        <v>10</v>
      </c>
      <c r="AH287" s="2">
        <f t="shared" si="37"/>
        <v>2024</v>
      </c>
      <c r="AJ287" s="5">
        <f t="shared" si="38"/>
        <v>19981</v>
      </c>
      <c r="AK287" s="2">
        <f t="shared" si="39"/>
        <v>12</v>
      </c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40"/>
    </row>
    <row r="288" spans="1:89" x14ac:dyDescent="0.25">
      <c r="A288" s="18">
        <v>45571</v>
      </c>
      <c r="B288" s="12">
        <v>11203</v>
      </c>
      <c r="C288" s="12">
        <v>12101</v>
      </c>
      <c r="D288" s="12">
        <v>11066</v>
      </c>
      <c r="E288" s="12">
        <v>11028</v>
      </c>
      <c r="F288" s="12">
        <v>11353</v>
      </c>
      <c r="G288" s="12">
        <v>12062</v>
      </c>
      <c r="H288" s="12">
        <v>13219</v>
      </c>
      <c r="I288" s="12">
        <v>15403</v>
      </c>
      <c r="J288" s="12">
        <v>17484</v>
      </c>
      <c r="K288" s="12">
        <v>18726</v>
      </c>
      <c r="L288" s="12">
        <v>19641</v>
      </c>
      <c r="M288" s="12">
        <v>19982</v>
      </c>
      <c r="N288" s="12">
        <v>19355</v>
      </c>
      <c r="O288" s="12">
        <v>19026</v>
      </c>
      <c r="P288" s="12">
        <v>18812</v>
      </c>
      <c r="Q288" s="12">
        <v>18554</v>
      </c>
      <c r="R288" s="12">
        <v>18014</v>
      </c>
      <c r="S288" s="12">
        <v>16247</v>
      </c>
      <c r="T288" s="12">
        <v>15855</v>
      </c>
      <c r="U288" s="12">
        <v>15297</v>
      </c>
      <c r="V288" s="12">
        <v>14812</v>
      </c>
      <c r="W288" s="12">
        <v>14073</v>
      </c>
      <c r="X288" s="12">
        <v>12450</v>
      </c>
      <c r="Y288" s="12">
        <v>11720</v>
      </c>
      <c r="AA288" s="2">
        <f>IFERROR(INDEX('Holiday Schedule'!$D$3:$D$24,MATCH(A288,'Holiday Schedule'!$C$3:$C$24,0)),0)</f>
        <v>0</v>
      </c>
      <c r="AB288" s="2">
        <f t="shared" si="32"/>
        <v>1</v>
      </c>
      <c r="AC288" s="2">
        <f t="shared" si="33"/>
        <v>0</v>
      </c>
      <c r="AD288" s="5">
        <f t="shared" si="34"/>
        <v>367483</v>
      </c>
      <c r="AE288" s="5">
        <f t="shared" si="35"/>
        <v>367483</v>
      </c>
      <c r="AG288" s="2">
        <f t="shared" si="36"/>
        <v>10</v>
      </c>
      <c r="AH288" s="2">
        <f t="shared" si="37"/>
        <v>2024</v>
      </c>
      <c r="AJ288" s="5">
        <f t="shared" si="38"/>
        <v>19982</v>
      </c>
      <c r="AK288" s="2">
        <f t="shared" si="39"/>
        <v>12</v>
      </c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40"/>
    </row>
    <row r="289" spans="1:89" x14ac:dyDescent="0.25">
      <c r="A289" s="18">
        <v>45572</v>
      </c>
      <c r="B289" s="12">
        <v>11213</v>
      </c>
      <c r="C289" s="12">
        <v>10940</v>
      </c>
      <c r="D289" s="12">
        <v>11053</v>
      </c>
      <c r="E289" s="12">
        <v>11083</v>
      </c>
      <c r="F289" s="12">
        <v>11379</v>
      </c>
      <c r="G289" s="12">
        <v>12193</v>
      </c>
      <c r="H289" s="12">
        <v>13451</v>
      </c>
      <c r="I289" s="12">
        <v>16121</v>
      </c>
      <c r="J289" s="12">
        <v>18302</v>
      </c>
      <c r="K289" s="12">
        <v>19473</v>
      </c>
      <c r="L289" s="12">
        <v>20526</v>
      </c>
      <c r="M289" s="12">
        <v>20855</v>
      </c>
      <c r="N289" s="12">
        <v>20248</v>
      </c>
      <c r="O289" s="12">
        <v>19974</v>
      </c>
      <c r="P289" s="12">
        <v>19794</v>
      </c>
      <c r="Q289" s="12">
        <v>19573</v>
      </c>
      <c r="R289" s="12">
        <v>18923</v>
      </c>
      <c r="S289" s="12">
        <v>16852</v>
      </c>
      <c r="T289" s="12">
        <v>16077</v>
      </c>
      <c r="U289" s="12">
        <v>15606</v>
      </c>
      <c r="V289" s="12">
        <v>15098</v>
      </c>
      <c r="W289" s="12">
        <v>14350</v>
      </c>
      <c r="X289" s="12">
        <v>12591</v>
      </c>
      <c r="Y289" s="12">
        <v>11811</v>
      </c>
      <c r="AA289" s="2">
        <f>IFERROR(INDEX('Holiday Schedule'!$D$3:$D$24,MATCH(A289,'Holiday Schedule'!$C$3:$C$24,0)),0)</f>
        <v>0</v>
      </c>
      <c r="AB289" s="2">
        <f t="shared" si="32"/>
        <v>2</v>
      </c>
      <c r="AC289" s="2">
        <f t="shared" si="33"/>
        <v>284363</v>
      </c>
      <c r="AD289" s="5">
        <f t="shared" si="34"/>
        <v>93123</v>
      </c>
      <c r="AE289" s="5">
        <f t="shared" si="35"/>
        <v>377486</v>
      </c>
      <c r="AG289" s="2">
        <f t="shared" si="36"/>
        <v>10</v>
      </c>
      <c r="AH289" s="2">
        <f t="shared" si="37"/>
        <v>2024</v>
      </c>
      <c r="AJ289" s="5">
        <f t="shared" si="38"/>
        <v>20855</v>
      </c>
      <c r="AK289" s="2">
        <f t="shared" si="39"/>
        <v>12</v>
      </c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40"/>
    </row>
    <row r="290" spans="1:89" x14ac:dyDescent="0.25">
      <c r="A290" s="18">
        <v>45573</v>
      </c>
      <c r="B290" s="12">
        <v>11229</v>
      </c>
      <c r="C290" s="12">
        <v>10956</v>
      </c>
      <c r="D290" s="12">
        <v>11071</v>
      </c>
      <c r="E290" s="12">
        <v>11101</v>
      </c>
      <c r="F290" s="12">
        <v>11398</v>
      </c>
      <c r="G290" s="12">
        <v>12211</v>
      </c>
      <c r="H290" s="12">
        <v>13482</v>
      </c>
      <c r="I290" s="12">
        <v>16147</v>
      </c>
      <c r="J290" s="12">
        <v>18329</v>
      </c>
      <c r="K290" s="12">
        <v>19505</v>
      </c>
      <c r="L290" s="12">
        <v>20559</v>
      </c>
      <c r="M290" s="12">
        <v>20888</v>
      </c>
      <c r="N290" s="12">
        <v>20281</v>
      </c>
      <c r="O290" s="12">
        <v>20005</v>
      </c>
      <c r="P290" s="12">
        <v>19826</v>
      </c>
      <c r="Q290" s="12">
        <v>19605</v>
      </c>
      <c r="R290" s="12">
        <v>18952</v>
      </c>
      <c r="S290" s="12">
        <v>16844</v>
      </c>
      <c r="T290" s="12">
        <v>16099</v>
      </c>
      <c r="U290" s="12">
        <v>15632</v>
      </c>
      <c r="V290" s="12">
        <v>15127</v>
      </c>
      <c r="W290" s="12">
        <v>14378</v>
      </c>
      <c r="X290" s="12">
        <v>12619</v>
      </c>
      <c r="Y290" s="12">
        <v>11833</v>
      </c>
      <c r="AA290" s="2">
        <f>IFERROR(INDEX('Holiday Schedule'!$D$3:$D$24,MATCH(A290,'Holiday Schedule'!$C$3:$C$24,0)),0)</f>
        <v>0</v>
      </c>
      <c r="AB290" s="2">
        <f t="shared" si="32"/>
        <v>3</v>
      </c>
      <c r="AC290" s="2">
        <f t="shared" si="33"/>
        <v>284796</v>
      </c>
      <c r="AD290" s="5">
        <f t="shared" si="34"/>
        <v>93281</v>
      </c>
      <c r="AE290" s="5">
        <f t="shared" si="35"/>
        <v>378077</v>
      </c>
      <c r="AG290" s="2">
        <f t="shared" si="36"/>
        <v>10</v>
      </c>
      <c r="AH290" s="2">
        <f t="shared" si="37"/>
        <v>2024</v>
      </c>
      <c r="AJ290" s="5">
        <f t="shared" si="38"/>
        <v>20888</v>
      </c>
      <c r="AK290" s="2">
        <f t="shared" si="39"/>
        <v>12</v>
      </c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40"/>
    </row>
    <row r="291" spans="1:89" x14ac:dyDescent="0.25">
      <c r="A291" s="18">
        <v>45574</v>
      </c>
      <c r="B291" s="12">
        <v>11247</v>
      </c>
      <c r="C291" s="12">
        <v>10972</v>
      </c>
      <c r="D291" s="12">
        <v>11087</v>
      </c>
      <c r="E291" s="12">
        <v>11118</v>
      </c>
      <c r="F291" s="12">
        <v>11416</v>
      </c>
      <c r="G291" s="12">
        <v>12231</v>
      </c>
      <c r="H291" s="12">
        <v>13495</v>
      </c>
      <c r="I291" s="12">
        <v>16161</v>
      </c>
      <c r="J291" s="12">
        <v>18350</v>
      </c>
      <c r="K291" s="12">
        <v>19527</v>
      </c>
      <c r="L291" s="12">
        <v>20584</v>
      </c>
      <c r="M291" s="12">
        <v>20911</v>
      </c>
      <c r="N291" s="12">
        <v>20302</v>
      </c>
      <c r="O291" s="12">
        <v>20028</v>
      </c>
      <c r="P291" s="12">
        <v>19848</v>
      </c>
      <c r="Q291" s="12">
        <v>19626</v>
      </c>
      <c r="R291" s="12">
        <v>18975</v>
      </c>
      <c r="S291" s="12">
        <v>16867</v>
      </c>
      <c r="T291" s="12">
        <v>16117</v>
      </c>
      <c r="U291" s="12">
        <v>15640</v>
      </c>
      <c r="V291" s="12">
        <v>15133</v>
      </c>
      <c r="W291" s="12">
        <v>14382</v>
      </c>
      <c r="X291" s="12">
        <v>12622</v>
      </c>
      <c r="Y291" s="12">
        <v>11834</v>
      </c>
      <c r="AA291" s="2">
        <f>IFERROR(INDEX('Holiday Schedule'!$D$3:$D$24,MATCH(A291,'Holiday Schedule'!$C$3:$C$24,0)),0)</f>
        <v>0</v>
      </c>
      <c r="AB291" s="2">
        <f t="shared" si="32"/>
        <v>4</v>
      </c>
      <c r="AC291" s="2">
        <f t="shared" si="33"/>
        <v>285073</v>
      </c>
      <c r="AD291" s="5">
        <f t="shared" si="34"/>
        <v>93400</v>
      </c>
      <c r="AE291" s="5">
        <f t="shared" si="35"/>
        <v>378473</v>
      </c>
      <c r="AG291" s="2">
        <f t="shared" si="36"/>
        <v>10</v>
      </c>
      <c r="AH291" s="2">
        <f t="shared" si="37"/>
        <v>2024</v>
      </c>
      <c r="AJ291" s="5">
        <f t="shared" si="38"/>
        <v>20911</v>
      </c>
      <c r="AK291" s="2">
        <f t="shared" si="39"/>
        <v>12</v>
      </c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40"/>
    </row>
    <row r="292" spans="1:89" x14ac:dyDescent="0.25">
      <c r="A292" s="18">
        <v>45575</v>
      </c>
      <c r="B292" s="12">
        <v>11245</v>
      </c>
      <c r="C292" s="12">
        <v>10969</v>
      </c>
      <c r="D292" s="12">
        <v>11081</v>
      </c>
      <c r="E292" s="12">
        <v>11110</v>
      </c>
      <c r="F292" s="12">
        <v>11408</v>
      </c>
      <c r="G292" s="12">
        <v>12228</v>
      </c>
      <c r="H292" s="12">
        <v>13483</v>
      </c>
      <c r="I292" s="12">
        <v>16172</v>
      </c>
      <c r="J292" s="12">
        <v>18365</v>
      </c>
      <c r="K292" s="12">
        <v>19543</v>
      </c>
      <c r="L292" s="12">
        <v>20599</v>
      </c>
      <c r="M292" s="12">
        <v>20927</v>
      </c>
      <c r="N292" s="12">
        <v>20317</v>
      </c>
      <c r="O292" s="12">
        <v>20044</v>
      </c>
      <c r="P292" s="12">
        <v>19861</v>
      </c>
      <c r="Q292" s="12">
        <v>19641</v>
      </c>
      <c r="R292" s="12">
        <v>18988</v>
      </c>
      <c r="S292" s="12">
        <v>16878</v>
      </c>
      <c r="T292" s="12">
        <v>16140</v>
      </c>
      <c r="U292" s="12">
        <v>15670</v>
      </c>
      <c r="V292" s="12">
        <v>15159</v>
      </c>
      <c r="W292" s="12">
        <v>14404</v>
      </c>
      <c r="X292" s="12">
        <v>12644</v>
      </c>
      <c r="Y292" s="12">
        <v>11854</v>
      </c>
      <c r="AA292" s="2">
        <f>IFERROR(INDEX('Holiday Schedule'!$D$3:$D$24,MATCH(A292,'Holiday Schedule'!$C$3:$C$24,0)),0)</f>
        <v>0</v>
      </c>
      <c r="AB292" s="2">
        <f t="shared" si="32"/>
        <v>5</v>
      </c>
      <c r="AC292" s="2">
        <f t="shared" si="33"/>
        <v>285352</v>
      </c>
      <c r="AD292" s="5">
        <f t="shared" si="34"/>
        <v>93378</v>
      </c>
      <c r="AE292" s="5">
        <f t="shared" si="35"/>
        <v>378730</v>
      </c>
      <c r="AG292" s="2">
        <f t="shared" si="36"/>
        <v>10</v>
      </c>
      <c r="AH292" s="2">
        <f t="shared" si="37"/>
        <v>2024</v>
      </c>
      <c r="AJ292" s="5">
        <f t="shared" si="38"/>
        <v>20927</v>
      </c>
      <c r="AK292" s="2">
        <f t="shared" si="39"/>
        <v>12</v>
      </c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40"/>
    </row>
    <row r="293" spans="1:89" x14ac:dyDescent="0.25">
      <c r="A293" s="18">
        <v>45576</v>
      </c>
      <c r="B293" s="12">
        <v>11266</v>
      </c>
      <c r="C293" s="12">
        <v>10992</v>
      </c>
      <c r="D293" s="12">
        <v>11107</v>
      </c>
      <c r="E293" s="12">
        <v>11140</v>
      </c>
      <c r="F293" s="12">
        <v>11433</v>
      </c>
      <c r="G293" s="12">
        <v>12251</v>
      </c>
      <c r="H293" s="12">
        <v>13497</v>
      </c>
      <c r="I293" s="12">
        <v>16187</v>
      </c>
      <c r="J293" s="12">
        <v>18378</v>
      </c>
      <c r="K293" s="12">
        <v>19560</v>
      </c>
      <c r="L293" s="12">
        <v>20615</v>
      </c>
      <c r="M293" s="12">
        <v>20947</v>
      </c>
      <c r="N293" s="12">
        <v>20336</v>
      </c>
      <c r="O293" s="12">
        <v>20065</v>
      </c>
      <c r="P293" s="12">
        <v>19880</v>
      </c>
      <c r="Q293" s="12">
        <v>19658</v>
      </c>
      <c r="R293" s="12">
        <v>19006</v>
      </c>
      <c r="S293" s="12">
        <v>16895</v>
      </c>
      <c r="T293" s="12">
        <v>16155</v>
      </c>
      <c r="U293" s="12">
        <v>15678</v>
      </c>
      <c r="V293" s="12">
        <v>15167</v>
      </c>
      <c r="W293" s="12">
        <v>14414</v>
      </c>
      <c r="X293" s="12">
        <v>12653</v>
      </c>
      <c r="Y293" s="12">
        <v>11864</v>
      </c>
      <c r="AA293" s="2">
        <f>IFERROR(INDEX('Holiday Schedule'!$D$3:$D$24,MATCH(A293,'Holiday Schedule'!$C$3:$C$24,0)),0)</f>
        <v>0</v>
      </c>
      <c r="AB293" s="2">
        <f t="shared" si="32"/>
        <v>6</v>
      </c>
      <c r="AC293" s="2">
        <f t="shared" si="33"/>
        <v>285594</v>
      </c>
      <c r="AD293" s="5">
        <f t="shared" si="34"/>
        <v>93550</v>
      </c>
      <c r="AE293" s="5">
        <f t="shared" si="35"/>
        <v>379144</v>
      </c>
      <c r="AG293" s="2">
        <f t="shared" si="36"/>
        <v>10</v>
      </c>
      <c r="AH293" s="2">
        <f t="shared" si="37"/>
        <v>2024</v>
      </c>
      <c r="AJ293" s="5">
        <f t="shared" si="38"/>
        <v>20947</v>
      </c>
      <c r="AK293" s="2">
        <f t="shared" si="39"/>
        <v>12</v>
      </c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40"/>
    </row>
    <row r="294" spans="1:89" x14ac:dyDescent="0.25">
      <c r="A294" s="18">
        <v>45577</v>
      </c>
      <c r="B294" s="12">
        <v>11235</v>
      </c>
      <c r="C294" s="12">
        <v>12141</v>
      </c>
      <c r="D294" s="12">
        <v>11105</v>
      </c>
      <c r="E294" s="12">
        <v>11067</v>
      </c>
      <c r="F294" s="12">
        <v>11390</v>
      </c>
      <c r="G294" s="12">
        <v>12100</v>
      </c>
      <c r="H294" s="12">
        <v>13245</v>
      </c>
      <c r="I294" s="12">
        <v>15451</v>
      </c>
      <c r="J294" s="12">
        <v>17542</v>
      </c>
      <c r="K294" s="12">
        <v>18785</v>
      </c>
      <c r="L294" s="12">
        <v>19700</v>
      </c>
      <c r="M294" s="12">
        <v>20047</v>
      </c>
      <c r="N294" s="12">
        <v>19418</v>
      </c>
      <c r="O294" s="12">
        <v>19087</v>
      </c>
      <c r="P294" s="12">
        <v>18876</v>
      </c>
      <c r="Q294" s="12">
        <v>18614</v>
      </c>
      <c r="R294" s="12">
        <v>18073</v>
      </c>
      <c r="S294" s="12">
        <v>16291</v>
      </c>
      <c r="T294" s="12">
        <v>15910</v>
      </c>
      <c r="U294" s="12">
        <v>15345</v>
      </c>
      <c r="V294" s="12">
        <v>14861</v>
      </c>
      <c r="W294" s="12">
        <v>14120</v>
      </c>
      <c r="X294" s="12">
        <v>12495</v>
      </c>
      <c r="Y294" s="12">
        <v>11768</v>
      </c>
      <c r="AA294" s="2">
        <f>IFERROR(INDEX('Holiday Schedule'!$D$3:$D$24,MATCH(A294,'Holiday Schedule'!$C$3:$C$24,0)),0)</f>
        <v>0</v>
      </c>
      <c r="AB294" s="2">
        <f t="shared" si="32"/>
        <v>7</v>
      </c>
      <c r="AC294" s="2">
        <f t="shared" si="33"/>
        <v>0</v>
      </c>
      <c r="AD294" s="5">
        <f t="shared" si="34"/>
        <v>368666</v>
      </c>
      <c r="AE294" s="5">
        <f t="shared" si="35"/>
        <v>368666</v>
      </c>
      <c r="AG294" s="2">
        <f t="shared" si="36"/>
        <v>10</v>
      </c>
      <c r="AH294" s="2">
        <f t="shared" si="37"/>
        <v>2024</v>
      </c>
      <c r="AJ294" s="5">
        <f t="shared" si="38"/>
        <v>20047</v>
      </c>
      <c r="AK294" s="2">
        <f t="shared" si="39"/>
        <v>12</v>
      </c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40"/>
    </row>
    <row r="295" spans="1:89" x14ac:dyDescent="0.25">
      <c r="A295" s="18">
        <v>45578</v>
      </c>
      <c r="B295" s="12">
        <v>11241</v>
      </c>
      <c r="C295" s="12">
        <v>12148</v>
      </c>
      <c r="D295" s="12">
        <v>11109</v>
      </c>
      <c r="E295" s="12">
        <v>11071</v>
      </c>
      <c r="F295" s="12">
        <v>11397</v>
      </c>
      <c r="G295" s="12">
        <v>12105</v>
      </c>
      <c r="H295" s="12">
        <v>13246</v>
      </c>
      <c r="I295" s="12">
        <v>15452</v>
      </c>
      <c r="J295" s="12">
        <v>17545</v>
      </c>
      <c r="K295" s="12">
        <v>18790</v>
      </c>
      <c r="L295" s="12">
        <v>19706</v>
      </c>
      <c r="M295" s="12">
        <v>20051</v>
      </c>
      <c r="N295" s="12">
        <v>19422</v>
      </c>
      <c r="O295" s="12">
        <v>19090</v>
      </c>
      <c r="P295" s="12">
        <v>18878</v>
      </c>
      <c r="Q295" s="12">
        <v>18616</v>
      </c>
      <c r="R295" s="12">
        <v>18074</v>
      </c>
      <c r="S295" s="12">
        <v>16345</v>
      </c>
      <c r="T295" s="12">
        <v>15913</v>
      </c>
      <c r="U295" s="12">
        <v>15348</v>
      </c>
      <c r="V295" s="12">
        <v>14863</v>
      </c>
      <c r="W295" s="12">
        <v>14122</v>
      </c>
      <c r="X295" s="12">
        <v>12494</v>
      </c>
      <c r="Y295" s="12">
        <v>11769</v>
      </c>
      <c r="AA295" s="2">
        <f>IFERROR(INDEX('Holiday Schedule'!$D$3:$D$24,MATCH(A295,'Holiday Schedule'!$C$3:$C$24,0)),0)</f>
        <v>0</v>
      </c>
      <c r="AB295" s="2">
        <f t="shared" si="32"/>
        <v>1</v>
      </c>
      <c r="AC295" s="2">
        <f t="shared" si="33"/>
        <v>0</v>
      </c>
      <c r="AD295" s="5">
        <f t="shared" si="34"/>
        <v>368795</v>
      </c>
      <c r="AE295" s="5">
        <f t="shared" si="35"/>
        <v>368795</v>
      </c>
      <c r="AG295" s="2">
        <f t="shared" si="36"/>
        <v>10</v>
      </c>
      <c r="AH295" s="2">
        <f t="shared" si="37"/>
        <v>2024</v>
      </c>
      <c r="AJ295" s="5">
        <f t="shared" si="38"/>
        <v>20051</v>
      </c>
      <c r="AK295" s="2">
        <f t="shared" si="39"/>
        <v>12</v>
      </c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40"/>
    </row>
    <row r="296" spans="1:89" x14ac:dyDescent="0.25">
      <c r="A296" s="18">
        <v>45579</v>
      </c>
      <c r="B296" s="12">
        <v>11245</v>
      </c>
      <c r="C296" s="12">
        <v>12153</v>
      </c>
      <c r="D296" s="12">
        <v>11114</v>
      </c>
      <c r="E296" s="12">
        <v>11075</v>
      </c>
      <c r="F296" s="12">
        <v>11400</v>
      </c>
      <c r="G296" s="12">
        <v>12110</v>
      </c>
      <c r="H296" s="12">
        <v>13271</v>
      </c>
      <c r="I296" s="12">
        <v>15495</v>
      </c>
      <c r="J296" s="12">
        <v>17549</v>
      </c>
      <c r="K296" s="12">
        <v>18793</v>
      </c>
      <c r="L296" s="12">
        <v>19712</v>
      </c>
      <c r="M296" s="12">
        <v>20056</v>
      </c>
      <c r="N296" s="12">
        <v>19429</v>
      </c>
      <c r="O296" s="12">
        <v>19095</v>
      </c>
      <c r="P296" s="12">
        <v>18882</v>
      </c>
      <c r="Q296" s="12">
        <v>18622</v>
      </c>
      <c r="R296" s="12">
        <v>18079</v>
      </c>
      <c r="S296" s="12">
        <v>16352</v>
      </c>
      <c r="T296" s="12">
        <v>15916</v>
      </c>
      <c r="U296" s="12">
        <v>15351</v>
      </c>
      <c r="V296" s="12">
        <v>14862</v>
      </c>
      <c r="W296" s="12">
        <v>14123</v>
      </c>
      <c r="X296" s="12">
        <v>12495</v>
      </c>
      <c r="Y296" s="12">
        <v>11768</v>
      </c>
      <c r="AA296" s="2">
        <f>IFERROR(INDEX('Holiday Schedule'!$D$3:$D$24,MATCH(A296,'Holiday Schedule'!$C$3:$C$24,0)),0)</f>
        <v>1</v>
      </c>
      <c r="AB296" s="2">
        <f t="shared" si="32"/>
        <v>2</v>
      </c>
      <c r="AC296" s="2">
        <f t="shared" si="33"/>
        <v>0</v>
      </c>
      <c r="AD296" s="5">
        <f t="shared" si="34"/>
        <v>368947</v>
      </c>
      <c r="AE296" s="5">
        <f t="shared" si="35"/>
        <v>368947</v>
      </c>
      <c r="AG296" s="2">
        <f t="shared" si="36"/>
        <v>10</v>
      </c>
      <c r="AH296" s="2">
        <f t="shared" si="37"/>
        <v>2024</v>
      </c>
      <c r="AJ296" s="5">
        <f t="shared" si="38"/>
        <v>20056</v>
      </c>
      <c r="AK296" s="2">
        <f t="shared" si="39"/>
        <v>12</v>
      </c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40"/>
    </row>
    <row r="297" spans="1:89" x14ac:dyDescent="0.25">
      <c r="A297" s="18">
        <v>45580</v>
      </c>
      <c r="B297" s="12">
        <v>11281</v>
      </c>
      <c r="C297" s="12">
        <v>11009</v>
      </c>
      <c r="D297" s="12">
        <v>11121</v>
      </c>
      <c r="E297" s="12">
        <v>11152</v>
      </c>
      <c r="F297" s="12">
        <v>11451</v>
      </c>
      <c r="G297" s="12">
        <v>12272</v>
      </c>
      <c r="H297" s="12">
        <v>13527</v>
      </c>
      <c r="I297" s="12">
        <v>16214</v>
      </c>
      <c r="J297" s="12">
        <v>18412</v>
      </c>
      <c r="K297" s="12">
        <v>19594</v>
      </c>
      <c r="L297" s="12">
        <v>20655</v>
      </c>
      <c r="M297" s="12">
        <v>20988</v>
      </c>
      <c r="N297" s="12">
        <v>20377</v>
      </c>
      <c r="O297" s="12">
        <v>20100</v>
      </c>
      <c r="P297" s="12">
        <v>19918</v>
      </c>
      <c r="Q297" s="12">
        <v>19695</v>
      </c>
      <c r="R297" s="12">
        <v>19041</v>
      </c>
      <c r="S297" s="12">
        <v>16942</v>
      </c>
      <c r="T297" s="12">
        <v>16185</v>
      </c>
      <c r="U297" s="12">
        <v>15711</v>
      </c>
      <c r="V297" s="12">
        <v>15201</v>
      </c>
      <c r="W297" s="12">
        <v>14446</v>
      </c>
      <c r="X297" s="12">
        <v>12675</v>
      </c>
      <c r="Y297" s="12">
        <v>11886</v>
      </c>
      <c r="AA297" s="2">
        <f>IFERROR(INDEX('Holiday Schedule'!$D$3:$D$24,MATCH(A297,'Holiday Schedule'!$C$3:$C$24,0)),0)</f>
        <v>0</v>
      </c>
      <c r="AB297" s="2">
        <f t="shared" si="32"/>
        <v>3</v>
      </c>
      <c r="AC297" s="2">
        <f t="shared" si="33"/>
        <v>286154</v>
      </c>
      <c r="AD297" s="5">
        <f t="shared" si="34"/>
        <v>93699</v>
      </c>
      <c r="AE297" s="5">
        <f t="shared" si="35"/>
        <v>379853</v>
      </c>
      <c r="AG297" s="2">
        <f t="shared" si="36"/>
        <v>10</v>
      </c>
      <c r="AH297" s="2">
        <f t="shared" si="37"/>
        <v>2024</v>
      </c>
      <c r="AJ297" s="5">
        <f t="shared" si="38"/>
        <v>20988</v>
      </c>
      <c r="AK297" s="2">
        <f t="shared" si="39"/>
        <v>12</v>
      </c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40"/>
    </row>
    <row r="298" spans="1:89" x14ac:dyDescent="0.25">
      <c r="A298" s="18">
        <v>45581</v>
      </c>
      <c r="B298" s="12">
        <v>11313</v>
      </c>
      <c r="C298" s="12">
        <v>11039</v>
      </c>
      <c r="D298" s="12">
        <v>11153</v>
      </c>
      <c r="E298" s="12">
        <v>11188</v>
      </c>
      <c r="F298" s="12">
        <v>11486</v>
      </c>
      <c r="G298" s="12">
        <v>12307</v>
      </c>
      <c r="H298" s="12">
        <v>13578</v>
      </c>
      <c r="I298" s="12">
        <v>16265</v>
      </c>
      <c r="J298" s="12">
        <v>18468</v>
      </c>
      <c r="K298" s="12">
        <v>19651</v>
      </c>
      <c r="L298" s="12">
        <v>20710</v>
      </c>
      <c r="M298" s="12">
        <v>21041</v>
      </c>
      <c r="N298" s="12">
        <v>20429</v>
      </c>
      <c r="O298" s="12">
        <v>20154</v>
      </c>
      <c r="P298" s="12">
        <v>19974</v>
      </c>
      <c r="Q298" s="12">
        <v>19753</v>
      </c>
      <c r="R298" s="12">
        <v>19094</v>
      </c>
      <c r="S298" s="12">
        <v>16987</v>
      </c>
      <c r="T298" s="12">
        <v>16233</v>
      </c>
      <c r="U298" s="12">
        <v>15752</v>
      </c>
      <c r="V298" s="12">
        <v>15237</v>
      </c>
      <c r="W298" s="12">
        <v>14488</v>
      </c>
      <c r="X298" s="12">
        <v>12716</v>
      </c>
      <c r="Y298" s="12">
        <v>11918</v>
      </c>
      <c r="AA298" s="2">
        <f>IFERROR(INDEX('Holiday Schedule'!$D$3:$D$24,MATCH(A298,'Holiday Schedule'!$C$3:$C$24,0)),0)</f>
        <v>0</v>
      </c>
      <c r="AB298" s="2">
        <f t="shared" si="32"/>
        <v>4</v>
      </c>
      <c r="AC298" s="2">
        <f t="shared" si="33"/>
        <v>286952</v>
      </c>
      <c r="AD298" s="5">
        <f t="shared" si="34"/>
        <v>93982</v>
      </c>
      <c r="AE298" s="5">
        <f t="shared" si="35"/>
        <v>380934</v>
      </c>
      <c r="AG298" s="2">
        <f t="shared" si="36"/>
        <v>10</v>
      </c>
      <c r="AH298" s="2">
        <f t="shared" si="37"/>
        <v>2024</v>
      </c>
      <c r="AJ298" s="5">
        <f t="shared" si="38"/>
        <v>21041</v>
      </c>
      <c r="AK298" s="2">
        <f t="shared" si="39"/>
        <v>12</v>
      </c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40"/>
    </row>
    <row r="299" spans="1:89" x14ac:dyDescent="0.25">
      <c r="A299" s="18">
        <v>45582</v>
      </c>
      <c r="B299" s="12">
        <v>11308</v>
      </c>
      <c r="C299" s="12">
        <v>11036</v>
      </c>
      <c r="D299" s="12">
        <v>11150</v>
      </c>
      <c r="E299" s="12">
        <v>11186</v>
      </c>
      <c r="F299" s="12">
        <v>11481</v>
      </c>
      <c r="G299" s="12">
        <v>12301</v>
      </c>
      <c r="H299" s="12">
        <v>13559</v>
      </c>
      <c r="I299" s="12">
        <v>16257</v>
      </c>
      <c r="J299" s="12">
        <v>18461</v>
      </c>
      <c r="K299" s="12">
        <v>19646</v>
      </c>
      <c r="L299" s="12">
        <v>20706</v>
      </c>
      <c r="M299" s="12">
        <v>21038</v>
      </c>
      <c r="N299" s="12">
        <v>20425</v>
      </c>
      <c r="O299" s="12">
        <v>20147</v>
      </c>
      <c r="P299" s="12">
        <v>19965</v>
      </c>
      <c r="Q299" s="12">
        <v>19743</v>
      </c>
      <c r="R299" s="12">
        <v>19084</v>
      </c>
      <c r="S299" s="12">
        <v>16980</v>
      </c>
      <c r="T299" s="12">
        <v>16216</v>
      </c>
      <c r="U299" s="12">
        <v>15742</v>
      </c>
      <c r="V299" s="12">
        <v>15229</v>
      </c>
      <c r="W299" s="12">
        <v>14478</v>
      </c>
      <c r="X299" s="12">
        <v>12711</v>
      </c>
      <c r="Y299" s="12">
        <v>11916</v>
      </c>
      <c r="AA299" s="2">
        <f>IFERROR(INDEX('Holiday Schedule'!$D$3:$D$24,MATCH(A299,'Holiday Schedule'!$C$3:$C$24,0)),0)</f>
        <v>0</v>
      </c>
      <c r="AB299" s="2">
        <f t="shared" si="32"/>
        <v>5</v>
      </c>
      <c r="AC299" s="2">
        <f t="shared" si="33"/>
        <v>286828</v>
      </c>
      <c r="AD299" s="5">
        <f t="shared" si="34"/>
        <v>93937</v>
      </c>
      <c r="AE299" s="5">
        <f t="shared" si="35"/>
        <v>380765</v>
      </c>
      <c r="AG299" s="2">
        <f t="shared" si="36"/>
        <v>10</v>
      </c>
      <c r="AH299" s="2">
        <f t="shared" si="37"/>
        <v>2024</v>
      </c>
      <c r="AJ299" s="5">
        <f t="shared" si="38"/>
        <v>21038</v>
      </c>
      <c r="AK299" s="2">
        <f t="shared" si="39"/>
        <v>12</v>
      </c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40"/>
    </row>
    <row r="300" spans="1:89" x14ac:dyDescent="0.25">
      <c r="A300" s="18">
        <v>45583</v>
      </c>
      <c r="B300" s="12">
        <v>11325</v>
      </c>
      <c r="C300" s="12">
        <v>11053</v>
      </c>
      <c r="D300" s="12">
        <v>11168</v>
      </c>
      <c r="E300" s="12">
        <v>11201</v>
      </c>
      <c r="F300" s="12">
        <v>11501</v>
      </c>
      <c r="G300" s="12">
        <v>12321</v>
      </c>
      <c r="H300" s="12">
        <v>13584</v>
      </c>
      <c r="I300" s="12">
        <v>16277</v>
      </c>
      <c r="J300" s="12">
        <v>18484</v>
      </c>
      <c r="K300" s="12">
        <v>19668</v>
      </c>
      <c r="L300" s="12">
        <v>20731</v>
      </c>
      <c r="M300" s="12">
        <v>21063</v>
      </c>
      <c r="N300" s="12">
        <v>20452</v>
      </c>
      <c r="O300" s="12">
        <v>20172</v>
      </c>
      <c r="P300" s="12">
        <v>19990</v>
      </c>
      <c r="Q300" s="12">
        <v>19770</v>
      </c>
      <c r="R300" s="12">
        <v>19112</v>
      </c>
      <c r="S300" s="12">
        <v>17009</v>
      </c>
      <c r="T300" s="12">
        <v>16243</v>
      </c>
      <c r="U300" s="12">
        <v>15766</v>
      </c>
      <c r="V300" s="12">
        <v>15255</v>
      </c>
      <c r="W300" s="12">
        <v>14500</v>
      </c>
      <c r="X300" s="12">
        <v>12726</v>
      </c>
      <c r="Y300" s="12">
        <v>11930</v>
      </c>
      <c r="AA300" s="2">
        <f>IFERROR(INDEX('Holiday Schedule'!$D$3:$D$24,MATCH(A300,'Holiday Schedule'!$C$3:$C$24,0)),0)</f>
        <v>0</v>
      </c>
      <c r="AB300" s="2">
        <f t="shared" si="32"/>
        <v>6</v>
      </c>
      <c r="AC300" s="2">
        <f t="shared" si="33"/>
        <v>287218</v>
      </c>
      <c r="AD300" s="5">
        <f t="shared" si="34"/>
        <v>94083</v>
      </c>
      <c r="AE300" s="5">
        <f t="shared" si="35"/>
        <v>381301</v>
      </c>
      <c r="AG300" s="2">
        <f t="shared" si="36"/>
        <v>10</v>
      </c>
      <c r="AH300" s="2">
        <f t="shared" si="37"/>
        <v>2024</v>
      </c>
      <c r="AJ300" s="5">
        <f t="shared" si="38"/>
        <v>21063</v>
      </c>
      <c r="AK300" s="2">
        <f t="shared" si="39"/>
        <v>12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40"/>
    </row>
    <row r="301" spans="1:89" x14ac:dyDescent="0.25">
      <c r="A301" s="18">
        <v>45584</v>
      </c>
      <c r="B301" s="12">
        <v>11305</v>
      </c>
      <c r="C301" s="12">
        <v>12218</v>
      </c>
      <c r="D301" s="12">
        <v>11168</v>
      </c>
      <c r="E301" s="12">
        <v>11136</v>
      </c>
      <c r="F301" s="12">
        <v>11461</v>
      </c>
      <c r="G301" s="12">
        <v>12175</v>
      </c>
      <c r="H301" s="12">
        <v>13337</v>
      </c>
      <c r="I301" s="12">
        <v>15545</v>
      </c>
      <c r="J301" s="12">
        <v>17648</v>
      </c>
      <c r="K301" s="12">
        <v>18899</v>
      </c>
      <c r="L301" s="12">
        <v>19822</v>
      </c>
      <c r="M301" s="12">
        <v>20166</v>
      </c>
      <c r="N301" s="12">
        <v>19533</v>
      </c>
      <c r="O301" s="12">
        <v>19199</v>
      </c>
      <c r="P301" s="12">
        <v>18983</v>
      </c>
      <c r="Q301" s="12">
        <v>18723</v>
      </c>
      <c r="R301" s="12">
        <v>18181</v>
      </c>
      <c r="S301" s="12">
        <v>16413</v>
      </c>
      <c r="T301" s="12">
        <v>16003</v>
      </c>
      <c r="U301" s="12">
        <v>15437</v>
      </c>
      <c r="V301" s="12">
        <v>14943</v>
      </c>
      <c r="W301" s="12">
        <v>14205</v>
      </c>
      <c r="X301" s="12">
        <v>12570</v>
      </c>
      <c r="Y301" s="12">
        <v>11838</v>
      </c>
      <c r="AA301" s="2">
        <f>IFERROR(INDEX('Holiday Schedule'!$D$3:$D$24,MATCH(A301,'Holiday Schedule'!$C$3:$C$24,0)),0)</f>
        <v>0</v>
      </c>
      <c r="AB301" s="2">
        <f t="shared" si="32"/>
        <v>7</v>
      </c>
      <c r="AC301" s="2">
        <f t="shared" si="33"/>
        <v>0</v>
      </c>
      <c r="AD301" s="5">
        <f t="shared" si="34"/>
        <v>370908</v>
      </c>
      <c r="AE301" s="5">
        <f t="shared" si="35"/>
        <v>370908</v>
      </c>
      <c r="AG301" s="2">
        <f t="shared" si="36"/>
        <v>10</v>
      </c>
      <c r="AH301" s="2">
        <f t="shared" si="37"/>
        <v>2024</v>
      </c>
      <c r="AJ301" s="5">
        <f t="shared" si="38"/>
        <v>20166</v>
      </c>
      <c r="AK301" s="2">
        <f t="shared" si="39"/>
        <v>12</v>
      </c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40"/>
    </row>
    <row r="302" spans="1:89" x14ac:dyDescent="0.25">
      <c r="A302" s="18">
        <v>45585</v>
      </c>
      <c r="B302" s="12">
        <v>11312</v>
      </c>
      <c r="C302" s="12">
        <v>12225</v>
      </c>
      <c r="D302" s="12">
        <v>11177</v>
      </c>
      <c r="E302" s="12">
        <v>11141</v>
      </c>
      <c r="F302" s="12">
        <v>11469</v>
      </c>
      <c r="G302" s="12">
        <v>12186</v>
      </c>
      <c r="H302" s="12">
        <v>13350</v>
      </c>
      <c r="I302" s="12">
        <v>15553</v>
      </c>
      <c r="J302" s="12">
        <v>17658</v>
      </c>
      <c r="K302" s="12">
        <v>18911</v>
      </c>
      <c r="L302" s="12">
        <v>19832</v>
      </c>
      <c r="M302" s="12">
        <v>20178</v>
      </c>
      <c r="N302" s="12">
        <v>19547</v>
      </c>
      <c r="O302" s="12">
        <v>19213</v>
      </c>
      <c r="P302" s="12">
        <v>18998</v>
      </c>
      <c r="Q302" s="12">
        <v>18736</v>
      </c>
      <c r="R302" s="12">
        <v>18190</v>
      </c>
      <c r="S302" s="12">
        <v>16425</v>
      </c>
      <c r="T302" s="12">
        <v>16007</v>
      </c>
      <c r="U302" s="12">
        <v>15440</v>
      </c>
      <c r="V302" s="12">
        <v>14953</v>
      </c>
      <c r="W302" s="12">
        <v>14212</v>
      </c>
      <c r="X302" s="12">
        <v>12578</v>
      </c>
      <c r="Y302" s="12">
        <v>11843</v>
      </c>
      <c r="AA302" s="2">
        <f>IFERROR(INDEX('Holiday Schedule'!$D$3:$D$24,MATCH(A302,'Holiday Schedule'!$C$3:$C$24,0)),0)</f>
        <v>0</v>
      </c>
      <c r="AB302" s="2">
        <f t="shared" si="32"/>
        <v>1</v>
      </c>
      <c r="AC302" s="2">
        <f t="shared" si="33"/>
        <v>0</v>
      </c>
      <c r="AD302" s="5">
        <f t="shared" si="34"/>
        <v>371134</v>
      </c>
      <c r="AE302" s="5">
        <f t="shared" si="35"/>
        <v>371134</v>
      </c>
      <c r="AG302" s="2">
        <f t="shared" si="36"/>
        <v>10</v>
      </c>
      <c r="AH302" s="2">
        <f t="shared" si="37"/>
        <v>2024</v>
      </c>
      <c r="AJ302" s="5">
        <f t="shared" si="38"/>
        <v>20178</v>
      </c>
      <c r="AK302" s="2">
        <f t="shared" si="39"/>
        <v>12</v>
      </c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40"/>
    </row>
    <row r="303" spans="1:89" x14ac:dyDescent="0.25">
      <c r="A303" s="18">
        <v>45586</v>
      </c>
      <c r="B303" s="12">
        <v>11366</v>
      </c>
      <c r="C303" s="12">
        <v>11091</v>
      </c>
      <c r="D303" s="12">
        <v>11206</v>
      </c>
      <c r="E303" s="12">
        <v>11238</v>
      </c>
      <c r="F303" s="12">
        <v>11538</v>
      </c>
      <c r="G303" s="12">
        <v>12363</v>
      </c>
      <c r="H303" s="12">
        <v>13642</v>
      </c>
      <c r="I303" s="12">
        <v>16334</v>
      </c>
      <c r="J303" s="12">
        <v>18547</v>
      </c>
      <c r="K303" s="12">
        <v>19748</v>
      </c>
      <c r="L303" s="12">
        <v>20808</v>
      </c>
      <c r="M303" s="12">
        <v>21136</v>
      </c>
      <c r="N303" s="12">
        <v>20522</v>
      </c>
      <c r="O303" s="12">
        <v>20243</v>
      </c>
      <c r="P303" s="12">
        <v>20057</v>
      </c>
      <c r="Q303" s="12">
        <v>19832</v>
      </c>
      <c r="R303" s="12">
        <v>19173</v>
      </c>
      <c r="S303" s="12">
        <v>17069</v>
      </c>
      <c r="T303" s="12">
        <v>16292</v>
      </c>
      <c r="U303" s="12">
        <v>15815</v>
      </c>
      <c r="V303" s="12">
        <v>15297</v>
      </c>
      <c r="W303" s="12">
        <v>14541</v>
      </c>
      <c r="X303" s="12">
        <v>12762</v>
      </c>
      <c r="Y303" s="12">
        <v>11965</v>
      </c>
      <c r="AA303" s="2">
        <f>IFERROR(INDEX('Holiday Schedule'!$D$3:$D$24,MATCH(A303,'Holiday Schedule'!$C$3:$C$24,0)),0)</f>
        <v>0</v>
      </c>
      <c r="AB303" s="2">
        <f t="shared" si="32"/>
        <v>2</v>
      </c>
      <c r="AC303" s="2">
        <f t="shared" si="33"/>
        <v>288176</v>
      </c>
      <c r="AD303" s="5">
        <f t="shared" si="34"/>
        <v>94409</v>
      </c>
      <c r="AE303" s="5">
        <f t="shared" si="35"/>
        <v>382585</v>
      </c>
      <c r="AG303" s="2">
        <f t="shared" si="36"/>
        <v>10</v>
      </c>
      <c r="AH303" s="2">
        <f t="shared" si="37"/>
        <v>2024</v>
      </c>
      <c r="AJ303" s="5">
        <f t="shared" si="38"/>
        <v>21136</v>
      </c>
      <c r="AK303" s="2">
        <f t="shared" si="39"/>
        <v>12</v>
      </c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40"/>
    </row>
    <row r="304" spans="1:89" x14ac:dyDescent="0.25">
      <c r="A304" s="18">
        <v>45587</v>
      </c>
      <c r="B304" s="12">
        <v>11364</v>
      </c>
      <c r="C304" s="12">
        <v>11087</v>
      </c>
      <c r="D304" s="12">
        <v>11201</v>
      </c>
      <c r="E304" s="12">
        <v>11235</v>
      </c>
      <c r="F304" s="12">
        <v>11536</v>
      </c>
      <c r="G304" s="12">
        <v>12362</v>
      </c>
      <c r="H304" s="12">
        <v>13646</v>
      </c>
      <c r="I304" s="12">
        <v>16336</v>
      </c>
      <c r="J304" s="12">
        <v>18552</v>
      </c>
      <c r="K304" s="12">
        <v>19743</v>
      </c>
      <c r="L304" s="12">
        <v>20809</v>
      </c>
      <c r="M304" s="12">
        <v>21141</v>
      </c>
      <c r="N304" s="12">
        <v>20527</v>
      </c>
      <c r="O304" s="12">
        <v>20247</v>
      </c>
      <c r="P304" s="12">
        <v>20059</v>
      </c>
      <c r="Q304" s="12">
        <v>19837</v>
      </c>
      <c r="R304" s="12">
        <v>19175</v>
      </c>
      <c r="S304" s="12">
        <v>17081</v>
      </c>
      <c r="T304" s="12">
        <v>16293</v>
      </c>
      <c r="U304" s="12">
        <v>15821</v>
      </c>
      <c r="V304" s="12">
        <v>15301</v>
      </c>
      <c r="W304" s="12">
        <v>14543</v>
      </c>
      <c r="X304" s="12">
        <v>12763</v>
      </c>
      <c r="Y304" s="12">
        <v>11967</v>
      </c>
      <c r="AA304" s="2">
        <f>IFERROR(INDEX('Holiday Schedule'!$D$3:$D$24,MATCH(A304,'Holiday Schedule'!$C$3:$C$24,0)),0)</f>
        <v>0</v>
      </c>
      <c r="AB304" s="2">
        <f t="shared" si="32"/>
        <v>3</v>
      </c>
      <c r="AC304" s="2">
        <f t="shared" si="33"/>
        <v>288228</v>
      </c>
      <c r="AD304" s="5">
        <f t="shared" si="34"/>
        <v>94398</v>
      </c>
      <c r="AE304" s="5">
        <f t="shared" si="35"/>
        <v>382626</v>
      </c>
      <c r="AG304" s="2">
        <f t="shared" si="36"/>
        <v>10</v>
      </c>
      <c r="AH304" s="2">
        <f t="shared" si="37"/>
        <v>2024</v>
      </c>
      <c r="AJ304" s="5">
        <f t="shared" si="38"/>
        <v>21141</v>
      </c>
      <c r="AK304" s="2">
        <f t="shared" si="39"/>
        <v>12</v>
      </c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40"/>
    </row>
    <row r="305" spans="1:89" x14ac:dyDescent="0.25">
      <c r="A305" s="18">
        <v>45588</v>
      </c>
      <c r="B305" s="12">
        <v>11381</v>
      </c>
      <c r="C305" s="12">
        <v>11100</v>
      </c>
      <c r="D305" s="12">
        <v>11217</v>
      </c>
      <c r="E305" s="12">
        <v>11248</v>
      </c>
      <c r="F305" s="12">
        <v>11550</v>
      </c>
      <c r="G305" s="12">
        <v>12375</v>
      </c>
      <c r="H305" s="12">
        <v>13666</v>
      </c>
      <c r="I305" s="12">
        <v>16400</v>
      </c>
      <c r="J305" s="12">
        <v>18576</v>
      </c>
      <c r="K305" s="12">
        <v>19767</v>
      </c>
      <c r="L305" s="12">
        <v>20836</v>
      </c>
      <c r="M305" s="12">
        <v>21166</v>
      </c>
      <c r="N305" s="12">
        <v>20553</v>
      </c>
      <c r="O305" s="12">
        <v>20276</v>
      </c>
      <c r="P305" s="12">
        <v>20090</v>
      </c>
      <c r="Q305" s="12">
        <v>19867</v>
      </c>
      <c r="R305" s="12">
        <v>19203</v>
      </c>
      <c r="S305" s="12">
        <v>17117</v>
      </c>
      <c r="T305" s="12">
        <v>16314</v>
      </c>
      <c r="U305" s="12">
        <v>15838</v>
      </c>
      <c r="V305" s="12">
        <v>15320</v>
      </c>
      <c r="W305" s="12">
        <v>14562</v>
      </c>
      <c r="X305" s="12">
        <v>12780</v>
      </c>
      <c r="Y305" s="12">
        <v>11983</v>
      </c>
      <c r="AA305" s="2">
        <f>IFERROR(INDEX('Holiday Schedule'!$D$3:$D$24,MATCH(A305,'Holiday Schedule'!$C$3:$C$24,0)),0)</f>
        <v>0</v>
      </c>
      <c r="AB305" s="2">
        <f t="shared" si="32"/>
        <v>4</v>
      </c>
      <c r="AC305" s="2">
        <f t="shared" si="33"/>
        <v>288665</v>
      </c>
      <c r="AD305" s="5">
        <f t="shared" si="34"/>
        <v>94520</v>
      </c>
      <c r="AE305" s="5">
        <f t="shared" si="35"/>
        <v>383185</v>
      </c>
      <c r="AG305" s="2">
        <f t="shared" si="36"/>
        <v>10</v>
      </c>
      <c r="AH305" s="2">
        <f t="shared" si="37"/>
        <v>2024</v>
      </c>
      <c r="AJ305" s="5">
        <f t="shared" si="38"/>
        <v>21166</v>
      </c>
      <c r="AK305" s="2">
        <f t="shared" si="39"/>
        <v>12</v>
      </c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40"/>
    </row>
    <row r="306" spans="1:89" x14ac:dyDescent="0.25">
      <c r="A306" s="18">
        <v>45589</v>
      </c>
      <c r="B306" s="12">
        <v>11392</v>
      </c>
      <c r="C306" s="12">
        <v>11114</v>
      </c>
      <c r="D306" s="12">
        <v>11228</v>
      </c>
      <c r="E306" s="12">
        <v>11261</v>
      </c>
      <c r="F306" s="12">
        <v>11564</v>
      </c>
      <c r="G306" s="12">
        <v>12389</v>
      </c>
      <c r="H306" s="12">
        <v>13684</v>
      </c>
      <c r="I306" s="12">
        <v>16422</v>
      </c>
      <c r="J306" s="12">
        <v>18603</v>
      </c>
      <c r="K306" s="12">
        <v>19796</v>
      </c>
      <c r="L306" s="12">
        <v>20866</v>
      </c>
      <c r="M306" s="12">
        <v>21197</v>
      </c>
      <c r="N306" s="12">
        <v>20581</v>
      </c>
      <c r="O306" s="12">
        <v>20303</v>
      </c>
      <c r="P306" s="12">
        <v>20120</v>
      </c>
      <c r="Q306" s="12">
        <v>19895</v>
      </c>
      <c r="R306" s="12">
        <v>19231</v>
      </c>
      <c r="S306" s="12">
        <v>17121</v>
      </c>
      <c r="T306" s="12">
        <v>16342</v>
      </c>
      <c r="U306" s="12">
        <v>15863</v>
      </c>
      <c r="V306" s="12">
        <v>15345</v>
      </c>
      <c r="W306" s="12">
        <v>14585</v>
      </c>
      <c r="X306" s="12">
        <v>12802</v>
      </c>
      <c r="Y306" s="12">
        <v>12000</v>
      </c>
      <c r="AA306" s="2">
        <f>IFERROR(INDEX('Holiday Schedule'!$D$3:$D$24,MATCH(A306,'Holiday Schedule'!$C$3:$C$24,0)),0)</f>
        <v>0</v>
      </c>
      <c r="AB306" s="2">
        <f t="shared" si="32"/>
        <v>5</v>
      </c>
      <c r="AC306" s="2">
        <f t="shared" si="33"/>
        <v>289072</v>
      </c>
      <c r="AD306" s="5">
        <f t="shared" si="34"/>
        <v>94632</v>
      </c>
      <c r="AE306" s="5">
        <f t="shared" si="35"/>
        <v>383704</v>
      </c>
      <c r="AG306" s="2">
        <f t="shared" si="36"/>
        <v>10</v>
      </c>
      <c r="AH306" s="2">
        <f t="shared" si="37"/>
        <v>2024</v>
      </c>
      <c r="AJ306" s="5">
        <f t="shared" si="38"/>
        <v>21197</v>
      </c>
      <c r="AK306" s="2">
        <f t="shared" si="39"/>
        <v>12</v>
      </c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40"/>
    </row>
    <row r="307" spans="1:89" x14ac:dyDescent="0.25">
      <c r="A307" s="18">
        <v>45590</v>
      </c>
      <c r="B307" s="12">
        <v>11396</v>
      </c>
      <c r="C307" s="12">
        <v>11120</v>
      </c>
      <c r="D307" s="12">
        <v>11237</v>
      </c>
      <c r="E307" s="12">
        <v>11268</v>
      </c>
      <c r="F307" s="12">
        <v>11571</v>
      </c>
      <c r="G307" s="12">
        <v>12396</v>
      </c>
      <c r="H307" s="12">
        <v>13690</v>
      </c>
      <c r="I307" s="12">
        <v>16395</v>
      </c>
      <c r="J307" s="12">
        <v>18607</v>
      </c>
      <c r="K307" s="12">
        <v>19803</v>
      </c>
      <c r="L307" s="12">
        <v>20872</v>
      </c>
      <c r="M307" s="12">
        <v>21205</v>
      </c>
      <c r="N307" s="12">
        <v>20588</v>
      </c>
      <c r="O307" s="12">
        <v>20310</v>
      </c>
      <c r="P307" s="12">
        <v>20127</v>
      </c>
      <c r="Q307" s="12">
        <v>19902</v>
      </c>
      <c r="R307" s="12">
        <v>19238</v>
      </c>
      <c r="S307" s="12">
        <v>17151</v>
      </c>
      <c r="T307" s="12">
        <v>16346</v>
      </c>
      <c r="U307" s="12">
        <v>15871</v>
      </c>
      <c r="V307" s="12">
        <v>15355</v>
      </c>
      <c r="W307" s="12">
        <v>14593</v>
      </c>
      <c r="X307" s="12">
        <v>12804</v>
      </c>
      <c r="Y307" s="12">
        <v>12007</v>
      </c>
      <c r="AA307" s="2">
        <f>IFERROR(INDEX('Holiday Schedule'!$D$3:$D$24,MATCH(A307,'Holiday Schedule'!$C$3:$C$24,0)),0)</f>
        <v>0</v>
      </c>
      <c r="AB307" s="2">
        <f t="shared" si="32"/>
        <v>6</v>
      </c>
      <c r="AC307" s="2">
        <f t="shared" si="33"/>
        <v>289167</v>
      </c>
      <c r="AD307" s="5">
        <f t="shared" si="34"/>
        <v>94685</v>
      </c>
      <c r="AE307" s="5">
        <f t="shared" si="35"/>
        <v>383852</v>
      </c>
      <c r="AG307" s="2">
        <f t="shared" si="36"/>
        <v>10</v>
      </c>
      <c r="AH307" s="2">
        <f t="shared" si="37"/>
        <v>2024</v>
      </c>
      <c r="AJ307" s="5">
        <f t="shared" si="38"/>
        <v>21205</v>
      </c>
      <c r="AK307" s="2">
        <f t="shared" si="39"/>
        <v>12</v>
      </c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40"/>
    </row>
    <row r="308" spans="1:89" x14ac:dyDescent="0.25">
      <c r="A308" s="18">
        <v>45591</v>
      </c>
      <c r="B308" s="12">
        <v>11373</v>
      </c>
      <c r="C308" s="12">
        <v>12291</v>
      </c>
      <c r="D308" s="12">
        <v>11241</v>
      </c>
      <c r="E308" s="12">
        <v>11202</v>
      </c>
      <c r="F308" s="12">
        <v>11531</v>
      </c>
      <c r="G308" s="12">
        <v>12251</v>
      </c>
      <c r="H308" s="12">
        <v>13430</v>
      </c>
      <c r="I308" s="12">
        <v>15662</v>
      </c>
      <c r="J308" s="12">
        <v>17764</v>
      </c>
      <c r="K308" s="12">
        <v>19020</v>
      </c>
      <c r="L308" s="12">
        <v>19951</v>
      </c>
      <c r="M308" s="12">
        <v>20299</v>
      </c>
      <c r="N308" s="12">
        <v>19662</v>
      </c>
      <c r="O308" s="12">
        <v>19324</v>
      </c>
      <c r="P308" s="12">
        <v>19110</v>
      </c>
      <c r="Q308" s="12">
        <v>18848</v>
      </c>
      <c r="R308" s="12">
        <v>18298</v>
      </c>
      <c r="S308" s="12">
        <v>16539</v>
      </c>
      <c r="T308" s="12">
        <v>16101</v>
      </c>
      <c r="U308" s="12">
        <v>15533</v>
      </c>
      <c r="V308" s="12">
        <v>15043</v>
      </c>
      <c r="W308" s="12">
        <v>14292</v>
      </c>
      <c r="X308" s="12">
        <v>12647</v>
      </c>
      <c r="Y308" s="12">
        <v>11910</v>
      </c>
      <c r="AA308" s="2">
        <f>IFERROR(INDEX('Holiday Schedule'!$D$3:$D$24,MATCH(A308,'Holiday Schedule'!$C$3:$C$24,0)),0)</f>
        <v>0</v>
      </c>
      <c r="AB308" s="2">
        <f t="shared" si="32"/>
        <v>7</v>
      </c>
      <c r="AC308" s="2">
        <f t="shared" si="33"/>
        <v>0</v>
      </c>
      <c r="AD308" s="5">
        <f t="shared" si="34"/>
        <v>373322</v>
      </c>
      <c r="AE308" s="5">
        <f t="shared" si="35"/>
        <v>373322</v>
      </c>
      <c r="AG308" s="2">
        <f t="shared" si="36"/>
        <v>10</v>
      </c>
      <c r="AH308" s="2">
        <f t="shared" si="37"/>
        <v>2024</v>
      </c>
      <c r="AJ308" s="5">
        <f t="shared" si="38"/>
        <v>20299</v>
      </c>
      <c r="AK308" s="2">
        <f t="shared" si="39"/>
        <v>12</v>
      </c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40"/>
    </row>
    <row r="309" spans="1:89" x14ac:dyDescent="0.25">
      <c r="A309" s="18">
        <v>45592</v>
      </c>
      <c r="B309" s="12">
        <v>11376</v>
      </c>
      <c r="C309" s="12">
        <v>12296</v>
      </c>
      <c r="D309" s="12">
        <v>11244</v>
      </c>
      <c r="E309" s="12">
        <v>11206</v>
      </c>
      <c r="F309" s="12">
        <v>11535</v>
      </c>
      <c r="G309" s="12">
        <v>12256</v>
      </c>
      <c r="H309" s="12">
        <v>13434</v>
      </c>
      <c r="I309" s="12">
        <v>15654</v>
      </c>
      <c r="J309" s="12">
        <v>17770</v>
      </c>
      <c r="K309" s="12">
        <v>19028</v>
      </c>
      <c r="L309" s="12">
        <v>19960</v>
      </c>
      <c r="M309" s="12">
        <v>20310</v>
      </c>
      <c r="N309" s="12">
        <v>19672</v>
      </c>
      <c r="O309" s="12">
        <v>19333</v>
      </c>
      <c r="P309" s="12">
        <v>19116</v>
      </c>
      <c r="Q309" s="12">
        <v>18856</v>
      </c>
      <c r="R309" s="12">
        <v>18305</v>
      </c>
      <c r="S309" s="12">
        <v>16560</v>
      </c>
      <c r="T309" s="12">
        <v>16114</v>
      </c>
      <c r="U309" s="12">
        <v>15540</v>
      </c>
      <c r="V309" s="12">
        <v>15052</v>
      </c>
      <c r="W309" s="12">
        <v>14298</v>
      </c>
      <c r="X309" s="12">
        <v>12655</v>
      </c>
      <c r="Y309" s="12">
        <v>11913</v>
      </c>
      <c r="AA309" s="2">
        <f>IFERROR(INDEX('Holiday Schedule'!$D$3:$D$24,MATCH(A309,'Holiday Schedule'!$C$3:$C$24,0)),0)</f>
        <v>0</v>
      </c>
      <c r="AB309" s="2">
        <f t="shared" si="32"/>
        <v>1</v>
      </c>
      <c r="AC309" s="2">
        <f t="shared" si="33"/>
        <v>0</v>
      </c>
      <c r="AD309" s="5">
        <f t="shared" si="34"/>
        <v>373483</v>
      </c>
      <c r="AE309" s="5">
        <f t="shared" si="35"/>
        <v>373483</v>
      </c>
      <c r="AG309" s="2">
        <f t="shared" si="36"/>
        <v>10</v>
      </c>
      <c r="AH309" s="2">
        <f t="shared" si="37"/>
        <v>2024</v>
      </c>
      <c r="AJ309" s="5">
        <f t="shared" si="38"/>
        <v>20310</v>
      </c>
      <c r="AK309" s="2">
        <f t="shared" si="39"/>
        <v>12</v>
      </c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40"/>
    </row>
    <row r="310" spans="1:89" x14ac:dyDescent="0.25">
      <c r="A310" s="18">
        <v>45593</v>
      </c>
      <c r="B310" s="12">
        <v>11418</v>
      </c>
      <c r="C310" s="12">
        <v>11144</v>
      </c>
      <c r="D310" s="12">
        <v>11259</v>
      </c>
      <c r="E310" s="12">
        <v>11292</v>
      </c>
      <c r="F310" s="12">
        <v>11591</v>
      </c>
      <c r="G310" s="12">
        <v>12420</v>
      </c>
      <c r="H310" s="12">
        <v>13715</v>
      </c>
      <c r="I310" s="12">
        <v>16422</v>
      </c>
      <c r="J310" s="12">
        <v>18643</v>
      </c>
      <c r="K310" s="12">
        <v>19840</v>
      </c>
      <c r="L310" s="12">
        <v>20913</v>
      </c>
      <c r="M310" s="12">
        <v>21245</v>
      </c>
      <c r="N310" s="12">
        <v>20629</v>
      </c>
      <c r="O310" s="12">
        <v>20348</v>
      </c>
      <c r="P310" s="12">
        <v>20164</v>
      </c>
      <c r="Q310" s="12">
        <v>19934</v>
      </c>
      <c r="R310" s="12">
        <v>19271</v>
      </c>
      <c r="S310" s="12">
        <v>17182</v>
      </c>
      <c r="T310" s="12">
        <v>16380</v>
      </c>
      <c r="U310" s="12">
        <v>15898</v>
      </c>
      <c r="V310" s="12">
        <v>15381</v>
      </c>
      <c r="W310" s="12">
        <v>14617</v>
      </c>
      <c r="X310" s="12">
        <v>12832</v>
      </c>
      <c r="Y310" s="12">
        <v>12028</v>
      </c>
      <c r="AA310" s="2">
        <f>IFERROR(INDEX('Holiday Schedule'!$D$3:$D$24,MATCH(A310,'Holiday Schedule'!$C$3:$C$24,0)),0)</f>
        <v>0</v>
      </c>
      <c r="AB310" s="2">
        <f t="shared" si="32"/>
        <v>2</v>
      </c>
      <c r="AC310" s="2">
        <f t="shared" si="33"/>
        <v>289699</v>
      </c>
      <c r="AD310" s="5">
        <f t="shared" si="34"/>
        <v>94867</v>
      </c>
      <c r="AE310" s="5">
        <f t="shared" si="35"/>
        <v>384566</v>
      </c>
      <c r="AG310" s="2">
        <f t="shared" si="36"/>
        <v>10</v>
      </c>
      <c r="AH310" s="2">
        <f t="shared" si="37"/>
        <v>2024</v>
      </c>
      <c r="AJ310" s="5">
        <f t="shared" si="38"/>
        <v>21245</v>
      </c>
      <c r="AK310" s="2">
        <f t="shared" si="39"/>
        <v>12</v>
      </c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40"/>
    </row>
    <row r="311" spans="1:89" x14ac:dyDescent="0.25">
      <c r="A311" s="18">
        <v>45594</v>
      </c>
      <c r="B311" s="12">
        <v>11279</v>
      </c>
      <c r="C311" s="12">
        <v>11004</v>
      </c>
      <c r="D311" s="12">
        <v>11119</v>
      </c>
      <c r="E311" s="12">
        <v>11150</v>
      </c>
      <c r="F311" s="12">
        <v>11453</v>
      </c>
      <c r="G311" s="12">
        <v>12277</v>
      </c>
      <c r="H311" s="12">
        <v>13569</v>
      </c>
      <c r="I311" s="12">
        <v>16344</v>
      </c>
      <c r="J311" s="12">
        <v>18562</v>
      </c>
      <c r="K311" s="12">
        <v>19751</v>
      </c>
      <c r="L311" s="12">
        <v>20820</v>
      </c>
      <c r="M311" s="12">
        <v>21153</v>
      </c>
      <c r="N311" s="12">
        <v>20539</v>
      </c>
      <c r="O311" s="12">
        <v>20260</v>
      </c>
      <c r="P311" s="12">
        <v>20074</v>
      </c>
      <c r="Q311" s="12">
        <v>19850</v>
      </c>
      <c r="R311" s="12">
        <v>19186</v>
      </c>
      <c r="S311" s="12">
        <v>17070</v>
      </c>
      <c r="T311" s="12">
        <v>16219</v>
      </c>
      <c r="U311" s="12">
        <v>15744</v>
      </c>
      <c r="V311" s="12">
        <v>15228</v>
      </c>
      <c r="W311" s="12">
        <v>14467</v>
      </c>
      <c r="X311" s="12">
        <v>12685</v>
      </c>
      <c r="Y311" s="12">
        <v>11890</v>
      </c>
      <c r="AA311" s="2">
        <f>IFERROR(INDEX('Holiday Schedule'!$D$3:$D$24,MATCH(A311,'Holiday Schedule'!$C$3:$C$24,0)),0)</f>
        <v>0</v>
      </c>
      <c r="AB311" s="2">
        <f t="shared" si="32"/>
        <v>3</v>
      </c>
      <c r="AC311" s="2">
        <f t="shared" si="33"/>
        <v>287952</v>
      </c>
      <c r="AD311" s="5">
        <f t="shared" si="34"/>
        <v>93741</v>
      </c>
      <c r="AE311" s="5">
        <f t="shared" si="35"/>
        <v>381693</v>
      </c>
      <c r="AG311" s="2">
        <f t="shared" si="36"/>
        <v>10</v>
      </c>
      <c r="AH311" s="2">
        <f t="shared" si="37"/>
        <v>2024</v>
      </c>
      <c r="AJ311" s="5">
        <f t="shared" si="38"/>
        <v>21153</v>
      </c>
      <c r="AK311" s="2">
        <f t="shared" si="39"/>
        <v>12</v>
      </c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40"/>
    </row>
    <row r="312" spans="1:89" x14ac:dyDescent="0.25">
      <c r="A312" s="18">
        <v>45595</v>
      </c>
      <c r="B312" s="12">
        <v>11233</v>
      </c>
      <c r="C312" s="12">
        <v>10959</v>
      </c>
      <c r="D312" s="12">
        <v>11073</v>
      </c>
      <c r="E312" s="12">
        <v>11106</v>
      </c>
      <c r="F312" s="12">
        <v>11409</v>
      </c>
      <c r="G312" s="12">
        <v>12235</v>
      </c>
      <c r="H312" s="12">
        <v>13524</v>
      </c>
      <c r="I312" s="12">
        <v>16328</v>
      </c>
      <c r="J312" s="12">
        <v>18545</v>
      </c>
      <c r="K312" s="12">
        <v>19735</v>
      </c>
      <c r="L312" s="12">
        <v>20804</v>
      </c>
      <c r="M312" s="12">
        <v>21136</v>
      </c>
      <c r="N312" s="12">
        <v>20520</v>
      </c>
      <c r="O312" s="12">
        <v>20242</v>
      </c>
      <c r="P312" s="12">
        <v>20060</v>
      </c>
      <c r="Q312" s="12">
        <v>19835</v>
      </c>
      <c r="R312" s="12">
        <v>19175</v>
      </c>
      <c r="S312" s="12">
        <v>17039</v>
      </c>
      <c r="T312" s="12">
        <v>16173</v>
      </c>
      <c r="U312" s="12">
        <v>15696</v>
      </c>
      <c r="V312" s="12">
        <v>15179</v>
      </c>
      <c r="W312" s="12">
        <v>14420</v>
      </c>
      <c r="X312" s="12">
        <v>12638</v>
      </c>
      <c r="Y312" s="12">
        <v>11840</v>
      </c>
      <c r="AA312" s="2">
        <f>IFERROR(INDEX('Holiday Schedule'!$D$3:$D$24,MATCH(A312,'Holiday Schedule'!$C$3:$C$24,0)),0)</f>
        <v>0</v>
      </c>
      <c r="AB312" s="2">
        <f t="shared" si="32"/>
        <v>4</v>
      </c>
      <c r="AC312" s="2">
        <f t="shared" si="33"/>
        <v>287525</v>
      </c>
      <c r="AD312" s="5">
        <f t="shared" si="34"/>
        <v>93379</v>
      </c>
      <c r="AE312" s="5">
        <f t="shared" si="35"/>
        <v>380904</v>
      </c>
      <c r="AG312" s="2">
        <f t="shared" si="36"/>
        <v>10</v>
      </c>
      <c r="AH312" s="2">
        <f t="shared" si="37"/>
        <v>2024</v>
      </c>
      <c r="AJ312" s="5">
        <f t="shared" si="38"/>
        <v>21136</v>
      </c>
      <c r="AK312" s="2">
        <f t="shared" si="39"/>
        <v>12</v>
      </c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40"/>
    </row>
    <row r="313" spans="1:89" x14ac:dyDescent="0.25">
      <c r="A313" s="18">
        <v>45596</v>
      </c>
      <c r="B313" s="20">
        <v>11368</v>
      </c>
      <c r="C313" s="20">
        <v>11091</v>
      </c>
      <c r="D313" s="20">
        <v>11206</v>
      </c>
      <c r="E313" s="20">
        <v>11239</v>
      </c>
      <c r="F313" s="20">
        <v>11538</v>
      </c>
      <c r="G313" s="20">
        <v>12362</v>
      </c>
      <c r="H313" s="20">
        <v>13650</v>
      </c>
      <c r="I313" s="20">
        <v>16391</v>
      </c>
      <c r="J313" s="20">
        <v>18562</v>
      </c>
      <c r="K313" s="20">
        <v>19751</v>
      </c>
      <c r="L313" s="20">
        <v>20819</v>
      </c>
      <c r="M313" s="20">
        <v>21151</v>
      </c>
      <c r="N313" s="20">
        <v>20540</v>
      </c>
      <c r="O313" s="20">
        <v>20259</v>
      </c>
      <c r="P313" s="20">
        <v>20073</v>
      </c>
      <c r="Q313" s="20">
        <v>19843</v>
      </c>
      <c r="R313" s="20">
        <v>19185</v>
      </c>
      <c r="S313" s="20">
        <v>17122</v>
      </c>
      <c r="T313" s="20">
        <v>16304</v>
      </c>
      <c r="U313" s="20">
        <v>15829</v>
      </c>
      <c r="V313" s="20">
        <v>15311</v>
      </c>
      <c r="W313" s="20">
        <v>14547</v>
      </c>
      <c r="X313" s="20">
        <v>12770</v>
      </c>
      <c r="Y313" s="20">
        <v>11973</v>
      </c>
      <c r="AA313" s="2">
        <f>IFERROR(INDEX('Holiday Schedule'!$D$3:$D$24,MATCH(A313,'Holiday Schedule'!$C$3:$C$24,0)),0)</f>
        <v>0</v>
      </c>
      <c r="AB313" s="2">
        <f t="shared" si="32"/>
        <v>5</v>
      </c>
      <c r="AC313" s="2">
        <f t="shared" si="33"/>
        <v>288457</v>
      </c>
      <c r="AD313" s="5">
        <f t="shared" si="34"/>
        <v>94427</v>
      </c>
      <c r="AE313" s="5">
        <f t="shared" si="35"/>
        <v>382884</v>
      </c>
      <c r="AG313" s="2">
        <f t="shared" si="36"/>
        <v>10</v>
      </c>
      <c r="AH313" s="2">
        <f t="shared" si="37"/>
        <v>2024</v>
      </c>
      <c r="AJ313" s="5">
        <f t="shared" si="38"/>
        <v>21151</v>
      </c>
      <c r="AK313" s="2">
        <f t="shared" si="39"/>
        <v>12</v>
      </c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40"/>
    </row>
    <row r="314" spans="1:89" x14ac:dyDescent="0.25">
      <c r="A314" s="18">
        <v>45597</v>
      </c>
      <c r="B314" s="20">
        <v>11396</v>
      </c>
      <c r="C314" s="20">
        <v>11492</v>
      </c>
      <c r="D314" s="20">
        <v>11611</v>
      </c>
      <c r="E314" s="20">
        <v>11652</v>
      </c>
      <c r="F314" s="20">
        <v>12123</v>
      </c>
      <c r="G314" s="20">
        <v>13053</v>
      </c>
      <c r="H314" s="20">
        <v>13900</v>
      </c>
      <c r="I314" s="20">
        <v>16517</v>
      </c>
      <c r="J314" s="20">
        <v>18490</v>
      </c>
      <c r="K314" s="20">
        <v>19281</v>
      </c>
      <c r="L314" s="20">
        <v>20295</v>
      </c>
      <c r="M314" s="20">
        <v>20560</v>
      </c>
      <c r="N314" s="20">
        <v>19924</v>
      </c>
      <c r="O314" s="20">
        <v>19673</v>
      </c>
      <c r="P314" s="20">
        <v>19311</v>
      </c>
      <c r="Q314" s="20">
        <v>19906</v>
      </c>
      <c r="R314" s="20">
        <v>19579</v>
      </c>
      <c r="S314" s="20">
        <v>17545</v>
      </c>
      <c r="T314" s="20">
        <v>16314</v>
      </c>
      <c r="U314" s="20">
        <v>15701</v>
      </c>
      <c r="V314" s="20">
        <v>15221</v>
      </c>
      <c r="W314" s="20">
        <v>14586</v>
      </c>
      <c r="X314" s="20">
        <v>12696</v>
      </c>
      <c r="Y314" s="20">
        <v>11931</v>
      </c>
      <c r="AA314" s="2">
        <f>IFERROR(INDEX('Holiday Schedule'!$D$3:$D$24,MATCH(A314,'Holiday Schedule'!$C$3:$C$24,0)),0)</f>
        <v>0</v>
      </c>
      <c r="AB314" s="2">
        <f t="shared" si="32"/>
        <v>6</v>
      </c>
      <c r="AC314" s="2">
        <f t="shared" si="33"/>
        <v>285599</v>
      </c>
      <c r="AD314" s="5">
        <f t="shared" si="34"/>
        <v>97158</v>
      </c>
      <c r="AE314" s="5">
        <f t="shared" si="35"/>
        <v>382757</v>
      </c>
      <c r="AG314" s="2">
        <f t="shared" si="36"/>
        <v>11</v>
      </c>
      <c r="AH314" s="2">
        <f t="shared" si="37"/>
        <v>2024</v>
      </c>
      <c r="AJ314" s="5">
        <f t="shared" si="38"/>
        <v>20560</v>
      </c>
      <c r="AK314" s="2">
        <f t="shared" si="39"/>
        <v>12</v>
      </c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40"/>
    </row>
    <row r="315" spans="1:89" x14ac:dyDescent="0.25">
      <c r="A315" s="18">
        <v>45598</v>
      </c>
      <c r="B315" s="20">
        <v>11428</v>
      </c>
      <c r="C315" s="20">
        <v>11438</v>
      </c>
      <c r="D315" s="20">
        <v>11538</v>
      </c>
      <c r="E315" s="20">
        <v>11522</v>
      </c>
      <c r="F315" s="20">
        <v>12048</v>
      </c>
      <c r="G315" s="20">
        <v>12769</v>
      </c>
      <c r="H315" s="20">
        <v>13783</v>
      </c>
      <c r="I315" s="20">
        <v>15451</v>
      </c>
      <c r="J315" s="20">
        <v>17061</v>
      </c>
      <c r="K315" s="20">
        <v>18390</v>
      </c>
      <c r="L315" s="20">
        <v>19057</v>
      </c>
      <c r="M315" s="20">
        <v>19292</v>
      </c>
      <c r="N315" s="20">
        <v>18531</v>
      </c>
      <c r="O315" s="20">
        <v>18168</v>
      </c>
      <c r="P315" s="20">
        <v>17839</v>
      </c>
      <c r="Q315" s="20">
        <v>18226</v>
      </c>
      <c r="R315" s="20">
        <v>17990</v>
      </c>
      <c r="S315" s="20">
        <v>16638</v>
      </c>
      <c r="T315" s="20">
        <v>15855</v>
      </c>
      <c r="U315" s="20">
        <v>15205</v>
      </c>
      <c r="V315" s="20">
        <v>14767</v>
      </c>
      <c r="W315" s="20">
        <v>14120</v>
      </c>
      <c r="X315" s="20">
        <v>12519</v>
      </c>
      <c r="Y315" s="20">
        <v>11620</v>
      </c>
      <c r="AA315" s="2">
        <f>IFERROR(INDEX('Holiday Schedule'!$D$3:$D$24,MATCH(A315,'Holiday Schedule'!$C$3:$C$24,0)),0)</f>
        <v>0</v>
      </c>
      <c r="AB315" s="2">
        <f t="shared" si="32"/>
        <v>7</v>
      </c>
      <c r="AC315" s="2">
        <f t="shared" si="33"/>
        <v>0</v>
      </c>
      <c r="AD315" s="5">
        <f t="shared" si="34"/>
        <v>365255</v>
      </c>
      <c r="AE315" s="5">
        <f t="shared" si="35"/>
        <v>365255</v>
      </c>
      <c r="AG315" s="2">
        <f t="shared" si="36"/>
        <v>11</v>
      </c>
      <c r="AH315" s="2">
        <f t="shared" si="37"/>
        <v>2024</v>
      </c>
      <c r="AJ315" s="5">
        <f t="shared" si="38"/>
        <v>19292</v>
      </c>
      <c r="AK315" s="2">
        <f t="shared" si="39"/>
        <v>12</v>
      </c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40"/>
    </row>
    <row r="316" spans="1:89" x14ac:dyDescent="0.25">
      <c r="A316" s="18">
        <v>45599</v>
      </c>
      <c r="B316" s="20">
        <v>11430</v>
      </c>
      <c r="C316" s="20">
        <v>11442</v>
      </c>
      <c r="D316" s="20">
        <v>11543</v>
      </c>
      <c r="E316" s="20">
        <v>11527</v>
      </c>
      <c r="F316" s="20">
        <v>12053</v>
      </c>
      <c r="G316" s="20">
        <v>12772</v>
      </c>
      <c r="H316" s="20">
        <v>13694</v>
      </c>
      <c r="I316" s="20">
        <v>15410</v>
      </c>
      <c r="J316" s="20">
        <v>17064</v>
      </c>
      <c r="K316" s="20">
        <v>18391</v>
      </c>
      <c r="L316" s="20">
        <v>19059</v>
      </c>
      <c r="M316" s="20">
        <v>19294</v>
      </c>
      <c r="N316" s="20">
        <v>18536</v>
      </c>
      <c r="O316" s="20">
        <v>18168</v>
      </c>
      <c r="P316" s="20">
        <v>17834</v>
      </c>
      <c r="Q316" s="20">
        <v>18225</v>
      </c>
      <c r="R316" s="20">
        <v>18074</v>
      </c>
      <c r="S316" s="20">
        <v>16675</v>
      </c>
      <c r="T316" s="20">
        <v>15861</v>
      </c>
      <c r="U316" s="20">
        <v>15209</v>
      </c>
      <c r="V316" s="20">
        <v>14772</v>
      </c>
      <c r="W316" s="20">
        <v>14121</v>
      </c>
      <c r="X316" s="20">
        <v>12522</v>
      </c>
      <c r="Y316" s="20">
        <v>11618</v>
      </c>
      <c r="AA316" s="2">
        <f>IFERROR(INDEX('Holiday Schedule'!$D$3:$D$24,MATCH(A316,'Holiday Schedule'!$C$3:$C$24,0)),0)</f>
        <v>0</v>
      </c>
      <c r="AB316" s="2">
        <f t="shared" si="32"/>
        <v>1</v>
      </c>
      <c r="AC316" s="2">
        <f t="shared" si="33"/>
        <v>0</v>
      </c>
      <c r="AD316" s="5">
        <f t="shared" si="34"/>
        <v>365294</v>
      </c>
      <c r="AE316" s="5">
        <f t="shared" si="35"/>
        <v>365294</v>
      </c>
      <c r="AG316" s="2">
        <f t="shared" si="36"/>
        <v>11</v>
      </c>
      <c r="AH316" s="2">
        <f t="shared" si="37"/>
        <v>2024</v>
      </c>
      <c r="AJ316" s="5">
        <f t="shared" si="38"/>
        <v>19294</v>
      </c>
      <c r="AK316" s="2">
        <f t="shared" si="39"/>
        <v>12</v>
      </c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40"/>
    </row>
    <row r="317" spans="1:89" x14ac:dyDescent="0.25">
      <c r="A317" s="18">
        <v>45600</v>
      </c>
      <c r="B317" s="20">
        <v>11398</v>
      </c>
      <c r="C317" s="20">
        <v>11493</v>
      </c>
      <c r="D317" s="20">
        <v>11613</v>
      </c>
      <c r="E317" s="20">
        <v>11653</v>
      </c>
      <c r="F317" s="20">
        <v>12127</v>
      </c>
      <c r="G317" s="20">
        <v>13056</v>
      </c>
      <c r="H317" s="20">
        <v>13811</v>
      </c>
      <c r="I317" s="20">
        <v>16426</v>
      </c>
      <c r="J317" s="20">
        <v>18492</v>
      </c>
      <c r="K317" s="20">
        <v>19285</v>
      </c>
      <c r="L317" s="20">
        <v>20297</v>
      </c>
      <c r="M317" s="20">
        <v>20564</v>
      </c>
      <c r="N317" s="20">
        <v>19925</v>
      </c>
      <c r="O317" s="20">
        <v>19675</v>
      </c>
      <c r="P317" s="20">
        <v>19313</v>
      </c>
      <c r="Q317" s="20">
        <v>19906</v>
      </c>
      <c r="R317" s="20">
        <v>19679</v>
      </c>
      <c r="S317" s="20">
        <v>17586</v>
      </c>
      <c r="T317" s="20">
        <v>16313</v>
      </c>
      <c r="U317" s="20">
        <v>15701</v>
      </c>
      <c r="V317" s="20">
        <v>15224</v>
      </c>
      <c r="W317" s="20">
        <v>14590</v>
      </c>
      <c r="X317" s="20">
        <v>12694</v>
      </c>
      <c r="Y317" s="20">
        <v>11928</v>
      </c>
      <c r="AA317" s="2">
        <f>IFERROR(INDEX('Holiday Schedule'!$D$3:$D$24,MATCH(A317,'Holiday Schedule'!$C$3:$C$24,0)),0)</f>
        <v>0</v>
      </c>
      <c r="AB317" s="2">
        <f t="shared" si="32"/>
        <v>2</v>
      </c>
      <c r="AC317" s="2">
        <f t="shared" si="33"/>
        <v>285670</v>
      </c>
      <c r="AD317" s="5">
        <f t="shared" si="34"/>
        <v>97079</v>
      </c>
      <c r="AE317" s="5">
        <f t="shared" si="35"/>
        <v>382749</v>
      </c>
      <c r="AG317" s="2">
        <f t="shared" si="36"/>
        <v>11</v>
      </c>
      <c r="AH317" s="2">
        <f t="shared" si="37"/>
        <v>2024</v>
      </c>
      <c r="AJ317" s="5">
        <f t="shared" si="38"/>
        <v>20564</v>
      </c>
      <c r="AK317" s="2">
        <f t="shared" si="39"/>
        <v>12</v>
      </c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40"/>
    </row>
    <row r="318" spans="1:89" x14ac:dyDescent="0.25">
      <c r="A318" s="18">
        <v>45601</v>
      </c>
      <c r="B318" s="20">
        <v>11385</v>
      </c>
      <c r="C318" s="20">
        <v>11478</v>
      </c>
      <c r="D318" s="20">
        <v>11600</v>
      </c>
      <c r="E318" s="20">
        <v>11640</v>
      </c>
      <c r="F318" s="20">
        <v>12110</v>
      </c>
      <c r="G318" s="20">
        <v>13040</v>
      </c>
      <c r="H318" s="20">
        <v>13872</v>
      </c>
      <c r="I318" s="20">
        <v>16410</v>
      </c>
      <c r="J318" s="20">
        <v>18473</v>
      </c>
      <c r="K318" s="20">
        <v>19263</v>
      </c>
      <c r="L318" s="20">
        <v>20276</v>
      </c>
      <c r="M318" s="20">
        <v>20540</v>
      </c>
      <c r="N318" s="20">
        <v>19903</v>
      </c>
      <c r="O318" s="20">
        <v>19653</v>
      </c>
      <c r="P318" s="20">
        <v>19295</v>
      </c>
      <c r="Q318" s="20">
        <v>19884</v>
      </c>
      <c r="R318" s="20">
        <v>19630</v>
      </c>
      <c r="S318" s="20">
        <v>17565</v>
      </c>
      <c r="T318" s="20">
        <v>16292</v>
      </c>
      <c r="U318" s="20">
        <v>15680</v>
      </c>
      <c r="V318" s="20">
        <v>15205</v>
      </c>
      <c r="W318" s="20">
        <v>14571</v>
      </c>
      <c r="X318" s="20">
        <v>12677</v>
      </c>
      <c r="Y318" s="20">
        <v>11912</v>
      </c>
      <c r="AA318" s="2">
        <f>IFERROR(INDEX('Holiday Schedule'!$D$3:$D$24,MATCH(A318,'Holiday Schedule'!$C$3:$C$24,0)),0)</f>
        <v>0</v>
      </c>
      <c r="AB318" s="2">
        <f t="shared" si="32"/>
        <v>3</v>
      </c>
      <c r="AC318" s="2">
        <f t="shared" si="33"/>
        <v>285317</v>
      </c>
      <c r="AD318" s="5">
        <f t="shared" si="34"/>
        <v>97037</v>
      </c>
      <c r="AE318" s="5">
        <f t="shared" si="35"/>
        <v>382354</v>
      </c>
      <c r="AG318" s="2">
        <f t="shared" si="36"/>
        <v>11</v>
      </c>
      <c r="AH318" s="2">
        <f t="shared" si="37"/>
        <v>2024</v>
      </c>
      <c r="AJ318" s="5">
        <f t="shared" si="38"/>
        <v>20540</v>
      </c>
      <c r="AK318" s="2">
        <f t="shared" si="39"/>
        <v>12</v>
      </c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40"/>
    </row>
    <row r="319" spans="1:89" x14ac:dyDescent="0.25">
      <c r="A319" s="18">
        <v>45602</v>
      </c>
      <c r="B319" s="20">
        <v>11430</v>
      </c>
      <c r="C319" s="20">
        <v>11526</v>
      </c>
      <c r="D319" s="20">
        <v>11645</v>
      </c>
      <c r="E319" s="20">
        <v>11687</v>
      </c>
      <c r="F319" s="20">
        <v>12155</v>
      </c>
      <c r="G319" s="20">
        <v>13083</v>
      </c>
      <c r="H319" s="20">
        <v>13875</v>
      </c>
      <c r="I319" s="20">
        <v>16475</v>
      </c>
      <c r="J319" s="20">
        <v>18548</v>
      </c>
      <c r="K319" s="20">
        <v>19343</v>
      </c>
      <c r="L319" s="20">
        <v>20362</v>
      </c>
      <c r="M319" s="20">
        <v>20623</v>
      </c>
      <c r="N319" s="20">
        <v>19985</v>
      </c>
      <c r="O319" s="20">
        <v>19734</v>
      </c>
      <c r="P319" s="20">
        <v>19373</v>
      </c>
      <c r="Q319" s="20">
        <v>19967</v>
      </c>
      <c r="R319" s="20">
        <v>19734</v>
      </c>
      <c r="S319" s="20">
        <v>17638</v>
      </c>
      <c r="T319" s="20">
        <v>16360</v>
      </c>
      <c r="U319" s="20">
        <v>15745</v>
      </c>
      <c r="V319" s="20">
        <v>15267</v>
      </c>
      <c r="W319" s="20">
        <v>14630</v>
      </c>
      <c r="X319" s="20">
        <v>12729</v>
      </c>
      <c r="Y319" s="20">
        <v>11961</v>
      </c>
      <c r="AA319" s="2">
        <f>IFERROR(INDEX('Holiday Schedule'!$D$3:$D$24,MATCH(A319,'Holiday Schedule'!$C$3:$C$24,0)),0)</f>
        <v>0</v>
      </c>
      <c r="AB319" s="2">
        <f t="shared" si="32"/>
        <v>4</v>
      </c>
      <c r="AC319" s="2">
        <f t="shared" si="33"/>
        <v>286513</v>
      </c>
      <c r="AD319" s="5">
        <f t="shared" si="34"/>
        <v>97362</v>
      </c>
      <c r="AE319" s="5">
        <f t="shared" si="35"/>
        <v>383875</v>
      </c>
      <c r="AG319" s="2">
        <f t="shared" si="36"/>
        <v>11</v>
      </c>
      <c r="AH319" s="2">
        <f t="shared" si="37"/>
        <v>2024</v>
      </c>
      <c r="AJ319" s="5">
        <f t="shared" si="38"/>
        <v>20623</v>
      </c>
      <c r="AK319" s="2">
        <f t="shared" si="39"/>
        <v>12</v>
      </c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40"/>
    </row>
    <row r="320" spans="1:89" x14ac:dyDescent="0.25">
      <c r="A320" s="18">
        <v>45603</v>
      </c>
      <c r="B320" s="20">
        <v>11431</v>
      </c>
      <c r="C320" s="20">
        <v>11525</v>
      </c>
      <c r="D320" s="20">
        <v>11644</v>
      </c>
      <c r="E320" s="20">
        <v>11686</v>
      </c>
      <c r="F320" s="20">
        <v>12160</v>
      </c>
      <c r="G320" s="20">
        <v>13090</v>
      </c>
      <c r="H320" s="20">
        <v>13893</v>
      </c>
      <c r="I320" s="20">
        <v>16476</v>
      </c>
      <c r="J320" s="20">
        <v>18552</v>
      </c>
      <c r="K320" s="20">
        <v>19345</v>
      </c>
      <c r="L320" s="20">
        <v>20362</v>
      </c>
      <c r="M320" s="20">
        <v>20623</v>
      </c>
      <c r="N320" s="20">
        <v>19985</v>
      </c>
      <c r="O320" s="20">
        <v>19734</v>
      </c>
      <c r="P320" s="20">
        <v>19374</v>
      </c>
      <c r="Q320" s="20">
        <v>19969</v>
      </c>
      <c r="R320" s="20">
        <v>19719</v>
      </c>
      <c r="S320" s="20">
        <v>17645</v>
      </c>
      <c r="T320" s="20">
        <v>16364</v>
      </c>
      <c r="U320" s="20">
        <v>15749</v>
      </c>
      <c r="V320" s="20">
        <v>15273</v>
      </c>
      <c r="W320" s="20">
        <v>14637</v>
      </c>
      <c r="X320" s="20">
        <v>12731</v>
      </c>
      <c r="Y320" s="20">
        <v>11966</v>
      </c>
      <c r="AA320" s="2">
        <f>IFERROR(INDEX('Holiday Schedule'!$D$3:$D$24,MATCH(A320,'Holiday Schedule'!$C$3:$C$24,0)),0)</f>
        <v>0</v>
      </c>
      <c r="AB320" s="2">
        <f t="shared" si="32"/>
        <v>5</v>
      </c>
      <c r="AC320" s="2">
        <f t="shared" si="33"/>
        <v>286538</v>
      </c>
      <c r="AD320" s="5">
        <f t="shared" si="34"/>
        <v>97395</v>
      </c>
      <c r="AE320" s="5">
        <f t="shared" si="35"/>
        <v>383933</v>
      </c>
      <c r="AG320" s="2">
        <f t="shared" si="36"/>
        <v>11</v>
      </c>
      <c r="AH320" s="2">
        <f t="shared" si="37"/>
        <v>2024</v>
      </c>
      <c r="AJ320" s="5">
        <f t="shared" si="38"/>
        <v>20623</v>
      </c>
      <c r="AK320" s="2">
        <f t="shared" si="39"/>
        <v>12</v>
      </c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40"/>
    </row>
    <row r="321" spans="1:89" x14ac:dyDescent="0.25">
      <c r="A321" s="18">
        <v>45604</v>
      </c>
      <c r="B321" s="20">
        <v>11433</v>
      </c>
      <c r="C321" s="20">
        <v>11529</v>
      </c>
      <c r="D321" s="20">
        <v>11649</v>
      </c>
      <c r="E321" s="20">
        <v>11691</v>
      </c>
      <c r="F321" s="20">
        <v>12164</v>
      </c>
      <c r="G321" s="20">
        <v>13096</v>
      </c>
      <c r="H321" s="20">
        <v>13882</v>
      </c>
      <c r="I321" s="20">
        <v>16476</v>
      </c>
      <c r="J321" s="20">
        <v>18547</v>
      </c>
      <c r="K321" s="20">
        <v>19345</v>
      </c>
      <c r="L321" s="20">
        <v>20360</v>
      </c>
      <c r="M321" s="20">
        <v>20624</v>
      </c>
      <c r="N321" s="20">
        <v>19988</v>
      </c>
      <c r="O321" s="20">
        <v>19738</v>
      </c>
      <c r="P321" s="20">
        <v>19373</v>
      </c>
      <c r="Q321" s="20">
        <v>19972</v>
      </c>
      <c r="R321" s="20">
        <v>19734</v>
      </c>
      <c r="S321" s="20">
        <v>17645</v>
      </c>
      <c r="T321" s="20">
        <v>16365</v>
      </c>
      <c r="U321" s="20">
        <v>15751</v>
      </c>
      <c r="V321" s="20">
        <v>15275</v>
      </c>
      <c r="W321" s="20">
        <v>14639</v>
      </c>
      <c r="X321" s="20">
        <v>12741</v>
      </c>
      <c r="Y321" s="20">
        <v>11970</v>
      </c>
      <c r="AA321" s="2">
        <f>IFERROR(INDEX('Holiday Schedule'!$D$3:$D$24,MATCH(A321,'Holiday Schedule'!$C$3:$C$24,0)),0)</f>
        <v>0</v>
      </c>
      <c r="AB321" s="2">
        <f t="shared" si="32"/>
        <v>6</v>
      </c>
      <c r="AC321" s="2">
        <f t="shared" si="33"/>
        <v>286573</v>
      </c>
      <c r="AD321" s="5">
        <f t="shared" si="34"/>
        <v>97414</v>
      </c>
      <c r="AE321" s="5">
        <f t="shared" si="35"/>
        <v>383987</v>
      </c>
      <c r="AG321" s="2">
        <f t="shared" si="36"/>
        <v>11</v>
      </c>
      <c r="AH321" s="2">
        <f t="shared" si="37"/>
        <v>2024</v>
      </c>
      <c r="AJ321" s="5">
        <f t="shared" si="38"/>
        <v>20624</v>
      </c>
      <c r="AK321" s="2">
        <f t="shared" si="39"/>
        <v>12</v>
      </c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40"/>
    </row>
    <row r="322" spans="1:89" x14ac:dyDescent="0.25">
      <c r="A322" s="18">
        <v>45605</v>
      </c>
      <c r="B322" s="20">
        <v>11465</v>
      </c>
      <c r="C322" s="20">
        <v>11478</v>
      </c>
      <c r="D322" s="20">
        <v>11578</v>
      </c>
      <c r="E322" s="20">
        <v>11558</v>
      </c>
      <c r="F322" s="20">
        <v>12087</v>
      </c>
      <c r="G322" s="20">
        <v>12810</v>
      </c>
      <c r="H322" s="20">
        <v>13748</v>
      </c>
      <c r="I322" s="20">
        <v>15457</v>
      </c>
      <c r="J322" s="20">
        <v>17118</v>
      </c>
      <c r="K322" s="20">
        <v>18448</v>
      </c>
      <c r="L322" s="20">
        <v>19117</v>
      </c>
      <c r="M322" s="20">
        <v>19350</v>
      </c>
      <c r="N322" s="20">
        <v>18590</v>
      </c>
      <c r="O322" s="20">
        <v>18225</v>
      </c>
      <c r="P322" s="20">
        <v>17888</v>
      </c>
      <c r="Q322" s="20">
        <v>18277</v>
      </c>
      <c r="R322" s="20">
        <v>18129</v>
      </c>
      <c r="S322" s="20">
        <v>16723</v>
      </c>
      <c r="T322" s="20">
        <v>15909</v>
      </c>
      <c r="U322" s="20">
        <v>15256</v>
      </c>
      <c r="V322" s="20">
        <v>14816</v>
      </c>
      <c r="W322" s="20">
        <v>14163</v>
      </c>
      <c r="X322" s="20">
        <v>12562</v>
      </c>
      <c r="Y322" s="20">
        <v>11655</v>
      </c>
      <c r="AA322" s="2">
        <f>IFERROR(INDEX('Holiday Schedule'!$D$3:$D$24,MATCH(A322,'Holiday Schedule'!$C$3:$C$24,0)),0)</f>
        <v>0</v>
      </c>
      <c r="AB322" s="2">
        <f t="shared" si="32"/>
        <v>7</v>
      </c>
      <c r="AC322" s="2">
        <f t="shared" si="33"/>
        <v>0</v>
      </c>
      <c r="AD322" s="5">
        <f t="shared" si="34"/>
        <v>366407</v>
      </c>
      <c r="AE322" s="5">
        <f t="shared" si="35"/>
        <v>366407</v>
      </c>
      <c r="AG322" s="2">
        <f t="shared" si="36"/>
        <v>11</v>
      </c>
      <c r="AH322" s="2">
        <f t="shared" si="37"/>
        <v>2024</v>
      </c>
      <c r="AJ322" s="5">
        <f t="shared" si="38"/>
        <v>19350</v>
      </c>
      <c r="AK322" s="2">
        <f t="shared" si="39"/>
        <v>12</v>
      </c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40"/>
    </row>
    <row r="323" spans="1:89" x14ac:dyDescent="0.25">
      <c r="A323" s="18">
        <v>45606</v>
      </c>
      <c r="B323" s="20">
        <v>11464</v>
      </c>
      <c r="C323" s="20">
        <v>11478</v>
      </c>
      <c r="D323" s="20">
        <v>11577</v>
      </c>
      <c r="E323" s="20">
        <v>11559</v>
      </c>
      <c r="F323" s="20">
        <v>12089</v>
      </c>
      <c r="G323" s="20">
        <v>12811</v>
      </c>
      <c r="H323" s="20">
        <v>13743</v>
      </c>
      <c r="I323" s="20">
        <v>15456</v>
      </c>
      <c r="J323" s="20">
        <v>17116</v>
      </c>
      <c r="K323" s="20">
        <v>18448</v>
      </c>
      <c r="L323" s="20">
        <v>19118</v>
      </c>
      <c r="M323" s="20">
        <v>19351</v>
      </c>
      <c r="N323" s="20">
        <v>18590</v>
      </c>
      <c r="O323" s="20">
        <v>18225</v>
      </c>
      <c r="P323" s="20">
        <v>17887</v>
      </c>
      <c r="Q323" s="20">
        <v>18279</v>
      </c>
      <c r="R323" s="20">
        <v>18147</v>
      </c>
      <c r="S323" s="20">
        <v>16720</v>
      </c>
      <c r="T323" s="20">
        <v>15908</v>
      </c>
      <c r="U323" s="20">
        <v>15255</v>
      </c>
      <c r="V323" s="20">
        <v>14815</v>
      </c>
      <c r="W323" s="20">
        <v>14160</v>
      </c>
      <c r="X323" s="20">
        <v>12558</v>
      </c>
      <c r="Y323" s="20">
        <v>11657</v>
      </c>
      <c r="AA323" s="2">
        <f>IFERROR(INDEX('Holiday Schedule'!$D$3:$D$24,MATCH(A323,'Holiday Schedule'!$C$3:$C$24,0)),0)</f>
        <v>0</v>
      </c>
      <c r="AB323" s="2">
        <f t="shared" si="32"/>
        <v>1</v>
      </c>
      <c r="AC323" s="2">
        <f t="shared" si="33"/>
        <v>0</v>
      </c>
      <c r="AD323" s="5">
        <f t="shared" si="34"/>
        <v>366411</v>
      </c>
      <c r="AE323" s="5">
        <f t="shared" si="35"/>
        <v>366411</v>
      </c>
      <c r="AG323" s="2">
        <f t="shared" si="36"/>
        <v>11</v>
      </c>
      <c r="AH323" s="2">
        <f t="shared" si="37"/>
        <v>2024</v>
      </c>
      <c r="AJ323" s="5">
        <f t="shared" si="38"/>
        <v>19351</v>
      </c>
      <c r="AK323" s="2">
        <f t="shared" si="39"/>
        <v>12</v>
      </c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40"/>
    </row>
    <row r="324" spans="1:89" x14ac:dyDescent="0.25">
      <c r="A324" s="18">
        <v>45607</v>
      </c>
      <c r="B324" s="20">
        <v>11468</v>
      </c>
      <c r="C324" s="20">
        <v>11478</v>
      </c>
      <c r="D324" s="20">
        <v>11576</v>
      </c>
      <c r="E324" s="20">
        <v>11558</v>
      </c>
      <c r="F324" s="20">
        <v>12086</v>
      </c>
      <c r="G324" s="20">
        <v>12807</v>
      </c>
      <c r="H324" s="20">
        <v>13818</v>
      </c>
      <c r="I324" s="20">
        <v>15482</v>
      </c>
      <c r="J324" s="20">
        <v>17117</v>
      </c>
      <c r="K324" s="20">
        <v>18450</v>
      </c>
      <c r="L324" s="20">
        <v>19117</v>
      </c>
      <c r="M324" s="20">
        <v>19351</v>
      </c>
      <c r="N324" s="20">
        <v>18590</v>
      </c>
      <c r="O324" s="20">
        <v>18225</v>
      </c>
      <c r="P324" s="20">
        <v>17886</v>
      </c>
      <c r="Q324" s="20">
        <v>18277</v>
      </c>
      <c r="R324" s="20">
        <v>18147</v>
      </c>
      <c r="S324" s="20">
        <v>16716</v>
      </c>
      <c r="T324" s="20">
        <v>15903</v>
      </c>
      <c r="U324" s="20">
        <v>15254</v>
      </c>
      <c r="V324" s="20">
        <v>14813</v>
      </c>
      <c r="W324" s="20">
        <v>14159</v>
      </c>
      <c r="X324" s="20">
        <v>12559</v>
      </c>
      <c r="Y324" s="20">
        <v>11656</v>
      </c>
      <c r="AA324" s="2">
        <f>IFERROR(INDEX('Holiday Schedule'!$D$3:$D$24,MATCH(A324,'Holiday Schedule'!$C$3:$C$24,0)),0)</f>
        <v>1</v>
      </c>
      <c r="AB324" s="2">
        <f t="shared" si="32"/>
        <v>2</v>
      </c>
      <c r="AC324" s="2">
        <f t="shared" si="33"/>
        <v>0</v>
      </c>
      <c r="AD324" s="5">
        <f t="shared" si="34"/>
        <v>366493</v>
      </c>
      <c r="AE324" s="5">
        <f t="shared" si="35"/>
        <v>366493</v>
      </c>
      <c r="AG324" s="2">
        <f t="shared" si="36"/>
        <v>11</v>
      </c>
      <c r="AH324" s="2">
        <f t="shared" si="37"/>
        <v>2024</v>
      </c>
      <c r="AJ324" s="5">
        <f t="shared" si="38"/>
        <v>19351</v>
      </c>
      <c r="AK324" s="2">
        <f t="shared" si="39"/>
        <v>12</v>
      </c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40"/>
    </row>
    <row r="325" spans="1:89" x14ac:dyDescent="0.25">
      <c r="A325" s="18">
        <v>45608</v>
      </c>
      <c r="B325" s="20">
        <v>11435</v>
      </c>
      <c r="C325" s="20">
        <v>11533</v>
      </c>
      <c r="D325" s="20">
        <v>11651</v>
      </c>
      <c r="E325" s="20">
        <v>11694</v>
      </c>
      <c r="F325" s="20">
        <v>12167</v>
      </c>
      <c r="G325" s="20">
        <v>13097</v>
      </c>
      <c r="H325" s="20">
        <v>13913</v>
      </c>
      <c r="I325" s="20">
        <v>16479</v>
      </c>
      <c r="J325" s="20">
        <v>18559</v>
      </c>
      <c r="K325" s="20">
        <v>19348</v>
      </c>
      <c r="L325" s="20">
        <v>20348</v>
      </c>
      <c r="M325" s="20">
        <v>20612</v>
      </c>
      <c r="N325" s="20">
        <v>19974</v>
      </c>
      <c r="O325" s="20">
        <v>19724</v>
      </c>
      <c r="P325" s="20">
        <v>19378</v>
      </c>
      <c r="Q325" s="20">
        <v>19971</v>
      </c>
      <c r="R325" s="20">
        <v>19743</v>
      </c>
      <c r="S325" s="20">
        <v>17646</v>
      </c>
      <c r="T325" s="20">
        <v>16367</v>
      </c>
      <c r="U325" s="20">
        <v>15754</v>
      </c>
      <c r="V325" s="20">
        <v>15274</v>
      </c>
      <c r="W325" s="20">
        <v>14640</v>
      </c>
      <c r="X325" s="20">
        <v>12737</v>
      </c>
      <c r="Y325" s="20">
        <v>11967</v>
      </c>
      <c r="AA325" s="2">
        <f>IFERROR(INDEX('Holiday Schedule'!$D$3:$D$24,MATCH(A325,'Holiday Schedule'!$C$3:$C$24,0)),0)</f>
        <v>0</v>
      </c>
      <c r="AB325" s="2">
        <f t="shared" si="32"/>
        <v>3</v>
      </c>
      <c r="AC325" s="2">
        <f t="shared" si="33"/>
        <v>286554</v>
      </c>
      <c r="AD325" s="5">
        <f t="shared" si="34"/>
        <v>97457</v>
      </c>
      <c r="AE325" s="5">
        <f t="shared" si="35"/>
        <v>384011</v>
      </c>
      <c r="AG325" s="2">
        <f t="shared" si="36"/>
        <v>11</v>
      </c>
      <c r="AH325" s="2">
        <f t="shared" si="37"/>
        <v>2024</v>
      </c>
      <c r="AJ325" s="5">
        <f t="shared" si="38"/>
        <v>20612</v>
      </c>
      <c r="AK325" s="2">
        <f t="shared" si="39"/>
        <v>12</v>
      </c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40"/>
    </row>
    <row r="326" spans="1:89" x14ac:dyDescent="0.25">
      <c r="A326" s="18">
        <v>45609</v>
      </c>
      <c r="B326" s="20">
        <v>11421</v>
      </c>
      <c r="C326" s="20">
        <v>11515</v>
      </c>
      <c r="D326" s="20">
        <v>11634</v>
      </c>
      <c r="E326" s="20">
        <v>11675</v>
      </c>
      <c r="F326" s="20">
        <v>12149</v>
      </c>
      <c r="G326" s="20">
        <v>13076</v>
      </c>
      <c r="H326" s="20">
        <v>13861</v>
      </c>
      <c r="I326" s="20">
        <v>16451</v>
      </c>
      <c r="J326" s="20">
        <v>18522</v>
      </c>
      <c r="K326" s="20">
        <v>19313</v>
      </c>
      <c r="L326" s="20">
        <v>20330</v>
      </c>
      <c r="M326" s="20">
        <v>20595</v>
      </c>
      <c r="N326" s="20">
        <v>19958</v>
      </c>
      <c r="O326" s="20">
        <v>19707</v>
      </c>
      <c r="P326" s="20">
        <v>19348</v>
      </c>
      <c r="Q326" s="20">
        <v>19938</v>
      </c>
      <c r="R326" s="20">
        <v>19702</v>
      </c>
      <c r="S326" s="20">
        <v>17622</v>
      </c>
      <c r="T326" s="20">
        <v>16343</v>
      </c>
      <c r="U326" s="20">
        <v>15728</v>
      </c>
      <c r="V326" s="20">
        <v>15251</v>
      </c>
      <c r="W326" s="20">
        <v>14614</v>
      </c>
      <c r="X326" s="20">
        <v>12714</v>
      </c>
      <c r="Y326" s="20">
        <v>11946</v>
      </c>
      <c r="AA326" s="2">
        <f>IFERROR(INDEX('Holiday Schedule'!$D$3:$D$24,MATCH(A326,'Holiday Schedule'!$C$3:$C$24,0)),0)</f>
        <v>0</v>
      </c>
      <c r="AB326" s="2">
        <f t="shared" si="32"/>
        <v>4</v>
      </c>
      <c r="AC326" s="2">
        <f t="shared" si="33"/>
        <v>286136</v>
      </c>
      <c r="AD326" s="5">
        <f t="shared" si="34"/>
        <v>97277</v>
      </c>
      <c r="AE326" s="5">
        <f t="shared" si="35"/>
        <v>383413</v>
      </c>
      <c r="AG326" s="2">
        <f t="shared" si="36"/>
        <v>11</v>
      </c>
      <c r="AH326" s="2">
        <f t="shared" si="37"/>
        <v>2024</v>
      </c>
      <c r="AJ326" s="5">
        <f t="shared" si="38"/>
        <v>20595</v>
      </c>
      <c r="AK326" s="2">
        <f t="shared" si="39"/>
        <v>12</v>
      </c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40"/>
    </row>
    <row r="327" spans="1:89" x14ac:dyDescent="0.25">
      <c r="A327" s="18">
        <v>45610</v>
      </c>
      <c r="B327" s="20">
        <v>11409</v>
      </c>
      <c r="C327" s="20">
        <v>11505</v>
      </c>
      <c r="D327" s="20">
        <v>11625</v>
      </c>
      <c r="E327" s="20">
        <v>11667</v>
      </c>
      <c r="F327" s="20">
        <v>12139</v>
      </c>
      <c r="G327" s="20">
        <v>13068</v>
      </c>
      <c r="H327" s="20">
        <v>13852</v>
      </c>
      <c r="I327" s="20">
        <v>16440</v>
      </c>
      <c r="J327" s="20">
        <v>18510</v>
      </c>
      <c r="K327" s="20">
        <v>19298</v>
      </c>
      <c r="L327" s="20">
        <v>20315</v>
      </c>
      <c r="M327" s="20">
        <v>20580</v>
      </c>
      <c r="N327" s="20">
        <v>19942</v>
      </c>
      <c r="O327" s="20">
        <v>19690</v>
      </c>
      <c r="P327" s="20">
        <v>19331</v>
      </c>
      <c r="Q327" s="20">
        <v>19925</v>
      </c>
      <c r="R327" s="20">
        <v>19699</v>
      </c>
      <c r="S327" s="20">
        <v>17603</v>
      </c>
      <c r="T327" s="20">
        <v>16331</v>
      </c>
      <c r="U327" s="20">
        <v>15716</v>
      </c>
      <c r="V327" s="20">
        <v>15238</v>
      </c>
      <c r="W327" s="20">
        <v>14604</v>
      </c>
      <c r="X327" s="20">
        <v>12706</v>
      </c>
      <c r="Y327" s="20">
        <v>11943</v>
      </c>
      <c r="AA327" s="2">
        <f>IFERROR(INDEX('Holiday Schedule'!$D$3:$D$24,MATCH(A327,'Holiday Schedule'!$C$3:$C$24,0)),0)</f>
        <v>0</v>
      </c>
      <c r="AB327" s="2">
        <f t="shared" si="32"/>
        <v>5</v>
      </c>
      <c r="AC327" s="2">
        <f t="shared" si="33"/>
        <v>285928</v>
      </c>
      <c r="AD327" s="5">
        <f t="shared" si="34"/>
        <v>97208</v>
      </c>
      <c r="AE327" s="5">
        <f t="shared" si="35"/>
        <v>383136</v>
      </c>
      <c r="AG327" s="2">
        <f t="shared" si="36"/>
        <v>11</v>
      </c>
      <c r="AH327" s="2">
        <f t="shared" si="37"/>
        <v>2024</v>
      </c>
      <c r="AJ327" s="5">
        <f t="shared" si="38"/>
        <v>20580</v>
      </c>
      <c r="AK327" s="2">
        <f t="shared" si="39"/>
        <v>12</v>
      </c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40"/>
    </row>
    <row r="328" spans="1:89" x14ac:dyDescent="0.25">
      <c r="A328" s="18">
        <v>45611</v>
      </c>
      <c r="B328" s="20">
        <v>11361</v>
      </c>
      <c r="C328" s="20">
        <v>11457</v>
      </c>
      <c r="D328" s="20">
        <v>11574</v>
      </c>
      <c r="E328" s="20">
        <v>11615</v>
      </c>
      <c r="F328" s="20">
        <v>12087</v>
      </c>
      <c r="G328" s="20">
        <v>13010</v>
      </c>
      <c r="H328" s="20">
        <v>13802</v>
      </c>
      <c r="I328" s="20">
        <v>16365</v>
      </c>
      <c r="J328" s="20">
        <v>18424</v>
      </c>
      <c r="K328" s="20">
        <v>19209</v>
      </c>
      <c r="L328" s="20">
        <v>20223</v>
      </c>
      <c r="M328" s="20">
        <v>20484</v>
      </c>
      <c r="N328" s="20">
        <v>19848</v>
      </c>
      <c r="O328" s="20">
        <v>19601</v>
      </c>
      <c r="P328" s="20">
        <v>19241</v>
      </c>
      <c r="Q328" s="20">
        <v>19835</v>
      </c>
      <c r="R328" s="20">
        <v>19619</v>
      </c>
      <c r="S328" s="20">
        <v>17528</v>
      </c>
      <c r="T328" s="20">
        <v>16256</v>
      </c>
      <c r="U328" s="20">
        <v>15646</v>
      </c>
      <c r="V328" s="20">
        <v>15169</v>
      </c>
      <c r="W328" s="20">
        <v>14536</v>
      </c>
      <c r="X328" s="20">
        <v>12651</v>
      </c>
      <c r="Y328" s="20">
        <v>11887</v>
      </c>
      <c r="AA328" s="2">
        <f>IFERROR(INDEX('Holiday Schedule'!$D$3:$D$24,MATCH(A328,'Holiday Schedule'!$C$3:$C$24,0)),0)</f>
        <v>0</v>
      </c>
      <c r="AB328" s="2">
        <f t="shared" si="32"/>
        <v>6</v>
      </c>
      <c r="AC328" s="2">
        <f t="shared" si="33"/>
        <v>284635</v>
      </c>
      <c r="AD328" s="5">
        <f t="shared" si="34"/>
        <v>96793</v>
      </c>
      <c r="AE328" s="5">
        <f t="shared" si="35"/>
        <v>381428</v>
      </c>
      <c r="AG328" s="2">
        <f t="shared" si="36"/>
        <v>11</v>
      </c>
      <c r="AH328" s="2">
        <f t="shared" si="37"/>
        <v>2024</v>
      </c>
      <c r="AJ328" s="5">
        <f t="shared" si="38"/>
        <v>20484</v>
      </c>
      <c r="AK328" s="2">
        <f t="shared" si="39"/>
        <v>12</v>
      </c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40"/>
    </row>
    <row r="329" spans="1:89" x14ac:dyDescent="0.25">
      <c r="A329" s="18">
        <v>45612</v>
      </c>
      <c r="B329" s="20">
        <v>11389</v>
      </c>
      <c r="C329" s="20">
        <v>11401</v>
      </c>
      <c r="D329" s="20">
        <v>11501</v>
      </c>
      <c r="E329" s="20">
        <v>11482</v>
      </c>
      <c r="F329" s="20">
        <v>12007</v>
      </c>
      <c r="G329" s="20">
        <v>12726</v>
      </c>
      <c r="H329" s="20">
        <v>13704</v>
      </c>
      <c r="I329" s="20">
        <v>15351</v>
      </c>
      <c r="J329" s="20">
        <v>17000</v>
      </c>
      <c r="K329" s="20">
        <v>18325</v>
      </c>
      <c r="L329" s="20">
        <v>18989</v>
      </c>
      <c r="M329" s="20">
        <v>19218</v>
      </c>
      <c r="N329" s="20">
        <v>18465</v>
      </c>
      <c r="O329" s="20">
        <v>18102</v>
      </c>
      <c r="P329" s="20">
        <v>17766</v>
      </c>
      <c r="Q329" s="20">
        <v>18157</v>
      </c>
      <c r="R329" s="20">
        <v>18035</v>
      </c>
      <c r="S329" s="20">
        <v>16609</v>
      </c>
      <c r="T329" s="20">
        <v>15798</v>
      </c>
      <c r="U329" s="20">
        <v>15150</v>
      </c>
      <c r="V329" s="20">
        <v>14714</v>
      </c>
      <c r="W329" s="20">
        <v>14069</v>
      </c>
      <c r="X329" s="20">
        <v>12476</v>
      </c>
      <c r="Y329" s="20">
        <v>11577</v>
      </c>
      <c r="AA329" s="2">
        <f>IFERROR(INDEX('Holiday Schedule'!$D$3:$D$24,MATCH(A329,'Holiday Schedule'!$C$3:$C$24,0)),0)</f>
        <v>0</v>
      </c>
      <c r="AB329" s="2">
        <f t="shared" si="32"/>
        <v>7</v>
      </c>
      <c r="AC329" s="2">
        <f t="shared" si="33"/>
        <v>0</v>
      </c>
      <c r="AD329" s="5">
        <f t="shared" si="34"/>
        <v>364011</v>
      </c>
      <c r="AE329" s="5">
        <f t="shared" si="35"/>
        <v>364011</v>
      </c>
      <c r="AG329" s="2">
        <f t="shared" si="36"/>
        <v>11</v>
      </c>
      <c r="AH329" s="2">
        <f t="shared" si="37"/>
        <v>2024</v>
      </c>
      <c r="AJ329" s="5">
        <f t="shared" si="38"/>
        <v>19218</v>
      </c>
      <c r="AK329" s="2">
        <f t="shared" si="39"/>
        <v>12</v>
      </c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40"/>
    </row>
    <row r="330" spans="1:89" x14ac:dyDescent="0.25">
      <c r="A330" s="18">
        <v>45613</v>
      </c>
      <c r="B330" s="20">
        <v>11383</v>
      </c>
      <c r="C330" s="20">
        <v>11392</v>
      </c>
      <c r="D330" s="20">
        <v>11491</v>
      </c>
      <c r="E330" s="20">
        <v>11473</v>
      </c>
      <c r="F330" s="20">
        <v>11998</v>
      </c>
      <c r="G330" s="20">
        <v>12715</v>
      </c>
      <c r="H330" s="20">
        <v>13670</v>
      </c>
      <c r="I330" s="20">
        <v>15342</v>
      </c>
      <c r="J330" s="20">
        <v>16988</v>
      </c>
      <c r="K330" s="20">
        <v>18314</v>
      </c>
      <c r="L330" s="20">
        <v>18976</v>
      </c>
      <c r="M330" s="20">
        <v>19208</v>
      </c>
      <c r="N330" s="20">
        <v>18455</v>
      </c>
      <c r="O330" s="20">
        <v>18091</v>
      </c>
      <c r="P330" s="20">
        <v>17756</v>
      </c>
      <c r="Q330" s="20">
        <v>18143</v>
      </c>
      <c r="R330" s="20">
        <v>18023</v>
      </c>
      <c r="S330" s="20">
        <v>16599</v>
      </c>
      <c r="T330" s="20">
        <v>15790</v>
      </c>
      <c r="U330" s="20">
        <v>15143</v>
      </c>
      <c r="V330" s="20">
        <v>14704</v>
      </c>
      <c r="W330" s="20">
        <v>14059</v>
      </c>
      <c r="X330" s="20">
        <v>12468</v>
      </c>
      <c r="Y330" s="20">
        <v>11570</v>
      </c>
      <c r="AA330" s="2">
        <f>IFERROR(INDEX('Holiday Schedule'!$D$3:$D$24,MATCH(A330,'Holiday Schedule'!$C$3:$C$24,0)),0)</f>
        <v>0</v>
      </c>
      <c r="AB330" s="2">
        <f t="shared" ref="AB330:AB393" si="40">WEEKDAY(A330)</f>
        <v>1</v>
      </c>
      <c r="AC330" s="2">
        <f t="shared" ref="AC330:AC393" si="41">IF(AND(AB330&gt;1,AB330&lt;7,AA330&lt;1),SUM(I330:X330),0)</f>
        <v>0</v>
      </c>
      <c r="AD330" s="5">
        <f t="shared" ref="AD330:AD393" si="42">AE330-AC330</f>
        <v>363751</v>
      </c>
      <c r="AE330" s="5">
        <f t="shared" ref="AE330:AE393" si="43">SUM(B330:Y330)</f>
        <v>363751</v>
      </c>
      <c r="AG330" s="2">
        <f t="shared" ref="AG330:AG393" si="44">MONTH(A330)</f>
        <v>11</v>
      </c>
      <c r="AH330" s="2">
        <f t="shared" ref="AH330:AH393" si="45">YEAR(A330)</f>
        <v>2024</v>
      </c>
      <c r="AJ330" s="5">
        <f t="shared" ref="AJ330:AJ393" si="46">MAX(B330:Y330)</f>
        <v>19208</v>
      </c>
      <c r="AK330" s="2">
        <f t="shared" ref="AK330:AK393" si="47">IF(AE330&gt;0,INDEX(B$8:Y$8,MATCH(AJ330,B330:Y330,0)),"")</f>
        <v>12</v>
      </c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40"/>
    </row>
    <row r="331" spans="1:89" x14ac:dyDescent="0.25">
      <c r="A331" s="18">
        <v>45614</v>
      </c>
      <c r="B331" s="20">
        <v>11393</v>
      </c>
      <c r="C331" s="20">
        <v>11490</v>
      </c>
      <c r="D331" s="20">
        <v>11610</v>
      </c>
      <c r="E331" s="20">
        <v>11649</v>
      </c>
      <c r="F331" s="20">
        <v>12123</v>
      </c>
      <c r="G331" s="20">
        <v>13051</v>
      </c>
      <c r="H331" s="20">
        <v>13894</v>
      </c>
      <c r="I331" s="20">
        <v>16427</v>
      </c>
      <c r="J331" s="20">
        <v>18482</v>
      </c>
      <c r="K331" s="20">
        <v>19275</v>
      </c>
      <c r="L331" s="20">
        <v>20286</v>
      </c>
      <c r="M331" s="20">
        <v>20550</v>
      </c>
      <c r="N331" s="20">
        <v>19914</v>
      </c>
      <c r="O331" s="20">
        <v>19664</v>
      </c>
      <c r="P331" s="20">
        <v>19306</v>
      </c>
      <c r="Q331" s="20">
        <v>19895</v>
      </c>
      <c r="R331" s="20">
        <v>19683</v>
      </c>
      <c r="S331" s="20">
        <v>17579</v>
      </c>
      <c r="T331" s="20">
        <v>16305</v>
      </c>
      <c r="U331" s="20">
        <v>15694</v>
      </c>
      <c r="V331" s="20">
        <v>15218</v>
      </c>
      <c r="W331" s="20">
        <v>14580</v>
      </c>
      <c r="X331" s="20">
        <v>12689</v>
      </c>
      <c r="Y331" s="20">
        <v>11924</v>
      </c>
      <c r="AA331" s="2">
        <f>IFERROR(INDEX('Holiday Schedule'!$D$3:$D$24,MATCH(A331,'Holiday Schedule'!$C$3:$C$24,0)),0)</f>
        <v>0</v>
      </c>
      <c r="AB331" s="2">
        <f t="shared" si="40"/>
        <v>2</v>
      </c>
      <c r="AC331" s="2">
        <f t="shared" si="41"/>
        <v>285547</v>
      </c>
      <c r="AD331" s="5">
        <f t="shared" si="42"/>
        <v>97134</v>
      </c>
      <c r="AE331" s="5">
        <f t="shared" si="43"/>
        <v>382681</v>
      </c>
      <c r="AG331" s="2">
        <f t="shared" si="44"/>
        <v>11</v>
      </c>
      <c r="AH331" s="2">
        <f t="shared" si="45"/>
        <v>2024</v>
      </c>
      <c r="AJ331" s="5">
        <f t="shared" si="46"/>
        <v>20550</v>
      </c>
      <c r="AK331" s="2">
        <f t="shared" si="47"/>
        <v>12</v>
      </c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40"/>
    </row>
    <row r="332" spans="1:89" x14ac:dyDescent="0.25">
      <c r="A332" s="18">
        <v>45615</v>
      </c>
      <c r="B332" s="20">
        <v>11394</v>
      </c>
      <c r="C332" s="20">
        <v>11489</v>
      </c>
      <c r="D332" s="20">
        <v>11607</v>
      </c>
      <c r="E332" s="20">
        <v>11649</v>
      </c>
      <c r="F332" s="20">
        <v>12122</v>
      </c>
      <c r="G332" s="20">
        <v>13050</v>
      </c>
      <c r="H332" s="20">
        <v>13849</v>
      </c>
      <c r="I332" s="20">
        <v>16416</v>
      </c>
      <c r="J332" s="20">
        <v>18483</v>
      </c>
      <c r="K332" s="20">
        <v>19273</v>
      </c>
      <c r="L332" s="20">
        <v>20288</v>
      </c>
      <c r="M332" s="20">
        <v>20551</v>
      </c>
      <c r="N332" s="20">
        <v>19916</v>
      </c>
      <c r="O332" s="20">
        <v>19659</v>
      </c>
      <c r="P332" s="20">
        <v>19302</v>
      </c>
      <c r="Q332" s="20">
        <v>19896</v>
      </c>
      <c r="R332" s="20">
        <v>19676</v>
      </c>
      <c r="S332" s="20">
        <v>17581</v>
      </c>
      <c r="T332" s="20">
        <v>16304</v>
      </c>
      <c r="U332" s="20">
        <v>15691</v>
      </c>
      <c r="V332" s="20">
        <v>15217</v>
      </c>
      <c r="W332" s="20">
        <v>14583</v>
      </c>
      <c r="X332" s="20">
        <v>12688</v>
      </c>
      <c r="Y332" s="20">
        <v>11923</v>
      </c>
      <c r="AA332" s="2">
        <f>IFERROR(INDEX('Holiday Schedule'!$D$3:$D$24,MATCH(A332,'Holiday Schedule'!$C$3:$C$24,0)),0)</f>
        <v>0</v>
      </c>
      <c r="AB332" s="2">
        <f t="shared" si="40"/>
        <v>3</v>
      </c>
      <c r="AC332" s="2">
        <f t="shared" si="41"/>
        <v>285524</v>
      </c>
      <c r="AD332" s="5">
        <f t="shared" si="42"/>
        <v>97083</v>
      </c>
      <c r="AE332" s="5">
        <f t="shared" si="43"/>
        <v>382607</v>
      </c>
      <c r="AG332" s="2">
        <f t="shared" si="44"/>
        <v>11</v>
      </c>
      <c r="AH332" s="2">
        <f t="shared" si="45"/>
        <v>2024</v>
      </c>
      <c r="AJ332" s="5">
        <f t="shared" si="46"/>
        <v>20551</v>
      </c>
      <c r="AK332" s="2">
        <f t="shared" si="47"/>
        <v>12</v>
      </c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40"/>
    </row>
    <row r="333" spans="1:89" x14ac:dyDescent="0.25">
      <c r="A333" s="18">
        <v>45616</v>
      </c>
      <c r="B333" s="20">
        <v>11363</v>
      </c>
      <c r="C333" s="20">
        <v>11460</v>
      </c>
      <c r="D333" s="20">
        <v>11581</v>
      </c>
      <c r="E333" s="20">
        <v>11622</v>
      </c>
      <c r="F333" s="20">
        <v>12093</v>
      </c>
      <c r="G333" s="20">
        <v>13022</v>
      </c>
      <c r="H333" s="20">
        <v>13841</v>
      </c>
      <c r="I333" s="20">
        <v>16378</v>
      </c>
      <c r="J333" s="20">
        <v>18436</v>
      </c>
      <c r="K333" s="20">
        <v>19229</v>
      </c>
      <c r="L333" s="20">
        <v>20240</v>
      </c>
      <c r="M333" s="20">
        <v>20504</v>
      </c>
      <c r="N333" s="20">
        <v>19868</v>
      </c>
      <c r="O333" s="20">
        <v>19618</v>
      </c>
      <c r="P333" s="20">
        <v>19259</v>
      </c>
      <c r="Q333" s="20">
        <v>19851</v>
      </c>
      <c r="R333" s="20">
        <v>19635</v>
      </c>
      <c r="S333" s="20">
        <v>17535</v>
      </c>
      <c r="T333" s="20">
        <v>16265</v>
      </c>
      <c r="U333" s="20">
        <v>15654</v>
      </c>
      <c r="V333" s="20">
        <v>15178</v>
      </c>
      <c r="W333" s="20">
        <v>14547</v>
      </c>
      <c r="X333" s="20">
        <v>12658</v>
      </c>
      <c r="Y333" s="20">
        <v>11897</v>
      </c>
      <c r="AA333" s="2">
        <f>IFERROR(INDEX('Holiday Schedule'!$D$3:$D$24,MATCH(A333,'Holiday Schedule'!$C$3:$C$24,0)),0)</f>
        <v>0</v>
      </c>
      <c r="AB333" s="2">
        <f t="shared" si="40"/>
        <v>4</v>
      </c>
      <c r="AC333" s="2">
        <f t="shared" si="41"/>
        <v>284855</v>
      </c>
      <c r="AD333" s="5">
        <f t="shared" si="42"/>
        <v>96879</v>
      </c>
      <c r="AE333" s="5">
        <f t="shared" si="43"/>
        <v>381734</v>
      </c>
      <c r="AG333" s="2">
        <f t="shared" si="44"/>
        <v>11</v>
      </c>
      <c r="AH333" s="2">
        <f t="shared" si="45"/>
        <v>2024</v>
      </c>
      <c r="AJ333" s="5">
        <f t="shared" si="46"/>
        <v>20504</v>
      </c>
      <c r="AK333" s="2">
        <f t="shared" si="47"/>
        <v>12</v>
      </c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40"/>
    </row>
    <row r="334" spans="1:89" x14ac:dyDescent="0.25">
      <c r="A334" s="18">
        <v>45617</v>
      </c>
      <c r="B334" s="20">
        <v>11362</v>
      </c>
      <c r="C334" s="20">
        <v>11457</v>
      </c>
      <c r="D334" s="20">
        <v>11578</v>
      </c>
      <c r="E334" s="20">
        <v>11616</v>
      </c>
      <c r="F334" s="20">
        <v>12089</v>
      </c>
      <c r="G334" s="20">
        <v>13017</v>
      </c>
      <c r="H334" s="20">
        <v>13830</v>
      </c>
      <c r="I334" s="20">
        <v>16373</v>
      </c>
      <c r="J334" s="20">
        <v>18433</v>
      </c>
      <c r="K334" s="20">
        <v>19225</v>
      </c>
      <c r="L334" s="20">
        <v>20236</v>
      </c>
      <c r="M334" s="20">
        <v>20500</v>
      </c>
      <c r="N334" s="20">
        <v>19866</v>
      </c>
      <c r="O334" s="20">
        <v>19614</v>
      </c>
      <c r="P334" s="20">
        <v>19255</v>
      </c>
      <c r="Q334" s="20">
        <v>19865</v>
      </c>
      <c r="R334" s="20">
        <v>19640</v>
      </c>
      <c r="S334" s="20">
        <v>17531</v>
      </c>
      <c r="T334" s="20">
        <v>16261</v>
      </c>
      <c r="U334" s="20">
        <v>15652</v>
      </c>
      <c r="V334" s="20">
        <v>15174</v>
      </c>
      <c r="W334" s="20">
        <v>14544</v>
      </c>
      <c r="X334" s="20">
        <v>12653</v>
      </c>
      <c r="Y334" s="20">
        <v>11894</v>
      </c>
      <c r="AA334" s="2">
        <f>IFERROR(INDEX('Holiday Schedule'!$D$3:$D$24,MATCH(A334,'Holiday Schedule'!$C$3:$C$24,0)),0)</f>
        <v>0</v>
      </c>
      <c r="AB334" s="2">
        <f t="shared" si="40"/>
        <v>5</v>
      </c>
      <c r="AC334" s="2">
        <f t="shared" si="41"/>
        <v>284822</v>
      </c>
      <c r="AD334" s="5">
        <f t="shared" si="42"/>
        <v>96843</v>
      </c>
      <c r="AE334" s="5">
        <f t="shared" si="43"/>
        <v>381665</v>
      </c>
      <c r="AG334" s="2">
        <f t="shared" si="44"/>
        <v>11</v>
      </c>
      <c r="AH334" s="2">
        <f t="shared" si="45"/>
        <v>2024</v>
      </c>
      <c r="AJ334" s="5">
        <f t="shared" si="46"/>
        <v>20500</v>
      </c>
      <c r="AK334" s="2">
        <f t="shared" si="47"/>
        <v>12</v>
      </c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40"/>
    </row>
    <row r="335" spans="1:89" x14ac:dyDescent="0.25">
      <c r="A335" s="18">
        <v>45618</v>
      </c>
      <c r="B335" s="20">
        <v>11464</v>
      </c>
      <c r="C335" s="20">
        <v>11476</v>
      </c>
      <c r="D335" s="20">
        <v>11575</v>
      </c>
      <c r="E335" s="20">
        <v>11556</v>
      </c>
      <c r="F335" s="20">
        <v>12085</v>
      </c>
      <c r="G335" s="20">
        <v>12805</v>
      </c>
      <c r="H335" s="20">
        <v>13823</v>
      </c>
      <c r="I335" s="20">
        <v>15486</v>
      </c>
      <c r="J335" s="20">
        <v>17117</v>
      </c>
      <c r="K335" s="20">
        <v>18453</v>
      </c>
      <c r="L335" s="20">
        <v>19120</v>
      </c>
      <c r="M335" s="20">
        <v>19354</v>
      </c>
      <c r="N335" s="20">
        <v>18594</v>
      </c>
      <c r="O335" s="20">
        <v>18228</v>
      </c>
      <c r="P335" s="20">
        <v>17889</v>
      </c>
      <c r="Q335" s="20">
        <v>18294</v>
      </c>
      <c r="R335" s="20">
        <v>18165</v>
      </c>
      <c r="S335" s="20">
        <v>16721</v>
      </c>
      <c r="T335" s="20">
        <v>15901</v>
      </c>
      <c r="U335" s="20">
        <v>15254</v>
      </c>
      <c r="V335" s="20">
        <v>14812</v>
      </c>
      <c r="W335" s="20">
        <v>14157</v>
      </c>
      <c r="X335" s="20">
        <v>12557</v>
      </c>
      <c r="Y335" s="20">
        <v>11657</v>
      </c>
      <c r="AA335" s="2">
        <f>IFERROR(INDEX('Holiday Schedule'!$D$3:$D$24,MATCH(A335,'Holiday Schedule'!$C$3:$C$24,0)),0)</f>
        <v>0</v>
      </c>
      <c r="AB335" s="2">
        <f t="shared" si="40"/>
        <v>6</v>
      </c>
      <c r="AC335" s="2">
        <f t="shared" si="41"/>
        <v>270102</v>
      </c>
      <c r="AD335" s="5">
        <f t="shared" si="42"/>
        <v>96441</v>
      </c>
      <c r="AE335" s="5">
        <f t="shared" si="43"/>
        <v>366543</v>
      </c>
      <c r="AG335" s="2">
        <f t="shared" si="44"/>
        <v>11</v>
      </c>
      <c r="AH335" s="2">
        <f t="shared" si="45"/>
        <v>2024</v>
      </c>
      <c r="AJ335" s="5">
        <f t="shared" si="46"/>
        <v>19354</v>
      </c>
      <c r="AK335" s="2">
        <f t="shared" si="47"/>
        <v>12</v>
      </c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40"/>
    </row>
    <row r="336" spans="1:89" x14ac:dyDescent="0.25">
      <c r="A336" s="18">
        <v>45619</v>
      </c>
      <c r="B336" s="20">
        <v>11462</v>
      </c>
      <c r="C336" s="20">
        <v>11476</v>
      </c>
      <c r="D336" s="20">
        <v>11575</v>
      </c>
      <c r="E336" s="20">
        <v>11557</v>
      </c>
      <c r="F336" s="20">
        <v>12085</v>
      </c>
      <c r="G336" s="20">
        <v>12807</v>
      </c>
      <c r="H336" s="20">
        <v>13822</v>
      </c>
      <c r="I336" s="20">
        <v>15468</v>
      </c>
      <c r="J336" s="20">
        <v>17115</v>
      </c>
      <c r="K336" s="20">
        <v>18449</v>
      </c>
      <c r="L336" s="20">
        <v>19116</v>
      </c>
      <c r="M336" s="20">
        <v>19351</v>
      </c>
      <c r="N336" s="20">
        <v>18590</v>
      </c>
      <c r="O336" s="20">
        <v>18225</v>
      </c>
      <c r="P336" s="20">
        <v>17891</v>
      </c>
      <c r="Q336" s="20">
        <v>18314</v>
      </c>
      <c r="R336" s="20">
        <v>18169</v>
      </c>
      <c r="S336" s="20">
        <v>16723</v>
      </c>
      <c r="T336" s="20">
        <v>15904</v>
      </c>
      <c r="U336" s="20">
        <v>15256</v>
      </c>
      <c r="V336" s="20">
        <v>14813</v>
      </c>
      <c r="W336" s="20">
        <v>14160</v>
      </c>
      <c r="X336" s="20">
        <v>12558</v>
      </c>
      <c r="Y336" s="20">
        <v>11655</v>
      </c>
      <c r="AA336" s="2">
        <f>IFERROR(INDEX('Holiday Schedule'!$D$3:$D$24,MATCH(A336,'Holiday Schedule'!$C$3:$C$24,0)),0)</f>
        <v>0</v>
      </c>
      <c r="AB336" s="2">
        <f t="shared" si="40"/>
        <v>7</v>
      </c>
      <c r="AC336" s="2">
        <f t="shared" si="41"/>
        <v>0</v>
      </c>
      <c r="AD336" s="5">
        <f t="shared" si="42"/>
        <v>366541</v>
      </c>
      <c r="AE336" s="5">
        <f t="shared" si="43"/>
        <v>366541</v>
      </c>
      <c r="AG336" s="2">
        <f t="shared" si="44"/>
        <v>11</v>
      </c>
      <c r="AH336" s="2">
        <f t="shared" si="45"/>
        <v>2024</v>
      </c>
      <c r="AJ336" s="5">
        <f t="shared" si="46"/>
        <v>19351</v>
      </c>
      <c r="AK336" s="2">
        <f t="shared" si="47"/>
        <v>12</v>
      </c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40"/>
    </row>
    <row r="337" spans="1:89" x14ac:dyDescent="0.25">
      <c r="A337" s="18">
        <v>45620</v>
      </c>
      <c r="B337" s="20">
        <v>11462</v>
      </c>
      <c r="C337" s="20">
        <v>11473</v>
      </c>
      <c r="D337" s="20">
        <v>11573</v>
      </c>
      <c r="E337" s="20">
        <v>11555</v>
      </c>
      <c r="F337" s="20">
        <v>12084</v>
      </c>
      <c r="G337" s="20">
        <v>12808</v>
      </c>
      <c r="H337" s="20">
        <v>13823</v>
      </c>
      <c r="I337" s="20">
        <v>15458</v>
      </c>
      <c r="J337" s="20">
        <v>17112</v>
      </c>
      <c r="K337" s="20">
        <v>18445</v>
      </c>
      <c r="L337" s="20">
        <v>19110</v>
      </c>
      <c r="M337" s="20">
        <v>19344</v>
      </c>
      <c r="N337" s="20">
        <v>18583</v>
      </c>
      <c r="O337" s="20">
        <v>18216</v>
      </c>
      <c r="P337" s="20">
        <v>17884</v>
      </c>
      <c r="Q337" s="20">
        <v>18278</v>
      </c>
      <c r="R337" s="20">
        <v>18159</v>
      </c>
      <c r="S337" s="20">
        <v>16717</v>
      </c>
      <c r="T337" s="20">
        <v>15898</v>
      </c>
      <c r="U337" s="20">
        <v>15248</v>
      </c>
      <c r="V337" s="20">
        <v>14807</v>
      </c>
      <c r="W337" s="20">
        <v>14158</v>
      </c>
      <c r="X337" s="20">
        <v>12552</v>
      </c>
      <c r="Y337" s="20">
        <v>11650</v>
      </c>
      <c r="AA337" s="2">
        <f>IFERROR(INDEX('Holiday Schedule'!$D$3:$D$24,MATCH(A337,'Holiday Schedule'!$C$3:$C$24,0)),0)</f>
        <v>0</v>
      </c>
      <c r="AB337" s="2">
        <f t="shared" si="40"/>
        <v>1</v>
      </c>
      <c r="AC337" s="2">
        <f t="shared" si="41"/>
        <v>0</v>
      </c>
      <c r="AD337" s="5">
        <f t="shared" si="42"/>
        <v>366397</v>
      </c>
      <c r="AE337" s="5">
        <f t="shared" si="43"/>
        <v>366397</v>
      </c>
      <c r="AG337" s="2">
        <f t="shared" si="44"/>
        <v>11</v>
      </c>
      <c r="AH337" s="2">
        <f t="shared" si="45"/>
        <v>2024</v>
      </c>
      <c r="AJ337" s="5">
        <f t="shared" si="46"/>
        <v>19344</v>
      </c>
      <c r="AK337" s="2">
        <f t="shared" si="47"/>
        <v>12</v>
      </c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40"/>
    </row>
    <row r="338" spans="1:89" x14ac:dyDescent="0.25">
      <c r="A338" s="18">
        <v>45621</v>
      </c>
      <c r="B338" s="20">
        <v>11451</v>
      </c>
      <c r="C338" s="20">
        <v>11546</v>
      </c>
      <c r="D338" s="20">
        <v>11666</v>
      </c>
      <c r="E338" s="20">
        <v>11707</v>
      </c>
      <c r="F338" s="20">
        <v>12184</v>
      </c>
      <c r="G338" s="20">
        <v>13114</v>
      </c>
      <c r="H338" s="20">
        <v>13939</v>
      </c>
      <c r="I338" s="20">
        <v>16497</v>
      </c>
      <c r="J338" s="20">
        <v>18577</v>
      </c>
      <c r="K338" s="20">
        <v>19370</v>
      </c>
      <c r="L338" s="20">
        <v>20388</v>
      </c>
      <c r="M338" s="20">
        <v>20655</v>
      </c>
      <c r="N338" s="20">
        <v>20015</v>
      </c>
      <c r="O338" s="20">
        <v>19766</v>
      </c>
      <c r="P338" s="20">
        <v>19400</v>
      </c>
      <c r="Q338" s="20">
        <v>19995</v>
      </c>
      <c r="R338" s="20">
        <v>19783</v>
      </c>
      <c r="S338" s="20">
        <v>17666</v>
      </c>
      <c r="T338" s="20">
        <v>16384</v>
      </c>
      <c r="U338" s="20">
        <v>15769</v>
      </c>
      <c r="V338" s="20">
        <v>15290</v>
      </c>
      <c r="W338" s="20">
        <v>14653</v>
      </c>
      <c r="X338" s="20">
        <v>12746</v>
      </c>
      <c r="Y338" s="20">
        <v>11983</v>
      </c>
      <c r="AA338" s="2">
        <f>IFERROR(INDEX('Holiday Schedule'!$D$3:$D$24,MATCH(A338,'Holiday Schedule'!$C$3:$C$24,0)),0)</f>
        <v>0</v>
      </c>
      <c r="AB338" s="2">
        <f t="shared" si="40"/>
        <v>2</v>
      </c>
      <c r="AC338" s="2">
        <f t="shared" si="41"/>
        <v>286954</v>
      </c>
      <c r="AD338" s="5">
        <f t="shared" si="42"/>
        <v>97590</v>
      </c>
      <c r="AE338" s="5">
        <f t="shared" si="43"/>
        <v>384544</v>
      </c>
      <c r="AG338" s="2">
        <f t="shared" si="44"/>
        <v>11</v>
      </c>
      <c r="AH338" s="2">
        <f t="shared" si="45"/>
        <v>2024</v>
      </c>
      <c r="AJ338" s="5">
        <f t="shared" si="46"/>
        <v>20655</v>
      </c>
      <c r="AK338" s="2">
        <f t="shared" si="47"/>
        <v>12</v>
      </c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40"/>
    </row>
    <row r="339" spans="1:89" x14ac:dyDescent="0.25">
      <c r="A339" s="18">
        <v>45622</v>
      </c>
      <c r="B339" s="20">
        <v>11449</v>
      </c>
      <c r="C339" s="20">
        <v>11543</v>
      </c>
      <c r="D339" s="20">
        <v>11663</v>
      </c>
      <c r="E339" s="20">
        <v>11703</v>
      </c>
      <c r="F339" s="20">
        <v>12178</v>
      </c>
      <c r="G339" s="20">
        <v>13112</v>
      </c>
      <c r="H339" s="20">
        <v>13932</v>
      </c>
      <c r="I339" s="20">
        <v>16495</v>
      </c>
      <c r="J339" s="20">
        <v>18572</v>
      </c>
      <c r="K339" s="20">
        <v>19355</v>
      </c>
      <c r="L339" s="20">
        <v>20367</v>
      </c>
      <c r="M339" s="20">
        <v>20632</v>
      </c>
      <c r="N339" s="20">
        <v>19993</v>
      </c>
      <c r="O339" s="20">
        <v>19746</v>
      </c>
      <c r="P339" s="20">
        <v>19383</v>
      </c>
      <c r="Q339" s="20">
        <v>20058</v>
      </c>
      <c r="R339" s="20">
        <v>19764</v>
      </c>
      <c r="S339" s="20">
        <v>17649</v>
      </c>
      <c r="T339" s="20">
        <v>16371</v>
      </c>
      <c r="U339" s="20">
        <v>15759</v>
      </c>
      <c r="V339" s="20">
        <v>15282</v>
      </c>
      <c r="W339" s="20">
        <v>14648</v>
      </c>
      <c r="X339" s="20">
        <v>12745</v>
      </c>
      <c r="Y339" s="20">
        <v>11979</v>
      </c>
      <c r="AA339" s="2">
        <f>IFERROR(INDEX('Holiday Schedule'!$D$3:$D$24,MATCH(A339,'Holiday Schedule'!$C$3:$C$24,0)),0)</f>
        <v>0</v>
      </c>
      <c r="AB339" s="2">
        <f t="shared" si="40"/>
        <v>3</v>
      </c>
      <c r="AC339" s="2">
        <f t="shared" si="41"/>
        <v>286819</v>
      </c>
      <c r="AD339" s="5">
        <f t="shared" si="42"/>
        <v>97559</v>
      </c>
      <c r="AE339" s="5">
        <f t="shared" si="43"/>
        <v>384378</v>
      </c>
      <c r="AG339" s="2">
        <f t="shared" si="44"/>
        <v>11</v>
      </c>
      <c r="AH339" s="2">
        <f t="shared" si="45"/>
        <v>2024</v>
      </c>
      <c r="AJ339" s="5">
        <f t="shared" si="46"/>
        <v>20632</v>
      </c>
      <c r="AK339" s="2">
        <f t="shared" si="47"/>
        <v>12</v>
      </c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40"/>
    </row>
    <row r="340" spans="1:89" x14ac:dyDescent="0.25">
      <c r="A340" s="18">
        <v>45623</v>
      </c>
      <c r="B340" s="20">
        <v>11464</v>
      </c>
      <c r="C340" s="20">
        <v>11561</v>
      </c>
      <c r="D340" s="20">
        <v>11681</v>
      </c>
      <c r="E340" s="20">
        <v>11721</v>
      </c>
      <c r="F340" s="20">
        <v>12197</v>
      </c>
      <c r="G340" s="20">
        <v>13132</v>
      </c>
      <c r="H340" s="20">
        <v>13968</v>
      </c>
      <c r="I340" s="20">
        <v>16522</v>
      </c>
      <c r="J340" s="20">
        <v>18604</v>
      </c>
      <c r="K340" s="20">
        <v>19383</v>
      </c>
      <c r="L340" s="20">
        <v>20402</v>
      </c>
      <c r="M340" s="20">
        <v>20667</v>
      </c>
      <c r="N340" s="20">
        <v>20029</v>
      </c>
      <c r="O340" s="20">
        <v>19775</v>
      </c>
      <c r="P340" s="20">
        <v>19414</v>
      </c>
      <c r="Q340" s="20">
        <v>20012</v>
      </c>
      <c r="R340" s="20">
        <v>19799</v>
      </c>
      <c r="S340" s="20">
        <v>17681</v>
      </c>
      <c r="T340" s="20">
        <v>16397</v>
      </c>
      <c r="U340" s="20">
        <v>15777</v>
      </c>
      <c r="V340" s="20">
        <v>15298</v>
      </c>
      <c r="W340" s="20">
        <v>14660</v>
      </c>
      <c r="X340" s="20">
        <v>12751</v>
      </c>
      <c r="Y340" s="20">
        <v>11987</v>
      </c>
      <c r="AA340" s="2">
        <f>IFERROR(INDEX('Holiday Schedule'!$D$3:$D$24,MATCH(A340,'Holiday Schedule'!$C$3:$C$24,0)),0)</f>
        <v>0</v>
      </c>
      <c r="AB340" s="2">
        <f t="shared" si="40"/>
        <v>4</v>
      </c>
      <c r="AC340" s="2">
        <f t="shared" si="41"/>
        <v>287171</v>
      </c>
      <c r="AD340" s="5">
        <f t="shared" si="42"/>
        <v>97711</v>
      </c>
      <c r="AE340" s="5">
        <f t="shared" si="43"/>
        <v>384882</v>
      </c>
      <c r="AG340" s="2">
        <f t="shared" si="44"/>
        <v>11</v>
      </c>
      <c r="AH340" s="2">
        <f t="shared" si="45"/>
        <v>2024</v>
      </c>
      <c r="AJ340" s="5">
        <f t="shared" si="46"/>
        <v>20667</v>
      </c>
      <c r="AK340" s="2">
        <f t="shared" si="47"/>
        <v>12</v>
      </c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40"/>
    </row>
    <row r="341" spans="1:89" x14ac:dyDescent="0.25">
      <c r="A341" s="18">
        <v>45624</v>
      </c>
      <c r="B341" s="20">
        <v>11477</v>
      </c>
      <c r="C341" s="20">
        <v>11490</v>
      </c>
      <c r="D341" s="20">
        <v>11589</v>
      </c>
      <c r="E341" s="20">
        <v>11574</v>
      </c>
      <c r="F341" s="20">
        <v>12101</v>
      </c>
      <c r="G341" s="20">
        <v>12825</v>
      </c>
      <c r="H341" s="20">
        <v>13837</v>
      </c>
      <c r="I341" s="20">
        <v>15479</v>
      </c>
      <c r="J341" s="20">
        <v>17143</v>
      </c>
      <c r="K341" s="20">
        <v>18480</v>
      </c>
      <c r="L341" s="20">
        <v>19150</v>
      </c>
      <c r="M341" s="20">
        <v>19386</v>
      </c>
      <c r="N341" s="20">
        <v>18622</v>
      </c>
      <c r="O341" s="20">
        <v>18257</v>
      </c>
      <c r="P341" s="20">
        <v>17944</v>
      </c>
      <c r="Q341" s="20">
        <v>18432</v>
      </c>
      <c r="R341" s="20">
        <v>18195</v>
      </c>
      <c r="S341" s="20">
        <v>16748</v>
      </c>
      <c r="T341" s="20">
        <v>15902</v>
      </c>
      <c r="U341" s="20">
        <v>15249</v>
      </c>
      <c r="V341" s="20">
        <v>14806</v>
      </c>
      <c r="W341" s="20">
        <v>14137</v>
      </c>
      <c r="X341" s="20">
        <v>12531</v>
      </c>
      <c r="Y341" s="20">
        <v>11622</v>
      </c>
      <c r="AA341" s="2">
        <f>IFERROR(INDEX('Holiday Schedule'!$D$3:$D$24,MATCH(A341,'Holiday Schedule'!$C$3:$C$24,0)),0)</f>
        <v>1</v>
      </c>
      <c r="AB341" s="2">
        <f t="shared" si="40"/>
        <v>5</v>
      </c>
      <c r="AC341" s="2">
        <f t="shared" si="41"/>
        <v>0</v>
      </c>
      <c r="AD341" s="5">
        <f t="shared" si="42"/>
        <v>366976</v>
      </c>
      <c r="AE341" s="5">
        <f t="shared" si="43"/>
        <v>366976</v>
      </c>
      <c r="AG341" s="2">
        <f t="shared" si="44"/>
        <v>11</v>
      </c>
      <c r="AH341" s="2">
        <f t="shared" si="45"/>
        <v>2024</v>
      </c>
      <c r="AJ341" s="5">
        <f t="shared" si="46"/>
        <v>19386</v>
      </c>
      <c r="AK341" s="2">
        <f t="shared" si="47"/>
        <v>12</v>
      </c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40"/>
    </row>
    <row r="342" spans="1:89" x14ac:dyDescent="0.25">
      <c r="A342" s="18">
        <v>45625</v>
      </c>
      <c r="B342" s="20">
        <v>11403</v>
      </c>
      <c r="C342" s="20">
        <v>11498</v>
      </c>
      <c r="D342" s="20">
        <v>11614</v>
      </c>
      <c r="E342" s="20">
        <v>11656</v>
      </c>
      <c r="F342" s="20">
        <v>12133</v>
      </c>
      <c r="G342" s="20">
        <v>13068</v>
      </c>
      <c r="H342" s="20">
        <v>13918</v>
      </c>
      <c r="I342" s="20">
        <v>16515</v>
      </c>
      <c r="J342" s="20">
        <v>18581</v>
      </c>
      <c r="K342" s="20">
        <v>19374</v>
      </c>
      <c r="L342" s="20">
        <v>20393</v>
      </c>
      <c r="M342" s="20">
        <v>20658</v>
      </c>
      <c r="N342" s="20">
        <v>20020</v>
      </c>
      <c r="O342" s="20">
        <v>19766</v>
      </c>
      <c r="P342" s="20">
        <v>19404</v>
      </c>
      <c r="Q342" s="20">
        <v>20007</v>
      </c>
      <c r="R342" s="20">
        <v>19761</v>
      </c>
      <c r="S342" s="20">
        <v>17646</v>
      </c>
      <c r="T342" s="20">
        <v>16363</v>
      </c>
      <c r="U342" s="20">
        <v>15747</v>
      </c>
      <c r="V342" s="20">
        <v>15267</v>
      </c>
      <c r="W342" s="20">
        <v>14628</v>
      </c>
      <c r="X342" s="20">
        <v>12721</v>
      </c>
      <c r="Y342" s="20">
        <v>11955</v>
      </c>
      <c r="AA342" s="2">
        <f>IFERROR(INDEX('Holiday Schedule'!$D$3:$D$24,MATCH(A342,'Holiday Schedule'!$C$3:$C$24,0)),0)</f>
        <v>1</v>
      </c>
      <c r="AB342" s="2">
        <f t="shared" si="40"/>
        <v>6</v>
      </c>
      <c r="AC342" s="2">
        <f t="shared" si="41"/>
        <v>0</v>
      </c>
      <c r="AD342" s="5">
        <f t="shared" si="42"/>
        <v>384096</v>
      </c>
      <c r="AE342" s="5">
        <f t="shared" si="43"/>
        <v>384096</v>
      </c>
      <c r="AG342" s="2">
        <f t="shared" si="44"/>
        <v>11</v>
      </c>
      <c r="AH342" s="2">
        <f t="shared" si="45"/>
        <v>2024</v>
      </c>
      <c r="AJ342" s="5">
        <f t="shared" si="46"/>
        <v>20658</v>
      </c>
      <c r="AK342" s="2">
        <f t="shared" si="47"/>
        <v>12</v>
      </c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40"/>
    </row>
    <row r="343" spans="1:89" x14ac:dyDescent="0.25">
      <c r="A343" s="18">
        <v>45626</v>
      </c>
      <c r="B343" s="20">
        <v>11453</v>
      </c>
      <c r="C343" s="20">
        <v>11466</v>
      </c>
      <c r="D343" s="20">
        <v>11566</v>
      </c>
      <c r="E343" s="20">
        <v>11550</v>
      </c>
      <c r="F343" s="20">
        <v>12079</v>
      </c>
      <c r="G343" s="20">
        <v>12801</v>
      </c>
      <c r="H343" s="20">
        <v>13805</v>
      </c>
      <c r="I343" s="20">
        <v>15485</v>
      </c>
      <c r="J343" s="20">
        <v>17151</v>
      </c>
      <c r="K343" s="20">
        <v>18488</v>
      </c>
      <c r="L343" s="20">
        <v>19155</v>
      </c>
      <c r="M343" s="20">
        <v>19393</v>
      </c>
      <c r="N343" s="20">
        <v>18631</v>
      </c>
      <c r="O343" s="20">
        <v>18261</v>
      </c>
      <c r="P343" s="20">
        <v>17927</v>
      </c>
      <c r="Q343" s="20">
        <v>18334</v>
      </c>
      <c r="R343" s="20">
        <v>18177</v>
      </c>
      <c r="S343" s="20">
        <v>16732</v>
      </c>
      <c r="T343" s="20">
        <v>15910</v>
      </c>
      <c r="U343" s="20">
        <v>15259</v>
      </c>
      <c r="V343" s="20">
        <v>14824</v>
      </c>
      <c r="W343" s="20">
        <v>14168</v>
      </c>
      <c r="X343" s="20">
        <v>12553</v>
      </c>
      <c r="Y343" s="20">
        <v>11648</v>
      </c>
      <c r="AA343" s="2">
        <f>IFERROR(INDEX('Holiday Schedule'!$D$3:$D$24,MATCH(A343,'Holiday Schedule'!$C$3:$C$24,0)),0)</f>
        <v>0</v>
      </c>
      <c r="AB343" s="2">
        <f t="shared" si="40"/>
        <v>7</v>
      </c>
      <c r="AC343" s="2">
        <f t="shared" si="41"/>
        <v>0</v>
      </c>
      <c r="AD343" s="5">
        <f t="shared" si="42"/>
        <v>366816</v>
      </c>
      <c r="AE343" s="5">
        <f t="shared" si="43"/>
        <v>366816</v>
      </c>
      <c r="AG343" s="2">
        <f t="shared" si="44"/>
        <v>11</v>
      </c>
      <c r="AH343" s="2">
        <f t="shared" si="45"/>
        <v>2024</v>
      </c>
      <c r="AJ343" s="5">
        <f t="shared" si="46"/>
        <v>19393</v>
      </c>
      <c r="AK343" s="2">
        <f t="shared" si="47"/>
        <v>12</v>
      </c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40"/>
    </row>
    <row r="344" spans="1:89" x14ac:dyDescent="0.25">
      <c r="A344" s="18">
        <v>45627</v>
      </c>
      <c r="B344" s="20">
        <v>13636</v>
      </c>
      <c r="C344" s="20">
        <v>13362</v>
      </c>
      <c r="D344" s="20">
        <v>13408</v>
      </c>
      <c r="E344" s="20">
        <v>13483</v>
      </c>
      <c r="F344" s="20">
        <v>13812</v>
      </c>
      <c r="G344" s="20">
        <v>14791</v>
      </c>
      <c r="H344" s="20">
        <v>15460</v>
      </c>
      <c r="I344" s="20">
        <v>17342</v>
      </c>
      <c r="J344" s="20">
        <v>19387</v>
      </c>
      <c r="K344" s="20">
        <v>20727</v>
      </c>
      <c r="L344" s="20">
        <v>21651</v>
      </c>
      <c r="M344" s="20">
        <v>21265</v>
      </c>
      <c r="N344" s="20">
        <v>20592</v>
      </c>
      <c r="O344" s="20">
        <v>20506</v>
      </c>
      <c r="P344" s="20">
        <v>20038</v>
      </c>
      <c r="Q344" s="20">
        <v>19998</v>
      </c>
      <c r="R344" s="20">
        <v>20280</v>
      </c>
      <c r="S344" s="20">
        <v>18815</v>
      </c>
      <c r="T344" s="20">
        <v>17976</v>
      </c>
      <c r="U344" s="20">
        <v>17184</v>
      </c>
      <c r="V344" s="20">
        <v>16699</v>
      </c>
      <c r="W344" s="20">
        <v>16280</v>
      </c>
      <c r="X344" s="20">
        <v>14598</v>
      </c>
      <c r="Y344" s="20">
        <v>14218</v>
      </c>
      <c r="AA344" s="2">
        <f>IFERROR(INDEX('Holiday Schedule'!$D$3:$D$24,MATCH(A344,'Holiday Schedule'!$C$3:$C$24,0)),0)</f>
        <v>0</v>
      </c>
      <c r="AB344" s="2">
        <f t="shared" si="40"/>
        <v>1</v>
      </c>
      <c r="AC344" s="2">
        <f t="shared" si="41"/>
        <v>0</v>
      </c>
      <c r="AD344" s="5">
        <f t="shared" si="42"/>
        <v>415508</v>
      </c>
      <c r="AE344" s="5">
        <f t="shared" si="43"/>
        <v>415508</v>
      </c>
      <c r="AG344" s="2">
        <f t="shared" si="44"/>
        <v>12</v>
      </c>
      <c r="AH344" s="2">
        <f t="shared" si="45"/>
        <v>2024</v>
      </c>
      <c r="AJ344" s="5">
        <f t="shared" si="46"/>
        <v>21651</v>
      </c>
      <c r="AK344" s="2">
        <f t="shared" si="47"/>
        <v>11</v>
      </c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40"/>
    </row>
    <row r="345" spans="1:89" x14ac:dyDescent="0.25">
      <c r="A345" s="18">
        <v>45628</v>
      </c>
      <c r="B345" s="20">
        <v>13535</v>
      </c>
      <c r="C345" s="20">
        <v>13255</v>
      </c>
      <c r="D345" s="20">
        <v>13348</v>
      </c>
      <c r="E345" s="20">
        <v>13519</v>
      </c>
      <c r="F345" s="20">
        <v>13800</v>
      </c>
      <c r="G345" s="20">
        <v>14924</v>
      </c>
      <c r="H345" s="20">
        <v>15636</v>
      </c>
      <c r="I345" s="20">
        <v>17975</v>
      </c>
      <c r="J345" s="20">
        <v>20187</v>
      </c>
      <c r="K345" s="20">
        <v>21430</v>
      </c>
      <c r="L345" s="20">
        <v>22421</v>
      </c>
      <c r="M345" s="20">
        <v>22024</v>
      </c>
      <c r="N345" s="20">
        <v>21434</v>
      </c>
      <c r="O345" s="20">
        <v>21478</v>
      </c>
      <c r="P345" s="20">
        <v>20971</v>
      </c>
      <c r="Q345" s="20">
        <v>20857</v>
      </c>
      <c r="R345" s="20">
        <v>20951</v>
      </c>
      <c r="S345" s="20">
        <v>19224</v>
      </c>
      <c r="T345" s="20">
        <v>18078</v>
      </c>
      <c r="U345" s="20">
        <v>17405</v>
      </c>
      <c r="V345" s="20">
        <v>16908</v>
      </c>
      <c r="W345" s="20">
        <v>16458</v>
      </c>
      <c r="X345" s="20">
        <v>14653</v>
      </c>
      <c r="Y345" s="20">
        <v>14255</v>
      </c>
      <c r="AA345" s="2">
        <f>IFERROR(INDEX('Holiday Schedule'!$D$3:$D$24,MATCH(A345,'Holiday Schedule'!$C$3:$C$24,0)),0)</f>
        <v>0</v>
      </c>
      <c r="AB345" s="2">
        <f t="shared" si="40"/>
        <v>2</v>
      </c>
      <c r="AC345" s="2">
        <f t="shared" si="41"/>
        <v>312454</v>
      </c>
      <c r="AD345" s="5">
        <f t="shared" si="42"/>
        <v>112272</v>
      </c>
      <c r="AE345" s="5">
        <f t="shared" si="43"/>
        <v>424726</v>
      </c>
      <c r="AG345" s="2">
        <f t="shared" si="44"/>
        <v>12</v>
      </c>
      <c r="AH345" s="2">
        <f t="shared" si="45"/>
        <v>2024</v>
      </c>
      <c r="AJ345" s="5">
        <f t="shared" si="46"/>
        <v>22421</v>
      </c>
      <c r="AK345" s="2">
        <f t="shared" si="47"/>
        <v>11</v>
      </c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40"/>
    </row>
    <row r="346" spans="1:89" x14ac:dyDescent="0.25">
      <c r="A346" s="18">
        <v>45629</v>
      </c>
      <c r="B346" s="20">
        <v>13626</v>
      </c>
      <c r="C346" s="20">
        <v>13342</v>
      </c>
      <c r="D346" s="20">
        <v>13436</v>
      </c>
      <c r="E346" s="20">
        <v>13607</v>
      </c>
      <c r="F346" s="20">
        <v>13891</v>
      </c>
      <c r="G346" s="20">
        <v>15018</v>
      </c>
      <c r="H346" s="20">
        <v>15743</v>
      </c>
      <c r="I346" s="20">
        <v>18063</v>
      </c>
      <c r="J346" s="20">
        <v>20282</v>
      </c>
      <c r="K346" s="20">
        <v>21529</v>
      </c>
      <c r="L346" s="20">
        <v>22523</v>
      </c>
      <c r="M346" s="20">
        <v>22125</v>
      </c>
      <c r="N346" s="20">
        <v>21533</v>
      </c>
      <c r="O346" s="20">
        <v>21576</v>
      </c>
      <c r="P346" s="20">
        <v>21064</v>
      </c>
      <c r="Q346" s="20">
        <v>20954</v>
      </c>
      <c r="R346" s="20">
        <v>21055</v>
      </c>
      <c r="S346" s="20">
        <v>19311</v>
      </c>
      <c r="T346" s="20">
        <v>18160</v>
      </c>
      <c r="U346" s="20">
        <v>17487</v>
      </c>
      <c r="V346" s="20">
        <v>16990</v>
      </c>
      <c r="W346" s="20">
        <v>16531</v>
      </c>
      <c r="X346" s="20">
        <v>14722</v>
      </c>
      <c r="Y346" s="20">
        <v>14325</v>
      </c>
      <c r="AA346" s="2">
        <f>IFERROR(INDEX('Holiday Schedule'!$D$3:$D$24,MATCH(A346,'Holiday Schedule'!$C$3:$C$24,0)),0)</f>
        <v>0</v>
      </c>
      <c r="AB346" s="2">
        <f t="shared" si="40"/>
        <v>3</v>
      </c>
      <c r="AC346" s="2">
        <f t="shared" si="41"/>
        <v>313905</v>
      </c>
      <c r="AD346" s="5">
        <f t="shared" si="42"/>
        <v>112988</v>
      </c>
      <c r="AE346" s="5">
        <f t="shared" si="43"/>
        <v>426893</v>
      </c>
      <c r="AG346" s="2">
        <f t="shared" si="44"/>
        <v>12</v>
      </c>
      <c r="AH346" s="2">
        <f t="shared" si="45"/>
        <v>2024</v>
      </c>
      <c r="AJ346" s="5">
        <f t="shared" si="46"/>
        <v>22523</v>
      </c>
      <c r="AK346" s="2">
        <f t="shared" si="47"/>
        <v>11</v>
      </c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40"/>
    </row>
    <row r="347" spans="1:89" x14ac:dyDescent="0.25">
      <c r="A347" s="18">
        <v>45630</v>
      </c>
      <c r="B347" s="20">
        <v>13658</v>
      </c>
      <c r="C347" s="20">
        <v>13376</v>
      </c>
      <c r="D347" s="20">
        <v>13467</v>
      </c>
      <c r="E347" s="20">
        <v>13643</v>
      </c>
      <c r="F347" s="20">
        <v>13924</v>
      </c>
      <c r="G347" s="20">
        <v>15056</v>
      </c>
      <c r="H347" s="20">
        <v>15765</v>
      </c>
      <c r="I347" s="20">
        <v>18097</v>
      </c>
      <c r="J347" s="20">
        <v>20326</v>
      </c>
      <c r="K347" s="20">
        <v>21577</v>
      </c>
      <c r="L347" s="20">
        <v>22574</v>
      </c>
      <c r="M347" s="20">
        <v>22176</v>
      </c>
      <c r="N347" s="20">
        <v>21580</v>
      </c>
      <c r="O347" s="20">
        <v>21623</v>
      </c>
      <c r="P347" s="20">
        <v>21111</v>
      </c>
      <c r="Q347" s="20">
        <v>21000</v>
      </c>
      <c r="R347" s="20">
        <v>21100</v>
      </c>
      <c r="S347" s="20">
        <v>19353</v>
      </c>
      <c r="T347" s="20">
        <v>18198</v>
      </c>
      <c r="U347" s="20">
        <v>17521</v>
      </c>
      <c r="V347" s="20">
        <v>17023</v>
      </c>
      <c r="W347" s="20">
        <v>16569</v>
      </c>
      <c r="X347" s="20">
        <v>14754</v>
      </c>
      <c r="Y347" s="20">
        <v>14353</v>
      </c>
      <c r="AA347" s="2">
        <f>IFERROR(INDEX('Holiday Schedule'!$D$3:$D$24,MATCH(A347,'Holiday Schedule'!$C$3:$C$24,0)),0)</f>
        <v>0</v>
      </c>
      <c r="AB347" s="2">
        <f t="shared" si="40"/>
        <v>4</v>
      </c>
      <c r="AC347" s="2">
        <f t="shared" si="41"/>
        <v>314582</v>
      </c>
      <c r="AD347" s="5">
        <f t="shared" si="42"/>
        <v>113242</v>
      </c>
      <c r="AE347" s="5">
        <f t="shared" si="43"/>
        <v>427824</v>
      </c>
      <c r="AG347" s="2">
        <f t="shared" si="44"/>
        <v>12</v>
      </c>
      <c r="AH347" s="2">
        <f t="shared" si="45"/>
        <v>2024</v>
      </c>
      <c r="AJ347" s="5">
        <f t="shared" si="46"/>
        <v>22574</v>
      </c>
      <c r="AK347" s="2">
        <f t="shared" si="47"/>
        <v>11</v>
      </c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40"/>
    </row>
    <row r="348" spans="1:89" x14ac:dyDescent="0.25">
      <c r="A348" s="18">
        <v>45631</v>
      </c>
      <c r="B348" s="20">
        <v>13689</v>
      </c>
      <c r="C348" s="20">
        <v>13406</v>
      </c>
      <c r="D348" s="20">
        <v>13499</v>
      </c>
      <c r="E348" s="20">
        <v>13676</v>
      </c>
      <c r="F348" s="20">
        <v>13957</v>
      </c>
      <c r="G348" s="20">
        <v>15092</v>
      </c>
      <c r="H348" s="20">
        <v>15826</v>
      </c>
      <c r="I348" s="20">
        <v>18224</v>
      </c>
      <c r="J348" s="20">
        <v>20386</v>
      </c>
      <c r="K348" s="20">
        <v>21641</v>
      </c>
      <c r="L348" s="20">
        <v>22641</v>
      </c>
      <c r="M348" s="20">
        <v>22234</v>
      </c>
      <c r="N348" s="20">
        <v>21636</v>
      </c>
      <c r="O348" s="20">
        <v>21682</v>
      </c>
      <c r="P348" s="20">
        <v>21167</v>
      </c>
      <c r="Q348" s="20">
        <v>21102</v>
      </c>
      <c r="R348" s="20">
        <v>21155</v>
      </c>
      <c r="S348" s="20">
        <v>19403</v>
      </c>
      <c r="T348" s="20">
        <v>18245</v>
      </c>
      <c r="U348" s="20">
        <v>17568</v>
      </c>
      <c r="V348" s="20">
        <v>17068</v>
      </c>
      <c r="W348" s="20">
        <v>16613</v>
      </c>
      <c r="X348" s="20">
        <v>14791</v>
      </c>
      <c r="Y348" s="20">
        <v>14390</v>
      </c>
      <c r="AA348" s="2">
        <f>IFERROR(INDEX('Holiday Schedule'!$D$3:$D$24,MATCH(A348,'Holiday Schedule'!$C$3:$C$24,0)),0)</f>
        <v>0</v>
      </c>
      <c r="AB348" s="2">
        <f t="shared" si="40"/>
        <v>5</v>
      </c>
      <c r="AC348" s="2">
        <f t="shared" si="41"/>
        <v>315556</v>
      </c>
      <c r="AD348" s="5">
        <f t="shared" si="42"/>
        <v>113535</v>
      </c>
      <c r="AE348" s="5">
        <f t="shared" si="43"/>
        <v>429091</v>
      </c>
      <c r="AG348" s="2">
        <f t="shared" si="44"/>
        <v>12</v>
      </c>
      <c r="AH348" s="2">
        <f t="shared" si="45"/>
        <v>2024</v>
      </c>
      <c r="AJ348" s="5">
        <f t="shared" si="46"/>
        <v>22641</v>
      </c>
      <c r="AK348" s="2">
        <f t="shared" si="47"/>
        <v>11</v>
      </c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40"/>
    </row>
    <row r="349" spans="1:89" x14ac:dyDescent="0.25">
      <c r="A349" s="18">
        <v>45632</v>
      </c>
      <c r="B349" s="20">
        <v>13692</v>
      </c>
      <c r="C349" s="20">
        <v>13409</v>
      </c>
      <c r="D349" s="20">
        <v>13501</v>
      </c>
      <c r="E349" s="20">
        <v>13677</v>
      </c>
      <c r="F349" s="20">
        <v>13959</v>
      </c>
      <c r="G349" s="20">
        <v>15095</v>
      </c>
      <c r="H349" s="20">
        <v>15827</v>
      </c>
      <c r="I349" s="20">
        <v>18166</v>
      </c>
      <c r="J349" s="20">
        <v>20384</v>
      </c>
      <c r="K349" s="20">
        <v>21635</v>
      </c>
      <c r="L349" s="20">
        <v>22638</v>
      </c>
      <c r="M349" s="20">
        <v>22234</v>
      </c>
      <c r="N349" s="20">
        <v>21637</v>
      </c>
      <c r="O349" s="20">
        <v>21683</v>
      </c>
      <c r="P349" s="20">
        <v>21168</v>
      </c>
      <c r="Q349" s="20">
        <v>21053</v>
      </c>
      <c r="R349" s="20">
        <v>21157</v>
      </c>
      <c r="S349" s="20">
        <v>19412</v>
      </c>
      <c r="T349" s="20">
        <v>18253</v>
      </c>
      <c r="U349" s="20">
        <v>17577</v>
      </c>
      <c r="V349" s="20">
        <v>17076</v>
      </c>
      <c r="W349" s="20">
        <v>16619</v>
      </c>
      <c r="X349" s="20">
        <v>14799</v>
      </c>
      <c r="Y349" s="20">
        <v>14399</v>
      </c>
      <c r="AA349" s="2">
        <f>IFERROR(INDEX('Holiday Schedule'!$D$3:$D$24,MATCH(A349,'Holiday Schedule'!$C$3:$C$24,0)),0)</f>
        <v>0</v>
      </c>
      <c r="AB349" s="2">
        <f t="shared" si="40"/>
        <v>6</v>
      </c>
      <c r="AC349" s="2">
        <f t="shared" si="41"/>
        <v>315491</v>
      </c>
      <c r="AD349" s="5">
        <f t="shared" si="42"/>
        <v>113559</v>
      </c>
      <c r="AE349" s="5">
        <f t="shared" si="43"/>
        <v>429050</v>
      </c>
      <c r="AG349" s="2">
        <f t="shared" si="44"/>
        <v>12</v>
      </c>
      <c r="AH349" s="2">
        <f t="shared" si="45"/>
        <v>2024</v>
      </c>
      <c r="AJ349" s="5">
        <f t="shared" si="46"/>
        <v>22638</v>
      </c>
      <c r="AK349" s="2">
        <f t="shared" si="47"/>
        <v>11</v>
      </c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40"/>
    </row>
    <row r="350" spans="1:89" x14ac:dyDescent="0.25">
      <c r="A350" s="18">
        <v>45633</v>
      </c>
      <c r="B350" s="20">
        <v>13772</v>
      </c>
      <c r="C350" s="20">
        <v>13500</v>
      </c>
      <c r="D350" s="20">
        <v>13545</v>
      </c>
      <c r="E350" s="20">
        <v>13621</v>
      </c>
      <c r="F350" s="20">
        <v>13951</v>
      </c>
      <c r="G350" s="20">
        <v>14937</v>
      </c>
      <c r="H350" s="20">
        <v>15610</v>
      </c>
      <c r="I350" s="20">
        <v>17479</v>
      </c>
      <c r="J350" s="20">
        <v>19536</v>
      </c>
      <c r="K350" s="20">
        <v>20886</v>
      </c>
      <c r="L350" s="20">
        <v>21819</v>
      </c>
      <c r="M350" s="20">
        <v>21433</v>
      </c>
      <c r="N350" s="20">
        <v>20754</v>
      </c>
      <c r="O350" s="20">
        <v>20667</v>
      </c>
      <c r="P350" s="20">
        <v>20194</v>
      </c>
      <c r="Q350" s="20">
        <v>20152</v>
      </c>
      <c r="R350" s="20">
        <v>20462</v>
      </c>
      <c r="S350" s="20">
        <v>18991</v>
      </c>
      <c r="T350" s="20">
        <v>18147</v>
      </c>
      <c r="U350" s="20">
        <v>17347</v>
      </c>
      <c r="V350" s="20">
        <v>16857</v>
      </c>
      <c r="W350" s="20">
        <v>16438</v>
      </c>
      <c r="X350" s="20">
        <v>14742</v>
      </c>
      <c r="Y350" s="20">
        <v>14359</v>
      </c>
      <c r="AA350" s="2">
        <f>IFERROR(INDEX('Holiday Schedule'!$D$3:$D$24,MATCH(A350,'Holiday Schedule'!$C$3:$C$24,0)),0)</f>
        <v>0</v>
      </c>
      <c r="AB350" s="2">
        <f t="shared" si="40"/>
        <v>7</v>
      </c>
      <c r="AC350" s="2">
        <f t="shared" si="41"/>
        <v>0</v>
      </c>
      <c r="AD350" s="5">
        <f t="shared" si="42"/>
        <v>419199</v>
      </c>
      <c r="AE350" s="5">
        <f t="shared" si="43"/>
        <v>419199</v>
      </c>
      <c r="AG350" s="2">
        <f t="shared" si="44"/>
        <v>12</v>
      </c>
      <c r="AH350" s="2">
        <f t="shared" si="45"/>
        <v>2024</v>
      </c>
      <c r="AJ350" s="5">
        <f t="shared" si="46"/>
        <v>21819</v>
      </c>
      <c r="AK350" s="2">
        <f t="shared" si="47"/>
        <v>11</v>
      </c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40"/>
    </row>
    <row r="351" spans="1:89" x14ac:dyDescent="0.25">
      <c r="A351" s="18">
        <v>45634</v>
      </c>
      <c r="B351" s="20">
        <v>13770</v>
      </c>
      <c r="C351" s="20">
        <v>13497</v>
      </c>
      <c r="D351" s="20">
        <v>13543</v>
      </c>
      <c r="E351" s="20">
        <v>13619</v>
      </c>
      <c r="F351" s="20">
        <v>13948</v>
      </c>
      <c r="G351" s="20">
        <v>14936</v>
      </c>
      <c r="H351" s="20">
        <v>15619</v>
      </c>
      <c r="I351" s="20">
        <v>17585</v>
      </c>
      <c r="J351" s="20">
        <v>19604</v>
      </c>
      <c r="K351" s="20">
        <v>20919</v>
      </c>
      <c r="L351" s="20">
        <v>21835</v>
      </c>
      <c r="M351" s="20">
        <v>21447</v>
      </c>
      <c r="N351" s="20">
        <v>20770</v>
      </c>
      <c r="O351" s="20">
        <v>20685</v>
      </c>
      <c r="P351" s="20">
        <v>20219</v>
      </c>
      <c r="Q351" s="20">
        <v>20195</v>
      </c>
      <c r="R351" s="20">
        <v>20469</v>
      </c>
      <c r="S351" s="20">
        <v>18992</v>
      </c>
      <c r="T351" s="20">
        <v>18148</v>
      </c>
      <c r="U351" s="20">
        <v>17349</v>
      </c>
      <c r="V351" s="20">
        <v>16858</v>
      </c>
      <c r="W351" s="20">
        <v>16440</v>
      </c>
      <c r="X351" s="20">
        <v>14745</v>
      </c>
      <c r="Y351" s="20">
        <v>14363</v>
      </c>
      <c r="AA351" s="2">
        <f>IFERROR(INDEX('Holiday Schedule'!$D$3:$D$24,MATCH(A351,'Holiday Schedule'!$C$3:$C$24,0)),0)</f>
        <v>0</v>
      </c>
      <c r="AB351" s="2">
        <f t="shared" si="40"/>
        <v>1</v>
      </c>
      <c r="AC351" s="2">
        <f t="shared" si="41"/>
        <v>0</v>
      </c>
      <c r="AD351" s="5">
        <f t="shared" si="42"/>
        <v>419555</v>
      </c>
      <c r="AE351" s="5">
        <f t="shared" si="43"/>
        <v>419555</v>
      </c>
      <c r="AG351" s="2">
        <f t="shared" si="44"/>
        <v>12</v>
      </c>
      <c r="AH351" s="2">
        <f t="shared" si="45"/>
        <v>2024</v>
      </c>
      <c r="AJ351" s="5">
        <f t="shared" si="46"/>
        <v>21835</v>
      </c>
      <c r="AK351" s="2">
        <f t="shared" si="47"/>
        <v>11</v>
      </c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40"/>
    </row>
    <row r="352" spans="1:89" x14ac:dyDescent="0.25">
      <c r="A352" s="18">
        <v>45635</v>
      </c>
      <c r="B352" s="20">
        <v>13760</v>
      </c>
      <c r="C352" s="20">
        <v>13476</v>
      </c>
      <c r="D352" s="20">
        <v>13571</v>
      </c>
      <c r="E352" s="20">
        <v>13747</v>
      </c>
      <c r="F352" s="20">
        <v>14029</v>
      </c>
      <c r="G352" s="20">
        <v>15172</v>
      </c>
      <c r="H352" s="20">
        <v>15905</v>
      </c>
      <c r="I352" s="20">
        <v>18293</v>
      </c>
      <c r="J352" s="20">
        <v>20511</v>
      </c>
      <c r="K352" s="20">
        <v>21769</v>
      </c>
      <c r="L352" s="20">
        <v>22776</v>
      </c>
      <c r="M352" s="20">
        <v>22373</v>
      </c>
      <c r="N352" s="20">
        <v>21774</v>
      </c>
      <c r="O352" s="20">
        <v>21815</v>
      </c>
      <c r="P352" s="20">
        <v>21298</v>
      </c>
      <c r="Q352" s="20">
        <v>21190</v>
      </c>
      <c r="R352" s="20">
        <v>21244</v>
      </c>
      <c r="S352" s="20">
        <v>19492</v>
      </c>
      <c r="T352" s="20">
        <v>18340</v>
      </c>
      <c r="U352" s="20">
        <v>17656</v>
      </c>
      <c r="V352" s="20">
        <v>17153</v>
      </c>
      <c r="W352" s="20">
        <v>16695</v>
      </c>
      <c r="X352" s="20">
        <v>14863</v>
      </c>
      <c r="Y352" s="20">
        <v>14464</v>
      </c>
      <c r="AA352" s="2">
        <f>IFERROR(INDEX('Holiday Schedule'!$D$3:$D$24,MATCH(A352,'Holiday Schedule'!$C$3:$C$24,0)),0)</f>
        <v>0</v>
      </c>
      <c r="AB352" s="2">
        <f t="shared" si="40"/>
        <v>2</v>
      </c>
      <c r="AC352" s="2">
        <f t="shared" si="41"/>
        <v>317242</v>
      </c>
      <c r="AD352" s="5">
        <f t="shared" si="42"/>
        <v>114124</v>
      </c>
      <c r="AE352" s="5">
        <f t="shared" si="43"/>
        <v>431366</v>
      </c>
      <c r="AG352" s="2">
        <f t="shared" si="44"/>
        <v>12</v>
      </c>
      <c r="AH352" s="2">
        <f t="shared" si="45"/>
        <v>2024</v>
      </c>
      <c r="AJ352" s="5">
        <f t="shared" si="46"/>
        <v>22776</v>
      </c>
      <c r="AK352" s="2">
        <f t="shared" si="47"/>
        <v>11</v>
      </c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40"/>
    </row>
    <row r="353" spans="1:89" x14ac:dyDescent="0.25">
      <c r="A353" s="18">
        <v>45636</v>
      </c>
      <c r="B353" s="20">
        <v>13822</v>
      </c>
      <c r="C353" s="20">
        <v>13537</v>
      </c>
      <c r="D353" s="20">
        <v>13631</v>
      </c>
      <c r="E353" s="20">
        <v>13807</v>
      </c>
      <c r="F353" s="20">
        <v>14091</v>
      </c>
      <c r="G353" s="20">
        <v>15238</v>
      </c>
      <c r="H353" s="20">
        <v>15977</v>
      </c>
      <c r="I353" s="20">
        <v>18406</v>
      </c>
      <c r="J353" s="20">
        <v>20604</v>
      </c>
      <c r="K353" s="20">
        <v>21853</v>
      </c>
      <c r="L353" s="20">
        <v>22863</v>
      </c>
      <c r="M353" s="20">
        <v>22461</v>
      </c>
      <c r="N353" s="20">
        <v>21859</v>
      </c>
      <c r="O353" s="20">
        <v>21906</v>
      </c>
      <c r="P353" s="20">
        <v>21403</v>
      </c>
      <c r="Q353" s="20">
        <v>21338</v>
      </c>
      <c r="R353" s="20">
        <v>21353</v>
      </c>
      <c r="S353" s="20">
        <v>19591</v>
      </c>
      <c r="T353" s="20">
        <v>18424</v>
      </c>
      <c r="U353" s="20">
        <v>17738</v>
      </c>
      <c r="V353" s="20">
        <v>17235</v>
      </c>
      <c r="W353" s="20">
        <v>16772</v>
      </c>
      <c r="X353" s="20">
        <v>14933</v>
      </c>
      <c r="Y353" s="20">
        <v>14530</v>
      </c>
      <c r="AA353" s="2">
        <f>IFERROR(INDEX('Holiday Schedule'!$D$3:$D$24,MATCH(A353,'Holiday Schedule'!$C$3:$C$24,0)),0)</f>
        <v>0</v>
      </c>
      <c r="AB353" s="2">
        <f t="shared" si="40"/>
        <v>3</v>
      </c>
      <c r="AC353" s="2">
        <f t="shared" si="41"/>
        <v>318739</v>
      </c>
      <c r="AD353" s="5">
        <f t="shared" si="42"/>
        <v>114633</v>
      </c>
      <c r="AE353" s="5">
        <f t="shared" si="43"/>
        <v>433372</v>
      </c>
      <c r="AG353" s="2">
        <f t="shared" si="44"/>
        <v>12</v>
      </c>
      <c r="AH353" s="2">
        <f t="shared" si="45"/>
        <v>2024</v>
      </c>
      <c r="AJ353" s="5">
        <f t="shared" si="46"/>
        <v>22863</v>
      </c>
      <c r="AK353" s="2">
        <f t="shared" si="47"/>
        <v>11</v>
      </c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40"/>
    </row>
    <row r="354" spans="1:89" x14ac:dyDescent="0.25">
      <c r="A354" s="18">
        <v>45637</v>
      </c>
      <c r="B354" s="20">
        <v>13900</v>
      </c>
      <c r="C354" s="20">
        <v>13611</v>
      </c>
      <c r="D354" s="20">
        <v>13704</v>
      </c>
      <c r="E354" s="20">
        <v>13882</v>
      </c>
      <c r="F354" s="20">
        <v>14169</v>
      </c>
      <c r="G354" s="20">
        <v>15320</v>
      </c>
      <c r="H354" s="20">
        <v>16067</v>
      </c>
      <c r="I354" s="20">
        <v>18522</v>
      </c>
      <c r="J354" s="20">
        <v>20721</v>
      </c>
      <c r="K354" s="20">
        <v>21980</v>
      </c>
      <c r="L354" s="20">
        <v>22990</v>
      </c>
      <c r="M354" s="20">
        <v>22579</v>
      </c>
      <c r="N354" s="20">
        <v>21967</v>
      </c>
      <c r="O354" s="20">
        <v>22016</v>
      </c>
      <c r="P354" s="20">
        <v>21500</v>
      </c>
      <c r="Q354" s="20">
        <v>21472</v>
      </c>
      <c r="R354" s="20">
        <v>21470</v>
      </c>
      <c r="S354" s="20">
        <v>19699</v>
      </c>
      <c r="T354" s="20">
        <v>18525</v>
      </c>
      <c r="U354" s="20">
        <v>17833</v>
      </c>
      <c r="V354" s="20">
        <v>17325</v>
      </c>
      <c r="W354" s="20">
        <v>16847</v>
      </c>
      <c r="X354" s="20">
        <v>14961</v>
      </c>
      <c r="Y354" s="20">
        <v>14555</v>
      </c>
      <c r="AA354" s="2">
        <f>IFERROR(INDEX('Holiday Schedule'!$D$3:$D$24,MATCH(A354,'Holiday Schedule'!$C$3:$C$24,0)),0)</f>
        <v>0</v>
      </c>
      <c r="AB354" s="2">
        <f t="shared" si="40"/>
        <v>4</v>
      </c>
      <c r="AC354" s="2">
        <f t="shared" si="41"/>
        <v>320407</v>
      </c>
      <c r="AD354" s="5">
        <f t="shared" si="42"/>
        <v>115208</v>
      </c>
      <c r="AE354" s="5">
        <f t="shared" si="43"/>
        <v>435615</v>
      </c>
      <c r="AG354" s="2">
        <f t="shared" si="44"/>
        <v>12</v>
      </c>
      <c r="AH354" s="2">
        <f t="shared" si="45"/>
        <v>2024</v>
      </c>
      <c r="AJ354" s="5">
        <f t="shared" si="46"/>
        <v>22990</v>
      </c>
      <c r="AK354" s="2">
        <f t="shared" si="47"/>
        <v>11</v>
      </c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40"/>
    </row>
    <row r="355" spans="1:89" x14ac:dyDescent="0.25">
      <c r="A355" s="18">
        <v>45638</v>
      </c>
      <c r="B355" s="20">
        <v>13891</v>
      </c>
      <c r="C355" s="20">
        <v>13599</v>
      </c>
      <c r="D355" s="20">
        <v>13691</v>
      </c>
      <c r="E355" s="20">
        <v>13870</v>
      </c>
      <c r="F355" s="20">
        <v>14159</v>
      </c>
      <c r="G355" s="20">
        <v>15322</v>
      </c>
      <c r="H355" s="20">
        <v>16076</v>
      </c>
      <c r="I355" s="20">
        <v>18508</v>
      </c>
      <c r="J355" s="20">
        <v>20764</v>
      </c>
      <c r="K355" s="20">
        <v>22039</v>
      </c>
      <c r="L355" s="20">
        <v>23060</v>
      </c>
      <c r="M355" s="20">
        <v>22663</v>
      </c>
      <c r="N355" s="20">
        <v>22054</v>
      </c>
      <c r="O355" s="20">
        <v>22103</v>
      </c>
      <c r="P355" s="20">
        <v>21566</v>
      </c>
      <c r="Q355" s="20">
        <v>21450</v>
      </c>
      <c r="R355" s="20">
        <v>21548</v>
      </c>
      <c r="S355" s="20">
        <v>19769</v>
      </c>
      <c r="T355" s="20">
        <v>18589</v>
      </c>
      <c r="U355" s="20">
        <v>17895</v>
      </c>
      <c r="V355" s="20">
        <v>17386</v>
      </c>
      <c r="W355" s="20">
        <v>16918</v>
      </c>
      <c r="X355" s="20">
        <v>15069</v>
      </c>
      <c r="Y355" s="20">
        <v>14661</v>
      </c>
      <c r="AA355" s="2">
        <f>IFERROR(INDEX('Holiday Schedule'!$D$3:$D$24,MATCH(A355,'Holiday Schedule'!$C$3:$C$24,0)),0)</f>
        <v>0</v>
      </c>
      <c r="AB355" s="2">
        <f t="shared" si="40"/>
        <v>5</v>
      </c>
      <c r="AC355" s="2">
        <f t="shared" si="41"/>
        <v>321381</v>
      </c>
      <c r="AD355" s="5">
        <f t="shared" si="42"/>
        <v>115269</v>
      </c>
      <c r="AE355" s="5">
        <f t="shared" si="43"/>
        <v>436650</v>
      </c>
      <c r="AG355" s="2">
        <f t="shared" si="44"/>
        <v>12</v>
      </c>
      <c r="AH355" s="2">
        <f t="shared" si="45"/>
        <v>2024</v>
      </c>
      <c r="AJ355" s="5">
        <f t="shared" si="46"/>
        <v>23060</v>
      </c>
      <c r="AK355" s="2">
        <f t="shared" si="47"/>
        <v>11</v>
      </c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40"/>
    </row>
    <row r="356" spans="1:89" x14ac:dyDescent="0.25">
      <c r="A356" s="18">
        <v>45639</v>
      </c>
      <c r="B356" s="20">
        <v>14012</v>
      </c>
      <c r="C356" s="20">
        <v>13721</v>
      </c>
      <c r="D356" s="20">
        <v>13817</v>
      </c>
      <c r="E356" s="20">
        <v>13997</v>
      </c>
      <c r="F356" s="20">
        <v>14291</v>
      </c>
      <c r="G356" s="20">
        <v>15459</v>
      </c>
      <c r="H356" s="20">
        <v>16203</v>
      </c>
      <c r="I356" s="20">
        <v>18585</v>
      </c>
      <c r="J356" s="20">
        <v>20866</v>
      </c>
      <c r="K356" s="20">
        <v>22141</v>
      </c>
      <c r="L356" s="20">
        <v>23165</v>
      </c>
      <c r="M356" s="20">
        <v>22756</v>
      </c>
      <c r="N356" s="20">
        <v>22158</v>
      </c>
      <c r="O356" s="20">
        <v>22206</v>
      </c>
      <c r="P356" s="20">
        <v>21679</v>
      </c>
      <c r="Q356" s="20">
        <v>21559</v>
      </c>
      <c r="R356" s="20">
        <v>21657</v>
      </c>
      <c r="S356" s="20">
        <v>19877</v>
      </c>
      <c r="T356" s="20">
        <v>18693</v>
      </c>
      <c r="U356" s="20">
        <v>17996</v>
      </c>
      <c r="V356" s="20">
        <v>17480</v>
      </c>
      <c r="W356" s="20">
        <v>17016</v>
      </c>
      <c r="X356" s="20">
        <v>15147</v>
      </c>
      <c r="Y356" s="20">
        <v>14744</v>
      </c>
      <c r="AA356" s="2">
        <f>IFERROR(INDEX('Holiday Schedule'!$D$3:$D$24,MATCH(A356,'Holiday Schedule'!$C$3:$C$24,0)),0)</f>
        <v>0</v>
      </c>
      <c r="AB356" s="2">
        <f t="shared" si="40"/>
        <v>6</v>
      </c>
      <c r="AC356" s="2">
        <f t="shared" si="41"/>
        <v>322981</v>
      </c>
      <c r="AD356" s="5">
        <f t="shared" si="42"/>
        <v>116244</v>
      </c>
      <c r="AE356" s="5">
        <f t="shared" si="43"/>
        <v>439225</v>
      </c>
      <c r="AG356" s="2">
        <f t="shared" si="44"/>
        <v>12</v>
      </c>
      <c r="AH356" s="2">
        <f t="shared" si="45"/>
        <v>2024</v>
      </c>
      <c r="AJ356" s="5">
        <f t="shared" si="46"/>
        <v>23165</v>
      </c>
      <c r="AK356" s="2">
        <f t="shared" si="47"/>
        <v>11</v>
      </c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40"/>
    </row>
    <row r="357" spans="1:89" x14ac:dyDescent="0.25">
      <c r="A357" s="18">
        <v>45640</v>
      </c>
      <c r="B357" s="20">
        <v>14108</v>
      </c>
      <c r="C357" s="20">
        <v>13831</v>
      </c>
      <c r="D357" s="20">
        <v>13880</v>
      </c>
      <c r="E357" s="20">
        <v>13957</v>
      </c>
      <c r="F357" s="20">
        <v>14294</v>
      </c>
      <c r="G357" s="20">
        <v>15304</v>
      </c>
      <c r="H357" s="20">
        <v>15997</v>
      </c>
      <c r="I357" s="20">
        <v>17907</v>
      </c>
      <c r="J357" s="20">
        <v>20018</v>
      </c>
      <c r="K357" s="20">
        <v>21403</v>
      </c>
      <c r="L357" s="20">
        <v>22349</v>
      </c>
      <c r="M357" s="20">
        <v>21932</v>
      </c>
      <c r="N357" s="20">
        <v>21235</v>
      </c>
      <c r="O357" s="20">
        <v>21145</v>
      </c>
      <c r="P357" s="20">
        <v>20664</v>
      </c>
      <c r="Q357" s="20">
        <v>20616</v>
      </c>
      <c r="R357" s="20">
        <v>20927</v>
      </c>
      <c r="S357" s="20">
        <v>19430</v>
      </c>
      <c r="T357" s="20">
        <v>18564</v>
      </c>
      <c r="U357" s="20">
        <v>17752</v>
      </c>
      <c r="V357" s="20">
        <v>17259</v>
      </c>
      <c r="W357" s="20">
        <v>16830</v>
      </c>
      <c r="X357" s="20">
        <v>15093</v>
      </c>
      <c r="Y357" s="20">
        <v>14705</v>
      </c>
      <c r="AA357" s="2">
        <f>IFERROR(INDEX('Holiday Schedule'!$D$3:$D$24,MATCH(A357,'Holiday Schedule'!$C$3:$C$24,0)),0)</f>
        <v>0</v>
      </c>
      <c r="AB357" s="2">
        <f t="shared" si="40"/>
        <v>7</v>
      </c>
      <c r="AC357" s="2">
        <f t="shared" si="41"/>
        <v>0</v>
      </c>
      <c r="AD357" s="5">
        <f t="shared" si="42"/>
        <v>429200</v>
      </c>
      <c r="AE357" s="5">
        <f t="shared" si="43"/>
        <v>429200</v>
      </c>
      <c r="AG357" s="2">
        <f t="shared" si="44"/>
        <v>12</v>
      </c>
      <c r="AH357" s="2">
        <f t="shared" si="45"/>
        <v>2024</v>
      </c>
      <c r="AJ357" s="5">
        <f t="shared" si="46"/>
        <v>22349</v>
      </c>
      <c r="AK357" s="2">
        <f t="shared" si="47"/>
        <v>11</v>
      </c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40"/>
    </row>
    <row r="358" spans="1:89" x14ac:dyDescent="0.25">
      <c r="A358" s="18">
        <v>45641</v>
      </c>
      <c r="B358" s="20">
        <v>14100</v>
      </c>
      <c r="C358" s="20">
        <v>13818</v>
      </c>
      <c r="D358" s="20">
        <v>13862</v>
      </c>
      <c r="E358" s="20">
        <v>13942</v>
      </c>
      <c r="F358" s="20">
        <v>14279</v>
      </c>
      <c r="G358" s="20">
        <v>15286</v>
      </c>
      <c r="H358" s="20">
        <v>15982</v>
      </c>
      <c r="I358" s="20">
        <v>17895</v>
      </c>
      <c r="J358" s="20">
        <v>20001</v>
      </c>
      <c r="K358" s="20">
        <v>21384</v>
      </c>
      <c r="L358" s="20">
        <v>22341</v>
      </c>
      <c r="M358" s="20">
        <v>21931</v>
      </c>
      <c r="N358" s="20">
        <v>21235</v>
      </c>
      <c r="O358" s="20">
        <v>21147</v>
      </c>
      <c r="P358" s="20">
        <v>20664</v>
      </c>
      <c r="Q358" s="20">
        <v>20622</v>
      </c>
      <c r="R358" s="20">
        <v>20932</v>
      </c>
      <c r="S358" s="20">
        <v>19429</v>
      </c>
      <c r="T358" s="20">
        <v>18564</v>
      </c>
      <c r="U358" s="20">
        <v>17745</v>
      </c>
      <c r="V358" s="20">
        <v>17245</v>
      </c>
      <c r="W358" s="20">
        <v>16817</v>
      </c>
      <c r="X358" s="20">
        <v>15081</v>
      </c>
      <c r="Y358" s="20">
        <v>14689</v>
      </c>
      <c r="AA358" s="2">
        <f>IFERROR(INDEX('Holiday Schedule'!$D$3:$D$24,MATCH(A358,'Holiday Schedule'!$C$3:$C$24,0)),0)</f>
        <v>0</v>
      </c>
      <c r="AB358" s="2">
        <f t="shared" si="40"/>
        <v>1</v>
      </c>
      <c r="AC358" s="2">
        <f t="shared" si="41"/>
        <v>0</v>
      </c>
      <c r="AD358" s="5">
        <f t="shared" si="42"/>
        <v>428991</v>
      </c>
      <c r="AE358" s="5">
        <f t="shared" si="43"/>
        <v>428991</v>
      </c>
      <c r="AG358" s="2">
        <f t="shared" si="44"/>
        <v>12</v>
      </c>
      <c r="AH358" s="2">
        <f t="shared" si="45"/>
        <v>2024</v>
      </c>
      <c r="AJ358" s="5">
        <f t="shared" si="46"/>
        <v>22341</v>
      </c>
      <c r="AK358" s="2">
        <f t="shared" si="47"/>
        <v>11</v>
      </c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40"/>
    </row>
    <row r="359" spans="1:89" x14ac:dyDescent="0.25">
      <c r="A359" s="18">
        <v>45642</v>
      </c>
      <c r="B359" s="20">
        <v>14011</v>
      </c>
      <c r="C359" s="20">
        <v>13721</v>
      </c>
      <c r="D359" s="20">
        <v>13815</v>
      </c>
      <c r="E359" s="20">
        <v>13994</v>
      </c>
      <c r="F359" s="20">
        <v>14280</v>
      </c>
      <c r="G359" s="20">
        <v>15445</v>
      </c>
      <c r="H359" s="20">
        <v>16195</v>
      </c>
      <c r="I359" s="20">
        <v>18581</v>
      </c>
      <c r="J359" s="20">
        <v>20857</v>
      </c>
      <c r="K359" s="20">
        <v>22142</v>
      </c>
      <c r="L359" s="20">
        <v>23164</v>
      </c>
      <c r="M359" s="20">
        <v>22755</v>
      </c>
      <c r="N359" s="20">
        <v>22145</v>
      </c>
      <c r="O359" s="20">
        <v>22190</v>
      </c>
      <c r="P359" s="20">
        <v>21663</v>
      </c>
      <c r="Q359" s="20">
        <v>21554</v>
      </c>
      <c r="R359" s="20">
        <v>21648</v>
      </c>
      <c r="S359" s="20">
        <v>19857</v>
      </c>
      <c r="T359" s="20">
        <v>18672</v>
      </c>
      <c r="U359" s="20">
        <v>17980</v>
      </c>
      <c r="V359" s="20">
        <v>17464</v>
      </c>
      <c r="W359" s="20">
        <v>16999</v>
      </c>
      <c r="X359" s="20">
        <v>15132</v>
      </c>
      <c r="Y359" s="20">
        <v>14725</v>
      </c>
      <c r="AA359" s="2">
        <f>IFERROR(INDEX('Holiday Schedule'!$D$3:$D$24,MATCH(A359,'Holiday Schedule'!$C$3:$C$24,0)),0)</f>
        <v>0</v>
      </c>
      <c r="AB359" s="2">
        <f t="shared" si="40"/>
        <v>2</v>
      </c>
      <c r="AC359" s="2">
        <f t="shared" si="41"/>
        <v>322803</v>
      </c>
      <c r="AD359" s="5">
        <f t="shared" si="42"/>
        <v>116186</v>
      </c>
      <c r="AE359" s="5">
        <f t="shared" si="43"/>
        <v>438989</v>
      </c>
      <c r="AG359" s="2">
        <f t="shared" si="44"/>
        <v>12</v>
      </c>
      <c r="AH359" s="2">
        <f t="shared" si="45"/>
        <v>2024</v>
      </c>
      <c r="AJ359" s="5">
        <f t="shared" si="46"/>
        <v>23164</v>
      </c>
      <c r="AK359" s="2">
        <f t="shared" si="47"/>
        <v>11</v>
      </c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40"/>
    </row>
    <row r="360" spans="1:89" x14ac:dyDescent="0.25">
      <c r="A360" s="18">
        <v>45643</v>
      </c>
      <c r="B360" s="20">
        <v>14033</v>
      </c>
      <c r="C360" s="20">
        <v>13737</v>
      </c>
      <c r="D360" s="20">
        <v>13826</v>
      </c>
      <c r="E360" s="20">
        <v>14004</v>
      </c>
      <c r="F360" s="20">
        <v>14294</v>
      </c>
      <c r="G360" s="20">
        <v>15457</v>
      </c>
      <c r="H360" s="20">
        <v>16208</v>
      </c>
      <c r="I360" s="20">
        <v>18660</v>
      </c>
      <c r="J360" s="20">
        <v>20874</v>
      </c>
      <c r="K360" s="20">
        <v>22159</v>
      </c>
      <c r="L360" s="20">
        <v>23183</v>
      </c>
      <c r="M360" s="20">
        <v>22775</v>
      </c>
      <c r="N360" s="20">
        <v>22163</v>
      </c>
      <c r="O360" s="20">
        <v>22207</v>
      </c>
      <c r="P360" s="20">
        <v>21681</v>
      </c>
      <c r="Q360" s="20">
        <v>21565</v>
      </c>
      <c r="R360" s="20">
        <v>21655</v>
      </c>
      <c r="S360" s="20">
        <v>19872</v>
      </c>
      <c r="T360" s="20">
        <v>18683</v>
      </c>
      <c r="U360" s="20">
        <v>17992</v>
      </c>
      <c r="V360" s="20">
        <v>17479</v>
      </c>
      <c r="W360" s="20">
        <v>17013</v>
      </c>
      <c r="X360" s="20">
        <v>15146</v>
      </c>
      <c r="Y360" s="20">
        <v>14735</v>
      </c>
      <c r="AA360" s="2">
        <f>IFERROR(INDEX('Holiday Schedule'!$D$3:$D$24,MATCH(A360,'Holiday Schedule'!$C$3:$C$24,0)),0)</f>
        <v>0</v>
      </c>
      <c r="AB360" s="2">
        <f t="shared" si="40"/>
        <v>3</v>
      </c>
      <c r="AC360" s="2">
        <f t="shared" si="41"/>
        <v>323107</v>
      </c>
      <c r="AD360" s="5">
        <f t="shared" si="42"/>
        <v>116294</v>
      </c>
      <c r="AE360" s="5">
        <f t="shared" si="43"/>
        <v>439401</v>
      </c>
      <c r="AG360" s="2">
        <f t="shared" si="44"/>
        <v>12</v>
      </c>
      <c r="AH360" s="2">
        <f t="shared" si="45"/>
        <v>2024</v>
      </c>
      <c r="AJ360" s="5">
        <f t="shared" si="46"/>
        <v>23183</v>
      </c>
      <c r="AK360" s="2">
        <f t="shared" si="47"/>
        <v>11</v>
      </c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40"/>
    </row>
    <row r="361" spans="1:89" x14ac:dyDescent="0.25">
      <c r="A361" s="18">
        <v>45644</v>
      </c>
      <c r="B361" s="20">
        <v>14144</v>
      </c>
      <c r="C361" s="20">
        <v>13853</v>
      </c>
      <c r="D361" s="20">
        <v>13951</v>
      </c>
      <c r="E361" s="20">
        <v>14130</v>
      </c>
      <c r="F361" s="20">
        <v>14424</v>
      </c>
      <c r="G361" s="20">
        <v>15596</v>
      </c>
      <c r="H361" s="20">
        <v>16352</v>
      </c>
      <c r="I361" s="20">
        <v>18764</v>
      </c>
      <c r="J361" s="20">
        <v>21065</v>
      </c>
      <c r="K361" s="20">
        <v>22363</v>
      </c>
      <c r="L361" s="20">
        <v>23396</v>
      </c>
      <c r="M361" s="20">
        <v>22981</v>
      </c>
      <c r="N361" s="20">
        <v>22366</v>
      </c>
      <c r="O361" s="20">
        <v>22410</v>
      </c>
      <c r="P361" s="20">
        <v>21880</v>
      </c>
      <c r="Q361" s="20">
        <v>21777</v>
      </c>
      <c r="R361" s="20">
        <v>21833</v>
      </c>
      <c r="S361" s="20">
        <v>20036</v>
      </c>
      <c r="T361" s="20">
        <v>18851</v>
      </c>
      <c r="U361" s="20">
        <v>18151</v>
      </c>
      <c r="V361" s="20">
        <v>17633</v>
      </c>
      <c r="W361" s="20">
        <v>17167</v>
      </c>
      <c r="X361" s="20">
        <v>15281</v>
      </c>
      <c r="Y361" s="20">
        <v>14867</v>
      </c>
      <c r="AA361" s="2">
        <f>IFERROR(INDEX('Holiday Schedule'!$D$3:$D$24,MATCH(A361,'Holiday Schedule'!$C$3:$C$24,0)),0)</f>
        <v>0</v>
      </c>
      <c r="AB361" s="2">
        <f t="shared" si="40"/>
        <v>4</v>
      </c>
      <c r="AC361" s="2">
        <f t="shared" si="41"/>
        <v>325954</v>
      </c>
      <c r="AD361" s="5">
        <f t="shared" si="42"/>
        <v>117317</v>
      </c>
      <c r="AE361" s="5">
        <f t="shared" si="43"/>
        <v>443271</v>
      </c>
      <c r="AG361" s="2">
        <f t="shared" si="44"/>
        <v>12</v>
      </c>
      <c r="AH361" s="2">
        <f t="shared" si="45"/>
        <v>2024</v>
      </c>
      <c r="AJ361" s="5">
        <f t="shared" si="46"/>
        <v>23396</v>
      </c>
      <c r="AK361" s="2">
        <f t="shared" si="47"/>
        <v>11</v>
      </c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40"/>
    </row>
    <row r="362" spans="1:89" x14ac:dyDescent="0.25">
      <c r="A362" s="18">
        <v>45645</v>
      </c>
      <c r="B362" s="20">
        <v>14256</v>
      </c>
      <c r="C362" s="20">
        <v>13961</v>
      </c>
      <c r="D362" s="20">
        <v>14063</v>
      </c>
      <c r="E362" s="20">
        <v>14245</v>
      </c>
      <c r="F362" s="20">
        <v>14538</v>
      </c>
      <c r="G362" s="20">
        <v>15720</v>
      </c>
      <c r="H362" s="20">
        <v>16485</v>
      </c>
      <c r="I362" s="20">
        <v>18976</v>
      </c>
      <c r="J362" s="20">
        <v>21240</v>
      </c>
      <c r="K362" s="20">
        <v>22557</v>
      </c>
      <c r="L362" s="20">
        <v>23599</v>
      </c>
      <c r="M362" s="20">
        <v>23169</v>
      </c>
      <c r="N362" s="20">
        <v>22547</v>
      </c>
      <c r="O362" s="20">
        <v>22593</v>
      </c>
      <c r="P362" s="20">
        <v>22059</v>
      </c>
      <c r="Q362" s="20">
        <v>21939</v>
      </c>
      <c r="R362" s="20">
        <v>22023</v>
      </c>
      <c r="S362" s="20">
        <v>20187</v>
      </c>
      <c r="T362" s="20">
        <v>18976</v>
      </c>
      <c r="U362" s="20">
        <v>18279</v>
      </c>
      <c r="V362" s="20">
        <v>17777</v>
      </c>
      <c r="W362" s="20">
        <v>17306</v>
      </c>
      <c r="X362" s="20">
        <v>15405</v>
      </c>
      <c r="Y362" s="20">
        <v>14991</v>
      </c>
      <c r="AA362" s="2">
        <f>IFERROR(INDEX('Holiday Schedule'!$D$3:$D$24,MATCH(A362,'Holiday Schedule'!$C$3:$C$24,0)),0)</f>
        <v>0</v>
      </c>
      <c r="AB362" s="2">
        <f t="shared" si="40"/>
        <v>5</v>
      </c>
      <c r="AC362" s="2">
        <f t="shared" si="41"/>
        <v>328632</v>
      </c>
      <c r="AD362" s="5">
        <f t="shared" si="42"/>
        <v>118259</v>
      </c>
      <c r="AE362" s="5">
        <f t="shared" si="43"/>
        <v>446891</v>
      </c>
      <c r="AG362" s="2">
        <f t="shared" si="44"/>
        <v>12</v>
      </c>
      <c r="AH362" s="2">
        <f t="shared" si="45"/>
        <v>2024</v>
      </c>
      <c r="AJ362" s="5">
        <f t="shared" si="46"/>
        <v>23599</v>
      </c>
      <c r="AK362" s="2">
        <f t="shared" si="47"/>
        <v>11</v>
      </c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40"/>
    </row>
    <row r="363" spans="1:89" x14ac:dyDescent="0.25">
      <c r="A363" s="18">
        <v>45646</v>
      </c>
      <c r="B363" s="20">
        <v>14273</v>
      </c>
      <c r="C363" s="20">
        <v>13979</v>
      </c>
      <c r="D363" s="20">
        <v>14075</v>
      </c>
      <c r="E363" s="20">
        <v>14259</v>
      </c>
      <c r="F363" s="20">
        <v>14554</v>
      </c>
      <c r="G363" s="20">
        <v>15738</v>
      </c>
      <c r="H363" s="20">
        <v>16502</v>
      </c>
      <c r="I363" s="20">
        <v>18943</v>
      </c>
      <c r="J363" s="20">
        <v>21256</v>
      </c>
      <c r="K363" s="20">
        <v>22563</v>
      </c>
      <c r="L363" s="20">
        <v>23604</v>
      </c>
      <c r="M363" s="20">
        <v>23187</v>
      </c>
      <c r="N363" s="20">
        <v>22567</v>
      </c>
      <c r="O363" s="20">
        <v>22613</v>
      </c>
      <c r="P363" s="20">
        <v>22077</v>
      </c>
      <c r="Q363" s="20">
        <v>21980</v>
      </c>
      <c r="R363" s="20">
        <v>22027</v>
      </c>
      <c r="S363" s="20">
        <v>20207</v>
      </c>
      <c r="T363" s="20">
        <v>18999</v>
      </c>
      <c r="U363" s="20">
        <v>18289</v>
      </c>
      <c r="V363" s="20">
        <v>17769</v>
      </c>
      <c r="W363" s="20">
        <v>17292</v>
      </c>
      <c r="X363" s="20">
        <v>15391</v>
      </c>
      <c r="Y363" s="20">
        <v>14993</v>
      </c>
      <c r="AA363" s="2">
        <f>IFERROR(INDEX('Holiday Schedule'!$D$3:$D$24,MATCH(A363,'Holiday Schedule'!$C$3:$C$24,0)),0)</f>
        <v>0</v>
      </c>
      <c r="AB363" s="2">
        <f t="shared" si="40"/>
        <v>6</v>
      </c>
      <c r="AC363" s="2">
        <f t="shared" si="41"/>
        <v>328764</v>
      </c>
      <c r="AD363" s="5">
        <f t="shared" si="42"/>
        <v>118373</v>
      </c>
      <c r="AE363" s="5">
        <f t="shared" si="43"/>
        <v>447137</v>
      </c>
      <c r="AG363" s="2">
        <f t="shared" si="44"/>
        <v>12</v>
      </c>
      <c r="AH363" s="2">
        <f t="shared" si="45"/>
        <v>2024</v>
      </c>
      <c r="AJ363" s="5">
        <f t="shared" si="46"/>
        <v>23604</v>
      </c>
      <c r="AK363" s="2">
        <f t="shared" si="47"/>
        <v>11</v>
      </c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40"/>
    </row>
    <row r="364" spans="1:89" x14ac:dyDescent="0.25">
      <c r="A364" s="18">
        <v>45647</v>
      </c>
      <c r="B364" s="20">
        <v>14352</v>
      </c>
      <c r="C364" s="20">
        <v>14066</v>
      </c>
      <c r="D364" s="20">
        <v>14114</v>
      </c>
      <c r="E364" s="20">
        <v>14193</v>
      </c>
      <c r="F364" s="20">
        <v>14535</v>
      </c>
      <c r="G364" s="20">
        <v>15563</v>
      </c>
      <c r="H364" s="20">
        <v>16279</v>
      </c>
      <c r="I364" s="20">
        <v>18276</v>
      </c>
      <c r="J364" s="20">
        <v>20373</v>
      </c>
      <c r="K364" s="20">
        <v>21775</v>
      </c>
      <c r="L364" s="20">
        <v>22752</v>
      </c>
      <c r="M364" s="20">
        <v>22349</v>
      </c>
      <c r="N364" s="20">
        <v>21641</v>
      </c>
      <c r="O364" s="20">
        <v>21549</v>
      </c>
      <c r="P364" s="20">
        <v>21058</v>
      </c>
      <c r="Q364" s="20">
        <v>21044</v>
      </c>
      <c r="R364" s="20">
        <v>21334</v>
      </c>
      <c r="S364" s="20">
        <v>19795</v>
      </c>
      <c r="T364" s="20">
        <v>18911</v>
      </c>
      <c r="U364" s="20">
        <v>18077</v>
      </c>
      <c r="V364" s="20">
        <v>17571</v>
      </c>
      <c r="W364" s="20">
        <v>17133</v>
      </c>
      <c r="X364" s="20">
        <v>15363</v>
      </c>
      <c r="Y364" s="20">
        <v>14966</v>
      </c>
      <c r="AA364" s="2">
        <f>IFERROR(INDEX('Holiday Schedule'!$D$3:$D$24,MATCH(A364,'Holiday Schedule'!$C$3:$C$24,0)),0)</f>
        <v>0</v>
      </c>
      <c r="AB364" s="2">
        <f t="shared" si="40"/>
        <v>7</v>
      </c>
      <c r="AC364" s="2">
        <f t="shared" si="41"/>
        <v>0</v>
      </c>
      <c r="AD364" s="5">
        <f t="shared" si="42"/>
        <v>437069</v>
      </c>
      <c r="AE364" s="5">
        <f t="shared" si="43"/>
        <v>437069</v>
      </c>
      <c r="AG364" s="2">
        <f t="shared" si="44"/>
        <v>12</v>
      </c>
      <c r="AH364" s="2">
        <f t="shared" si="45"/>
        <v>2024</v>
      </c>
      <c r="AJ364" s="5">
        <f t="shared" si="46"/>
        <v>22752</v>
      </c>
      <c r="AK364" s="2">
        <f t="shared" si="47"/>
        <v>11</v>
      </c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40"/>
    </row>
    <row r="365" spans="1:89" x14ac:dyDescent="0.25">
      <c r="A365" s="18">
        <v>45648</v>
      </c>
      <c r="B365" s="20">
        <v>14369</v>
      </c>
      <c r="C365" s="20">
        <v>14090</v>
      </c>
      <c r="D365" s="20">
        <v>14139</v>
      </c>
      <c r="E365" s="20">
        <v>14235</v>
      </c>
      <c r="F365" s="20">
        <v>14576</v>
      </c>
      <c r="G365" s="20">
        <v>15601</v>
      </c>
      <c r="H365" s="20">
        <v>16316</v>
      </c>
      <c r="I365" s="20">
        <v>18290</v>
      </c>
      <c r="J365" s="20">
        <v>20408</v>
      </c>
      <c r="K365" s="20">
        <v>21808</v>
      </c>
      <c r="L365" s="20">
        <v>22776</v>
      </c>
      <c r="M365" s="20">
        <v>22356</v>
      </c>
      <c r="N365" s="20">
        <v>21641</v>
      </c>
      <c r="O365" s="20">
        <v>21549</v>
      </c>
      <c r="P365" s="20">
        <v>21058</v>
      </c>
      <c r="Q365" s="20">
        <v>21018</v>
      </c>
      <c r="R365" s="20">
        <v>21326</v>
      </c>
      <c r="S365" s="20">
        <v>19795</v>
      </c>
      <c r="T365" s="20">
        <v>18912</v>
      </c>
      <c r="U365" s="20">
        <v>18077</v>
      </c>
      <c r="V365" s="20">
        <v>17572</v>
      </c>
      <c r="W365" s="20">
        <v>17133</v>
      </c>
      <c r="X365" s="20">
        <v>15364</v>
      </c>
      <c r="Y365" s="20">
        <v>14966</v>
      </c>
      <c r="AA365" s="2">
        <f>IFERROR(INDEX('Holiday Schedule'!$D$3:$D$24,MATCH(A365,'Holiday Schedule'!$C$3:$C$24,0)),0)</f>
        <v>0</v>
      </c>
      <c r="AB365" s="2">
        <f t="shared" si="40"/>
        <v>1</v>
      </c>
      <c r="AC365" s="2">
        <f t="shared" si="41"/>
        <v>0</v>
      </c>
      <c r="AD365" s="5">
        <f t="shared" si="42"/>
        <v>437375</v>
      </c>
      <c r="AE365" s="5">
        <f t="shared" si="43"/>
        <v>437375</v>
      </c>
      <c r="AG365" s="2">
        <f t="shared" si="44"/>
        <v>12</v>
      </c>
      <c r="AH365" s="2">
        <f t="shared" si="45"/>
        <v>2024</v>
      </c>
      <c r="AJ365" s="5">
        <f t="shared" si="46"/>
        <v>22776</v>
      </c>
      <c r="AK365" s="2">
        <f t="shared" si="47"/>
        <v>11</v>
      </c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40"/>
    </row>
    <row r="366" spans="1:89" x14ac:dyDescent="0.25">
      <c r="A366" s="18">
        <v>45649</v>
      </c>
      <c r="B366" s="20">
        <v>14349</v>
      </c>
      <c r="C366" s="20">
        <v>14051</v>
      </c>
      <c r="D366" s="20">
        <v>14149</v>
      </c>
      <c r="E366" s="20">
        <v>14332</v>
      </c>
      <c r="F366" s="20">
        <v>14629</v>
      </c>
      <c r="G366" s="20">
        <v>15818</v>
      </c>
      <c r="H366" s="20">
        <v>16585</v>
      </c>
      <c r="I366" s="20">
        <v>19046</v>
      </c>
      <c r="J366" s="20">
        <v>21366</v>
      </c>
      <c r="K366" s="20">
        <v>22681</v>
      </c>
      <c r="L366" s="20">
        <v>23727</v>
      </c>
      <c r="M366" s="20">
        <v>23309</v>
      </c>
      <c r="N366" s="20">
        <v>22691</v>
      </c>
      <c r="O366" s="20">
        <v>22731</v>
      </c>
      <c r="P366" s="20">
        <v>22192</v>
      </c>
      <c r="Q366" s="20">
        <v>22082</v>
      </c>
      <c r="R366" s="20">
        <v>22173</v>
      </c>
      <c r="S366" s="20">
        <v>20339</v>
      </c>
      <c r="T366" s="20">
        <v>19123</v>
      </c>
      <c r="U366" s="20">
        <v>18413</v>
      </c>
      <c r="V366" s="20">
        <v>17887</v>
      </c>
      <c r="W366" s="20">
        <v>17411</v>
      </c>
      <c r="X366" s="20">
        <v>15500</v>
      </c>
      <c r="Y366" s="20">
        <v>15082</v>
      </c>
      <c r="AA366" s="2">
        <f>IFERROR(INDEX('Holiday Schedule'!$D$3:$D$24,MATCH(A366,'Holiday Schedule'!$C$3:$C$24,0)),0)</f>
        <v>0</v>
      </c>
      <c r="AB366" s="2">
        <f t="shared" si="40"/>
        <v>2</v>
      </c>
      <c r="AC366" s="2">
        <f t="shared" si="41"/>
        <v>330671</v>
      </c>
      <c r="AD366" s="5">
        <f t="shared" si="42"/>
        <v>118995</v>
      </c>
      <c r="AE366" s="5">
        <f t="shared" si="43"/>
        <v>449666</v>
      </c>
      <c r="AG366" s="2">
        <f t="shared" si="44"/>
        <v>12</v>
      </c>
      <c r="AH366" s="2">
        <f t="shared" si="45"/>
        <v>2024</v>
      </c>
      <c r="AJ366" s="5">
        <f t="shared" si="46"/>
        <v>23727</v>
      </c>
      <c r="AK366" s="2">
        <f t="shared" si="47"/>
        <v>11</v>
      </c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40"/>
    </row>
    <row r="367" spans="1:89" x14ac:dyDescent="0.25">
      <c r="A367" s="18">
        <v>45650</v>
      </c>
      <c r="B367" s="20">
        <v>14415</v>
      </c>
      <c r="C367" s="20">
        <v>14115</v>
      </c>
      <c r="D367" s="20">
        <v>14213</v>
      </c>
      <c r="E367" s="20">
        <v>14397</v>
      </c>
      <c r="F367" s="20">
        <v>14693</v>
      </c>
      <c r="G367" s="20">
        <v>15888</v>
      </c>
      <c r="H367" s="20">
        <v>16663</v>
      </c>
      <c r="I367" s="20">
        <v>19217</v>
      </c>
      <c r="J367" s="20">
        <v>21502</v>
      </c>
      <c r="K367" s="20">
        <v>22804</v>
      </c>
      <c r="L367" s="20">
        <v>23854</v>
      </c>
      <c r="M367" s="20">
        <v>23430</v>
      </c>
      <c r="N367" s="20">
        <v>22803</v>
      </c>
      <c r="O367" s="20">
        <v>22852</v>
      </c>
      <c r="P367" s="20">
        <v>22310</v>
      </c>
      <c r="Q367" s="20">
        <v>22244</v>
      </c>
      <c r="R367" s="20">
        <v>22268</v>
      </c>
      <c r="S367" s="20">
        <v>20431</v>
      </c>
      <c r="T367" s="20">
        <v>19208</v>
      </c>
      <c r="U367" s="20">
        <v>18496</v>
      </c>
      <c r="V367" s="20">
        <v>17968</v>
      </c>
      <c r="W367" s="20">
        <v>17489</v>
      </c>
      <c r="X367" s="20">
        <v>15568</v>
      </c>
      <c r="Y367" s="20">
        <v>15150</v>
      </c>
      <c r="AA367" s="2">
        <f>IFERROR(INDEX('Holiday Schedule'!$D$3:$D$24,MATCH(A367,'Holiday Schedule'!$C$3:$C$24,0)),0)</f>
        <v>0</v>
      </c>
      <c r="AB367" s="2">
        <f t="shared" si="40"/>
        <v>3</v>
      </c>
      <c r="AC367" s="2">
        <f t="shared" si="41"/>
        <v>332444</v>
      </c>
      <c r="AD367" s="5">
        <f t="shared" si="42"/>
        <v>119534</v>
      </c>
      <c r="AE367" s="5">
        <f t="shared" si="43"/>
        <v>451978</v>
      </c>
      <c r="AG367" s="2">
        <f t="shared" si="44"/>
        <v>12</v>
      </c>
      <c r="AH367" s="2">
        <f t="shared" si="45"/>
        <v>2024</v>
      </c>
      <c r="AJ367" s="5">
        <f t="shared" si="46"/>
        <v>23854</v>
      </c>
      <c r="AK367" s="2">
        <f t="shared" si="47"/>
        <v>11</v>
      </c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40"/>
    </row>
    <row r="368" spans="1:89" x14ac:dyDescent="0.25">
      <c r="A368" s="18">
        <v>45651</v>
      </c>
      <c r="B368" s="20">
        <v>14489</v>
      </c>
      <c r="C368" s="20">
        <v>14202</v>
      </c>
      <c r="D368" s="20">
        <v>14249</v>
      </c>
      <c r="E368" s="20">
        <v>14330</v>
      </c>
      <c r="F368" s="20">
        <v>14678</v>
      </c>
      <c r="G368" s="20">
        <v>15716</v>
      </c>
      <c r="H368" s="20">
        <v>16435</v>
      </c>
      <c r="I368" s="20">
        <v>18491</v>
      </c>
      <c r="J368" s="20">
        <v>20592</v>
      </c>
      <c r="K368" s="20">
        <v>22004</v>
      </c>
      <c r="L368" s="20">
        <v>22987</v>
      </c>
      <c r="M368" s="20">
        <v>22579</v>
      </c>
      <c r="N368" s="20">
        <v>21863</v>
      </c>
      <c r="O368" s="20">
        <v>21773</v>
      </c>
      <c r="P368" s="20">
        <v>21277</v>
      </c>
      <c r="Q368" s="20">
        <v>21265</v>
      </c>
      <c r="R368" s="20">
        <v>21537</v>
      </c>
      <c r="S368" s="20">
        <v>19988</v>
      </c>
      <c r="T368" s="20">
        <v>19097</v>
      </c>
      <c r="U368" s="20">
        <v>18254</v>
      </c>
      <c r="V368" s="20">
        <v>17743</v>
      </c>
      <c r="W368" s="20">
        <v>17296</v>
      </c>
      <c r="X368" s="20">
        <v>15513</v>
      </c>
      <c r="Y368" s="20">
        <v>15111</v>
      </c>
      <c r="AA368" s="2">
        <f>IFERROR(INDEX('Holiday Schedule'!$D$3:$D$24,MATCH(A368,'Holiday Schedule'!$C$3:$C$24,0)),0)</f>
        <v>1</v>
      </c>
      <c r="AB368" s="2">
        <f t="shared" si="40"/>
        <v>4</v>
      </c>
      <c r="AC368" s="2">
        <f t="shared" si="41"/>
        <v>0</v>
      </c>
      <c r="AD368" s="5">
        <f t="shared" si="42"/>
        <v>441469</v>
      </c>
      <c r="AE368" s="5">
        <f t="shared" si="43"/>
        <v>441469</v>
      </c>
      <c r="AG368" s="2">
        <f t="shared" si="44"/>
        <v>12</v>
      </c>
      <c r="AH368" s="2">
        <f t="shared" si="45"/>
        <v>2024</v>
      </c>
      <c r="AJ368" s="5">
        <f t="shared" si="46"/>
        <v>22987</v>
      </c>
      <c r="AK368" s="2">
        <f t="shared" si="47"/>
        <v>11</v>
      </c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40"/>
    </row>
    <row r="369" spans="1:89" x14ac:dyDescent="0.25">
      <c r="A369" s="18">
        <v>45652</v>
      </c>
      <c r="B369" s="20">
        <v>14534</v>
      </c>
      <c r="C369" s="20">
        <v>14246</v>
      </c>
      <c r="D369" s="20">
        <v>14294</v>
      </c>
      <c r="E369" s="20">
        <v>14371</v>
      </c>
      <c r="F369" s="20">
        <v>14721</v>
      </c>
      <c r="G369" s="20">
        <v>15764</v>
      </c>
      <c r="H369" s="20">
        <v>16486</v>
      </c>
      <c r="I369" s="20">
        <v>18515</v>
      </c>
      <c r="J369" s="20">
        <v>20643</v>
      </c>
      <c r="K369" s="20">
        <v>22062</v>
      </c>
      <c r="L369" s="20">
        <v>23048</v>
      </c>
      <c r="M369" s="20">
        <v>22639</v>
      </c>
      <c r="N369" s="20">
        <v>21920</v>
      </c>
      <c r="O369" s="20">
        <v>21831</v>
      </c>
      <c r="P369" s="20">
        <v>21337</v>
      </c>
      <c r="Q369" s="20">
        <v>21307</v>
      </c>
      <c r="R369" s="20">
        <v>21599</v>
      </c>
      <c r="S369" s="20">
        <v>20051</v>
      </c>
      <c r="T369" s="20">
        <v>19160</v>
      </c>
      <c r="U369" s="20">
        <v>18314</v>
      </c>
      <c r="V369" s="20">
        <v>17800</v>
      </c>
      <c r="W369" s="20">
        <v>17355</v>
      </c>
      <c r="X369" s="20">
        <v>15563</v>
      </c>
      <c r="Y369" s="20">
        <v>15157</v>
      </c>
      <c r="AA369" s="2">
        <f>IFERROR(INDEX('Holiday Schedule'!$D$3:$D$24,MATCH(A369,'Holiday Schedule'!$C$3:$C$24,0)),0)</f>
        <v>0</v>
      </c>
      <c r="AB369" s="2">
        <f t="shared" si="40"/>
        <v>5</v>
      </c>
      <c r="AC369" s="2">
        <f t="shared" si="41"/>
        <v>323144</v>
      </c>
      <c r="AD369" s="5">
        <f t="shared" si="42"/>
        <v>119573</v>
      </c>
      <c r="AE369" s="5">
        <f t="shared" si="43"/>
        <v>442717</v>
      </c>
      <c r="AG369" s="2">
        <f t="shared" si="44"/>
        <v>12</v>
      </c>
      <c r="AH369" s="2">
        <f t="shared" si="45"/>
        <v>2024</v>
      </c>
      <c r="AJ369" s="5">
        <f t="shared" si="46"/>
        <v>23048</v>
      </c>
      <c r="AK369" s="2">
        <f t="shared" si="47"/>
        <v>11</v>
      </c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40"/>
    </row>
    <row r="370" spans="1:89" x14ac:dyDescent="0.25">
      <c r="A370" s="18">
        <v>45653</v>
      </c>
      <c r="B370" s="20">
        <v>14561</v>
      </c>
      <c r="C370" s="20">
        <v>14261</v>
      </c>
      <c r="D370" s="20">
        <v>14359</v>
      </c>
      <c r="E370" s="20">
        <v>14546</v>
      </c>
      <c r="F370" s="20">
        <v>14847</v>
      </c>
      <c r="G370" s="20">
        <v>16056</v>
      </c>
      <c r="H370" s="20">
        <v>16835</v>
      </c>
      <c r="I370" s="20">
        <v>19352</v>
      </c>
      <c r="J370" s="20">
        <v>21692</v>
      </c>
      <c r="K370" s="20">
        <v>23022</v>
      </c>
      <c r="L370" s="20">
        <v>24085</v>
      </c>
      <c r="M370" s="20">
        <v>23659</v>
      </c>
      <c r="N370" s="20">
        <v>23024</v>
      </c>
      <c r="O370" s="20">
        <v>23072</v>
      </c>
      <c r="P370" s="20">
        <v>22531</v>
      </c>
      <c r="Q370" s="20">
        <v>22417</v>
      </c>
      <c r="R370" s="20">
        <v>22497</v>
      </c>
      <c r="S370" s="20">
        <v>20644</v>
      </c>
      <c r="T370" s="20">
        <v>19408</v>
      </c>
      <c r="U370" s="20">
        <v>18689</v>
      </c>
      <c r="V370" s="20">
        <v>18156</v>
      </c>
      <c r="W370" s="20">
        <v>17670</v>
      </c>
      <c r="X370" s="20">
        <v>15732</v>
      </c>
      <c r="Y370" s="20">
        <v>15308</v>
      </c>
      <c r="AA370" s="2">
        <f>IFERROR(INDEX('Holiday Schedule'!$D$3:$D$24,MATCH(A370,'Holiday Schedule'!$C$3:$C$24,0)),0)</f>
        <v>0</v>
      </c>
      <c r="AB370" s="2">
        <f t="shared" si="40"/>
        <v>6</v>
      </c>
      <c r="AC370" s="2">
        <f t="shared" si="41"/>
        <v>335650</v>
      </c>
      <c r="AD370" s="5">
        <f t="shared" si="42"/>
        <v>120773</v>
      </c>
      <c r="AE370" s="5">
        <f t="shared" si="43"/>
        <v>456423</v>
      </c>
      <c r="AG370" s="2">
        <f t="shared" si="44"/>
        <v>12</v>
      </c>
      <c r="AH370" s="2">
        <f t="shared" si="45"/>
        <v>2024</v>
      </c>
      <c r="AJ370" s="5">
        <f t="shared" si="46"/>
        <v>24085</v>
      </c>
      <c r="AK370" s="2">
        <f t="shared" si="47"/>
        <v>11</v>
      </c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40"/>
    </row>
    <row r="371" spans="1:89" x14ac:dyDescent="0.25">
      <c r="A371" s="18">
        <v>45654</v>
      </c>
      <c r="B371" s="20">
        <v>14644</v>
      </c>
      <c r="C371" s="20">
        <v>14351</v>
      </c>
      <c r="D371" s="20">
        <v>14399</v>
      </c>
      <c r="E371" s="20">
        <v>14482</v>
      </c>
      <c r="F371" s="20">
        <v>14834</v>
      </c>
      <c r="G371" s="20">
        <v>15883</v>
      </c>
      <c r="H371" s="20">
        <v>16611</v>
      </c>
      <c r="I371" s="20">
        <v>18629</v>
      </c>
      <c r="J371" s="20">
        <v>20789</v>
      </c>
      <c r="K371" s="20">
        <v>22223</v>
      </c>
      <c r="L371" s="20">
        <v>23221</v>
      </c>
      <c r="M371" s="20">
        <v>22808</v>
      </c>
      <c r="N371" s="20">
        <v>22083</v>
      </c>
      <c r="O371" s="20">
        <v>21992</v>
      </c>
      <c r="P371" s="20">
        <v>21490</v>
      </c>
      <c r="Q371" s="20">
        <v>21459</v>
      </c>
      <c r="R371" s="20">
        <v>21767</v>
      </c>
      <c r="S371" s="20">
        <v>20200</v>
      </c>
      <c r="T371" s="20">
        <v>19299</v>
      </c>
      <c r="U371" s="20">
        <v>18446</v>
      </c>
      <c r="V371" s="20">
        <v>17929</v>
      </c>
      <c r="W371" s="20">
        <v>17480</v>
      </c>
      <c r="X371" s="20">
        <v>15676</v>
      </c>
      <c r="Y371" s="20">
        <v>15268</v>
      </c>
      <c r="AA371" s="2">
        <f>IFERROR(INDEX('Holiday Schedule'!$D$3:$D$24,MATCH(A371,'Holiday Schedule'!$C$3:$C$24,0)),0)</f>
        <v>0</v>
      </c>
      <c r="AB371" s="2">
        <f t="shared" si="40"/>
        <v>7</v>
      </c>
      <c r="AC371" s="2">
        <f t="shared" si="41"/>
        <v>0</v>
      </c>
      <c r="AD371" s="5">
        <f t="shared" si="42"/>
        <v>445963</v>
      </c>
      <c r="AE371" s="5">
        <f t="shared" si="43"/>
        <v>445963</v>
      </c>
      <c r="AG371" s="2">
        <f t="shared" si="44"/>
        <v>12</v>
      </c>
      <c r="AH371" s="2">
        <f t="shared" si="45"/>
        <v>2024</v>
      </c>
      <c r="AJ371" s="5">
        <f t="shared" si="46"/>
        <v>23221</v>
      </c>
      <c r="AK371" s="2">
        <f t="shared" si="47"/>
        <v>11</v>
      </c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40"/>
    </row>
    <row r="372" spans="1:89" x14ac:dyDescent="0.25">
      <c r="A372" s="18">
        <v>45655</v>
      </c>
      <c r="B372" s="20">
        <v>14643</v>
      </c>
      <c r="C372" s="20">
        <v>14349</v>
      </c>
      <c r="D372" s="20">
        <v>14396</v>
      </c>
      <c r="E372" s="20">
        <v>14482</v>
      </c>
      <c r="F372" s="20">
        <v>14832</v>
      </c>
      <c r="G372" s="20">
        <v>15883</v>
      </c>
      <c r="H372" s="20">
        <v>16611</v>
      </c>
      <c r="I372" s="20">
        <v>18642</v>
      </c>
      <c r="J372" s="20">
        <v>20791</v>
      </c>
      <c r="K372" s="20">
        <v>22224</v>
      </c>
      <c r="L372" s="20">
        <v>23219</v>
      </c>
      <c r="M372" s="20">
        <v>22808</v>
      </c>
      <c r="N372" s="20">
        <v>22084</v>
      </c>
      <c r="O372" s="20">
        <v>21993</v>
      </c>
      <c r="P372" s="20">
        <v>21490</v>
      </c>
      <c r="Q372" s="20">
        <v>21457</v>
      </c>
      <c r="R372" s="20">
        <v>21766</v>
      </c>
      <c r="S372" s="20">
        <v>20202</v>
      </c>
      <c r="T372" s="20">
        <v>19304</v>
      </c>
      <c r="U372" s="20">
        <v>18451</v>
      </c>
      <c r="V372" s="20">
        <v>17930</v>
      </c>
      <c r="W372" s="20">
        <v>17479</v>
      </c>
      <c r="X372" s="20">
        <v>15675</v>
      </c>
      <c r="Y372" s="20">
        <v>15268</v>
      </c>
      <c r="AA372" s="2">
        <f>IFERROR(INDEX('Holiday Schedule'!$D$3:$D$24,MATCH(A372,'Holiday Schedule'!$C$3:$C$24,0)),0)</f>
        <v>0</v>
      </c>
      <c r="AB372" s="2">
        <f t="shared" si="40"/>
        <v>1</v>
      </c>
      <c r="AC372" s="2">
        <f t="shared" si="41"/>
        <v>0</v>
      </c>
      <c r="AD372" s="5">
        <f t="shared" si="42"/>
        <v>445979</v>
      </c>
      <c r="AE372" s="5">
        <f t="shared" si="43"/>
        <v>445979</v>
      </c>
      <c r="AG372" s="2">
        <f t="shared" si="44"/>
        <v>12</v>
      </c>
      <c r="AH372" s="2">
        <f t="shared" si="45"/>
        <v>2024</v>
      </c>
      <c r="AJ372" s="5">
        <f t="shared" si="46"/>
        <v>23219</v>
      </c>
      <c r="AK372" s="2">
        <f t="shared" si="47"/>
        <v>11</v>
      </c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40"/>
    </row>
    <row r="373" spans="1:89" x14ac:dyDescent="0.25">
      <c r="A373" s="18">
        <v>45656</v>
      </c>
      <c r="B373" s="20">
        <v>14604</v>
      </c>
      <c r="C373" s="20">
        <v>14304</v>
      </c>
      <c r="D373" s="20">
        <v>14401</v>
      </c>
      <c r="E373" s="20">
        <v>14588</v>
      </c>
      <c r="F373" s="20">
        <v>14892</v>
      </c>
      <c r="G373" s="20">
        <v>16103</v>
      </c>
      <c r="H373" s="20">
        <v>16887</v>
      </c>
      <c r="I373" s="20">
        <v>19439</v>
      </c>
      <c r="J373" s="20">
        <v>21756</v>
      </c>
      <c r="K373" s="20">
        <v>23093</v>
      </c>
      <c r="L373" s="20">
        <v>24161</v>
      </c>
      <c r="M373" s="20">
        <v>23737</v>
      </c>
      <c r="N373" s="20">
        <v>23098</v>
      </c>
      <c r="O373" s="20">
        <v>23145</v>
      </c>
      <c r="P373" s="20">
        <v>22601</v>
      </c>
      <c r="Q373" s="20">
        <v>22491</v>
      </c>
      <c r="R373" s="20">
        <v>22573</v>
      </c>
      <c r="S373" s="20">
        <v>20709</v>
      </c>
      <c r="T373" s="20">
        <v>19470</v>
      </c>
      <c r="U373" s="20">
        <v>18746</v>
      </c>
      <c r="V373" s="20">
        <v>18210</v>
      </c>
      <c r="W373" s="20">
        <v>17725</v>
      </c>
      <c r="X373" s="20">
        <v>15777</v>
      </c>
      <c r="Y373" s="20">
        <v>15353</v>
      </c>
      <c r="AA373" s="2">
        <f>IFERROR(INDEX('Holiday Schedule'!$D$3:$D$24,MATCH(A373,'Holiday Schedule'!$C$3:$C$24,0)),0)</f>
        <v>0</v>
      </c>
      <c r="AB373" s="2">
        <f t="shared" si="40"/>
        <v>2</v>
      </c>
      <c r="AC373" s="2">
        <f t="shared" si="41"/>
        <v>336731</v>
      </c>
      <c r="AD373" s="5">
        <f t="shared" si="42"/>
        <v>121132</v>
      </c>
      <c r="AE373" s="5">
        <f t="shared" si="43"/>
        <v>457863</v>
      </c>
      <c r="AG373" s="2">
        <f t="shared" si="44"/>
        <v>12</v>
      </c>
      <c r="AH373" s="2">
        <f t="shared" si="45"/>
        <v>2024</v>
      </c>
      <c r="AJ373" s="5">
        <f t="shared" si="46"/>
        <v>24161</v>
      </c>
      <c r="AK373" s="2">
        <f t="shared" si="47"/>
        <v>11</v>
      </c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40"/>
    </row>
    <row r="374" spans="1:89" x14ac:dyDescent="0.25">
      <c r="A374" s="18">
        <v>45657</v>
      </c>
      <c r="B374" s="20">
        <v>14699</v>
      </c>
      <c r="C374" s="20">
        <v>14394</v>
      </c>
      <c r="D374" s="20">
        <v>14491</v>
      </c>
      <c r="E374" s="20">
        <v>14682</v>
      </c>
      <c r="F374" s="20">
        <v>14985</v>
      </c>
      <c r="G374" s="20">
        <v>16204</v>
      </c>
      <c r="H374" s="20">
        <v>16995</v>
      </c>
      <c r="I374" s="20">
        <v>19509</v>
      </c>
      <c r="J374" s="20">
        <v>21895</v>
      </c>
      <c r="K374" s="20">
        <v>23241</v>
      </c>
      <c r="L374" s="20">
        <v>24328</v>
      </c>
      <c r="M374" s="20">
        <v>23896</v>
      </c>
      <c r="N374" s="20">
        <v>23248</v>
      </c>
      <c r="O374" s="20">
        <v>23293</v>
      </c>
      <c r="P374" s="20">
        <v>22742</v>
      </c>
      <c r="Q374" s="20">
        <v>22615</v>
      </c>
      <c r="R374" s="20">
        <v>22699</v>
      </c>
      <c r="S374" s="20">
        <v>20841</v>
      </c>
      <c r="T374" s="20">
        <v>19593</v>
      </c>
      <c r="U374" s="20">
        <v>18866</v>
      </c>
      <c r="V374" s="20">
        <v>18327</v>
      </c>
      <c r="W374" s="20">
        <v>17838</v>
      </c>
      <c r="X374" s="20">
        <v>15879</v>
      </c>
      <c r="Y374" s="20">
        <v>15451</v>
      </c>
      <c r="AA374" s="2">
        <f>IFERROR(INDEX('Holiday Schedule'!$D$3:$D$24,MATCH(A374,'Holiday Schedule'!$C$3:$C$24,0)),0)</f>
        <v>0</v>
      </c>
      <c r="AB374" s="2">
        <f t="shared" si="40"/>
        <v>3</v>
      </c>
      <c r="AC374" s="2">
        <f t="shared" si="41"/>
        <v>338810</v>
      </c>
      <c r="AD374" s="5">
        <f t="shared" si="42"/>
        <v>121901</v>
      </c>
      <c r="AE374" s="5">
        <f t="shared" si="43"/>
        <v>460711</v>
      </c>
      <c r="AG374" s="2">
        <f t="shared" si="44"/>
        <v>12</v>
      </c>
      <c r="AH374" s="2">
        <f t="shared" si="45"/>
        <v>2024</v>
      </c>
      <c r="AJ374" s="5">
        <f t="shared" si="46"/>
        <v>24328</v>
      </c>
      <c r="AK374" s="2">
        <f t="shared" si="47"/>
        <v>11</v>
      </c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40"/>
    </row>
    <row r="375" spans="1:89" x14ac:dyDescent="0.25">
      <c r="A375" s="18">
        <v>45658</v>
      </c>
      <c r="B375" s="20">
        <v>15817</v>
      </c>
      <c r="C375" s="20">
        <v>15667</v>
      </c>
      <c r="D375" s="20">
        <v>15632</v>
      </c>
      <c r="E375" s="20">
        <v>15803</v>
      </c>
      <c r="F375" s="20">
        <v>16373</v>
      </c>
      <c r="G375" s="20">
        <v>17154</v>
      </c>
      <c r="H375" s="20">
        <v>17957</v>
      </c>
      <c r="I375" s="20">
        <v>21488</v>
      </c>
      <c r="J375" s="20">
        <v>22627</v>
      </c>
      <c r="K375" s="20">
        <v>24074</v>
      </c>
      <c r="L375" s="20">
        <v>25254</v>
      </c>
      <c r="M375" s="20">
        <v>24800</v>
      </c>
      <c r="N375" s="20">
        <v>24296</v>
      </c>
      <c r="O375" s="20">
        <v>24020</v>
      </c>
      <c r="P375" s="20">
        <v>23631</v>
      </c>
      <c r="Q375" s="20">
        <v>23619</v>
      </c>
      <c r="R375" s="20">
        <v>23471</v>
      </c>
      <c r="S375" s="20">
        <v>21665</v>
      </c>
      <c r="T375" s="20">
        <v>20587</v>
      </c>
      <c r="U375" s="20">
        <v>19920</v>
      </c>
      <c r="V375" s="20">
        <v>19051</v>
      </c>
      <c r="W375" s="20">
        <v>18650</v>
      </c>
      <c r="X375" s="20">
        <v>16962</v>
      </c>
      <c r="Y375" s="20">
        <v>16248</v>
      </c>
      <c r="AA375" s="2">
        <f>IFERROR(INDEX('Holiday Schedule'!$D$3:$D$24,MATCH(A375,'Holiday Schedule'!$C$3:$C$24,0)),0)</f>
        <v>1</v>
      </c>
      <c r="AB375" s="2">
        <f t="shared" si="40"/>
        <v>4</v>
      </c>
      <c r="AC375" s="2">
        <f t="shared" si="41"/>
        <v>0</v>
      </c>
      <c r="AD375" s="5">
        <f t="shared" si="42"/>
        <v>484766</v>
      </c>
      <c r="AE375" s="5">
        <f t="shared" si="43"/>
        <v>484766</v>
      </c>
      <c r="AG375" s="2">
        <f t="shared" si="44"/>
        <v>1</v>
      </c>
      <c r="AH375" s="2">
        <f t="shared" si="45"/>
        <v>2025</v>
      </c>
      <c r="AJ375" s="5">
        <f t="shared" si="46"/>
        <v>25254</v>
      </c>
      <c r="AK375" s="2">
        <f t="shared" si="47"/>
        <v>11</v>
      </c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40"/>
    </row>
    <row r="376" spans="1:89" x14ac:dyDescent="0.25">
      <c r="A376" s="18">
        <v>45659</v>
      </c>
      <c r="B376" s="20">
        <v>15952</v>
      </c>
      <c r="C376" s="20">
        <v>15794</v>
      </c>
      <c r="D376" s="20">
        <v>15667</v>
      </c>
      <c r="E376" s="20">
        <v>16047</v>
      </c>
      <c r="F376" s="20">
        <v>16622</v>
      </c>
      <c r="G376" s="20">
        <v>17508</v>
      </c>
      <c r="H376" s="20">
        <v>18258</v>
      </c>
      <c r="I376" s="20">
        <v>22562</v>
      </c>
      <c r="J376" s="20">
        <v>23865</v>
      </c>
      <c r="K376" s="20">
        <v>25082</v>
      </c>
      <c r="L376" s="20">
        <v>26322</v>
      </c>
      <c r="M376" s="20">
        <v>25916</v>
      </c>
      <c r="N376" s="20">
        <v>25522</v>
      </c>
      <c r="O376" s="20">
        <v>25263</v>
      </c>
      <c r="P376" s="20">
        <v>24787</v>
      </c>
      <c r="Q376" s="20">
        <v>24951</v>
      </c>
      <c r="R376" s="20">
        <v>24591</v>
      </c>
      <c r="S376" s="20">
        <v>22222</v>
      </c>
      <c r="T376" s="20">
        <v>20955</v>
      </c>
      <c r="U376" s="20">
        <v>20297</v>
      </c>
      <c r="V376" s="20">
        <v>19451</v>
      </c>
      <c r="W376" s="20">
        <v>19007</v>
      </c>
      <c r="X376" s="20">
        <v>17126</v>
      </c>
      <c r="Y376" s="20">
        <v>16397</v>
      </c>
      <c r="AA376" s="2">
        <f>IFERROR(INDEX('Holiday Schedule'!$D$3:$D$24,MATCH(A376,'Holiday Schedule'!$C$3:$C$24,0)),0)</f>
        <v>0</v>
      </c>
      <c r="AB376" s="2">
        <f t="shared" si="40"/>
        <v>5</v>
      </c>
      <c r="AC376" s="2">
        <f t="shared" si="41"/>
        <v>367919</v>
      </c>
      <c r="AD376" s="5">
        <f t="shared" si="42"/>
        <v>132245</v>
      </c>
      <c r="AE376" s="5">
        <f t="shared" si="43"/>
        <v>500164</v>
      </c>
      <c r="AG376" s="2">
        <f t="shared" si="44"/>
        <v>1</v>
      </c>
      <c r="AH376" s="2">
        <f t="shared" si="45"/>
        <v>2025</v>
      </c>
      <c r="AJ376" s="5">
        <f t="shared" si="46"/>
        <v>26322</v>
      </c>
      <c r="AK376" s="2">
        <f t="shared" si="47"/>
        <v>11</v>
      </c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40"/>
    </row>
    <row r="377" spans="1:89" x14ac:dyDescent="0.25">
      <c r="A377" s="18">
        <v>45660</v>
      </c>
      <c r="B377" s="20">
        <v>15996</v>
      </c>
      <c r="C377" s="20">
        <v>15826</v>
      </c>
      <c r="D377" s="20">
        <v>15697</v>
      </c>
      <c r="E377" s="20">
        <v>16080</v>
      </c>
      <c r="F377" s="20">
        <v>16655</v>
      </c>
      <c r="G377" s="20">
        <v>17542</v>
      </c>
      <c r="H377" s="20">
        <v>18295</v>
      </c>
      <c r="I377" s="20">
        <v>22593</v>
      </c>
      <c r="J377" s="20">
        <v>23918</v>
      </c>
      <c r="K377" s="20">
        <v>25147</v>
      </c>
      <c r="L377" s="20">
        <v>26384</v>
      </c>
      <c r="M377" s="20">
        <v>25977</v>
      </c>
      <c r="N377" s="20">
        <v>25577</v>
      </c>
      <c r="O377" s="20">
        <v>25323</v>
      </c>
      <c r="P377" s="20">
        <v>24845</v>
      </c>
      <c r="Q377" s="20">
        <v>25011</v>
      </c>
      <c r="R377" s="20">
        <v>24641</v>
      </c>
      <c r="S377" s="20">
        <v>22275</v>
      </c>
      <c r="T377" s="20">
        <v>21009</v>
      </c>
      <c r="U377" s="20">
        <v>20348</v>
      </c>
      <c r="V377" s="20">
        <v>19500</v>
      </c>
      <c r="W377" s="20">
        <v>19060</v>
      </c>
      <c r="X377" s="20">
        <v>17149</v>
      </c>
      <c r="Y377" s="20">
        <v>16428</v>
      </c>
      <c r="AA377" s="2">
        <f>IFERROR(INDEX('Holiday Schedule'!$D$3:$D$24,MATCH(A377,'Holiday Schedule'!$C$3:$C$24,0)),0)</f>
        <v>0</v>
      </c>
      <c r="AB377" s="2">
        <f t="shared" si="40"/>
        <v>6</v>
      </c>
      <c r="AC377" s="2">
        <f t="shared" si="41"/>
        <v>368757</v>
      </c>
      <c r="AD377" s="5">
        <f t="shared" si="42"/>
        <v>132519</v>
      </c>
      <c r="AE377" s="5">
        <f t="shared" si="43"/>
        <v>501276</v>
      </c>
      <c r="AG377" s="2">
        <f t="shared" si="44"/>
        <v>1</v>
      </c>
      <c r="AH377" s="2">
        <f t="shared" si="45"/>
        <v>2025</v>
      </c>
      <c r="AJ377" s="5">
        <f t="shared" si="46"/>
        <v>26384</v>
      </c>
      <c r="AK377" s="2">
        <f t="shared" si="47"/>
        <v>11</v>
      </c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40"/>
    </row>
    <row r="378" spans="1:89" x14ac:dyDescent="0.25">
      <c r="A378" s="18">
        <v>45661</v>
      </c>
      <c r="B378" s="20">
        <v>15975</v>
      </c>
      <c r="C378" s="20">
        <v>15821</v>
      </c>
      <c r="D378" s="20">
        <v>15786</v>
      </c>
      <c r="E378" s="20">
        <v>15959</v>
      </c>
      <c r="F378" s="20">
        <v>16538</v>
      </c>
      <c r="G378" s="20">
        <v>17340</v>
      </c>
      <c r="H378" s="20">
        <v>18151</v>
      </c>
      <c r="I378" s="20">
        <v>21621</v>
      </c>
      <c r="J378" s="20">
        <v>22865</v>
      </c>
      <c r="K378" s="20">
        <v>24345</v>
      </c>
      <c r="L378" s="20">
        <v>25505</v>
      </c>
      <c r="M378" s="20">
        <v>25044</v>
      </c>
      <c r="N378" s="20">
        <v>24542</v>
      </c>
      <c r="O378" s="20">
        <v>24267</v>
      </c>
      <c r="P378" s="20">
        <v>23863</v>
      </c>
      <c r="Q378" s="20">
        <v>23812</v>
      </c>
      <c r="R378" s="20">
        <v>23675</v>
      </c>
      <c r="S378" s="20">
        <v>21880</v>
      </c>
      <c r="T378" s="20">
        <v>20791</v>
      </c>
      <c r="U378" s="20">
        <v>20117</v>
      </c>
      <c r="V378" s="20">
        <v>19237</v>
      </c>
      <c r="W378" s="20">
        <v>18835</v>
      </c>
      <c r="X378" s="20">
        <v>17129</v>
      </c>
      <c r="Y378" s="20">
        <v>16411</v>
      </c>
      <c r="AA378" s="2">
        <f>IFERROR(INDEX('Holiday Schedule'!$D$3:$D$24,MATCH(A378,'Holiday Schedule'!$C$3:$C$24,0)),0)</f>
        <v>0</v>
      </c>
      <c r="AB378" s="2">
        <f t="shared" si="40"/>
        <v>7</v>
      </c>
      <c r="AC378" s="2">
        <f t="shared" si="41"/>
        <v>0</v>
      </c>
      <c r="AD378" s="5">
        <f t="shared" si="42"/>
        <v>489509</v>
      </c>
      <c r="AE378" s="5">
        <f t="shared" si="43"/>
        <v>489509</v>
      </c>
      <c r="AG378" s="2">
        <f t="shared" si="44"/>
        <v>1</v>
      </c>
      <c r="AH378" s="2">
        <f t="shared" si="45"/>
        <v>2025</v>
      </c>
      <c r="AJ378" s="5">
        <f t="shared" si="46"/>
        <v>25505</v>
      </c>
      <c r="AK378" s="2">
        <f t="shared" si="47"/>
        <v>11</v>
      </c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40"/>
    </row>
    <row r="379" spans="1:89" x14ac:dyDescent="0.25">
      <c r="A379" s="18">
        <v>45662</v>
      </c>
      <c r="B379" s="20">
        <v>15975</v>
      </c>
      <c r="C379" s="20">
        <v>15824</v>
      </c>
      <c r="D379" s="20">
        <v>15804</v>
      </c>
      <c r="E379" s="20">
        <v>15990</v>
      </c>
      <c r="F379" s="20">
        <v>16568</v>
      </c>
      <c r="G379" s="20">
        <v>17355</v>
      </c>
      <c r="H379" s="20">
        <v>18170</v>
      </c>
      <c r="I379" s="20">
        <v>21645</v>
      </c>
      <c r="J379" s="20">
        <v>22871</v>
      </c>
      <c r="K379" s="20">
        <v>24344</v>
      </c>
      <c r="L379" s="20">
        <v>25510</v>
      </c>
      <c r="M379" s="20">
        <v>25044</v>
      </c>
      <c r="N379" s="20">
        <v>24537</v>
      </c>
      <c r="O379" s="20">
        <v>24259</v>
      </c>
      <c r="P379" s="20">
        <v>23863</v>
      </c>
      <c r="Q379" s="20">
        <v>23813</v>
      </c>
      <c r="R379" s="20">
        <v>23667</v>
      </c>
      <c r="S379" s="20">
        <v>21878</v>
      </c>
      <c r="T379" s="20">
        <v>20790</v>
      </c>
      <c r="U379" s="20">
        <v>20126</v>
      </c>
      <c r="V379" s="20">
        <v>19255</v>
      </c>
      <c r="W379" s="20">
        <v>18851</v>
      </c>
      <c r="X379" s="20">
        <v>17149</v>
      </c>
      <c r="Y379" s="20">
        <v>16429</v>
      </c>
      <c r="AA379" s="2">
        <f>IFERROR(INDEX('Holiday Schedule'!$D$3:$D$24,MATCH(A379,'Holiday Schedule'!$C$3:$C$24,0)),0)</f>
        <v>0</v>
      </c>
      <c r="AB379" s="2">
        <f t="shared" si="40"/>
        <v>1</v>
      </c>
      <c r="AC379" s="2">
        <f t="shared" si="41"/>
        <v>0</v>
      </c>
      <c r="AD379" s="5">
        <f t="shared" si="42"/>
        <v>489717</v>
      </c>
      <c r="AE379" s="5">
        <f t="shared" si="43"/>
        <v>489717</v>
      </c>
      <c r="AG379" s="2">
        <f t="shared" si="44"/>
        <v>1</v>
      </c>
      <c r="AH379" s="2">
        <f t="shared" si="45"/>
        <v>2025</v>
      </c>
      <c r="AJ379" s="5">
        <f t="shared" si="46"/>
        <v>25510</v>
      </c>
      <c r="AK379" s="2">
        <f t="shared" si="47"/>
        <v>11</v>
      </c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40"/>
    </row>
    <row r="380" spans="1:89" x14ac:dyDescent="0.25">
      <c r="A380" s="18">
        <v>45663</v>
      </c>
      <c r="B380" s="20">
        <v>16034</v>
      </c>
      <c r="C380" s="20">
        <v>15876</v>
      </c>
      <c r="D380" s="20">
        <v>15754</v>
      </c>
      <c r="E380" s="20">
        <v>16141</v>
      </c>
      <c r="F380" s="20">
        <v>16715</v>
      </c>
      <c r="G380" s="20">
        <v>17608</v>
      </c>
      <c r="H380" s="20">
        <v>18354</v>
      </c>
      <c r="I380" s="20">
        <v>22631</v>
      </c>
      <c r="J380" s="20">
        <v>23963</v>
      </c>
      <c r="K380" s="20">
        <v>25191</v>
      </c>
      <c r="L380" s="20">
        <v>26429</v>
      </c>
      <c r="M380" s="20">
        <v>25994</v>
      </c>
      <c r="N380" s="20">
        <v>25592</v>
      </c>
      <c r="O380" s="20">
        <v>25342</v>
      </c>
      <c r="P380" s="20">
        <v>24859</v>
      </c>
      <c r="Q380" s="20">
        <v>25023</v>
      </c>
      <c r="R380" s="20">
        <v>24655</v>
      </c>
      <c r="S380" s="20">
        <v>22287</v>
      </c>
      <c r="T380" s="20">
        <v>21019</v>
      </c>
      <c r="U380" s="20">
        <v>20358</v>
      </c>
      <c r="V380" s="20">
        <v>19509</v>
      </c>
      <c r="W380" s="20">
        <v>19070</v>
      </c>
      <c r="X380" s="20">
        <v>17157</v>
      </c>
      <c r="Y380" s="20">
        <v>16436</v>
      </c>
      <c r="AA380" s="2">
        <f>IFERROR(INDEX('Holiday Schedule'!$D$3:$D$24,MATCH(A380,'Holiday Schedule'!$C$3:$C$24,0)),0)</f>
        <v>0</v>
      </c>
      <c r="AB380" s="2">
        <f t="shared" si="40"/>
        <v>2</v>
      </c>
      <c r="AC380" s="2">
        <f t="shared" si="41"/>
        <v>369079</v>
      </c>
      <c r="AD380" s="5">
        <f t="shared" si="42"/>
        <v>132918</v>
      </c>
      <c r="AE380" s="5">
        <f t="shared" si="43"/>
        <v>501997</v>
      </c>
      <c r="AG380" s="2">
        <f t="shared" si="44"/>
        <v>1</v>
      </c>
      <c r="AH380" s="2">
        <f t="shared" si="45"/>
        <v>2025</v>
      </c>
      <c r="AJ380" s="5">
        <f t="shared" si="46"/>
        <v>26429</v>
      </c>
      <c r="AK380" s="2">
        <f t="shared" si="47"/>
        <v>11</v>
      </c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40"/>
    </row>
    <row r="381" spans="1:89" x14ac:dyDescent="0.25">
      <c r="A381" s="18">
        <v>45664</v>
      </c>
      <c r="B381" s="20">
        <v>16096</v>
      </c>
      <c r="C381" s="20">
        <v>15936</v>
      </c>
      <c r="D381" s="20">
        <v>15811</v>
      </c>
      <c r="E381" s="20">
        <v>16195</v>
      </c>
      <c r="F381" s="20">
        <v>16771</v>
      </c>
      <c r="G381" s="20">
        <v>17673</v>
      </c>
      <c r="H381" s="20">
        <v>18441</v>
      </c>
      <c r="I381" s="20">
        <v>22757</v>
      </c>
      <c r="J381" s="20">
        <v>24081</v>
      </c>
      <c r="K381" s="20">
        <v>25321</v>
      </c>
      <c r="L381" s="20">
        <v>26555</v>
      </c>
      <c r="M381" s="20">
        <v>26144</v>
      </c>
      <c r="N381" s="20">
        <v>25743</v>
      </c>
      <c r="O381" s="20">
        <v>25486</v>
      </c>
      <c r="P381" s="20">
        <v>25006</v>
      </c>
      <c r="Q381" s="20">
        <v>25172</v>
      </c>
      <c r="R381" s="20">
        <v>24803</v>
      </c>
      <c r="S381" s="20">
        <v>22416</v>
      </c>
      <c r="T381" s="20">
        <v>21141</v>
      </c>
      <c r="U381" s="20">
        <v>20479</v>
      </c>
      <c r="V381" s="20">
        <v>19623</v>
      </c>
      <c r="W381" s="20">
        <v>19180</v>
      </c>
      <c r="X381" s="20">
        <v>17259</v>
      </c>
      <c r="Y381" s="20">
        <v>16532</v>
      </c>
      <c r="AA381" s="2">
        <f>IFERROR(INDEX('Holiday Schedule'!$D$3:$D$24,MATCH(A381,'Holiday Schedule'!$C$3:$C$24,0)),0)</f>
        <v>0</v>
      </c>
      <c r="AB381" s="2">
        <f t="shared" si="40"/>
        <v>3</v>
      </c>
      <c r="AC381" s="2">
        <f t="shared" si="41"/>
        <v>371166</v>
      </c>
      <c r="AD381" s="5">
        <f t="shared" si="42"/>
        <v>133455</v>
      </c>
      <c r="AE381" s="5">
        <f t="shared" si="43"/>
        <v>504621</v>
      </c>
      <c r="AG381" s="2">
        <f t="shared" si="44"/>
        <v>1</v>
      </c>
      <c r="AH381" s="2">
        <f t="shared" si="45"/>
        <v>2025</v>
      </c>
      <c r="AJ381" s="5">
        <f t="shared" si="46"/>
        <v>26555</v>
      </c>
      <c r="AK381" s="2">
        <f t="shared" si="47"/>
        <v>11</v>
      </c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40"/>
    </row>
    <row r="382" spans="1:89" x14ac:dyDescent="0.25">
      <c r="A382" s="18">
        <v>45665</v>
      </c>
      <c r="B382" s="20">
        <v>16122</v>
      </c>
      <c r="C382" s="20">
        <v>15967</v>
      </c>
      <c r="D382" s="20">
        <v>15839</v>
      </c>
      <c r="E382" s="20">
        <v>16221</v>
      </c>
      <c r="F382" s="20">
        <v>16804</v>
      </c>
      <c r="G382" s="20">
        <v>17697</v>
      </c>
      <c r="H382" s="20">
        <v>18456</v>
      </c>
      <c r="I382" s="20">
        <v>22771</v>
      </c>
      <c r="J382" s="20">
        <v>24120</v>
      </c>
      <c r="K382" s="20">
        <v>25365</v>
      </c>
      <c r="L382" s="20">
        <v>26613</v>
      </c>
      <c r="M382" s="20">
        <v>26191</v>
      </c>
      <c r="N382" s="20">
        <v>25788</v>
      </c>
      <c r="O382" s="20">
        <v>25531</v>
      </c>
      <c r="P382" s="20">
        <v>25049</v>
      </c>
      <c r="Q382" s="20">
        <v>25215</v>
      </c>
      <c r="R382" s="20">
        <v>24846</v>
      </c>
      <c r="S382" s="20">
        <v>22457</v>
      </c>
      <c r="T382" s="20">
        <v>21179</v>
      </c>
      <c r="U382" s="20">
        <v>20514</v>
      </c>
      <c r="V382" s="20">
        <v>19656</v>
      </c>
      <c r="W382" s="20">
        <v>19212</v>
      </c>
      <c r="X382" s="20">
        <v>17287</v>
      </c>
      <c r="Y382" s="20">
        <v>16561</v>
      </c>
      <c r="AA382" s="2">
        <f>IFERROR(INDEX('Holiday Schedule'!$D$3:$D$24,MATCH(A382,'Holiday Schedule'!$C$3:$C$24,0)),0)</f>
        <v>0</v>
      </c>
      <c r="AB382" s="2">
        <f t="shared" si="40"/>
        <v>4</v>
      </c>
      <c r="AC382" s="2">
        <f t="shared" si="41"/>
        <v>371794</v>
      </c>
      <c r="AD382" s="5">
        <f t="shared" si="42"/>
        <v>133667</v>
      </c>
      <c r="AE382" s="5">
        <f t="shared" si="43"/>
        <v>505461</v>
      </c>
      <c r="AG382" s="2">
        <f t="shared" si="44"/>
        <v>1</v>
      </c>
      <c r="AH382" s="2">
        <f t="shared" si="45"/>
        <v>2025</v>
      </c>
      <c r="AJ382" s="5">
        <f t="shared" si="46"/>
        <v>26613</v>
      </c>
      <c r="AK382" s="2">
        <f t="shared" si="47"/>
        <v>11</v>
      </c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40"/>
    </row>
    <row r="383" spans="1:89" x14ac:dyDescent="0.25">
      <c r="A383" s="18">
        <v>45666</v>
      </c>
      <c r="B383" s="20">
        <v>16140</v>
      </c>
      <c r="C383" s="20">
        <v>15981</v>
      </c>
      <c r="D383" s="20">
        <v>15855</v>
      </c>
      <c r="E383" s="20">
        <v>16241</v>
      </c>
      <c r="F383" s="20">
        <v>16823</v>
      </c>
      <c r="G383" s="20">
        <v>17716</v>
      </c>
      <c r="H383" s="20">
        <v>18475</v>
      </c>
      <c r="I383" s="20">
        <v>22798</v>
      </c>
      <c r="J383" s="20">
        <v>24132</v>
      </c>
      <c r="K383" s="20">
        <v>25375</v>
      </c>
      <c r="L383" s="20">
        <v>26630</v>
      </c>
      <c r="M383" s="20">
        <v>26220</v>
      </c>
      <c r="N383" s="20">
        <v>25816</v>
      </c>
      <c r="O383" s="20">
        <v>25559</v>
      </c>
      <c r="P383" s="20">
        <v>25076</v>
      </c>
      <c r="Q383" s="20">
        <v>25242</v>
      </c>
      <c r="R383" s="20">
        <v>24860</v>
      </c>
      <c r="S383" s="20">
        <v>22480</v>
      </c>
      <c r="T383" s="20">
        <v>21199</v>
      </c>
      <c r="U383" s="20">
        <v>20534</v>
      </c>
      <c r="V383" s="20">
        <v>19679</v>
      </c>
      <c r="W383" s="20">
        <v>19235</v>
      </c>
      <c r="X383" s="20">
        <v>17305</v>
      </c>
      <c r="Y383" s="20">
        <v>16578</v>
      </c>
      <c r="AA383" s="2">
        <f>IFERROR(INDEX('Holiday Schedule'!$D$3:$D$24,MATCH(A383,'Holiday Schedule'!$C$3:$C$24,0)),0)</f>
        <v>0</v>
      </c>
      <c r="AB383" s="2">
        <f t="shared" si="40"/>
        <v>5</v>
      </c>
      <c r="AC383" s="2">
        <f t="shared" si="41"/>
        <v>372140</v>
      </c>
      <c r="AD383" s="5">
        <f t="shared" si="42"/>
        <v>133809</v>
      </c>
      <c r="AE383" s="5">
        <f t="shared" si="43"/>
        <v>505949</v>
      </c>
      <c r="AG383" s="2">
        <f t="shared" si="44"/>
        <v>1</v>
      </c>
      <c r="AH383" s="2">
        <f t="shared" si="45"/>
        <v>2025</v>
      </c>
      <c r="AJ383" s="5">
        <f t="shared" si="46"/>
        <v>26630</v>
      </c>
      <c r="AK383" s="2">
        <f t="shared" si="47"/>
        <v>11</v>
      </c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40"/>
    </row>
    <row r="384" spans="1:89" x14ac:dyDescent="0.25">
      <c r="A384" s="18">
        <v>45667</v>
      </c>
      <c r="B384" s="20">
        <v>16176</v>
      </c>
      <c r="C384" s="20">
        <v>16016</v>
      </c>
      <c r="D384" s="20">
        <v>15890</v>
      </c>
      <c r="E384" s="20">
        <v>16277</v>
      </c>
      <c r="F384" s="20">
        <v>16860</v>
      </c>
      <c r="G384" s="20">
        <v>17756</v>
      </c>
      <c r="H384" s="20">
        <v>18518</v>
      </c>
      <c r="I384" s="20">
        <v>22844</v>
      </c>
      <c r="J384" s="20">
        <v>24189</v>
      </c>
      <c r="K384" s="20">
        <v>25433</v>
      </c>
      <c r="L384" s="20">
        <v>26692</v>
      </c>
      <c r="M384" s="20">
        <v>26280</v>
      </c>
      <c r="N384" s="20">
        <v>25875</v>
      </c>
      <c r="O384" s="20">
        <v>25618</v>
      </c>
      <c r="P384" s="20">
        <v>25132</v>
      </c>
      <c r="Q384" s="20">
        <v>25300</v>
      </c>
      <c r="R384" s="20">
        <v>24901</v>
      </c>
      <c r="S384" s="20">
        <v>22532</v>
      </c>
      <c r="T384" s="20">
        <v>21248</v>
      </c>
      <c r="U384" s="20">
        <v>20581</v>
      </c>
      <c r="V384" s="20">
        <v>19723</v>
      </c>
      <c r="W384" s="20">
        <v>19280</v>
      </c>
      <c r="X384" s="20">
        <v>17347</v>
      </c>
      <c r="Y384" s="20">
        <v>16616</v>
      </c>
      <c r="AA384" s="2">
        <f>IFERROR(INDEX('Holiday Schedule'!$D$3:$D$24,MATCH(A384,'Holiday Schedule'!$C$3:$C$24,0)),0)</f>
        <v>0</v>
      </c>
      <c r="AB384" s="2">
        <f t="shared" si="40"/>
        <v>6</v>
      </c>
      <c r="AC384" s="2">
        <f t="shared" si="41"/>
        <v>372975</v>
      </c>
      <c r="AD384" s="5">
        <f t="shared" si="42"/>
        <v>134109</v>
      </c>
      <c r="AE384" s="5">
        <f t="shared" si="43"/>
        <v>507084</v>
      </c>
      <c r="AG384" s="2">
        <f t="shared" si="44"/>
        <v>1</v>
      </c>
      <c r="AH384" s="2">
        <f t="shared" si="45"/>
        <v>2025</v>
      </c>
      <c r="AJ384" s="5">
        <f t="shared" si="46"/>
        <v>26692</v>
      </c>
      <c r="AK384" s="2">
        <f t="shared" si="47"/>
        <v>11</v>
      </c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40"/>
    </row>
    <row r="385" spans="1:89" x14ac:dyDescent="0.25">
      <c r="A385" s="18">
        <v>45668</v>
      </c>
      <c r="B385" s="20">
        <v>16153</v>
      </c>
      <c r="C385" s="20">
        <v>16000</v>
      </c>
      <c r="D385" s="20">
        <v>15964</v>
      </c>
      <c r="E385" s="20">
        <v>16137</v>
      </c>
      <c r="F385" s="20">
        <v>16722</v>
      </c>
      <c r="G385" s="20">
        <v>17518</v>
      </c>
      <c r="H385" s="20">
        <v>18338</v>
      </c>
      <c r="I385" s="20">
        <v>21876</v>
      </c>
      <c r="J385" s="20">
        <v>23090</v>
      </c>
      <c r="K385" s="20">
        <v>24586</v>
      </c>
      <c r="L385" s="20">
        <v>25790</v>
      </c>
      <c r="M385" s="20">
        <v>25324</v>
      </c>
      <c r="N385" s="20">
        <v>24811</v>
      </c>
      <c r="O385" s="20">
        <v>24531</v>
      </c>
      <c r="P385" s="20">
        <v>24130</v>
      </c>
      <c r="Q385" s="20">
        <v>24116</v>
      </c>
      <c r="R385" s="20">
        <v>23968</v>
      </c>
      <c r="S385" s="20">
        <v>22120</v>
      </c>
      <c r="T385" s="20">
        <v>21022</v>
      </c>
      <c r="U385" s="20">
        <v>20341</v>
      </c>
      <c r="V385" s="20">
        <v>19453</v>
      </c>
      <c r="W385" s="20">
        <v>19043</v>
      </c>
      <c r="X385" s="20">
        <v>17321</v>
      </c>
      <c r="Y385" s="20">
        <v>16594</v>
      </c>
      <c r="AA385" s="2">
        <f>IFERROR(INDEX('Holiday Schedule'!$D$3:$D$24,MATCH(A385,'Holiday Schedule'!$C$3:$C$24,0)),0)</f>
        <v>0</v>
      </c>
      <c r="AB385" s="2">
        <f t="shared" si="40"/>
        <v>7</v>
      </c>
      <c r="AC385" s="2">
        <f t="shared" si="41"/>
        <v>0</v>
      </c>
      <c r="AD385" s="5">
        <f t="shared" si="42"/>
        <v>494948</v>
      </c>
      <c r="AE385" s="5">
        <f t="shared" si="43"/>
        <v>494948</v>
      </c>
      <c r="AG385" s="2">
        <f t="shared" si="44"/>
        <v>1</v>
      </c>
      <c r="AH385" s="2">
        <f t="shared" si="45"/>
        <v>2025</v>
      </c>
      <c r="AJ385" s="5">
        <f t="shared" si="46"/>
        <v>25790</v>
      </c>
      <c r="AK385" s="2">
        <f t="shared" si="47"/>
        <v>11</v>
      </c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40"/>
    </row>
    <row r="386" spans="1:89" x14ac:dyDescent="0.25">
      <c r="A386" s="18">
        <v>45669</v>
      </c>
      <c r="B386" s="20">
        <v>16153</v>
      </c>
      <c r="C386" s="20">
        <v>15999</v>
      </c>
      <c r="D386" s="20">
        <v>15962</v>
      </c>
      <c r="E386" s="20">
        <v>16137</v>
      </c>
      <c r="F386" s="20">
        <v>16719</v>
      </c>
      <c r="G386" s="20">
        <v>17519</v>
      </c>
      <c r="H386" s="20">
        <v>18335</v>
      </c>
      <c r="I386" s="20">
        <v>21910</v>
      </c>
      <c r="J386" s="20">
        <v>23113</v>
      </c>
      <c r="K386" s="20">
        <v>24594</v>
      </c>
      <c r="L386" s="20">
        <v>25796</v>
      </c>
      <c r="M386" s="20">
        <v>25330</v>
      </c>
      <c r="N386" s="20">
        <v>24818</v>
      </c>
      <c r="O386" s="20">
        <v>24537</v>
      </c>
      <c r="P386" s="20">
        <v>24136</v>
      </c>
      <c r="Q386" s="20">
        <v>24092</v>
      </c>
      <c r="R386" s="20">
        <v>23945</v>
      </c>
      <c r="S386" s="20">
        <v>22122</v>
      </c>
      <c r="T386" s="20">
        <v>21021</v>
      </c>
      <c r="U386" s="20">
        <v>20338</v>
      </c>
      <c r="V386" s="20">
        <v>19452</v>
      </c>
      <c r="W386" s="20">
        <v>19043</v>
      </c>
      <c r="X386" s="20">
        <v>17320</v>
      </c>
      <c r="Y386" s="20">
        <v>16591</v>
      </c>
      <c r="AA386" s="2">
        <f>IFERROR(INDEX('Holiday Schedule'!$D$3:$D$24,MATCH(A386,'Holiday Schedule'!$C$3:$C$24,0)),0)</f>
        <v>0</v>
      </c>
      <c r="AB386" s="2">
        <f t="shared" si="40"/>
        <v>1</v>
      </c>
      <c r="AC386" s="2">
        <f t="shared" si="41"/>
        <v>0</v>
      </c>
      <c r="AD386" s="5">
        <f t="shared" si="42"/>
        <v>494982</v>
      </c>
      <c r="AE386" s="5">
        <f t="shared" si="43"/>
        <v>494982</v>
      </c>
      <c r="AG386" s="2">
        <f t="shared" si="44"/>
        <v>1</v>
      </c>
      <c r="AH386" s="2">
        <f t="shared" si="45"/>
        <v>2025</v>
      </c>
      <c r="AJ386" s="5">
        <f t="shared" si="46"/>
        <v>25796</v>
      </c>
      <c r="AK386" s="2">
        <f t="shared" si="47"/>
        <v>11</v>
      </c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40"/>
    </row>
    <row r="387" spans="1:89" x14ac:dyDescent="0.25">
      <c r="A387" s="18">
        <v>45670</v>
      </c>
      <c r="B387" s="20">
        <v>16183</v>
      </c>
      <c r="C387" s="20">
        <v>16022</v>
      </c>
      <c r="D387" s="20">
        <v>15896</v>
      </c>
      <c r="E387" s="20">
        <v>16281</v>
      </c>
      <c r="F387" s="20">
        <v>16866</v>
      </c>
      <c r="G387" s="20">
        <v>17764</v>
      </c>
      <c r="H387" s="20">
        <v>18523</v>
      </c>
      <c r="I387" s="20">
        <v>22905</v>
      </c>
      <c r="J387" s="20">
        <v>24208</v>
      </c>
      <c r="K387" s="20">
        <v>25443</v>
      </c>
      <c r="L387" s="20">
        <v>26699</v>
      </c>
      <c r="M387" s="20">
        <v>26287</v>
      </c>
      <c r="N387" s="20">
        <v>25882</v>
      </c>
      <c r="O387" s="20">
        <v>25625</v>
      </c>
      <c r="P387" s="20">
        <v>25140</v>
      </c>
      <c r="Q387" s="20">
        <v>25310</v>
      </c>
      <c r="R387" s="20">
        <v>24920</v>
      </c>
      <c r="S387" s="20">
        <v>22540</v>
      </c>
      <c r="T387" s="20">
        <v>21256</v>
      </c>
      <c r="U387" s="20">
        <v>20586</v>
      </c>
      <c r="V387" s="20">
        <v>19730</v>
      </c>
      <c r="W387" s="20">
        <v>19284</v>
      </c>
      <c r="X387" s="20">
        <v>17352</v>
      </c>
      <c r="Y387" s="20">
        <v>16622</v>
      </c>
      <c r="AA387" s="2">
        <f>IFERROR(INDEX('Holiday Schedule'!$D$3:$D$24,MATCH(A387,'Holiday Schedule'!$C$3:$C$24,0)),0)</f>
        <v>0</v>
      </c>
      <c r="AB387" s="2">
        <f t="shared" si="40"/>
        <v>2</v>
      </c>
      <c r="AC387" s="2">
        <f t="shared" si="41"/>
        <v>373167</v>
      </c>
      <c r="AD387" s="5">
        <f t="shared" si="42"/>
        <v>134157</v>
      </c>
      <c r="AE387" s="5">
        <f t="shared" si="43"/>
        <v>507324</v>
      </c>
      <c r="AG387" s="2">
        <f t="shared" si="44"/>
        <v>1</v>
      </c>
      <c r="AH387" s="2">
        <f t="shared" si="45"/>
        <v>2025</v>
      </c>
      <c r="AJ387" s="5">
        <f t="shared" si="46"/>
        <v>26699</v>
      </c>
      <c r="AK387" s="2">
        <f t="shared" si="47"/>
        <v>11</v>
      </c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40"/>
    </row>
    <row r="388" spans="1:89" x14ac:dyDescent="0.25">
      <c r="A388" s="18">
        <v>45671</v>
      </c>
      <c r="B388" s="20">
        <v>16172</v>
      </c>
      <c r="C388" s="20">
        <v>16013</v>
      </c>
      <c r="D388" s="20">
        <v>15885</v>
      </c>
      <c r="E388" s="20">
        <v>16270</v>
      </c>
      <c r="F388" s="20">
        <v>16854</v>
      </c>
      <c r="G388" s="20">
        <v>17752</v>
      </c>
      <c r="H388" s="20">
        <v>18510</v>
      </c>
      <c r="I388" s="20">
        <v>22879</v>
      </c>
      <c r="J388" s="20">
        <v>24183</v>
      </c>
      <c r="K388" s="20">
        <v>25425</v>
      </c>
      <c r="L388" s="20">
        <v>26682</v>
      </c>
      <c r="M388" s="20">
        <v>26271</v>
      </c>
      <c r="N388" s="20">
        <v>25865</v>
      </c>
      <c r="O388" s="20">
        <v>25609</v>
      </c>
      <c r="P388" s="20">
        <v>25125</v>
      </c>
      <c r="Q388" s="20">
        <v>25298</v>
      </c>
      <c r="R388" s="20">
        <v>24908</v>
      </c>
      <c r="S388" s="20">
        <v>22525</v>
      </c>
      <c r="T388" s="20">
        <v>21244</v>
      </c>
      <c r="U388" s="20">
        <v>20577</v>
      </c>
      <c r="V388" s="20">
        <v>19718</v>
      </c>
      <c r="W388" s="20">
        <v>19272</v>
      </c>
      <c r="X388" s="20">
        <v>17340</v>
      </c>
      <c r="Y388" s="20">
        <v>16610</v>
      </c>
      <c r="AA388" s="2">
        <f>IFERROR(INDEX('Holiday Schedule'!$D$3:$D$24,MATCH(A388,'Holiday Schedule'!$C$3:$C$24,0)),0)</f>
        <v>0</v>
      </c>
      <c r="AB388" s="2">
        <f t="shared" si="40"/>
        <v>3</v>
      </c>
      <c r="AC388" s="2">
        <f t="shared" si="41"/>
        <v>372921</v>
      </c>
      <c r="AD388" s="5">
        <f t="shared" si="42"/>
        <v>134066</v>
      </c>
      <c r="AE388" s="5">
        <f t="shared" si="43"/>
        <v>506987</v>
      </c>
      <c r="AG388" s="2">
        <f t="shared" si="44"/>
        <v>1</v>
      </c>
      <c r="AH388" s="2">
        <f t="shared" si="45"/>
        <v>2025</v>
      </c>
      <c r="AJ388" s="5">
        <f t="shared" si="46"/>
        <v>26682</v>
      </c>
      <c r="AK388" s="2">
        <f t="shared" si="47"/>
        <v>11</v>
      </c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40"/>
    </row>
    <row r="389" spans="1:89" x14ac:dyDescent="0.25">
      <c r="A389" s="18">
        <v>45672</v>
      </c>
      <c r="B389" s="20">
        <v>16252</v>
      </c>
      <c r="C389" s="20">
        <v>16093</v>
      </c>
      <c r="D389" s="20">
        <v>15966</v>
      </c>
      <c r="E389" s="20">
        <v>16354</v>
      </c>
      <c r="F389" s="20">
        <v>16941</v>
      </c>
      <c r="G389" s="20">
        <v>17843</v>
      </c>
      <c r="H389" s="20">
        <v>18606</v>
      </c>
      <c r="I389" s="20">
        <v>22964</v>
      </c>
      <c r="J389" s="20">
        <v>24304</v>
      </c>
      <c r="K389" s="20">
        <v>25554</v>
      </c>
      <c r="L389" s="20">
        <v>26818</v>
      </c>
      <c r="M389" s="20">
        <v>26405</v>
      </c>
      <c r="N389" s="20">
        <v>25998</v>
      </c>
      <c r="O389" s="20">
        <v>25739</v>
      </c>
      <c r="P389" s="20">
        <v>25253</v>
      </c>
      <c r="Q389" s="20">
        <v>25422</v>
      </c>
      <c r="R389" s="20">
        <v>25023</v>
      </c>
      <c r="S389" s="20">
        <v>22638</v>
      </c>
      <c r="T389" s="20">
        <v>21349</v>
      </c>
      <c r="U389" s="20">
        <v>20680</v>
      </c>
      <c r="V389" s="20">
        <v>19819</v>
      </c>
      <c r="W389" s="20">
        <v>19370</v>
      </c>
      <c r="X389" s="20">
        <v>17427</v>
      </c>
      <c r="Y389" s="20">
        <v>16695</v>
      </c>
      <c r="AA389" s="2">
        <f>IFERROR(INDEX('Holiday Schedule'!$D$3:$D$24,MATCH(A389,'Holiday Schedule'!$C$3:$C$24,0)),0)</f>
        <v>0</v>
      </c>
      <c r="AB389" s="2">
        <f t="shared" si="40"/>
        <v>4</v>
      </c>
      <c r="AC389" s="2">
        <f t="shared" si="41"/>
        <v>374763</v>
      </c>
      <c r="AD389" s="5">
        <f t="shared" si="42"/>
        <v>134750</v>
      </c>
      <c r="AE389" s="5">
        <f t="shared" si="43"/>
        <v>509513</v>
      </c>
      <c r="AG389" s="2">
        <f t="shared" si="44"/>
        <v>1</v>
      </c>
      <c r="AH389" s="2">
        <f t="shared" si="45"/>
        <v>2025</v>
      </c>
      <c r="AJ389" s="5">
        <f t="shared" si="46"/>
        <v>26818</v>
      </c>
      <c r="AK389" s="2">
        <f t="shared" si="47"/>
        <v>11</v>
      </c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40"/>
    </row>
    <row r="390" spans="1:89" x14ac:dyDescent="0.25">
      <c r="A390" s="18">
        <v>45673</v>
      </c>
      <c r="B390" s="20">
        <v>16246</v>
      </c>
      <c r="C390" s="20">
        <v>16087</v>
      </c>
      <c r="D390" s="20">
        <v>15959</v>
      </c>
      <c r="E390" s="20">
        <v>16348</v>
      </c>
      <c r="F390" s="20">
        <v>16933</v>
      </c>
      <c r="G390" s="20">
        <v>17835</v>
      </c>
      <c r="H390" s="20">
        <v>18597</v>
      </c>
      <c r="I390" s="20">
        <v>22938</v>
      </c>
      <c r="J390" s="20">
        <v>24292</v>
      </c>
      <c r="K390" s="20">
        <v>25543</v>
      </c>
      <c r="L390" s="20">
        <v>26805</v>
      </c>
      <c r="M390" s="20">
        <v>26393</v>
      </c>
      <c r="N390" s="20">
        <v>25987</v>
      </c>
      <c r="O390" s="20">
        <v>25728</v>
      </c>
      <c r="P390" s="20">
        <v>25242</v>
      </c>
      <c r="Q390" s="20">
        <v>25410</v>
      </c>
      <c r="R390" s="20">
        <v>25009</v>
      </c>
      <c r="S390" s="20">
        <v>22630</v>
      </c>
      <c r="T390" s="20">
        <v>21339</v>
      </c>
      <c r="U390" s="20">
        <v>20671</v>
      </c>
      <c r="V390" s="20">
        <v>19810</v>
      </c>
      <c r="W390" s="20">
        <v>19361</v>
      </c>
      <c r="X390" s="20">
        <v>17420</v>
      </c>
      <c r="Y390" s="20">
        <v>16686</v>
      </c>
      <c r="AA390" s="2">
        <f>IFERROR(INDEX('Holiday Schedule'!$D$3:$D$24,MATCH(A390,'Holiday Schedule'!$C$3:$C$24,0)),0)</f>
        <v>0</v>
      </c>
      <c r="AB390" s="2">
        <f t="shared" si="40"/>
        <v>5</v>
      </c>
      <c r="AC390" s="2">
        <f t="shared" si="41"/>
        <v>374578</v>
      </c>
      <c r="AD390" s="5">
        <f t="shared" si="42"/>
        <v>134691</v>
      </c>
      <c r="AE390" s="5">
        <f t="shared" si="43"/>
        <v>509269</v>
      </c>
      <c r="AG390" s="2">
        <f t="shared" si="44"/>
        <v>1</v>
      </c>
      <c r="AH390" s="2">
        <f t="shared" si="45"/>
        <v>2025</v>
      </c>
      <c r="AJ390" s="5">
        <f t="shared" si="46"/>
        <v>26805</v>
      </c>
      <c r="AK390" s="2">
        <f t="shared" si="47"/>
        <v>11</v>
      </c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40"/>
    </row>
    <row r="391" spans="1:89" x14ac:dyDescent="0.25">
      <c r="A391" s="18">
        <v>45674</v>
      </c>
      <c r="B391" s="20">
        <v>16269</v>
      </c>
      <c r="C391" s="20">
        <v>16110</v>
      </c>
      <c r="D391" s="20">
        <v>15981</v>
      </c>
      <c r="E391" s="20">
        <v>16369</v>
      </c>
      <c r="F391" s="20">
        <v>16955</v>
      </c>
      <c r="G391" s="20">
        <v>17859</v>
      </c>
      <c r="H391" s="20">
        <v>18622</v>
      </c>
      <c r="I391" s="20">
        <v>22986</v>
      </c>
      <c r="J391" s="20">
        <v>24326</v>
      </c>
      <c r="K391" s="20">
        <v>25587</v>
      </c>
      <c r="L391" s="20">
        <v>26858</v>
      </c>
      <c r="M391" s="20">
        <v>26440</v>
      </c>
      <c r="N391" s="20">
        <v>26024</v>
      </c>
      <c r="O391" s="20">
        <v>25766</v>
      </c>
      <c r="P391" s="20">
        <v>25290</v>
      </c>
      <c r="Q391" s="20">
        <v>25465</v>
      </c>
      <c r="R391" s="20">
        <v>25052</v>
      </c>
      <c r="S391" s="20">
        <v>22682</v>
      </c>
      <c r="T391" s="20">
        <v>21388</v>
      </c>
      <c r="U391" s="20">
        <v>20716</v>
      </c>
      <c r="V391" s="20">
        <v>19839</v>
      </c>
      <c r="W391" s="20">
        <v>19388</v>
      </c>
      <c r="X391" s="20">
        <v>17447</v>
      </c>
      <c r="Y391" s="20">
        <v>16711</v>
      </c>
      <c r="AA391" s="2">
        <f>IFERROR(INDEX('Holiday Schedule'!$D$3:$D$24,MATCH(A391,'Holiday Schedule'!$C$3:$C$24,0)),0)</f>
        <v>0</v>
      </c>
      <c r="AB391" s="2">
        <f t="shared" si="40"/>
        <v>6</v>
      </c>
      <c r="AC391" s="2">
        <f t="shared" si="41"/>
        <v>375254</v>
      </c>
      <c r="AD391" s="5">
        <f t="shared" si="42"/>
        <v>134876</v>
      </c>
      <c r="AE391" s="5">
        <f t="shared" si="43"/>
        <v>510130</v>
      </c>
      <c r="AG391" s="2">
        <f t="shared" si="44"/>
        <v>1</v>
      </c>
      <c r="AH391" s="2">
        <f t="shared" si="45"/>
        <v>2025</v>
      </c>
      <c r="AJ391" s="5">
        <f t="shared" si="46"/>
        <v>26858</v>
      </c>
      <c r="AK391" s="2">
        <f t="shared" si="47"/>
        <v>11</v>
      </c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40"/>
    </row>
    <row r="392" spans="1:89" x14ac:dyDescent="0.25">
      <c r="A392" s="18">
        <v>45675</v>
      </c>
      <c r="B392" s="20">
        <v>16245</v>
      </c>
      <c r="C392" s="20">
        <v>16091</v>
      </c>
      <c r="D392" s="20">
        <v>16054</v>
      </c>
      <c r="E392" s="20">
        <v>16228</v>
      </c>
      <c r="F392" s="20">
        <v>16817</v>
      </c>
      <c r="G392" s="20">
        <v>17617</v>
      </c>
      <c r="H392" s="20">
        <v>18441</v>
      </c>
      <c r="I392" s="20">
        <v>21967</v>
      </c>
      <c r="J392" s="20">
        <v>23227</v>
      </c>
      <c r="K392" s="20">
        <v>24731</v>
      </c>
      <c r="L392" s="20">
        <v>25939</v>
      </c>
      <c r="M392" s="20">
        <v>25472</v>
      </c>
      <c r="N392" s="20">
        <v>24956</v>
      </c>
      <c r="O392" s="20">
        <v>24675</v>
      </c>
      <c r="P392" s="20">
        <v>24270</v>
      </c>
      <c r="Q392" s="20">
        <v>24223</v>
      </c>
      <c r="R392" s="20">
        <v>24091</v>
      </c>
      <c r="S392" s="20">
        <v>22250</v>
      </c>
      <c r="T392" s="20">
        <v>21141</v>
      </c>
      <c r="U392" s="20">
        <v>20456</v>
      </c>
      <c r="V392" s="20">
        <v>19565</v>
      </c>
      <c r="W392" s="20">
        <v>19154</v>
      </c>
      <c r="X392" s="20">
        <v>17420</v>
      </c>
      <c r="Y392" s="20">
        <v>16685</v>
      </c>
      <c r="AA392" s="2">
        <f>IFERROR(INDEX('Holiday Schedule'!$D$3:$D$24,MATCH(A392,'Holiday Schedule'!$C$3:$C$24,0)),0)</f>
        <v>0</v>
      </c>
      <c r="AB392" s="2">
        <f t="shared" si="40"/>
        <v>7</v>
      </c>
      <c r="AC392" s="2">
        <f t="shared" si="41"/>
        <v>0</v>
      </c>
      <c r="AD392" s="5">
        <f t="shared" si="42"/>
        <v>497715</v>
      </c>
      <c r="AE392" s="5">
        <f t="shared" si="43"/>
        <v>497715</v>
      </c>
      <c r="AG392" s="2">
        <f t="shared" si="44"/>
        <v>1</v>
      </c>
      <c r="AH392" s="2">
        <f t="shared" si="45"/>
        <v>2025</v>
      </c>
      <c r="AJ392" s="5">
        <f t="shared" si="46"/>
        <v>25939</v>
      </c>
      <c r="AK392" s="2">
        <f t="shared" si="47"/>
        <v>11</v>
      </c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40"/>
    </row>
    <row r="393" spans="1:89" x14ac:dyDescent="0.25">
      <c r="A393" s="18">
        <v>45676</v>
      </c>
      <c r="B393" s="20">
        <v>16249</v>
      </c>
      <c r="C393" s="20">
        <v>16094</v>
      </c>
      <c r="D393" s="20">
        <v>16056</v>
      </c>
      <c r="E393" s="20">
        <v>16234</v>
      </c>
      <c r="F393" s="20">
        <v>16822</v>
      </c>
      <c r="G393" s="20">
        <v>17622</v>
      </c>
      <c r="H393" s="20">
        <v>18448</v>
      </c>
      <c r="I393" s="20">
        <v>21981</v>
      </c>
      <c r="J393" s="20">
        <v>23231</v>
      </c>
      <c r="K393" s="20">
        <v>24735</v>
      </c>
      <c r="L393" s="20">
        <v>25950</v>
      </c>
      <c r="M393" s="20">
        <v>25485</v>
      </c>
      <c r="N393" s="20">
        <v>24961</v>
      </c>
      <c r="O393" s="20">
        <v>24682</v>
      </c>
      <c r="P393" s="20">
        <v>24277</v>
      </c>
      <c r="Q393" s="20">
        <v>24223</v>
      </c>
      <c r="R393" s="20">
        <v>24069</v>
      </c>
      <c r="S393" s="20">
        <v>22256</v>
      </c>
      <c r="T393" s="20">
        <v>21145</v>
      </c>
      <c r="U393" s="20">
        <v>20459</v>
      </c>
      <c r="V393" s="20">
        <v>19570</v>
      </c>
      <c r="W393" s="20">
        <v>19156</v>
      </c>
      <c r="X393" s="20">
        <v>17426</v>
      </c>
      <c r="Y393" s="20">
        <v>16690</v>
      </c>
      <c r="AA393" s="2">
        <f>IFERROR(INDEX('Holiday Schedule'!$D$3:$D$24,MATCH(A393,'Holiday Schedule'!$C$3:$C$24,0)),0)</f>
        <v>0</v>
      </c>
      <c r="AB393" s="2">
        <f t="shared" si="40"/>
        <v>1</v>
      </c>
      <c r="AC393" s="2">
        <f t="shared" si="41"/>
        <v>0</v>
      </c>
      <c r="AD393" s="5">
        <f t="shared" si="42"/>
        <v>497821</v>
      </c>
      <c r="AE393" s="5">
        <f t="shared" si="43"/>
        <v>497821</v>
      </c>
      <c r="AG393" s="2">
        <f t="shared" si="44"/>
        <v>1</v>
      </c>
      <c r="AH393" s="2">
        <f t="shared" si="45"/>
        <v>2025</v>
      </c>
      <c r="AJ393" s="5">
        <f t="shared" si="46"/>
        <v>25950</v>
      </c>
      <c r="AK393" s="2">
        <f t="shared" si="47"/>
        <v>11</v>
      </c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40"/>
    </row>
    <row r="394" spans="1:89" x14ac:dyDescent="0.25">
      <c r="A394" s="18">
        <v>45677</v>
      </c>
      <c r="B394" s="20">
        <v>16243</v>
      </c>
      <c r="C394" s="20">
        <v>16089</v>
      </c>
      <c r="D394" s="20">
        <v>16051</v>
      </c>
      <c r="E394" s="20">
        <v>16228</v>
      </c>
      <c r="F394" s="20">
        <v>16813</v>
      </c>
      <c r="G394" s="20">
        <v>17615</v>
      </c>
      <c r="H394" s="20">
        <v>18452</v>
      </c>
      <c r="I394" s="20">
        <v>22009</v>
      </c>
      <c r="J394" s="20">
        <v>23241</v>
      </c>
      <c r="K394" s="20">
        <v>24735</v>
      </c>
      <c r="L394" s="20">
        <v>25945</v>
      </c>
      <c r="M394" s="20">
        <v>25472</v>
      </c>
      <c r="N394" s="20">
        <v>24949</v>
      </c>
      <c r="O394" s="20">
        <v>24670</v>
      </c>
      <c r="P394" s="20">
        <v>24267</v>
      </c>
      <c r="Q394" s="20">
        <v>24212</v>
      </c>
      <c r="R394" s="20">
        <v>24039</v>
      </c>
      <c r="S394" s="20">
        <v>22247</v>
      </c>
      <c r="T394" s="20">
        <v>21140</v>
      </c>
      <c r="U394" s="20">
        <v>20452</v>
      </c>
      <c r="V394" s="20">
        <v>19563</v>
      </c>
      <c r="W394" s="20">
        <v>19151</v>
      </c>
      <c r="X394" s="20">
        <v>17419</v>
      </c>
      <c r="Y394" s="20">
        <v>16686</v>
      </c>
      <c r="AA394" s="2">
        <f>IFERROR(INDEX('Holiday Schedule'!$D$3:$D$24,MATCH(A394,'Holiday Schedule'!$C$3:$C$24,0)),0)</f>
        <v>0</v>
      </c>
      <c r="AB394" s="2">
        <f t="shared" ref="AB394:AB457" si="48">WEEKDAY(A394)</f>
        <v>2</v>
      </c>
      <c r="AC394" s="2">
        <f t="shared" ref="AC394:AC457" si="49">IF(AND(AB394&gt;1,AB394&lt;7,AA394&lt;1),SUM(I394:X394),0)</f>
        <v>363511</v>
      </c>
      <c r="AD394" s="5">
        <f t="shared" ref="AD394:AD457" si="50">AE394-AC394</f>
        <v>134177</v>
      </c>
      <c r="AE394" s="5">
        <f t="shared" ref="AE394:AE457" si="51">SUM(B394:Y394)</f>
        <v>497688</v>
      </c>
      <c r="AG394" s="2">
        <f t="shared" ref="AG394:AG457" si="52">MONTH(A394)</f>
        <v>1</v>
      </c>
      <c r="AH394" s="2">
        <f t="shared" ref="AH394:AH457" si="53">YEAR(A394)</f>
        <v>2025</v>
      </c>
      <c r="AJ394" s="5">
        <f t="shared" ref="AJ394:AJ457" si="54">MAX(B394:Y394)</f>
        <v>25945</v>
      </c>
      <c r="AK394" s="2">
        <f t="shared" ref="AK394:AK457" si="55">IF(AE394&gt;0,INDEX(B$8:Y$8,MATCH(AJ394,B394:Y394,0)),"")</f>
        <v>11</v>
      </c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40"/>
    </row>
    <row r="395" spans="1:89" x14ac:dyDescent="0.25">
      <c r="A395" s="18">
        <v>45678</v>
      </c>
      <c r="B395" s="20">
        <v>16293</v>
      </c>
      <c r="C395" s="20">
        <v>16131</v>
      </c>
      <c r="D395" s="20">
        <v>16000</v>
      </c>
      <c r="E395" s="20">
        <v>16390</v>
      </c>
      <c r="F395" s="20">
        <v>16980</v>
      </c>
      <c r="G395" s="20">
        <v>17881</v>
      </c>
      <c r="H395" s="20">
        <v>18639</v>
      </c>
      <c r="I395" s="20">
        <v>23000</v>
      </c>
      <c r="J395" s="20">
        <v>24359</v>
      </c>
      <c r="K395" s="20">
        <v>25611</v>
      </c>
      <c r="L395" s="20">
        <v>26878</v>
      </c>
      <c r="M395" s="20">
        <v>26464</v>
      </c>
      <c r="N395" s="20">
        <v>26075</v>
      </c>
      <c r="O395" s="20">
        <v>25818</v>
      </c>
      <c r="P395" s="20">
        <v>25318</v>
      </c>
      <c r="Q395" s="20">
        <v>25476</v>
      </c>
      <c r="R395" s="20">
        <v>25060</v>
      </c>
      <c r="S395" s="20">
        <v>22690</v>
      </c>
      <c r="T395" s="20">
        <v>21398</v>
      </c>
      <c r="U395" s="20">
        <v>20728</v>
      </c>
      <c r="V395" s="20">
        <v>19865</v>
      </c>
      <c r="W395" s="20">
        <v>19414</v>
      </c>
      <c r="X395" s="20">
        <v>17466</v>
      </c>
      <c r="Y395" s="20">
        <v>16733</v>
      </c>
      <c r="AA395" s="2">
        <f>IFERROR(INDEX('Holiday Schedule'!$D$3:$D$24,MATCH(A395,'Holiday Schedule'!$C$3:$C$24,0)),0)</f>
        <v>0</v>
      </c>
      <c r="AB395" s="2">
        <f t="shared" si="48"/>
        <v>3</v>
      </c>
      <c r="AC395" s="2">
        <f t="shared" si="49"/>
        <v>375620</v>
      </c>
      <c r="AD395" s="5">
        <f t="shared" si="50"/>
        <v>135047</v>
      </c>
      <c r="AE395" s="5">
        <f t="shared" si="51"/>
        <v>510667</v>
      </c>
      <c r="AG395" s="2">
        <f t="shared" si="52"/>
        <v>1</v>
      </c>
      <c r="AH395" s="2">
        <f t="shared" si="53"/>
        <v>2025</v>
      </c>
      <c r="AJ395" s="5">
        <f t="shared" si="54"/>
        <v>26878</v>
      </c>
      <c r="AK395" s="2">
        <f t="shared" si="55"/>
        <v>11</v>
      </c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40"/>
    </row>
    <row r="396" spans="1:89" x14ac:dyDescent="0.25">
      <c r="A396" s="18">
        <v>45679</v>
      </c>
      <c r="B396" s="20">
        <v>16240</v>
      </c>
      <c r="C396" s="20">
        <v>16080</v>
      </c>
      <c r="D396" s="20">
        <v>15953</v>
      </c>
      <c r="E396" s="20">
        <v>16338</v>
      </c>
      <c r="F396" s="20">
        <v>16928</v>
      </c>
      <c r="G396" s="20">
        <v>17824</v>
      </c>
      <c r="H396" s="20">
        <v>18584</v>
      </c>
      <c r="I396" s="20">
        <v>22925</v>
      </c>
      <c r="J396" s="20">
        <v>24289</v>
      </c>
      <c r="K396" s="20">
        <v>25533</v>
      </c>
      <c r="L396" s="20">
        <v>26792</v>
      </c>
      <c r="M396" s="20">
        <v>26379</v>
      </c>
      <c r="N396" s="20">
        <v>25973</v>
      </c>
      <c r="O396" s="20">
        <v>25714</v>
      </c>
      <c r="P396" s="20">
        <v>25226</v>
      </c>
      <c r="Q396" s="20">
        <v>25397</v>
      </c>
      <c r="R396" s="20">
        <v>24975</v>
      </c>
      <c r="S396" s="20">
        <v>22620</v>
      </c>
      <c r="T396" s="20">
        <v>21329</v>
      </c>
      <c r="U396" s="20">
        <v>20658</v>
      </c>
      <c r="V396" s="20">
        <v>19799</v>
      </c>
      <c r="W396" s="20">
        <v>19353</v>
      </c>
      <c r="X396" s="20">
        <v>17412</v>
      </c>
      <c r="Y396" s="20">
        <v>16681</v>
      </c>
      <c r="AA396" s="2">
        <f>IFERROR(INDEX('Holiday Schedule'!$D$3:$D$24,MATCH(A396,'Holiday Schedule'!$C$3:$C$24,0)),0)</f>
        <v>0</v>
      </c>
      <c r="AB396" s="2">
        <f t="shared" si="48"/>
        <v>4</v>
      </c>
      <c r="AC396" s="2">
        <f t="shared" si="49"/>
        <v>374374</v>
      </c>
      <c r="AD396" s="5">
        <f t="shared" si="50"/>
        <v>134628</v>
      </c>
      <c r="AE396" s="5">
        <f t="shared" si="51"/>
        <v>509002</v>
      </c>
      <c r="AG396" s="2">
        <f t="shared" si="52"/>
        <v>1</v>
      </c>
      <c r="AH396" s="2">
        <f t="shared" si="53"/>
        <v>2025</v>
      </c>
      <c r="AJ396" s="5">
        <f t="shared" si="54"/>
        <v>26792</v>
      </c>
      <c r="AK396" s="2">
        <f t="shared" si="55"/>
        <v>11</v>
      </c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40"/>
    </row>
    <row r="397" spans="1:89" x14ac:dyDescent="0.25">
      <c r="A397" s="18">
        <v>45680</v>
      </c>
      <c r="B397" s="20">
        <v>16242</v>
      </c>
      <c r="C397" s="20">
        <v>16082</v>
      </c>
      <c r="D397" s="20">
        <v>15954</v>
      </c>
      <c r="E397" s="20">
        <v>16342</v>
      </c>
      <c r="F397" s="20">
        <v>16929</v>
      </c>
      <c r="G397" s="20">
        <v>17829</v>
      </c>
      <c r="H397" s="20">
        <v>18586</v>
      </c>
      <c r="I397" s="20">
        <v>22927</v>
      </c>
      <c r="J397" s="20">
        <v>24285</v>
      </c>
      <c r="K397" s="20">
        <v>25535</v>
      </c>
      <c r="L397" s="20">
        <v>26798</v>
      </c>
      <c r="M397" s="20">
        <v>26385</v>
      </c>
      <c r="N397" s="20">
        <v>25976</v>
      </c>
      <c r="O397" s="20">
        <v>25720</v>
      </c>
      <c r="P397" s="20">
        <v>25232</v>
      </c>
      <c r="Q397" s="20">
        <v>25402</v>
      </c>
      <c r="R397" s="20">
        <v>24979</v>
      </c>
      <c r="S397" s="20">
        <v>22623</v>
      </c>
      <c r="T397" s="20">
        <v>21332</v>
      </c>
      <c r="U397" s="20">
        <v>20664</v>
      </c>
      <c r="V397" s="20">
        <v>19803</v>
      </c>
      <c r="W397" s="20">
        <v>19357</v>
      </c>
      <c r="X397" s="20">
        <v>17413</v>
      </c>
      <c r="Y397" s="20">
        <v>16685</v>
      </c>
      <c r="AA397" s="2">
        <f>IFERROR(INDEX('Holiday Schedule'!$D$3:$D$24,MATCH(A397,'Holiday Schedule'!$C$3:$C$24,0)),0)</f>
        <v>0</v>
      </c>
      <c r="AB397" s="2">
        <f t="shared" si="48"/>
        <v>5</v>
      </c>
      <c r="AC397" s="2">
        <f t="shared" si="49"/>
        <v>374431</v>
      </c>
      <c r="AD397" s="5">
        <f t="shared" si="50"/>
        <v>134649</v>
      </c>
      <c r="AE397" s="5">
        <f t="shared" si="51"/>
        <v>509080</v>
      </c>
      <c r="AG397" s="2">
        <f t="shared" si="52"/>
        <v>1</v>
      </c>
      <c r="AH397" s="2">
        <f t="shared" si="53"/>
        <v>2025</v>
      </c>
      <c r="AJ397" s="5">
        <f t="shared" si="54"/>
        <v>26798</v>
      </c>
      <c r="AK397" s="2">
        <f t="shared" si="55"/>
        <v>11</v>
      </c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40"/>
    </row>
    <row r="398" spans="1:89" x14ac:dyDescent="0.25">
      <c r="A398" s="18">
        <v>45681</v>
      </c>
      <c r="B398" s="20">
        <v>16282</v>
      </c>
      <c r="C398" s="20">
        <v>16121</v>
      </c>
      <c r="D398" s="20">
        <v>15993</v>
      </c>
      <c r="E398" s="20">
        <v>16383</v>
      </c>
      <c r="F398" s="20">
        <v>16969</v>
      </c>
      <c r="G398" s="20">
        <v>17872</v>
      </c>
      <c r="H398" s="20">
        <v>18632</v>
      </c>
      <c r="I398" s="20">
        <v>22984</v>
      </c>
      <c r="J398" s="20">
        <v>24344</v>
      </c>
      <c r="K398" s="20">
        <v>25598</v>
      </c>
      <c r="L398" s="20">
        <v>26865</v>
      </c>
      <c r="M398" s="20">
        <v>26451</v>
      </c>
      <c r="N398" s="20">
        <v>26042</v>
      </c>
      <c r="O398" s="20">
        <v>25782</v>
      </c>
      <c r="P398" s="20">
        <v>25294</v>
      </c>
      <c r="Q398" s="20">
        <v>25465</v>
      </c>
      <c r="R398" s="20">
        <v>25027</v>
      </c>
      <c r="S398" s="20">
        <v>22676</v>
      </c>
      <c r="T398" s="20">
        <v>21382</v>
      </c>
      <c r="U398" s="20">
        <v>20711</v>
      </c>
      <c r="V398" s="20">
        <v>19850</v>
      </c>
      <c r="W398" s="20">
        <v>19404</v>
      </c>
      <c r="X398" s="20">
        <v>17457</v>
      </c>
      <c r="Y398" s="20">
        <v>16725</v>
      </c>
      <c r="AA398" s="2">
        <f>IFERROR(INDEX('Holiday Schedule'!$D$3:$D$24,MATCH(A398,'Holiday Schedule'!$C$3:$C$24,0)),0)</f>
        <v>0</v>
      </c>
      <c r="AB398" s="2">
        <f t="shared" si="48"/>
        <v>6</v>
      </c>
      <c r="AC398" s="2">
        <f t="shared" si="49"/>
        <v>375332</v>
      </c>
      <c r="AD398" s="5">
        <f t="shared" si="50"/>
        <v>134977</v>
      </c>
      <c r="AE398" s="5">
        <f t="shared" si="51"/>
        <v>510309</v>
      </c>
      <c r="AG398" s="2">
        <f t="shared" si="52"/>
        <v>1</v>
      </c>
      <c r="AH398" s="2">
        <f t="shared" si="53"/>
        <v>2025</v>
      </c>
      <c r="AJ398" s="5">
        <f t="shared" si="54"/>
        <v>26865</v>
      </c>
      <c r="AK398" s="2">
        <f t="shared" si="55"/>
        <v>11</v>
      </c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40"/>
    </row>
    <row r="399" spans="1:89" x14ac:dyDescent="0.25">
      <c r="A399" s="18">
        <v>45682</v>
      </c>
      <c r="B399" s="20">
        <v>16258</v>
      </c>
      <c r="C399" s="20">
        <v>16102</v>
      </c>
      <c r="D399" s="20">
        <v>16063</v>
      </c>
      <c r="E399" s="20">
        <v>16241</v>
      </c>
      <c r="F399" s="20">
        <v>16828</v>
      </c>
      <c r="G399" s="20">
        <v>17630</v>
      </c>
      <c r="H399" s="20">
        <v>18442</v>
      </c>
      <c r="I399" s="20">
        <v>21968</v>
      </c>
      <c r="J399" s="20">
        <v>23239</v>
      </c>
      <c r="K399" s="20">
        <v>24745</v>
      </c>
      <c r="L399" s="20">
        <v>25955</v>
      </c>
      <c r="M399" s="20">
        <v>25490</v>
      </c>
      <c r="N399" s="20">
        <v>24971</v>
      </c>
      <c r="O399" s="20">
        <v>24689</v>
      </c>
      <c r="P399" s="20">
        <v>24286</v>
      </c>
      <c r="Q399" s="20">
        <v>24233</v>
      </c>
      <c r="R399" s="20">
        <v>24046</v>
      </c>
      <c r="S399" s="20">
        <v>22278</v>
      </c>
      <c r="T399" s="20">
        <v>21165</v>
      </c>
      <c r="U399" s="20">
        <v>20479</v>
      </c>
      <c r="V399" s="20">
        <v>19586</v>
      </c>
      <c r="W399" s="20">
        <v>19174</v>
      </c>
      <c r="X399" s="20">
        <v>17442</v>
      </c>
      <c r="Y399" s="20">
        <v>16707</v>
      </c>
      <c r="AA399" s="2">
        <f>IFERROR(INDEX('Holiday Schedule'!$D$3:$D$24,MATCH(A399,'Holiday Schedule'!$C$3:$C$24,0)),0)</f>
        <v>0</v>
      </c>
      <c r="AB399" s="2">
        <f t="shared" si="48"/>
        <v>7</v>
      </c>
      <c r="AC399" s="2">
        <f t="shared" si="49"/>
        <v>0</v>
      </c>
      <c r="AD399" s="5">
        <f t="shared" si="50"/>
        <v>498017</v>
      </c>
      <c r="AE399" s="5">
        <f t="shared" si="51"/>
        <v>498017</v>
      </c>
      <c r="AG399" s="2">
        <f t="shared" si="52"/>
        <v>1</v>
      </c>
      <c r="AH399" s="2">
        <f t="shared" si="53"/>
        <v>2025</v>
      </c>
      <c r="AJ399" s="5">
        <f t="shared" si="54"/>
        <v>25955</v>
      </c>
      <c r="AK399" s="2">
        <f t="shared" si="55"/>
        <v>11</v>
      </c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40"/>
    </row>
    <row r="400" spans="1:89" x14ac:dyDescent="0.25">
      <c r="A400" s="18">
        <v>45683</v>
      </c>
      <c r="B400" s="20">
        <v>16260</v>
      </c>
      <c r="C400" s="20">
        <v>16102</v>
      </c>
      <c r="D400" s="20">
        <v>16068</v>
      </c>
      <c r="E400" s="20">
        <v>16246</v>
      </c>
      <c r="F400" s="20">
        <v>16834</v>
      </c>
      <c r="G400" s="20">
        <v>17636</v>
      </c>
      <c r="H400" s="20">
        <v>18458</v>
      </c>
      <c r="I400" s="20">
        <v>21981</v>
      </c>
      <c r="J400" s="20">
        <v>23243</v>
      </c>
      <c r="K400" s="20">
        <v>24747</v>
      </c>
      <c r="L400" s="20">
        <v>25958</v>
      </c>
      <c r="M400" s="20">
        <v>25482</v>
      </c>
      <c r="N400" s="20">
        <v>24962</v>
      </c>
      <c r="O400" s="20">
        <v>24681</v>
      </c>
      <c r="P400" s="20">
        <v>24277</v>
      </c>
      <c r="Q400" s="20">
        <v>24226</v>
      </c>
      <c r="R400" s="20">
        <v>24030</v>
      </c>
      <c r="S400" s="20">
        <v>22274</v>
      </c>
      <c r="T400" s="20">
        <v>21167</v>
      </c>
      <c r="U400" s="20">
        <v>20481</v>
      </c>
      <c r="V400" s="20">
        <v>19589</v>
      </c>
      <c r="W400" s="20">
        <v>19181</v>
      </c>
      <c r="X400" s="20">
        <v>17447</v>
      </c>
      <c r="Y400" s="20">
        <v>16713</v>
      </c>
      <c r="AA400" s="2">
        <f>IFERROR(INDEX('Holiday Schedule'!$D$3:$D$24,MATCH(A400,'Holiday Schedule'!$C$3:$C$24,0)),0)</f>
        <v>0</v>
      </c>
      <c r="AB400" s="2">
        <f t="shared" si="48"/>
        <v>1</v>
      </c>
      <c r="AC400" s="2">
        <f t="shared" si="49"/>
        <v>0</v>
      </c>
      <c r="AD400" s="5">
        <f t="shared" si="50"/>
        <v>498043</v>
      </c>
      <c r="AE400" s="5">
        <f t="shared" si="51"/>
        <v>498043</v>
      </c>
      <c r="AG400" s="2">
        <f t="shared" si="52"/>
        <v>1</v>
      </c>
      <c r="AH400" s="2">
        <f t="shared" si="53"/>
        <v>2025</v>
      </c>
      <c r="AJ400" s="5">
        <f t="shared" si="54"/>
        <v>25958</v>
      </c>
      <c r="AK400" s="2">
        <f t="shared" si="55"/>
        <v>11</v>
      </c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40"/>
    </row>
    <row r="401" spans="1:89" x14ac:dyDescent="0.25">
      <c r="A401" s="18">
        <v>45684</v>
      </c>
      <c r="B401" s="20">
        <v>16357</v>
      </c>
      <c r="C401" s="20">
        <v>16196</v>
      </c>
      <c r="D401" s="20">
        <v>16068</v>
      </c>
      <c r="E401" s="20">
        <v>16459</v>
      </c>
      <c r="F401" s="20">
        <v>17046</v>
      </c>
      <c r="G401" s="20">
        <v>17951</v>
      </c>
      <c r="H401" s="20">
        <v>18720</v>
      </c>
      <c r="I401" s="20">
        <v>23085</v>
      </c>
      <c r="J401" s="20">
        <v>24427</v>
      </c>
      <c r="K401" s="20">
        <v>25683</v>
      </c>
      <c r="L401" s="20">
        <v>26955</v>
      </c>
      <c r="M401" s="20">
        <v>26539</v>
      </c>
      <c r="N401" s="20">
        <v>26131</v>
      </c>
      <c r="O401" s="20">
        <v>25871</v>
      </c>
      <c r="P401" s="20">
        <v>25382</v>
      </c>
      <c r="Q401" s="20">
        <v>25551</v>
      </c>
      <c r="R401" s="20">
        <v>25111</v>
      </c>
      <c r="S401" s="20">
        <v>22755</v>
      </c>
      <c r="T401" s="20">
        <v>21457</v>
      </c>
      <c r="U401" s="20">
        <v>20784</v>
      </c>
      <c r="V401" s="20">
        <v>19918</v>
      </c>
      <c r="W401" s="20">
        <v>19471</v>
      </c>
      <c r="X401" s="20">
        <v>17514</v>
      </c>
      <c r="Y401" s="20">
        <v>16777</v>
      </c>
      <c r="AA401" s="2">
        <f>IFERROR(INDEX('Holiday Schedule'!$D$3:$D$24,MATCH(A401,'Holiday Schedule'!$C$3:$C$24,0)),0)</f>
        <v>0</v>
      </c>
      <c r="AB401" s="2">
        <f t="shared" si="48"/>
        <v>2</v>
      </c>
      <c r="AC401" s="2">
        <f t="shared" si="49"/>
        <v>376634</v>
      </c>
      <c r="AD401" s="5">
        <f t="shared" si="50"/>
        <v>135574</v>
      </c>
      <c r="AE401" s="5">
        <f t="shared" si="51"/>
        <v>512208</v>
      </c>
      <c r="AG401" s="2">
        <f t="shared" si="52"/>
        <v>1</v>
      </c>
      <c r="AH401" s="2">
        <f t="shared" si="53"/>
        <v>2025</v>
      </c>
      <c r="AJ401" s="5">
        <f t="shared" si="54"/>
        <v>26955</v>
      </c>
      <c r="AK401" s="2">
        <f t="shared" si="55"/>
        <v>11</v>
      </c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40"/>
    </row>
    <row r="402" spans="1:89" x14ac:dyDescent="0.25">
      <c r="A402" s="18">
        <v>45685</v>
      </c>
      <c r="B402" s="20">
        <v>16326</v>
      </c>
      <c r="C402" s="20">
        <v>16167</v>
      </c>
      <c r="D402" s="20">
        <v>16036</v>
      </c>
      <c r="E402" s="20">
        <v>16426</v>
      </c>
      <c r="F402" s="20">
        <v>17013</v>
      </c>
      <c r="G402" s="20">
        <v>17918</v>
      </c>
      <c r="H402" s="20">
        <v>18689</v>
      </c>
      <c r="I402" s="20">
        <v>23065</v>
      </c>
      <c r="J402" s="20">
        <v>24414</v>
      </c>
      <c r="K402" s="20">
        <v>25668</v>
      </c>
      <c r="L402" s="20">
        <v>26940</v>
      </c>
      <c r="M402" s="20">
        <v>26524</v>
      </c>
      <c r="N402" s="20">
        <v>26117</v>
      </c>
      <c r="O402" s="20">
        <v>25856</v>
      </c>
      <c r="P402" s="20">
        <v>25366</v>
      </c>
      <c r="Q402" s="20">
        <v>25537</v>
      </c>
      <c r="R402" s="20">
        <v>25087</v>
      </c>
      <c r="S402" s="20">
        <v>22745</v>
      </c>
      <c r="T402" s="20">
        <v>21446</v>
      </c>
      <c r="U402" s="20">
        <v>20772</v>
      </c>
      <c r="V402" s="20">
        <v>19908</v>
      </c>
      <c r="W402" s="20">
        <v>19459</v>
      </c>
      <c r="X402" s="20">
        <v>17508</v>
      </c>
      <c r="Y402" s="20">
        <v>16773</v>
      </c>
      <c r="AA402" s="2">
        <f>IFERROR(INDEX('Holiday Schedule'!$D$3:$D$24,MATCH(A402,'Holiday Schedule'!$C$3:$C$24,0)),0)</f>
        <v>0</v>
      </c>
      <c r="AB402" s="2">
        <f t="shared" si="48"/>
        <v>3</v>
      </c>
      <c r="AC402" s="2">
        <f t="shared" si="49"/>
        <v>376412</v>
      </c>
      <c r="AD402" s="5">
        <f t="shared" si="50"/>
        <v>135348</v>
      </c>
      <c r="AE402" s="5">
        <f t="shared" si="51"/>
        <v>511760</v>
      </c>
      <c r="AG402" s="2">
        <f t="shared" si="52"/>
        <v>1</v>
      </c>
      <c r="AH402" s="2">
        <f t="shared" si="53"/>
        <v>2025</v>
      </c>
      <c r="AJ402" s="5">
        <f t="shared" si="54"/>
        <v>26940</v>
      </c>
      <c r="AK402" s="2">
        <f t="shared" si="55"/>
        <v>11</v>
      </c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40"/>
    </row>
    <row r="403" spans="1:89" x14ac:dyDescent="0.25">
      <c r="A403" s="18">
        <v>45686</v>
      </c>
      <c r="B403" s="20">
        <v>16347</v>
      </c>
      <c r="C403" s="20">
        <v>16183</v>
      </c>
      <c r="D403" s="20">
        <v>16057</v>
      </c>
      <c r="E403" s="20">
        <v>16448</v>
      </c>
      <c r="F403" s="20">
        <v>17038</v>
      </c>
      <c r="G403" s="20">
        <v>17952</v>
      </c>
      <c r="H403" s="20">
        <v>18724</v>
      </c>
      <c r="I403" s="20">
        <v>23126</v>
      </c>
      <c r="J403" s="20">
        <v>24466</v>
      </c>
      <c r="K403" s="20">
        <v>25714</v>
      </c>
      <c r="L403" s="20">
        <v>26977</v>
      </c>
      <c r="M403" s="20">
        <v>26555</v>
      </c>
      <c r="N403" s="20">
        <v>26146</v>
      </c>
      <c r="O403" s="20">
        <v>25884</v>
      </c>
      <c r="P403" s="20">
        <v>25397</v>
      </c>
      <c r="Q403" s="20">
        <v>25586</v>
      </c>
      <c r="R403" s="20">
        <v>25164</v>
      </c>
      <c r="S403" s="20">
        <v>22776</v>
      </c>
      <c r="T403" s="20">
        <v>21479</v>
      </c>
      <c r="U403" s="20">
        <v>20807</v>
      </c>
      <c r="V403" s="20">
        <v>19934</v>
      </c>
      <c r="W403" s="20">
        <v>19481</v>
      </c>
      <c r="X403" s="20">
        <v>17529</v>
      </c>
      <c r="Y403" s="20">
        <v>16804</v>
      </c>
      <c r="AA403" s="2">
        <f>IFERROR(INDEX('Holiday Schedule'!$D$3:$D$24,MATCH(A403,'Holiday Schedule'!$C$3:$C$24,0)),0)</f>
        <v>0</v>
      </c>
      <c r="AB403" s="2">
        <f t="shared" si="48"/>
        <v>4</v>
      </c>
      <c r="AC403" s="2">
        <f t="shared" si="49"/>
        <v>377021</v>
      </c>
      <c r="AD403" s="5">
        <f t="shared" si="50"/>
        <v>135553</v>
      </c>
      <c r="AE403" s="5">
        <f t="shared" si="51"/>
        <v>512574</v>
      </c>
      <c r="AG403" s="2">
        <f t="shared" si="52"/>
        <v>1</v>
      </c>
      <c r="AH403" s="2">
        <f t="shared" si="53"/>
        <v>2025</v>
      </c>
      <c r="AJ403" s="5">
        <f t="shared" si="54"/>
        <v>26977</v>
      </c>
      <c r="AK403" s="2">
        <f t="shared" si="55"/>
        <v>11</v>
      </c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40"/>
    </row>
    <row r="404" spans="1:89" x14ac:dyDescent="0.25">
      <c r="A404" s="18">
        <v>45687</v>
      </c>
      <c r="B404" s="20">
        <v>16374</v>
      </c>
      <c r="C404" s="20">
        <v>16214</v>
      </c>
      <c r="D404" s="20">
        <v>16085</v>
      </c>
      <c r="E404" s="20">
        <v>16466</v>
      </c>
      <c r="F404" s="20">
        <v>17053</v>
      </c>
      <c r="G404" s="20">
        <v>17960</v>
      </c>
      <c r="H404" s="20">
        <v>18729</v>
      </c>
      <c r="I404" s="20">
        <v>23129</v>
      </c>
      <c r="J404" s="20">
        <v>24478</v>
      </c>
      <c r="K404" s="20">
        <v>25739</v>
      </c>
      <c r="L404" s="20">
        <v>27007</v>
      </c>
      <c r="M404" s="20">
        <v>26582</v>
      </c>
      <c r="N404" s="20">
        <v>26172</v>
      </c>
      <c r="O404" s="20">
        <v>25912</v>
      </c>
      <c r="P404" s="20">
        <v>25421</v>
      </c>
      <c r="Q404" s="20">
        <v>25591</v>
      </c>
      <c r="R404" s="20">
        <v>25147</v>
      </c>
      <c r="S404" s="20">
        <v>22790</v>
      </c>
      <c r="T404" s="20">
        <v>21491</v>
      </c>
      <c r="U404" s="20">
        <v>20815</v>
      </c>
      <c r="V404" s="20">
        <v>19949</v>
      </c>
      <c r="W404" s="20">
        <v>19501</v>
      </c>
      <c r="X404" s="20">
        <v>17543</v>
      </c>
      <c r="Y404" s="20">
        <v>16808</v>
      </c>
      <c r="AA404" s="2">
        <f>IFERROR(INDEX('Holiday Schedule'!$D$3:$D$24,MATCH(A404,'Holiday Schedule'!$C$3:$C$24,0)),0)</f>
        <v>0</v>
      </c>
      <c r="AB404" s="2">
        <f t="shared" si="48"/>
        <v>5</v>
      </c>
      <c r="AC404" s="2">
        <f t="shared" si="49"/>
        <v>377267</v>
      </c>
      <c r="AD404" s="5">
        <f t="shared" si="50"/>
        <v>135689</v>
      </c>
      <c r="AE404" s="5">
        <f t="shared" si="51"/>
        <v>512956</v>
      </c>
      <c r="AG404" s="2">
        <f t="shared" si="52"/>
        <v>1</v>
      </c>
      <c r="AH404" s="2">
        <f t="shared" si="53"/>
        <v>2025</v>
      </c>
      <c r="AJ404" s="5">
        <f t="shared" si="54"/>
        <v>27007</v>
      </c>
      <c r="AK404" s="2">
        <f t="shared" si="55"/>
        <v>11</v>
      </c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40"/>
    </row>
    <row r="405" spans="1:89" x14ac:dyDescent="0.25">
      <c r="A405" s="18">
        <v>45688</v>
      </c>
      <c r="B405" s="20">
        <v>16363</v>
      </c>
      <c r="C405" s="20">
        <v>16202</v>
      </c>
      <c r="D405" s="20">
        <v>16075</v>
      </c>
      <c r="E405" s="20">
        <v>16466</v>
      </c>
      <c r="F405" s="20">
        <v>17056</v>
      </c>
      <c r="G405" s="20">
        <v>17960</v>
      </c>
      <c r="H405" s="20">
        <v>18730</v>
      </c>
      <c r="I405" s="20">
        <v>23151</v>
      </c>
      <c r="J405" s="20">
        <v>24467</v>
      </c>
      <c r="K405" s="20">
        <v>25726</v>
      </c>
      <c r="L405" s="20">
        <v>27004</v>
      </c>
      <c r="M405" s="20">
        <v>26594</v>
      </c>
      <c r="N405" s="20">
        <v>26179</v>
      </c>
      <c r="O405" s="20">
        <v>25913</v>
      </c>
      <c r="P405" s="20">
        <v>25432</v>
      </c>
      <c r="Q405" s="20">
        <v>25604</v>
      </c>
      <c r="R405" s="20">
        <v>25176</v>
      </c>
      <c r="S405" s="20">
        <v>22805</v>
      </c>
      <c r="T405" s="20">
        <v>21505</v>
      </c>
      <c r="U405" s="20">
        <v>20832</v>
      </c>
      <c r="V405" s="20">
        <v>19954</v>
      </c>
      <c r="W405" s="20">
        <v>19502</v>
      </c>
      <c r="X405" s="20">
        <v>17545</v>
      </c>
      <c r="Y405" s="20">
        <v>16823</v>
      </c>
      <c r="AA405" s="2">
        <f>IFERROR(INDEX('Holiday Schedule'!$D$3:$D$24,MATCH(A405,'Holiday Schedule'!$C$3:$C$24,0)),0)</f>
        <v>0</v>
      </c>
      <c r="AB405" s="2">
        <f t="shared" si="48"/>
        <v>6</v>
      </c>
      <c r="AC405" s="2">
        <f t="shared" si="49"/>
        <v>377389</v>
      </c>
      <c r="AD405" s="5">
        <f t="shared" si="50"/>
        <v>135675</v>
      </c>
      <c r="AE405" s="5">
        <f t="shared" si="51"/>
        <v>513064</v>
      </c>
      <c r="AG405" s="2">
        <f t="shared" si="52"/>
        <v>1</v>
      </c>
      <c r="AH405" s="2">
        <f t="shared" si="53"/>
        <v>2025</v>
      </c>
      <c r="AJ405" s="5">
        <f t="shared" si="54"/>
        <v>27004</v>
      </c>
      <c r="AK405" s="2">
        <f t="shared" si="55"/>
        <v>11</v>
      </c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40"/>
    </row>
    <row r="406" spans="1:89" x14ac:dyDescent="0.25">
      <c r="A406" s="18">
        <v>45689</v>
      </c>
      <c r="B406" s="20">
        <v>14791</v>
      </c>
      <c r="C406" s="20">
        <v>14796</v>
      </c>
      <c r="D406" s="20">
        <v>15095</v>
      </c>
      <c r="E406" s="20">
        <v>14848</v>
      </c>
      <c r="F406" s="20">
        <v>15591</v>
      </c>
      <c r="G406" s="20">
        <v>16342</v>
      </c>
      <c r="H406" s="20">
        <v>17366</v>
      </c>
      <c r="I406" s="20">
        <v>20043</v>
      </c>
      <c r="J406" s="20">
        <v>21762</v>
      </c>
      <c r="K406" s="20">
        <v>22923</v>
      </c>
      <c r="L406" s="20">
        <v>23508</v>
      </c>
      <c r="M406" s="20">
        <v>23574</v>
      </c>
      <c r="N406" s="20">
        <v>22612</v>
      </c>
      <c r="O406" s="20">
        <v>22727</v>
      </c>
      <c r="P406" s="20">
        <v>22267</v>
      </c>
      <c r="Q406" s="20">
        <v>21897</v>
      </c>
      <c r="R406" s="20">
        <v>21336</v>
      </c>
      <c r="S406" s="20">
        <v>20386</v>
      </c>
      <c r="T406" s="20">
        <v>19482</v>
      </c>
      <c r="U406" s="20">
        <v>18911</v>
      </c>
      <c r="V406" s="20">
        <v>18154</v>
      </c>
      <c r="W406" s="20">
        <v>17262</v>
      </c>
      <c r="X406" s="20">
        <v>15856</v>
      </c>
      <c r="Y406" s="20">
        <v>15411</v>
      </c>
      <c r="AA406" s="2">
        <f>IFERROR(INDEX('Holiday Schedule'!$D$3:$D$24,MATCH(A406,'Holiday Schedule'!$C$3:$C$24,0)),0)</f>
        <v>0</v>
      </c>
      <c r="AB406" s="2">
        <f t="shared" si="48"/>
        <v>7</v>
      </c>
      <c r="AC406" s="2">
        <f t="shared" si="49"/>
        <v>0</v>
      </c>
      <c r="AD406" s="5">
        <f t="shared" si="50"/>
        <v>456940</v>
      </c>
      <c r="AE406" s="5">
        <f t="shared" si="51"/>
        <v>456940</v>
      </c>
      <c r="AG406" s="2">
        <f t="shared" si="52"/>
        <v>2</v>
      </c>
      <c r="AH406" s="2">
        <f t="shared" si="53"/>
        <v>2025</v>
      </c>
      <c r="AJ406" s="5">
        <f t="shared" si="54"/>
        <v>23574</v>
      </c>
      <c r="AK406" s="2">
        <f t="shared" si="55"/>
        <v>12</v>
      </c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40"/>
    </row>
    <row r="407" spans="1:89" x14ac:dyDescent="0.25">
      <c r="A407" s="18">
        <v>45690</v>
      </c>
      <c r="B407" s="20">
        <v>14770</v>
      </c>
      <c r="C407" s="20">
        <v>14781</v>
      </c>
      <c r="D407" s="20">
        <v>15092</v>
      </c>
      <c r="E407" s="20">
        <v>14843</v>
      </c>
      <c r="F407" s="20">
        <v>15585</v>
      </c>
      <c r="G407" s="20">
        <v>16337</v>
      </c>
      <c r="H407" s="20">
        <v>17338</v>
      </c>
      <c r="I407" s="20">
        <v>19985</v>
      </c>
      <c r="J407" s="20">
        <v>21756</v>
      </c>
      <c r="K407" s="20">
        <v>22920</v>
      </c>
      <c r="L407" s="20">
        <v>23504</v>
      </c>
      <c r="M407" s="20">
        <v>23571</v>
      </c>
      <c r="N407" s="20">
        <v>22607</v>
      </c>
      <c r="O407" s="20">
        <v>22724</v>
      </c>
      <c r="P407" s="20">
        <v>22263</v>
      </c>
      <c r="Q407" s="20">
        <v>21892</v>
      </c>
      <c r="R407" s="20">
        <v>21350</v>
      </c>
      <c r="S407" s="20">
        <v>20389</v>
      </c>
      <c r="T407" s="20">
        <v>19484</v>
      </c>
      <c r="U407" s="20">
        <v>18912</v>
      </c>
      <c r="V407" s="20">
        <v>18158</v>
      </c>
      <c r="W407" s="20">
        <v>17275</v>
      </c>
      <c r="X407" s="20">
        <v>15868</v>
      </c>
      <c r="Y407" s="20">
        <v>15424</v>
      </c>
      <c r="AA407" s="2">
        <f>IFERROR(INDEX('Holiday Schedule'!$D$3:$D$24,MATCH(A407,'Holiday Schedule'!$C$3:$C$24,0)),0)</f>
        <v>0</v>
      </c>
      <c r="AB407" s="2">
        <f t="shared" si="48"/>
        <v>1</v>
      </c>
      <c r="AC407" s="2">
        <f t="shared" si="49"/>
        <v>0</v>
      </c>
      <c r="AD407" s="5">
        <f t="shared" si="50"/>
        <v>456828</v>
      </c>
      <c r="AE407" s="5">
        <f t="shared" si="51"/>
        <v>456828</v>
      </c>
      <c r="AG407" s="2">
        <f t="shared" si="52"/>
        <v>2</v>
      </c>
      <c r="AH407" s="2">
        <f t="shared" si="53"/>
        <v>2025</v>
      </c>
      <c r="AJ407" s="5">
        <f t="shared" si="54"/>
        <v>23571</v>
      </c>
      <c r="AK407" s="2">
        <f t="shared" si="55"/>
        <v>12</v>
      </c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40"/>
    </row>
    <row r="408" spans="1:89" x14ac:dyDescent="0.25">
      <c r="A408" s="18">
        <v>45691</v>
      </c>
      <c r="B408" s="20">
        <v>14809</v>
      </c>
      <c r="C408" s="20">
        <v>14927</v>
      </c>
      <c r="D408" s="20">
        <v>15185</v>
      </c>
      <c r="E408" s="20">
        <v>15149</v>
      </c>
      <c r="F408" s="20">
        <v>15841</v>
      </c>
      <c r="G408" s="20">
        <v>16634</v>
      </c>
      <c r="H408" s="20">
        <v>17861</v>
      </c>
      <c r="I408" s="20">
        <v>21167</v>
      </c>
      <c r="J408" s="20">
        <v>22951</v>
      </c>
      <c r="K408" s="20">
        <v>23995</v>
      </c>
      <c r="L408" s="20">
        <v>24628</v>
      </c>
      <c r="M408" s="20">
        <v>24485</v>
      </c>
      <c r="N408" s="20">
        <v>23710</v>
      </c>
      <c r="O408" s="20">
        <v>23987</v>
      </c>
      <c r="P408" s="20">
        <v>23455</v>
      </c>
      <c r="Q408" s="20">
        <v>23187</v>
      </c>
      <c r="R408" s="20">
        <v>22480</v>
      </c>
      <c r="S408" s="20">
        <v>20838</v>
      </c>
      <c r="T408" s="20">
        <v>19914</v>
      </c>
      <c r="U408" s="20">
        <v>19299</v>
      </c>
      <c r="V408" s="20">
        <v>18578</v>
      </c>
      <c r="W408" s="20">
        <v>17459</v>
      </c>
      <c r="X408" s="20">
        <v>16095</v>
      </c>
      <c r="Y408" s="20">
        <v>15517</v>
      </c>
      <c r="AA408" s="2">
        <f>IFERROR(INDEX('Holiday Schedule'!$D$3:$D$24,MATCH(A408,'Holiday Schedule'!$C$3:$C$24,0)),0)</f>
        <v>0</v>
      </c>
      <c r="AB408" s="2">
        <f t="shared" si="48"/>
        <v>2</v>
      </c>
      <c r="AC408" s="2">
        <f t="shared" si="49"/>
        <v>346228</v>
      </c>
      <c r="AD408" s="5">
        <f t="shared" si="50"/>
        <v>125923</v>
      </c>
      <c r="AE408" s="5">
        <f t="shared" si="51"/>
        <v>472151</v>
      </c>
      <c r="AG408" s="2">
        <f t="shared" si="52"/>
        <v>2</v>
      </c>
      <c r="AH408" s="2">
        <f t="shared" si="53"/>
        <v>2025</v>
      </c>
      <c r="AJ408" s="5">
        <f t="shared" si="54"/>
        <v>24628</v>
      </c>
      <c r="AK408" s="2">
        <f t="shared" si="55"/>
        <v>11</v>
      </c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40"/>
    </row>
    <row r="409" spans="1:89" x14ac:dyDescent="0.25">
      <c r="A409" s="18">
        <v>45692</v>
      </c>
      <c r="B409" s="20">
        <v>14794</v>
      </c>
      <c r="C409" s="20">
        <v>14911</v>
      </c>
      <c r="D409" s="20">
        <v>15170</v>
      </c>
      <c r="E409" s="20">
        <v>15133</v>
      </c>
      <c r="F409" s="20">
        <v>15830</v>
      </c>
      <c r="G409" s="20">
        <v>16626</v>
      </c>
      <c r="H409" s="20">
        <v>17848</v>
      </c>
      <c r="I409" s="20">
        <v>21100</v>
      </c>
      <c r="J409" s="20">
        <v>22934</v>
      </c>
      <c r="K409" s="20">
        <v>23981</v>
      </c>
      <c r="L409" s="20">
        <v>24636</v>
      </c>
      <c r="M409" s="20">
        <v>24498</v>
      </c>
      <c r="N409" s="20">
        <v>23721</v>
      </c>
      <c r="O409" s="20">
        <v>24000</v>
      </c>
      <c r="P409" s="20">
        <v>23466</v>
      </c>
      <c r="Q409" s="20">
        <v>23199</v>
      </c>
      <c r="R409" s="20">
        <v>22469</v>
      </c>
      <c r="S409" s="20">
        <v>20852</v>
      </c>
      <c r="T409" s="20">
        <v>19926</v>
      </c>
      <c r="U409" s="20">
        <v>19309</v>
      </c>
      <c r="V409" s="20">
        <v>18582</v>
      </c>
      <c r="W409" s="20">
        <v>17459</v>
      </c>
      <c r="X409" s="20">
        <v>16096</v>
      </c>
      <c r="Y409" s="20">
        <v>15517</v>
      </c>
      <c r="AA409" s="2">
        <f>IFERROR(INDEX('Holiday Schedule'!$D$3:$D$24,MATCH(A409,'Holiday Schedule'!$C$3:$C$24,0)),0)</f>
        <v>0</v>
      </c>
      <c r="AB409" s="2">
        <f t="shared" si="48"/>
        <v>3</v>
      </c>
      <c r="AC409" s="2">
        <f t="shared" si="49"/>
        <v>346228</v>
      </c>
      <c r="AD409" s="5">
        <f t="shared" si="50"/>
        <v>125829</v>
      </c>
      <c r="AE409" s="5">
        <f t="shared" si="51"/>
        <v>472057</v>
      </c>
      <c r="AG409" s="2">
        <f t="shared" si="52"/>
        <v>2</v>
      </c>
      <c r="AH409" s="2">
        <f t="shared" si="53"/>
        <v>2025</v>
      </c>
      <c r="AJ409" s="5">
        <f t="shared" si="54"/>
        <v>24636</v>
      </c>
      <c r="AK409" s="2">
        <f t="shared" si="55"/>
        <v>11</v>
      </c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40"/>
    </row>
    <row r="410" spans="1:89" x14ac:dyDescent="0.25">
      <c r="A410" s="18">
        <v>45693</v>
      </c>
      <c r="B410" s="20">
        <v>14799</v>
      </c>
      <c r="C410" s="20">
        <v>14917</v>
      </c>
      <c r="D410" s="20">
        <v>15176</v>
      </c>
      <c r="E410" s="20">
        <v>15138</v>
      </c>
      <c r="F410" s="20">
        <v>15833</v>
      </c>
      <c r="G410" s="20">
        <v>16631</v>
      </c>
      <c r="H410" s="20">
        <v>17828</v>
      </c>
      <c r="I410" s="20">
        <v>21091</v>
      </c>
      <c r="J410" s="20">
        <v>22935</v>
      </c>
      <c r="K410" s="20">
        <v>23983</v>
      </c>
      <c r="L410" s="20">
        <v>24637</v>
      </c>
      <c r="M410" s="20">
        <v>24501</v>
      </c>
      <c r="N410" s="20">
        <v>23725</v>
      </c>
      <c r="O410" s="20">
        <v>24004</v>
      </c>
      <c r="P410" s="20">
        <v>23468</v>
      </c>
      <c r="Q410" s="20">
        <v>23202</v>
      </c>
      <c r="R410" s="20">
        <v>22459</v>
      </c>
      <c r="S410" s="20">
        <v>20855</v>
      </c>
      <c r="T410" s="20">
        <v>19927</v>
      </c>
      <c r="U410" s="20">
        <v>19311</v>
      </c>
      <c r="V410" s="20">
        <v>18589</v>
      </c>
      <c r="W410" s="20">
        <v>17467</v>
      </c>
      <c r="X410" s="20">
        <v>16097</v>
      </c>
      <c r="Y410" s="20">
        <v>15520</v>
      </c>
      <c r="AA410" s="2">
        <f>IFERROR(INDEX('Holiday Schedule'!$D$3:$D$24,MATCH(A410,'Holiday Schedule'!$C$3:$C$24,0)),0)</f>
        <v>0</v>
      </c>
      <c r="AB410" s="2">
        <f t="shared" si="48"/>
        <v>4</v>
      </c>
      <c r="AC410" s="2">
        <f t="shared" si="49"/>
        <v>346251</v>
      </c>
      <c r="AD410" s="5">
        <f t="shared" si="50"/>
        <v>125842</v>
      </c>
      <c r="AE410" s="5">
        <f t="shared" si="51"/>
        <v>472093</v>
      </c>
      <c r="AG410" s="2">
        <f t="shared" si="52"/>
        <v>2</v>
      </c>
      <c r="AH410" s="2">
        <f t="shared" si="53"/>
        <v>2025</v>
      </c>
      <c r="AJ410" s="5">
        <f t="shared" si="54"/>
        <v>24637</v>
      </c>
      <c r="AK410" s="2">
        <f t="shared" si="55"/>
        <v>11</v>
      </c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40"/>
    </row>
    <row r="411" spans="1:89" x14ac:dyDescent="0.25">
      <c r="A411" s="18">
        <v>45694</v>
      </c>
      <c r="B411" s="20">
        <v>14885</v>
      </c>
      <c r="C411" s="20">
        <v>15002</v>
      </c>
      <c r="D411" s="20">
        <v>15263</v>
      </c>
      <c r="E411" s="20">
        <v>15231</v>
      </c>
      <c r="F411" s="20">
        <v>15929</v>
      </c>
      <c r="G411" s="20">
        <v>16731</v>
      </c>
      <c r="H411" s="20">
        <v>17925</v>
      </c>
      <c r="I411" s="20">
        <v>21217</v>
      </c>
      <c r="J411" s="20">
        <v>23070</v>
      </c>
      <c r="K411" s="20">
        <v>24126</v>
      </c>
      <c r="L411" s="20">
        <v>24782</v>
      </c>
      <c r="M411" s="20">
        <v>24647</v>
      </c>
      <c r="N411" s="20">
        <v>23865</v>
      </c>
      <c r="O411" s="20">
        <v>24147</v>
      </c>
      <c r="P411" s="20">
        <v>23622</v>
      </c>
      <c r="Q411" s="20">
        <v>23375</v>
      </c>
      <c r="R411" s="20">
        <v>22682</v>
      </c>
      <c r="S411" s="20">
        <v>20974</v>
      </c>
      <c r="T411" s="20">
        <v>20042</v>
      </c>
      <c r="U411" s="20">
        <v>19422</v>
      </c>
      <c r="V411" s="20">
        <v>18695</v>
      </c>
      <c r="W411" s="20">
        <v>17567</v>
      </c>
      <c r="X411" s="20">
        <v>16192</v>
      </c>
      <c r="Y411" s="20">
        <v>15612</v>
      </c>
      <c r="AA411" s="2">
        <f>IFERROR(INDEX('Holiday Schedule'!$D$3:$D$24,MATCH(A411,'Holiday Schedule'!$C$3:$C$24,0)),0)</f>
        <v>0</v>
      </c>
      <c r="AB411" s="2">
        <f t="shared" si="48"/>
        <v>5</v>
      </c>
      <c r="AC411" s="2">
        <f t="shared" si="49"/>
        <v>348425</v>
      </c>
      <c r="AD411" s="5">
        <f t="shared" si="50"/>
        <v>126578</v>
      </c>
      <c r="AE411" s="5">
        <f t="shared" si="51"/>
        <v>475003</v>
      </c>
      <c r="AG411" s="2">
        <f t="shared" si="52"/>
        <v>2</v>
      </c>
      <c r="AH411" s="2">
        <f t="shared" si="53"/>
        <v>2025</v>
      </c>
      <c r="AJ411" s="5">
        <f t="shared" si="54"/>
        <v>24782</v>
      </c>
      <c r="AK411" s="2">
        <f t="shared" si="55"/>
        <v>11</v>
      </c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40"/>
    </row>
    <row r="412" spans="1:89" x14ac:dyDescent="0.25">
      <c r="A412" s="18">
        <v>45695</v>
      </c>
      <c r="B412" s="20">
        <v>14886</v>
      </c>
      <c r="C412" s="20">
        <v>15003</v>
      </c>
      <c r="D412" s="20">
        <v>15264</v>
      </c>
      <c r="E412" s="20">
        <v>15230</v>
      </c>
      <c r="F412" s="20">
        <v>15929</v>
      </c>
      <c r="G412" s="20">
        <v>16730</v>
      </c>
      <c r="H412" s="20">
        <v>17965</v>
      </c>
      <c r="I412" s="20">
        <v>21257</v>
      </c>
      <c r="J412" s="20">
        <v>23079</v>
      </c>
      <c r="K412" s="20">
        <v>24133</v>
      </c>
      <c r="L412" s="20">
        <v>24788</v>
      </c>
      <c r="M412" s="20">
        <v>24649</v>
      </c>
      <c r="N412" s="20">
        <v>23868</v>
      </c>
      <c r="O412" s="20">
        <v>24148</v>
      </c>
      <c r="P412" s="20">
        <v>23611</v>
      </c>
      <c r="Q412" s="20">
        <v>23341</v>
      </c>
      <c r="R412" s="20">
        <v>22598</v>
      </c>
      <c r="S412" s="20">
        <v>20978</v>
      </c>
      <c r="T412" s="20">
        <v>20045</v>
      </c>
      <c r="U412" s="20">
        <v>19425</v>
      </c>
      <c r="V412" s="20">
        <v>18700</v>
      </c>
      <c r="W412" s="20">
        <v>17570</v>
      </c>
      <c r="X412" s="20">
        <v>16197</v>
      </c>
      <c r="Y412" s="20">
        <v>15616</v>
      </c>
      <c r="AA412" s="2">
        <f>IFERROR(INDEX('Holiday Schedule'!$D$3:$D$24,MATCH(A412,'Holiday Schedule'!$C$3:$C$24,0)),0)</f>
        <v>0</v>
      </c>
      <c r="AB412" s="2">
        <f t="shared" si="48"/>
        <v>6</v>
      </c>
      <c r="AC412" s="2">
        <f t="shared" si="49"/>
        <v>348387</v>
      </c>
      <c r="AD412" s="5">
        <f t="shared" si="50"/>
        <v>126623</v>
      </c>
      <c r="AE412" s="5">
        <f t="shared" si="51"/>
        <v>475010</v>
      </c>
      <c r="AG412" s="2">
        <f t="shared" si="52"/>
        <v>2</v>
      </c>
      <c r="AH412" s="2">
        <f t="shared" si="53"/>
        <v>2025</v>
      </c>
      <c r="AJ412" s="5">
        <f t="shared" si="54"/>
        <v>24788</v>
      </c>
      <c r="AK412" s="2">
        <f t="shared" si="55"/>
        <v>11</v>
      </c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40"/>
    </row>
    <row r="413" spans="1:89" x14ac:dyDescent="0.25">
      <c r="A413" s="18">
        <v>45696</v>
      </c>
      <c r="B413" s="20">
        <v>14898</v>
      </c>
      <c r="C413" s="20">
        <v>14911</v>
      </c>
      <c r="D413" s="20">
        <v>15221</v>
      </c>
      <c r="E413" s="20">
        <v>14974</v>
      </c>
      <c r="F413" s="20">
        <v>15723</v>
      </c>
      <c r="G413" s="20">
        <v>16478</v>
      </c>
      <c r="H413" s="20">
        <v>17469</v>
      </c>
      <c r="I413" s="20">
        <v>20154</v>
      </c>
      <c r="J413" s="20">
        <v>21943</v>
      </c>
      <c r="K413" s="20">
        <v>23119</v>
      </c>
      <c r="L413" s="20">
        <v>23707</v>
      </c>
      <c r="M413" s="20">
        <v>23774</v>
      </c>
      <c r="N413" s="20">
        <v>22804</v>
      </c>
      <c r="O413" s="20">
        <v>22917</v>
      </c>
      <c r="P413" s="20">
        <v>22452</v>
      </c>
      <c r="Q413" s="20">
        <v>22078</v>
      </c>
      <c r="R413" s="20">
        <v>21497</v>
      </c>
      <c r="S413" s="20">
        <v>20558</v>
      </c>
      <c r="T413" s="20">
        <v>19646</v>
      </c>
      <c r="U413" s="20">
        <v>19069</v>
      </c>
      <c r="V413" s="20">
        <v>18307</v>
      </c>
      <c r="W413" s="20">
        <v>17410</v>
      </c>
      <c r="X413" s="20">
        <v>15990</v>
      </c>
      <c r="Y413" s="20">
        <v>15540</v>
      </c>
      <c r="AA413" s="2">
        <f>IFERROR(INDEX('Holiday Schedule'!$D$3:$D$24,MATCH(A413,'Holiday Schedule'!$C$3:$C$24,0)),0)</f>
        <v>0</v>
      </c>
      <c r="AB413" s="2">
        <f t="shared" si="48"/>
        <v>7</v>
      </c>
      <c r="AC413" s="2">
        <f t="shared" si="49"/>
        <v>0</v>
      </c>
      <c r="AD413" s="5">
        <f t="shared" si="50"/>
        <v>460639</v>
      </c>
      <c r="AE413" s="5">
        <f t="shared" si="51"/>
        <v>460639</v>
      </c>
      <c r="AG413" s="2">
        <f t="shared" si="52"/>
        <v>2</v>
      </c>
      <c r="AH413" s="2">
        <f t="shared" si="53"/>
        <v>2025</v>
      </c>
      <c r="AJ413" s="5">
        <f t="shared" si="54"/>
        <v>23774</v>
      </c>
      <c r="AK413" s="2">
        <f t="shared" si="55"/>
        <v>12</v>
      </c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40"/>
    </row>
    <row r="414" spans="1:89" x14ac:dyDescent="0.25">
      <c r="A414" s="18">
        <v>45697</v>
      </c>
      <c r="B414" s="20">
        <v>14901</v>
      </c>
      <c r="C414" s="20">
        <v>14915</v>
      </c>
      <c r="D414" s="20">
        <v>15225</v>
      </c>
      <c r="E414" s="20">
        <v>14980</v>
      </c>
      <c r="F414" s="20">
        <v>15730</v>
      </c>
      <c r="G414" s="20">
        <v>16483</v>
      </c>
      <c r="H414" s="20">
        <v>17508</v>
      </c>
      <c r="I414" s="20">
        <v>20186</v>
      </c>
      <c r="J414" s="20">
        <v>21950</v>
      </c>
      <c r="K414" s="20">
        <v>23124</v>
      </c>
      <c r="L414" s="20">
        <v>23711</v>
      </c>
      <c r="M414" s="20">
        <v>23779</v>
      </c>
      <c r="N414" s="20">
        <v>22809</v>
      </c>
      <c r="O414" s="20">
        <v>22923</v>
      </c>
      <c r="P414" s="20">
        <v>22458</v>
      </c>
      <c r="Q414" s="20">
        <v>22082</v>
      </c>
      <c r="R414" s="20">
        <v>21515</v>
      </c>
      <c r="S414" s="20">
        <v>20562</v>
      </c>
      <c r="T414" s="20">
        <v>19648</v>
      </c>
      <c r="U414" s="20">
        <v>19073</v>
      </c>
      <c r="V414" s="20">
        <v>18310</v>
      </c>
      <c r="W414" s="20">
        <v>17409</v>
      </c>
      <c r="X414" s="20">
        <v>15992</v>
      </c>
      <c r="Y414" s="20">
        <v>15544</v>
      </c>
      <c r="AA414" s="2">
        <f>IFERROR(INDEX('Holiday Schedule'!$D$3:$D$24,MATCH(A414,'Holiday Schedule'!$C$3:$C$24,0)),0)</f>
        <v>0</v>
      </c>
      <c r="AB414" s="2">
        <f t="shared" si="48"/>
        <v>1</v>
      </c>
      <c r="AC414" s="2">
        <f t="shared" si="49"/>
        <v>0</v>
      </c>
      <c r="AD414" s="5">
        <f t="shared" si="50"/>
        <v>460817</v>
      </c>
      <c r="AE414" s="5">
        <f t="shared" si="51"/>
        <v>460817</v>
      </c>
      <c r="AG414" s="2">
        <f t="shared" si="52"/>
        <v>2</v>
      </c>
      <c r="AH414" s="2">
        <f t="shared" si="53"/>
        <v>2025</v>
      </c>
      <c r="AJ414" s="5">
        <f t="shared" si="54"/>
        <v>23779</v>
      </c>
      <c r="AK414" s="2">
        <f t="shared" si="55"/>
        <v>12</v>
      </c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40"/>
    </row>
    <row r="415" spans="1:89" x14ac:dyDescent="0.25">
      <c r="A415" s="18">
        <v>45698</v>
      </c>
      <c r="B415" s="20">
        <v>14935</v>
      </c>
      <c r="C415" s="20">
        <v>15057</v>
      </c>
      <c r="D415" s="20">
        <v>15315</v>
      </c>
      <c r="E415" s="20">
        <v>15282</v>
      </c>
      <c r="F415" s="20">
        <v>15983</v>
      </c>
      <c r="G415" s="20">
        <v>16783</v>
      </c>
      <c r="H415" s="20">
        <v>17999</v>
      </c>
      <c r="I415" s="20">
        <v>21296</v>
      </c>
      <c r="J415" s="20">
        <v>23150</v>
      </c>
      <c r="K415" s="20">
        <v>24206</v>
      </c>
      <c r="L415" s="20">
        <v>24862</v>
      </c>
      <c r="M415" s="20">
        <v>24721</v>
      </c>
      <c r="N415" s="20">
        <v>23940</v>
      </c>
      <c r="O415" s="20">
        <v>24227</v>
      </c>
      <c r="P415" s="20">
        <v>23684</v>
      </c>
      <c r="Q415" s="20">
        <v>23414</v>
      </c>
      <c r="R415" s="20">
        <v>22660</v>
      </c>
      <c r="S415" s="20">
        <v>21039</v>
      </c>
      <c r="T415" s="20">
        <v>20103</v>
      </c>
      <c r="U415" s="20">
        <v>19483</v>
      </c>
      <c r="V415" s="20">
        <v>18751</v>
      </c>
      <c r="W415" s="20">
        <v>17619</v>
      </c>
      <c r="X415" s="20">
        <v>16242</v>
      </c>
      <c r="Y415" s="20">
        <v>15666</v>
      </c>
      <c r="AA415" s="2">
        <f>IFERROR(INDEX('Holiday Schedule'!$D$3:$D$24,MATCH(A415,'Holiday Schedule'!$C$3:$C$24,0)),0)</f>
        <v>0</v>
      </c>
      <c r="AB415" s="2">
        <f t="shared" si="48"/>
        <v>2</v>
      </c>
      <c r="AC415" s="2">
        <f t="shared" si="49"/>
        <v>349397</v>
      </c>
      <c r="AD415" s="5">
        <f t="shared" si="50"/>
        <v>127020</v>
      </c>
      <c r="AE415" s="5">
        <f t="shared" si="51"/>
        <v>476417</v>
      </c>
      <c r="AG415" s="2">
        <f t="shared" si="52"/>
        <v>2</v>
      </c>
      <c r="AH415" s="2">
        <f t="shared" si="53"/>
        <v>2025</v>
      </c>
      <c r="AJ415" s="5">
        <f t="shared" si="54"/>
        <v>24862</v>
      </c>
      <c r="AK415" s="2">
        <f t="shared" si="55"/>
        <v>11</v>
      </c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40"/>
    </row>
    <row r="416" spans="1:89" x14ac:dyDescent="0.25">
      <c r="A416" s="18">
        <v>45699</v>
      </c>
      <c r="B416" s="20">
        <v>14947</v>
      </c>
      <c r="C416" s="20">
        <v>15065</v>
      </c>
      <c r="D416" s="20">
        <v>15326</v>
      </c>
      <c r="E416" s="20">
        <v>15291</v>
      </c>
      <c r="F416" s="20">
        <v>15992</v>
      </c>
      <c r="G416" s="20">
        <v>16796</v>
      </c>
      <c r="H416" s="20">
        <v>17993</v>
      </c>
      <c r="I416" s="20">
        <v>21307</v>
      </c>
      <c r="J416" s="20">
        <v>23167</v>
      </c>
      <c r="K416" s="20">
        <v>24227</v>
      </c>
      <c r="L416" s="20">
        <v>24882</v>
      </c>
      <c r="M416" s="20">
        <v>24747</v>
      </c>
      <c r="N416" s="20">
        <v>23961</v>
      </c>
      <c r="O416" s="20">
        <v>24244</v>
      </c>
      <c r="P416" s="20">
        <v>23701</v>
      </c>
      <c r="Q416" s="20">
        <v>23431</v>
      </c>
      <c r="R416" s="20">
        <v>22675</v>
      </c>
      <c r="S416" s="20">
        <v>21057</v>
      </c>
      <c r="T416" s="20">
        <v>20121</v>
      </c>
      <c r="U416" s="20">
        <v>19498</v>
      </c>
      <c r="V416" s="20">
        <v>18766</v>
      </c>
      <c r="W416" s="20">
        <v>17633</v>
      </c>
      <c r="X416" s="20">
        <v>16254</v>
      </c>
      <c r="Y416" s="20">
        <v>15672</v>
      </c>
      <c r="AA416" s="2">
        <f>IFERROR(INDEX('Holiday Schedule'!$D$3:$D$24,MATCH(A416,'Holiday Schedule'!$C$3:$C$24,0)),0)</f>
        <v>0</v>
      </c>
      <c r="AB416" s="2">
        <f t="shared" si="48"/>
        <v>3</v>
      </c>
      <c r="AC416" s="2">
        <f t="shared" si="49"/>
        <v>349671</v>
      </c>
      <c r="AD416" s="5">
        <f t="shared" si="50"/>
        <v>127082</v>
      </c>
      <c r="AE416" s="5">
        <f t="shared" si="51"/>
        <v>476753</v>
      </c>
      <c r="AG416" s="2">
        <f t="shared" si="52"/>
        <v>2</v>
      </c>
      <c r="AH416" s="2">
        <f t="shared" si="53"/>
        <v>2025</v>
      </c>
      <c r="AJ416" s="5">
        <f t="shared" si="54"/>
        <v>24882</v>
      </c>
      <c r="AK416" s="2">
        <f t="shared" si="55"/>
        <v>11</v>
      </c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40"/>
    </row>
    <row r="417" spans="1:89" x14ac:dyDescent="0.25">
      <c r="A417" s="18">
        <v>45700</v>
      </c>
      <c r="B417" s="20">
        <v>15017</v>
      </c>
      <c r="C417" s="20">
        <v>15135</v>
      </c>
      <c r="D417" s="20">
        <v>15395</v>
      </c>
      <c r="E417" s="20">
        <v>15359</v>
      </c>
      <c r="F417" s="20">
        <v>16065</v>
      </c>
      <c r="G417" s="20">
        <v>16875</v>
      </c>
      <c r="H417" s="20">
        <v>18071</v>
      </c>
      <c r="I417" s="20">
        <v>21400</v>
      </c>
      <c r="J417" s="20">
        <v>23273</v>
      </c>
      <c r="K417" s="20">
        <v>24334</v>
      </c>
      <c r="L417" s="20">
        <v>25015</v>
      </c>
      <c r="M417" s="20">
        <v>24863</v>
      </c>
      <c r="N417" s="20">
        <v>24071</v>
      </c>
      <c r="O417" s="20">
        <v>24354</v>
      </c>
      <c r="P417" s="20">
        <v>23812</v>
      </c>
      <c r="Q417" s="20">
        <v>23541</v>
      </c>
      <c r="R417" s="20">
        <v>22780</v>
      </c>
      <c r="S417" s="20">
        <v>21156</v>
      </c>
      <c r="T417" s="20">
        <v>20214</v>
      </c>
      <c r="U417" s="20">
        <v>19587</v>
      </c>
      <c r="V417" s="20">
        <v>18855</v>
      </c>
      <c r="W417" s="20">
        <v>17717</v>
      </c>
      <c r="X417" s="20">
        <v>16329</v>
      </c>
      <c r="Y417" s="20">
        <v>15749</v>
      </c>
      <c r="AA417" s="2">
        <f>IFERROR(INDEX('Holiday Schedule'!$D$3:$D$24,MATCH(A417,'Holiday Schedule'!$C$3:$C$24,0)),0)</f>
        <v>0</v>
      </c>
      <c r="AB417" s="2">
        <f t="shared" si="48"/>
        <v>4</v>
      </c>
      <c r="AC417" s="2">
        <f t="shared" si="49"/>
        <v>351301</v>
      </c>
      <c r="AD417" s="5">
        <f t="shared" si="50"/>
        <v>127666</v>
      </c>
      <c r="AE417" s="5">
        <f t="shared" si="51"/>
        <v>478967</v>
      </c>
      <c r="AG417" s="2">
        <f t="shared" si="52"/>
        <v>2</v>
      </c>
      <c r="AH417" s="2">
        <f t="shared" si="53"/>
        <v>2025</v>
      </c>
      <c r="AJ417" s="5">
        <f t="shared" si="54"/>
        <v>25015</v>
      </c>
      <c r="AK417" s="2">
        <f t="shared" si="55"/>
        <v>11</v>
      </c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40"/>
    </row>
    <row r="418" spans="1:89" x14ac:dyDescent="0.25">
      <c r="A418" s="18">
        <v>45701</v>
      </c>
      <c r="B418" s="20">
        <v>15175</v>
      </c>
      <c r="C418" s="20">
        <v>15295</v>
      </c>
      <c r="D418" s="20">
        <v>15562</v>
      </c>
      <c r="E418" s="20">
        <v>15527</v>
      </c>
      <c r="F418" s="20">
        <v>16236</v>
      </c>
      <c r="G418" s="20">
        <v>17057</v>
      </c>
      <c r="H418" s="20">
        <v>18303</v>
      </c>
      <c r="I418" s="20">
        <v>21637</v>
      </c>
      <c r="J418" s="20">
        <v>23528</v>
      </c>
      <c r="K418" s="20">
        <v>24599</v>
      </c>
      <c r="L418" s="20">
        <v>25270</v>
      </c>
      <c r="M418" s="20">
        <v>25136</v>
      </c>
      <c r="N418" s="20">
        <v>24334</v>
      </c>
      <c r="O418" s="20">
        <v>24618</v>
      </c>
      <c r="P418" s="20">
        <v>24070</v>
      </c>
      <c r="Q418" s="20">
        <v>23808</v>
      </c>
      <c r="R418" s="20">
        <v>23070</v>
      </c>
      <c r="S418" s="20">
        <v>21391</v>
      </c>
      <c r="T418" s="20">
        <v>20433</v>
      </c>
      <c r="U418" s="20">
        <v>19801</v>
      </c>
      <c r="V418" s="20">
        <v>19056</v>
      </c>
      <c r="W418" s="20">
        <v>17907</v>
      </c>
      <c r="X418" s="20">
        <v>16509</v>
      </c>
      <c r="Y418" s="20">
        <v>15917</v>
      </c>
      <c r="AA418" s="2">
        <f>IFERROR(INDEX('Holiday Schedule'!$D$3:$D$24,MATCH(A418,'Holiday Schedule'!$C$3:$C$24,0)),0)</f>
        <v>0</v>
      </c>
      <c r="AB418" s="2">
        <f t="shared" si="48"/>
        <v>5</v>
      </c>
      <c r="AC418" s="2">
        <f t="shared" si="49"/>
        <v>355167</v>
      </c>
      <c r="AD418" s="5">
        <f t="shared" si="50"/>
        <v>129072</v>
      </c>
      <c r="AE418" s="5">
        <f t="shared" si="51"/>
        <v>484239</v>
      </c>
      <c r="AG418" s="2">
        <f t="shared" si="52"/>
        <v>2</v>
      </c>
      <c r="AH418" s="2">
        <f t="shared" si="53"/>
        <v>2025</v>
      </c>
      <c r="AJ418" s="5">
        <f t="shared" si="54"/>
        <v>25270</v>
      </c>
      <c r="AK418" s="2">
        <f t="shared" si="55"/>
        <v>11</v>
      </c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40"/>
    </row>
    <row r="419" spans="1:89" x14ac:dyDescent="0.25">
      <c r="A419" s="18">
        <v>45702</v>
      </c>
      <c r="B419" s="20">
        <v>15172</v>
      </c>
      <c r="C419" s="20">
        <v>15292</v>
      </c>
      <c r="D419" s="20">
        <v>15562</v>
      </c>
      <c r="E419" s="20">
        <v>15525</v>
      </c>
      <c r="F419" s="20">
        <v>16236</v>
      </c>
      <c r="G419" s="20">
        <v>17052</v>
      </c>
      <c r="H419" s="20">
        <v>18275</v>
      </c>
      <c r="I419" s="20">
        <v>21633</v>
      </c>
      <c r="J419" s="20">
        <v>23521</v>
      </c>
      <c r="K419" s="20">
        <v>24597</v>
      </c>
      <c r="L419" s="20">
        <v>25265</v>
      </c>
      <c r="M419" s="20">
        <v>25126</v>
      </c>
      <c r="N419" s="20">
        <v>24331</v>
      </c>
      <c r="O419" s="20">
        <v>24616</v>
      </c>
      <c r="P419" s="20">
        <v>24069</v>
      </c>
      <c r="Q419" s="20">
        <v>23793</v>
      </c>
      <c r="R419" s="20">
        <v>23029</v>
      </c>
      <c r="S419" s="20">
        <v>21368</v>
      </c>
      <c r="T419" s="20">
        <v>20431</v>
      </c>
      <c r="U419" s="20">
        <v>19797</v>
      </c>
      <c r="V419" s="20">
        <v>19053</v>
      </c>
      <c r="W419" s="20">
        <v>17903</v>
      </c>
      <c r="X419" s="20">
        <v>16504</v>
      </c>
      <c r="Y419" s="20">
        <v>15915</v>
      </c>
      <c r="AA419" s="2">
        <f>IFERROR(INDEX('Holiday Schedule'!$D$3:$D$24,MATCH(A419,'Holiday Schedule'!$C$3:$C$24,0)),0)</f>
        <v>0</v>
      </c>
      <c r="AB419" s="2">
        <f t="shared" si="48"/>
        <v>6</v>
      </c>
      <c r="AC419" s="2">
        <f t="shared" si="49"/>
        <v>355036</v>
      </c>
      <c r="AD419" s="5">
        <f t="shared" si="50"/>
        <v>129029</v>
      </c>
      <c r="AE419" s="5">
        <f t="shared" si="51"/>
        <v>484065</v>
      </c>
      <c r="AG419" s="2">
        <f t="shared" si="52"/>
        <v>2</v>
      </c>
      <c r="AH419" s="2">
        <f t="shared" si="53"/>
        <v>2025</v>
      </c>
      <c r="AJ419" s="5">
        <f t="shared" si="54"/>
        <v>25265</v>
      </c>
      <c r="AK419" s="2">
        <f t="shared" si="55"/>
        <v>11</v>
      </c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40"/>
    </row>
    <row r="420" spans="1:89" x14ac:dyDescent="0.25">
      <c r="A420" s="18">
        <v>45703</v>
      </c>
      <c r="B420" s="20">
        <v>15181</v>
      </c>
      <c r="C420" s="20">
        <v>15196</v>
      </c>
      <c r="D420" s="20">
        <v>15513</v>
      </c>
      <c r="E420" s="20">
        <v>15262</v>
      </c>
      <c r="F420" s="20">
        <v>16024</v>
      </c>
      <c r="G420" s="20">
        <v>16796</v>
      </c>
      <c r="H420" s="20">
        <v>17795</v>
      </c>
      <c r="I420" s="20">
        <v>20546</v>
      </c>
      <c r="J420" s="20">
        <v>22372</v>
      </c>
      <c r="K420" s="20">
        <v>23569</v>
      </c>
      <c r="L420" s="20">
        <v>24167</v>
      </c>
      <c r="M420" s="20">
        <v>24236</v>
      </c>
      <c r="N420" s="20">
        <v>23247</v>
      </c>
      <c r="O420" s="20">
        <v>23365</v>
      </c>
      <c r="P420" s="20">
        <v>22891</v>
      </c>
      <c r="Q420" s="20">
        <v>22508</v>
      </c>
      <c r="R420" s="20">
        <v>21900</v>
      </c>
      <c r="S420" s="20">
        <v>20953</v>
      </c>
      <c r="T420" s="20">
        <v>20021</v>
      </c>
      <c r="U420" s="20">
        <v>19435</v>
      </c>
      <c r="V420" s="20">
        <v>18657</v>
      </c>
      <c r="W420" s="20">
        <v>17741</v>
      </c>
      <c r="X420" s="20">
        <v>16297</v>
      </c>
      <c r="Y420" s="20">
        <v>15837</v>
      </c>
      <c r="AA420" s="2">
        <f>IFERROR(INDEX('Holiday Schedule'!$D$3:$D$24,MATCH(A420,'Holiday Schedule'!$C$3:$C$24,0)),0)</f>
        <v>0</v>
      </c>
      <c r="AB420" s="2">
        <f t="shared" si="48"/>
        <v>7</v>
      </c>
      <c r="AC420" s="2">
        <f t="shared" si="49"/>
        <v>0</v>
      </c>
      <c r="AD420" s="5">
        <f t="shared" si="50"/>
        <v>469509</v>
      </c>
      <c r="AE420" s="5">
        <f t="shared" si="51"/>
        <v>469509</v>
      </c>
      <c r="AG420" s="2">
        <f t="shared" si="52"/>
        <v>2</v>
      </c>
      <c r="AH420" s="2">
        <f t="shared" si="53"/>
        <v>2025</v>
      </c>
      <c r="AJ420" s="5">
        <f t="shared" si="54"/>
        <v>24236</v>
      </c>
      <c r="AK420" s="2">
        <f t="shared" si="55"/>
        <v>12</v>
      </c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40"/>
    </row>
    <row r="421" spans="1:89" x14ac:dyDescent="0.25">
      <c r="A421" s="18">
        <v>45704</v>
      </c>
      <c r="B421" s="20">
        <v>15185</v>
      </c>
      <c r="C421" s="20">
        <v>15197</v>
      </c>
      <c r="D421" s="20">
        <v>15514</v>
      </c>
      <c r="E421" s="20">
        <v>15264</v>
      </c>
      <c r="F421" s="20">
        <v>16026</v>
      </c>
      <c r="G421" s="20">
        <v>16797</v>
      </c>
      <c r="H421" s="20">
        <v>17822</v>
      </c>
      <c r="I421" s="20">
        <v>20547</v>
      </c>
      <c r="J421" s="20">
        <v>22373</v>
      </c>
      <c r="K421" s="20">
        <v>23573</v>
      </c>
      <c r="L421" s="20">
        <v>24172</v>
      </c>
      <c r="M421" s="20">
        <v>24243</v>
      </c>
      <c r="N421" s="20">
        <v>23255</v>
      </c>
      <c r="O421" s="20">
        <v>23375</v>
      </c>
      <c r="P421" s="20">
        <v>22909</v>
      </c>
      <c r="Q421" s="20">
        <v>22542</v>
      </c>
      <c r="R421" s="20">
        <v>21993</v>
      </c>
      <c r="S421" s="20">
        <v>20953</v>
      </c>
      <c r="T421" s="20">
        <v>20025</v>
      </c>
      <c r="U421" s="20">
        <v>19436</v>
      </c>
      <c r="V421" s="20">
        <v>18658</v>
      </c>
      <c r="W421" s="20">
        <v>17741</v>
      </c>
      <c r="X421" s="20">
        <v>16297</v>
      </c>
      <c r="Y421" s="20">
        <v>15839</v>
      </c>
      <c r="AA421" s="2">
        <f>IFERROR(INDEX('Holiday Schedule'!$D$3:$D$24,MATCH(A421,'Holiday Schedule'!$C$3:$C$24,0)),0)</f>
        <v>0</v>
      </c>
      <c r="AB421" s="2">
        <f t="shared" si="48"/>
        <v>1</v>
      </c>
      <c r="AC421" s="2">
        <f t="shared" si="49"/>
        <v>0</v>
      </c>
      <c r="AD421" s="5">
        <f t="shared" si="50"/>
        <v>469736</v>
      </c>
      <c r="AE421" s="5">
        <f t="shared" si="51"/>
        <v>469736</v>
      </c>
      <c r="AG421" s="2">
        <f t="shared" si="52"/>
        <v>2</v>
      </c>
      <c r="AH421" s="2">
        <f t="shared" si="53"/>
        <v>2025</v>
      </c>
      <c r="AJ421" s="5">
        <f t="shared" si="54"/>
        <v>24243</v>
      </c>
      <c r="AK421" s="2">
        <f t="shared" si="55"/>
        <v>12</v>
      </c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40"/>
    </row>
    <row r="422" spans="1:89" x14ac:dyDescent="0.25">
      <c r="A422" s="18">
        <v>45705</v>
      </c>
      <c r="B422" s="20">
        <v>15184</v>
      </c>
      <c r="C422" s="20">
        <v>15195</v>
      </c>
      <c r="D422" s="20">
        <v>15513</v>
      </c>
      <c r="E422" s="20">
        <v>15262</v>
      </c>
      <c r="F422" s="20">
        <v>16025</v>
      </c>
      <c r="G422" s="20">
        <v>16795</v>
      </c>
      <c r="H422" s="20">
        <v>17813</v>
      </c>
      <c r="I422" s="20">
        <v>20556</v>
      </c>
      <c r="J422" s="20">
        <v>22373</v>
      </c>
      <c r="K422" s="20">
        <v>23571</v>
      </c>
      <c r="L422" s="20">
        <v>24169</v>
      </c>
      <c r="M422" s="20">
        <v>24236</v>
      </c>
      <c r="N422" s="20">
        <v>23249</v>
      </c>
      <c r="O422" s="20">
        <v>23366</v>
      </c>
      <c r="P422" s="20">
        <v>22893</v>
      </c>
      <c r="Q422" s="20">
        <v>22508</v>
      </c>
      <c r="R422" s="20">
        <v>21905</v>
      </c>
      <c r="S422" s="20">
        <v>20943</v>
      </c>
      <c r="T422" s="20">
        <v>20023</v>
      </c>
      <c r="U422" s="20">
        <v>19437</v>
      </c>
      <c r="V422" s="20">
        <v>18655</v>
      </c>
      <c r="W422" s="20">
        <v>17740</v>
      </c>
      <c r="X422" s="20">
        <v>16295</v>
      </c>
      <c r="Y422" s="20">
        <v>15847</v>
      </c>
      <c r="AA422" s="2">
        <f>IFERROR(INDEX('Holiday Schedule'!$D$3:$D$24,MATCH(A422,'Holiday Schedule'!$C$3:$C$24,0)),0)</f>
        <v>1</v>
      </c>
      <c r="AB422" s="2">
        <f t="shared" si="48"/>
        <v>2</v>
      </c>
      <c r="AC422" s="2">
        <f t="shared" si="49"/>
        <v>0</v>
      </c>
      <c r="AD422" s="5">
        <f t="shared" si="50"/>
        <v>469553</v>
      </c>
      <c r="AE422" s="5">
        <f t="shared" si="51"/>
        <v>469553</v>
      </c>
      <c r="AG422" s="2">
        <f t="shared" si="52"/>
        <v>2</v>
      </c>
      <c r="AH422" s="2">
        <f t="shared" si="53"/>
        <v>2025</v>
      </c>
      <c r="AJ422" s="5">
        <f t="shared" si="54"/>
        <v>24236</v>
      </c>
      <c r="AK422" s="2">
        <f t="shared" si="55"/>
        <v>12</v>
      </c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40"/>
    </row>
    <row r="423" spans="1:89" x14ac:dyDescent="0.25">
      <c r="A423" s="18">
        <v>45706</v>
      </c>
      <c r="B423" s="20">
        <v>15245</v>
      </c>
      <c r="C423" s="20">
        <v>15359</v>
      </c>
      <c r="D423" s="20">
        <v>15627</v>
      </c>
      <c r="E423" s="20">
        <v>15590</v>
      </c>
      <c r="F423" s="20">
        <v>16306</v>
      </c>
      <c r="G423" s="20">
        <v>17126</v>
      </c>
      <c r="H423" s="20">
        <v>18343</v>
      </c>
      <c r="I423" s="20">
        <v>21728</v>
      </c>
      <c r="J423" s="20">
        <v>23627</v>
      </c>
      <c r="K423" s="20">
        <v>24706</v>
      </c>
      <c r="L423" s="20">
        <v>25380</v>
      </c>
      <c r="M423" s="20">
        <v>25235</v>
      </c>
      <c r="N423" s="20">
        <v>24439</v>
      </c>
      <c r="O423" s="20">
        <v>24732</v>
      </c>
      <c r="P423" s="20">
        <v>24175</v>
      </c>
      <c r="Q423" s="20">
        <v>23897</v>
      </c>
      <c r="R423" s="20">
        <v>23127</v>
      </c>
      <c r="S423" s="20">
        <v>21460</v>
      </c>
      <c r="T423" s="20">
        <v>20521</v>
      </c>
      <c r="U423" s="20">
        <v>19885</v>
      </c>
      <c r="V423" s="20">
        <v>19137</v>
      </c>
      <c r="W423" s="20">
        <v>17982</v>
      </c>
      <c r="X423" s="20">
        <v>16575</v>
      </c>
      <c r="Y423" s="20">
        <v>15986</v>
      </c>
      <c r="AA423" s="2">
        <f>IFERROR(INDEX('Holiday Schedule'!$D$3:$D$24,MATCH(A423,'Holiday Schedule'!$C$3:$C$24,0)),0)</f>
        <v>0</v>
      </c>
      <c r="AB423" s="2">
        <f t="shared" si="48"/>
        <v>3</v>
      </c>
      <c r="AC423" s="2">
        <f t="shared" si="49"/>
        <v>356606</v>
      </c>
      <c r="AD423" s="5">
        <f t="shared" si="50"/>
        <v>129582</v>
      </c>
      <c r="AE423" s="5">
        <f t="shared" si="51"/>
        <v>486188</v>
      </c>
      <c r="AG423" s="2">
        <f t="shared" si="52"/>
        <v>2</v>
      </c>
      <c r="AH423" s="2">
        <f t="shared" si="53"/>
        <v>2025</v>
      </c>
      <c r="AJ423" s="5">
        <f t="shared" si="54"/>
        <v>25380</v>
      </c>
      <c r="AK423" s="2">
        <f t="shared" si="55"/>
        <v>11</v>
      </c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40"/>
    </row>
    <row r="424" spans="1:89" x14ac:dyDescent="0.25">
      <c r="A424" s="18">
        <v>45707</v>
      </c>
      <c r="B424" s="20">
        <v>15369</v>
      </c>
      <c r="C424" s="20">
        <v>15493</v>
      </c>
      <c r="D424" s="20">
        <v>15761</v>
      </c>
      <c r="E424" s="20">
        <v>15726</v>
      </c>
      <c r="F424" s="20">
        <v>16447</v>
      </c>
      <c r="G424" s="20">
        <v>17274</v>
      </c>
      <c r="H424" s="20">
        <v>18490</v>
      </c>
      <c r="I424" s="20">
        <v>21913</v>
      </c>
      <c r="J424" s="20">
        <v>23829</v>
      </c>
      <c r="K424" s="20">
        <v>24914</v>
      </c>
      <c r="L424" s="20">
        <v>25596</v>
      </c>
      <c r="M424" s="20">
        <v>25454</v>
      </c>
      <c r="N424" s="20">
        <v>24647</v>
      </c>
      <c r="O424" s="20">
        <v>24937</v>
      </c>
      <c r="P424" s="20">
        <v>24381</v>
      </c>
      <c r="Q424" s="20">
        <v>24104</v>
      </c>
      <c r="R424" s="20">
        <v>23324</v>
      </c>
      <c r="S424" s="20">
        <v>21634</v>
      </c>
      <c r="T424" s="20">
        <v>20698</v>
      </c>
      <c r="U424" s="20">
        <v>20056</v>
      </c>
      <c r="V424" s="20">
        <v>19305</v>
      </c>
      <c r="W424" s="20">
        <v>18139</v>
      </c>
      <c r="X424" s="20">
        <v>16719</v>
      </c>
      <c r="Y424" s="20">
        <v>16118</v>
      </c>
      <c r="AA424" s="2">
        <f>IFERROR(INDEX('Holiday Schedule'!$D$3:$D$24,MATCH(A424,'Holiday Schedule'!$C$3:$C$24,0)),0)</f>
        <v>0</v>
      </c>
      <c r="AB424" s="2">
        <f t="shared" si="48"/>
        <v>4</v>
      </c>
      <c r="AC424" s="2">
        <f t="shared" si="49"/>
        <v>359650</v>
      </c>
      <c r="AD424" s="5">
        <f t="shared" si="50"/>
        <v>130678</v>
      </c>
      <c r="AE424" s="5">
        <f t="shared" si="51"/>
        <v>490328</v>
      </c>
      <c r="AG424" s="2">
        <f t="shared" si="52"/>
        <v>2</v>
      </c>
      <c r="AH424" s="2">
        <f t="shared" si="53"/>
        <v>2025</v>
      </c>
      <c r="AJ424" s="5">
        <f t="shared" si="54"/>
        <v>25596</v>
      </c>
      <c r="AK424" s="2">
        <f t="shared" si="55"/>
        <v>11</v>
      </c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40"/>
    </row>
    <row r="425" spans="1:89" x14ac:dyDescent="0.25">
      <c r="A425" s="18">
        <v>45708</v>
      </c>
      <c r="B425" s="20">
        <v>15364</v>
      </c>
      <c r="C425" s="20">
        <v>15487</v>
      </c>
      <c r="D425" s="20">
        <v>15752</v>
      </c>
      <c r="E425" s="20">
        <v>15716</v>
      </c>
      <c r="F425" s="20">
        <v>16437</v>
      </c>
      <c r="G425" s="20">
        <v>17265</v>
      </c>
      <c r="H425" s="20">
        <v>18471</v>
      </c>
      <c r="I425" s="20">
        <v>21902</v>
      </c>
      <c r="J425" s="20">
        <v>23820</v>
      </c>
      <c r="K425" s="20">
        <v>24907</v>
      </c>
      <c r="L425" s="20">
        <v>25585</v>
      </c>
      <c r="M425" s="20">
        <v>25445</v>
      </c>
      <c r="N425" s="20">
        <v>24638</v>
      </c>
      <c r="O425" s="20">
        <v>24926</v>
      </c>
      <c r="P425" s="20">
        <v>24371</v>
      </c>
      <c r="Q425" s="20">
        <v>24096</v>
      </c>
      <c r="R425" s="20">
        <v>23316</v>
      </c>
      <c r="S425" s="20">
        <v>21626</v>
      </c>
      <c r="T425" s="20">
        <v>20688</v>
      </c>
      <c r="U425" s="20">
        <v>20050</v>
      </c>
      <c r="V425" s="20">
        <v>19294</v>
      </c>
      <c r="W425" s="20">
        <v>18129</v>
      </c>
      <c r="X425" s="20">
        <v>16710</v>
      </c>
      <c r="Y425" s="20">
        <v>16109</v>
      </c>
      <c r="AA425" s="2">
        <f>IFERROR(INDEX('Holiday Schedule'!$D$3:$D$24,MATCH(A425,'Holiday Schedule'!$C$3:$C$24,0)),0)</f>
        <v>0</v>
      </c>
      <c r="AB425" s="2">
        <f t="shared" si="48"/>
        <v>5</v>
      </c>
      <c r="AC425" s="2">
        <f t="shared" si="49"/>
        <v>359503</v>
      </c>
      <c r="AD425" s="5">
        <f t="shared" si="50"/>
        <v>130601</v>
      </c>
      <c r="AE425" s="5">
        <f t="shared" si="51"/>
        <v>490104</v>
      </c>
      <c r="AG425" s="2">
        <f t="shared" si="52"/>
        <v>2</v>
      </c>
      <c r="AH425" s="2">
        <f t="shared" si="53"/>
        <v>2025</v>
      </c>
      <c r="AJ425" s="5">
        <f t="shared" si="54"/>
        <v>25585</v>
      </c>
      <c r="AK425" s="2">
        <f t="shared" si="55"/>
        <v>11</v>
      </c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40"/>
    </row>
    <row r="426" spans="1:89" x14ac:dyDescent="0.25">
      <c r="A426" s="18">
        <v>45709</v>
      </c>
      <c r="B426" s="20">
        <v>15452</v>
      </c>
      <c r="C426" s="20">
        <v>15573</v>
      </c>
      <c r="D426" s="20">
        <v>15845</v>
      </c>
      <c r="E426" s="20">
        <v>15807</v>
      </c>
      <c r="F426" s="20">
        <v>16533</v>
      </c>
      <c r="G426" s="20">
        <v>17363</v>
      </c>
      <c r="H426" s="20">
        <v>18592</v>
      </c>
      <c r="I426" s="20">
        <v>22028</v>
      </c>
      <c r="J426" s="20">
        <v>23955</v>
      </c>
      <c r="K426" s="20">
        <v>25048</v>
      </c>
      <c r="L426" s="20">
        <v>25732</v>
      </c>
      <c r="M426" s="20">
        <v>25590</v>
      </c>
      <c r="N426" s="20">
        <v>24779</v>
      </c>
      <c r="O426" s="20">
        <v>25071</v>
      </c>
      <c r="P426" s="20">
        <v>24510</v>
      </c>
      <c r="Q426" s="20">
        <v>24233</v>
      </c>
      <c r="R426" s="20">
        <v>23449</v>
      </c>
      <c r="S426" s="20">
        <v>21738</v>
      </c>
      <c r="T426" s="20">
        <v>20811</v>
      </c>
      <c r="U426" s="20">
        <v>20163</v>
      </c>
      <c r="V426" s="20">
        <v>19405</v>
      </c>
      <c r="W426" s="20">
        <v>18235</v>
      </c>
      <c r="X426" s="20">
        <v>16805</v>
      </c>
      <c r="Y426" s="20">
        <v>16204</v>
      </c>
      <c r="AA426" s="2">
        <f>IFERROR(INDEX('Holiday Schedule'!$D$3:$D$24,MATCH(A426,'Holiday Schedule'!$C$3:$C$24,0)),0)</f>
        <v>0</v>
      </c>
      <c r="AB426" s="2">
        <f t="shared" si="48"/>
        <v>6</v>
      </c>
      <c r="AC426" s="2">
        <f t="shared" si="49"/>
        <v>361552</v>
      </c>
      <c r="AD426" s="5">
        <f t="shared" si="50"/>
        <v>131369</v>
      </c>
      <c r="AE426" s="5">
        <f t="shared" si="51"/>
        <v>492921</v>
      </c>
      <c r="AG426" s="2">
        <f t="shared" si="52"/>
        <v>2</v>
      </c>
      <c r="AH426" s="2">
        <f t="shared" si="53"/>
        <v>2025</v>
      </c>
      <c r="AJ426" s="5">
        <f t="shared" si="54"/>
        <v>25732</v>
      </c>
      <c r="AK426" s="2">
        <f t="shared" si="55"/>
        <v>11</v>
      </c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40"/>
    </row>
    <row r="427" spans="1:89" x14ac:dyDescent="0.25">
      <c r="A427" s="18">
        <v>45710</v>
      </c>
      <c r="B427" s="20">
        <v>15465</v>
      </c>
      <c r="C427" s="20">
        <v>15476</v>
      </c>
      <c r="D427" s="20">
        <v>15798</v>
      </c>
      <c r="E427" s="20">
        <v>15543</v>
      </c>
      <c r="F427" s="20">
        <v>16321</v>
      </c>
      <c r="G427" s="20">
        <v>17107</v>
      </c>
      <c r="H427" s="20">
        <v>18093</v>
      </c>
      <c r="I427" s="20">
        <v>20928</v>
      </c>
      <c r="J427" s="20">
        <v>22787</v>
      </c>
      <c r="K427" s="20">
        <v>24010</v>
      </c>
      <c r="L427" s="20">
        <v>24620</v>
      </c>
      <c r="M427" s="20">
        <v>24687</v>
      </c>
      <c r="N427" s="20">
        <v>23682</v>
      </c>
      <c r="O427" s="20">
        <v>23803</v>
      </c>
      <c r="P427" s="20">
        <v>23321</v>
      </c>
      <c r="Q427" s="20">
        <v>22931</v>
      </c>
      <c r="R427" s="20">
        <v>22306</v>
      </c>
      <c r="S427" s="20">
        <v>21304</v>
      </c>
      <c r="T427" s="20">
        <v>20397</v>
      </c>
      <c r="U427" s="20">
        <v>19797</v>
      </c>
      <c r="V427" s="20">
        <v>19003</v>
      </c>
      <c r="W427" s="20">
        <v>18074</v>
      </c>
      <c r="X427" s="20">
        <v>16599</v>
      </c>
      <c r="Y427" s="20">
        <v>16133</v>
      </c>
      <c r="AA427" s="2">
        <f>IFERROR(INDEX('Holiday Schedule'!$D$3:$D$24,MATCH(A427,'Holiday Schedule'!$C$3:$C$24,0)),0)</f>
        <v>0</v>
      </c>
      <c r="AB427" s="2">
        <f t="shared" si="48"/>
        <v>7</v>
      </c>
      <c r="AC427" s="2">
        <f t="shared" si="49"/>
        <v>0</v>
      </c>
      <c r="AD427" s="5">
        <f t="shared" si="50"/>
        <v>478185</v>
      </c>
      <c r="AE427" s="5">
        <f t="shared" si="51"/>
        <v>478185</v>
      </c>
      <c r="AG427" s="2">
        <f t="shared" si="52"/>
        <v>2</v>
      </c>
      <c r="AH427" s="2">
        <f t="shared" si="53"/>
        <v>2025</v>
      </c>
      <c r="AJ427" s="5">
        <f t="shared" si="54"/>
        <v>24687</v>
      </c>
      <c r="AK427" s="2">
        <f t="shared" si="55"/>
        <v>12</v>
      </c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40"/>
    </row>
    <row r="428" spans="1:89" x14ac:dyDescent="0.25">
      <c r="A428" s="18">
        <v>45711</v>
      </c>
      <c r="B428" s="20">
        <v>15470</v>
      </c>
      <c r="C428" s="20">
        <v>15477</v>
      </c>
      <c r="D428" s="20">
        <v>15800</v>
      </c>
      <c r="E428" s="20">
        <v>15546</v>
      </c>
      <c r="F428" s="20">
        <v>16323</v>
      </c>
      <c r="G428" s="20">
        <v>17111</v>
      </c>
      <c r="H428" s="20">
        <v>18106</v>
      </c>
      <c r="I428" s="20">
        <v>20929</v>
      </c>
      <c r="J428" s="20">
        <v>22789</v>
      </c>
      <c r="K428" s="20">
        <v>24011</v>
      </c>
      <c r="L428" s="20">
        <v>24623</v>
      </c>
      <c r="M428" s="20">
        <v>24690</v>
      </c>
      <c r="N428" s="20">
        <v>23685</v>
      </c>
      <c r="O428" s="20">
        <v>23803</v>
      </c>
      <c r="P428" s="20">
        <v>23322</v>
      </c>
      <c r="Q428" s="20">
        <v>22934</v>
      </c>
      <c r="R428" s="20">
        <v>22309</v>
      </c>
      <c r="S428" s="20">
        <v>21311</v>
      </c>
      <c r="T428" s="20">
        <v>20395</v>
      </c>
      <c r="U428" s="20">
        <v>19798</v>
      </c>
      <c r="V428" s="20">
        <v>19003</v>
      </c>
      <c r="W428" s="20">
        <v>18072</v>
      </c>
      <c r="X428" s="20">
        <v>16602</v>
      </c>
      <c r="Y428" s="20">
        <v>16133</v>
      </c>
      <c r="AA428" s="2">
        <f>IFERROR(INDEX('Holiday Schedule'!$D$3:$D$24,MATCH(A428,'Holiday Schedule'!$C$3:$C$24,0)),0)</f>
        <v>0</v>
      </c>
      <c r="AB428" s="2">
        <f t="shared" si="48"/>
        <v>1</v>
      </c>
      <c r="AC428" s="2">
        <f t="shared" si="49"/>
        <v>0</v>
      </c>
      <c r="AD428" s="5">
        <f t="shared" si="50"/>
        <v>478242</v>
      </c>
      <c r="AE428" s="5">
        <f t="shared" si="51"/>
        <v>478242</v>
      </c>
      <c r="AG428" s="2">
        <f t="shared" si="52"/>
        <v>2</v>
      </c>
      <c r="AH428" s="2">
        <f t="shared" si="53"/>
        <v>2025</v>
      </c>
      <c r="AJ428" s="5">
        <f t="shared" si="54"/>
        <v>24690</v>
      </c>
      <c r="AK428" s="2">
        <f t="shared" si="55"/>
        <v>12</v>
      </c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40"/>
    </row>
    <row r="429" spans="1:89" x14ac:dyDescent="0.25">
      <c r="A429" s="18">
        <v>45712</v>
      </c>
      <c r="B429" s="20">
        <v>15566</v>
      </c>
      <c r="C429" s="20">
        <v>15689</v>
      </c>
      <c r="D429" s="20">
        <v>15960</v>
      </c>
      <c r="E429" s="20">
        <v>15922</v>
      </c>
      <c r="F429" s="20">
        <v>16653</v>
      </c>
      <c r="G429" s="20">
        <v>17491</v>
      </c>
      <c r="H429" s="20">
        <v>18696</v>
      </c>
      <c r="I429" s="20">
        <v>22191</v>
      </c>
      <c r="J429" s="20">
        <v>24132</v>
      </c>
      <c r="K429" s="20">
        <v>25234</v>
      </c>
      <c r="L429" s="20">
        <v>25923</v>
      </c>
      <c r="M429" s="20">
        <v>25778</v>
      </c>
      <c r="N429" s="20">
        <v>24961</v>
      </c>
      <c r="O429" s="20">
        <v>25253</v>
      </c>
      <c r="P429" s="20">
        <v>24691</v>
      </c>
      <c r="Q429" s="20">
        <v>24412</v>
      </c>
      <c r="R429" s="20">
        <v>23636</v>
      </c>
      <c r="S429" s="20">
        <v>21941</v>
      </c>
      <c r="T429" s="20">
        <v>20977</v>
      </c>
      <c r="U429" s="20">
        <v>20329</v>
      </c>
      <c r="V429" s="20">
        <v>19560</v>
      </c>
      <c r="W429" s="20">
        <v>18383</v>
      </c>
      <c r="X429" s="20">
        <v>16942</v>
      </c>
      <c r="Y429" s="20">
        <v>16336</v>
      </c>
      <c r="AA429" s="2">
        <f>IFERROR(INDEX('Holiday Schedule'!$D$3:$D$24,MATCH(A429,'Holiday Schedule'!$C$3:$C$24,0)),0)</f>
        <v>0</v>
      </c>
      <c r="AB429" s="2">
        <f t="shared" si="48"/>
        <v>2</v>
      </c>
      <c r="AC429" s="2">
        <f t="shared" si="49"/>
        <v>364343</v>
      </c>
      <c r="AD429" s="5">
        <f t="shared" si="50"/>
        <v>132313</v>
      </c>
      <c r="AE429" s="5">
        <f t="shared" si="51"/>
        <v>496656</v>
      </c>
      <c r="AG429" s="2">
        <f t="shared" si="52"/>
        <v>2</v>
      </c>
      <c r="AH429" s="2">
        <f t="shared" si="53"/>
        <v>2025</v>
      </c>
      <c r="AJ429" s="5">
        <f t="shared" si="54"/>
        <v>25923</v>
      </c>
      <c r="AK429" s="2">
        <f t="shared" si="55"/>
        <v>11</v>
      </c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40"/>
    </row>
    <row r="430" spans="1:89" x14ac:dyDescent="0.25">
      <c r="A430" s="18">
        <v>45713</v>
      </c>
      <c r="B430" s="20">
        <v>15668</v>
      </c>
      <c r="C430" s="20">
        <v>15794</v>
      </c>
      <c r="D430" s="20">
        <v>16068</v>
      </c>
      <c r="E430" s="20">
        <v>16031</v>
      </c>
      <c r="F430" s="20">
        <v>16764</v>
      </c>
      <c r="G430" s="20">
        <v>17608</v>
      </c>
      <c r="H430" s="20">
        <v>18827</v>
      </c>
      <c r="I430" s="20">
        <v>22338</v>
      </c>
      <c r="J430" s="20">
        <v>24291</v>
      </c>
      <c r="K430" s="20">
        <v>25401</v>
      </c>
      <c r="L430" s="20">
        <v>26091</v>
      </c>
      <c r="M430" s="20">
        <v>25948</v>
      </c>
      <c r="N430" s="20">
        <v>25124</v>
      </c>
      <c r="O430" s="20">
        <v>25422</v>
      </c>
      <c r="P430" s="20">
        <v>24855</v>
      </c>
      <c r="Q430" s="20">
        <v>24574</v>
      </c>
      <c r="R430" s="20">
        <v>23780</v>
      </c>
      <c r="S430" s="20">
        <v>22059</v>
      </c>
      <c r="T430" s="20">
        <v>21100</v>
      </c>
      <c r="U430" s="20">
        <v>20440</v>
      </c>
      <c r="V430" s="20">
        <v>19676</v>
      </c>
      <c r="W430" s="20">
        <v>18493</v>
      </c>
      <c r="X430" s="20">
        <v>17044</v>
      </c>
      <c r="Y430" s="20">
        <v>16432</v>
      </c>
      <c r="AA430" s="2">
        <f>IFERROR(INDEX('Holiday Schedule'!$D$3:$D$24,MATCH(A430,'Holiday Schedule'!$C$3:$C$24,0)),0)</f>
        <v>0</v>
      </c>
      <c r="AB430" s="2">
        <f t="shared" si="48"/>
        <v>3</v>
      </c>
      <c r="AC430" s="2">
        <f t="shared" si="49"/>
        <v>366636</v>
      </c>
      <c r="AD430" s="5">
        <f t="shared" si="50"/>
        <v>133192</v>
      </c>
      <c r="AE430" s="5">
        <f t="shared" si="51"/>
        <v>499828</v>
      </c>
      <c r="AG430" s="2">
        <f t="shared" si="52"/>
        <v>2</v>
      </c>
      <c r="AH430" s="2">
        <f t="shared" si="53"/>
        <v>2025</v>
      </c>
      <c r="AJ430" s="5">
        <f t="shared" si="54"/>
        <v>26091</v>
      </c>
      <c r="AK430" s="2">
        <f t="shared" si="55"/>
        <v>11</v>
      </c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40"/>
    </row>
    <row r="431" spans="1:89" x14ac:dyDescent="0.25">
      <c r="A431" s="18">
        <v>45714</v>
      </c>
      <c r="B431" s="20">
        <v>15703</v>
      </c>
      <c r="C431" s="20">
        <v>15827</v>
      </c>
      <c r="D431" s="20">
        <v>16104</v>
      </c>
      <c r="E431" s="20">
        <v>16066</v>
      </c>
      <c r="F431" s="20">
        <v>16806</v>
      </c>
      <c r="G431" s="20">
        <v>17648</v>
      </c>
      <c r="H431" s="20">
        <v>18874</v>
      </c>
      <c r="I431" s="20">
        <v>22391</v>
      </c>
      <c r="J431" s="20">
        <v>24347</v>
      </c>
      <c r="K431" s="20">
        <v>25459</v>
      </c>
      <c r="L431" s="20">
        <v>26153</v>
      </c>
      <c r="M431" s="20">
        <v>26007</v>
      </c>
      <c r="N431" s="20">
        <v>25184</v>
      </c>
      <c r="O431" s="20">
        <v>25481</v>
      </c>
      <c r="P431" s="20">
        <v>24910</v>
      </c>
      <c r="Q431" s="20">
        <v>24629</v>
      </c>
      <c r="R431" s="20">
        <v>23833</v>
      </c>
      <c r="S431" s="20">
        <v>22086</v>
      </c>
      <c r="T431" s="20">
        <v>21150</v>
      </c>
      <c r="U431" s="20">
        <v>20494</v>
      </c>
      <c r="V431" s="20">
        <v>19724</v>
      </c>
      <c r="W431" s="20">
        <v>18536</v>
      </c>
      <c r="X431" s="20">
        <v>17084</v>
      </c>
      <c r="Y431" s="20">
        <v>16474</v>
      </c>
      <c r="AA431" s="2">
        <f>IFERROR(INDEX('Holiday Schedule'!$D$3:$D$24,MATCH(A431,'Holiday Schedule'!$C$3:$C$24,0)),0)</f>
        <v>0</v>
      </c>
      <c r="AB431" s="2">
        <f t="shared" si="48"/>
        <v>4</v>
      </c>
      <c r="AC431" s="2">
        <f t="shared" si="49"/>
        <v>367468</v>
      </c>
      <c r="AD431" s="5">
        <f t="shared" si="50"/>
        <v>133502</v>
      </c>
      <c r="AE431" s="5">
        <f t="shared" si="51"/>
        <v>500970</v>
      </c>
      <c r="AG431" s="2">
        <f t="shared" si="52"/>
        <v>2</v>
      </c>
      <c r="AH431" s="2">
        <f t="shared" si="53"/>
        <v>2025</v>
      </c>
      <c r="AJ431" s="5">
        <f t="shared" si="54"/>
        <v>26153</v>
      </c>
      <c r="AK431" s="2">
        <f t="shared" si="55"/>
        <v>11</v>
      </c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40"/>
    </row>
    <row r="432" spans="1:89" x14ac:dyDescent="0.25">
      <c r="A432" s="18">
        <v>45715</v>
      </c>
      <c r="B432" s="20">
        <v>15832</v>
      </c>
      <c r="C432" s="20">
        <v>15958</v>
      </c>
      <c r="D432" s="20">
        <v>16236</v>
      </c>
      <c r="E432" s="20">
        <v>16196</v>
      </c>
      <c r="F432" s="20">
        <v>16940</v>
      </c>
      <c r="G432" s="20">
        <v>17790</v>
      </c>
      <c r="H432" s="20">
        <v>19000</v>
      </c>
      <c r="I432" s="20">
        <v>22571</v>
      </c>
      <c r="J432" s="20">
        <v>24542</v>
      </c>
      <c r="K432" s="20">
        <v>25664</v>
      </c>
      <c r="L432" s="20">
        <v>26363</v>
      </c>
      <c r="M432" s="20">
        <v>26220</v>
      </c>
      <c r="N432" s="20">
        <v>25374</v>
      </c>
      <c r="O432" s="20">
        <v>25671</v>
      </c>
      <c r="P432" s="20">
        <v>25109</v>
      </c>
      <c r="Q432" s="20">
        <v>24830</v>
      </c>
      <c r="R432" s="20">
        <v>24069</v>
      </c>
      <c r="S432" s="20">
        <v>22299</v>
      </c>
      <c r="T432" s="20">
        <v>21312</v>
      </c>
      <c r="U432" s="20">
        <v>20652</v>
      </c>
      <c r="V432" s="20">
        <v>19878</v>
      </c>
      <c r="W432" s="20">
        <v>18677</v>
      </c>
      <c r="X432" s="20">
        <v>17220</v>
      </c>
      <c r="Y432" s="20">
        <v>16598</v>
      </c>
      <c r="AA432" s="2">
        <f>IFERROR(INDEX('Holiday Schedule'!$D$3:$D$24,MATCH(A432,'Holiday Schedule'!$C$3:$C$24,0)),0)</f>
        <v>0</v>
      </c>
      <c r="AB432" s="2">
        <f t="shared" si="48"/>
        <v>5</v>
      </c>
      <c r="AC432" s="2">
        <f t="shared" si="49"/>
        <v>370451</v>
      </c>
      <c r="AD432" s="5">
        <f t="shared" si="50"/>
        <v>134550</v>
      </c>
      <c r="AE432" s="5">
        <f t="shared" si="51"/>
        <v>505001</v>
      </c>
      <c r="AG432" s="2">
        <f t="shared" si="52"/>
        <v>2</v>
      </c>
      <c r="AH432" s="2">
        <f t="shared" si="53"/>
        <v>2025</v>
      </c>
      <c r="AJ432" s="5">
        <f t="shared" si="54"/>
        <v>26363</v>
      </c>
      <c r="AK432" s="2">
        <f t="shared" si="55"/>
        <v>11</v>
      </c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40"/>
    </row>
    <row r="433" spans="1:89" x14ac:dyDescent="0.25">
      <c r="A433" s="18">
        <v>45716</v>
      </c>
      <c r="B433" s="20">
        <v>15941</v>
      </c>
      <c r="C433" s="20">
        <v>16071</v>
      </c>
      <c r="D433" s="20">
        <v>16348</v>
      </c>
      <c r="E433" s="20">
        <v>16312</v>
      </c>
      <c r="F433" s="20">
        <v>17060</v>
      </c>
      <c r="G433" s="20">
        <v>17918</v>
      </c>
      <c r="H433" s="20">
        <v>19170</v>
      </c>
      <c r="I433" s="20">
        <v>22736</v>
      </c>
      <c r="J433" s="20">
        <v>24723</v>
      </c>
      <c r="K433" s="20">
        <v>25833</v>
      </c>
      <c r="L433" s="20">
        <v>26538</v>
      </c>
      <c r="M433" s="20">
        <v>26391</v>
      </c>
      <c r="N433" s="20">
        <v>25553</v>
      </c>
      <c r="O433" s="20">
        <v>25854</v>
      </c>
      <c r="P433" s="20">
        <v>25291</v>
      </c>
      <c r="Q433" s="20">
        <v>25003</v>
      </c>
      <c r="R433" s="20">
        <v>24196</v>
      </c>
      <c r="S433" s="20">
        <v>22425</v>
      </c>
      <c r="T433" s="20">
        <v>21473</v>
      </c>
      <c r="U433" s="20">
        <v>20807</v>
      </c>
      <c r="V433" s="20">
        <v>20026</v>
      </c>
      <c r="W433" s="20">
        <v>18814</v>
      </c>
      <c r="X433" s="20">
        <v>17346</v>
      </c>
      <c r="Y433" s="20">
        <v>16720</v>
      </c>
      <c r="AA433" s="2">
        <f>IFERROR(INDEX('Holiday Schedule'!$D$3:$D$24,MATCH(A433,'Holiday Schedule'!$C$3:$C$24,0)),0)</f>
        <v>0</v>
      </c>
      <c r="AB433" s="2">
        <f t="shared" si="48"/>
        <v>6</v>
      </c>
      <c r="AC433" s="2">
        <f t="shared" si="49"/>
        <v>373009</v>
      </c>
      <c r="AD433" s="5">
        <f t="shared" si="50"/>
        <v>135540</v>
      </c>
      <c r="AE433" s="5">
        <f t="shared" si="51"/>
        <v>508549</v>
      </c>
      <c r="AG433" s="2">
        <f t="shared" si="52"/>
        <v>2</v>
      </c>
      <c r="AH433" s="2">
        <f t="shared" si="53"/>
        <v>2025</v>
      </c>
      <c r="AJ433" s="5">
        <f t="shared" si="54"/>
        <v>26538</v>
      </c>
      <c r="AK433" s="2">
        <f t="shared" si="55"/>
        <v>11</v>
      </c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40"/>
    </row>
    <row r="434" spans="1:89" x14ac:dyDescent="0.25">
      <c r="A434" s="18">
        <v>45717</v>
      </c>
      <c r="B434" s="20">
        <v>15540</v>
      </c>
      <c r="C434" s="20">
        <v>15245</v>
      </c>
      <c r="D434" s="20">
        <v>15239</v>
      </c>
      <c r="E434" s="20">
        <v>15343</v>
      </c>
      <c r="F434" s="20">
        <v>15616</v>
      </c>
      <c r="G434" s="20">
        <v>16700</v>
      </c>
      <c r="H434" s="20">
        <v>17562</v>
      </c>
      <c r="I434" s="20">
        <v>19877</v>
      </c>
      <c r="J434" s="20">
        <v>22263</v>
      </c>
      <c r="K434" s="20">
        <v>23866</v>
      </c>
      <c r="L434" s="20">
        <v>24328</v>
      </c>
      <c r="M434" s="20">
        <v>24462</v>
      </c>
      <c r="N434" s="20">
        <v>23399</v>
      </c>
      <c r="O434" s="20">
        <v>23129</v>
      </c>
      <c r="P434" s="20">
        <v>22852</v>
      </c>
      <c r="Q434" s="20">
        <v>22537</v>
      </c>
      <c r="R434" s="20">
        <v>21626</v>
      </c>
      <c r="S434" s="20">
        <v>19999</v>
      </c>
      <c r="T434" s="20">
        <v>19210</v>
      </c>
      <c r="U434" s="20">
        <v>19226</v>
      </c>
      <c r="V434" s="20">
        <v>18505</v>
      </c>
      <c r="W434" s="20">
        <v>17532</v>
      </c>
      <c r="X434" s="20">
        <v>16240</v>
      </c>
      <c r="Y434" s="20">
        <v>15964</v>
      </c>
      <c r="AA434" s="2">
        <f>IFERROR(INDEX('Holiday Schedule'!$D$3:$D$24,MATCH(A434,'Holiday Schedule'!$C$3:$C$24,0)),0)</f>
        <v>0</v>
      </c>
      <c r="AB434" s="2">
        <f t="shared" si="48"/>
        <v>7</v>
      </c>
      <c r="AC434" s="2">
        <f t="shared" si="49"/>
        <v>0</v>
      </c>
      <c r="AD434" s="5">
        <f t="shared" si="50"/>
        <v>466260</v>
      </c>
      <c r="AE434" s="5">
        <f t="shared" si="51"/>
        <v>466260</v>
      </c>
      <c r="AG434" s="2">
        <f t="shared" si="52"/>
        <v>3</v>
      </c>
      <c r="AH434" s="2">
        <f t="shared" si="53"/>
        <v>2025</v>
      </c>
      <c r="AJ434" s="5">
        <f t="shared" si="54"/>
        <v>24462</v>
      </c>
      <c r="AK434" s="2">
        <f t="shared" si="55"/>
        <v>12</v>
      </c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40"/>
    </row>
    <row r="435" spans="1:89" x14ac:dyDescent="0.25">
      <c r="A435" s="18">
        <v>45718</v>
      </c>
      <c r="B435" s="20">
        <v>16126</v>
      </c>
      <c r="C435" s="20">
        <v>15825</v>
      </c>
      <c r="D435" s="20">
        <v>15813</v>
      </c>
      <c r="E435" s="20">
        <v>15924</v>
      </c>
      <c r="F435" s="20">
        <v>16208</v>
      </c>
      <c r="G435" s="20">
        <v>17335</v>
      </c>
      <c r="H435" s="20">
        <v>18205</v>
      </c>
      <c r="I435" s="20">
        <v>20639</v>
      </c>
      <c r="J435" s="20">
        <v>23115</v>
      </c>
      <c r="K435" s="20">
        <v>24778</v>
      </c>
      <c r="L435" s="20">
        <v>25262</v>
      </c>
      <c r="M435" s="20">
        <v>25399</v>
      </c>
      <c r="N435" s="20">
        <v>24296</v>
      </c>
      <c r="O435" s="20">
        <v>24018</v>
      </c>
      <c r="P435" s="20">
        <v>23729</v>
      </c>
      <c r="Q435" s="20">
        <v>23398</v>
      </c>
      <c r="R435" s="20">
        <v>22447</v>
      </c>
      <c r="S435" s="20">
        <v>20705</v>
      </c>
      <c r="T435" s="20">
        <v>19945</v>
      </c>
      <c r="U435" s="20">
        <v>19959</v>
      </c>
      <c r="V435" s="20">
        <v>19215</v>
      </c>
      <c r="W435" s="20">
        <v>18206</v>
      </c>
      <c r="X435" s="20">
        <v>16860</v>
      </c>
      <c r="Y435" s="20">
        <v>16572</v>
      </c>
      <c r="AA435" s="2">
        <f>IFERROR(INDEX('Holiday Schedule'!$D$3:$D$24,MATCH(A435,'Holiday Schedule'!$C$3:$C$24,0)),0)</f>
        <v>0</v>
      </c>
      <c r="AB435" s="2">
        <f t="shared" si="48"/>
        <v>1</v>
      </c>
      <c r="AC435" s="2">
        <f t="shared" si="49"/>
        <v>0</v>
      </c>
      <c r="AD435" s="5">
        <f t="shared" si="50"/>
        <v>483979</v>
      </c>
      <c r="AE435" s="5">
        <f t="shared" si="51"/>
        <v>483979</v>
      </c>
      <c r="AG435" s="2">
        <f t="shared" si="52"/>
        <v>3</v>
      </c>
      <c r="AH435" s="2">
        <f t="shared" si="53"/>
        <v>2025</v>
      </c>
      <c r="AJ435" s="5">
        <f t="shared" si="54"/>
        <v>25399</v>
      </c>
      <c r="AK435" s="2">
        <f t="shared" si="55"/>
        <v>12</v>
      </c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40"/>
    </row>
    <row r="436" spans="1:89" x14ac:dyDescent="0.25">
      <c r="A436" s="18">
        <v>45719</v>
      </c>
      <c r="B436" s="20">
        <v>15730</v>
      </c>
      <c r="C436" s="20">
        <v>15402</v>
      </c>
      <c r="D436" s="20">
        <v>15519</v>
      </c>
      <c r="E436" s="20">
        <v>15733</v>
      </c>
      <c r="F436" s="20">
        <v>15931</v>
      </c>
      <c r="G436" s="20">
        <v>17157</v>
      </c>
      <c r="H436" s="20">
        <v>18293</v>
      </c>
      <c r="I436" s="20">
        <v>21740</v>
      </c>
      <c r="J436" s="20">
        <v>24241</v>
      </c>
      <c r="K436" s="20">
        <v>25669</v>
      </c>
      <c r="L436" s="20">
        <v>26190</v>
      </c>
      <c r="M436" s="20">
        <v>26074</v>
      </c>
      <c r="N436" s="20">
        <v>25338</v>
      </c>
      <c r="O436" s="20">
        <v>25098</v>
      </c>
      <c r="P436" s="20">
        <v>24855</v>
      </c>
      <c r="Q436" s="20">
        <v>24554</v>
      </c>
      <c r="R436" s="20">
        <v>23473</v>
      </c>
      <c r="S436" s="20">
        <v>20908</v>
      </c>
      <c r="T436" s="20">
        <v>20150</v>
      </c>
      <c r="U436" s="20">
        <v>19883</v>
      </c>
      <c r="V436" s="20">
        <v>19226</v>
      </c>
      <c r="W436" s="20">
        <v>17983</v>
      </c>
      <c r="X436" s="20">
        <v>16656</v>
      </c>
      <c r="Y436" s="20">
        <v>16312</v>
      </c>
      <c r="AA436" s="2">
        <f>IFERROR(INDEX('Holiday Schedule'!$D$3:$D$24,MATCH(A436,'Holiday Schedule'!$C$3:$C$24,0)),0)</f>
        <v>0</v>
      </c>
      <c r="AB436" s="2">
        <f t="shared" si="48"/>
        <v>2</v>
      </c>
      <c r="AC436" s="2">
        <f t="shared" si="49"/>
        <v>362038</v>
      </c>
      <c r="AD436" s="5">
        <f t="shared" si="50"/>
        <v>130077</v>
      </c>
      <c r="AE436" s="5">
        <f t="shared" si="51"/>
        <v>492115</v>
      </c>
      <c r="AG436" s="2">
        <f t="shared" si="52"/>
        <v>3</v>
      </c>
      <c r="AH436" s="2">
        <f t="shared" si="53"/>
        <v>2025</v>
      </c>
      <c r="AJ436" s="5">
        <f t="shared" si="54"/>
        <v>26190</v>
      </c>
      <c r="AK436" s="2">
        <f t="shared" si="55"/>
        <v>11</v>
      </c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40"/>
    </row>
    <row r="437" spans="1:89" x14ac:dyDescent="0.25">
      <c r="A437" s="18">
        <v>45720</v>
      </c>
      <c r="B437" s="20">
        <v>15794</v>
      </c>
      <c r="C437" s="20">
        <v>15465</v>
      </c>
      <c r="D437" s="20">
        <v>15583</v>
      </c>
      <c r="E437" s="20">
        <v>15798</v>
      </c>
      <c r="F437" s="20">
        <v>15997</v>
      </c>
      <c r="G437" s="20">
        <v>17225</v>
      </c>
      <c r="H437" s="20">
        <v>18364</v>
      </c>
      <c r="I437" s="20">
        <v>21829</v>
      </c>
      <c r="J437" s="20">
        <v>24325</v>
      </c>
      <c r="K437" s="20">
        <v>25760</v>
      </c>
      <c r="L437" s="20">
        <v>26282</v>
      </c>
      <c r="M437" s="20">
        <v>26171</v>
      </c>
      <c r="N437" s="20">
        <v>25445</v>
      </c>
      <c r="O437" s="20">
        <v>25202</v>
      </c>
      <c r="P437" s="20">
        <v>24958</v>
      </c>
      <c r="Q437" s="20">
        <v>24658</v>
      </c>
      <c r="R437" s="20">
        <v>23573</v>
      </c>
      <c r="S437" s="20">
        <v>21006</v>
      </c>
      <c r="T437" s="20">
        <v>20232</v>
      </c>
      <c r="U437" s="20">
        <v>19963</v>
      </c>
      <c r="V437" s="20">
        <v>19304</v>
      </c>
      <c r="W437" s="20">
        <v>18054</v>
      </c>
      <c r="X437" s="20">
        <v>16722</v>
      </c>
      <c r="Y437" s="20">
        <v>16375</v>
      </c>
      <c r="AA437" s="2">
        <f>IFERROR(INDEX('Holiday Schedule'!$D$3:$D$24,MATCH(A437,'Holiday Schedule'!$C$3:$C$24,0)),0)</f>
        <v>0</v>
      </c>
      <c r="AB437" s="2">
        <f t="shared" si="48"/>
        <v>3</v>
      </c>
      <c r="AC437" s="2">
        <f t="shared" si="49"/>
        <v>363484</v>
      </c>
      <c r="AD437" s="5">
        <f t="shared" si="50"/>
        <v>130601</v>
      </c>
      <c r="AE437" s="5">
        <f t="shared" si="51"/>
        <v>494085</v>
      </c>
      <c r="AG437" s="2">
        <f t="shared" si="52"/>
        <v>3</v>
      </c>
      <c r="AH437" s="2">
        <f t="shared" si="53"/>
        <v>2025</v>
      </c>
      <c r="AJ437" s="5">
        <f t="shared" si="54"/>
        <v>26282</v>
      </c>
      <c r="AK437" s="2">
        <f t="shared" si="55"/>
        <v>11</v>
      </c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40"/>
    </row>
    <row r="438" spans="1:89" x14ac:dyDescent="0.25">
      <c r="A438" s="18">
        <v>45721</v>
      </c>
      <c r="B438" s="20">
        <v>15787</v>
      </c>
      <c r="C438" s="20">
        <v>15460</v>
      </c>
      <c r="D438" s="20">
        <v>15576</v>
      </c>
      <c r="E438" s="20">
        <v>15794</v>
      </c>
      <c r="F438" s="20">
        <v>15993</v>
      </c>
      <c r="G438" s="20">
        <v>17228</v>
      </c>
      <c r="H438" s="20">
        <v>18380</v>
      </c>
      <c r="I438" s="20">
        <v>21827</v>
      </c>
      <c r="J438" s="20">
        <v>24336</v>
      </c>
      <c r="K438" s="20">
        <v>25771</v>
      </c>
      <c r="L438" s="20">
        <v>26293</v>
      </c>
      <c r="M438" s="20">
        <v>26183</v>
      </c>
      <c r="N438" s="20">
        <v>25458</v>
      </c>
      <c r="O438" s="20">
        <v>25213</v>
      </c>
      <c r="P438" s="20">
        <v>24970</v>
      </c>
      <c r="Q438" s="20">
        <v>24659</v>
      </c>
      <c r="R438" s="20">
        <v>23568</v>
      </c>
      <c r="S438" s="20">
        <v>21027</v>
      </c>
      <c r="T438" s="20">
        <v>20225</v>
      </c>
      <c r="U438" s="20">
        <v>19959</v>
      </c>
      <c r="V438" s="20">
        <v>19300</v>
      </c>
      <c r="W438" s="20">
        <v>18051</v>
      </c>
      <c r="X438" s="20">
        <v>16718</v>
      </c>
      <c r="Y438" s="20">
        <v>16371</v>
      </c>
      <c r="AA438" s="2">
        <f>IFERROR(INDEX('Holiday Schedule'!$D$3:$D$24,MATCH(A438,'Holiday Schedule'!$C$3:$C$24,0)),0)</f>
        <v>0</v>
      </c>
      <c r="AB438" s="2">
        <f t="shared" si="48"/>
        <v>4</v>
      </c>
      <c r="AC438" s="2">
        <f t="shared" si="49"/>
        <v>363558</v>
      </c>
      <c r="AD438" s="5">
        <f t="shared" si="50"/>
        <v>130589</v>
      </c>
      <c r="AE438" s="5">
        <f t="shared" si="51"/>
        <v>494147</v>
      </c>
      <c r="AG438" s="2">
        <f t="shared" si="52"/>
        <v>3</v>
      </c>
      <c r="AH438" s="2">
        <f t="shared" si="53"/>
        <v>2025</v>
      </c>
      <c r="AJ438" s="5">
        <f t="shared" si="54"/>
        <v>26293</v>
      </c>
      <c r="AK438" s="2">
        <f t="shared" si="55"/>
        <v>11</v>
      </c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40"/>
    </row>
    <row r="439" spans="1:89" x14ac:dyDescent="0.25">
      <c r="A439" s="18">
        <v>45722</v>
      </c>
      <c r="B439" s="20">
        <v>15878</v>
      </c>
      <c r="C439" s="20">
        <v>15547</v>
      </c>
      <c r="D439" s="20">
        <v>15666</v>
      </c>
      <c r="E439" s="20">
        <v>15885</v>
      </c>
      <c r="F439" s="20">
        <v>16083</v>
      </c>
      <c r="G439" s="20">
        <v>17328</v>
      </c>
      <c r="H439" s="20">
        <v>18540</v>
      </c>
      <c r="I439" s="20">
        <v>21957</v>
      </c>
      <c r="J439" s="20">
        <v>24481</v>
      </c>
      <c r="K439" s="20">
        <v>25924</v>
      </c>
      <c r="L439" s="20">
        <v>26453</v>
      </c>
      <c r="M439" s="20">
        <v>26337</v>
      </c>
      <c r="N439" s="20">
        <v>25609</v>
      </c>
      <c r="O439" s="20">
        <v>25360</v>
      </c>
      <c r="P439" s="20">
        <v>25106</v>
      </c>
      <c r="Q439" s="20">
        <v>24791</v>
      </c>
      <c r="R439" s="20">
        <v>23692</v>
      </c>
      <c r="S439" s="20">
        <v>21123</v>
      </c>
      <c r="T439" s="20">
        <v>20333</v>
      </c>
      <c r="U439" s="20">
        <v>20062</v>
      </c>
      <c r="V439" s="20">
        <v>19405</v>
      </c>
      <c r="W439" s="20">
        <v>18146</v>
      </c>
      <c r="X439" s="20">
        <v>16803</v>
      </c>
      <c r="Y439" s="20">
        <v>16452</v>
      </c>
      <c r="AA439" s="2">
        <f>IFERROR(INDEX('Holiday Schedule'!$D$3:$D$24,MATCH(A439,'Holiday Schedule'!$C$3:$C$24,0)),0)</f>
        <v>0</v>
      </c>
      <c r="AB439" s="2">
        <f t="shared" si="48"/>
        <v>5</v>
      </c>
      <c r="AC439" s="2">
        <f t="shared" si="49"/>
        <v>365582</v>
      </c>
      <c r="AD439" s="5">
        <f t="shared" si="50"/>
        <v>131379</v>
      </c>
      <c r="AE439" s="5">
        <f t="shared" si="51"/>
        <v>496961</v>
      </c>
      <c r="AG439" s="2">
        <f t="shared" si="52"/>
        <v>3</v>
      </c>
      <c r="AH439" s="2">
        <f t="shared" si="53"/>
        <v>2025</v>
      </c>
      <c r="AJ439" s="5">
        <f t="shared" si="54"/>
        <v>26453</v>
      </c>
      <c r="AK439" s="2">
        <f t="shared" si="55"/>
        <v>11</v>
      </c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40"/>
    </row>
    <row r="440" spans="1:89" x14ac:dyDescent="0.25">
      <c r="A440" s="18">
        <v>45723</v>
      </c>
      <c r="B440" s="20">
        <v>15861</v>
      </c>
      <c r="C440" s="20">
        <v>15528</v>
      </c>
      <c r="D440" s="20">
        <v>15648</v>
      </c>
      <c r="E440" s="20">
        <v>15866</v>
      </c>
      <c r="F440" s="20">
        <v>16066</v>
      </c>
      <c r="G440" s="20">
        <v>17310</v>
      </c>
      <c r="H440" s="20">
        <v>18505</v>
      </c>
      <c r="I440" s="20">
        <v>21941</v>
      </c>
      <c r="J440" s="20">
        <v>24462</v>
      </c>
      <c r="K440" s="20">
        <v>25904</v>
      </c>
      <c r="L440" s="20">
        <v>26432</v>
      </c>
      <c r="M440" s="20">
        <v>26319</v>
      </c>
      <c r="N440" s="20">
        <v>25591</v>
      </c>
      <c r="O440" s="20">
        <v>25345</v>
      </c>
      <c r="P440" s="20">
        <v>25101</v>
      </c>
      <c r="Q440" s="20">
        <v>24791</v>
      </c>
      <c r="R440" s="20">
        <v>23691</v>
      </c>
      <c r="S440" s="20">
        <v>21092</v>
      </c>
      <c r="T440" s="20">
        <v>20336</v>
      </c>
      <c r="U440" s="20">
        <v>20061</v>
      </c>
      <c r="V440" s="20">
        <v>19400</v>
      </c>
      <c r="W440" s="20">
        <v>18145</v>
      </c>
      <c r="X440" s="20">
        <v>16801</v>
      </c>
      <c r="Y440" s="20">
        <v>16452</v>
      </c>
      <c r="AA440" s="2">
        <f>IFERROR(INDEX('Holiday Schedule'!$D$3:$D$24,MATCH(A440,'Holiday Schedule'!$C$3:$C$24,0)),0)</f>
        <v>0</v>
      </c>
      <c r="AB440" s="2">
        <f t="shared" si="48"/>
        <v>6</v>
      </c>
      <c r="AC440" s="2">
        <f t="shared" si="49"/>
        <v>365412</v>
      </c>
      <c r="AD440" s="5">
        <f t="shared" si="50"/>
        <v>131236</v>
      </c>
      <c r="AE440" s="5">
        <f t="shared" si="51"/>
        <v>496648</v>
      </c>
      <c r="AG440" s="2">
        <f t="shared" si="52"/>
        <v>3</v>
      </c>
      <c r="AH440" s="2">
        <f t="shared" si="53"/>
        <v>2025</v>
      </c>
      <c r="AJ440" s="5">
        <f t="shared" si="54"/>
        <v>26432</v>
      </c>
      <c r="AK440" s="2">
        <f t="shared" si="55"/>
        <v>11</v>
      </c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40"/>
    </row>
    <row r="441" spans="1:89" x14ac:dyDescent="0.25">
      <c r="A441" s="18">
        <v>45724</v>
      </c>
      <c r="B441" s="20">
        <v>15738</v>
      </c>
      <c r="C441" s="20">
        <v>15439</v>
      </c>
      <c r="D441" s="20">
        <v>15435</v>
      </c>
      <c r="E441" s="20">
        <v>15539</v>
      </c>
      <c r="F441" s="20">
        <v>15815</v>
      </c>
      <c r="G441" s="20">
        <v>16904</v>
      </c>
      <c r="H441" s="20">
        <v>17742</v>
      </c>
      <c r="I441" s="20">
        <v>20143</v>
      </c>
      <c r="J441" s="20">
        <v>22560</v>
      </c>
      <c r="K441" s="20">
        <v>24184</v>
      </c>
      <c r="L441" s="20">
        <v>24658</v>
      </c>
      <c r="M441" s="20">
        <v>24791</v>
      </c>
      <c r="N441" s="20">
        <v>23712</v>
      </c>
      <c r="O441" s="20">
        <v>23443</v>
      </c>
      <c r="P441" s="20">
        <v>23162</v>
      </c>
      <c r="Q441" s="20">
        <v>22840</v>
      </c>
      <c r="R441" s="20">
        <v>21910</v>
      </c>
      <c r="S441" s="20">
        <v>20209</v>
      </c>
      <c r="T441" s="20">
        <v>19460</v>
      </c>
      <c r="U441" s="20">
        <v>19474</v>
      </c>
      <c r="V441" s="20">
        <v>18749</v>
      </c>
      <c r="W441" s="20">
        <v>17761</v>
      </c>
      <c r="X441" s="20">
        <v>16441</v>
      </c>
      <c r="Y441" s="20">
        <v>16160</v>
      </c>
      <c r="AA441" s="2">
        <f>IFERROR(INDEX('Holiday Schedule'!$D$3:$D$24,MATCH(A441,'Holiday Schedule'!$C$3:$C$24,0)),0)</f>
        <v>0</v>
      </c>
      <c r="AB441" s="2">
        <f t="shared" si="48"/>
        <v>7</v>
      </c>
      <c r="AC441" s="2">
        <f t="shared" si="49"/>
        <v>0</v>
      </c>
      <c r="AD441" s="5">
        <f t="shared" si="50"/>
        <v>472269</v>
      </c>
      <c r="AE441" s="5">
        <f t="shared" si="51"/>
        <v>472269</v>
      </c>
      <c r="AG441" s="2">
        <f t="shared" si="52"/>
        <v>3</v>
      </c>
      <c r="AH441" s="2">
        <f t="shared" si="53"/>
        <v>2025</v>
      </c>
      <c r="AJ441" s="5">
        <f t="shared" si="54"/>
        <v>24791</v>
      </c>
      <c r="AK441" s="2">
        <f t="shared" si="55"/>
        <v>12</v>
      </c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40"/>
    </row>
    <row r="442" spans="1:89" x14ac:dyDescent="0.25">
      <c r="A442" s="18">
        <v>45725</v>
      </c>
      <c r="B442" s="20">
        <v>14569</v>
      </c>
      <c r="C442" s="20">
        <v>0</v>
      </c>
      <c r="D442" s="20">
        <v>14295</v>
      </c>
      <c r="E442" s="20">
        <v>14388</v>
      </c>
      <c r="F442" s="20">
        <v>14645</v>
      </c>
      <c r="G442" s="20">
        <v>15667</v>
      </c>
      <c r="H442" s="20">
        <v>16529</v>
      </c>
      <c r="I442" s="20">
        <v>18652</v>
      </c>
      <c r="J442" s="20">
        <v>20891</v>
      </c>
      <c r="K442" s="20">
        <v>22395</v>
      </c>
      <c r="L442" s="20">
        <v>22831</v>
      </c>
      <c r="M442" s="20">
        <v>22954</v>
      </c>
      <c r="N442" s="20">
        <v>21954</v>
      </c>
      <c r="O442" s="20">
        <v>21704</v>
      </c>
      <c r="P442" s="20">
        <v>21442</v>
      </c>
      <c r="Q442" s="20">
        <v>21145</v>
      </c>
      <c r="R442" s="20">
        <v>20282</v>
      </c>
      <c r="S442" s="20">
        <v>18654</v>
      </c>
      <c r="T442" s="20">
        <v>17965</v>
      </c>
      <c r="U442" s="20">
        <v>18036</v>
      </c>
      <c r="V442" s="20">
        <v>17362</v>
      </c>
      <c r="W442" s="20">
        <v>16446</v>
      </c>
      <c r="X442" s="20">
        <v>15232</v>
      </c>
      <c r="Y442" s="20">
        <v>14969</v>
      </c>
      <c r="AA442" s="2">
        <f>IFERROR(INDEX('Holiday Schedule'!$D$3:$D$24,MATCH(A442,'Holiday Schedule'!$C$3:$C$24,0)),0)</f>
        <v>0</v>
      </c>
      <c r="AB442" s="2">
        <f t="shared" si="48"/>
        <v>1</v>
      </c>
      <c r="AC442" s="2">
        <f t="shared" si="49"/>
        <v>0</v>
      </c>
      <c r="AD442" s="5">
        <f t="shared" si="50"/>
        <v>423007</v>
      </c>
      <c r="AE442" s="5">
        <f t="shared" si="51"/>
        <v>423007</v>
      </c>
      <c r="AG442" s="2">
        <f t="shared" si="52"/>
        <v>3</v>
      </c>
      <c r="AH442" s="2">
        <f t="shared" si="53"/>
        <v>2025</v>
      </c>
      <c r="AJ442" s="5">
        <f t="shared" si="54"/>
        <v>22954</v>
      </c>
      <c r="AK442" s="2">
        <f t="shared" si="55"/>
        <v>12</v>
      </c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40"/>
    </row>
    <row r="443" spans="1:89" x14ac:dyDescent="0.25">
      <c r="A443" s="18">
        <v>45726</v>
      </c>
      <c r="B443" s="20">
        <v>15974</v>
      </c>
      <c r="C443" s="20">
        <v>15637</v>
      </c>
      <c r="D443" s="20">
        <v>15759</v>
      </c>
      <c r="E443" s="20">
        <v>15976</v>
      </c>
      <c r="F443" s="20">
        <v>16179</v>
      </c>
      <c r="G443" s="20">
        <v>17428</v>
      </c>
      <c r="H443" s="20">
        <v>18693</v>
      </c>
      <c r="I443" s="20">
        <v>22132</v>
      </c>
      <c r="J443" s="20">
        <v>24653</v>
      </c>
      <c r="K443" s="20">
        <v>26097</v>
      </c>
      <c r="L443" s="20">
        <v>26627</v>
      </c>
      <c r="M443" s="20">
        <v>26512</v>
      </c>
      <c r="N443" s="20">
        <v>25778</v>
      </c>
      <c r="O443" s="20">
        <v>25530</v>
      </c>
      <c r="P443" s="20">
        <v>25287</v>
      </c>
      <c r="Q443" s="20">
        <v>24973</v>
      </c>
      <c r="R443" s="20">
        <v>23865</v>
      </c>
      <c r="S443" s="20">
        <v>21189</v>
      </c>
      <c r="T443" s="20">
        <v>20417</v>
      </c>
      <c r="U443" s="20">
        <v>20213</v>
      </c>
      <c r="V443" s="20">
        <v>19544</v>
      </c>
      <c r="W443" s="20">
        <v>18277</v>
      </c>
      <c r="X443" s="20">
        <v>16924</v>
      </c>
      <c r="Y443" s="20">
        <v>16572</v>
      </c>
      <c r="AA443" s="2">
        <f>IFERROR(INDEX('Holiday Schedule'!$D$3:$D$24,MATCH(A443,'Holiday Schedule'!$C$3:$C$24,0)),0)</f>
        <v>0</v>
      </c>
      <c r="AB443" s="2">
        <f t="shared" si="48"/>
        <v>2</v>
      </c>
      <c r="AC443" s="2">
        <f t="shared" si="49"/>
        <v>368018</v>
      </c>
      <c r="AD443" s="5">
        <f t="shared" si="50"/>
        <v>132218</v>
      </c>
      <c r="AE443" s="5">
        <f t="shared" si="51"/>
        <v>500236</v>
      </c>
      <c r="AG443" s="2">
        <f t="shared" si="52"/>
        <v>3</v>
      </c>
      <c r="AH443" s="2">
        <f t="shared" si="53"/>
        <v>2025</v>
      </c>
      <c r="AJ443" s="5">
        <f t="shared" si="54"/>
        <v>26627</v>
      </c>
      <c r="AK443" s="2">
        <f t="shared" si="55"/>
        <v>11</v>
      </c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40"/>
    </row>
    <row r="444" spans="1:89" x14ac:dyDescent="0.25">
      <c r="A444" s="18">
        <v>45727</v>
      </c>
      <c r="B444" s="20">
        <v>16005</v>
      </c>
      <c r="C444" s="20">
        <v>15670</v>
      </c>
      <c r="D444" s="20">
        <v>15791</v>
      </c>
      <c r="E444" s="20">
        <v>16009</v>
      </c>
      <c r="F444" s="20">
        <v>16213</v>
      </c>
      <c r="G444" s="20">
        <v>17463</v>
      </c>
      <c r="H444" s="20">
        <v>18716</v>
      </c>
      <c r="I444" s="20">
        <v>22138</v>
      </c>
      <c r="J444" s="20">
        <v>24684</v>
      </c>
      <c r="K444" s="20">
        <v>26139</v>
      </c>
      <c r="L444" s="20">
        <v>26672</v>
      </c>
      <c r="M444" s="20">
        <v>26558</v>
      </c>
      <c r="N444" s="20">
        <v>25821</v>
      </c>
      <c r="O444" s="20">
        <v>25574</v>
      </c>
      <c r="P444" s="20">
        <v>25330</v>
      </c>
      <c r="Q444" s="20">
        <v>25016</v>
      </c>
      <c r="R444" s="20">
        <v>23907</v>
      </c>
      <c r="S444" s="20">
        <v>21224</v>
      </c>
      <c r="T444" s="20">
        <v>20446</v>
      </c>
      <c r="U444" s="20">
        <v>20243</v>
      </c>
      <c r="V444" s="20">
        <v>19576</v>
      </c>
      <c r="W444" s="20">
        <v>18307</v>
      </c>
      <c r="X444" s="20">
        <v>16951</v>
      </c>
      <c r="Y444" s="20">
        <v>16600</v>
      </c>
      <c r="AA444" s="2">
        <f>IFERROR(INDEX('Holiday Schedule'!$D$3:$D$24,MATCH(A444,'Holiday Schedule'!$C$3:$C$24,0)),0)</f>
        <v>0</v>
      </c>
      <c r="AB444" s="2">
        <f t="shared" si="48"/>
        <v>3</v>
      </c>
      <c r="AC444" s="2">
        <f t="shared" si="49"/>
        <v>368586</v>
      </c>
      <c r="AD444" s="5">
        <f t="shared" si="50"/>
        <v>132467</v>
      </c>
      <c r="AE444" s="5">
        <f t="shared" si="51"/>
        <v>501053</v>
      </c>
      <c r="AG444" s="2">
        <f t="shared" si="52"/>
        <v>3</v>
      </c>
      <c r="AH444" s="2">
        <f t="shared" si="53"/>
        <v>2025</v>
      </c>
      <c r="AJ444" s="5">
        <f t="shared" si="54"/>
        <v>26672</v>
      </c>
      <c r="AK444" s="2">
        <f t="shared" si="55"/>
        <v>11</v>
      </c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40"/>
    </row>
    <row r="445" spans="1:89" x14ac:dyDescent="0.25">
      <c r="A445" s="18">
        <v>45728</v>
      </c>
      <c r="B445" s="20">
        <v>16008</v>
      </c>
      <c r="C445" s="20">
        <v>15668</v>
      </c>
      <c r="D445" s="20">
        <v>15791</v>
      </c>
      <c r="E445" s="20">
        <v>16010</v>
      </c>
      <c r="F445" s="20">
        <v>16213</v>
      </c>
      <c r="G445" s="20">
        <v>17466</v>
      </c>
      <c r="H445" s="20">
        <v>18714</v>
      </c>
      <c r="I445" s="20">
        <v>22139</v>
      </c>
      <c r="J445" s="20">
        <v>24685</v>
      </c>
      <c r="K445" s="20">
        <v>26140</v>
      </c>
      <c r="L445" s="20">
        <v>26673</v>
      </c>
      <c r="M445" s="20">
        <v>26559</v>
      </c>
      <c r="N445" s="20">
        <v>25822</v>
      </c>
      <c r="O445" s="20">
        <v>25575</v>
      </c>
      <c r="P445" s="20">
        <v>25331</v>
      </c>
      <c r="Q445" s="20">
        <v>25017</v>
      </c>
      <c r="R445" s="20">
        <v>23908</v>
      </c>
      <c r="S445" s="20">
        <v>21225</v>
      </c>
      <c r="T445" s="20">
        <v>20453</v>
      </c>
      <c r="U445" s="20">
        <v>20246</v>
      </c>
      <c r="V445" s="20">
        <v>19577</v>
      </c>
      <c r="W445" s="20">
        <v>18308</v>
      </c>
      <c r="X445" s="20">
        <v>16953</v>
      </c>
      <c r="Y445" s="20">
        <v>16601</v>
      </c>
      <c r="AA445" s="2">
        <f>IFERROR(INDEX('Holiday Schedule'!$D$3:$D$24,MATCH(A445,'Holiday Schedule'!$C$3:$C$24,0)),0)</f>
        <v>0</v>
      </c>
      <c r="AB445" s="2">
        <f t="shared" si="48"/>
        <v>4</v>
      </c>
      <c r="AC445" s="2">
        <f t="shared" si="49"/>
        <v>368611</v>
      </c>
      <c r="AD445" s="5">
        <f t="shared" si="50"/>
        <v>132471</v>
      </c>
      <c r="AE445" s="5">
        <f t="shared" si="51"/>
        <v>501082</v>
      </c>
      <c r="AG445" s="2">
        <f t="shared" si="52"/>
        <v>3</v>
      </c>
      <c r="AH445" s="2">
        <f t="shared" si="53"/>
        <v>2025</v>
      </c>
      <c r="AJ445" s="5">
        <f t="shared" si="54"/>
        <v>26673</v>
      </c>
      <c r="AK445" s="2">
        <f t="shared" si="55"/>
        <v>11</v>
      </c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40"/>
    </row>
    <row r="446" spans="1:89" x14ac:dyDescent="0.25">
      <c r="A446" s="18">
        <v>45729</v>
      </c>
      <c r="B446" s="20">
        <v>16044</v>
      </c>
      <c r="C446" s="20">
        <v>15708</v>
      </c>
      <c r="D446" s="20">
        <v>15828</v>
      </c>
      <c r="E446" s="20">
        <v>16046</v>
      </c>
      <c r="F446" s="20">
        <v>16251</v>
      </c>
      <c r="G446" s="20">
        <v>17505</v>
      </c>
      <c r="H446" s="20">
        <v>18753</v>
      </c>
      <c r="I446" s="20">
        <v>22188</v>
      </c>
      <c r="J446" s="20">
        <v>24740</v>
      </c>
      <c r="K446" s="20">
        <v>26198</v>
      </c>
      <c r="L446" s="20">
        <v>26731</v>
      </c>
      <c r="M446" s="20">
        <v>26616</v>
      </c>
      <c r="N446" s="20">
        <v>25878</v>
      </c>
      <c r="O446" s="20">
        <v>25632</v>
      </c>
      <c r="P446" s="20">
        <v>25386</v>
      </c>
      <c r="Q446" s="20">
        <v>25071</v>
      </c>
      <c r="R446" s="20">
        <v>23960</v>
      </c>
      <c r="S446" s="20">
        <v>21272</v>
      </c>
      <c r="T446" s="20">
        <v>20495</v>
      </c>
      <c r="U446" s="20">
        <v>20291</v>
      </c>
      <c r="V446" s="20">
        <v>19620</v>
      </c>
      <c r="W446" s="20">
        <v>18348</v>
      </c>
      <c r="X446" s="20">
        <v>16991</v>
      </c>
      <c r="Y446" s="20">
        <v>16639</v>
      </c>
      <c r="AA446" s="2">
        <f>IFERROR(INDEX('Holiday Schedule'!$D$3:$D$24,MATCH(A446,'Holiday Schedule'!$C$3:$C$24,0)),0)</f>
        <v>0</v>
      </c>
      <c r="AB446" s="2">
        <f t="shared" si="48"/>
        <v>5</v>
      </c>
      <c r="AC446" s="2">
        <f t="shared" si="49"/>
        <v>369417</v>
      </c>
      <c r="AD446" s="5">
        <f t="shared" si="50"/>
        <v>132774</v>
      </c>
      <c r="AE446" s="5">
        <f t="shared" si="51"/>
        <v>502191</v>
      </c>
      <c r="AG446" s="2">
        <f t="shared" si="52"/>
        <v>3</v>
      </c>
      <c r="AH446" s="2">
        <f t="shared" si="53"/>
        <v>2025</v>
      </c>
      <c r="AJ446" s="5">
        <f t="shared" si="54"/>
        <v>26731</v>
      </c>
      <c r="AK446" s="2">
        <f t="shared" si="55"/>
        <v>11</v>
      </c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40"/>
    </row>
    <row r="447" spans="1:89" x14ac:dyDescent="0.25">
      <c r="A447" s="18">
        <v>45730</v>
      </c>
      <c r="B447" s="20">
        <v>16043</v>
      </c>
      <c r="C447" s="20">
        <v>15706</v>
      </c>
      <c r="D447" s="20">
        <v>15828</v>
      </c>
      <c r="E447" s="20">
        <v>16047</v>
      </c>
      <c r="F447" s="20">
        <v>16250</v>
      </c>
      <c r="G447" s="20">
        <v>17505</v>
      </c>
      <c r="H447" s="20">
        <v>18746</v>
      </c>
      <c r="I447" s="20">
        <v>22187</v>
      </c>
      <c r="J447" s="20">
        <v>24739</v>
      </c>
      <c r="K447" s="20">
        <v>26198</v>
      </c>
      <c r="L447" s="20">
        <v>26730</v>
      </c>
      <c r="M447" s="20">
        <v>26615</v>
      </c>
      <c r="N447" s="20">
        <v>25877</v>
      </c>
      <c r="O447" s="20">
        <v>25631</v>
      </c>
      <c r="P447" s="20">
        <v>25385</v>
      </c>
      <c r="Q447" s="20">
        <v>25070</v>
      </c>
      <c r="R447" s="20">
        <v>23959</v>
      </c>
      <c r="S447" s="20">
        <v>21272</v>
      </c>
      <c r="T447" s="20">
        <v>20482</v>
      </c>
      <c r="U447" s="20">
        <v>20289</v>
      </c>
      <c r="V447" s="20">
        <v>19615</v>
      </c>
      <c r="W447" s="20">
        <v>18345</v>
      </c>
      <c r="X447" s="20">
        <v>16988</v>
      </c>
      <c r="Y447" s="20">
        <v>16637</v>
      </c>
      <c r="AA447" s="2">
        <f>IFERROR(INDEX('Holiday Schedule'!$D$3:$D$24,MATCH(A447,'Holiday Schedule'!$C$3:$C$24,0)),0)</f>
        <v>0</v>
      </c>
      <c r="AB447" s="2">
        <f t="shared" si="48"/>
        <v>6</v>
      </c>
      <c r="AC447" s="2">
        <f t="shared" si="49"/>
        <v>369382</v>
      </c>
      <c r="AD447" s="5">
        <f t="shared" si="50"/>
        <v>132762</v>
      </c>
      <c r="AE447" s="5">
        <f t="shared" si="51"/>
        <v>502144</v>
      </c>
      <c r="AG447" s="2">
        <f t="shared" si="52"/>
        <v>3</v>
      </c>
      <c r="AH447" s="2">
        <f t="shared" si="53"/>
        <v>2025</v>
      </c>
      <c r="AJ447" s="5">
        <f t="shared" si="54"/>
        <v>26730</v>
      </c>
      <c r="AK447" s="2">
        <f t="shared" si="55"/>
        <v>11</v>
      </c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40"/>
    </row>
    <row r="448" spans="1:89" x14ac:dyDescent="0.25">
      <c r="A448" s="18">
        <v>45731</v>
      </c>
      <c r="B448" s="20">
        <v>15910</v>
      </c>
      <c r="C448" s="20">
        <v>15611</v>
      </c>
      <c r="D448" s="20">
        <v>15606</v>
      </c>
      <c r="E448" s="20">
        <v>15711</v>
      </c>
      <c r="F448" s="20">
        <v>15993</v>
      </c>
      <c r="G448" s="20">
        <v>17105</v>
      </c>
      <c r="H448" s="20">
        <v>18045</v>
      </c>
      <c r="I448" s="20">
        <v>20368</v>
      </c>
      <c r="J448" s="20">
        <v>22814</v>
      </c>
      <c r="K448" s="20">
        <v>24459</v>
      </c>
      <c r="L448" s="20">
        <v>24935</v>
      </c>
      <c r="M448" s="20">
        <v>25070</v>
      </c>
      <c r="N448" s="20">
        <v>23983</v>
      </c>
      <c r="O448" s="20">
        <v>23707</v>
      </c>
      <c r="P448" s="20">
        <v>23425</v>
      </c>
      <c r="Q448" s="20">
        <v>23098</v>
      </c>
      <c r="R448" s="20">
        <v>22157</v>
      </c>
      <c r="S448" s="20">
        <v>20378</v>
      </c>
      <c r="T448" s="20">
        <v>19623</v>
      </c>
      <c r="U448" s="20">
        <v>19699</v>
      </c>
      <c r="V448" s="20">
        <v>18964</v>
      </c>
      <c r="W448" s="20">
        <v>17964</v>
      </c>
      <c r="X448" s="20">
        <v>16636</v>
      </c>
      <c r="Y448" s="20">
        <v>16351</v>
      </c>
      <c r="AA448" s="2">
        <f>IFERROR(INDEX('Holiday Schedule'!$D$3:$D$24,MATCH(A448,'Holiday Schedule'!$C$3:$C$24,0)),0)</f>
        <v>0</v>
      </c>
      <c r="AB448" s="2">
        <f t="shared" si="48"/>
        <v>7</v>
      </c>
      <c r="AC448" s="2">
        <f t="shared" si="49"/>
        <v>0</v>
      </c>
      <c r="AD448" s="5">
        <f t="shared" si="50"/>
        <v>477612</v>
      </c>
      <c r="AE448" s="5">
        <f t="shared" si="51"/>
        <v>477612</v>
      </c>
      <c r="AG448" s="2">
        <f t="shared" si="52"/>
        <v>3</v>
      </c>
      <c r="AH448" s="2">
        <f t="shared" si="53"/>
        <v>2025</v>
      </c>
      <c r="AJ448" s="5">
        <f t="shared" si="54"/>
        <v>25070</v>
      </c>
      <c r="AK448" s="2">
        <f t="shared" si="55"/>
        <v>12</v>
      </c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40"/>
    </row>
    <row r="449" spans="1:89" x14ac:dyDescent="0.25">
      <c r="A449" s="18">
        <v>45732</v>
      </c>
      <c r="B449" s="20">
        <v>15914</v>
      </c>
      <c r="C449" s="20">
        <v>15614</v>
      </c>
      <c r="D449" s="20">
        <v>15608</v>
      </c>
      <c r="E449" s="20">
        <v>15713</v>
      </c>
      <c r="F449" s="20">
        <v>15995</v>
      </c>
      <c r="G449" s="20">
        <v>17107</v>
      </c>
      <c r="H449" s="20">
        <v>18065</v>
      </c>
      <c r="I449" s="20">
        <v>20387</v>
      </c>
      <c r="J449" s="20">
        <v>22817</v>
      </c>
      <c r="K449" s="20">
        <v>24461</v>
      </c>
      <c r="L449" s="20">
        <v>24938</v>
      </c>
      <c r="M449" s="20">
        <v>25073</v>
      </c>
      <c r="N449" s="20">
        <v>23985</v>
      </c>
      <c r="O449" s="20">
        <v>23709</v>
      </c>
      <c r="P449" s="20">
        <v>23427</v>
      </c>
      <c r="Q449" s="20">
        <v>23101</v>
      </c>
      <c r="R449" s="20">
        <v>22159</v>
      </c>
      <c r="S449" s="20">
        <v>20380</v>
      </c>
      <c r="T449" s="20">
        <v>19630</v>
      </c>
      <c r="U449" s="20">
        <v>19701</v>
      </c>
      <c r="V449" s="20">
        <v>18962</v>
      </c>
      <c r="W449" s="20">
        <v>17964</v>
      </c>
      <c r="X449" s="20">
        <v>16635</v>
      </c>
      <c r="Y449" s="20">
        <v>16350</v>
      </c>
      <c r="AA449" s="2">
        <f>IFERROR(INDEX('Holiday Schedule'!$D$3:$D$24,MATCH(A449,'Holiday Schedule'!$C$3:$C$24,0)),0)</f>
        <v>0</v>
      </c>
      <c r="AB449" s="2">
        <f t="shared" si="48"/>
        <v>1</v>
      </c>
      <c r="AC449" s="2">
        <f t="shared" si="49"/>
        <v>0</v>
      </c>
      <c r="AD449" s="5">
        <f t="shared" si="50"/>
        <v>477695</v>
      </c>
      <c r="AE449" s="5">
        <f t="shared" si="51"/>
        <v>477695</v>
      </c>
      <c r="AG449" s="2">
        <f t="shared" si="52"/>
        <v>3</v>
      </c>
      <c r="AH449" s="2">
        <f t="shared" si="53"/>
        <v>2025</v>
      </c>
      <c r="AJ449" s="5">
        <f t="shared" si="54"/>
        <v>25073</v>
      </c>
      <c r="AK449" s="2">
        <f t="shared" si="55"/>
        <v>12</v>
      </c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40"/>
    </row>
    <row r="450" spans="1:89" x14ac:dyDescent="0.25">
      <c r="A450" s="18">
        <v>45733</v>
      </c>
      <c r="B450" s="20">
        <v>16060</v>
      </c>
      <c r="C450" s="20">
        <v>15725</v>
      </c>
      <c r="D450" s="20">
        <v>15847</v>
      </c>
      <c r="E450" s="20">
        <v>16066</v>
      </c>
      <c r="F450" s="20">
        <v>16268</v>
      </c>
      <c r="G450" s="20">
        <v>17524</v>
      </c>
      <c r="H450" s="20">
        <v>18799</v>
      </c>
      <c r="I450" s="20">
        <v>22239</v>
      </c>
      <c r="J450" s="20">
        <v>24771</v>
      </c>
      <c r="K450" s="20">
        <v>26231</v>
      </c>
      <c r="L450" s="20">
        <v>26764</v>
      </c>
      <c r="M450" s="20">
        <v>26649</v>
      </c>
      <c r="N450" s="20">
        <v>25910</v>
      </c>
      <c r="O450" s="20">
        <v>25663</v>
      </c>
      <c r="P450" s="20">
        <v>25416</v>
      </c>
      <c r="Q450" s="20">
        <v>25101</v>
      </c>
      <c r="R450" s="20">
        <v>23989</v>
      </c>
      <c r="S450" s="20">
        <v>21300</v>
      </c>
      <c r="T450" s="20">
        <v>20560</v>
      </c>
      <c r="U450" s="20">
        <v>20305</v>
      </c>
      <c r="V450" s="20">
        <v>19632</v>
      </c>
      <c r="W450" s="20">
        <v>18361</v>
      </c>
      <c r="X450" s="20">
        <v>17000</v>
      </c>
      <c r="Y450" s="20">
        <v>16648</v>
      </c>
      <c r="AA450" s="2">
        <f>IFERROR(INDEX('Holiday Schedule'!$D$3:$D$24,MATCH(A450,'Holiday Schedule'!$C$3:$C$24,0)),0)</f>
        <v>0</v>
      </c>
      <c r="AB450" s="2">
        <f t="shared" si="48"/>
        <v>2</v>
      </c>
      <c r="AC450" s="2">
        <f t="shared" si="49"/>
        <v>369891</v>
      </c>
      <c r="AD450" s="5">
        <f t="shared" si="50"/>
        <v>132937</v>
      </c>
      <c r="AE450" s="5">
        <f t="shared" si="51"/>
        <v>502828</v>
      </c>
      <c r="AG450" s="2">
        <f t="shared" si="52"/>
        <v>3</v>
      </c>
      <c r="AH450" s="2">
        <f t="shared" si="53"/>
        <v>2025</v>
      </c>
      <c r="AJ450" s="5">
        <f t="shared" si="54"/>
        <v>26764</v>
      </c>
      <c r="AK450" s="2">
        <f t="shared" si="55"/>
        <v>11</v>
      </c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40"/>
    </row>
    <row r="451" spans="1:89" x14ac:dyDescent="0.25">
      <c r="A451" s="18">
        <v>45734</v>
      </c>
      <c r="B451" s="20">
        <v>16058</v>
      </c>
      <c r="C451" s="20">
        <v>15721</v>
      </c>
      <c r="D451" s="20">
        <v>15842</v>
      </c>
      <c r="E451" s="20">
        <v>16062</v>
      </c>
      <c r="F451" s="20">
        <v>16266</v>
      </c>
      <c r="G451" s="20">
        <v>17524</v>
      </c>
      <c r="H451" s="20">
        <v>18780</v>
      </c>
      <c r="I451" s="20">
        <v>22222</v>
      </c>
      <c r="J451" s="20">
        <v>24779</v>
      </c>
      <c r="K451" s="20">
        <v>26239</v>
      </c>
      <c r="L451" s="20">
        <v>26772</v>
      </c>
      <c r="M451" s="20">
        <v>26659</v>
      </c>
      <c r="N451" s="20">
        <v>25918</v>
      </c>
      <c r="O451" s="20">
        <v>25673</v>
      </c>
      <c r="P451" s="20">
        <v>25425</v>
      </c>
      <c r="Q451" s="20">
        <v>25110</v>
      </c>
      <c r="R451" s="20">
        <v>23997</v>
      </c>
      <c r="S451" s="20">
        <v>21320</v>
      </c>
      <c r="T451" s="20">
        <v>20499</v>
      </c>
      <c r="U451" s="20">
        <v>20330</v>
      </c>
      <c r="V451" s="20">
        <v>19648</v>
      </c>
      <c r="W451" s="20">
        <v>18378</v>
      </c>
      <c r="X451" s="20">
        <v>17017</v>
      </c>
      <c r="Y451" s="20">
        <v>16664</v>
      </c>
      <c r="AA451" s="2">
        <f>IFERROR(INDEX('Holiday Schedule'!$D$3:$D$24,MATCH(A451,'Holiday Schedule'!$C$3:$C$24,0)),0)</f>
        <v>0</v>
      </c>
      <c r="AB451" s="2">
        <f t="shared" si="48"/>
        <v>3</v>
      </c>
      <c r="AC451" s="2">
        <f t="shared" si="49"/>
        <v>369986</v>
      </c>
      <c r="AD451" s="5">
        <f t="shared" si="50"/>
        <v>132917</v>
      </c>
      <c r="AE451" s="5">
        <f t="shared" si="51"/>
        <v>502903</v>
      </c>
      <c r="AG451" s="2">
        <f t="shared" si="52"/>
        <v>3</v>
      </c>
      <c r="AH451" s="2">
        <f t="shared" si="53"/>
        <v>2025</v>
      </c>
      <c r="AJ451" s="5">
        <f t="shared" si="54"/>
        <v>26772</v>
      </c>
      <c r="AK451" s="2">
        <f t="shared" si="55"/>
        <v>11</v>
      </c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40"/>
    </row>
    <row r="452" spans="1:89" x14ac:dyDescent="0.25">
      <c r="A452" s="18">
        <v>45735</v>
      </c>
      <c r="B452" s="20">
        <v>16047</v>
      </c>
      <c r="C452" s="20">
        <v>15707</v>
      </c>
      <c r="D452" s="20">
        <v>15830</v>
      </c>
      <c r="E452" s="20">
        <v>16051</v>
      </c>
      <c r="F452" s="20">
        <v>16253</v>
      </c>
      <c r="G452" s="20">
        <v>17509</v>
      </c>
      <c r="H452" s="20">
        <v>18748</v>
      </c>
      <c r="I452" s="20">
        <v>22192</v>
      </c>
      <c r="J452" s="20">
        <v>24745</v>
      </c>
      <c r="K452" s="20">
        <v>26206</v>
      </c>
      <c r="L452" s="20">
        <v>26738</v>
      </c>
      <c r="M452" s="20">
        <v>26626</v>
      </c>
      <c r="N452" s="20">
        <v>25892</v>
      </c>
      <c r="O452" s="20">
        <v>25650</v>
      </c>
      <c r="P452" s="20">
        <v>25403</v>
      </c>
      <c r="Q452" s="20">
        <v>25077</v>
      </c>
      <c r="R452" s="20">
        <v>23965</v>
      </c>
      <c r="S452" s="20">
        <v>21278</v>
      </c>
      <c r="T452" s="20">
        <v>20476</v>
      </c>
      <c r="U452" s="20">
        <v>20302</v>
      </c>
      <c r="V452" s="20">
        <v>19625</v>
      </c>
      <c r="W452" s="20">
        <v>18352</v>
      </c>
      <c r="X452" s="20">
        <v>16994</v>
      </c>
      <c r="Y452" s="20">
        <v>16663</v>
      </c>
      <c r="AA452" s="2">
        <f>IFERROR(INDEX('Holiday Schedule'!$D$3:$D$24,MATCH(A452,'Holiday Schedule'!$C$3:$C$24,0)),0)</f>
        <v>0</v>
      </c>
      <c r="AB452" s="2">
        <f t="shared" si="48"/>
        <v>4</v>
      </c>
      <c r="AC452" s="2">
        <f t="shared" si="49"/>
        <v>369521</v>
      </c>
      <c r="AD452" s="5">
        <f t="shared" si="50"/>
        <v>132808</v>
      </c>
      <c r="AE452" s="5">
        <f t="shared" si="51"/>
        <v>502329</v>
      </c>
      <c r="AG452" s="2">
        <f t="shared" si="52"/>
        <v>3</v>
      </c>
      <c r="AH452" s="2">
        <f t="shared" si="53"/>
        <v>2025</v>
      </c>
      <c r="AJ452" s="5">
        <f t="shared" si="54"/>
        <v>26738</v>
      </c>
      <c r="AK452" s="2">
        <f t="shared" si="55"/>
        <v>11</v>
      </c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40"/>
    </row>
    <row r="453" spans="1:89" x14ac:dyDescent="0.25">
      <c r="A453" s="18">
        <v>45736</v>
      </c>
      <c r="B453" s="20">
        <v>16029</v>
      </c>
      <c r="C453" s="20">
        <v>15691</v>
      </c>
      <c r="D453" s="20">
        <v>15817</v>
      </c>
      <c r="E453" s="20">
        <v>16046</v>
      </c>
      <c r="F453" s="20">
        <v>16246</v>
      </c>
      <c r="G453" s="20">
        <v>17498</v>
      </c>
      <c r="H453" s="20">
        <v>18752</v>
      </c>
      <c r="I453" s="20">
        <v>22179</v>
      </c>
      <c r="J453" s="20">
        <v>24724</v>
      </c>
      <c r="K453" s="20">
        <v>26167</v>
      </c>
      <c r="L453" s="20">
        <v>26687</v>
      </c>
      <c r="M453" s="20">
        <v>26573</v>
      </c>
      <c r="N453" s="20">
        <v>25836</v>
      </c>
      <c r="O453" s="20">
        <v>25591</v>
      </c>
      <c r="P453" s="20">
        <v>25344</v>
      </c>
      <c r="Q453" s="20">
        <v>25030</v>
      </c>
      <c r="R453" s="20">
        <v>23922</v>
      </c>
      <c r="S453" s="20">
        <v>21237</v>
      </c>
      <c r="T453" s="20">
        <v>20457</v>
      </c>
      <c r="U453" s="20">
        <v>20257</v>
      </c>
      <c r="V453" s="20">
        <v>19588</v>
      </c>
      <c r="W453" s="20">
        <v>18321</v>
      </c>
      <c r="X453" s="20">
        <v>16962</v>
      </c>
      <c r="Y453" s="20">
        <v>16610</v>
      </c>
      <c r="AA453" s="2">
        <f>IFERROR(INDEX('Holiday Schedule'!$D$3:$D$24,MATCH(A453,'Holiday Schedule'!$C$3:$C$24,0)),0)</f>
        <v>0</v>
      </c>
      <c r="AB453" s="2">
        <f t="shared" si="48"/>
        <v>5</v>
      </c>
      <c r="AC453" s="2">
        <f t="shared" si="49"/>
        <v>368875</v>
      </c>
      <c r="AD453" s="5">
        <f t="shared" si="50"/>
        <v>132689</v>
      </c>
      <c r="AE453" s="5">
        <f t="shared" si="51"/>
        <v>501564</v>
      </c>
      <c r="AG453" s="2">
        <f t="shared" si="52"/>
        <v>3</v>
      </c>
      <c r="AH453" s="2">
        <f t="shared" si="53"/>
        <v>2025</v>
      </c>
      <c r="AJ453" s="5">
        <f t="shared" si="54"/>
        <v>26687</v>
      </c>
      <c r="AK453" s="2">
        <f t="shared" si="55"/>
        <v>11</v>
      </c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40"/>
    </row>
    <row r="454" spans="1:89" x14ac:dyDescent="0.25">
      <c r="A454" s="18">
        <v>45737</v>
      </c>
      <c r="B454" s="20">
        <v>16017</v>
      </c>
      <c r="C454" s="20">
        <v>15682</v>
      </c>
      <c r="D454" s="20">
        <v>15811</v>
      </c>
      <c r="E454" s="20">
        <v>16044</v>
      </c>
      <c r="F454" s="20">
        <v>16236</v>
      </c>
      <c r="G454" s="20">
        <v>17489</v>
      </c>
      <c r="H454" s="20">
        <v>18756</v>
      </c>
      <c r="I454" s="20">
        <v>22172</v>
      </c>
      <c r="J454" s="20">
        <v>24714</v>
      </c>
      <c r="K454" s="20">
        <v>26167</v>
      </c>
      <c r="L454" s="20">
        <v>26689</v>
      </c>
      <c r="M454" s="20">
        <v>26575</v>
      </c>
      <c r="N454" s="20">
        <v>25838</v>
      </c>
      <c r="O454" s="20">
        <v>25593</v>
      </c>
      <c r="P454" s="20">
        <v>25346</v>
      </c>
      <c r="Q454" s="20">
        <v>25036</v>
      </c>
      <c r="R454" s="20">
        <v>23935</v>
      </c>
      <c r="S454" s="20">
        <v>21251</v>
      </c>
      <c r="T454" s="20">
        <v>20465</v>
      </c>
      <c r="U454" s="20">
        <v>20261</v>
      </c>
      <c r="V454" s="20">
        <v>19594</v>
      </c>
      <c r="W454" s="20">
        <v>18324</v>
      </c>
      <c r="X454" s="20">
        <v>16967</v>
      </c>
      <c r="Y454" s="20">
        <v>16615</v>
      </c>
      <c r="AA454" s="2">
        <f>IFERROR(INDEX('Holiday Schedule'!$D$3:$D$24,MATCH(A454,'Holiday Schedule'!$C$3:$C$24,0)),0)</f>
        <v>0</v>
      </c>
      <c r="AB454" s="2">
        <f t="shared" si="48"/>
        <v>6</v>
      </c>
      <c r="AC454" s="2">
        <f t="shared" si="49"/>
        <v>368927</v>
      </c>
      <c r="AD454" s="5">
        <f t="shared" si="50"/>
        <v>132650</v>
      </c>
      <c r="AE454" s="5">
        <f t="shared" si="51"/>
        <v>501577</v>
      </c>
      <c r="AG454" s="2">
        <f t="shared" si="52"/>
        <v>3</v>
      </c>
      <c r="AH454" s="2">
        <f t="shared" si="53"/>
        <v>2025</v>
      </c>
      <c r="AJ454" s="5">
        <f t="shared" si="54"/>
        <v>26689</v>
      </c>
      <c r="AK454" s="2">
        <f t="shared" si="55"/>
        <v>11</v>
      </c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40"/>
    </row>
    <row r="455" spans="1:89" x14ac:dyDescent="0.25">
      <c r="A455" s="18">
        <v>45738</v>
      </c>
      <c r="B455" s="20">
        <v>15894</v>
      </c>
      <c r="C455" s="20">
        <v>15591</v>
      </c>
      <c r="D455" s="20">
        <v>15585</v>
      </c>
      <c r="E455" s="20">
        <v>15690</v>
      </c>
      <c r="F455" s="20">
        <v>15974</v>
      </c>
      <c r="G455" s="20">
        <v>17086</v>
      </c>
      <c r="H455" s="20">
        <v>17989</v>
      </c>
      <c r="I455" s="20">
        <v>20352</v>
      </c>
      <c r="J455" s="20">
        <v>22793</v>
      </c>
      <c r="K455" s="20">
        <v>24434</v>
      </c>
      <c r="L455" s="20">
        <v>24910</v>
      </c>
      <c r="M455" s="20">
        <v>25037</v>
      </c>
      <c r="N455" s="20">
        <v>23945</v>
      </c>
      <c r="O455" s="20">
        <v>23671</v>
      </c>
      <c r="P455" s="20">
        <v>23390</v>
      </c>
      <c r="Q455" s="20">
        <v>23064</v>
      </c>
      <c r="R455" s="20">
        <v>22124</v>
      </c>
      <c r="S455" s="20">
        <v>20348</v>
      </c>
      <c r="T455" s="20">
        <v>19569</v>
      </c>
      <c r="U455" s="20">
        <v>19659</v>
      </c>
      <c r="V455" s="20">
        <v>18926</v>
      </c>
      <c r="W455" s="20">
        <v>17927</v>
      </c>
      <c r="X455" s="20">
        <v>16601</v>
      </c>
      <c r="Y455" s="20">
        <v>16316</v>
      </c>
      <c r="AA455" s="2">
        <f>IFERROR(INDEX('Holiday Schedule'!$D$3:$D$24,MATCH(A455,'Holiday Schedule'!$C$3:$C$24,0)),0)</f>
        <v>0</v>
      </c>
      <c r="AB455" s="2">
        <f t="shared" si="48"/>
        <v>7</v>
      </c>
      <c r="AC455" s="2">
        <f t="shared" si="49"/>
        <v>0</v>
      </c>
      <c r="AD455" s="5">
        <f t="shared" si="50"/>
        <v>476875</v>
      </c>
      <c r="AE455" s="5">
        <f t="shared" si="51"/>
        <v>476875</v>
      </c>
      <c r="AG455" s="2">
        <f t="shared" si="52"/>
        <v>3</v>
      </c>
      <c r="AH455" s="2">
        <f t="shared" si="53"/>
        <v>2025</v>
      </c>
      <c r="AJ455" s="5">
        <f t="shared" si="54"/>
        <v>25037</v>
      </c>
      <c r="AK455" s="2">
        <f t="shared" si="55"/>
        <v>12</v>
      </c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40"/>
    </row>
    <row r="456" spans="1:89" x14ac:dyDescent="0.25">
      <c r="A456" s="18">
        <v>45739</v>
      </c>
      <c r="B456" s="20">
        <v>15879</v>
      </c>
      <c r="C456" s="20">
        <v>15576</v>
      </c>
      <c r="D456" s="20">
        <v>15571</v>
      </c>
      <c r="E456" s="20">
        <v>15677</v>
      </c>
      <c r="F456" s="20">
        <v>15961</v>
      </c>
      <c r="G456" s="20">
        <v>17075</v>
      </c>
      <c r="H456" s="20">
        <v>17972</v>
      </c>
      <c r="I456" s="20">
        <v>20339</v>
      </c>
      <c r="J456" s="20">
        <v>22781</v>
      </c>
      <c r="K456" s="20">
        <v>24434</v>
      </c>
      <c r="L456" s="20">
        <v>24910</v>
      </c>
      <c r="M456" s="20">
        <v>25044</v>
      </c>
      <c r="N456" s="20">
        <v>23957</v>
      </c>
      <c r="O456" s="20">
        <v>23685</v>
      </c>
      <c r="P456" s="20">
        <v>23401</v>
      </c>
      <c r="Q456" s="20">
        <v>23076</v>
      </c>
      <c r="R456" s="20">
        <v>22136</v>
      </c>
      <c r="S456" s="20">
        <v>20360</v>
      </c>
      <c r="T456" s="20">
        <v>19556</v>
      </c>
      <c r="U456" s="20">
        <v>19682</v>
      </c>
      <c r="V456" s="20">
        <v>18939</v>
      </c>
      <c r="W456" s="20">
        <v>17943</v>
      </c>
      <c r="X456" s="20">
        <v>16617</v>
      </c>
      <c r="Y456" s="20">
        <v>16332</v>
      </c>
      <c r="AA456" s="2">
        <f>IFERROR(INDEX('Holiday Schedule'!$D$3:$D$24,MATCH(A456,'Holiday Schedule'!$C$3:$C$24,0)),0)</f>
        <v>0</v>
      </c>
      <c r="AB456" s="2">
        <f t="shared" si="48"/>
        <v>1</v>
      </c>
      <c r="AC456" s="2">
        <f t="shared" si="49"/>
        <v>0</v>
      </c>
      <c r="AD456" s="5">
        <f t="shared" si="50"/>
        <v>476903</v>
      </c>
      <c r="AE456" s="5">
        <f t="shared" si="51"/>
        <v>476903</v>
      </c>
      <c r="AG456" s="2">
        <f t="shared" si="52"/>
        <v>3</v>
      </c>
      <c r="AH456" s="2">
        <f t="shared" si="53"/>
        <v>2025</v>
      </c>
      <c r="AJ456" s="5">
        <f t="shared" si="54"/>
        <v>25044</v>
      </c>
      <c r="AK456" s="2">
        <f t="shared" si="55"/>
        <v>12</v>
      </c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40"/>
    </row>
    <row r="457" spans="1:89" x14ac:dyDescent="0.25">
      <c r="A457" s="18">
        <v>45740</v>
      </c>
      <c r="B457" s="20">
        <v>15983</v>
      </c>
      <c r="C457" s="20">
        <v>15649</v>
      </c>
      <c r="D457" s="20">
        <v>15772</v>
      </c>
      <c r="E457" s="20">
        <v>15989</v>
      </c>
      <c r="F457" s="20">
        <v>16191</v>
      </c>
      <c r="G457" s="20">
        <v>17443</v>
      </c>
      <c r="H457" s="20">
        <v>18642</v>
      </c>
      <c r="I457" s="20">
        <v>22112</v>
      </c>
      <c r="J457" s="20">
        <v>24654</v>
      </c>
      <c r="K457" s="20">
        <v>26107</v>
      </c>
      <c r="L457" s="20">
        <v>26630</v>
      </c>
      <c r="M457" s="20">
        <v>26510</v>
      </c>
      <c r="N457" s="20">
        <v>25777</v>
      </c>
      <c r="O457" s="20">
        <v>25542</v>
      </c>
      <c r="P457" s="20">
        <v>25297</v>
      </c>
      <c r="Q457" s="20">
        <v>24971</v>
      </c>
      <c r="R457" s="20">
        <v>23875</v>
      </c>
      <c r="S457" s="20">
        <v>21254</v>
      </c>
      <c r="T457" s="20">
        <v>20485</v>
      </c>
      <c r="U457" s="20">
        <v>20208</v>
      </c>
      <c r="V457" s="20">
        <v>19541</v>
      </c>
      <c r="W457" s="20">
        <v>18279</v>
      </c>
      <c r="X457" s="20">
        <v>16926</v>
      </c>
      <c r="Y457" s="20">
        <v>16572</v>
      </c>
      <c r="AA457" s="2">
        <f>IFERROR(INDEX('Holiday Schedule'!$D$3:$D$24,MATCH(A457,'Holiday Schedule'!$C$3:$C$24,0)),0)</f>
        <v>0</v>
      </c>
      <c r="AB457" s="2">
        <f t="shared" si="48"/>
        <v>2</v>
      </c>
      <c r="AC457" s="2">
        <f t="shared" si="49"/>
        <v>368168</v>
      </c>
      <c r="AD457" s="5">
        <f t="shared" si="50"/>
        <v>132241</v>
      </c>
      <c r="AE457" s="5">
        <f t="shared" si="51"/>
        <v>500409</v>
      </c>
      <c r="AG457" s="2">
        <f t="shared" si="52"/>
        <v>3</v>
      </c>
      <c r="AH457" s="2">
        <f t="shared" si="53"/>
        <v>2025</v>
      </c>
      <c r="AJ457" s="5">
        <f t="shared" si="54"/>
        <v>26630</v>
      </c>
      <c r="AK457" s="2">
        <f t="shared" si="55"/>
        <v>11</v>
      </c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40"/>
    </row>
    <row r="458" spans="1:89" x14ac:dyDescent="0.25">
      <c r="A458" s="18">
        <v>45741</v>
      </c>
      <c r="B458" s="20">
        <v>15850</v>
      </c>
      <c r="C458" s="20">
        <v>15517</v>
      </c>
      <c r="D458" s="20">
        <v>15634</v>
      </c>
      <c r="E458" s="20">
        <v>15854</v>
      </c>
      <c r="F458" s="20">
        <v>16054</v>
      </c>
      <c r="G458" s="20">
        <v>17292</v>
      </c>
      <c r="H458" s="20">
        <v>18539</v>
      </c>
      <c r="I458" s="20">
        <v>21935</v>
      </c>
      <c r="J458" s="20">
        <v>24450</v>
      </c>
      <c r="K458" s="20">
        <v>25880</v>
      </c>
      <c r="L458" s="20">
        <v>26408</v>
      </c>
      <c r="M458" s="20">
        <v>26294</v>
      </c>
      <c r="N458" s="20">
        <v>25567</v>
      </c>
      <c r="O458" s="20">
        <v>25321</v>
      </c>
      <c r="P458" s="20">
        <v>25080</v>
      </c>
      <c r="Q458" s="20">
        <v>24767</v>
      </c>
      <c r="R458" s="20">
        <v>23670</v>
      </c>
      <c r="S458" s="20">
        <v>21015</v>
      </c>
      <c r="T458" s="20">
        <v>20205</v>
      </c>
      <c r="U458" s="20">
        <v>20051</v>
      </c>
      <c r="V458" s="20">
        <v>19384</v>
      </c>
      <c r="W458" s="20">
        <v>18126</v>
      </c>
      <c r="X458" s="20">
        <v>16788</v>
      </c>
      <c r="Y458" s="20">
        <v>16436</v>
      </c>
      <c r="AA458" s="2">
        <f>IFERROR(INDEX('Holiday Schedule'!$D$3:$D$24,MATCH(A458,'Holiday Schedule'!$C$3:$C$24,0)),0)</f>
        <v>0</v>
      </c>
      <c r="AB458" s="2">
        <f t="shared" ref="AB458:AB521" si="56">WEEKDAY(A458)</f>
        <v>3</v>
      </c>
      <c r="AC458" s="2">
        <f t="shared" ref="AC458:AC521" si="57">IF(AND(AB458&gt;1,AB458&lt;7,AA458&lt;1),SUM(I458:X458),0)</f>
        <v>364941</v>
      </c>
      <c r="AD458" s="5">
        <f t="shared" ref="AD458:AD521" si="58">AE458-AC458</f>
        <v>131176</v>
      </c>
      <c r="AE458" s="5">
        <f t="shared" ref="AE458:AE521" si="59">SUM(B458:Y458)</f>
        <v>496117</v>
      </c>
      <c r="AG458" s="2">
        <f t="shared" ref="AG458:AG521" si="60">MONTH(A458)</f>
        <v>3</v>
      </c>
      <c r="AH458" s="2">
        <f t="shared" ref="AH458:AH521" si="61">YEAR(A458)</f>
        <v>2025</v>
      </c>
      <c r="AJ458" s="5">
        <f t="shared" ref="AJ458:AJ521" si="62">MAX(B458:Y458)</f>
        <v>26408</v>
      </c>
      <c r="AK458" s="2">
        <f t="shared" ref="AK458:AK521" si="63">IF(AE458&gt;0,INDEX(B$8:Y$8,MATCH(AJ458,B458:Y458,0)),"")</f>
        <v>11</v>
      </c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40"/>
    </row>
    <row r="459" spans="1:89" x14ac:dyDescent="0.25">
      <c r="A459" s="18">
        <v>45742</v>
      </c>
      <c r="B459" s="20">
        <v>15775</v>
      </c>
      <c r="C459" s="20">
        <v>15445</v>
      </c>
      <c r="D459" s="20">
        <v>15562</v>
      </c>
      <c r="E459" s="20">
        <v>15779</v>
      </c>
      <c r="F459" s="20">
        <v>15980</v>
      </c>
      <c r="G459" s="20">
        <v>17213</v>
      </c>
      <c r="H459" s="20">
        <v>18399</v>
      </c>
      <c r="I459" s="20">
        <v>21819</v>
      </c>
      <c r="J459" s="20">
        <v>24327</v>
      </c>
      <c r="K459" s="20">
        <v>25759</v>
      </c>
      <c r="L459" s="20">
        <v>26285</v>
      </c>
      <c r="M459" s="20">
        <v>26172</v>
      </c>
      <c r="N459" s="20">
        <v>25450</v>
      </c>
      <c r="O459" s="20">
        <v>25203</v>
      </c>
      <c r="P459" s="20">
        <v>24962</v>
      </c>
      <c r="Q459" s="20">
        <v>24652</v>
      </c>
      <c r="R459" s="20">
        <v>23560</v>
      </c>
      <c r="S459" s="20">
        <v>20917</v>
      </c>
      <c r="T459" s="20">
        <v>20117</v>
      </c>
      <c r="U459" s="20">
        <v>19959</v>
      </c>
      <c r="V459" s="20">
        <v>19294</v>
      </c>
      <c r="W459" s="20">
        <v>18044</v>
      </c>
      <c r="X459" s="20">
        <v>16710</v>
      </c>
      <c r="Y459" s="20">
        <v>16362</v>
      </c>
      <c r="AA459" s="2">
        <f>IFERROR(INDEX('Holiday Schedule'!$D$3:$D$24,MATCH(A459,'Holiday Schedule'!$C$3:$C$24,0)),0)</f>
        <v>0</v>
      </c>
      <c r="AB459" s="2">
        <f t="shared" si="56"/>
        <v>4</v>
      </c>
      <c r="AC459" s="2">
        <f t="shared" si="57"/>
        <v>363230</v>
      </c>
      <c r="AD459" s="5">
        <f t="shared" si="58"/>
        <v>130515</v>
      </c>
      <c r="AE459" s="5">
        <f t="shared" si="59"/>
        <v>493745</v>
      </c>
      <c r="AG459" s="2">
        <f t="shared" si="60"/>
        <v>3</v>
      </c>
      <c r="AH459" s="2">
        <f t="shared" si="61"/>
        <v>2025</v>
      </c>
      <c r="AJ459" s="5">
        <f t="shared" si="62"/>
        <v>26285</v>
      </c>
      <c r="AK459" s="2">
        <f t="shared" si="63"/>
        <v>11</v>
      </c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40"/>
    </row>
    <row r="460" spans="1:89" x14ac:dyDescent="0.25">
      <c r="A460" s="18">
        <v>45743</v>
      </c>
      <c r="B460" s="20">
        <v>15693</v>
      </c>
      <c r="C460" s="20">
        <v>15364</v>
      </c>
      <c r="D460" s="20">
        <v>15480</v>
      </c>
      <c r="E460" s="20">
        <v>15695</v>
      </c>
      <c r="F460" s="20">
        <v>15895</v>
      </c>
      <c r="G460" s="20">
        <v>17123</v>
      </c>
      <c r="H460" s="20">
        <v>18305</v>
      </c>
      <c r="I460" s="20">
        <v>21703</v>
      </c>
      <c r="J460" s="20">
        <v>24198</v>
      </c>
      <c r="K460" s="20">
        <v>25625</v>
      </c>
      <c r="L460" s="20">
        <v>26148</v>
      </c>
      <c r="M460" s="20">
        <v>26035</v>
      </c>
      <c r="N460" s="20">
        <v>25314</v>
      </c>
      <c r="O460" s="20">
        <v>25072</v>
      </c>
      <c r="P460" s="20">
        <v>24831</v>
      </c>
      <c r="Q460" s="20">
        <v>24521</v>
      </c>
      <c r="R460" s="20">
        <v>23436</v>
      </c>
      <c r="S460" s="20">
        <v>20807</v>
      </c>
      <c r="T460" s="20">
        <v>19996</v>
      </c>
      <c r="U460" s="20">
        <v>19853</v>
      </c>
      <c r="V460" s="20">
        <v>19192</v>
      </c>
      <c r="W460" s="20">
        <v>17948</v>
      </c>
      <c r="X460" s="20">
        <v>16620</v>
      </c>
      <c r="Y460" s="20">
        <v>16278</v>
      </c>
      <c r="AA460" s="2">
        <f>IFERROR(INDEX('Holiday Schedule'!$D$3:$D$24,MATCH(A460,'Holiday Schedule'!$C$3:$C$24,0)),0)</f>
        <v>0</v>
      </c>
      <c r="AB460" s="2">
        <f t="shared" si="56"/>
        <v>5</v>
      </c>
      <c r="AC460" s="2">
        <f t="shared" si="57"/>
        <v>361299</v>
      </c>
      <c r="AD460" s="5">
        <f t="shared" si="58"/>
        <v>129833</v>
      </c>
      <c r="AE460" s="5">
        <f t="shared" si="59"/>
        <v>491132</v>
      </c>
      <c r="AG460" s="2">
        <f t="shared" si="60"/>
        <v>3</v>
      </c>
      <c r="AH460" s="2">
        <f t="shared" si="61"/>
        <v>2025</v>
      </c>
      <c r="AJ460" s="5">
        <f t="shared" si="62"/>
        <v>26148</v>
      </c>
      <c r="AK460" s="2">
        <f t="shared" si="63"/>
        <v>11</v>
      </c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40"/>
    </row>
    <row r="461" spans="1:89" x14ac:dyDescent="0.25">
      <c r="A461" s="18">
        <v>45744</v>
      </c>
      <c r="B461" s="20">
        <v>15635</v>
      </c>
      <c r="C461" s="20">
        <v>15306</v>
      </c>
      <c r="D461" s="20">
        <v>15425</v>
      </c>
      <c r="E461" s="20">
        <v>15640</v>
      </c>
      <c r="F461" s="20">
        <v>15836</v>
      </c>
      <c r="G461" s="20">
        <v>17058</v>
      </c>
      <c r="H461" s="20">
        <v>18242</v>
      </c>
      <c r="I461" s="20">
        <v>21619</v>
      </c>
      <c r="J461" s="20">
        <v>24105</v>
      </c>
      <c r="K461" s="20">
        <v>25526</v>
      </c>
      <c r="L461" s="20">
        <v>26047</v>
      </c>
      <c r="M461" s="20">
        <v>25935</v>
      </c>
      <c r="N461" s="20">
        <v>25217</v>
      </c>
      <c r="O461" s="20">
        <v>24975</v>
      </c>
      <c r="P461" s="20">
        <v>24737</v>
      </c>
      <c r="Q461" s="20">
        <v>24428</v>
      </c>
      <c r="R461" s="20">
        <v>23348</v>
      </c>
      <c r="S461" s="20">
        <v>20728</v>
      </c>
      <c r="T461" s="20">
        <v>19919</v>
      </c>
      <c r="U461" s="20">
        <v>19778</v>
      </c>
      <c r="V461" s="20">
        <v>19119</v>
      </c>
      <c r="W461" s="20">
        <v>17882</v>
      </c>
      <c r="X461" s="20">
        <v>16557</v>
      </c>
      <c r="Y461" s="20">
        <v>16218</v>
      </c>
      <c r="AA461" s="2">
        <f>IFERROR(INDEX('Holiday Schedule'!$D$3:$D$24,MATCH(A461,'Holiday Schedule'!$C$3:$C$24,0)),0)</f>
        <v>0</v>
      </c>
      <c r="AB461" s="2">
        <f t="shared" si="56"/>
        <v>6</v>
      </c>
      <c r="AC461" s="2">
        <f t="shared" si="57"/>
        <v>359920</v>
      </c>
      <c r="AD461" s="5">
        <f t="shared" si="58"/>
        <v>129360</v>
      </c>
      <c r="AE461" s="5">
        <f t="shared" si="59"/>
        <v>489280</v>
      </c>
      <c r="AG461" s="2">
        <f t="shared" si="60"/>
        <v>3</v>
      </c>
      <c r="AH461" s="2">
        <f t="shared" si="61"/>
        <v>2025</v>
      </c>
      <c r="AJ461" s="5">
        <f t="shared" si="62"/>
        <v>26047</v>
      </c>
      <c r="AK461" s="2">
        <f t="shared" si="63"/>
        <v>11</v>
      </c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40"/>
    </row>
    <row r="462" spans="1:89" x14ac:dyDescent="0.25">
      <c r="A462" s="18">
        <v>45745</v>
      </c>
      <c r="B462" s="20">
        <v>15510</v>
      </c>
      <c r="C462" s="20">
        <v>15215</v>
      </c>
      <c r="D462" s="20">
        <v>15212</v>
      </c>
      <c r="E462" s="20">
        <v>15314</v>
      </c>
      <c r="F462" s="20">
        <v>15587</v>
      </c>
      <c r="G462" s="20">
        <v>16673</v>
      </c>
      <c r="H462" s="20">
        <v>17578</v>
      </c>
      <c r="I462" s="20">
        <v>19855</v>
      </c>
      <c r="J462" s="20">
        <v>22230</v>
      </c>
      <c r="K462" s="20">
        <v>23832</v>
      </c>
      <c r="L462" s="20">
        <v>24296</v>
      </c>
      <c r="M462" s="20">
        <v>24428</v>
      </c>
      <c r="N462" s="20">
        <v>23368</v>
      </c>
      <c r="O462" s="20">
        <v>23100</v>
      </c>
      <c r="P462" s="20">
        <v>22824</v>
      </c>
      <c r="Q462" s="20">
        <v>22507</v>
      </c>
      <c r="R462" s="20">
        <v>21590</v>
      </c>
      <c r="S462" s="20">
        <v>19856</v>
      </c>
      <c r="T462" s="20">
        <v>19070</v>
      </c>
      <c r="U462" s="20">
        <v>19208</v>
      </c>
      <c r="V462" s="20">
        <v>18482</v>
      </c>
      <c r="W462" s="20">
        <v>17508</v>
      </c>
      <c r="X462" s="20">
        <v>16214</v>
      </c>
      <c r="Y462" s="20">
        <v>15938</v>
      </c>
      <c r="AA462" s="2">
        <f>IFERROR(INDEX('Holiday Schedule'!$D$3:$D$24,MATCH(A462,'Holiday Schedule'!$C$3:$C$24,0)),0)</f>
        <v>0</v>
      </c>
      <c r="AB462" s="2">
        <f t="shared" si="56"/>
        <v>7</v>
      </c>
      <c r="AC462" s="2">
        <f t="shared" si="57"/>
        <v>0</v>
      </c>
      <c r="AD462" s="5">
        <f t="shared" si="58"/>
        <v>465395</v>
      </c>
      <c r="AE462" s="5">
        <f t="shared" si="59"/>
        <v>465395</v>
      </c>
      <c r="AG462" s="2">
        <f t="shared" si="60"/>
        <v>3</v>
      </c>
      <c r="AH462" s="2">
        <f t="shared" si="61"/>
        <v>2025</v>
      </c>
      <c r="AJ462" s="5">
        <f t="shared" si="62"/>
        <v>24428</v>
      </c>
      <c r="AK462" s="2">
        <f t="shared" si="63"/>
        <v>12</v>
      </c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40"/>
    </row>
    <row r="463" spans="1:89" x14ac:dyDescent="0.25">
      <c r="A463" s="18">
        <v>45746</v>
      </c>
      <c r="B463" s="20">
        <v>15510</v>
      </c>
      <c r="C463" s="20">
        <v>15216</v>
      </c>
      <c r="D463" s="20">
        <v>15211</v>
      </c>
      <c r="E463" s="20">
        <v>15313</v>
      </c>
      <c r="F463" s="20">
        <v>15588</v>
      </c>
      <c r="G463" s="20">
        <v>16675</v>
      </c>
      <c r="H463" s="20">
        <v>17522</v>
      </c>
      <c r="I463" s="20">
        <v>19849</v>
      </c>
      <c r="J463" s="20">
        <v>22231</v>
      </c>
      <c r="K463" s="20">
        <v>23833</v>
      </c>
      <c r="L463" s="20">
        <v>24296</v>
      </c>
      <c r="M463" s="20">
        <v>24428</v>
      </c>
      <c r="N463" s="20">
        <v>23369</v>
      </c>
      <c r="O463" s="20">
        <v>23102</v>
      </c>
      <c r="P463" s="20">
        <v>22825</v>
      </c>
      <c r="Q463" s="20">
        <v>22510</v>
      </c>
      <c r="R463" s="20">
        <v>21590</v>
      </c>
      <c r="S463" s="20">
        <v>19856</v>
      </c>
      <c r="T463" s="20">
        <v>19139</v>
      </c>
      <c r="U463" s="20">
        <v>19203</v>
      </c>
      <c r="V463" s="20">
        <v>18485</v>
      </c>
      <c r="W463" s="20">
        <v>17506</v>
      </c>
      <c r="X463" s="20">
        <v>16215</v>
      </c>
      <c r="Y463" s="20">
        <v>15936</v>
      </c>
      <c r="AA463" s="2">
        <f>IFERROR(INDEX('Holiday Schedule'!$D$3:$D$24,MATCH(A463,'Holiday Schedule'!$C$3:$C$24,0)),0)</f>
        <v>0</v>
      </c>
      <c r="AB463" s="2">
        <f t="shared" si="56"/>
        <v>1</v>
      </c>
      <c r="AC463" s="2">
        <f t="shared" si="57"/>
        <v>0</v>
      </c>
      <c r="AD463" s="5">
        <f t="shared" si="58"/>
        <v>465408</v>
      </c>
      <c r="AE463" s="5">
        <f t="shared" si="59"/>
        <v>465408</v>
      </c>
      <c r="AG463" s="2">
        <f t="shared" si="60"/>
        <v>3</v>
      </c>
      <c r="AH463" s="2">
        <f t="shared" si="61"/>
        <v>2025</v>
      </c>
      <c r="AJ463" s="5">
        <f t="shared" si="62"/>
        <v>24428</v>
      </c>
      <c r="AK463" s="2">
        <f t="shared" si="63"/>
        <v>12</v>
      </c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40"/>
    </row>
    <row r="464" spans="1:89" x14ac:dyDescent="0.25">
      <c r="A464" s="18">
        <v>45747</v>
      </c>
      <c r="B464" s="20">
        <v>15457</v>
      </c>
      <c r="C464" s="20">
        <v>15133</v>
      </c>
      <c r="D464" s="20">
        <v>15247</v>
      </c>
      <c r="E464" s="20">
        <v>15460</v>
      </c>
      <c r="F464" s="20">
        <v>15655</v>
      </c>
      <c r="G464" s="20">
        <v>16864</v>
      </c>
      <c r="H464" s="20">
        <v>18075</v>
      </c>
      <c r="I464" s="20">
        <v>21378</v>
      </c>
      <c r="J464" s="20">
        <v>23827</v>
      </c>
      <c r="K464" s="20">
        <v>25232</v>
      </c>
      <c r="L464" s="20">
        <v>25746</v>
      </c>
      <c r="M464" s="20">
        <v>25635</v>
      </c>
      <c r="N464" s="20">
        <v>24926</v>
      </c>
      <c r="O464" s="20">
        <v>24687</v>
      </c>
      <c r="P464" s="20">
        <v>24450</v>
      </c>
      <c r="Q464" s="20">
        <v>24147</v>
      </c>
      <c r="R464" s="20">
        <v>23077</v>
      </c>
      <c r="S464" s="20">
        <v>20489</v>
      </c>
      <c r="T464" s="20">
        <v>19711</v>
      </c>
      <c r="U464" s="20">
        <v>19546</v>
      </c>
      <c r="V464" s="20">
        <v>18898</v>
      </c>
      <c r="W464" s="20">
        <v>17674</v>
      </c>
      <c r="X464" s="20">
        <v>16366</v>
      </c>
      <c r="Y464" s="20">
        <v>16029</v>
      </c>
      <c r="AA464" s="2">
        <f>IFERROR(INDEX('Holiday Schedule'!$D$3:$D$24,MATCH(A464,'Holiday Schedule'!$C$3:$C$24,0)),0)</f>
        <v>0</v>
      </c>
      <c r="AB464" s="2">
        <f t="shared" si="56"/>
        <v>2</v>
      </c>
      <c r="AC464" s="2">
        <f t="shared" si="57"/>
        <v>355789</v>
      </c>
      <c r="AD464" s="5">
        <f t="shared" si="58"/>
        <v>127920</v>
      </c>
      <c r="AE464" s="5">
        <f t="shared" si="59"/>
        <v>483709</v>
      </c>
      <c r="AG464" s="2">
        <f t="shared" si="60"/>
        <v>3</v>
      </c>
      <c r="AH464" s="2">
        <f t="shared" si="61"/>
        <v>2025</v>
      </c>
      <c r="AJ464" s="5">
        <f t="shared" si="62"/>
        <v>25746</v>
      </c>
      <c r="AK464" s="2">
        <f t="shared" si="63"/>
        <v>11</v>
      </c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40"/>
    </row>
    <row r="465" spans="1:89" x14ac:dyDescent="0.25">
      <c r="A465" s="18">
        <v>45748</v>
      </c>
      <c r="B465" s="20">
        <v>13606</v>
      </c>
      <c r="C465" s="20">
        <v>13537</v>
      </c>
      <c r="D465" s="20">
        <v>13702</v>
      </c>
      <c r="E465" s="20">
        <v>13347</v>
      </c>
      <c r="F465" s="20">
        <v>13884</v>
      </c>
      <c r="G465" s="20">
        <v>14932</v>
      </c>
      <c r="H465" s="20">
        <v>16117</v>
      </c>
      <c r="I465" s="20">
        <v>19673</v>
      </c>
      <c r="J465" s="20">
        <v>22662</v>
      </c>
      <c r="K465" s="20">
        <v>23758</v>
      </c>
      <c r="L465" s="20">
        <v>24915</v>
      </c>
      <c r="M465" s="20">
        <v>24757</v>
      </c>
      <c r="N465" s="20">
        <v>24051</v>
      </c>
      <c r="O465" s="20">
        <v>24192</v>
      </c>
      <c r="P465" s="20">
        <v>23756</v>
      </c>
      <c r="Q465" s="20">
        <v>23221</v>
      </c>
      <c r="R465" s="20">
        <v>21857</v>
      </c>
      <c r="S465" s="20">
        <v>18691</v>
      </c>
      <c r="T465" s="20">
        <v>17055</v>
      </c>
      <c r="U465" s="20">
        <v>17635</v>
      </c>
      <c r="V465" s="20">
        <v>16850</v>
      </c>
      <c r="W465" s="20">
        <v>15781</v>
      </c>
      <c r="X465" s="20">
        <v>14423</v>
      </c>
      <c r="Y465" s="20">
        <v>14117</v>
      </c>
      <c r="AA465" s="2">
        <f>IFERROR(INDEX('Holiday Schedule'!$D$3:$D$24,MATCH(A465,'Holiday Schedule'!$C$3:$C$24,0)),0)</f>
        <v>0</v>
      </c>
      <c r="AB465" s="2">
        <f t="shared" si="56"/>
        <v>3</v>
      </c>
      <c r="AC465" s="2">
        <f t="shared" si="57"/>
        <v>333277</v>
      </c>
      <c r="AD465" s="5">
        <f t="shared" si="58"/>
        <v>113242</v>
      </c>
      <c r="AE465" s="5">
        <f t="shared" si="59"/>
        <v>446519</v>
      </c>
      <c r="AG465" s="2">
        <f t="shared" si="60"/>
        <v>4</v>
      </c>
      <c r="AH465" s="2">
        <f t="shared" si="61"/>
        <v>2025</v>
      </c>
      <c r="AJ465" s="5">
        <f t="shared" si="62"/>
        <v>24915</v>
      </c>
      <c r="AK465" s="2">
        <f t="shared" si="63"/>
        <v>11</v>
      </c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40"/>
    </row>
    <row r="466" spans="1:89" x14ac:dyDescent="0.25">
      <c r="A466" s="18">
        <v>45749</v>
      </c>
      <c r="B466" s="20">
        <v>13494</v>
      </c>
      <c r="C466" s="20">
        <v>13424</v>
      </c>
      <c r="D466" s="20">
        <v>13588</v>
      </c>
      <c r="E466" s="20">
        <v>13237</v>
      </c>
      <c r="F466" s="20">
        <v>13768</v>
      </c>
      <c r="G466" s="20">
        <v>14806</v>
      </c>
      <c r="H466" s="20">
        <v>15904</v>
      </c>
      <c r="I466" s="20">
        <v>19503</v>
      </c>
      <c r="J466" s="20">
        <v>22467</v>
      </c>
      <c r="K466" s="20">
        <v>23553</v>
      </c>
      <c r="L466" s="20">
        <v>24701</v>
      </c>
      <c r="M466" s="20">
        <v>24545</v>
      </c>
      <c r="N466" s="20">
        <v>23841</v>
      </c>
      <c r="O466" s="20">
        <v>23984</v>
      </c>
      <c r="P466" s="20">
        <v>23550</v>
      </c>
      <c r="Q466" s="20">
        <v>23020</v>
      </c>
      <c r="R466" s="20">
        <v>21670</v>
      </c>
      <c r="S466" s="20">
        <v>18530</v>
      </c>
      <c r="T466" s="20">
        <v>16908</v>
      </c>
      <c r="U466" s="20">
        <v>17488</v>
      </c>
      <c r="V466" s="20">
        <v>16708</v>
      </c>
      <c r="W466" s="20">
        <v>15650</v>
      </c>
      <c r="X466" s="20">
        <v>14300</v>
      </c>
      <c r="Y466" s="20">
        <v>13996</v>
      </c>
      <c r="AA466" s="2">
        <f>IFERROR(INDEX('Holiday Schedule'!$D$3:$D$24,MATCH(A466,'Holiday Schedule'!$C$3:$C$24,0)),0)</f>
        <v>0</v>
      </c>
      <c r="AB466" s="2">
        <f t="shared" si="56"/>
        <v>4</v>
      </c>
      <c r="AC466" s="2">
        <f t="shared" si="57"/>
        <v>330418</v>
      </c>
      <c r="AD466" s="5">
        <f t="shared" si="58"/>
        <v>112217</v>
      </c>
      <c r="AE466" s="5">
        <f t="shared" si="59"/>
        <v>442635</v>
      </c>
      <c r="AG466" s="2">
        <f t="shared" si="60"/>
        <v>4</v>
      </c>
      <c r="AH466" s="2">
        <f t="shared" si="61"/>
        <v>2025</v>
      </c>
      <c r="AJ466" s="5">
        <f t="shared" si="62"/>
        <v>24701</v>
      </c>
      <c r="AK466" s="2">
        <f t="shared" si="63"/>
        <v>11</v>
      </c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40"/>
    </row>
    <row r="467" spans="1:89" x14ac:dyDescent="0.25">
      <c r="A467" s="18">
        <v>45750</v>
      </c>
      <c r="B467" s="20">
        <v>13411</v>
      </c>
      <c r="C467" s="20">
        <v>13340</v>
      </c>
      <c r="D467" s="20">
        <v>13503</v>
      </c>
      <c r="E467" s="20">
        <v>13156</v>
      </c>
      <c r="F467" s="20">
        <v>13685</v>
      </c>
      <c r="G467" s="20">
        <v>14714</v>
      </c>
      <c r="H467" s="20">
        <v>15879</v>
      </c>
      <c r="I467" s="20">
        <v>19389</v>
      </c>
      <c r="J467" s="20">
        <v>22329</v>
      </c>
      <c r="K467" s="20">
        <v>23409</v>
      </c>
      <c r="L467" s="20">
        <v>24549</v>
      </c>
      <c r="M467" s="20">
        <v>24394</v>
      </c>
      <c r="N467" s="20">
        <v>23696</v>
      </c>
      <c r="O467" s="20">
        <v>23835</v>
      </c>
      <c r="P467" s="20">
        <v>23406</v>
      </c>
      <c r="Q467" s="20">
        <v>22879</v>
      </c>
      <c r="R467" s="20">
        <v>21536</v>
      </c>
      <c r="S467" s="20">
        <v>18416</v>
      </c>
      <c r="T467" s="20">
        <v>16814</v>
      </c>
      <c r="U467" s="20">
        <v>17385</v>
      </c>
      <c r="V467" s="20">
        <v>16606</v>
      </c>
      <c r="W467" s="20">
        <v>15554</v>
      </c>
      <c r="X467" s="20">
        <v>14213</v>
      </c>
      <c r="Y467" s="20">
        <v>13913</v>
      </c>
      <c r="AA467" s="2">
        <f>IFERROR(INDEX('Holiday Schedule'!$D$3:$D$24,MATCH(A467,'Holiday Schedule'!$C$3:$C$24,0)),0)</f>
        <v>0</v>
      </c>
      <c r="AB467" s="2">
        <f t="shared" si="56"/>
        <v>5</v>
      </c>
      <c r="AC467" s="2">
        <f t="shared" si="57"/>
        <v>328410</v>
      </c>
      <c r="AD467" s="5">
        <f t="shared" si="58"/>
        <v>111601</v>
      </c>
      <c r="AE467" s="5">
        <f t="shared" si="59"/>
        <v>440011</v>
      </c>
      <c r="AG467" s="2">
        <f t="shared" si="60"/>
        <v>4</v>
      </c>
      <c r="AH467" s="2">
        <f t="shared" si="61"/>
        <v>2025</v>
      </c>
      <c r="AJ467" s="5">
        <f t="shared" si="62"/>
        <v>24549</v>
      </c>
      <c r="AK467" s="2">
        <f t="shared" si="63"/>
        <v>11</v>
      </c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40"/>
    </row>
    <row r="468" spans="1:89" x14ac:dyDescent="0.25">
      <c r="A468" s="18">
        <v>45751</v>
      </c>
      <c r="B468" s="20">
        <v>13270</v>
      </c>
      <c r="C468" s="20">
        <v>13200</v>
      </c>
      <c r="D468" s="20">
        <v>13363</v>
      </c>
      <c r="E468" s="20">
        <v>13016</v>
      </c>
      <c r="F468" s="20">
        <v>13540</v>
      </c>
      <c r="G468" s="20">
        <v>14560</v>
      </c>
      <c r="H468" s="20">
        <v>15639</v>
      </c>
      <c r="I468" s="20">
        <v>19179</v>
      </c>
      <c r="J468" s="20">
        <v>22093</v>
      </c>
      <c r="K468" s="20">
        <v>23162</v>
      </c>
      <c r="L468" s="20">
        <v>24289</v>
      </c>
      <c r="M468" s="20">
        <v>24135</v>
      </c>
      <c r="N468" s="20">
        <v>23447</v>
      </c>
      <c r="O468" s="20">
        <v>23584</v>
      </c>
      <c r="P468" s="20">
        <v>23159</v>
      </c>
      <c r="Q468" s="20">
        <v>22638</v>
      </c>
      <c r="R468" s="20">
        <v>21311</v>
      </c>
      <c r="S468" s="20">
        <v>18224</v>
      </c>
      <c r="T468" s="20">
        <v>16629</v>
      </c>
      <c r="U468" s="20">
        <v>17187</v>
      </c>
      <c r="V468" s="20">
        <v>16429</v>
      </c>
      <c r="W468" s="20">
        <v>15386</v>
      </c>
      <c r="X468" s="20">
        <v>14064</v>
      </c>
      <c r="Y468" s="20">
        <v>13763</v>
      </c>
      <c r="AA468" s="2">
        <f>IFERROR(INDEX('Holiday Schedule'!$D$3:$D$24,MATCH(A468,'Holiday Schedule'!$C$3:$C$24,0)),0)</f>
        <v>0</v>
      </c>
      <c r="AB468" s="2">
        <f t="shared" si="56"/>
        <v>6</v>
      </c>
      <c r="AC468" s="2">
        <f t="shared" si="57"/>
        <v>324916</v>
      </c>
      <c r="AD468" s="5">
        <f t="shared" si="58"/>
        <v>110351</v>
      </c>
      <c r="AE468" s="5">
        <f t="shared" si="59"/>
        <v>435267</v>
      </c>
      <c r="AG468" s="2">
        <f t="shared" si="60"/>
        <v>4</v>
      </c>
      <c r="AH468" s="2">
        <f t="shared" si="61"/>
        <v>2025</v>
      </c>
      <c r="AJ468" s="5">
        <f t="shared" si="62"/>
        <v>24289</v>
      </c>
      <c r="AK468" s="2">
        <f t="shared" si="63"/>
        <v>11</v>
      </c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40"/>
    </row>
    <row r="469" spans="1:89" x14ac:dyDescent="0.25">
      <c r="A469" s="18">
        <v>45752</v>
      </c>
      <c r="B469" s="20">
        <v>13165</v>
      </c>
      <c r="C469" s="20">
        <v>13144</v>
      </c>
      <c r="D469" s="20">
        <v>12000</v>
      </c>
      <c r="E469" s="20">
        <v>12908</v>
      </c>
      <c r="F469" s="20">
        <v>13409</v>
      </c>
      <c r="G469" s="20">
        <v>14296</v>
      </c>
      <c r="H469" s="20">
        <v>15140</v>
      </c>
      <c r="I469" s="20">
        <v>18109</v>
      </c>
      <c r="J469" s="20">
        <v>20831</v>
      </c>
      <c r="K469" s="20">
        <v>22069</v>
      </c>
      <c r="L469" s="20">
        <v>22983</v>
      </c>
      <c r="M469" s="20">
        <v>23004</v>
      </c>
      <c r="N469" s="20">
        <v>22143</v>
      </c>
      <c r="O469" s="20">
        <v>22178</v>
      </c>
      <c r="P469" s="20">
        <v>21791</v>
      </c>
      <c r="Q469" s="20">
        <v>21308</v>
      </c>
      <c r="R469" s="20">
        <v>20091</v>
      </c>
      <c r="S469" s="20">
        <v>17731</v>
      </c>
      <c r="T469" s="20">
        <v>16198</v>
      </c>
      <c r="U469" s="20">
        <v>16851</v>
      </c>
      <c r="V469" s="20">
        <v>16018</v>
      </c>
      <c r="W469" s="20">
        <v>15133</v>
      </c>
      <c r="X469" s="20">
        <v>13878</v>
      </c>
      <c r="Y469" s="20">
        <v>13612</v>
      </c>
      <c r="AA469" s="2">
        <f>IFERROR(INDEX('Holiday Schedule'!$D$3:$D$24,MATCH(A469,'Holiday Schedule'!$C$3:$C$24,0)),0)</f>
        <v>0</v>
      </c>
      <c r="AB469" s="2">
        <f t="shared" si="56"/>
        <v>7</v>
      </c>
      <c r="AC469" s="2">
        <f t="shared" si="57"/>
        <v>0</v>
      </c>
      <c r="AD469" s="5">
        <f t="shared" si="58"/>
        <v>417990</v>
      </c>
      <c r="AE469" s="5">
        <f t="shared" si="59"/>
        <v>417990</v>
      </c>
      <c r="AG469" s="2">
        <f t="shared" si="60"/>
        <v>4</v>
      </c>
      <c r="AH469" s="2">
        <f t="shared" si="61"/>
        <v>2025</v>
      </c>
      <c r="AJ469" s="5">
        <f t="shared" si="62"/>
        <v>23004</v>
      </c>
      <c r="AK469" s="2">
        <f t="shared" si="63"/>
        <v>12</v>
      </c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40"/>
    </row>
    <row r="470" spans="1:89" x14ac:dyDescent="0.25">
      <c r="A470" s="18">
        <v>45753</v>
      </c>
      <c r="B470" s="20">
        <v>13162</v>
      </c>
      <c r="C470" s="20">
        <v>13141</v>
      </c>
      <c r="D470" s="20">
        <v>11996</v>
      </c>
      <c r="E470" s="20">
        <v>12904</v>
      </c>
      <c r="F470" s="20">
        <v>13405</v>
      </c>
      <c r="G470" s="20">
        <v>14296</v>
      </c>
      <c r="H470" s="20">
        <v>15196</v>
      </c>
      <c r="I470" s="20">
        <v>18104</v>
      </c>
      <c r="J470" s="20">
        <v>20825</v>
      </c>
      <c r="K470" s="20">
        <v>22061</v>
      </c>
      <c r="L470" s="20">
        <v>22976</v>
      </c>
      <c r="M470" s="20">
        <v>22997</v>
      </c>
      <c r="N470" s="20">
        <v>22136</v>
      </c>
      <c r="O470" s="20">
        <v>22172</v>
      </c>
      <c r="P470" s="20">
        <v>21784</v>
      </c>
      <c r="Q470" s="20">
        <v>21301</v>
      </c>
      <c r="R470" s="20">
        <v>20085</v>
      </c>
      <c r="S470" s="20">
        <v>17725</v>
      </c>
      <c r="T470" s="20">
        <v>16179</v>
      </c>
      <c r="U470" s="20">
        <v>16818</v>
      </c>
      <c r="V470" s="20">
        <v>16012</v>
      </c>
      <c r="W470" s="20">
        <v>15124</v>
      </c>
      <c r="X470" s="20">
        <v>13874</v>
      </c>
      <c r="Y470" s="20">
        <v>13608</v>
      </c>
      <c r="AA470" s="2">
        <f>IFERROR(INDEX('Holiday Schedule'!$D$3:$D$24,MATCH(A470,'Holiday Schedule'!$C$3:$C$24,0)),0)</f>
        <v>0</v>
      </c>
      <c r="AB470" s="2">
        <f t="shared" si="56"/>
        <v>1</v>
      </c>
      <c r="AC470" s="2">
        <f t="shared" si="57"/>
        <v>0</v>
      </c>
      <c r="AD470" s="5">
        <f t="shared" si="58"/>
        <v>417881</v>
      </c>
      <c r="AE470" s="5">
        <f t="shared" si="59"/>
        <v>417881</v>
      </c>
      <c r="AG470" s="2">
        <f t="shared" si="60"/>
        <v>4</v>
      </c>
      <c r="AH470" s="2">
        <f t="shared" si="61"/>
        <v>2025</v>
      </c>
      <c r="AJ470" s="5">
        <f t="shared" si="62"/>
        <v>22997</v>
      </c>
      <c r="AK470" s="2">
        <f t="shared" si="63"/>
        <v>12</v>
      </c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40"/>
    </row>
    <row r="471" spans="1:89" x14ac:dyDescent="0.25">
      <c r="A471" s="18">
        <v>45754</v>
      </c>
      <c r="B471" s="20">
        <v>13181</v>
      </c>
      <c r="C471" s="20">
        <v>13113</v>
      </c>
      <c r="D471" s="20">
        <v>13276</v>
      </c>
      <c r="E471" s="20">
        <v>12932</v>
      </c>
      <c r="F471" s="20">
        <v>13453</v>
      </c>
      <c r="G471" s="20">
        <v>14467</v>
      </c>
      <c r="H471" s="20">
        <v>15551</v>
      </c>
      <c r="I471" s="20">
        <v>19054</v>
      </c>
      <c r="J471" s="20">
        <v>21952</v>
      </c>
      <c r="K471" s="20">
        <v>23013</v>
      </c>
      <c r="L471" s="20">
        <v>24133</v>
      </c>
      <c r="M471" s="20">
        <v>23979</v>
      </c>
      <c r="N471" s="20">
        <v>23295</v>
      </c>
      <c r="O471" s="20">
        <v>23432</v>
      </c>
      <c r="P471" s="20">
        <v>23010</v>
      </c>
      <c r="Q471" s="20">
        <v>22492</v>
      </c>
      <c r="R471" s="20">
        <v>21171</v>
      </c>
      <c r="S471" s="20">
        <v>18104</v>
      </c>
      <c r="T471" s="20">
        <v>16521</v>
      </c>
      <c r="U471" s="20">
        <v>17070</v>
      </c>
      <c r="V471" s="20">
        <v>16328</v>
      </c>
      <c r="W471" s="20">
        <v>15291</v>
      </c>
      <c r="X471" s="20">
        <v>13974</v>
      </c>
      <c r="Y471" s="20">
        <v>13677</v>
      </c>
      <c r="AA471" s="2">
        <f>IFERROR(INDEX('Holiday Schedule'!$D$3:$D$24,MATCH(A471,'Holiday Schedule'!$C$3:$C$24,0)),0)</f>
        <v>0</v>
      </c>
      <c r="AB471" s="2">
        <f t="shared" si="56"/>
        <v>2</v>
      </c>
      <c r="AC471" s="2">
        <f t="shared" si="57"/>
        <v>322819</v>
      </c>
      <c r="AD471" s="5">
        <f t="shared" si="58"/>
        <v>109650</v>
      </c>
      <c r="AE471" s="5">
        <f t="shared" si="59"/>
        <v>432469</v>
      </c>
      <c r="AG471" s="2">
        <f t="shared" si="60"/>
        <v>4</v>
      </c>
      <c r="AH471" s="2">
        <f t="shared" si="61"/>
        <v>2025</v>
      </c>
      <c r="AJ471" s="5">
        <f t="shared" si="62"/>
        <v>24133</v>
      </c>
      <c r="AK471" s="2">
        <f t="shared" si="63"/>
        <v>11</v>
      </c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40"/>
    </row>
    <row r="472" spans="1:89" x14ac:dyDescent="0.25">
      <c r="A472" s="18">
        <v>45755</v>
      </c>
      <c r="B472" s="20">
        <v>13091</v>
      </c>
      <c r="C472" s="20">
        <v>13023</v>
      </c>
      <c r="D472" s="20">
        <v>13183</v>
      </c>
      <c r="E472" s="20">
        <v>12843</v>
      </c>
      <c r="F472" s="20">
        <v>13358</v>
      </c>
      <c r="G472" s="20">
        <v>14366</v>
      </c>
      <c r="H472" s="20">
        <v>15426</v>
      </c>
      <c r="I472" s="20">
        <v>18920</v>
      </c>
      <c r="J472" s="20">
        <v>21795</v>
      </c>
      <c r="K472" s="20">
        <v>22850</v>
      </c>
      <c r="L472" s="20">
        <v>23961</v>
      </c>
      <c r="M472" s="20">
        <v>23809</v>
      </c>
      <c r="N472" s="20">
        <v>23130</v>
      </c>
      <c r="O472" s="20">
        <v>23267</v>
      </c>
      <c r="P472" s="20">
        <v>22847</v>
      </c>
      <c r="Q472" s="20">
        <v>22332</v>
      </c>
      <c r="R472" s="20">
        <v>21021</v>
      </c>
      <c r="S472" s="20">
        <v>17976</v>
      </c>
      <c r="T472" s="20">
        <v>16408</v>
      </c>
      <c r="U472" s="20">
        <v>16959</v>
      </c>
      <c r="V472" s="20">
        <v>16200</v>
      </c>
      <c r="W472" s="20">
        <v>15171</v>
      </c>
      <c r="X472" s="20">
        <v>13864</v>
      </c>
      <c r="Y472" s="20">
        <v>13568</v>
      </c>
      <c r="AA472" s="2">
        <f>IFERROR(INDEX('Holiday Schedule'!$D$3:$D$24,MATCH(A472,'Holiday Schedule'!$C$3:$C$24,0)),0)</f>
        <v>0</v>
      </c>
      <c r="AB472" s="2">
        <f t="shared" si="56"/>
        <v>3</v>
      </c>
      <c r="AC472" s="2">
        <f t="shared" si="57"/>
        <v>320510</v>
      </c>
      <c r="AD472" s="5">
        <f t="shared" si="58"/>
        <v>108858</v>
      </c>
      <c r="AE472" s="5">
        <f t="shared" si="59"/>
        <v>429368</v>
      </c>
      <c r="AG472" s="2">
        <f t="shared" si="60"/>
        <v>4</v>
      </c>
      <c r="AH472" s="2">
        <f t="shared" si="61"/>
        <v>2025</v>
      </c>
      <c r="AJ472" s="5">
        <f t="shared" si="62"/>
        <v>23961</v>
      </c>
      <c r="AK472" s="2">
        <f t="shared" si="63"/>
        <v>11</v>
      </c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40"/>
    </row>
    <row r="473" spans="1:89" x14ac:dyDescent="0.25">
      <c r="A473" s="18">
        <v>45756</v>
      </c>
      <c r="B473" s="20">
        <v>13003</v>
      </c>
      <c r="C473" s="20">
        <v>12933</v>
      </c>
      <c r="D473" s="20">
        <v>13094</v>
      </c>
      <c r="E473" s="20">
        <v>12756</v>
      </c>
      <c r="F473" s="20">
        <v>13269</v>
      </c>
      <c r="G473" s="20">
        <v>14270</v>
      </c>
      <c r="H473" s="20">
        <v>15376</v>
      </c>
      <c r="I473" s="20">
        <v>18815</v>
      </c>
      <c r="J473" s="20">
        <v>21663</v>
      </c>
      <c r="K473" s="20">
        <v>22711</v>
      </c>
      <c r="L473" s="20">
        <v>23816</v>
      </c>
      <c r="M473" s="20">
        <v>23664</v>
      </c>
      <c r="N473" s="20">
        <v>22988</v>
      </c>
      <c r="O473" s="20">
        <v>23126</v>
      </c>
      <c r="P473" s="20">
        <v>22708</v>
      </c>
      <c r="Q473" s="20">
        <v>22196</v>
      </c>
      <c r="R473" s="20">
        <v>20893</v>
      </c>
      <c r="S473" s="20">
        <v>17866</v>
      </c>
      <c r="T473" s="20">
        <v>16303</v>
      </c>
      <c r="U473" s="20">
        <v>16833</v>
      </c>
      <c r="V473" s="20">
        <v>16107</v>
      </c>
      <c r="W473" s="20">
        <v>15083</v>
      </c>
      <c r="X473" s="20">
        <v>13786</v>
      </c>
      <c r="Y473" s="20">
        <v>13491</v>
      </c>
      <c r="AA473" s="2">
        <f>IFERROR(INDEX('Holiday Schedule'!$D$3:$D$24,MATCH(A473,'Holiday Schedule'!$C$3:$C$24,0)),0)</f>
        <v>0</v>
      </c>
      <c r="AB473" s="2">
        <f t="shared" si="56"/>
        <v>4</v>
      </c>
      <c r="AC473" s="2">
        <f t="shared" si="57"/>
        <v>318558</v>
      </c>
      <c r="AD473" s="5">
        <f t="shared" si="58"/>
        <v>108192</v>
      </c>
      <c r="AE473" s="5">
        <f t="shared" si="59"/>
        <v>426750</v>
      </c>
      <c r="AG473" s="2">
        <f t="shared" si="60"/>
        <v>4</v>
      </c>
      <c r="AH473" s="2">
        <f t="shared" si="61"/>
        <v>2025</v>
      </c>
      <c r="AJ473" s="5">
        <f t="shared" si="62"/>
        <v>23816</v>
      </c>
      <c r="AK473" s="2">
        <f t="shared" si="63"/>
        <v>11</v>
      </c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40"/>
    </row>
    <row r="474" spans="1:89" x14ac:dyDescent="0.25">
      <c r="A474" s="18">
        <v>45757</v>
      </c>
      <c r="B474" s="20">
        <v>12940</v>
      </c>
      <c r="C474" s="20">
        <v>12871</v>
      </c>
      <c r="D474" s="20">
        <v>13031</v>
      </c>
      <c r="E474" s="20">
        <v>12693</v>
      </c>
      <c r="F474" s="20">
        <v>13206</v>
      </c>
      <c r="G474" s="20">
        <v>14192</v>
      </c>
      <c r="H474" s="20">
        <v>15239</v>
      </c>
      <c r="I474" s="20">
        <v>18709</v>
      </c>
      <c r="J474" s="20">
        <v>21552</v>
      </c>
      <c r="K474" s="20">
        <v>22596</v>
      </c>
      <c r="L474" s="20">
        <v>23696</v>
      </c>
      <c r="M474" s="20">
        <v>23546</v>
      </c>
      <c r="N474" s="20">
        <v>22872</v>
      </c>
      <c r="O474" s="20">
        <v>23009</v>
      </c>
      <c r="P474" s="20">
        <v>22593</v>
      </c>
      <c r="Q474" s="20">
        <v>22084</v>
      </c>
      <c r="R474" s="20">
        <v>20789</v>
      </c>
      <c r="S474" s="20">
        <v>17778</v>
      </c>
      <c r="T474" s="20">
        <v>16221</v>
      </c>
      <c r="U474" s="20">
        <v>16748</v>
      </c>
      <c r="V474" s="20">
        <v>16024</v>
      </c>
      <c r="W474" s="20">
        <v>15004</v>
      </c>
      <c r="X474" s="20">
        <v>13715</v>
      </c>
      <c r="Y474" s="20">
        <v>13420</v>
      </c>
      <c r="AA474" s="2">
        <f>IFERROR(INDEX('Holiday Schedule'!$D$3:$D$24,MATCH(A474,'Holiday Schedule'!$C$3:$C$24,0)),0)</f>
        <v>0</v>
      </c>
      <c r="AB474" s="2">
        <f t="shared" si="56"/>
        <v>5</v>
      </c>
      <c r="AC474" s="2">
        <f t="shared" si="57"/>
        <v>316936</v>
      </c>
      <c r="AD474" s="5">
        <f t="shared" si="58"/>
        <v>107592</v>
      </c>
      <c r="AE474" s="5">
        <f t="shared" si="59"/>
        <v>424528</v>
      </c>
      <c r="AG474" s="2">
        <f t="shared" si="60"/>
        <v>4</v>
      </c>
      <c r="AH474" s="2">
        <f t="shared" si="61"/>
        <v>2025</v>
      </c>
      <c r="AJ474" s="5">
        <f t="shared" si="62"/>
        <v>23696</v>
      </c>
      <c r="AK474" s="2">
        <f t="shared" si="63"/>
        <v>11</v>
      </c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40"/>
    </row>
    <row r="475" spans="1:89" x14ac:dyDescent="0.25">
      <c r="A475" s="18">
        <v>45758</v>
      </c>
      <c r="B475" s="20">
        <v>12938</v>
      </c>
      <c r="C475" s="20">
        <v>12870</v>
      </c>
      <c r="D475" s="20">
        <v>13029</v>
      </c>
      <c r="E475" s="20">
        <v>12690</v>
      </c>
      <c r="F475" s="20">
        <v>13203</v>
      </c>
      <c r="G475" s="20">
        <v>14197</v>
      </c>
      <c r="H475" s="20">
        <v>15250</v>
      </c>
      <c r="I475" s="20">
        <v>18708</v>
      </c>
      <c r="J475" s="20">
        <v>21552</v>
      </c>
      <c r="K475" s="20">
        <v>22596</v>
      </c>
      <c r="L475" s="20">
        <v>23696</v>
      </c>
      <c r="M475" s="20">
        <v>23546</v>
      </c>
      <c r="N475" s="20">
        <v>22872</v>
      </c>
      <c r="O475" s="20">
        <v>23010</v>
      </c>
      <c r="P475" s="20">
        <v>22593</v>
      </c>
      <c r="Q475" s="20">
        <v>22084</v>
      </c>
      <c r="R475" s="20">
        <v>20789</v>
      </c>
      <c r="S475" s="20">
        <v>17777</v>
      </c>
      <c r="T475" s="20">
        <v>16222</v>
      </c>
      <c r="U475" s="20">
        <v>16762</v>
      </c>
      <c r="V475" s="20">
        <v>16025</v>
      </c>
      <c r="W475" s="20">
        <v>15004</v>
      </c>
      <c r="X475" s="20">
        <v>13714</v>
      </c>
      <c r="Y475" s="20">
        <v>13420</v>
      </c>
      <c r="AA475" s="2">
        <f>IFERROR(INDEX('Holiday Schedule'!$D$3:$D$24,MATCH(A475,'Holiday Schedule'!$C$3:$C$24,0)),0)</f>
        <v>0</v>
      </c>
      <c r="AB475" s="2">
        <f t="shared" si="56"/>
        <v>6</v>
      </c>
      <c r="AC475" s="2">
        <f t="shared" si="57"/>
        <v>316950</v>
      </c>
      <c r="AD475" s="5">
        <f t="shared" si="58"/>
        <v>107597</v>
      </c>
      <c r="AE475" s="5">
        <f t="shared" si="59"/>
        <v>424547</v>
      </c>
      <c r="AG475" s="2">
        <f t="shared" si="60"/>
        <v>4</v>
      </c>
      <c r="AH475" s="2">
        <f t="shared" si="61"/>
        <v>2025</v>
      </c>
      <c r="AJ475" s="5">
        <f t="shared" si="62"/>
        <v>23696</v>
      </c>
      <c r="AK475" s="2">
        <f t="shared" si="63"/>
        <v>11</v>
      </c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40"/>
    </row>
    <row r="476" spans="1:89" x14ac:dyDescent="0.25">
      <c r="A476" s="18">
        <v>45759</v>
      </c>
      <c r="B476" s="20">
        <v>12837</v>
      </c>
      <c r="C476" s="20">
        <v>12816</v>
      </c>
      <c r="D476" s="20">
        <v>11701</v>
      </c>
      <c r="E476" s="20">
        <v>12587</v>
      </c>
      <c r="F476" s="20">
        <v>13075</v>
      </c>
      <c r="G476" s="20">
        <v>13943</v>
      </c>
      <c r="H476" s="20">
        <v>14788</v>
      </c>
      <c r="I476" s="20">
        <v>17666</v>
      </c>
      <c r="J476" s="20">
        <v>20321</v>
      </c>
      <c r="K476" s="20">
        <v>21529</v>
      </c>
      <c r="L476" s="20">
        <v>22423</v>
      </c>
      <c r="M476" s="20">
        <v>22443</v>
      </c>
      <c r="N476" s="20">
        <v>21601</v>
      </c>
      <c r="O476" s="20">
        <v>21635</v>
      </c>
      <c r="P476" s="20">
        <v>21259</v>
      </c>
      <c r="Q476" s="20">
        <v>20787</v>
      </c>
      <c r="R476" s="20">
        <v>19601</v>
      </c>
      <c r="S476" s="20">
        <v>17296</v>
      </c>
      <c r="T476" s="20">
        <v>15792</v>
      </c>
      <c r="U476" s="20">
        <v>16423</v>
      </c>
      <c r="V476" s="20">
        <v>15618</v>
      </c>
      <c r="W476" s="20">
        <v>14756</v>
      </c>
      <c r="X476" s="20">
        <v>13531</v>
      </c>
      <c r="Y476" s="20">
        <v>13272</v>
      </c>
      <c r="AA476" s="2">
        <f>IFERROR(INDEX('Holiday Schedule'!$D$3:$D$24,MATCH(A476,'Holiday Schedule'!$C$3:$C$24,0)),0)</f>
        <v>0</v>
      </c>
      <c r="AB476" s="2">
        <f t="shared" si="56"/>
        <v>7</v>
      </c>
      <c r="AC476" s="2">
        <f t="shared" si="57"/>
        <v>0</v>
      </c>
      <c r="AD476" s="5">
        <f t="shared" si="58"/>
        <v>407700</v>
      </c>
      <c r="AE476" s="5">
        <f t="shared" si="59"/>
        <v>407700</v>
      </c>
      <c r="AG476" s="2">
        <f t="shared" si="60"/>
        <v>4</v>
      </c>
      <c r="AH476" s="2">
        <f t="shared" si="61"/>
        <v>2025</v>
      </c>
      <c r="AJ476" s="5">
        <f t="shared" si="62"/>
        <v>22443</v>
      </c>
      <c r="AK476" s="2">
        <f t="shared" si="63"/>
        <v>12</v>
      </c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40"/>
    </row>
    <row r="477" spans="1:89" x14ac:dyDescent="0.25">
      <c r="A477" s="18">
        <v>45760</v>
      </c>
      <c r="B477" s="20">
        <v>12837</v>
      </c>
      <c r="C477" s="20">
        <v>12817</v>
      </c>
      <c r="D477" s="20">
        <v>11703</v>
      </c>
      <c r="E477" s="20">
        <v>12588</v>
      </c>
      <c r="F477" s="20">
        <v>13075</v>
      </c>
      <c r="G477" s="20">
        <v>13944</v>
      </c>
      <c r="H477" s="20">
        <v>14803</v>
      </c>
      <c r="I477" s="20">
        <v>17669</v>
      </c>
      <c r="J477" s="20">
        <v>20324</v>
      </c>
      <c r="K477" s="20">
        <v>21532</v>
      </c>
      <c r="L477" s="20">
        <v>22427</v>
      </c>
      <c r="M477" s="20">
        <v>22446</v>
      </c>
      <c r="N477" s="20">
        <v>21604</v>
      </c>
      <c r="O477" s="20">
        <v>21639</v>
      </c>
      <c r="P477" s="20">
        <v>21263</v>
      </c>
      <c r="Q477" s="20">
        <v>20792</v>
      </c>
      <c r="R477" s="20">
        <v>19603</v>
      </c>
      <c r="S477" s="20">
        <v>17299</v>
      </c>
      <c r="T477" s="20">
        <v>15791</v>
      </c>
      <c r="U477" s="20">
        <v>16417</v>
      </c>
      <c r="V477" s="20">
        <v>15621</v>
      </c>
      <c r="W477" s="20">
        <v>14758</v>
      </c>
      <c r="X477" s="20">
        <v>13532</v>
      </c>
      <c r="Y477" s="20">
        <v>13274</v>
      </c>
      <c r="AA477" s="2">
        <f>IFERROR(INDEX('Holiday Schedule'!$D$3:$D$24,MATCH(A477,'Holiday Schedule'!$C$3:$C$24,0)),0)</f>
        <v>0</v>
      </c>
      <c r="AB477" s="2">
        <f t="shared" si="56"/>
        <v>1</v>
      </c>
      <c r="AC477" s="2">
        <f t="shared" si="57"/>
        <v>0</v>
      </c>
      <c r="AD477" s="5">
        <f t="shared" si="58"/>
        <v>407758</v>
      </c>
      <c r="AE477" s="5">
        <f t="shared" si="59"/>
        <v>407758</v>
      </c>
      <c r="AG477" s="2">
        <f t="shared" si="60"/>
        <v>4</v>
      </c>
      <c r="AH477" s="2">
        <f t="shared" si="61"/>
        <v>2025</v>
      </c>
      <c r="AJ477" s="5">
        <f t="shared" si="62"/>
        <v>22446</v>
      </c>
      <c r="AK477" s="2">
        <f t="shared" si="63"/>
        <v>12</v>
      </c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40"/>
    </row>
    <row r="478" spans="1:89" x14ac:dyDescent="0.25">
      <c r="A478" s="18">
        <v>45761</v>
      </c>
      <c r="B478" s="20">
        <v>12962</v>
      </c>
      <c r="C478" s="20">
        <v>12894</v>
      </c>
      <c r="D478" s="20">
        <v>13054</v>
      </c>
      <c r="E478" s="20">
        <v>12716</v>
      </c>
      <c r="F478" s="20">
        <v>13228</v>
      </c>
      <c r="G478" s="20">
        <v>14220</v>
      </c>
      <c r="H478" s="20">
        <v>15282</v>
      </c>
      <c r="I478" s="20">
        <v>18745</v>
      </c>
      <c r="J478" s="20">
        <v>21595</v>
      </c>
      <c r="K478" s="20">
        <v>22640</v>
      </c>
      <c r="L478" s="20">
        <v>23741</v>
      </c>
      <c r="M478" s="20">
        <v>23592</v>
      </c>
      <c r="N478" s="20">
        <v>22918</v>
      </c>
      <c r="O478" s="20">
        <v>23054</v>
      </c>
      <c r="P478" s="20">
        <v>22637</v>
      </c>
      <c r="Q478" s="20">
        <v>22128</v>
      </c>
      <c r="R478" s="20">
        <v>20830</v>
      </c>
      <c r="S478" s="20">
        <v>17811</v>
      </c>
      <c r="T478" s="20">
        <v>16254</v>
      </c>
      <c r="U478" s="20">
        <v>16767</v>
      </c>
      <c r="V478" s="20">
        <v>16041</v>
      </c>
      <c r="W478" s="20">
        <v>15023</v>
      </c>
      <c r="X478" s="20">
        <v>13729</v>
      </c>
      <c r="Y478" s="20">
        <v>13434</v>
      </c>
      <c r="AA478" s="2">
        <f>IFERROR(INDEX('Holiday Schedule'!$D$3:$D$24,MATCH(A478,'Holiday Schedule'!$C$3:$C$24,0)),0)</f>
        <v>0</v>
      </c>
      <c r="AB478" s="2">
        <f t="shared" si="56"/>
        <v>2</v>
      </c>
      <c r="AC478" s="2">
        <f t="shared" si="57"/>
        <v>317505</v>
      </c>
      <c r="AD478" s="5">
        <f t="shared" si="58"/>
        <v>107790</v>
      </c>
      <c r="AE478" s="5">
        <f t="shared" si="59"/>
        <v>425295</v>
      </c>
      <c r="AG478" s="2">
        <f t="shared" si="60"/>
        <v>4</v>
      </c>
      <c r="AH478" s="2">
        <f t="shared" si="61"/>
        <v>2025</v>
      </c>
      <c r="AJ478" s="5">
        <f t="shared" si="62"/>
        <v>23741</v>
      </c>
      <c r="AK478" s="2">
        <f t="shared" si="63"/>
        <v>11</v>
      </c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40"/>
    </row>
    <row r="479" spans="1:89" x14ac:dyDescent="0.25">
      <c r="A479" s="18">
        <v>45762</v>
      </c>
      <c r="B479" s="20">
        <v>12752</v>
      </c>
      <c r="C479" s="20">
        <v>12687</v>
      </c>
      <c r="D479" s="20">
        <v>12840</v>
      </c>
      <c r="E479" s="20">
        <v>12509</v>
      </c>
      <c r="F479" s="20">
        <v>13015</v>
      </c>
      <c r="G479" s="20">
        <v>13997</v>
      </c>
      <c r="H479" s="20">
        <v>15045</v>
      </c>
      <c r="I479" s="20">
        <v>18457</v>
      </c>
      <c r="J479" s="20">
        <v>21263</v>
      </c>
      <c r="K479" s="20">
        <v>22292</v>
      </c>
      <c r="L479" s="20">
        <v>23377</v>
      </c>
      <c r="M479" s="20">
        <v>23229</v>
      </c>
      <c r="N479" s="20">
        <v>22574</v>
      </c>
      <c r="O479" s="20">
        <v>22714</v>
      </c>
      <c r="P479" s="20">
        <v>22303</v>
      </c>
      <c r="Q479" s="20">
        <v>21787</v>
      </c>
      <c r="R479" s="20">
        <v>20507</v>
      </c>
      <c r="S479" s="20">
        <v>17538</v>
      </c>
      <c r="T479" s="20">
        <v>16066</v>
      </c>
      <c r="U479" s="20">
        <v>16551</v>
      </c>
      <c r="V479" s="20">
        <v>15811</v>
      </c>
      <c r="W479" s="20">
        <v>14806</v>
      </c>
      <c r="X479" s="20">
        <v>13531</v>
      </c>
      <c r="Y479" s="20">
        <v>13242</v>
      </c>
      <c r="AA479" s="2">
        <f>IFERROR(INDEX('Holiday Schedule'!$D$3:$D$24,MATCH(A479,'Holiday Schedule'!$C$3:$C$24,0)),0)</f>
        <v>0</v>
      </c>
      <c r="AB479" s="2">
        <f t="shared" si="56"/>
        <v>3</v>
      </c>
      <c r="AC479" s="2">
        <f t="shared" si="57"/>
        <v>312806</v>
      </c>
      <c r="AD479" s="5">
        <f t="shared" si="58"/>
        <v>106087</v>
      </c>
      <c r="AE479" s="5">
        <f t="shared" si="59"/>
        <v>418893</v>
      </c>
      <c r="AG479" s="2">
        <f t="shared" si="60"/>
        <v>4</v>
      </c>
      <c r="AH479" s="2">
        <f t="shared" si="61"/>
        <v>2025</v>
      </c>
      <c r="AJ479" s="5">
        <f t="shared" si="62"/>
        <v>23377</v>
      </c>
      <c r="AK479" s="2">
        <f t="shared" si="63"/>
        <v>11</v>
      </c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40"/>
    </row>
    <row r="480" spans="1:89" x14ac:dyDescent="0.25">
      <c r="A480" s="18">
        <v>45763</v>
      </c>
      <c r="B480" s="20">
        <v>12608</v>
      </c>
      <c r="C480" s="20">
        <v>12543</v>
      </c>
      <c r="D480" s="20">
        <v>12698</v>
      </c>
      <c r="E480" s="20">
        <v>12371</v>
      </c>
      <c r="F480" s="20">
        <v>12868</v>
      </c>
      <c r="G480" s="20">
        <v>13812</v>
      </c>
      <c r="H480" s="20">
        <v>14849</v>
      </c>
      <c r="I480" s="20">
        <v>18231</v>
      </c>
      <c r="J480" s="20">
        <v>21002</v>
      </c>
      <c r="K480" s="20">
        <v>22018</v>
      </c>
      <c r="L480" s="20">
        <v>23089</v>
      </c>
      <c r="M480" s="20">
        <v>22944</v>
      </c>
      <c r="N480" s="20">
        <v>22287</v>
      </c>
      <c r="O480" s="20">
        <v>22420</v>
      </c>
      <c r="P480" s="20">
        <v>22015</v>
      </c>
      <c r="Q480" s="20">
        <v>21519</v>
      </c>
      <c r="R480" s="20">
        <v>20257</v>
      </c>
      <c r="S480" s="20">
        <v>17322</v>
      </c>
      <c r="T480" s="20">
        <v>15806</v>
      </c>
      <c r="U480" s="20">
        <v>16321</v>
      </c>
      <c r="V480" s="20">
        <v>15619</v>
      </c>
      <c r="W480" s="20">
        <v>14626</v>
      </c>
      <c r="X480" s="20">
        <v>13367</v>
      </c>
      <c r="Y480" s="20">
        <v>13082</v>
      </c>
      <c r="AA480" s="2">
        <f>IFERROR(INDEX('Holiday Schedule'!$D$3:$D$24,MATCH(A480,'Holiday Schedule'!$C$3:$C$24,0)),0)</f>
        <v>0</v>
      </c>
      <c r="AB480" s="2">
        <f t="shared" si="56"/>
        <v>4</v>
      </c>
      <c r="AC480" s="2">
        <f t="shared" si="57"/>
        <v>308843</v>
      </c>
      <c r="AD480" s="5">
        <f t="shared" si="58"/>
        <v>104831</v>
      </c>
      <c r="AE480" s="5">
        <f t="shared" si="59"/>
        <v>413674</v>
      </c>
      <c r="AG480" s="2">
        <f t="shared" si="60"/>
        <v>4</v>
      </c>
      <c r="AH480" s="2">
        <f t="shared" si="61"/>
        <v>2025</v>
      </c>
      <c r="AJ480" s="5">
        <f t="shared" si="62"/>
        <v>23089</v>
      </c>
      <c r="AK480" s="2">
        <f t="shared" si="63"/>
        <v>11</v>
      </c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40"/>
    </row>
    <row r="481" spans="1:89" x14ac:dyDescent="0.25">
      <c r="A481" s="18">
        <v>45764</v>
      </c>
      <c r="B481" s="20">
        <v>12610</v>
      </c>
      <c r="C481" s="20">
        <v>12546</v>
      </c>
      <c r="D481" s="20">
        <v>12701</v>
      </c>
      <c r="E481" s="20">
        <v>12373</v>
      </c>
      <c r="F481" s="20">
        <v>12871</v>
      </c>
      <c r="G481" s="20">
        <v>13822</v>
      </c>
      <c r="H481" s="20">
        <v>14851</v>
      </c>
      <c r="I481" s="20">
        <v>18233</v>
      </c>
      <c r="J481" s="20">
        <v>21006</v>
      </c>
      <c r="K481" s="20">
        <v>22021</v>
      </c>
      <c r="L481" s="20">
        <v>23092</v>
      </c>
      <c r="M481" s="20">
        <v>22947</v>
      </c>
      <c r="N481" s="20">
        <v>22290</v>
      </c>
      <c r="O481" s="20">
        <v>22423</v>
      </c>
      <c r="P481" s="20">
        <v>22018</v>
      </c>
      <c r="Q481" s="20">
        <v>21523</v>
      </c>
      <c r="R481" s="20">
        <v>20260</v>
      </c>
      <c r="S481" s="20">
        <v>17325</v>
      </c>
      <c r="T481" s="20">
        <v>15808</v>
      </c>
      <c r="U481" s="20">
        <v>16306</v>
      </c>
      <c r="V481" s="20">
        <v>15617</v>
      </c>
      <c r="W481" s="20">
        <v>14627</v>
      </c>
      <c r="X481" s="20">
        <v>13368</v>
      </c>
      <c r="Y481" s="20">
        <v>13084</v>
      </c>
      <c r="AA481" s="2">
        <f>IFERROR(INDEX('Holiday Schedule'!$D$3:$D$24,MATCH(A481,'Holiday Schedule'!$C$3:$C$24,0)),0)</f>
        <v>0</v>
      </c>
      <c r="AB481" s="2">
        <f t="shared" si="56"/>
        <v>5</v>
      </c>
      <c r="AC481" s="2">
        <f t="shared" si="57"/>
        <v>308864</v>
      </c>
      <c r="AD481" s="5">
        <f t="shared" si="58"/>
        <v>104858</v>
      </c>
      <c r="AE481" s="5">
        <f t="shared" si="59"/>
        <v>413722</v>
      </c>
      <c r="AG481" s="2">
        <f t="shared" si="60"/>
        <v>4</v>
      </c>
      <c r="AH481" s="2">
        <f t="shared" si="61"/>
        <v>2025</v>
      </c>
      <c r="AJ481" s="5">
        <f t="shared" si="62"/>
        <v>23092</v>
      </c>
      <c r="AK481" s="2">
        <f t="shared" si="63"/>
        <v>11</v>
      </c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40"/>
    </row>
    <row r="482" spans="1:89" x14ac:dyDescent="0.25">
      <c r="A482" s="18">
        <v>45765</v>
      </c>
      <c r="B482" s="20">
        <v>12541</v>
      </c>
      <c r="C482" s="20">
        <v>12474</v>
      </c>
      <c r="D482" s="20">
        <v>12628</v>
      </c>
      <c r="E482" s="20">
        <v>12304</v>
      </c>
      <c r="F482" s="20">
        <v>12798</v>
      </c>
      <c r="G482" s="20">
        <v>13725</v>
      </c>
      <c r="H482" s="20">
        <v>14766</v>
      </c>
      <c r="I482" s="20">
        <v>18129</v>
      </c>
      <c r="J482" s="20">
        <v>20884</v>
      </c>
      <c r="K482" s="20">
        <v>21894</v>
      </c>
      <c r="L482" s="20">
        <v>22960</v>
      </c>
      <c r="M482" s="20">
        <v>22817</v>
      </c>
      <c r="N482" s="20">
        <v>22163</v>
      </c>
      <c r="O482" s="20">
        <v>22294</v>
      </c>
      <c r="P482" s="20">
        <v>21891</v>
      </c>
      <c r="Q482" s="20">
        <v>21398</v>
      </c>
      <c r="R482" s="20">
        <v>20143</v>
      </c>
      <c r="S482" s="20">
        <v>17224</v>
      </c>
      <c r="T482" s="20">
        <v>15730</v>
      </c>
      <c r="U482" s="20">
        <v>16257</v>
      </c>
      <c r="V482" s="20">
        <v>15531</v>
      </c>
      <c r="W482" s="20">
        <v>14544</v>
      </c>
      <c r="X482" s="20">
        <v>13290</v>
      </c>
      <c r="Y482" s="20">
        <v>13007</v>
      </c>
      <c r="AA482" s="2">
        <f>IFERROR(INDEX('Holiday Schedule'!$D$3:$D$24,MATCH(A482,'Holiday Schedule'!$C$3:$C$24,0)),0)</f>
        <v>0</v>
      </c>
      <c r="AB482" s="2">
        <f t="shared" si="56"/>
        <v>6</v>
      </c>
      <c r="AC482" s="2">
        <f t="shared" si="57"/>
        <v>307149</v>
      </c>
      <c r="AD482" s="5">
        <f t="shared" si="58"/>
        <v>104243</v>
      </c>
      <c r="AE482" s="5">
        <f t="shared" si="59"/>
        <v>411392</v>
      </c>
      <c r="AG482" s="2">
        <f t="shared" si="60"/>
        <v>4</v>
      </c>
      <c r="AH482" s="2">
        <f t="shared" si="61"/>
        <v>2025</v>
      </c>
      <c r="AJ482" s="5">
        <f t="shared" si="62"/>
        <v>22960</v>
      </c>
      <c r="AK482" s="2">
        <f t="shared" si="63"/>
        <v>11</v>
      </c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40"/>
    </row>
    <row r="483" spans="1:89" x14ac:dyDescent="0.25">
      <c r="A483" s="18">
        <v>45766</v>
      </c>
      <c r="B483" s="20">
        <v>12442</v>
      </c>
      <c r="C483" s="20">
        <v>12422</v>
      </c>
      <c r="D483" s="20">
        <v>11342</v>
      </c>
      <c r="E483" s="20">
        <v>12200</v>
      </c>
      <c r="F483" s="20">
        <v>12671</v>
      </c>
      <c r="G483" s="20">
        <v>13513</v>
      </c>
      <c r="H483" s="20">
        <v>14349</v>
      </c>
      <c r="I483" s="20">
        <v>17124</v>
      </c>
      <c r="J483" s="20">
        <v>19690</v>
      </c>
      <c r="K483" s="20">
        <v>20858</v>
      </c>
      <c r="L483" s="20">
        <v>21724</v>
      </c>
      <c r="M483" s="20">
        <v>21745</v>
      </c>
      <c r="N483" s="20">
        <v>20927</v>
      </c>
      <c r="O483" s="20">
        <v>20961</v>
      </c>
      <c r="P483" s="20">
        <v>20596</v>
      </c>
      <c r="Q483" s="20">
        <v>20140</v>
      </c>
      <c r="R483" s="20">
        <v>18991</v>
      </c>
      <c r="S483" s="20">
        <v>16759</v>
      </c>
      <c r="T483" s="20">
        <v>15296</v>
      </c>
      <c r="U483" s="20">
        <v>15885</v>
      </c>
      <c r="V483" s="20">
        <v>15134</v>
      </c>
      <c r="W483" s="20">
        <v>14297</v>
      </c>
      <c r="X483" s="20">
        <v>13109</v>
      </c>
      <c r="Y483" s="20">
        <v>12861</v>
      </c>
      <c r="AA483" s="2">
        <f>IFERROR(INDEX('Holiday Schedule'!$D$3:$D$24,MATCH(A483,'Holiday Schedule'!$C$3:$C$24,0)),0)</f>
        <v>0</v>
      </c>
      <c r="AB483" s="2">
        <f t="shared" si="56"/>
        <v>7</v>
      </c>
      <c r="AC483" s="2">
        <f t="shared" si="57"/>
        <v>0</v>
      </c>
      <c r="AD483" s="5">
        <f t="shared" si="58"/>
        <v>395036</v>
      </c>
      <c r="AE483" s="5">
        <f t="shared" si="59"/>
        <v>395036</v>
      </c>
      <c r="AG483" s="2">
        <f t="shared" si="60"/>
        <v>4</v>
      </c>
      <c r="AH483" s="2">
        <f t="shared" si="61"/>
        <v>2025</v>
      </c>
      <c r="AJ483" s="5">
        <f t="shared" si="62"/>
        <v>21745</v>
      </c>
      <c r="AK483" s="2">
        <f t="shared" si="63"/>
        <v>12</v>
      </c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40"/>
    </row>
    <row r="484" spans="1:89" x14ac:dyDescent="0.25">
      <c r="A484" s="18">
        <v>45767</v>
      </c>
      <c r="B484" s="20">
        <v>12440</v>
      </c>
      <c r="C484" s="20">
        <v>12419</v>
      </c>
      <c r="D484" s="20">
        <v>11339</v>
      </c>
      <c r="E484" s="20">
        <v>12198</v>
      </c>
      <c r="F484" s="20">
        <v>12670</v>
      </c>
      <c r="G484" s="20">
        <v>13493</v>
      </c>
      <c r="H484" s="20">
        <v>14302</v>
      </c>
      <c r="I484" s="20">
        <v>17118</v>
      </c>
      <c r="J484" s="20">
        <v>19693</v>
      </c>
      <c r="K484" s="20">
        <v>20862</v>
      </c>
      <c r="L484" s="20">
        <v>21729</v>
      </c>
      <c r="M484" s="20">
        <v>21749</v>
      </c>
      <c r="N484" s="20">
        <v>20932</v>
      </c>
      <c r="O484" s="20">
        <v>20967</v>
      </c>
      <c r="P484" s="20">
        <v>20600</v>
      </c>
      <c r="Q484" s="20">
        <v>20143</v>
      </c>
      <c r="R484" s="20">
        <v>18993</v>
      </c>
      <c r="S484" s="20">
        <v>16761</v>
      </c>
      <c r="T484" s="20">
        <v>15297</v>
      </c>
      <c r="U484" s="20">
        <v>15858</v>
      </c>
      <c r="V484" s="20">
        <v>15125</v>
      </c>
      <c r="W484" s="20">
        <v>14288</v>
      </c>
      <c r="X484" s="20">
        <v>13098</v>
      </c>
      <c r="Y484" s="20">
        <v>12846</v>
      </c>
      <c r="AA484" s="2">
        <f>IFERROR(INDEX('Holiday Schedule'!$D$3:$D$24,MATCH(A484,'Holiday Schedule'!$C$3:$C$24,0)),0)</f>
        <v>0</v>
      </c>
      <c r="AB484" s="2">
        <f t="shared" si="56"/>
        <v>1</v>
      </c>
      <c r="AC484" s="2">
        <f t="shared" si="57"/>
        <v>0</v>
      </c>
      <c r="AD484" s="5">
        <f t="shared" si="58"/>
        <v>394920</v>
      </c>
      <c r="AE484" s="5">
        <f t="shared" si="59"/>
        <v>394920</v>
      </c>
      <c r="AG484" s="2">
        <f t="shared" si="60"/>
        <v>4</v>
      </c>
      <c r="AH484" s="2">
        <f t="shared" si="61"/>
        <v>2025</v>
      </c>
      <c r="AJ484" s="5">
        <f t="shared" si="62"/>
        <v>21749</v>
      </c>
      <c r="AK484" s="2">
        <f t="shared" si="63"/>
        <v>12</v>
      </c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40"/>
    </row>
    <row r="485" spans="1:89" x14ac:dyDescent="0.25">
      <c r="A485" s="18">
        <v>45768</v>
      </c>
      <c r="B485" s="20">
        <v>12426</v>
      </c>
      <c r="C485" s="20">
        <v>12406</v>
      </c>
      <c r="D485" s="20">
        <v>11327</v>
      </c>
      <c r="E485" s="20">
        <v>12185</v>
      </c>
      <c r="F485" s="20">
        <v>12655</v>
      </c>
      <c r="G485" s="20">
        <v>13457</v>
      </c>
      <c r="H485" s="20">
        <v>14303</v>
      </c>
      <c r="I485" s="20">
        <v>17121</v>
      </c>
      <c r="J485" s="20">
        <v>19694</v>
      </c>
      <c r="K485" s="20">
        <v>20861</v>
      </c>
      <c r="L485" s="20">
        <v>21730</v>
      </c>
      <c r="M485" s="20">
        <v>21749</v>
      </c>
      <c r="N485" s="20">
        <v>20931</v>
      </c>
      <c r="O485" s="20">
        <v>20966</v>
      </c>
      <c r="P485" s="20">
        <v>20601</v>
      </c>
      <c r="Q485" s="20">
        <v>20144</v>
      </c>
      <c r="R485" s="20">
        <v>18995</v>
      </c>
      <c r="S485" s="20">
        <v>16761</v>
      </c>
      <c r="T485" s="20">
        <v>15299</v>
      </c>
      <c r="U485" s="20">
        <v>15882</v>
      </c>
      <c r="V485" s="20">
        <v>15139</v>
      </c>
      <c r="W485" s="20">
        <v>14301</v>
      </c>
      <c r="X485" s="20">
        <v>13116</v>
      </c>
      <c r="Y485" s="20">
        <v>12867</v>
      </c>
      <c r="AA485" s="2">
        <f>IFERROR(INDEX('Holiday Schedule'!$D$3:$D$24,MATCH(A485,'Holiday Schedule'!$C$3:$C$24,0)),0)</f>
        <v>1</v>
      </c>
      <c r="AB485" s="2">
        <f t="shared" si="56"/>
        <v>2</v>
      </c>
      <c r="AC485" s="2">
        <f t="shared" si="57"/>
        <v>0</v>
      </c>
      <c r="AD485" s="5">
        <f t="shared" si="58"/>
        <v>394916</v>
      </c>
      <c r="AE485" s="5">
        <f t="shared" si="59"/>
        <v>394916</v>
      </c>
      <c r="AG485" s="2">
        <f t="shared" si="60"/>
        <v>4</v>
      </c>
      <c r="AH485" s="2">
        <f t="shared" si="61"/>
        <v>2025</v>
      </c>
      <c r="AJ485" s="5">
        <f t="shared" si="62"/>
        <v>21749</v>
      </c>
      <c r="AK485" s="2">
        <f t="shared" si="63"/>
        <v>12</v>
      </c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40"/>
    </row>
    <row r="486" spans="1:89" x14ac:dyDescent="0.25">
      <c r="A486" s="18">
        <v>45769</v>
      </c>
      <c r="B486" s="20">
        <v>12464</v>
      </c>
      <c r="C486" s="20">
        <v>12401</v>
      </c>
      <c r="D486" s="20">
        <v>12554</v>
      </c>
      <c r="E486" s="20">
        <v>12227</v>
      </c>
      <c r="F486" s="20">
        <v>12720</v>
      </c>
      <c r="G486" s="20">
        <v>13681</v>
      </c>
      <c r="H486" s="20">
        <v>14694</v>
      </c>
      <c r="I486" s="20">
        <v>18021</v>
      </c>
      <c r="J486" s="20">
        <v>20759</v>
      </c>
      <c r="K486" s="20">
        <v>21763</v>
      </c>
      <c r="L486" s="20">
        <v>22830</v>
      </c>
      <c r="M486" s="20">
        <v>22686</v>
      </c>
      <c r="N486" s="20">
        <v>22029</v>
      </c>
      <c r="O486" s="20">
        <v>22161</v>
      </c>
      <c r="P486" s="20">
        <v>21761</v>
      </c>
      <c r="Q486" s="20">
        <v>21270</v>
      </c>
      <c r="R486" s="20">
        <v>20023</v>
      </c>
      <c r="S486" s="20">
        <v>17121</v>
      </c>
      <c r="T486" s="20">
        <v>15627</v>
      </c>
      <c r="U486" s="20">
        <v>16140</v>
      </c>
      <c r="V486" s="20">
        <v>15441</v>
      </c>
      <c r="W486" s="20">
        <v>14458</v>
      </c>
      <c r="X486" s="20">
        <v>13213</v>
      </c>
      <c r="Y486" s="20">
        <v>12932</v>
      </c>
      <c r="AA486" s="2">
        <f>IFERROR(INDEX('Holiday Schedule'!$D$3:$D$24,MATCH(A486,'Holiday Schedule'!$C$3:$C$24,0)),0)</f>
        <v>0</v>
      </c>
      <c r="AB486" s="2">
        <f t="shared" si="56"/>
        <v>3</v>
      </c>
      <c r="AC486" s="2">
        <f t="shared" si="57"/>
        <v>305303</v>
      </c>
      <c r="AD486" s="5">
        <f t="shared" si="58"/>
        <v>103673</v>
      </c>
      <c r="AE486" s="5">
        <f t="shared" si="59"/>
        <v>408976</v>
      </c>
      <c r="AG486" s="2">
        <f t="shared" si="60"/>
        <v>4</v>
      </c>
      <c r="AH486" s="2">
        <f t="shared" si="61"/>
        <v>2025</v>
      </c>
      <c r="AJ486" s="5">
        <f t="shared" si="62"/>
        <v>22830</v>
      </c>
      <c r="AK486" s="2">
        <f t="shared" si="63"/>
        <v>11</v>
      </c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40"/>
    </row>
    <row r="487" spans="1:89" x14ac:dyDescent="0.25">
      <c r="A487" s="18">
        <v>45770</v>
      </c>
      <c r="B487" s="20">
        <v>12443</v>
      </c>
      <c r="C487" s="20">
        <v>12380</v>
      </c>
      <c r="D487" s="20">
        <v>12534</v>
      </c>
      <c r="E487" s="20">
        <v>12207</v>
      </c>
      <c r="F487" s="20">
        <v>12700</v>
      </c>
      <c r="G487" s="20">
        <v>13629</v>
      </c>
      <c r="H487" s="20">
        <v>14652</v>
      </c>
      <c r="I487" s="20">
        <v>17992</v>
      </c>
      <c r="J487" s="20">
        <v>20724</v>
      </c>
      <c r="K487" s="20">
        <v>21728</v>
      </c>
      <c r="L487" s="20">
        <v>22784</v>
      </c>
      <c r="M487" s="20">
        <v>22640</v>
      </c>
      <c r="N487" s="20">
        <v>21995</v>
      </c>
      <c r="O487" s="20">
        <v>22125</v>
      </c>
      <c r="P487" s="20">
        <v>21726</v>
      </c>
      <c r="Q487" s="20">
        <v>21236</v>
      </c>
      <c r="R487" s="20">
        <v>19990</v>
      </c>
      <c r="S487" s="20">
        <v>17092</v>
      </c>
      <c r="T487" s="20">
        <v>15597</v>
      </c>
      <c r="U487" s="20">
        <v>16076</v>
      </c>
      <c r="V487" s="20">
        <v>15411</v>
      </c>
      <c r="W487" s="20">
        <v>14434</v>
      </c>
      <c r="X487" s="20">
        <v>13193</v>
      </c>
      <c r="Y487" s="20">
        <v>12912</v>
      </c>
      <c r="AA487" s="2">
        <f>IFERROR(INDEX('Holiday Schedule'!$D$3:$D$24,MATCH(A487,'Holiday Schedule'!$C$3:$C$24,0)),0)</f>
        <v>0</v>
      </c>
      <c r="AB487" s="2">
        <f t="shared" si="56"/>
        <v>4</v>
      </c>
      <c r="AC487" s="2">
        <f t="shared" si="57"/>
        <v>304743</v>
      </c>
      <c r="AD487" s="5">
        <f t="shared" si="58"/>
        <v>103457</v>
      </c>
      <c r="AE487" s="5">
        <f t="shared" si="59"/>
        <v>408200</v>
      </c>
      <c r="AG487" s="2">
        <f t="shared" si="60"/>
        <v>4</v>
      </c>
      <c r="AH487" s="2">
        <f t="shared" si="61"/>
        <v>2025</v>
      </c>
      <c r="AJ487" s="5">
        <f t="shared" si="62"/>
        <v>22784</v>
      </c>
      <c r="AK487" s="2">
        <f t="shared" si="63"/>
        <v>11</v>
      </c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40"/>
    </row>
    <row r="488" spans="1:89" x14ac:dyDescent="0.25">
      <c r="A488" s="18">
        <v>45771</v>
      </c>
      <c r="B488" s="20">
        <v>12404</v>
      </c>
      <c r="C488" s="20">
        <v>12341</v>
      </c>
      <c r="D488" s="20">
        <v>12493</v>
      </c>
      <c r="E488" s="20">
        <v>12172</v>
      </c>
      <c r="F488" s="20">
        <v>12661</v>
      </c>
      <c r="G488" s="20">
        <v>13561</v>
      </c>
      <c r="H488" s="20">
        <v>14606</v>
      </c>
      <c r="I488" s="20">
        <v>17933</v>
      </c>
      <c r="J488" s="20">
        <v>20657</v>
      </c>
      <c r="K488" s="20">
        <v>21657</v>
      </c>
      <c r="L488" s="20">
        <v>22712</v>
      </c>
      <c r="M488" s="20">
        <v>22567</v>
      </c>
      <c r="N488" s="20">
        <v>21923</v>
      </c>
      <c r="O488" s="20">
        <v>22053</v>
      </c>
      <c r="P488" s="20">
        <v>21655</v>
      </c>
      <c r="Q488" s="20">
        <v>21167</v>
      </c>
      <c r="R488" s="20">
        <v>19925</v>
      </c>
      <c r="S488" s="20">
        <v>17037</v>
      </c>
      <c r="T488" s="20">
        <v>15547</v>
      </c>
      <c r="U488" s="20">
        <v>16023</v>
      </c>
      <c r="V488" s="20">
        <v>15360</v>
      </c>
      <c r="W488" s="20">
        <v>14383</v>
      </c>
      <c r="X488" s="20">
        <v>13148</v>
      </c>
      <c r="Y488" s="20">
        <v>12868</v>
      </c>
      <c r="AA488" s="2">
        <f>IFERROR(INDEX('Holiday Schedule'!$D$3:$D$24,MATCH(A488,'Holiday Schedule'!$C$3:$C$24,0)),0)</f>
        <v>0</v>
      </c>
      <c r="AB488" s="2">
        <f t="shared" si="56"/>
        <v>5</v>
      </c>
      <c r="AC488" s="2">
        <f t="shared" si="57"/>
        <v>303747</v>
      </c>
      <c r="AD488" s="5">
        <f t="shared" si="58"/>
        <v>103106</v>
      </c>
      <c r="AE488" s="5">
        <f t="shared" si="59"/>
        <v>406853</v>
      </c>
      <c r="AG488" s="2">
        <f t="shared" si="60"/>
        <v>4</v>
      </c>
      <c r="AH488" s="2">
        <f t="shared" si="61"/>
        <v>2025</v>
      </c>
      <c r="AJ488" s="5">
        <f t="shared" si="62"/>
        <v>22712</v>
      </c>
      <c r="AK488" s="2">
        <f t="shared" si="63"/>
        <v>11</v>
      </c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40"/>
    </row>
    <row r="489" spans="1:89" x14ac:dyDescent="0.25">
      <c r="A489" s="18">
        <v>45772</v>
      </c>
      <c r="B489" s="20">
        <v>12377</v>
      </c>
      <c r="C489" s="20">
        <v>12312</v>
      </c>
      <c r="D489" s="20">
        <v>12464</v>
      </c>
      <c r="E489" s="20">
        <v>12142</v>
      </c>
      <c r="F489" s="20">
        <v>12633</v>
      </c>
      <c r="G489" s="20">
        <v>13536</v>
      </c>
      <c r="H489" s="20">
        <v>14571</v>
      </c>
      <c r="I489" s="20">
        <v>17892</v>
      </c>
      <c r="J489" s="20">
        <v>20610</v>
      </c>
      <c r="K489" s="20">
        <v>21607</v>
      </c>
      <c r="L489" s="20">
        <v>22659</v>
      </c>
      <c r="M489" s="20">
        <v>22516</v>
      </c>
      <c r="N489" s="20">
        <v>21872</v>
      </c>
      <c r="O489" s="20">
        <v>22001</v>
      </c>
      <c r="P489" s="20">
        <v>21605</v>
      </c>
      <c r="Q489" s="20">
        <v>21119</v>
      </c>
      <c r="R489" s="20">
        <v>19879</v>
      </c>
      <c r="S489" s="20">
        <v>16997</v>
      </c>
      <c r="T489" s="20">
        <v>15511</v>
      </c>
      <c r="U489" s="20">
        <v>15993</v>
      </c>
      <c r="V489" s="20">
        <v>15326</v>
      </c>
      <c r="W489" s="20">
        <v>14350</v>
      </c>
      <c r="X489" s="20">
        <v>13115</v>
      </c>
      <c r="Y489" s="20">
        <v>12835</v>
      </c>
      <c r="AA489" s="2">
        <f>IFERROR(INDEX('Holiday Schedule'!$D$3:$D$24,MATCH(A489,'Holiday Schedule'!$C$3:$C$24,0)),0)</f>
        <v>0</v>
      </c>
      <c r="AB489" s="2">
        <f t="shared" si="56"/>
        <v>6</v>
      </c>
      <c r="AC489" s="2">
        <f t="shared" si="57"/>
        <v>303052</v>
      </c>
      <c r="AD489" s="5">
        <f t="shared" si="58"/>
        <v>102870</v>
      </c>
      <c r="AE489" s="5">
        <f t="shared" si="59"/>
        <v>405922</v>
      </c>
      <c r="AG489" s="2">
        <f t="shared" si="60"/>
        <v>4</v>
      </c>
      <c r="AH489" s="2">
        <f t="shared" si="61"/>
        <v>2025</v>
      </c>
      <c r="AJ489" s="5">
        <f t="shared" si="62"/>
        <v>22659</v>
      </c>
      <c r="AK489" s="2">
        <f t="shared" si="63"/>
        <v>11</v>
      </c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40"/>
    </row>
    <row r="490" spans="1:89" x14ac:dyDescent="0.25">
      <c r="A490" s="18">
        <v>45773</v>
      </c>
      <c r="B490" s="20">
        <v>12278</v>
      </c>
      <c r="C490" s="20">
        <v>12256</v>
      </c>
      <c r="D490" s="20">
        <v>11193</v>
      </c>
      <c r="E490" s="20">
        <v>12041</v>
      </c>
      <c r="F490" s="20">
        <v>12506</v>
      </c>
      <c r="G490" s="20">
        <v>13325</v>
      </c>
      <c r="H490" s="20">
        <v>14115</v>
      </c>
      <c r="I490" s="20">
        <v>16891</v>
      </c>
      <c r="J490" s="20">
        <v>19432</v>
      </c>
      <c r="K490" s="20">
        <v>20585</v>
      </c>
      <c r="L490" s="20">
        <v>21440</v>
      </c>
      <c r="M490" s="20">
        <v>21460</v>
      </c>
      <c r="N490" s="20">
        <v>20655</v>
      </c>
      <c r="O490" s="20">
        <v>20688</v>
      </c>
      <c r="P490" s="20">
        <v>20328</v>
      </c>
      <c r="Q490" s="20">
        <v>19877</v>
      </c>
      <c r="R490" s="20">
        <v>18742</v>
      </c>
      <c r="S490" s="20">
        <v>16541</v>
      </c>
      <c r="T490" s="20">
        <v>15101</v>
      </c>
      <c r="U490" s="20">
        <v>15699</v>
      </c>
      <c r="V490" s="20">
        <v>14940</v>
      </c>
      <c r="W490" s="20">
        <v>14112</v>
      </c>
      <c r="X490" s="20">
        <v>12940</v>
      </c>
      <c r="Y490" s="20">
        <v>12693</v>
      </c>
      <c r="AA490" s="2">
        <f>IFERROR(INDEX('Holiday Schedule'!$D$3:$D$24,MATCH(A490,'Holiday Schedule'!$C$3:$C$24,0)),0)</f>
        <v>0</v>
      </c>
      <c r="AB490" s="2">
        <f t="shared" si="56"/>
        <v>7</v>
      </c>
      <c r="AC490" s="2">
        <f t="shared" si="57"/>
        <v>0</v>
      </c>
      <c r="AD490" s="5">
        <f t="shared" si="58"/>
        <v>389838</v>
      </c>
      <c r="AE490" s="5">
        <f t="shared" si="59"/>
        <v>389838</v>
      </c>
      <c r="AG490" s="2">
        <f t="shared" si="60"/>
        <v>4</v>
      </c>
      <c r="AH490" s="2">
        <f t="shared" si="61"/>
        <v>2025</v>
      </c>
      <c r="AJ490" s="5">
        <f t="shared" si="62"/>
        <v>21460</v>
      </c>
      <c r="AK490" s="2">
        <f t="shared" si="63"/>
        <v>12</v>
      </c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40"/>
    </row>
    <row r="491" spans="1:89" x14ac:dyDescent="0.25">
      <c r="A491" s="18">
        <v>45774</v>
      </c>
      <c r="B491" s="20">
        <v>12278</v>
      </c>
      <c r="C491" s="20">
        <v>12257</v>
      </c>
      <c r="D491" s="20">
        <v>11191</v>
      </c>
      <c r="E491" s="20">
        <v>12039</v>
      </c>
      <c r="F491" s="20">
        <v>12508</v>
      </c>
      <c r="G491" s="20">
        <v>13333</v>
      </c>
      <c r="H491" s="20">
        <v>14121</v>
      </c>
      <c r="I491" s="20">
        <v>16891</v>
      </c>
      <c r="J491" s="20">
        <v>19433</v>
      </c>
      <c r="K491" s="20">
        <v>20586</v>
      </c>
      <c r="L491" s="20">
        <v>21442</v>
      </c>
      <c r="M491" s="20">
        <v>21461</v>
      </c>
      <c r="N491" s="20">
        <v>20656</v>
      </c>
      <c r="O491" s="20">
        <v>20689</v>
      </c>
      <c r="P491" s="20">
        <v>20329</v>
      </c>
      <c r="Q491" s="20">
        <v>19878</v>
      </c>
      <c r="R491" s="20">
        <v>18743</v>
      </c>
      <c r="S491" s="20">
        <v>16542</v>
      </c>
      <c r="T491" s="20">
        <v>15099</v>
      </c>
      <c r="U491" s="20">
        <v>15699</v>
      </c>
      <c r="V491" s="20">
        <v>14942</v>
      </c>
      <c r="W491" s="20">
        <v>14116</v>
      </c>
      <c r="X491" s="20">
        <v>12943</v>
      </c>
      <c r="Y491" s="20">
        <v>12697</v>
      </c>
      <c r="AA491" s="2">
        <f>IFERROR(INDEX('Holiday Schedule'!$D$3:$D$24,MATCH(A491,'Holiday Schedule'!$C$3:$C$24,0)),0)</f>
        <v>0</v>
      </c>
      <c r="AB491" s="2">
        <f t="shared" si="56"/>
        <v>1</v>
      </c>
      <c r="AC491" s="2">
        <f t="shared" si="57"/>
        <v>0</v>
      </c>
      <c r="AD491" s="5">
        <f t="shared" si="58"/>
        <v>389873</v>
      </c>
      <c r="AE491" s="5">
        <f t="shared" si="59"/>
        <v>389873</v>
      </c>
      <c r="AG491" s="2">
        <f t="shared" si="60"/>
        <v>4</v>
      </c>
      <c r="AH491" s="2">
        <f t="shared" si="61"/>
        <v>2025</v>
      </c>
      <c r="AJ491" s="5">
        <f t="shared" si="62"/>
        <v>21461</v>
      </c>
      <c r="AK491" s="2">
        <f t="shared" si="63"/>
        <v>12</v>
      </c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40"/>
    </row>
    <row r="492" spans="1:89" x14ac:dyDescent="0.25">
      <c r="A492" s="18">
        <v>45775</v>
      </c>
      <c r="B492" s="20">
        <v>12370</v>
      </c>
      <c r="C492" s="20">
        <v>12305</v>
      </c>
      <c r="D492" s="20">
        <v>12457</v>
      </c>
      <c r="E492" s="20">
        <v>12135</v>
      </c>
      <c r="F492" s="20">
        <v>12624</v>
      </c>
      <c r="G492" s="20">
        <v>13527</v>
      </c>
      <c r="H492" s="20">
        <v>14566</v>
      </c>
      <c r="I492" s="20">
        <v>17884</v>
      </c>
      <c r="J492" s="20">
        <v>20601</v>
      </c>
      <c r="K492" s="20">
        <v>21599</v>
      </c>
      <c r="L492" s="20">
        <v>22649</v>
      </c>
      <c r="M492" s="20">
        <v>22506</v>
      </c>
      <c r="N492" s="20">
        <v>21863</v>
      </c>
      <c r="O492" s="20">
        <v>21993</v>
      </c>
      <c r="P492" s="20">
        <v>21597</v>
      </c>
      <c r="Q492" s="20">
        <v>21110</v>
      </c>
      <c r="R492" s="20">
        <v>19871</v>
      </c>
      <c r="S492" s="20">
        <v>16990</v>
      </c>
      <c r="T492" s="20">
        <v>15505</v>
      </c>
      <c r="U492" s="20">
        <v>15971</v>
      </c>
      <c r="V492" s="20">
        <v>15316</v>
      </c>
      <c r="W492" s="20">
        <v>14343</v>
      </c>
      <c r="X492" s="20">
        <v>13110</v>
      </c>
      <c r="Y492" s="20">
        <v>12827</v>
      </c>
      <c r="AA492" s="2">
        <f>IFERROR(INDEX('Holiday Schedule'!$D$3:$D$24,MATCH(A492,'Holiday Schedule'!$C$3:$C$24,0)),0)</f>
        <v>0</v>
      </c>
      <c r="AB492" s="2">
        <f t="shared" si="56"/>
        <v>2</v>
      </c>
      <c r="AC492" s="2">
        <f t="shared" si="57"/>
        <v>302908</v>
      </c>
      <c r="AD492" s="5">
        <f t="shared" si="58"/>
        <v>102811</v>
      </c>
      <c r="AE492" s="5">
        <f t="shared" si="59"/>
        <v>405719</v>
      </c>
      <c r="AG492" s="2">
        <f t="shared" si="60"/>
        <v>4</v>
      </c>
      <c r="AH492" s="2">
        <f t="shared" si="61"/>
        <v>2025</v>
      </c>
      <c r="AJ492" s="5">
        <f t="shared" si="62"/>
        <v>22649</v>
      </c>
      <c r="AK492" s="2">
        <f t="shared" si="63"/>
        <v>11</v>
      </c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40"/>
    </row>
    <row r="493" spans="1:89" x14ac:dyDescent="0.25">
      <c r="A493" s="18">
        <v>45776</v>
      </c>
      <c r="B493" s="20">
        <v>12362</v>
      </c>
      <c r="C493" s="20">
        <v>12298</v>
      </c>
      <c r="D493" s="20">
        <v>12453</v>
      </c>
      <c r="E493" s="20">
        <v>12128</v>
      </c>
      <c r="F493" s="20">
        <v>12617</v>
      </c>
      <c r="G493" s="20">
        <v>13518</v>
      </c>
      <c r="H493" s="20">
        <v>14576</v>
      </c>
      <c r="I493" s="20">
        <v>17897</v>
      </c>
      <c r="J493" s="20">
        <v>20615</v>
      </c>
      <c r="K493" s="20">
        <v>21615</v>
      </c>
      <c r="L493" s="20">
        <v>22665</v>
      </c>
      <c r="M493" s="20">
        <v>22522</v>
      </c>
      <c r="N493" s="20">
        <v>21879</v>
      </c>
      <c r="O493" s="20">
        <v>22009</v>
      </c>
      <c r="P493" s="20">
        <v>21616</v>
      </c>
      <c r="Q493" s="20">
        <v>21124</v>
      </c>
      <c r="R493" s="20">
        <v>19884</v>
      </c>
      <c r="S493" s="20">
        <v>17003</v>
      </c>
      <c r="T493" s="20">
        <v>15516</v>
      </c>
      <c r="U493" s="20">
        <v>15994</v>
      </c>
      <c r="V493" s="20">
        <v>15324</v>
      </c>
      <c r="W493" s="20">
        <v>14350</v>
      </c>
      <c r="X493" s="20">
        <v>13114</v>
      </c>
      <c r="Y493" s="20">
        <v>12833</v>
      </c>
      <c r="AA493" s="2">
        <f>IFERROR(INDEX('Holiday Schedule'!$D$3:$D$24,MATCH(A493,'Holiday Schedule'!$C$3:$C$24,0)),0)</f>
        <v>0</v>
      </c>
      <c r="AB493" s="2">
        <f t="shared" si="56"/>
        <v>3</v>
      </c>
      <c r="AC493" s="2">
        <f t="shared" si="57"/>
        <v>303127</v>
      </c>
      <c r="AD493" s="5">
        <f t="shared" si="58"/>
        <v>102785</v>
      </c>
      <c r="AE493" s="5">
        <f t="shared" si="59"/>
        <v>405912</v>
      </c>
      <c r="AG493" s="2">
        <f t="shared" si="60"/>
        <v>4</v>
      </c>
      <c r="AH493" s="2">
        <f t="shared" si="61"/>
        <v>2025</v>
      </c>
      <c r="AJ493" s="5">
        <f t="shared" si="62"/>
        <v>22665</v>
      </c>
      <c r="AK493" s="2">
        <f t="shared" si="63"/>
        <v>11</v>
      </c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40"/>
    </row>
    <row r="494" spans="1:89" x14ac:dyDescent="0.25">
      <c r="A494" s="18">
        <v>45777</v>
      </c>
      <c r="B494" s="20">
        <v>12364</v>
      </c>
      <c r="C494" s="20">
        <v>12299</v>
      </c>
      <c r="D494" s="20">
        <v>12451</v>
      </c>
      <c r="E494" s="20">
        <v>12130</v>
      </c>
      <c r="F494" s="20">
        <v>12617</v>
      </c>
      <c r="G494" s="20">
        <v>13522</v>
      </c>
      <c r="H494" s="20">
        <v>14567</v>
      </c>
      <c r="I494" s="20">
        <v>17884</v>
      </c>
      <c r="J494" s="20">
        <v>20602</v>
      </c>
      <c r="K494" s="20">
        <v>21599</v>
      </c>
      <c r="L494" s="20">
        <v>22650</v>
      </c>
      <c r="M494" s="20">
        <v>22506</v>
      </c>
      <c r="N494" s="20">
        <v>21864</v>
      </c>
      <c r="O494" s="20">
        <v>21994</v>
      </c>
      <c r="P494" s="20">
        <v>21597</v>
      </c>
      <c r="Q494" s="20">
        <v>21110</v>
      </c>
      <c r="R494" s="20">
        <v>19872</v>
      </c>
      <c r="S494" s="20">
        <v>16991</v>
      </c>
      <c r="T494" s="20">
        <v>15505</v>
      </c>
      <c r="U494" s="20">
        <v>15967</v>
      </c>
      <c r="V494" s="20">
        <v>15315</v>
      </c>
      <c r="W494" s="20">
        <v>14343</v>
      </c>
      <c r="X494" s="20">
        <v>13110</v>
      </c>
      <c r="Y494" s="20">
        <v>12831</v>
      </c>
      <c r="AA494" s="2">
        <f>IFERROR(INDEX('Holiday Schedule'!$D$3:$D$24,MATCH(A494,'Holiday Schedule'!$C$3:$C$24,0)),0)</f>
        <v>0</v>
      </c>
      <c r="AB494" s="2">
        <f t="shared" si="56"/>
        <v>4</v>
      </c>
      <c r="AC494" s="2">
        <f t="shared" si="57"/>
        <v>302909</v>
      </c>
      <c r="AD494" s="5">
        <f t="shared" si="58"/>
        <v>102781</v>
      </c>
      <c r="AE494" s="5">
        <f t="shared" si="59"/>
        <v>405690</v>
      </c>
      <c r="AG494" s="2">
        <f t="shared" si="60"/>
        <v>4</v>
      </c>
      <c r="AH494" s="2">
        <f t="shared" si="61"/>
        <v>2025</v>
      </c>
      <c r="AJ494" s="5">
        <f t="shared" si="62"/>
        <v>22650</v>
      </c>
      <c r="AK494" s="2">
        <f t="shared" si="63"/>
        <v>11</v>
      </c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40"/>
    </row>
    <row r="495" spans="1:89" x14ac:dyDescent="0.25">
      <c r="A495" s="18">
        <v>45778</v>
      </c>
      <c r="B495" s="20">
        <v>11608</v>
      </c>
      <c r="C495" s="20">
        <v>11378</v>
      </c>
      <c r="D495" s="20">
        <v>11280</v>
      </c>
      <c r="E495" s="20">
        <v>11414</v>
      </c>
      <c r="F495" s="20">
        <v>11691</v>
      </c>
      <c r="G495" s="20">
        <v>12191</v>
      </c>
      <c r="H495" s="20">
        <v>13290</v>
      </c>
      <c r="I495" s="20">
        <v>16507</v>
      </c>
      <c r="J495" s="20">
        <v>19585</v>
      </c>
      <c r="K495" s="20">
        <v>21124</v>
      </c>
      <c r="L495" s="20">
        <v>21798</v>
      </c>
      <c r="M495" s="20">
        <v>22539</v>
      </c>
      <c r="N495" s="20">
        <v>22194</v>
      </c>
      <c r="O495" s="20">
        <v>22746</v>
      </c>
      <c r="P495" s="20">
        <v>22448</v>
      </c>
      <c r="Q495" s="20">
        <v>21833</v>
      </c>
      <c r="R495" s="20">
        <v>20502</v>
      </c>
      <c r="S495" s="20">
        <v>17805</v>
      </c>
      <c r="T495" s="20">
        <v>15864</v>
      </c>
      <c r="U495" s="20">
        <v>15227</v>
      </c>
      <c r="V495" s="20">
        <v>15643</v>
      </c>
      <c r="W495" s="20">
        <v>14650</v>
      </c>
      <c r="X495" s="20">
        <v>12906</v>
      </c>
      <c r="Y495" s="20">
        <v>12019</v>
      </c>
      <c r="AA495" s="2">
        <f>IFERROR(INDEX('Holiday Schedule'!$D$3:$D$24,MATCH(A495,'Holiday Schedule'!$C$3:$C$24,0)),0)</f>
        <v>0</v>
      </c>
      <c r="AB495" s="2">
        <f t="shared" si="56"/>
        <v>5</v>
      </c>
      <c r="AC495" s="2">
        <f t="shared" si="57"/>
        <v>303371</v>
      </c>
      <c r="AD495" s="5">
        <f t="shared" si="58"/>
        <v>94871</v>
      </c>
      <c r="AE495" s="5">
        <f t="shared" si="59"/>
        <v>398242</v>
      </c>
      <c r="AG495" s="2">
        <f t="shared" si="60"/>
        <v>5</v>
      </c>
      <c r="AH495" s="2">
        <f t="shared" si="61"/>
        <v>2025</v>
      </c>
      <c r="AJ495" s="5">
        <f t="shared" si="62"/>
        <v>22746</v>
      </c>
      <c r="AK495" s="2">
        <f t="shared" si="63"/>
        <v>14</v>
      </c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40"/>
    </row>
    <row r="496" spans="1:89" x14ac:dyDescent="0.25">
      <c r="A496" s="18">
        <v>45779</v>
      </c>
      <c r="B496" s="20">
        <v>11618</v>
      </c>
      <c r="C496" s="20">
        <v>11384</v>
      </c>
      <c r="D496" s="20">
        <v>11289</v>
      </c>
      <c r="E496" s="20">
        <v>11424</v>
      </c>
      <c r="F496" s="20">
        <v>11703</v>
      </c>
      <c r="G496" s="20">
        <v>12235</v>
      </c>
      <c r="H496" s="20">
        <v>13293</v>
      </c>
      <c r="I496" s="20">
        <v>16508</v>
      </c>
      <c r="J496" s="20">
        <v>19588</v>
      </c>
      <c r="K496" s="20">
        <v>21126</v>
      </c>
      <c r="L496" s="20">
        <v>21801</v>
      </c>
      <c r="M496" s="20">
        <v>22545</v>
      </c>
      <c r="N496" s="20">
        <v>22200</v>
      </c>
      <c r="O496" s="20">
        <v>22747</v>
      </c>
      <c r="P496" s="20">
        <v>22447</v>
      </c>
      <c r="Q496" s="20">
        <v>21830</v>
      </c>
      <c r="R496" s="20">
        <v>20502</v>
      </c>
      <c r="S496" s="20">
        <v>17807</v>
      </c>
      <c r="T496" s="20">
        <v>15866</v>
      </c>
      <c r="U496" s="20">
        <v>15257</v>
      </c>
      <c r="V496" s="20">
        <v>15649</v>
      </c>
      <c r="W496" s="20">
        <v>14656</v>
      </c>
      <c r="X496" s="20">
        <v>12911</v>
      </c>
      <c r="Y496" s="20">
        <v>12028</v>
      </c>
      <c r="AA496" s="2">
        <f>IFERROR(INDEX('Holiday Schedule'!$D$3:$D$24,MATCH(A496,'Holiday Schedule'!$C$3:$C$24,0)),0)</f>
        <v>0</v>
      </c>
      <c r="AB496" s="2">
        <f t="shared" si="56"/>
        <v>6</v>
      </c>
      <c r="AC496" s="2">
        <f t="shared" si="57"/>
        <v>303440</v>
      </c>
      <c r="AD496" s="5">
        <f t="shared" si="58"/>
        <v>94974</v>
      </c>
      <c r="AE496" s="5">
        <f t="shared" si="59"/>
        <v>398414</v>
      </c>
      <c r="AG496" s="2">
        <f t="shared" si="60"/>
        <v>5</v>
      </c>
      <c r="AH496" s="2">
        <f t="shared" si="61"/>
        <v>2025</v>
      </c>
      <c r="AJ496" s="5">
        <f t="shared" si="62"/>
        <v>22747</v>
      </c>
      <c r="AK496" s="2">
        <f t="shared" si="63"/>
        <v>14</v>
      </c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40"/>
    </row>
    <row r="497" spans="1:89" x14ac:dyDescent="0.25">
      <c r="A497" s="18">
        <v>45780</v>
      </c>
      <c r="B497" s="20">
        <v>11604</v>
      </c>
      <c r="C497" s="20">
        <v>11354</v>
      </c>
      <c r="D497" s="20">
        <v>11256</v>
      </c>
      <c r="E497" s="20">
        <v>11317</v>
      </c>
      <c r="F497" s="20">
        <v>11590</v>
      </c>
      <c r="G497" s="20">
        <v>11952</v>
      </c>
      <c r="H497" s="20">
        <v>12831</v>
      </c>
      <c r="I497" s="20">
        <v>15465</v>
      </c>
      <c r="J497" s="20">
        <v>18210</v>
      </c>
      <c r="K497" s="20">
        <v>19770</v>
      </c>
      <c r="L497" s="20">
        <v>20721</v>
      </c>
      <c r="M497" s="20">
        <v>21393</v>
      </c>
      <c r="N497" s="20">
        <v>20889</v>
      </c>
      <c r="O497" s="20">
        <v>21145</v>
      </c>
      <c r="P497" s="20">
        <v>20845</v>
      </c>
      <c r="Q497" s="20">
        <v>20354</v>
      </c>
      <c r="R497" s="20">
        <v>19192</v>
      </c>
      <c r="S497" s="20">
        <v>17174</v>
      </c>
      <c r="T497" s="20">
        <v>15519</v>
      </c>
      <c r="U497" s="20">
        <v>14940</v>
      </c>
      <c r="V497" s="20">
        <v>15262</v>
      </c>
      <c r="W497" s="20">
        <v>14415</v>
      </c>
      <c r="X497" s="20">
        <v>12764</v>
      </c>
      <c r="Y497" s="20">
        <v>11923</v>
      </c>
      <c r="AA497" s="2">
        <f>IFERROR(INDEX('Holiday Schedule'!$D$3:$D$24,MATCH(A497,'Holiday Schedule'!$C$3:$C$24,0)),0)</f>
        <v>0</v>
      </c>
      <c r="AB497" s="2">
        <f t="shared" si="56"/>
        <v>7</v>
      </c>
      <c r="AC497" s="2">
        <f t="shared" si="57"/>
        <v>0</v>
      </c>
      <c r="AD497" s="5">
        <f t="shared" si="58"/>
        <v>381885</v>
      </c>
      <c r="AE497" s="5">
        <f t="shared" si="59"/>
        <v>381885</v>
      </c>
      <c r="AG497" s="2">
        <f t="shared" si="60"/>
        <v>5</v>
      </c>
      <c r="AH497" s="2">
        <f t="shared" si="61"/>
        <v>2025</v>
      </c>
      <c r="AJ497" s="5">
        <f t="shared" si="62"/>
        <v>21393</v>
      </c>
      <c r="AK497" s="2">
        <f t="shared" si="63"/>
        <v>12</v>
      </c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40"/>
    </row>
    <row r="498" spans="1:89" x14ac:dyDescent="0.25">
      <c r="A498" s="18">
        <v>45781</v>
      </c>
      <c r="B498" s="20">
        <v>11602</v>
      </c>
      <c r="C498" s="20">
        <v>11353</v>
      </c>
      <c r="D498" s="20">
        <v>11254</v>
      </c>
      <c r="E498" s="20">
        <v>11313</v>
      </c>
      <c r="F498" s="20">
        <v>11586</v>
      </c>
      <c r="G498" s="20">
        <v>11992</v>
      </c>
      <c r="H498" s="20">
        <v>12838</v>
      </c>
      <c r="I498" s="20">
        <v>15467</v>
      </c>
      <c r="J498" s="20">
        <v>18213</v>
      </c>
      <c r="K498" s="20">
        <v>19774</v>
      </c>
      <c r="L498" s="20">
        <v>20724</v>
      </c>
      <c r="M498" s="20">
        <v>21396</v>
      </c>
      <c r="N498" s="20">
        <v>20892</v>
      </c>
      <c r="O498" s="20">
        <v>21148</v>
      </c>
      <c r="P498" s="20">
        <v>20849</v>
      </c>
      <c r="Q498" s="20">
        <v>20357</v>
      </c>
      <c r="R498" s="20">
        <v>19195</v>
      </c>
      <c r="S498" s="20">
        <v>17176</v>
      </c>
      <c r="T498" s="20">
        <v>15506</v>
      </c>
      <c r="U498" s="20">
        <v>14891</v>
      </c>
      <c r="V498" s="20">
        <v>15267</v>
      </c>
      <c r="W498" s="20">
        <v>14419</v>
      </c>
      <c r="X498" s="20">
        <v>12770</v>
      </c>
      <c r="Y498" s="20">
        <v>11927</v>
      </c>
      <c r="AA498" s="2">
        <f>IFERROR(INDEX('Holiday Schedule'!$D$3:$D$24,MATCH(A498,'Holiday Schedule'!$C$3:$C$24,0)),0)</f>
        <v>0</v>
      </c>
      <c r="AB498" s="2">
        <f t="shared" si="56"/>
        <v>1</v>
      </c>
      <c r="AC498" s="2">
        <f t="shared" si="57"/>
        <v>0</v>
      </c>
      <c r="AD498" s="5">
        <f t="shared" si="58"/>
        <v>381909</v>
      </c>
      <c r="AE498" s="5">
        <f t="shared" si="59"/>
        <v>381909</v>
      </c>
      <c r="AG498" s="2">
        <f t="shared" si="60"/>
        <v>5</v>
      </c>
      <c r="AH498" s="2">
        <f t="shared" si="61"/>
        <v>2025</v>
      </c>
      <c r="AJ498" s="5">
        <f t="shared" si="62"/>
        <v>21396</v>
      </c>
      <c r="AK498" s="2">
        <f t="shared" si="63"/>
        <v>12</v>
      </c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40"/>
    </row>
    <row r="499" spans="1:89" x14ac:dyDescent="0.25">
      <c r="A499" s="18">
        <v>45782</v>
      </c>
      <c r="B499" s="20">
        <v>11589</v>
      </c>
      <c r="C499" s="20">
        <v>11359</v>
      </c>
      <c r="D499" s="20">
        <v>11261</v>
      </c>
      <c r="E499" s="20">
        <v>11395</v>
      </c>
      <c r="F499" s="20">
        <v>11674</v>
      </c>
      <c r="G499" s="20">
        <v>12169</v>
      </c>
      <c r="H499" s="20">
        <v>13256</v>
      </c>
      <c r="I499" s="20">
        <v>16463</v>
      </c>
      <c r="J499" s="20">
        <v>19533</v>
      </c>
      <c r="K499" s="20">
        <v>21068</v>
      </c>
      <c r="L499" s="20">
        <v>21742</v>
      </c>
      <c r="M499" s="20">
        <v>22481</v>
      </c>
      <c r="N499" s="20">
        <v>22136</v>
      </c>
      <c r="O499" s="20">
        <v>22685</v>
      </c>
      <c r="P499" s="20">
        <v>22386</v>
      </c>
      <c r="Q499" s="20">
        <v>21772</v>
      </c>
      <c r="R499" s="20">
        <v>20446</v>
      </c>
      <c r="S499" s="20">
        <v>17760</v>
      </c>
      <c r="T499" s="20">
        <v>15823</v>
      </c>
      <c r="U499" s="20">
        <v>15181</v>
      </c>
      <c r="V499" s="20">
        <v>15602</v>
      </c>
      <c r="W499" s="20">
        <v>14612</v>
      </c>
      <c r="X499" s="20">
        <v>12872</v>
      </c>
      <c r="Y499" s="20">
        <v>11990</v>
      </c>
      <c r="AA499" s="2">
        <f>IFERROR(INDEX('Holiday Schedule'!$D$3:$D$24,MATCH(A499,'Holiday Schedule'!$C$3:$C$24,0)),0)</f>
        <v>0</v>
      </c>
      <c r="AB499" s="2">
        <f t="shared" si="56"/>
        <v>2</v>
      </c>
      <c r="AC499" s="2">
        <f t="shared" si="57"/>
        <v>302562</v>
      </c>
      <c r="AD499" s="5">
        <f t="shared" si="58"/>
        <v>94693</v>
      </c>
      <c r="AE499" s="5">
        <f t="shared" si="59"/>
        <v>397255</v>
      </c>
      <c r="AG499" s="2">
        <f t="shared" si="60"/>
        <v>5</v>
      </c>
      <c r="AH499" s="2">
        <f t="shared" si="61"/>
        <v>2025</v>
      </c>
      <c r="AJ499" s="5">
        <f t="shared" si="62"/>
        <v>22685</v>
      </c>
      <c r="AK499" s="2">
        <f t="shared" si="63"/>
        <v>14</v>
      </c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40"/>
    </row>
    <row r="500" spans="1:89" x14ac:dyDescent="0.25">
      <c r="A500" s="18">
        <v>45783</v>
      </c>
      <c r="B500" s="20">
        <v>11558</v>
      </c>
      <c r="C500" s="20">
        <v>11330</v>
      </c>
      <c r="D500" s="20">
        <v>11234</v>
      </c>
      <c r="E500" s="20">
        <v>11366</v>
      </c>
      <c r="F500" s="20">
        <v>11644</v>
      </c>
      <c r="G500" s="20">
        <v>12181</v>
      </c>
      <c r="H500" s="20">
        <v>13222</v>
      </c>
      <c r="I500" s="20">
        <v>16424</v>
      </c>
      <c r="J500" s="20">
        <v>19487</v>
      </c>
      <c r="K500" s="20">
        <v>21017</v>
      </c>
      <c r="L500" s="20">
        <v>21689</v>
      </c>
      <c r="M500" s="20">
        <v>22425</v>
      </c>
      <c r="N500" s="20">
        <v>22083</v>
      </c>
      <c r="O500" s="20">
        <v>22629</v>
      </c>
      <c r="P500" s="20">
        <v>22331</v>
      </c>
      <c r="Q500" s="20">
        <v>21720</v>
      </c>
      <c r="R500" s="20">
        <v>20397</v>
      </c>
      <c r="S500" s="20">
        <v>17715</v>
      </c>
      <c r="T500" s="20">
        <v>15786</v>
      </c>
      <c r="U500" s="20">
        <v>15204</v>
      </c>
      <c r="V500" s="20">
        <v>15566</v>
      </c>
      <c r="W500" s="20">
        <v>14577</v>
      </c>
      <c r="X500" s="20">
        <v>12842</v>
      </c>
      <c r="Y500" s="20">
        <v>11961</v>
      </c>
      <c r="AA500" s="2">
        <f>IFERROR(INDEX('Holiday Schedule'!$D$3:$D$24,MATCH(A500,'Holiday Schedule'!$C$3:$C$24,0)),0)</f>
        <v>0</v>
      </c>
      <c r="AB500" s="2">
        <f t="shared" si="56"/>
        <v>3</v>
      </c>
      <c r="AC500" s="2">
        <f t="shared" si="57"/>
        <v>301892</v>
      </c>
      <c r="AD500" s="5">
        <f t="shared" si="58"/>
        <v>94496</v>
      </c>
      <c r="AE500" s="5">
        <f t="shared" si="59"/>
        <v>396388</v>
      </c>
      <c r="AG500" s="2">
        <f t="shared" si="60"/>
        <v>5</v>
      </c>
      <c r="AH500" s="2">
        <f t="shared" si="61"/>
        <v>2025</v>
      </c>
      <c r="AJ500" s="5">
        <f t="shared" si="62"/>
        <v>22629</v>
      </c>
      <c r="AK500" s="2">
        <f t="shared" si="63"/>
        <v>14</v>
      </c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40"/>
    </row>
    <row r="501" spans="1:89" x14ac:dyDescent="0.25">
      <c r="A501" s="18">
        <v>45784</v>
      </c>
      <c r="B501" s="20">
        <v>11505</v>
      </c>
      <c r="C501" s="20">
        <v>11278</v>
      </c>
      <c r="D501" s="20">
        <v>11182</v>
      </c>
      <c r="E501" s="20">
        <v>11315</v>
      </c>
      <c r="F501" s="20">
        <v>11591</v>
      </c>
      <c r="G501" s="20">
        <v>12097</v>
      </c>
      <c r="H501" s="20">
        <v>13160</v>
      </c>
      <c r="I501" s="20">
        <v>16345</v>
      </c>
      <c r="J501" s="20">
        <v>19397</v>
      </c>
      <c r="K501" s="20">
        <v>20915</v>
      </c>
      <c r="L501" s="20">
        <v>21583</v>
      </c>
      <c r="M501" s="20">
        <v>22318</v>
      </c>
      <c r="N501" s="20">
        <v>21976</v>
      </c>
      <c r="O501" s="20">
        <v>22520</v>
      </c>
      <c r="P501" s="20">
        <v>22225</v>
      </c>
      <c r="Q501" s="20">
        <v>21615</v>
      </c>
      <c r="R501" s="20">
        <v>20298</v>
      </c>
      <c r="S501" s="20">
        <v>17630</v>
      </c>
      <c r="T501" s="20">
        <v>15707</v>
      </c>
      <c r="U501" s="20">
        <v>15092</v>
      </c>
      <c r="V501" s="20">
        <v>15490</v>
      </c>
      <c r="W501" s="20">
        <v>14506</v>
      </c>
      <c r="X501" s="20">
        <v>12776</v>
      </c>
      <c r="Y501" s="20">
        <v>11901</v>
      </c>
      <c r="AA501" s="2">
        <f>IFERROR(INDEX('Holiday Schedule'!$D$3:$D$24,MATCH(A501,'Holiday Schedule'!$C$3:$C$24,0)),0)</f>
        <v>0</v>
      </c>
      <c r="AB501" s="2">
        <f t="shared" si="56"/>
        <v>4</v>
      </c>
      <c r="AC501" s="2">
        <f t="shared" si="57"/>
        <v>300393</v>
      </c>
      <c r="AD501" s="5">
        <f t="shared" si="58"/>
        <v>94029</v>
      </c>
      <c r="AE501" s="5">
        <f t="shared" si="59"/>
        <v>394422</v>
      </c>
      <c r="AG501" s="2">
        <f t="shared" si="60"/>
        <v>5</v>
      </c>
      <c r="AH501" s="2">
        <f t="shared" si="61"/>
        <v>2025</v>
      </c>
      <c r="AJ501" s="5">
        <f t="shared" si="62"/>
        <v>22520</v>
      </c>
      <c r="AK501" s="2">
        <f t="shared" si="63"/>
        <v>14</v>
      </c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40"/>
    </row>
    <row r="502" spans="1:89" x14ac:dyDescent="0.25">
      <c r="A502" s="18">
        <v>45785</v>
      </c>
      <c r="B502" s="20">
        <v>11465</v>
      </c>
      <c r="C502" s="20">
        <v>11236</v>
      </c>
      <c r="D502" s="20">
        <v>11142</v>
      </c>
      <c r="E502" s="20">
        <v>11274</v>
      </c>
      <c r="F502" s="20">
        <v>11549</v>
      </c>
      <c r="G502" s="20">
        <v>12046</v>
      </c>
      <c r="H502" s="20">
        <v>13115</v>
      </c>
      <c r="I502" s="20">
        <v>16289</v>
      </c>
      <c r="J502" s="20">
        <v>19328</v>
      </c>
      <c r="K502" s="20">
        <v>20844</v>
      </c>
      <c r="L502" s="20">
        <v>21510</v>
      </c>
      <c r="M502" s="20">
        <v>22243</v>
      </c>
      <c r="N502" s="20">
        <v>21903</v>
      </c>
      <c r="O502" s="20">
        <v>22444</v>
      </c>
      <c r="P502" s="20">
        <v>22151</v>
      </c>
      <c r="Q502" s="20">
        <v>21542</v>
      </c>
      <c r="R502" s="20">
        <v>20229</v>
      </c>
      <c r="S502" s="20">
        <v>17571</v>
      </c>
      <c r="T502" s="20">
        <v>15654</v>
      </c>
      <c r="U502" s="20">
        <v>15025</v>
      </c>
      <c r="V502" s="20">
        <v>15439</v>
      </c>
      <c r="W502" s="20">
        <v>14459</v>
      </c>
      <c r="X502" s="20">
        <v>12736</v>
      </c>
      <c r="Y502" s="20">
        <v>11864</v>
      </c>
      <c r="AA502" s="2">
        <f>IFERROR(INDEX('Holiday Schedule'!$D$3:$D$24,MATCH(A502,'Holiday Schedule'!$C$3:$C$24,0)),0)</f>
        <v>0</v>
      </c>
      <c r="AB502" s="2">
        <f t="shared" si="56"/>
        <v>5</v>
      </c>
      <c r="AC502" s="2">
        <f t="shared" si="57"/>
        <v>299367</v>
      </c>
      <c r="AD502" s="5">
        <f t="shared" si="58"/>
        <v>93691</v>
      </c>
      <c r="AE502" s="5">
        <f t="shared" si="59"/>
        <v>393058</v>
      </c>
      <c r="AG502" s="2">
        <f t="shared" si="60"/>
        <v>5</v>
      </c>
      <c r="AH502" s="2">
        <f t="shared" si="61"/>
        <v>2025</v>
      </c>
      <c r="AJ502" s="5">
        <f t="shared" si="62"/>
        <v>22444</v>
      </c>
      <c r="AK502" s="2">
        <f t="shared" si="63"/>
        <v>14</v>
      </c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40"/>
    </row>
    <row r="503" spans="1:89" x14ac:dyDescent="0.25">
      <c r="A503" s="18">
        <v>45786</v>
      </c>
      <c r="B503" s="20">
        <v>11431</v>
      </c>
      <c r="C503" s="20">
        <v>11205</v>
      </c>
      <c r="D503" s="20">
        <v>11109</v>
      </c>
      <c r="E503" s="20">
        <v>11242</v>
      </c>
      <c r="F503" s="20">
        <v>11515</v>
      </c>
      <c r="G503" s="20">
        <v>12026</v>
      </c>
      <c r="H503" s="20">
        <v>13074</v>
      </c>
      <c r="I503" s="20">
        <v>16235</v>
      </c>
      <c r="J503" s="20">
        <v>19266</v>
      </c>
      <c r="K503" s="20">
        <v>20777</v>
      </c>
      <c r="L503" s="20">
        <v>21441</v>
      </c>
      <c r="M503" s="20">
        <v>22171</v>
      </c>
      <c r="N503" s="20">
        <v>21832</v>
      </c>
      <c r="O503" s="20">
        <v>22373</v>
      </c>
      <c r="P503" s="20">
        <v>22078</v>
      </c>
      <c r="Q503" s="20">
        <v>21472</v>
      </c>
      <c r="R503" s="20">
        <v>20165</v>
      </c>
      <c r="S503" s="20">
        <v>17515</v>
      </c>
      <c r="T503" s="20">
        <v>15604</v>
      </c>
      <c r="U503" s="20">
        <v>15000</v>
      </c>
      <c r="V503" s="20">
        <v>15401</v>
      </c>
      <c r="W503" s="20">
        <v>14417</v>
      </c>
      <c r="X503" s="20">
        <v>12697</v>
      </c>
      <c r="Y503" s="20">
        <v>11832</v>
      </c>
      <c r="AA503" s="2">
        <f>IFERROR(INDEX('Holiday Schedule'!$D$3:$D$24,MATCH(A503,'Holiday Schedule'!$C$3:$C$24,0)),0)</f>
        <v>0</v>
      </c>
      <c r="AB503" s="2">
        <f t="shared" si="56"/>
        <v>6</v>
      </c>
      <c r="AC503" s="2">
        <f t="shared" si="57"/>
        <v>298444</v>
      </c>
      <c r="AD503" s="5">
        <f t="shared" si="58"/>
        <v>93434</v>
      </c>
      <c r="AE503" s="5">
        <f t="shared" si="59"/>
        <v>391878</v>
      </c>
      <c r="AG503" s="2">
        <f t="shared" si="60"/>
        <v>5</v>
      </c>
      <c r="AH503" s="2">
        <f t="shared" si="61"/>
        <v>2025</v>
      </c>
      <c r="AJ503" s="5">
        <f t="shared" si="62"/>
        <v>22373</v>
      </c>
      <c r="AK503" s="2">
        <f t="shared" si="63"/>
        <v>14</v>
      </c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40"/>
    </row>
    <row r="504" spans="1:89" x14ac:dyDescent="0.25">
      <c r="A504" s="18">
        <v>45787</v>
      </c>
      <c r="B504" s="20">
        <v>11417</v>
      </c>
      <c r="C504" s="20">
        <v>11176</v>
      </c>
      <c r="D504" s="20">
        <v>11080</v>
      </c>
      <c r="E504" s="20">
        <v>11138</v>
      </c>
      <c r="F504" s="20">
        <v>11404</v>
      </c>
      <c r="G504" s="20">
        <v>11802</v>
      </c>
      <c r="H504" s="20">
        <v>12634</v>
      </c>
      <c r="I504" s="20">
        <v>15211</v>
      </c>
      <c r="J504" s="20">
        <v>17913</v>
      </c>
      <c r="K504" s="20">
        <v>19446</v>
      </c>
      <c r="L504" s="20">
        <v>20382</v>
      </c>
      <c r="M504" s="20">
        <v>21042</v>
      </c>
      <c r="N504" s="20">
        <v>20548</v>
      </c>
      <c r="O504" s="20">
        <v>20799</v>
      </c>
      <c r="P504" s="20">
        <v>20503</v>
      </c>
      <c r="Q504" s="20">
        <v>20020</v>
      </c>
      <c r="R504" s="20">
        <v>18877</v>
      </c>
      <c r="S504" s="20">
        <v>16893</v>
      </c>
      <c r="T504" s="20">
        <v>15250</v>
      </c>
      <c r="U504" s="20">
        <v>14607</v>
      </c>
      <c r="V504" s="20">
        <v>15025</v>
      </c>
      <c r="W504" s="20">
        <v>14189</v>
      </c>
      <c r="X504" s="20">
        <v>12561</v>
      </c>
      <c r="Y504" s="20">
        <v>11735</v>
      </c>
      <c r="AA504" s="2">
        <f>IFERROR(INDEX('Holiday Schedule'!$D$3:$D$24,MATCH(A504,'Holiday Schedule'!$C$3:$C$24,0)),0)</f>
        <v>0</v>
      </c>
      <c r="AB504" s="2">
        <f t="shared" si="56"/>
        <v>7</v>
      </c>
      <c r="AC504" s="2">
        <f t="shared" si="57"/>
        <v>0</v>
      </c>
      <c r="AD504" s="5">
        <f t="shared" si="58"/>
        <v>375652</v>
      </c>
      <c r="AE504" s="5">
        <f t="shared" si="59"/>
        <v>375652</v>
      </c>
      <c r="AG504" s="2">
        <f t="shared" si="60"/>
        <v>5</v>
      </c>
      <c r="AH504" s="2">
        <f t="shared" si="61"/>
        <v>2025</v>
      </c>
      <c r="AJ504" s="5">
        <f t="shared" si="62"/>
        <v>21042</v>
      </c>
      <c r="AK504" s="2">
        <f t="shared" si="63"/>
        <v>12</v>
      </c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40"/>
    </row>
    <row r="505" spans="1:89" x14ac:dyDescent="0.25">
      <c r="A505" s="18">
        <v>45788</v>
      </c>
      <c r="B505" s="20">
        <v>11415</v>
      </c>
      <c r="C505" s="20">
        <v>11172</v>
      </c>
      <c r="D505" s="20">
        <v>11076</v>
      </c>
      <c r="E505" s="20">
        <v>11136</v>
      </c>
      <c r="F505" s="20">
        <v>11402</v>
      </c>
      <c r="G505" s="20">
        <v>11713</v>
      </c>
      <c r="H505" s="20">
        <v>12622</v>
      </c>
      <c r="I505" s="20">
        <v>15211</v>
      </c>
      <c r="J505" s="20">
        <v>17913</v>
      </c>
      <c r="K505" s="20">
        <v>19446</v>
      </c>
      <c r="L505" s="20">
        <v>20382</v>
      </c>
      <c r="M505" s="20">
        <v>21042</v>
      </c>
      <c r="N505" s="20">
        <v>20548</v>
      </c>
      <c r="O505" s="20">
        <v>20799</v>
      </c>
      <c r="P505" s="20">
        <v>20503</v>
      </c>
      <c r="Q505" s="20">
        <v>20020</v>
      </c>
      <c r="R505" s="20">
        <v>18877</v>
      </c>
      <c r="S505" s="20">
        <v>16895</v>
      </c>
      <c r="T505" s="20">
        <v>15250</v>
      </c>
      <c r="U505" s="20">
        <v>14601</v>
      </c>
      <c r="V505" s="20">
        <v>15021</v>
      </c>
      <c r="W505" s="20">
        <v>14186</v>
      </c>
      <c r="X505" s="20">
        <v>12561</v>
      </c>
      <c r="Y505" s="20">
        <v>11734</v>
      </c>
      <c r="AA505" s="2">
        <f>IFERROR(INDEX('Holiday Schedule'!$D$3:$D$24,MATCH(A505,'Holiday Schedule'!$C$3:$C$24,0)),0)</f>
        <v>0</v>
      </c>
      <c r="AB505" s="2">
        <f t="shared" si="56"/>
        <v>1</v>
      </c>
      <c r="AC505" s="2">
        <f t="shared" si="57"/>
        <v>0</v>
      </c>
      <c r="AD505" s="5">
        <f t="shared" si="58"/>
        <v>375525</v>
      </c>
      <c r="AE505" s="5">
        <f t="shared" si="59"/>
        <v>375525</v>
      </c>
      <c r="AG505" s="2">
        <f t="shared" si="60"/>
        <v>5</v>
      </c>
      <c r="AH505" s="2">
        <f t="shared" si="61"/>
        <v>2025</v>
      </c>
      <c r="AJ505" s="5">
        <f t="shared" si="62"/>
        <v>21042</v>
      </c>
      <c r="AK505" s="2">
        <f t="shared" si="63"/>
        <v>12</v>
      </c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40"/>
    </row>
    <row r="506" spans="1:89" x14ac:dyDescent="0.25">
      <c r="A506" s="18">
        <v>45789</v>
      </c>
      <c r="B506" s="20">
        <v>11429</v>
      </c>
      <c r="C506" s="20">
        <v>11202</v>
      </c>
      <c r="D506" s="20">
        <v>11107</v>
      </c>
      <c r="E506" s="20">
        <v>11238</v>
      </c>
      <c r="F506" s="20">
        <v>11511</v>
      </c>
      <c r="G506" s="20">
        <v>11988</v>
      </c>
      <c r="H506" s="20">
        <v>13064</v>
      </c>
      <c r="I506" s="20">
        <v>16226</v>
      </c>
      <c r="J506" s="20">
        <v>19253</v>
      </c>
      <c r="K506" s="20">
        <v>20764</v>
      </c>
      <c r="L506" s="20">
        <v>21426</v>
      </c>
      <c r="M506" s="20">
        <v>22156</v>
      </c>
      <c r="N506" s="20">
        <v>21817</v>
      </c>
      <c r="O506" s="20">
        <v>22358</v>
      </c>
      <c r="P506" s="20">
        <v>22063</v>
      </c>
      <c r="Q506" s="20">
        <v>21457</v>
      </c>
      <c r="R506" s="20">
        <v>20151</v>
      </c>
      <c r="S506" s="20">
        <v>17503</v>
      </c>
      <c r="T506" s="20">
        <v>15594</v>
      </c>
      <c r="U506" s="20">
        <v>14933</v>
      </c>
      <c r="V506" s="20">
        <v>15387</v>
      </c>
      <c r="W506" s="20">
        <v>14405</v>
      </c>
      <c r="X506" s="20">
        <v>12689</v>
      </c>
      <c r="Y506" s="20">
        <v>11822</v>
      </c>
      <c r="AA506" s="2">
        <f>IFERROR(INDEX('Holiday Schedule'!$D$3:$D$24,MATCH(A506,'Holiday Schedule'!$C$3:$C$24,0)),0)</f>
        <v>0</v>
      </c>
      <c r="AB506" s="2">
        <f t="shared" si="56"/>
        <v>2</v>
      </c>
      <c r="AC506" s="2">
        <f t="shared" si="57"/>
        <v>298182</v>
      </c>
      <c r="AD506" s="5">
        <f t="shared" si="58"/>
        <v>93361</v>
      </c>
      <c r="AE506" s="5">
        <f t="shared" si="59"/>
        <v>391543</v>
      </c>
      <c r="AG506" s="2">
        <f t="shared" si="60"/>
        <v>5</v>
      </c>
      <c r="AH506" s="2">
        <f t="shared" si="61"/>
        <v>2025</v>
      </c>
      <c r="AJ506" s="5">
        <f t="shared" si="62"/>
        <v>22358</v>
      </c>
      <c r="AK506" s="2">
        <f t="shared" si="63"/>
        <v>14</v>
      </c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40"/>
    </row>
    <row r="507" spans="1:89" x14ac:dyDescent="0.25">
      <c r="A507" s="18">
        <v>45790</v>
      </c>
      <c r="B507" s="20">
        <v>11381</v>
      </c>
      <c r="C507" s="20">
        <v>11154</v>
      </c>
      <c r="D507" s="20">
        <v>11059</v>
      </c>
      <c r="E507" s="20">
        <v>11191</v>
      </c>
      <c r="F507" s="20">
        <v>11463</v>
      </c>
      <c r="G507" s="20">
        <v>11912</v>
      </c>
      <c r="H507" s="20">
        <v>13011</v>
      </c>
      <c r="I507" s="20">
        <v>16160</v>
      </c>
      <c r="J507" s="20">
        <v>19173</v>
      </c>
      <c r="K507" s="20">
        <v>20678</v>
      </c>
      <c r="L507" s="20">
        <v>21338</v>
      </c>
      <c r="M507" s="20">
        <v>22065</v>
      </c>
      <c r="N507" s="20">
        <v>21728</v>
      </c>
      <c r="O507" s="20">
        <v>22266</v>
      </c>
      <c r="P507" s="20">
        <v>21973</v>
      </c>
      <c r="Q507" s="20">
        <v>21369</v>
      </c>
      <c r="R507" s="20">
        <v>20069</v>
      </c>
      <c r="S507" s="20">
        <v>17430</v>
      </c>
      <c r="T507" s="20">
        <v>15529</v>
      </c>
      <c r="U507" s="20">
        <v>14883</v>
      </c>
      <c r="V507" s="20">
        <v>15321</v>
      </c>
      <c r="W507" s="20">
        <v>14344</v>
      </c>
      <c r="X507" s="20">
        <v>12636</v>
      </c>
      <c r="Y507" s="20">
        <v>11771</v>
      </c>
      <c r="AA507" s="2">
        <f>IFERROR(INDEX('Holiday Schedule'!$D$3:$D$24,MATCH(A507,'Holiday Schedule'!$C$3:$C$24,0)),0)</f>
        <v>0</v>
      </c>
      <c r="AB507" s="2">
        <f t="shared" si="56"/>
        <v>3</v>
      </c>
      <c r="AC507" s="2">
        <f t="shared" si="57"/>
        <v>296962</v>
      </c>
      <c r="AD507" s="5">
        <f t="shared" si="58"/>
        <v>92942</v>
      </c>
      <c r="AE507" s="5">
        <f t="shared" si="59"/>
        <v>389904</v>
      </c>
      <c r="AG507" s="2">
        <f t="shared" si="60"/>
        <v>5</v>
      </c>
      <c r="AH507" s="2">
        <f t="shared" si="61"/>
        <v>2025</v>
      </c>
      <c r="AJ507" s="5">
        <f t="shared" si="62"/>
        <v>22266</v>
      </c>
      <c r="AK507" s="2">
        <f t="shared" si="63"/>
        <v>14</v>
      </c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40"/>
    </row>
    <row r="508" spans="1:89" x14ac:dyDescent="0.25">
      <c r="A508" s="18">
        <v>45791</v>
      </c>
      <c r="B508" s="20">
        <v>11322</v>
      </c>
      <c r="C508" s="20">
        <v>11097</v>
      </c>
      <c r="D508" s="20">
        <v>11007</v>
      </c>
      <c r="E508" s="20">
        <v>11137</v>
      </c>
      <c r="F508" s="20">
        <v>11410</v>
      </c>
      <c r="G508" s="20">
        <v>11859</v>
      </c>
      <c r="H508" s="20">
        <v>12948</v>
      </c>
      <c r="I508" s="20">
        <v>16081</v>
      </c>
      <c r="J508" s="20">
        <v>19082</v>
      </c>
      <c r="K508" s="20">
        <v>20580</v>
      </c>
      <c r="L508" s="20">
        <v>21236</v>
      </c>
      <c r="M508" s="20">
        <v>21960</v>
      </c>
      <c r="N508" s="20">
        <v>21625</v>
      </c>
      <c r="O508" s="20">
        <v>22159</v>
      </c>
      <c r="P508" s="20">
        <v>21869</v>
      </c>
      <c r="Q508" s="20">
        <v>21267</v>
      </c>
      <c r="R508" s="20">
        <v>19972</v>
      </c>
      <c r="S508" s="20">
        <v>17347</v>
      </c>
      <c r="T508" s="20">
        <v>15455</v>
      </c>
      <c r="U508" s="20">
        <v>14800</v>
      </c>
      <c r="V508" s="20">
        <v>15247</v>
      </c>
      <c r="W508" s="20">
        <v>14275</v>
      </c>
      <c r="X508" s="20">
        <v>12578</v>
      </c>
      <c r="Y508" s="20">
        <v>11715</v>
      </c>
      <c r="AA508" s="2">
        <f>IFERROR(INDEX('Holiday Schedule'!$D$3:$D$24,MATCH(A508,'Holiday Schedule'!$C$3:$C$24,0)),0)</f>
        <v>0</v>
      </c>
      <c r="AB508" s="2">
        <f t="shared" si="56"/>
        <v>4</v>
      </c>
      <c r="AC508" s="2">
        <f t="shared" si="57"/>
        <v>295533</v>
      </c>
      <c r="AD508" s="5">
        <f t="shared" si="58"/>
        <v>92495</v>
      </c>
      <c r="AE508" s="5">
        <f t="shared" si="59"/>
        <v>388028</v>
      </c>
      <c r="AG508" s="2">
        <f t="shared" si="60"/>
        <v>5</v>
      </c>
      <c r="AH508" s="2">
        <f t="shared" si="61"/>
        <v>2025</v>
      </c>
      <c r="AJ508" s="5">
        <f t="shared" si="62"/>
        <v>22159</v>
      </c>
      <c r="AK508" s="2">
        <f t="shared" si="63"/>
        <v>14</v>
      </c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40"/>
    </row>
    <row r="509" spans="1:89" x14ac:dyDescent="0.25">
      <c r="A509" s="18">
        <v>45792</v>
      </c>
      <c r="B509" s="20">
        <v>11294</v>
      </c>
      <c r="C509" s="20">
        <v>11071</v>
      </c>
      <c r="D509" s="20">
        <v>10973</v>
      </c>
      <c r="E509" s="20">
        <v>11103</v>
      </c>
      <c r="F509" s="20">
        <v>11372</v>
      </c>
      <c r="G509" s="20">
        <v>11837</v>
      </c>
      <c r="H509" s="20">
        <v>12912</v>
      </c>
      <c r="I509" s="20">
        <v>16037</v>
      </c>
      <c r="J509" s="20">
        <v>19029</v>
      </c>
      <c r="K509" s="20">
        <v>20523</v>
      </c>
      <c r="L509" s="20">
        <v>21178</v>
      </c>
      <c r="M509" s="20">
        <v>21899</v>
      </c>
      <c r="N509" s="20">
        <v>21564</v>
      </c>
      <c r="O509" s="20">
        <v>22098</v>
      </c>
      <c r="P509" s="20">
        <v>21807</v>
      </c>
      <c r="Q509" s="20">
        <v>21209</v>
      </c>
      <c r="R509" s="20">
        <v>19918</v>
      </c>
      <c r="S509" s="20">
        <v>17300</v>
      </c>
      <c r="T509" s="20">
        <v>15412</v>
      </c>
      <c r="U509" s="20">
        <v>14761</v>
      </c>
      <c r="V509" s="20">
        <v>15206</v>
      </c>
      <c r="W509" s="20">
        <v>14235</v>
      </c>
      <c r="X509" s="20">
        <v>12539</v>
      </c>
      <c r="Y509" s="20">
        <v>11684</v>
      </c>
      <c r="AA509" s="2">
        <f>IFERROR(INDEX('Holiday Schedule'!$D$3:$D$24,MATCH(A509,'Holiday Schedule'!$C$3:$C$24,0)),0)</f>
        <v>0</v>
      </c>
      <c r="AB509" s="2">
        <f t="shared" si="56"/>
        <v>5</v>
      </c>
      <c r="AC509" s="2">
        <f t="shared" si="57"/>
        <v>294715</v>
      </c>
      <c r="AD509" s="5">
        <f t="shared" si="58"/>
        <v>92246</v>
      </c>
      <c r="AE509" s="5">
        <f t="shared" si="59"/>
        <v>386961</v>
      </c>
      <c r="AG509" s="2">
        <f t="shared" si="60"/>
        <v>5</v>
      </c>
      <c r="AH509" s="2">
        <f t="shared" si="61"/>
        <v>2025</v>
      </c>
      <c r="AJ509" s="5">
        <f t="shared" si="62"/>
        <v>22098</v>
      </c>
      <c r="AK509" s="2">
        <f t="shared" si="63"/>
        <v>14</v>
      </c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40"/>
    </row>
    <row r="510" spans="1:89" x14ac:dyDescent="0.25">
      <c r="A510" s="18">
        <v>45793</v>
      </c>
      <c r="B510" s="20">
        <v>11294</v>
      </c>
      <c r="C510" s="20">
        <v>11072</v>
      </c>
      <c r="D510" s="20">
        <v>10977</v>
      </c>
      <c r="E510" s="20">
        <v>11107</v>
      </c>
      <c r="F510" s="20">
        <v>11375</v>
      </c>
      <c r="G510" s="20">
        <v>11859</v>
      </c>
      <c r="H510" s="20">
        <v>12915</v>
      </c>
      <c r="I510" s="20">
        <v>16040</v>
      </c>
      <c r="J510" s="20">
        <v>19034</v>
      </c>
      <c r="K510" s="20">
        <v>20528</v>
      </c>
      <c r="L510" s="20">
        <v>21184</v>
      </c>
      <c r="M510" s="20">
        <v>21905</v>
      </c>
      <c r="N510" s="20">
        <v>21569</v>
      </c>
      <c r="O510" s="20">
        <v>22104</v>
      </c>
      <c r="P510" s="20">
        <v>21812</v>
      </c>
      <c r="Q510" s="20">
        <v>21214</v>
      </c>
      <c r="R510" s="20">
        <v>19923</v>
      </c>
      <c r="S510" s="20">
        <v>17304</v>
      </c>
      <c r="T510" s="20">
        <v>15416</v>
      </c>
      <c r="U510" s="20">
        <v>14777</v>
      </c>
      <c r="V510" s="20">
        <v>15209</v>
      </c>
      <c r="W510" s="20">
        <v>14238</v>
      </c>
      <c r="X510" s="20">
        <v>12545</v>
      </c>
      <c r="Y510" s="20">
        <v>11688</v>
      </c>
      <c r="AA510" s="2">
        <f>IFERROR(INDEX('Holiday Schedule'!$D$3:$D$24,MATCH(A510,'Holiday Schedule'!$C$3:$C$24,0)),0)</f>
        <v>0</v>
      </c>
      <c r="AB510" s="2">
        <f t="shared" si="56"/>
        <v>6</v>
      </c>
      <c r="AC510" s="2">
        <f t="shared" si="57"/>
        <v>294802</v>
      </c>
      <c r="AD510" s="5">
        <f t="shared" si="58"/>
        <v>92287</v>
      </c>
      <c r="AE510" s="5">
        <f t="shared" si="59"/>
        <v>387089</v>
      </c>
      <c r="AG510" s="2">
        <f t="shared" si="60"/>
        <v>5</v>
      </c>
      <c r="AH510" s="2">
        <f t="shared" si="61"/>
        <v>2025</v>
      </c>
      <c r="AJ510" s="5">
        <f t="shared" si="62"/>
        <v>22104</v>
      </c>
      <c r="AK510" s="2">
        <f t="shared" si="63"/>
        <v>14</v>
      </c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40"/>
    </row>
    <row r="511" spans="1:89" x14ac:dyDescent="0.25">
      <c r="A511" s="18">
        <v>45794</v>
      </c>
      <c r="B511" s="20">
        <v>11280</v>
      </c>
      <c r="C511" s="20">
        <v>11037</v>
      </c>
      <c r="D511" s="20">
        <v>10944</v>
      </c>
      <c r="E511" s="20">
        <v>10999</v>
      </c>
      <c r="F511" s="20">
        <v>11262</v>
      </c>
      <c r="G511" s="20">
        <v>11613</v>
      </c>
      <c r="H511" s="20">
        <v>12470</v>
      </c>
      <c r="I511" s="20">
        <v>15030</v>
      </c>
      <c r="J511" s="20">
        <v>17698</v>
      </c>
      <c r="K511" s="20">
        <v>19213</v>
      </c>
      <c r="L511" s="20">
        <v>20135</v>
      </c>
      <c r="M511" s="20">
        <v>20790</v>
      </c>
      <c r="N511" s="20">
        <v>20301</v>
      </c>
      <c r="O511" s="20">
        <v>20552</v>
      </c>
      <c r="P511" s="20">
        <v>20259</v>
      </c>
      <c r="Q511" s="20">
        <v>19783</v>
      </c>
      <c r="R511" s="20">
        <v>18651</v>
      </c>
      <c r="S511" s="20">
        <v>16692</v>
      </c>
      <c r="T511" s="20">
        <v>15068</v>
      </c>
      <c r="U511" s="20">
        <v>14490</v>
      </c>
      <c r="V511" s="20">
        <v>14839</v>
      </c>
      <c r="W511" s="20">
        <v>14014</v>
      </c>
      <c r="X511" s="20">
        <v>12412</v>
      </c>
      <c r="Y511" s="20">
        <v>11594</v>
      </c>
      <c r="AA511" s="2">
        <f>IFERROR(INDEX('Holiday Schedule'!$D$3:$D$24,MATCH(A511,'Holiday Schedule'!$C$3:$C$24,0)),0)</f>
        <v>0</v>
      </c>
      <c r="AB511" s="2">
        <f t="shared" si="56"/>
        <v>7</v>
      </c>
      <c r="AC511" s="2">
        <f t="shared" si="57"/>
        <v>0</v>
      </c>
      <c r="AD511" s="5">
        <f t="shared" si="58"/>
        <v>371126</v>
      </c>
      <c r="AE511" s="5">
        <f t="shared" si="59"/>
        <v>371126</v>
      </c>
      <c r="AG511" s="2">
        <f t="shared" si="60"/>
        <v>5</v>
      </c>
      <c r="AH511" s="2">
        <f t="shared" si="61"/>
        <v>2025</v>
      </c>
      <c r="AJ511" s="5">
        <f t="shared" si="62"/>
        <v>20790</v>
      </c>
      <c r="AK511" s="2">
        <f t="shared" si="63"/>
        <v>12</v>
      </c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40"/>
    </row>
    <row r="512" spans="1:89" x14ac:dyDescent="0.25">
      <c r="A512" s="18">
        <v>45795</v>
      </c>
      <c r="B512" s="20">
        <v>11278</v>
      </c>
      <c r="C512" s="20">
        <v>11039</v>
      </c>
      <c r="D512" s="20">
        <v>10943</v>
      </c>
      <c r="E512" s="20">
        <v>11000</v>
      </c>
      <c r="F512" s="20">
        <v>11265</v>
      </c>
      <c r="G512" s="20">
        <v>11632</v>
      </c>
      <c r="H512" s="20">
        <v>12473</v>
      </c>
      <c r="I512" s="20">
        <v>15030</v>
      </c>
      <c r="J512" s="20">
        <v>17698</v>
      </c>
      <c r="K512" s="20">
        <v>19213</v>
      </c>
      <c r="L512" s="20">
        <v>20135</v>
      </c>
      <c r="M512" s="20">
        <v>20790</v>
      </c>
      <c r="N512" s="20">
        <v>20301</v>
      </c>
      <c r="O512" s="20">
        <v>20552</v>
      </c>
      <c r="P512" s="20">
        <v>20259</v>
      </c>
      <c r="Q512" s="20">
        <v>19783</v>
      </c>
      <c r="R512" s="20">
        <v>18651</v>
      </c>
      <c r="S512" s="20">
        <v>16692</v>
      </c>
      <c r="T512" s="20">
        <v>15067</v>
      </c>
      <c r="U512" s="20">
        <v>14433</v>
      </c>
      <c r="V512" s="20">
        <v>14839</v>
      </c>
      <c r="W512" s="20">
        <v>14012</v>
      </c>
      <c r="X512" s="20">
        <v>12409</v>
      </c>
      <c r="Y512" s="20">
        <v>11593</v>
      </c>
      <c r="AA512" s="2">
        <f>IFERROR(INDEX('Holiday Schedule'!$D$3:$D$24,MATCH(A512,'Holiday Schedule'!$C$3:$C$24,0)),0)</f>
        <v>0</v>
      </c>
      <c r="AB512" s="2">
        <f t="shared" si="56"/>
        <v>1</v>
      </c>
      <c r="AC512" s="2">
        <f t="shared" si="57"/>
        <v>0</v>
      </c>
      <c r="AD512" s="5">
        <f t="shared" si="58"/>
        <v>371087</v>
      </c>
      <c r="AE512" s="5">
        <f t="shared" si="59"/>
        <v>371087</v>
      </c>
      <c r="AG512" s="2">
        <f t="shared" si="60"/>
        <v>5</v>
      </c>
      <c r="AH512" s="2">
        <f t="shared" si="61"/>
        <v>2025</v>
      </c>
      <c r="AJ512" s="5">
        <f t="shared" si="62"/>
        <v>20790</v>
      </c>
      <c r="AK512" s="2">
        <f t="shared" si="63"/>
        <v>12</v>
      </c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40"/>
    </row>
    <row r="513" spans="1:89" x14ac:dyDescent="0.25">
      <c r="A513" s="18">
        <v>45796</v>
      </c>
      <c r="B513" s="20">
        <v>11167</v>
      </c>
      <c r="C513" s="20">
        <v>10942</v>
      </c>
      <c r="D513" s="20">
        <v>10851</v>
      </c>
      <c r="E513" s="20">
        <v>10980</v>
      </c>
      <c r="F513" s="20">
        <v>11244</v>
      </c>
      <c r="G513" s="20">
        <v>11727</v>
      </c>
      <c r="H513" s="20">
        <v>12764</v>
      </c>
      <c r="I513" s="20">
        <v>15853</v>
      </c>
      <c r="J513" s="20">
        <v>18813</v>
      </c>
      <c r="K513" s="20">
        <v>20289</v>
      </c>
      <c r="L513" s="20">
        <v>20936</v>
      </c>
      <c r="M513" s="20">
        <v>21649</v>
      </c>
      <c r="N513" s="20">
        <v>21316</v>
      </c>
      <c r="O513" s="20">
        <v>21844</v>
      </c>
      <c r="P513" s="20">
        <v>21557</v>
      </c>
      <c r="Q513" s="20">
        <v>20964</v>
      </c>
      <c r="R513" s="20">
        <v>19689</v>
      </c>
      <c r="S513" s="20">
        <v>17101</v>
      </c>
      <c r="T513" s="20">
        <v>15236</v>
      </c>
      <c r="U513" s="20">
        <v>14617</v>
      </c>
      <c r="V513" s="20">
        <v>15040</v>
      </c>
      <c r="W513" s="20">
        <v>14079</v>
      </c>
      <c r="X513" s="20">
        <v>12407</v>
      </c>
      <c r="Y513" s="20">
        <v>11555</v>
      </c>
      <c r="AA513" s="2">
        <f>IFERROR(INDEX('Holiday Schedule'!$D$3:$D$24,MATCH(A513,'Holiday Schedule'!$C$3:$C$24,0)),0)</f>
        <v>0</v>
      </c>
      <c r="AB513" s="2">
        <f t="shared" si="56"/>
        <v>2</v>
      </c>
      <c r="AC513" s="2">
        <f t="shared" si="57"/>
        <v>291390</v>
      </c>
      <c r="AD513" s="5">
        <f t="shared" si="58"/>
        <v>91230</v>
      </c>
      <c r="AE513" s="5">
        <f t="shared" si="59"/>
        <v>382620</v>
      </c>
      <c r="AG513" s="2">
        <f t="shared" si="60"/>
        <v>5</v>
      </c>
      <c r="AH513" s="2">
        <f t="shared" si="61"/>
        <v>2025</v>
      </c>
      <c r="AJ513" s="5">
        <f t="shared" si="62"/>
        <v>21844</v>
      </c>
      <c r="AK513" s="2">
        <f t="shared" si="63"/>
        <v>14</v>
      </c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40"/>
    </row>
    <row r="514" spans="1:89" x14ac:dyDescent="0.25">
      <c r="A514" s="18">
        <v>45797</v>
      </c>
      <c r="B514" s="20">
        <v>11085</v>
      </c>
      <c r="C514" s="20">
        <v>10863</v>
      </c>
      <c r="D514" s="20">
        <v>10774</v>
      </c>
      <c r="E514" s="20">
        <v>10899</v>
      </c>
      <c r="F514" s="20">
        <v>11165</v>
      </c>
      <c r="G514" s="20">
        <v>11647</v>
      </c>
      <c r="H514" s="20">
        <v>12666</v>
      </c>
      <c r="I514" s="20">
        <v>15732</v>
      </c>
      <c r="J514" s="20">
        <v>18665</v>
      </c>
      <c r="K514" s="20">
        <v>20133</v>
      </c>
      <c r="L514" s="20">
        <v>20773</v>
      </c>
      <c r="M514" s="20">
        <v>21481</v>
      </c>
      <c r="N514" s="20">
        <v>21153</v>
      </c>
      <c r="O514" s="20">
        <v>21675</v>
      </c>
      <c r="P514" s="20">
        <v>21390</v>
      </c>
      <c r="Q514" s="20">
        <v>20807</v>
      </c>
      <c r="R514" s="20">
        <v>19538</v>
      </c>
      <c r="S514" s="20">
        <v>16969</v>
      </c>
      <c r="T514" s="20">
        <v>15122</v>
      </c>
      <c r="U514" s="20">
        <v>14474</v>
      </c>
      <c r="V514" s="20">
        <v>14918</v>
      </c>
      <c r="W514" s="20">
        <v>13974</v>
      </c>
      <c r="X514" s="20">
        <v>12311</v>
      </c>
      <c r="Y514" s="20">
        <v>11466</v>
      </c>
      <c r="AA514" s="2">
        <f>IFERROR(INDEX('Holiday Schedule'!$D$3:$D$24,MATCH(A514,'Holiday Schedule'!$C$3:$C$24,0)),0)</f>
        <v>0</v>
      </c>
      <c r="AB514" s="2">
        <f t="shared" si="56"/>
        <v>3</v>
      </c>
      <c r="AC514" s="2">
        <f t="shared" si="57"/>
        <v>289115</v>
      </c>
      <c r="AD514" s="5">
        <f t="shared" si="58"/>
        <v>90565</v>
      </c>
      <c r="AE514" s="5">
        <f t="shared" si="59"/>
        <v>379680</v>
      </c>
      <c r="AG514" s="2">
        <f t="shared" si="60"/>
        <v>5</v>
      </c>
      <c r="AH514" s="2">
        <f t="shared" si="61"/>
        <v>2025</v>
      </c>
      <c r="AJ514" s="5">
        <f t="shared" si="62"/>
        <v>21675</v>
      </c>
      <c r="AK514" s="2">
        <f t="shared" si="63"/>
        <v>14</v>
      </c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40"/>
    </row>
    <row r="515" spans="1:89" x14ac:dyDescent="0.25">
      <c r="A515" s="18">
        <v>45798</v>
      </c>
      <c r="B515" s="20">
        <v>11069</v>
      </c>
      <c r="C515" s="20">
        <v>10848</v>
      </c>
      <c r="D515" s="20">
        <v>10757</v>
      </c>
      <c r="E515" s="20">
        <v>10884</v>
      </c>
      <c r="F515" s="20">
        <v>11148</v>
      </c>
      <c r="G515" s="20">
        <v>11576</v>
      </c>
      <c r="H515" s="20">
        <v>12648</v>
      </c>
      <c r="I515" s="20">
        <v>15707</v>
      </c>
      <c r="J515" s="20">
        <v>18637</v>
      </c>
      <c r="K515" s="20">
        <v>20102</v>
      </c>
      <c r="L515" s="20">
        <v>20743</v>
      </c>
      <c r="M515" s="20">
        <v>21449</v>
      </c>
      <c r="N515" s="20">
        <v>21121</v>
      </c>
      <c r="O515" s="20">
        <v>21645</v>
      </c>
      <c r="P515" s="20">
        <v>21358</v>
      </c>
      <c r="Q515" s="20">
        <v>20772</v>
      </c>
      <c r="R515" s="20">
        <v>19509</v>
      </c>
      <c r="S515" s="20">
        <v>16945</v>
      </c>
      <c r="T515" s="20">
        <v>15098</v>
      </c>
      <c r="U515" s="20">
        <v>14463</v>
      </c>
      <c r="V515" s="20">
        <v>14894</v>
      </c>
      <c r="W515" s="20">
        <v>13952</v>
      </c>
      <c r="X515" s="20">
        <v>12290</v>
      </c>
      <c r="Y515" s="20">
        <v>11450</v>
      </c>
      <c r="AA515" s="2">
        <f>IFERROR(INDEX('Holiday Schedule'!$D$3:$D$24,MATCH(A515,'Holiday Schedule'!$C$3:$C$24,0)),0)</f>
        <v>0</v>
      </c>
      <c r="AB515" s="2">
        <f t="shared" si="56"/>
        <v>4</v>
      </c>
      <c r="AC515" s="2">
        <f t="shared" si="57"/>
        <v>288685</v>
      </c>
      <c r="AD515" s="5">
        <f t="shared" si="58"/>
        <v>90380</v>
      </c>
      <c r="AE515" s="5">
        <f t="shared" si="59"/>
        <v>379065</v>
      </c>
      <c r="AG515" s="2">
        <f t="shared" si="60"/>
        <v>5</v>
      </c>
      <c r="AH515" s="2">
        <f t="shared" si="61"/>
        <v>2025</v>
      </c>
      <c r="AJ515" s="5">
        <f t="shared" si="62"/>
        <v>21645</v>
      </c>
      <c r="AK515" s="2">
        <f t="shared" si="63"/>
        <v>14</v>
      </c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40"/>
    </row>
    <row r="516" spans="1:89" x14ac:dyDescent="0.25">
      <c r="A516" s="18">
        <v>45799</v>
      </c>
      <c r="B516" s="20">
        <v>11075</v>
      </c>
      <c r="C516" s="20">
        <v>10856</v>
      </c>
      <c r="D516" s="20">
        <v>10764</v>
      </c>
      <c r="E516" s="20">
        <v>10889</v>
      </c>
      <c r="F516" s="20">
        <v>11142</v>
      </c>
      <c r="G516" s="20">
        <v>11579</v>
      </c>
      <c r="H516" s="20">
        <v>12657</v>
      </c>
      <c r="I516" s="20">
        <v>15718</v>
      </c>
      <c r="J516" s="20">
        <v>18651</v>
      </c>
      <c r="K516" s="20">
        <v>20115</v>
      </c>
      <c r="L516" s="20">
        <v>20757</v>
      </c>
      <c r="M516" s="20">
        <v>21463</v>
      </c>
      <c r="N516" s="20">
        <v>21136</v>
      </c>
      <c r="O516" s="20">
        <v>21660</v>
      </c>
      <c r="P516" s="20">
        <v>21372</v>
      </c>
      <c r="Q516" s="20">
        <v>20786</v>
      </c>
      <c r="R516" s="20">
        <v>19522</v>
      </c>
      <c r="S516" s="20">
        <v>16957</v>
      </c>
      <c r="T516" s="20">
        <v>15108</v>
      </c>
      <c r="U516" s="20">
        <v>14464</v>
      </c>
      <c r="V516" s="20">
        <v>14908</v>
      </c>
      <c r="W516" s="20">
        <v>13961</v>
      </c>
      <c r="X516" s="20">
        <v>12299</v>
      </c>
      <c r="Y516" s="20">
        <v>11462</v>
      </c>
      <c r="AA516" s="2">
        <f>IFERROR(INDEX('Holiday Schedule'!$D$3:$D$24,MATCH(A516,'Holiday Schedule'!$C$3:$C$24,0)),0)</f>
        <v>0</v>
      </c>
      <c r="AB516" s="2">
        <f t="shared" si="56"/>
        <v>5</v>
      </c>
      <c r="AC516" s="2">
        <f t="shared" si="57"/>
        <v>288877</v>
      </c>
      <c r="AD516" s="5">
        <f t="shared" si="58"/>
        <v>90424</v>
      </c>
      <c r="AE516" s="5">
        <f t="shared" si="59"/>
        <v>379301</v>
      </c>
      <c r="AG516" s="2">
        <f t="shared" si="60"/>
        <v>5</v>
      </c>
      <c r="AH516" s="2">
        <f t="shared" si="61"/>
        <v>2025</v>
      </c>
      <c r="AJ516" s="5">
        <f t="shared" si="62"/>
        <v>21660</v>
      </c>
      <c r="AK516" s="2">
        <f t="shared" si="63"/>
        <v>14</v>
      </c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40"/>
    </row>
    <row r="517" spans="1:89" x14ac:dyDescent="0.25">
      <c r="A517" s="18">
        <v>45800</v>
      </c>
      <c r="B517" s="20">
        <v>11082</v>
      </c>
      <c r="C517" s="20">
        <v>10862</v>
      </c>
      <c r="D517" s="20">
        <v>10772</v>
      </c>
      <c r="E517" s="20">
        <v>10899</v>
      </c>
      <c r="F517" s="20">
        <v>11165</v>
      </c>
      <c r="G517" s="20">
        <v>11670</v>
      </c>
      <c r="H517" s="20">
        <v>12670</v>
      </c>
      <c r="I517" s="20">
        <v>15726</v>
      </c>
      <c r="J517" s="20">
        <v>18662</v>
      </c>
      <c r="K517" s="20">
        <v>20137</v>
      </c>
      <c r="L517" s="20">
        <v>20781</v>
      </c>
      <c r="M517" s="20">
        <v>21480</v>
      </c>
      <c r="N517" s="20">
        <v>21153</v>
      </c>
      <c r="O517" s="20">
        <v>21671</v>
      </c>
      <c r="P517" s="20">
        <v>21385</v>
      </c>
      <c r="Q517" s="20">
        <v>20797</v>
      </c>
      <c r="R517" s="20">
        <v>19532</v>
      </c>
      <c r="S517" s="20">
        <v>16966</v>
      </c>
      <c r="T517" s="20">
        <v>15115</v>
      </c>
      <c r="U517" s="20">
        <v>14469</v>
      </c>
      <c r="V517" s="20">
        <v>14914</v>
      </c>
      <c r="W517" s="20">
        <v>13972</v>
      </c>
      <c r="X517" s="20">
        <v>12309</v>
      </c>
      <c r="Y517" s="20">
        <v>11464</v>
      </c>
      <c r="AA517" s="2">
        <f>IFERROR(INDEX('Holiday Schedule'!$D$3:$D$24,MATCH(A517,'Holiday Schedule'!$C$3:$C$24,0)),0)</f>
        <v>0</v>
      </c>
      <c r="AB517" s="2">
        <f t="shared" si="56"/>
        <v>6</v>
      </c>
      <c r="AC517" s="2">
        <f t="shared" si="57"/>
        <v>289069</v>
      </c>
      <c r="AD517" s="5">
        <f t="shared" si="58"/>
        <v>90584</v>
      </c>
      <c r="AE517" s="5">
        <f t="shared" si="59"/>
        <v>379653</v>
      </c>
      <c r="AG517" s="2">
        <f t="shared" si="60"/>
        <v>5</v>
      </c>
      <c r="AH517" s="2">
        <f t="shared" si="61"/>
        <v>2025</v>
      </c>
      <c r="AJ517" s="5">
        <f t="shared" si="62"/>
        <v>21671</v>
      </c>
      <c r="AK517" s="2">
        <f t="shared" si="63"/>
        <v>14</v>
      </c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40"/>
    </row>
    <row r="518" spans="1:89" x14ac:dyDescent="0.25">
      <c r="A518" s="18">
        <v>45801</v>
      </c>
      <c r="B518" s="20">
        <v>11060</v>
      </c>
      <c r="C518" s="20">
        <v>10826</v>
      </c>
      <c r="D518" s="20">
        <v>10733</v>
      </c>
      <c r="E518" s="20">
        <v>10789</v>
      </c>
      <c r="F518" s="20">
        <v>11049</v>
      </c>
      <c r="G518" s="20">
        <v>11344</v>
      </c>
      <c r="H518" s="20">
        <v>12224</v>
      </c>
      <c r="I518" s="20">
        <v>14735</v>
      </c>
      <c r="J518" s="20">
        <v>17350</v>
      </c>
      <c r="K518" s="20">
        <v>18832</v>
      </c>
      <c r="L518" s="20">
        <v>19740</v>
      </c>
      <c r="M518" s="20">
        <v>20381</v>
      </c>
      <c r="N518" s="20">
        <v>19902</v>
      </c>
      <c r="O518" s="20">
        <v>20145</v>
      </c>
      <c r="P518" s="20">
        <v>19860</v>
      </c>
      <c r="Q518" s="20">
        <v>19391</v>
      </c>
      <c r="R518" s="20">
        <v>18283</v>
      </c>
      <c r="S518" s="20">
        <v>16362</v>
      </c>
      <c r="T518" s="20">
        <v>14771</v>
      </c>
      <c r="U518" s="20">
        <v>14137</v>
      </c>
      <c r="V518" s="20">
        <v>14552</v>
      </c>
      <c r="W518" s="20">
        <v>13745</v>
      </c>
      <c r="X518" s="20">
        <v>12171</v>
      </c>
      <c r="Y518" s="20">
        <v>11370</v>
      </c>
      <c r="AA518" s="2">
        <f>IFERROR(INDEX('Holiday Schedule'!$D$3:$D$24,MATCH(A518,'Holiday Schedule'!$C$3:$C$24,0)),0)</f>
        <v>0</v>
      </c>
      <c r="AB518" s="2">
        <f t="shared" si="56"/>
        <v>7</v>
      </c>
      <c r="AC518" s="2">
        <f t="shared" si="57"/>
        <v>0</v>
      </c>
      <c r="AD518" s="5">
        <f t="shared" si="58"/>
        <v>363752</v>
      </c>
      <c r="AE518" s="5">
        <f t="shared" si="59"/>
        <v>363752</v>
      </c>
      <c r="AG518" s="2">
        <f t="shared" si="60"/>
        <v>5</v>
      </c>
      <c r="AH518" s="2">
        <f t="shared" si="61"/>
        <v>2025</v>
      </c>
      <c r="AJ518" s="5">
        <f t="shared" si="62"/>
        <v>20381</v>
      </c>
      <c r="AK518" s="2">
        <f t="shared" si="63"/>
        <v>12</v>
      </c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40"/>
    </row>
    <row r="519" spans="1:89" x14ac:dyDescent="0.25">
      <c r="A519" s="18">
        <v>45802</v>
      </c>
      <c r="B519" s="20">
        <v>11062</v>
      </c>
      <c r="C519" s="20">
        <v>10826</v>
      </c>
      <c r="D519" s="20">
        <v>10735</v>
      </c>
      <c r="E519" s="20">
        <v>10790</v>
      </c>
      <c r="F519" s="20">
        <v>11050</v>
      </c>
      <c r="G519" s="20">
        <v>11364</v>
      </c>
      <c r="H519" s="20">
        <v>12224</v>
      </c>
      <c r="I519" s="20">
        <v>14735</v>
      </c>
      <c r="J519" s="20">
        <v>17350</v>
      </c>
      <c r="K519" s="20">
        <v>18832</v>
      </c>
      <c r="L519" s="20">
        <v>19740</v>
      </c>
      <c r="M519" s="20">
        <v>20381</v>
      </c>
      <c r="N519" s="20">
        <v>19902</v>
      </c>
      <c r="O519" s="20">
        <v>20145</v>
      </c>
      <c r="P519" s="20">
        <v>19860</v>
      </c>
      <c r="Q519" s="20">
        <v>19391</v>
      </c>
      <c r="R519" s="20">
        <v>18283</v>
      </c>
      <c r="S519" s="20">
        <v>16362</v>
      </c>
      <c r="T519" s="20">
        <v>14771</v>
      </c>
      <c r="U519" s="20">
        <v>14134</v>
      </c>
      <c r="V519" s="20">
        <v>14544</v>
      </c>
      <c r="W519" s="20">
        <v>13745</v>
      </c>
      <c r="X519" s="20">
        <v>12172</v>
      </c>
      <c r="Y519" s="20">
        <v>11370</v>
      </c>
      <c r="AA519" s="2">
        <f>IFERROR(INDEX('Holiday Schedule'!$D$3:$D$24,MATCH(A519,'Holiday Schedule'!$C$3:$C$24,0)),0)</f>
        <v>0</v>
      </c>
      <c r="AB519" s="2">
        <f t="shared" si="56"/>
        <v>1</v>
      </c>
      <c r="AC519" s="2">
        <f t="shared" si="57"/>
        <v>0</v>
      </c>
      <c r="AD519" s="5">
        <f t="shared" si="58"/>
        <v>363768</v>
      </c>
      <c r="AE519" s="5">
        <f t="shared" si="59"/>
        <v>363768</v>
      </c>
      <c r="AG519" s="2">
        <f t="shared" si="60"/>
        <v>5</v>
      </c>
      <c r="AH519" s="2">
        <f t="shared" si="61"/>
        <v>2025</v>
      </c>
      <c r="AJ519" s="5">
        <f t="shared" si="62"/>
        <v>20381</v>
      </c>
      <c r="AK519" s="2">
        <f t="shared" si="63"/>
        <v>12</v>
      </c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40"/>
    </row>
    <row r="520" spans="1:89" x14ac:dyDescent="0.25">
      <c r="A520" s="18">
        <v>45803</v>
      </c>
      <c r="B520" s="20">
        <v>11061</v>
      </c>
      <c r="C520" s="20">
        <v>10828</v>
      </c>
      <c r="D520" s="20">
        <v>10734</v>
      </c>
      <c r="E520" s="20">
        <v>10789</v>
      </c>
      <c r="F520" s="20">
        <v>11044</v>
      </c>
      <c r="G520" s="20">
        <v>11326</v>
      </c>
      <c r="H520" s="20">
        <v>12224</v>
      </c>
      <c r="I520" s="20">
        <v>14735</v>
      </c>
      <c r="J520" s="20">
        <v>17350</v>
      </c>
      <c r="K520" s="20">
        <v>18832</v>
      </c>
      <c r="L520" s="20">
        <v>19740</v>
      </c>
      <c r="M520" s="20">
        <v>20381</v>
      </c>
      <c r="N520" s="20">
        <v>19902</v>
      </c>
      <c r="O520" s="20">
        <v>20145</v>
      </c>
      <c r="P520" s="20">
        <v>19860</v>
      </c>
      <c r="Q520" s="20">
        <v>19391</v>
      </c>
      <c r="R520" s="20">
        <v>18283</v>
      </c>
      <c r="S520" s="20">
        <v>16362</v>
      </c>
      <c r="T520" s="20">
        <v>14771</v>
      </c>
      <c r="U520" s="20">
        <v>14134</v>
      </c>
      <c r="V520" s="20">
        <v>14531</v>
      </c>
      <c r="W520" s="20">
        <v>13738</v>
      </c>
      <c r="X520" s="20">
        <v>12168</v>
      </c>
      <c r="Y520" s="20">
        <v>11365</v>
      </c>
      <c r="AA520" s="2">
        <f>IFERROR(INDEX('Holiday Schedule'!$D$3:$D$24,MATCH(A520,'Holiday Schedule'!$C$3:$C$24,0)),0)</f>
        <v>1</v>
      </c>
      <c r="AB520" s="2">
        <f t="shared" si="56"/>
        <v>2</v>
      </c>
      <c r="AC520" s="2">
        <f t="shared" si="57"/>
        <v>0</v>
      </c>
      <c r="AD520" s="5">
        <f t="shared" si="58"/>
        <v>363694</v>
      </c>
      <c r="AE520" s="5">
        <f t="shared" si="59"/>
        <v>363694</v>
      </c>
      <c r="AG520" s="2">
        <f t="shared" si="60"/>
        <v>5</v>
      </c>
      <c r="AH520" s="2">
        <f t="shared" si="61"/>
        <v>2025</v>
      </c>
      <c r="AJ520" s="5">
        <f t="shared" si="62"/>
        <v>20381</v>
      </c>
      <c r="AK520" s="2">
        <f t="shared" si="63"/>
        <v>12</v>
      </c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40"/>
    </row>
    <row r="521" spans="1:89" x14ac:dyDescent="0.25">
      <c r="A521" s="18">
        <v>45804</v>
      </c>
      <c r="B521" s="20">
        <v>11046</v>
      </c>
      <c r="C521" s="20">
        <v>10828</v>
      </c>
      <c r="D521" s="20">
        <v>10737</v>
      </c>
      <c r="E521" s="20">
        <v>10865</v>
      </c>
      <c r="F521" s="20">
        <v>11120</v>
      </c>
      <c r="G521" s="20">
        <v>11551</v>
      </c>
      <c r="H521" s="20">
        <v>12624</v>
      </c>
      <c r="I521" s="20">
        <v>15679</v>
      </c>
      <c r="J521" s="20">
        <v>18605</v>
      </c>
      <c r="K521" s="20">
        <v>20066</v>
      </c>
      <c r="L521" s="20">
        <v>20706</v>
      </c>
      <c r="M521" s="20">
        <v>21410</v>
      </c>
      <c r="N521" s="20">
        <v>21084</v>
      </c>
      <c r="O521" s="20">
        <v>21605</v>
      </c>
      <c r="P521" s="20">
        <v>21322</v>
      </c>
      <c r="Q521" s="20">
        <v>20736</v>
      </c>
      <c r="R521" s="20">
        <v>19474</v>
      </c>
      <c r="S521" s="20">
        <v>16916</v>
      </c>
      <c r="T521" s="20">
        <v>15070</v>
      </c>
      <c r="U521" s="20">
        <v>14425</v>
      </c>
      <c r="V521" s="20">
        <v>14850</v>
      </c>
      <c r="W521" s="20">
        <v>13923</v>
      </c>
      <c r="X521" s="20">
        <v>12263</v>
      </c>
      <c r="Y521" s="20">
        <v>11423</v>
      </c>
      <c r="AA521" s="2">
        <f>IFERROR(INDEX('Holiday Schedule'!$D$3:$D$24,MATCH(A521,'Holiday Schedule'!$C$3:$C$24,0)),0)</f>
        <v>0</v>
      </c>
      <c r="AB521" s="2">
        <f t="shared" si="56"/>
        <v>3</v>
      </c>
      <c r="AC521" s="2">
        <f t="shared" si="57"/>
        <v>288134</v>
      </c>
      <c r="AD521" s="5">
        <f t="shared" si="58"/>
        <v>90194</v>
      </c>
      <c r="AE521" s="5">
        <f t="shared" si="59"/>
        <v>378328</v>
      </c>
      <c r="AG521" s="2">
        <f t="shared" si="60"/>
        <v>5</v>
      </c>
      <c r="AH521" s="2">
        <f t="shared" si="61"/>
        <v>2025</v>
      </c>
      <c r="AJ521" s="5">
        <f t="shared" si="62"/>
        <v>21605</v>
      </c>
      <c r="AK521" s="2">
        <f t="shared" si="63"/>
        <v>14</v>
      </c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40"/>
    </row>
    <row r="522" spans="1:89" x14ac:dyDescent="0.25">
      <c r="A522" s="18">
        <v>45805</v>
      </c>
      <c r="B522" s="20">
        <v>11020</v>
      </c>
      <c r="C522" s="20">
        <v>10805</v>
      </c>
      <c r="D522" s="20">
        <v>10716</v>
      </c>
      <c r="E522" s="20">
        <v>10840</v>
      </c>
      <c r="F522" s="20">
        <v>11097</v>
      </c>
      <c r="G522" s="20">
        <v>11527</v>
      </c>
      <c r="H522" s="20">
        <v>12600</v>
      </c>
      <c r="I522" s="20">
        <v>15648</v>
      </c>
      <c r="J522" s="20">
        <v>18567</v>
      </c>
      <c r="K522" s="20">
        <v>20026</v>
      </c>
      <c r="L522" s="20">
        <v>20665</v>
      </c>
      <c r="M522" s="20">
        <v>21368</v>
      </c>
      <c r="N522" s="20">
        <v>21046</v>
      </c>
      <c r="O522" s="20">
        <v>21564</v>
      </c>
      <c r="P522" s="20">
        <v>21280</v>
      </c>
      <c r="Q522" s="20">
        <v>20694</v>
      </c>
      <c r="R522" s="20">
        <v>19434</v>
      </c>
      <c r="S522" s="20">
        <v>16880</v>
      </c>
      <c r="T522" s="20">
        <v>15041</v>
      </c>
      <c r="U522" s="20">
        <v>14395</v>
      </c>
      <c r="V522" s="20">
        <v>14819</v>
      </c>
      <c r="W522" s="20">
        <v>13892</v>
      </c>
      <c r="X522" s="20">
        <v>12238</v>
      </c>
      <c r="Y522" s="20">
        <v>11402</v>
      </c>
      <c r="AA522" s="2">
        <f>IFERROR(INDEX('Holiday Schedule'!$D$3:$D$24,MATCH(A522,'Holiday Schedule'!$C$3:$C$24,0)),0)</f>
        <v>0</v>
      </c>
      <c r="AB522" s="2">
        <f t="shared" ref="AB522:AB585" si="64">WEEKDAY(A522)</f>
        <v>4</v>
      </c>
      <c r="AC522" s="2">
        <f t="shared" ref="AC522:AC585" si="65">IF(AND(AB522&gt;1,AB522&lt;7,AA522&lt;1),SUM(I522:X522),0)</f>
        <v>287557</v>
      </c>
      <c r="AD522" s="5">
        <f t="shared" ref="AD522:AD585" si="66">AE522-AC522</f>
        <v>90007</v>
      </c>
      <c r="AE522" s="5">
        <f t="shared" ref="AE522:AE585" si="67">SUM(B522:Y522)</f>
        <v>377564</v>
      </c>
      <c r="AG522" s="2">
        <f t="shared" ref="AG522:AG585" si="68">MONTH(A522)</f>
        <v>5</v>
      </c>
      <c r="AH522" s="2">
        <f t="shared" ref="AH522:AH585" si="69">YEAR(A522)</f>
        <v>2025</v>
      </c>
      <c r="AJ522" s="5">
        <f t="shared" ref="AJ522:AJ585" si="70">MAX(B522:Y522)</f>
        <v>21564</v>
      </c>
      <c r="AK522" s="2">
        <f t="shared" ref="AK522:AK585" si="71">IF(AE522&gt;0,INDEX(B$8:Y$8,MATCH(AJ522,B522:Y522,0)),"")</f>
        <v>14</v>
      </c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40"/>
    </row>
    <row r="523" spans="1:89" x14ac:dyDescent="0.25">
      <c r="A523" s="18">
        <v>45806</v>
      </c>
      <c r="B523" s="20">
        <v>10985</v>
      </c>
      <c r="C523" s="20">
        <v>10768</v>
      </c>
      <c r="D523" s="20">
        <v>10678</v>
      </c>
      <c r="E523" s="20">
        <v>10802</v>
      </c>
      <c r="F523" s="20">
        <v>11042</v>
      </c>
      <c r="G523" s="20">
        <v>11491</v>
      </c>
      <c r="H523" s="20">
        <v>12559</v>
      </c>
      <c r="I523" s="20">
        <v>15599</v>
      </c>
      <c r="J523" s="20">
        <v>18510</v>
      </c>
      <c r="K523" s="20">
        <v>19964</v>
      </c>
      <c r="L523" s="20">
        <v>20600</v>
      </c>
      <c r="M523" s="20">
        <v>21300</v>
      </c>
      <c r="N523" s="20">
        <v>20976</v>
      </c>
      <c r="O523" s="20">
        <v>21494</v>
      </c>
      <c r="P523" s="20">
        <v>21212</v>
      </c>
      <c r="Q523" s="20">
        <v>20630</v>
      </c>
      <c r="R523" s="20">
        <v>19374</v>
      </c>
      <c r="S523" s="20">
        <v>16828</v>
      </c>
      <c r="T523" s="20">
        <v>14992</v>
      </c>
      <c r="U523" s="20">
        <v>14351</v>
      </c>
      <c r="V523" s="20">
        <v>14775</v>
      </c>
      <c r="W523" s="20">
        <v>13848</v>
      </c>
      <c r="X523" s="20">
        <v>12200</v>
      </c>
      <c r="Y523" s="20">
        <v>11365</v>
      </c>
      <c r="AA523" s="2">
        <f>IFERROR(INDEX('Holiday Schedule'!$D$3:$D$24,MATCH(A523,'Holiday Schedule'!$C$3:$C$24,0)),0)</f>
        <v>0</v>
      </c>
      <c r="AB523" s="2">
        <f t="shared" si="64"/>
        <v>5</v>
      </c>
      <c r="AC523" s="2">
        <f t="shared" si="65"/>
        <v>286653</v>
      </c>
      <c r="AD523" s="5">
        <f t="shared" si="66"/>
        <v>89690</v>
      </c>
      <c r="AE523" s="5">
        <f t="shared" si="67"/>
        <v>376343</v>
      </c>
      <c r="AG523" s="2">
        <f t="shared" si="68"/>
        <v>5</v>
      </c>
      <c r="AH523" s="2">
        <f t="shared" si="69"/>
        <v>2025</v>
      </c>
      <c r="AJ523" s="5">
        <f t="shared" si="70"/>
        <v>21494</v>
      </c>
      <c r="AK523" s="2">
        <f t="shared" si="71"/>
        <v>14</v>
      </c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40"/>
    </row>
    <row r="524" spans="1:89" x14ac:dyDescent="0.25">
      <c r="A524" s="18">
        <v>45807</v>
      </c>
      <c r="B524" s="20">
        <v>10970</v>
      </c>
      <c r="C524" s="20">
        <v>10750</v>
      </c>
      <c r="D524" s="20">
        <v>10661</v>
      </c>
      <c r="E524" s="20">
        <v>10785</v>
      </c>
      <c r="F524" s="20">
        <v>11048</v>
      </c>
      <c r="G524" s="20">
        <v>11492</v>
      </c>
      <c r="H524" s="20">
        <v>12542</v>
      </c>
      <c r="I524" s="20">
        <v>15577</v>
      </c>
      <c r="J524" s="20">
        <v>18483</v>
      </c>
      <c r="K524" s="20">
        <v>19935</v>
      </c>
      <c r="L524" s="20">
        <v>20571</v>
      </c>
      <c r="M524" s="20">
        <v>21270</v>
      </c>
      <c r="N524" s="20">
        <v>20947</v>
      </c>
      <c r="O524" s="20">
        <v>21464</v>
      </c>
      <c r="P524" s="20">
        <v>21183</v>
      </c>
      <c r="Q524" s="20">
        <v>20601</v>
      </c>
      <c r="R524" s="20">
        <v>19346</v>
      </c>
      <c r="S524" s="20">
        <v>16804</v>
      </c>
      <c r="T524" s="20">
        <v>14971</v>
      </c>
      <c r="U524" s="20">
        <v>14335</v>
      </c>
      <c r="V524" s="20">
        <v>14759</v>
      </c>
      <c r="W524" s="20">
        <v>13830</v>
      </c>
      <c r="X524" s="20">
        <v>12184</v>
      </c>
      <c r="Y524" s="20">
        <v>11350</v>
      </c>
      <c r="AA524" s="2">
        <f>IFERROR(INDEX('Holiday Schedule'!$D$3:$D$24,MATCH(A524,'Holiday Schedule'!$C$3:$C$24,0)),0)</f>
        <v>0</v>
      </c>
      <c r="AB524" s="2">
        <f t="shared" si="64"/>
        <v>6</v>
      </c>
      <c r="AC524" s="2">
        <f t="shared" si="65"/>
        <v>286260</v>
      </c>
      <c r="AD524" s="5">
        <f t="shared" si="66"/>
        <v>89598</v>
      </c>
      <c r="AE524" s="5">
        <f t="shared" si="67"/>
        <v>375858</v>
      </c>
      <c r="AG524" s="2">
        <f t="shared" si="68"/>
        <v>5</v>
      </c>
      <c r="AH524" s="2">
        <f t="shared" si="69"/>
        <v>2025</v>
      </c>
      <c r="AJ524" s="5">
        <f t="shared" si="70"/>
        <v>21464</v>
      </c>
      <c r="AK524" s="2">
        <f t="shared" si="71"/>
        <v>14</v>
      </c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40"/>
    </row>
    <row r="525" spans="1:89" x14ac:dyDescent="0.25">
      <c r="A525" s="18">
        <v>45808</v>
      </c>
      <c r="B525" s="20">
        <v>10949</v>
      </c>
      <c r="C525" s="20">
        <v>10715</v>
      </c>
      <c r="D525" s="20">
        <v>10624</v>
      </c>
      <c r="E525" s="20">
        <v>10680</v>
      </c>
      <c r="F525" s="20">
        <v>10937</v>
      </c>
      <c r="G525" s="20">
        <v>11278</v>
      </c>
      <c r="H525" s="20">
        <v>12109</v>
      </c>
      <c r="I525" s="20">
        <v>14594</v>
      </c>
      <c r="J525" s="20">
        <v>17185</v>
      </c>
      <c r="K525" s="20">
        <v>18654</v>
      </c>
      <c r="L525" s="20">
        <v>19552</v>
      </c>
      <c r="M525" s="20">
        <v>20188</v>
      </c>
      <c r="N525" s="20">
        <v>19713</v>
      </c>
      <c r="O525" s="20">
        <v>19955</v>
      </c>
      <c r="P525" s="20">
        <v>19670</v>
      </c>
      <c r="Q525" s="20">
        <v>19209</v>
      </c>
      <c r="R525" s="20">
        <v>18110</v>
      </c>
      <c r="S525" s="20">
        <v>16207</v>
      </c>
      <c r="T525" s="20">
        <v>14628</v>
      </c>
      <c r="U525" s="20">
        <v>14035</v>
      </c>
      <c r="V525" s="20">
        <v>14413</v>
      </c>
      <c r="W525" s="20">
        <v>13609</v>
      </c>
      <c r="X525" s="20">
        <v>12052</v>
      </c>
      <c r="Y525" s="20">
        <v>11257</v>
      </c>
      <c r="AA525" s="2">
        <f>IFERROR(INDEX('Holiday Schedule'!$D$3:$D$24,MATCH(A525,'Holiday Schedule'!$C$3:$C$24,0)),0)</f>
        <v>0</v>
      </c>
      <c r="AB525" s="2">
        <f t="shared" si="64"/>
        <v>7</v>
      </c>
      <c r="AC525" s="2">
        <f t="shared" si="65"/>
        <v>0</v>
      </c>
      <c r="AD525" s="5">
        <f t="shared" si="66"/>
        <v>360323</v>
      </c>
      <c r="AE525" s="5">
        <f t="shared" si="67"/>
        <v>360323</v>
      </c>
      <c r="AG525" s="2">
        <f t="shared" si="68"/>
        <v>5</v>
      </c>
      <c r="AH525" s="2">
        <f t="shared" si="69"/>
        <v>2025</v>
      </c>
      <c r="AJ525" s="5">
        <f t="shared" si="70"/>
        <v>20188</v>
      </c>
      <c r="AK525" s="2">
        <f t="shared" si="71"/>
        <v>12</v>
      </c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40"/>
    </row>
    <row r="526" spans="1:89" x14ac:dyDescent="0.25">
      <c r="A526" s="18">
        <v>45809</v>
      </c>
      <c r="B526" s="20">
        <v>11144</v>
      </c>
      <c r="C526" s="20">
        <v>10964</v>
      </c>
      <c r="D526" s="20">
        <v>10734</v>
      </c>
      <c r="E526" s="20">
        <v>10715</v>
      </c>
      <c r="F526" s="20">
        <v>10916</v>
      </c>
      <c r="G526" s="20">
        <v>11317</v>
      </c>
      <c r="H526" s="20">
        <v>12240</v>
      </c>
      <c r="I526" s="20">
        <v>15014</v>
      </c>
      <c r="J526" s="20">
        <v>17932</v>
      </c>
      <c r="K526" s="20">
        <v>19462</v>
      </c>
      <c r="L526" s="20">
        <v>21039</v>
      </c>
      <c r="M526" s="20">
        <v>21748</v>
      </c>
      <c r="N526" s="20">
        <v>21667</v>
      </c>
      <c r="O526" s="20">
        <v>21611</v>
      </c>
      <c r="P526" s="20">
        <v>21663</v>
      </c>
      <c r="Q526" s="20">
        <v>21262</v>
      </c>
      <c r="R526" s="20">
        <v>20157</v>
      </c>
      <c r="S526" s="20">
        <v>17895</v>
      </c>
      <c r="T526" s="20">
        <v>16901</v>
      </c>
      <c r="U526" s="20">
        <v>15628</v>
      </c>
      <c r="V526" s="20">
        <v>15319</v>
      </c>
      <c r="W526" s="20">
        <v>14689</v>
      </c>
      <c r="X526" s="20">
        <v>12580</v>
      </c>
      <c r="Y526" s="20">
        <v>11744</v>
      </c>
      <c r="AA526" s="2">
        <f>IFERROR(INDEX('Holiday Schedule'!$D$3:$D$24,MATCH(A526,'Holiday Schedule'!$C$3:$C$24,0)),0)</f>
        <v>0</v>
      </c>
      <c r="AB526" s="2">
        <f t="shared" si="64"/>
        <v>1</v>
      </c>
      <c r="AC526" s="2">
        <f t="shared" si="65"/>
        <v>0</v>
      </c>
      <c r="AD526" s="5">
        <f t="shared" si="66"/>
        <v>384341</v>
      </c>
      <c r="AE526" s="5">
        <f t="shared" si="67"/>
        <v>384341</v>
      </c>
      <c r="AG526" s="2">
        <f t="shared" si="68"/>
        <v>6</v>
      </c>
      <c r="AH526" s="2">
        <f t="shared" si="69"/>
        <v>2025</v>
      </c>
      <c r="AJ526" s="5">
        <f t="shared" si="70"/>
        <v>21748</v>
      </c>
      <c r="AK526" s="2">
        <f t="shared" si="71"/>
        <v>12</v>
      </c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40"/>
    </row>
    <row r="527" spans="1:89" x14ac:dyDescent="0.25">
      <c r="A527" s="18">
        <v>45810</v>
      </c>
      <c r="B527" s="20">
        <v>11155</v>
      </c>
      <c r="C527" s="20">
        <v>10942</v>
      </c>
      <c r="D527" s="20">
        <v>10744</v>
      </c>
      <c r="E527" s="20">
        <v>10791</v>
      </c>
      <c r="F527" s="20">
        <v>10978</v>
      </c>
      <c r="G527" s="20">
        <v>11647</v>
      </c>
      <c r="H527" s="20">
        <v>12870</v>
      </c>
      <c r="I527" s="20">
        <v>16075</v>
      </c>
      <c r="J527" s="20">
        <v>19500</v>
      </c>
      <c r="K527" s="20">
        <v>20758</v>
      </c>
      <c r="L527" s="20">
        <v>22446</v>
      </c>
      <c r="M527" s="20">
        <v>22970</v>
      </c>
      <c r="N527" s="20">
        <v>23128</v>
      </c>
      <c r="O527" s="20">
        <v>23236</v>
      </c>
      <c r="P527" s="20">
        <v>23642</v>
      </c>
      <c r="Q527" s="20">
        <v>23231</v>
      </c>
      <c r="R527" s="20">
        <v>21618</v>
      </c>
      <c r="S527" s="20">
        <v>18623</v>
      </c>
      <c r="T527" s="20">
        <v>17340</v>
      </c>
      <c r="U527" s="20">
        <v>16078</v>
      </c>
      <c r="V527" s="20">
        <v>15769</v>
      </c>
      <c r="W527" s="20">
        <v>15028</v>
      </c>
      <c r="X527" s="20">
        <v>12698</v>
      </c>
      <c r="Y527" s="20">
        <v>11719</v>
      </c>
      <c r="AA527" s="2">
        <f>IFERROR(INDEX('Holiday Schedule'!$D$3:$D$24,MATCH(A527,'Holiday Schedule'!$C$3:$C$24,0)),0)</f>
        <v>0</v>
      </c>
      <c r="AB527" s="2">
        <f t="shared" si="64"/>
        <v>2</v>
      </c>
      <c r="AC527" s="2">
        <f t="shared" si="65"/>
        <v>312140</v>
      </c>
      <c r="AD527" s="5">
        <f t="shared" si="66"/>
        <v>90846</v>
      </c>
      <c r="AE527" s="5">
        <f t="shared" si="67"/>
        <v>402986</v>
      </c>
      <c r="AG527" s="2">
        <f t="shared" si="68"/>
        <v>6</v>
      </c>
      <c r="AH527" s="2">
        <f t="shared" si="69"/>
        <v>2025</v>
      </c>
      <c r="AJ527" s="5">
        <f t="shared" si="70"/>
        <v>23642</v>
      </c>
      <c r="AK527" s="2">
        <f t="shared" si="71"/>
        <v>15</v>
      </c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40"/>
    </row>
    <row r="528" spans="1:89" x14ac:dyDescent="0.25">
      <c r="A528" s="18">
        <v>45811</v>
      </c>
      <c r="B528" s="20">
        <v>11070</v>
      </c>
      <c r="C528" s="20">
        <v>10862</v>
      </c>
      <c r="D528" s="20">
        <v>10660</v>
      </c>
      <c r="E528" s="20">
        <v>10708</v>
      </c>
      <c r="F528" s="20">
        <v>10885</v>
      </c>
      <c r="G528" s="20">
        <v>11557</v>
      </c>
      <c r="H528" s="20">
        <v>12770</v>
      </c>
      <c r="I528" s="20">
        <v>15952</v>
      </c>
      <c r="J528" s="20">
        <v>19349</v>
      </c>
      <c r="K528" s="20">
        <v>20599</v>
      </c>
      <c r="L528" s="20">
        <v>22272</v>
      </c>
      <c r="M528" s="20">
        <v>22795</v>
      </c>
      <c r="N528" s="20">
        <v>22949</v>
      </c>
      <c r="O528" s="20">
        <v>23054</v>
      </c>
      <c r="P528" s="20">
        <v>23460</v>
      </c>
      <c r="Q528" s="20">
        <v>23050</v>
      </c>
      <c r="R528" s="20">
        <v>21449</v>
      </c>
      <c r="S528" s="20">
        <v>18480</v>
      </c>
      <c r="T528" s="20">
        <v>17207</v>
      </c>
      <c r="U528" s="20">
        <v>15954</v>
      </c>
      <c r="V528" s="20">
        <v>15653</v>
      </c>
      <c r="W528" s="20">
        <v>14912</v>
      </c>
      <c r="X528" s="20">
        <v>12602</v>
      </c>
      <c r="Y528" s="20">
        <v>11628</v>
      </c>
      <c r="AA528" s="2">
        <f>IFERROR(INDEX('Holiday Schedule'!$D$3:$D$24,MATCH(A528,'Holiday Schedule'!$C$3:$C$24,0)),0)</f>
        <v>0</v>
      </c>
      <c r="AB528" s="2">
        <f t="shared" si="64"/>
        <v>3</v>
      </c>
      <c r="AC528" s="2">
        <f t="shared" si="65"/>
        <v>309737</v>
      </c>
      <c r="AD528" s="5">
        <f t="shared" si="66"/>
        <v>90140</v>
      </c>
      <c r="AE528" s="5">
        <f t="shared" si="67"/>
        <v>399877</v>
      </c>
      <c r="AG528" s="2">
        <f t="shared" si="68"/>
        <v>6</v>
      </c>
      <c r="AH528" s="2">
        <f t="shared" si="69"/>
        <v>2025</v>
      </c>
      <c r="AJ528" s="5">
        <f t="shared" si="70"/>
        <v>23460</v>
      </c>
      <c r="AK528" s="2">
        <f t="shared" si="71"/>
        <v>15</v>
      </c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40"/>
    </row>
    <row r="529" spans="1:89" x14ac:dyDescent="0.25">
      <c r="A529" s="18">
        <v>45812</v>
      </c>
      <c r="B529" s="20">
        <v>11020</v>
      </c>
      <c r="C529" s="20">
        <v>10812</v>
      </c>
      <c r="D529" s="20">
        <v>10608</v>
      </c>
      <c r="E529" s="20">
        <v>10656</v>
      </c>
      <c r="F529" s="20">
        <v>10829</v>
      </c>
      <c r="G529" s="20">
        <v>11507</v>
      </c>
      <c r="H529" s="20">
        <v>12715</v>
      </c>
      <c r="I529" s="20">
        <v>15884</v>
      </c>
      <c r="J529" s="20">
        <v>19265</v>
      </c>
      <c r="K529" s="20">
        <v>20508</v>
      </c>
      <c r="L529" s="20">
        <v>22176</v>
      </c>
      <c r="M529" s="20">
        <v>22694</v>
      </c>
      <c r="N529" s="20">
        <v>22850</v>
      </c>
      <c r="O529" s="20">
        <v>22956</v>
      </c>
      <c r="P529" s="20">
        <v>23358</v>
      </c>
      <c r="Q529" s="20">
        <v>22950</v>
      </c>
      <c r="R529" s="20">
        <v>21356</v>
      </c>
      <c r="S529" s="20">
        <v>18400</v>
      </c>
      <c r="T529" s="20">
        <v>17130</v>
      </c>
      <c r="U529" s="20">
        <v>15886</v>
      </c>
      <c r="V529" s="20">
        <v>15564</v>
      </c>
      <c r="W529" s="20">
        <v>14848</v>
      </c>
      <c r="X529" s="20">
        <v>12548</v>
      </c>
      <c r="Y529" s="20">
        <v>11576</v>
      </c>
      <c r="AA529" s="2">
        <f>IFERROR(INDEX('Holiday Schedule'!$D$3:$D$24,MATCH(A529,'Holiday Schedule'!$C$3:$C$24,0)),0)</f>
        <v>0</v>
      </c>
      <c r="AB529" s="2">
        <f t="shared" si="64"/>
        <v>4</v>
      </c>
      <c r="AC529" s="2">
        <f t="shared" si="65"/>
        <v>308373</v>
      </c>
      <c r="AD529" s="5">
        <f t="shared" si="66"/>
        <v>89723</v>
      </c>
      <c r="AE529" s="5">
        <f t="shared" si="67"/>
        <v>398096</v>
      </c>
      <c r="AG529" s="2">
        <f t="shared" si="68"/>
        <v>6</v>
      </c>
      <c r="AH529" s="2">
        <f t="shared" si="69"/>
        <v>2025</v>
      </c>
      <c r="AJ529" s="5">
        <f t="shared" si="70"/>
        <v>23358</v>
      </c>
      <c r="AK529" s="2">
        <f t="shared" si="71"/>
        <v>15</v>
      </c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40"/>
    </row>
    <row r="530" spans="1:89" x14ac:dyDescent="0.25">
      <c r="A530" s="18">
        <v>45813</v>
      </c>
      <c r="B530" s="20">
        <v>11019</v>
      </c>
      <c r="C530" s="20">
        <v>10809</v>
      </c>
      <c r="D530" s="20">
        <v>10609</v>
      </c>
      <c r="E530" s="20">
        <v>10655</v>
      </c>
      <c r="F530" s="20">
        <v>10837</v>
      </c>
      <c r="G530" s="20">
        <v>11510</v>
      </c>
      <c r="H530" s="20">
        <v>12716</v>
      </c>
      <c r="I530" s="20">
        <v>15885</v>
      </c>
      <c r="J530" s="20">
        <v>19267</v>
      </c>
      <c r="K530" s="20">
        <v>20510</v>
      </c>
      <c r="L530" s="20">
        <v>22178</v>
      </c>
      <c r="M530" s="20">
        <v>22696</v>
      </c>
      <c r="N530" s="20">
        <v>22852</v>
      </c>
      <c r="O530" s="20">
        <v>22956</v>
      </c>
      <c r="P530" s="20">
        <v>23360</v>
      </c>
      <c r="Q530" s="20">
        <v>22955</v>
      </c>
      <c r="R530" s="20">
        <v>21358</v>
      </c>
      <c r="S530" s="20">
        <v>18402</v>
      </c>
      <c r="T530" s="20">
        <v>17132</v>
      </c>
      <c r="U530" s="20">
        <v>15890</v>
      </c>
      <c r="V530" s="20">
        <v>15590</v>
      </c>
      <c r="W530" s="20">
        <v>14845</v>
      </c>
      <c r="X530" s="20">
        <v>12544</v>
      </c>
      <c r="Y530" s="20">
        <v>11575</v>
      </c>
      <c r="AA530" s="2">
        <f>IFERROR(INDEX('Holiday Schedule'!$D$3:$D$24,MATCH(A530,'Holiday Schedule'!$C$3:$C$24,0)),0)</f>
        <v>0</v>
      </c>
      <c r="AB530" s="2">
        <f t="shared" si="64"/>
        <v>5</v>
      </c>
      <c r="AC530" s="2">
        <f t="shared" si="65"/>
        <v>308420</v>
      </c>
      <c r="AD530" s="5">
        <f t="shared" si="66"/>
        <v>89730</v>
      </c>
      <c r="AE530" s="5">
        <f t="shared" si="67"/>
        <v>398150</v>
      </c>
      <c r="AG530" s="2">
        <f t="shared" si="68"/>
        <v>6</v>
      </c>
      <c r="AH530" s="2">
        <f t="shared" si="69"/>
        <v>2025</v>
      </c>
      <c r="AJ530" s="5">
        <f t="shared" si="70"/>
        <v>23360</v>
      </c>
      <c r="AK530" s="2">
        <f t="shared" si="71"/>
        <v>15</v>
      </c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40"/>
    </row>
    <row r="531" spans="1:89" x14ac:dyDescent="0.25">
      <c r="A531" s="18">
        <v>45814</v>
      </c>
      <c r="B531" s="20">
        <v>10985</v>
      </c>
      <c r="C531" s="20">
        <v>10776</v>
      </c>
      <c r="D531" s="20">
        <v>10577</v>
      </c>
      <c r="E531" s="20">
        <v>10624</v>
      </c>
      <c r="F531" s="20">
        <v>10807</v>
      </c>
      <c r="G531" s="20">
        <v>11478</v>
      </c>
      <c r="H531" s="20">
        <v>12679</v>
      </c>
      <c r="I531" s="20">
        <v>15839</v>
      </c>
      <c r="J531" s="20">
        <v>19211</v>
      </c>
      <c r="K531" s="20">
        <v>20450</v>
      </c>
      <c r="L531" s="20">
        <v>22114</v>
      </c>
      <c r="M531" s="20">
        <v>22630</v>
      </c>
      <c r="N531" s="20">
        <v>22786</v>
      </c>
      <c r="O531" s="20">
        <v>22892</v>
      </c>
      <c r="P531" s="20">
        <v>23291</v>
      </c>
      <c r="Q531" s="20">
        <v>22887</v>
      </c>
      <c r="R531" s="20">
        <v>21298</v>
      </c>
      <c r="S531" s="20">
        <v>18348</v>
      </c>
      <c r="T531" s="20">
        <v>17083</v>
      </c>
      <c r="U531" s="20">
        <v>15886</v>
      </c>
      <c r="V531" s="20">
        <v>15551</v>
      </c>
      <c r="W531" s="20">
        <v>14796</v>
      </c>
      <c r="X531" s="20">
        <v>12501</v>
      </c>
      <c r="Y531" s="20">
        <v>11534</v>
      </c>
      <c r="AA531" s="2">
        <f>IFERROR(INDEX('Holiday Schedule'!$D$3:$D$24,MATCH(A531,'Holiday Schedule'!$C$3:$C$24,0)),0)</f>
        <v>0</v>
      </c>
      <c r="AB531" s="2">
        <f t="shared" si="64"/>
        <v>6</v>
      </c>
      <c r="AC531" s="2">
        <f t="shared" si="65"/>
        <v>307563</v>
      </c>
      <c r="AD531" s="5">
        <f t="shared" si="66"/>
        <v>89460</v>
      </c>
      <c r="AE531" s="5">
        <f t="shared" si="67"/>
        <v>397023</v>
      </c>
      <c r="AG531" s="2">
        <f t="shared" si="68"/>
        <v>6</v>
      </c>
      <c r="AH531" s="2">
        <f t="shared" si="69"/>
        <v>2025</v>
      </c>
      <c r="AJ531" s="5">
        <f t="shared" si="70"/>
        <v>23291</v>
      </c>
      <c r="AK531" s="2">
        <f t="shared" si="71"/>
        <v>15</v>
      </c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40"/>
    </row>
    <row r="532" spans="1:89" x14ac:dyDescent="0.25">
      <c r="A532" s="18">
        <v>45815</v>
      </c>
      <c r="B532" s="20">
        <v>10949</v>
      </c>
      <c r="C532" s="20">
        <v>10766</v>
      </c>
      <c r="D532" s="20">
        <v>10538</v>
      </c>
      <c r="E532" s="20">
        <v>10519</v>
      </c>
      <c r="F532" s="20">
        <v>10718</v>
      </c>
      <c r="G532" s="20">
        <v>11147</v>
      </c>
      <c r="H532" s="20">
        <v>12034</v>
      </c>
      <c r="I532" s="20">
        <v>14759</v>
      </c>
      <c r="J532" s="20">
        <v>17629</v>
      </c>
      <c r="K532" s="20">
        <v>19132</v>
      </c>
      <c r="L532" s="20">
        <v>20682</v>
      </c>
      <c r="M532" s="20">
        <v>21380</v>
      </c>
      <c r="N532" s="20">
        <v>21301</v>
      </c>
      <c r="O532" s="20">
        <v>21244</v>
      </c>
      <c r="P532" s="20">
        <v>21297</v>
      </c>
      <c r="Q532" s="20">
        <v>20901</v>
      </c>
      <c r="R532" s="20">
        <v>19815</v>
      </c>
      <c r="S532" s="20">
        <v>17589</v>
      </c>
      <c r="T532" s="20">
        <v>16614</v>
      </c>
      <c r="U532" s="20">
        <v>15377</v>
      </c>
      <c r="V532" s="20">
        <v>15064</v>
      </c>
      <c r="W532" s="20">
        <v>14439</v>
      </c>
      <c r="X532" s="20">
        <v>12367</v>
      </c>
      <c r="Y532" s="20">
        <v>11541</v>
      </c>
      <c r="AA532" s="2">
        <f>IFERROR(INDEX('Holiday Schedule'!$D$3:$D$24,MATCH(A532,'Holiday Schedule'!$C$3:$C$24,0)),0)</f>
        <v>0</v>
      </c>
      <c r="AB532" s="2">
        <f t="shared" si="64"/>
        <v>7</v>
      </c>
      <c r="AC532" s="2">
        <f t="shared" si="65"/>
        <v>0</v>
      </c>
      <c r="AD532" s="5">
        <f t="shared" si="66"/>
        <v>377802</v>
      </c>
      <c r="AE532" s="5">
        <f t="shared" si="67"/>
        <v>377802</v>
      </c>
      <c r="AG532" s="2">
        <f t="shared" si="68"/>
        <v>6</v>
      </c>
      <c r="AH532" s="2">
        <f t="shared" si="69"/>
        <v>2025</v>
      </c>
      <c r="AJ532" s="5">
        <f t="shared" si="70"/>
        <v>21380</v>
      </c>
      <c r="AK532" s="2">
        <f t="shared" si="71"/>
        <v>12</v>
      </c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40"/>
    </row>
    <row r="533" spans="1:89" x14ac:dyDescent="0.25">
      <c r="A533" s="18">
        <v>45816</v>
      </c>
      <c r="B533" s="20">
        <v>10956</v>
      </c>
      <c r="C533" s="20">
        <v>10776</v>
      </c>
      <c r="D533" s="20">
        <v>10548</v>
      </c>
      <c r="E533" s="20">
        <v>10529</v>
      </c>
      <c r="F533" s="20">
        <v>10726</v>
      </c>
      <c r="G533" s="20">
        <v>11126</v>
      </c>
      <c r="H533" s="20">
        <v>12034</v>
      </c>
      <c r="I533" s="20">
        <v>14758</v>
      </c>
      <c r="J533" s="20">
        <v>17628</v>
      </c>
      <c r="K533" s="20">
        <v>19132</v>
      </c>
      <c r="L533" s="20">
        <v>20682</v>
      </c>
      <c r="M533" s="20">
        <v>21380</v>
      </c>
      <c r="N533" s="20">
        <v>21301</v>
      </c>
      <c r="O533" s="20">
        <v>21244</v>
      </c>
      <c r="P533" s="20">
        <v>21297</v>
      </c>
      <c r="Q533" s="20">
        <v>20901</v>
      </c>
      <c r="R533" s="20">
        <v>19815</v>
      </c>
      <c r="S533" s="20">
        <v>17589</v>
      </c>
      <c r="T533" s="20">
        <v>16614</v>
      </c>
      <c r="U533" s="20">
        <v>15362</v>
      </c>
      <c r="V533" s="20">
        <v>15040</v>
      </c>
      <c r="W533" s="20">
        <v>14439</v>
      </c>
      <c r="X533" s="20">
        <v>12368</v>
      </c>
      <c r="Y533" s="20">
        <v>11541</v>
      </c>
      <c r="AA533" s="2">
        <f>IFERROR(INDEX('Holiday Schedule'!$D$3:$D$24,MATCH(A533,'Holiday Schedule'!$C$3:$C$24,0)),0)</f>
        <v>0</v>
      </c>
      <c r="AB533" s="2">
        <f t="shared" si="64"/>
        <v>1</v>
      </c>
      <c r="AC533" s="2">
        <f t="shared" si="65"/>
        <v>0</v>
      </c>
      <c r="AD533" s="5">
        <f t="shared" si="66"/>
        <v>377786</v>
      </c>
      <c r="AE533" s="5">
        <f t="shared" si="67"/>
        <v>377786</v>
      </c>
      <c r="AG533" s="2">
        <f t="shared" si="68"/>
        <v>6</v>
      </c>
      <c r="AH533" s="2">
        <f t="shared" si="69"/>
        <v>2025</v>
      </c>
      <c r="AJ533" s="5">
        <f t="shared" si="70"/>
        <v>21380</v>
      </c>
      <c r="AK533" s="2">
        <f t="shared" si="71"/>
        <v>12</v>
      </c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40"/>
    </row>
    <row r="534" spans="1:89" x14ac:dyDescent="0.25">
      <c r="A534" s="18">
        <v>45817</v>
      </c>
      <c r="B534" s="20">
        <v>10956</v>
      </c>
      <c r="C534" s="20">
        <v>10750</v>
      </c>
      <c r="D534" s="20">
        <v>10547</v>
      </c>
      <c r="E534" s="20">
        <v>10589</v>
      </c>
      <c r="F534" s="20">
        <v>10772</v>
      </c>
      <c r="G534" s="20">
        <v>11447</v>
      </c>
      <c r="H534" s="20">
        <v>12643</v>
      </c>
      <c r="I534" s="20">
        <v>15795</v>
      </c>
      <c r="J534" s="20">
        <v>19157</v>
      </c>
      <c r="K534" s="20">
        <v>20391</v>
      </c>
      <c r="L534" s="20">
        <v>22050</v>
      </c>
      <c r="M534" s="20">
        <v>22566</v>
      </c>
      <c r="N534" s="20">
        <v>22721</v>
      </c>
      <c r="O534" s="20">
        <v>22825</v>
      </c>
      <c r="P534" s="20">
        <v>23225</v>
      </c>
      <c r="Q534" s="20">
        <v>22821</v>
      </c>
      <c r="R534" s="20">
        <v>21236</v>
      </c>
      <c r="S534" s="20">
        <v>18296</v>
      </c>
      <c r="T534" s="20">
        <v>17035</v>
      </c>
      <c r="U534" s="20">
        <v>15796</v>
      </c>
      <c r="V534" s="20">
        <v>15496</v>
      </c>
      <c r="W534" s="20">
        <v>14763</v>
      </c>
      <c r="X534" s="20">
        <v>12476</v>
      </c>
      <c r="Y534" s="20">
        <v>11512</v>
      </c>
      <c r="AA534" s="2">
        <f>IFERROR(INDEX('Holiday Schedule'!$D$3:$D$24,MATCH(A534,'Holiday Schedule'!$C$3:$C$24,0)),0)</f>
        <v>0</v>
      </c>
      <c r="AB534" s="2">
        <f t="shared" si="64"/>
        <v>2</v>
      </c>
      <c r="AC534" s="2">
        <f t="shared" si="65"/>
        <v>306649</v>
      </c>
      <c r="AD534" s="5">
        <f t="shared" si="66"/>
        <v>89216</v>
      </c>
      <c r="AE534" s="5">
        <f t="shared" si="67"/>
        <v>395865</v>
      </c>
      <c r="AG534" s="2">
        <f t="shared" si="68"/>
        <v>6</v>
      </c>
      <c r="AH534" s="2">
        <f t="shared" si="69"/>
        <v>2025</v>
      </c>
      <c r="AJ534" s="5">
        <f t="shared" si="70"/>
        <v>23225</v>
      </c>
      <c r="AK534" s="2">
        <f t="shared" si="71"/>
        <v>15</v>
      </c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40"/>
    </row>
    <row r="535" spans="1:89" x14ac:dyDescent="0.25">
      <c r="A535" s="18">
        <v>45818</v>
      </c>
      <c r="B535" s="20">
        <v>10927</v>
      </c>
      <c r="C535" s="20">
        <v>10720</v>
      </c>
      <c r="D535" s="20">
        <v>10523</v>
      </c>
      <c r="E535" s="20">
        <v>10573</v>
      </c>
      <c r="F535" s="20">
        <v>10752</v>
      </c>
      <c r="G535" s="20">
        <v>11420</v>
      </c>
      <c r="H535" s="20">
        <v>12611</v>
      </c>
      <c r="I535" s="20">
        <v>15751</v>
      </c>
      <c r="J535" s="20">
        <v>19107</v>
      </c>
      <c r="K535" s="20">
        <v>20339</v>
      </c>
      <c r="L535" s="20">
        <v>21992</v>
      </c>
      <c r="M535" s="20">
        <v>22508</v>
      </c>
      <c r="N535" s="20">
        <v>22661</v>
      </c>
      <c r="O535" s="20">
        <v>22766</v>
      </c>
      <c r="P535" s="20">
        <v>23165</v>
      </c>
      <c r="Q535" s="20">
        <v>22762</v>
      </c>
      <c r="R535" s="20">
        <v>21184</v>
      </c>
      <c r="S535" s="20">
        <v>18249</v>
      </c>
      <c r="T535" s="20">
        <v>16990</v>
      </c>
      <c r="U535" s="20">
        <v>15756</v>
      </c>
      <c r="V535" s="20">
        <v>15471</v>
      </c>
      <c r="W535" s="20">
        <v>14727</v>
      </c>
      <c r="X535" s="20">
        <v>12445</v>
      </c>
      <c r="Y535" s="20">
        <v>11484</v>
      </c>
      <c r="AA535" s="2">
        <f>IFERROR(INDEX('Holiday Schedule'!$D$3:$D$24,MATCH(A535,'Holiday Schedule'!$C$3:$C$24,0)),0)</f>
        <v>0</v>
      </c>
      <c r="AB535" s="2">
        <f t="shared" si="64"/>
        <v>3</v>
      </c>
      <c r="AC535" s="2">
        <f t="shared" si="65"/>
        <v>305873</v>
      </c>
      <c r="AD535" s="5">
        <f t="shared" si="66"/>
        <v>89010</v>
      </c>
      <c r="AE535" s="5">
        <f t="shared" si="67"/>
        <v>394883</v>
      </c>
      <c r="AG535" s="2">
        <f t="shared" si="68"/>
        <v>6</v>
      </c>
      <c r="AH535" s="2">
        <f t="shared" si="69"/>
        <v>2025</v>
      </c>
      <c r="AJ535" s="5">
        <f t="shared" si="70"/>
        <v>23165</v>
      </c>
      <c r="AK535" s="2">
        <f t="shared" si="71"/>
        <v>15</v>
      </c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40"/>
    </row>
    <row r="536" spans="1:89" x14ac:dyDescent="0.25">
      <c r="A536" s="18">
        <v>45819</v>
      </c>
      <c r="B536" s="20">
        <v>10935</v>
      </c>
      <c r="C536" s="20">
        <v>10726</v>
      </c>
      <c r="D536" s="20">
        <v>10527</v>
      </c>
      <c r="E536" s="20">
        <v>10574</v>
      </c>
      <c r="F536" s="20">
        <v>10755</v>
      </c>
      <c r="G536" s="20">
        <v>11427</v>
      </c>
      <c r="H536" s="20">
        <v>12622</v>
      </c>
      <c r="I536" s="20">
        <v>15764</v>
      </c>
      <c r="J536" s="20">
        <v>19120</v>
      </c>
      <c r="K536" s="20">
        <v>20354</v>
      </c>
      <c r="L536" s="20">
        <v>22009</v>
      </c>
      <c r="M536" s="20">
        <v>22524</v>
      </c>
      <c r="N536" s="20">
        <v>22678</v>
      </c>
      <c r="O536" s="20">
        <v>22783</v>
      </c>
      <c r="P536" s="20">
        <v>23182</v>
      </c>
      <c r="Q536" s="20">
        <v>22778</v>
      </c>
      <c r="R536" s="20">
        <v>21197</v>
      </c>
      <c r="S536" s="20">
        <v>18262</v>
      </c>
      <c r="T536" s="20">
        <v>17001</v>
      </c>
      <c r="U536" s="20">
        <v>15766</v>
      </c>
      <c r="V536" s="20">
        <v>15452</v>
      </c>
      <c r="W536" s="20">
        <v>14738</v>
      </c>
      <c r="X536" s="20">
        <v>12452</v>
      </c>
      <c r="Y536" s="20">
        <v>11490</v>
      </c>
      <c r="AA536" s="2">
        <f>IFERROR(INDEX('Holiday Schedule'!$D$3:$D$24,MATCH(A536,'Holiday Schedule'!$C$3:$C$24,0)),0)</f>
        <v>0</v>
      </c>
      <c r="AB536" s="2">
        <f t="shared" si="64"/>
        <v>4</v>
      </c>
      <c r="AC536" s="2">
        <f t="shared" si="65"/>
        <v>306060</v>
      </c>
      <c r="AD536" s="5">
        <f t="shared" si="66"/>
        <v>89056</v>
      </c>
      <c r="AE536" s="5">
        <f t="shared" si="67"/>
        <v>395116</v>
      </c>
      <c r="AG536" s="2">
        <f t="shared" si="68"/>
        <v>6</v>
      </c>
      <c r="AH536" s="2">
        <f t="shared" si="69"/>
        <v>2025</v>
      </c>
      <c r="AJ536" s="5">
        <f t="shared" si="70"/>
        <v>23182</v>
      </c>
      <c r="AK536" s="2">
        <f t="shared" si="71"/>
        <v>15</v>
      </c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40"/>
    </row>
    <row r="537" spans="1:89" x14ac:dyDescent="0.25">
      <c r="A537" s="18">
        <v>45820</v>
      </c>
      <c r="B537" s="20">
        <v>10935</v>
      </c>
      <c r="C537" s="20">
        <v>10726</v>
      </c>
      <c r="D537" s="20">
        <v>10529</v>
      </c>
      <c r="E537" s="20">
        <v>10574</v>
      </c>
      <c r="F537" s="20">
        <v>10759</v>
      </c>
      <c r="G537" s="20">
        <v>11454</v>
      </c>
      <c r="H537" s="20">
        <v>12621</v>
      </c>
      <c r="I537" s="20">
        <v>15764</v>
      </c>
      <c r="J537" s="20">
        <v>19122</v>
      </c>
      <c r="K537" s="20">
        <v>20355</v>
      </c>
      <c r="L537" s="20">
        <v>22012</v>
      </c>
      <c r="M537" s="20">
        <v>22526</v>
      </c>
      <c r="N537" s="20">
        <v>22680</v>
      </c>
      <c r="O537" s="20">
        <v>22785</v>
      </c>
      <c r="P537" s="20">
        <v>23184</v>
      </c>
      <c r="Q537" s="20">
        <v>22780</v>
      </c>
      <c r="R537" s="20">
        <v>21199</v>
      </c>
      <c r="S537" s="20">
        <v>18263</v>
      </c>
      <c r="T537" s="20">
        <v>17003</v>
      </c>
      <c r="U537" s="20">
        <v>15767</v>
      </c>
      <c r="V537" s="20">
        <v>15466</v>
      </c>
      <c r="W537" s="20">
        <v>14737</v>
      </c>
      <c r="X537" s="20">
        <v>12453</v>
      </c>
      <c r="Y537" s="20">
        <v>11493</v>
      </c>
      <c r="AA537" s="2">
        <f>IFERROR(INDEX('Holiday Schedule'!$D$3:$D$24,MATCH(A537,'Holiday Schedule'!$C$3:$C$24,0)),0)</f>
        <v>0</v>
      </c>
      <c r="AB537" s="2">
        <f t="shared" si="64"/>
        <v>5</v>
      </c>
      <c r="AC537" s="2">
        <f t="shared" si="65"/>
        <v>306096</v>
      </c>
      <c r="AD537" s="5">
        <f t="shared" si="66"/>
        <v>89091</v>
      </c>
      <c r="AE537" s="5">
        <f t="shared" si="67"/>
        <v>395187</v>
      </c>
      <c r="AG537" s="2">
        <f t="shared" si="68"/>
        <v>6</v>
      </c>
      <c r="AH537" s="2">
        <f t="shared" si="69"/>
        <v>2025</v>
      </c>
      <c r="AJ537" s="5">
        <f t="shared" si="70"/>
        <v>23184</v>
      </c>
      <c r="AK537" s="2">
        <f t="shared" si="71"/>
        <v>15</v>
      </c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40"/>
    </row>
    <row r="538" spans="1:89" x14ac:dyDescent="0.25">
      <c r="A538" s="18">
        <v>45821</v>
      </c>
      <c r="B538" s="20">
        <v>10918</v>
      </c>
      <c r="C538" s="20">
        <v>10712</v>
      </c>
      <c r="D538" s="20">
        <v>10509</v>
      </c>
      <c r="E538" s="20">
        <v>10562</v>
      </c>
      <c r="F538" s="20">
        <v>10734</v>
      </c>
      <c r="G538" s="20">
        <v>11403</v>
      </c>
      <c r="H538" s="20">
        <v>12602</v>
      </c>
      <c r="I538" s="20">
        <v>15742</v>
      </c>
      <c r="J538" s="20">
        <v>19093</v>
      </c>
      <c r="K538" s="20">
        <v>20325</v>
      </c>
      <c r="L538" s="20">
        <v>21978</v>
      </c>
      <c r="M538" s="20">
        <v>22491</v>
      </c>
      <c r="N538" s="20">
        <v>22646</v>
      </c>
      <c r="O538" s="20">
        <v>22751</v>
      </c>
      <c r="P538" s="20">
        <v>23150</v>
      </c>
      <c r="Q538" s="20">
        <v>22746</v>
      </c>
      <c r="R538" s="20">
        <v>21168</v>
      </c>
      <c r="S538" s="20">
        <v>18236</v>
      </c>
      <c r="T538" s="20">
        <v>16978</v>
      </c>
      <c r="U538" s="20">
        <v>15743</v>
      </c>
      <c r="V538" s="20">
        <v>15435</v>
      </c>
      <c r="W538" s="20">
        <v>14719</v>
      </c>
      <c r="X538" s="20">
        <v>12438</v>
      </c>
      <c r="Y538" s="20">
        <v>11476</v>
      </c>
      <c r="AA538" s="2">
        <f>IFERROR(INDEX('Holiday Schedule'!$D$3:$D$24,MATCH(A538,'Holiday Schedule'!$C$3:$C$24,0)),0)</f>
        <v>0</v>
      </c>
      <c r="AB538" s="2">
        <f t="shared" si="64"/>
        <v>6</v>
      </c>
      <c r="AC538" s="2">
        <f t="shared" si="65"/>
        <v>305639</v>
      </c>
      <c r="AD538" s="5">
        <f t="shared" si="66"/>
        <v>88916</v>
      </c>
      <c r="AE538" s="5">
        <f t="shared" si="67"/>
        <v>394555</v>
      </c>
      <c r="AG538" s="2">
        <f t="shared" si="68"/>
        <v>6</v>
      </c>
      <c r="AH538" s="2">
        <f t="shared" si="69"/>
        <v>2025</v>
      </c>
      <c r="AJ538" s="5">
        <f t="shared" si="70"/>
        <v>23150</v>
      </c>
      <c r="AK538" s="2">
        <f t="shared" si="71"/>
        <v>15</v>
      </c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40"/>
    </row>
    <row r="539" spans="1:89" x14ac:dyDescent="0.25">
      <c r="A539" s="18">
        <v>45822</v>
      </c>
      <c r="B539" s="20">
        <v>10895</v>
      </c>
      <c r="C539" s="20">
        <v>10719</v>
      </c>
      <c r="D539" s="20">
        <v>10490</v>
      </c>
      <c r="E539" s="20">
        <v>10473</v>
      </c>
      <c r="F539" s="20">
        <v>10656</v>
      </c>
      <c r="G539" s="20">
        <v>11060</v>
      </c>
      <c r="H539" s="20">
        <v>11962</v>
      </c>
      <c r="I539" s="20">
        <v>14669</v>
      </c>
      <c r="J539" s="20">
        <v>17522</v>
      </c>
      <c r="K539" s="20">
        <v>19019</v>
      </c>
      <c r="L539" s="20">
        <v>20558</v>
      </c>
      <c r="M539" s="20">
        <v>21252</v>
      </c>
      <c r="N539" s="20">
        <v>21174</v>
      </c>
      <c r="O539" s="20">
        <v>21118</v>
      </c>
      <c r="P539" s="20">
        <v>21170</v>
      </c>
      <c r="Q539" s="20">
        <v>20776</v>
      </c>
      <c r="R539" s="20">
        <v>19697</v>
      </c>
      <c r="S539" s="20">
        <v>17485</v>
      </c>
      <c r="T539" s="20">
        <v>16515</v>
      </c>
      <c r="U539" s="20">
        <v>15271</v>
      </c>
      <c r="V539" s="20">
        <v>14939</v>
      </c>
      <c r="W539" s="20">
        <v>14354</v>
      </c>
      <c r="X539" s="20">
        <v>12296</v>
      </c>
      <c r="Y539" s="20">
        <v>11477</v>
      </c>
      <c r="AA539" s="2">
        <f>IFERROR(INDEX('Holiday Schedule'!$D$3:$D$24,MATCH(A539,'Holiday Schedule'!$C$3:$C$24,0)),0)</f>
        <v>0</v>
      </c>
      <c r="AB539" s="2">
        <f t="shared" si="64"/>
        <v>7</v>
      </c>
      <c r="AC539" s="2">
        <f t="shared" si="65"/>
        <v>0</v>
      </c>
      <c r="AD539" s="5">
        <f t="shared" si="66"/>
        <v>375547</v>
      </c>
      <c r="AE539" s="5">
        <f t="shared" si="67"/>
        <v>375547</v>
      </c>
      <c r="AG539" s="2">
        <f t="shared" si="68"/>
        <v>6</v>
      </c>
      <c r="AH539" s="2">
        <f t="shared" si="69"/>
        <v>2025</v>
      </c>
      <c r="AJ539" s="5">
        <f t="shared" si="70"/>
        <v>21252</v>
      </c>
      <c r="AK539" s="2">
        <f t="shared" si="71"/>
        <v>12</v>
      </c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40"/>
    </row>
    <row r="540" spans="1:89" x14ac:dyDescent="0.25">
      <c r="A540" s="18">
        <v>45823</v>
      </c>
      <c r="B540" s="20">
        <v>10898</v>
      </c>
      <c r="C540" s="20">
        <v>10718</v>
      </c>
      <c r="D540" s="20">
        <v>10492</v>
      </c>
      <c r="E540" s="20">
        <v>10480</v>
      </c>
      <c r="F540" s="20">
        <v>10665</v>
      </c>
      <c r="G540" s="20">
        <v>11053</v>
      </c>
      <c r="H540" s="20">
        <v>11964</v>
      </c>
      <c r="I540" s="20">
        <v>14674</v>
      </c>
      <c r="J540" s="20">
        <v>17526</v>
      </c>
      <c r="K540" s="20">
        <v>19024</v>
      </c>
      <c r="L540" s="20">
        <v>20562</v>
      </c>
      <c r="M540" s="20">
        <v>21257</v>
      </c>
      <c r="N540" s="20">
        <v>21180</v>
      </c>
      <c r="O540" s="20">
        <v>21123</v>
      </c>
      <c r="P540" s="20">
        <v>21175</v>
      </c>
      <c r="Q540" s="20">
        <v>20782</v>
      </c>
      <c r="R540" s="20">
        <v>19702</v>
      </c>
      <c r="S540" s="20">
        <v>17490</v>
      </c>
      <c r="T540" s="20">
        <v>16519</v>
      </c>
      <c r="U540" s="20">
        <v>15274</v>
      </c>
      <c r="V540" s="20">
        <v>14946</v>
      </c>
      <c r="W540" s="20">
        <v>14357</v>
      </c>
      <c r="X540" s="20">
        <v>12297</v>
      </c>
      <c r="Y540" s="20">
        <v>11479</v>
      </c>
      <c r="AA540" s="2">
        <f>IFERROR(INDEX('Holiday Schedule'!$D$3:$D$24,MATCH(A540,'Holiday Schedule'!$C$3:$C$24,0)),0)</f>
        <v>0</v>
      </c>
      <c r="AB540" s="2">
        <f t="shared" si="64"/>
        <v>1</v>
      </c>
      <c r="AC540" s="2">
        <f t="shared" si="65"/>
        <v>0</v>
      </c>
      <c r="AD540" s="5">
        <f t="shared" si="66"/>
        <v>375637</v>
      </c>
      <c r="AE540" s="5">
        <f t="shared" si="67"/>
        <v>375637</v>
      </c>
      <c r="AG540" s="2">
        <f t="shared" si="68"/>
        <v>6</v>
      </c>
      <c r="AH540" s="2">
        <f t="shared" si="69"/>
        <v>2025</v>
      </c>
      <c r="AJ540" s="5">
        <f t="shared" si="70"/>
        <v>21257</v>
      </c>
      <c r="AK540" s="2">
        <f t="shared" si="71"/>
        <v>12</v>
      </c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40"/>
    </row>
    <row r="541" spans="1:89" x14ac:dyDescent="0.25">
      <c r="A541" s="18">
        <v>45824</v>
      </c>
      <c r="B541" s="20">
        <v>10971</v>
      </c>
      <c r="C541" s="20">
        <v>10759</v>
      </c>
      <c r="D541" s="20">
        <v>10563</v>
      </c>
      <c r="E541" s="20">
        <v>10612</v>
      </c>
      <c r="F541" s="20">
        <v>10792</v>
      </c>
      <c r="G541" s="20">
        <v>11460</v>
      </c>
      <c r="H541" s="20">
        <v>12657</v>
      </c>
      <c r="I541" s="20">
        <v>15811</v>
      </c>
      <c r="J541" s="20">
        <v>19178</v>
      </c>
      <c r="K541" s="20">
        <v>20415</v>
      </c>
      <c r="L541" s="20">
        <v>22075</v>
      </c>
      <c r="M541" s="20">
        <v>22591</v>
      </c>
      <c r="N541" s="20">
        <v>22746</v>
      </c>
      <c r="O541" s="20">
        <v>22852</v>
      </c>
      <c r="P541" s="20">
        <v>23252</v>
      </c>
      <c r="Q541" s="20">
        <v>22847</v>
      </c>
      <c r="R541" s="20">
        <v>21261</v>
      </c>
      <c r="S541" s="20">
        <v>18318</v>
      </c>
      <c r="T541" s="20">
        <v>17054</v>
      </c>
      <c r="U541" s="20">
        <v>15813</v>
      </c>
      <c r="V541" s="20">
        <v>15487</v>
      </c>
      <c r="W541" s="20">
        <v>14771</v>
      </c>
      <c r="X541" s="20">
        <v>12476</v>
      </c>
      <c r="Y541" s="20">
        <v>11513</v>
      </c>
      <c r="AA541" s="2">
        <f>IFERROR(INDEX('Holiday Schedule'!$D$3:$D$24,MATCH(A541,'Holiday Schedule'!$C$3:$C$24,0)),0)</f>
        <v>0</v>
      </c>
      <c r="AB541" s="2">
        <f t="shared" si="64"/>
        <v>2</v>
      </c>
      <c r="AC541" s="2">
        <f t="shared" si="65"/>
        <v>306947</v>
      </c>
      <c r="AD541" s="5">
        <f t="shared" si="66"/>
        <v>89327</v>
      </c>
      <c r="AE541" s="5">
        <f t="shared" si="67"/>
        <v>396274</v>
      </c>
      <c r="AG541" s="2">
        <f t="shared" si="68"/>
        <v>6</v>
      </c>
      <c r="AH541" s="2">
        <f t="shared" si="69"/>
        <v>2025</v>
      </c>
      <c r="AJ541" s="5">
        <f t="shared" si="70"/>
        <v>23252</v>
      </c>
      <c r="AK541" s="2">
        <f t="shared" si="71"/>
        <v>15</v>
      </c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40"/>
    </row>
    <row r="542" spans="1:89" x14ac:dyDescent="0.25">
      <c r="A542" s="18">
        <v>45825</v>
      </c>
      <c r="B542" s="20">
        <v>10938</v>
      </c>
      <c r="C542" s="20">
        <v>10727</v>
      </c>
      <c r="D542" s="20">
        <v>10529</v>
      </c>
      <c r="E542" s="20">
        <v>10575</v>
      </c>
      <c r="F542" s="20">
        <v>10758</v>
      </c>
      <c r="G542" s="20">
        <v>11436</v>
      </c>
      <c r="H542" s="20">
        <v>12633</v>
      </c>
      <c r="I542" s="20">
        <v>15779</v>
      </c>
      <c r="J542" s="20">
        <v>19140</v>
      </c>
      <c r="K542" s="20">
        <v>20373</v>
      </c>
      <c r="L542" s="20">
        <v>22030</v>
      </c>
      <c r="M542" s="20">
        <v>22570</v>
      </c>
      <c r="N542" s="20">
        <v>22711</v>
      </c>
      <c r="O542" s="20">
        <v>22807</v>
      </c>
      <c r="P542" s="20">
        <v>23203</v>
      </c>
      <c r="Q542" s="20">
        <v>22802</v>
      </c>
      <c r="R542" s="20">
        <v>21225</v>
      </c>
      <c r="S542" s="20">
        <v>18289</v>
      </c>
      <c r="T542" s="20">
        <v>17022</v>
      </c>
      <c r="U542" s="20">
        <v>15780</v>
      </c>
      <c r="V542" s="20">
        <v>15478</v>
      </c>
      <c r="W542" s="20">
        <v>14750</v>
      </c>
      <c r="X542" s="20">
        <v>12461</v>
      </c>
      <c r="Y542" s="20">
        <v>11503</v>
      </c>
      <c r="AA542" s="2">
        <f>IFERROR(INDEX('Holiday Schedule'!$D$3:$D$24,MATCH(A542,'Holiday Schedule'!$C$3:$C$24,0)),0)</f>
        <v>0</v>
      </c>
      <c r="AB542" s="2">
        <f t="shared" si="64"/>
        <v>3</v>
      </c>
      <c r="AC542" s="2">
        <f t="shared" si="65"/>
        <v>306420</v>
      </c>
      <c r="AD542" s="5">
        <f t="shared" si="66"/>
        <v>89099</v>
      </c>
      <c r="AE542" s="5">
        <f t="shared" si="67"/>
        <v>395519</v>
      </c>
      <c r="AG542" s="2">
        <f t="shared" si="68"/>
        <v>6</v>
      </c>
      <c r="AH542" s="2">
        <f t="shared" si="69"/>
        <v>2025</v>
      </c>
      <c r="AJ542" s="5">
        <f t="shared" si="70"/>
        <v>23203</v>
      </c>
      <c r="AK542" s="2">
        <f t="shared" si="71"/>
        <v>15</v>
      </c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40"/>
    </row>
    <row r="543" spans="1:89" x14ac:dyDescent="0.25">
      <c r="A543" s="18">
        <v>45826</v>
      </c>
      <c r="B543" s="20">
        <v>10956</v>
      </c>
      <c r="C543" s="20">
        <v>10747</v>
      </c>
      <c r="D543" s="20">
        <v>10545</v>
      </c>
      <c r="E543" s="20">
        <v>10593</v>
      </c>
      <c r="F543" s="20">
        <v>10780</v>
      </c>
      <c r="G543" s="20">
        <v>11481</v>
      </c>
      <c r="H543" s="20">
        <v>12643</v>
      </c>
      <c r="I543" s="20">
        <v>15793</v>
      </c>
      <c r="J543" s="20">
        <v>19156</v>
      </c>
      <c r="K543" s="20">
        <v>20392</v>
      </c>
      <c r="L543" s="20">
        <v>22048</v>
      </c>
      <c r="M543" s="20">
        <v>22564</v>
      </c>
      <c r="N543" s="20">
        <v>22720</v>
      </c>
      <c r="O543" s="20">
        <v>22827</v>
      </c>
      <c r="P543" s="20">
        <v>23245</v>
      </c>
      <c r="Q543" s="20">
        <v>22831</v>
      </c>
      <c r="R543" s="20">
        <v>21247</v>
      </c>
      <c r="S543" s="20">
        <v>18307</v>
      </c>
      <c r="T543" s="20">
        <v>17046</v>
      </c>
      <c r="U543" s="20">
        <v>15803</v>
      </c>
      <c r="V543" s="20">
        <v>15492</v>
      </c>
      <c r="W543" s="20">
        <v>14760</v>
      </c>
      <c r="X543" s="20">
        <v>12473</v>
      </c>
      <c r="Y543" s="20">
        <v>11509</v>
      </c>
      <c r="AA543" s="2">
        <f>IFERROR(INDEX('Holiday Schedule'!$D$3:$D$24,MATCH(A543,'Holiday Schedule'!$C$3:$C$24,0)),0)</f>
        <v>0</v>
      </c>
      <c r="AB543" s="2">
        <f t="shared" si="64"/>
        <v>4</v>
      </c>
      <c r="AC543" s="2">
        <f t="shared" si="65"/>
        <v>306704</v>
      </c>
      <c r="AD543" s="5">
        <f t="shared" si="66"/>
        <v>89254</v>
      </c>
      <c r="AE543" s="5">
        <f t="shared" si="67"/>
        <v>395958</v>
      </c>
      <c r="AG543" s="2">
        <f t="shared" si="68"/>
        <v>6</v>
      </c>
      <c r="AH543" s="2">
        <f t="shared" si="69"/>
        <v>2025</v>
      </c>
      <c r="AJ543" s="5">
        <f t="shared" si="70"/>
        <v>23245</v>
      </c>
      <c r="AK543" s="2">
        <f t="shared" si="71"/>
        <v>15</v>
      </c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40"/>
    </row>
    <row r="544" spans="1:89" x14ac:dyDescent="0.25">
      <c r="A544" s="18">
        <v>45827</v>
      </c>
      <c r="B544" s="20">
        <v>10974</v>
      </c>
      <c r="C544" s="20">
        <v>10764</v>
      </c>
      <c r="D544" s="20">
        <v>10565</v>
      </c>
      <c r="E544" s="20">
        <v>10614</v>
      </c>
      <c r="F544" s="20">
        <v>10800</v>
      </c>
      <c r="G544" s="20">
        <v>11476</v>
      </c>
      <c r="H544" s="20">
        <v>12667</v>
      </c>
      <c r="I544" s="20">
        <v>15823</v>
      </c>
      <c r="J544" s="20">
        <v>19192</v>
      </c>
      <c r="K544" s="20">
        <v>20430</v>
      </c>
      <c r="L544" s="20">
        <v>22091</v>
      </c>
      <c r="M544" s="20">
        <v>22607</v>
      </c>
      <c r="N544" s="20">
        <v>22763</v>
      </c>
      <c r="O544" s="20">
        <v>22868</v>
      </c>
      <c r="P544" s="20">
        <v>23268</v>
      </c>
      <c r="Q544" s="20">
        <v>22863</v>
      </c>
      <c r="R544" s="20">
        <v>21275</v>
      </c>
      <c r="S544" s="20">
        <v>18329</v>
      </c>
      <c r="T544" s="20">
        <v>17066</v>
      </c>
      <c r="U544" s="20">
        <v>15831</v>
      </c>
      <c r="V544" s="20">
        <v>15549</v>
      </c>
      <c r="W544" s="20">
        <v>14787</v>
      </c>
      <c r="X544" s="20">
        <v>12498</v>
      </c>
      <c r="Y544" s="20">
        <v>11532</v>
      </c>
      <c r="AA544" s="2">
        <f>IFERROR(INDEX('Holiday Schedule'!$D$3:$D$24,MATCH(A544,'Holiday Schedule'!$C$3:$C$24,0)),0)</f>
        <v>0</v>
      </c>
      <c r="AB544" s="2">
        <f t="shared" si="64"/>
        <v>5</v>
      </c>
      <c r="AC544" s="2">
        <f t="shared" si="65"/>
        <v>307240</v>
      </c>
      <c r="AD544" s="5">
        <f t="shared" si="66"/>
        <v>89392</v>
      </c>
      <c r="AE544" s="5">
        <f t="shared" si="67"/>
        <v>396632</v>
      </c>
      <c r="AG544" s="2">
        <f t="shared" si="68"/>
        <v>6</v>
      </c>
      <c r="AH544" s="2">
        <f t="shared" si="69"/>
        <v>2025</v>
      </c>
      <c r="AJ544" s="5">
        <f t="shared" si="70"/>
        <v>23268</v>
      </c>
      <c r="AK544" s="2">
        <f t="shared" si="71"/>
        <v>15</v>
      </c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40"/>
    </row>
    <row r="545" spans="1:114" x14ac:dyDescent="0.25">
      <c r="A545" s="18">
        <v>45828</v>
      </c>
      <c r="B545" s="20">
        <v>10984</v>
      </c>
      <c r="C545" s="20">
        <v>10771</v>
      </c>
      <c r="D545" s="20">
        <v>10571</v>
      </c>
      <c r="E545" s="20">
        <v>10617</v>
      </c>
      <c r="F545" s="20">
        <v>10808</v>
      </c>
      <c r="G545" s="20">
        <v>11500</v>
      </c>
      <c r="H545" s="20">
        <v>12674</v>
      </c>
      <c r="I545" s="20">
        <v>15831</v>
      </c>
      <c r="J545" s="20">
        <v>19202</v>
      </c>
      <c r="K545" s="20">
        <v>20441</v>
      </c>
      <c r="L545" s="20">
        <v>22103</v>
      </c>
      <c r="M545" s="20">
        <v>22620</v>
      </c>
      <c r="N545" s="20">
        <v>22775</v>
      </c>
      <c r="O545" s="20">
        <v>22881</v>
      </c>
      <c r="P545" s="20">
        <v>23279</v>
      </c>
      <c r="Q545" s="20">
        <v>22875</v>
      </c>
      <c r="R545" s="20">
        <v>21288</v>
      </c>
      <c r="S545" s="20">
        <v>18339</v>
      </c>
      <c r="T545" s="20">
        <v>17075</v>
      </c>
      <c r="U545" s="20">
        <v>15835</v>
      </c>
      <c r="V545" s="20">
        <v>15528</v>
      </c>
      <c r="W545" s="20">
        <v>14801</v>
      </c>
      <c r="X545" s="20">
        <v>12504</v>
      </c>
      <c r="Y545" s="20">
        <v>11543</v>
      </c>
      <c r="AA545" s="2">
        <f>IFERROR(INDEX('Holiday Schedule'!$D$3:$D$24,MATCH(A545,'Holiday Schedule'!$C$3:$C$24,0)),0)</f>
        <v>0</v>
      </c>
      <c r="AB545" s="2">
        <f t="shared" si="64"/>
        <v>6</v>
      </c>
      <c r="AC545" s="2">
        <f t="shared" si="65"/>
        <v>307377</v>
      </c>
      <c r="AD545" s="5">
        <f t="shared" si="66"/>
        <v>89468</v>
      </c>
      <c r="AE545" s="5">
        <f t="shared" si="67"/>
        <v>396845</v>
      </c>
      <c r="AG545" s="2">
        <f t="shared" si="68"/>
        <v>6</v>
      </c>
      <c r="AH545" s="2">
        <f t="shared" si="69"/>
        <v>2025</v>
      </c>
      <c r="AJ545" s="5">
        <f t="shared" si="70"/>
        <v>23279</v>
      </c>
      <c r="AK545" s="2">
        <f t="shared" si="71"/>
        <v>15</v>
      </c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40"/>
    </row>
    <row r="546" spans="1:114" x14ac:dyDescent="0.25">
      <c r="A546" s="18">
        <v>45829</v>
      </c>
      <c r="B546" s="20">
        <v>10956</v>
      </c>
      <c r="C546" s="20">
        <v>10780</v>
      </c>
      <c r="D546" s="20">
        <v>10554</v>
      </c>
      <c r="E546" s="20">
        <v>10536</v>
      </c>
      <c r="F546" s="20">
        <v>10717</v>
      </c>
      <c r="G546" s="20">
        <v>11119</v>
      </c>
      <c r="H546" s="20">
        <v>12037</v>
      </c>
      <c r="I546" s="20">
        <v>14760</v>
      </c>
      <c r="J546" s="20">
        <v>17628</v>
      </c>
      <c r="K546" s="20">
        <v>19123</v>
      </c>
      <c r="L546" s="20">
        <v>20672</v>
      </c>
      <c r="M546" s="20">
        <v>21368</v>
      </c>
      <c r="N546" s="20">
        <v>21290</v>
      </c>
      <c r="O546" s="20">
        <v>21234</v>
      </c>
      <c r="P546" s="20">
        <v>21287</v>
      </c>
      <c r="Q546" s="20">
        <v>20890</v>
      </c>
      <c r="R546" s="20">
        <v>19804</v>
      </c>
      <c r="S546" s="20">
        <v>17582</v>
      </c>
      <c r="T546" s="20">
        <v>16606</v>
      </c>
      <c r="U546" s="20">
        <v>15355</v>
      </c>
      <c r="V546" s="20">
        <v>15019</v>
      </c>
      <c r="W546" s="20">
        <v>14430</v>
      </c>
      <c r="X546" s="20">
        <v>12357</v>
      </c>
      <c r="Y546" s="20">
        <v>11534</v>
      </c>
      <c r="AA546" s="2">
        <f>IFERROR(INDEX('Holiday Schedule'!$D$3:$D$24,MATCH(A546,'Holiday Schedule'!$C$3:$C$24,0)),0)</f>
        <v>0</v>
      </c>
      <c r="AB546" s="2">
        <f t="shared" si="64"/>
        <v>7</v>
      </c>
      <c r="AC546" s="2">
        <f t="shared" si="65"/>
        <v>0</v>
      </c>
      <c r="AD546" s="5">
        <f t="shared" si="66"/>
        <v>377638</v>
      </c>
      <c r="AE546" s="5">
        <f t="shared" si="67"/>
        <v>377638</v>
      </c>
      <c r="AG546" s="2">
        <f t="shared" si="68"/>
        <v>6</v>
      </c>
      <c r="AH546" s="2">
        <f t="shared" si="69"/>
        <v>2025</v>
      </c>
      <c r="AJ546" s="5">
        <f t="shared" si="70"/>
        <v>21368</v>
      </c>
      <c r="AK546" s="2">
        <f t="shared" si="71"/>
        <v>12</v>
      </c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40"/>
    </row>
    <row r="547" spans="1:114" x14ac:dyDescent="0.25">
      <c r="A547" s="18">
        <v>45830</v>
      </c>
      <c r="B547" s="20">
        <v>10947</v>
      </c>
      <c r="C547" s="20">
        <v>10766</v>
      </c>
      <c r="D547" s="20">
        <v>10539</v>
      </c>
      <c r="E547" s="20">
        <v>10523</v>
      </c>
      <c r="F547" s="20">
        <v>10718</v>
      </c>
      <c r="G547" s="20">
        <v>11160</v>
      </c>
      <c r="H547" s="20">
        <v>12054</v>
      </c>
      <c r="I547" s="20">
        <v>14766</v>
      </c>
      <c r="J547" s="20">
        <v>17629</v>
      </c>
      <c r="K547" s="20">
        <v>19133</v>
      </c>
      <c r="L547" s="20">
        <v>20682</v>
      </c>
      <c r="M547" s="20">
        <v>21378</v>
      </c>
      <c r="N547" s="20">
        <v>21300</v>
      </c>
      <c r="O547" s="20">
        <v>21245</v>
      </c>
      <c r="P547" s="20">
        <v>21298</v>
      </c>
      <c r="Q547" s="20">
        <v>20904</v>
      </c>
      <c r="R547" s="20">
        <v>19825</v>
      </c>
      <c r="S547" s="20">
        <v>17606</v>
      </c>
      <c r="T547" s="20">
        <v>16635</v>
      </c>
      <c r="U547" s="20">
        <v>15396</v>
      </c>
      <c r="V547" s="20">
        <v>15041</v>
      </c>
      <c r="W547" s="20">
        <v>14427</v>
      </c>
      <c r="X547" s="20">
        <v>12357</v>
      </c>
      <c r="Y547" s="20">
        <v>11532</v>
      </c>
      <c r="AA547" s="2">
        <f>IFERROR(INDEX('Holiday Schedule'!$D$3:$D$24,MATCH(A547,'Holiday Schedule'!$C$3:$C$24,0)),0)</f>
        <v>0</v>
      </c>
      <c r="AB547" s="2">
        <f t="shared" si="64"/>
        <v>1</v>
      </c>
      <c r="AC547" s="2">
        <f t="shared" si="65"/>
        <v>0</v>
      </c>
      <c r="AD547" s="5">
        <f t="shared" si="66"/>
        <v>377861</v>
      </c>
      <c r="AE547" s="5">
        <f t="shared" si="67"/>
        <v>377861</v>
      </c>
      <c r="AG547" s="2">
        <f t="shared" si="68"/>
        <v>6</v>
      </c>
      <c r="AH547" s="2">
        <f t="shared" si="69"/>
        <v>2025</v>
      </c>
      <c r="AJ547" s="5">
        <f t="shared" si="70"/>
        <v>21378</v>
      </c>
      <c r="AK547" s="2">
        <f t="shared" si="71"/>
        <v>12</v>
      </c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40"/>
    </row>
    <row r="548" spans="1:114" x14ac:dyDescent="0.25">
      <c r="A548" s="18">
        <v>45831</v>
      </c>
      <c r="B548" s="20">
        <v>11371</v>
      </c>
      <c r="C548" s="20">
        <v>11152</v>
      </c>
      <c r="D548" s="20">
        <v>10946</v>
      </c>
      <c r="E548" s="20">
        <v>10996</v>
      </c>
      <c r="F548" s="20">
        <v>11181</v>
      </c>
      <c r="G548" s="20">
        <v>11883</v>
      </c>
      <c r="H548" s="20">
        <v>13130</v>
      </c>
      <c r="I548" s="20">
        <v>16401</v>
      </c>
      <c r="J548" s="20">
        <v>19893</v>
      </c>
      <c r="K548" s="20">
        <v>21175</v>
      </c>
      <c r="L548" s="20">
        <v>22898</v>
      </c>
      <c r="M548" s="20">
        <v>23435</v>
      </c>
      <c r="N548" s="20">
        <v>23595</v>
      </c>
      <c r="O548" s="20">
        <v>23708</v>
      </c>
      <c r="P548" s="20">
        <v>24117</v>
      </c>
      <c r="Q548" s="20">
        <v>23698</v>
      </c>
      <c r="R548" s="20">
        <v>22053</v>
      </c>
      <c r="S548" s="20">
        <v>18999</v>
      </c>
      <c r="T548" s="20">
        <v>17689</v>
      </c>
      <c r="U548" s="20">
        <v>16403</v>
      </c>
      <c r="V548" s="20">
        <v>16073</v>
      </c>
      <c r="W548" s="20">
        <v>15321</v>
      </c>
      <c r="X548" s="20">
        <v>12947</v>
      </c>
      <c r="Y548" s="20">
        <v>11946</v>
      </c>
      <c r="AA548" s="2">
        <f>IFERROR(INDEX('Holiday Schedule'!$D$3:$D$24,MATCH(A548,'Holiday Schedule'!$C$3:$C$24,0)),0)</f>
        <v>0</v>
      </c>
      <c r="AB548" s="2">
        <f t="shared" si="64"/>
        <v>2</v>
      </c>
      <c r="AC548" s="2">
        <f t="shared" si="65"/>
        <v>318405</v>
      </c>
      <c r="AD548" s="5">
        <f t="shared" si="66"/>
        <v>92605</v>
      </c>
      <c r="AE548" s="5">
        <f t="shared" si="67"/>
        <v>411010</v>
      </c>
      <c r="AG548" s="2">
        <f t="shared" si="68"/>
        <v>6</v>
      </c>
      <c r="AH548" s="2">
        <f t="shared" si="69"/>
        <v>2025</v>
      </c>
      <c r="AJ548" s="5">
        <f t="shared" si="70"/>
        <v>24117</v>
      </c>
      <c r="AK548" s="2">
        <f t="shared" si="71"/>
        <v>15</v>
      </c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40"/>
    </row>
    <row r="549" spans="1:114" x14ac:dyDescent="0.25">
      <c r="A549" s="18">
        <v>45832</v>
      </c>
      <c r="B549" s="20">
        <v>11374</v>
      </c>
      <c r="C549" s="20">
        <v>11157</v>
      </c>
      <c r="D549" s="20">
        <v>10950</v>
      </c>
      <c r="E549" s="20">
        <v>10997</v>
      </c>
      <c r="F549" s="20">
        <v>11186</v>
      </c>
      <c r="G549" s="20">
        <v>11892</v>
      </c>
      <c r="H549" s="20">
        <v>13137</v>
      </c>
      <c r="I549" s="20">
        <v>16408</v>
      </c>
      <c r="J549" s="20">
        <v>19903</v>
      </c>
      <c r="K549" s="20">
        <v>21184</v>
      </c>
      <c r="L549" s="20">
        <v>22910</v>
      </c>
      <c r="M549" s="20">
        <v>23444</v>
      </c>
      <c r="N549" s="20">
        <v>23604</v>
      </c>
      <c r="O549" s="20">
        <v>23715</v>
      </c>
      <c r="P549" s="20">
        <v>24129</v>
      </c>
      <c r="Q549" s="20">
        <v>23710</v>
      </c>
      <c r="R549" s="20">
        <v>22064</v>
      </c>
      <c r="S549" s="20">
        <v>19008</v>
      </c>
      <c r="T549" s="20">
        <v>17697</v>
      </c>
      <c r="U549" s="20">
        <v>16410</v>
      </c>
      <c r="V549" s="20">
        <v>16078</v>
      </c>
      <c r="W549" s="20">
        <v>15325</v>
      </c>
      <c r="X549" s="20">
        <v>12948</v>
      </c>
      <c r="Y549" s="20">
        <v>11947</v>
      </c>
      <c r="AA549" s="2">
        <f>IFERROR(INDEX('Holiday Schedule'!$D$3:$D$24,MATCH(A549,'Holiday Schedule'!$C$3:$C$24,0)),0)</f>
        <v>0</v>
      </c>
      <c r="AB549" s="2">
        <f t="shared" si="64"/>
        <v>3</v>
      </c>
      <c r="AC549" s="2">
        <f t="shared" si="65"/>
        <v>318537</v>
      </c>
      <c r="AD549" s="5">
        <f t="shared" si="66"/>
        <v>92640</v>
      </c>
      <c r="AE549" s="5">
        <f t="shared" si="67"/>
        <v>411177</v>
      </c>
      <c r="AG549" s="2">
        <f t="shared" si="68"/>
        <v>6</v>
      </c>
      <c r="AH549" s="2">
        <f t="shared" si="69"/>
        <v>2025</v>
      </c>
      <c r="AJ549" s="5">
        <f t="shared" si="70"/>
        <v>24129</v>
      </c>
      <c r="AK549" s="2">
        <f t="shared" si="71"/>
        <v>15</v>
      </c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40"/>
    </row>
    <row r="550" spans="1:114" x14ac:dyDescent="0.25">
      <c r="A550" s="18">
        <v>45833</v>
      </c>
      <c r="B550" s="20">
        <v>11375</v>
      </c>
      <c r="C550" s="20">
        <v>11156</v>
      </c>
      <c r="D550" s="20">
        <v>10951</v>
      </c>
      <c r="E550" s="20">
        <v>11001</v>
      </c>
      <c r="F550" s="20">
        <v>11191</v>
      </c>
      <c r="G550" s="20">
        <v>11899</v>
      </c>
      <c r="H550" s="20">
        <v>13142</v>
      </c>
      <c r="I550" s="20">
        <v>16415</v>
      </c>
      <c r="J550" s="20">
        <v>19910</v>
      </c>
      <c r="K550" s="20">
        <v>21194</v>
      </c>
      <c r="L550" s="20">
        <v>22918</v>
      </c>
      <c r="M550" s="20">
        <v>23454</v>
      </c>
      <c r="N550" s="20">
        <v>23617</v>
      </c>
      <c r="O550" s="20">
        <v>23727</v>
      </c>
      <c r="P550" s="20">
        <v>24142</v>
      </c>
      <c r="Q550" s="20">
        <v>23723</v>
      </c>
      <c r="R550" s="20">
        <v>22076</v>
      </c>
      <c r="S550" s="20">
        <v>19019</v>
      </c>
      <c r="T550" s="20">
        <v>17709</v>
      </c>
      <c r="U550" s="20">
        <v>16420</v>
      </c>
      <c r="V550" s="20">
        <v>16081</v>
      </c>
      <c r="W550" s="20">
        <v>15335</v>
      </c>
      <c r="X550" s="20">
        <v>12961</v>
      </c>
      <c r="Y550" s="20">
        <v>11960</v>
      </c>
      <c r="AA550" s="2">
        <f>IFERROR(INDEX('Holiday Schedule'!$D$3:$D$24,MATCH(A550,'Holiday Schedule'!$C$3:$C$24,0)),0)</f>
        <v>0</v>
      </c>
      <c r="AB550" s="2">
        <f t="shared" si="64"/>
        <v>4</v>
      </c>
      <c r="AC550" s="2">
        <f t="shared" si="65"/>
        <v>318701</v>
      </c>
      <c r="AD550" s="5">
        <f t="shared" si="66"/>
        <v>92675</v>
      </c>
      <c r="AE550" s="5">
        <f t="shared" si="67"/>
        <v>411376</v>
      </c>
      <c r="AG550" s="2">
        <f t="shared" si="68"/>
        <v>6</v>
      </c>
      <c r="AH550" s="2">
        <f t="shared" si="69"/>
        <v>2025</v>
      </c>
      <c r="AJ550" s="5">
        <f t="shared" si="70"/>
        <v>24142</v>
      </c>
      <c r="AK550" s="2">
        <f t="shared" si="71"/>
        <v>15</v>
      </c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40"/>
    </row>
    <row r="551" spans="1:114" x14ac:dyDescent="0.25">
      <c r="A551" s="18">
        <v>45834</v>
      </c>
      <c r="B551" s="20">
        <v>11388</v>
      </c>
      <c r="C551" s="20">
        <v>11167</v>
      </c>
      <c r="D551" s="20">
        <v>10961</v>
      </c>
      <c r="E551" s="20">
        <v>11013</v>
      </c>
      <c r="F551" s="20">
        <v>11202</v>
      </c>
      <c r="G551" s="20">
        <v>11897</v>
      </c>
      <c r="H551" s="20">
        <v>13147</v>
      </c>
      <c r="I551" s="20">
        <v>16421</v>
      </c>
      <c r="J551" s="20">
        <v>19918</v>
      </c>
      <c r="K551" s="20">
        <v>21202</v>
      </c>
      <c r="L551" s="20">
        <v>22925</v>
      </c>
      <c r="M551" s="20">
        <v>23462</v>
      </c>
      <c r="N551" s="20">
        <v>23624</v>
      </c>
      <c r="O551" s="20">
        <v>23733</v>
      </c>
      <c r="P551" s="20">
        <v>24148</v>
      </c>
      <c r="Q551" s="20">
        <v>23728</v>
      </c>
      <c r="R551" s="20">
        <v>22082</v>
      </c>
      <c r="S551" s="20">
        <v>19024</v>
      </c>
      <c r="T551" s="20">
        <v>17710</v>
      </c>
      <c r="U551" s="20">
        <v>16423</v>
      </c>
      <c r="V551" s="20">
        <v>16078</v>
      </c>
      <c r="W551" s="20">
        <v>15347</v>
      </c>
      <c r="X551" s="20">
        <v>12970</v>
      </c>
      <c r="Y551" s="20">
        <v>11965</v>
      </c>
      <c r="AA551" s="2">
        <f>IFERROR(INDEX('Holiday Schedule'!$D$3:$D$24,MATCH(A551,'Holiday Schedule'!$C$3:$C$24,0)),0)</f>
        <v>0</v>
      </c>
      <c r="AB551" s="2">
        <f t="shared" si="64"/>
        <v>5</v>
      </c>
      <c r="AC551" s="2">
        <f t="shared" si="65"/>
        <v>318795</v>
      </c>
      <c r="AD551" s="5">
        <f t="shared" si="66"/>
        <v>92740</v>
      </c>
      <c r="AE551" s="5">
        <f t="shared" si="67"/>
        <v>411535</v>
      </c>
      <c r="AG551" s="2">
        <f t="shared" si="68"/>
        <v>6</v>
      </c>
      <c r="AH551" s="2">
        <f t="shared" si="69"/>
        <v>2025</v>
      </c>
      <c r="AJ551" s="5">
        <f t="shared" si="70"/>
        <v>24148</v>
      </c>
      <c r="AK551" s="2">
        <f t="shared" si="71"/>
        <v>15</v>
      </c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40"/>
    </row>
    <row r="552" spans="1:114" x14ac:dyDescent="0.25">
      <c r="A552" s="18">
        <v>45835</v>
      </c>
      <c r="B552" s="20">
        <v>11685</v>
      </c>
      <c r="C552" s="20">
        <v>11462</v>
      </c>
      <c r="D552" s="20">
        <v>11249</v>
      </c>
      <c r="E552" s="20">
        <v>11302</v>
      </c>
      <c r="F552" s="20">
        <v>11499</v>
      </c>
      <c r="G552" s="20">
        <v>12265</v>
      </c>
      <c r="H552" s="20">
        <v>13528</v>
      </c>
      <c r="I552" s="20">
        <v>16875</v>
      </c>
      <c r="J552" s="20">
        <v>20465</v>
      </c>
      <c r="K552" s="20">
        <v>21785</v>
      </c>
      <c r="L552" s="20">
        <v>23556</v>
      </c>
      <c r="M552" s="20">
        <v>24106</v>
      </c>
      <c r="N552" s="20">
        <v>24272</v>
      </c>
      <c r="O552" s="20">
        <v>24384</v>
      </c>
      <c r="P552" s="20">
        <v>24809</v>
      </c>
      <c r="Q552" s="20">
        <v>24378</v>
      </c>
      <c r="R552" s="20">
        <v>22698</v>
      </c>
      <c r="S552" s="20">
        <v>19561</v>
      </c>
      <c r="T552" s="20">
        <v>18220</v>
      </c>
      <c r="U552" s="20">
        <v>16905</v>
      </c>
      <c r="V552" s="20">
        <v>16546</v>
      </c>
      <c r="W552" s="20">
        <v>15755</v>
      </c>
      <c r="X552" s="20">
        <v>13310</v>
      </c>
      <c r="Y552" s="20">
        <v>12282</v>
      </c>
      <c r="AA552" s="2">
        <f>IFERROR(INDEX('Holiday Schedule'!$D$3:$D$24,MATCH(A552,'Holiday Schedule'!$C$3:$C$24,0)),0)</f>
        <v>0</v>
      </c>
      <c r="AB552" s="2">
        <f t="shared" si="64"/>
        <v>6</v>
      </c>
      <c r="AC552" s="2">
        <f t="shared" si="65"/>
        <v>327625</v>
      </c>
      <c r="AD552" s="5">
        <f t="shared" si="66"/>
        <v>95272</v>
      </c>
      <c r="AE552" s="5">
        <f t="shared" si="67"/>
        <v>422897</v>
      </c>
      <c r="AG552" s="2">
        <f t="shared" si="68"/>
        <v>6</v>
      </c>
      <c r="AH552" s="2">
        <f t="shared" si="69"/>
        <v>2025</v>
      </c>
      <c r="AJ552" s="5">
        <f t="shared" si="70"/>
        <v>24809</v>
      </c>
      <c r="AK552" s="2">
        <f t="shared" si="71"/>
        <v>15</v>
      </c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40"/>
    </row>
    <row r="553" spans="1:114" x14ac:dyDescent="0.25">
      <c r="A553" s="18">
        <v>45836</v>
      </c>
      <c r="B553" s="20">
        <v>11707</v>
      </c>
      <c r="C553" s="20">
        <v>11514</v>
      </c>
      <c r="D553" s="20">
        <v>11270</v>
      </c>
      <c r="E553" s="20">
        <v>11253</v>
      </c>
      <c r="F553" s="20">
        <v>11461</v>
      </c>
      <c r="G553" s="20">
        <v>11941</v>
      </c>
      <c r="H553" s="20">
        <v>12902</v>
      </c>
      <c r="I553" s="20">
        <v>15800</v>
      </c>
      <c r="J553" s="20">
        <v>18867</v>
      </c>
      <c r="K553" s="20">
        <v>20477</v>
      </c>
      <c r="L553" s="20">
        <v>22132</v>
      </c>
      <c r="M553" s="20">
        <v>22879</v>
      </c>
      <c r="N553" s="20">
        <v>22795</v>
      </c>
      <c r="O553" s="20">
        <v>22736</v>
      </c>
      <c r="P553" s="20">
        <v>22791</v>
      </c>
      <c r="Q553" s="20">
        <v>22371</v>
      </c>
      <c r="R553" s="20">
        <v>21217</v>
      </c>
      <c r="S553" s="20">
        <v>18842</v>
      </c>
      <c r="T553" s="20">
        <v>17812</v>
      </c>
      <c r="U553" s="20">
        <v>16476</v>
      </c>
      <c r="V553" s="20">
        <v>16090</v>
      </c>
      <c r="W553" s="20">
        <v>15434</v>
      </c>
      <c r="X553" s="20">
        <v>13217</v>
      </c>
      <c r="Y553" s="20">
        <v>12335</v>
      </c>
      <c r="AA553" s="2">
        <f>IFERROR(INDEX('Holiday Schedule'!$D$3:$D$24,MATCH(A553,'Holiday Schedule'!$C$3:$C$24,0)),0)</f>
        <v>0</v>
      </c>
      <c r="AB553" s="2">
        <f t="shared" si="64"/>
        <v>7</v>
      </c>
      <c r="AC553" s="2">
        <f t="shared" si="65"/>
        <v>0</v>
      </c>
      <c r="AD553" s="5">
        <f t="shared" si="66"/>
        <v>404319</v>
      </c>
      <c r="AE553" s="5">
        <f t="shared" si="67"/>
        <v>404319</v>
      </c>
      <c r="AG553" s="2">
        <f t="shared" si="68"/>
        <v>6</v>
      </c>
      <c r="AH553" s="2">
        <f t="shared" si="69"/>
        <v>2025</v>
      </c>
      <c r="AJ553" s="5">
        <f t="shared" si="70"/>
        <v>22879</v>
      </c>
      <c r="AK553" s="2">
        <f t="shared" si="71"/>
        <v>12</v>
      </c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40"/>
    </row>
    <row r="554" spans="1:114" x14ac:dyDescent="0.25">
      <c r="A554" s="18">
        <v>45837</v>
      </c>
      <c r="B554" s="20">
        <v>11707</v>
      </c>
      <c r="C554" s="20">
        <v>11514</v>
      </c>
      <c r="D554" s="20">
        <v>11270</v>
      </c>
      <c r="E554" s="20">
        <v>11253</v>
      </c>
      <c r="F554" s="20">
        <v>11461</v>
      </c>
      <c r="G554" s="20">
        <v>11941</v>
      </c>
      <c r="H554" s="20">
        <v>12899</v>
      </c>
      <c r="I554" s="20">
        <v>15800</v>
      </c>
      <c r="J554" s="20">
        <v>18867</v>
      </c>
      <c r="K554" s="20">
        <v>20476</v>
      </c>
      <c r="L554" s="20">
        <v>22132</v>
      </c>
      <c r="M554" s="20">
        <v>22879</v>
      </c>
      <c r="N554" s="20">
        <v>22795</v>
      </c>
      <c r="O554" s="20">
        <v>22736</v>
      </c>
      <c r="P554" s="20">
        <v>22791</v>
      </c>
      <c r="Q554" s="20">
        <v>22372</v>
      </c>
      <c r="R554" s="20">
        <v>21216</v>
      </c>
      <c r="S554" s="20">
        <v>18840</v>
      </c>
      <c r="T554" s="20">
        <v>17801</v>
      </c>
      <c r="U554" s="20">
        <v>16475</v>
      </c>
      <c r="V554" s="20">
        <v>16089</v>
      </c>
      <c r="W554" s="20">
        <v>15433</v>
      </c>
      <c r="X554" s="20">
        <v>13217</v>
      </c>
      <c r="Y554" s="20">
        <v>12334</v>
      </c>
      <c r="AA554" s="2">
        <f>IFERROR(INDEX('Holiday Schedule'!$D$3:$D$24,MATCH(A554,'Holiday Schedule'!$C$3:$C$24,0)),0)</f>
        <v>0</v>
      </c>
      <c r="AB554" s="2">
        <f t="shared" si="64"/>
        <v>1</v>
      </c>
      <c r="AC554" s="2">
        <f t="shared" si="65"/>
        <v>0</v>
      </c>
      <c r="AD554" s="5">
        <f t="shared" si="66"/>
        <v>404298</v>
      </c>
      <c r="AE554" s="5">
        <f t="shared" si="67"/>
        <v>404298</v>
      </c>
      <c r="AG554" s="2">
        <f t="shared" si="68"/>
        <v>6</v>
      </c>
      <c r="AH554" s="2">
        <f t="shared" si="69"/>
        <v>2025</v>
      </c>
      <c r="AJ554" s="5">
        <f t="shared" si="70"/>
        <v>22879</v>
      </c>
      <c r="AK554" s="2">
        <f t="shared" si="71"/>
        <v>12</v>
      </c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40"/>
    </row>
    <row r="555" spans="1:114" x14ac:dyDescent="0.25">
      <c r="A555" s="18">
        <v>45838</v>
      </c>
      <c r="B555" s="42">
        <v>11440</v>
      </c>
      <c r="C555" s="42">
        <v>11223</v>
      </c>
      <c r="D555" s="42">
        <v>11013</v>
      </c>
      <c r="E555" s="42">
        <v>11064</v>
      </c>
      <c r="F555" s="42">
        <v>11250</v>
      </c>
      <c r="G555" s="42">
        <v>11963</v>
      </c>
      <c r="H555" s="42">
        <v>13214</v>
      </c>
      <c r="I555" s="42">
        <v>16505</v>
      </c>
      <c r="J555" s="42">
        <v>20017</v>
      </c>
      <c r="K555" s="42">
        <v>21310</v>
      </c>
      <c r="L555" s="42">
        <v>23043</v>
      </c>
      <c r="M555" s="42">
        <v>23583</v>
      </c>
      <c r="N555" s="42">
        <v>23745</v>
      </c>
      <c r="O555" s="42">
        <v>23851</v>
      </c>
      <c r="P555" s="42">
        <v>24271</v>
      </c>
      <c r="Q555" s="42">
        <v>23847</v>
      </c>
      <c r="R555" s="42">
        <v>22192</v>
      </c>
      <c r="S555" s="42">
        <v>19120</v>
      </c>
      <c r="T555" s="42">
        <v>17800</v>
      </c>
      <c r="U555" s="42">
        <v>16508</v>
      </c>
      <c r="V555" s="42">
        <v>16168</v>
      </c>
      <c r="W555" s="42">
        <v>15416</v>
      </c>
      <c r="X555" s="42">
        <v>13025</v>
      </c>
      <c r="Y555" s="42">
        <v>12017</v>
      </c>
      <c r="AA555" s="2">
        <f>IFERROR(INDEX('Holiday Schedule'!$D$3:$D$24,MATCH(A555,'Holiday Schedule'!$C$3:$C$24,0)),0)</f>
        <v>0</v>
      </c>
      <c r="AB555" s="2">
        <f t="shared" si="64"/>
        <v>2</v>
      </c>
      <c r="AC555" s="2">
        <f t="shared" si="65"/>
        <v>320401</v>
      </c>
      <c r="AD555" s="5">
        <f t="shared" si="66"/>
        <v>93184</v>
      </c>
      <c r="AE555" s="5">
        <f t="shared" si="67"/>
        <v>413585</v>
      </c>
      <c r="AG555" s="2">
        <f t="shared" si="68"/>
        <v>6</v>
      </c>
      <c r="AH555" s="2">
        <f t="shared" si="69"/>
        <v>2025</v>
      </c>
      <c r="AJ555" s="5">
        <f t="shared" si="70"/>
        <v>24271</v>
      </c>
      <c r="AK555" s="2">
        <f t="shared" si="71"/>
        <v>15</v>
      </c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40"/>
    </row>
    <row r="556" spans="1:114" x14ac:dyDescent="0.25">
      <c r="A556" s="18">
        <v>45839</v>
      </c>
      <c r="B556" s="42">
        <v>17123</v>
      </c>
      <c r="C556" s="42">
        <v>16873</v>
      </c>
      <c r="D556" s="42">
        <v>16897</v>
      </c>
      <c r="E556" s="42">
        <v>17244</v>
      </c>
      <c r="F556" s="42">
        <v>17627</v>
      </c>
      <c r="G556" s="42">
        <v>18066</v>
      </c>
      <c r="H556" s="42">
        <v>17286</v>
      </c>
      <c r="I556" s="42">
        <v>17739</v>
      </c>
      <c r="J556" s="42">
        <v>19443</v>
      </c>
      <c r="K556" s="42">
        <v>22820</v>
      </c>
      <c r="L556" s="42">
        <v>20835</v>
      </c>
      <c r="M556" s="42">
        <v>22290</v>
      </c>
      <c r="N556" s="42">
        <v>22972</v>
      </c>
      <c r="O556" s="42">
        <v>25339</v>
      </c>
      <c r="P556" s="42">
        <v>24752</v>
      </c>
      <c r="Q556" s="42">
        <v>24069</v>
      </c>
      <c r="R556" s="42">
        <v>27942</v>
      </c>
      <c r="S556" s="42">
        <v>25535</v>
      </c>
      <c r="T556" s="42">
        <v>25348</v>
      </c>
      <c r="U556" s="42">
        <v>25212</v>
      </c>
      <c r="V556" s="42">
        <v>25138</v>
      </c>
      <c r="W556" s="42">
        <v>22164</v>
      </c>
      <c r="X556" s="42">
        <v>19921</v>
      </c>
      <c r="Y556" s="42">
        <v>18931</v>
      </c>
      <c r="AA556" s="2">
        <f>IFERROR(INDEX('Holiday Schedule'!$D$3:$D$24,MATCH(A556,'Holiday Schedule'!$C$3:$C$24,0)),0)</f>
        <v>0</v>
      </c>
      <c r="AB556" s="2">
        <f t="shared" si="64"/>
        <v>3</v>
      </c>
      <c r="AC556" s="2">
        <f t="shared" si="65"/>
        <v>371519</v>
      </c>
      <c r="AD556" s="5">
        <f t="shared" si="66"/>
        <v>140047</v>
      </c>
      <c r="AE556" s="5">
        <f t="shared" si="67"/>
        <v>511566</v>
      </c>
      <c r="AG556" s="2">
        <f t="shared" si="68"/>
        <v>7</v>
      </c>
      <c r="AH556" s="2">
        <f t="shared" si="69"/>
        <v>2025</v>
      </c>
      <c r="AJ556" s="5">
        <f t="shared" si="70"/>
        <v>27942</v>
      </c>
      <c r="AK556" s="2">
        <f t="shared" si="71"/>
        <v>17</v>
      </c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BL556" s="5"/>
      <c r="BM556" s="5"/>
      <c r="BN556" s="5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40"/>
      <c r="CM556" s="41"/>
      <c r="CN556" s="41"/>
      <c r="CO556" s="41"/>
      <c r="CP556" s="41"/>
      <c r="CQ556" s="41"/>
      <c r="CR556" s="41"/>
      <c r="CS556" s="41"/>
      <c r="CT556" s="41"/>
      <c r="CU556" s="41"/>
      <c r="CV556" s="41"/>
      <c r="CW556" s="41"/>
      <c r="CX556" s="41"/>
      <c r="CY556" s="41"/>
      <c r="CZ556" s="41"/>
      <c r="DA556" s="41"/>
      <c r="DB556" s="41"/>
      <c r="DC556" s="41"/>
      <c r="DD556" s="41"/>
      <c r="DE556" s="41"/>
      <c r="DF556" s="41"/>
      <c r="DG556" s="41"/>
      <c r="DH556" s="41"/>
      <c r="DI556" s="41"/>
      <c r="DJ556" s="41"/>
    </row>
    <row r="557" spans="1:114" x14ac:dyDescent="0.25">
      <c r="A557" s="18">
        <v>45840</v>
      </c>
      <c r="B557" s="42">
        <v>18154</v>
      </c>
      <c r="C557" s="42">
        <v>17693</v>
      </c>
      <c r="D557" s="42">
        <v>17816</v>
      </c>
      <c r="E557" s="42">
        <v>18723</v>
      </c>
      <c r="F557" s="42">
        <v>19083</v>
      </c>
      <c r="G557" s="42">
        <v>19063</v>
      </c>
      <c r="H557" s="42">
        <v>18680</v>
      </c>
      <c r="I557" s="42">
        <v>16331</v>
      </c>
      <c r="J557" s="42">
        <v>17025</v>
      </c>
      <c r="K557" s="42">
        <v>21148</v>
      </c>
      <c r="L557" s="42">
        <v>21032</v>
      </c>
      <c r="M557" s="42">
        <v>21804</v>
      </c>
      <c r="N557" s="42">
        <v>23200</v>
      </c>
      <c r="O557" s="42">
        <v>25375</v>
      </c>
      <c r="P557" s="42">
        <v>26527</v>
      </c>
      <c r="Q557" s="42">
        <v>28207</v>
      </c>
      <c r="R557" s="42">
        <v>32505</v>
      </c>
      <c r="S557" s="42">
        <v>31701</v>
      </c>
      <c r="T557" s="42">
        <v>29517</v>
      </c>
      <c r="U557" s="42">
        <v>28569</v>
      </c>
      <c r="V557" s="42">
        <v>27573</v>
      </c>
      <c r="W557" s="42">
        <v>24925</v>
      </c>
      <c r="X557" s="42">
        <v>22574</v>
      </c>
      <c r="Y557" s="42">
        <v>20421</v>
      </c>
      <c r="AA557" s="2">
        <f>IFERROR(INDEX('Holiday Schedule'!$D$3:$D$24,MATCH(A557,'Holiday Schedule'!$C$3:$C$24,0)),0)</f>
        <v>0</v>
      </c>
      <c r="AB557" s="2">
        <f t="shared" si="64"/>
        <v>4</v>
      </c>
      <c r="AC557" s="2">
        <f t="shared" si="65"/>
        <v>398013</v>
      </c>
      <c r="AD557" s="5">
        <f t="shared" si="66"/>
        <v>149633</v>
      </c>
      <c r="AE557" s="5">
        <f t="shared" si="67"/>
        <v>547646</v>
      </c>
      <c r="AG557" s="2">
        <f t="shared" si="68"/>
        <v>7</v>
      </c>
      <c r="AH557" s="2">
        <f t="shared" si="69"/>
        <v>2025</v>
      </c>
      <c r="AJ557" s="5">
        <f t="shared" si="70"/>
        <v>32505</v>
      </c>
      <c r="AK557" s="2">
        <f t="shared" si="71"/>
        <v>17</v>
      </c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BL557" s="5"/>
      <c r="BM557" s="5"/>
      <c r="BN557" s="5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40"/>
      <c r="CM557" s="41"/>
      <c r="CN557" s="41"/>
      <c r="CO557" s="41"/>
      <c r="CP557" s="41"/>
      <c r="CQ557" s="41"/>
      <c r="CR557" s="41"/>
      <c r="CS557" s="41"/>
      <c r="CT557" s="41"/>
      <c r="CU557" s="41"/>
      <c r="CV557" s="41"/>
      <c r="CW557" s="41"/>
      <c r="CX557" s="41"/>
      <c r="CY557" s="41"/>
      <c r="CZ557" s="41"/>
      <c r="DA557" s="41"/>
      <c r="DB557" s="41"/>
      <c r="DC557" s="41"/>
      <c r="DD557" s="41"/>
      <c r="DE557" s="41"/>
      <c r="DF557" s="41"/>
      <c r="DG557" s="41"/>
      <c r="DH557" s="41"/>
      <c r="DI557" s="41"/>
      <c r="DJ557" s="41"/>
    </row>
    <row r="558" spans="1:114" x14ac:dyDescent="0.25">
      <c r="A558" s="18">
        <v>45841</v>
      </c>
      <c r="B558" s="42">
        <v>17637</v>
      </c>
      <c r="C558" s="42">
        <v>19227</v>
      </c>
      <c r="D558" s="42">
        <v>19282</v>
      </c>
      <c r="E558" s="42">
        <v>19545</v>
      </c>
      <c r="F558" s="42">
        <v>19994</v>
      </c>
      <c r="G558" s="42">
        <v>19128</v>
      </c>
      <c r="H558" s="42">
        <v>18945</v>
      </c>
      <c r="I558" s="42">
        <v>16925</v>
      </c>
      <c r="J558" s="42">
        <v>17046</v>
      </c>
      <c r="K558" s="42">
        <v>19723</v>
      </c>
      <c r="L558" s="42">
        <v>19014</v>
      </c>
      <c r="M558" s="42">
        <v>21460</v>
      </c>
      <c r="N558" s="42">
        <v>23692</v>
      </c>
      <c r="O558" s="42">
        <v>26841</v>
      </c>
      <c r="P558" s="42">
        <v>33122</v>
      </c>
      <c r="Q558" s="42">
        <v>35034</v>
      </c>
      <c r="R558" s="42">
        <v>34912</v>
      </c>
      <c r="S558" s="42">
        <v>31727</v>
      </c>
      <c r="T558" s="42">
        <v>27767</v>
      </c>
      <c r="U558" s="42">
        <v>25959</v>
      </c>
      <c r="V558" s="42">
        <v>24669</v>
      </c>
      <c r="W558" s="42">
        <v>22679</v>
      </c>
      <c r="X558" s="42">
        <v>20400</v>
      </c>
      <c r="Y558" s="42">
        <v>18940</v>
      </c>
      <c r="AA558" s="2">
        <f>IFERROR(INDEX('Holiday Schedule'!$D$3:$D$24,MATCH(A558,'Holiday Schedule'!$C$3:$C$24,0)),0)</f>
        <v>0</v>
      </c>
      <c r="AB558" s="2">
        <f t="shared" si="64"/>
        <v>5</v>
      </c>
      <c r="AC558" s="2">
        <f t="shared" si="65"/>
        <v>400970</v>
      </c>
      <c r="AD558" s="5">
        <f t="shared" si="66"/>
        <v>152698</v>
      </c>
      <c r="AE558" s="5">
        <f t="shared" si="67"/>
        <v>553668</v>
      </c>
      <c r="AG558" s="2">
        <f t="shared" si="68"/>
        <v>7</v>
      </c>
      <c r="AH558" s="2">
        <f t="shared" si="69"/>
        <v>2025</v>
      </c>
      <c r="AJ558" s="5">
        <f t="shared" si="70"/>
        <v>35034</v>
      </c>
      <c r="AK558" s="2">
        <f t="shared" si="71"/>
        <v>16</v>
      </c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BL558" s="5"/>
      <c r="BM558" s="5"/>
      <c r="BN558" s="5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7"/>
      <c r="CE558" s="37"/>
      <c r="CF558" s="37"/>
      <c r="CG558" s="37"/>
      <c r="CH558" s="37"/>
      <c r="CI558" s="37"/>
      <c r="CJ558" s="37"/>
      <c r="CK558" s="40"/>
      <c r="CM558" s="41"/>
      <c r="CN558" s="41"/>
      <c r="CO558" s="41"/>
      <c r="CP558" s="41"/>
      <c r="CQ558" s="41"/>
      <c r="CR558" s="41"/>
      <c r="CS558" s="41"/>
      <c r="CT558" s="41"/>
      <c r="CU558" s="41"/>
      <c r="CV558" s="41"/>
      <c r="CW558" s="41"/>
      <c r="CX558" s="41"/>
      <c r="CY558" s="41"/>
      <c r="CZ558" s="41"/>
      <c r="DA558" s="41"/>
      <c r="DB558" s="41"/>
      <c r="DC558" s="41"/>
      <c r="DD558" s="41"/>
      <c r="DE558" s="41"/>
      <c r="DF558" s="41"/>
      <c r="DG558" s="41"/>
      <c r="DH558" s="41"/>
      <c r="DI558" s="41"/>
      <c r="DJ558" s="41"/>
    </row>
    <row r="559" spans="1:114" x14ac:dyDescent="0.25">
      <c r="A559" s="18">
        <v>45842</v>
      </c>
      <c r="B559" s="42">
        <v>18344</v>
      </c>
      <c r="C559" s="42">
        <v>17709</v>
      </c>
      <c r="D559" s="42">
        <v>17760</v>
      </c>
      <c r="E559" s="42">
        <v>18160</v>
      </c>
      <c r="F559" s="42">
        <v>18043</v>
      </c>
      <c r="G559" s="42">
        <v>16965</v>
      </c>
      <c r="H559" s="42">
        <v>16402</v>
      </c>
      <c r="I559" s="42">
        <v>14242</v>
      </c>
      <c r="J559" s="42">
        <v>13273</v>
      </c>
      <c r="K559" s="42">
        <v>14409</v>
      </c>
      <c r="L559" s="42">
        <v>14148</v>
      </c>
      <c r="M559" s="42">
        <v>15300</v>
      </c>
      <c r="N559" s="42">
        <v>15415</v>
      </c>
      <c r="O559" s="42">
        <v>18274</v>
      </c>
      <c r="P559" s="42">
        <v>17532</v>
      </c>
      <c r="Q559" s="42">
        <v>19847</v>
      </c>
      <c r="R559" s="42">
        <v>20199</v>
      </c>
      <c r="S559" s="42">
        <v>21020</v>
      </c>
      <c r="T559" s="42">
        <v>21575</v>
      </c>
      <c r="U559" s="42">
        <v>21464</v>
      </c>
      <c r="V559" s="42">
        <v>20662</v>
      </c>
      <c r="W559" s="42">
        <v>19012</v>
      </c>
      <c r="X559" s="42">
        <v>17874</v>
      </c>
      <c r="Y559" s="42">
        <v>17440</v>
      </c>
      <c r="AA559" s="2">
        <f>IFERROR(INDEX('Holiday Schedule'!$D$3:$D$24,MATCH(A559,'Holiday Schedule'!$C$3:$C$24,0)),0)</f>
        <v>1</v>
      </c>
      <c r="AB559" s="2">
        <f t="shared" si="64"/>
        <v>6</v>
      </c>
      <c r="AC559" s="2">
        <f t="shared" si="65"/>
        <v>0</v>
      </c>
      <c r="AD559" s="5">
        <f t="shared" si="66"/>
        <v>425069</v>
      </c>
      <c r="AE559" s="5">
        <f t="shared" si="67"/>
        <v>425069</v>
      </c>
      <c r="AG559" s="2">
        <f t="shared" si="68"/>
        <v>7</v>
      </c>
      <c r="AH559" s="2">
        <f t="shared" si="69"/>
        <v>2025</v>
      </c>
      <c r="AJ559" s="5">
        <f t="shared" si="70"/>
        <v>21575</v>
      </c>
      <c r="AK559" s="2">
        <f t="shared" si="71"/>
        <v>19</v>
      </c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BL559" s="5"/>
      <c r="BM559" s="5"/>
      <c r="BN559" s="5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40"/>
      <c r="CM559" s="41"/>
      <c r="CN559" s="41"/>
      <c r="CO559" s="41"/>
      <c r="CP559" s="41"/>
      <c r="CQ559" s="41"/>
      <c r="CR559" s="41"/>
      <c r="CS559" s="41"/>
      <c r="CT559" s="41"/>
      <c r="CU559" s="41"/>
      <c r="CV559" s="41"/>
      <c r="CW559" s="41"/>
      <c r="CX559" s="41"/>
      <c r="CY559" s="41"/>
      <c r="CZ559" s="41"/>
      <c r="DA559" s="41"/>
      <c r="DB559" s="41"/>
      <c r="DC559" s="41"/>
      <c r="DD559" s="41"/>
      <c r="DE559" s="41"/>
      <c r="DF559" s="41"/>
      <c r="DG559" s="41"/>
      <c r="DH559" s="41"/>
      <c r="DI559" s="41"/>
      <c r="DJ559" s="41"/>
    </row>
    <row r="560" spans="1:114" x14ac:dyDescent="0.25">
      <c r="A560" s="18">
        <v>45843</v>
      </c>
      <c r="B560" s="42">
        <v>16742</v>
      </c>
      <c r="C560" s="42">
        <v>16176</v>
      </c>
      <c r="D560" s="42">
        <v>16515</v>
      </c>
      <c r="E560" s="42">
        <v>16825</v>
      </c>
      <c r="F560" s="42">
        <v>16555</v>
      </c>
      <c r="G560" s="42">
        <v>15434</v>
      </c>
      <c r="H560" s="42">
        <v>14677</v>
      </c>
      <c r="I560" s="42">
        <v>12369</v>
      </c>
      <c r="J560" s="42">
        <v>12122</v>
      </c>
      <c r="K560" s="42">
        <v>13699</v>
      </c>
      <c r="L560" s="42">
        <v>12935</v>
      </c>
      <c r="M560" s="42">
        <v>15226</v>
      </c>
      <c r="N560" s="42">
        <v>15938</v>
      </c>
      <c r="O560" s="42">
        <v>17192</v>
      </c>
      <c r="P560" s="42">
        <v>19958</v>
      </c>
      <c r="Q560" s="42">
        <v>23489</v>
      </c>
      <c r="R560" s="42">
        <v>26718</v>
      </c>
      <c r="S560" s="42">
        <v>27094</v>
      </c>
      <c r="T560" s="42">
        <v>24960</v>
      </c>
      <c r="U560" s="42">
        <v>24944</v>
      </c>
      <c r="V560" s="42">
        <v>23908</v>
      </c>
      <c r="W560" s="42">
        <v>22251</v>
      </c>
      <c r="X560" s="42">
        <v>20039</v>
      </c>
      <c r="Y560" s="42">
        <v>18626</v>
      </c>
      <c r="AA560" s="2">
        <f>IFERROR(INDEX('Holiday Schedule'!$D$3:$D$24,MATCH(A560,'Holiday Schedule'!$C$3:$C$24,0)),0)</f>
        <v>0</v>
      </c>
      <c r="AB560" s="2">
        <f t="shared" si="64"/>
        <v>7</v>
      </c>
      <c r="AC560" s="2">
        <f t="shared" si="65"/>
        <v>0</v>
      </c>
      <c r="AD560" s="5">
        <f t="shared" si="66"/>
        <v>444392</v>
      </c>
      <c r="AE560" s="5">
        <f t="shared" si="67"/>
        <v>444392</v>
      </c>
      <c r="AG560" s="2">
        <f t="shared" si="68"/>
        <v>7</v>
      </c>
      <c r="AH560" s="2">
        <f t="shared" si="69"/>
        <v>2025</v>
      </c>
      <c r="AJ560" s="5">
        <f t="shared" si="70"/>
        <v>27094</v>
      </c>
      <c r="AK560" s="2">
        <f t="shared" si="71"/>
        <v>18</v>
      </c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BL560" s="5"/>
      <c r="BM560" s="5"/>
      <c r="BN560" s="5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40"/>
      <c r="CM560" s="41"/>
      <c r="CN560" s="41"/>
      <c r="CO560" s="41"/>
      <c r="CP560" s="41"/>
      <c r="CQ560" s="41"/>
      <c r="CR560" s="41"/>
      <c r="CS560" s="41"/>
      <c r="CT560" s="41"/>
      <c r="CU560" s="41"/>
      <c r="CV560" s="41"/>
      <c r="CW560" s="41"/>
      <c r="CX560" s="41"/>
      <c r="CY560" s="41"/>
      <c r="CZ560" s="41"/>
      <c r="DA560" s="41"/>
      <c r="DB560" s="41"/>
      <c r="DC560" s="41"/>
      <c r="DD560" s="41"/>
      <c r="DE560" s="41"/>
      <c r="DF560" s="41"/>
      <c r="DG560" s="41"/>
      <c r="DH560" s="41"/>
      <c r="DI560" s="41"/>
      <c r="DJ560" s="41"/>
    </row>
    <row r="561" spans="1:114" x14ac:dyDescent="0.25">
      <c r="A561" s="18">
        <v>45844</v>
      </c>
      <c r="B561" s="42">
        <v>18187</v>
      </c>
      <c r="C561" s="42">
        <v>17333</v>
      </c>
      <c r="D561" s="42">
        <v>17669</v>
      </c>
      <c r="E561" s="42">
        <v>17935</v>
      </c>
      <c r="F561" s="42">
        <v>17626</v>
      </c>
      <c r="G561" s="42">
        <v>16552</v>
      </c>
      <c r="H561" s="42">
        <v>16225</v>
      </c>
      <c r="I561" s="42">
        <v>14465</v>
      </c>
      <c r="J561" s="42">
        <v>15303</v>
      </c>
      <c r="K561" s="42">
        <v>16904</v>
      </c>
      <c r="L561" s="42">
        <v>17251</v>
      </c>
      <c r="M561" s="42">
        <v>19269</v>
      </c>
      <c r="N561" s="42">
        <v>22453</v>
      </c>
      <c r="O561" s="42">
        <v>25257</v>
      </c>
      <c r="P561" s="42">
        <v>26568</v>
      </c>
      <c r="Q561" s="42">
        <v>29374</v>
      </c>
      <c r="R561" s="42">
        <v>30588</v>
      </c>
      <c r="S561" s="42">
        <v>31361</v>
      </c>
      <c r="T561" s="42">
        <v>31583</v>
      </c>
      <c r="U561" s="42">
        <v>30182</v>
      </c>
      <c r="V561" s="42">
        <v>27089</v>
      </c>
      <c r="W561" s="42">
        <v>24363</v>
      </c>
      <c r="X561" s="42">
        <v>22599</v>
      </c>
      <c r="Y561" s="42">
        <v>21032</v>
      </c>
      <c r="AA561" s="2">
        <f>IFERROR(INDEX('Holiday Schedule'!$D$3:$D$24,MATCH(A561,'Holiday Schedule'!$C$3:$C$24,0)),0)</f>
        <v>0</v>
      </c>
      <c r="AB561" s="2">
        <f t="shared" si="64"/>
        <v>1</v>
      </c>
      <c r="AC561" s="2">
        <f t="shared" si="65"/>
        <v>0</v>
      </c>
      <c r="AD561" s="5">
        <f t="shared" si="66"/>
        <v>527168</v>
      </c>
      <c r="AE561" s="5">
        <f t="shared" si="67"/>
        <v>527168</v>
      </c>
      <c r="AG561" s="2">
        <f t="shared" si="68"/>
        <v>7</v>
      </c>
      <c r="AH561" s="2">
        <f t="shared" si="69"/>
        <v>2025</v>
      </c>
      <c r="AJ561" s="5">
        <f t="shared" si="70"/>
        <v>31583</v>
      </c>
      <c r="AK561" s="2">
        <f t="shared" si="71"/>
        <v>19</v>
      </c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BL561" s="5"/>
      <c r="BM561" s="5"/>
      <c r="BN561" s="5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40"/>
      <c r="CM561" s="41"/>
      <c r="CN561" s="41"/>
      <c r="CO561" s="41"/>
      <c r="CP561" s="41"/>
      <c r="CQ561" s="41"/>
      <c r="CR561" s="41"/>
      <c r="CS561" s="41"/>
      <c r="CT561" s="41"/>
      <c r="CU561" s="41"/>
      <c r="CV561" s="41"/>
      <c r="CW561" s="41"/>
      <c r="CX561" s="41"/>
      <c r="CY561" s="41"/>
      <c r="CZ561" s="41"/>
      <c r="DA561" s="41"/>
      <c r="DB561" s="41"/>
      <c r="DC561" s="41"/>
      <c r="DD561" s="41"/>
      <c r="DE561" s="41"/>
      <c r="DF561" s="41"/>
      <c r="DG561" s="41"/>
      <c r="DH561" s="41"/>
      <c r="DI561" s="41"/>
      <c r="DJ561" s="41"/>
    </row>
    <row r="562" spans="1:114" x14ac:dyDescent="0.25">
      <c r="A562" s="18">
        <v>45845</v>
      </c>
      <c r="B562" s="42">
        <v>20300</v>
      </c>
      <c r="C562" s="42">
        <v>19710</v>
      </c>
      <c r="D562" s="42">
        <v>19874</v>
      </c>
      <c r="E562" s="42">
        <v>20352</v>
      </c>
      <c r="F562" s="42">
        <v>20422</v>
      </c>
      <c r="G562" s="42">
        <v>20393</v>
      </c>
      <c r="H562" s="42">
        <v>20157</v>
      </c>
      <c r="I562" s="42">
        <v>18279</v>
      </c>
      <c r="J562" s="42">
        <v>18897</v>
      </c>
      <c r="K562" s="42">
        <v>22104</v>
      </c>
      <c r="L562" s="42">
        <v>21975</v>
      </c>
      <c r="M562" s="42">
        <v>24128</v>
      </c>
      <c r="N562" s="42">
        <v>25439</v>
      </c>
      <c r="O562" s="42">
        <v>27667</v>
      </c>
      <c r="P562" s="42">
        <v>29793</v>
      </c>
      <c r="Q562" s="42">
        <v>31732</v>
      </c>
      <c r="R562" s="42">
        <v>33796</v>
      </c>
      <c r="S562" s="42">
        <v>32320</v>
      </c>
      <c r="T562" s="42">
        <v>30433</v>
      </c>
      <c r="U562" s="42">
        <v>30088</v>
      </c>
      <c r="V562" s="42">
        <v>28326</v>
      </c>
      <c r="W562" s="42">
        <v>25089</v>
      </c>
      <c r="X562" s="42">
        <v>22299</v>
      </c>
      <c r="Y562" s="42">
        <v>20835</v>
      </c>
      <c r="AA562" s="2">
        <f>IFERROR(INDEX('Holiday Schedule'!$D$3:$D$24,MATCH(A562,'Holiday Schedule'!$C$3:$C$24,0)),0)</f>
        <v>0</v>
      </c>
      <c r="AB562" s="2">
        <f t="shared" si="64"/>
        <v>2</v>
      </c>
      <c r="AC562" s="2">
        <f t="shared" si="65"/>
        <v>422365</v>
      </c>
      <c r="AD562" s="5">
        <f t="shared" si="66"/>
        <v>162043</v>
      </c>
      <c r="AE562" s="5">
        <f t="shared" si="67"/>
        <v>584408</v>
      </c>
      <c r="AG562" s="2">
        <f t="shared" si="68"/>
        <v>7</v>
      </c>
      <c r="AH562" s="2">
        <f t="shared" si="69"/>
        <v>2025</v>
      </c>
      <c r="AJ562" s="5">
        <f t="shared" si="70"/>
        <v>33796</v>
      </c>
      <c r="AK562" s="2">
        <f t="shared" si="71"/>
        <v>17</v>
      </c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BL562" s="5"/>
      <c r="BM562" s="5"/>
      <c r="BN562" s="5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7"/>
      <c r="CE562" s="37"/>
      <c r="CF562" s="37"/>
      <c r="CG562" s="37"/>
      <c r="CH562" s="37"/>
      <c r="CI562" s="37"/>
      <c r="CJ562" s="37"/>
      <c r="CK562" s="40"/>
      <c r="CM562" s="41"/>
      <c r="CN562" s="41"/>
      <c r="CO562" s="41"/>
      <c r="CP562" s="41"/>
      <c r="CQ562" s="41"/>
      <c r="CR562" s="41"/>
      <c r="CS562" s="41"/>
      <c r="CT562" s="41"/>
      <c r="CU562" s="41"/>
      <c r="CV562" s="41"/>
      <c r="CW562" s="41"/>
      <c r="CX562" s="41"/>
      <c r="CY562" s="41"/>
      <c r="CZ562" s="41"/>
      <c r="DA562" s="41"/>
      <c r="DB562" s="41"/>
      <c r="DC562" s="41"/>
      <c r="DD562" s="41"/>
      <c r="DE562" s="41"/>
      <c r="DF562" s="41"/>
      <c r="DG562" s="41"/>
      <c r="DH562" s="41"/>
      <c r="DI562" s="41"/>
      <c r="DJ562" s="41"/>
    </row>
    <row r="563" spans="1:114" x14ac:dyDescent="0.25">
      <c r="A563" s="18">
        <v>45846</v>
      </c>
      <c r="B563" s="42">
        <v>20292</v>
      </c>
      <c r="C563" s="42">
        <v>19979</v>
      </c>
      <c r="D563" s="42">
        <v>20046</v>
      </c>
      <c r="E563" s="42">
        <v>20209</v>
      </c>
      <c r="F563" s="42">
        <v>20869</v>
      </c>
      <c r="G563" s="42">
        <v>20387</v>
      </c>
      <c r="H563" s="42">
        <v>21630</v>
      </c>
      <c r="I563" s="42">
        <v>20765</v>
      </c>
      <c r="J563" s="42">
        <v>22634</v>
      </c>
      <c r="K563" s="42">
        <v>25420</v>
      </c>
      <c r="L563" s="42">
        <v>24340</v>
      </c>
      <c r="M563" s="42">
        <v>25636</v>
      </c>
      <c r="N563" s="42">
        <v>26365</v>
      </c>
      <c r="O563" s="42">
        <v>25579</v>
      </c>
      <c r="P563" s="42">
        <v>25925</v>
      </c>
      <c r="Q563" s="42">
        <v>26029</v>
      </c>
      <c r="R563" s="42">
        <v>27993</v>
      </c>
      <c r="S563" s="42">
        <v>26350</v>
      </c>
      <c r="T563" s="42">
        <v>26028</v>
      </c>
      <c r="U563" s="42">
        <v>25268</v>
      </c>
      <c r="V563" s="42">
        <v>23871</v>
      </c>
      <c r="W563" s="42">
        <v>22466</v>
      </c>
      <c r="X563" s="42">
        <v>19948</v>
      </c>
      <c r="Y563" s="42">
        <v>18305</v>
      </c>
      <c r="AA563" s="2">
        <f>IFERROR(INDEX('Holiday Schedule'!$D$3:$D$24,MATCH(A563,'Holiday Schedule'!$C$3:$C$24,0)),0)</f>
        <v>0</v>
      </c>
      <c r="AB563" s="2">
        <f t="shared" si="64"/>
        <v>3</v>
      </c>
      <c r="AC563" s="2">
        <f t="shared" si="65"/>
        <v>394617</v>
      </c>
      <c r="AD563" s="5">
        <f t="shared" si="66"/>
        <v>161717</v>
      </c>
      <c r="AE563" s="5">
        <f t="shared" si="67"/>
        <v>556334</v>
      </c>
      <c r="AG563" s="2">
        <f t="shared" si="68"/>
        <v>7</v>
      </c>
      <c r="AH563" s="2">
        <f t="shared" si="69"/>
        <v>2025</v>
      </c>
      <c r="AJ563" s="5">
        <f t="shared" si="70"/>
        <v>27993</v>
      </c>
      <c r="AK563" s="2">
        <f t="shared" si="71"/>
        <v>17</v>
      </c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BL563" s="5"/>
      <c r="BM563" s="5"/>
      <c r="BN563" s="5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7"/>
      <c r="CE563" s="37"/>
      <c r="CF563" s="37"/>
      <c r="CG563" s="37"/>
      <c r="CH563" s="37"/>
      <c r="CI563" s="37"/>
      <c r="CJ563" s="37"/>
      <c r="CK563" s="40"/>
      <c r="CM563" s="41"/>
      <c r="CN563" s="41"/>
      <c r="CO563" s="41"/>
      <c r="CP563" s="41"/>
      <c r="CQ563" s="41"/>
      <c r="CR563" s="41"/>
      <c r="CS563" s="41"/>
      <c r="CT563" s="41"/>
      <c r="CU563" s="41"/>
      <c r="CV563" s="41"/>
      <c r="CW563" s="41"/>
      <c r="CX563" s="41"/>
      <c r="CY563" s="41"/>
      <c r="CZ563" s="41"/>
      <c r="DA563" s="41"/>
      <c r="DB563" s="41"/>
      <c r="DC563" s="41"/>
      <c r="DD563" s="41"/>
      <c r="DE563" s="41"/>
      <c r="DF563" s="41"/>
      <c r="DG563" s="41"/>
      <c r="DH563" s="41"/>
      <c r="DI563" s="41"/>
      <c r="DJ563" s="41"/>
    </row>
    <row r="564" spans="1:114" x14ac:dyDescent="0.25">
      <c r="A564" s="18">
        <v>45847</v>
      </c>
      <c r="B564" s="42">
        <v>17981</v>
      </c>
      <c r="C564" s="42">
        <v>16896</v>
      </c>
      <c r="D564" s="42">
        <v>17342</v>
      </c>
      <c r="E564" s="42">
        <v>17727</v>
      </c>
      <c r="F564" s="42">
        <v>18470</v>
      </c>
      <c r="G564" s="42">
        <v>17967</v>
      </c>
      <c r="H564" s="42">
        <v>18506</v>
      </c>
      <c r="I564" s="42">
        <v>16559</v>
      </c>
      <c r="J564" s="42">
        <v>16582</v>
      </c>
      <c r="K564" s="42">
        <v>18767</v>
      </c>
      <c r="L564" s="42">
        <v>17766</v>
      </c>
      <c r="M564" s="42">
        <v>19764</v>
      </c>
      <c r="N564" s="42">
        <v>21074</v>
      </c>
      <c r="O564" s="42">
        <v>21381</v>
      </c>
      <c r="P564" s="42">
        <v>24984</v>
      </c>
      <c r="Q564" s="42">
        <v>26203</v>
      </c>
      <c r="R564" s="42">
        <v>28825</v>
      </c>
      <c r="S564" s="42">
        <v>29133</v>
      </c>
      <c r="T564" s="42">
        <v>27668</v>
      </c>
      <c r="U564" s="42">
        <v>26688</v>
      </c>
      <c r="V564" s="42">
        <v>25127</v>
      </c>
      <c r="W564" s="42">
        <v>22734</v>
      </c>
      <c r="X564" s="42">
        <v>20291</v>
      </c>
      <c r="Y564" s="42">
        <v>18924</v>
      </c>
      <c r="AA564" s="2">
        <f>IFERROR(INDEX('Holiday Schedule'!$D$3:$D$24,MATCH(A564,'Holiday Schedule'!$C$3:$C$24,0)),0)</f>
        <v>0</v>
      </c>
      <c r="AB564" s="2">
        <f t="shared" si="64"/>
        <v>4</v>
      </c>
      <c r="AC564" s="2">
        <f t="shared" si="65"/>
        <v>363546</v>
      </c>
      <c r="AD564" s="5">
        <f t="shared" si="66"/>
        <v>143813</v>
      </c>
      <c r="AE564" s="5">
        <f t="shared" si="67"/>
        <v>507359</v>
      </c>
      <c r="AG564" s="2">
        <f t="shared" si="68"/>
        <v>7</v>
      </c>
      <c r="AH564" s="2">
        <f t="shared" si="69"/>
        <v>2025</v>
      </c>
      <c r="AJ564" s="5">
        <f t="shared" si="70"/>
        <v>29133</v>
      </c>
      <c r="AK564" s="2">
        <f t="shared" si="71"/>
        <v>18</v>
      </c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BL564" s="5"/>
      <c r="BM564" s="5"/>
      <c r="BN564" s="5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/>
      <c r="CC564" s="37"/>
      <c r="CD564" s="37"/>
      <c r="CE564" s="37"/>
      <c r="CF564" s="37"/>
      <c r="CG564" s="37"/>
      <c r="CH564" s="37"/>
      <c r="CI564" s="37"/>
      <c r="CJ564" s="37"/>
      <c r="CK564" s="40"/>
      <c r="CM564" s="41"/>
      <c r="CN564" s="41"/>
      <c r="CO564" s="41"/>
      <c r="CP564" s="41"/>
      <c r="CQ564" s="41"/>
      <c r="CR564" s="41"/>
      <c r="CS564" s="41"/>
      <c r="CT564" s="41"/>
      <c r="CU564" s="41"/>
      <c r="CV564" s="41"/>
      <c r="CW564" s="41"/>
      <c r="CX564" s="41"/>
      <c r="CY564" s="41"/>
      <c r="CZ564" s="41"/>
      <c r="DA564" s="41"/>
      <c r="DB564" s="41"/>
      <c r="DC564" s="41"/>
      <c r="DD564" s="41"/>
      <c r="DE564" s="41"/>
      <c r="DF564" s="41"/>
      <c r="DG564" s="41"/>
      <c r="DH564" s="41"/>
      <c r="DI564" s="41"/>
      <c r="DJ564" s="41"/>
    </row>
    <row r="565" spans="1:114" x14ac:dyDescent="0.25">
      <c r="A565" s="18">
        <v>45848</v>
      </c>
      <c r="B565" s="42">
        <v>17892</v>
      </c>
      <c r="C565" s="42">
        <v>17990</v>
      </c>
      <c r="D565" s="42">
        <v>18236</v>
      </c>
      <c r="E565" s="42">
        <v>18682</v>
      </c>
      <c r="F565" s="42">
        <v>18968</v>
      </c>
      <c r="G565" s="42">
        <v>19492</v>
      </c>
      <c r="H565" s="42">
        <v>20244</v>
      </c>
      <c r="I565" s="42">
        <v>19546</v>
      </c>
      <c r="J565" s="42">
        <v>20661</v>
      </c>
      <c r="K565" s="42">
        <v>23390</v>
      </c>
      <c r="L565" s="42">
        <v>21148</v>
      </c>
      <c r="M565" s="42">
        <v>22499</v>
      </c>
      <c r="N565" s="42">
        <v>24039</v>
      </c>
      <c r="O565" s="42">
        <v>24232</v>
      </c>
      <c r="P565" s="42">
        <v>24785</v>
      </c>
      <c r="Q565" s="42">
        <v>25857</v>
      </c>
      <c r="R565" s="42">
        <v>25272</v>
      </c>
      <c r="S565" s="42">
        <v>25656</v>
      </c>
      <c r="T565" s="42">
        <v>25411</v>
      </c>
      <c r="U565" s="42">
        <v>25081</v>
      </c>
      <c r="V565" s="42">
        <v>23700</v>
      </c>
      <c r="W565" s="42">
        <v>21854</v>
      </c>
      <c r="X565" s="42">
        <v>19271</v>
      </c>
      <c r="Y565" s="42">
        <v>18163</v>
      </c>
      <c r="AA565" s="2">
        <f>IFERROR(INDEX('Holiday Schedule'!$D$3:$D$24,MATCH(A565,'Holiday Schedule'!$C$3:$C$24,0)),0)</f>
        <v>0</v>
      </c>
      <c r="AB565" s="2">
        <f t="shared" si="64"/>
        <v>5</v>
      </c>
      <c r="AC565" s="2">
        <f t="shared" si="65"/>
        <v>372402</v>
      </c>
      <c r="AD565" s="5">
        <f t="shared" si="66"/>
        <v>149667</v>
      </c>
      <c r="AE565" s="5">
        <f t="shared" si="67"/>
        <v>522069</v>
      </c>
      <c r="AG565" s="2">
        <f t="shared" si="68"/>
        <v>7</v>
      </c>
      <c r="AH565" s="2">
        <f t="shared" si="69"/>
        <v>2025</v>
      </c>
      <c r="AJ565" s="5">
        <f t="shared" si="70"/>
        <v>25857</v>
      </c>
      <c r="AK565" s="2">
        <f t="shared" si="71"/>
        <v>16</v>
      </c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BL565" s="5"/>
      <c r="BM565" s="5"/>
      <c r="BN565" s="5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7"/>
      <c r="CE565" s="37"/>
      <c r="CF565" s="37"/>
      <c r="CG565" s="37"/>
      <c r="CH565" s="37"/>
      <c r="CI565" s="37"/>
      <c r="CJ565" s="37"/>
      <c r="CK565" s="40"/>
      <c r="CM565" s="41"/>
      <c r="CN565" s="41"/>
      <c r="CO565" s="41"/>
      <c r="CP565" s="41"/>
      <c r="CQ565" s="41"/>
      <c r="CR565" s="41"/>
      <c r="CS565" s="41"/>
      <c r="CT565" s="41"/>
      <c r="CU565" s="41"/>
      <c r="CV565" s="41"/>
      <c r="CW565" s="41"/>
      <c r="CX565" s="41"/>
      <c r="CY565" s="41"/>
      <c r="CZ565" s="41"/>
      <c r="DA565" s="41"/>
      <c r="DB565" s="41"/>
      <c r="DC565" s="41"/>
      <c r="DD565" s="41"/>
      <c r="DE565" s="41"/>
      <c r="DF565" s="41"/>
      <c r="DG565" s="41"/>
      <c r="DH565" s="41"/>
      <c r="DI565" s="41"/>
      <c r="DJ565" s="41"/>
    </row>
    <row r="566" spans="1:114" x14ac:dyDescent="0.25">
      <c r="A566" s="18">
        <v>45849</v>
      </c>
      <c r="B566" s="42">
        <v>17703</v>
      </c>
      <c r="C566" s="42">
        <v>16232</v>
      </c>
      <c r="D566" s="42">
        <v>16724</v>
      </c>
      <c r="E566" s="42">
        <v>17216</v>
      </c>
      <c r="F566" s="42">
        <v>17804</v>
      </c>
      <c r="G566" s="42">
        <v>17730</v>
      </c>
      <c r="H566" s="42">
        <v>18421</v>
      </c>
      <c r="I566" s="42">
        <v>18015</v>
      </c>
      <c r="J566" s="42">
        <v>19341</v>
      </c>
      <c r="K566" s="42">
        <v>21896</v>
      </c>
      <c r="L566" s="42">
        <v>20237</v>
      </c>
      <c r="M566" s="42">
        <v>20430</v>
      </c>
      <c r="N566" s="42">
        <v>20245</v>
      </c>
      <c r="O566" s="42">
        <v>19453</v>
      </c>
      <c r="P566" s="42">
        <v>21139</v>
      </c>
      <c r="Q566" s="42">
        <v>21235</v>
      </c>
      <c r="R566" s="42">
        <v>23749</v>
      </c>
      <c r="S566" s="42">
        <v>24200</v>
      </c>
      <c r="T566" s="42">
        <v>24251</v>
      </c>
      <c r="U566" s="42">
        <v>24321</v>
      </c>
      <c r="V566" s="42">
        <v>23216</v>
      </c>
      <c r="W566" s="42">
        <v>21143</v>
      </c>
      <c r="X566" s="42">
        <v>19461</v>
      </c>
      <c r="Y566" s="42">
        <v>17985</v>
      </c>
      <c r="AA566" s="2">
        <f>IFERROR(INDEX('Holiday Schedule'!$D$3:$D$24,MATCH(A566,'Holiday Schedule'!$C$3:$C$24,0)),0)</f>
        <v>0</v>
      </c>
      <c r="AB566" s="2">
        <f t="shared" si="64"/>
        <v>6</v>
      </c>
      <c r="AC566" s="2">
        <f t="shared" si="65"/>
        <v>342332</v>
      </c>
      <c r="AD566" s="5">
        <f t="shared" si="66"/>
        <v>139815</v>
      </c>
      <c r="AE566" s="5">
        <f t="shared" si="67"/>
        <v>482147</v>
      </c>
      <c r="AG566" s="2">
        <f t="shared" si="68"/>
        <v>7</v>
      </c>
      <c r="AH566" s="2">
        <f t="shared" si="69"/>
        <v>2025</v>
      </c>
      <c r="AJ566" s="5">
        <f t="shared" si="70"/>
        <v>24321</v>
      </c>
      <c r="AK566" s="2">
        <f t="shared" si="71"/>
        <v>20</v>
      </c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BL566" s="5"/>
      <c r="BM566" s="5"/>
      <c r="BN566" s="5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7"/>
      <c r="CE566" s="37"/>
      <c r="CF566" s="37"/>
      <c r="CG566" s="37"/>
      <c r="CH566" s="37"/>
      <c r="CI566" s="37"/>
      <c r="CJ566" s="37"/>
      <c r="CK566" s="40"/>
      <c r="CM566" s="41"/>
      <c r="CN566" s="41"/>
      <c r="CO566" s="41"/>
      <c r="CP566" s="41"/>
      <c r="CQ566" s="41"/>
      <c r="CR566" s="41"/>
      <c r="CS566" s="41"/>
      <c r="CT566" s="41"/>
      <c r="CU566" s="41"/>
      <c r="CV566" s="41"/>
      <c r="CW566" s="41"/>
      <c r="CX566" s="41"/>
      <c r="CY566" s="41"/>
      <c r="CZ566" s="41"/>
      <c r="DA566" s="41"/>
      <c r="DB566" s="41"/>
      <c r="DC566" s="41"/>
      <c r="DD566" s="41"/>
      <c r="DE566" s="41"/>
      <c r="DF566" s="41"/>
      <c r="DG566" s="41"/>
      <c r="DH566" s="41"/>
      <c r="DI566" s="41"/>
      <c r="DJ566" s="41"/>
    </row>
    <row r="567" spans="1:114" x14ac:dyDescent="0.25">
      <c r="A567" s="18">
        <v>45850</v>
      </c>
      <c r="B567" s="42">
        <v>17755</v>
      </c>
      <c r="C567" s="42">
        <v>16735</v>
      </c>
      <c r="D567" s="42">
        <v>16947</v>
      </c>
      <c r="E567" s="42">
        <v>17184</v>
      </c>
      <c r="F567" s="42">
        <v>17086</v>
      </c>
      <c r="G567" s="42">
        <v>16481</v>
      </c>
      <c r="H567" s="42">
        <v>16836</v>
      </c>
      <c r="I567" s="42">
        <v>15996</v>
      </c>
      <c r="J567" s="42">
        <v>17411</v>
      </c>
      <c r="K567" s="42">
        <v>19741</v>
      </c>
      <c r="L567" s="42">
        <v>17923</v>
      </c>
      <c r="M567" s="42">
        <v>20258</v>
      </c>
      <c r="N567" s="42">
        <v>20950</v>
      </c>
      <c r="O567" s="42">
        <v>19719</v>
      </c>
      <c r="P567" s="42">
        <v>21337</v>
      </c>
      <c r="Q567" s="42">
        <v>24359</v>
      </c>
      <c r="R567" s="42">
        <v>25583</v>
      </c>
      <c r="S567" s="42">
        <v>26021</v>
      </c>
      <c r="T567" s="42">
        <v>24310</v>
      </c>
      <c r="U567" s="42">
        <v>22889</v>
      </c>
      <c r="V567" s="42">
        <v>21911</v>
      </c>
      <c r="W567" s="42">
        <v>19612</v>
      </c>
      <c r="X567" s="42">
        <v>18164</v>
      </c>
      <c r="Y567" s="42">
        <v>16960</v>
      </c>
      <c r="AA567" s="2">
        <f>IFERROR(INDEX('Holiday Schedule'!$D$3:$D$24,MATCH(A567,'Holiday Schedule'!$C$3:$C$24,0)),0)</f>
        <v>0</v>
      </c>
      <c r="AB567" s="2">
        <f t="shared" si="64"/>
        <v>7</v>
      </c>
      <c r="AC567" s="2">
        <f t="shared" si="65"/>
        <v>0</v>
      </c>
      <c r="AD567" s="5">
        <f t="shared" si="66"/>
        <v>472168</v>
      </c>
      <c r="AE567" s="5">
        <f t="shared" si="67"/>
        <v>472168</v>
      </c>
      <c r="AG567" s="2">
        <f t="shared" si="68"/>
        <v>7</v>
      </c>
      <c r="AH567" s="2">
        <f t="shared" si="69"/>
        <v>2025</v>
      </c>
      <c r="AJ567" s="5">
        <f t="shared" si="70"/>
        <v>26021</v>
      </c>
      <c r="AK567" s="2">
        <f t="shared" si="71"/>
        <v>18</v>
      </c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BL567" s="5"/>
      <c r="BM567" s="5"/>
      <c r="BN567" s="5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7"/>
      <c r="CB567" s="37"/>
      <c r="CC567" s="37"/>
      <c r="CD567" s="37"/>
      <c r="CE567" s="37"/>
      <c r="CF567" s="37"/>
      <c r="CG567" s="37"/>
      <c r="CH567" s="37"/>
      <c r="CI567" s="37"/>
      <c r="CJ567" s="37"/>
      <c r="CK567" s="40"/>
      <c r="CM567" s="41"/>
      <c r="CN567" s="41"/>
      <c r="CO567" s="41"/>
      <c r="CP567" s="41"/>
      <c r="CQ567" s="41"/>
      <c r="CR567" s="41"/>
      <c r="CS567" s="41"/>
      <c r="CT567" s="41"/>
      <c r="CU567" s="41"/>
      <c r="CV567" s="41"/>
      <c r="CW567" s="41"/>
      <c r="CX567" s="41"/>
      <c r="CY567" s="41"/>
      <c r="CZ567" s="41"/>
      <c r="DA567" s="41"/>
      <c r="DB567" s="41"/>
      <c r="DC567" s="41"/>
      <c r="DD567" s="41"/>
      <c r="DE567" s="41"/>
      <c r="DF567" s="41"/>
      <c r="DG567" s="41"/>
      <c r="DH567" s="41"/>
      <c r="DI567" s="41"/>
      <c r="DJ567" s="41"/>
    </row>
    <row r="568" spans="1:114" x14ac:dyDescent="0.25">
      <c r="A568" s="18">
        <v>45851</v>
      </c>
      <c r="B568" s="42">
        <v>16854</v>
      </c>
      <c r="C568" s="42">
        <v>15626</v>
      </c>
      <c r="D568" s="42">
        <v>16085</v>
      </c>
      <c r="E568" s="42">
        <v>16023</v>
      </c>
      <c r="F568" s="42">
        <v>15993</v>
      </c>
      <c r="G568" s="42">
        <v>15876</v>
      </c>
      <c r="H568" s="42">
        <v>15580</v>
      </c>
      <c r="I568" s="42">
        <v>15225</v>
      </c>
      <c r="J568" s="42">
        <v>16794</v>
      </c>
      <c r="K568" s="42">
        <v>17446</v>
      </c>
      <c r="L568" s="42">
        <v>16180</v>
      </c>
      <c r="M568" s="42">
        <v>15608</v>
      </c>
      <c r="N568" s="42">
        <v>15425</v>
      </c>
      <c r="O568" s="42">
        <v>15076</v>
      </c>
      <c r="P568" s="42">
        <v>15868</v>
      </c>
      <c r="Q568" s="42">
        <v>18460</v>
      </c>
      <c r="R568" s="42">
        <v>20624</v>
      </c>
      <c r="S568" s="42">
        <v>21911</v>
      </c>
      <c r="T568" s="42">
        <v>22679</v>
      </c>
      <c r="U568" s="42">
        <v>23136</v>
      </c>
      <c r="V568" s="42">
        <v>21409</v>
      </c>
      <c r="W568" s="42">
        <v>19449</v>
      </c>
      <c r="X568" s="42">
        <v>17397</v>
      </c>
      <c r="Y568" s="42">
        <v>16075</v>
      </c>
      <c r="AA568" s="2">
        <f>IFERROR(INDEX('Holiday Schedule'!$D$3:$D$24,MATCH(A568,'Holiday Schedule'!$C$3:$C$24,0)),0)</f>
        <v>0</v>
      </c>
      <c r="AB568" s="2">
        <f t="shared" si="64"/>
        <v>1</v>
      </c>
      <c r="AC568" s="2">
        <f t="shared" si="65"/>
        <v>0</v>
      </c>
      <c r="AD568" s="5">
        <f t="shared" si="66"/>
        <v>420799</v>
      </c>
      <c r="AE568" s="5">
        <f t="shared" si="67"/>
        <v>420799</v>
      </c>
      <c r="AG568" s="2">
        <f t="shared" si="68"/>
        <v>7</v>
      </c>
      <c r="AH568" s="2">
        <f t="shared" si="69"/>
        <v>2025</v>
      </c>
      <c r="AJ568" s="5">
        <f t="shared" si="70"/>
        <v>23136</v>
      </c>
      <c r="AK568" s="2">
        <f t="shared" si="71"/>
        <v>20</v>
      </c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BL568" s="5"/>
      <c r="BM568" s="5"/>
      <c r="BN568" s="5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7"/>
      <c r="CE568" s="37"/>
      <c r="CF568" s="37"/>
      <c r="CG568" s="37"/>
      <c r="CH568" s="37"/>
      <c r="CI568" s="37"/>
      <c r="CJ568" s="37"/>
      <c r="CK568" s="40"/>
      <c r="CM568" s="41"/>
      <c r="CN568" s="41"/>
      <c r="CO568" s="41"/>
      <c r="CP568" s="41"/>
      <c r="CQ568" s="41"/>
      <c r="CR568" s="41"/>
      <c r="CS568" s="41"/>
      <c r="CT568" s="41"/>
      <c r="CU568" s="41"/>
      <c r="CV568" s="41"/>
      <c r="CW568" s="41"/>
      <c r="CX568" s="41"/>
      <c r="CY568" s="41"/>
      <c r="CZ568" s="41"/>
      <c r="DA568" s="41"/>
      <c r="DB568" s="41"/>
      <c r="DC568" s="41"/>
      <c r="DD568" s="41"/>
      <c r="DE568" s="41"/>
      <c r="DF568" s="41"/>
      <c r="DG568" s="41"/>
      <c r="DH568" s="41"/>
      <c r="DI568" s="41"/>
      <c r="DJ568" s="41"/>
    </row>
    <row r="569" spans="1:114" x14ac:dyDescent="0.25">
      <c r="A569" s="18">
        <v>45852</v>
      </c>
      <c r="B569" s="42">
        <v>15779</v>
      </c>
      <c r="C569" s="42">
        <v>15383</v>
      </c>
      <c r="D569" s="42">
        <v>15830</v>
      </c>
      <c r="E569" s="42">
        <v>16588</v>
      </c>
      <c r="F569" s="42">
        <v>17144</v>
      </c>
      <c r="G569" s="42">
        <v>17560</v>
      </c>
      <c r="H569" s="42">
        <v>18137</v>
      </c>
      <c r="I569" s="42">
        <v>17638</v>
      </c>
      <c r="J569" s="42">
        <v>19334</v>
      </c>
      <c r="K569" s="42">
        <v>22382</v>
      </c>
      <c r="L569" s="42">
        <v>21309</v>
      </c>
      <c r="M569" s="42">
        <v>23123</v>
      </c>
      <c r="N569" s="42">
        <v>23730</v>
      </c>
      <c r="O569" s="42">
        <v>25470</v>
      </c>
      <c r="P569" s="42">
        <v>26623</v>
      </c>
      <c r="Q569" s="42">
        <v>27419</v>
      </c>
      <c r="R569" s="42">
        <v>28714</v>
      </c>
      <c r="S569" s="42">
        <v>26953</v>
      </c>
      <c r="T569" s="42">
        <v>25195</v>
      </c>
      <c r="U569" s="42">
        <v>24206</v>
      </c>
      <c r="V569" s="42">
        <v>22524</v>
      </c>
      <c r="W569" s="42">
        <v>20232</v>
      </c>
      <c r="X569" s="42">
        <v>18267</v>
      </c>
      <c r="Y569" s="42">
        <v>17149</v>
      </c>
      <c r="AA569" s="2">
        <f>IFERROR(INDEX('Holiday Schedule'!$D$3:$D$24,MATCH(A569,'Holiday Schedule'!$C$3:$C$24,0)),0)</f>
        <v>0</v>
      </c>
      <c r="AB569" s="2">
        <f t="shared" si="64"/>
        <v>2</v>
      </c>
      <c r="AC569" s="2">
        <f t="shared" si="65"/>
        <v>373119</v>
      </c>
      <c r="AD569" s="5">
        <f t="shared" si="66"/>
        <v>133570</v>
      </c>
      <c r="AE569" s="5">
        <f t="shared" si="67"/>
        <v>506689</v>
      </c>
      <c r="AG569" s="2">
        <f t="shared" si="68"/>
        <v>7</v>
      </c>
      <c r="AH569" s="2">
        <f t="shared" si="69"/>
        <v>2025</v>
      </c>
      <c r="AJ569" s="5">
        <f t="shared" si="70"/>
        <v>28714</v>
      </c>
      <c r="AK569" s="2">
        <f t="shared" si="71"/>
        <v>17</v>
      </c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BL569" s="5"/>
      <c r="BM569" s="5"/>
      <c r="BN569" s="5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7"/>
      <c r="CE569" s="37"/>
      <c r="CF569" s="37"/>
      <c r="CG569" s="37"/>
      <c r="CH569" s="37"/>
      <c r="CI569" s="37"/>
      <c r="CJ569" s="37"/>
      <c r="CK569" s="40"/>
      <c r="CM569" s="41"/>
      <c r="CN569" s="41"/>
      <c r="CO569" s="41"/>
      <c r="CP569" s="41"/>
      <c r="CQ569" s="41"/>
      <c r="CR569" s="41"/>
      <c r="CS569" s="41"/>
      <c r="CT569" s="41"/>
      <c r="CU569" s="41"/>
      <c r="CV569" s="41"/>
      <c r="CW569" s="41"/>
      <c r="CX569" s="41"/>
      <c r="CY569" s="41"/>
      <c r="CZ569" s="41"/>
      <c r="DA569" s="41"/>
      <c r="DB569" s="41"/>
      <c r="DC569" s="41"/>
      <c r="DD569" s="41"/>
      <c r="DE569" s="41"/>
      <c r="DF569" s="41"/>
      <c r="DG569" s="41"/>
      <c r="DH569" s="41"/>
      <c r="DI569" s="41"/>
      <c r="DJ569" s="41"/>
    </row>
    <row r="570" spans="1:114" x14ac:dyDescent="0.25">
      <c r="A570" s="18">
        <v>45853</v>
      </c>
      <c r="B570" s="42">
        <v>16846</v>
      </c>
      <c r="C570" s="42">
        <v>16658</v>
      </c>
      <c r="D570" s="42">
        <v>17011</v>
      </c>
      <c r="E570" s="42">
        <v>17628</v>
      </c>
      <c r="F570" s="42">
        <v>18386</v>
      </c>
      <c r="G570" s="42">
        <v>18569</v>
      </c>
      <c r="H570" s="42">
        <v>19418</v>
      </c>
      <c r="I570" s="42">
        <v>18113</v>
      </c>
      <c r="J570" s="42">
        <v>16823</v>
      </c>
      <c r="K570" s="42">
        <v>18226</v>
      </c>
      <c r="L570" s="42">
        <v>17259</v>
      </c>
      <c r="M570" s="42">
        <v>19288</v>
      </c>
      <c r="N570" s="42">
        <v>20774</v>
      </c>
      <c r="O570" s="42">
        <v>22908</v>
      </c>
      <c r="P570" s="42">
        <v>25154</v>
      </c>
      <c r="Q570" s="42">
        <v>27584</v>
      </c>
      <c r="R570" s="42">
        <v>31464</v>
      </c>
      <c r="S570" s="42">
        <v>30410</v>
      </c>
      <c r="T570" s="42">
        <v>30704</v>
      </c>
      <c r="U570" s="42">
        <v>30114</v>
      </c>
      <c r="V570" s="42">
        <v>28613</v>
      </c>
      <c r="W570" s="42">
        <v>26017</v>
      </c>
      <c r="X570" s="42">
        <v>22387</v>
      </c>
      <c r="Y570" s="42">
        <v>21221</v>
      </c>
      <c r="AA570" s="2">
        <f>IFERROR(INDEX('Holiday Schedule'!$D$3:$D$24,MATCH(A570,'Holiday Schedule'!$C$3:$C$24,0)),0)</f>
        <v>0</v>
      </c>
      <c r="AB570" s="2">
        <f t="shared" si="64"/>
        <v>3</v>
      </c>
      <c r="AC570" s="2">
        <f t="shared" si="65"/>
        <v>385838</v>
      </c>
      <c r="AD570" s="5">
        <f t="shared" si="66"/>
        <v>145737</v>
      </c>
      <c r="AE570" s="5">
        <f t="shared" si="67"/>
        <v>531575</v>
      </c>
      <c r="AG570" s="2">
        <f t="shared" si="68"/>
        <v>7</v>
      </c>
      <c r="AH570" s="2">
        <f t="shared" si="69"/>
        <v>2025</v>
      </c>
      <c r="AJ570" s="5">
        <f t="shared" si="70"/>
        <v>31464</v>
      </c>
      <c r="AK570" s="2">
        <f t="shared" si="71"/>
        <v>17</v>
      </c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BL570" s="5"/>
      <c r="BM570" s="5"/>
      <c r="BN570" s="5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40"/>
      <c r="CM570" s="41"/>
      <c r="CN570" s="41"/>
      <c r="CO570" s="41"/>
      <c r="CP570" s="41"/>
      <c r="CQ570" s="41"/>
      <c r="CR570" s="41"/>
      <c r="CS570" s="41"/>
      <c r="CT570" s="41"/>
      <c r="CU570" s="41"/>
      <c r="CV570" s="41"/>
      <c r="CW570" s="41"/>
      <c r="CX570" s="41"/>
      <c r="CY570" s="41"/>
      <c r="CZ570" s="41"/>
      <c r="DA570" s="41"/>
      <c r="DB570" s="41"/>
      <c r="DC570" s="41"/>
      <c r="DD570" s="41"/>
      <c r="DE570" s="41"/>
      <c r="DF570" s="41"/>
      <c r="DG570" s="41"/>
      <c r="DH570" s="41"/>
      <c r="DI570" s="41"/>
      <c r="DJ570" s="41"/>
    </row>
    <row r="571" spans="1:114" x14ac:dyDescent="0.25">
      <c r="A571" s="18">
        <v>45854</v>
      </c>
      <c r="B571" s="42">
        <v>20174</v>
      </c>
      <c r="C571" s="42">
        <v>19882</v>
      </c>
      <c r="D571" s="42">
        <v>20066</v>
      </c>
      <c r="E571" s="42">
        <v>20499</v>
      </c>
      <c r="F571" s="42">
        <v>20783</v>
      </c>
      <c r="G571" s="42">
        <v>20443</v>
      </c>
      <c r="H571" s="42">
        <v>20427</v>
      </c>
      <c r="I571" s="42">
        <v>18414</v>
      </c>
      <c r="J571" s="42">
        <v>18747</v>
      </c>
      <c r="K571" s="42">
        <v>22661</v>
      </c>
      <c r="L571" s="42">
        <v>21539</v>
      </c>
      <c r="M571" s="42">
        <v>24033</v>
      </c>
      <c r="N571" s="42">
        <v>26324</v>
      </c>
      <c r="O571" s="42">
        <v>28521</v>
      </c>
      <c r="P571" s="42">
        <v>30507</v>
      </c>
      <c r="Q571" s="42">
        <v>31713</v>
      </c>
      <c r="R571" s="42">
        <v>34486</v>
      </c>
      <c r="S571" s="42">
        <v>34160</v>
      </c>
      <c r="T571" s="42">
        <v>32694</v>
      </c>
      <c r="U571" s="42">
        <v>31950</v>
      </c>
      <c r="V571" s="42">
        <v>29876</v>
      </c>
      <c r="W571" s="42">
        <v>26706</v>
      </c>
      <c r="X571" s="42">
        <v>23581</v>
      </c>
      <c r="Y571" s="42">
        <v>21942</v>
      </c>
      <c r="AA571" s="2">
        <f>IFERROR(INDEX('Holiday Schedule'!$D$3:$D$24,MATCH(A571,'Holiday Schedule'!$C$3:$C$24,0)),0)</f>
        <v>0</v>
      </c>
      <c r="AB571" s="2">
        <f t="shared" si="64"/>
        <v>4</v>
      </c>
      <c r="AC571" s="2">
        <f t="shared" si="65"/>
        <v>435912</v>
      </c>
      <c r="AD571" s="5">
        <f t="shared" si="66"/>
        <v>164216</v>
      </c>
      <c r="AE571" s="5">
        <f t="shared" si="67"/>
        <v>600128</v>
      </c>
      <c r="AG571" s="2">
        <f t="shared" si="68"/>
        <v>7</v>
      </c>
      <c r="AH571" s="2">
        <f t="shared" si="69"/>
        <v>2025</v>
      </c>
      <c r="AJ571" s="5">
        <f t="shared" si="70"/>
        <v>34486</v>
      </c>
      <c r="AK571" s="2">
        <f t="shared" si="71"/>
        <v>17</v>
      </c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BL571" s="5"/>
      <c r="BM571" s="5"/>
      <c r="BN571" s="5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7"/>
      <c r="CE571" s="37"/>
      <c r="CF571" s="37"/>
      <c r="CG571" s="37"/>
      <c r="CH571" s="37"/>
      <c r="CI571" s="37"/>
      <c r="CJ571" s="37"/>
      <c r="CK571" s="40"/>
      <c r="CM571" s="41"/>
      <c r="CN571" s="41"/>
      <c r="CO571" s="41"/>
      <c r="CP571" s="41"/>
      <c r="CQ571" s="41"/>
      <c r="CR571" s="41"/>
      <c r="CS571" s="41"/>
      <c r="CT571" s="41"/>
      <c r="CU571" s="41"/>
      <c r="CV571" s="41"/>
      <c r="CW571" s="41"/>
      <c r="CX571" s="41"/>
      <c r="CY571" s="41"/>
      <c r="CZ571" s="41"/>
      <c r="DA571" s="41"/>
      <c r="DB571" s="41"/>
      <c r="DC571" s="41"/>
      <c r="DD571" s="41"/>
      <c r="DE571" s="41"/>
      <c r="DF571" s="41"/>
      <c r="DG571" s="41"/>
      <c r="DH571" s="41"/>
      <c r="DI571" s="41"/>
      <c r="DJ571" s="41"/>
    </row>
    <row r="572" spans="1:114" x14ac:dyDescent="0.25">
      <c r="A572" s="18">
        <v>45855</v>
      </c>
      <c r="B572" s="42">
        <v>20833</v>
      </c>
      <c r="C572" s="42">
        <v>19883</v>
      </c>
      <c r="D572" s="42">
        <v>19890</v>
      </c>
      <c r="E572" s="42">
        <v>20609</v>
      </c>
      <c r="F572" s="42">
        <v>20707</v>
      </c>
      <c r="G572" s="42">
        <v>20969</v>
      </c>
      <c r="H572" s="42">
        <v>21434</v>
      </c>
      <c r="I572" s="42">
        <v>20568</v>
      </c>
      <c r="J572" s="42">
        <v>21731</v>
      </c>
      <c r="K572" s="42">
        <v>25233</v>
      </c>
      <c r="L572" s="42">
        <v>23389</v>
      </c>
      <c r="M572" s="42">
        <v>24185</v>
      </c>
      <c r="N572" s="42">
        <v>24735</v>
      </c>
      <c r="O572" s="42">
        <v>26627</v>
      </c>
      <c r="P572" s="42">
        <v>29350</v>
      </c>
      <c r="Q572" s="42">
        <v>31284</v>
      </c>
      <c r="R572" s="42">
        <v>32301</v>
      </c>
      <c r="S572" s="42">
        <v>32112</v>
      </c>
      <c r="T572" s="42">
        <v>28851</v>
      </c>
      <c r="U572" s="42">
        <v>27358</v>
      </c>
      <c r="V572" s="42">
        <v>26386</v>
      </c>
      <c r="W572" s="42">
        <v>23537</v>
      </c>
      <c r="X572" s="42">
        <v>21044</v>
      </c>
      <c r="Y572" s="42">
        <v>19537</v>
      </c>
      <c r="AA572" s="2">
        <f>IFERROR(INDEX('Holiday Schedule'!$D$3:$D$24,MATCH(A572,'Holiday Schedule'!$C$3:$C$24,0)),0)</f>
        <v>0</v>
      </c>
      <c r="AB572" s="2">
        <f t="shared" si="64"/>
        <v>5</v>
      </c>
      <c r="AC572" s="2">
        <f t="shared" si="65"/>
        <v>418691</v>
      </c>
      <c r="AD572" s="5">
        <f t="shared" si="66"/>
        <v>163862</v>
      </c>
      <c r="AE572" s="5">
        <f t="shared" si="67"/>
        <v>582553</v>
      </c>
      <c r="AG572" s="2">
        <f t="shared" si="68"/>
        <v>7</v>
      </c>
      <c r="AH572" s="2">
        <f t="shared" si="69"/>
        <v>2025</v>
      </c>
      <c r="AJ572" s="5">
        <f t="shared" si="70"/>
        <v>32301</v>
      </c>
      <c r="AK572" s="2">
        <f t="shared" si="71"/>
        <v>17</v>
      </c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BL572" s="5"/>
      <c r="BM572" s="5"/>
      <c r="BN572" s="5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7"/>
      <c r="CE572" s="37"/>
      <c r="CF572" s="37"/>
      <c r="CG572" s="37"/>
      <c r="CH572" s="37"/>
      <c r="CI572" s="37"/>
      <c r="CJ572" s="37"/>
      <c r="CK572" s="40"/>
      <c r="CM572" s="41"/>
      <c r="CN572" s="41"/>
      <c r="CO572" s="41"/>
      <c r="CP572" s="41"/>
      <c r="CQ572" s="41"/>
      <c r="CR572" s="41"/>
      <c r="CS572" s="41"/>
      <c r="CT572" s="41"/>
      <c r="CU572" s="41"/>
      <c r="CV572" s="41"/>
      <c r="CW572" s="41"/>
      <c r="CX572" s="41"/>
      <c r="CY572" s="41"/>
      <c r="CZ572" s="41"/>
      <c r="DA572" s="41"/>
      <c r="DB572" s="41"/>
      <c r="DC572" s="41"/>
      <c r="DD572" s="41"/>
      <c r="DE572" s="41"/>
      <c r="DF572" s="41"/>
      <c r="DG572" s="41"/>
      <c r="DH572" s="41"/>
      <c r="DI572" s="41"/>
      <c r="DJ572" s="41"/>
    </row>
    <row r="573" spans="1:114" x14ac:dyDescent="0.25">
      <c r="A573" s="18">
        <v>45856</v>
      </c>
      <c r="B573" s="42">
        <v>19410</v>
      </c>
      <c r="C573" s="42">
        <v>19121</v>
      </c>
      <c r="D573" s="42">
        <v>19810</v>
      </c>
      <c r="E573" s="42">
        <v>20471</v>
      </c>
      <c r="F573" s="42">
        <v>20620</v>
      </c>
      <c r="G573" s="42">
        <v>19702</v>
      </c>
      <c r="H573" s="42">
        <v>19417</v>
      </c>
      <c r="I573" s="42">
        <v>16609</v>
      </c>
      <c r="J573" s="42">
        <v>16528</v>
      </c>
      <c r="K573" s="42">
        <v>19220</v>
      </c>
      <c r="L573" s="42">
        <v>16141</v>
      </c>
      <c r="M573" s="42">
        <v>16934</v>
      </c>
      <c r="N573" s="42">
        <v>17313</v>
      </c>
      <c r="O573" s="42">
        <v>17681</v>
      </c>
      <c r="P573" s="42">
        <v>19279</v>
      </c>
      <c r="Q573" s="42">
        <v>18783</v>
      </c>
      <c r="R573" s="42">
        <v>21825</v>
      </c>
      <c r="S573" s="42">
        <v>23840</v>
      </c>
      <c r="T573" s="42">
        <v>24601</v>
      </c>
      <c r="U573" s="42">
        <v>25114</v>
      </c>
      <c r="V573" s="42">
        <v>23641</v>
      </c>
      <c r="W573" s="42">
        <v>21432</v>
      </c>
      <c r="X573" s="42">
        <v>19383</v>
      </c>
      <c r="Y573" s="42">
        <v>17996</v>
      </c>
      <c r="AA573" s="2">
        <f>IFERROR(INDEX('Holiday Schedule'!$D$3:$D$24,MATCH(A573,'Holiday Schedule'!$C$3:$C$24,0)),0)</f>
        <v>0</v>
      </c>
      <c r="AB573" s="2">
        <f t="shared" si="64"/>
        <v>6</v>
      </c>
      <c r="AC573" s="2">
        <f t="shared" si="65"/>
        <v>318324</v>
      </c>
      <c r="AD573" s="5">
        <f t="shared" si="66"/>
        <v>156547</v>
      </c>
      <c r="AE573" s="5">
        <f t="shared" si="67"/>
        <v>474871</v>
      </c>
      <c r="AG573" s="2">
        <f t="shared" si="68"/>
        <v>7</v>
      </c>
      <c r="AH573" s="2">
        <f t="shared" si="69"/>
        <v>2025</v>
      </c>
      <c r="AJ573" s="5">
        <f t="shared" si="70"/>
        <v>25114</v>
      </c>
      <c r="AK573" s="2">
        <f t="shared" si="71"/>
        <v>20</v>
      </c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BL573" s="5"/>
      <c r="BM573" s="5"/>
      <c r="BN573" s="5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7"/>
      <c r="CE573" s="37"/>
      <c r="CF573" s="37"/>
      <c r="CG573" s="37"/>
      <c r="CH573" s="37"/>
      <c r="CI573" s="37"/>
      <c r="CJ573" s="37"/>
      <c r="CK573" s="40"/>
      <c r="CM573" s="41"/>
      <c r="CN573" s="41"/>
      <c r="CO573" s="41"/>
      <c r="CP573" s="41"/>
      <c r="CQ573" s="41"/>
      <c r="CR573" s="41"/>
      <c r="CS573" s="41"/>
      <c r="CT573" s="41"/>
      <c r="CU573" s="41"/>
      <c r="CV573" s="41"/>
      <c r="CW573" s="41"/>
      <c r="CX573" s="41"/>
      <c r="CY573" s="41"/>
      <c r="CZ573" s="41"/>
      <c r="DA573" s="41"/>
      <c r="DB573" s="41"/>
      <c r="DC573" s="41"/>
      <c r="DD573" s="41"/>
      <c r="DE573" s="41"/>
      <c r="DF573" s="41"/>
      <c r="DG573" s="41"/>
      <c r="DH573" s="41"/>
      <c r="DI573" s="41"/>
      <c r="DJ573" s="41"/>
    </row>
    <row r="574" spans="1:114" x14ac:dyDescent="0.25">
      <c r="A574" s="18">
        <v>45857</v>
      </c>
      <c r="B574" s="42">
        <v>17291</v>
      </c>
      <c r="C574" s="42">
        <v>16486</v>
      </c>
      <c r="D574" s="42">
        <v>16923</v>
      </c>
      <c r="E574" s="42">
        <v>17069</v>
      </c>
      <c r="F574" s="42">
        <v>17030</v>
      </c>
      <c r="G574" s="42">
        <v>16264</v>
      </c>
      <c r="H574" s="42">
        <v>15438</v>
      </c>
      <c r="I574" s="42">
        <v>12757</v>
      </c>
      <c r="J574" s="42">
        <v>12016</v>
      </c>
      <c r="K574" s="42">
        <v>13810</v>
      </c>
      <c r="L574" s="42">
        <v>12193</v>
      </c>
      <c r="M574" s="42">
        <v>15633</v>
      </c>
      <c r="N574" s="42">
        <v>16318</v>
      </c>
      <c r="O574" s="42">
        <v>16917</v>
      </c>
      <c r="P574" s="42">
        <v>18841</v>
      </c>
      <c r="Q574" s="42">
        <v>20806</v>
      </c>
      <c r="R574" s="42">
        <v>21747</v>
      </c>
      <c r="S574" s="42">
        <v>23180</v>
      </c>
      <c r="T574" s="42">
        <v>23229</v>
      </c>
      <c r="U574" s="42">
        <v>23367</v>
      </c>
      <c r="V574" s="42">
        <v>22534</v>
      </c>
      <c r="W574" s="42">
        <v>20905</v>
      </c>
      <c r="X574" s="42">
        <v>19230</v>
      </c>
      <c r="Y574" s="42">
        <v>17867</v>
      </c>
      <c r="AA574" s="2">
        <f>IFERROR(INDEX('Holiday Schedule'!$D$3:$D$24,MATCH(A574,'Holiday Schedule'!$C$3:$C$24,0)),0)</f>
        <v>0</v>
      </c>
      <c r="AB574" s="2">
        <f t="shared" si="64"/>
        <v>7</v>
      </c>
      <c r="AC574" s="2">
        <f t="shared" si="65"/>
        <v>0</v>
      </c>
      <c r="AD574" s="5">
        <f t="shared" si="66"/>
        <v>427851</v>
      </c>
      <c r="AE574" s="5">
        <f t="shared" si="67"/>
        <v>427851</v>
      </c>
      <c r="AG574" s="2">
        <f t="shared" si="68"/>
        <v>7</v>
      </c>
      <c r="AH574" s="2">
        <f t="shared" si="69"/>
        <v>2025</v>
      </c>
      <c r="AJ574" s="5">
        <f t="shared" si="70"/>
        <v>23367</v>
      </c>
      <c r="AK574" s="2">
        <f t="shared" si="71"/>
        <v>20</v>
      </c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BL574" s="5"/>
      <c r="BM574" s="5"/>
      <c r="BN574" s="5"/>
      <c r="BO574" s="37"/>
      <c r="BP574" s="37"/>
      <c r="BQ574" s="37"/>
      <c r="BR574" s="37"/>
      <c r="BS574" s="37"/>
      <c r="BT574" s="37"/>
      <c r="BU574" s="37"/>
      <c r="BV574" s="37"/>
      <c r="BW574" s="37"/>
      <c r="BX574" s="37"/>
      <c r="BY574" s="37"/>
      <c r="BZ574" s="37"/>
      <c r="CA574" s="37"/>
      <c r="CB574" s="37"/>
      <c r="CC574" s="37"/>
      <c r="CD574" s="37"/>
      <c r="CE574" s="37"/>
      <c r="CF574" s="37"/>
      <c r="CG574" s="37"/>
      <c r="CH574" s="37"/>
      <c r="CI574" s="37"/>
      <c r="CJ574" s="37"/>
      <c r="CK574" s="40"/>
      <c r="CM574" s="41"/>
      <c r="CN574" s="41"/>
      <c r="CO574" s="41"/>
      <c r="CP574" s="41"/>
      <c r="CQ574" s="41"/>
      <c r="CR574" s="41"/>
      <c r="CS574" s="41"/>
      <c r="CT574" s="41"/>
      <c r="CU574" s="41"/>
      <c r="CV574" s="41"/>
      <c r="CW574" s="41"/>
      <c r="CX574" s="41"/>
      <c r="CY574" s="41"/>
      <c r="CZ574" s="41"/>
      <c r="DA574" s="41"/>
      <c r="DB574" s="41"/>
      <c r="DC574" s="41"/>
      <c r="DD574" s="41"/>
      <c r="DE574" s="41"/>
      <c r="DF574" s="41"/>
      <c r="DG574" s="41"/>
      <c r="DH574" s="41"/>
      <c r="DI574" s="41"/>
      <c r="DJ574" s="41"/>
    </row>
    <row r="575" spans="1:114" x14ac:dyDescent="0.25">
      <c r="A575" s="18">
        <v>45858</v>
      </c>
      <c r="B575" s="42">
        <v>17403</v>
      </c>
      <c r="C575" s="42">
        <v>16669</v>
      </c>
      <c r="D575" s="42">
        <v>16877</v>
      </c>
      <c r="E575" s="42">
        <v>17355</v>
      </c>
      <c r="F575" s="42">
        <v>17186</v>
      </c>
      <c r="G575" s="42">
        <v>17063</v>
      </c>
      <c r="H575" s="42">
        <v>16935</v>
      </c>
      <c r="I575" s="42">
        <v>16825</v>
      </c>
      <c r="J575" s="42">
        <v>19432</v>
      </c>
      <c r="K575" s="42">
        <v>22332</v>
      </c>
      <c r="L575" s="42">
        <v>22235</v>
      </c>
      <c r="M575" s="42">
        <v>24350</v>
      </c>
      <c r="N575" s="42">
        <v>25403</v>
      </c>
      <c r="O575" s="42">
        <v>27721</v>
      </c>
      <c r="P575" s="42">
        <v>29202</v>
      </c>
      <c r="Q575" s="42">
        <v>28119</v>
      </c>
      <c r="R575" s="42">
        <v>29035</v>
      </c>
      <c r="S575" s="42">
        <v>27506</v>
      </c>
      <c r="T575" s="42">
        <v>24515</v>
      </c>
      <c r="U575" s="42">
        <v>23351</v>
      </c>
      <c r="V575" s="42">
        <v>21476</v>
      </c>
      <c r="W575" s="42">
        <v>19470</v>
      </c>
      <c r="X575" s="42">
        <v>17637</v>
      </c>
      <c r="Y575" s="42">
        <v>16557</v>
      </c>
      <c r="AA575" s="2">
        <f>IFERROR(INDEX('Holiday Schedule'!$D$3:$D$24,MATCH(A575,'Holiday Schedule'!$C$3:$C$24,0)),0)</f>
        <v>0</v>
      </c>
      <c r="AB575" s="2">
        <f t="shared" si="64"/>
        <v>1</v>
      </c>
      <c r="AC575" s="2">
        <f t="shared" si="65"/>
        <v>0</v>
      </c>
      <c r="AD575" s="5">
        <f t="shared" si="66"/>
        <v>514654</v>
      </c>
      <c r="AE575" s="5">
        <f t="shared" si="67"/>
        <v>514654</v>
      </c>
      <c r="AG575" s="2">
        <f t="shared" si="68"/>
        <v>7</v>
      </c>
      <c r="AH575" s="2">
        <f t="shared" si="69"/>
        <v>2025</v>
      </c>
      <c r="AJ575" s="5">
        <f t="shared" si="70"/>
        <v>29202</v>
      </c>
      <c r="AK575" s="2">
        <f t="shared" si="71"/>
        <v>15</v>
      </c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BL575" s="5"/>
      <c r="BM575" s="5"/>
      <c r="BN575" s="5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7"/>
      <c r="CE575" s="37"/>
      <c r="CF575" s="37"/>
      <c r="CG575" s="37"/>
      <c r="CH575" s="37"/>
      <c r="CI575" s="37"/>
      <c r="CJ575" s="37"/>
      <c r="CK575" s="40"/>
      <c r="CM575" s="41"/>
      <c r="CN575" s="41"/>
      <c r="CO575" s="41"/>
      <c r="CP575" s="41"/>
      <c r="CQ575" s="41"/>
      <c r="CR575" s="41"/>
      <c r="CS575" s="41"/>
      <c r="CT575" s="41"/>
      <c r="CU575" s="41"/>
      <c r="CV575" s="41"/>
      <c r="CW575" s="41"/>
      <c r="CX575" s="41"/>
      <c r="CY575" s="41"/>
      <c r="CZ575" s="41"/>
      <c r="DA575" s="41"/>
      <c r="DB575" s="41"/>
      <c r="DC575" s="41"/>
      <c r="DD575" s="41"/>
      <c r="DE575" s="41"/>
      <c r="DF575" s="41"/>
      <c r="DG575" s="41"/>
      <c r="DH575" s="41"/>
      <c r="DI575" s="41"/>
      <c r="DJ575" s="41"/>
    </row>
    <row r="576" spans="1:114" x14ac:dyDescent="0.25">
      <c r="A576" s="18">
        <v>45859</v>
      </c>
      <c r="B576" s="42">
        <v>16508</v>
      </c>
      <c r="C576" s="42">
        <v>15290</v>
      </c>
      <c r="D576" s="42">
        <v>15599</v>
      </c>
      <c r="E576" s="42">
        <v>16064</v>
      </c>
      <c r="F576" s="42">
        <v>16806</v>
      </c>
      <c r="G576" s="42">
        <v>16640</v>
      </c>
      <c r="H576" s="42">
        <v>16441</v>
      </c>
      <c r="I576" s="42">
        <v>14295</v>
      </c>
      <c r="J576" s="42">
        <v>13635</v>
      </c>
      <c r="K576" s="42">
        <v>16330</v>
      </c>
      <c r="L576" s="42">
        <v>14703</v>
      </c>
      <c r="M576" s="42">
        <v>16762</v>
      </c>
      <c r="N576" s="42">
        <v>16591</v>
      </c>
      <c r="O576" s="42">
        <v>16045</v>
      </c>
      <c r="P576" s="42">
        <v>17278</v>
      </c>
      <c r="Q576" s="42">
        <v>19859</v>
      </c>
      <c r="R576" s="42">
        <v>19111</v>
      </c>
      <c r="S576" s="42">
        <v>19351</v>
      </c>
      <c r="T576" s="42">
        <v>20255</v>
      </c>
      <c r="U576" s="42">
        <v>20827</v>
      </c>
      <c r="V576" s="42">
        <v>20040</v>
      </c>
      <c r="W576" s="42">
        <v>18308</v>
      </c>
      <c r="X576" s="42">
        <v>16377</v>
      </c>
      <c r="Y576" s="42">
        <v>15006</v>
      </c>
      <c r="AA576" s="2">
        <f>IFERROR(INDEX('Holiday Schedule'!$D$3:$D$24,MATCH(A576,'Holiday Schedule'!$C$3:$C$24,0)),0)</f>
        <v>0</v>
      </c>
      <c r="AB576" s="2">
        <f t="shared" si="64"/>
        <v>2</v>
      </c>
      <c r="AC576" s="2">
        <f t="shared" si="65"/>
        <v>279767</v>
      </c>
      <c r="AD576" s="5">
        <f t="shared" si="66"/>
        <v>128354</v>
      </c>
      <c r="AE576" s="5">
        <f t="shared" si="67"/>
        <v>408121</v>
      </c>
      <c r="AG576" s="2">
        <f t="shared" si="68"/>
        <v>7</v>
      </c>
      <c r="AH576" s="2">
        <f t="shared" si="69"/>
        <v>2025</v>
      </c>
      <c r="AJ576" s="5">
        <f t="shared" si="70"/>
        <v>20827</v>
      </c>
      <c r="AK576" s="2">
        <f t="shared" si="71"/>
        <v>20</v>
      </c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BL576" s="5"/>
      <c r="BM576" s="5"/>
      <c r="BN576" s="5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7"/>
      <c r="CB576" s="37"/>
      <c r="CC576" s="37"/>
      <c r="CD576" s="37"/>
      <c r="CE576" s="37"/>
      <c r="CF576" s="37"/>
      <c r="CG576" s="37"/>
      <c r="CH576" s="37"/>
      <c r="CI576" s="37"/>
      <c r="CJ576" s="37"/>
      <c r="CK576" s="40"/>
      <c r="CM576" s="41"/>
      <c r="CN576" s="41"/>
      <c r="CO576" s="41"/>
      <c r="CP576" s="41"/>
      <c r="CQ576" s="41"/>
      <c r="CR576" s="41"/>
      <c r="CS576" s="41"/>
      <c r="CT576" s="41"/>
      <c r="CU576" s="41"/>
      <c r="CV576" s="41"/>
      <c r="CW576" s="41"/>
      <c r="CX576" s="41"/>
      <c r="CY576" s="41"/>
      <c r="CZ576" s="41"/>
      <c r="DA576" s="41"/>
      <c r="DB576" s="41"/>
      <c r="DC576" s="41"/>
      <c r="DD576" s="41"/>
      <c r="DE576" s="41"/>
      <c r="DF576" s="41"/>
      <c r="DG576" s="41"/>
      <c r="DH576" s="41"/>
      <c r="DI576" s="41"/>
      <c r="DJ576" s="41"/>
    </row>
    <row r="577" spans="1:114" x14ac:dyDescent="0.25">
      <c r="A577" s="18">
        <v>45860</v>
      </c>
      <c r="B577" s="42">
        <v>14582</v>
      </c>
      <c r="C577" s="42">
        <v>14608</v>
      </c>
      <c r="D577" s="42">
        <v>14816</v>
      </c>
      <c r="E577" s="42">
        <v>15460</v>
      </c>
      <c r="F577" s="42">
        <v>15868</v>
      </c>
      <c r="G577" s="42">
        <v>15980</v>
      </c>
      <c r="H577" s="42">
        <v>16122</v>
      </c>
      <c r="I577" s="42">
        <v>13160</v>
      </c>
      <c r="J577" s="42">
        <v>11918</v>
      </c>
      <c r="K577" s="42">
        <v>12906</v>
      </c>
      <c r="L577" s="42">
        <v>13415</v>
      </c>
      <c r="M577" s="42">
        <v>14017</v>
      </c>
      <c r="N577" s="42">
        <v>13592</v>
      </c>
      <c r="O577" s="42">
        <v>13977</v>
      </c>
      <c r="P577" s="42">
        <v>15481</v>
      </c>
      <c r="Q577" s="42">
        <v>17380</v>
      </c>
      <c r="R577" s="42">
        <v>20396</v>
      </c>
      <c r="S577" s="42">
        <v>20846</v>
      </c>
      <c r="T577" s="42">
        <v>22184</v>
      </c>
      <c r="U577" s="42">
        <v>22350</v>
      </c>
      <c r="V577" s="42">
        <v>21436</v>
      </c>
      <c r="W577" s="42">
        <v>19357</v>
      </c>
      <c r="X577" s="42">
        <v>16965</v>
      </c>
      <c r="Y577" s="42">
        <v>15950</v>
      </c>
      <c r="AA577" s="2">
        <f>IFERROR(INDEX('Holiday Schedule'!$D$3:$D$24,MATCH(A577,'Holiday Schedule'!$C$3:$C$24,0)),0)</f>
        <v>0</v>
      </c>
      <c r="AB577" s="2">
        <f t="shared" si="64"/>
        <v>3</v>
      </c>
      <c r="AC577" s="2">
        <f t="shared" si="65"/>
        <v>269380</v>
      </c>
      <c r="AD577" s="5">
        <f t="shared" si="66"/>
        <v>123386</v>
      </c>
      <c r="AE577" s="5">
        <f t="shared" si="67"/>
        <v>392766</v>
      </c>
      <c r="AG577" s="2">
        <f t="shared" si="68"/>
        <v>7</v>
      </c>
      <c r="AH577" s="2">
        <f t="shared" si="69"/>
        <v>2025</v>
      </c>
      <c r="AJ577" s="5">
        <f t="shared" si="70"/>
        <v>22350</v>
      </c>
      <c r="AK577" s="2">
        <f t="shared" si="71"/>
        <v>20</v>
      </c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BL577" s="5"/>
      <c r="BM577" s="5"/>
      <c r="BN577" s="5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  <c r="CA577" s="37"/>
      <c r="CB577" s="37"/>
      <c r="CC577" s="37"/>
      <c r="CD577" s="37"/>
      <c r="CE577" s="37"/>
      <c r="CF577" s="37"/>
      <c r="CG577" s="37"/>
      <c r="CH577" s="37"/>
      <c r="CI577" s="37"/>
      <c r="CJ577" s="37"/>
      <c r="CK577" s="40"/>
      <c r="CM577" s="41"/>
      <c r="CN577" s="41"/>
      <c r="CO577" s="41"/>
      <c r="CP577" s="41"/>
      <c r="CQ577" s="41"/>
      <c r="CR577" s="41"/>
      <c r="CS577" s="41"/>
      <c r="CT577" s="41"/>
      <c r="CU577" s="41"/>
      <c r="CV577" s="41"/>
      <c r="CW577" s="41"/>
      <c r="CX577" s="41"/>
      <c r="CY577" s="41"/>
      <c r="CZ577" s="41"/>
      <c r="DA577" s="41"/>
      <c r="DB577" s="41"/>
      <c r="DC577" s="41"/>
      <c r="DD577" s="41"/>
      <c r="DE577" s="41"/>
      <c r="DF577" s="41"/>
      <c r="DG577" s="41"/>
      <c r="DH577" s="41"/>
      <c r="DI577" s="41"/>
      <c r="DJ577" s="41"/>
    </row>
    <row r="578" spans="1:114" x14ac:dyDescent="0.25">
      <c r="A578" s="18">
        <v>45861</v>
      </c>
      <c r="B578" s="42">
        <v>15433</v>
      </c>
      <c r="C578" s="42">
        <v>15239</v>
      </c>
      <c r="D578" s="42">
        <v>15338</v>
      </c>
      <c r="E578" s="42">
        <v>16212</v>
      </c>
      <c r="F578" s="42">
        <v>16490</v>
      </c>
      <c r="G578" s="42">
        <v>16452</v>
      </c>
      <c r="H578" s="42">
        <v>16090</v>
      </c>
      <c r="I578" s="42">
        <v>13876</v>
      </c>
      <c r="J578" s="42">
        <v>13114</v>
      </c>
      <c r="K578" s="42">
        <v>14119</v>
      </c>
      <c r="L578" s="42">
        <v>13722</v>
      </c>
      <c r="M578" s="42">
        <v>14878</v>
      </c>
      <c r="N578" s="42">
        <v>16687</v>
      </c>
      <c r="O578" s="42">
        <v>17702</v>
      </c>
      <c r="P578" s="42">
        <v>19051</v>
      </c>
      <c r="Q578" s="42">
        <v>20921</v>
      </c>
      <c r="R578" s="42">
        <v>22432</v>
      </c>
      <c r="S578" s="42">
        <v>23507</v>
      </c>
      <c r="T578" s="42">
        <v>23706</v>
      </c>
      <c r="U578" s="42">
        <v>24365</v>
      </c>
      <c r="V578" s="42">
        <v>23257</v>
      </c>
      <c r="W578" s="42">
        <v>21132</v>
      </c>
      <c r="X578" s="42">
        <v>18694</v>
      </c>
      <c r="Y578" s="42">
        <v>17243</v>
      </c>
      <c r="AA578" s="2">
        <f>IFERROR(INDEX('Holiday Schedule'!$D$3:$D$24,MATCH(A578,'Holiday Schedule'!$C$3:$C$24,0)),0)</f>
        <v>0</v>
      </c>
      <c r="AB578" s="2">
        <f t="shared" si="64"/>
        <v>4</v>
      </c>
      <c r="AC578" s="2">
        <f t="shared" si="65"/>
        <v>301163</v>
      </c>
      <c r="AD578" s="5">
        <f t="shared" si="66"/>
        <v>128497</v>
      </c>
      <c r="AE578" s="5">
        <f t="shared" si="67"/>
        <v>429660</v>
      </c>
      <c r="AG578" s="2">
        <f t="shared" si="68"/>
        <v>7</v>
      </c>
      <c r="AH578" s="2">
        <f t="shared" si="69"/>
        <v>2025</v>
      </c>
      <c r="AJ578" s="5">
        <f t="shared" si="70"/>
        <v>24365</v>
      </c>
      <c r="AK578" s="2">
        <f t="shared" si="71"/>
        <v>20</v>
      </c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BL578" s="5"/>
      <c r="BM578" s="5"/>
      <c r="BN578" s="5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7"/>
      <c r="CE578" s="37"/>
      <c r="CF578" s="37"/>
      <c r="CG578" s="37"/>
      <c r="CH578" s="37"/>
      <c r="CI578" s="37"/>
      <c r="CJ578" s="37"/>
      <c r="CK578" s="40"/>
      <c r="CM578" s="41"/>
      <c r="CN578" s="41"/>
      <c r="CO578" s="41"/>
      <c r="CP578" s="41"/>
      <c r="CQ578" s="41"/>
      <c r="CR578" s="41"/>
      <c r="CS578" s="41"/>
      <c r="CT578" s="41"/>
      <c r="CU578" s="41"/>
      <c r="CV578" s="41"/>
      <c r="CW578" s="41"/>
      <c r="CX578" s="41"/>
      <c r="CY578" s="41"/>
      <c r="CZ578" s="41"/>
      <c r="DA578" s="41"/>
      <c r="DB578" s="41"/>
      <c r="DC578" s="41"/>
      <c r="DD578" s="41"/>
      <c r="DE578" s="41"/>
      <c r="DF578" s="41"/>
      <c r="DG578" s="41"/>
      <c r="DH578" s="41"/>
      <c r="DI578" s="41"/>
      <c r="DJ578" s="41"/>
    </row>
    <row r="579" spans="1:114" x14ac:dyDescent="0.25">
      <c r="A579" s="18">
        <v>45862</v>
      </c>
      <c r="B579" s="42">
        <v>16951</v>
      </c>
      <c r="C579" s="42">
        <v>16614</v>
      </c>
      <c r="D579" s="42">
        <v>16865</v>
      </c>
      <c r="E579" s="42">
        <v>17708</v>
      </c>
      <c r="F579" s="42">
        <v>17770</v>
      </c>
      <c r="G579" s="42">
        <v>17974</v>
      </c>
      <c r="H579" s="42">
        <v>18538</v>
      </c>
      <c r="I579" s="42">
        <v>16617</v>
      </c>
      <c r="J579" s="42">
        <v>15718</v>
      </c>
      <c r="K579" s="42">
        <v>17097</v>
      </c>
      <c r="L579" s="42">
        <v>16126</v>
      </c>
      <c r="M579" s="42">
        <v>18074</v>
      </c>
      <c r="N579" s="42">
        <v>19530</v>
      </c>
      <c r="O579" s="42">
        <v>21261</v>
      </c>
      <c r="P579" s="42">
        <v>22943</v>
      </c>
      <c r="Q579" s="42">
        <v>29370</v>
      </c>
      <c r="R579" s="42">
        <v>30656</v>
      </c>
      <c r="S579" s="42">
        <v>27877</v>
      </c>
      <c r="T579" s="42">
        <v>26537</v>
      </c>
      <c r="U579" s="42">
        <v>26545</v>
      </c>
      <c r="V579" s="42">
        <v>25387</v>
      </c>
      <c r="W579" s="42">
        <v>22725</v>
      </c>
      <c r="X579" s="42">
        <v>20478</v>
      </c>
      <c r="Y579" s="42">
        <v>19262</v>
      </c>
      <c r="AA579" s="2">
        <f>IFERROR(INDEX('Holiday Schedule'!$D$3:$D$24,MATCH(A579,'Holiday Schedule'!$C$3:$C$24,0)),0)</f>
        <v>0</v>
      </c>
      <c r="AB579" s="2">
        <f t="shared" si="64"/>
        <v>5</v>
      </c>
      <c r="AC579" s="2">
        <f t="shared" si="65"/>
        <v>356941</v>
      </c>
      <c r="AD579" s="5">
        <f t="shared" si="66"/>
        <v>141682</v>
      </c>
      <c r="AE579" s="5">
        <f t="shared" si="67"/>
        <v>498623</v>
      </c>
      <c r="AG579" s="2">
        <f t="shared" si="68"/>
        <v>7</v>
      </c>
      <c r="AH579" s="2">
        <f t="shared" si="69"/>
        <v>2025</v>
      </c>
      <c r="AJ579" s="5">
        <f t="shared" si="70"/>
        <v>30656</v>
      </c>
      <c r="AK579" s="2">
        <f t="shared" si="71"/>
        <v>17</v>
      </c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BL579" s="5"/>
      <c r="BM579" s="5"/>
      <c r="BN579" s="5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  <c r="CA579" s="37"/>
      <c r="CB579" s="37"/>
      <c r="CC579" s="37"/>
      <c r="CD579" s="37"/>
      <c r="CE579" s="37"/>
      <c r="CF579" s="37"/>
      <c r="CG579" s="37"/>
      <c r="CH579" s="37"/>
      <c r="CI579" s="37"/>
      <c r="CJ579" s="37"/>
      <c r="CK579" s="40"/>
      <c r="CM579" s="41"/>
      <c r="CN579" s="41"/>
      <c r="CO579" s="41"/>
      <c r="CP579" s="41"/>
      <c r="CQ579" s="41"/>
      <c r="CR579" s="41"/>
      <c r="CS579" s="41"/>
      <c r="CT579" s="41"/>
      <c r="CU579" s="41"/>
      <c r="CV579" s="41"/>
      <c r="CW579" s="41"/>
      <c r="CX579" s="41"/>
      <c r="CY579" s="41"/>
      <c r="CZ579" s="41"/>
      <c r="DA579" s="41"/>
      <c r="DB579" s="41"/>
      <c r="DC579" s="41"/>
      <c r="DD579" s="41"/>
      <c r="DE579" s="41"/>
      <c r="DF579" s="41"/>
      <c r="DG579" s="41"/>
      <c r="DH579" s="41"/>
      <c r="DI579" s="41"/>
      <c r="DJ579" s="41"/>
    </row>
    <row r="580" spans="1:114" x14ac:dyDescent="0.25">
      <c r="A580" s="18">
        <v>45863</v>
      </c>
      <c r="B580" s="42">
        <v>15000</v>
      </c>
      <c r="C580" s="42">
        <v>14693</v>
      </c>
      <c r="D580" s="42">
        <v>14792</v>
      </c>
      <c r="E580" s="42">
        <v>14207</v>
      </c>
      <c r="F580" s="42">
        <v>14519</v>
      </c>
      <c r="G580" s="42">
        <v>15278</v>
      </c>
      <c r="H580" s="42">
        <v>16901</v>
      </c>
      <c r="I580" s="42">
        <v>21141</v>
      </c>
      <c r="J580" s="42">
        <v>26236</v>
      </c>
      <c r="K580" s="42">
        <v>28301</v>
      </c>
      <c r="L580" s="42">
        <v>30656</v>
      </c>
      <c r="M580" s="42">
        <v>31460</v>
      </c>
      <c r="N580" s="42">
        <v>31683</v>
      </c>
      <c r="O580" s="42">
        <v>32708</v>
      </c>
      <c r="P580" s="42">
        <v>31906</v>
      </c>
      <c r="Q580" s="42">
        <v>32050</v>
      </c>
      <c r="R580" s="42">
        <v>29759</v>
      </c>
      <c r="S580" s="42">
        <v>25552</v>
      </c>
      <c r="T580" s="42">
        <v>23533</v>
      </c>
      <c r="U580" s="42">
        <v>22260</v>
      </c>
      <c r="V580" s="42">
        <v>22092</v>
      </c>
      <c r="W580" s="42">
        <v>20755</v>
      </c>
      <c r="X580" s="42">
        <v>18154</v>
      </c>
      <c r="Y580" s="42">
        <v>16297</v>
      </c>
      <c r="AA580" s="2">
        <f>IFERROR(INDEX('Holiday Schedule'!$D$3:$D$24,MATCH(A580,'Holiday Schedule'!$C$3:$C$24,0)),0)</f>
        <v>0</v>
      </c>
      <c r="AB580" s="2">
        <f t="shared" si="64"/>
        <v>6</v>
      </c>
      <c r="AC580" s="2">
        <f t="shared" si="65"/>
        <v>428246</v>
      </c>
      <c r="AD580" s="5">
        <f t="shared" si="66"/>
        <v>121687</v>
      </c>
      <c r="AE580" s="5">
        <f t="shared" si="67"/>
        <v>549933</v>
      </c>
      <c r="AG580" s="2">
        <f t="shared" si="68"/>
        <v>7</v>
      </c>
      <c r="AH580" s="2">
        <f t="shared" si="69"/>
        <v>2025</v>
      </c>
      <c r="AJ580" s="5">
        <f t="shared" si="70"/>
        <v>32708</v>
      </c>
      <c r="AK580" s="2">
        <f t="shared" si="71"/>
        <v>14</v>
      </c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BL580" s="5"/>
      <c r="BM580" s="5"/>
      <c r="BN580" s="5"/>
      <c r="BO580" s="37"/>
      <c r="BP580" s="37"/>
      <c r="BQ580" s="37"/>
      <c r="BR580" s="37"/>
      <c r="BS580" s="37"/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7"/>
      <c r="CE580" s="37"/>
      <c r="CF580" s="37"/>
      <c r="CG580" s="37"/>
      <c r="CH580" s="37"/>
      <c r="CI580" s="37"/>
      <c r="CJ580" s="37"/>
      <c r="CK580" s="40"/>
      <c r="CM580" s="41"/>
      <c r="CN580" s="41"/>
      <c r="CO580" s="41"/>
      <c r="CP580" s="41"/>
      <c r="CQ580" s="41"/>
      <c r="CR580" s="41"/>
      <c r="CS580" s="41"/>
      <c r="CT580" s="41"/>
      <c r="CU580" s="41"/>
      <c r="CV580" s="41"/>
      <c r="CW580" s="41"/>
      <c r="CX580" s="41"/>
      <c r="CY580" s="41"/>
      <c r="CZ580" s="41"/>
      <c r="DA580" s="41"/>
      <c r="DB580" s="41"/>
      <c r="DC580" s="41"/>
      <c r="DD580" s="41"/>
      <c r="DE580" s="41"/>
      <c r="DF580" s="41"/>
      <c r="DG580" s="41"/>
      <c r="DH580" s="41"/>
      <c r="DI580" s="41"/>
      <c r="DJ580" s="41"/>
    </row>
    <row r="581" spans="1:114" x14ac:dyDescent="0.25">
      <c r="A581" s="18">
        <v>45864</v>
      </c>
      <c r="B581" s="42">
        <v>14853</v>
      </c>
      <c r="C581" s="42">
        <v>14576</v>
      </c>
      <c r="D581" s="42">
        <v>14620</v>
      </c>
      <c r="E581" s="42">
        <v>14044</v>
      </c>
      <c r="F581" s="42">
        <v>14385</v>
      </c>
      <c r="G581" s="42">
        <v>14867</v>
      </c>
      <c r="H581" s="42">
        <v>16302</v>
      </c>
      <c r="I581" s="42">
        <v>20038</v>
      </c>
      <c r="J581" s="42">
        <v>24493</v>
      </c>
      <c r="K581" s="42">
        <v>26755</v>
      </c>
      <c r="L581" s="42">
        <v>28965</v>
      </c>
      <c r="M581" s="42">
        <v>30033</v>
      </c>
      <c r="N581" s="42">
        <v>29919</v>
      </c>
      <c r="O581" s="42">
        <v>30776</v>
      </c>
      <c r="P581" s="42">
        <v>29957</v>
      </c>
      <c r="Q581" s="42">
        <v>29829</v>
      </c>
      <c r="R581" s="42">
        <v>28064</v>
      </c>
      <c r="S581" s="42">
        <v>24637</v>
      </c>
      <c r="T581" s="42">
        <v>22929</v>
      </c>
      <c r="U581" s="42">
        <v>21345</v>
      </c>
      <c r="V581" s="42">
        <v>21430</v>
      </c>
      <c r="W581" s="42">
        <v>20178</v>
      </c>
      <c r="X581" s="42">
        <v>17637</v>
      </c>
      <c r="Y581" s="42">
        <v>16090</v>
      </c>
      <c r="AA581" s="2">
        <f>IFERROR(INDEX('Holiday Schedule'!$D$3:$D$24,MATCH(A581,'Holiday Schedule'!$C$3:$C$24,0)),0)</f>
        <v>0</v>
      </c>
      <c r="AB581" s="2">
        <f t="shared" si="64"/>
        <v>7</v>
      </c>
      <c r="AC581" s="2">
        <f t="shared" si="65"/>
        <v>0</v>
      </c>
      <c r="AD581" s="5">
        <f t="shared" si="66"/>
        <v>526722</v>
      </c>
      <c r="AE581" s="5">
        <f t="shared" si="67"/>
        <v>526722</v>
      </c>
      <c r="AG581" s="2">
        <f t="shared" si="68"/>
        <v>7</v>
      </c>
      <c r="AH581" s="2">
        <f t="shared" si="69"/>
        <v>2025</v>
      </c>
      <c r="AJ581" s="5">
        <f t="shared" si="70"/>
        <v>30776</v>
      </c>
      <c r="AK581" s="2">
        <f t="shared" si="71"/>
        <v>14</v>
      </c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BL581" s="5"/>
      <c r="BM581" s="5"/>
      <c r="BN581" s="5"/>
      <c r="BO581" s="37"/>
      <c r="BP581" s="37"/>
      <c r="BQ581" s="37"/>
      <c r="BR581" s="37"/>
      <c r="BS581" s="37"/>
      <c r="BT581" s="37"/>
      <c r="BU581" s="37"/>
      <c r="BV581" s="37"/>
      <c r="BW581" s="37"/>
      <c r="BX581" s="37"/>
      <c r="BY581" s="37"/>
      <c r="BZ581" s="37"/>
      <c r="CA581" s="37"/>
      <c r="CB581" s="37"/>
      <c r="CC581" s="37"/>
      <c r="CD581" s="37"/>
      <c r="CE581" s="37"/>
      <c r="CF581" s="37"/>
      <c r="CG581" s="37"/>
      <c r="CH581" s="37"/>
      <c r="CI581" s="37"/>
      <c r="CJ581" s="37"/>
      <c r="CK581" s="40"/>
      <c r="CM581" s="41"/>
      <c r="CN581" s="41"/>
      <c r="CO581" s="41"/>
      <c r="CP581" s="41"/>
      <c r="CQ581" s="41"/>
      <c r="CR581" s="41"/>
      <c r="CS581" s="41"/>
      <c r="CT581" s="41"/>
      <c r="CU581" s="41"/>
      <c r="CV581" s="41"/>
      <c r="CW581" s="41"/>
      <c r="CX581" s="41"/>
      <c r="CY581" s="41"/>
      <c r="CZ581" s="41"/>
      <c r="DA581" s="41"/>
      <c r="DB581" s="41"/>
      <c r="DC581" s="41"/>
      <c r="DD581" s="41"/>
      <c r="DE581" s="41"/>
      <c r="DF581" s="41"/>
      <c r="DG581" s="41"/>
      <c r="DH581" s="41"/>
      <c r="DI581" s="41"/>
      <c r="DJ581" s="41"/>
    </row>
    <row r="582" spans="1:114" x14ac:dyDescent="0.25">
      <c r="A582" s="18">
        <v>45865</v>
      </c>
      <c r="B582" s="42">
        <v>14856</v>
      </c>
      <c r="C582" s="42">
        <v>14580</v>
      </c>
      <c r="D582" s="42">
        <v>14623</v>
      </c>
      <c r="E582" s="42">
        <v>14046</v>
      </c>
      <c r="F582" s="42">
        <v>14388</v>
      </c>
      <c r="G582" s="42">
        <v>14874</v>
      </c>
      <c r="H582" s="42">
        <v>16302</v>
      </c>
      <c r="I582" s="42">
        <v>20038</v>
      </c>
      <c r="J582" s="42">
        <v>24492</v>
      </c>
      <c r="K582" s="42">
        <v>26754</v>
      </c>
      <c r="L582" s="42">
        <v>28965</v>
      </c>
      <c r="M582" s="42">
        <v>30035</v>
      </c>
      <c r="N582" s="42">
        <v>29922</v>
      </c>
      <c r="O582" s="42">
        <v>30779</v>
      </c>
      <c r="P582" s="42">
        <v>29961</v>
      </c>
      <c r="Q582" s="42">
        <v>29829</v>
      </c>
      <c r="R582" s="42">
        <v>28062</v>
      </c>
      <c r="S582" s="42">
        <v>24637</v>
      </c>
      <c r="T582" s="42">
        <v>22929</v>
      </c>
      <c r="U582" s="42">
        <v>21350</v>
      </c>
      <c r="V582" s="42">
        <v>21441</v>
      </c>
      <c r="W582" s="42">
        <v>20178</v>
      </c>
      <c r="X582" s="42">
        <v>17636</v>
      </c>
      <c r="Y582" s="42">
        <v>16091</v>
      </c>
      <c r="AA582" s="2">
        <f>IFERROR(INDEX('Holiday Schedule'!$D$3:$D$24,MATCH(A582,'Holiday Schedule'!$C$3:$C$24,0)),0)</f>
        <v>0</v>
      </c>
      <c r="AB582" s="2">
        <f t="shared" si="64"/>
        <v>1</v>
      </c>
      <c r="AC582" s="2">
        <f t="shared" si="65"/>
        <v>0</v>
      </c>
      <c r="AD582" s="5">
        <f t="shared" si="66"/>
        <v>526768</v>
      </c>
      <c r="AE582" s="5">
        <f t="shared" si="67"/>
        <v>526768</v>
      </c>
      <c r="AG582" s="2">
        <f t="shared" si="68"/>
        <v>7</v>
      </c>
      <c r="AH582" s="2">
        <f t="shared" si="69"/>
        <v>2025</v>
      </c>
      <c r="AJ582" s="5">
        <f t="shared" si="70"/>
        <v>30779</v>
      </c>
      <c r="AK582" s="2">
        <f t="shared" si="71"/>
        <v>14</v>
      </c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BL582" s="5"/>
      <c r="BM582" s="5"/>
      <c r="BN582" s="5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7"/>
      <c r="CE582" s="37"/>
      <c r="CF582" s="37"/>
      <c r="CG582" s="37"/>
      <c r="CH582" s="37"/>
      <c r="CI582" s="37"/>
      <c r="CJ582" s="37"/>
      <c r="CK582" s="40"/>
      <c r="CM582" s="41"/>
      <c r="CN582" s="41"/>
      <c r="CO582" s="41"/>
      <c r="CP582" s="41"/>
      <c r="CQ582" s="41"/>
      <c r="CR582" s="41"/>
      <c r="CS582" s="41"/>
      <c r="CT582" s="41"/>
      <c r="CU582" s="41"/>
      <c r="CV582" s="41"/>
      <c r="CW582" s="41"/>
      <c r="CX582" s="41"/>
      <c r="CY582" s="41"/>
      <c r="CZ582" s="41"/>
      <c r="DA582" s="41"/>
      <c r="DB582" s="41"/>
      <c r="DC582" s="41"/>
      <c r="DD582" s="41"/>
      <c r="DE582" s="41"/>
      <c r="DF582" s="41"/>
      <c r="DG582" s="41"/>
      <c r="DH582" s="41"/>
      <c r="DI582" s="41"/>
      <c r="DJ582" s="41"/>
    </row>
    <row r="583" spans="1:114" x14ac:dyDescent="0.25">
      <c r="A583" s="18">
        <v>45866</v>
      </c>
      <c r="B583" s="42">
        <v>17080</v>
      </c>
      <c r="C583" s="42">
        <v>16751</v>
      </c>
      <c r="D583" s="42">
        <v>17014</v>
      </c>
      <c r="E583" s="42">
        <v>17924</v>
      </c>
      <c r="F583" s="42">
        <v>18251</v>
      </c>
      <c r="G583" s="42">
        <v>18840</v>
      </c>
      <c r="H583" s="42">
        <v>19467</v>
      </c>
      <c r="I583" s="42">
        <v>19049</v>
      </c>
      <c r="J583" s="42">
        <v>19425</v>
      </c>
      <c r="K583" s="42">
        <v>19311</v>
      </c>
      <c r="L583" s="42">
        <v>17312</v>
      </c>
      <c r="M583" s="42">
        <v>20155</v>
      </c>
      <c r="N583" s="42">
        <v>23186</v>
      </c>
      <c r="O583" s="42">
        <v>24419</v>
      </c>
      <c r="P583" s="42">
        <v>26585</v>
      </c>
      <c r="Q583" s="42">
        <v>28550</v>
      </c>
      <c r="R583" s="42">
        <v>30745</v>
      </c>
      <c r="S583" s="42">
        <v>29494</v>
      </c>
      <c r="T583" s="42">
        <v>29672</v>
      </c>
      <c r="U583" s="42">
        <v>29041</v>
      </c>
      <c r="V583" s="42">
        <v>27947</v>
      </c>
      <c r="W583" s="42">
        <v>24009</v>
      </c>
      <c r="X583" s="42">
        <v>21274</v>
      </c>
      <c r="Y583" s="42">
        <v>19972</v>
      </c>
      <c r="AA583" s="2">
        <f>IFERROR(INDEX('Holiday Schedule'!$D$3:$D$24,MATCH(A583,'Holiday Schedule'!$C$3:$C$24,0)),0)</f>
        <v>0</v>
      </c>
      <c r="AB583" s="2">
        <f t="shared" si="64"/>
        <v>2</v>
      </c>
      <c r="AC583" s="2">
        <f t="shared" si="65"/>
        <v>390174</v>
      </c>
      <c r="AD583" s="5">
        <f t="shared" si="66"/>
        <v>145299</v>
      </c>
      <c r="AE583" s="5">
        <f t="shared" si="67"/>
        <v>535473</v>
      </c>
      <c r="AG583" s="2">
        <f t="shared" si="68"/>
        <v>7</v>
      </c>
      <c r="AH583" s="2">
        <f t="shared" si="69"/>
        <v>2025</v>
      </c>
      <c r="AJ583" s="5">
        <f t="shared" si="70"/>
        <v>30745</v>
      </c>
      <c r="AK583" s="2">
        <f t="shared" si="71"/>
        <v>17</v>
      </c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BL583" s="5"/>
      <c r="BM583" s="5"/>
      <c r="BN583" s="5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7"/>
      <c r="CE583" s="37"/>
      <c r="CF583" s="37"/>
      <c r="CG583" s="37"/>
      <c r="CH583" s="37"/>
      <c r="CI583" s="37"/>
      <c r="CJ583" s="37"/>
      <c r="CK583" s="40"/>
      <c r="CM583" s="41"/>
      <c r="CN583" s="41"/>
      <c r="CO583" s="41"/>
      <c r="CP583" s="41"/>
      <c r="CQ583" s="41"/>
      <c r="CR583" s="41"/>
      <c r="CS583" s="41"/>
      <c r="CT583" s="41"/>
      <c r="CU583" s="41"/>
      <c r="CV583" s="41"/>
      <c r="CW583" s="41"/>
      <c r="CX583" s="41"/>
      <c r="CY583" s="41"/>
      <c r="CZ583" s="41"/>
      <c r="DA583" s="41"/>
      <c r="DB583" s="41"/>
      <c r="DC583" s="41"/>
      <c r="DD583" s="41"/>
      <c r="DE583" s="41"/>
      <c r="DF583" s="41"/>
      <c r="DG583" s="41"/>
      <c r="DH583" s="41"/>
      <c r="DI583" s="41"/>
      <c r="DJ583" s="41"/>
    </row>
    <row r="584" spans="1:114" x14ac:dyDescent="0.25">
      <c r="A584" s="18">
        <v>45867</v>
      </c>
      <c r="B584" s="42">
        <v>18831</v>
      </c>
      <c r="C584" s="42">
        <v>18149</v>
      </c>
      <c r="D584" s="42">
        <v>18369</v>
      </c>
      <c r="E584" s="42">
        <v>18734</v>
      </c>
      <c r="F584" s="42">
        <v>19313</v>
      </c>
      <c r="G584" s="42">
        <v>19398</v>
      </c>
      <c r="H584" s="42">
        <v>19094</v>
      </c>
      <c r="I584" s="42">
        <v>16969</v>
      </c>
      <c r="J584" s="42">
        <v>17134</v>
      </c>
      <c r="K584" s="42">
        <v>19419</v>
      </c>
      <c r="L584" s="42">
        <v>19553</v>
      </c>
      <c r="M584" s="42">
        <v>22390</v>
      </c>
      <c r="N584" s="42">
        <v>25756</v>
      </c>
      <c r="O584" s="42">
        <v>27202</v>
      </c>
      <c r="P584" s="42">
        <v>29358</v>
      </c>
      <c r="Q584" s="42">
        <v>31027</v>
      </c>
      <c r="R584" s="42">
        <v>31907</v>
      </c>
      <c r="S584" s="42">
        <v>32137</v>
      </c>
      <c r="T584" s="42">
        <v>31363</v>
      </c>
      <c r="U584" s="42">
        <v>30510</v>
      </c>
      <c r="V584" s="42">
        <v>28621</v>
      </c>
      <c r="W584" s="42">
        <v>26082</v>
      </c>
      <c r="X584" s="42">
        <v>22484</v>
      </c>
      <c r="Y584" s="42">
        <v>20791</v>
      </c>
      <c r="AA584" s="2">
        <f>IFERROR(INDEX('Holiday Schedule'!$D$3:$D$24,MATCH(A584,'Holiday Schedule'!$C$3:$C$24,0)),0)</f>
        <v>0</v>
      </c>
      <c r="AB584" s="2">
        <f t="shared" si="64"/>
        <v>3</v>
      </c>
      <c r="AC584" s="2">
        <f t="shared" si="65"/>
        <v>411912</v>
      </c>
      <c r="AD584" s="5">
        <f t="shared" si="66"/>
        <v>152679</v>
      </c>
      <c r="AE584" s="5">
        <f t="shared" si="67"/>
        <v>564591</v>
      </c>
      <c r="AG584" s="2">
        <f t="shared" si="68"/>
        <v>7</v>
      </c>
      <c r="AH584" s="2">
        <f t="shared" si="69"/>
        <v>2025</v>
      </c>
      <c r="AJ584" s="5">
        <f t="shared" si="70"/>
        <v>32137</v>
      </c>
      <c r="AK584" s="2">
        <f t="shared" si="71"/>
        <v>18</v>
      </c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BL584" s="5"/>
      <c r="BM584" s="5"/>
      <c r="BN584" s="5"/>
      <c r="BO584" s="37"/>
      <c r="BP584" s="37"/>
      <c r="BQ584" s="37"/>
      <c r="BR584" s="37"/>
      <c r="BS584" s="37"/>
      <c r="BT584" s="37"/>
      <c r="BU584" s="37"/>
      <c r="BV584" s="37"/>
      <c r="BW584" s="37"/>
      <c r="BX584" s="37"/>
      <c r="BY584" s="37"/>
      <c r="BZ584" s="37"/>
      <c r="CA584" s="37"/>
      <c r="CB584" s="37"/>
      <c r="CC584" s="37"/>
      <c r="CD584" s="37"/>
      <c r="CE584" s="37"/>
      <c r="CF584" s="37"/>
      <c r="CG584" s="37"/>
      <c r="CH584" s="37"/>
      <c r="CI584" s="37"/>
      <c r="CJ584" s="37"/>
      <c r="CK584" s="40"/>
      <c r="CM584" s="41"/>
      <c r="CN584" s="41"/>
      <c r="CO584" s="41"/>
      <c r="CP584" s="41"/>
      <c r="CQ584" s="41"/>
      <c r="CR584" s="41"/>
      <c r="CS584" s="41"/>
      <c r="CT584" s="41"/>
      <c r="CU584" s="41"/>
      <c r="CV584" s="41"/>
      <c r="CW584" s="41"/>
      <c r="CX584" s="41"/>
      <c r="CY584" s="41"/>
      <c r="CZ584" s="41"/>
      <c r="DA584" s="41"/>
      <c r="DB584" s="41"/>
      <c r="DC584" s="41"/>
      <c r="DD584" s="41"/>
      <c r="DE584" s="41"/>
      <c r="DF584" s="41"/>
      <c r="DG584" s="41"/>
      <c r="DH584" s="41"/>
      <c r="DI584" s="41"/>
      <c r="DJ584" s="41"/>
    </row>
    <row r="585" spans="1:114" x14ac:dyDescent="0.25">
      <c r="A585" s="18">
        <v>45868</v>
      </c>
      <c r="B585" s="42">
        <v>20048</v>
      </c>
      <c r="C585" s="42">
        <v>19499</v>
      </c>
      <c r="D585" s="42">
        <v>19438</v>
      </c>
      <c r="E585" s="42">
        <v>19822</v>
      </c>
      <c r="F585" s="42">
        <v>19819</v>
      </c>
      <c r="G585" s="42">
        <v>19922</v>
      </c>
      <c r="H585" s="42">
        <v>19713</v>
      </c>
      <c r="I585" s="42">
        <v>18244</v>
      </c>
      <c r="J585" s="42">
        <v>18460</v>
      </c>
      <c r="K585" s="42">
        <v>21108</v>
      </c>
      <c r="L585" s="42">
        <v>19456</v>
      </c>
      <c r="M585" s="42">
        <v>20784</v>
      </c>
      <c r="N585" s="42">
        <v>23132</v>
      </c>
      <c r="O585" s="42">
        <v>25114</v>
      </c>
      <c r="P585" s="42">
        <v>27985</v>
      </c>
      <c r="Q585" s="42">
        <v>31524</v>
      </c>
      <c r="R585" s="42">
        <v>32785</v>
      </c>
      <c r="S585" s="42">
        <v>31415</v>
      </c>
      <c r="T585" s="42">
        <v>30602</v>
      </c>
      <c r="U585" s="42">
        <v>29014</v>
      </c>
      <c r="V585" s="42">
        <v>26744</v>
      </c>
      <c r="W585" s="42">
        <v>23701</v>
      </c>
      <c r="X585" s="42">
        <v>21409</v>
      </c>
      <c r="Y585" s="42">
        <v>19988</v>
      </c>
      <c r="AA585" s="2">
        <f>IFERROR(INDEX('Holiday Schedule'!$D$3:$D$24,MATCH(A585,'Holiday Schedule'!$C$3:$C$24,0)),0)</f>
        <v>0</v>
      </c>
      <c r="AB585" s="2">
        <f t="shared" si="64"/>
        <v>4</v>
      </c>
      <c r="AC585" s="2">
        <f t="shared" si="65"/>
        <v>401477</v>
      </c>
      <c r="AD585" s="5">
        <f t="shared" si="66"/>
        <v>158249</v>
      </c>
      <c r="AE585" s="5">
        <f t="shared" si="67"/>
        <v>559726</v>
      </c>
      <c r="AG585" s="2">
        <f t="shared" si="68"/>
        <v>7</v>
      </c>
      <c r="AH585" s="2">
        <f t="shared" si="69"/>
        <v>2025</v>
      </c>
      <c r="AJ585" s="5">
        <f t="shared" si="70"/>
        <v>32785</v>
      </c>
      <c r="AK585" s="2">
        <f t="shared" si="71"/>
        <v>17</v>
      </c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BL585" s="5"/>
      <c r="BM585" s="5"/>
      <c r="BN585" s="5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7"/>
      <c r="CE585" s="37"/>
      <c r="CF585" s="37"/>
      <c r="CG585" s="37"/>
      <c r="CH585" s="37"/>
      <c r="CI585" s="37"/>
      <c r="CJ585" s="37"/>
      <c r="CK585" s="40"/>
      <c r="CM585" s="41"/>
      <c r="CN585" s="41"/>
      <c r="CO585" s="41"/>
      <c r="CP585" s="41"/>
      <c r="CQ585" s="41"/>
      <c r="CR585" s="41"/>
      <c r="CS585" s="41"/>
      <c r="CT585" s="41"/>
      <c r="CU585" s="41"/>
      <c r="CV585" s="41"/>
      <c r="CW585" s="41"/>
      <c r="CX585" s="41"/>
      <c r="CY585" s="41"/>
      <c r="CZ585" s="41"/>
      <c r="DA585" s="41"/>
      <c r="DB585" s="41"/>
      <c r="DC585" s="41"/>
      <c r="DD585" s="41"/>
      <c r="DE585" s="41"/>
      <c r="DF585" s="41"/>
      <c r="DG585" s="41"/>
      <c r="DH585" s="41"/>
      <c r="DI585" s="41"/>
      <c r="DJ585" s="41"/>
    </row>
    <row r="586" spans="1:114" x14ac:dyDescent="0.25">
      <c r="A586" s="18">
        <v>45869</v>
      </c>
      <c r="B586" s="42">
        <v>20195</v>
      </c>
      <c r="C586" s="42">
        <v>18667</v>
      </c>
      <c r="D586" s="42">
        <v>18981</v>
      </c>
      <c r="E586" s="42">
        <v>19515</v>
      </c>
      <c r="F586" s="42">
        <v>19725</v>
      </c>
      <c r="G586" s="42">
        <v>20245</v>
      </c>
      <c r="H586" s="42">
        <v>20595</v>
      </c>
      <c r="I586" s="42">
        <v>19855</v>
      </c>
      <c r="J586" s="42">
        <v>21064</v>
      </c>
      <c r="K586" s="42">
        <v>22614</v>
      </c>
      <c r="L586" s="42">
        <v>19618</v>
      </c>
      <c r="M586" s="42">
        <v>21233</v>
      </c>
      <c r="N586" s="42">
        <v>22639</v>
      </c>
      <c r="O586" s="42">
        <v>23910</v>
      </c>
      <c r="P586" s="42">
        <v>25197</v>
      </c>
      <c r="Q586" s="42">
        <v>27078</v>
      </c>
      <c r="R586" s="42">
        <v>28168</v>
      </c>
      <c r="S586" s="42">
        <v>27075</v>
      </c>
      <c r="T586" s="42">
        <v>24325</v>
      </c>
      <c r="U586" s="42">
        <v>23196</v>
      </c>
      <c r="V586" s="42">
        <v>21317</v>
      </c>
      <c r="W586" s="42">
        <v>19208</v>
      </c>
      <c r="X586" s="42">
        <v>17397</v>
      </c>
      <c r="Y586" s="42">
        <v>16638</v>
      </c>
      <c r="AA586" s="2">
        <f>IFERROR(INDEX('Holiday Schedule'!$D$3:$D$24,MATCH(A586,'Holiday Schedule'!$C$3:$C$24,0)),0)</f>
        <v>0</v>
      </c>
      <c r="AB586" s="2">
        <f t="shared" ref="AB586:AB649" si="72">WEEKDAY(A586)</f>
        <v>5</v>
      </c>
      <c r="AC586" s="2">
        <f t="shared" ref="AC586:AC649" si="73">IF(AND(AB586&gt;1,AB586&lt;7,AA586&lt;1),SUM(I586:X586),0)</f>
        <v>363894</v>
      </c>
      <c r="AD586" s="5">
        <f t="shared" ref="AD586:AD649" si="74">AE586-AC586</f>
        <v>154561</v>
      </c>
      <c r="AE586" s="5">
        <f t="shared" ref="AE586:AE649" si="75">SUM(B586:Y586)</f>
        <v>518455</v>
      </c>
      <c r="AG586" s="2">
        <f t="shared" ref="AG586:AG649" si="76">MONTH(A586)</f>
        <v>7</v>
      </c>
      <c r="AH586" s="2">
        <f t="shared" ref="AH586:AH649" si="77">YEAR(A586)</f>
        <v>2025</v>
      </c>
      <c r="AJ586" s="5">
        <f t="shared" ref="AJ586:AJ649" si="78">MAX(B586:Y586)</f>
        <v>28168</v>
      </c>
      <c r="AK586" s="2">
        <f t="shared" ref="AK586:AK649" si="79">IF(AE586&gt;0,INDEX(B$8:Y$8,MATCH(AJ586,B586:Y586,0)),"")</f>
        <v>17</v>
      </c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BL586" s="5"/>
      <c r="BM586" s="5"/>
      <c r="BN586" s="5"/>
      <c r="BO586" s="37"/>
      <c r="BP586" s="37"/>
      <c r="BQ586" s="37"/>
      <c r="BR586" s="37"/>
      <c r="BS586" s="37"/>
      <c r="BT586" s="37"/>
      <c r="BU586" s="37"/>
      <c r="BV586" s="37"/>
      <c r="BW586" s="37"/>
      <c r="BX586" s="37"/>
      <c r="BY586" s="37"/>
      <c r="BZ586" s="37"/>
      <c r="CA586" s="37"/>
      <c r="CB586" s="37"/>
      <c r="CC586" s="37"/>
      <c r="CD586" s="37"/>
      <c r="CE586" s="37"/>
      <c r="CF586" s="37"/>
      <c r="CG586" s="37"/>
      <c r="CH586" s="37"/>
      <c r="CI586" s="37"/>
      <c r="CJ586" s="37"/>
      <c r="CK586" s="40"/>
      <c r="CM586" s="41"/>
      <c r="CN586" s="41"/>
      <c r="CO586" s="41"/>
      <c r="CP586" s="41"/>
      <c r="CQ586" s="41"/>
      <c r="CR586" s="41"/>
      <c r="CS586" s="41"/>
      <c r="CT586" s="41"/>
      <c r="CU586" s="41"/>
      <c r="CV586" s="41"/>
      <c r="CW586" s="41"/>
      <c r="CX586" s="41"/>
      <c r="CY586" s="41"/>
      <c r="CZ586" s="41"/>
      <c r="DA586" s="41"/>
      <c r="DB586" s="41"/>
      <c r="DC586" s="41"/>
      <c r="DD586" s="41"/>
      <c r="DE586" s="41"/>
      <c r="DF586" s="41"/>
      <c r="DG586" s="41"/>
      <c r="DH586" s="41"/>
      <c r="DI586" s="41"/>
      <c r="DJ586" s="41"/>
    </row>
    <row r="587" spans="1:114" x14ac:dyDescent="0.25">
      <c r="A587" s="18">
        <v>45870</v>
      </c>
      <c r="B587" s="42">
        <v>0</v>
      </c>
      <c r="C587" s="42">
        <v>0</v>
      </c>
      <c r="D587" s="42">
        <v>0</v>
      </c>
      <c r="E587" s="42">
        <v>0</v>
      </c>
      <c r="F587" s="42">
        <v>0</v>
      </c>
      <c r="G587" s="42">
        <v>0</v>
      </c>
      <c r="H587" s="42">
        <v>0</v>
      </c>
      <c r="I587" s="42">
        <v>0</v>
      </c>
      <c r="J587" s="42">
        <v>0</v>
      </c>
      <c r="K587" s="42">
        <v>0</v>
      </c>
      <c r="L587" s="42">
        <v>0</v>
      </c>
      <c r="M587" s="42">
        <v>0</v>
      </c>
      <c r="N587" s="42">
        <v>0</v>
      </c>
      <c r="O587" s="42">
        <v>0</v>
      </c>
      <c r="P587" s="42">
        <v>0</v>
      </c>
      <c r="Q587" s="42">
        <v>0</v>
      </c>
      <c r="R587" s="42">
        <v>0</v>
      </c>
      <c r="S587" s="42">
        <v>0</v>
      </c>
      <c r="T587" s="42">
        <v>0</v>
      </c>
      <c r="U587" s="42">
        <v>0</v>
      </c>
      <c r="V587" s="42">
        <v>0</v>
      </c>
      <c r="W587" s="42">
        <v>0</v>
      </c>
      <c r="X587" s="42">
        <v>0</v>
      </c>
      <c r="Y587" s="42">
        <v>0</v>
      </c>
      <c r="AA587" s="2">
        <f>IFERROR(INDEX('Holiday Schedule'!$D$3:$D$24,MATCH(A587,'Holiday Schedule'!$C$3:$C$24,0)),0)</f>
        <v>0</v>
      </c>
      <c r="AB587" s="2">
        <f t="shared" si="72"/>
        <v>6</v>
      </c>
      <c r="AC587" s="2">
        <f t="shared" si="73"/>
        <v>0</v>
      </c>
      <c r="AD587" s="5">
        <f t="shared" si="74"/>
        <v>0</v>
      </c>
      <c r="AE587" s="5">
        <f t="shared" si="75"/>
        <v>0</v>
      </c>
      <c r="AG587" s="2">
        <f t="shared" si="76"/>
        <v>8</v>
      </c>
      <c r="AH587" s="2">
        <f t="shared" si="77"/>
        <v>2025</v>
      </c>
      <c r="AJ587" s="5">
        <f t="shared" si="78"/>
        <v>0</v>
      </c>
      <c r="AK587" s="2" t="str">
        <f t="shared" si="79"/>
        <v/>
      </c>
      <c r="CM587" s="41"/>
      <c r="CN587" s="41"/>
      <c r="CO587" s="41"/>
      <c r="CP587" s="41"/>
      <c r="CQ587" s="41"/>
      <c r="CR587" s="41"/>
      <c r="CS587" s="41"/>
      <c r="CT587" s="41"/>
      <c r="CU587" s="41"/>
      <c r="CV587" s="41"/>
      <c r="CW587" s="41"/>
      <c r="CX587" s="41"/>
      <c r="CY587" s="41"/>
      <c r="CZ587" s="41"/>
      <c r="DA587" s="41"/>
      <c r="DB587" s="41"/>
      <c r="DC587" s="41"/>
      <c r="DD587" s="41"/>
      <c r="DE587" s="41"/>
      <c r="DF587" s="41"/>
      <c r="DG587" s="41"/>
      <c r="DH587" s="41"/>
      <c r="DI587" s="41"/>
      <c r="DJ587" s="41"/>
    </row>
    <row r="588" spans="1:114" x14ac:dyDescent="0.25">
      <c r="A588" s="18">
        <v>45871</v>
      </c>
      <c r="B588" s="20">
        <v>0</v>
      </c>
      <c r="C588" s="20">
        <v>0</v>
      </c>
      <c r="D588" s="20">
        <v>0</v>
      </c>
      <c r="E588" s="20">
        <v>0</v>
      </c>
      <c r="F588" s="20">
        <v>0</v>
      </c>
      <c r="G588" s="20">
        <v>0</v>
      </c>
      <c r="H588" s="20">
        <v>0</v>
      </c>
      <c r="I588" s="20">
        <v>0</v>
      </c>
      <c r="J588" s="20">
        <v>0</v>
      </c>
      <c r="K588" s="20">
        <v>0</v>
      </c>
      <c r="L588" s="20">
        <v>0</v>
      </c>
      <c r="M588" s="20">
        <v>0</v>
      </c>
      <c r="N588" s="20">
        <v>0</v>
      </c>
      <c r="O588" s="20">
        <v>0</v>
      </c>
      <c r="P588" s="20">
        <v>0</v>
      </c>
      <c r="Q588" s="20">
        <v>0</v>
      </c>
      <c r="R588" s="20">
        <v>0</v>
      </c>
      <c r="S588" s="20">
        <v>0</v>
      </c>
      <c r="T588" s="20">
        <v>0</v>
      </c>
      <c r="U588" s="20">
        <v>0</v>
      </c>
      <c r="V588" s="20">
        <v>0</v>
      </c>
      <c r="W588" s="20">
        <v>0</v>
      </c>
      <c r="X588" s="20">
        <v>0</v>
      </c>
      <c r="Y588" s="20">
        <v>0</v>
      </c>
      <c r="AA588" s="2">
        <f>IFERROR(INDEX('Holiday Schedule'!$D$3:$D$24,MATCH(A588,'Holiday Schedule'!$C$3:$C$24,0)),0)</f>
        <v>0</v>
      </c>
      <c r="AB588" s="2">
        <f t="shared" si="72"/>
        <v>7</v>
      </c>
      <c r="AC588" s="2">
        <f t="shared" si="73"/>
        <v>0</v>
      </c>
      <c r="AD588" s="5">
        <f t="shared" si="74"/>
        <v>0</v>
      </c>
      <c r="AE588" s="5">
        <f t="shared" si="75"/>
        <v>0</v>
      </c>
      <c r="AG588" s="2">
        <f t="shared" si="76"/>
        <v>8</v>
      </c>
      <c r="AH588" s="2">
        <f t="shared" si="77"/>
        <v>2025</v>
      </c>
      <c r="AJ588" s="5">
        <f t="shared" si="78"/>
        <v>0</v>
      </c>
      <c r="AK588" s="2" t="str">
        <f t="shared" si="79"/>
        <v/>
      </c>
      <c r="CM588" s="41"/>
      <c r="CN588" s="41"/>
      <c r="CO588" s="41"/>
      <c r="CP588" s="41"/>
      <c r="CQ588" s="41"/>
      <c r="CR588" s="41"/>
      <c r="CS588" s="41"/>
      <c r="CT588" s="41"/>
      <c r="CU588" s="41"/>
      <c r="CV588" s="41"/>
      <c r="CW588" s="41"/>
      <c r="CX588" s="41"/>
      <c r="CY588" s="41"/>
      <c r="CZ588" s="41"/>
      <c r="DA588" s="41"/>
      <c r="DB588" s="41"/>
      <c r="DC588" s="41"/>
      <c r="DD588" s="41"/>
      <c r="DE588" s="41"/>
      <c r="DF588" s="41"/>
      <c r="DG588" s="41"/>
      <c r="DH588" s="41"/>
      <c r="DI588" s="41"/>
      <c r="DJ588" s="41"/>
    </row>
    <row r="589" spans="1:114" x14ac:dyDescent="0.25">
      <c r="A589" s="18">
        <v>45872</v>
      </c>
      <c r="B589" s="20">
        <v>0</v>
      </c>
      <c r="C589" s="20">
        <v>0</v>
      </c>
      <c r="D589" s="20">
        <v>0</v>
      </c>
      <c r="E589" s="20">
        <v>0</v>
      </c>
      <c r="F589" s="20">
        <v>0</v>
      </c>
      <c r="G589" s="20">
        <v>0</v>
      </c>
      <c r="H589" s="20">
        <v>0</v>
      </c>
      <c r="I589" s="20">
        <v>0</v>
      </c>
      <c r="J589" s="20">
        <v>0</v>
      </c>
      <c r="K589" s="20">
        <v>0</v>
      </c>
      <c r="L589" s="20">
        <v>0</v>
      </c>
      <c r="M589" s="20">
        <v>0</v>
      </c>
      <c r="N589" s="20">
        <v>0</v>
      </c>
      <c r="O589" s="20">
        <v>0</v>
      </c>
      <c r="P589" s="20">
        <v>0</v>
      </c>
      <c r="Q589" s="20">
        <v>0</v>
      </c>
      <c r="R589" s="20">
        <v>0</v>
      </c>
      <c r="S589" s="20">
        <v>0</v>
      </c>
      <c r="T589" s="20">
        <v>0</v>
      </c>
      <c r="U589" s="20">
        <v>0</v>
      </c>
      <c r="V589" s="20">
        <v>0</v>
      </c>
      <c r="W589" s="20">
        <v>0</v>
      </c>
      <c r="X589" s="20">
        <v>0</v>
      </c>
      <c r="Y589" s="20">
        <v>0</v>
      </c>
      <c r="AA589" s="2">
        <f>IFERROR(INDEX('Holiday Schedule'!$D$3:$D$24,MATCH(A589,'Holiday Schedule'!$C$3:$C$24,0)),0)</f>
        <v>0</v>
      </c>
      <c r="AB589" s="2">
        <f t="shared" si="72"/>
        <v>1</v>
      </c>
      <c r="AC589" s="2">
        <f t="shared" si="73"/>
        <v>0</v>
      </c>
      <c r="AD589" s="5">
        <f t="shared" si="74"/>
        <v>0</v>
      </c>
      <c r="AE589" s="5">
        <f t="shared" si="75"/>
        <v>0</v>
      </c>
      <c r="AG589" s="2">
        <f t="shared" si="76"/>
        <v>8</v>
      </c>
      <c r="AH589" s="2">
        <f t="shared" si="77"/>
        <v>2025</v>
      </c>
      <c r="AJ589" s="5">
        <f t="shared" si="78"/>
        <v>0</v>
      </c>
      <c r="AK589" s="2" t="str">
        <f t="shared" si="79"/>
        <v/>
      </c>
    </row>
    <row r="590" spans="1:114" x14ac:dyDescent="0.25">
      <c r="A590" s="18">
        <v>45873</v>
      </c>
      <c r="B590" s="20">
        <v>0</v>
      </c>
      <c r="C590" s="20">
        <v>0</v>
      </c>
      <c r="D590" s="20">
        <v>0</v>
      </c>
      <c r="E590" s="20">
        <v>0</v>
      </c>
      <c r="F590" s="20">
        <v>0</v>
      </c>
      <c r="G590" s="20">
        <v>0</v>
      </c>
      <c r="H590" s="20">
        <v>0</v>
      </c>
      <c r="I590" s="20">
        <v>0</v>
      </c>
      <c r="J590" s="20">
        <v>0</v>
      </c>
      <c r="K590" s="20">
        <v>0</v>
      </c>
      <c r="L590" s="20">
        <v>0</v>
      </c>
      <c r="M590" s="20">
        <v>0</v>
      </c>
      <c r="N590" s="20">
        <v>0</v>
      </c>
      <c r="O590" s="20">
        <v>0</v>
      </c>
      <c r="P590" s="20">
        <v>0</v>
      </c>
      <c r="Q590" s="20">
        <v>0</v>
      </c>
      <c r="R590" s="20">
        <v>0</v>
      </c>
      <c r="S590" s="20">
        <v>0</v>
      </c>
      <c r="T590" s="20">
        <v>0</v>
      </c>
      <c r="U590" s="20">
        <v>0</v>
      </c>
      <c r="V590" s="20">
        <v>0</v>
      </c>
      <c r="W590" s="20">
        <v>0</v>
      </c>
      <c r="X590" s="20">
        <v>0</v>
      </c>
      <c r="Y590" s="20">
        <v>0</v>
      </c>
      <c r="AA590" s="2">
        <f>IFERROR(INDEX('Holiday Schedule'!$D$3:$D$24,MATCH(A590,'Holiday Schedule'!$C$3:$C$24,0)),0)</f>
        <v>0</v>
      </c>
      <c r="AB590" s="2">
        <f t="shared" si="72"/>
        <v>2</v>
      </c>
      <c r="AC590" s="2">
        <f t="shared" si="73"/>
        <v>0</v>
      </c>
      <c r="AD590" s="5">
        <f t="shared" si="74"/>
        <v>0</v>
      </c>
      <c r="AE590" s="5">
        <f t="shared" si="75"/>
        <v>0</v>
      </c>
      <c r="AG590" s="2">
        <f t="shared" si="76"/>
        <v>8</v>
      </c>
      <c r="AH590" s="2">
        <f t="shared" si="77"/>
        <v>2025</v>
      </c>
      <c r="AJ590" s="5">
        <f t="shared" si="78"/>
        <v>0</v>
      </c>
      <c r="AK590" s="2" t="str">
        <f t="shared" si="79"/>
        <v/>
      </c>
    </row>
    <row r="591" spans="1:114" x14ac:dyDescent="0.25">
      <c r="A591" s="18">
        <v>45874</v>
      </c>
      <c r="B591" s="20">
        <v>0</v>
      </c>
      <c r="C591" s="20">
        <v>0</v>
      </c>
      <c r="D591" s="20">
        <v>0</v>
      </c>
      <c r="E591" s="20">
        <v>0</v>
      </c>
      <c r="F591" s="20">
        <v>0</v>
      </c>
      <c r="G591" s="20">
        <v>0</v>
      </c>
      <c r="H591" s="20">
        <v>0</v>
      </c>
      <c r="I591" s="20">
        <v>0</v>
      </c>
      <c r="J591" s="20">
        <v>0</v>
      </c>
      <c r="K591" s="20">
        <v>0</v>
      </c>
      <c r="L591" s="20">
        <v>0</v>
      </c>
      <c r="M591" s="20">
        <v>0</v>
      </c>
      <c r="N591" s="20">
        <v>0</v>
      </c>
      <c r="O591" s="20">
        <v>0</v>
      </c>
      <c r="P591" s="20">
        <v>0</v>
      </c>
      <c r="Q591" s="20">
        <v>0</v>
      </c>
      <c r="R591" s="20">
        <v>0</v>
      </c>
      <c r="S591" s="20">
        <v>0</v>
      </c>
      <c r="T591" s="20">
        <v>0</v>
      </c>
      <c r="U591" s="20">
        <v>0</v>
      </c>
      <c r="V591" s="20">
        <v>0</v>
      </c>
      <c r="W591" s="20">
        <v>0</v>
      </c>
      <c r="X591" s="20">
        <v>0</v>
      </c>
      <c r="Y591" s="20">
        <v>0</v>
      </c>
      <c r="AA591" s="2">
        <f>IFERROR(INDEX('Holiday Schedule'!$D$3:$D$24,MATCH(A591,'Holiday Schedule'!$C$3:$C$24,0)),0)</f>
        <v>0</v>
      </c>
      <c r="AB591" s="2">
        <f t="shared" si="72"/>
        <v>3</v>
      </c>
      <c r="AC591" s="2">
        <f t="shared" si="73"/>
        <v>0</v>
      </c>
      <c r="AD591" s="5">
        <f t="shared" si="74"/>
        <v>0</v>
      </c>
      <c r="AE591" s="5">
        <f t="shared" si="75"/>
        <v>0</v>
      </c>
      <c r="AG591" s="2">
        <f t="shared" si="76"/>
        <v>8</v>
      </c>
      <c r="AH591" s="2">
        <f t="shared" si="77"/>
        <v>2025</v>
      </c>
      <c r="AJ591" s="5">
        <f t="shared" si="78"/>
        <v>0</v>
      </c>
      <c r="AK591" s="2" t="str">
        <f t="shared" si="79"/>
        <v/>
      </c>
    </row>
    <row r="592" spans="1:114" x14ac:dyDescent="0.25">
      <c r="A592" s="18">
        <v>45875</v>
      </c>
      <c r="B592" s="20">
        <v>0</v>
      </c>
      <c r="C592" s="20">
        <v>0</v>
      </c>
      <c r="D592" s="20">
        <v>0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  <c r="K592" s="20">
        <v>0</v>
      </c>
      <c r="L592" s="20">
        <v>0</v>
      </c>
      <c r="M592" s="20">
        <v>0</v>
      </c>
      <c r="N592" s="20">
        <v>0</v>
      </c>
      <c r="O592" s="20">
        <v>0</v>
      </c>
      <c r="P592" s="20">
        <v>0</v>
      </c>
      <c r="Q592" s="20">
        <v>0</v>
      </c>
      <c r="R592" s="20">
        <v>0</v>
      </c>
      <c r="S592" s="20">
        <v>0</v>
      </c>
      <c r="T592" s="20">
        <v>0</v>
      </c>
      <c r="U592" s="20">
        <v>0</v>
      </c>
      <c r="V592" s="20">
        <v>0</v>
      </c>
      <c r="W592" s="20">
        <v>0</v>
      </c>
      <c r="X592" s="20">
        <v>0</v>
      </c>
      <c r="Y592" s="20">
        <v>0</v>
      </c>
      <c r="AA592" s="2">
        <f>IFERROR(INDEX('Holiday Schedule'!$D$3:$D$24,MATCH(A592,'Holiday Schedule'!$C$3:$C$24,0)),0)</f>
        <v>0</v>
      </c>
      <c r="AB592" s="2">
        <f t="shared" si="72"/>
        <v>4</v>
      </c>
      <c r="AC592" s="2">
        <f t="shared" si="73"/>
        <v>0</v>
      </c>
      <c r="AD592" s="5">
        <f t="shared" si="74"/>
        <v>0</v>
      </c>
      <c r="AE592" s="5">
        <f t="shared" si="75"/>
        <v>0</v>
      </c>
      <c r="AG592" s="2">
        <f t="shared" si="76"/>
        <v>8</v>
      </c>
      <c r="AH592" s="2">
        <f t="shared" si="77"/>
        <v>2025</v>
      </c>
      <c r="AJ592" s="5">
        <f t="shared" si="78"/>
        <v>0</v>
      </c>
      <c r="AK592" s="2" t="str">
        <f t="shared" si="79"/>
        <v/>
      </c>
    </row>
    <row r="593" spans="1:37" x14ac:dyDescent="0.25">
      <c r="A593" s="18">
        <v>45876</v>
      </c>
      <c r="B593" s="20">
        <v>0</v>
      </c>
      <c r="C593" s="20">
        <v>0</v>
      </c>
      <c r="D593" s="20">
        <v>0</v>
      </c>
      <c r="E593" s="20">
        <v>0</v>
      </c>
      <c r="F593" s="20">
        <v>0</v>
      </c>
      <c r="G593" s="20">
        <v>0</v>
      </c>
      <c r="H593" s="20">
        <v>0</v>
      </c>
      <c r="I593" s="20">
        <v>0</v>
      </c>
      <c r="J593" s="20">
        <v>0</v>
      </c>
      <c r="K593" s="20">
        <v>0</v>
      </c>
      <c r="L593" s="20">
        <v>0</v>
      </c>
      <c r="M593" s="20">
        <v>0</v>
      </c>
      <c r="N593" s="20">
        <v>0</v>
      </c>
      <c r="O593" s="20">
        <v>0</v>
      </c>
      <c r="P593" s="20">
        <v>0</v>
      </c>
      <c r="Q593" s="20">
        <v>0</v>
      </c>
      <c r="R593" s="20">
        <v>0</v>
      </c>
      <c r="S593" s="20">
        <v>0</v>
      </c>
      <c r="T593" s="20">
        <v>0</v>
      </c>
      <c r="U593" s="20">
        <v>0</v>
      </c>
      <c r="V593" s="20">
        <v>0</v>
      </c>
      <c r="W593" s="20">
        <v>0</v>
      </c>
      <c r="X593" s="20">
        <v>0</v>
      </c>
      <c r="Y593" s="20">
        <v>0</v>
      </c>
      <c r="AA593" s="2">
        <f>IFERROR(INDEX('Holiday Schedule'!$D$3:$D$24,MATCH(A593,'Holiday Schedule'!$C$3:$C$24,0)),0)</f>
        <v>0</v>
      </c>
      <c r="AB593" s="2">
        <f t="shared" si="72"/>
        <v>5</v>
      </c>
      <c r="AC593" s="2">
        <f t="shared" si="73"/>
        <v>0</v>
      </c>
      <c r="AD593" s="5">
        <f t="shared" si="74"/>
        <v>0</v>
      </c>
      <c r="AE593" s="5">
        <f t="shared" si="75"/>
        <v>0</v>
      </c>
      <c r="AG593" s="2">
        <f t="shared" si="76"/>
        <v>8</v>
      </c>
      <c r="AH593" s="2">
        <f t="shared" si="77"/>
        <v>2025</v>
      </c>
      <c r="AJ593" s="5">
        <f t="shared" si="78"/>
        <v>0</v>
      </c>
      <c r="AK593" s="2" t="str">
        <f t="shared" si="79"/>
        <v/>
      </c>
    </row>
    <row r="594" spans="1:37" x14ac:dyDescent="0.25">
      <c r="A594" s="18">
        <v>45877</v>
      </c>
      <c r="B594" s="20">
        <v>0</v>
      </c>
      <c r="C594" s="20">
        <v>0</v>
      </c>
      <c r="D594" s="20">
        <v>0</v>
      </c>
      <c r="E594" s="20">
        <v>0</v>
      </c>
      <c r="F594" s="20">
        <v>0</v>
      </c>
      <c r="G594" s="20">
        <v>0</v>
      </c>
      <c r="H594" s="20">
        <v>0</v>
      </c>
      <c r="I594" s="20">
        <v>0</v>
      </c>
      <c r="J594" s="20">
        <v>0</v>
      </c>
      <c r="K594" s="20">
        <v>0</v>
      </c>
      <c r="L594" s="20">
        <v>0</v>
      </c>
      <c r="M594" s="20">
        <v>0</v>
      </c>
      <c r="N594" s="20">
        <v>0</v>
      </c>
      <c r="O594" s="20">
        <v>0</v>
      </c>
      <c r="P594" s="20">
        <v>0</v>
      </c>
      <c r="Q594" s="20">
        <v>0</v>
      </c>
      <c r="R594" s="20">
        <v>0</v>
      </c>
      <c r="S594" s="20">
        <v>0</v>
      </c>
      <c r="T594" s="20">
        <v>0</v>
      </c>
      <c r="U594" s="20">
        <v>0</v>
      </c>
      <c r="V594" s="20">
        <v>0</v>
      </c>
      <c r="W594" s="20">
        <v>0</v>
      </c>
      <c r="X594" s="20">
        <v>0</v>
      </c>
      <c r="Y594" s="20">
        <v>0</v>
      </c>
      <c r="AA594" s="2">
        <f>IFERROR(INDEX('Holiday Schedule'!$D$3:$D$24,MATCH(A594,'Holiday Schedule'!$C$3:$C$24,0)),0)</f>
        <v>0</v>
      </c>
      <c r="AB594" s="2">
        <f t="shared" si="72"/>
        <v>6</v>
      </c>
      <c r="AC594" s="2">
        <f t="shared" si="73"/>
        <v>0</v>
      </c>
      <c r="AD594" s="5">
        <f t="shared" si="74"/>
        <v>0</v>
      </c>
      <c r="AE594" s="5">
        <f t="shared" si="75"/>
        <v>0</v>
      </c>
      <c r="AG594" s="2">
        <f t="shared" si="76"/>
        <v>8</v>
      </c>
      <c r="AH594" s="2">
        <f t="shared" si="77"/>
        <v>2025</v>
      </c>
      <c r="AJ594" s="5">
        <f t="shared" si="78"/>
        <v>0</v>
      </c>
      <c r="AK594" s="2" t="str">
        <f t="shared" si="79"/>
        <v/>
      </c>
    </row>
    <row r="595" spans="1:37" x14ac:dyDescent="0.25">
      <c r="A595" s="18">
        <v>45878</v>
      </c>
      <c r="B595" s="20">
        <v>0</v>
      </c>
      <c r="C595" s="20">
        <v>0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20">
        <v>0</v>
      </c>
      <c r="N595" s="20">
        <v>0</v>
      </c>
      <c r="O595" s="20">
        <v>0</v>
      </c>
      <c r="P595" s="20">
        <v>0</v>
      </c>
      <c r="Q595" s="20">
        <v>0</v>
      </c>
      <c r="R595" s="20">
        <v>0</v>
      </c>
      <c r="S595" s="20">
        <v>0</v>
      </c>
      <c r="T595" s="20">
        <v>0</v>
      </c>
      <c r="U595" s="20">
        <v>0</v>
      </c>
      <c r="V595" s="20">
        <v>0</v>
      </c>
      <c r="W595" s="20">
        <v>0</v>
      </c>
      <c r="X595" s="20">
        <v>0</v>
      </c>
      <c r="Y595" s="20">
        <v>0</v>
      </c>
      <c r="AA595" s="2">
        <f>IFERROR(INDEX('Holiday Schedule'!$D$3:$D$24,MATCH(A595,'Holiday Schedule'!$C$3:$C$24,0)),0)</f>
        <v>0</v>
      </c>
      <c r="AB595" s="2">
        <f t="shared" si="72"/>
        <v>7</v>
      </c>
      <c r="AC595" s="2">
        <f t="shared" si="73"/>
        <v>0</v>
      </c>
      <c r="AD595" s="5">
        <f t="shared" si="74"/>
        <v>0</v>
      </c>
      <c r="AE595" s="5">
        <f t="shared" si="75"/>
        <v>0</v>
      </c>
      <c r="AG595" s="2">
        <f t="shared" si="76"/>
        <v>8</v>
      </c>
      <c r="AH595" s="2">
        <f t="shared" si="77"/>
        <v>2025</v>
      </c>
      <c r="AJ595" s="5">
        <f t="shared" si="78"/>
        <v>0</v>
      </c>
      <c r="AK595" s="2" t="str">
        <f t="shared" si="79"/>
        <v/>
      </c>
    </row>
    <row r="596" spans="1:37" x14ac:dyDescent="0.25">
      <c r="A596" s="18">
        <v>45879</v>
      </c>
      <c r="B596" s="20">
        <v>0</v>
      </c>
      <c r="C596" s="20">
        <v>0</v>
      </c>
      <c r="D596" s="20">
        <v>0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0</v>
      </c>
      <c r="S596" s="20">
        <v>0</v>
      </c>
      <c r="T596" s="20">
        <v>0</v>
      </c>
      <c r="U596" s="20">
        <v>0</v>
      </c>
      <c r="V596" s="20">
        <v>0</v>
      </c>
      <c r="W596" s="20">
        <v>0</v>
      </c>
      <c r="X596" s="20">
        <v>0</v>
      </c>
      <c r="Y596" s="20">
        <v>0</v>
      </c>
      <c r="AA596" s="2">
        <f>IFERROR(INDEX('Holiday Schedule'!$D$3:$D$24,MATCH(A596,'Holiday Schedule'!$C$3:$C$24,0)),0)</f>
        <v>0</v>
      </c>
      <c r="AB596" s="2">
        <f t="shared" si="72"/>
        <v>1</v>
      </c>
      <c r="AC596" s="2">
        <f t="shared" si="73"/>
        <v>0</v>
      </c>
      <c r="AD596" s="5">
        <f t="shared" si="74"/>
        <v>0</v>
      </c>
      <c r="AE596" s="5">
        <f t="shared" si="75"/>
        <v>0</v>
      </c>
      <c r="AG596" s="2">
        <f t="shared" si="76"/>
        <v>8</v>
      </c>
      <c r="AH596" s="2">
        <f t="shared" si="77"/>
        <v>2025</v>
      </c>
      <c r="AJ596" s="5">
        <f t="shared" si="78"/>
        <v>0</v>
      </c>
      <c r="AK596" s="2" t="str">
        <f t="shared" si="79"/>
        <v/>
      </c>
    </row>
    <row r="597" spans="1:37" x14ac:dyDescent="0.25">
      <c r="A597" s="18">
        <v>45880</v>
      </c>
      <c r="B597" s="20">
        <v>0</v>
      </c>
      <c r="C597" s="20">
        <v>0</v>
      </c>
      <c r="D597" s="20">
        <v>0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20">
        <v>0</v>
      </c>
      <c r="N597" s="20">
        <v>0</v>
      </c>
      <c r="O597" s="20">
        <v>0</v>
      </c>
      <c r="P597" s="20">
        <v>0</v>
      </c>
      <c r="Q597" s="20">
        <v>0</v>
      </c>
      <c r="R597" s="20">
        <v>0</v>
      </c>
      <c r="S597" s="20">
        <v>0</v>
      </c>
      <c r="T597" s="20">
        <v>0</v>
      </c>
      <c r="U597" s="20">
        <v>0</v>
      </c>
      <c r="V597" s="20">
        <v>0</v>
      </c>
      <c r="W597" s="20">
        <v>0</v>
      </c>
      <c r="X597" s="20">
        <v>0</v>
      </c>
      <c r="Y597" s="20">
        <v>0</v>
      </c>
      <c r="AA597" s="2">
        <f>IFERROR(INDEX('Holiday Schedule'!$D$3:$D$24,MATCH(A597,'Holiday Schedule'!$C$3:$C$24,0)),0)</f>
        <v>0</v>
      </c>
      <c r="AB597" s="2">
        <f t="shared" si="72"/>
        <v>2</v>
      </c>
      <c r="AC597" s="2">
        <f t="shared" si="73"/>
        <v>0</v>
      </c>
      <c r="AD597" s="5">
        <f t="shared" si="74"/>
        <v>0</v>
      </c>
      <c r="AE597" s="5">
        <f t="shared" si="75"/>
        <v>0</v>
      </c>
      <c r="AG597" s="2">
        <f t="shared" si="76"/>
        <v>8</v>
      </c>
      <c r="AH597" s="2">
        <f t="shared" si="77"/>
        <v>2025</v>
      </c>
      <c r="AJ597" s="5">
        <f t="shared" si="78"/>
        <v>0</v>
      </c>
      <c r="AK597" s="2" t="str">
        <f t="shared" si="79"/>
        <v/>
      </c>
    </row>
    <row r="598" spans="1:37" x14ac:dyDescent="0.25">
      <c r="A598" s="18">
        <v>45881</v>
      </c>
      <c r="B598" s="20">
        <v>0</v>
      </c>
      <c r="C598" s="20">
        <v>0</v>
      </c>
      <c r="D598" s="20">
        <v>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v>0</v>
      </c>
      <c r="S598" s="20">
        <v>0</v>
      </c>
      <c r="T598" s="20">
        <v>0</v>
      </c>
      <c r="U598" s="20">
        <v>0</v>
      </c>
      <c r="V598" s="20">
        <v>0</v>
      </c>
      <c r="W598" s="20">
        <v>0</v>
      </c>
      <c r="X598" s="20">
        <v>0</v>
      </c>
      <c r="Y598" s="20">
        <v>0</v>
      </c>
      <c r="AA598" s="2">
        <f>IFERROR(INDEX('Holiday Schedule'!$D$3:$D$24,MATCH(A598,'Holiday Schedule'!$C$3:$C$24,0)),0)</f>
        <v>0</v>
      </c>
      <c r="AB598" s="2">
        <f t="shared" si="72"/>
        <v>3</v>
      </c>
      <c r="AC598" s="2">
        <f t="shared" si="73"/>
        <v>0</v>
      </c>
      <c r="AD598" s="5">
        <f t="shared" si="74"/>
        <v>0</v>
      </c>
      <c r="AE598" s="5">
        <f t="shared" si="75"/>
        <v>0</v>
      </c>
      <c r="AG598" s="2">
        <f t="shared" si="76"/>
        <v>8</v>
      </c>
      <c r="AH598" s="2">
        <f t="shared" si="77"/>
        <v>2025</v>
      </c>
      <c r="AJ598" s="5">
        <f t="shared" si="78"/>
        <v>0</v>
      </c>
      <c r="AK598" s="2" t="str">
        <f t="shared" si="79"/>
        <v/>
      </c>
    </row>
    <row r="599" spans="1:37" x14ac:dyDescent="0.25">
      <c r="A599" s="18">
        <v>45882</v>
      </c>
      <c r="B599" s="20">
        <v>0</v>
      </c>
      <c r="C599" s="20">
        <v>0</v>
      </c>
      <c r="D599" s="20">
        <v>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20"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v>0</v>
      </c>
      <c r="S599" s="20">
        <v>0</v>
      </c>
      <c r="T599" s="20">
        <v>0</v>
      </c>
      <c r="U599" s="20">
        <v>0</v>
      </c>
      <c r="V599" s="20">
        <v>0</v>
      </c>
      <c r="W599" s="20">
        <v>0</v>
      </c>
      <c r="X599" s="20">
        <v>0</v>
      </c>
      <c r="Y599" s="20">
        <v>0</v>
      </c>
      <c r="AA599" s="2">
        <f>IFERROR(INDEX('Holiday Schedule'!$D$3:$D$24,MATCH(A599,'Holiday Schedule'!$C$3:$C$24,0)),0)</f>
        <v>0</v>
      </c>
      <c r="AB599" s="2">
        <f t="shared" si="72"/>
        <v>4</v>
      </c>
      <c r="AC599" s="2">
        <f t="shared" si="73"/>
        <v>0</v>
      </c>
      <c r="AD599" s="5">
        <f t="shared" si="74"/>
        <v>0</v>
      </c>
      <c r="AE599" s="5">
        <f t="shared" si="75"/>
        <v>0</v>
      </c>
      <c r="AG599" s="2">
        <f t="shared" si="76"/>
        <v>8</v>
      </c>
      <c r="AH599" s="2">
        <f t="shared" si="77"/>
        <v>2025</v>
      </c>
      <c r="AJ599" s="5">
        <f t="shared" si="78"/>
        <v>0</v>
      </c>
      <c r="AK599" s="2" t="str">
        <f t="shared" si="79"/>
        <v/>
      </c>
    </row>
    <row r="600" spans="1:37" x14ac:dyDescent="0.25">
      <c r="A600" s="18">
        <v>45883</v>
      </c>
      <c r="B600" s="20">
        <v>0</v>
      </c>
      <c r="C600" s="20">
        <v>0</v>
      </c>
      <c r="D600" s="20">
        <v>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v>0</v>
      </c>
      <c r="T600" s="20">
        <v>0</v>
      </c>
      <c r="U600" s="20">
        <v>0</v>
      </c>
      <c r="V600" s="20">
        <v>0</v>
      </c>
      <c r="W600" s="20">
        <v>0</v>
      </c>
      <c r="X600" s="20">
        <v>0</v>
      </c>
      <c r="Y600" s="20">
        <v>0</v>
      </c>
      <c r="AA600" s="2">
        <f>IFERROR(INDEX('Holiday Schedule'!$D$3:$D$24,MATCH(A600,'Holiday Schedule'!$C$3:$C$24,0)),0)</f>
        <v>0</v>
      </c>
      <c r="AB600" s="2">
        <f t="shared" si="72"/>
        <v>5</v>
      </c>
      <c r="AC600" s="2">
        <f t="shared" si="73"/>
        <v>0</v>
      </c>
      <c r="AD600" s="5">
        <f t="shared" si="74"/>
        <v>0</v>
      </c>
      <c r="AE600" s="5">
        <f t="shared" si="75"/>
        <v>0</v>
      </c>
      <c r="AG600" s="2">
        <f t="shared" si="76"/>
        <v>8</v>
      </c>
      <c r="AH600" s="2">
        <f t="shared" si="77"/>
        <v>2025</v>
      </c>
      <c r="AJ600" s="5">
        <f t="shared" si="78"/>
        <v>0</v>
      </c>
      <c r="AK600" s="2" t="str">
        <f t="shared" si="79"/>
        <v/>
      </c>
    </row>
    <row r="601" spans="1:37" x14ac:dyDescent="0.25">
      <c r="A601" s="18">
        <v>45884</v>
      </c>
      <c r="B601" s="20">
        <v>0</v>
      </c>
      <c r="C601" s="20">
        <v>0</v>
      </c>
      <c r="D601" s="20">
        <v>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v>0</v>
      </c>
      <c r="T601" s="20">
        <v>0</v>
      </c>
      <c r="U601" s="20">
        <v>0</v>
      </c>
      <c r="V601" s="20">
        <v>0</v>
      </c>
      <c r="W601" s="20">
        <v>0</v>
      </c>
      <c r="X601" s="20">
        <v>0</v>
      </c>
      <c r="Y601" s="20">
        <v>0</v>
      </c>
      <c r="AA601" s="2">
        <f>IFERROR(INDEX('Holiday Schedule'!$D$3:$D$24,MATCH(A601,'Holiday Schedule'!$C$3:$C$24,0)),0)</f>
        <v>0</v>
      </c>
      <c r="AB601" s="2">
        <f t="shared" si="72"/>
        <v>6</v>
      </c>
      <c r="AC601" s="2">
        <f t="shared" si="73"/>
        <v>0</v>
      </c>
      <c r="AD601" s="5">
        <f t="shared" si="74"/>
        <v>0</v>
      </c>
      <c r="AE601" s="5">
        <f t="shared" si="75"/>
        <v>0</v>
      </c>
      <c r="AG601" s="2">
        <f t="shared" si="76"/>
        <v>8</v>
      </c>
      <c r="AH601" s="2">
        <f t="shared" si="77"/>
        <v>2025</v>
      </c>
      <c r="AJ601" s="5">
        <f t="shared" si="78"/>
        <v>0</v>
      </c>
      <c r="AK601" s="2" t="str">
        <f t="shared" si="79"/>
        <v/>
      </c>
    </row>
    <row r="602" spans="1:37" x14ac:dyDescent="0.25">
      <c r="A602" s="18">
        <v>45885</v>
      </c>
      <c r="B602" s="20">
        <v>0</v>
      </c>
      <c r="C602" s="20">
        <v>0</v>
      </c>
      <c r="D602" s="20">
        <v>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20">
        <v>0</v>
      </c>
      <c r="T602" s="20">
        <v>0</v>
      </c>
      <c r="U602" s="20">
        <v>0</v>
      </c>
      <c r="V602" s="20">
        <v>0</v>
      </c>
      <c r="W602" s="20">
        <v>0</v>
      </c>
      <c r="X602" s="20">
        <v>0</v>
      </c>
      <c r="Y602" s="20">
        <v>0</v>
      </c>
      <c r="AA602" s="2">
        <f>IFERROR(INDEX('Holiday Schedule'!$D$3:$D$24,MATCH(A602,'Holiday Schedule'!$C$3:$C$24,0)),0)</f>
        <v>0</v>
      </c>
      <c r="AB602" s="2">
        <f t="shared" si="72"/>
        <v>7</v>
      </c>
      <c r="AC602" s="2">
        <f t="shared" si="73"/>
        <v>0</v>
      </c>
      <c r="AD602" s="5">
        <f t="shared" si="74"/>
        <v>0</v>
      </c>
      <c r="AE602" s="5">
        <f t="shared" si="75"/>
        <v>0</v>
      </c>
      <c r="AG602" s="2">
        <f t="shared" si="76"/>
        <v>8</v>
      </c>
      <c r="AH602" s="2">
        <f t="shared" si="77"/>
        <v>2025</v>
      </c>
      <c r="AJ602" s="5">
        <f t="shared" si="78"/>
        <v>0</v>
      </c>
      <c r="AK602" s="2" t="str">
        <f t="shared" si="79"/>
        <v/>
      </c>
    </row>
    <row r="603" spans="1:37" x14ac:dyDescent="0.25">
      <c r="A603" s="18">
        <v>45886</v>
      </c>
      <c r="B603" s="20">
        <v>0</v>
      </c>
      <c r="C603" s="20">
        <v>0</v>
      </c>
      <c r="D603" s="20">
        <v>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20">
        <v>0</v>
      </c>
      <c r="T603" s="20">
        <v>0</v>
      </c>
      <c r="U603" s="20">
        <v>0</v>
      </c>
      <c r="V603" s="20">
        <v>0</v>
      </c>
      <c r="W603" s="20">
        <v>0</v>
      </c>
      <c r="X603" s="20">
        <v>0</v>
      </c>
      <c r="Y603" s="20">
        <v>0</v>
      </c>
      <c r="AA603" s="2">
        <f>IFERROR(INDEX('Holiday Schedule'!$D$3:$D$24,MATCH(A603,'Holiday Schedule'!$C$3:$C$24,0)),0)</f>
        <v>0</v>
      </c>
      <c r="AB603" s="2">
        <f t="shared" si="72"/>
        <v>1</v>
      </c>
      <c r="AC603" s="2">
        <f t="shared" si="73"/>
        <v>0</v>
      </c>
      <c r="AD603" s="5">
        <f t="shared" si="74"/>
        <v>0</v>
      </c>
      <c r="AE603" s="5">
        <f t="shared" si="75"/>
        <v>0</v>
      </c>
      <c r="AG603" s="2">
        <f t="shared" si="76"/>
        <v>8</v>
      </c>
      <c r="AH603" s="2">
        <f t="shared" si="77"/>
        <v>2025</v>
      </c>
      <c r="AJ603" s="5">
        <f t="shared" si="78"/>
        <v>0</v>
      </c>
      <c r="AK603" s="2" t="str">
        <f t="shared" si="79"/>
        <v/>
      </c>
    </row>
    <row r="604" spans="1:37" x14ac:dyDescent="0.25">
      <c r="A604" s="18">
        <v>45887</v>
      </c>
      <c r="B604" s="20">
        <v>0</v>
      </c>
      <c r="C604" s="20">
        <v>0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0">
        <v>0</v>
      </c>
      <c r="T604" s="20">
        <v>0</v>
      </c>
      <c r="U604" s="20">
        <v>0</v>
      </c>
      <c r="V604" s="20">
        <v>0</v>
      </c>
      <c r="W604" s="20">
        <v>0</v>
      </c>
      <c r="X604" s="20">
        <v>0</v>
      </c>
      <c r="Y604" s="20">
        <v>0</v>
      </c>
      <c r="AA604" s="2">
        <f>IFERROR(INDEX('Holiday Schedule'!$D$3:$D$24,MATCH(A604,'Holiday Schedule'!$C$3:$C$24,0)),0)</f>
        <v>0</v>
      </c>
      <c r="AB604" s="2">
        <f t="shared" si="72"/>
        <v>2</v>
      </c>
      <c r="AC604" s="2">
        <f t="shared" si="73"/>
        <v>0</v>
      </c>
      <c r="AD604" s="5">
        <f t="shared" si="74"/>
        <v>0</v>
      </c>
      <c r="AE604" s="5">
        <f t="shared" si="75"/>
        <v>0</v>
      </c>
      <c r="AG604" s="2">
        <f t="shared" si="76"/>
        <v>8</v>
      </c>
      <c r="AH604" s="2">
        <f t="shared" si="77"/>
        <v>2025</v>
      </c>
      <c r="AJ604" s="5">
        <f t="shared" si="78"/>
        <v>0</v>
      </c>
      <c r="AK604" s="2" t="str">
        <f t="shared" si="79"/>
        <v/>
      </c>
    </row>
    <row r="605" spans="1:37" x14ac:dyDescent="0.25">
      <c r="A605" s="18">
        <v>45888</v>
      </c>
      <c r="B605" s="20">
        <v>0</v>
      </c>
      <c r="C605" s="20">
        <v>0</v>
      </c>
      <c r="D605" s="20">
        <v>0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20">
        <v>0</v>
      </c>
      <c r="T605" s="20">
        <v>0</v>
      </c>
      <c r="U605" s="20">
        <v>0</v>
      </c>
      <c r="V605" s="20">
        <v>0</v>
      </c>
      <c r="W605" s="20">
        <v>0</v>
      </c>
      <c r="X605" s="20">
        <v>0</v>
      </c>
      <c r="Y605" s="20">
        <v>0</v>
      </c>
      <c r="AA605" s="2">
        <f>IFERROR(INDEX('Holiday Schedule'!$D$3:$D$24,MATCH(A605,'Holiday Schedule'!$C$3:$C$24,0)),0)</f>
        <v>0</v>
      </c>
      <c r="AB605" s="2">
        <f t="shared" si="72"/>
        <v>3</v>
      </c>
      <c r="AC605" s="2">
        <f t="shared" si="73"/>
        <v>0</v>
      </c>
      <c r="AD605" s="5">
        <f t="shared" si="74"/>
        <v>0</v>
      </c>
      <c r="AE605" s="5">
        <f t="shared" si="75"/>
        <v>0</v>
      </c>
      <c r="AG605" s="2">
        <f t="shared" si="76"/>
        <v>8</v>
      </c>
      <c r="AH605" s="2">
        <f t="shared" si="77"/>
        <v>2025</v>
      </c>
      <c r="AJ605" s="5">
        <f t="shared" si="78"/>
        <v>0</v>
      </c>
      <c r="AK605" s="2" t="str">
        <f t="shared" si="79"/>
        <v/>
      </c>
    </row>
    <row r="606" spans="1:37" x14ac:dyDescent="0.25">
      <c r="A606" s="18">
        <v>45889</v>
      </c>
      <c r="B606" s="20">
        <v>0</v>
      </c>
      <c r="C606" s="20">
        <v>0</v>
      </c>
      <c r="D606" s="20">
        <v>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0</v>
      </c>
      <c r="S606" s="20">
        <v>0</v>
      </c>
      <c r="T606" s="20">
        <v>0</v>
      </c>
      <c r="U606" s="20">
        <v>0</v>
      </c>
      <c r="V606" s="20">
        <v>0</v>
      </c>
      <c r="W606" s="20">
        <v>0</v>
      </c>
      <c r="X606" s="20">
        <v>0</v>
      </c>
      <c r="Y606" s="20">
        <v>0</v>
      </c>
      <c r="AA606" s="2">
        <f>IFERROR(INDEX('Holiday Schedule'!$D$3:$D$24,MATCH(A606,'Holiday Schedule'!$C$3:$C$24,0)),0)</f>
        <v>0</v>
      </c>
      <c r="AB606" s="2">
        <f t="shared" si="72"/>
        <v>4</v>
      </c>
      <c r="AC606" s="2">
        <f t="shared" si="73"/>
        <v>0</v>
      </c>
      <c r="AD606" s="5">
        <f t="shared" si="74"/>
        <v>0</v>
      </c>
      <c r="AE606" s="5">
        <f t="shared" si="75"/>
        <v>0</v>
      </c>
      <c r="AG606" s="2">
        <f t="shared" si="76"/>
        <v>8</v>
      </c>
      <c r="AH606" s="2">
        <f t="shared" si="77"/>
        <v>2025</v>
      </c>
      <c r="AJ606" s="5">
        <f t="shared" si="78"/>
        <v>0</v>
      </c>
      <c r="AK606" s="2" t="str">
        <f t="shared" si="79"/>
        <v/>
      </c>
    </row>
    <row r="607" spans="1:37" x14ac:dyDescent="0.25">
      <c r="A607" s="18">
        <v>45890</v>
      </c>
      <c r="B607" s="20">
        <v>0</v>
      </c>
      <c r="C607" s="20">
        <v>0</v>
      </c>
      <c r="D607" s="20">
        <v>0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v>0</v>
      </c>
      <c r="T607" s="20">
        <v>0</v>
      </c>
      <c r="U607" s="20">
        <v>0</v>
      </c>
      <c r="V607" s="20">
        <v>0</v>
      </c>
      <c r="W607" s="20">
        <v>0</v>
      </c>
      <c r="X607" s="20">
        <v>0</v>
      </c>
      <c r="Y607" s="20">
        <v>0</v>
      </c>
      <c r="AA607" s="2">
        <f>IFERROR(INDEX('Holiday Schedule'!$D$3:$D$24,MATCH(A607,'Holiday Schedule'!$C$3:$C$24,0)),0)</f>
        <v>0</v>
      </c>
      <c r="AB607" s="2">
        <f t="shared" si="72"/>
        <v>5</v>
      </c>
      <c r="AC607" s="2">
        <f t="shared" si="73"/>
        <v>0</v>
      </c>
      <c r="AD607" s="5">
        <f t="shared" si="74"/>
        <v>0</v>
      </c>
      <c r="AE607" s="5">
        <f t="shared" si="75"/>
        <v>0</v>
      </c>
      <c r="AG607" s="2">
        <f t="shared" si="76"/>
        <v>8</v>
      </c>
      <c r="AH607" s="2">
        <f t="shared" si="77"/>
        <v>2025</v>
      </c>
      <c r="AJ607" s="5">
        <f t="shared" si="78"/>
        <v>0</v>
      </c>
      <c r="AK607" s="2" t="str">
        <f t="shared" si="79"/>
        <v/>
      </c>
    </row>
    <row r="608" spans="1:37" x14ac:dyDescent="0.25">
      <c r="A608" s="18">
        <v>45891</v>
      </c>
      <c r="B608" s="20">
        <v>0</v>
      </c>
      <c r="C608" s="20">
        <v>0</v>
      </c>
      <c r="D608" s="20">
        <v>0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0">
        <v>0</v>
      </c>
      <c r="T608" s="20">
        <v>0</v>
      </c>
      <c r="U608" s="20">
        <v>0</v>
      </c>
      <c r="V608" s="20">
        <v>0</v>
      </c>
      <c r="W608" s="20">
        <v>0</v>
      </c>
      <c r="X608" s="20">
        <v>0</v>
      </c>
      <c r="Y608" s="20">
        <v>0</v>
      </c>
      <c r="AA608" s="2">
        <f>IFERROR(INDEX('Holiday Schedule'!$D$3:$D$24,MATCH(A608,'Holiday Schedule'!$C$3:$C$24,0)),0)</f>
        <v>0</v>
      </c>
      <c r="AB608" s="2">
        <f t="shared" si="72"/>
        <v>6</v>
      </c>
      <c r="AC608" s="2">
        <f t="shared" si="73"/>
        <v>0</v>
      </c>
      <c r="AD608" s="5">
        <f t="shared" si="74"/>
        <v>0</v>
      </c>
      <c r="AE608" s="5">
        <f t="shared" si="75"/>
        <v>0</v>
      </c>
      <c r="AG608" s="2">
        <f t="shared" si="76"/>
        <v>8</v>
      </c>
      <c r="AH608" s="2">
        <f t="shared" si="77"/>
        <v>2025</v>
      </c>
      <c r="AJ608" s="5">
        <f t="shared" si="78"/>
        <v>0</v>
      </c>
      <c r="AK608" s="2" t="str">
        <f t="shared" si="79"/>
        <v/>
      </c>
    </row>
    <row r="609" spans="1:37" x14ac:dyDescent="0.25">
      <c r="A609" s="18">
        <v>45892</v>
      </c>
      <c r="B609" s="20">
        <v>0</v>
      </c>
      <c r="C609" s="20">
        <v>0</v>
      </c>
      <c r="D609" s="20">
        <v>0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0">
        <v>0</v>
      </c>
      <c r="T609" s="20">
        <v>0</v>
      </c>
      <c r="U609" s="20">
        <v>0</v>
      </c>
      <c r="V609" s="20">
        <v>0</v>
      </c>
      <c r="W609" s="20">
        <v>0</v>
      </c>
      <c r="X609" s="20">
        <v>0</v>
      </c>
      <c r="Y609" s="20">
        <v>0</v>
      </c>
      <c r="AA609" s="2">
        <f>IFERROR(INDEX('Holiday Schedule'!$D$3:$D$24,MATCH(A609,'Holiday Schedule'!$C$3:$C$24,0)),0)</f>
        <v>0</v>
      </c>
      <c r="AB609" s="2">
        <f t="shared" si="72"/>
        <v>7</v>
      </c>
      <c r="AC609" s="2">
        <f t="shared" si="73"/>
        <v>0</v>
      </c>
      <c r="AD609" s="5">
        <f t="shared" si="74"/>
        <v>0</v>
      </c>
      <c r="AE609" s="5">
        <f t="shared" si="75"/>
        <v>0</v>
      </c>
      <c r="AG609" s="2">
        <f t="shared" si="76"/>
        <v>8</v>
      </c>
      <c r="AH609" s="2">
        <f t="shared" si="77"/>
        <v>2025</v>
      </c>
      <c r="AJ609" s="5">
        <f t="shared" si="78"/>
        <v>0</v>
      </c>
      <c r="AK609" s="2" t="str">
        <f t="shared" si="79"/>
        <v/>
      </c>
    </row>
    <row r="610" spans="1:37" x14ac:dyDescent="0.25">
      <c r="A610" s="18">
        <v>45893</v>
      </c>
      <c r="B610" s="20">
        <v>0</v>
      </c>
      <c r="C610" s="20">
        <v>0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20">
        <v>0</v>
      </c>
      <c r="T610" s="20">
        <v>0</v>
      </c>
      <c r="U610" s="20">
        <v>0</v>
      </c>
      <c r="V610" s="20">
        <v>0</v>
      </c>
      <c r="W610" s="20">
        <v>0</v>
      </c>
      <c r="X610" s="20">
        <v>0</v>
      </c>
      <c r="Y610" s="20">
        <v>0</v>
      </c>
      <c r="AA610" s="2">
        <f>IFERROR(INDEX('Holiday Schedule'!$D$3:$D$24,MATCH(A610,'Holiday Schedule'!$C$3:$C$24,0)),0)</f>
        <v>0</v>
      </c>
      <c r="AB610" s="2">
        <f t="shared" si="72"/>
        <v>1</v>
      </c>
      <c r="AC610" s="2">
        <f t="shared" si="73"/>
        <v>0</v>
      </c>
      <c r="AD610" s="5">
        <f t="shared" si="74"/>
        <v>0</v>
      </c>
      <c r="AE610" s="5">
        <f t="shared" si="75"/>
        <v>0</v>
      </c>
      <c r="AG610" s="2">
        <f t="shared" si="76"/>
        <v>8</v>
      </c>
      <c r="AH610" s="2">
        <f t="shared" si="77"/>
        <v>2025</v>
      </c>
      <c r="AJ610" s="5">
        <f t="shared" si="78"/>
        <v>0</v>
      </c>
      <c r="AK610" s="2" t="str">
        <f t="shared" si="79"/>
        <v/>
      </c>
    </row>
    <row r="611" spans="1:37" x14ac:dyDescent="0.25">
      <c r="A611" s="18">
        <v>45894</v>
      </c>
      <c r="B611" s="20">
        <v>0</v>
      </c>
      <c r="C611" s="20">
        <v>0</v>
      </c>
      <c r="D611" s="20">
        <v>0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v>0</v>
      </c>
      <c r="S611" s="20">
        <v>0</v>
      </c>
      <c r="T611" s="20">
        <v>0</v>
      </c>
      <c r="U611" s="20">
        <v>0</v>
      </c>
      <c r="V611" s="20">
        <v>0</v>
      </c>
      <c r="W611" s="20">
        <v>0</v>
      </c>
      <c r="X611" s="20">
        <v>0</v>
      </c>
      <c r="Y611" s="20">
        <v>0</v>
      </c>
      <c r="AA611" s="2">
        <f>IFERROR(INDEX('Holiday Schedule'!$D$3:$D$24,MATCH(A611,'Holiday Schedule'!$C$3:$C$24,0)),0)</f>
        <v>0</v>
      </c>
      <c r="AB611" s="2">
        <f t="shared" si="72"/>
        <v>2</v>
      </c>
      <c r="AC611" s="2">
        <f t="shared" si="73"/>
        <v>0</v>
      </c>
      <c r="AD611" s="5">
        <f t="shared" si="74"/>
        <v>0</v>
      </c>
      <c r="AE611" s="5">
        <f t="shared" si="75"/>
        <v>0</v>
      </c>
      <c r="AG611" s="2">
        <f t="shared" si="76"/>
        <v>8</v>
      </c>
      <c r="AH611" s="2">
        <f t="shared" si="77"/>
        <v>2025</v>
      </c>
      <c r="AJ611" s="5">
        <f t="shared" si="78"/>
        <v>0</v>
      </c>
      <c r="AK611" s="2" t="str">
        <f t="shared" si="79"/>
        <v/>
      </c>
    </row>
    <row r="612" spans="1:37" x14ac:dyDescent="0.25">
      <c r="A612" s="18">
        <v>45895</v>
      </c>
      <c r="B612" s="20">
        <v>0</v>
      </c>
      <c r="C612" s="20">
        <v>0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  <c r="AA612" s="2">
        <f>IFERROR(INDEX('Holiday Schedule'!$D$3:$D$24,MATCH(A612,'Holiday Schedule'!$C$3:$C$24,0)),0)</f>
        <v>0</v>
      </c>
      <c r="AB612" s="2">
        <f t="shared" si="72"/>
        <v>3</v>
      </c>
      <c r="AC612" s="2">
        <f t="shared" si="73"/>
        <v>0</v>
      </c>
      <c r="AD612" s="5">
        <f t="shared" si="74"/>
        <v>0</v>
      </c>
      <c r="AE612" s="5">
        <f t="shared" si="75"/>
        <v>0</v>
      </c>
      <c r="AG612" s="2">
        <f t="shared" si="76"/>
        <v>8</v>
      </c>
      <c r="AH612" s="2">
        <f t="shared" si="77"/>
        <v>2025</v>
      </c>
      <c r="AJ612" s="5">
        <f t="shared" si="78"/>
        <v>0</v>
      </c>
      <c r="AK612" s="2" t="str">
        <f t="shared" si="79"/>
        <v/>
      </c>
    </row>
    <row r="613" spans="1:37" x14ac:dyDescent="0.25">
      <c r="A613" s="18">
        <v>45896</v>
      </c>
      <c r="B613" s="20">
        <v>0</v>
      </c>
      <c r="C613" s="20">
        <v>0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  <c r="AA613" s="2">
        <f>IFERROR(INDEX('Holiday Schedule'!$D$3:$D$24,MATCH(A613,'Holiday Schedule'!$C$3:$C$24,0)),0)</f>
        <v>0</v>
      </c>
      <c r="AB613" s="2">
        <f t="shared" si="72"/>
        <v>4</v>
      </c>
      <c r="AC613" s="2">
        <f t="shared" si="73"/>
        <v>0</v>
      </c>
      <c r="AD613" s="5">
        <f t="shared" si="74"/>
        <v>0</v>
      </c>
      <c r="AE613" s="5">
        <f t="shared" si="75"/>
        <v>0</v>
      </c>
      <c r="AG613" s="2">
        <f t="shared" si="76"/>
        <v>8</v>
      </c>
      <c r="AH613" s="2">
        <f t="shared" si="77"/>
        <v>2025</v>
      </c>
      <c r="AJ613" s="5">
        <f t="shared" si="78"/>
        <v>0</v>
      </c>
      <c r="AK613" s="2" t="str">
        <f t="shared" si="79"/>
        <v/>
      </c>
    </row>
    <row r="614" spans="1:37" x14ac:dyDescent="0.25">
      <c r="A614" s="18">
        <v>45897</v>
      </c>
      <c r="B614" s="20">
        <v>0</v>
      </c>
      <c r="C614" s="20">
        <v>0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  <c r="AA614" s="2">
        <f>IFERROR(INDEX('Holiday Schedule'!$D$3:$D$24,MATCH(A614,'Holiday Schedule'!$C$3:$C$24,0)),0)</f>
        <v>0</v>
      </c>
      <c r="AB614" s="2">
        <f t="shared" si="72"/>
        <v>5</v>
      </c>
      <c r="AC614" s="2">
        <f t="shared" si="73"/>
        <v>0</v>
      </c>
      <c r="AD614" s="5">
        <f t="shared" si="74"/>
        <v>0</v>
      </c>
      <c r="AE614" s="5">
        <f t="shared" si="75"/>
        <v>0</v>
      </c>
      <c r="AG614" s="2">
        <f t="shared" si="76"/>
        <v>8</v>
      </c>
      <c r="AH614" s="2">
        <f t="shared" si="77"/>
        <v>2025</v>
      </c>
      <c r="AJ614" s="5">
        <f t="shared" si="78"/>
        <v>0</v>
      </c>
      <c r="AK614" s="2" t="str">
        <f t="shared" si="79"/>
        <v/>
      </c>
    </row>
    <row r="615" spans="1:37" x14ac:dyDescent="0.25">
      <c r="A615" s="18">
        <v>45898</v>
      </c>
      <c r="B615" s="20">
        <v>0</v>
      </c>
      <c r="C615" s="20">
        <v>0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  <c r="AA615" s="2">
        <f>IFERROR(INDEX('Holiday Schedule'!$D$3:$D$24,MATCH(A615,'Holiday Schedule'!$C$3:$C$24,0)),0)</f>
        <v>0</v>
      </c>
      <c r="AB615" s="2">
        <f t="shared" si="72"/>
        <v>6</v>
      </c>
      <c r="AC615" s="2">
        <f t="shared" si="73"/>
        <v>0</v>
      </c>
      <c r="AD615" s="5">
        <f t="shared" si="74"/>
        <v>0</v>
      </c>
      <c r="AE615" s="5">
        <f t="shared" si="75"/>
        <v>0</v>
      </c>
      <c r="AG615" s="2">
        <f t="shared" si="76"/>
        <v>8</v>
      </c>
      <c r="AH615" s="2">
        <f t="shared" si="77"/>
        <v>2025</v>
      </c>
      <c r="AJ615" s="5">
        <f t="shared" si="78"/>
        <v>0</v>
      </c>
      <c r="AK615" s="2" t="str">
        <f t="shared" si="79"/>
        <v/>
      </c>
    </row>
    <row r="616" spans="1:37" x14ac:dyDescent="0.25">
      <c r="A616" s="18">
        <v>45899</v>
      </c>
      <c r="B616" s="20">
        <v>0</v>
      </c>
      <c r="C616" s="20">
        <v>0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  <c r="AA616" s="2">
        <f>IFERROR(INDEX('Holiday Schedule'!$D$3:$D$24,MATCH(A616,'Holiday Schedule'!$C$3:$C$24,0)),0)</f>
        <v>0</v>
      </c>
      <c r="AB616" s="2">
        <f t="shared" si="72"/>
        <v>7</v>
      </c>
      <c r="AC616" s="2">
        <f t="shared" si="73"/>
        <v>0</v>
      </c>
      <c r="AD616" s="5">
        <f t="shared" si="74"/>
        <v>0</v>
      </c>
      <c r="AE616" s="5">
        <f t="shared" si="75"/>
        <v>0</v>
      </c>
      <c r="AG616" s="2">
        <f t="shared" si="76"/>
        <v>8</v>
      </c>
      <c r="AH616" s="2">
        <f t="shared" si="77"/>
        <v>2025</v>
      </c>
      <c r="AJ616" s="5">
        <f t="shared" si="78"/>
        <v>0</v>
      </c>
      <c r="AK616" s="2" t="str">
        <f t="shared" si="79"/>
        <v/>
      </c>
    </row>
    <row r="617" spans="1:37" x14ac:dyDescent="0.25">
      <c r="A617" s="18">
        <v>45900</v>
      </c>
      <c r="B617" s="20">
        <v>0</v>
      </c>
      <c r="C617" s="20">
        <v>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  <c r="AA617" s="2">
        <f>IFERROR(INDEX('Holiday Schedule'!$D$3:$D$24,MATCH(A617,'Holiday Schedule'!$C$3:$C$24,0)),0)</f>
        <v>0</v>
      </c>
      <c r="AB617" s="2">
        <f t="shared" si="72"/>
        <v>1</v>
      </c>
      <c r="AC617" s="2">
        <f t="shared" si="73"/>
        <v>0</v>
      </c>
      <c r="AD617" s="5">
        <f t="shared" si="74"/>
        <v>0</v>
      </c>
      <c r="AE617" s="5">
        <f t="shared" si="75"/>
        <v>0</v>
      </c>
      <c r="AG617" s="2">
        <f t="shared" si="76"/>
        <v>8</v>
      </c>
      <c r="AH617" s="2">
        <f t="shared" si="77"/>
        <v>2025</v>
      </c>
      <c r="AJ617" s="5">
        <f t="shared" si="78"/>
        <v>0</v>
      </c>
      <c r="AK617" s="2" t="str">
        <f t="shared" si="79"/>
        <v/>
      </c>
    </row>
    <row r="618" spans="1:37" x14ac:dyDescent="0.25">
      <c r="A618" s="18">
        <v>45901</v>
      </c>
      <c r="B618" s="20">
        <v>0</v>
      </c>
      <c r="C618" s="20">
        <v>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  <c r="AA618" s="2">
        <f>IFERROR(INDEX('Holiday Schedule'!$D$3:$D$24,MATCH(A618,'Holiday Schedule'!$C$3:$C$24,0)),0)</f>
        <v>1</v>
      </c>
      <c r="AB618" s="2">
        <f t="shared" si="72"/>
        <v>2</v>
      </c>
      <c r="AC618" s="2">
        <f t="shared" si="73"/>
        <v>0</v>
      </c>
      <c r="AD618" s="5">
        <f t="shared" si="74"/>
        <v>0</v>
      </c>
      <c r="AE618" s="5">
        <f t="shared" si="75"/>
        <v>0</v>
      </c>
      <c r="AG618" s="2">
        <f t="shared" si="76"/>
        <v>9</v>
      </c>
      <c r="AH618" s="2">
        <f t="shared" si="77"/>
        <v>2025</v>
      </c>
      <c r="AJ618" s="5">
        <f t="shared" si="78"/>
        <v>0</v>
      </c>
      <c r="AK618" s="2" t="str">
        <f t="shared" si="79"/>
        <v/>
      </c>
    </row>
    <row r="619" spans="1:37" x14ac:dyDescent="0.25">
      <c r="A619" s="18">
        <v>45902</v>
      </c>
      <c r="B619" s="20">
        <v>0</v>
      </c>
      <c r="C619" s="20">
        <v>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  <c r="AA619" s="2">
        <f>IFERROR(INDEX('Holiday Schedule'!$D$3:$D$24,MATCH(A619,'Holiday Schedule'!$C$3:$C$24,0)),0)</f>
        <v>0</v>
      </c>
      <c r="AB619" s="2">
        <f t="shared" si="72"/>
        <v>3</v>
      </c>
      <c r="AC619" s="2">
        <f t="shared" si="73"/>
        <v>0</v>
      </c>
      <c r="AD619" s="5">
        <f t="shared" si="74"/>
        <v>0</v>
      </c>
      <c r="AE619" s="5">
        <f t="shared" si="75"/>
        <v>0</v>
      </c>
      <c r="AG619" s="2">
        <f t="shared" si="76"/>
        <v>9</v>
      </c>
      <c r="AH619" s="2">
        <f t="shared" si="77"/>
        <v>2025</v>
      </c>
      <c r="AJ619" s="5">
        <f t="shared" si="78"/>
        <v>0</v>
      </c>
      <c r="AK619" s="2" t="str">
        <f t="shared" si="79"/>
        <v/>
      </c>
    </row>
    <row r="620" spans="1:37" x14ac:dyDescent="0.25">
      <c r="A620" s="18">
        <v>45903</v>
      </c>
      <c r="B620" s="20">
        <v>0</v>
      </c>
      <c r="C620" s="20">
        <v>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  <c r="AA620" s="2">
        <f>IFERROR(INDEX('Holiday Schedule'!$D$3:$D$24,MATCH(A620,'Holiday Schedule'!$C$3:$C$24,0)),0)</f>
        <v>0</v>
      </c>
      <c r="AB620" s="2">
        <f t="shared" si="72"/>
        <v>4</v>
      </c>
      <c r="AC620" s="2">
        <f t="shared" si="73"/>
        <v>0</v>
      </c>
      <c r="AD620" s="5">
        <f t="shared" si="74"/>
        <v>0</v>
      </c>
      <c r="AE620" s="5">
        <f t="shared" si="75"/>
        <v>0</v>
      </c>
      <c r="AG620" s="2">
        <f t="shared" si="76"/>
        <v>9</v>
      </c>
      <c r="AH620" s="2">
        <f t="shared" si="77"/>
        <v>2025</v>
      </c>
      <c r="AJ620" s="5">
        <f t="shared" si="78"/>
        <v>0</v>
      </c>
      <c r="AK620" s="2" t="str">
        <f t="shared" si="79"/>
        <v/>
      </c>
    </row>
    <row r="621" spans="1:37" x14ac:dyDescent="0.25">
      <c r="A621" s="18">
        <v>45904</v>
      </c>
      <c r="B621" s="20">
        <v>0</v>
      </c>
      <c r="C621" s="20">
        <v>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  <c r="AA621" s="2">
        <f>IFERROR(INDEX('Holiday Schedule'!$D$3:$D$24,MATCH(A621,'Holiday Schedule'!$C$3:$C$24,0)),0)</f>
        <v>0</v>
      </c>
      <c r="AB621" s="2">
        <f t="shared" si="72"/>
        <v>5</v>
      </c>
      <c r="AC621" s="2">
        <f t="shared" si="73"/>
        <v>0</v>
      </c>
      <c r="AD621" s="5">
        <f t="shared" si="74"/>
        <v>0</v>
      </c>
      <c r="AE621" s="5">
        <f t="shared" si="75"/>
        <v>0</v>
      </c>
      <c r="AG621" s="2">
        <f t="shared" si="76"/>
        <v>9</v>
      </c>
      <c r="AH621" s="2">
        <f t="shared" si="77"/>
        <v>2025</v>
      </c>
      <c r="AJ621" s="5">
        <f t="shared" si="78"/>
        <v>0</v>
      </c>
      <c r="AK621" s="2" t="str">
        <f t="shared" si="79"/>
        <v/>
      </c>
    </row>
    <row r="622" spans="1:37" x14ac:dyDescent="0.25">
      <c r="A622" s="18">
        <v>45905</v>
      </c>
      <c r="B622" s="20">
        <v>0</v>
      </c>
      <c r="C622" s="20">
        <v>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  <c r="AA622" s="2">
        <f>IFERROR(INDEX('Holiday Schedule'!$D$3:$D$24,MATCH(A622,'Holiday Schedule'!$C$3:$C$24,0)),0)</f>
        <v>0</v>
      </c>
      <c r="AB622" s="2">
        <f t="shared" si="72"/>
        <v>6</v>
      </c>
      <c r="AC622" s="2">
        <f t="shared" si="73"/>
        <v>0</v>
      </c>
      <c r="AD622" s="5">
        <f t="shared" si="74"/>
        <v>0</v>
      </c>
      <c r="AE622" s="5">
        <f t="shared" si="75"/>
        <v>0</v>
      </c>
      <c r="AG622" s="2">
        <f t="shared" si="76"/>
        <v>9</v>
      </c>
      <c r="AH622" s="2">
        <f t="shared" si="77"/>
        <v>2025</v>
      </c>
      <c r="AJ622" s="5">
        <f t="shared" si="78"/>
        <v>0</v>
      </c>
      <c r="AK622" s="2" t="str">
        <f t="shared" si="79"/>
        <v/>
      </c>
    </row>
    <row r="623" spans="1:37" x14ac:dyDescent="0.25">
      <c r="A623" s="18">
        <v>45906</v>
      </c>
      <c r="B623" s="20">
        <v>0</v>
      </c>
      <c r="C623" s="20">
        <v>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  <c r="AA623" s="2">
        <f>IFERROR(INDEX('Holiday Schedule'!$D$3:$D$24,MATCH(A623,'Holiday Schedule'!$C$3:$C$24,0)),0)</f>
        <v>0</v>
      </c>
      <c r="AB623" s="2">
        <f t="shared" si="72"/>
        <v>7</v>
      </c>
      <c r="AC623" s="2">
        <f t="shared" si="73"/>
        <v>0</v>
      </c>
      <c r="AD623" s="5">
        <f t="shared" si="74"/>
        <v>0</v>
      </c>
      <c r="AE623" s="5">
        <f t="shared" si="75"/>
        <v>0</v>
      </c>
      <c r="AG623" s="2">
        <f t="shared" si="76"/>
        <v>9</v>
      </c>
      <c r="AH623" s="2">
        <f t="shared" si="77"/>
        <v>2025</v>
      </c>
      <c r="AJ623" s="5">
        <f t="shared" si="78"/>
        <v>0</v>
      </c>
      <c r="AK623" s="2" t="str">
        <f t="shared" si="79"/>
        <v/>
      </c>
    </row>
    <row r="624" spans="1:37" x14ac:dyDescent="0.25">
      <c r="A624" s="18">
        <v>45907</v>
      </c>
      <c r="B624" s="20">
        <v>0</v>
      </c>
      <c r="C624" s="20">
        <v>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  <c r="AA624" s="2">
        <f>IFERROR(INDEX('Holiday Schedule'!$D$3:$D$24,MATCH(A624,'Holiday Schedule'!$C$3:$C$24,0)),0)</f>
        <v>0</v>
      </c>
      <c r="AB624" s="2">
        <f t="shared" si="72"/>
        <v>1</v>
      </c>
      <c r="AC624" s="2">
        <f t="shared" si="73"/>
        <v>0</v>
      </c>
      <c r="AD624" s="5">
        <f t="shared" si="74"/>
        <v>0</v>
      </c>
      <c r="AE624" s="5">
        <f t="shared" si="75"/>
        <v>0</v>
      </c>
      <c r="AG624" s="2">
        <f t="shared" si="76"/>
        <v>9</v>
      </c>
      <c r="AH624" s="2">
        <f t="shared" si="77"/>
        <v>2025</v>
      </c>
      <c r="AJ624" s="5">
        <f t="shared" si="78"/>
        <v>0</v>
      </c>
      <c r="AK624" s="2" t="str">
        <f t="shared" si="79"/>
        <v/>
      </c>
    </row>
    <row r="625" spans="1:37" x14ac:dyDescent="0.25">
      <c r="A625" s="18">
        <v>45908</v>
      </c>
      <c r="B625" s="20">
        <v>0</v>
      </c>
      <c r="C625" s="20">
        <v>0</v>
      </c>
      <c r="D625" s="20">
        <v>0</v>
      </c>
      <c r="E625" s="20">
        <v>0</v>
      </c>
      <c r="F625" s="20">
        <v>0</v>
      </c>
      <c r="G625" s="20">
        <v>0</v>
      </c>
      <c r="H625" s="20">
        <v>0</v>
      </c>
      <c r="I625" s="20">
        <v>0</v>
      </c>
      <c r="J625" s="20">
        <v>0</v>
      </c>
      <c r="K625" s="20">
        <v>0</v>
      </c>
      <c r="L625" s="20">
        <v>0</v>
      </c>
      <c r="M625" s="20">
        <v>0</v>
      </c>
      <c r="N625" s="20">
        <v>0</v>
      </c>
      <c r="O625" s="20">
        <v>0</v>
      </c>
      <c r="P625" s="20">
        <v>0</v>
      </c>
      <c r="Q625" s="20">
        <v>0</v>
      </c>
      <c r="R625" s="20">
        <v>0</v>
      </c>
      <c r="S625" s="20">
        <v>0</v>
      </c>
      <c r="T625" s="20">
        <v>0</v>
      </c>
      <c r="U625" s="20">
        <v>0</v>
      </c>
      <c r="V625" s="20">
        <v>0</v>
      </c>
      <c r="W625" s="20">
        <v>0</v>
      </c>
      <c r="X625" s="20">
        <v>0</v>
      </c>
      <c r="Y625" s="20">
        <v>0</v>
      </c>
      <c r="AA625" s="2">
        <f>IFERROR(INDEX('Holiday Schedule'!$D$3:$D$24,MATCH(A625,'Holiday Schedule'!$C$3:$C$24,0)),0)</f>
        <v>0</v>
      </c>
      <c r="AB625" s="2">
        <f t="shared" si="72"/>
        <v>2</v>
      </c>
      <c r="AC625" s="2">
        <f t="shared" si="73"/>
        <v>0</v>
      </c>
      <c r="AD625" s="5">
        <f t="shared" si="74"/>
        <v>0</v>
      </c>
      <c r="AE625" s="5">
        <f t="shared" si="75"/>
        <v>0</v>
      </c>
      <c r="AG625" s="2">
        <f t="shared" si="76"/>
        <v>9</v>
      </c>
      <c r="AH625" s="2">
        <f t="shared" si="77"/>
        <v>2025</v>
      </c>
      <c r="AJ625" s="5">
        <f t="shared" si="78"/>
        <v>0</v>
      </c>
      <c r="AK625" s="2" t="str">
        <f t="shared" si="79"/>
        <v/>
      </c>
    </row>
    <row r="626" spans="1:37" x14ac:dyDescent="0.25">
      <c r="A626" s="18">
        <v>45909</v>
      </c>
      <c r="B626" s="20">
        <v>0</v>
      </c>
      <c r="C626" s="20">
        <v>0</v>
      </c>
      <c r="D626" s="20">
        <v>0</v>
      </c>
      <c r="E626" s="20">
        <v>0</v>
      </c>
      <c r="F626" s="20">
        <v>0</v>
      </c>
      <c r="G626" s="20">
        <v>0</v>
      </c>
      <c r="H626" s="20">
        <v>0</v>
      </c>
      <c r="I626" s="20">
        <v>0</v>
      </c>
      <c r="J626" s="20">
        <v>0</v>
      </c>
      <c r="K626" s="20">
        <v>0</v>
      </c>
      <c r="L626" s="20">
        <v>0</v>
      </c>
      <c r="M626" s="20">
        <v>0</v>
      </c>
      <c r="N626" s="20">
        <v>0</v>
      </c>
      <c r="O626" s="20">
        <v>0</v>
      </c>
      <c r="P626" s="20">
        <v>0</v>
      </c>
      <c r="Q626" s="20">
        <v>0</v>
      </c>
      <c r="R626" s="20">
        <v>0</v>
      </c>
      <c r="S626" s="20">
        <v>0</v>
      </c>
      <c r="T626" s="20">
        <v>0</v>
      </c>
      <c r="U626" s="20">
        <v>0</v>
      </c>
      <c r="V626" s="20">
        <v>0</v>
      </c>
      <c r="W626" s="20">
        <v>0</v>
      </c>
      <c r="X626" s="20">
        <v>0</v>
      </c>
      <c r="Y626" s="20">
        <v>0</v>
      </c>
      <c r="AA626" s="2">
        <f>IFERROR(INDEX('Holiday Schedule'!$D$3:$D$24,MATCH(A626,'Holiday Schedule'!$C$3:$C$24,0)),0)</f>
        <v>0</v>
      </c>
      <c r="AB626" s="2">
        <f t="shared" si="72"/>
        <v>3</v>
      </c>
      <c r="AC626" s="2">
        <f t="shared" si="73"/>
        <v>0</v>
      </c>
      <c r="AD626" s="5">
        <f t="shared" si="74"/>
        <v>0</v>
      </c>
      <c r="AE626" s="5">
        <f t="shared" si="75"/>
        <v>0</v>
      </c>
      <c r="AG626" s="2">
        <f t="shared" si="76"/>
        <v>9</v>
      </c>
      <c r="AH626" s="2">
        <f t="shared" si="77"/>
        <v>2025</v>
      </c>
      <c r="AJ626" s="5">
        <f t="shared" si="78"/>
        <v>0</v>
      </c>
      <c r="AK626" s="2" t="str">
        <f t="shared" si="79"/>
        <v/>
      </c>
    </row>
    <row r="627" spans="1:37" x14ac:dyDescent="0.25">
      <c r="A627" s="18">
        <v>45910</v>
      </c>
      <c r="B627" s="20">
        <v>0</v>
      </c>
      <c r="C627" s="20">
        <v>0</v>
      </c>
      <c r="D627" s="20">
        <v>0</v>
      </c>
      <c r="E627" s="20">
        <v>0</v>
      </c>
      <c r="F627" s="20">
        <v>0</v>
      </c>
      <c r="G627" s="20">
        <v>0</v>
      </c>
      <c r="H627" s="20">
        <v>0</v>
      </c>
      <c r="I627" s="20">
        <v>0</v>
      </c>
      <c r="J627" s="20">
        <v>0</v>
      </c>
      <c r="K627" s="20">
        <v>0</v>
      </c>
      <c r="L627" s="20">
        <v>0</v>
      </c>
      <c r="M627" s="20">
        <v>0</v>
      </c>
      <c r="N627" s="20">
        <v>0</v>
      </c>
      <c r="O627" s="20">
        <v>0</v>
      </c>
      <c r="P627" s="20">
        <v>0</v>
      </c>
      <c r="Q627" s="20">
        <v>0</v>
      </c>
      <c r="R627" s="20">
        <v>0</v>
      </c>
      <c r="S627" s="20">
        <v>0</v>
      </c>
      <c r="T627" s="20">
        <v>0</v>
      </c>
      <c r="U627" s="20">
        <v>0</v>
      </c>
      <c r="V627" s="20">
        <v>0</v>
      </c>
      <c r="W627" s="20">
        <v>0</v>
      </c>
      <c r="X627" s="20">
        <v>0</v>
      </c>
      <c r="Y627" s="20">
        <v>0</v>
      </c>
      <c r="AA627" s="2">
        <f>IFERROR(INDEX('Holiday Schedule'!$D$3:$D$24,MATCH(A627,'Holiday Schedule'!$C$3:$C$24,0)),0)</f>
        <v>0</v>
      </c>
      <c r="AB627" s="2">
        <f t="shared" si="72"/>
        <v>4</v>
      </c>
      <c r="AC627" s="2">
        <f t="shared" si="73"/>
        <v>0</v>
      </c>
      <c r="AD627" s="5">
        <f t="shared" si="74"/>
        <v>0</v>
      </c>
      <c r="AE627" s="5">
        <f t="shared" si="75"/>
        <v>0</v>
      </c>
      <c r="AG627" s="2">
        <f t="shared" si="76"/>
        <v>9</v>
      </c>
      <c r="AH627" s="2">
        <f t="shared" si="77"/>
        <v>2025</v>
      </c>
      <c r="AJ627" s="5">
        <f t="shared" si="78"/>
        <v>0</v>
      </c>
      <c r="AK627" s="2" t="str">
        <f t="shared" si="79"/>
        <v/>
      </c>
    </row>
    <row r="628" spans="1:37" x14ac:dyDescent="0.25">
      <c r="A628" s="18">
        <v>45911</v>
      </c>
      <c r="B628" s="20">
        <v>0</v>
      </c>
      <c r="C628" s="20">
        <v>0</v>
      </c>
      <c r="D628" s="20">
        <v>0</v>
      </c>
      <c r="E628" s="20">
        <v>0</v>
      </c>
      <c r="F628" s="20">
        <v>0</v>
      </c>
      <c r="G628" s="20">
        <v>0</v>
      </c>
      <c r="H628" s="20">
        <v>0</v>
      </c>
      <c r="I628" s="20">
        <v>0</v>
      </c>
      <c r="J628" s="20">
        <v>0</v>
      </c>
      <c r="K628" s="20">
        <v>0</v>
      </c>
      <c r="L628" s="20">
        <v>0</v>
      </c>
      <c r="M628" s="20">
        <v>0</v>
      </c>
      <c r="N628" s="20">
        <v>0</v>
      </c>
      <c r="O628" s="20">
        <v>0</v>
      </c>
      <c r="P628" s="20">
        <v>0</v>
      </c>
      <c r="Q628" s="20">
        <v>0</v>
      </c>
      <c r="R628" s="20">
        <v>0</v>
      </c>
      <c r="S628" s="20">
        <v>0</v>
      </c>
      <c r="T628" s="20">
        <v>0</v>
      </c>
      <c r="U628" s="20">
        <v>0</v>
      </c>
      <c r="V628" s="20">
        <v>0</v>
      </c>
      <c r="W628" s="20">
        <v>0</v>
      </c>
      <c r="X628" s="20">
        <v>0</v>
      </c>
      <c r="Y628" s="20">
        <v>0</v>
      </c>
      <c r="AA628" s="2">
        <f>IFERROR(INDEX('Holiday Schedule'!$D$3:$D$24,MATCH(A628,'Holiday Schedule'!$C$3:$C$24,0)),0)</f>
        <v>0</v>
      </c>
      <c r="AB628" s="2">
        <f t="shared" si="72"/>
        <v>5</v>
      </c>
      <c r="AC628" s="2">
        <f t="shared" si="73"/>
        <v>0</v>
      </c>
      <c r="AD628" s="5">
        <f t="shared" si="74"/>
        <v>0</v>
      </c>
      <c r="AE628" s="5">
        <f t="shared" si="75"/>
        <v>0</v>
      </c>
      <c r="AG628" s="2">
        <f t="shared" si="76"/>
        <v>9</v>
      </c>
      <c r="AH628" s="2">
        <f t="shared" si="77"/>
        <v>2025</v>
      </c>
      <c r="AJ628" s="5">
        <f t="shared" si="78"/>
        <v>0</v>
      </c>
      <c r="AK628" s="2" t="str">
        <f t="shared" si="79"/>
        <v/>
      </c>
    </row>
    <row r="629" spans="1:37" x14ac:dyDescent="0.25">
      <c r="A629" s="18">
        <v>45912</v>
      </c>
      <c r="B629" s="20">
        <v>0</v>
      </c>
      <c r="C629" s="20">
        <v>0</v>
      </c>
      <c r="D629" s="20">
        <v>0</v>
      </c>
      <c r="E629" s="20">
        <v>0</v>
      </c>
      <c r="F629" s="20">
        <v>0</v>
      </c>
      <c r="G629" s="20">
        <v>0</v>
      </c>
      <c r="H629" s="20">
        <v>0</v>
      </c>
      <c r="I629" s="20">
        <v>0</v>
      </c>
      <c r="J629" s="20">
        <v>0</v>
      </c>
      <c r="K629" s="20">
        <v>0</v>
      </c>
      <c r="L629" s="20">
        <v>0</v>
      </c>
      <c r="M629" s="20">
        <v>0</v>
      </c>
      <c r="N629" s="20">
        <v>0</v>
      </c>
      <c r="O629" s="20">
        <v>0</v>
      </c>
      <c r="P629" s="20">
        <v>0</v>
      </c>
      <c r="Q629" s="20">
        <v>0</v>
      </c>
      <c r="R629" s="20">
        <v>0</v>
      </c>
      <c r="S629" s="20">
        <v>0</v>
      </c>
      <c r="T629" s="20">
        <v>0</v>
      </c>
      <c r="U629" s="20">
        <v>0</v>
      </c>
      <c r="V629" s="20">
        <v>0</v>
      </c>
      <c r="W629" s="20">
        <v>0</v>
      </c>
      <c r="X629" s="20">
        <v>0</v>
      </c>
      <c r="Y629" s="20">
        <v>0</v>
      </c>
      <c r="AA629" s="2">
        <f>IFERROR(INDEX('Holiday Schedule'!$D$3:$D$24,MATCH(A629,'Holiday Schedule'!$C$3:$C$24,0)),0)</f>
        <v>0</v>
      </c>
      <c r="AB629" s="2">
        <f t="shared" si="72"/>
        <v>6</v>
      </c>
      <c r="AC629" s="2">
        <f t="shared" si="73"/>
        <v>0</v>
      </c>
      <c r="AD629" s="5">
        <f t="shared" si="74"/>
        <v>0</v>
      </c>
      <c r="AE629" s="5">
        <f t="shared" si="75"/>
        <v>0</v>
      </c>
      <c r="AG629" s="2">
        <f t="shared" si="76"/>
        <v>9</v>
      </c>
      <c r="AH629" s="2">
        <f t="shared" si="77"/>
        <v>2025</v>
      </c>
      <c r="AJ629" s="5">
        <f t="shared" si="78"/>
        <v>0</v>
      </c>
      <c r="AK629" s="2" t="str">
        <f t="shared" si="79"/>
        <v/>
      </c>
    </row>
    <row r="630" spans="1:37" x14ac:dyDescent="0.25">
      <c r="A630" s="18">
        <v>45913</v>
      </c>
      <c r="B630" s="20">
        <v>0</v>
      </c>
      <c r="C630" s="20">
        <v>0</v>
      </c>
      <c r="D630" s="20">
        <v>0</v>
      </c>
      <c r="E630" s="20">
        <v>0</v>
      </c>
      <c r="F630" s="20">
        <v>0</v>
      </c>
      <c r="G630" s="20">
        <v>0</v>
      </c>
      <c r="H630" s="20">
        <v>0</v>
      </c>
      <c r="I630" s="20">
        <v>0</v>
      </c>
      <c r="J630" s="20">
        <v>0</v>
      </c>
      <c r="K630" s="20">
        <v>0</v>
      </c>
      <c r="L630" s="20">
        <v>0</v>
      </c>
      <c r="M630" s="20">
        <v>0</v>
      </c>
      <c r="N630" s="20">
        <v>0</v>
      </c>
      <c r="O630" s="20">
        <v>0</v>
      </c>
      <c r="P630" s="20">
        <v>0</v>
      </c>
      <c r="Q630" s="20">
        <v>0</v>
      </c>
      <c r="R630" s="20">
        <v>0</v>
      </c>
      <c r="S630" s="20">
        <v>0</v>
      </c>
      <c r="T630" s="20">
        <v>0</v>
      </c>
      <c r="U630" s="20">
        <v>0</v>
      </c>
      <c r="V630" s="20">
        <v>0</v>
      </c>
      <c r="W630" s="20">
        <v>0</v>
      </c>
      <c r="X630" s="20">
        <v>0</v>
      </c>
      <c r="Y630" s="20">
        <v>0</v>
      </c>
      <c r="AA630" s="2">
        <f>IFERROR(INDEX('Holiday Schedule'!$D$3:$D$24,MATCH(A630,'Holiday Schedule'!$C$3:$C$24,0)),0)</f>
        <v>0</v>
      </c>
      <c r="AB630" s="2">
        <f t="shared" si="72"/>
        <v>7</v>
      </c>
      <c r="AC630" s="2">
        <f t="shared" si="73"/>
        <v>0</v>
      </c>
      <c r="AD630" s="5">
        <f t="shared" si="74"/>
        <v>0</v>
      </c>
      <c r="AE630" s="5">
        <f t="shared" si="75"/>
        <v>0</v>
      </c>
      <c r="AG630" s="2">
        <f t="shared" si="76"/>
        <v>9</v>
      </c>
      <c r="AH630" s="2">
        <f t="shared" si="77"/>
        <v>2025</v>
      </c>
      <c r="AJ630" s="5">
        <f t="shared" si="78"/>
        <v>0</v>
      </c>
      <c r="AK630" s="2" t="str">
        <f t="shared" si="79"/>
        <v/>
      </c>
    </row>
    <row r="631" spans="1:37" x14ac:dyDescent="0.25">
      <c r="A631" s="18">
        <v>45914</v>
      </c>
      <c r="B631" s="20">
        <v>0</v>
      </c>
      <c r="C631" s="20">
        <v>0</v>
      </c>
      <c r="D631" s="20">
        <v>0</v>
      </c>
      <c r="E631" s="20">
        <v>0</v>
      </c>
      <c r="F631" s="20">
        <v>0</v>
      </c>
      <c r="G631" s="20">
        <v>0</v>
      </c>
      <c r="H631" s="20">
        <v>0</v>
      </c>
      <c r="I631" s="20">
        <v>0</v>
      </c>
      <c r="J631" s="20">
        <v>0</v>
      </c>
      <c r="K631" s="20">
        <v>0</v>
      </c>
      <c r="L631" s="20">
        <v>0</v>
      </c>
      <c r="M631" s="20">
        <v>0</v>
      </c>
      <c r="N631" s="20">
        <v>0</v>
      </c>
      <c r="O631" s="20">
        <v>0</v>
      </c>
      <c r="P631" s="20">
        <v>0</v>
      </c>
      <c r="Q631" s="20">
        <v>0</v>
      </c>
      <c r="R631" s="20">
        <v>0</v>
      </c>
      <c r="S631" s="20">
        <v>0</v>
      </c>
      <c r="T631" s="20">
        <v>0</v>
      </c>
      <c r="U631" s="20">
        <v>0</v>
      </c>
      <c r="V631" s="20">
        <v>0</v>
      </c>
      <c r="W631" s="20">
        <v>0</v>
      </c>
      <c r="X631" s="20">
        <v>0</v>
      </c>
      <c r="Y631" s="20">
        <v>0</v>
      </c>
      <c r="AA631" s="2">
        <f>IFERROR(INDEX('Holiday Schedule'!$D$3:$D$24,MATCH(A631,'Holiday Schedule'!$C$3:$C$24,0)),0)</f>
        <v>0</v>
      </c>
      <c r="AB631" s="2">
        <f t="shared" si="72"/>
        <v>1</v>
      </c>
      <c r="AC631" s="2">
        <f t="shared" si="73"/>
        <v>0</v>
      </c>
      <c r="AD631" s="5">
        <f t="shared" si="74"/>
        <v>0</v>
      </c>
      <c r="AE631" s="5">
        <f t="shared" si="75"/>
        <v>0</v>
      </c>
      <c r="AG631" s="2">
        <f t="shared" si="76"/>
        <v>9</v>
      </c>
      <c r="AH631" s="2">
        <f t="shared" si="77"/>
        <v>2025</v>
      </c>
      <c r="AJ631" s="5">
        <f t="shared" si="78"/>
        <v>0</v>
      </c>
      <c r="AK631" s="2" t="str">
        <f t="shared" si="79"/>
        <v/>
      </c>
    </row>
    <row r="632" spans="1:37" x14ac:dyDescent="0.25">
      <c r="A632" s="18">
        <v>45915</v>
      </c>
      <c r="B632" s="20">
        <v>0</v>
      </c>
      <c r="C632" s="20">
        <v>0</v>
      </c>
      <c r="D632" s="20">
        <v>0</v>
      </c>
      <c r="E632" s="20">
        <v>0</v>
      </c>
      <c r="F632" s="20">
        <v>0</v>
      </c>
      <c r="G632" s="20">
        <v>0</v>
      </c>
      <c r="H632" s="20">
        <v>0</v>
      </c>
      <c r="I632" s="20">
        <v>0</v>
      </c>
      <c r="J632" s="20">
        <v>0</v>
      </c>
      <c r="K632" s="20">
        <v>0</v>
      </c>
      <c r="L632" s="20">
        <v>0</v>
      </c>
      <c r="M632" s="20">
        <v>0</v>
      </c>
      <c r="N632" s="20">
        <v>0</v>
      </c>
      <c r="O632" s="20">
        <v>0</v>
      </c>
      <c r="P632" s="20">
        <v>0</v>
      </c>
      <c r="Q632" s="20">
        <v>0</v>
      </c>
      <c r="R632" s="20">
        <v>0</v>
      </c>
      <c r="S632" s="20">
        <v>0</v>
      </c>
      <c r="T632" s="20">
        <v>0</v>
      </c>
      <c r="U632" s="20">
        <v>0</v>
      </c>
      <c r="V632" s="20">
        <v>0</v>
      </c>
      <c r="W632" s="20">
        <v>0</v>
      </c>
      <c r="X632" s="20">
        <v>0</v>
      </c>
      <c r="Y632" s="20">
        <v>0</v>
      </c>
      <c r="AA632" s="2">
        <f>IFERROR(INDEX('Holiday Schedule'!$D$3:$D$24,MATCH(A632,'Holiday Schedule'!$C$3:$C$24,0)),0)</f>
        <v>0</v>
      </c>
      <c r="AB632" s="2">
        <f t="shared" si="72"/>
        <v>2</v>
      </c>
      <c r="AC632" s="2">
        <f t="shared" si="73"/>
        <v>0</v>
      </c>
      <c r="AD632" s="5">
        <f t="shared" si="74"/>
        <v>0</v>
      </c>
      <c r="AE632" s="5">
        <f t="shared" si="75"/>
        <v>0</v>
      </c>
      <c r="AG632" s="2">
        <f t="shared" si="76"/>
        <v>9</v>
      </c>
      <c r="AH632" s="2">
        <f t="shared" si="77"/>
        <v>2025</v>
      </c>
      <c r="AJ632" s="5">
        <f t="shared" si="78"/>
        <v>0</v>
      </c>
      <c r="AK632" s="2" t="str">
        <f t="shared" si="79"/>
        <v/>
      </c>
    </row>
    <row r="633" spans="1:37" x14ac:dyDescent="0.25">
      <c r="A633" s="18">
        <v>45916</v>
      </c>
      <c r="B633" s="20">
        <v>0</v>
      </c>
      <c r="C633" s="20">
        <v>0</v>
      </c>
      <c r="D633" s="20">
        <v>0</v>
      </c>
      <c r="E633" s="20">
        <v>0</v>
      </c>
      <c r="F633" s="20">
        <v>0</v>
      </c>
      <c r="G633" s="20">
        <v>0</v>
      </c>
      <c r="H633" s="20">
        <v>0</v>
      </c>
      <c r="I633" s="20">
        <v>0</v>
      </c>
      <c r="J633" s="20">
        <v>0</v>
      </c>
      <c r="K633" s="20">
        <v>0</v>
      </c>
      <c r="L633" s="20">
        <v>0</v>
      </c>
      <c r="M633" s="20">
        <v>0</v>
      </c>
      <c r="N633" s="20">
        <v>0</v>
      </c>
      <c r="O633" s="20">
        <v>0</v>
      </c>
      <c r="P633" s="20">
        <v>0</v>
      </c>
      <c r="Q633" s="20">
        <v>0</v>
      </c>
      <c r="R633" s="20">
        <v>0</v>
      </c>
      <c r="S633" s="20">
        <v>0</v>
      </c>
      <c r="T633" s="20">
        <v>0</v>
      </c>
      <c r="U633" s="20">
        <v>0</v>
      </c>
      <c r="V633" s="20">
        <v>0</v>
      </c>
      <c r="W633" s="20">
        <v>0</v>
      </c>
      <c r="X633" s="20">
        <v>0</v>
      </c>
      <c r="Y633" s="20">
        <v>0</v>
      </c>
      <c r="AA633" s="2">
        <f>IFERROR(INDEX('Holiday Schedule'!$D$3:$D$24,MATCH(A633,'Holiday Schedule'!$C$3:$C$24,0)),0)</f>
        <v>0</v>
      </c>
      <c r="AB633" s="2">
        <f t="shared" si="72"/>
        <v>3</v>
      </c>
      <c r="AC633" s="2">
        <f t="shared" si="73"/>
        <v>0</v>
      </c>
      <c r="AD633" s="5">
        <f t="shared" si="74"/>
        <v>0</v>
      </c>
      <c r="AE633" s="5">
        <f t="shared" si="75"/>
        <v>0</v>
      </c>
      <c r="AG633" s="2">
        <f t="shared" si="76"/>
        <v>9</v>
      </c>
      <c r="AH633" s="2">
        <f t="shared" si="77"/>
        <v>2025</v>
      </c>
      <c r="AJ633" s="5">
        <f t="shared" si="78"/>
        <v>0</v>
      </c>
      <c r="AK633" s="2" t="str">
        <f t="shared" si="79"/>
        <v/>
      </c>
    </row>
    <row r="634" spans="1:37" x14ac:dyDescent="0.25">
      <c r="A634" s="18">
        <v>45917</v>
      </c>
      <c r="B634" s="20">
        <v>0</v>
      </c>
      <c r="C634" s="20">
        <v>0</v>
      </c>
      <c r="D634" s="20">
        <v>0</v>
      </c>
      <c r="E634" s="20">
        <v>0</v>
      </c>
      <c r="F634" s="20">
        <v>0</v>
      </c>
      <c r="G634" s="20">
        <v>0</v>
      </c>
      <c r="H634" s="20">
        <v>0</v>
      </c>
      <c r="I634" s="20">
        <v>0</v>
      </c>
      <c r="J634" s="20">
        <v>0</v>
      </c>
      <c r="K634" s="20">
        <v>0</v>
      </c>
      <c r="L634" s="20">
        <v>0</v>
      </c>
      <c r="M634" s="20">
        <v>0</v>
      </c>
      <c r="N634" s="20">
        <v>0</v>
      </c>
      <c r="O634" s="20">
        <v>0</v>
      </c>
      <c r="P634" s="20">
        <v>0</v>
      </c>
      <c r="Q634" s="20">
        <v>0</v>
      </c>
      <c r="R634" s="20">
        <v>0</v>
      </c>
      <c r="S634" s="20">
        <v>0</v>
      </c>
      <c r="T634" s="20">
        <v>0</v>
      </c>
      <c r="U634" s="20">
        <v>0</v>
      </c>
      <c r="V634" s="20">
        <v>0</v>
      </c>
      <c r="W634" s="20">
        <v>0</v>
      </c>
      <c r="X634" s="20">
        <v>0</v>
      </c>
      <c r="Y634" s="20">
        <v>0</v>
      </c>
      <c r="AA634" s="2">
        <f>IFERROR(INDEX('Holiday Schedule'!$D$3:$D$24,MATCH(A634,'Holiday Schedule'!$C$3:$C$24,0)),0)</f>
        <v>0</v>
      </c>
      <c r="AB634" s="2">
        <f t="shared" si="72"/>
        <v>4</v>
      </c>
      <c r="AC634" s="2">
        <f t="shared" si="73"/>
        <v>0</v>
      </c>
      <c r="AD634" s="5">
        <f t="shared" si="74"/>
        <v>0</v>
      </c>
      <c r="AE634" s="5">
        <f t="shared" si="75"/>
        <v>0</v>
      </c>
      <c r="AG634" s="2">
        <f t="shared" si="76"/>
        <v>9</v>
      </c>
      <c r="AH634" s="2">
        <f t="shared" si="77"/>
        <v>2025</v>
      </c>
      <c r="AJ634" s="5">
        <f t="shared" si="78"/>
        <v>0</v>
      </c>
      <c r="AK634" s="2" t="str">
        <f t="shared" si="79"/>
        <v/>
      </c>
    </row>
    <row r="635" spans="1:37" x14ac:dyDescent="0.25">
      <c r="A635" s="18">
        <v>45918</v>
      </c>
      <c r="B635" s="20">
        <v>0</v>
      </c>
      <c r="C635" s="20">
        <v>0</v>
      </c>
      <c r="D635" s="20">
        <v>0</v>
      </c>
      <c r="E635" s="20">
        <v>0</v>
      </c>
      <c r="F635" s="20">
        <v>0</v>
      </c>
      <c r="G635" s="20">
        <v>0</v>
      </c>
      <c r="H635" s="20">
        <v>0</v>
      </c>
      <c r="I635" s="20">
        <v>0</v>
      </c>
      <c r="J635" s="20">
        <v>0</v>
      </c>
      <c r="K635" s="20">
        <v>0</v>
      </c>
      <c r="L635" s="20">
        <v>0</v>
      </c>
      <c r="M635" s="20">
        <v>0</v>
      </c>
      <c r="N635" s="20">
        <v>0</v>
      </c>
      <c r="O635" s="20">
        <v>0</v>
      </c>
      <c r="P635" s="20">
        <v>0</v>
      </c>
      <c r="Q635" s="20">
        <v>0</v>
      </c>
      <c r="R635" s="20">
        <v>0</v>
      </c>
      <c r="S635" s="20">
        <v>0</v>
      </c>
      <c r="T635" s="20">
        <v>0</v>
      </c>
      <c r="U635" s="20">
        <v>0</v>
      </c>
      <c r="V635" s="20">
        <v>0</v>
      </c>
      <c r="W635" s="20">
        <v>0</v>
      </c>
      <c r="X635" s="20">
        <v>0</v>
      </c>
      <c r="Y635" s="20">
        <v>0</v>
      </c>
      <c r="AA635" s="2">
        <f>IFERROR(INDEX('Holiday Schedule'!$D$3:$D$24,MATCH(A635,'Holiday Schedule'!$C$3:$C$24,0)),0)</f>
        <v>0</v>
      </c>
      <c r="AB635" s="2">
        <f t="shared" si="72"/>
        <v>5</v>
      </c>
      <c r="AC635" s="2">
        <f t="shared" si="73"/>
        <v>0</v>
      </c>
      <c r="AD635" s="5">
        <f t="shared" si="74"/>
        <v>0</v>
      </c>
      <c r="AE635" s="5">
        <f t="shared" si="75"/>
        <v>0</v>
      </c>
      <c r="AG635" s="2">
        <f t="shared" si="76"/>
        <v>9</v>
      </c>
      <c r="AH635" s="2">
        <f t="shared" si="77"/>
        <v>2025</v>
      </c>
      <c r="AJ635" s="5">
        <f t="shared" si="78"/>
        <v>0</v>
      </c>
      <c r="AK635" s="2" t="str">
        <f t="shared" si="79"/>
        <v/>
      </c>
    </row>
    <row r="636" spans="1:37" x14ac:dyDescent="0.25">
      <c r="A636" s="18">
        <v>45919</v>
      </c>
      <c r="B636" s="20">
        <v>0</v>
      </c>
      <c r="C636" s="20">
        <v>0</v>
      </c>
      <c r="D636" s="20">
        <v>0</v>
      </c>
      <c r="E636" s="20">
        <v>0</v>
      </c>
      <c r="F636" s="20">
        <v>0</v>
      </c>
      <c r="G636" s="20">
        <v>0</v>
      </c>
      <c r="H636" s="20">
        <v>0</v>
      </c>
      <c r="I636" s="20">
        <v>0</v>
      </c>
      <c r="J636" s="20">
        <v>0</v>
      </c>
      <c r="K636" s="20">
        <v>0</v>
      </c>
      <c r="L636" s="20">
        <v>0</v>
      </c>
      <c r="M636" s="20">
        <v>0</v>
      </c>
      <c r="N636" s="20">
        <v>0</v>
      </c>
      <c r="O636" s="20">
        <v>0</v>
      </c>
      <c r="P636" s="20">
        <v>0</v>
      </c>
      <c r="Q636" s="20">
        <v>0</v>
      </c>
      <c r="R636" s="20">
        <v>0</v>
      </c>
      <c r="S636" s="20">
        <v>0</v>
      </c>
      <c r="T636" s="20">
        <v>0</v>
      </c>
      <c r="U636" s="20">
        <v>0</v>
      </c>
      <c r="V636" s="20">
        <v>0</v>
      </c>
      <c r="W636" s="20">
        <v>0</v>
      </c>
      <c r="X636" s="20">
        <v>0</v>
      </c>
      <c r="Y636" s="20">
        <v>0</v>
      </c>
      <c r="AA636" s="2">
        <f>IFERROR(INDEX('Holiday Schedule'!$D$3:$D$24,MATCH(A636,'Holiday Schedule'!$C$3:$C$24,0)),0)</f>
        <v>0</v>
      </c>
      <c r="AB636" s="2">
        <f t="shared" si="72"/>
        <v>6</v>
      </c>
      <c r="AC636" s="2">
        <f t="shared" si="73"/>
        <v>0</v>
      </c>
      <c r="AD636" s="5">
        <f t="shared" si="74"/>
        <v>0</v>
      </c>
      <c r="AE636" s="5">
        <f t="shared" si="75"/>
        <v>0</v>
      </c>
      <c r="AG636" s="2">
        <f t="shared" si="76"/>
        <v>9</v>
      </c>
      <c r="AH636" s="2">
        <f t="shared" si="77"/>
        <v>2025</v>
      </c>
      <c r="AJ636" s="5">
        <f t="shared" si="78"/>
        <v>0</v>
      </c>
      <c r="AK636" s="2" t="str">
        <f t="shared" si="79"/>
        <v/>
      </c>
    </row>
    <row r="637" spans="1:37" x14ac:dyDescent="0.25">
      <c r="A637" s="18">
        <v>45920</v>
      </c>
      <c r="B637" s="20">
        <v>0</v>
      </c>
      <c r="C637" s="20">
        <v>0</v>
      </c>
      <c r="D637" s="20">
        <v>0</v>
      </c>
      <c r="E637" s="20">
        <v>0</v>
      </c>
      <c r="F637" s="20">
        <v>0</v>
      </c>
      <c r="G637" s="20">
        <v>0</v>
      </c>
      <c r="H637" s="20">
        <v>0</v>
      </c>
      <c r="I637" s="20">
        <v>0</v>
      </c>
      <c r="J637" s="20">
        <v>0</v>
      </c>
      <c r="K637" s="20">
        <v>0</v>
      </c>
      <c r="L637" s="20">
        <v>0</v>
      </c>
      <c r="M637" s="20">
        <v>0</v>
      </c>
      <c r="N637" s="20">
        <v>0</v>
      </c>
      <c r="O637" s="20">
        <v>0</v>
      </c>
      <c r="P637" s="20">
        <v>0</v>
      </c>
      <c r="Q637" s="20">
        <v>0</v>
      </c>
      <c r="R637" s="20">
        <v>0</v>
      </c>
      <c r="S637" s="20">
        <v>0</v>
      </c>
      <c r="T637" s="20">
        <v>0</v>
      </c>
      <c r="U637" s="20">
        <v>0</v>
      </c>
      <c r="V637" s="20">
        <v>0</v>
      </c>
      <c r="W637" s="20">
        <v>0</v>
      </c>
      <c r="X637" s="20">
        <v>0</v>
      </c>
      <c r="Y637" s="20">
        <v>0</v>
      </c>
      <c r="AA637" s="2">
        <f>IFERROR(INDEX('Holiday Schedule'!$D$3:$D$24,MATCH(A637,'Holiday Schedule'!$C$3:$C$24,0)),0)</f>
        <v>0</v>
      </c>
      <c r="AB637" s="2">
        <f t="shared" si="72"/>
        <v>7</v>
      </c>
      <c r="AC637" s="2">
        <f t="shared" si="73"/>
        <v>0</v>
      </c>
      <c r="AD637" s="5">
        <f t="shared" si="74"/>
        <v>0</v>
      </c>
      <c r="AE637" s="5">
        <f t="shared" si="75"/>
        <v>0</v>
      </c>
      <c r="AG637" s="2">
        <f t="shared" si="76"/>
        <v>9</v>
      </c>
      <c r="AH637" s="2">
        <f t="shared" si="77"/>
        <v>2025</v>
      </c>
      <c r="AJ637" s="5">
        <f t="shared" si="78"/>
        <v>0</v>
      </c>
      <c r="AK637" s="2" t="str">
        <f t="shared" si="79"/>
        <v/>
      </c>
    </row>
    <row r="638" spans="1:37" x14ac:dyDescent="0.25">
      <c r="A638" s="18">
        <v>45921</v>
      </c>
      <c r="B638" s="20">
        <v>0</v>
      </c>
      <c r="C638" s="20">
        <v>0</v>
      </c>
      <c r="D638" s="20">
        <v>0</v>
      </c>
      <c r="E638" s="20">
        <v>0</v>
      </c>
      <c r="F638" s="20">
        <v>0</v>
      </c>
      <c r="G638" s="20">
        <v>0</v>
      </c>
      <c r="H638" s="20">
        <v>0</v>
      </c>
      <c r="I638" s="20">
        <v>0</v>
      </c>
      <c r="J638" s="20">
        <v>0</v>
      </c>
      <c r="K638" s="20">
        <v>0</v>
      </c>
      <c r="L638" s="20">
        <v>0</v>
      </c>
      <c r="M638" s="20">
        <v>0</v>
      </c>
      <c r="N638" s="20">
        <v>0</v>
      </c>
      <c r="O638" s="20">
        <v>0</v>
      </c>
      <c r="P638" s="20">
        <v>0</v>
      </c>
      <c r="Q638" s="20">
        <v>0</v>
      </c>
      <c r="R638" s="20">
        <v>0</v>
      </c>
      <c r="S638" s="20">
        <v>0</v>
      </c>
      <c r="T638" s="20">
        <v>0</v>
      </c>
      <c r="U638" s="20">
        <v>0</v>
      </c>
      <c r="V638" s="20">
        <v>0</v>
      </c>
      <c r="W638" s="20">
        <v>0</v>
      </c>
      <c r="X638" s="20">
        <v>0</v>
      </c>
      <c r="Y638" s="20">
        <v>0</v>
      </c>
      <c r="AA638" s="2">
        <f>IFERROR(INDEX('Holiday Schedule'!$D$3:$D$24,MATCH(A638,'Holiday Schedule'!$C$3:$C$24,0)),0)</f>
        <v>0</v>
      </c>
      <c r="AB638" s="2">
        <f t="shared" si="72"/>
        <v>1</v>
      </c>
      <c r="AC638" s="2">
        <f t="shared" si="73"/>
        <v>0</v>
      </c>
      <c r="AD638" s="5">
        <f t="shared" si="74"/>
        <v>0</v>
      </c>
      <c r="AE638" s="5">
        <f t="shared" si="75"/>
        <v>0</v>
      </c>
      <c r="AG638" s="2">
        <f t="shared" si="76"/>
        <v>9</v>
      </c>
      <c r="AH638" s="2">
        <f t="shared" si="77"/>
        <v>2025</v>
      </c>
      <c r="AJ638" s="5">
        <f t="shared" si="78"/>
        <v>0</v>
      </c>
      <c r="AK638" s="2" t="str">
        <f t="shared" si="79"/>
        <v/>
      </c>
    </row>
    <row r="639" spans="1:37" x14ac:dyDescent="0.25">
      <c r="A639" s="18">
        <v>45922</v>
      </c>
      <c r="B639" s="20">
        <v>0</v>
      </c>
      <c r="C639" s="20">
        <v>0</v>
      </c>
      <c r="D639" s="20">
        <v>0</v>
      </c>
      <c r="E639" s="20">
        <v>0</v>
      </c>
      <c r="F639" s="20">
        <v>0</v>
      </c>
      <c r="G639" s="20">
        <v>0</v>
      </c>
      <c r="H639" s="20">
        <v>0</v>
      </c>
      <c r="I639" s="20">
        <v>0</v>
      </c>
      <c r="J639" s="20">
        <v>0</v>
      </c>
      <c r="K639" s="20">
        <v>0</v>
      </c>
      <c r="L639" s="20">
        <v>0</v>
      </c>
      <c r="M639" s="20">
        <v>0</v>
      </c>
      <c r="N639" s="20">
        <v>0</v>
      </c>
      <c r="O639" s="20">
        <v>0</v>
      </c>
      <c r="P639" s="20">
        <v>0</v>
      </c>
      <c r="Q639" s="20">
        <v>0</v>
      </c>
      <c r="R639" s="20">
        <v>0</v>
      </c>
      <c r="S639" s="20">
        <v>0</v>
      </c>
      <c r="T639" s="20">
        <v>0</v>
      </c>
      <c r="U639" s="20">
        <v>0</v>
      </c>
      <c r="V639" s="20">
        <v>0</v>
      </c>
      <c r="W639" s="20">
        <v>0</v>
      </c>
      <c r="X639" s="20">
        <v>0</v>
      </c>
      <c r="Y639" s="20">
        <v>0</v>
      </c>
      <c r="AA639" s="2">
        <f>IFERROR(INDEX('Holiday Schedule'!$D$3:$D$24,MATCH(A639,'Holiday Schedule'!$C$3:$C$24,0)),0)</f>
        <v>0</v>
      </c>
      <c r="AB639" s="2">
        <f t="shared" si="72"/>
        <v>2</v>
      </c>
      <c r="AC639" s="2">
        <f t="shared" si="73"/>
        <v>0</v>
      </c>
      <c r="AD639" s="5">
        <f t="shared" si="74"/>
        <v>0</v>
      </c>
      <c r="AE639" s="5">
        <f t="shared" si="75"/>
        <v>0</v>
      </c>
      <c r="AG639" s="2">
        <f t="shared" si="76"/>
        <v>9</v>
      </c>
      <c r="AH639" s="2">
        <f t="shared" si="77"/>
        <v>2025</v>
      </c>
      <c r="AJ639" s="5">
        <f t="shared" si="78"/>
        <v>0</v>
      </c>
      <c r="AK639" s="2" t="str">
        <f t="shared" si="79"/>
        <v/>
      </c>
    </row>
    <row r="640" spans="1:37" x14ac:dyDescent="0.25">
      <c r="A640" s="18">
        <v>45923</v>
      </c>
      <c r="B640" s="20">
        <v>0</v>
      </c>
      <c r="C640" s="20">
        <v>0</v>
      </c>
      <c r="D640" s="20">
        <v>0</v>
      </c>
      <c r="E640" s="20">
        <v>0</v>
      </c>
      <c r="F640" s="20">
        <v>0</v>
      </c>
      <c r="G640" s="20">
        <v>0</v>
      </c>
      <c r="H640" s="20">
        <v>0</v>
      </c>
      <c r="I640" s="20">
        <v>0</v>
      </c>
      <c r="J640" s="20">
        <v>0</v>
      </c>
      <c r="K640" s="20">
        <v>0</v>
      </c>
      <c r="L640" s="20">
        <v>0</v>
      </c>
      <c r="M640" s="20">
        <v>0</v>
      </c>
      <c r="N640" s="20">
        <v>0</v>
      </c>
      <c r="O640" s="20">
        <v>0</v>
      </c>
      <c r="P640" s="20">
        <v>0</v>
      </c>
      <c r="Q640" s="20">
        <v>0</v>
      </c>
      <c r="R640" s="20">
        <v>0</v>
      </c>
      <c r="S640" s="20">
        <v>0</v>
      </c>
      <c r="T640" s="20">
        <v>0</v>
      </c>
      <c r="U640" s="20">
        <v>0</v>
      </c>
      <c r="V640" s="20">
        <v>0</v>
      </c>
      <c r="W640" s="20">
        <v>0</v>
      </c>
      <c r="X640" s="20">
        <v>0</v>
      </c>
      <c r="Y640" s="20">
        <v>0</v>
      </c>
      <c r="AA640" s="2">
        <f>IFERROR(INDEX('Holiday Schedule'!$D$3:$D$24,MATCH(A640,'Holiday Schedule'!$C$3:$C$24,0)),0)</f>
        <v>0</v>
      </c>
      <c r="AB640" s="2">
        <f t="shared" si="72"/>
        <v>3</v>
      </c>
      <c r="AC640" s="2">
        <f t="shared" si="73"/>
        <v>0</v>
      </c>
      <c r="AD640" s="5">
        <f t="shared" si="74"/>
        <v>0</v>
      </c>
      <c r="AE640" s="5">
        <f t="shared" si="75"/>
        <v>0</v>
      </c>
      <c r="AG640" s="2">
        <f t="shared" si="76"/>
        <v>9</v>
      </c>
      <c r="AH640" s="2">
        <f t="shared" si="77"/>
        <v>2025</v>
      </c>
      <c r="AJ640" s="5">
        <f t="shared" si="78"/>
        <v>0</v>
      </c>
      <c r="AK640" s="2" t="str">
        <f t="shared" si="79"/>
        <v/>
      </c>
    </row>
    <row r="641" spans="1:37" x14ac:dyDescent="0.25">
      <c r="A641" s="18">
        <v>45924</v>
      </c>
      <c r="B641" s="20">
        <v>0</v>
      </c>
      <c r="C641" s="20">
        <v>0</v>
      </c>
      <c r="D641" s="20">
        <v>0</v>
      </c>
      <c r="E641" s="20">
        <v>0</v>
      </c>
      <c r="F641" s="20">
        <v>0</v>
      </c>
      <c r="G641" s="20">
        <v>0</v>
      </c>
      <c r="H641" s="20">
        <v>0</v>
      </c>
      <c r="I641" s="20">
        <v>0</v>
      </c>
      <c r="J641" s="20">
        <v>0</v>
      </c>
      <c r="K641" s="20">
        <v>0</v>
      </c>
      <c r="L641" s="20">
        <v>0</v>
      </c>
      <c r="M641" s="20">
        <v>0</v>
      </c>
      <c r="N641" s="20">
        <v>0</v>
      </c>
      <c r="O641" s="20">
        <v>0</v>
      </c>
      <c r="P641" s="20">
        <v>0</v>
      </c>
      <c r="Q641" s="20">
        <v>0</v>
      </c>
      <c r="R641" s="20">
        <v>0</v>
      </c>
      <c r="S641" s="20">
        <v>0</v>
      </c>
      <c r="T641" s="20">
        <v>0</v>
      </c>
      <c r="U641" s="20">
        <v>0</v>
      </c>
      <c r="V641" s="20">
        <v>0</v>
      </c>
      <c r="W641" s="20">
        <v>0</v>
      </c>
      <c r="X641" s="20">
        <v>0</v>
      </c>
      <c r="Y641" s="20">
        <v>0</v>
      </c>
      <c r="AA641" s="2">
        <f>IFERROR(INDEX('Holiday Schedule'!$D$3:$D$24,MATCH(A641,'Holiday Schedule'!$C$3:$C$24,0)),0)</f>
        <v>0</v>
      </c>
      <c r="AB641" s="2">
        <f t="shared" si="72"/>
        <v>4</v>
      </c>
      <c r="AC641" s="2">
        <f t="shared" si="73"/>
        <v>0</v>
      </c>
      <c r="AD641" s="5">
        <f t="shared" si="74"/>
        <v>0</v>
      </c>
      <c r="AE641" s="5">
        <f t="shared" si="75"/>
        <v>0</v>
      </c>
      <c r="AG641" s="2">
        <f t="shared" si="76"/>
        <v>9</v>
      </c>
      <c r="AH641" s="2">
        <f t="shared" si="77"/>
        <v>2025</v>
      </c>
      <c r="AJ641" s="5">
        <f t="shared" si="78"/>
        <v>0</v>
      </c>
      <c r="AK641" s="2" t="str">
        <f t="shared" si="79"/>
        <v/>
      </c>
    </row>
    <row r="642" spans="1:37" x14ac:dyDescent="0.25">
      <c r="A642" s="18">
        <v>45925</v>
      </c>
      <c r="B642" s="20">
        <v>0</v>
      </c>
      <c r="C642" s="20">
        <v>0</v>
      </c>
      <c r="D642" s="20">
        <v>0</v>
      </c>
      <c r="E642" s="20">
        <v>0</v>
      </c>
      <c r="F642" s="20">
        <v>0</v>
      </c>
      <c r="G642" s="20">
        <v>0</v>
      </c>
      <c r="H642" s="20">
        <v>0</v>
      </c>
      <c r="I642" s="20">
        <v>0</v>
      </c>
      <c r="J642" s="20">
        <v>0</v>
      </c>
      <c r="K642" s="20">
        <v>0</v>
      </c>
      <c r="L642" s="20">
        <v>0</v>
      </c>
      <c r="M642" s="20">
        <v>0</v>
      </c>
      <c r="N642" s="20">
        <v>0</v>
      </c>
      <c r="O642" s="20">
        <v>0</v>
      </c>
      <c r="P642" s="20">
        <v>0</v>
      </c>
      <c r="Q642" s="20">
        <v>0</v>
      </c>
      <c r="R642" s="20">
        <v>0</v>
      </c>
      <c r="S642" s="20">
        <v>0</v>
      </c>
      <c r="T642" s="20">
        <v>0</v>
      </c>
      <c r="U642" s="20">
        <v>0</v>
      </c>
      <c r="V642" s="20">
        <v>0</v>
      </c>
      <c r="W642" s="20">
        <v>0</v>
      </c>
      <c r="X642" s="20">
        <v>0</v>
      </c>
      <c r="Y642" s="20">
        <v>0</v>
      </c>
      <c r="AA642" s="2">
        <f>IFERROR(INDEX('Holiday Schedule'!$D$3:$D$24,MATCH(A642,'Holiday Schedule'!$C$3:$C$24,0)),0)</f>
        <v>0</v>
      </c>
      <c r="AB642" s="2">
        <f t="shared" si="72"/>
        <v>5</v>
      </c>
      <c r="AC642" s="2">
        <f t="shared" si="73"/>
        <v>0</v>
      </c>
      <c r="AD642" s="5">
        <f t="shared" si="74"/>
        <v>0</v>
      </c>
      <c r="AE642" s="5">
        <f t="shared" si="75"/>
        <v>0</v>
      </c>
      <c r="AG642" s="2">
        <f t="shared" si="76"/>
        <v>9</v>
      </c>
      <c r="AH642" s="2">
        <f t="shared" si="77"/>
        <v>2025</v>
      </c>
      <c r="AJ642" s="5">
        <f t="shared" si="78"/>
        <v>0</v>
      </c>
      <c r="AK642" s="2" t="str">
        <f t="shared" si="79"/>
        <v/>
      </c>
    </row>
    <row r="643" spans="1:37" x14ac:dyDescent="0.25">
      <c r="A643" s="18">
        <v>45926</v>
      </c>
      <c r="B643" s="20">
        <v>0</v>
      </c>
      <c r="C643" s="20">
        <v>0</v>
      </c>
      <c r="D643" s="20">
        <v>0</v>
      </c>
      <c r="E643" s="20">
        <v>0</v>
      </c>
      <c r="F643" s="20">
        <v>0</v>
      </c>
      <c r="G643" s="20">
        <v>0</v>
      </c>
      <c r="H643" s="20">
        <v>0</v>
      </c>
      <c r="I643" s="20">
        <v>0</v>
      </c>
      <c r="J643" s="20">
        <v>0</v>
      </c>
      <c r="K643" s="20">
        <v>0</v>
      </c>
      <c r="L643" s="20">
        <v>0</v>
      </c>
      <c r="M643" s="20">
        <v>0</v>
      </c>
      <c r="N643" s="20">
        <v>0</v>
      </c>
      <c r="O643" s="20">
        <v>0</v>
      </c>
      <c r="P643" s="20">
        <v>0</v>
      </c>
      <c r="Q643" s="20">
        <v>0</v>
      </c>
      <c r="R643" s="20">
        <v>0</v>
      </c>
      <c r="S643" s="20">
        <v>0</v>
      </c>
      <c r="T643" s="20">
        <v>0</v>
      </c>
      <c r="U643" s="20">
        <v>0</v>
      </c>
      <c r="V643" s="20">
        <v>0</v>
      </c>
      <c r="W643" s="20">
        <v>0</v>
      </c>
      <c r="X643" s="20">
        <v>0</v>
      </c>
      <c r="Y643" s="20">
        <v>0</v>
      </c>
      <c r="AA643" s="2">
        <f>IFERROR(INDEX('Holiday Schedule'!$D$3:$D$24,MATCH(A643,'Holiday Schedule'!$C$3:$C$24,0)),0)</f>
        <v>0</v>
      </c>
      <c r="AB643" s="2">
        <f t="shared" si="72"/>
        <v>6</v>
      </c>
      <c r="AC643" s="2">
        <f t="shared" si="73"/>
        <v>0</v>
      </c>
      <c r="AD643" s="5">
        <f t="shared" si="74"/>
        <v>0</v>
      </c>
      <c r="AE643" s="5">
        <f t="shared" si="75"/>
        <v>0</v>
      </c>
      <c r="AG643" s="2">
        <f t="shared" si="76"/>
        <v>9</v>
      </c>
      <c r="AH643" s="2">
        <f t="shared" si="77"/>
        <v>2025</v>
      </c>
      <c r="AJ643" s="5">
        <f t="shared" si="78"/>
        <v>0</v>
      </c>
      <c r="AK643" s="2" t="str">
        <f t="shared" si="79"/>
        <v/>
      </c>
    </row>
    <row r="644" spans="1:37" x14ac:dyDescent="0.25">
      <c r="A644" s="18">
        <v>45927</v>
      </c>
      <c r="B644" s="20">
        <v>0</v>
      </c>
      <c r="C644" s="20">
        <v>0</v>
      </c>
      <c r="D644" s="20">
        <v>0</v>
      </c>
      <c r="E644" s="20">
        <v>0</v>
      </c>
      <c r="F644" s="20">
        <v>0</v>
      </c>
      <c r="G644" s="20">
        <v>0</v>
      </c>
      <c r="H644" s="20">
        <v>0</v>
      </c>
      <c r="I644" s="20">
        <v>0</v>
      </c>
      <c r="J644" s="20">
        <v>0</v>
      </c>
      <c r="K644" s="20">
        <v>0</v>
      </c>
      <c r="L644" s="20">
        <v>0</v>
      </c>
      <c r="M644" s="20">
        <v>0</v>
      </c>
      <c r="N644" s="20">
        <v>0</v>
      </c>
      <c r="O644" s="20">
        <v>0</v>
      </c>
      <c r="P644" s="20">
        <v>0</v>
      </c>
      <c r="Q644" s="20">
        <v>0</v>
      </c>
      <c r="R644" s="20">
        <v>0</v>
      </c>
      <c r="S644" s="20">
        <v>0</v>
      </c>
      <c r="T644" s="20">
        <v>0</v>
      </c>
      <c r="U644" s="20">
        <v>0</v>
      </c>
      <c r="V644" s="20">
        <v>0</v>
      </c>
      <c r="W644" s="20">
        <v>0</v>
      </c>
      <c r="X644" s="20">
        <v>0</v>
      </c>
      <c r="Y644" s="20">
        <v>0</v>
      </c>
      <c r="AA644" s="2">
        <f>IFERROR(INDEX('Holiday Schedule'!$D$3:$D$24,MATCH(A644,'Holiday Schedule'!$C$3:$C$24,0)),0)</f>
        <v>0</v>
      </c>
      <c r="AB644" s="2">
        <f t="shared" si="72"/>
        <v>7</v>
      </c>
      <c r="AC644" s="2">
        <f t="shared" si="73"/>
        <v>0</v>
      </c>
      <c r="AD644" s="5">
        <f t="shared" si="74"/>
        <v>0</v>
      </c>
      <c r="AE644" s="5">
        <f t="shared" si="75"/>
        <v>0</v>
      </c>
      <c r="AG644" s="2">
        <f t="shared" si="76"/>
        <v>9</v>
      </c>
      <c r="AH644" s="2">
        <f t="shared" si="77"/>
        <v>2025</v>
      </c>
      <c r="AJ644" s="5">
        <f t="shared" si="78"/>
        <v>0</v>
      </c>
      <c r="AK644" s="2" t="str">
        <f t="shared" si="79"/>
        <v/>
      </c>
    </row>
    <row r="645" spans="1:37" x14ac:dyDescent="0.25">
      <c r="A645" s="18">
        <v>45928</v>
      </c>
      <c r="B645" s="20">
        <v>0</v>
      </c>
      <c r="C645" s="20">
        <v>0</v>
      </c>
      <c r="D645" s="20">
        <v>0</v>
      </c>
      <c r="E645" s="20">
        <v>0</v>
      </c>
      <c r="F645" s="20">
        <v>0</v>
      </c>
      <c r="G645" s="20">
        <v>0</v>
      </c>
      <c r="H645" s="20">
        <v>0</v>
      </c>
      <c r="I645" s="20">
        <v>0</v>
      </c>
      <c r="J645" s="20">
        <v>0</v>
      </c>
      <c r="K645" s="20">
        <v>0</v>
      </c>
      <c r="L645" s="20">
        <v>0</v>
      </c>
      <c r="M645" s="20">
        <v>0</v>
      </c>
      <c r="N645" s="20">
        <v>0</v>
      </c>
      <c r="O645" s="20">
        <v>0</v>
      </c>
      <c r="P645" s="20">
        <v>0</v>
      </c>
      <c r="Q645" s="20">
        <v>0</v>
      </c>
      <c r="R645" s="20">
        <v>0</v>
      </c>
      <c r="S645" s="20">
        <v>0</v>
      </c>
      <c r="T645" s="20">
        <v>0</v>
      </c>
      <c r="U645" s="20">
        <v>0</v>
      </c>
      <c r="V645" s="20">
        <v>0</v>
      </c>
      <c r="W645" s="20">
        <v>0</v>
      </c>
      <c r="X645" s="20">
        <v>0</v>
      </c>
      <c r="Y645" s="20">
        <v>0</v>
      </c>
      <c r="AA645" s="2">
        <f>IFERROR(INDEX('Holiday Schedule'!$D$3:$D$24,MATCH(A645,'Holiday Schedule'!$C$3:$C$24,0)),0)</f>
        <v>0</v>
      </c>
      <c r="AB645" s="2">
        <f t="shared" si="72"/>
        <v>1</v>
      </c>
      <c r="AC645" s="2">
        <f t="shared" si="73"/>
        <v>0</v>
      </c>
      <c r="AD645" s="5">
        <f t="shared" si="74"/>
        <v>0</v>
      </c>
      <c r="AE645" s="5">
        <f t="shared" si="75"/>
        <v>0</v>
      </c>
      <c r="AG645" s="2">
        <f t="shared" si="76"/>
        <v>9</v>
      </c>
      <c r="AH645" s="2">
        <f t="shared" si="77"/>
        <v>2025</v>
      </c>
      <c r="AJ645" s="5">
        <f t="shared" si="78"/>
        <v>0</v>
      </c>
      <c r="AK645" s="2" t="str">
        <f t="shared" si="79"/>
        <v/>
      </c>
    </row>
    <row r="646" spans="1:37" x14ac:dyDescent="0.25">
      <c r="A646" s="18">
        <v>45929</v>
      </c>
      <c r="B646" s="20">
        <v>0</v>
      </c>
      <c r="C646" s="20">
        <v>0</v>
      </c>
      <c r="D646" s="20">
        <v>0</v>
      </c>
      <c r="E646" s="20">
        <v>0</v>
      </c>
      <c r="F646" s="20">
        <v>0</v>
      </c>
      <c r="G646" s="20">
        <v>0</v>
      </c>
      <c r="H646" s="20">
        <v>0</v>
      </c>
      <c r="I646" s="20">
        <v>0</v>
      </c>
      <c r="J646" s="20">
        <v>0</v>
      </c>
      <c r="K646" s="20">
        <v>0</v>
      </c>
      <c r="L646" s="20">
        <v>0</v>
      </c>
      <c r="M646" s="20">
        <v>0</v>
      </c>
      <c r="N646" s="20">
        <v>0</v>
      </c>
      <c r="O646" s="20">
        <v>0</v>
      </c>
      <c r="P646" s="20">
        <v>0</v>
      </c>
      <c r="Q646" s="20">
        <v>0</v>
      </c>
      <c r="R646" s="20">
        <v>0</v>
      </c>
      <c r="S646" s="20">
        <v>0</v>
      </c>
      <c r="T646" s="20">
        <v>0</v>
      </c>
      <c r="U646" s="20">
        <v>0</v>
      </c>
      <c r="V646" s="20">
        <v>0</v>
      </c>
      <c r="W646" s="20">
        <v>0</v>
      </c>
      <c r="X646" s="20">
        <v>0</v>
      </c>
      <c r="Y646" s="20">
        <v>0</v>
      </c>
      <c r="AA646" s="2">
        <f>IFERROR(INDEX('Holiday Schedule'!$D$3:$D$24,MATCH(A646,'Holiday Schedule'!$C$3:$C$24,0)),0)</f>
        <v>0</v>
      </c>
      <c r="AB646" s="2">
        <f t="shared" si="72"/>
        <v>2</v>
      </c>
      <c r="AC646" s="2">
        <f t="shared" si="73"/>
        <v>0</v>
      </c>
      <c r="AD646" s="5">
        <f t="shared" si="74"/>
        <v>0</v>
      </c>
      <c r="AE646" s="5">
        <f t="shared" si="75"/>
        <v>0</v>
      </c>
      <c r="AG646" s="2">
        <f t="shared" si="76"/>
        <v>9</v>
      </c>
      <c r="AH646" s="2">
        <f t="shared" si="77"/>
        <v>2025</v>
      </c>
      <c r="AJ646" s="5">
        <f t="shared" si="78"/>
        <v>0</v>
      </c>
      <c r="AK646" s="2" t="str">
        <f t="shared" si="79"/>
        <v/>
      </c>
    </row>
    <row r="647" spans="1:37" x14ac:dyDescent="0.25">
      <c r="A647" s="18">
        <v>45930</v>
      </c>
      <c r="B647" s="20">
        <v>0</v>
      </c>
      <c r="C647" s="20">
        <v>0</v>
      </c>
      <c r="D647" s="20">
        <v>0</v>
      </c>
      <c r="E647" s="20">
        <v>0</v>
      </c>
      <c r="F647" s="20">
        <v>0</v>
      </c>
      <c r="G647" s="20">
        <v>0</v>
      </c>
      <c r="H647" s="20">
        <v>0</v>
      </c>
      <c r="I647" s="20">
        <v>0</v>
      </c>
      <c r="J647" s="20">
        <v>0</v>
      </c>
      <c r="K647" s="20">
        <v>0</v>
      </c>
      <c r="L647" s="20">
        <v>0</v>
      </c>
      <c r="M647" s="20">
        <v>0</v>
      </c>
      <c r="N647" s="20">
        <v>0</v>
      </c>
      <c r="O647" s="20">
        <v>0</v>
      </c>
      <c r="P647" s="20">
        <v>0</v>
      </c>
      <c r="Q647" s="20">
        <v>0</v>
      </c>
      <c r="R647" s="20">
        <v>0</v>
      </c>
      <c r="S647" s="20">
        <v>0</v>
      </c>
      <c r="T647" s="20">
        <v>0</v>
      </c>
      <c r="U647" s="20">
        <v>0</v>
      </c>
      <c r="V647" s="20">
        <v>0</v>
      </c>
      <c r="W647" s="20">
        <v>0</v>
      </c>
      <c r="X647" s="20">
        <v>0</v>
      </c>
      <c r="Y647" s="20">
        <v>0</v>
      </c>
      <c r="AA647" s="2">
        <f>IFERROR(INDEX('Holiday Schedule'!$D$3:$D$24,MATCH(A647,'Holiday Schedule'!$C$3:$C$24,0)),0)</f>
        <v>0</v>
      </c>
      <c r="AB647" s="2">
        <f t="shared" si="72"/>
        <v>3</v>
      </c>
      <c r="AC647" s="2">
        <f t="shared" si="73"/>
        <v>0</v>
      </c>
      <c r="AD647" s="5">
        <f t="shared" si="74"/>
        <v>0</v>
      </c>
      <c r="AE647" s="5">
        <f t="shared" si="75"/>
        <v>0</v>
      </c>
      <c r="AG647" s="2">
        <f t="shared" si="76"/>
        <v>9</v>
      </c>
      <c r="AH647" s="2">
        <f t="shared" si="77"/>
        <v>2025</v>
      </c>
      <c r="AJ647" s="5">
        <f t="shared" si="78"/>
        <v>0</v>
      </c>
      <c r="AK647" s="2" t="str">
        <f t="shared" si="79"/>
        <v/>
      </c>
    </row>
    <row r="648" spans="1:37" x14ac:dyDescent="0.25">
      <c r="A648" s="18">
        <v>45931</v>
      </c>
      <c r="B648" s="20">
        <v>0</v>
      </c>
      <c r="C648" s="20">
        <v>0</v>
      </c>
      <c r="D648" s="20">
        <v>0</v>
      </c>
      <c r="E648" s="20">
        <v>0</v>
      </c>
      <c r="F648" s="20">
        <v>0</v>
      </c>
      <c r="G648" s="20">
        <v>0</v>
      </c>
      <c r="H648" s="20">
        <v>0</v>
      </c>
      <c r="I648" s="20">
        <v>0</v>
      </c>
      <c r="J648" s="20">
        <v>0</v>
      </c>
      <c r="K648" s="20">
        <v>0</v>
      </c>
      <c r="L648" s="20">
        <v>0</v>
      </c>
      <c r="M648" s="20">
        <v>0</v>
      </c>
      <c r="N648" s="20">
        <v>0</v>
      </c>
      <c r="O648" s="20">
        <v>0</v>
      </c>
      <c r="P648" s="20">
        <v>0</v>
      </c>
      <c r="Q648" s="20">
        <v>0</v>
      </c>
      <c r="R648" s="20">
        <v>0</v>
      </c>
      <c r="S648" s="20">
        <v>0</v>
      </c>
      <c r="T648" s="20">
        <v>0</v>
      </c>
      <c r="U648" s="20">
        <v>0</v>
      </c>
      <c r="V648" s="20">
        <v>0</v>
      </c>
      <c r="W648" s="20">
        <v>0</v>
      </c>
      <c r="X648" s="20">
        <v>0</v>
      </c>
      <c r="Y648" s="20">
        <v>0</v>
      </c>
      <c r="AA648" s="2">
        <f>IFERROR(INDEX('Holiday Schedule'!$D$3:$D$24,MATCH(A648,'Holiday Schedule'!$C$3:$C$24,0)),0)</f>
        <v>0</v>
      </c>
      <c r="AB648" s="2">
        <f t="shared" si="72"/>
        <v>4</v>
      </c>
      <c r="AC648" s="2">
        <f t="shared" si="73"/>
        <v>0</v>
      </c>
      <c r="AD648" s="5">
        <f t="shared" si="74"/>
        <v>0</v>
      </c>
      <c r="AE648" s="5">
        <f t="shared" si="75"/>
        <v>0</v>
      </c>
      <c r="AG648" s="2">
        <f t="shared" si="76"/>
        <v>10</v>
      </c>
      <c r="AH648" s="2">
        <f t="shared" si="77"/>
        <v>2025</v>
      </c>
      <c r="AJ648" s="5">
        <f t="shared" si="78"/>
        <v>0</v>
      </c>
      <c r="AK648" s="2" t="str">
        <f t="shared" si="79"/>
        <v/>
      </c>
    </row>
    <row r="649" spans="1:37" x14ac:dyDescent="0.25">
      <c r="A649" s="18">
        <v>45932</v>
      </c>
      <c r="B649" s="20">
        <v>0</v>
      </c>
      <c r="C649" s="20">
        <v>0</v>
      </c>
      <c r="D649" s="20">
        <v>0</v>
      </c>
      <c r="E649" s="20">
        <v>0</v>
      </c>
      <c r="F649" s="20">
        <v>0</v>
      </c>
      <c r="G649" s="20">
        <v>0</v>
      </c>
      <c r="H649" s="20">
        <v>0</v>
      </c>
      <c r="I649" s="20">
        <v>0</v>
      </c>
      <c r="J649" s="20">
        <v>0</v>
      </c>
      <c r="K649" s="20">
        <v>0</v>
      </c>
      <c r="L649" s="20">
        <v>0</v>
      </c>
      <c r="M649" s="20">
        <v>0</v>
      </c>
      <c r="N649" s="20">
        <v>0</v>
      </c>
      <c r="O649" s="20">
        <v>0</v>
      </c>
      <c r="P649" s="20">
        <v>0</v>
      </c>
      <c r="Q649" s="20">
        <v>0</v>
      </c>
      <c r="R649" s="20">
        <v>0</v>
      </c>
      <c r="S649" s="20">
        <v>0</v>
      </c>
      <c r="T649" s="20">
        <v>0</v>
      </c>
      <c r="U649" s="20">
        <v>0</v>
      </c>
      <c r="V649" s="20">
        <v>0</v>
      </c>
      <c r="W649" s="20">
        <v>0</v>
      </c>
      <c r="X649" s="20">
        <v>0</v>
      </c>
      <c r="Y649" s="20">
        <v>0</v>
      </c>
      <c r="AA649" s="2">
        <f>IFERROR(INDEX('Holiday Schedule'!$D$3:$D$24,MATCH(A649,'Holiday Schedule'!$C$3:$C$24,0)),0)</f>
        <v>0</v>
      </c>
      <c r="AB649" s="2">
        <f t="shared" si="72"/>
        <v>5</v>
      </c>
      <c r="AC649" s="2">
        <f t="shared" si="73"/>
        <v>0</v>
      </c>
      <c r="AD649" s="5">
        <f t="shared" si="74"/>
        <v>0</v>
      </c>
      <c r="AE649" s="5">
        <f t="shared" si="75"/>
        <v>0</v>
      </c>
      <c r="AG649" s="2">
        <f t="shared" si="76"/>
        <v>10</v>
      </c>
      <c r="AH649" s="2">
        <f t="shared" si="77"/>
        <v>2025</v>
      </c>
      <c r="AJ649" s="5">
        <f t="shared" si="78"/>
        <v>0</v>
      </c>
      <c r="AK649" s="2" t="str">
        <f t="shared" si="79"/>
        <v/>
      </c>
    </row>
    <row r="650" spans="1:37" x14ac:dyDescent="0.25">
      <c r="A650" s="18">
        <v>45933</v>
      </c>
      <c r="B650" s="20">
        <v>0</v>
      </c>
      <c r="C650" s="20">
        <v>0</v>
      </c>
      <c r="D650" s="20">
        <v>0</v>
      </c>
      <c r="E650" s="20">
        <v>0</v>
      </c>
      <c r="F650" s="20">
        <v>0</v>
      </c>
      <c r="G650" s="20">
        <v>0</v>
      </c>
      <c r="H650" s="20">
        <v>0</v>
      </c>
      <c r="I650" s="20">
        <v>0</v>
      </c>
      <c r="J650" s="20">
        <v>0</v>
      </c>
      <c r="K650" s="20">
        <v>0</v>
      </c>
      <c r="L650" s="20">
        <v>0</v>
      </c>
      <c r="M650" s="20">
        <v>0</v>
      </c>
      <c r="N650" s="20">
        <v>0</v>
      </c>
      <c r="O650" s="20">
        <v>0</v>
      </c>
      <c r="P650" s="20">
        <v>0</v>
      </c>
      <c r="Q650" s="20">
        <v>0</v>
      </c>
      <c r="R650" s="20">
        <v>0</v>
      </c>
      <c r="S650" s="20">
        <v>0</v>
      </c>
      <c r="T650" s="20">
        <v>0</v>
      </c>
      <c r="U650" s="20">
        <v>0</v>
      </c>
      <c r="V650" s="20">
        <v>0</v>
      </c>
      <c r="W650" s="20">
        <v>0</v>
      </c>
      <c r="X650" s="20">
        <v>0</v>
      </c>
      <c r="Y650" s="20">
        <v>0</v>
      </c>
      <c r="AA650" s="2">
        <f>IFERROR(INDEX('Holiday Schedule'!$D$3:$D$24,MATCH(A650,'Holiday Schedule'!$C$3:$C$24,0)),0)</f>
        <v>0</v>
      </c>
      <c r="AB650" s="2">
        <f t="shared" ref="AB650:AB713" si="80">WEEKDAY(A650)</f>
        <v>6</v>
      </c>
      <c r="AC650" s="2">
        <f t="shared" ref="AC650:AC713" si="81">IF(AND(AB650&gt;1,AB650&lt;7,AA650&lt;1),SUM(I650:X650),0)</f>
        <v>0</v>
      </c>
      <c r="AD650" s="5">
        <f t="shared" ref="AD650:AD713" si="82">AE650-AC650</f>
        <v>0</v>
      </c>
      <c r="AE650" s="5">
        <f t="shared" ref="AE650:AE713" si="83">SUM(B650:Y650)</f>
        <v>0</v>
      </c>
      <c r="AG650" s="2">
        <f t="shared" ref="AG650:AG713" si="84">MONTH(A650)</f>
        <v>10</v>
      </c>
      <c r="AH650" s="2">
        <f t="shared" ref="AH650:AH713" si="85">YEAR(A650)</f>
        <v>2025</v>
      </c>
      <c r="AJ650" s="5">
        <f t="shared" ref="AJ650:AJ713" si="86">MAX(B650:Y650)</f>
        <v>0</v>
      </c>
      <c r="AK650" s="2" t="str">
        <f t="shared" ref="AK650:AK713" si="87">IF(AE650&gt;0,INDEX(B$8:Y$8,MATCH(AJ650,B650:Y650,0)),"")</f>
        <v/>
      </c>
    </row>
    <row r="651" spans="1:37" x14ac:dyDescent="0.25">
      <c r="A651" s="18">
        <v>45934</v>
      </c>
      <c r="B651" s="20">
        <v>0</v>
      </c>
      <c r="C651" s="20">
        <v>0</v>
      </c>
      <c r="D651" s="20">
        <v>0</v>
      </c>
      <c r="E651" s="20">
        <v>0</v>
      </c>
      <c r="F651" s="20">
        <v>0</v>
      </c>
      <c r="G651" s="20">
        <v>0</v>
      </c>
      <c r="H651" s="20">
        <v>0</v>
      </c>
      <c r="I651" s="20">
        <v>0</v>
      </c>
      <c r="J651" s="20">
        <v>0</v>
      </c>
      <c r="K651" s="20">
        <v>0</v>
      </c>
      <c r="L651" s="20">
        <v>0</v>
      </c>
      <c r="M651" s="20">
        <v>0</v>
      </c>
      <c r="N651" s="20">
        <v>0</v>
      </c>
      <c r="O651" s="20">
        <v>0</v>
      </c>
      <c r="P651" s="20">
        <v>0</v>
      </c>
      <c r="Q651" s="20">
        <v>0</v>
      </c>
      <c r="R651" s="20">
        <v>0</v>
      </c>
      <c r="S651" s="20">
        <v>0</v>
      </c>
      <c r="T651" s="20">
        <v>0</v>
      </c>
      <c r="U651" s="20">
        <v>0</v>
      </c>
      <c r="V651" s="20">
        <v>0</v>
      </c>
      <c r="W651" s="20">
        <v>0</v>
      </c>
      <c r="X651" s="20">
        <v>0</v>
      </c>
      <c r="Y651" s="20">
        <v>0</v>
      </c>
      <c r="AA651" s="2">
        <f>IFERROR(INDEX('Holiday Schedule'!$D$3:$D$24,MATCH(A651,'Holiday Schedule'!$C$3:$C$24,0)),0)</f>
        <v>0</v>
      </c>
      <c r="AB651" s="2">
        <f t="shared" si="80"/>
        <v>7</v>
      </c>
      <c r="AC651" s="2">
        <f t="shared" si="81"/>
        <v>0</v>
      </c>
      <c r="AD651" s="5">
        <f t="shared" si="82"/>
        <v>0</v>
      </c>
      <c r="AE651" s="5">
        <f t="shared" si="83"/>
        <v>0</v>
      </c>
      <c r="AG651" s="2">
        <f t="shared" si="84"/>
        <v>10</v>
      </c>
      <c r="AH651" s="2">
        <f t="shared" si="85"/>
        <v>2025</v>
      </c>
      <c r="AJ651" s="5">
        <f t="shared" si="86"/>
        <v>0</v>
      </c>
      <c r="AK651" s="2" t="str">
        <f t="shared" si="87"/>
        <v/>
      </c>
    </row>
    <row r="652" spans="1:37" x14ac:dyDescent="0.25">
      <c r="A652" s="18">
        <v>45935</v>
      </c>
      <c r="B652" s="20">
        <v>0</v>
      </c>
      <c r="C652" s="20">
        <v>0</v>
      </c>
      <c r="D652" s="20">
        <v>0</v>
      </c>
      <c r="E652" s="20">
        <v>0</v>
      </c>
      <c r="F652" s="20">
        <v>0</v>
      </c>
      <c r="G652" s="20">
        <v>0</v>
      </c>
      <c r="H652" s="20">
        <v>0</v>
      </c>
      <c r="I652" s="20">
        <v>0</v>
      </c>
      <c r="J652" s="20">
        <v>0</v>
      </c>
      <c r="K652" s="20">
        <v>0</v>
      </c>
      <c r="L652" s="20">
        <v>0</v>
      </c>
      <c r="M652" s="20">
        <v>0</v>
      </c>
      <c r="N652" s="20">
        <v>0</v>
      </c>
      <c r="O652" s="20">
        <v>0</v>
      </c>
      <c r="P652" s="20">
        <v>0</v>
      </c>
      <c r="Q652" s="20">
        <v>0</v>
      </c>
      <c r="R652" s="20">
        <v>0</v>
      </c>
      <c r="S652" s="20">
        <v>0</v>
      </c>
      <c r="T652" s="20">
        <v>0</v>
      </c>
      <c r="U652" s="20">
        <v>0</v>
      </c>
      <c r="V652" s="20">
        <v>0</v>
      </c>
      <c r="W652" s="20">
        <v>0</v>
      </c>
      <c r="X652" s="20">
        <v>0</v>
      </c>
      <c r="Y652" s="20">
        <v>0</v>
      </c>
      <c r="AA652" s="2">
        <f>IFERROR(INDEX('Holiday Schedule'!$D$3:$D$24,MATCH(A652,'Holiday Schedule'!$C$3:$C$24,0)),0)</f>
        <v>0</v>
      </c>
      <c r="AB652" s="2">
        <f t="shared" si="80"/>
        <v>1</v>
      </c>
      <c r="AC652" s="2">
        <f t="shared" si="81"/>
        <v>0</v>
      </c>
      <c r="AD652" s="5">
        <f t="shared" si="82"/>
        <v>0</v>
      </c>
      <c r="AE652" s="5">
        <f t="shared" si="83"/>
        <v>0</v>
      </c>
      <c r="AG652" s="2">
        <f t="shared" si="84"/>
        <v>10</v>
      </c>
      <c r="AH652" s="2">
        <f t="shared" si="85"/>
        <v>2025</v>
      </c>
      <c r="AJ652" s="5">
        <f t="shared" si="86"/>
        <v>0</v>
      </c>
      <c r="AK652" s="2" t="str">
        <f t="shared" si="87"/>
        <v/>
      </c>
    </row>
    <row r="653" spans="1:37" x14ac:dyDescent="0.25">
      <c r="A653" s="18">
        <v>45936</v>
      </c>
      <c r="B653" s="20">
        <v>0</v>
      </c>
      <c r="C653" s="20">
        <v>0</v>
      </c>
      <c r="D653" s="20">
        <v>0</v>
      </c>
      <c r="E653" s="20">
        <v>0</v>
      </c>
      <c r="F653" s="20">
        <v>0</v>
      </c>
      <c r="G653" s="20">
        <v>0</v>
      </c>
      <c r="H653" s="20">
        <v>0</v>
      </c>
      <c r="I653" s="20">
        <v>0</v>
      </c>
      <c r="J653" s="20">
        <v>0</v>
      </c>
      <c r="K653" s="20">
        <v>0</v>
      </c>
      <c r="L653" s="20">
        <v>0</v>
      </c>
      <c r="M653" s="20">
        <v>0</v>
      </c>
      <c r="N653" s="20">
        <v>0</v>
      </c>
      <c r="O653" s="20">
        <v>0</v>
      </c>
      <c r="P653" s="20">
        <v>0</v>
      </c>
      <c r="Q653" s="20">
        <v>0</v>
      </c>
      <c r="R653" s="20">
        <v>0</v>
      </c>
      <c r="S653" s="20">
        <v>0</v>
      </c>
      <c r="T653" s="20">
        <v>0</v>
      </c>
      <c r="U653" s="20">
        <v>0</v>
      </c>
      <c r="V653" s="20">
        <v>0</v>
      </c>
      <c r="W653" s="20">
        <v>0</v>
      </c>
      <c r="X653" s="20">
        <v>0</v>
      </c>
      <c r="Y653" s="20">
        <v>0</v>
      </c>
      <c r="AA653" s="2">
        <f>IFERROR(INDEX('Holiday Schedule'!$D$3:$D$24,MATCH(A653,'Holiday Schedule'!$C$3:$C$24,0)),0)</f>
        <v>0</v>
      </c>
      <c r="AB653" s="2">
        <f t="shared" si="80"/>
        <v>2</v>
      </c>
      <c r="AC653" s="2">
        <f t="shared" si="81"/>
        <v>0</v>
      </c>
      <c r="AD653" s="5">
        <f t="shared" si="82"/>
        <v>0</v>
      </c>
      <c r="AE653" s="5">
        <f t="shared" si="83"/>
        <v>0</v>
      </c>
      <c r="AG653" s="2">
        <f t="shared" si="84"/>
        <v>10</v>
      </c>
      <c r="AH653" s="2">
        <f t="shared" si="85"/>
        <v>2025</v>
      </c>
      <c r="AJ653" s="5">
        <f t="shared" si="86"/>
        <v>0</v>
      </c>
      <c r="AK653" s="2" t="str">
        <f t="shared" si="87"/>
        <v/>
      </c>
    </row>
    <row r="654" spans="1:37" x14ac:dyDescent="0.25">
      <c r="A654" s="18">
        <v>45937</v>
      </c>
      <c r="B654" s="20">
        <v>0</v>
      </c>
      <c r="C654" s="20">
        <v>0</v>
      </c>
      <c r="D654" s="20">
        <v>0</v>
      </c>
      <c r="E654" s="20">
        <v>0</v>
      </c>
      <c r="F654" s="20">
        <v>0</v>
      </c>
      <c r="G654" s="20">
        <v>0</v>
      </c>
      <c r="H654" s="20">
        <v>0</v>
      </c>
      <c r="I654" s="20">
        <v>0</v>
      </c>
      <c r="J654" s="20">
        <v>0</v>
      </c>
      <c r="K654" s="20">
        <v>0</v>
      </c>
      <c r="L654" s="20">
        <v>0</v>
      </c>
      <c r="M654" s="20">
        <v>0</v>
      </c>
      <c r="N654" s="20">
        <v>0</v>
      </c>
      <c r="O654" s="20">
        <v>0</v>
      </c>
      <c r="P654" s="20">
        <v>0</v>
      </c>
      <c r="Q654" s="20">
        <v>0</v>
      </c>
      <c r="R654" s="20">
        <v>0</v>
      </c>
      <c r="S654" s="20">
        <v>0</v>
      </c>
      <c r="T654" s="20">
        <v>0</v>
      </c>
      <c r="U654" s="20">
        <v>0</v>
      </c>
      <c r="V654" s="20">
        <v>0</v>
      </c>
      <c r="W654" s="20">
        <v>0</v>
      </c>
      <c r="X654" s="20">
        <v>0</v>
      </c>
      <c r="Y654" s="20">
        <v>0</v>
      </c>
      <c r="AA654" s="2">
        <f>IFERROR(INDEX('Holiday Schedule'!$D$3:$D$24,MATCH(A654,'Holiday Schedule'!$C$3:$C$24,0)),0)</f>
        <v>0</v>
      </c>
      <c r="AB654" s="2">
        <f t="shared" si="80"/>
        <v>3</v>
      </c>
      <c r="AC654" s="2">
        <f t="shared" si="81"/>
        <v>0</v>
      </c>
      <c r="AD654" s="5">
        <f t="shared" si="82"/>
        <v>0</v>
      </c>
      <c r="AE654" s="5">
        <f t="shared" si="83"/>
        <v>0</v>
      </c>
      <c r="AG654" s="2">
        <f t="shared" si="84"/>
        <v>10</v>
      </c>
      <c r="AH654" s="2">
        <f t="shared" si="85"/>
        <v>2025</v>
      </c>
      <c r="AJ654" s="5">
        <f t="shared" si="86"/>
        <v>0</v>
      </c>
      <c r="AK654" s="2" t="str">
        <f t="shared" si="87"/>
        <v/>
      </c>
    </row>
    <row r="655" spans="1:37" x14ac:dyDescent="0.25">
      <c r="A655" s="18">
        <v>45938</v>
      </c>
      <c r="B655" s="20">
        <v>0</v>
      </c>
      <c r="C655" s="20">
        <v>0</v>
      </c>
      <c r="D655" s="20">
        <v>0</v>
      </c>
      <c r="E655" s="20">
        <v>0</v>
      </c>
      <c r="F655" s="20">
        <v>0</v>
      </c>
      <c r="G655" s="20">
        <v>0</v>
      </c>
      <c r="H655" s="20">
        <v>0</v>
      </c>
      <c r="I655" s="20">
        <v>0</v>
      </c>
      <c r="J655" s="20">
        <v>0</v>
      </c>
      <c r="K655" s="20">
        <v>0</v>
      </c>
      <c r="L655" s="20">
        <v>0</v>
      </c>
      <c r="M655" s="20">
        <v>0</v>
      </c>
      <c r="N655" s="20">
        <v>0</v>
      </c>
      <c r="O655" s="20">
        <v>0</v>
      </c>
      <c r="P655" s="20">
        <v>0</v>
      </c>
      <c r="Q655" s="20">
        <v>0</v>
      </c>
      <c r="R655" s="20">
        <v>0</v>
      </c>
      <c r="S655" s="20">
        <v>0</v>
      </c>
      <c r="T655" s="20">
        <v>0</v>
      </c>
      <c r="U655" s="20">
        <v>0</v>
      </c>
      <c r="V655" s="20">
        <v>0</v>
      </c>
      <c r="W655" s="20">
        <v>0</v>
      </c>
      <c r="X655" s="20">
        <v>0</v>
      </c>
      <c r="Y655" s="20">
        <v>0</v>
      </c>
      <c r="AA655" s="2">
        <f>IFERROR(INDEX('Holiday Schedule'!$D$3:$D$24,MATCH(A655,'Holiday Schedule'!$C$3:$C$24,0)),0)</f>
        <v>0</v>
      </c>
      <c r="AB655" s="2">
        <f t="shared" si="80"/>
        <v>4</v>
      </c>
      <c r="AC655" s="2">
        <f t="shared" si="81"/>
        <v>0</v>
      </c>
      <c r="AD655" s="5">
        <f t="shared" si="82"/>
        <v>0</v>
      </c>
      <c r="AE655" s="5">
        <f t="shared" si="83"/>
        <v>0</v>
      </c>
      <c r="AG655" s="2">
        <f t="shared" si="84"/>
        <v>10</v>
      </c>
      <c r="AH655" s="2">
        <f t="shared" si="85"/>
        <v>2025</v>
      </c>
      <c r="AJ655" s="5">
        <f t="shared" si="86"/>
        <v>0</v>
      </c>
      <c r="AK655" s="2" t="str">
        <f t="shared" si="87"/>
        <v/>
      </c>
    </row>
    <row r="656" spans="1:37" x14ac:dyDescent="0.25">
      <c r="A656" s="18">
        <v>45939</v>
      </c>
      <c r="B656" s="20">
        <v>0</v>
      </c>
      <c r="C656" s="20">
        <v>0</v>
      </c>
      <c r="D656" s="20">
        <v>0</v>
      </c>
      <c r="E656" s="20">
        <v>0</v>
      </c>
      <c r="F656" s="20">
        <v>0</v>
      </c>
      <c r="G656" s="20">
        <v>0</v>
      </c>
      <c r="H656" s="20">
        <v>0</v>
      </c>
      <c r="I656" s="20">
        <v>0</v>
      </c>
      <c r="J656" s="20">
        <v>0</v>
      </c>
      <c r="K656" s="20">
        <v>0</v>
      </c>
      <c r="L656" s="20">
        <v>0</v>
      </c>
      <c r="M656" s="20">
        <v>0</v>
      </c>
      <c r="N656" s="20">
        <v>0</v>
      </c>
      <c r="O656" s="20">
        <v>0</v>
      </c>
      <c r="P656" s="20">
        <v>0</v>
      </c>
      <c r="Q656" s="20">
        <v>0</v>
      </c>
      <c r="R656" s="20">
        <v>0</v>
      </c>
      <c r="S656" s="20">
        <v>0</v>
      </c>
      <c r="T656" s="20">
        <v>0</v>
      </c>
      <c r="U656" s="20">
        <v>0</v>
      </c>
      <c r="V656" s="20">
        <v>0</v>
      </c>
      <c r="W656" s="20">
        <v>0</v>
      </c>
      <c r="X656" s="20">
        <v>0</v>
      </c>
      <c r="Y656" s="20">
        <v>0</v>
      </c>
      <c r="AA656" s="2">
        <f>IFERROR(INDEX('Holiday Schedule'!$D$3:$D$24,MATCH(A656,'Holiday Schedule'!$C$3:$C$24,0)),0)</f>
        <v>0</v>
      </c>
      <c r="AB656" s="2">
        <f t="shared" si="80"/>
        <v>5</v>
      </c>
      <c r="AC656" s="2">
        <f t="shared" si="81"/>
        <v>0</v>
      </c>
      <c r="AD656" s="5">
        <f t="shared" si="82"/>
        <v>0</v>
      </c>
      <c r="AE656" s="5">
        <f t="shared" si="83"/>
        <v>0</v>
      </c>
      <c r="AG656" s="2">
        <f t="shared" si="84"/>
        <v>10</v>
      </c>
      <c r="AH656" s="2">
        <f t="shared" si="85"/>
        <v>2025</v>
      </c>
      <c r="AJ656" s="5">
        <f t="shared" si="86"/>
        <v>0</v>
      </c>
      <c r="AK656" s="2" t="str">
        <f t="shared" si="87"/>
        <v/>
      </c>
    </row>
    <row r="657" spans="1:37" x14ac:dyDescent="0.25">
      <c r="A657" s="18">
        <v>45940</v>
      </c>
      <c r="B657" s="20">
        <v>0</v>
      </c>
      <c r="C657" s="20">
        <v>0</v>
      </c>
      <c r="D657" s="20">
        <v>0</v>
      </c>
      <c r="E657" s="20">
        <v>0</v>
      </c>
      <c r="F657" s="20">
        <v>0</v>
      </c>
      <c r="G657" s="20">
        <v>0</v>
      </c>
      <c r="H657" s="20">
        <v>0</v>
      </c>
      <c r="I657" s="20">
        <v>0</v>
      </c>
      <c r="J657" s="20">
        <v>0</v>
      </c>
      <c r="K657" s="20">
        <v>0</v>
      </c>
      <c r="L657" s="20">
        <v>0</v>
      </c>
      <c r="M657" s="20">
        <v>0</v>
      </c>
      <c r="N657" s="20">
        <v>0</v>
      </c>
      <c r="O657" s="20">
        <v>0</v>
      </c>
      <c r="P657" s="20">
        <v>0</v>
      </c>
      <c r="Q657" s="20">
        <v>0</v>
      </c>
      <c r="R657" s="20">
        <v>0</v>
      </c>
      <c r="S657" s="20">
        <v>0</v>
      </c>
      <c r="T657" s="20">
        <v>0</v>
      </c>
      <c r="U657" s="20">
        <v>0</v>
      </c>
      <c r="V657" s="20">
        <v>0</v>
      </c>
      <c r="W657" s="20">
        <v>0</v>
      </c>
      <c r="X657" s="20">
        <v>0</v>
      </c>
      <c r="Y657" s="20">
        <v>0</v>
      </c>
      <c r="AA657" s="2">
        <f>IFERROR(INDEX('Holiday Schedule'!$D$3:$D$24,MATCH(A657,'Holiday Schedule'!$C$3:$C$24,0)),0)</f>
        <v>0</v>
      </c>
      <c r="AB657" s="2">
        <f t="shared" si="80"/>
        <v>6</v>
      </c>
      <c r="AC657" s="2">
        <f t="shared" si="81"/>
        <v>0</v>
      </c>
      <c r="AD657" s="5">
        <f t="shared" si="82"/>
        <v>0</v>
      </c>
      <c r="AE657" s="5">
        <f t="shared" si="83"/>
        <v>0</v>
      </c>
      <c r="AG657" s="2">
        <f t="shared" si="84"/>
        <v>10</v>
      </c>
      <c r="AH657" s="2">
        <f t="shared" si="85"/>
        <v>2025</v>
      </c>
      <c r="AJ657" s="5">
        <f t="shared" si="86"/>
        <v>0</v>
      </c>
      <c r="AK657" s="2" t="str">
        <f t="shared" si="87"/>
        <v/>
      </c>
    </row>
    <row r="658" spans="1:37" x14ac:dyDescent="0.25">
      <c r="A658" s="18">
        <v>45941</v>
      </c>
      <c r="B658" s="20">
        <v>0</v>
      </c>
      <c r="C658" s="20">
        <v>0</v>
      </c>
      <c r="D658" s="20">
        <v>0</v>
      </c>
      <c r="E658" s="20">
        <v>0</v>
      </c>
      <c r="F658" s="20">
        <v>0</v>
      </c>
      <c r="G658" s="20">
        <v>0</v>
      </c>
      <c r="H658" s="20">
        <v>0</v>
      </c>
      <c r="I658" s="20">
        <v>0</v>
      </c>
      <c r="J658" s="20">
        <v>0</v>
      </c>
      <c r="K658" s="20">
        <v>0</v>
      </c>
      <c r="L658" s="20">
        <v>0</v>
      </c>
      <c r="M658" s="20">
        <v>0</v>
      </c>
      <c r="N658" s="20">
        <v>0</v>
      </c>
      <c r="O658" s="20">
        <v>0</v>
      </c>
      <c r="P658" s="20">
        <v>0</v>
      </c>
      <c r="Q658" s="20">
        <v>0</v>
      </c>
      <c r="R658" s="20">
        <v>0</v>
      </c>
      <c r="S658" s="20">
        <v>0</v>
      </c>
      <c r="T658" s="20">
        <v>0</v>
      </c>
      <c r="U658" s="20">
        <v>0</v>
      </c>
      <c r="V658" s="20">
        <v>0</v>
      </c>
      <c r="W658" s="20">
        <v>0</v>
      </c>
      <c r="X658" s="20">
        <v>0</v>
      </c>
      <c r="Y658" s="20">
        <v>0</v>
      </c>
      <c r="AA658" s="2">
        <f>IFERROR(INDEX('Holiday Schedule'!$D$3:$D$24,MATCH(A658,'Holiday Schedule'!$C$3:$C$24,0)),0)</f>
        <v>0</v>
      </c>
      <c r="AB658" s="2">
        <f t="shared" si="80"/>
        <v>7</v>
      </c>
      <c r="AC658" s="2">
        <f t="shared" si="81"/>
        <v>0</v>
      </c>
      <c r="AD658" s="5">
        <f t="shared" si="82"/>
        <v>0</v>
      </c>
      <c r="AE658" s="5">
        <f t="shared" si="83"/>
        <v>0</v>
      </c>
      <c r="AG658" s="2">
        <f t="shared" si="84"/>
        <v>10</v>
      </c>
      <c r="AH658" s="2">
        <f t="shared" si="85"/>
        <v>2025</v>
      </c>
      <c r="AJ658" s="5">
        <f t="shared" si="86"/>
        <v>0</v>
      </c>
      <c r="AK658" s="2" t="str">
        <f t="shared" si="87"/>
        <v/>
      </c>
    </row>
    <row r="659" spans="1:37" x14ac:dyDescent="0.25">
      <c r="A659" s="18">
        <v>45942</v>
      </c>
      <c r="B659" s="20">
        <v>0</v>
      </c>
      <c r="C659" s="20">
        <v>0</v>
      </c>
      <c r="D659" s="20">
        <v>0</v>
      </c>
      <c r="E659" s="20">
        <v>0</v>
      </c>
      <c r="F659" s="20">
        <v>0</v>
      </c>
      <c r="G659" s="20">
        <v>0</v>
      </c>
      <c r="H659" s="20">
        <v>0</v>
      </c>
      <c r="I659" s="20">
        <v>0</v>
      </c>
      <c r="J659" s="20">
        <v>0</v>
      </c>
      <c r="K659" s="20">
        <v>0</v>
      </c>
      <c r="L659" s="20">
        <v>0</v>
      </c>
      <c r="M659" s="20">
        <v>0</v>
      </c>
      <c r="N659" s="20">
        <v>0</v>
      </c>
      <c r="O659" s="20">
        <v>0</v>
      </c>
      <c r="P659" s="20">
        <v>0</v>
      </c>
      <c r="Q659" s="20">
        <v>0</v>
      </c>
      <c r="R659" s="20">
        <v>0</v>
      </c>
      <c r="S659" s="20">
        <v>0</v>
      </c>
      <c r="T659" s="20">
        <v>0</v>
      </c>
      <c r="U659" s="20">
        <v>0</v>
      </c>
      <c r="V659" s="20">
        <v>0</v>
      </c>
      <c r="W659" s="20">
        <v>0</v>
      </c>
      <c r="X659" s="20">
        <v>0</v>
      </c>
      <c r="Y659" s="20">
        <v>0</v>
      </c>
      <c r="AA659" s="2">
        <f>IFERROR(INDEX('Holiday Schedule'!$D$3:$D$24,MATCH(A659,'Holiday Schedule'!$C$3:$C$24,0)),0)</f>
        <v>0</v>
      </c>
      <c r="AB659" s="2">
        <f t="shared" si="80"/>
        <v>1</v>
      </c>
      <c r="AC659" s="2">
        <f t="shared" si="81"/>
        <v>0</v>
      </c>
      <c r="AD659" s="5">
        <f t="shared" si="82"/>
        <v>0</v>
      </c>
      <c r="AE659" s="5">
        <f t="shared" si="83"/>
        <v>0</v>
      </c>
      <c r="AG659" s="2">
        <f t="shared" si="84"/>
        <v>10</v>
      </c>
      <c r="AH659" s="2">
        <f t="shared" si="85"/>
        <v>2025</v>
      </c>
      <c r="AJ659" s="5">
        <f t="shared" si="86"/>
        <v>0</v>
      </c>
      <c r="AK659" s="2" t="str">
        <f t="shared" si="87"/>
        <v/>
      </c>
    </row>
    <row r="660" spans="1:37" x14ac:dyDescent="0.25">
      <c r="A660" s="18">
        <v>45943</v>
      </c>
      <c r="B660" s="20">
        <v>0</v>
      </c>
      <c r="C660" s="20">
        <v>0</v>
      </c>
      <c r="D660" s="20">
        <v>0</v>
      </c>
      <c r="E660" s="20">
        <v>0</v>
      </c>
      <c r="F660" s="20">
        <v>0</v>
      </c>
      <c r="G660" s="20">
        <v>0</v>
      </c>
      <c r="H660" s="20">
        <v>0</v>
      </c>
      <c r="I660" s="20">
        <v>0</v>
      </c>
      <c r="J660" s="20">
        <v>0</v>
      </c>
      <c r="K660" s="20">
        <v>0</v>
      </c>
      <c r="L660" s="20">
        <v>0</v>
      </c>
      <c r="M660" s="20">
        <v>0</v>
      </c>
      <c r="N660" s="20">
        <v>0</v>
      </c>
      <c r="O660" s="20">
        <v>0</v>
      </c>
      <c r="P660" s="20">
        <v>0</v>
      </c>
      <c r="Q660" s="20">
        <v>0</v>
      </c>
      <c r="R660" s="20">
        <v>0</v>
      </c>
      <c r="S660" s="20">
        <v>0</v>
      </c>
      <c r="T660" s="20">
        <v>0</v>
      </c>
      <c r="U660" s="20">
        <v>0</v>
      </c>
      <c r="V660" s="20">
        <v>0</v>
      </c>
      <c r="W660" s="20">
        <v>0</v>
      </c>
      <c r="X660" s="20">
        <v>0</v>
      </c>
      <c r="Y660" s="20">
        <v>0</v>
      </c>
      <c r="AA660" s="2">
        <f>IFERROR(INDEX('Holiday Schedule'!$D$3:$D$24,MATCH(A660,'Holiday Schedule'!$C$3:$C$24,0)),0)</f>
        <v>1</v>
      </c>
      <c r="AB660" s="2">
        <f t="shared" si="80"/>
        <v>2</v>
      </c>
      <c r="AC660" s="2">
        <f t="shared" si="81"/>
        <v>0</v>
      </c>
      <c r="AD660" s="5">
        <f t="shared" si="82"/>
        <v>0</v>
      </c>
      <c r="AE660" s="5">
        <f t="shared" si="83"/>
        <v>0</v>
      </c>
      <c r="AG660" s="2">
        <f t="shared" si="84"/>
        <v>10</v>
      </c>
      <c r="AH660" s="2">
        <f t="shared" si="85"/>
        <v>2025</v>
      </c>
      <c r="AJ660" s="5">
        <f t="shared" si="86"/>
        <v>0</v>
      </c>
      <c r="AK660" s="2" t="str">
        <f t="shared" si="87"/>
        <v/>
      </c>
    </row>
    <row r="661" spans="1:37" x14ac:dyDescent="0.25">
      <c r="A661" s="18">
        <v>45944</v>
      </c>
      <c r="B661" s="20">
        <v>0</v>
      </c>
      <c r="C661" s="20">
        <v>0</v>
      </c>
      <c r="D661" s="20">
        <v>0</v>
      </c>
      <c r="E661" s="20">
        <v>0</v>
      </c>
      <c r="F661" s="20">
        <v>0</v>
      </c>
      <c r="G661" s="20">
        <v>0</v>
      </c>
      <c r="H661" s="20">
        <v>0</v>
      </c>
      <c r="I661" s="20">
        <v>0</v>
      </c>
      <c r="J661" s="20">
        <v>0</v>
      </c>
      <c r="K661" s="20">
        <v>0</v>
      </c>
      <c r="L661" s="20">
        <v>0</v>
      </c>
      <c r="M661" s="20">
        <v>0</v>
      </c>
      <c r="N661" s="20">
        <v>0</v>
      </c>
      <c r="O661" s="20">
        <v>0</v>
      </c>
      <c r="P661" s="20">
        <v>0</v>
      </c>
      <c r="Q661" s="20">
        <v>0</v>
      </c>
      <c r="R661" s="20">
        <v>0</v>
      </c>
      <c r="S661" s="20">
        <v>0</v>
      </c>
      <c r="T661" s="20">
        <v>0</v>
      </c>
      <c r="U661" s="20">
        <v>0</v>
      </c>
      <c r="V661" s="20">
        <v>0</v>
      </c>
      <c r="W661" s="20">
        <v>0</v>
      </c>
      <c r="X661" s="20">
        <v>0</v>
      </c>
      <c r="Y661" s="20">
        <v>0</v>
      </c>
      <c r="AA661" s="2">
        <f>IFERROR(INDEX('Holiday Schedule'!$D$3:$D$24,MATCH(A661,'Holiday Schedule'!$C$3:$C$24,0)),0)</f>
        <v>0</v>
      </c>
      <c r="AB661" s="2">
        <f t="shared" si="80"/>
        <v>3</v>
      </c>
      <c r="AC661" s="2">
        <f t="shared" si="81"/>
        <v>0</v>
      </c>
      <c r="AD661" s="5">
        <f t="shared" si="82"/>
        <v>0</v>
      </c>
      <c r="AE661" s="5">
        <f t="shared" si="83"/>
        <v>0</v>
      </c>
      <c r="AG661" s="2">
        <f t="shared" si="84"/>
        <v>10</v>
      </c>
      <c r="AH661" s="2">
        <f t="shared" si="85"/>
        <v>2025</v>
      </c>
      <c r="AJ661" s="5">
        <f t="shared" si="86"/>
        <v>0</v>
      </c>
      <c r="AK661" s="2" t="str">
        <f t="shared" si="87"/>
        <v/>
      </c>
    </row>
    <row r="662" spans="1:37" x14ac:dyDescent="0.25">
      <c r="A662" s="18">
        <v>45945</v>
      </c>
      <c r="B662" s="20">
        <v>0</v>
      </c>
      <c r="C662" s="20">
        <v>0</v>
      </c>
      <c r="D662" s="20">
        <v>0</v>
      </c>
      <c r="E662" s="20">
        <v>0</v>
      </c>
      <c r="F662" s="20">
        <v>0</v>
      </c>
      <c r="G662" s="20">
        <v>0</v>
      </c>
      <c r="H662" s="20">
        <v>0</v>
      </c>
      <c r="I662" s="20">
        <v>0</v>
      </c>
      <c r="J662" s="20">
        <v>0</v>
      </c>
      <c r="K662" s="20">
        <v>0</v>
      </c>
      <c r="L662" s="20">
        <v>0</v>
      </c>
      <c r="M662" s="20">
        <v>0</v>
      </c>
      <c r="N662" s="20">
        <v>0</v>
      </c>
      <c r="O662" s="20">
        <v>0</v>
      </c>
      <c r="P662" s="20">
        <v>0</v>
      </c>
      <c r="Q662" s="20">
        <v>0</v>
      </c>
      <c r="R662" s="20">
        <v>0</v>
      </c>
      <c r="S662" s="20">
        <v>0</v>
      </c>
      <c r="T662" s="20">
        <v>0</v>
      </c>
      <c r="U662" s="20">
        <v>0</v>
      </c>
      <c r="V662" s="20">
        <v>0</v>
      </c>
      <c r="W662" s="20">
        <v>0</v>
      </c>
      <c r="X662" s="20">
        <v>0</v>
      </c>
      <c r="Y662" s="20">
        <v>0</v>
      </c>
      <c r="AA662" s="2">
        <f>IFERROR(INDEX('Holiday Schedule'!$D$3:$D$24,MATCH(A662,'Holiday Schedule'!$C$3:$C$24,0)),0)</f>
        <v>0</v>
      </c>
      <c r="AB662" s="2">
        <f t="shared" si="80"/>
        <v>4</v>
      </c>
      <c r="AC662" s="2">
        <f t="shared" si="81"/>
        <v>0</v>
      </c>
      <c r="AD662" s="5">
        <f t="shared" si="82"/>
        <v>0</v>
      </c>
      <c r="AE662" s="5">
        <f t="shared" si="83"/>
        <v>0</v>
      </c>
      <c r="AG662" s="2">
        <f t="shared" si="84"/>
        <v>10</v>
      </c>
      <c r="AH662" s="2">
        <f t="shared" si="85"/>
        <v>2025</v>
      </c>
      <c r="AJ662" s="5">
        <f t="shared" si="86"/>
        <v>0</v>
      </c>
      <c r="AK662" s="2" t="str">
        <f t="shared" si="87"/>
        <v/>
      </c>
    </row>
    <row r="663" spans="1:37" x14ac:dyDescent="0.25">
      <c r="A663" s="18">
        <v>45946</v>
      </c>
      <c r="B663" s="20">
        <v>0</v>
      </c>
      <c r="C663" s="20">
        <v>0</v>
      </c>
      <c r="D663" s="20">
        <v>0</v>
      </c>
      <c r="E663" s="20">
        <v>0</v>
      </c>
      <c r="F663" s="20">
        <v>0</v>
      </c>
      <c r="G663" s="20">
        <v>0</v>
      </c>
      <c r="H663" s="20">
        <v>0</v>
      </c>
      <c r="I663" s="20">
        <v>0</v>
      </c>
      <c r="J663" s="20">
        <v>0</v>
      </c>
      <c r="K663" s="20">
        <v>0</v>
      </c>
      <c r="L663" s="20">
        <v>0</v>
      </c>
      <c r="M663" s="20">
        <v>0</v>
      </c>
      <c r="N663" s="20">
        <v>0</v>
      </c>
      <c r="O663" s="20">
        <v>0</v>
      </c>
      <c r="P663" s="20">
        <v>0</v>
      </c>
      <c r="Q663" s="20">
        <v>0</v>
      </c>
      <c r="R663" s="20">
        <v>0</v>
      </c>
      <c r="S663" s="20">
        <v>0</v>
      </c>
      <c r="T663" s="20">
        <v>0</v>
      </c>
      <c r="U663" s="20">
        <v>0</v>
      </c>
      <c r="V663" s="20">
        <v>0</v>
      </c>
      <c r="W663" s="20">
        <v>0</v>
      </c>
      <c r="X663" s="20">
        <v>0</v>
      </c>
      <c r="Y663" s="20">
        <v>0</v>
      </c>
      <c r="AA663" s="2">
        <f>IFERROR(INDEX('Holiday Schedule'!$D$3:$D$24,MATCH(A663,'Holiday Schedule'!$C$3:$C$24,0)),0)</f>
        <v>0</v>
      </c>
      <c r="AB663" s="2">
        <f t="shared" si="80"/>
        <v>5</v>
      </c>
      <c r="AC663" s="2">
        <f t="shared" si="81"/>
        <v>0</v>
      </c>
      <c r="AD663" s="5">
        <f t="shared" si="82"/>
        <v>0</v>
      </c>
      <c r="AE663" s="5">
        <f t="shared" si="83"/>
        <v>0</v>
      </c>
      <c r="AG663" s="2">
        <f t="shared" si="84"/>
        <v>10</v>
      </c>
      <c r="AH663" s="2">
        <f t="shared" si="85"/>
        <v>2025</v>
      </c>
      <c r="AJ663" s="5">
        <f t="shared" si="86"/>
        <v>0</v>
      </c>
      <c r="AK663" s="2" t="str">
        <f t="shared" si="87"/>
        <v/>
      </c>
    </row>
    <row r="664" spans="1:37" x14ac:dyDescent="0.25">
      <c r="A664" s="18">
        <v>45947</v>
      </c>
      <c r="B664" s="20">
        <v>0</v>
      </c>
      <c r="C664" s="20">
        <v>0</v>
      </c>
      <c r="D664" s="20">
        <v>0</v>
      </c>
      <c r="E664" s="20">
        <v>0</v>
      </c>
      <c r="F664" s="20">
        <v>0</v>
      </c>
      <c r="G664" s="20">
        <v>0</v>
      </c>
      <c r="H664" s="20">
        <v>0</v>
      </c>
      <c r="I664" s="20">
        <v>0</v>
      </c>
      <c r="J664" s="20">
        <v>0</v>
      </c>
      <c r="K664" s="20">
        <v>0</v>
      </c>
      <c r="L664" s="20">
        <v>0</v>
      </c>
      <c r="M664" s="20">
        <v>0</v>
      </c>
      <c r="N664" s="20">
        <v>0</v>
      </c>
      <c r="O664" s="20">
        <v>0</v>
      </c>
      <c r="P664" s="20">
        <v>0</v>
      </c>
      <c r="Q664" s="20">
        <v>0</v>
      </c>
      <c r="R664" s="20">
        <v>0</v>
      </c>
      <c r="S664" s="20">
        <v>0</v>
      </c>
      <c r="T664" s="20">
        <v>0</v>
      </c>
      <c r="U664" s="20">
        <v>0</v>
      </c>
      <c r="V664" s="20">
        <v>0</v>
      </c>
      <c r="W664" s="20">
        <v>0</v>
      </c>
      <c r="X664" s="20">
        <v>0</v>
      </c>
      <c r="Y664" s="20">
        <v>0</v>
      </c>
      <c r="AA664" s="2">
        <f>IFERROR(INDEX('Holiday Schedule'!$D$3:$D$24,MATCH(A664,'Holiday Schedule'!$C$3:$C$24,0)),0)</f>
        <v>0</v>
      </c>
      <c r="AB664" s="2">
        <f t="shared" si="80"/>
        <v>6</v>
      </c>
      <c r="AC664" s="2">
        <f t="shared" si="81"/>
        <v>0</v>
      </c>
      <c r="AD664" s="5">
        <f t="shared" si="82"/>
        <v>0</v>
      </c>
      <c r="AE664" s="5">
        <f t="shared" si="83"/>
        <v>0</v>
      </c>
      <c r="AG664" s="2">
        <f t="shared" si="84"/>
        <v>10</v>
      </c>
      <c r="AH664" s="2">
        <f t="shared" si="85"/>
        <v>2025</v>
      </c>
      <c r="AJ664" s="5">
        <f t="shared" si="86"/>
        <v>0</v>
      </c>
      <c r="AK664" s="2" t="str">
        <f t="shared" si="87"/>
        <v/>
      </c>
    </row>
    <row r="665" spans="1:37" x14ac:dyDescent="0.25">
      <c r="A665" s="18">
        <v>45948</v>
      </c>
      <c r="B665" s="20">
        <v>0</v>
      </c>
      <c r="C665" s="20">
        <v>0</v>
      </c>
      <c r="D665" s="20">
        <v>0</v>
      </c>
      <c r="E665" s="20">
        <v>0</v>
      </c>
      <c r="F665" s="20">
        <v>0</v>
      </c>
      <c r="G665" s="20">
        <v>0</v>
      </c>
      <c r="H665" s="20">
        <v>0</v>
      </c>
      <c r="I665" s="20">
        <v>0</v>
      </c>
      <c r="J665" s="20">
        <v>0</v>
      </c>
      <c r="K665" s="20">
        <v>0</v>
      </c>
      <c r="L665" s="20">
        <v>0</v>
      </c>
      <c r="M665" s="20">
        <v>0</v>
      </c>
      <c r="N665" s="20">
        <v>0</v>
      </c>
      <c r="O665" s="20">
        <v>0</v>
      </c>
      <c r="P665" s="20">
        <v>0</v>
      </c>
      <c r="Q665" s="20">
        <v>0</v>
      </c>
      <c r="R665" s="20">
        <v>0</v>
      </c>
      <c r="S665" s="20">
        <v>0</v>
      </c>
      <c r="T665" s="20">
        <v>0</v>
      </c>
      <c r="U665" s="20">
        <v>0</v>
      </c>
      <c r="V665" s="20">
        <v>0</v>
      </c>
      <c r="W665" s="20">
        <v>0</v>
      </c>
      <c r="X665" s="20">
        <v>0</v>
      </c>
      <c r="Y665" s="20">
        <v>0</v>
      </c>
      <c r="AA665" s="2">
        <f>IFERROR(INDEX('Holiday Schedule'!$D$3:$D$24,MATCH(A665,'Holiday Schedule'!$C$3:$C$24,0)),0)</f>
        <v>0</v>
      </c>
      <c r="AB665" s="2">
        <f t="shared" si="80"/>
        <v>7</v>
      </c>
      <c r="AC665" s="2">
        <f t="shared" si="81"/>
        <v>0</v>
      </c>
      <c r="AD665" s="5">
        <f t="shared" si="82"/>
        <v>0</v>
      </c>
      <c r="AE665" s="5">
        <f t="shared" si="83"/>
        <v>0</v>
      </c>
      <c r="AG665" s="2">
        <f t="shared" si="84"/>
        <v>10</v>
      </c>
      <c r="AH665" s="2">
        <f t="shared" si="85"/>
        <v>2025</v>
      </c>
      <c r="AJ665" s="5">
        <f t="shared" si="86"/>
        <v>0</v>
      </c>
      <c r="AK665" s="2" t="str">
        <f t="shared" si="87"/>
        <v/>
      </c>
    </row>
    <row r="666" spans="1:37" x14ac:dyDescent="0.25">
      <c r="A666" s="18">
        <v>45949</v>
      </c>
      <c r="B666" s="20">
        <v>0</v>
      </c>
      <c r="C666" s="20">
        <v>0</v>
      </c>
      <c r="D666" s="20">
        <v>0</v>
      </c>
      <c r="E666" s="20">
        <v>0</v>
      </c>
      <c r="F666" s="20">
        <v>0</v>
      </c>
      <c r="G666" s="20">
        <v>0</v>
      </c>
      <c r="H666" s="20">
        <v>0</v>
      </c>
      <c r="I666" s="20">
        <v>0</v>
      </c>
      <c r="J666" s="20">
        <v>0</v>
      </c>
      <c r="K666" s="20">
        <v>0</v>
      </c>
      <c r="L666" s="20">
        <v>0</v>
      </c>
      <c r="M666" s="20">
        <v>0</v>
      </c>
      <c r="N666" s="20">
        <v>0</v>
      </c>
      <c r="O666" s="20">
        <v>0</v>
      </c>
      <c r="P666" s="20">
        <v>0</v>
      </c>
      <c r="Q666" s="20">
        <v>0</v>
      </c>
      <c r="R666" s="20">
        <v>0</v>
      </c>
      <c r="S666" s="20">
        <v>0</v>
      </c>
      <c r="T666" s="20">
        <v>0</v>
      </c>
      <c r="U666" s="20">
        <v>0</v>
      </c>
      <c r="V666" s="20">
        <v>0</v>
      </c>
      <c r="W666" s="20">
        <v>0</v>
      </c>
      <c r="X666" s="20">
        <v>0</v>
      </c>
      <c r="Y666" s="20">
        <v>0</v>
      </c>
      <c r="AA666" s="2">
        <f>IFERROR(INDEX('Holiday Schedule'!$D$3:$D$24,MATCH(A666,'Holiday Schedule'!$C$3:$C$24,0)),0)</f>
        <v>0</v>
      </c>
      <c r="AB666" s="2">
        <f t="shared" si="80"/>
        <v>1</v>
      </c>
      <c r="AC666" s="2">
        <f t="shared" si="81"/>
        <v>0</v>
      </c>
      <c r="AD666" s="5">
        <f t="shared" si="82"/>
        <v>0</v>
      </c>
      <c r="AE666" s="5">
        <f t="shared" si="83"/>
        <v>0</v>
      </c>
      <c r="AG666" s="2">
        <f t="shared" si="84"/>
        <v>10</v>
      </c>
      <c r="AH666" s="2">
        <f t="shared" si="85"/>
        <v>2025</v>
      </c>
      <c r="AJ666" s="5">
        <f t="shared" si="86"/>
        <v>0</v>
      </c>
      <c r="AK666" s="2" t="str">
        <f t="shared" si="87"/>
        <v/>
      </c>
    </row>
    <row r="667" spans="1:37" x14ac:dyDescent="0.25">
      <c r="A667" s="18">
        <v>45950</v>
      </c>
      <c r="B667" s="20">
        <v>0</v>
      </c>
      <c r="C667" s="20">
        <v>0</v>
      </c>
      <c r="D667" s="20">
        <v>0</v>
      </c>
      <c r="E667" s="20">
        <v>0</v>
      </c>
      <c r="F667" s="20">
        <v>0</v>
      </c>
      <c r="G667" s="20">
        <v>0</v>
      </c>
      <c r="H667" s="20">
        <v>0</v>
      </c>
      <c r="I667" s="20">
        <v>0</v>
      </c>
      <c r="J667" s="20">
        <v>0</v>
      </c>
      <c r="K667" s="20">
        <v>0</v>
      </c>
      <c r="L667" s="20">
        <v>0</v>
      </c>
      <c r="M667" s="20">
        <v>0</v>
      </c>
      <c r="N667" s="20">
        <v>0</v>
      </c>
      <c r="O667" s="20">
        <v>0</v>
      </c>
      <c r="P667" s="20">
        <v>0</v>
      </c>
      <c r="Q667" s="20">
        <v>0</v>
      </c>
      <c r="R667" s="20">
        <v>0</v>
      </c>
      <c r="S667" s="20">
        <v>0</v>
      </c>
      <c r="T667" s="20">
        <v>0</v>
      </c>
      <c r="U667" s="20">
        <v>0</v>
      </c>
      <c r="V667" s="20">
        <v>0</v>
      </c>
      <c r="W667" s="20">
        <v>0</v>
      </c>
      <c r="X667" s="20">
        <v>0</v>
      </c>
      <c r="Y667" s="20">
        <v>0</v>
      </c>
      <c r="AA667" s="2">
        <f>IFERROR(INDEX('Holiday Schedule'!$D$3:$D$24,MATCH(A667,'Holiday Schedule'!$C$3:$C$24,0)),0)</f>
        <v>0</v>
      </c>
      <c r="AB667" s="2">
        <f t="shared" si="80"/>
        <v>2</v>
      </c>
      <c r="AC667" s="2">
        <f t="shared" si="81"/>
        <v>0</v>
      </c>
      <c r="AD667" s="5">
        <f t="shared" si="82"/>
        <v>0</v>
      </c>
      <c r="AE667" s="5">
        <f t="shared" si="83"/>
        <v>0</v>
      </c>
      <c r="AG667" s="2">
        <f t="shared" si="84"/>
        <v>10</v>
      </c>
      <c r="AH667" s="2">
        <f t="shared" si="85"/>
        <v>2025</v>
      </c>
      <c r="AJ667" s="5">
        <f t="shared" si="86"/>
        <v>0</v>
      </c>
      <c r="AK667" s="2" t="str">
        <f t="shared" si="87"/>
        <v/>
      </c>
    </row>
    <row r="668" spans="1:37" x14ac:dyDescent="0.25">
      <c r="A668" s="18">
        <v>45951</v>
      </c>
      <c r="B668" s="20">
        <v>0</v>
      </c>
      <c r="C668" s="20">
        <v>0</v>
      </c>
      <c r="D668" s="20">
        <v>0</v>
      </c>
      <c r="E668" s="20">
        <v>0</v>
      </c>
      <c r="F668" s="20">
        <v>0</v>
      </c>
      <c r="G668" s="20">
        <v>0</v>
      </c>
      <c r="H668" s="20">
        <v>0</v>
      </c>
      <c r="I668" s="20">
        <v>0</v>
      </c>
      <c r="J668" s="20">
        <v>0</v>
      </c>
      <c r="K668" s="20">
        <v>0</v>
      </c>
      <c r="L668" s="20">
        <v>0</v>
      </c>
      <c r="M668" s="20">
        <v>0</v>
      </c>
      <c r="N668" s="20">
        <v>0</v>
      </c>
      <c r="O668" s="20">
        <v>0</v>
      </c>
      <c r="P668" s="20">
        <v>0</v>
      </c>
      <c r="Q668" s="20">
        <v>0</v>
      </c>
      <c r="R668" s="20">
        <v>0</v>
      </c>
      <c r="S668" s="20">
        <v>0</v>
      </c>
      <c r="T668" s="20">
        <v>0</v>
      </c>
      <c r="U668" s="20">
        <v>0</v>
      </c>
      <c r="V668" s="20">
        <v>0</v>
      </c>
      <c r="W668" s="20">
        <v>0</v>
      </c>
      <c r="X668" s="20">
        <v>0</v>
      </c>
      <c r="Y668" s="20">
        <v>0</v>
      </c>
      <c r="AA668" s="2">
        <f>IFERROR(INDEX('Holiday Schedule'!$D$3:$D$24,MATCH(A668,'Holiday Schedule'!$C$3:$C$24,0)),0)</f>
        <v>0</v>
      </c>
      <c r="AB668" s="2">
        <f t="shared" si="80"/>
        <v>3</v>
      </c>
      <c r="AC668" s="2">
        <f t="shared" si="81"/>
        <v>0</v>
      </c>
      <c r="AD668" s="5">
        <f t="shared" si="82"/>
        <v>0</v>
      </c>
      <c r="AE668" s="5">
        <f t="shared" si="83"/>
        <v>0</v>
      </c>
      <c r="AG668" s="2">
        <f t="shared" si="84"/>
        <v>10</v>
      </c>
      <c r="AH668" s="2">
        <f t="shared" si="85"/>
        <v>2025</v>
      </c>
      <c r="AJ668" s="5">
        <f t="shared" si="86"/>
        <v>0</v>
      </c>
      <c r="AK668" s="2" t="str">
        <f t="shared" si="87"/>
        <v/>
      </c>
    </row>
    <row r="669" spans="1:37" x14ac:dyDescent="0.25">
      <c r="A669" s="18">
        <v>45952</v>
      </c>
      <c r="B669" s="20">
        <v>0</v>
      </c>
      <c r="C669" s="20">
        <v>0</v>
      </c>
      <c r="D669" s="20">
        <v>0</v>
      </c>
      <c r="E669" s="20">
        <v>0</v>
      </c>
      <c r="F669" s="20">
        <v>0</v>
      </c>
      <c r="G669" s="20">
        <v>0</v>
      </c>
      <c r="H669" s="20">
        <v>0</v>
      </c>
      <c r="I669" s="20">
        <v>0</v>
      </c>
      <c r="J669" s="20">
        <v>0</v>
      </c>
      <c r="K669" s="20">
        <v>0</v>
      </c>
      <c r="L669" s="20">
        <v>0</v>
      </c>
      <c r="M669" s="20">
        <v>0</v>
      </c>
      <c r="N669" s="20">
        <v>0</v>
      </c>
      <c r="O669" s="20">
        <v>0</v>
      </c>
      <c r="P669" s="20">
        <v>0</v>
      </c>
      <c r="Q669" s="20">
        <v>0</v>
      </c>
      <c r="R669" s="20">
        <v>0</v>
      </c>
      <c r="S669" s="20">
        <v>0</v>
      </c>
      <c r="T669" s="20">
        <v>0</v>
      </c>
      <c r="U669" s="20">
        <v>0</v>
      </c>
      <c r="V669" s="20">
        <v>0</v>
      </c>
      <c r="W669" s="20">
        <v>0</v>
      </c>
      <c r="X669" s="20">
        <v>0</v>
      </c>
      <c r="Y669" s="20">
        <v>0</v>
      </c>
      <c r="AA669" s="2">
        <f>IFERROR(INDEX('Holiday Schedule'!$D$3:$D$24,MATCH(A669,'Holiday Schedule'!$C$3:$C$24,0)),0)</f>
        <v>0</v>
      </c>
      <c r="AB669" s="2">
        <f t="shared" si="80"/>
        <v>4</v>
      </c>
      <c r="AC669" s="2">
        <f t="shared" si="81"/>
        <v>0</v>
      </c>
      <c r="AD669" s="5">
        <f t="shared" si="82"/>
        <v>0</v>
      </c>
      <c r="AE669" s="5">
        <f t="shared" si="83"/>
        <v>0</v>
      </c>
      <c r="AG669" s="2">
        <f t="shared" si="84"/>
        <v>10</v>
      </c>
      <c r="AH669" s="2">
        <f t="shared" si="85"/>
        <v>2025</v>
      </c>
      <c r="AJ669" s="5">
        <f t="shared" si="86"/>
        <v>0</v>
      </c>
      <c r="AK669" s="2" t="str">
        <f t="shared" si="87"/>
        <v/>
      </c>
    </row>
    <row r="670" spans="1:37" x14ac:dyDescent="0.25">
      <c r="A670" s="18">
        <v>45953</v>
      </c>
      <c r="B670" s="20">
        <v>0</v>
      </c>
      <c r="C670" s="20">
        <v>0</v>
      </c>
      <c r="D670" s="20">
        <v>0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  <c r="K670" s="20">
        <v>0</v>
      </c>
      <c r="L670" s="20">
        <v>0</v>
      </c>
      <c r="M670" s="20">
        <v>0</v>
      </c>
      <c r="N670" s="20">
        <v>0</v>
      </c>
      <c r="O670" s="20">
        <v>0</v>
      </c>
      <c r="P670" s="20">
        <v>0</v>
      </c>
      <c r="Q670" s="20">
        <v>0</v>
      </c>
      <c r="R670" s="20">
        <v>0</v>
      </c>
      <c r="S670" s="20">
        <v>0</v>
      </c>
      <c r="T670" s="20">
        <v>0</v>
      </c>
      <c r="U670" s="20">
        <v>0</v>
      </c>
      <c r="V670" s="20">
        <v>0</v>
      </c>
      <c r="W670" s="20">
        <v>0</v>
      </c>
      <c r="X670" s="20">
        <v>0</v>
      </c>
      <c r="Y670" s="20">
        <v>0</v>
      </c>
      <c r="AA670" s="2">
        <f>IFERROR(INDEX('Holiday Schedule'!$D$3:$D$24,MATCH(A670,'Holiday Schedule'!$C$3:$C$24,0)),0)</f>
        <v>0</v>
      </c>
      <c r="AB670" s="2">
        <f t="shared" si="80"/>
        <v>5</v>
      </c>
      <c r="AC670" s="2">
        <f t="shared" si="81"/>
        <v>0</v>
      </c>
      <c r="AD670" s="5">
        <f t="shared" si="82"/>
        <v>0</v>
      </c>
      <c r="AE670" s="5">
        <f t="shared" si="83"/>
        <v>0</v>
      </c>
      <c r="AG670" s="2">
        <f t="shared" si="84"/>
        <v>10</v>
      </c>
      <c r="AH670" s="2">
        <f t="shared" si="85"/>
        <v>2025</v>
      </c>
      <c r="AJ670" s="5">
        <f t="shared" si="86"/>
        <v>0</v>
      </c>
      <c r="AK670" s="2" t="str">
        <f t="shared" si="87"/>
        <v/>
      </c>
    </row>
    <row r="671" spans="1:37" x14ac:dyDescent="0.25">
      <c r="A671" s="18">
        <v>45954</v>
      </c>
      <c r="B671" s="20">
        <v>0</v>
      </c>
      <c r="C671" s="20">
        <v>0</v>
      </c>
      <c r="D671" s="20">
        <v>0</v>
      </c>
      <c r="E671" s="20">
        <v>0</v>
      </c>
      <c r="F671" s="20">
        <v>0</v>
      </c>
      <c r="G671" s="20">
        <v>0</v>
      </c>
      <c r="H671" s="20">
        <v>0</v>
      </c>
      <c r="I671" s="20">
        <v>0</v>
      </c>
      <c r="J671" s="20">
        <v>0</v>
      </c>
      <c r="K671" s="20">
        <v>0</v>
      </c>
      <c r="L671" s="20">
        <v>0</v>
      </c>
      <c r="M671" s="20">
        <v>0</v>
      </c>
      <c r="N671" s="20">
        <v>0</v>
      </c>
      <c r="O671" s="20">
        <v>0</v>
      </c>
      <c r="P671" s="20">
        <v>0</v>
      </c>
      <c r="Q671" s="20">
        <v>0</v>
      </c>
      <c r="R671" s="20">
        <v>0</v>
      </c>
      <c r="S671" s="20">
        <v>0</v>
      </c>
      <c r="T671" s="20">
        <v>0</v>
      </c>
      <c r="U671" s="20">
        <v>0</v>
      </c>
      <c r="V671" s="20">
        <v>0</v>
      </c>
      <c r="W671" s="20">
        <v>0</v>
      </c>
      <c r="X671" s="20">
        <v>0</v>
      </c>
      <c r="Y671" s="20">
        <v>0</v>
      </c>
      <c r="AA671" s="2">
        <f>IFERROR(INDEX('Holiday Schedule'!$D$3:$D$24,MATCH(A671,'Holiday Schedule'!$C$3:$C$24,0)),0)</f>
        <v>0</v>
      </c>
      <c r="AB671" s="2">
        <f t="shared" si="80"/>
        <v>6</v>
      </c>
      <c r="AC671" s="2">
        <f t="shared" si="81"/>
        <v>0</v>
      </c>
      <c r="AD671" s="5">
        <f t="shared" si="82"/>
        <v>0</v>
      </c>
      <c r="AE671" s="5">
        <f t="shared" si="83"/>
        <v>0</v>
      </c>
      <c r="AG671" s="2">
        <f t="shared" si="84"/>
        <v>10</v>
      </c>
      <c r="AH671" s="2">
        <f t="shared" si="85"/>
        <v>2025</v>
      </c>
      <c r="AJ671" s="5">
        <f t="shared" si="86"/>
        <v>0</v>
      </c>
      <c r="AK671" s="2" t="str">
        <f t="shared" si="87"/>
        <v/>
      </c>
    </row>
    <row r="672" spans="1:37" x14ac:dyDescent="0.25">
      <c r="A672" s="18">
        <v>45955</v>
      </c>
      <c r="B672" s="20">
        <v>0</v>
      </c>
      <c r="C672" s="20">
        <v>0</v>
      </c>
      <c r="D672" s="20">
        <v>0</v>
      </c>
      <c r="E672" s="20">
        <v>0</v>
      </c>
      <c r="F672" s="20">
        <v>0</v>
      </c>
      <c r="G672" s="20">
        <v>0</v>
      </c>
      <c r="H672" s="20">
        <v>0</v>
      </c>
      <c r="I672" s="20">
        <v>0</v>
      </c>
      <c r="J672" s="20">
        <v>0</v>
      </c>
      <c r="K672" s="20">
        <v>0</v>
      </c>
      <c r="L672" s="20">
        <v>0</v>
      </c>
      <c r="M672" s="20">
        <v>0</v>
      </c>
      <c r="N672" s="20">
        <v>0</v>
      </c>
      <c r="O672" s="20">
        <v>0</v>
      </c>
      <c r="P672" s="20">
        <v>0</v>
      </c>
      <c r="Q672" s="20">
        <v>0</v>
      </c>
      <c r="R672" s="20">
        <v>0</v>
      </c>
      <c r="S672" s="20">
        <v>0</v>
      </c>
      <c r="T672" s="20">
        <v>0</v>
      </c>
      <c r="U672" s="20">
        <v>0</v>
      </c>
      <c r="V672" s="20">
        <v>0</v>
      </c>
      <c r="W672" s="20">
        <v>0</v>
      </c>
      <c r="X672" s="20">
        <v>0</v>
      </c>
      <c r="Y672" s="20">
        <v>0</v>
      </c>
      <c r="AA672" s="2">
        <f>IFERROR(INDEX('Holiday Schedule'!$D$3:$D$24,MATCH(A672,'Holiday Schedule'!$C$3:$C$24,0)),0)</f>
        <v>0</v>
      </c>
      <c r="AB672" s="2">
        <f t="shared" si="80"/>
        <v>7</v>
      </c>
      <c r="AC672" s="2">
        <f t="shared" si="81"/>
        <v>0</v>
      </c>
      <c r="AD672" s="5">
        <f t="shared" si="82"/>
        <v>0</v>
      </c>
      <c r="AE672" s="5">
        <f t="shared" si="83"/>
        <v>0</v>
      </c>
      <c r="AG672" s="2">
        <f t="shared" si="84"/>
        <v>10</v>
      </c>
      <c r="AH672" s="2">
        <f t="shared" si="85"/>
        <v>2025</v>
      </c>
      <c r="AJ672" s="5">
        <f t="shared" si="86"/>
        <v>0</v>
      </c>
      <c r="AK672" s="2" t="str">
        <f t="shared" si="87"/>
        <v/>
      </c>
    </row>
    <row r="673" spans="1:37" x14ac:dyDescent="0.25">
      <c r="A673" s="18">
        <v>45956</v>
      </c>
      <c r="B673" s="20">
        <v>0</v>
      </c>
      <c r="C673" s="20">
        <v>0</v>
      </c>
      <c r="D673" s="20">
        <v>0</v>
      </c>
      <c r="E673" s="20">
        <v>0</v>
      </c>
      <c r="F673" s="20">
        <v>0</v>
      </c>
      <c r="G673" s="20">
        <v>0</v>
      </c>
      <c r="H673" s="20">
        <v>0</v>
      </c>
      <c r="I673" s="20">
        <v>0</v>
      </c>
      <c r="J673" s="20">
        <v>0</v>
      </c>
      <c r="K673" s="20">
        <v>0</v>
      </c>
      <c r="L673" s="20">
        <v>0</v>
      </c>
      <c r="M673" s="20">
        <v>0</v>
      </c>
      <c r="N673" s="20">
        <v>0</v>
      </c>
      <c r="O673" s="20">
        <v>0</v>
      </c>
      <c r="P673" s="20">
        <v>0</v>
      </c>
      <c r="Q673" s="20">
        <v>0</v>
      </c>
      <c r="R673" s="20">
        <v>0</v>
      </c>
      <c r="S673" s="20">
        <v>0</v>
      </c>
      <c r="T673" s="20">
        <v>0</v>
      </c>
      <c r="U673" s="20">
        <v>0</v>
      </c>
      <c r="V673" s="20">
        <v>0</v>
      </c>
      <c r="W673" s="20">
        <v>0</v>
      </c>
      <c r="X673" s="20">
        <v>0</v>
      </c>
      <c r="Y673" s="20">
        <v>0</v>
      </c>
      <c r="AA673" s="2">
        <f>IFERROR(INDEX('Holiday Schedule'!$D$3:$D$24,MATCH(A673,'Holiday Schedule'!$C$3:$C$24,0)),0)</f>
        <v>0</v>
      </c>
      <c r="AB673" s="2">
        <f t="shared" si="80"/>
        <v>1</v>
      </c>
      <c r="AC673" s="2">
        <f t="shared" si="81"/>
        <v>0</v>
      </c>
      <c r="AD673" s="5">
        <f t="shared" si="82"/>
        <v>0</v>
      </c>
      <c r="AE673" s="5">
        <f t="shared" si="83"/>
        <v>0</v>
      </c>
      <c r="AG673" s="2">
        <f t="shared" si="84"/>
        <v>10</v>
      </c>
      <c r="AH673" s="2">
        <f t="shared" si="85"/>
        <v>2025</v>
      </c>
      <c r="AJ673" s="5">
        <f t="shared" si="86"/>
        <v>0</v>
      </c>
      <c r="AK673" s="2" t="str">
        <f t="shared" si="87"/>
        <v/>
      </c>
    </row>
    <row r="674" spans="1:37" x14ac:dyDescent="0.25">
      <c r="A674" s="18">
        <v>45957</v>
      </c>
      <c r="B674" s="20">
        <v>0</v>
      </c>
      <c r="C674" s="20">
        <v>0</v>
      </c>
      <c r="D674" s="20">
        <v>0</v>
      </c>
      <c r="E674" s="20">
        <v>0</v>
      </c>
      <c r="F674" s="20">
        <v>0</v>
      </c>
      <c r="G674" s="20">
        <v>0</v>
      </c>
      <c r="H674" s="20">
        <v>0</v>
      </c>
      <c r="I674" s="20">
        <v>0</v>
      </c>
      <c r="J674" s="20">
        <v>0</v>
      </c>
      <c r="K674" s="20">
        <v>0</v>
      </c>
      <c r="L674" s="20">
        <v>0</v>
      </c>
      <c r="M674" s="20">
        <v>0</v>
      </c>
      <c r="N674" s="20">
        <v>0</v>
      </c>
      <c r="O674" s="20">
        <v>0</v>
      </c>
      <c r="P674" s="20">
        <v>0</v>
      </c>
      <c r="Q674" s="20">
        <v>0</v>
      </c>
      <c r="R674" s="20">
        <v>0</v>
      </c>
      <c r="S674" s="20">
        <v>0</v>
      </c>
      <c r="T674" s="20">
        <v>0</v>
      </c>
      <c r="U674" s="20">
        <v>0</v>
      </c>
      <c r="V674" s="20">
        <v>0</v>
      </c>
      <c r="W674" s="20">
        <v>0</v>
      </c>
      <c r="X674" s="20">
        <v>0</v>
      </c>
      <c r="Y674" s="20">
        <v>0</v>
      </c>
      <c r="AA674" s="2">
        <f>IFERROR(INDEX('Holiday Schedule'!$D$3:$D$24,MATCH(A674,'Holiday Schedule'!$C$3:$C$24,0)),0)</f>
        <v>0</v>
      </c>
      <c r="AB674" s="2">
        <f t="shared" si="80"/>
        <v>2</v>
      </c>
      <c r="AC674" s="2">
        <f t="shared" si="81"/>
        <v>0</v>
      </c>
      <c r="AD674" s="5">
        <f t="shared" si="82"/>
        <v>0</v>
      </c>
      <c r="AE674" s="5">
        <f t="shared" si="83"/>
        <v>0</v>
      </c>
      <c r="AG674" s="2">
        <f t="shared" si="84"/>
        <v>10</v>
      </c>
      <c r="AH674" s="2">
        <f t="shared" si="85"/>
        <v>2025</v>
      </c>
      <c r="AJ674" s="5">
        <f t="shared" si="86"/>
        <v>0</v>
      </c>
      <c r="AK674" s="2" t="str">
        <f t="shared" si="87"/>
        <v/>
      </c>
    </row>
    <row r="675" spans="1:37" x14ac:dyDescent="0.25">
      <c r="A675" s="18">
        <v>45958</v>
      </c>
      <c r="B675" s="20">
        <v>0</v>
      </c>
      <c r="C675" s="20">
        <v>0</v>
      </c>
      <c r="D675" s="20">
        <v>0</v>
      </c>
      <c r="E675" s="20">
        <v>0</v>
      </c>
      <c r="F675" s="20">
        <v>0</v>
      </c>
      <c r="G675" s="20">
        <v>0</v>
      </c>
      <c r="H675" s="20">
        <v>0</v>
      </c>
      <c r="I675" s="20">
        <v>0</v>
      </c>
      <c r="J675" s="20">
        <v>0</v>
      </c>
      <c r="K675" s="20">
        <v>0</v>
      </c>
      <c r="L675" s="20">
        <v>0</v>
      </c>
      <c r="M675" s="20">
        <v>0</v>
      </c>
      <c r="N675" s="20">
        <v>0</v>
      </c>
      <c r="O675" s="20">
        <v>0</v>
      </c>
      <c r="P675" s="20">
        <v>0</v>
      </c>
      <c r="Q675" s="20">
        <v>0</v>
      </c>
      <c r="R675" s="20">
        <v>0</v>
      </c>
      <c r="S675" s="20">
        <v>0</v>
      </c>
      <c r="T675" s="20">
        <v>0</v>
      </c>
      <c r="U675" s="20">
        <v>0</v>
      </c>
      <c r="V675" s="20">
        <v>0</v>
      </c>
      <c r="W675" s="20">
        <v>0</v>
      </c>
      <c r="X675" s="20">
        <v>0</v>
      </c>
      <c r="Y675" s="20">
        <v>0</v>
      </c>
      <c r="AA675" s="2">
        <f>IFERROR(INDEX('Holiday Schedule'!$D$3:$D$24,MATCH(A675,'Holiday Schedule'!$C$3:$C$24,0)),0)</f>
        <v>0</v>
      </c>
      <c r="AB675" s="2">
        <f t="shared" si="80"/>
        <v>3</v>
      </c>
      <c r="AC675" s="2">
        <f t="shared" si="81"/>
        <v>0</v>
      </c>
      <c r="AD675" s="5">
        <f t="shared" si="82"/>
        <v>0</v>
      </c>
      <c r="AE675" s="5">
        <f t="shared" si="83"/>
        <v>0</v>
      </c>
      <c r="AG675" s="2">
        <f t="shared" si="84"/>
        <v>10</v>
      </c>
      <c r="AH675" s="2">
        <f t="shared" si="85"/>
        <v>2025</v>
      </c>
      <c r="AJ675" s="5">
        <f t="shared" si="86"/>
        <v>0</v>
      </c>
      <c r="AK675" s="2" t="str">
        <f t="shared" si="87"/>
        <v/>
      </c>
    </row>
    <row r="676" spans="1:37" x14ac:dyDescent="0.25">
      <c r="A676" s="18">
        <v>45959</v>
      </c>
      <c r="B676" s="20">
        <v>0</v>
      </c>
      <c r="C676" s="20">
        <v>0</v>
      </c>
      <c r="D676" s="20">
        <v>0</v>
      </c>
      <c r="E676" s="20">
        <v>0</v>
      </c>
      <c r="F676" s="20">
        <v>0</v>
      </c>
      <c r="G676" s="20">
        <v>0</v>
      </c>
      <c r="H676" s="20">
        <v>0</v>
      </c>
      <c r="I676" s="20">
        <v>0</v>
      </c>
      <c r="J676" s="20">
        <v>0</v>
      </c>
      <c r="K676" s="20">
        <v>0</v>
      </c>
      <c r="L676" s="20">
        <v>0</v>
      </c>
      <c r="M676" s="20">
        <v>0</v>
      </c>
      <c r="N676" s="20">
        <v>0</v>
      </c>
      <c r="O676" s="20">
        <v>0</v>
      </c>
      <c r="P676" s="20">
        <v>0</v>
      </c>
      <c r="Q676" s="20">
        <v>0</v>
      </c>
      <c r="R676" s="20">
        <v>0</v>
      </c>
      <c r="S676" s="20">
        <v>0</v>
      </c>
      <c r="T676" s="20">
        <v>0</v>
      </c>
      <c r="U676" s="20">
        <v>0</v>
      </c>
      <c r="V676" s="20">
        <v>0</v>
      </c>
      <c r="W676" s="20">
        <v>0</v>
      </c>
      <c r="X676" s="20">
        <v>0</v>
      </c>
      <c r="Y676" s="20">
        <v>0</v>
      </c>
      <c r="AA676" s="2">
        <f>IFERROR(INDEX('Holiday Schedule'!$D$3:$D$24,MATCH(A676,'Holiday Schedule'!$C$3:$C$24,0)),0)</f>
        <v>0</v>
      </c>
      <c r="AB676" s="2">
        <f t="shared" si="80"/>
        <v>4</v>
      </c>
      <c r="AC676" s="2">
        <f t="shared" si="81"/>
        <v>0</v>
      </c>
      <c r="AD676" s="5">
        <f t="shared" si="82"/>
        <v>0</v>
      </c>
      <c r="AE676" s="5">
        <f t="shared" si="83"/>
        <v>0</v>
      </c>
      <c r="AG676" s="2">
        <f t="shared" si="84"/>
        <v>10</v>
      </c>
      <c r="AH676" s="2">
        <f t="shared" si="85"/>
        <v>2025</v>
      </c>
      <c r="AJ676" s="5">
        <f t="shared" si="86"/>
        <v>0</v>
      </c>
      <c r="AK676" s="2" t="str">
        <f t="shared" si="87"/>
        <v/>
      </c>
    </row>
    <row r="677" spans="1:37" x14ac:dyDescent="0.25">
      <c r="A677" s="18">
        <v>45960</v>
      </c>
      <c r="B677" s="20">
        <v>0</v>
      </c>
      <c r="C677" s="20">
        <v>0</v>
      </c>
      <c r="D677" s="20">
        <v>0</v>
      </c>
      <c r="E677" s="20">
        <v>0</v>
      </c>
      <c r="F677" s="20">
        <v>0</v>
      </c>
      <c r="G677" s="20">
        <v>0</v>
      </c>
      <c r="H677" s="20">
        <v>0</v>
      </c>
      <c r="I677" s="20">
        <v>0</v>
      </c>
      <c r="J677" s="20">
        <v>0</v>
      </c>
      <c r="K677" s="20">
        <v>0</v>
      </c>
      <c r="L677" s="20">
        <v>0</v>
      </c>
      <c r="M677" s="20">
        <v>0</v>
      </c>
      <c r="N677" s="20">
        <v>0</v>
      </c>
      <c r="O677" s="20">
        <v>0</v>
      </c>
      <c r="P677" s="20">
        <v>0</v>
      </c>
      <c r="Q677" s="20">
        <v>0</v>
      </c>
      <c r="R677" s="20">
        <v>0</v>
      </c>
      <c r="S677" s="20">
        <v>0</v>
      </c>
      <c r="T677" s="20">
        <v>0</v>
      </c>
      <c r="U677" s="20">
        <v>0</v>
      </c>
      <c r="V677" s="20">
        <v>0</v>
      </c>
      <c r="W677" s="20">
        <v>0</v>
      </c>
      <c r="X677" s="20">
        <v>0</v>
      </c>
      <c r="Y677" s="20">
        <v>0</v>
      </c>
      <c r="AA677" s="2">
        <f>IFERROR(INDEX('Holiday Schedule'!$D$3:$D$24,MATCH(A677,'Holiday Schedule'!$C$3:$C$24,0)),0)</f>
        <v>0</v>
      </c>
      <c r="AB677" s="2">
        <f t="shared" si="80"/>
        <v>5</v>
      </c>
      <c r="AC677" s="2">
        <f t="shared" si="81"/>
        <v>0</v>
      </c>
      <c r="AD677" s="5">
        <f t="shared" si="82"/>
        <v>0</v>
      </c>
      <c r="AE677" s="5">
        <f t="shared" si="83"/>
        <v>0</v>
      </c>
      <c r="AG677" s="2">
        <f t="shared" si="84"/>
        <v>10</v>
      </c>
      <c r="AH677" s="2">
        <f t="shared" si="85"/>
        <v>2025</v>
      </c>
      <c r="AJ677" s="5">
        <f t="shared" si="86"/>
        <v>0</v>
      </c>
      <c r="AK677" s="2" t="str">
        <f t="shared" si="87"/>
        <v/>
      </c>
    </row>
    <row r="678" spans="1:37" x14ac:dyDescent="0.25">
      <c r="A678" s="18">
        <v>45961</v>
      </c>
      <c r="B678" s="20">
        <v>0</v>
      </c>
      <c r="C678" s="20">
        <v>0</v>
      </c>
      <c r="D678" s="20">
        <v>0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  <c r="K678" s="20">
        <v>0</v>
      </c>
      <c r="L678" s="20">
        <v>0</v>
      </c>
      <c r="M678" s="20">
        <v>0</v>
      </c>
      <c r="N678" s="20">
        <v>0</v>
      </c>
      <c r="O678" s="20">
        <v>0</v>
      </c>
      <c r="P678" s="20">
        <v>0</v>
      </c>
      <c r="Q678" s="20">
        <v>0</v>
      </c>
      <c r="R678" s="20">
        <v>0</v>
      </c>
      <c r="S678" s="20">
        <v>0</v>
      </c>
      <c r="T678" s="20">
        <v>0</v>
      </c>
      <c r="U678" s="20">
        <v>0</v>
      </c>
      <c r="V678" s="20">
        <v>0</v>
      </c>
      <c r="W678" s="20">
        <v>0</v>
      </c>
      <c r="X678" s="20">
        <v>0</v>
      </c>
      <c r="Y678" s="20">
        <v>0</v>
      </c>
      <c r="AA678" s="2">
        <f>IFERROR(INDEX('Holiday Schedule'!$D$3:$D$24,MATCH(A678,'Holiday Schedule'!$C$3:$C$24,0)),0)</f>
        <v>0</v>
      </c>
      <c r="AB678" s="2">
        <f t="shared" si="80"/>
        <v>6</v>
      </c>
      <c r="AC678" s="2">
        <f t="shared" si="81"/>
        <v>0</v>
      </c>
      <c r="AD678" s="5">
        <f t="shared" si="82"/>
        <v>0</v>
      </c>
      <c r="AE678" s="5">
        <f t="shared" si="83"/>
        <v>0</v>
      </c>
      <c r="AG678" s="2">
        <f t="shared" si="84"/>
        <v>10</v>
      </c>
      <c r="AH678" s="2">
        <f t="shared" si="85"/>
        <v>2025</v>
      </c>
      <c r="AJ678" s="5">
        <f t="shared" si="86"/>
        <v>0</v>
      </c>
      <c r="AK678" s="2" t="str">
        <f t="shared" si="87"/>
        <v/>
      </c>
    </row>
    <row r="679" spans="1:37" x14ac:dyDescent="0.25">
      <c r="A679" s="18">
        <v>45962</v>
      </c>
      <c r="B679" s="20">
        <v>0</v>
      </c>
      <c r="C679" s="20">
        <v>0</v>
      </c>
      <c r="D679" s="20">
        <v>0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  <c r="K679" s="20">
        <v>0</v>
      </c>
      <c r="L679" s="20">
        <v>0</v>
      </c>
      <c r="M679" s="20">
        <v>0</v>
      </c>
      <c r="N679" s="20">
        <v>0</v>
      </c>
      <c r="O679" s="20">
        <v>0</v>
      </c>
      <c r="P679" s="20">
        <v>0</v>
      </c>
      <c r="Q679" s="20">
        <v>0</v>
      </c>
      <c r="R679" s="20">
        <v>0</v>
      </c>
      <c r="S679" s="20">
        <v>0</v>
      </c>
      <c r="T679" s="20">
        <v>0</v>
      </c>
      <c r="U679" s="20">
        <v>0</v>
      </c>
      <c r="V679" s="20">
        <v>0</v>
      </c>
      <c r="W679" s="20">
        <v>0</v>
      </c>
      <c r="X679" s="20">
        <v>0</v>
      </c>
      <c r="Y679" s="20">
        <v>0</v>
      </c>
      <c r="AA679" s="2">
        <f>IFERROR(INDEX('Holiday Schedule'!$D$3:$D$24,MATCH(A679,'Holiday Schedule'!$C$3:$C$24,0)),0)</f>
        <v>0</v>
      </c>
      <c r="AB679" s="2">
        <f t="shared" si="80"/>
        <v>7</v>
      </c>
      <c r="AC679" s="2">
        <f t="shared" si="81"/>
        <v>0</v>
      </c>
      <c r="AD679" s="5">
        <f t="shared" si="82"/>
        <v>0</v>
      </c>
      <c r="AE679" s="5">
        <f t="shared" si="83"/>
        <v>0</v>
      </c>
      <c r="AG679" s="2">
        <f t="shared" si="84"/>
        <v>11</v>
      </c>
      <c r="AH679" s="2">
        <f t="shared" si="85"/>
        <v>2025</v>
      </c>
      <c r="AJ679" s="5">
        <f t="shared" si="86"/>
        <v>0</v>
      </c>
      <c r="AK679" s="2" t="str">
        <f t="shared" si="87"/>
        <v/>
      </c>
    </row>
    <row r="680" spans="1:37" x14ac:dyDescent="0.25">
      <c r="A680" s="18">
        <v>45963</v>
      </c>
      <c r="B680" s="20">
        <v>0</v>
      </c>
      <c r="C680" s="20">
        <v>0</v>
      </c>
      <c r="D680" s="20">
        <v>0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  <c r="K680" s="20">
        <v>0</v>
      </c>
      <c r="L680" s="20">
        <v>0</v>
      </c>
      <c r="M680" s="20">
        <v>0</v>
      </c>
      <c r="N680" s="20">
        <v>0</v>
      </c>
      <c r="O680" s="20">
        <v>0</v>
      </c>
      <c r="P680" s="20">
        <v>0</v>
      </c>
      <c r="Q680" s="20">
        <v>0</v>
      </c>
      <c r="R680" s="20">
        <v>0</v>
      </c>
      <c r="S680" s="20">
        <v>0</v>
      </c>
      <c r="T680" s="20">
        <v>0</v>
      </c>
      <c r="U680" s="20">
        <v>0</v>
      </c>
      <c r="V680" s="20">
        <v>0</v>
      </c>
      <c r="W680" s="20">
        <v>0</v>
      </c>
      <c r="X680" s="20">
        <v>0</v>
      </c>
      <c r="Y680" s="20">
        <v>0</v>
      </c>
      <c r="AA680" s="2">
        <f>IFERROR(INDEX('Holiday Schedule'!$D$3:$D$24,MATCH(A680,'Holiday Schedule'!$C$3:$C$24,0)),0)</f>
        <v>0</v>
      </c>
      <c r="AB680" s="2">
        <f t="shared" si="80"/>
        <v>1</v>
      </c>
      <c r="AC680" s="2">
        <f t="shared" si="81"/>
        <v>0</v>
      </c>
      <c r="AD680" s="5">
        <f t="shared" si="82"/>
        <v>0</v>
      </c>
      <c r="AE680" s="5">
        <f t="shared" si="83"/>
        <v>0</v>
      </c>
      <c r="AG680" s="2">
        <f t="shared" si="84"/>
        <v>11</v>
      </c>
      <c r="AH680" s="2">
        <f t="shared" si="85"/>
        <v>2025</v>
      </c>
      <c r="AJ680" s="5">
        <f t="shared" si="86"/>
        <v>0</v>
      </c>
      <c r="AK680" s="2" t="str">
        <f t="shared" si="87"/>
        <v/>
      </c>
    </row>
    <row r="681" spans="1:37" x14ac:dyDescent="0.25">
      <c r="A681" s="18">
        <v>45964</v>
      </c>
      <c r="B681" s="20">
        <v>0</v>
      </c>
      <c r="C681" s="20">
        <v>0</v>
      </c>
      <c r="D681" s="20">
        <v>0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  <c r="K681" s="20">
        <v>0</v>
      </c>
      <c r="L681" s="20">
        <v>0</v>
      </c>
      <c r="M681" s="20">
        <v>0</v>
      </c>
      <c r="N681" s="20">
        <v>0</v>
      </c>
      <c r="O681" s="20">
        <v>0</v>
      </c>
      <c r="P681" s="20">
        <v>0</v>
      </c>
      <c r="Q681" s="20">
        <v>0</v>
      </c>
      <c r="R681" s="20">
        <v>0</v>
      </c>
      <c r="S681" s="20">
        <v>0</v>
      </c>
      <c r="T681" s="20">
        <v>0</v>
      </c>
      <c r="U681" s="20">
        <v>0</v>
      </c>
      <c r="V681" s="20">
        <v>0</v>
      </c>
      <c r="W681" s="20">
        <v>0</v>
      </c>
      <c r="X681" s="20">
        <v>0</v>
      </c>
      <c r="Y681" s="20">
        <v>0</v>
      </c>
      <c r="AA681" s="2">
        <f>IFERROR(INDEX('Holiday Schedule'!$D$3:$D$24,MATCH(A681,'Holiday Schedule'!$C$3:$C$24,0)),0)</f>
        <v>0</v>
      </c>
      <c r="AB681" s="2">
        <f t="shared" si="80"/>
        <v>2</v>
      </c>
      <c r="AC681" s="2">
        <f t="shared" si="81"/>
        <v>0</v>
      </c>
      <c r="AD681" s="5">
        <f t="shared" si="82"/>
        <v>0</v>
      </c>
      <c r="AE681" s="5">
        <f t="shared" si="83"/>
        <v>0</v>
      </c>
      <c r="AG681" s="2">
        <f t="shared" si="84"/>
        <v>11</v>
      </c>
      <c r="AH681" s="2">
        <f t="shared" si="85"/>
        <v>2025</v>
      </c>
      <c r="AJ681" s="5">
        <f t="shared" si="86"/>
        <v>0</v>
      </c>
      <c r="AK681" s="2" t="str">
        <f t="shared" si="87"/>
        <v/>
      </c>
    </row>
    <row r="682" spans="1:37" x14ac:dyDescent="0.25">
      <c r="A682" s="18">
        <v>45965</v>
      </c>
      <c r="B682" s="20">
        <v>0</v>
      </c>
      <c r="C682" s="20">
        <v>0</v>
      </c>
      <c r="D682" s="20">
        <v>0</v>
      </c>
      <c r="E682" s="20">
        <v>0</v>
      </c>
      <c r="F682" s="20">
        <v>0</v>
      </c>
      <c r="G682" s="20">
        <v>0</v>
      </c>
      <c r="H682" s="20">
        <v>0</v>
      </c>
      <c r="I682" s="20">
        <v>0</v>
      </c>
      <c r="J682" s="20">
        <v>0</v>
      </c>
      <c r="K682" s="20">
        <v>0</v>
      </c>
      <c r="L682" s="20">
        <v>0</v>
      </c>
      <c r="M682" s="20">
        <v>0</v>
      </c>
      <c r="N682" s="20">
        <v>0</v>
      </c>
      <c r="O682" s="20">
        <v>0</v>
      </c>
      <c r="P682" s="20">
        <v>0</v>
      </c>
      <c r="Q682" s="20">
        <v>0</v>
      </c>
      <c r="R682" s="20">
        <v>0</v>
      </c>
      <c r="S682" s="20">
        <v>0</v>
      </c>
      <c r="T682" s="20">
        <v>0</v>
      </c>
      <c r="U682" s="20">
        <v>0</v>
      </c>
      <c r="V682" s="20">
        <v>0</v>
      </c>
      <c r="W682" s="20">
        <v>0</v>
      </c>
      <c r="X682" s="20">
        <v>0</v>
      </c>
      <c r="Y682" s="20">
        <v>0</v>
      </c>
      <c r="AA682" s="2">
        <f>IFERROR(INDEX('Holiday Schedule'!$D$3:$D$24,MATCH(A682,'Holiday Schedule'!$C$3:$C$24,0)),0)</f>
        <v>0</v>
      </c>
      <c r="AB682" s="2">
        <f t="shared" si="80"/>
        <v>3</v>
      </c>
      <c r="AC682" s="2">
        <f t="shared" si="81"/>
        <v>0</v>
      </c>
      <c r="AD682" s="5">
        <f t="shared" si="82"/>
        <v>0</v>
      </c>
      <c r="AE682" s="5">
        <f t="shared" si="83"/>
        <v>0</v>
      </c>
      <c r="AG682" s="2">
        <f t="shared" si="84"/>
        <v>11</v>
      </c>
      <c r="AH682" s="2">
        <f t="shared" si="85"/>
        <v>2025</v>
      </c>
      <c r="AJ682" s="5">
        <f t="shared" si="86"/>
        <v>0</v>
      </c>
      <c r="AK682" s="2" t="str">
        <f t="shared" si="87"/>
        <v/>
      </c>
    </row>
    <row r="683" spans="1:37" x14ac:dyDescent="0.25">
      <c r="A683" s="18">
        <v>45966</v>
      </c>
      <c r="B683" s="20">
        <v>0</v>
      </c>
      <c r="C683" s="20">
        <v>0</v>
      </c>
      <c r="D683" s="20">
        <v>0</v>
      </c>
      <c r="E683" s="20">
        <v>0</v>
      </c>
      <c r="F683" s="20">
        <v>0</v>
      </c>
      <c r="G683" s="20">
        <v>0</v>
      </c>
      <c r="H683" s="20">
        <v>0</v>
      </c>
      <c r="I683" s="20">
        <v>0</v>
      </c>
      <c r="J683" s="20">
        <v>0</v>
      </c>
      <c r="K683" s="20">
        <v>0</v>
      </c>
      <c r="L683" s="20">
        <v>0</v>
      </c>
      <c r="M683" s="20">
        <v>0</v>
      </c>
      <c r="N683" s="20">
        <v>0</v>
      </c>
      <c r="O683" s="20">
        <v>0</v>
      </c>
      <c r="P683" s="20">
        <v>0</v>
      </c>
      <c r="Q683" s="20">
        <v>0</v>
      </c>
      <c r="R683" s="20">
        <v>0</v>
      </c>
      <c r="S683" s="20">
        <v>0</v>
      </c>
      <c r="T683" s="20">
        <v>0</v>
      </c>
      <c r="U683" s="20">
        <v>0</v>
      </c>
      <c r="V683" s="20">
        <v>0</v>
      </c>
      <c r="W683" s="20">
        <v>0</v>
      </c>
      <c r="X683" s="20">
        <v>0</v>
      </c>
      <c r="Y683" s="20">
        <v>0</v>
      </c>
      <c r="AA683" s="2">
        <f>IFERROR(INDEX('Holiday Schedule'!$D$3:$D$24,MATCH(A683,'Holiday Schedule'!$C$3:$C$24,0)),0)</f>
        <v>0</v>
      </c>
      <c r="AB683" s="2">
        <f t="shared" si="80"/>
        <v>4</v>
      </c>
      <c r="AC683" s="2">
        <f t="shared" si="81"/>
        <v>0</v>
      </c>
      <c r="AD683" s="5">
        <f t="shared" si="82"/>
        <v>0</v>
      </c>
      <c r="AE683" s="5">
        <f t="shared" si="83"/>
        <v>0</v>
      </c>
      <c r="AG683" s="2">
        <f t="shared" si="84"/>
        <v>11</v>
      </c>
      <c r="AH683" s="2">
        <f t="shared" si="85"/>
        <v>2025</v>
      </c>
      <c r="AJ683" s="5">
        <f t="shared" si="86"/>
        <v>0</v>
      </c>
      <c r="AK683" s="2" t="str">
        <f t="shared" si="87"/>
        <v/>
      </c>
    </row>
    <row r="684" spans="1:37" x14ac:dyDescent="0.25">
      <c r="A684" s="18">
        <v>45967</v>
      </c>
      <c r="B684" s="20">
        <v>0</v>
      </c>
      <c r="C684" s="20">
        <v>0</v>
      </c>
      <c r="D684" s="20">
        <v>0</v>
      </c>
      <c r="E684" s="20">
        <v>0</v>
      </c>
      <c r="F684" s="20">
        <v>0</v>
      </c>
      <c r="G684" s="20">
        <v>0</v>
      </c>
      <c r="H684" s="20">
        <v>0</v>
      </c>
      <c r="I684" s="20">
        <v>0</v>
      </c>
      <c r="J684" s="20">
        <v>0</v>
      </c>
      <c r="K684" s="20">
        <v>0</v>
      </c>
      <c r="L684" s="20">
        <v>0</v>
      </c>
      <c r="M684" s="20">
        <v>0</v>
      </c>
      <c r="N684" s="20">
        <v>0</v>
      </c>
      <c r="O684" s="20">
        <v>0</v>
      </c>
      <c r="P684" s="20">
        <v>0</v>
      </c>
      <c r="Q684" s="20">
        <v>0</v>
      </c>
      <c r="R684" s="20">
        <v>0</v>
      </c>
      <c r="S684" s="20">
        <v>0</v>
      </c>
      <c r="T684" s="20">
        <v>0</v>
      </c>
      <c r="U684" s="20">
        <v>0</v>
      </c>
      <c r="V684" s="20">
        <v>0</v>
      </c>
      <c r="W684" s="20">
        <v>0</v>
      </c>
      <c r="X684" s="20">
        <v>0</v>
      </c>
      <c r="Y684" s="20">
        <v>0</v>
      </c>
      <c r="AA684" s="2">
        <f>IFERROR(INDEX('Holiday Schedule'!$D$3:$D$24,MATCH(A684,'Holiday Schedule'!$C$3:$C$24,0)),0)</f>
        <v>0</v>
      </c>
      <c r="AB684" s="2">
        <f t="shared" si="80"/>
        <v>5</v>
      </c>
      <c r="AC684" s="2">
        <f t="shared" si="81"/>
        <v>0</v>
      </c>
      <c r="AD684" s="5">
        <f t="shared" si="82"/>
        <v>0</v>
      </c>
      <c r="AE684" s="5">
        <f t="shared" si="83"/>
        <v>0</v>
      </c>
      <c r="AG684" s="2">
        <f t="shared" si="84"/>
        <v>11</v>
      </c>
      <c r="AH684" s="2">
        <f t="shared" si="85"/>
        <v>2025</v>
      </c>
      <c r="AJ684" s="5">
        <f t="shared" si="86"/>
        <v>0</v>
      </c>
      <c r="AK684" s="2" t="str">
        <f t="shared" si="87"/>
        <v/>
      </c>
    </row>
    <row r="685" spans="1:37" x14ac:dyDescent="0.25">
      <c r="A685" s="18">
        <v>45968</v>
      </c>
      <c r="B685" s="20">
        <v>0</v>
      </c>
      <c r="C685" s="20">
        <v>0</v>
      </c>
      <c r="D685" s="20">
        <v>0</v>
      </c>
      <c r="E685" s="20">
        <v>0</v>
      </c>
      <c r="F685" s="20">
        <v>0</v>
      </c>
      <c r="G685" s="20">
        <v>0</v>
      </c>
      <c r="H685" s="20">
        <v>0</v>
      </c>
      <c r="I685" s="20">
        <v>0</v>
      </c>
      <c r="J685" s="20">
        <v>0</v>
      </c>
      <c r="K685" s="20">
        <v>0</v>
      </c>
      <c r="L685" s="20">
        <v>0</v>
      </c>
      <c r="M685" s="20">
        <v>0</v>
      </c>
      <c r="N685" s="20">
        <v>0</v>
      </c>
      <c r="O685" s="20">
        <v>0</v>
      </c>
      <c r="P685" s="20">
        <v>0</v>
      </c>
      <c r="Q685" s="20">
        <v>0</v>
      </c>
      <c r="R685" s="20">
        <v>0</v>
      </c>
      <c r="S685" s="20">
        <v>0</v>
      </c>
      <c r="T685" s="20">
        <v>0</v>
      </c>
      <c r="U685" s="20">
        <v>0</v>
      </c>
      <c r="V685" s="20">
        <v>0</v>
      </c>
      <c r="W685" s="20">
        <v>0</v>
      </c>
      <c r="X685" s="20">
        <v>0</v>
      </c>
      <c r="Y685" s="20">
        <v>0</v>
      </c>
      <c r="AA685" s="2">
        <f>IFERROR(INDEX('Holiday Schedule'!$D$3:$D$24,MATCH(A685,'Holiday Schedule'!$C$3:$C$24,0)),0)</f>
        <v>0</v>
      </c>
      <c r="AB685" s="2">
        <f t="shared" si="80"/>
        <v>6</v>
      </c>
      <c r="AC685" s="2">
        <f t="shared" si="81"/>
        <v>0</v>
      </c>
      <c r="AD685" s="5">
        <f t="shared" si="82"/>
        <v>0</v>
      </c>
      <c r="AE685" s="5">
        <f t="shared" si="83"/>
        <v>0</v>
      </c>
      <c r="AG685" s="2">
        <f t="shared" si="84"/>
        <v>11</v>
      </c>
      <c r="AH685" s="2">
        <f t="shared" si="85"/>
        <v>2025</v>
      </c>
      <c r="AJ685" s="5">
        <f t="shared" si="86"/>
        <v>0</v>
      </c>
      <c r="AK685" s="2" t="str">
        <f t="shared" si="87"/>
        <v/>
      </c>
    </row>
    <row r="686" spans="1:37" x14ac:dyDescent="0.25">
      <c r="A686" s="18">
        <v>45969</v>
      </c>
      <c r="B686" s="20">
        <v>0</v>
      </c>
      <c r="C686" s="20">
        <v>0</v>
      </c>
      <c r="D686" s="20">
        <v>0</v>
      </c>
      <c r="E686" s="20">
        <v>0</v>
      </c>
      <c r="F686" s="20">
        <v>0</v>
      </c>
      <c r="G686" s="20">
        <v>0</v>
      </c>
      <c r="H686" s="20">
        <v>0</v>
      </c>
      <c r="I686" s="20">
        <v>0</v>
      </c>
      <c r="J686" s="20">
        <v>0</v>
      </c>
      <c r="K686" s="20">
        <v>0</v>
      </c>
      <c r="L686" s="20">
        <v>0</v>
      </c>
      <c r="M686" s="20">
        <v>0</v>
      </c>
      <c r="N686" s="20">
        <v>0</v>
      </c>
      <c r="O686" s="20">
        <v>0</v>
      </c>
      <c r="P686" s="20">
        <v>0</v>
      </c>
      <c r="Q686" s="20">
        <v>0</v>
      </c>
      <c r="R686" s="20">
        <v>0</v>
      </c>
      <c r="S686" s="20">
        <v>0</v>
      </c>
      <c r="T686" s="20">
        <v>0</v>
      </c>
      <c r="U686" s="20">
        <v>0</v>
      </c>
      <c r="V686" s="20">
        <v>0</v>
      </c>
      <c r="W686" s="20">
        <v>0</v>
      </c>
      <c r="X686" s="20">
        <v>0</v>
      </c>
      <c r="Y686" s="20">
        <v>0</v>
      </c>
      <c r="AA686" s="2">
        <f>IFERROR(INDEX('Holiday Schedule'!$D$3:$D$24,MATCH(A686,'Holiday Schedule'!$C$3:$C$24,0)),0)</f>
        <v>0</v>
      </c>
      <c r="AB686" s="2">
        <f t="shared" si="80"/>
        <v>7</v>
      </c>
      <c r="AC686" s="2">
        <f t="shared" si="81"/>
        <v>0</v>
      </c>
      <c r="AD686" s="5">
        <f t="shared" si="82"/>
        <v>0</v>
      </c>
      <c r="AE686" s="5">
        <f t="shared" si="83"/>
        <v>0</v>
      </c>
      <c r="AG686" s="2">
        <f t="shared" si="84"/>
        <v>11</v>
      </c>
      <c r="AH686" s="2">
        <f t="shared" si="85"/>
        <v>2025</v>
      </c>
      <c r="AJ686" s="5">
        <f t="shared" si="86"/>
        <v>0</v>
      </c>
      <c r="AK686" s="2" t="str">
        <f t="shared" si="87"/>
        <v/>
      </c>
    </row>
    <row r="687" spans="1:37" x14ac:dyDescent="0.25">
      <c r="A687" s="18">
        <v>45970</v>
      </c>
      <c r="B687" s="20">
        <v>0</v>
      </c>
      <c r="C687" s="20">
        <v>0</v>
      </c>
      <c r="D687" s="20">
        <v>0</v>
      </c>
      <c r="E687" s="20">
        <v>0</v>
      </c>
      <c r="F687" s="20">
        <v>0</v>
      </c>
      <c r="G687" s="20">
        <v>0</v>
      </c>
      <c r="H687" s="20">
        <v>0</v>
      </c>
      <c r="I687" s="20">
        <v>0</v>
      </c>
      <c r="J687" s="20">
        <v>0</v>
      </c>
      <c r="K687" s="20">
        <v>0</v>
      </c>
      <c r="L687" s="20">
        <v>0</v>
      </c>
      <c r="M687" s="20">
        <v>0</v>
      </c>
      <c r="N687" s="20">
        <v>0</v>
      </c>
      <c r="O687" s="20">
        <v>0</v>
      </c>
      <c r="P687" s="20">
        <v>0</v>
      </c>
      <c r="Q687" s="20">
        <v>0</v>
      </c>
      <c r="R687" s="20">
        <v>0</v>
      </c>
      <c r="S687" s="20">
        <v>0</v>
      </c>
      <c r="T687" s="20">
        <v>0</v>
      </c>
      <c r="U687" s="20">
        <v>0</v>
      </c>
      <c r="V687" s="20">
        <v>0</v>
      </c>
      <c r="W687" s="20">
        <v>0</v>
      </c>
      <c r="X687" s="20">
        <v>0</v>
      </c>
      <c r="Y687" s="20">
        <v>0</v>
      </c>
      <c r="AA687" s="2">
        <f>IFERROR(INDEX('Holiday Schedule'!$D$3:$D$24,MATCH(A687,'Holiday Schedule'!$C$3:$C$24,0)),0)</f>
        <v>0</v>
      </c>
      <c r="AB687" s="2">
        <f t="shared" si="80"/>
        <v>1</v>
      </c>
      <c r="AC687" s="2">
        <f t="shared" si="81"/>
        <v>0</v>
      </c>
      <c r="AD687" s="5">
        <f t="shared" si="82"/>
        <v>0</v>
      </c>
      <c r="AE687" s="5">
        <f t="shared" si="83"/>
        <v>0</v>
      </c>
      <c r="AG687" s="2">
        <f t="shared" si="84"/>
        <v>11</v>
      </c>
      <c r="AH687" s="2">
        <f t="shared" si="85"/>
        <v>2025</v>
      </c>
      <c r="AJ687" s="5">
        <f t="shared" si="86"/>
        <v>0</v>
      </c>
      <c r="AK687" s="2" t="str">
        <f t="shared" si="87"/>
        <v/>
      </c>
    </row>
    <row r="688" spans="1:37" x14ac:dyDescent="0.25">
      <c r="A688" s="18">
        <v>45971</v>
      </c>
      <c r="B688" s="20">
        <v>0</v>
      </c>
      <c r="C688" s="20">
        <v>0</v>
      </c>
      <c r="D688" s="20">
        <v>0</v>
      </c>
      <c r="E688" s="20">
        <v>0</v>
      </c>
      <c r="F688" s="20">
        <v>0</v>
      </c>
      <c r="G688" s="20">
        <v>0</v>
      </c>
      <c r="H688" s="20">
        <v>0</v>
      </c>
      <c r="I688" s="20">
        <v>0</v>
      </c>
      <c r="J688" s="20">
        <v>0</v>
      </c>
      <c r="K688" s="20">
        <v>0</v>
      </c>
      <c r="L688" s="20">
        <v>0</v>
      </c>
      <c r="M688" s="20">
        <v>0</v>
      </c>
      <c r="N688" s="20">
        <v>0</v>
      </c>
      <c r="O688" s="20">
        <v>0</v>
      </c>
      <c r="P688" s="20">
        <v>0</v>
      </c>
      <c r="Q688" s="20">
        <v>0</v>
      </c>
      <c r="R688" s="20">
        <v>0</v>
      </c>
      <c r="S688" s="20">
        <v>0</v>
      </c>
      <c r="T688" s="20">
        <v>0</v>
      </c>
      <c r="U688" s="20">
        <v>0</v>
      </c>
      <c r="V688" s="20">
        <v>0</v>
      </c>
      <c r="W688" s="20">
        <v>0</v>
      </c>
      <c r="X688" s="20">
        <v>0</v>
      </c>
      <c r="Y688" s="20">
        <v>0</v>
      </c>
      <c r="AA688" s="2">
        <f>IFERROR(INDEX('Holiday Schedule'!$D$3:$D$24,MATCH(A688,'Holiday Schedule'!$C$3:$C$24,0)),0)</f>
        <v>0</v>
      </c>
      <c r="AB688" s="2">
        <f t="shared" si="80"/>
        <v>2</v>
      </c>
      <c r="AC688" s="2">
        <f t="shared" si="81"/>
        <v>0</v>
      </c>
      <c r="AD688" s="5">
        <f t="shared" si="82"/>
        <v>0</v>
      </c>
      <c r="AE688" s="5">
        <f t="shared" si="83"/>
        <v>0</v>
      </c>
      <c r="AG688" s="2">
        <f t="shared" si="84"/>
        <v>11</v>
      </c>
      <c r="AH688" s="2">
        <f t="shared" si="85"/>
        <v>2025</v>
      </c>
      <c r="AJ688" s="5">
        <f t="shared" si="86"/>
        <v>0</v>
      </c>
      <c r="AK688" s="2" t="str">
        <f t="shared" si="87"/>
        <v/>
      </c>
    </row>
    <row r="689" spans="1:37" x14ac:dyDescent="0.25">
      <c r="A689" s="18">
        <v>45972</v>
      </c>
      <c r="B689" s="20">
        <v>0</v>
      </c>
      <c r="C689" s="20">
        <v>0</v>
      </c>
      <c r="D689" s="20">
        <v>0</v>
      </c>
      <c r="E689" s="20">
        <v>0</v>
      </c>
      <c r="F689" s="20">
        <v>0</v>
      </c>
      <c r="G689" s="20">
        <v>0</v>
      </c>
      <c r="H689" s="20">
        <v>0</v>
      </c>
      <c r="I689" s="20">
        <v>0</v>
      </c>
      <c r="J689" s="20">
        <v>0</v>
      </c>
      <c r="K689" s="20">
        <v>0</v>
      </c>
      <c r="L689" s="20">
        <v>0</v>
      </c>
      <c r="M689" s="20">
        <v>0</v>
      </c>
      <c r="N689" s="20">
        <v>0</v>
      </c>
      <c r="O689" s="20">
        <v>0</v>
      </c>
      <c r="P689" s="20">
        <v>0</v>
      </c>
      <c r="Q689" s="20">
        <v>0</v>
      </c>
      <c r="R689" s="20">
        <v>0</v>
      </c>
      <c r="S689" s="20">
        <v>0</v>
      </c>
      <c r="T689" s="20">
        <v>0</v>
      </c>
      <c r="U689" s="20">
        <v>0</v>
      </c>
      <c r="V689" s="20">
        <v>0</v>
      </c>
      <c r="W689" s="20">
        <v>0</v>
      </c>
      <c r="X689" s="20">
        <v>0</v>
      </c>
      <c r="Y689" s="20">
        <v>0</v>
      </c>
      <c r="AA689" s="2">
        <f>IFERROR(INDEX('Holiday Schedule'!$D$3:$D$24,MATCH(A689,'Holiday Schedule'!$C$3:$C$24,0)),0)</f>
        <v>0</v>
      </c>
      <c r="AB689" s="2">
        <f t="shared" si="80"/>
        <v>3</v>
      </c>
      <c r="AC689" s="2">
        <f t="shared" si="81"/>
        <v>0</v>
      </c>
      <c r="AD689" s="5">
        <f t="shared" si="82"/>
        <v>0</v>
      </c>
      <c r="AE689" s="5">
        <f t="shared" si="83"/>
        <v>0</v>
      </c>
      <c r="AG689" s="2">
        <f t="shared" si="84"/>
        <v>11</v>
      </c>
      <c r="AH689" s="2">
        <f t="shared" si="85"/>
        <v>2025</v>
      </c>
      <c r="AJ689" s="5">
        <f t="shared" si="86"/>
        <v>0</v>
      </c>
      <c r="AK689" s="2" t="str">
        <f t="shared" si="87"/>
        <v/>
      </c>
    </row>
    <row r="690" spans="1:37" x14ac:dyDescent="0.25">
      <c r="A690" s="18">
        <v>45973</v>
      </c>
      <c r="B690" s="20">
        <v>0</v>
      </c>
      <c r="C690" s="20">
        <v>0</v>
      </c>
      <c r="D690" s="20">
        <v>0</v>
      </c>
      <c r="E690" s="20">
        <v>0</v>
      </c>
      <c r="F690" s="20">
        <v>0</v>
      </c>
      <c r="G690" s="20">
        <v>0</v>
      </c>
      <c r="H690" s="20">
        <v>0</v>
      </c>
      <c r="I690" s="20">
        <v>0</v>
      </c>
      <c r="J690" s="20">
        <v>0</v>
      </c>
      <c r="K690" s="20">
        <v>0</v>
      </c>
      <c r="L690" s="20">
        <v>0</v>
      </c>
      <c r="M690" s="20">
        <v>0</v>
      </c>
      <c r="N690" s="20">
        <v>0</v>
      </c>
      <c r="O690" s="20">
        <v>0</v>
      </c>
      <c r="P690" s="20">
        <v>0</v>
      </c>
      <c r="Q690" s="20">
        <v>0</v>
      </c>
      <c r="R690" s="20">
        <v>0</v>
      </c>
      <c r="S690" s="20">
        <v>0</v>
      </c>
      <c r="T690" s="20">
        <v>0</v>
      </c>
      <c r="U690" s="20">
        <v>0</v>
      </c>
      <c r="V690" s="20">
        <v>0</v>
      </c>
      <c r="W690" s="20">
        <v>0</v>
      </c>
      <c r="X690" s="20">
        <v>0</v>
      </c>
      <c r="Y690" s="20">
        <v>0</v>
      </c>
      <c r="AA690" s="2">
        <f>IFERROR(INDEX('Holiday Schedule'!$D$3:$D$24,MATCH(A690,'Holiday Schedule'!$C$3:$C$24,0)),0)</f>
        <v>0</v>
      </c>
      <c r="AB690" s="2">
        <f t="shared" si="80"/>
        <v>4</v>
      </c>
      <c r="AC690" s="2">
        <f t="shared" si="81"/>
        <v>0</v>
      </c>
      <c r="AD690" s="5">
        <f t="shared" si="82"/>
        <v>0</v>
      </c>
      <c r="AE690" s="5">
        <f t="shared" si="83"/>
        <v>0</v>
      </c>
      <c r="AG690" s="2">
        <f t="shared" si="84"/>
        <v>11</v>
      </c>
      <c r="AH690" s="2">
        <f t="shared" si="85"/>
        <v>2025</v>
      </c>
      <c r="AJ690" s="5">
        <f t="shared" si="86"/>
        <v>0</v>
      </c>
      <c r="AK690" s="2" t="str">
        <f t="shared" si="87"/>
        <v/>
      </c>
    </row>
    <row r="691" spans="1:37" x14ac:dyDescent="0.25">
      <c r="A691" s="18">
        <v>45974</v>
      </c>
      <c r="B691" s="20">
        <v>0</v>
      </c>
      <c r="C691" s="20">
        <v>0</v>
      </c>
      <c r="D691" s="20">
        <v>0</v>
      </c>
      <c r="E691" s="20">
        <v>0</v>
      </c>
      <c r="F691" s="20">
        <v>0</v>
      </c>
      <c r="G691" s="20">
        <v>0</v>
      </c>
      <c r="H691" s="20">
        <v>0</v>
      </c>
      <c r="I691" s="20">
        <v>0</v>
      </c>
      <c r="J691" s="20">
        <v>0</v>
      </c>
      <c r="K691" s="20">
        <v>0</v>
      </c>
      <c r="L691" s="20">
        <v>0</v>
      </c>
      <c r="M691" s="20">
        <v>0</v>
      </c>
      <c r="N691" s="20">
        <v>0</v>
      </c>
      <c r="O691" s="20">
        <v>0</v>
      </c>
      <c r="P691" s="20">
        <v>0</v>
      </c>
      <c r="Q691" s="20">
        <v>0</v>
      </c>
      <c r="R691" s="20">
        <v>0</v>
      </c>
      <c r="S691" s="20">
        <v>0</v>
      </c>
      <c r="T691" s="20">
        <v>0</v>
      </c>
      <c r="U691" s="20">
        <v>0</v>
      </c>
      <c r="V691" s="20">
        <v>0</v>
      </c>
      <c r="W691" s="20">
        <v>0</v>
      </c>
      <c r="X691" s="20">
        <v>0</v>
      </c>
      <c r="Y691" s="20">
        <v>0</v>
      </c>
      <c r="AA691" s="2">
        <f>IFERROR(INDEX('Holiday Schedule'!$D$3:$D$24,MATCH(A691,'Holiday Schedule'!$C$3:$C$24,0)),0)</f>
        <v>0</v>
      </c>
      <c r="AB691" s="2">
        <f t="shared" si="80"/>
        <v>5</v>
      </c>
      <c r="AC691" s="2">
        <f t="shared" si="81"/>
        <v>0</v>
      </c>
      <c r="AD691" s="5">
        <f t="shared" si="82"/>
        <v>0</v>
      </c>
      <c r="AE691" s="5">
        <f t="shared" si="83"/>
        <v>0</v>
      </c>
      <c r="AG691" s="2">
        <f t="shared" si="84"/>
        <v>11</v>
      </c>
      <c r="AH691" s="2">
        <f t="shared" si="85"/>
        <v>2025</v>
      </c>
      <c r="AJ691" s="5">
        <f t="shared" si="86"/>
        <v>0</v>
      </c>
      <c r="AK691" s="2" t="str">
        <f t="shared" si="87"/>
        <v/>
      </c>
    </row>
    <row r="692" spans="1:37" x14ac:dyDescent="0.25">
      <c r="A692" s="18">
        <v>45975</v>
      </c>
      <c r="B692" s="20">
        <v>0</v>
      </c>
      <c r="C692" s="20">
        <v>0</v>
      </c>
      <c r="D692" s="20">
        <v>0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  <c r="K692" s="20">
        <v>0</v>
      </c>
      <c r="L692" s="20">
        <v>0</v>
      </c>
      <c r="M692" s="20">
        <v>0</v>
      </c>
      <c r="N692" s="20">
        <v>0</v>
      </c>
      <c r="O692" s="20">
        <v>0</v>
      </c>
      <c r="P692" s="20">
        <v>0</v>
      </c>
      <c r="Q692" s="20">
        <v>0</v>
      </c>
      <c r="R692" s="20">
        <v>0</v>
      </c>
      <c r="S692" s="20">
        <v>0</v>
      </c>
      <c r="T692" s="20">
        <v>0</v>
      </c>
      <c r="U692" s="20">
        <v>0</v>
      </c>
      <c r="V692" s="20">
        <v>0</v>
      </c>
      <c r="W692" s="20">
        <v>0</v>
      </c>
      <c r="X692" s="20">
        <v>0</v>
      </c>
      <c r="Y692" s="20">
        <v>0</v>
      </c>
      <c r="AA692" s="2">
        <f>IFERROR(INDEX('Holiday Schedule'!$D$3:$D$24,MATCH(A692,'Holiday Schedule'!$C$3:$C$24,0)),0)</f>
        <v>0</v>
      </c>
      <c r="AB692" s="2">
        <f t="shared" si="80"/>
        <v>6</v>
      </c>
      <c r="AC692" s="2">
        <f t="shared" si="81"/>
        <v>0</v>
      </c>
      <c r="AD692" s="5">
        <f t="shared" si="82"/>
        <v>0</v>
      </c>
      <c r="AE692" s="5">
        <f t="shared" si="83"/>
        <v>0</v>
      </c>
      <c r="AG692" s="2">
        <f t="shared" si="84"/>
        <v>11</v>
      </c>
      <c r="AH692" s="2">
        <f t="shared" si="85"/>
        <v>2025</v>
      </c>
      <c r="AJ692" s="5">
        <f t="shared" si="86"/>
        <v>0</v>
      </c>
      <c r="AK692" s="2" t="str">
        <f t="shared" si="87"/>
        <v/>
      </c>
    </row>
    <row r="693" spans="1:37" x14ac:dyDescent="0.25">
      <c r="A693" s="18">
        <v>45976</v>
      </c>
      <c r="B693" s="20">
        <v>0</v>
      </c>
      <c r="C693" s="20">
        <v>0</v>
      </c>
      <c r="D693" s="20">
        <v>0</v>
      </c>
      <c r="E693" s="20">
        <v>0</v>
      </c>
      <c r="F693" s="20">
        <v>0</v>
      </c>
      <c r="G693" s="20">
        <v>0</v>
      </c>
      <c r="H693" s="20">
        <v>0</v>
      </c>
      <c r="I693" s="20">
        <v>0</v>
      </c>
      <c r="J693" s="20">
        <v>0</v>
      </c>
      <c r="K693" s="20">
        <v>0</v>
      </c>
      <c r="L693" s="20">
        <v>0</v>
      </c>
      <c r="M693" s="20">
        <v>0</v>
      </c>
      <c r="N693" s="20">
        <v>0</v>
      </c>
      <c r="O693" s="20">
        <v>0</v>
      </c>
      <c r="P693" s="20">
        <v>0</v>
      </c>
      <c r="Q693" s="20">
        <v>0</v>
      </c>
      <c r="R693" s="20">
        <v>0</v>
      </c>
      <c r="S693" s="20">
        <v>0</v>
      </c>
      <c r="T693" s="20">
        <v>0</v>
      </c>
      <c r="U693" s="20">
        <v>0</v>
      </c>
      <c r="V693" s="20">
        <v>0</v>
      </c>
      <c r="W693" s="20">
        <v>0</v>
      </c>
      <c r="X693" s="20">
        <v>0</v>
      </c>
      <c r="Y693" s="20">
        <v>0</v>
      </c>
      <c r="AA693" s="2">
        <f>IFERROR(INDEX('Holiday Schedule'!$D$3:$D$24,MATCH(A693,'Holiday Schedule'!$C$3:$C$24,0)),0)</f>
        <v>0</v>
      </c>
      <c r="AB693" s="2">
        <f t="shared" si="80"/>
        <v>7</v>
      </c>
      <c r="AC693" s="2">
        <f t="shared" si="81"/>
        <v>0</v>
      </c>
      <c r="AD693" s="5">
        <f t="shared" si="82"/>
        <v>0</v>
      </c>
      <c r="AE693" s="5">
        <f t="shared" si="83"/>
        <v>0</v>
      </c>
      <c r="AG693" s="2">
        <f t="shared" si="84"/>
        <v>11</v>
      </c>
      <c r="AH693" s="2">
        <f t="shared" si="85"/>
        <v>2025</v>
      </c>
      <c r="AJ693" s="5">
        <f t="shared" si="86"/>
        <v>0</v>
      </c>
      <c r="AK693" s="2" t="str">
        <f t="shared" si="87"/>
        <v/>
      </c>
    </row>
    <row r="694" spans="1:37" x14ac:dyDescent="0.25">
      <c r="A694" s="18">
        <v>45977</v>
      </c>
      <c r="B694" s="20">
        <v>0</v>
      </c>
      <c r="C694" s="20">
        <v>0</v>
      </c>
      <c r="D694" s="20">
        <v>0</v>
      </c>
      <c r="E694" s="20">
        <v>0</v>
      </c>
      <c r="F694" s="20">
        <v>0</v>
      </c>
      <c r="G694" s="20">
        <v>0</v>
      </c>
      <c r="H694" s="20">
        <v>0</v>
      </c>
      <c r="I694" s="20">
        <v>0</v>
      </c>
      <c r="J694" s="20">
        <v>0</v>
      </c>
      <c r="K694" s="20">
        <v>0</v>
      </c>
      <c r="L694" s="20">
        <v>0</v>
      </c>
      <c r="M694" s="20">
        <v>0</v>
      </c>
      <c r="N694" s="20">
        <v>0</v>
      </c>
      <c r="O694" s="20">
        <v>0</v>
      </c>
      <c r="P694" s="20">
        <v>0</v>
      </c>
      <c r="Q694" s="20">
        <v>0</v>
      </c>
      <c r="R694" s="20">
        <v>0</v>
      </c>
      <c r="S694" s="20">
        <v>0</v>
      </c>
      <c r="T694" s="20">
        <v>0</v>
      </c>
      <c r="U694" s="20">
        <v>0</v>
      </c>
      <c r="V694" s="20">
        <v>0</v>
      </c>
      <c r="W694" s="20">
        <v>0</v>
      </c>
      <c r="X694" s="20">
        <v>0</v>
      </c>
      <c r="Y694" s="20">
        <v>0</v>
      </c>
      <c r="AA694" s="2">
        <f>IFERROR(INDEX('Holiday Schedule'!$D$3:$D$24,MATCH(A694,'Holiday Schedule'!$C$3:$C$24,0)),0)</f>
        <v>0</v>
      </c>
      <c r="AB694" s="2">
        <f t="shared" si="80"/>
        <v>1</v>
      </c>
      <c r="AC694" s="2">
        <f t="shared" si="81"/>
        <v>0</v>
      </c>
      <c r="AD694" s="5">
        <f t="shared" si="82"/>
        <v>0</v>
      </c>
      <c r="AE694" s="5">
        <f t="shared" si="83"/>
        <v>0</v>
      </c>
      <c r="AG694" s="2">
        <f t="shared" si="84"/>
        <v>11</v>
      </c>
      <c r="AH694" s="2">
        <f t="shared" si="85"/>
        <v>2025</v>
      </c>
      <c r="AJ694" s="5">
        <f t="shared" si="86"/>
        <v>0</v>
      </c>
      <c r="AK694" s="2" t="str">
        <f t="shared" si="87"/>
        <v/>
      </c>
    </row>
    <row r="695" spans="1:37" x14ac:dyDescent="0.25">
      <c r="A695" s="18">
        <v>45978</v>
      </c>
      <c r="B695" s="20">
        <v>0</v>
      </c>
      <c r="C695" s="20">
        <v>0</v>
      </c>
      <c r="D695" s="20">
        <v>0</v>
      </c>
      <c r="E695" s="20">
        <v>0</v>
      </c>
      <c r="F695" s="20">
        <v>0</v>
      </c>
      <c r="G695" s="20">
        <v>0</v>
      </c>
      <c r="H695" s="20">
        <v>0</v>
      </c>
      <c r="I695" s="20">
        <v>0</v>
      </c>
      <c r="J695" s="20">
        <v>0</v>
      </c>
      <c r="K695" s="20">
        <v>0</v>
      </c>
      <c r="L695" s="20">
        <v>0</v>
      </c>
      <c r="M695" s="20">
        <v>0</v>
      </c>
      <c r="N695" s="20">
        <v>0</v>
      </c>
      <c r="O695" s="20">
        <v>0</v>
      </c>
      <c r="P695" s="20">
        <v>0</v>
      </c>
      <c r="Q695" s="20">
        <v>0</v>
      </c>
      <c r="R695" s="20">
        <v>0</v>
      </c>
      <c r="S695" s="20">
        <v>0</v>
      </c>
      <c r="T695" s="20">
        <v>0</v>
      </c>
      <c r="U695" s="20">
        <v>0</v>
      </c>
      <c r="V695" s="20">
        <v>0</v>
      </c>
      <c r="W695" s="20">
        <v>0</v>
      </c>
      <c r="X695" s="20">
        <v>0</v>
      </c>
      <c r="Y695" s="20">
        <v>0</v>
      </c>
      <c r="AA695" s="2">
        <f>IFERROR(INDEX('Holiday Schedule'!$D$3:$D$24,MATCH(A695,'Holiday Schedule'!$C$3:$C$24,0)),0)</f>
        <v>0</v>
      </c>
      <c r="AB695" s="2">
        <f t="shared" si="80"/>
        <v>2</v>
      </c>
      <c r="AC695" s="2">
        <f t="shared" si="81"/>
        <v>0</v>
      </c>
      <c r="AD695" s="5">
        <f t="shared" si="82"/>
        <v>0</v>
      </c>
      <c r="AE695" s="5">
        <f t="shared" si="83"/>
        <v>0</v>
      </c>
      <c r="AG695" s="2">
        <f t="shared" si="84"/>
        <v>11</v>
      </c>
      <c r="AH695" s="2">
        <f t="shared" si="85"/>
        <v>2025</v>
      </c>
      <c r="AJ695" s="5">
        <f t="shared" si="86"/>
        <v>0</v>
      </c>
      <c r="AK695" s="2" t="str">
        <f t="shared" si="87"/>
        <v/>
      </c>
    </row>
    <row r="696" spans="1:37" x14ac:dyDescent="0.25">
      <c r="A696" s="18">
        <v>45979</v>
      </c>
      <c r="B696" s="20">
        <v>0</v>
      </c>
      <c r="C696" s="20">
        <v>0</v>
      </c>
      <c r="D696" s="20">
        <v>0</v>
      </c>
      <c r="E696" s="20">
        <v>0</v>
      </c>
      <c r="F696" s="20">
        <v>0</v>
      </c>
      <c r="G696" s="20">
        <v>0</v>
      </c>
      <c r="H696" s="20">
        <v>0</v>
      </c>
      <c r="I696" s="20">
        <v>0</v>
      </c>
      <c r="J696" s="20">
        <v>0</v>
      </c>
      <c r="K696" s="20">
        <v>0</v>
      </c>
      <c r="L696" s="20">
        <v>0</v>
      </c>
      <c r="M696" s="20">
        <v>0</v>
      </c>
      <c r="N696" s="20">
        <v>0</v>
      </c>
      <c r="O696" s="20">
        <v>0</v>
      </c>
      <c r="P696" s="20">
        <v>0</v>
      </c>
      <c r="Q696" s="20">
        <v>0</v>
      </c>
      <c r="R696" s="20">
        <v>0</v>
      </c>
      <c r="S696" s="20">
        <v>0</v>
      </c>
      <c r="T696" s="20">
        <v>0</v>
      </c>
      <c r="U696" s="20">
        <v>0</v>
      </c>
      <c r="V696" s="20">
        <v>0</v>
      </c>
      <c r="W696" s="20">
        <v>0</v>
      </c>
      <c r="X696" s="20">
        <v>0</v>
      </c>
      <c r="Y696" s="20">
        <v>0</v>
      </c>
      <c r="AA696" s="2">
        <f>IFERROR(INDEX('Holiday Schedule'!$D$3:$D$24,MATCH(A696,'Holiday Schedule'!$C$3:$C$24,0)),0)</f>
        <v>0</v>
      </c>
      <c r="AB696" s="2">
        <f t="shared" si="80"/>
        <v>3</v>
      </c>
      <c r="AC696" s="2">
        <f t="shared" si="81"/>
        <v>0</v>
      </c>
      <c r="AD696" s="5">
        <f t="shared" si="82"/>
        <v>0</v>
      </c>
      <c r="AE696" s="5">
        <f t="shared" si="83"/>
        <v>0</v>
      </c>
      <c r="AG696" s="2">
        <f t="shared" si="84"/>
        <v>11</v>
      </c>
      <c r="AH696" s="2">
        <f t="shared" si="85"/>
        <v>2025</v>
      </c>
      <c r="AJ696" s="5">
        <f t="shared" si="86"/>
        <v>0</v>
      </c>
      <c r="AK696" s="2" t="str">
        <f t="shared" si="87"/>
        <v/>
      </c>
    </row>
    <row r="697" spans="1:37" x14ac:dyDescent="0.25">
      <c r="A697" s="18">
        <v>45980</v>
      </c>
      <c r="B697" s="20">
        <v>0</v>
      </c>
      <c r="C697" s="20">
        <v>0</v>
      </c>
      <c r="D697" s="20">
        <v>0</v>
      </c>
      <c r="E697" s="20">
        <v>0</v>
      </c>
      <c r="F697" s="20">
        <v>0</v>
      </c>
      <c r="G697" s="20">
        <v>0</v>
      </c>
      <c r="H697" s="20">
        <v>0</v>
      </c>
      <c r="I697" s="20">
        <v>0</v>
      </c>
      <c r="J697" s="20">
        <v>0</v>
      </c>
      <c r="K697" s="20">
        <v>0</v>
      </c>
      <c r="L697" s="20">
        <v>0</v>
      </c>
      <c r="M697" s="20">
        <v>0</v>
      </c>
      <c r="N697" s="20">
        <v>0</v>
      </c>
      <c r="O697" s="20">
        <v>0</v>
      </c>
      <c r="P697" s="20">
        <v>0</v>
      </c>
      <c r="Q697" s="20">
        <v>0</v>
      </c>
      <c r="R697" s="20">
        <v>0</v>
      </c>
      <c r="S697" s="20">
        <v>0</v>
      </c>
      <c r="T697" s="20">
        <v>0</v>
      </c>
      <c r="U697" s="20">
        <v>0</v>
      </c>
      <c r="V697" s="20">
        <v>0</v>
      </c>
      <c r="W697" s="20">
        <v>0</v>
      </c>
      <c r="X697" s="20">
        <v>0</v>
      </c>
      <c r="Y697" s="20">
        <v>0</v>
      </c>
      <c r="AA697" s="2">
        <f>IFERROR(INDEX('Holiday Schedule'!$D$3:$D$24,MATCH(A697,'Holiday Schedule'!$C$3:$C$24,0)),0)</f>
        <v>0</v>
      </c>
      <c r="AB697" s="2">
        <f t="shared" si="80"/>
        <v>4</v>
      </c>
      <c r="AC697" s="2">
        <f t="shared" si="81"/>
        <v>0</v>
      </c>
      <c r="AD697" s="5">
        <f t="shared" si="82"/>
        <v>0</v>
      </c>
      <c r="AE697" s="5">
        <f t="shared" si="83"/>
        <v>0</v>
      </c>
      <c r="AG697" s="2">
        <f t="shared" si="84"/>
        <v>11</v>
      </c>
      <c r="AH697" s="2">
        <f t="shared" si="85"/>
        <v>2025</v>
      </c>
      <c r="AJ697" s="5">
        <f t="shared" si="86"/>
        <v>0</v>
      </c>
      <c r="AK697" s="2" t="str">
        <f t="shared" si="87"/>
        <v/>
      </c>
    </row>
    <row r="698" spans="1:37" x14ac:dyDescent="0.25">
      <c r="A698" s="18">
        <v>45981</v>
      </c>
      <c r="B698" s="20">
        <v>0</v>
      </c>
      <c r="C698" s="20">
        <v>0</v>
      </c>
      <c r="D698" s="20">
        <v>0</v>
      </c>
      <c r="E698" s="20">
        <v>0</v>
      </c>
      <c r="F698" s="20">
        <v>0</v>
      </c>
      <c r="G698" s="20">
        <v>0</v>
      </c>
      <c r="H698" s="20">
        <v>0</v>
      </c>
      <c r="I698" s="20">
        <v>0</v>
      </c>
      <c r="J698" s="20">
        <v>0</v>
      </c>
      <c r="K698" s="20">
        <v>0</v>
      </c>
      <c r="L698" s="20">
        <v>0</v>
      </c>
      <c r="M698" s="20">
        <v>0</v>
      </c>
      <c r="N698" s="20">
        <v>0</v>
      </c>
      <c r="O698" s="20">
        <v>0</v>
      </c>
      <c r="P698" s="20">
        <v>0</v>
      </c>
      <c r="Q698" s="20">
        <v>0</v>
      </c>
      <c r="R698" s="20">
        <v>0</v>
      </c>
      <c r="S698" s="20">
        <v>0</v>
      </c>
      <c r="T698" s="20">
        <v>0</v>
      </c>
      <c r="U698" s="20">
        <v>0</v>
      </c>
      <c r="V698" s="20">
        <v>0</v>
      </c>
      <c r="W698" s="20">
        <v>0</v>
      </c>
      <c r="X698" s="20">
        <v>0</v>
      </c>
      <c r="Y698" s="20">
        <v>0</v>
      </c>
      <c r="AA698" s="2">
        <f>IFERROR(INDEX('Holiday Schedule'!$D$3:$D$24,MATCH(A698,'Holiday Schedule'!$C$3:$C$24,0)),0)</f>
        <v>0</v>
      </c>
      <c r="AB698" s="2">
        <f t="shared" si="80"/>
        <v>5</v>
      </c>
      <c r="AC698" s="2">
        <f t="shared" si="81"/>
        <v>0</v>
      </c>
      <c r="AD698" s="5">
        <f t="shared" si="82"/>
        <v>0</v>
      </c>
      <c r="AE698" s="5">
        <f t="shared" si="83"/>
        <v>0</v>
      </c>
      <c r="AG698" s="2">
        <f t="shared" si="84"/>
        <v>11</v>
      </c>
      <c r="AH698" s="2">
        <f t="shared" si="85"/>
        <v>2025</v>
      </c>
      <c r="AJ698" s="5">
        <f t="shared" si="86"/>
        <v>0</v>
      </c>
      <c r="AK698" s="2" t="str">
        <f t="shared" si="87"/>
        <v/>
      </c>
    </row>
    <row r="699" spans="1:37" x14ac:dyDescent="0.25">
      <c r="A699" s="18">
        <v>45982</v>
      </c>
      <c r="B699" s="20">
        <v>0</v>
      </c>
      <c r="C699" s="20">
        <v>0</v>
      </c>
      <c r="D699" s="20">
        <v>0</v>
      </c>
      <c r="E699" s="20">
        <v>0</v>
      </c>
      <c r="F699" s="20">
        <v>0</v>
      </c>
      <c r="G699" s="20">
        <v>0</v>
      </c>
      <c r="H699" s="20">
        <v>0</v>
      </c>
      <c r="I699" s="20">
        <v>0</v>
      </c>
      <c r="J699" s="20">
        <v>0</v>
      </c>
      <c r="K699" s="20">
        <v>0</v>
      </c>
      <c r="L699" s="20">
        <v>0</v>
      </c>
      <c r="M699" s="20">
        <v>0</v>
      </c>
      <c r="N699" s="20">
        <v>0</v>
      </c>
      <c r="O699" s="20">
        <v>0</v>
      </c>
      <c r="P699" s="20">
        <v>0</v>
      </c>
      <c r="Q699" s="20">
        <v>0</v>
      </c>
      <c r="R699" s="20">
        <v>0</v>
      </c>
      <c r="S699" s="20">
        <v>0</v>
      </c>
      <c r="T699" s="20">
        <v>0</v>
      </c>
      <c r="U699" s="20">
        <v>0</v>
      </c>
      <c r="V699" s="20">
        <v>0</v>
      </c>
      <c r="W699" s="20">
        <v>0</v>
      </c>
      <c r="X699" s="20">
        <v>0</v>
      </c>
      <c r="Y699" s="20">
        <v>0</v>
      </c>
      <c r="AA699" s="2">
        <f>IFERROR(INDEX('Holiday Schedule'!$D$3:$D$24,MATCH(A699,'Holiday Schedule'!$C$3:$C$24,0)),0)</f>
        <v>0</v>
      </c>
      <c r="AB699" s="2">
        <f t="shared" si="80"/>
        <v>6</v>
      </c>
      <c r="AC699" s="2">
        <f t="shared" si="81"/>
        <v>0</v>
      </c>
      <c r="AD699" s="5">
        <f t="shared" si="82"/>
        <v>0</v>
      </c>
      <c r="AE699" s="5">
        <f t="shared" si="83"/>
        <v>0</v>
      </c>
      <c r="AG699" s="2">
        <f t="shared" si="84"/>
        <v>11</v>
      </c>
      <c r="AH699" s="2">
        <f t="shared" si="85"/>
        <v>2025</v>
      </c>
      <c r="AJ699" s="5">
        <f t="shared" si="86"/>
        <v>0</v>
      </c>
      <c r="AK699" s="2" t="str">
        <f t="shared" si="87"/>
        <v/>
      </c>
    </row>
    <row r="700" spans="1:37" x14ac:dyDescent="0.25">
      <c r="A700" s="18">
        <v>45983</v>
      </c>
      <c r="B700" s="20">
        <v>0</v>
      </c>
      <c r="C700" s="20">
        <v>0</v>
      </c>
      <c r="D700" s="20">
        <v>0</v>
      </c>
      <c r="E700" s="20">
        <v>0</v>
      </c>
      <c r="F700" s="20">
        <v>0</v>
      </c>
      <c r="G700" s="20">
        <v>0</v>
      </c>
      <c r="H700" s="20">
        <v>0</v>
      </c>
      <c r="I700" s="20">
        <v>0</v>
      </c>
      <c r="J700" s="20">
        <v>0</v>
      </c>
      <c r="K700" s="20">
        <v>0</v>
      </c>
      <c r="L700" s="20">
        <v>0</v>
      </c>
      <c r="M700" s="20">
        <v>0</v>
      </c>
      <c r="N700" s="20">
        <v>0</v>
      </c>
      <c r="O700" s="20">
        <v>0</v>
      </c>
      <c r="P700" s="20">
        <v>0</v>
      </c>
      <c r="Q700" s="20">
        <v>0</v>
      </c>
      <c r="R700" s="20">
        <v>0</v>
      </c>
      <c r="S700" s="20">
        <v>0</v>
      </c>
      <c r="T700" s="20">
        <v>0</v>
      </c>
      <c r="U700" s="20">
        <v>0</v>
      </c>
      <c r="V700" s="20">
        <v>0</v>
      </c>
      <c r="W700" s="20">
        <v>0</v>
      </c>
      <c r="X700" s="20">
        <v>0</v>
      </c>
      <c r="Y700" s="20">
        <v>0</v>
      </c>
      <c r="AA700" s="2">
        <f>IFERROR(INDEX('Holiday Schedule'!$D$3:$D$24,MATCH(A700,'Holiday Schedule'!$C$3:$C$24,0)),0)</f>
        <v>0</v>
      </c>
      <c r="AB700" s="2">
        <f t="shared" si="80"/>
        <v>7</v>
      </c>
      <c r="AC700" s="2">
        <f t="shared" si="81"/>
        <v>0</v>
      </c>
      <c r="AD700" s="5">
        <f t="shared" si="82"/>
        <v>0</v>
      </c>
      <c r="AE700" s="5">
        <f t="shared" si="83"/>
        <v>0</v>
      </c>
      <c r="AG700" s="2">
        <f t="shared" si="84"/>
        <v>11</v>
      </c>
      <c r="AH700" s="2">
        <f t="shared" si="85"/>
        <v>2025</v>
      </c>
      <c r="AJ700" s="5">
        <f t="shared" si="86"/>
        <v>0</v>
      </c>
      <c r="AK700" s="2" t="str">
        <f t="shared" si="87"/>
        <v/>
      </c>
    </row>
    <row r="701" spans="1:37" x14ac:dyDescent="0.25">
      <c r="A701" s="18">
        <v>45984</v>
      </c>
      <c r="B701" s="20">
        <v>0</v>
      </c>
      <c r="C701" s="20">
        <v>0</v>
      </c>
      <c r="D701" s="20">
        <v>0</v>
      </c>
      <c r="E701" s="20">
        <v>0</v>
      </c>
      <c r="F701" s="20">
        <v>0</v>
      </c>
      <c r="G701" s="20">
        <v>0</v>
      </c>
      <c r="H701" s="20">
        <v>0</v>
      </c>
      <c r="I701" s="20">
        <v>0</v>
      </c>
      <c r="J701" s="20">
        <v>0</v>
      </c>
      <c r="K701" s="20">
        <v>0</v>
      </c>
      <c r="L701" s="20">
        <v>0</v>
      </c>
      <c r="M701" s="20">
        <v>0</v>
      </c>
      <c r="N701" s="20">
        <v>0</v>
      </c>
      <c r="O701" s="20">
        <v>0</v>
      </c>
      <c r="P701" s="20">
        <v>0</v>
      </c>
      <c r="Q701" s="20">
        <v>0</v>
      </c>
      <c r="R701" s="20">
        <v>0</v>
      </c>
      <c r="S701" s="20">
        <v>0</v>
      </c>
      <c r="T701" s="20">
        <v>0</v>
      </c>
      <c r="U701" s="20">
        <v>0</v>
      </c>
      <c r="V701" s="20">
        <v>0</v>
      </c>
      <c r="W701" s="20">
        <v>0</v>
      </c>
      <c r="X701" s="20">
        <v>0</v>
      </c>
      <c r="Y701" s="20">
        <v>0</v>
      </c>
      <c r="AA701" s="2">
        <f>IFERROR(INDEX('Holiday Schedule'!$D$3:$D$24,MATCH(A701,'Holiday Schedule'!$C$3:$C$24,0)),0)</f>
        <v>0</v>
      </c>
      <c r="AB701" s="2">
        <f t="shared" si="80"/>
        <v>1</v>
      </c>
      <c r="AC701" s="2">
        <f t="shared" si="81"/>
        <v>0</v>
      </c>
      <c r="AD701" s="5">
        <f t="shared" si="82"/>
        <v>0</v>
      </c>
      <c r="AE701" s="5">
        <f t="shared" si="83"/>
        <v>0</v>
      </c>
      <c r="AG701" s="2">
        <f t="shared" si="84"/>
        <v>11</v>
      </c>
      <c r="AH701" s="2">
        <f t="shared" si="85"/>
        <v>2025</v>
      </c>
      <c r="AJ701" s="5">
        <f t="shared" si="86"/>
        <v>0</v>
      </c>
      <c r="AK701" s="2" t="str">
        <f t="shared" si="87"/>
        <v/>
      </c>
    </row>
    <row r="702" spans="1:37" x14ac:dyDescent="0.25">
      <c r="A702" s="18">
        <v>45985</v>
      </c>
      <c r="B702" s="20">
        <v>0</v>
      </c>
      <c r="C702" s="20">
        <v>0</v>
      </c>
      <c r="D702" s="20">
        <v>0</v>
      </c>
      <c r="E702" s="20">
        <v>0</v>
      </c>
      <c r="F702" s="20">
        <v>0</v>
      </c>
      <c r="G702" s="20">
        <v>0</v>
      </c>
      <c r="H702" s="20">
        <v>0</v>
      </c>
      <c r="I702" s="20">
        <v>0</v>
      </c>
      <c r="J702" s="20">
        <v>0</v>
      </c>
      <c r="K702" s="20">
        <v>0</v>
      </c>
      <c r="L702" s="20">
        <v>0</v>
      </c>
      <c r="M702" s="20">
        <v>0</v>
      </c>
      <c r="N702" s="20">
        <v>0</v>
      </c>
      <c r="O702" s="20">
        <v>0</v>
      </c>
      <c r="P702" s="20">
        <v>0</v>
      </c>
      <c r="Q702" s="20">
        <v>0</v>
      </c>
      <c r="R702" s="20">
        <v>0</v>
      </c>
      <c r="S702" s="20">
        <v>0</v>
      </c>
      <c r="T702" s="20">
        <v>0</v>
      </c>
      <c r="U702" s="20">
        <v>0</v>
      </c>
      <c r="V702" s="20">
        <v>0</v>
      </c>
      <c r="W702" s="20">
        <v>0</v>
      </c>
      <c r="X702" s="20">
        <v>0</v>
      </c>
      <c r="Y702" s="20">
        <v>0</v>
      </c>
      <c r="AA702" s="2">
        <f>IFERROR(INDEX('Holiday Schedule'!$D$3:$D$24,MATCH(A702,'Holiday Schedule'!$C$3:$C$24,0)),0)</f>
        <v>0</v>
      </c>
      <c r="AB702" s="2">
        <f t="shared" si="80"/>
        <v>2</v>
      </c>
      <c r="AC702" s="2">
        <f t="shared" si="81"/>
        <v>0</v>
      </c>
      <c r="AD702" s="5">
        <f t="shared" si="82"/>
        <v>0</v>
      </c>
      <c r="AE702" s="5">
        <f t="shared" si="83"/>
        <v>0</v>
      </c>
      <c r="AG702" s="2">
        <f t="shared" si="84"/>
        <v>11</v>
      </c>
      <c r="AH702" s="2">
        <f t="shared" si="85"/>
        <v>2025</v>
      </c>
      <c r="AJ702" s="5">
        <f t="shared" si="86"/>
        <v>0</v>
      </c>
      <c r="AK702" s="2" t="str">
        <f t="shared" si="87"/>
        <v/>
      </c>
    </row>
    <row r="703" spans="1:37" x14ac:dyDescent="0.25">
      <c r="A703" s="18">
        <v>45986</v>
      </c>
      <c r="B703" s="20">
        <v>0</v>
      </c>
      <c r="C703" s="20">
        <v>0</v>
      </c>
      <c r="D703" s="20">
        <v>0</v>
      </c>
      <c r="E703" s="20">
        <v>0</v>
      </c>
      <c r="F703" s="20">
        <v>0</v>
      </c>
      <c r="G703" s="20">
        <v>0</v>
      </c>
      <c r="H703" s="20">
        <v>0</v>
      </c>
      <c r="I703" s="20">
        <v>0</v>
      </c>
      <c r="J703" s="20">
        <v>0</v>
      </c>
      <c r="K703" s="20">
        <v>0</v>
      </c>
      <c r="L703" s="20">
        <v>0</v>
      </c>
      <c r="M703" s="20">
        <v>0</v>
      </c>
      <c r="N703" s="20">
        <v>0</v>
      </c>
      <c r="O703" s="20">
        <v>0</v>
      </c>
      <c r="P703" s="20">
        <v>0</v>
      </c>
      <c r="Q703" s="20">
        <v>0</v>
      </c>
      <c r="R703" s="20">
        <v>0</v>
      </c>
      <c r="S703" s="20">
        <v>0</v>
      </c>
      <c r="T703" s="20">
        <v>0</v>
      </c>
      <c r="U703" s="20">
        <v>0</v>
      </c>
      <c r="V703" s="20">
        <v>0</v>
      </c>
      <c r="W703" s="20">
        <v>0</v>
      </c>
      <c r="X703" s="20">
        <v>0</v>
      </c>
      <c r="Y703" s="20">
        <v>0</v>
      </c>
      <c r="AA703" s="2">
        <f>IFERROR(INDEX('Holiday Schedule'!$D$3:$D$24,MATCH(A703,'Holiday Schedule'!$C$3:$C$24,0)),0)</f>
        <v>0</v>
      </c>
      <c r="AB703" s="2">
        <f t="shared" si="80"/>
        <v>3</v>
      </c>
      <c r="AC703" s="2">
        <f t="shared" si="81"/>
        <v>0</v>
      </c>
      <c r="AD703" s="5">
        <f t="shared" si="82"/>
        <v>0</v>
      </c>
      <c r="AE703" s="5">
        <f t="shared" si="83"/>
        <v>0</v>
      </c>
      <c r="AG703" s="2">
        <f t="shared" si="84"/>
        <v>11</v>
      </c>
      <c r="AH703" s="2">
        <f t="shared" si="85"/>
        <v>2025</v>
      </c>
      <c r="AJ703" s="5">
        <f t="shared" si="86"/>
        <v>0</v>
      </c>
      <c r="AK703" s="2" t="str">
        <f t="shared" si="87"/>
        <v/>
      </c>
    </row>
    <row r="704" spans="1:37" x14ac:dyDescent="0.25">
      <c r="A704" s="18">
        <v>45987</v>
      </c>
      <c r="B704" s="20">
        <v>0</v>
      </c>
      <c r="C704" s="20">
        <v>0</v>
      </c>
      <c r="D704" s="20">
        <v>0</v>
      </c>
      <c r="E704" s="20">
        <v>0</v>
      </c>
      <c r="F704" s="20">
        <v>0</v>
      </c>
      <c r="G704" s="20">
        <v>0</v>
      </c>
      <c r="H704" s="20">
        <v>0</v>
      </c>
      <c r="I704" s="20">
        <v>0</v>
      </c>
      <c r="J704" s="20">
        <v>0</v>
      </c>
      <c r="K704" s="20">
        <v>0</v>
      </c>
      <c r="L704" s="20">
        <v>0</v>
      </c>
      <c r="M704" s="20">
        <v>0</v>
      </c>
      <c r="N704" s="20">
        <v>0</v>
      </c>
      <c r="O704" s="20">
        <v>0</v>
      </c>
      <c r="P704" s="20">
        <v>0</v>
      </c>
      <c r="Q704" s="20">
        <v>0</v>
      </c>
      <c r="R704" s="20">
        <v>0</v>
      </c>
      <c r="S704" s="20">
        <v>0</v>
      </c>
      <c r="T704" s="20">
        <v>0</v>
      </c>
      <c r="U704" s="20">
        <v>0</v>
      </c>
      <c r="V704" s="20">
        <v>0</v>
      </c>
      <c r="W704" s="20">
        <v>0</v>
      </c>
      <c r="X704" s="20">
        <v>0</v>
      </c>
      <c r="Y704" s="20">
        <v>0</v>
      </c>
      <c r="AA704" s="2">
        <f>IFERROR(INDEX('Holiday Schedule'!$D$3:$D$24,MATCH(A704,'Holiday Schedule'!$C$3:$C$24,0)),0)</f>
        <v>0</v>
      </c>
      <c r="AB704" s="2">
        <f t="shared" si="80"/>
        <v>4</v>
      </c>
      <c r="AC704" s="2">
        <f t="shared" si="81"/>
        <v>0</v>
      </c>
      <c r="AD704" s="5">
        <f t="shared" si="82"/>
        <v>0</v>
      </c>
      <c r="AE704" s="5">
        <f t="shared" si="83"/>
        <v>0</v>
      </c>
      <c r="AG704" s="2">
        <f t="shared" si="84"/>
        <v>11</v>
      </c>
      <c r="AH704" s="2">
        <f t="shared" si="85"/>
        <v>2025</v>
      </c>
      <c r="AJ704" s="5">
        <f t="shared" si="86"/>
        <v>0</v>
      </c>
      <c r="AK704" s="2" t="str">
        <f t="shared" si="87"/>
        <v/>
      </c>
    </row>
    <row r="705" spans="1:37" x14ac:dyDescent="0.25">
      <c r="A705" s="18">
        <v>45988</v>
      </c>
      <c r="B705" s="20">
        <v>0</v>
      </c>
      <c r="C705" s="20">
        <v>0</v>
      </c>
      <c r="D705" s="20">
        <v>0</v>
      </c>
      <c r="E705" s="20">
        <v>0</v>
      </c>
      <c r="F705" s="20">
        <v>0</v>
      </c>
      <c r="G705" s="20">
        <v>0</v>
      </c>
      <c r="H705" s="20">
        <v>0</v>
      </c>
      <c r="I705" s="20">
        <v>0</v>
      </c>
      <c r="J705" s="20">
        <v>0</v>
      </c>
      <c r="K705" s="20">
        <v>0</v>
      </c>
      <c r="L705" s="20">
        <v>0</v>
      </c>
      <c r="M705" s="20">
        <v>0</v>
      </c>
      <c r="N705" s="20">
        <v>0</v>
      </c>
      <c r="O705" s="20">
        <v>0</v>
      </c>
      <c r="P705" s="20">
        <v>0</v>
      </c>
      <c r="Q705" s="20">
        <v>0</v>
      </c>
      <c r="R705" s="20">
        <v>0</v>
      </c>
      <c r="S705" s="20">
        <v>0</v>
      </c>
      <c r="T705" s="20">
        <v>0</v>
      </c>
      <c r="U705" s="20">
        <v>0</v>
      </c>
      <c r="V705" s="20">
        <v>0</v>
      </c>
      <c r="W705" s="20">
        <v>0</v>
      </c>
      <c r="X705" s="20">
        <v>0</v>
      </c>
      <c r="Y705" s="20">
        <v>0</v>
      </c>
      <c r="AA705" s="2">
        <f>IFERROR(INDEX('Holiday Schedule'!$D$3:$D$24,MATCH(A705,'Holiday Schedule'!$C$3:$C$24,0)),0)</f>
        <v>1</v>
      </c>
      <c r="AB705" s="2">
        <f t="shared" si="80"/>
        <v>5</v>
      </c>
      <c r="AC705" s="2">
        <f t="shared" si="81"/>
        <v>0</v>
      </c>
      <c r="AD705" s="5">
        <f t="shared" si="82"/>
        <v>0</v>
      </c>
      <c r="AE705" s="5">
        <f t="shared" si="83"/>
        <v>0</v>
      </c>
      <c r="AG705" s="2">
        <f t="shared" si="84"/>
        <v>11</v>
      </c>
      <c r="AH705" s="2">
        <f t="shared" si="85"/>
        <v>2025</v>
      </c>
      <c r="AJ705" s="5">
        <f t="shared" si="86"/>
        <v>0</v>
      </c>
      <c r="AK705" s="2" t="str">
        <f t="shared" si="87"/>
        <v/>
      </c>
    </row>
    <row r="706" spans="1:37" x14ac:dyDescent="0.25">
      <c r="A706" s="18">
        <v>45989</v>
      </c>
      <c r="B706" s="20">
        <v>0</v>
      </c>
      <c r="C706" s="20">
        <v>0</v>
      </c>
      <c r="D706" s="20">
        <v>0</v>
      </c>
      <c r="E706" s="20">
        <v>0</v>
      </c>
      <c r="F706" s="20">
        <v>0</v>
      </c>
      <c r="G706" s="20">
        <v>0</v>
      </c>
      <c r="H706" s="20">
        <v>0</v>
      </c>
      <c r="I706" s="20">
        <v>0</v>
      </c>
      <c r="J706" s="20">
        <v>0</v>
      </c>
      <c r="K706" s="20">
        <v>0</v>
      </c>
      <c r="L706" s="20">
        <v>0</v>
      </c>
      <c r="M706" s="20">
        <v>0</v>
      </c>
      <c r="N706" s="20">
        <v>0</v>
      </c>
      <c r="O706" s="20">
        <v>0</v>
      </c>
      <c r="P706" s="20">
        <v>0</v>
      </c>
      <c r="Q706" s="20">
        <v>0</v>
      </c>
      <c r="R706" s="20">
        <v>0</v>
      </c>
      <c r="S706" s="20">
        <v>0</v>
      </c>
      <c r="T706" s="20">
        <v>0</v>
      </c>
      <c r="U706" s="20">
        <v>0</v>
      </c>
      <c r="V706" s="20">
        <v>0</v>
      </c>
      <c r="W706" s="20">
        <v>0</v>
      </c>
      <c r="X706" s="20">
        <v>0</v>
      </c>
      <c r="Y706" s="20">
        <v>0</v>
      </c>
      <c r="AA706" s="2">
        <f>IFERROR(INDEX('Holiday Schedule'!$D$3:$D$24,MATCH(A706,'Holiday Schedule'!$C$3:$C$24,0)),0)</f>
        <v>1</v>
      </c>
      <c r="AB706" s="2">
        <f t="shared" si="80"/>
        <v>6</v>
      </c>
      <c r="AC706" s="2">
        <f t="shared" si="81"/>
        <v>0</v>
      </c>
      <c r="AD706" s="5">
        <f t="shared" si="82"/>
        <v>0</v>
      </c>
      <c r="AE706" s="5">
        <f t="shared" si="83"/>
        <v>0</v>
      </c>
      <c r="AG706" s="2">
        <f t="shared" si="84"/>
        <v>11</v>
      </c>
      <c r="AH706" s="2">
        <f t="shared" si="85"/>
        <v>2025</v>
      </c>
      <c r="AJ706" s="5">
        <f t="shared" si="86"/>
        <v>0</v>
      </c>
      <c r="AK706" s="2" t="str">
        <f t="shared" si="87"/>
        <v/>
      </c>
    </row>
    <row r="707" spans="1:37" x14ac:dyDescent="0.25">
      <c r="A707" s="18">
        <v>45990</v>
      </c>
      <c r="B707" s="20">
        <v>0</v>
      </c>
      <c r="C707" s="20">
        <v>0</v>
      </c>
      <c r="D707" s="20">
        <v>0</v>
      </c>
      <c r="E707" s="20">
        <v>0</v>
      </c>
      <c r="F707" s="20">
        <v>0</v>
      </c>
      <c r="G707" s="20">
        <v>0</v>
      </c>
      <c r="H707" s="20">
        <v>0</v>
      </c>
      <c r="I707" s="20">
        <v>0</v>
      </c>
      <c r="J707" s="20">
        <v>0</v>
      </c>
      <c r="K707" s="20">
        <v>0</v>
      </c>
      <c r="L707" s="20">
        <v>0</v>
      </c>
      <c r="M707" s="20">
        <v>0</v>
      </c>
      <c r="N707" s="20">
        <v>0</v>
      </c>
      <c r="O707" s="20">
        <v>0</v>
      </c>
      <c r="P707" s="20">
        <v>0</v>
      </c>
      <c r="Q707" s="20">
        <v>0</v>
      </c>
      <c r="R707" s="20">
        <v>0</v>
      </c>
      <c r="S707" s="20">
        <v>0</v>
      </c>
      <c r="T707" s="20">
        <v>0</v>
      </c>
      <c r="U707" s="20">
        <v>0</v>
      </c>
      <c r="V707" s="20">
        <v>0</v>
      </c>
      <c r="W707" s="20">
        <v>0</v>
      </c>
      <c r="X707" s="20">
        <v>0</v>
      </c>
      <c r="Y707" s="20">
        <v>0</v>
      </c>
      <c r="AA707" s="2">
        <f>IFERROR(INDEX('Holiday Schedule'!$D$3:$D$24,MATCH(A707,'Holiday Schedule'!$C$3:$C$24,0)),0)</f>
        <v>0</v>
      </c>
      <c r="AB707" s="2">
        <f t="shared" si="80"/>
        <v>7</v>
      </c>
      <c r="AC707" s="2">
        <f t="shared" si="81"/>
        <v>0</v>
      </c>
      <c r="AD707" s="5">
        <f t="shared" si="82"/>
        <v>0</v>
      </c>
      <c r="AE707" s="5">
        <f t="shared" si="83"/>
        <v>0</v>
      </c>
      <c r="AG707" s="2">
        <f t="shared" si="84"/>
        <v>11</v>
      </c>
      <c r="AH707" s="2">
        <f t="shared" si="85"/>
        <v>2025</v>
      </c>
      <c r="AJ707" s="5">
        <f t="shared" si="86"/>
        <v>0</v>
      </c>
      <c r="AK707" s="2" t="str">
        <f t="shared" si="87"/>
        <v/>
      </c>
    </row>
    <row r="708" spans="1:37" x14ac:dyDescent="0.25">
      <c r="A708" s="18">
        <v>45991</v>
      </c>
      <c r="B708" s="20">
        <v>0</v>
      </c>
      <c r="C708" s="20">
        <v>0</v>
      </c>
      <c r="D708" s="20">
        <v>0</v>
      </c>
      <c r="E708" s="20">
        <v>0</v>
      </c>
      <c r="F708" s="20">
        <v>0</v>
      </c>
      <c r="G708" s="20">
        <v>0</v>
      </c>
      <c r="H708" s="20">
        <v>0</v>
      </c>
      <c r="I708" s="20">
        <v>0</v>
      </c>
      <c r="J708" s="20">
        <v>0</v>
      </c>
      <c r="K708" s="20">
        <v>0</v>
      </c>
      <c r="L708" s="20">
        <v>0</v>
      </c>
      <c r="M708" s="20">
        <v>0</v>
      </c>
      <c r="N708" s="20">
        <v>0</v>
      </c>
      <c r="O708" s="20">
        <v>0</v>
      </c>
      <c r="P708" s="20">
        <v>0</v>
      </c>
      <c r="Q708" s="20">
        <v>0</v>
      </c>
      <c r="R708" s="20">
        <v>0</v>
      </c>
      <c r="S708" s="20">
        <v>0</v>
      </c>
      <c r="T708" s="20">
        <v>0</v>
      </c>
      <c r="U708" s="20">
        <v>0</v>
      </c>
      <c r="V708" s="20">
        <v>0</v>
      </c>
      <c r="W708" s="20">
        <v>0</v>
      </c>
      <c r="X708" s="20">
        <v>0</v>
      </c>
      <c r="Y708" s="20">
        <v>0</v>
      </c>
      <c r="AA708" s="2">
        <f>IFERROR(INDEX('Holiday Schedule'!$D$3:$D$24,MATCH(A708,'Holiday Schedule'!$C$3:$C$24,0)),0)</f>
        <v>0</v>
      </c>
      <c r="AB708" s="2">
        <f t="shared" si="80"/>
        <v>1</v>
      </c>
      <c r="AC708" s="2">
        <f t="shared" si="81"/>
        <v>0</v>
      </c>
      <c r="AD708" s="5">
        <f t="shared" si="82"/>
        <v>0</v>
      </c>
      <c r="AE708" s="5">
        <f t="shared" si="83"/>
        <v>0</v>
      </c>
      <c r="AG708" s="2">
        <f t="shared" si="84"/>
        <v>11</v>
      </c>
      <c r="AH708" s="2">
        <f t="shared" si="85"/>
        <v>2025</v>
      </c>
      <c r="AJ708" s="5">
        <f t="shared" si="86"/>
        <v>0</v>
      </c>
      <c r="AK708" s="2" t="str">
        <f t="shared" si="87"/>
        <v/>
      </c>
    </row>
    <row r="709" spans="1:37" x14ac:dyDescent="0.25">
      <c r="A709" s="18">
        <v>45992</v>
      </c>
      <c r="B709" s="20">
        <v>0</v>
      </c>
      <c r="C709" s="20">
        <v>0</v>
      </c>
      <c r="D709" s="20">
        <v>0</v>
      </c>
      <c r="E709" s="20">
        <v>0</v>
      </c>
      <c r="F709" s="20">
        <v>0</v>
      </c>
      <c r="G709" s="20">
        <v>0</v>
      </c>
      <c r="H709" s="20">
        <v>0</v>
      </c>
      <c r="I709" s="20">
        <v>0</v>
      </c>
      <c r="J709" s="20">
        <v>0</v>
      </c>
      <c r="K709" s="20">
        <v>0</v>
      </c>
      <c r="L709" s="20">
        <v>0</v>
      </c>
      <c r="M709" s="20">
        <v>0</v>
      </c>
      <c r="N709" s="20">
        <v>0</v>
      </c>
      <c r="O709" s="20">
        <v>0</v>
      </c>
      <c r="P709" s="20">
        <v>0</v>
      </c>
      <c r="Q709" s="20">
        <v>0</v>
      </c>
      <c r="R709" s="20">
        <v>0</v>
      </c>
      <c r="S709" s="20">
        <v>0</v>
      </c>
      <c r="T709" s="20">
        <v>0</v>
      </c>
      <c r="U709" s="20">
        <v>0</v>
      </c>
      <c r="V709" s="20">
        <v>0</v>
      </c>
      <c r="W709" s="20">
        <v>0</v>
      </c>
      <c r="X709" s="20">
        <v>0</v>
      </c>
      <c r="Y709" s="20">
        <v>0</v>
      </c>
      <c r="AA709" s="2">
        <f>IFERROR(INDEX('Holiday Schedule'!$D$3:$D$24,MATCH(A709,'Holiday Schedule'!$C$3:$C$24,0)),0)</f>
        <v>0</v>
      </c>
      <c r="AB709" s="2">
        <f t="shared" si="80"/>
        <v>2</v>
      </c>
      <c r="AC709" s="2">
        <f t="shared" si="81"/>
        <v>0</v>
      </c>
      <c r="AD709" s="5">
        <f t="shared" si="82"/>
        <v>0</v>
      </c>
      <c r="AE709" s="5">
        <f t="shared" si="83"/>
        <v>0</v>
      </c>
      <c r="AG709" s="2">
        <f t="shared" si="84"/>
        <v>12</v>
      </c>
      <c r="AH709" s="2">
        <f t="shared" si="85"/>
        <v>2025</v>
      </c>
      <c r="AJ709" s="5">
        <f t="shared" si="86"/>
        <v>0</v>
      </c>
      <c r="AK709" s="2" t="str">
        <f t="shared" si="87"/>
        <v/>
      </c>
    </row>
    <row r="710" spans="1:37" x14ac:dyDescent="0.25">
      <c r="A710" s="18">
        <v>45993</v>
      </c>
      <c r="B710" s="20">
        <v>0</v>
      </c>
      <c r="C710" s="20">
        <v>0</v>
      </c>
      <c r="D710" s="20">
        <v>0</v>
      </c>
      <c r="E710" s="20">
        <v>0</v>
      </c>
      <c r="F710" s="20">
        <v>0</v>
      </c>
      <c r="G710" s="20">
        <v>0</v>
      </c>
      <c r="H710" s="20">
        <v>0</v>
      </c>
      <c r="I710" s="20">
        <v>0</v>
      </c>
      <c r="J710" s="20">
        <v>0</v>
      </c>
      <c r="K710" s="20">
        <v>0</v>
      </c>
      <c r="L710" s="20">
        <v>0</v>
      </c>
      <c r="M710" s="20">
        <v>0</v>
      </c>
      <c r="N710" s="20">
        <v>0</v>
      </c>
      <c r="O710" s="20">
        <v>0</v>
      </c>
      <c r="P710" s="20">
        <v>0</v>
      </c>
      <c r="Q710" s="20">
        <v>0</v>
      </c>
      <c r="R710" s="20">
        <v>0</v>
      </c>
      <c r="S710" s="20">
        <v>0</v>
      </c>
      <c r="T710" s="20">
        <v>0</v>
      </c>
      <c r="U710" s="20">
        <v>0</v>
      </c>
      <c r="V710" s="20">
        <v>0</v>
      </c>
      <c r="W710" s="20">
        <v>0</v>
      </c>
      <c r="X710" s="20">
        <v>0</v>
      </c>
      <c r="Y710" s="20">
        <v>0</v>
      </c>
      <c r="AA710" s="2">
        <f>IFERROR(INDEX('Holiday Schedule'!$D$3:$D$24,MATCH(A710,'Holiday Schedule'!$C$3:$C$24,0)),0)</f>
        <v>0</v>
      </c>
      <c r="AB710" s="2">
        <f t="shared" si="80"/>
        <v>3</v>
      </c>
      <c r="AC710" s="2">
        <f t="shared" si="81"/>
        <v>0</v>
      </c>
      <c r="AD710" s="5">
        <f t="shared" si="82"/>
        <v>0</v>
      </c>
      <c r="AE710" s="5">
        <f t="shared" si="83"/>
        <v>0</v>
      </c>
      <c r="AG710" s="2">
        <f t="shared" si="84"/>
        <v>12</v>
      </c>
      <c r="AH710" s="2">
        <f t="shared" si="85"/>
        <v>2025</v>
      </c>
      <c r="AJ710" s="5">
        <f t="shared" si="86"/>
        <v>0</v>
      </c>
      <c r="AK710" s="2" t="str">
        <f t="shared" si="87"/>
        <v/>
      </c>
    </row>
    <row r="711" spans="1:37" x14ac:dyDescent="0.25">
      <c r="A711" s="18">
        <v>45994</v>
      </c>
      <c r="B711" s="20">
        <v>0</v>
      </c>
      <c r="C711" s="20">
        <v>0</v>
      </c>
      <c r="D711" s="20">
        <v>0</v>
      </c>
      <c r="E711" s="20">
        <v>0</v>
      </c>
      <c r="F711" s="20">
        <v>0</v>
      </c>
      <c r="G711" s="20">
        <v>0</v>
      </c>
      <c r="H711" s="20">
        <v>0</v>
      </c>
      <c r="I711" s="20">
        <v>0</v>
      </c>
      <c r="J711" s="20">
        <v>0</v>
      </c>
      <c r="K711" s="20">
        <v>0</v>
      </c>
      <c r="L711" s="20">
        <v>0</v>
      </c>
      <c r="M711" s="20">
        <v>0</v>
      </c>
      <c r="N711" s="20">
        <v>0</v>
      </c>
      <c r="O711" s="20">
        <v>0</v>
      </c>
      <c r="P711" s="20">
        <v>0</v>
      </c>
      <c r="Q711" s="20">
        <v>0</v>
      </c>
      <c r="R711" s="20">
        <v>0</v>
      </c>
      <c r="S711" s="20">
        <v>0</v>
      </c>
      <c r="T711" s="20">
        <v>0</v>
      </c>
      <c r="U711" s="20">
        <v>0</v>
      </c>
      <c r="V711" s="20">
        <v>0</v>
      </c>
      <c r="W711" s="20">
        <v>0</v>
      </c>
      <c r="X711" s="20">
        <v>0</v>
      </c>
      <c r="Y711" s="20">
        <v>0</v>
      </c>
      <c r="AA711" s="2">
        <f>IFERROR(INDEX('Holiday Schedule'!$D$3:$D$24,MATCH(A711,'Holiday Schedule'!$C$3:$C$24,0)),0)</f>
        <v>0</v>
      </c>
      <c r="AB711" s="2">
        <f t="shared" si="80"/>
        <v>4</v>
      </c>
      <c r="AC711" s="2">
        <f t="shared" si="81"/>
        <v>0</v>
      </c>
      <c r="AD711" s="5">
        <f t="shared" si="82"/>
        <v>0</v>
      </c>
      <c r="AE711" s="5">
        <f t="shared" si="83"/>
        <v>0</v>
      </c>
      <c r="AG711" s="2">
        <f t="shared" si="84"/>
        <v>12</v>
      </c>
      <c r="AH711" s="2">
        <f t="shared" si="85"/>
        <v>2025</v>
      </c>
      <c r="AJ711" s="5">
        <f t="shared" si="86"/>
        <v>0</v>
      </c>
      <c r="AK711" s="2" t="str">
        <f t="shared" si="87"/>
        <v/>
      </c>
    </row>
    <row r="712" spans="1:37" x14ac:dyDescent="0.25">
      <c r="A712" s="18">
        <v>45995</v>
      </c>
      <c r="B712" s="20">
        <v>0</v>
      </c>
      <c r="C712" s="20">
        <v>0</v>
      </c>
      <c r="D712" s="20">
        <v>0</v>
      </c>
      <c r="E712" s="20">
        <v>0</v>
      </c>
      <c r="F712" s="20">
        <v>0</v>
      </c>
      <c r="G712" s="20">
        <v>0</v>
      </c>
      <c r="H712" s="20">
        <v>0</v>
      </c>
      <c r="I712" s="20">
        <v>0</v>
      </c>
      <c r="J712" s="20">
        <v>0</v>
      </c>
      <c r="K712" s="20">
        <v>0</v>
      </c>
      <c r="L712" s="20">
        <v>0</v>
      </c>
      <c r="M712" s="20">
        <v>0</v>
      </c>
      <c r="N712" s="20">
        <v>0</v>
      </c>
      <c r="O712" s="20">
        <v>0</v>
      </c>
      <c r="P712" s="20">
        <v>0</v>
      </c>
      <c r="Q712" s="20">
        <v>0</v>
      </c>
      <c r="R712" s="20">
        <v>0</v>
      </c>
      <c r="S712" s="20">
        <v>0</v>
      </c>
      <c r="T712" s="20">
        <v>0</v>
      </c>
      <c r="U712" s="20">
        <v>0</v>
      </c>
      <c r="V712" s="20">
        <v>0</v>
      </c>
      <c r="W712" s="20">
        <v>0</v>
      </c>
      <c r="X712" s="20">
        <v>0</v>
      </c>
      <c r="Y712" s="20">
        <v>0</v>
      </c>
      <c r="AA712" s="2">
        <f>IFERROR(INDEX('Holiday Schedule'!$D$3:$D$24,MATCH(A712,'Holiday Schedule'!$C$3:$C$24,0)),0)</f>
        <v>0</v>
      </c>
      <c r="AB712" s="2">
        <f t="shared" si="80"/>
        <v>5</v>
      </c>
      <c r="AC712" s="2">
        <f t="shared" si="81"/>
        <v>0</v>
      </c>
      <c r="AD712" s="5">
        <f t="shared" si="82"/>
        <v>0</v>
      </c>
      <c r="AE712" s="5">
        <f t="shared" si="83"/>
        <v>0</v>
      </c>
      <c r="AG712" s="2">
        <f t="shared" si="84"/>
        <v>12</v>
      </c>
      <c r="AH712" s="2">
        <f t="shared" si="85"/>
        <v>2025</v>
      </c>
      <c r="AJ712" s="5">
        <f t="shared" si="86"/>
        <v>0</v>
      </c>
      <c r="AK712" s="2" t="str">
        <f t="shared" si="87"/>
        <v/>
      </c>
    </row>
    <row r="713" spans="1:37" x14ac:dyDescent="0.25">
      <c r="A713" s="18">
        <v>45996</v>
      </c>
      <c r="B713" s="20">
        <v>0</v>
      </c>
      <c r="C713" s="20">
        <v>0</v>
      </c>
      <c r="D713" s="20">
        <v>0</v>
      </c>
      <c r="E713" s="20">
        <v>0</v>
      </c>
      <c r="F713" s="20">
        <v>0</v>
      </c>
      <c r="G713" s="20">
        <v>0</v>
      </c>
      <c r="H713" s="20">
        <v>0</v>
      </c>
      <c r="I713" s="20">
        <v>0</v>
      </c>
      <c r="J713" s="20">
        <v>0</v>
      </c>
      <c r="K713" s="20">
        <v>0</v>
      </c>
      <c r="L713" s="20">
        <v>0</v>
      </c>
      <c r="M713" s="20">
        <v>0</v>
      </c>
      <c r="N713" s="20">
        <v>0</v>
      </c>
      <c r="O713" s="20">
        <v>0</v>
      </c>
      <c r="P713" s="20">
        <v>0</v>
      </c>
      <c r="Q713" s="20">
        <v>0</v>
      </c>
      <c r="R713" s="20">
        <v>0</v>
      </c>
      <c r="S713" s="20">
        <v>0</v>
      </c>
      <c r="T713" s="20">
        <v>0</v>
      </c>
      <c r="U713" s="20">
        <v>0</v>
      </c>
      <c r="V713" s="20">
        <v>0</v>
      </c>
      <c r="W713" s="20">
        <v>0</v>
      </c>
      <c r="X713" s="20">
        <v>0</v>
      </c>
      <c r="Y713" s="20">
        <v>0</v>
      </c>
      <c r="AA713" s="2">
        <f>IFERROR(INDEX('Holiday Schedule'!$D$3:$D$24,MATCH(A713,'Holiday Schedule'!$C$3:$C$24,0)),0)</f>
        <v>0</v>
      </c>
      <c r="AB713" s="2">
        <f t="shared" si="80"/>
        <v>6</v>
      </c>
      <c r="AC713" s="2">
        <f t="shared" si="81"/>
        <v>0</v>
      </c>
      <c r="AD713" s="5">
        <f t="shared" si="82"/>
        <v>0</v>
      </c>
      <c r="AE713" s="5">
        <f t="shared" si="83"/>
        <v>0</v>
      </c>
      <c r="AG713" s="2">
        <f t="shared" si="84"/>
        <v>12</v>
      </c>
      <c r="AH713" s="2">
        <f t="shared" si="85"/>
        <v>2025</v>
      </c>
      <c r="AJ713" s="5">
        <f t="shared" si="86"/>
        <v>0</v>
      </c>
      <c r="AK713" s="2" t="str">
        <f t="shared" si="87"/>
        <v/>
      </c>
    </row>
    <row r="714" spans="1:37" x14ac:dyDescent="0.25">
      <c r="A714" s="18">
        <v>45997</v>
      </c>
      <c r="B714" s="20">
        <v>0</v>
      </c>
      <c r="C714" s="20">
        <v>0</v>
      </c>
      <c r="D714" s="20">
        <v>0</v>
      </c>
      <c r="E714" s="20">
        <v>0</v>
      </c>
      <c r="F714" s="20">
        <v>0</v>
      </c>
      <c r="G714" s="20">
        <v>0</v>
      </c>
      <c r="H714" s="20">
        <v>0</v>
      </c>
      <c r="I714" s="20">
        <v>0</v>
      </c>
      <c r="J714" s="20">
        <v>0</v>
      </c>
      <c r="K714" s="20">
        <v>0</v>
      </c>
      <c r="L714" s="20">
        <v>0</v>
      </c>
      <c r="M714" s="20">
        <v>0</v>
      </c>
      <c r="N714" s="20">
        <v>0</v>
      </c>
      <c r="O714" s="20">
        <v>0</v>
      </c>
      <c r="P714" s="20">
        <v>0</v>
      </c>
      <c r="Q714" s="20">
        <v>0</v>
      </c>
      <c r="R714" s="20">
        <v>0</v>
      </c>
      <c r="S714" s="20">
        <v>0</v>
      </c>
      <c r="T714" s="20">
        <v>0</v>
      </c>
      <c r="U714" s="20">
        <v>0</v>
      </c>
      <c r="V714" s="20">
        <v>0</v>
      </c>
      <c r="W714" s="20">
        <v>0</v>
      </c>
      <c r="X714" s="20">
        <v>0</v>
      </c>
      <c r="Y714" s="20">
        <v>0</v>
      </c>
      <c r="AA714" s="2">
        <f>IFERROR(INDEX('Holiday Schedule'!$D$3:$D$24,MATCH(A714,'Holiday Schedule'!$C$3:$C$24,0)),0)</f>
        <v>0</v>
      </c>
      <c r="AB714" s="2">
        <f t="shared" ref="AB714:AB739" si="88">WEEKDAY(A714)</f>
        <v>7</v>
      </c>
      <c r="AC714" s="2">
        <f t="shared" ref="AC714:AC739" si="89">IF(AND(AB714&gt;1,AB714&lt;7,AA714&lt;1),SUM(I714:X714),0)</f>
        <v>0</v>
      </c>
      <c r="AD714" s="5">
        <f t="shared" ref="AD714:AD739" si="90">AE714-AC714</f>
        <v>0</v>
      </c>
      <c r="AE714" s="5">
        <f t="shared" ref="AE714:AE739" si="91">SUM(B714:Y714)</f>
        <v>0</v>
      </c>
      <c r="AG714" s="2">
        <f t="shared" ref="AG714:AG739" si="92">MONTH(A714)</f>
        <v>12</v>
      </c>
      <c r="AH714" s="2">
        <f t="shared" ref="AH714:AH739" si="93">YEAR(A714)</f>
        <v>2025</v>
      </c>
      <c r="AJ714" s="5">
        <f t="shared" ref="AJ714:AJ739" si="94">MAX(B714:Y714)</f>
        <v>0</v>
      </c>
      <c r="AK714" s="2" t="str">
        <f t="shared" ref="AK714:AK739" si="95">IF(AE714&gt;0,INDEX(B$8:Y$8,MATCH(AJ714,B714:Y714,0)),"")</f>
        <v/>
      </c>
    </row>
    <row r="715" spans="1:37" x14ac:dyDescent="0.25">
      <c r="A715" s="18">
        <v>45998</v>
      </c>
      <c r="B715" s="20">
        <v>0</v>
      </c>
      <c r="C715" s="20">
        <v>0</v>
      </c>
      <c r="D715" s="20">
        <v>0</v>
      </c>
      <c r="E715" s="20">
        <v>0</v>
      </c>
      <c r="F715" s="20">
        <v>0</v>
      </c>
      <c r="G715" s="20">
        <v>0</v>
      </c>
      <c r="H715" s="20">
        <v>0</v>
      </c>
      <c r="I715" s="20">
        <v>0</v>
      </c>
      <c r="J715" s="20">
        <v>0</v>
      </c>
      <c r="K715" s="20">
        <v>0</v>
      </c>
      <c r="L715" s="20">
        <v>0</v>
      </c>
      <c r="M715" s="20">
        <v>0</v>
      </c>
      <c r="N715" s="20">
        <v>0</v>
      </c>
      <c r="O715" s="20">
        <v>0</v>
      </c>
      <c r="P715" s="20">
        <v>0</v>
      </c>
      <c r="Q715" s="20">
        <v>0</v>
      </c>
      <c r="R715" s="20">
        <v>0</v>
      </c>
      <c r="S715" s="20">
        <v>0</v>
      </c>
      <c r="T715" s="20">
        <v>0</v>
      </c>
      <c r="U715" s="20">
        <v>0</v>
      </c>
      <c r="V715" s="20">
        <v>0</v>
      </c>
      <c r="W715" s="20">
        <v>0</v>
      </c>
      <c r="X715" s="20">
        <v>0</v>
      </c>
      <c r="Y715" s="20">
        <v>0</v>
      </c>
      <c r="AA715" s="2">
        <f>IFERROR(INDEX('Holiday Schedule'!$D$3:$D$24,MATCH(A715,'Holiday Schedule'!$C$3:$C$24,0)),0)</f>
        <v>0</v>
      </c>
      <c r="AB715" s="2">
        <f t="shared" si="88"/>
        <v>1</v>
      </c>
      <c r="AC715" s="2">
        <f t="shared" si="89"/>
        <v>0</v>
      </c>
      <c r="AD715" s="5">
        <f t="shared" si="90"/>
        <v>0</v>
      </c>
      <c r="AE715" s="5">
        <f t="shared" si="91"/>
        <v>0</v>
      </c>
      <c r="AG715" s="2">
        <f t="shared" si="92"/>
        <v>12</v>
      </c>
      <c r="AH715" s="2">
        <f t="shared" si="93"/>
        <v>2025</v>
      </c>
      <c r="AJ715" s="5">
        <f t="shared" si="94"/>
        <v>0</v>
      </c>
      <c r="AK715" s="2" t="str">
        <f t="shared" si="95"/>
        <v/>
      </c>
    </row>
    <row r="716" spans="1:37" x14ac:dyDescent="0.25">
      <c r="A716" s="18">
        <v>45999</v>
      </c>
      <c r="B716" s="20">
        <v>0</v>
      </c>
      <c r="C716" s="20">
        <v>0</v>
      </c>
      <c r="D716" s="20">
        <v>0</v>
      </c>
      <c r="E716" s="20">
        <v>0</v>
      </c>
      <c r="F716" s="20">
        <v>0</v>
      </c>
      <c r="G716" s="20">
        <v>0</v>
      </c>
      <c r="H716" s="20">
        <v>0</v>
      </c>
      <c r="I716" s="20">
        <v>0</v>
      </c>
      <c r="J716" s="20">
        <v>0</v>
      </c>
      <c r="K716" s="20">
        <v>0</v>
      </c>
      <c r="L716" s="20">
        <v>0</v>
      </c>
      <c r="M716" s="20">
        <v>0</v>
      </c>
      <c r="N716" s="20">
        <v>0</v>
      </c>
      <c r="O716" s="20">
        <v>0</v>
      </c>
      <c r="P716" s="20">
        <v>0</v>
      </c>
      <c r="Q716" s="20">
        <v>0</v>
      </c>
      <c r="R716" s="20">
        <v>0</v>
      </c>
      <c r="S716" s="20">
        <v>0</v>
      </c>
      <c r="T716" s="20">
        <v>0</v>
      </c>
      <c r="U716" s="20">
        <v>0</v>
      </c>
      <c r="V716" s="20">
        <v>0</v>
      </c>
      <c r="W716" s="20">
        <v>0</v>
      </c>
      <c r="X716" s="20">
        <v>0</v>
      </c>
      <c r="Y716" s="20">
        <v>0</v>
      </c>
      <c r="AA716" s="2">
        <f>IFERROR(INDEX('Holiday Schedule'!$D$3:$D$24,MATCH(A716,'Holiday Schedule'!$C$3:$C$24,0)),0)</f>
        <v>0</v>
      </c>
      <c r="AB716" s="2">
        <f t="shared" si="88"/>
        <v>2</v>
      </c>
      <c r="AC716" s="2">
        <f t="shared" si="89"/>
        <v>0</v>
      </c>
      <c r="AD716" s="5">
        <f t="shared" si="90"/>
        <v>0</v>
      </c>
      <c r="AE716" s="5">
        <f t="shared" si="91"/>
        <v>0</v>
      </c>
      <c r="AG716" s="2">
        <f t="shared" si="92"/>
        <v>12</v>
      </c>
      <c r="AH716" s="2">
        <f t="shared" si="93"/>
        <v>2025</v>
      </c>
      <c r="AJ716" s="5">
        <f t="shared" si="94"/>
        <v>0</v>
      </c>
      <c r="AK716" s="2" t="str">
        <f t="shared" si="95"/>
        <v/>
      </c>
    </row>
    <row r="717" spans="1:37" x14ac:dyDescent="0.25">
      <c r="A717" s="18">
        <v>46000</v>
      </c>
      <c r="B717" s="20">
        <v>0</v>
      </c>
      <c r="C717" s="20">
        <v>0</v>
      </c>
      <c r="D717" s="20">
        <v>0</v>
      </c>
      <c r="E717" s="20">
        <v>0</v>
      </c>
      <c r="F717" s="20">
        <v>0</v>
      </c>
      <c r="G717" s="20">
        <v>0</v>
      </c>
      <c r="H717" s="20">
        <v>0</v>
      </c>
      <c r="I717" s="20">
        <v>0</v>
      </c>
      <c r="J717" s="20">
        <v>0</v>
      </c>
      <c r="K717" s="20">
        <v>0</v>
      </c>
      <c r="L717" s="20">
        <v>0</v>
      </c>
      <c r="M717" s="20">
        <v>0</v>
      </c>
      <c r="N717" s="20">
        <v>0</v>
      </c>
      <c r="O717" s="20">
        <v>0</v>
      </c>
      <c r="P717" s="20">
        <v>0</v>
      </c>
      <c r="Q717" s="20">
        <v>0</v>
      </c>
      <c r="R717" s="20">
        <v>0</v>
      </c>
      <c r="S717" s="20">
        <v>0</v>
      </c>
      <c r="T717" s="20">
        <v>0</v>
      </c>
      <c r="U717" s="20">
        <v>0</v>
      </c>
      <c r="V717" s="20">
        <v>0</v>
      </c>
      <c r="W717" s="20">
        <v>0</v>
      </c>
      <c r="X717" s="20">
        <v>0</v>
      </c>
      <c r="Y717" s="20">
        <v>0</v>
      </c>
      <c r="AA717" s="2">
        <f>IFERROR(INDEX('Holiday Schedule'!$D$3:$D$24,MATCH(A717,'Holiday Schedule'!$C$3:$C$24,0)),0)</f>
        <v>0</v>
      </c>
      <c r="AB717" s="2">
        <f t="shared" si="88"/>
        <v>3</v>
      </c>
      <c r="AC717" s="2">
        <f t="shared" si="89"/>
        <v>0</v>
      </c>
      <c r="AD717" s="5">
        <f t="shared" si="90"/>
        <v>0</v>
      </c>
      <c r="AE717" s="5">
        <f t="shared" si="91"/>
        <v>0</v>
      </c>
      <c r="AG717" s="2">
        <f t="shared" si="92"/>
        <v>12</v>
      </c>
      <c r="AH717" s="2">
        <f t="shared" si="93"/>
        <v>2025</v>
      </c>
      <c r="AJ717" s="5">
        <f t="shared" si="94"/>
        <v>0</v>
      </c>
      <c r="AK717" s="2" t="str">
        <f t="shared" si="95"/>
        <v/>
      </c>
    </row>
    <row r="718" spans="1:37" x14ac:dyDescent="0.25">
      <c r="A718" s="18">
        <v>46001</v>
      </c>
      <c r="B718" s="20">
        <v>0</v>
      </c>
      <c r="C718" s="20">
        <v>0</v>
      </c>
      <c r="D718" s="20">
        <v>0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  <c r="K718" s="20">
        <v>0</v>
      </c>
      <c r="L718" s="20">
        <v>0</v>
      </c>
      <c r="M718" s="20">
        <v>0</v>
      </c>
      <c r="N718" s="20">
        <v>0</v>
      </c>
      <c r="O718" s="20">
        <v>0</v>
      </c>
      <c r="P718" s="20">
        <v>0</v>
      </c>
      <c r="Q718" s="20">
        <v>0</v>
      </c>
      <c r="R718" s="20">
        <v>0</v>
      </c>
      <c r="S718" s="20">
        <v>0</v>
      </c>
      <c r="T718" s="20">
        <v>0</v>
      </c>
      <c r="U718" s="20">
        <v>0</v>
      </c>
      <c r="V718" s="20">
        <v>0</v>
      </c>
      <c r="W718" s="20">
        <v>0</v>
      </c>
      <c r="X718" s="20">
        <v>0</v>
      </c>
      <c r="Y718" s="20">
        <v>0</v>
      </c>
      <c r="AA718" s="2">
        <f>IFERROR(INDEX('Holiday Schedule'!$D$3:$D$24,MATCH(A718,'Holiday Schedule'!$C$3:$C$24,0)),0)</f>
        <v>0</v>
      </c>
      <c r="AB718" s="2">
        <f t="shared" si="88"/>
        <v>4</v>
      </c>
      <c r="AC718" s="2">
        <f t="shared" si="89"/>
        <v>0</v>
      </c>
      <c r="AD718" s="5">
        <f t="shared" si="90"/>
        <v>0</v>
      </c>
      <c r="AE718" s="5">
        <f t="shared" si="91"/>
        <v>0</v>
      </c>
      <c r="AG718" s="2">
        <f t="shared" si="92"/>
        <v>12</v>
      </c>
      <c r="AH718" s="2">
        <f t="shared" si="93"/>
        <v>2025</v>
      </c>
      <c r="AJ718" s="5">
        <f t="shared" si="94"/>
        <v>0</v>
      </c>
      <c r="AK718" s="2" t="str">
        <f t="shared" si="95"/>
        <v/>
      </c>
    </row>
    <row r="719" spans="1:37" x14ac:dyDescent="0.25">
      <c r="A719" s="18">
        <v>46002</v>
      </c>
      <c r="B719" s="20">
        <v>0</v>
      </c>
      <c r="C719" s="20">
        <v>0</v>
      </c>
      <c r="D719" s="20">
        <v>0</v>
      </c>
      <c r="E719" s="20">
        <v>0</v>
      </c>
      <c r="F719" s="20">
        <v>0</v>
      </c>
      <c r="G719" s="20">
        <v>0</v>
      </c>
      <c r="H719" s="20">
        <v>0</v>
      </c>
      <c r="I719" s="20">
        <v>0</v>
      </c>
      <c r="J719" s="20">
        <v>0</v>
      </c>
      <c r="K719" s="20">
        <v>0</v>
      </c>
      <c r="L719" s="20">
        <v>0</v>
      </c>
      <c r="M719" s="20">
        <v>0</v>
      </c>
      <c r="N719" s="20">
        <v>0</v>
      </c>
      <c r="O719" s="20">
        <v>0</v>
      </c>
      <c r="P719" s="20">
        <v>0</v>
      </c>
      <c r="Q719" s="20">
        <v>0</v>
      </c>
      <c r="R719" s="20">
        <v>0</v>
      </c>
      <c r="S719" s="20">
        <v>0</v>
      </c>
      <c r="T719" s="20">
        <v>0</v>
      </c>
      <c r="U719" s="20">
        <v>0</v>
      </c>
      <c r="V719" s="20">
        <v>0</v>
      </c>
      <c r="W719" s="20">
        <v>0</v>
      </c>
      <c r="X719" s="20">
        <v>0</v>
      </c>
      <c r="Y719" s="20">
        <v>0</v>
      </c>
      <c r="AA719" s="2">
        <f>IFERROR(INDEX('Holiday Schedule'!$D$3:$D$24,MATCH(A719,'Holiday Schedule'!$C$3:$C$24,0)),0)</f>
        <v>1</v>
      </c>
      <c r="AB719" s="2">
        <f t="shared" si="88"/>
        <v>5</v>
      </c>
      <c r="AC719" s="2">
        <f t="shared" si="89"/>
        <v>0</v>
      </c>
      <c r="AD719" s="5">
        <f t="shared" si="90"/>
        <v>0</v>
      </c>
      <c r="AE719" s="5">
        <f t="shared" si="91"/>
        <v>0</v>
      </c>
      <c r="AG719" s="2">
        <f t="shared" si="92"/>
        <v>12</v>
      </c>
      <c r="AH719" s="2">
        <f t="shared" si="93"/>
        <v>2025</v>
      </c>
      <c r="AJ719" s="5">
        <f t="shared" si="94"/>
        <v>0</v>
      </c>
      <c r="AK719" s="2" t="str">
        <f t="shared" si="95"/>
        <v/>
      </c>
    </row>
    <row r="720" spans="1:37" x14ac:dyDescent="0.25">
      <c r="A720" s="18">
        <v>46003</v>
      </c>
      <c r="B720" s="20">
        <v>0</v>
      </c>
      <c r="C720" s="20">
        <v>0</v>
      </c>
      <c r="D720" s="20">
        <v>0</v>
      </c>
      <c r="E720" s="20">
        <v>0</v>
      </c>
      <c r="F720" s="20">
        <v>0</v>
      </c>
      <c r="G720" s="20">
        <v>0</v>
      </c>
      <c r="H720" s="20">
        <v>0</v>
      </c>
      <c r="I720" s="20">
        <v>0</v>
      </c>
      <c r="J720" s="20">
        <v>0</v>
      </c>
      <c r="K720" s="20">
        <v>0</v>
      </c>
      <c r="L720" s="20">
        <v>0</v>
      </c>
      <c r="M720" s="20">
        <v>0</v>
      </c>
      <c r="N720" s="20">
        <v>0</v>
      </c>
      <c r="O720" s="20">
        <v>0</v>
      </c>
      <c r="P720" s="20">
        <v>0</v>
      </c>
      <c r="Q720" s="20">
        <v>0</v>
      </c>
      <c r="R720" s="20">
        <v>0</v>
      </c>
      <c r="S720" s="20">
        <v>0</v>
      </c>
      <c r="T720" s="20">
        <v>0</v>
      </c>
      <c r="U720" s="20">
        <v>0</v>
      </c>
      <c r="V720" s="20">
        <v>0</v>
      </c>
      <c r="W720" s="20">
        <v>0</v>
      </c>
      <c r="X720" s="20">
        <v>0</v>
      </c>
      <c r="Y720" s="20">
        <v>0</v>
      </c>
      <c r="AA720" s="2">
        <f>IFERROR(INDEX('Holiday Schedule'!$D$3:$D$24,MATCH(A720,'Holiday Schedule'!$C$3:$C$24,0)),0)</f>
        <v>0</v>
      </c>
      <c r="AB720" s="2">
        <f t="shared" si="88"/>
        <v>6</v>
      </c>
      <c r="AC720" s="2">
        <f t="shared" si="89"/>
        <v>0</v>
      </c>
      <c r="AD720" s="5">
        <f t="shared" si="90"/>
        <v>0</v>
      </c>
      <c r="AE720" s="5">
        <f t="shared" si="91"/>
        <v>0</v>
      </c>
      <c r="AG720" s="2">
        <f t="shared" si="92"/>
        <v>12</v>
      </c>
      <c r="AH720" s="2">
        <f t="shared" si="93"/>
        <v>2025</v>
      </c>
      <c r="AJ720" s="5">
        <f t="shared" si="94"/>
        <v>0</v>
      </c>
      <c r="AK720" s="2" t="str">
        <f t="shared" si="95"/>
        <v/>
      </c>
    </row>
    <row r="721" spans="1:37" x14ac:dyDescent="0.25">
      <c r="A721" s="18">
        <v>46004</v>
      </c>
      <c r="B721" s="20">
        <v>0</v>
      </c>
      <c r="C721" s="20">
        <v>0</v>
      </c>
      <c r="D721" s="20">
        <v>0</v>
      </c>
      <c r="E721" s="20">
        <v>0</v>
      </c>
      <c r="F721" s="20">
        <v>0</v>
      </c>
      <c r="G721" s="20">
        <v>0</v>
      </c>
      <c r="H721" s="20">
        <v>0</v>
      </c>
      <c r="I721" s="20">
        <v>0</v>
      </c>
      <c r="J721" s="20">
        <v>0</v>
      </c>
      <c r="K721" s="20">
        <v>0</v>
      </c>
      <c r="L721" s="20">
        <v>0</v>
      </c>
      <c r="M721" s="20">
        <v>0</v>
      </c>
      <c r="N721" s="20">
        <v>0</v>
      </c>
      <c r="O721" s="20">
        <v>0</v>
      </c>
      <c r="P721" s="20">
        <v>0</v>
      </c>
      <c r="Q721" s="20">
        <v>0</v>
      </c>
      <c r="R721" s="20">
        <v>0</v>
      </c>
      <c r="S721" s="20">
        <v>0</v>
      </c>
      <c r="T721" s="20">
        <v>0</v>
      </c>
      <c r="U721" s="20">
        <v>0</v>
      </c>
      <c r="V721" s="20">
        <v>0</v>
      </c>
      <c r="W721" s="20">
        <v>0</v>
      </c>
      <c r="X721" s="20">
        <v>0</v>
      </c>
      <c r="Y721" s="20">
        <v>0</v>
      </c>
      <c r="AA721" s="2">
        <f>IFERROR(INDEX('Holiday Schedule'!$D$3:$D$24,MATCH(A721,'Holiday Schedule'!$C$3:$C$24,0)),0)</f>
        <v>0</v>
      </c>
      <c r="AB721" s="2">
        <f t="shared" si="88"/>
        <v>7</v>
      </c>
      <c r="AC721" s="2">
        <f t="shared" si="89"/>
        <v>0</v>
      </c>
      <c r="AD721" s="5">
        <f t="shared" si="90"/>
        <v>0</v>
      </c>
      <c r="AE721" s="5">
        <f t="shared" si="91"/>
        <v>0</v>
      </c>
      <c r="AG721" s="2">
        <f t="shared" si="92"/>
        <v>12</v>
      </c>
      <c r="AH721" s="2">
        <f t="shared" si="93"/>
        <v>2025</v>
      </c>
      <c r="AJ721" s="5">
        <f t="shared" si="94"/>
        <v>0</v>
      </c>
      <c r="AK721" s="2" t="str">
        <f t="shared" si="95"/>
        <v/>
      </c>
    </row>
    <row r="722" spans="1:37" x14ac:dyDescent="0.25">
      <c r="A722" s="18">
        <v>46005</v>
      </c>
      <c r="B722" s="20">
        <v>0</v>
      </c>
      <c r="C722" s="20">
        <v>0</v>
      </c>
      <c r="D722" s="20">
        <v>0</v>
      </c>
      <c r="E722" s="20">
        <v>0</v>
      </c>
      <c r="F722" s="20">
        <v>0</v>
      </c>
      <c r="G722" s="20">
        <v>0</v>
      </c>
      <c r="H722" s="20">
        <v>0</v>
      </c>
      <c r="I722" s="20">
        <v>0</v>
      </c>
      <c r="J722" s="20">
        <v>0</v>
      </c>
      <c r="K722" s="20">
        <v>0</v>
      </c>
      <c r="L722" s="20">
        <v>0</v>
      </c>
      <c r="M722" s="20">
        <v>0</v>
      </c>
      <c r="N722" s="20">
        <v>0</v>
      </c>
      <c r="O722" s="20">
        <v>0</v>
      </c>
      <c r="P722" s="20">
        <v>0</v>
      </c>
      <c r="Q722" s="20">
        <v>0</v>
      </c>
      <c r="R722" s="20">
        <v>0</v>
      </c>
      <c r="S722" s="20">
        <v>0</v>
      </c>
      <c r="T722" s="20">
        <v>0</v>
      </c>
      <c r="U722" s="20">
        <v>0</v>
      </c>
      <c r="V722" s="20">
        <v>0</v>
      </c>
      <c r="W722" s="20">
        <v>0</v>
      </c>
      <c r="X722" s="20">
        <v>0</v>
      </c>
      <c r="Y722" s="20">
        <v>0</v>
      </c>
      <c r="AA722" s="2">
        <f>IFERROR(INDEX('Holiday Schedule'!$D$3:$D$24,MATCH(A722,'Holiday Schedule'!$C$3:$C$24,0)),0)</f>
        <v>0</v>
      </c>
      <c r="AB722" s="2">
        <f t="shared" si="88"/>
        <v>1</v>
      </c>
      <c r="AC722" s="2">
        <f t="shared" si="89"/>
        <v>0</v>
      </c>
      <c r="AD722" s="5">
        <f t="shared" si="90"/>
        <v>0</v>
      </c>
      <c r="AE722" s="5">
        <f t="shared" si="91"/>
        <v>0</v>
      </c>
      <c r="AG722" s="2">
        <f t="shared" si="92"/>
        <v>12</v>
      </c>
      <c r="AH722" s="2">
        <f t="shared" si="93"/>
        <v>2025</v>
      </c>
      <c r="AJ722" s="5">
        <f t="shared" si="94"/>
        <v>0</v>
      </c>
      <c r="AK722" s="2" t="str">
        <f t="shared" si="95"/>
        <v/>
      </c>
    </row>
    <row r="723" spans="1:37" x14ac:dyDescent="0.25">
      <c r="A723" s="18">
        <v>46006</v>
      </c>
      <c r="B723" s="20">
        <v>0</v>
      </c>
      <c r="C723" s="20">
        <v>0</v>
      </c>
      <c r="D723" s="20">
        <v>0</v>
      </c>
      <c r="E723" s="20">
        <v>0</v>
      </c>
      <c r="F723" s="20">
        <v>0</v>
      </c>
      <c r="G723" s="20">
        <v>0</v>
      </c>
      <c r="H723" s="20">
        <v>0</v>
      </c>
      <c r="I723" s="20">
        <v>0</v>
      </c>
      <c r="J723" s="20">
        <v>0</v>
      </c>
      <c r="K723" s="20">
        <v>0</v>
      </c>
      <c r="L723" s="20">
        <v>0</v>
      </c>
      <c r="M723" s="20">
        <v>0</v>
      </c>
      <c r="N723" s="20">
        <v>0</v>
      </c>
      <c r="O723" s="20">
        <v>0</v>
      </c>
      <c r="P723" s="20">
        <v>0</v>
      </c>
      <c r="Q723" s="20">
        <v>0</v>
      </c>
      <c r="R723" s="20">
        <v>0</v>
      </c>
      <c r="S723" s="20">
        <v>0</v>
      </c>
      <c r="T723" s="20">
        <v>0</v>
      </c>
      <c r="U723" s="20">
        <v>0</v>
      </c>
      <c r="V723" s="20">
        <v>0</v>
      </c>
      <c r="W723" s="20">
        <v>0</v>
      </c>
      <c r="X723" s="20">
        <v>0</v>
      </c>
      <c r="Y723" s="20">
        <v>0</v>
      </c>
      <c r="AA723" s="2">
        <f>IFERROR(INDEX('Holiday Schedule'!$D$3:$D$24,MATCH(A723,'Holiday Schedule'!$C$3:$C$24,0)),0)</f>
        <v>0</v>
      </c>
      <c r="AB723" s="2">
        <f t="shared" si="88"/>
        <v>2</v>
      </c>
      <c r="AC723" s="2">
        <f t="shared" si="89"/>
        <v>0</v>
      </c>
      <c r="AD723" s="5">
        <f t="shared" si="90"/>
        <v>0</v>
      </c>
      <c r="AE723" s="5">
        <f t="shared" si="91"/>
        <v>0</v>
      </c>
      <c r="AG723" s="2">
        <f t="shared" si="92"/>
        <v>12</v>
      </c>
      <c r="AH723" s="2">
        <f t="shared" si="93"/>
        <v>2025</v>
      </c>
      <c r="AJ723" s="5">
        <f t="shared" si="94"/>
        <v>0</v>
      </c>
      <c r="AK723" s="2" t="str">
        <f t="shared" si="95"/>
        <v/>
      </c>
    </row>
    <row r="724" spans="1:37" x14ac:dyDescent="0.25">
      <c r="A724" s="18">
        <v>46007</v>
      </c>
      <c r="B724" s="20">
        <v>0</v>
      </c>
      <c r="C724" s="20">
        <v>0</v>
      </c>
      <c r="D724" s="20">
        <v>0</v>
      </c>
      <c r="E724" s="20">
        <v>0</v>
      </c>
      <c r="F724" s="20">
        <v>0</v>
      </c>
      <c r="G724" s="20">
        <v>0</v>
      </c>
      <c r="H724" s="20">
        <v>0</v>
      </c>
      <c r="I724" s="20">
        <v>0</v>
      </c>
      <c r="J724" s="20">
        <v>0</v>
      </c>
      <c r="K724" s="20">
        <v>0</v>
      </c>
      <c r="L724" s="20">
        <v>0</v>
      </c>
      <c r="M724" s="20">
        <v>0</v>
      </c>
      <c r="N724" s="20">
        <v>0</v>
      </c>
      <c r="O724" s="20">
        <v>0</v>
      </c>
      <c r="P724" s="20">
        <v>0</v>
      </c>
      <c r="Q724" s="20">
        <v>0</v>
      </c>
      <c r="R724" s="20">
        <v>0</v>
      </c>
      <c r="S724" s="20">
        <v>0</v>
      </c>
      <c r="T724" s="20">
        <v>0</v>
      </c>
      <c r="U724" s="20">
        <v>0</v>
      </c>
      <c r="V724" s="20">
        <v>0</v>
      </c>
      <c r="W724" s="20">
        <v>0</v>
      </c>
      <c r="X724" s="20">
        <v>0</v>
      </c>
      <c r="Y724" s="20">
        <v>0</v>
      </c>
      <c r="AA724" s="2">
        <f>IFERROR(INDEX('Holiday Schedule'!$D$3:$D$24,MATCH(A724,'Holiday Schedule'!$C$3:$C$24,0)),0)</f>
        <v>0</v>
      </c>
      <c r="AB724" s="2">
        <f t="shared" si="88"/>
        <v>3</v>
      </c>
      <c r="AC724" s="2">
        <f t="shared" si="89"/>
        <v>0</v>
      </c>
      <c r="AD724" s="5">
        <f t="shared" si="90"/>
        <v>0</v>
      </c>
      <c r="AE724" s="5">
        <f t="shared" si="91"/>
        <v>0</v>
      </c>
      <c r="AG724" s="2">
        <f t="shared" si="92"/>
        <v>12</v>
      </c>
      <c r="AH724" s="2">
        <f t="shared" si="93"/>
        <v>2025</v>
      </c>
      <c r="AJ724" s="5">
        <f t="shared" si="94"/>
        <v>0</v>
      </c>
      <c r="AK724" s="2" t="str">
        <f t="shared" si="95"/>
        <v/>
      </c>
    </row>
    <row r="725" spans="1:37" x14ac:dyDescent="0.25">
      <c r="A725" s="18">
        <v>46008</v>
      </c>
      <c r="B725" s="20">
        <v>0</v>
      </c>
      <c r="C725" s="20">
        <v>0</v>
      </c>
      <c r="D725" s="20">
        <v>0</v>
      </c>
      <c r="E725" s="20">
        <v>0</v>
      </c>
      <c r="F725" s="20">
        <v>0</v>
      </c>
      <c r="G725" s="20">
        <v>0</v>
      </c>
      <c r="H725" s="20">
        <v>0</v>
      </c>
      <c r="I725" s="20">
        <v>0</v>
      </c>
      <c r="J725" s="20">
        <v>0</v>
      </c>
      <c r="K725" s="20">
        <v>0</v>
      </c>
      <c r="L725" s="20">
        <v>0</v>
      </c>
      <c r="M725" s="20">
        <v>0</v>
      </c>
      <c r="N725" s="20">
        <v>0</v>
      </c>
      <c r="O725" s="20">
        <v>0</v>
      </c>
      <c r="P725" s="20">
        <v>0</v>
      </c>
      <c r="Q725" s="20">
        <v>0</v>
      </c>
      <c r="R725" s="20">
        <v>0</v>
      </c>
      <c r="S725" s="20">
        <v>0</v>
      </c>
      <c r="T725" s="20">
        <v>0</v>
      </c>
      <c r="U725" s="20">
        <v>0</v>
      </c>
      <c r="V725" s="20">
        <v>0</v>
      </c>
      <c r="W725" s="20">
        <v>0</v>
      </c>
      <c r="X725" s="20">
        <v>0</v>
      </c>
      <c r="Y725" s="20">
        <v>0</v>
      </c>
      <c r="AA725" s="2">
        <f>IFERROR(INDEX('Holiday Schedule'!$D$3:$D$24,MATCH(A725,'Holiday Schedule'!$C$3:$C$24,0)),0)</f>
        <v>0</v>
      </c>
      <c r="AB725" s="2">
        <f t="shared" si="88"/>
        <v>4</v>
      </c>
      <c r="AC725" s="2">
        <f t="shared" si="89"/>
        <v>0</v>
      </c>
      <c r="AD725" s="5">
        <f t="shared" si="90"/>
        <v>0</v>
      </c>
      <c r="AE725" s="5">
        <f t="shared" si="91"/>
        <v>0</v>
      </c>
      <c r="AG725" s="2">
        <f t="shared" si="92"/>
        <v>12</v>
      </c>
      <c r="AH725" s="2">
        <f t="shared" si="93"/>
        <v>2025</v>
      </c>
      <c r="AJ725" s="5">
        <f t="shared" si="94"/>
        <v>0</v>
      </c>
      <c r="AK725" s="2" t="str">
        <f t="shared" si="95"/>
        <v/>
      </c>
    </row>
    <row r="726" spans="1:37" x14ac:dyDescent="0.25">
      <c r="A726" s="18">
        <v>46009</v>
      </c>
      <c r="B726" s="20">
        <v>0</v>
      </c>
      <c r="C726" s="20">
        <v>0</v>
      </c>
      <c r="D726" s="20">
        <v>0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  <c r="K726" s="20">
        <v>0</v>
      </c>
      <c r="L726" s="20">
        <v>0</v>
      </c>
      <c r="M726" s="20">
        <v>0</v>
      </c>
      <c r="N726" s="20">
        <v>0</v>
      </c>
      <c r="O726" s="20">
        <v>0</v>
      </c>
      <c r="P726" s="20">
        <v>0</v>
      </c>
      <c r="Q726" s="20">
        <v>0</v>
      </c>
      <c r="R726" s="20">
        <v>0</v>
      </c>
      <c r="S726" s="20">
        <v>0</v>
      </c>
      <c r="T726" s="20">
        <v>0</v>
      </c>
      <c r="U726" s="20">
        <v>0</v>
      </c>
      <c r="V726" s="20">
        <v>0</v>
      </c>
      <c r="W726" s="20">
        <v>0</v>
      </c>
      <c r="X726" s="20">
        <v>0</v>
      </c>
      <c r="Y726" s="20">
        <v>0</v>
      </c>
      <c r="AA726" s="2">
        <f>IFERROR(INDEX('Holiday Schedule'!$D$3:$D$24,MATCH(A726,'Holiday Schedule'!$C$3:$C$24,0)),0)</f>
        <v>0</v>
      </c>
      <c r="AB726" s="2">
        <f t="shared" si="88"/>
        <v>5</v>
      </c>
      <c r="AC726" s="2">
        <f t="shared" si="89"/>
        <v>0</v>
      </c>
      <c r="AD726" s="5">
        <f t="shared" si="90"/>
        <v>0</v>
      </c>
      <c r="AE726" s="5">
        <f t="shared" si="91"/>
        <v>0</v>
      </c>
      <c r="AG726" s="2">
        <f t="shared" si="92"/>
        <v>12</v>
      </c>
      <c r="AH726" s="2">
        <f t="shared" si="93"/>
        <v>2025</v>
      </c>
      <c r="AJ726" s="5">
        <f t="shared" si="94"/>
        <v>0</v>
      </c>
      <c r="AK726" s="2" t="str">
        <f t="shared" si="95"/>
        <v/>
      </c>
    </row>
    <row r="727" spans="1:37" x14ac:dyDescent="0.25">
      <c r="A727" s="18">
        <v>46010</v>
      </c>
      <c r="B727" s="20">
        <v>0</v>
      </c>
      <c r="C727" s="20">
        <v>0</v>
      </c>
      <c r="D727" s="20">
        <v>0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  <c r="K727" s="20">
        <v>0</v>
      </c>
      <c r="L727" s="20">
        <v>0</v>
      </c>
      <c r="M727" s="20">
        <v>0</v>
      </c>
      <c r="N727" s="20">
        <v>0</v>
      </c>
      <c r="O727" s="20">
        <v>0</v>
      </c>
      <c r="P727" s="20">
        <v>0</v>
      </c>
      <c r="Q727" s="20">
        <v>0</v>
      </c>
      <c r="R727" s="20">
        <v>0</v>
      </c>
      <c r="S727" s="20">
        <v>0</v>
      </c>
      <c r="T727" s="20">
        <v>0</v>
      </c>
      <c r="U727" s="20">
        <v>0</v>
      </c>
      <c r="V727" s="20">
        <v>0</v>
      </c>
      <c r="W727" s="20">
        <v>0</v>
      </c>
      <c r="X727" s="20">
        <v>0</v>
      </c>
      <c r="Y727" s="20">
        <v>0</v>
      </c>
      <c r="AA727" s="2">
        <f>IFERROR(INDEX('Holiday Schedule'!$D$3:$D$24,MATCH(A727,'Holiday Schedule'!$C$3:$C$24,0)),0)</f>
        <v>0</v>
      </c>
      <c r="AB727" s="2">
        <f t="shared" si="88"/>
        <v>6</v>
      </c>
      <c r="AC727" s="2">
        <f t="shared" si="89"/>
        <v>0</v>
      </c>
      <c r="AD727" s="5">
        <f t="shared" si="90"/>
        <v>0</v>
      </c>
      <c r="AE727" s="5">
        <f t="shared" si="91"/>
        <v>0</v>
      </c>
      <c r="AG727" s="2">
        <f t="shared" si="92"/>
        <v>12</v>
      </c>
      <c r="AH727" s="2">
        <f t="shared" si="93"/>
        <v>2025</v>
      </c>
      <c r="AJ727" s="5">
        <f t="shared" si="94"/>
        <v>0</v>
      </c>
      <c r="AK727" s="2" t="str">
        <f t="shared" si="95"/>
        <v/>
      </c>
    </row>
    <row r="728" spans="1:37" x14ac:dyDescent="0.25">
      <c r="A728" s="18">
        <v>46011</v>
      </c>
      <c r="B728" s="20">
        <v>0</v>
      </c>
      <c r="C728" s="20">
        <v>0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0">
        <v>0</v>
      </c>
      <c r="T728" s="20">
        <v>0</v>
      </c>
      <c r="U728" s="20">
        <v>0</v>
      </c>
      <c r="V728" s="20">
        <v>0</v>
      </c>
      <c r="W728" s="20">
        <v>0</v>
      </c>
      <c r="X728" s="20">
        <v>0</v>
      </c>
      <c r="Y728" s="20">
        <v>0</v>
      </c>
      <c r="AA728" s="2">
        <f>IFERROR(INDEX('Holiday Schedule'!$D$3:$D$24,MATCH(A728,'Holiday Schedule'!$C$3:$C$24,0)),0)</f>
        <v>0</v>
      </c>
      <c r="AB728" s="2">
        <f t="shared" si="88"/>
        <v>7</v>
      </c>
      <c r="AC728" s="2">
        <f t="shared" si="89"/>
        <v>0</v>
      </c>
      <c r="AD728" s="5">
        <f t="shared" si="90"/>
        <v>0</v>
      </c>
      <c r="AE728" s="5">
        <f t="shared" si="91"/>
        <v>0</v>
      </c>
      <c r="AG728" s="2">
        <f t="shared" si="92"/>
        <v>12</v>
      </c>
      <c r="AH728" s="2">
        <f t="shared" si="93"/>
        <v>2025</v>
      </c>
      <c r="AJ728" s="5">
        <f t="shared" si="94"/>
        <v>0</v>
      </c>
      <c r="AK728" s="2" t="str">
        <f t="shared" si="95"/>
        <v/>
      </c>
    </row>
    <row r="729" spans="1:37" x14ac:dyDescent="0.25">
      <c r="A729" s="18">
        <v>46012</v>
      </c>
      <c r="B729" s="20">
        <v>0</v>
      </c>
      <c r="C729" s="20">
        <v>0</v>
      </c>
      <c r="D729" s="20">
        <v>0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0">
        <v>0</v>
      </c>
      <c r="T729" s="20">
        <v>0</v>
      </c>
      <c r="U729" s="20">
        <v>0</v>
      </c>
      <c r="V729" s="20">
        <v>0</v>
      </c>
      <c r="W729" s="20">
        <v>0</v>
      </c>
      <c r="X729" s="20">
        <v>0</v>
      </c>
      <c r="Y729" s="20">
        <v>0</v>
      </c>
      <c r="AA729" s="2">
        <f>IFERROR(INDEX('Holiday Schedule'!$D$3:$D$24,MATCH(A729,'Holiday Schedule'!$C$3:$C$24,0)),0)</f>
        <v>0</v>
      </c>
      <c r="AB729" s="2">
        <f t="shared" si="88"/>
        <v>1</v>
      </c>
      <c r="AC729" s="2">
        <f t="shared" si="89"/>
        <v>0</v>
      </c>
      <c r="AD729" s="5">
        <f t="shared" si="90"/>
        <v>0</v>
      </c>
      <c r="AE729" s="5">
        <f t="shared" si="91"/>
        <v>0</v>
      </c>
      <c r="AG729" s="2">
        <f t="shared" si="92"/>
        <v>12</v>
      </c>
      <c r="AH729" s="2">
        <f t="shared" si="93"/>
        <v>2025</v>
      </c>
      <c r="AJ729" s="5">
        <f t="shared" si="94"/>
        <v>0</v>
      </c>
      <c r="AK729" s="2" t="str">
        <f t="shared" si="95"/>
        <v/>
      </c>
    </row>
    <row r="730" spans="1:37" x14ac:dyDescent="0.25">
      <c r="A730" s="18">
        <v>46013</v>
      </c>
      <c r="B730" s="20">
        <v>0</v>
      </c>
      <c r="C730" s="20">
        <v>0</v>
      </c>
      <c r="D730" s="20">
        <v>0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0">
        <v>0</v>
      </c>
      <c r="T730" s="20">
        <v>0</v>
      </c>
      <c r="U730" s="20">
        <v>0</v>
      </c>
      <c r="V730" s="20">
        <v>0</v>
      </c>
      <c r="W730" s="20">
        <v>0</v>
      </c>
      <c r="X730" s="20">
        <v>0</v>
      </c>
      <c r="Y730" s="20">
        <v>0</v>
      </c>
      <c r="AA730" s="2">
        <f>IFERROR(INDEX('Holiday Schedule'!$D$3:$D$24,MATCH(A730,'Holiday Schedule'!$C$3:$C$24,0)),0)</f>
        <v>0</v>
      </c>
      <c r="AB730" s="2">
        <f t="shared" si="88"/>
        <v>2</v>
      </c>
      <c r="AC730" s="2">
        <f t="shared" si="89"/>
        <v>0</v>
      </c>
      <c r="AD730" s="5">
        <f t="shared" si="90"/>
        <v>0</v>
      </c>
      <c r="AE730" s="5">
        <f t="shared" si="91"/>
        <v>0</v>
      </c>
      <c r="AG730" s="2">
        <f t="shared" si="92"/>
        <v>12</v>
      </c>
      <c r="AH730" s="2">
        <f t="shared" si="93"/>
        <v>2025</v>
      </c>
      <c r="AJ730" s="5">
        <f t="shared" si="94"/>
        <v>0</v>
      </c>
      <c r="AK730" s="2" t="str">
        <f t="shared" si="95"/>
        <v/>
      </c>
    </row>
    <row r="731" spans="1:37" x14ac:dyDescent="0.25">
      <c r="A731" s="18">
        <v>46014</v>
      </c>
      <c r="B731" s="20">
        <v>0</v>
      </c>
      <c r="C731" s="20">
        <v>0</v>
      </c>
      <c r="D731" s="20">
        <v>0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v>0</v>
      </c>
      <c r="T731" s="20">
        <v>0</v>
      </c>
      <c r="U731" s="20">
        <v>0</v>
      </c>
      <c r="V731" s="20">
        <v>0</v>
      </c>
      <c r="W731" s="20">
        <v>0</v>
      </c>
      <c r="X731" s="20">
        <v>0</v>
      </c>
      <c r="Y731" s="20">
        <v>0</v>
      </c>
      <c r="AA731" s="2">
        <f>IFERROR(INDEX('Holiday Schedule'!$D$3:$D$24,MATCH(A731,'Holiday Schedule'!$C$3:$C$24,0)),0)</f>
        <v>0</v>
      </c>
      <c r="AB731" s="2">
        <f t="shared" si="88"/>
        <v>3</v>
      </c>
      <c r="AC731" s="2">
        <f t="shared" si="89"/>
        <v>0</v>
      </c>
      <c r="AD731" s="5">
        <f t="shared" si="90"/>
        <v>0</v>
      </c>
      <c r="AE731" s="5">
        <f t="shared" si="91"/>
        <v>0</v>
      </c>
      <c r="AG731" s="2">
        <f t="shared" si="92"/>
        <v>12</v>
      </c>
      <c r="AH731" s="2">
        <f t="shared" si="93"/>
        <v>2025</v>
      </c>
      <c r="AJ731" s="5">
        <f t="shared" si="94"/>
        <v>0</v>
      </c>
      <c r="AK731" s="2" t="str">
        <f t="shared" si="95"/>
        <v/>
      </c>
    </row>
    <row r="732" spans="1:37" x14ac:dyDescent="0.25">
      <c r="A732" s="18">
        <v>46015</v>
      </c>
      <c r="B732" s="20">
        <v>0</v>
      </c>
      <c r="C732" s="20">
        <v>0</v>
      </c>
      <c r="D732" s="20">
        <v>0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0</v>
      </c>
      <c r="S732" s="20">
        <v>0</v>
      </c>
      <c r="T732" s="20">
        <v>0</v>
      </c>
      <c r="U732" s="20">
        <v>0</v>
      </c>
      <c r="V732" s="20">
        <v>0</v>
      </c>
      <c r="W732" s="20">
        <v>0</v>
      </c>
      <c r="X732" s="20">
        <v>0</v>
      </c>
      <c r="Y732" s="20">
        <v>0</v>
      </c>
      <c r="AA732" s="2">
        <f>IFERROR(INDEX('Holiday Schedule'!$D$3:$D$24,MATCH(A732,'Holiday Schedule'!$C$3:$C$24,0)),0)</f>
        <v>0</v>
      </c>
      <c r="AB732" s="2">
        <f t="shared" si="88"/>
        <v>4</v>
      </c>
      <c r="AC732" s="2">
        <f t="shared" si="89"/>
        <v>0</v>
      </c>
      <c r="AD732" s="5">
        <f t="shared" si="90"/>
        <v>0</v>
      </c>
      <c r="AE732" s="5">
        <f t="shared" si="91"/>
        <v>0</v>
      </c>
      <c r="AG732" s="2">
        <f t="shared" si="92"/>
        <v>12</v>
      </c>
      <c r="AH732" s="2">
        <f t="shared" si="93"/>
        <v>2025</v>
      </c>
      <c r="AJ732" s="5">
        <f t="shared" si="94"/>
        <v>0</v>
      </c>
      <c r="AK732" s="2" t="str">
        <f t="shared" si="95"/>
        <v/>
      </c>
    </row>
    <row r="733" spans="1:37" x14ac:dyDescent="0.25">
      <c r="A733" s="18">
        <v>46016</v>
      </c>
      <c r="B733" s="20">
        <v>0</v>
      </c>
      <c r="C733" s="20">
        <v>0</v>
      </c>
      <c r="D733" s="20">
        <v>0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v>0</v>
      </c>
      <c r="S733" s="20">
        <v>0</v>
      </c>
      <c r="T733" s="20">
        <v>0</v>
      </c>
      <c r="U733" s="20">
        <v>0</v>
      </c>
      <c r="V733" s="20">
        <v>0</v>
      </c>
      <c r="W733" s="20">
        <v>0</v>
      </c>
      <c r="X733" s="20">
        <v>0</v>
      </c>
      <c r="Y733" s="20">
        <v>0</v>
      </c>
      <c r="AA733" s="2">
        <f>IFERROR(INDEX('Holiday Schedule'!$D$3:$D$24,MATCH(A733,'Holiday Schedule'!$C$3:$C$24,0)),0)</f>
        <v>1</v>
      </c>
      <c r="AB733" s="2">
        <f t="shared" si="88"/>
        <v>5</v>
      </c>
      <c r="AC733" s="2">
        <f t="shared" si="89"/>
        <v>0</v>
      </c>
      <c r="AD733" s="5">
        <f t="shared" si="90"/>
        <v>0</v>
      </c>
      <c r="AE733" s="5">
        <f t="shared" si="91"/>
        <v>0</v>
      </c>
      <c r="AG733" s="2">
        <f t="shared" si="92"/>
        <v>12</v>
      </c>
      <c r="AH733" s="2">
        <f t="shared" si="93"/>
        <v>2025</v>
      </c>
      <c r="AJ733" s="5">
        <f t="shared" si="94"/>
        <v>0</v>
      </c>
      <c r="AK733" s="2" t="str">
        <f t="shared" si="95"/>
        <v/>
      </c>
    </row>
    <row r="734" spans="1:37" x14ac:dyDescent="0.25">
      <c r="A734" s="18">
        <v>46017</v>
      </c>
      <c r="B734" s="20">
        <v>0</v>
      </c>
      <c r="C734" s="20">
        <v>0</v>
      </c>
      <c r="D734" s="20">
        <v>0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0</v>
      </c>
      <c r="S734" s="20">
        <v>0</v>
      </c>
      <c r="T734" s="20">
        <v>0</v>
      </c>
      <c r="U734" s="20">
        <v>0</v>
      </c>
      <c r="V734" s="20">
        <v>0</v>
      </c>
      <c r="W734" s="20">
        <v>0</v>
      </c>
      <c r="X734" s="20">
        <v>0</v>
      </c>
      <c r="Y734" s="20">
        <v>0</v>
      </c>
      <c r="AA734" s="2">
        <f>IFERROR(INDEX('Holiday Schedule'!$D$3:$D$24,MATCH(A734,'Holiday Schedule'!$C$3:$C$24,0)),0)</f>
        <v>0</v>
      </c>
      <c r="AB734" s="2">
        <f t="shared" si="88"/>
        <v>6</v>
      </c>
      <c r="AC734" s="2">
        <f t="shared" si="89"/>
        <v>0</v>
      </c>
      <c r="AD734" s="5">
        <f t="shared" si="90"/>
        <v>0</v>
      </c>
      <c r="AE734" s="5">
        <f t="shared" si="91"/>
        <v>0</v>
      </c>
      <c r="AG734" s="2">
        <f t="shared" si="92"/>
        <v>12</v>
      </c>
      <c r="AH734" s="2">
        <f t="shared" si="93"/>
        <v>2025</v>
      </c>
      <c r="AJ734" s="5">
        <f t="shared" si="94"/>
        <v>0</v>
      </c>
      <c r="AK734" s="2" t="str">
        <f t="shared" si="95"/>
        <v/>
      </c>
    </row>
    <row r="735" spans="1:37" x14ac:dyDescent="0.25">
      <c r="A735" s="18">
        <v>46018</v>
      </c>
      <c r="B735" s="20">
        <v>0</v>
      </c>
      <c r="C735" s="20">
        <v>0</v>
      </c>
      <c r="D735" s="20">
        <v>0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20">
        <v>0</v>
      </c>
      <c r="L735" s="20">
        <v>0</v>
      </c>
      <c r="M735" s="20">
        <v>0</v>
      </c>
      <c r="N735" s="20">
        <v>0</v>
      </c>
      <c r="O735" s="20">
        <v>0</v>
      </c>
      <c r="P735" s="20">
        <v>0</v>
      </c>
      <c r="Q735" s="20">
        <v>0</v>
      </c>
      <c r="R735" s="20">
        <v>0</v>
      </c>
      <c r="S735" s="20">
        <v>0</v>
      </c>
      <c r="T735" s="20">
        <v>0</v>
      </c>
      <c r="U735" s="20">
        <v>0</v>
      </c>
      <c r="V735" s="20">
        <v>0</v>
      </c>
      <c r="W735" s="20">
        <v>0</v>
      </c>
      <c r="X735" s="20">
        <v>0</v>
      </c>
      <c r="Y735" s="20">
        <v>0</v>
      </c>
      <c r="AA735" s="2">
        <f>IFERROR(INDEX('Holiday Schedule'!$D$3:$D$24,MATCH(A735,'Holiday Schedule'!$C$3:$C$24,0)),0)</f>
        <v>0</v>
      </c>
      <c r="AB735" s="2">
        <f t="shared" si="88"/>
        <v>7</v>
      </c>
      <c r="AC735" s="2">
        <f t="shared" si="89"/>
        <v>0</v>
      </c>
      <c r="AD735" s="5">
        <f t="shared" si="90"/>
        <v>0</v>
      </c>
      <c r="AE735" s="5">
        <f t="shared" si="91"/>
        <v>0</v>
      </c>
      <c r="AG735" s="2">
        <f t="shared" si="92"/>
        <v>12</v>
      </c>
      <c r="AH735" s="2">
        <f t="shared" si="93"/>
        <v>2025</v>
      </c>
      <c r="AJ735" s="5">
        <f t="shared" si="94"/>
        <v>0</v>
      </c>
      <c r="AK735" s="2" t="str">
        <f t="shared" si="95"/>
        <v/>
      </c>
    </row>
    <row r="736" spans="1:37" x14ac:dyDescent="0.25">
      <c r="A736" s="18">
        <v>46019</v>
      </c>
      <c r="B736" s="20">
        <v>0</v>
      </c>
      <c r="C736" s="20">
        <v>0</v>
      </c>
      <c r="D736" s="20">
        <v>0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20">
        <v>0</v>
      </c>
      <c r="L736" s="20">
        <v>0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0</v>
      </c>
      <c r="S736" s="20">
        <v>0</v>
      </c>
      <c r="T736" s="20">
        <v>0</v>
      </c>
      <c r="U736" s="20">
        <v>0</v>
      </c>
      <c r="V736" s="20">
        <v>0</v>
      </c>
      <c r="W736" s="20">
        <v>0</v>
      </c>
      <c r="X736" s="20">
        <v>0</v>
      </c>
      <c r="Y736" s="20">
        <v>0</v>
      </c>
      <c r="AA736" s="2">
        <f>IFERROR(INDEX('Holiday Schedule'!$D$3:$D$24,MATCH(A736,'Holiday Schedule'!$C$3:$C$24,0)),0)</f>
        <v>0</v>
      </c>
      <c r="AB736" s="2">
        <f t="shared" si="88"/>
        <v>1</v>
      </c>
      <c r="AC736" s="2">
        <f t="shared" si="89"/>
        <v>0</v>
      </c>
      <c r="AD736" s="5">
        <f t="shared" si="90"/>
        <v>0</v>
      </c>
      <c r="AE736" s="5">
        <f t="shared" si="91"/>
        <v>0</v>
      </c>
      <c r="AG736" s="2">
        <f t="shared" si="92"/>
        <v>12</v>
      </c>
      <c r="AH736" s="2">
        <f t="shared" si="93"/>
        <v>2025</v>
      </c>
      <c r="AJ736" s="5">
        <f t="shared" si="94"/>
        <v>0</v>
      </c>
      <c r="AK736" s="2" t="str">
        <f t="shared" si="95"/>
        <v/>
      </c>
    </row>
    <row r="737" spans="1:37" x14ac:dyDescent="0.25">
      <c r="A737" s="18">
        <v>46020</v>
      </c>
      <c r="B737" s="20">
        <v>0</v>
      </c>
      <c r="C737" s="20">
        <v>0</v>
      </c>
      <c r="D737" s="20">
        <v>0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20">
        <v>0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20">
        <v>0</v>
      </c>
      <c r="S737" s="20">
        <v>0</v>
      </c>
      <c r="T737" s="20">
        <v>0</v>
      </c>
      <c r="U737" s="20">
        <v>0</v>
      </c>
      <c r="V737" s="20">
        <v>0</v>
      </c>
      <c r="W737" s="20">
        <v>0</v>
      </c>
      <c r="X737" s="20">
        <v>0</v>
      </c>
      <c r="Y737" s="20">
        <v>0</v>
      </c>
      <c r="AA737" s="2">
        <f>IFERROR(INDEX('Holiday Schedule'!$D$3:$D$24,MATCH(A737,'Holiday Schedule'!$C$3:$C$24,0)),0)</f>
        <v>0</v>
      </c>
      <c r="AB737" s="2">
        <f t="shared" si="88"/>
        <v>2</v>
      </c>
      <c r="AC737" s="2">
        <f t="shared" si="89"/>
        <v>0</v>
      </c>
      <c r="AD737" s="5">
        <f t="shared" si="90"/>
        <v>0</v>
      </c>
      <c r="AE737" s="5">
        <f t="shared" si="91"/>
        <v>0</v>
      </c>
      <c r="AG737" s="2">
        <f t="shared" si="92"/>
        <v>12</v>
      </c>
      <c r="AH737" s="2">
        <f t="shared" si="93"/>
        <v>2025</v>
      </c>
      <c r="AJ737" s="5">
        <f t="shared" si="94"/>
        <v>0</v>
      </c>
      <c r="AK737" s="2" t="str">
        <f t="shared" si="95"/>
        <v/>
      </c>
    </row>
    <row r="738" spans="1:37" x14ac:dyDescent="0.25">
      <c r="A738" s="18">
        <v>46021</v>
      </c>
      <c r="B738" s="20">
        <v>0</v>
      </c>
      <c r="C738" s="20">
        <v>0</v>
      </c>
      <c r="D738" s="20">
        <v>0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  <c r="K738" s="20">
        <v>0</v>
      </c>
      <c r="L738" s="20">
        <v>0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0</v>
      </c>
      <c r="S738" s="20">
        <v>0</v>
      </c>
      <c r="T738" s="20">
        <v>0</v>
      </c>
      <c r="U738" s="20">
        <v>0</v>
      </c>
      <c r="V738" s="20">
        <v>0</v>
      </c>
      <c r="W738" s="20">
        <v>0</v>
      </c>
      <c r="X738" s="20">
        <v>0</v>
      </c>
      <c r="Y738" s="20">
        <v>0</v>
      </c>
      <c r="AA738" s="2">
        <f>IFERROR(INDEX('Holiday Schedule'!$D$3:$D$24,MATCH(A738,'Holiday Schedule'!$C$3:$C$24,0)),0)</f>
        <v>0</v>
      </c>
      <c r="AB738" s="2">
        <f t="shared" si="88"/>
        <v>3</v>
      </c>
      <c r="AC738" s="2">
        <f t="shared" si="89"/>
        <v>0</v>
      </c>
      <c r="AD738" s="5">
        <f t="shared" si="90"/>
        <v>0</v>
      </c>
      <c r="AE738" s="5">
        <f t="shared" si="91"/>
        <v>0</v>
      </c>
      <c r="AG738" s="2">
        <f t="shared" si="92"/>
        <v>12</v>
      </c>
      <c r="AH738" s="2">
        <f t="shared" si="93"/>
        <v>2025</v>
      </c>
      <c r="AJ738" s="5">
        <f t="shared" si="94"/>
        <v>0</v>
      </c>
      <c r="AK738" s="2" t="str">
        <f t="shared" si="95"/>
        <v/>
      </c>
    </row>
    <row r="739" spans="1:37" x14ac:dyDescent="0.25">
      <c r="A739" s="18">
        <v>46022</v>
      </c>
      <c r="B739" s="20">
        <v>0</v>
      </c>
      <c r="C739" s="20">
        <v>0</v>
      </c>
      <c r="D739" s="20">
        <v>0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  <c r="K739" s="20">
        <v>0</v>
      </c>
      <c r="L739" s="20">
        <v>0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v>0</v>
      </c>
      <c r="S739" s="20">
        <v>0</v>
      </c>
      <c r="T739" s="20">
        <v>0</v>
      </c>
      <c r="U739" s="20">
        <v>0</v>
      </c>
      <c r="V739" s="20">
        <v>0</v>
      </c>
      <c r="W739" s="20">
        <v>0</v>
      </c>
      <c r="X739" s="20">
        <v>0</v>
      </c>
      <c r="Y739" s="20">
        <v>0</v>
      </c>
      <c r="AA739" s="2">
        <f>IFERROR(INDEX('Holiday Schedule'!$D$3:$D$24,MATCH(A739,'Holiday Schedule'!$C$3:$C$24,0)),0)</f>
        <v>0</v>
      </c>
      <c r="AB739" s="2">
        <f t="shared" si="88"/>
        <v>4</v>
      </c>
      <c r="AC739" s="2">
        <f t="shared" si="89"/>
        <v>0</v>
      </c>
      <c r="AD739" s="5">
        <f t="shared" si="90"/>
        <v>0</v>
      </c>
      <c r="AE739" s="5">
        <f t="shared" si="91"/>
        <v>0</v>
      </c>
      <c r="AG739" s="2">
        <f t="shared" si="92"/>
        <v>12</v>
      </c>
      <c r="AH739" s="2">
        <f t="shared" si="93"/>
        <v>2025</v>
      </c>
      <c r="AJ739" s="5">
        <f t="shared" si="94"/>
        <v>0</v>
      </c>
      <c r="AK739" s="2" t="str">
        <f t="shared" si="95"/>
        <v/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Holiday Schedule</vt:lpstr>
      <vt:lpstr>Summary</vt:lpstr>
      <vt:lpstr>Total_StdO_Customers</vt:lpstr>
      <vt:lpstr>StdO_Customers_Residential</vt:lpstr>
      <vt:lpstr>StdO_Customers_Small_Commercial</vt:lpstr>
      <vt:lpstr>StdO_Customers_Lighting</vt:lpstr>
      <vt:lpstr>Total_All_Customers</vt:lpstr>
      <vt:lpstr>All_Customers_Residential</vt:lpstr>
      <vt:lpstr>All_Customers_Small_Commercial</vt:lpstr>
      <vt:lpstr>All_Customers_Lighting</vt:lpstr>
    </vt:vector>
  </TitlesOfParts>
  <Company>Bangor Hydro Electric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Stewart, Tyler</dc:creator>
  <cp:lastModifiedBy>JOHNSTON, STEPHEN</cp:lastModifiedBy>
  <dcterms:created xsi:type="dcterms:W3CDTF">2016-08-24T15:22:24Z</dcterms:created>
  <dcterms:modified xsi:type="dcterms:W3CDTF">2025-08-29T20:52:53Z</dcterms:modified>
</cp:coreProperties>
</file>